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120" windowWidth="18195" windowHeight="11760"/>
  </bookViews>
  <sheets>
    <sheet name="daily" sheetId="3" r:id="rId1"/>
    <sheet name="Saudi4Export" sheetId="7" r:id="rId2"/>
    <sheet name="Saudi" sheetId="5" r:id="rId3"/>
    <sheet name="COT" sheetId="4" r:id="rId4"/>
    <sheet name="US" sheetId="6" r:id="rId5"/>
  </sheets>
  <definedNames>
    <definedName name="_xlnm._FilterDatabase" localSheetId="3" hidden="1">COT!$A$1:$R$1</definedName>
  </definedNames>
  <calcPr calcId="125725"/>
</workbook>
</file>

<file path=xl/calcChain.xml><?xml version="1.0" encoding="utf-8"?>
<calcChain xmlns="http://schemas.openxmlformats.org/spreadsheetml/2006/main">
  <c r="G1718" i="3"/>
  <c r="O3736"/>
  <c r="P3736"/>
  <c r="Q3736"/>
  <c r="R3736"/>
  <c r="S3736"/>
  <c r="T3736"/>
  <c r="U3736"/>
  <c r="V3736"/>
  <c r="W3736"/>
  <c r="X3736"/>
  <c r="Y3736"/>
  <c r="Z3736"/>
  <c r="N3736"/>
  <c r="O3484"/>
  <c r="P3484"/>
  <c r="Q3484"/>
  <c r="R3484"/>
  <c r="S3484"/>
  <c r="T3484"/>
  <c r="U3484"/>
  <c r="V3484"/>
  <c r="W3484"/>
  <c r="X3484"/>
  <c r="Y3484"/>
  <c r="Z3484"/>
  <c r="O3485"/>
  <c r="P3485"/>
  <c r="Q3485"/>
  <c r="R3485"/>
  <c r="S3485"/>
  <c r="T3485"/>
  <c r="U3485"/>
  <c r="V3485"/>
  <c r="W3485"/>
  <c r="X3485"/>
  <c r="Y3485"/>
  <c r="Z3485"/>
  <c r="N3485"/>
  <c r="N3484"/>
  <c r="X3235"/>
  <c r="X3232" s="1"/>
  <c r="X3233" s="1"/>
  <c r="X3234" s="1"/>
  <c r="Y3235"/>
  <c r="Y3232" s="1"/>
  <c r="Y3233" s="1"/>
  <c r="Y3234" s="1"/>
  <c r="Z3235"/>
  <c r="Z3232" s="1"/>
  <c r="Z3233" s="1"/>
  <c r="Z3234" s="1"/>
  <c r="O3232"/>
  <c r="P3232"/>
  <c r="Q3232"/>
  <c r="R3232"/>
  <c r="S3232"/>
  <c r="T3232"/>
  <c r="U3232"/>
  <c r="V3232"/>
  <c r="W3232"/>
  <c r="N3232"/>
  <c r="O2223"/>
  <c r="P2223"/>
  <c r="Q2223"/>
  <c r="R2223"/>
  <c r="S2223"/>
  <c r="T2223"/>
  <c r="U2223"/>
  <c r="V2223"/>
  <c r="W2223"/>
  <c r="X2223"/>
  <c r="Y2223"/>
  <c r="Z2223"/>
  <c r="N2223"/>
  <c r="N1972"/>
  <c r="O1972"/>
  <c r="P1972"/>
  <c r="Q1972"/>
  <c r="R1972"/>
  <c r="S1972"/>
  <c r="T1972"/>
  <c r="U1972"/>
  <c r="V1972"/>
  <c r="W1972"/>
  <c r="X1972"/>
  <c r="Y1972"/>
  <c r="Z1972"/>
  <c r="O1970"/>
  <c r="P1970"/>
  <c r="Q1970"/>
  <c r="R1970"/>
  <c r="S1970"/>
  <c r="T1970"/>
  <c r="U1970"/>
  <c r="V1970"/>
  <c r="W1970"/>
  <c r="X1970"/>
  <c r="Y1970"/>
  <c r="Z1970"/>
  <c r="N1970"/>
  <c r="N1973"/>
  <c r="O1973"/>
  <c r="P1973"/>
  <c r="Q1973"/>
  <c r="R1973"/>
  <c r="S1973"/>
  <c r="T1973"/>
  <c r="U1973"/>
  <c r="V1973"/>
  <c r="W1973"/>
  <c r="X1973"/>
  <c r="Y1973"/>
  <c r="Z1973"/>
  <c r="Z1971"/>
  <c r="Y1971"/>
  <c r="X1971"/>
  <c r="W1971"/>
  <c r="V1971"/>
  <c r="U1971"/>
  <c r="T1971"/>
  <c r="S1971"/>
  <c r="R1971"/>
  <c r="Q1971"/>
  <c r="P1971"/>
  <c r="O1971"/>
  <c r="N1971"/>
  <c r="O710"/>
  <c r="P710"/>
  <c r="Q710"/>
  <c r="R710"/>
  <c r="S710"/>
  <c r="T710"/>
  <c r="U710"/>
  <c r="V710"/>
  <c r="W710"/>
  <c r="X710"/>
  <c r="Y710"/>
  <c r="Z710"/>
  <c r="N710"/>
  <c r="O711"/>
  <c r="P711"/>
  <c r="Q711"/>
  <c r="R711"/>
  <c r="S711"/>
  <c r="T711"/>
  <c r="U711"/>
  <c r="V711"/>
  <c r="W711"/>
  <c r="X711"/>
  <c r="Y711"/>
  <c r="Z711"/>
  <c r="N711"/>
  <c r="V459"/>
  <c r="W459"/>
  <c r="X459"/>
  <c r="Y459"/>
  <c r="Z459"/>
  <c r="N461"/>
  <c r="O461"/>
  <c r="O462" s="1"/>
  <c r="P461"/>
  <c r="Q461"/>
  <c r="Q462" s="1"/>
  <c r="R461"/>
  <c r="S461"/>
  <c r="S462" s="1"/>
  <c r="T461"/>
  <c r="U461"/>
  <c r="U462" s="1"/>
  <c r="N462"/>
  <c r="P462"/>
  <c r="R462"/>
  <c r="T462"/>
  <c r="O460"/>
  <c r="P460"/>
  <c r="Q460"/>
  <c r="R460"/>
  <c r="S460"/>
  <c r="T460"/>
  <c r="U460"/>
  <c r="V460"/>
  <c r="V461" s="1"/>
  <c r="V462" s="1"/>
  <c r="W460"/>
  <c r="W461" s="1"/>
  <c r="W462" s="1"/>
  <c r="X460"/>
  <c r="X461" s="1"/>
  <c r="X462" s="1"/>
  <c r="Y460"/>
  <c r="Y461" s="1"/>
  <c r="Y462" s="1"/>
  <c r="Z460"/>
  <c r="Z461" s="1"/>
  <c r="Z462" s="1"/>
  <c r="N460"/>
  <c r="O459"/>
  <c r="P459"/>
  <c r="Q459"/>
  <c r="R459"/>
  <c r="S459"/>
  <c r="T459"/>
  <c r="U459"/>
  <c r="N459"/>
  <c r="N455"/>
  <c r="N456"/>
  <c r="N457"/>
  <c r="N458"/>
  <c r="N463"/>
  <c r="N464"/>
  <c r="N465"/>
  <c r="N466"/>
  <c r="A98" i="4"/>
  <c r="B98"/>
  <c r="Q85"/>
  <c r="P85"/>
  <c r="O85"/>
  <c r="N85"/>
  <c r="M85"/>
  <c r="L85"/>
  <c r="K85"/>
  <c r="J85"/>
  <c r="I85"/>
  <c r="H85"/>
  <c r="G85"/>
  <c r="F85"/>
  <c r="E85"/>
  <c r="H3" i="5"/>
  <c r="H4"/>
  <c r="H5"/>
  <c r="H6"/>
  <c r="H7"/>
  <c r="H8"/>
  <c r="H9"/>
  <c r="H10"/>
  <c r="H11"/>
  <c r="H12"/>
  <c r="H13"/>
  <c r="H14"/>
  <c r="H15"/>
  <c r="H16"/>
  <c r="H17"/>
  <c r="H2"/>
  <c r="D3" i="6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D92"/>
  <c r="E92"/>
  <c r="D93"/>
  <c r="E93"/>
  <c r="D94"/>
  <c r="E94"/>
  <c r="D95"/>
  <c r="E95"/>
  <c r="D96"/>
  <c r="E96"/>
  <c r="D97"/>
  <c r="E97"/>
  <c r="D98"/>
  <c r="E98"/>
  <c r="D99"/>
  <c r="E99"/>
  <c r="D100"/>
  <c r="E100"/>
  <c r="D101"/>
  <c r="E101"/>
  <c r="D102"/>
  <c r="E102"/>
  <c r="D103"/>
  <c r="E103"/>
  <c r="D104"/>
  <c r="E104"/>
  <c r="D105"/>
  <c r="E105"/>
  <c r="D106"/>
  <c r="E106"/>
  <c r="D107"/>
  <c r="E107"/>
  <c r="D108"/>
  <c r="E108"/>
  <c r="D109"/>
  <c r="E109"/>
  <c r="D110"/>
  <c r="E110"/>
  <c r="D111"/>
  <c r="E111"/>
  <c r="D112"/>
  <c r="E112"/>
  <c r="D113"/>
  <c r="E113"/>
  <c r="D114"/>
  <c r="E114"/>
  <c r="D115"/>
  <c r="E115"/>
  <c r="D116"/>
  <c r="E116"/>
  <c r="D117"/>
  <c r="E117"/>
  <c r="D118"/>
  <c r="E118"/>
  <c r="D119"/>
  <c r="E119"/>
  <c r="D120"/>
  <c r="E120"/>
  <c r="D121"/>
  <c r="E121"/>
  <c r="D122"/>
  <c r="E122"/>
  <c r="D123"/>
  <c r="E123"/>
  <c r="D124"/>
  <c r="E124"/>
  <c r="D125"/>
  <c r="E125"/>
  <c r="D126"/>
  <c r="E126"/>
  <c r="D127"/>
  <c r="E127"/>
  <c r="D128"/>
  <c r="E128"/>
  <c r="D129"/>
  <c r="E129"/>
  <c r="D130"/>
  <c r="E130"/>
  <c r="D131"/>
  <c r="E131"/>
  <c r="D132"/>
  <c r="E132"/>
  <c r="D133"/>
  <c r="E133"/>
  <c r="D134"/>
  <c r="E134"/>
  <c r="D135"/>
  <c r="E135"/>
  <c r="D136"/>
  <c r="E136"/>
  <c r="D137"/>
  <c r="E137"/>
  <c r="D138"/>
  <c r="E138"/>
  <c r="D139"/>
  <c r="E139"/>
  <c r="D140"/>
  <c r="E140"/>
  <c r="D141"/>
  <c r="E141"/>
  <c r="D142"/>
  <c r="E142"/>
  <c r="D143"/>
  <c r="E143"/>
  <c r="D144"/>
  <c r="E144"/>
  <c r="D145"/>
  <c r="E145"/>
  <c r="D146"/>
  <c r="E146"/>
  <c r="D147"/>
  <c r="E147"/>
  <c r="D148"/>
  <c r="E148"/>
  <c r="D149"/>
  <c r="E149"/>
  <c r="D150"/>
  <c r="E150"/>
  <c r="D151"/>
  <c r="E151"/>
  <c r="D152"/>
  <c r="E152"/>
  <c r="D153"/>
  <c r="E153"/>
  <c r="D154"/>
  <c r="E154"/>
  <c r="D155"/>
  <c r="E155"/>
  <c r="D156"/>
  <c r="E156"/>
  <c r="D157"/>
  <c r="E157"/>
  <c r="D158"/>
  <c r="E158"/>
  <c r="D159"/>
  <c r="E159"/>
  <c r="D160"/>
  <c r="E160"/>
  <c r="D161"/>
  <c r="E161"/>
  <c r="D162"/>
  <c r="E162"/>
  <c r="D163"/>
  <c r="E163"/>
  <c r="D164"/>
  <c r="E164"/>
  <c r="D165"/>
  <c r="E165"/>
  <c r="D166"/>
  <c r="E166"/>
  <c r="D167"/>
  <c r="E167"/>
  <c r="D168"/>
  <c r="E168"/>
  <c r="D169"/>
  <c r="E169"/>
  <c r="D170"/>
  <c r="E170"/>
  <c r="D171"/>
  <c r="E171"/>
  <c r="D172"/>
  <c r="E172"/>
  <c r="D173"/>
  <c r="E173"/>
  <c r="D174"/>
  <c r="E174"/>
  <c r="D175"/>
  <c r="E175"/>
  <c r="D176"/>
  <c r="E176"/>
  <c r="D177"/>
  <c r="E177"/>
  <c r="D178"/>
  <c r="E178"/>
  <c r="D179"/>
  <c r="E179"/>
  <c r="D180"/>
  <c r="E180"/>
  <c r="D181"/>
  <c r="E181"/>
  <c r="D182"/>
  <c r="E182"/>
  <c r="D183"/>
  <c r="E183"/>
  <c r="D184"/>
  <c r="E184"/>
  <c r="D185"/>
  <c r="E185"/>
  <c r="D186"/>
  <c r="E186"/>
  <c r="D187"/>
  <c r="E187"/>
  <c r="D188"/>
  <c r="E188"/>
  <c r="D189"/>
  <c r="E189"/>
  <c r="D190"/>
  <c r="E190"/>
  <c r="L3" i="3"/>
  <c r="M3"/>
  <c r="L4"/>
  <c r="M4"/>
  <c r="L5"/>
  <c r="M5"/>
  <c r="L6"/>
  <c r="M6"/>
  <c r="L7"/>
  <c r="M7"/>
  <c r="L8"/>
  <c r="M8"/>
  <c r="L9"/>
  <c r="M9"/>
  <c r="L10"/>
  <c r="M10"/>
  <c r="L11"/>
  <c r="M11"/>
  <c r="L12"/>
  <c r="M12"/>
  <c r="L13"/>
  <c r="M13"/>
  <c r="L14"/>
  <c r="M14"/>
  <c r="L15"/>
  <c r="M15"/>
  <c r="L16"/>
  <c r="M16"/>
  <c r="L17"/>
  <c r="M17"/>
  <c r="L18"/>
  <c r="M18"/>
  <c r="L19"/>
  <c r="M19"/>
  <c r="L20"/>
  <c r="M20"/>
  <c r="L21"/>
  <c r="M21"/>
  <c r="L22"/>
  <c r="M22"/>
  <c r="L23"/>
  <c r="M23"/>
  <c r="L24"/>
  <c r="M24"/>
  <c r="L25"/>
  <c r="M25"/>
  <c r="L26"/>
  <c r="M26"/>
  <c r="L27"/>
  <c r="M27"/>
  <c r="L28"/>
  <c r="M28"/>
  <c r="L29"/>
  <c r="M29"/>
  <c r="L30"/>
  <c r="M30"/>
  <c r="L31"/>
  <c r="M31"/>
  <c r="L32"/>
  <c r="M32"/>
  <c r="L33"/>
  <c r="M33"/>
  <c r="L34"/>
  <c r="M34"/>
  <c r="L35"/>
  <c r="M35"/>
  <c r="L36"/>
  <c r="M36"/>
  <c r="L37"/>
  <c r="M37"/>
  <c r="L38"/>
  <c r="M38"/>
  <c r="L39"/>
  <c r="M39"/>
  <c r="L40"/>
  <c r="M40"/>
  <c r="L41"/>
  <c r="M41"/>
  <c r="L42"/>
  <c r="M42"/>
  <c r="L43"/>
  <c r="M43"/>
  <c r="L44"/>
  <c r="M44"/>
  <c r="L45"/>
  <c r="M45"/>
  <c r="L46"/>
  <c r="M46"/>
  <c r="L47"/>
  <c r="M47"/>
  <c r="L48"/>
  <c r="M48"/>
  <c r="L49"/>
  <c r="M49"/>
  <c r="L50"/>
  <c r="M50"/>
  <c r="L51"/>
  <c r="M51"/>
  <c r="L52"/>
  <c r="M52"/>
  <c r="L53"/>
  <c r="M53"/>
  <c r="L54"/>
  <c r="M54"/>
  <c r="L55"/>
  <c r="M55"/>
  <c r="L56"/>
  <c r="M56"/>
  <c r="L57"/>
  <c r="M57"/>
  <c r="L58"/>
  <c r="M58"/>
  <c r="L59"/>
  <c r="M59"/>
  <c r="L60"/>
  <c r="M60"/>
  <c r="L61"/>
  <c r="M61"/>
  <c r="L62"/>
  <c r="M62"/>
  <c r="L63"/>
  <c r="M63"/>
  <c r="L64"/>
  <c r="M64"/>
  <c r="L65"/>
  <c r="M65"/>
  <c r="L66"/>
  <c r="M66"/>
  <c r="L67"/>
  <c r="M67"/>
  <c r="L68"/>
  <c r="M68"/>
  <c r="L69"/>
  <c r="M69"/>
  <c r="L70"/>
  <c r="M70"/>
  <c r="L71"/>
  <c r="M71"/>
  <c r="L72"/>
  <c r="M72"/>
  <c r="L73"/>
  <c r="M73"/>
  <c r="L74"/>
  <c r="M74"/>
  <c r="L75"/>
  <c r="M75"/>
  <c r="L76"/>
  <c r="M76"/>
  <c r="L77"/>
  <c r="M77"/>
  <c r="L78"/>
  <c r="M78"/>
  <c r="L79"/>
  <c r="M79"/>
  <c r="L80"/>
  <c r="M80"/>
  <c r="L81"/>
  <c r="M81"/>
  <c r="L82"/>
  <c r="M82"/>
  <c r="L83"/>
  <c r="M83"/>
  <c r="L84"/>
  <c r="M84"/>
  <c r="L85"/>
  <c r="M85"/>
  <c r="L86"/>
  <c r="M86"/>
  <c r="L87"/>
  <c r="M87"/>
  <c r="L88"/>
  <c r="M88"/>
  <c r="L89"/>
  <c r="M89"/>
  <c r="L90"/>
  <c r="M90"/>
  <c r="L91"/>
  <c r="M91"/>
  <c r="L92"/>
  <c r="M92"/>
  <c r="L93"/>
  <c r="M93"/>
  <c r="L94"/>
  <c r="M94"/>
  <c r="L95"/>
  <c r="M95"/>
  <c r="L96"/>
  <c r="M96"/>
  <c r="L97"/>
  <c r="M97"/>
  <c r="L98"/>
  <c r="M98"/>
  <c r="L99"/>
  <c r="M99"/>
  <c r="L100"/>
  <c r="M100"/>
  <c r="L101"/>
  <c r="M101"/>
  <c r="L102"/>
  <c r="M102"/>
  <c r="L103"/>
  <c r="M103"/>
  <c r="L104"/>
  <c r="M104"/>
  <c r="L105"/>
  <c r="M105"/>
  <c r="L106"/>
  <c r="M106"/>
  <c r="L107"/>
  <c r="M107"/>
  <c r="L108"/>
  <c r="M108"/>
  <c r="L109"/>
  <c r="M109"/>
  <c r="L110"/>
  <c r="M110"/>
  <c r="L111"/>
  <c r="M111"/>
  <c r="L112"/>
  <c r="M112"/>
  <c r="L113"/>
  <c r="M113"/>
  <c r="L114"/>
  <c r="M114"/>
  <c r="L115"/>
  <c r="M115"/>
  <c r="L116"/>
  <c r="M116"/>
  <c r="L117"/>
  <c r="M117"/>
  <c r="L118"/>
  <c r="M118"/>
  <c r="L119"/>
  <c r="M119"/>
  <c r="L120"/>
  <c r="M120"/>
  <c r="L121"/>
  <c r="M121"/>
  <c r="L122"/>
  <c r="M122"/>
  <c r="L123"/>
  <c r="M123"/>
  <c r="L124"/>
  <c r="M124"/>
  <c r="L125"/>
  <c r="M125"/>
  <c r="L126"/>
  <c r="M126"/>
  <c r="L127"/>
  <c r="M127"/>
  <c r="L128"/>
  <c r="M128"/>
  <c r="L129"/>
  <c r="M129"/>
  <c r="L130"/>
  <c r="M130"/>
  <c r="L131"/>
  <c r="M131"/>
  <c r="L132"/>
  <c r="M132"/>
  <c r="L133"/>
  <c r="M133"/>
  <c r="L134"/>
  <c r="M134"/>
  <c r="L135"/>
  <c r="M135"/>
  <c r="L136"/>
  <c r="M136"/>
  <c r="L137"/>
  <c r="M137"/>
  <c r="L138"/>
  <c r="M138"/>
  <c r="L139"/>
  <c r="M139"/>
  <c r="L140"/>
  <c r="M140"/>
  <c r="L141"/>
  <c r="M141"/>
  <c r="L142"/>
  <c r="M142"/>
  <c r="L143"/>
  <c r="M143"/>
  <c r="L144"/>
  <c r="M144"/>
  <c r="L145"/>
  <c r="M145"/>
  <c r="L146"/>
  <c r="M146"/>
  <c r="L147"/>
  <c r="M147"/>
  <c r="L148"/>
  <c r="M148"/>
  <c r="L149"/>
  <c r="M149"/>
  <c r="L150"/>
  <c r="M150"/>
  <c r="L151"/>
  <c r="M151"/>
  <c r="L152"/>
  <c r="M152"/>
  <c r="L153"/>
  <c r="M153"/>
  <c r="L154"/>
  <c r="M154"/>
  <c r="L155"/>
  <c r="M155"/>
  <c r="L156"/>
  <c r="M156"/>
  <c r="L157"/>
  <c r="M157"/>
  <c r="L158"/>
  <c r="M158"/>
  <c r="L159"/>
  <c r="M159"/>
  <c r="L160"/>
  <c r="M160"/>
  <c r="L161"/>
  <c r="M161"/>
  <c r="L162"/>
  <c r="M162"/>
  <c r="L163"/>
  <c r="M163"/>
  <c r="L164"/>
  <c r="M164"/>
  <c r="L165"/>
  <c r="M165"/>
  <c r="L166"/>
  <c r="M166"/>
  <c r="L167"/>
  <c r="M167"/>
  <c r="L168"/>
  <c r="M168"/>
  <c r="L169"/>
  <c r="M169"/>
  <c r="L170"/>
  <c r="M170"/>
  <c r="L171"/>
  <c r="M171"/>
  <c r="L172"/>
  <c r="M172"/>
  <c r="L173"/>
  <c r="M173"/>
  <c r="L174"/>
  <c r="M174"/>
  <c r="L175"/>
  <c r="M175"/>
  <c r="L176"/>
  <c r="M176"/>
  <c r="L177"/>
  <c r="M177"/>
  <c r="L178"/>
  <c r="M178"/>
  <c r="L179"/>
  <c r="M179"/>
  <c r="L180"/>
  <c r="M180"/>
  <c r="L181"/>
  <c r="M181"/>
  <c r="L182"/>
  <c r="M182"/>
  <c r="L183"/>
  <c r="M183"/>
  <c r="L184"/>
  <c r="M184"/>
  <c r="L185"/>
  <c r="M185"/>
  <c r="L186"/>
  <c r="M186"/>
  <c r="L187"/>
  <c r="M187"/>
  <c r="L188"/>
  <c r="M188"/>
  <c r="L189"/>
  <c r="M189"/>
  <c r="L190"/>
  <c r="M190"/>
  <c r="L191"/>
  <c r="M191"/>
  <c r="L192"/>
  <c r="M192"/>
  <c r="L193"/>
  <c r="M193"/>
  <c r="L194"/>
  <c r="M194"/>
  <c r="L195"/>
  <c r="M195"/>
  <c r="L196"/>
  <c r="M196"/>
  <c r="L197"/>
  <c r="M197"/>
  <c r="L198"/>
  <c r="M198"/>
  <c r="L199"/>
  <c r="M199"/>
  <c r="L200"/>
  <c r="M200"/>
  <c r="L201"/>
  <c r="M201"/>
  <c r="L202"/>
  <c r="M202"/>
  <c r="L203"/>
  <c r="M203"/>
  <c r="L204"/>
  <c r="M204"/>
  <c r="L205"/>
  <c r="M205"/>
  <c r="L206"/>
  <c r="M206"/>
  <c r="L207"/>
  <c r="M207"/>
  <c r="L208"/>
  <c r="M208"/>
  <c r="L209"/>
  <c r="M209"/>
  <c r="L210"/>
  <c r="M210"/>
  <c r="L211"/>
  <c r="M211"/>
  <c r="L212"/>
  <c r="M212"/>
  <c r="L213"/>
  <c r="M213"/>
  <c r="L214"/>
  <c r="M214"/>
  <c r="L215"/>
  <c r="M215"/>
  <c r="L216"/>
  <c r="M216"/>
  <c r="L217"/>
  <c r="M217"/>
  <c r="L218"/>
  <c r="M218"/>
  <c r="L219"/>
  <c r="M219"/>
  <c r="L220"/>
  <c r="M220"/>
  <c r="L221"/>
  <c r="M221"/>
  <c r="L222"/>
  <c r="M222"/>
  <c r="L223"/>
  <c r="M223"/>
  <c r="L224"/>
  <c r="M224"/>
  <c r="L225"/>
  <c r="M225"/>
  <c r="L226"/>
  <c r="M226"/>
  <c r="L227"/>
  <c r="M227"/>
  <c r="L228"/>
  <c r="M228"/>
  <c r="L229"/>
  <c r="M229"/>
  <c r="L230"/>
  <c r="M230"/>
  <c r="L231"/>
  <c r="M231"/>
  <c r="L232"/>
  <c r="M232"/>
  <c r="L233"/>
  <c r="M233"/>
  <c r="L234"/>
  <c r="M234"/>
  <c r="L235"/>
  <c r="M235"/>
  <c r="L236"/>
  <c r="M236"/>
  <c r="L237"/>
  <c r="M237"/>
  <c r="L238"/>
  <c r="M238"/>
  <c r="L239"/>
  <c r="M239"/>
  <c r="L240"/>
  <c r="M240"/>
  <c r="L241"/>
  <c r="M241"/>
  <c r="L242"/>
  <c r="M242"/>
  <c r="L243"/>
  <c r="M243"/>
  <c r="L244"/>
  <c r="M244"/>
  <c r="L245"/>
  <c r="M245"/>
  <c r="L246"/>
  <c r="M246"/>
  <c r="L247"/>
  <c r="M247"/>
  <c r="L248"/>
  <c r="M248"/>
  <c r="L249"/>
  <c r="M249"/>
  <c r="L250"/>
  <c r="M250"/>
  <c r="L251"/>
  <c r="M251"/>
  <c r="L252"/>
  <c r="M252"/>
  <c r="L253"/>
  <c r="M253"/>
  <c r="L254"/>
  <c r="M254"/>
  <c r="L255"/>
  <c r="M255"/>
  <c r="L256"/>
  <c r="M256"/>
  <c r="L257"/>
  <c r="M257"/>
  <c r="L258"/>
  <c r="M258"/>
  <c r="L259"/>
  <c r="M259"/>
  <c r="L260"/>
  <c r="M260"/>
  <c r="L261"/>
  <c r="M261"/>
  <c r="L262"/>
  <c r="M262"/>
  <c r="L263"/>
  <c r="M263"/>
  <c r="L264"/>
  <c r="M264"/>
  <c r="L265"/>
  <c r="M265"/>
  <c r="L266"/>
  <c r="M266"/>
  <c r="L267"/>
  <c r="M267"/>
  <c r="L268"/>
  <c r="M268"/>
  <c r="L269"/>
  <c r="M269"/>
  <c r="L270"/>
  <c r="M270"/>
  <c r="L271"/>
  <c r="M271"/>
  <c r="L272"/>
  <c r="M272"/>
  <c r="L273"/>
  <c r="M273"/>
  <c r="L274"/>
  <c r="M274"/>
  <c r="L275"/>
  <c r="M275"/>
  <c r="L276"/>
  <c r="M276"/>
  <c r="L277"/>
  <c r="M277"/>
  <c r="L278"/>
  <c r="M278"/>
  <c r="L279"/>
  <c r="M279"/>
  <c r="L280"/>
  <c r="M280"/>
  <c r="L281"/>
  <c r="M281"/>
  <c r="L282"/>
  <c r="M282"/>
  <c r="L283"/>
  <c r="M283"/>
  <c r="L284"/>
  <c r="M284"/>
  <c r="L285"/>
  <c r="M285"/>
  <c r="L286"/>
  <c r="M286"/>
  <c r="L287"/>
  <c r="M287"/>
  <c r="L288"/>
  <c r="M288"/>
  <c r="L289"/>
  <c r="M289"/>
  <c r="L290"/>
  <c r="M290"/>
  <c r="L291"/>
  <c r="M291"/>
  <c r="L292"/>
  <c r="M292"/>
  <c r="L293"/>
  <c r="M293"/>
  <c r="L294"/>
  <c r="M294"/>
  <c r="L295"/>
  <c r="M295"/>
  <c r="L296"/>
  <c r="M296"/>
  <c r="L297"/>
  <c r="M297"/>
  <c r="L298"/>
  <c r="M298"/>
  <c r="L299"/>
  <c r="M299"/>
  <c r="L300"/>
  <c r="M300"/>
  <c r="L301"/>
  <c r="M301"/>
  <c r="L302"/>
  <c r="M302"/>
  <c r="L303"/>
  <c r="M303"/>
  <c r="L304"/>
  <c r="M304"/>
  <c r="L305"/>
  <c r="M305"/>
  <c r="L306"/>
  <c r="M306"/>
  <c r="L307"/>
  <c r="M307"/>
  <c r="L308"/>
  <c r="M308"/>
  <c r="L309"/>
  <c r="M309"/>
  <c r="L310"/>
  <c r="M310"/>
  <c r="L311"/>
  <c r="M311"/>
  <c r="L312"/>
  <c r="M312"/>
  <c r="L313"/>
  <c r="M313"/>
  <c r="L314"/>
  <c r="M314"/>
  <c r="L315"/>
  <c r="M315"/>
  <c r="L316"/>
  <c r="M316"/>
  <c r="L317"/>
  <c r="M317"/>
  <c r="L318"/>
  <c r="M318"/>
  <c r="L319"/>
  <c r="M319"/>
  <c r="L320"/>
  <c r="M320"/>
  <c r="L321"/>
  <c r="M321"/>
  <c r="L322"/>
  <c r="M322"/>
  <c r="L323"/>
  <c r="M323"/>
  <c r="L324"/>
  <c r="M324"/>
  <c r="L325"/>
  <c r="M325"/>
  <c r="L326"/>
  <c r="M326"/>
  <c r="L327"/>
  <c r="M327"/>
  <c r="L328"/>
  <c r="M328"/>
  <c r="L329"/>
  <c r="M329"/>
  <c r="L330"/>
  <c r="M330"/>
  <c r="L331"/>
  <c r="M331"/>
  <c r="L332"/>
  <c r="M332"/>
  <c r="L333"/>
  <c r="M333"/>
  <c r="L334"/>
  <c r="M334"/>
  <c r="L335"/>
  <c r="M335"/>
  <c r="L336"/>
  <c r="M336"/>
  <c r="L337"/>
  <c r="M337"/>
  <c r="L338"/>
  <c r="M338"/>
  <c r="L339"/>
  <c r="M339"/>
  <c r="L340"/>
  <c r="M340"/>
  <c r="L341"/>
  <c r="M341"/>
  <c r="L342"/>
  <c r="M342"/>
  <c r="L343"/>
  <c r="M343"/>
  <c r="L344"/>
  <c r="M344"/>
  <c r="L345"/>
  <c r="M345"/>
  <c r="L346"/>
  <c r="M346"/>
  <c r="L347"/>
  <c r="M347"/>
  <c r="L348"/>
  <c r="M348"/>
  <c r="L349"/>
  <c r="M349"/>
  <c r="L350"/>
  <c r="M350"/>
  <c r="L351"/>
  <c r="M351"/>
  <c r="L352"/>
  <c r="M352"/>
  <c r="L353"/>
  <c r="M353"/>
  <c r="L354"/>
  <c r="M354"/>
  <c r="L355"/>
  <c r="M355"/>
  <c r="L356"/>
  <c r="M356"/>
  <c r="L357"/>
  <c r="M357"/>
  <c r="L358"/>
  <c r="M358"/>
  <c r="L359"/>
  <c r="M359"/>
  <c r="L360"/>
  <c r="M360"/>
  <c r="L361"/>
  <c r="M361"/>
  <c r="L362"/>
  <c r="M362"/>
  <c r="L363"/>
  <c r="M363"/>
  <c r="L364"/>
  <c r="M364"/>
  <c r="L365"/>
  <c r="M365"/>
  <c r="L366"/>
  <c r="M366"/>
  <c r="L367"/>
  <c r="M367"/>
  <c r="L368"/>
  <c r="M368"/>
  <c r="L369"/>
  <c r="M369"/>
  <c r="L370"/>
  <c r="M370"/>
  <c r="L371"/>
  <c r="M371"/>
  <c r="L372"/>
  <c r="M372"/>
  <c r="L373"/>
  <c r="M373"/>
  <c r="L374"/>
  <c r="M374"/>
  <c r="L375"/>
  <c r="M375"/>
  <c r="L376"/>
  <c r="M376"/>
  <c r="L377"/>
  <c r="M377"/>
  <c r="L378"/>
  <c r="M378"/>
  <c r="L379"/>
  <c r="M379"/>
  <c r="L380"/>
  <c r="M380"/>
  <c r="L381"/>
  <c r="M381"/>
  <c r="L382"/>
  <c r="M382"/>
  <c r="L383"/>
  <c r="M383"/>
  <c r="L384"/>
  <c r="M384"/>
  <c r="L385"/>
  <c r="M385"/>
  <c r="L386"/>
  <c r="M386"/>
  <c r="L387"/>
  <c r="M387"/>
  <c r="L388"/>
  <c r="M388"/>
  <c r="L389"/>
  <c r="M389"/>
  <c r="L390"/>
  <c r="M390"/>
  <c r="L391"/>
  <c r="M391"/>
  <c r="L392"/>
  <c r="M392"/>
  <c r="L393"/>
  <c r="M393"/>
  <c r="L394"/>
  <c r="M394"/>
  <c r="L395"/>
  <c r="M395"/>
  <c r="L396"/>
  <c r="M396"/>
  <c r="L397"/>
  <c r="M397"/>
  <c r="L398"/>
  <c r="M398"/>
  <c r="L399"/>
  <c r="M399"/>
  <c r="L400"/>
  <c r="M400"/>
  <c r="L401"/>
  <c r="M401"/>
  <c r="L402"/>
  <c r="M402"/>
  <c r="L403"/>
  <c r="M403"/>
  <c r="L404"/>
  <c r="M404"/>
  <c r="L405"/>
  <c r="M405"/>
  <c r="L406"/>
  <c r="M406"/>
  <c r="L407"/>
  <c r="M407"/>
  <c r="L408"/>
  <c r="M408"/>
  <c r="L409"/>
  <c r="M409"/>
  <c r="L410"/>
  <c r="M410"/>
  <c r="L411"/>
  <c r="M411"/>
  <c r="L412"/>
  <c r="M412"/>
  <c r="L413"/>
  <c r="M413"/>
  <c r="L414"/>
  <c r="M414"/>
  <c r="L415"/>
  <c r="M415"/>
  <c r="L416"/>
  <c r="M416"/>
  <c r="L417"/>
  <c r="M417"/>
  <c r="L418"/>
  <c r="M418"/>
  <c r="L419"/>
  <c r="M419"/>
  <c r="L420"/>
  <c r="M420"/>
  <c r="L421"/>
  <c r="M421"/>
  <c r="L422"/>
  <c r="M422"/>
  <c r="L423"/>
  <c r="M423"/>
  <c r="L424"/>
  <c r="M424"/>
  <c r="L425"/>
  <c r="M425"/>
  <c r="L426"/>
  <c r="M426"/>
  <c r="L427"/>
  <c r="M427"/>
  <c r="L428"/>
  <c r="M428"/>
  <c r="L429"/>
  <c r="M429"/>
  <c r="L430"/>
  <c r="M430"/>
  <c r="L431"/>
  <c r="M431"/>
  <c r="L432"/>
  <c r="M432"/>
  <c r="L433"/>
  <c r="M433"/>
  <c r="L434"/>
  <c r="M434"/>
  <c r="L435"/>
  <c r="M435"/>
  <c r="L436"/>
  <c r="M436"/>
  <c r="L437"/>
  <c r="M437"/>
  <c r="L438"/>
  <c r="M438"/>
  <c r="L439"/>
  <c r="M439"/>
  <c r="L440"/>
  <c r="M440"/>
  <c r="L441"/>
  <c r="M441"/>
  <c r="L442"/>
  <c r="M442"/>
  <c r="L443"/>
  <c r="M443"/>
  <c r="L444"/>
  <c r="M444"/>
  <c r="L445"/>
  <c r="M445"/>
  <c r="L446"/>
  <c r="M446"/>
  <c r="L447"/>
  <c r="M447"/>
  <c r="L448"/>
  <c r="M448"/>
  <c r="L449"/>
  <c r="M449"/>
  <c r="L450"/>
  <c r="M450"/>
  <c r="L451"/>
  <c r="M451"/>
  <c r="L452"/>
  <c r="M452"/>
  <c r="L453"/>
  <c r="M453"/>
  <c r="L454"/>
  <c r="M454"/>
  <c r="L455"/>
  <c r="M455"/>
  <c r="L456"/>
  <c r="M456"/>
  <c r="L457"/>
  <c r="M457"/>
  <c r="L458"/>
  <c r="M458"/>
  <c r="L459"/>
  <c r="M459"/>
  <c r="L460"/>
  <c r="M460"/>
  <c r="L461"/>
  <c r="M461"/>
  <c r="L462"/>
  <c r="M462"/>
  <c r="L463"/>
  <c r="M463"/>
  <c r="L464"/>
  <c r="M464"/>
  <c r="L465"/>
  <c r="M465"/>
  <c r="L466"/>
  <c r="M466"/>
  <c r="L467"/>
  <c r="M467"/>
  <c r="L468"/>
  <c r="M468"/>
  <c r="L469"/>
  <c r="M469"/>
  <c r="L470"/>
  <c r="M470"/>
  <c r="L471"/>
  <c r="M471"/>
  <c r="L472"/>
  <c r="M472"/>
  <c r="L473"/>
  <c r="M473"/>
  <c r="L474"/>
  <c r="M474"/>
  <c r="L475"/>
  <c r="M475"/>
  <c r="L476"/>
  <c r="M476"/>
  <c r="L477"/>
  <c r="M477"/>
  <c r="L478"/>
  <c r="M478"/>
  <c r="L479"/>
  <c r="M479"/>
  <c r="L480"/>
  <c r="M480"/>
  <c r="L481"/>
  <c r="M481"/>
  <c r="L482"/>
  <c r="M482"/>
  <c r="L483"/>
  <c r="M483"/>
  <c r="L484"/>
  <c r="M484"/>
  <c r="L485"/>
  <c r="M485"/>
  <c r="L486"/>
  <c r="M486"/>
  <c r="L487"/>
  <c r="M487"/>
  <c r="L488"/>
  <c r="M488"/>
  <c r="L489"/>
  <c r="M489"/>
  <c r="L490"/>
  <c r="M490"/>
  <c r="L491"/>
  <c r="M491"/>
  <c r="L492"/>
  <c r="M492"/>
  <c r="L493"/>
  <c r="M493"/>
  <c r="L494"/>
  <c r="M494"/>
  <c r="L495"/>
  <c r="M495"/>
  <c r="L496"/>
  <c r="M496"/>
  <c r="L497"/>
  <c r="M497"/>
  <c r="L498"/>
  <c r="M498"/>
  <c r="L499"/>
  <c r="M499"/>
  <c r="L500"/>
  <c r="M500"/>
  <c r="L501"/>
  <c r="M501"/>
  <c r="L502"/>
  <c r="M502"/>
  <c r="L503"/>
  <c r="M503"/>
  <c r="L504"/>
  <c r="M504"/>
  <c r="L505"/>
  <c r="M505"/>
  <c r="L506"/>
  <c r="M506"/>
  <c r="L507"/>
  <c r="M507"/>
  <c r="L508"/>
  <c r="M508"/>
  <c r="L509"/>
  <c r="M509"/>
  <c r="L510"/>
  <c r="M510"/>
  <c r="L511"/>
  <c r="M511"/>
  <c r="L512"/>
  <c r="M512"/>
  <c r="L513"/>
  <c r="M513"/>
  <c r="L514"/>
  <c r="M514"/>
  <c r="L515"/>
  <c r="M515"/>
  <c r="L516"/>
  <c r="M516"/>
  <c r="L517"/>
  <c r="M517"/>
  <c r="L518"/>
  <c r="M518"/>
  <c r="L519"/>
  <c r="M519"/>
  <c r="L520"/>
  <c r="M520"/>
  <c r="L521"/>
  <c r="M521"/>
  <c r="L522"/>
  <c r="M522"/>
  <c r="L523"/>
  <c r="M523"/>
  <c r="L524"/>
  <c r="M524"/>
  <c r="L525"/>
  <c r="M525"/>
  <c r="L526"/>
  <c r="M526"/>
  <c r="L527"/>
  <c r="M527"/>
  <c r="L528"/>
  <c r="M528"/>
  <c r="L529"/>
  <c r="M529"/>
  <c r="L530"/>
  <c r="M530"/>
  <c r="L531"/>
  <c r="M531"/>
  <c r="L532"/>
  <c r="M532"/>
  <c r="L533"/>
  <c r="M533"/>
  <c r="L534"/>
  <c r="M534"/>
  <c r="L535"/>
  <c r="M535"/>
  <c r="L536"/>
  <c r="M536"/>
  <c r="L537"/>
  <c r="M537"/>
  <c r="L538"/>
  <c r="M538"/>
  <c r="L539"/>
  <c r="M539"/>
  <c r="L540"/>
  <c r="M540"/>
  <c r="L541"/>
  <c r="M541"/>
  <c r="L542"/>
  <c r="M542"/>
  <c r="L543"/>
  <c r="M543"/>
  <c r="L544"/>
  <c r="M544"/>
  <c r="L545"/>
  <c r="M545"/>
  <c r="L546"/>
  <c r="M546"/>
  <c r="L547"/>
  <c r="M547"/>
  <c r="L548"/>
  <c r="M548"/>
  <c r="L549"/>
  <c r="M549"/>
  <c r="L550"/>
  <c r="M550"/>
  <c r="L551"/>
  <c r="M551"/>
  <c r="L552"/>
  <c r="M552"/>
  <c r="L553"/>
  <c r="M553"/>
  <c r="L554"/>
  <c r="M554"/>
  <c r="L555"/>
  <c r="M555"/>
  <c r="L556"/>
  <c r="M556"/>
  <c r="L557"/>
  <c r="M557"/>
  <c r="L558"/>
  <c r="M558"/>
  <c r="L559"/>
  <c r="M559"/>
  <c r="L560"/>
  <c r="M560"/>
  <c r="L561"/>
  <c r="M561"/>
  <c r="L562"/>
  <c r="M562"/>
  <c r="L563"/>
  <c r="M563"/>
  <c r="L564"/>
  <c r="M564"/>
  <c r="L565"/>
  <c r="M565"/>
  <c r="L566"/>
  <c r="M566"/>
  <c r="L567"/>
  <c r="M567"/>
  <c r="L568"/>
  <c r="M568"/>
  <c r="L569"/>
  <c r="M569"/>
  <c r="L570"/>
  <c r="M570"/>
  <c r="L571"/>
  <c r="M571"/>
  <c r="L572"/>
  <c r="M572"/>
  <c r="L573"/>
  <c r="M573"/>
  <c r="L574"/>
  <c r="M574"/>
  <c r="L575"/>
  <c r="M575"/>
  <c r="L576"/>
  <c r="M576"/>
  <c r="L577"/>
  <c r="M577"/>
  <c r="L578"/>
  <c r="M578"/>
  <c r="L579"/>
  <c r="M579"/>
  <c r="L580"/>
  <c r="M580"/>
  <c r="L581"/>
  <c r="M581"/>
  <c r="L582"/>
  <c r="M582"/>
  <c r="L583"/>
  <c r="M583"/>
  <c r="L584"/>
  <c r="M584"/>
  <c r="L585"/>
  <c r="M585"/>
  <c r="L586"/>
  <c r="M586"/>
  <c r="L587"/>
  <c r="M587"/>
  <c r="L588"/>
  <c r="M588"/>
  <c r="L589"/>
  <c r="M589"/>
  <c r="L590"/>
  <c r="M590"/>
  <c r="L591"/>
  <c r="M591"/>
  <c r="L592"/>
  <c r="M592"/>
  <c r="L593"/>
  <c r="M593"/>
  <c r="L594"/>
  <c r="M594"/>
  <c r="L595"/>
  <c r="M595"/>
  <c r="L596"/>
  <c r="M596"/>
  <c r="L597"/>
  <c r="M597"/>
  <c r="L598"/>
  <c r="M598"/>
  <c r="L599"/>
  <c r="M599"/>
  <c r="L600"/>
  <c r="M600"/>
  <c r="L601"/>
  <c r="M601"/>
  <c r="L602"/>
  <c r="M602"/>
  <c r="L603"/>
  <c r="M603"/>
  <c r="L604"/>
  <c r="M604"/>
  <c r="L605"/>
  <c r="M605"/>
  <c r="L606"/>
  <c r="M606"/>
  <c r="L607"/>
  <c r="M607"/>
  <c r="L608"/>
  <c r="M608"/>
  <c r="L609"/>
  <c r="M609"/>
  <c r="L610"/>
  <c r="M610"/>
  <c r="L611"/>
  <c r="M611"/>
  <c r="L612"/>
  <c r="M612"/>
  <c r="L613"/>
  <c r="M613"/>
  <c r="L614"/>
  <c r="M614"/>
  <c r="L615"/>
  <c r="M615"/>
  <c r="L616"/>
  <c r="M616"/>
  <c r="L617"/>
  <c r="M617"/>
  <c r="L618"/>
  <c r="M618"/>
  <c r="L619"/>
  <c r="M619"/>
  <c r="L620"/>
  <c r="M620"/>
  <c r="L621"/>
  <c r="M621"/>
  <c r="L622"/>
  <c r="M622"/>
  <c r="L623"/>
  <c r="M623"/>
  <c r="L624"/>
  <c r="M624"/>
  <c r="L625"/>
  <c r="M625"/>
  <c r="L626"/>
  <c r="M626"/>
  <c r="L627"/>
  <c r="M627"/>
  <c r="L628"/>
  <c r="M628"/>
  <c r="L629"/>
  <c r="M629"/>
  <c r="L630"/>
  <c r="M630"/>
  <c r="L631"/>
  <c r="M631"/>
  <c r="L632"/>
  <c r="M632"/>
  <c r="L633"/>
  <c r="M633"/>
  <c r="L634"/>
  <c r="M634"/>
  <c r="L635"/>
  <c r="M635"/>
  <c r="L636"/>
  <c r="M636"/>
  <c r="L637"/>
  <c r="M637"/>
  <c r="L638"/>
  <c r="M638"/>
  <c r="L639"/>
  <c r="M639"/>
  <c r="L640"/>
  <c r="M640"/>
  <c r="L641"/>
  <c r="M641"/>
  <c r="L642"/>
  <c r="M642"/>
  <c r="L643"/>
  <c r="M643"/>
  <c r="L644"/>
  <c r="M644"/>
  <c r="L645"/>
  <c r="M645"/>
  <c r="L646"/>
  <c r="M646"/>
  <c r="L647"/>
  <c r="M647"/>
  <c r="L648"/>
  <c r="M648"/>
  <c r="L649"/>
  <c r="M649"/>
  <c r="L650"/>
  <c r="M650"/>
  <c r="L651"/>
  <c r="M651"/>
  <c r="L652"/>
  <c r="M652"/>
  <c r="L653"/>
  <c r="M653"/>
  <c r="L654"/>
  <c r="M654"/>
  <c r="L655"/>
  <c r="M655"/>
  <c r="L656"/>
  <c r="M656"/>
  <c r="L657"/>
  <c r="M657"/>
  <c r="L658"/>
  <c r="M658"/>
  <c r="L659"/>
  <c r="M659"/>
  <c r="L660"/>
  <c r="M660"/>
  <c r="L661"/>
  <c r="M661"/>
  <c r="L662"/>
  <c r="M662"/>
  <c r="L663"/>
  <c r="M663"/>
  <c r="L664"/>
  <c r="M664"/>
  <c r="L665"/>
  <c r="M665"/>
  <c r="L666"/>
  <c r="M666"/>
  <c r="L667"/>
  <c r="M667"/>
  <c r="L668"/>
  <c r="M668"/>
  <c r="L669"/>
  <c r="M669"/>
  <c r="L670"/>
  <c r="M670"/>
  <c r="L671"/>
  <c r="M671"/>
  <c r="L672"/>
  <c r="M672"/>
  <c r="L673"/>
  <c r="M673"/>
  <c r="L674"/>
  <c r="M674"/>
  <c r="L675"/>
  <c r="M675"/>
  <c r="L676"/>
  <c r="M676"/>
  <c r="L677"/>
  <c r="M677"/>
  <c r="L678"/>
  <c r="M678"/>
  <c r="L679"/>
  <c r="M679"/>
  <c r="L680"/>
  <c r="M680"/>
  <c r="L681"/>
  <c r="M681"/>
  <c r="L682"/>
  <c r="M682"/>
  <c r="L683"/>
  <c r="M683"/>
  <c r="L684"/>
  <c r="M684"/>
  <c r="L685"/>
  <c r="M685"/>
  <c r="L686"/>
  <c r="M686"/>
  <c r="L687"/>
  <c r="M687"/>
  <c r="L688"/>
  <c r="M688"/>
  <c r="L689"/>
  <c r="M689"/>
  <c r="L690"/>
  <c r="M690"/>
  <c r="L691"/>
  <c r="M691"/>
  <c r="L692"/>
  <c r="M692"/>
  <c r="L693"/>
  <c r="M693"/>
  <c r="L694"/>
  <c r="M694"/>
  <c r="L695"/>
  <c r="M695"/>
  <c r="L696"/>
  <c r="M696"/>
  <c r="L697"/>
  <c r="M697"/>
  <c r="L698"/>
  <c r="M698"/>
  <c r="L699"/>
  <c r="M699"/>
  <c r="L700"/>
  <c r="M700"/>
  <c r="L701"/>
  <c r="M701"/>
  <c r="L702"/>
  <c r="M702"/>
  <c r="L703"/>
  <c r="M703"/>
  <c r="L704"/>
  <c r="M704"/>
  <c r="L705"/>
  <c r="M705"/>
  <c r="L706"/>
  <c r="M706"/>
  <c r="L707"/>
  <c r="M707"/>
  <c r="L708"/>
  <c r="M708"/>
  <c r="L709"/>
  <c r="M709"/>
  <c r="L710"/>
  <c r="M710"/>
  <c r="L711"/>
  <c r="M711"/>
  <c r="L712"/>
  <c r="M712"/>
  <c r="L713"/>
  <c r="M713"/>
  <c r="L714"/>
  <c r="M714"/>
  <c r="L715"/>
  <c r="M715"/>
  <c r="L716"/>
  <c r="M716"/>
  <c r="L717"/>
  <c r="M717"/>
  <c r="L718"/>
  <c r="M718"/>
  <c r="L719"/>
  <c r="M719"/>
  <c r="L720"/>
  <c r="M720"/>
  <c r="L721"/>
  <c r="M721"/>
  <c r="L722"/>
  <c r="M722"/>
  <c r="L723"/>
  <c r="M723"/>
  <c r="L724"/>
  <c r="M724"/>
  <c r="L725"/>
  <c r="M725"/>
  <c r="L726"/>
  <c r="M726"/>
  <c r="L727"/>
  <c r="M727"/>
  <c r="L728"/>
  <c r="M728"/>
  <c r="L729"/>
  <c r="M729"/>
  <c r="L730"/>
  <c r="M730"/>
  <c r="L731"/>
  <c r="M731"/>
  <c r="L732"/>
  <c r="M732"/>
  <c r="L733"/>
  <c r="M733"/>
  <c r="L734"/>
  <c r="M734"/>
  <c r="L735"/>
  <c r="M735"/>
  <c r="L736"/>
  <c r="M736"/>
  <c r="L737"/>
  <c r="M737"/>
  <c r="L738"/>
  <c r="M738"/>
  <c r="L739"/>
  <c r="M739"/>
  <c r="L740"/>
  <c r="M740"/>
  <c r="L741"/>
  <c r="M741"/>
  <c r="L742"/>
  <c r="M742"/>
  <c r="L743"/>
  <c r="M743"/>
  <c r="L744"/>
  <c r="M744"/>
  <c r="L745"/>
  <c r="M745"/>
  <c r="L746"/>
  <c r="M746"/>
  <c r="L747"/>
  <c r="M747"/>
  <c r="L748"/>
  <c r="M748"/>
  <c r="L749"/>
  <c r="M749"/>
  <c r="L750"/>
  <c r="M750"/>
  <c r="L751"/>
  <c r="M751"/>
  <c r="L752"/>
  <c r="M752"/>
  <c r="L753"/>
  <c r="M753"/>
  <c r="L754"/>
  <c r="M754"/>
  <c r="L755"/>
  <c r="M755"/>
  <c r="L756"/>
  <c r="M756"/>
  <c r="L757"/>
  <c r="M757"/>
  <c r="L758"/>
  <c r="M758"/>
  <c r="L759"/>
  <c r="M759"/>
  <c r="L760"/>
  <c r="M760"/>
  <c r="L761"/>
  <c r="M761"/>
  <c r="L762"/>
  <c r="M762"/>
  <c r="L763"/>
  <c r="M763"/>
  <c r="L764"/>
  <c r="M764"/>
  <c r="L765"/>
  <c r="M765"/>
  <c r="L766"/>
  <c r="M766"/>
  <c r="L767"/>
  <c r="M767"/>
  <c r="L768"/>
  <c r="M768"/>
  <c r="L769"/>
  <c r="M769"/>
  <c r="L770"/>
  <c r="M770"/>
  <c r="L771"/>
  <c r="M771"/>
  <c r="L772"/>
  <c r="M772"/>
  <c r="L773"/>
  <c r="M773"/>
  <c r="L774"/>
  <c r="M774"/>
  <c r="L775"/>
  <c r="M775"/>
  <c r="L776"/>
  <c r="M776"/>
  <c r="L777"/>
  <c r="M777"/>
  <c r="L778"/>
  <c r="M778"/>
  <c r="L779"/>
  <c r="M779"/>
  <c r="L780"/>
  <c r="M780"/>
  <c r="L781"/>
  <c r="M781"/>
  <c r="L782"/>
  <c r="M782"/>
  <c r="L783"/>
  <c r="M783"/>
  <c r="L784"/>
  <c r="M784"/>
  <c r="L785"/>
  <c r="M785"/>
  <c r="L786"/>
  <c r="M786"/>
  <c r="L787"/>
  <c r="M787"/>
  <c r="L788"/>
  <c r="M788"/>
  <c r="L789"/>
  <c r="M789"/>
  <c r="L790"/>
  <c r="M790"/>
  <c r="L791"/>
  <c r="M791"/>
  <c r="L792"/>
  <c r="M792"/>
  <c r="L793"/>
  <c r="M793"/>
  <c r="L794"/>
  <c r="M794"/>
  <c r="L795"/>
  <c r="M795"/>
  <c r="L796"/>
  <c r="M796"/>
  <c r="L797"/>
  <c r="M797"/>
  <c r="L798"/>
  <c r="M798"/>
  <c r="L799"/>
  <c r="M799"/>
  <c r="L800"/>
  <c r="M800"/>
  <c r="L801"/>
  <c r="M801"/>
  <c r="L802"/>
  <c r="M802"/>
  <c r="L803"/>
  <c r="M803"/>
  <c r="L804"/>
  <c r="M804"/>
  <c r="L805"/>
  <c r="M805"/>
  <c r="L806"/>
  <c r="M806"/>
  <c r="L807"/>
  <c r="M807"/>
  <c r="L808"/>
  <c r="M808"/>
  <c r="L809"/>
  <c r="M809"/>
  <c r="L810"/>
  <c r="M810"/>
  <c r="L811"/>
  <c r="M811"/>
  <c r="L812"/>
  <c r="M812"/>
  <c r="L813"/>
  <c r="M813"/>
  <c r="L814"/>
  <c r="M814"/>
  <c r="L815"/>
  <c r="M815"/>
  <c r="L816"/>
  <c r="M816"/>
  <c r="L817"/>
  <c r="M817"/>
  <c r="L818"/>
  <c r="M818"/>
  <c r="L819"/>
  <c r="M819"/>
  <c r="L820"/>
  <c r="M820"/>
  <c r="L821"/>
  <c r="M821"/>
  <c r="L822"/>
  <c r="M822"/>
  <c r="L823"/>
  <c r="M823"/>
  <c r="L824"/>
  <c r="M824"/>
  <c r="L825"/>
  <c r="M825"/>
  <c r="L826"/>
  <c r="M826"/>
  <c r="L827"/>
  <c r="M827"/>
  <c r="L828"/>
  <c r="M828"/>
  <c r="L829"/>
  <c r="M829"/>
  <c r="L830"/>
  <c r="M830"/>
  <c r="L831"/>
  <c r="M831"/>
  <c r="L832"/>
  <c r="M832"/>
  <c r="L833"/>
  <c r="M833"/>
  <c r="L834"/>
  <c r="M834"/>
  <c r="L835"/>
  <c r="M835"/>
  <c r="L836"/>
  <c r="M836"/>
  <c r="L837"/>
  <c r="M837"/>
  <c r="L838"/>
  <c r="M838"/>
  <c r="L839"/>
  <c r="M839"/>
  <c r="L840"/>
  <c r="M840"/>
  <c r="L841"/>
  <c r="M841"/>
  <c r="L842"/>
  <c r="M842"/>
  <c r="L843"/>
  <c r="M843"/>
  <c r="L844"/>
  <c r="M844"/>
  <c r="L845"/>
  <c r="M845"/>
  <c r="L846"/>
  <c r="M846"/>
  <c r="L847"/>
  <c r="M847"/>
  <c r="L848"/>
  <c r="M848"/>
  <c r="L849"/>
  <c r="M849"/>
  <c r="L850"/>
  <c r="M850"/>
  <c r="L851"/>
  <c r="M851"/>
  <c r="L852"/>
  <c r="M852"/>
  <c r="L853"/>
  <c r="M853"/>
  <c r="L854"/>
  <c r="M854"/>
  <c r="L855"/>
  <c r="M855"/>
  <c r="L856"/>
  <c r="M856"/>
  <c r="L857"/>
  <c r="M857"/>
  <c r="L858"/>
  <c r="M858"/>
  <c r="L859"/>
  <c r="M859"/>
  <c r="L860"/>
  <c r="M860"/>
  <c r="L861"/>
  <c r="M861"/>
  <c r="L862"/>
  <c r="M862"/>
  <c r="L863"/>
  <c r="M863"/>
  <c r="L864"/>
  <c r="M864"/>
  <c r="L865"/>
  <c r="M865"/>
  <c r="L866"/>
  <c r="M866"/>
  <c r="L867"/>
  <c r="M867"/>
  <c r="L868"/>
  <c r="M868"/>
  <c r="L869"/>
  <c r="M869"/>
  <c r="L870"/>
  <c r="M870"/>
  <c r="L871"/>
  <c r="M871"/>
  <c r="L872"/>
  <c r="M872"/>
  <c r="L873"/>
  <c r="M873"/>
  <c r="L874"/>
  <c r="M874"/>
  <c r="L875"/>
  <c r="M875"/>
  <c r="L876"/>
  <c r="M876"/>
  <c r="L877"/>
  <c r="M877"/>
  <c r="L878"/>
  <c r="M878"/>
  <c r="L879"/>
  <c r="M879"/>
  <c r="L880"/>
  <c r="M880"/>
  <c r="L881"/>
  <c r="M881"/>
  <c r="L882"/>
  <c r="M882"/>
  <c r="L883"/>
  <c r="M883"/>
  <c r="L884"/>
  <c r="M884"/>
  <c r="L885"/>
  <c r="M885"/>
  <c r="L886"/>
  <c r="M886"/>
  <c r="L887"/>
  <c r="M887"/>
  <c r="L888"/>
  <c r="M888"/>
  <c r="L889"/>
  <c r="M889"/>
  <c r="L890"/>
  <c r="M890"/>
  <c r="L891"/>
  <c r="M891"/>
  <c r="L892"/>
  <c r="M892"/>
  <c r="L893"/>
  <c r="M893"/>
  <c r="L894"/>
  <c r="M894"/>
  <c r="L895"/>
  <c r="M895"/>
  <c r="L896"/>
  <c r="M896"/>
  <c r="L897"/>
  <c r="M897"/>
  <c r="L898"/>
  <c r="M898"/>
  <c r="L899"/>
  <c r="M899"/>
  <c r="L900"/>
  <c r="M900"/>
  <c r="L901"/>
  <c r="M901"/>
  <c r="L902"/>
  <c r="M902"/>
  <c r="L903"/>
  <c r="M903"/>
  <c r="L904"/>
  <c r="M904"/>
  <c r="L905"/>
  <c r="M905"/>
  <c r="L906"/>
  <c r="M906"/>
  <c r="L907"/>
  <c r="M907"/>
  <c r="L908"/>
  <c r="M908"/>
  <c r="L909"/>
  <c r="M909"/>
  <c r="L910"/>
  <c r="M910"/>
  <c r="L911"/>
  <c r="M911"/>
  <c r="L912"/>
  <c r="M912"/>
  <c r="L913"/>
  <c r="M913"/>
  <c r="L914"/>
  <c r="M914"/>
  <c r="L915"/>
  <c r="M915"/>
  <c r="L916"/>
  <c r="M916"/>
  <c r="L917"/>
  <c r="M917"/>
  <c r="L918"/>
  <c r="M918"/>
  <c r="L919"/>
  <c r="M919"/>
  <c r="L920"/>
  <c r="M920"/>
  <c r="L921"/>
  <c r="M921"/>
  <c r="L922"/>
  <c r="M922"/>
  <c r="L923"/>
  <c r="M923"/>
  <c r="L924"/>
  <c r="M924"/>
  <c r="L925"/>
  <c r="M925"/>
  <c r="L926"/>
  <c r="M926"/>
  <c r="L927"/>
  <c r="M927"/>
  <c r="L928"/>
  <c r="M928"/>
  <c r="L929"/>
  <c r="M929"/>
  <c r="L930"/>
  <c r="M930"/>
  <c r="L931"/>
  <c r="M931"/>
  <c r="L932"/>
  <c r="M932"/>
  <c r="L933"/>
  <c r="M933"/>
  <c r="L934"/>
  <c r="M934"/>
  <c r="L935"/>
  <c r="M935"/>
  <c r="L936"/>
  <c r="M936"/>
  <c r="L937"/>
  <c r="M937"/>
  <c r="L938"/>
  <c r="M938"/>
  <c r="L939"/>
  <c r="M939"/>
  <c r="L940"/>
  <c r="M940"/>
  <c r="L941"/>
  <c r="M941"/>
  <c r="L942"/>
  <c r="M942"/>
  <c r="L943"/>
  <c r="M943"/>
  <c r="L944"/>
  <c r="M944"/>
  <c r="L945"/>
  <c r="M945"/>
  <c r="L946"/>
  <c r="M946"/>
  <c r="L947"/>
  <c r="M947"/>
  <c r="L948"/>
  <c r="M948"/>
  <c r="L949"/>
  <c r="M949"/>
  <c r="L950"/>
  <c r="M950"/>
  <c r="L951"/>
  <c r="M951"/>
  <c r="L952"/>
  <c r="M952"/>
  <c r="L953"/>
  <c r="M953"/>
  <c r="L954"/>
  <c r="M954"/>
  <c r="L955"/>
  <c r="M955"/>
  <c r="L956"/>
  <c r="M956"/>
  <c r="L957"/>
  <c r="M957"/>
  <c r="L958"/>
  <c r="M958"/>
  <c r="L959"/>
  <c r="M959"/>
  <c r="L960"/>
  <c r="M960"/>
  <c r="L961"/>
  <c r="M961"/>
  <c r="L962"/>
  <c r="M962"/>
  <c r="L963"/>
  <c r="M963"/>
  <c r="L964"/>
  <c r="M964"/>
  <c r="L965"/>
  <c r="M965"/>
  <c r="L966"/>
  <c r="M966"/>
  <c r="L967"/>
  <c r="M967"/>
  <c r="L968"/>
  <c r="M968"/>
  <c r="L969"/>
  <c r="M969"/>
  <c r="L970"/>
  <c r="M970"/>
  <c r="L971"/>
  <c r="M971"/>
  <c r="L972"/>
  <c r="M972"/>
  <c r="L973"/>
  <c r="M973"/>
  <c r="L974"/>
  <c r="M974"/>
  <c r="L975"/>
  <c r="M975"/>
  <c r="L976"/>
  <c r="M976"/>
  <c r="L977"/>
  <c r="M977"/>
  <c r="L978"/>
  <c r="M978"/>
  <c r="L979"/>
  <c r="M979"/>
  <c r="L980"/>
  <c r="M980"/>
  <c r="L981"/>
  <c r="M981"/>
  <c r="L982"/>
  <c r="M982"/>
  <c r="L983"/>
  <c r="M983"/>
  <c r="L984"/>
  <c r="M984"/>
  <c r="L985"/>
  <c r="M985"/>
  <c r="L986"/>
  <c r="M986"/>
  <c r="L987"/>
  <c r="M987"/>
  <c r="L988"/>
  <c r="M988"/>
  <c r="L989"/>
  <c r="M989"/>
  <c r="L990"/>
  <c r="M990"/>
  <c r="L991"/>
  <c r="M991"/>
  <c r="L992"/>
  <c r="M992"/>
  <c r="L993"/>
  <c r="M993"/>
  <c r="L994"/>
  <c r="M994"/>
  <c r="L995"/>
  <c r="M995"/>
  <c r="L996"/>
  <c r="M996"/>
  <c r="L997"/>
  <c r="M997"/>
  <c r="L998"/>
  <c r="M998"/>
  <c r="L999"/>
  <c r="M999"/>
  <c r="L1000"/>
  <c r="M1000"/>
  <c r="L1001"/>
  <c r="M1001"/>
  <c r="L1002"/>
  <c r="M1002"/>
  <c r="L1003"/>
  <c r="M1003"/>
  <c r="L1004"/>
  <c r="M1004"/>
  <c r="L1005"/>
  <c r="M1005"/>
  <c r="L1006"/>
  <c r="M1006"/>
  <c r="L1007"/>
  <c r="M1007"/>
  <c r="L1008"/>
  <c r="M1008"/>
  <c r="L1009"/>
  <c r="M1009"/>
  <c r="L1010"/>
  <c r="M1010"/>
  <c r="L1011"/>
  <c r="M1011"/>
  <c r="L1012"/>
  <c r="M1012"/>
  <c r="L1013"/>
  <c r="M1013"/>
  <c r="L1014"/>
  <c r="M1014"/>
  <c r="L1015"/>
  <c r="M1015"/>
  <c r="L1016"/>
  <c r="M1016"/>
  <c r="L1017"/>
  <c r="M1017"/>
  <c r="L1018"/>
  <c r="M1018"/>
  <c r="L1019"/>
  <c r="M1019"/>
  <c r="L1020"/>
  <c r="M1020"/>
  <c r="L1021"/>
  <c r="M1021"/>
  <c r="L1022"/>
  <c r="M1022"/>
  <c r="L1023"/>
  <c r="M1023"/>
  <c r="L1024"/>
  <c r="M1024"/>
  <c r="L1025"/>
  <c r="M1025"/>
  <c r="L1026"/>
  <c r="M1026"/>
  <c r="L1027"/>
  <c r="M1027"/>
  <c r="L1028"/>
  <c r="M1028"/>
  <c r="L1029"/>
  <c r="M1029"/>
  <c r="L1030"/>
  <c r="M1030"/>
  <c r="L1031"/>
  <c r="M1031"/>
  <c r="L1032"/>
  <c r="M1032"/>
  <c r="L1033"/>
  <c r="M1033"/>
  <c r="L1034"/>
  <c r="M1034"/>
  <c r="L1035"/>
  <c r="M1035"/>
  <c r="L1036"/>
  <c r="M1036"/>
  <c r="L1037"/>
  <c r="M1037"/>
  <c r="L1038"/>
  <c r="M1038"/>
  <c r="L1039"/>
  <c r="M1039"/>
  <c r="L1040"/>
  <c r="M1040"/>
  <c r="L1041"/>
  <c r="M1041"/>
  <c r="L1042"/>
  <c r="M1042"/>
  <c r="L1043"/>
  <c r="M1043"/>
  <c r="L1044"/>
  <c r="M1044"/>
  <c r="L1045"/>
  <c r="M1045"/>
  <c r="L1046"/>
  <c r="M1046"/>
  <c r="L1047"/>
  <c r="M1047"/>
  <c r="L1048"/>
  <c r="M1048"/>
  <c r="L1049"/>
  <c r="M1049"/>
  <c r="L1050"/>
  <c r="M1050"/>
  <c r="L1051"/>
  <c r="M1051"/>
  <c r="L1052"/>
  <c r="M1052"/>
  <c r="L1053"/>
  <c r="M1053"/>
  <c r="L1054"/>
  <c r="M1054"/>
  <c r="L1055"/>
  <c r="M1055"/>
  <c r="L1056"/>
  <c r="M1056"/>
  <c r="L1057"/>
  <c r="M1057"/>
  <c r="L1058"/>
  <c r="M1058"/>
  <c r="L1059"/>
  <c r="M1059"/>
  <c r="L1060"/>
  <c r="M1060"/>
  <c r="L1061"/>
  <c r="M1061"/>
  <c r="L1062"/>
  <c r="M1062"/>
  <c r="L1063"/>
  <c r="M1063"/>
  <c r="L1064"/>
  <c r="M1064"/>
  <c r="L1065"/>
  <c r="M1065"/>
  <c r="L1066"/>
  <c r="M1066"/>
  <c r="L1067"/>
  <c r="M1067"/>
  <c r="L1068"/>
  <c r="M1068"/>
  <c r="L1069"/>
  <c r="M1069"/>
  <c r="L1070"/>
  <c r="M1070"/>
  <c r="L1071"/>
  <c r="M1071"/>
  <c r="L1072"/>
  <c r="M1072"/>
  <c r="L1073"/>
  <c r="M1073"/>
  <c r="L1074"/>
  <c r="M1074"/>
  <c r="L1075"/>
  <c r="M1075"/>
  <c r="L1076"/>
  <c r="M1076"/>
  <c r="L1077"/>
  <c r="M1077"/>
  <c r="L1078"/>
  <c r="M1078"/>
  <c r="L1079"/>
  <c r="M1079"/>
  <c r="L1080"/>
  <c r="M1080"/>
  <c r="L1081"/>
  <c r="M1081"/>
  <c r="L1082"/>
  <c r="M1082"/>
  <c r="L1083"/>
  <c r="M1083"/>
  <c r="L1084"/>
  <c r="M1084"/>
  <c r="L1085"/>
  <c r="M1085"/>
  <c r="L1086"/>
  <c r="M1086"/>
  <c r="L1087"/>
  <c r="M1087"/>
  <c r="L1088"/>
  <c r="M1088"/>
  <c r="L1089"/>
  <c r="M1089"/>
  <c r="L1090"/>
  <c r="M1090"/>
  <c r="L1091"/>
  <c r="M1091"/>
  <c r="L1092"/>
  <c r="M1092"/>
  <c r="L1093"/>
  <c r="M1093"/>
  <c r="L1094"/>
  <c r="M1094"/>
  <c r="L1095"/>
  <c r="M1095"/>
  <c r="L1096"/>
  <c r="M1096"/>
  <c r="L1097"/>
  <c r="M1097"/>
  <c r="L1098"/>
  <c r="M1098"/>
  <c r="L1099"/>
  <c r="M1099"/>
  <c r="L1100"/>
  <c r="M1100"/>
  <c r="L1101"/>
  <c r="M1101"/>
  <c r="L1102"/>
  <c r="M1102"/>
  <c r="L1103"/>
  <c r="M1103"/>
  <c r="L1104"/>
  <c r="M1104"/>
  <c r="L1105"/>
  <c r="M1105"/>
  <c r="L1106"/>
  <c r="M1106"/>
  <c r="L1107"/>
  <c r="M1107"/>
  <c r="L1108"/>
  <c r="M1108"/>
  <c r="L1109"/>
  <c r="M1109"/>
  <c r="L1110"/>
  <c r="M1110"/>
  <c r="L1111"/>
  <c r="M1111"/>
  <c r="L1112"/>
  <c r="M1112"/>
  <c r="L1113"/>
  <c r="M1113"/>
  <c r="L1114"/>
  <c r="M1114"/>
  <c r="L1115"/>
  <c r="M1115"/>
  <c r="L1116"/>
  <c r="M1116"/>
  <c r="L1117"/>
  <c r="M1117"/>
  <c r="L1118"/>
  <c r="M1118"/>
  <c r="L1119"/>
  <c r="M1119"/>
  <c r="L1120"/>
  <c r="M1120"/>
  <c r="L1121"/>
  <c r="M1121"/>
  <c r="L1122"/>
  <c r="M1122"/>
  <c r="L1123"/>
  <c r="M1123"/>
  <c r="L1124"/>
  <c r="M1124"/>
  <c r="L1125"/>
  <c r="M1125"/>
  <c r="L1126"/>
  <c r="M1126"/>
  <c r="L1127"/>
  <c r="M1127"/>
  <c r="L1128"/>
  <c r="M1128"/>
  <c r="L1129"/>
  <c r="M1129"/>
  <c r="L1130"/>
  <c r="M1130"/>
  <c r="L1131"/>
  <c r="M1131"/>
  <c r="L1132"/>
  <c r="M1132"/>
  <c r="L1133"/>
  <c r="M1133"/>
  <c r="L1134"/>
  <c r="M1134"/>
  <c r="L1135"/>
  <c r="M1135"/>
  <c r="L1136"/>
  <c r="M1136"/>
  <c r="L1137"/>
  <c r="M1137"/>
  <c r="L1138"/>
  <c r="M1138"/>
  <c r="L1139"/>
  <c r="M1139"/>
  <c r="L1140"/>
  <c r="M1140"/>
  <c r="L1141"/>
  <c r="M1141"/>
  <c r="L1142"/>
  <c r="M1142"/>
  <c r="L1143"/>
  <c r="M1143"/>
  <c r="L1144"/>
  <c r="M1144"/>
  <c r="L1145"/>
  <c r="M1145"/>
  <c r="L1146"/>
  <c r="M1146"/>
  <c r="L1147"/>
  <c r="M1147"/>
  <c r="L1148"/>
  <c r="M1148"/>
  <c r="L1149"/>
  <c r="M1149"/>
  <c r="L1150"/>
  <c r="M1150"/>
  <c r="L1151"/>
  <c r="M1151"/>
  <c r="L1152"/>
  <c r="M1152"/>
  <c r="L1153"/>
  <c r="M1153"/>
  <c r="L1154"/>
  <c r="M1154"/>
  <c r="L1155"/>
  <c r="M1155"/>
  <c r="L1156"/>
  <c r="M1156"/>
  <c r="L1157"/>
  <c r="M1157"/>
  <c r="L1158"/>
  <c r="M1158"/>
  <c r="L1159"/>
  <c r="M1159"/>
  <c r="L1160"/>
  <c r="M1160"/>
  <c r="L1161"/>
  <c r="M1161"/>
  <c r="L1162"/>
  <c r="M1162"/>
  <c r="L1163"/>
  <c r="M1163"/>
  <c r="L1164"/>
  <c r="M1164"/>
  <c r="L1165"/>
  <c r="M1165"/>
  <c r="L1166"/>
  <c r="M1166"/>
  <c r="L1167"/>
  <c r="M1167"/>
  <c r="L1168"/>
  <c r="M1168"/>
  <c r="L1169"/>
  <c r="M1169"/>
  <c r="L1170"/>
  <c r="M1170"/>
  <c r="L1171"/>
  <c r="M1171"/>
  <c r="L1172"/>
  <c r="M1172"/>
  <c r="L1173"/>
  <c r="M1173"/>
  <c r="L1174"/>
  <c r="M1174"/>
  <c r="L1175"/>
  <c r="M1175"/>
  <c r="L1176"/>
  <c r="M1176"/>
  <c r="L1177"/>
  <c r="M1177"/>
  <c r="L1178"/>
  <c r="M1178"/>
  <c r="L1179"/>
  <c r="M1179"/>
  <c r="L1180"/>
  <c r="M1180"/>
  <c r="L1181"/>
  <c r="M1181"/>
  <c r="L1182"/>
  <c r="M1182"/>
  <c r="L1183"/>
  <c r="M1183"/>
  <c r="L1184"/>
  <c r="M1184"/>
  <c r="L1185"/>
  <c r="M1185"/>
  <c r="L1186"/>
  <c r="M1186"/>
  <c r="L1187"/>
  <c r="M1187"/>
  <c r="L1188"/>
  <c r="M1188"/>
  <c r="L1189"/>
  <c r="M1189"/>
  <c r="L1190"/>
  <c r="M1190"/>
  <c r="L1191"/>
  <c r="M1191"/>
  <c r="L1192"/>
  <c r="M1192"/>
  <c r="L1193"/>
  <c r="M1193"/>
  <c r="L1194"/>
  <c r="M1194"/>
  <c r="L1195"/>
  <c r="M1195"/>
  <c r="L1196"/>
  <c r="M1196"/>
  <c r="L1197"/>
  <c r="M1197"/>
  <c r="L1198"/>
  <c r="M1198"/>
  <c r="L1199"/>
  <c r="M1199"/>
  <c r="L1200"/>
  <c r="M1200"/>
  <c r="L1201"/>
  <c r="M1201"/>
  <c r="L1202"/>
  <c r="M1202"/>
  <c r="L1203"/>
  <c r="M1203"/>
  <c r="L1204"/>
  <c r="M1204"/>
  <c r="L1205"/>
  <c r="M1205"/>
  <c r="L1206"/>
  <c r="M1206"/>
  <c r="L1207"/>
  <c r="M1207"/>
  <c r="L1208"/>
  <c r="M1208"/>
  <c r="L1209"/>
  <c r="M1209"/>
  <c r="L1210"/>
  <c r="M1210"/>
  <c r="L1211"/>
  <c r="M1211"/>
  <c r="L1212"/>
  <c r="M1212"/>
  <c r="L1213"/>
  <c r="M1213"/>
  <c r="L1214"/>
  <c r="M1214"/>
  <c r="L1215"/>
  <c r="M1215"/>
  <c r="L1216"/>
  <c r="M1216"/>
  <c r="L1217"/>
  <c r="M1217"/>
  <c r="L1218"/>
  <c r="M1218"/>
  <c r="L1219"/>
  <c r="M1219"/>
  <c r="L1220"/>
  <c r="M1220"/>
  <c r="L1221"/>
  <c r="M1221"/>
  <c r="L1222"/>
  <c r="M1222"/>
  <c r="L1223"/>
  <c r="M1223"/>
  <c r="L1224"/>
  <c r="M1224"/>
  <c r="L1225"/>
  <c r="M1225"/>
  <c r="L1226"/>
  <c r="M1226"/>
  <c r="L1227"/>
  <c r="M1227"/>
  <c r="L1228"/>
  <c r="M1228"/>
  <c r="L1229"/>
  <c r="M1229"/>
  <c r="L1230"/>
  <c r="M1230"/>
  <c r="L1231"/>
  <c r="M1231"/>
  <c r="L1232"/>
  <c r="M1232"/>
  <c r="L1233"/>
  <c r="M1233"/>
  <c r="L1234"/>
  <c r="M1234"/>
  <c r="L1235"/>
  <c r="M1235"/>
  <c r="L1236"/>
  <c r="M1236"/>
  <c r="L1237"/>
  <c r="M1237"/>
  <c r="L1238"/>
  <c r="M1238"/>
  <c r="L1239"/>
  <c r="M1239"/>
  <c r="L1240"/>
  <c r="M1240"/>
  <c r="L1241"/>
  <c r="M1241"/>
  <c r="L1242"/>
  <c r="M1242"/>
  <c r="L1243"/>
  <c r="M1243"/>
  <c r="L1244"/>
  <c r="M1244"/>
  <c r="L1245"/>
  <c r="M1245"/>
  <c r="L1246"/>
  <c r="M1246"/>
  <c r="L1247"/>
  <c r="M1247"/>
  <c r="L1248"/>
  <c r="M1248"/>
  <c r="L1249"/>
  <c r="M1249"/>
  <c r="L1250"/>
  <c r="M1250"/>
  <c r="L1251"/>
  <c r="M1251"/>
  <c r="L1252"/>
  <c r="M1252"/>
  <c r="L1253"/>
  <c r="M1253"/>
  <c r="L1254"/>
  <c r="M1254"/>
  <c r="L1255"/>
  <c r="M1255"/>
  <c r="L1256"/>
  <c r="M1256"/>
  <c r="L1257"/>
  <c r="M1257"/>
  <c r="L1258"/>
  <c r="M1258"/>
  <c r="L1259"/>
  <c r="M1259"/>
  <c r="L1260"/>
  <c r="M1260"/>
  <c r="L1261"/>
  <c r="M1261"/>
  <c r="L1262"/>
  <c r="M1262"/>
  <c r="L1263"/>
  <c r="M1263"/>
  <c r="L1264"/>
  <c r="M1264"/>
  <c r="L1265"/>
  <c r="M1265"/>
  <c r="L1266"/>
  <c r="M1266"/>
  <c r="L1267"/>
  <c r="M1267"/>
  <c r="L1268"/>
  <c r="M1268"/>
  <c r="L1269"/>
  <c r="M1269"/>
  <c r="L1270"/>
  <c r="M1270"/>
  <c r="L1271"/>
  <c r="M1271"/>
  <c r="L1272"/>
  <c r="M1272"/>
  <c r="L1273"/>
  <c r="M1273"/>
  <c r="L1274"/>
  <c r="M1274"/>
  <c r="L1275"/>
  <c r="M1275"/>
  <c r="L1276"/>
  <c r="M1276"/>
  <c r="L1277"/>
  <c r="M1277"/>
  <c r="L1278"/>
  <c r="M1278"/>
  <c r="L1279"/>
  <c r="M1279"/>
  <c r="L1280"/>
  <c r="M1280"/>
  <c r="L1281"/>
  <c r="M1281"/>
  <c r="L1282"/>
  <c r="M1282"/>
  <c r="L1283"/>
  <c r="M1283"/>
  <c r="L1284"/>
  <c r="M1284"/>
  <c r="L1285"/>
  <c r="M1285"/>
  <c r="L1286"/>
  <c r="M1286"/>
  <c r="L1287"/>
  <c r="M1287"/>
  <c r="L1288"/>
  <c r="M1288"/>
  <c r="L1289"/>
  <c r="M1289"/>
  <c r="L1290"/>
  <c r="M1290"/>
  <c r="L1291"/>
  <c r="M1291"/>
  <c r="L1292"/>
  <c r="M1292"/>
  <c r="L1293"/>
  <c r="M1293"/>
  <c r="L1294"/>
  <c r="M1294"/>
  <c r="L1295"/>
  <c r="M1295"/>
  <c r="L1296"/>
  <c r="M1296"/>
  <c r="L1297"/>
  <c r="M1297"/>
  <c r="L1298"/>
  <c r="M1298"/>
  <c r="L1299"/>
  <c r="M1299"/>
  <c r="L1300"/>
  <c r="M1300"/>
  <c r="L1301"/>
  <c r="M1301"/>
  <c r="L1302"/>
  <c r="M1302"/>
  <c r="L1303"/>
  <c r="M1303"/>
  <c r="L1304"/>
  <c r="M1304"/>
  <c r="L1305"/>
  <c r="M1305"/>
  <c r="L1306"/>
  <c r="M1306"/>
  <c r="L1307"/>
  <c r="M1307"/>
  <c r="L1308"/>
  <c r="M1308"/>
  <c r="L1309"/>
  <c r="M1309"/>
  <c r="L1310"/>
  <c r="M1310"/>
  <c r="L1311"/>
  <c r="M1311"/>
  <c r="L1312"/>
  <c r="M1312"/>
  <c r="L1313"/>
  <c r="M1313"/>
  <c r="L1314"/>
  <c r="M1314"/>
  <c r="L1315"/>
  <c r="M1315"/>
  <c r="L1316"/>
  <c r="M1316"/>
  <c r="L1317"/>
  <c r="M1317"/>
  <c r="L1318"/>
  <c r="M1318"/>
  <c r="L1319"/>
  <c r="M1319"/>
  <c r="L1320"/>
  <c r="M1320"/>
  <c r="L1321"/>
  <c r="M1321"/>
  <c r="L1322"/>
  <c r="M1322"/>
  <c r="L1323"/>
  <c r="M1323"/>
  <c r="L1324"/>
  <c r="M1324"/>
  <c r="L1325"/>
  <c r="M1325"/>
  <c r="L1326"/>
  <c r="M1326"/>
  <c r="L1327"/>
  <c r="M1327"/>
  <c r="L1328"/>
  <c r="M1328"/>
  <c r="L1329"/>
  <c r="M1329"/>
  <c r="L1330"/>
  <c r="M1330"/>
  <c r="L1331"/>
  <c r="M1331"/>
  <c r="L1332"/>
  <c r="M1332"/>
  <c r="L1333"/>
  <c r="M1333"/>
  <c r="L1334"/>
  <c r="M1334"/>
  <c r="L1335"/>
  <c r="M1335"/>
  <c r="L1336"/>
  <c r="M1336"/>
  <c r="L1337"/>
  <c r="M1337"/>
  <c r="L1338"/>
  <c r="M1338"/>
  <c r="L1339"/>
  <c r="M1339"/>
  <c r="L1340"/>
  <c r="M1340"/>
  <c r="L1341"/>
  <c r="M1341"/>
  <c r="L1342"/>
  <c r="M1342"/>
  <c r="L1343"/>
  <c r="M1343"/>
  <c r="L1344"/>
  <c r="M1344"/>
  <c r="L1345"/>
  <c r="M1345"/>
  <c r="L1346"/>
  <c r="M1346"/>
  <c r="L1347"/>
  <c r="M1347"/>
  <c r="L1348"/>
  <c r="M1348"/>
  <c r="L1349"/>
  <c r="M1349"/>
  <c r="L1350"/>
  <c r="M1350"/>
  <c r="L1351"/>
  <c r="M1351"/>
  <c r="L1352"/>
  <c r="M1352"/>
  <c r="L1353"/>
  <c r="M1353"/>
  <c r="L1354"/>
  <c r="M1354"/>
  <c r="L1355"/>
  <c r="M1355"/>
  <c r="L1356"/>
  <c r="M1356"/>
  <c r="L1357"/>
  <c r="M1357"/>
  <c r="L1358"/>
  <c r="M1358"/>
  <c r="L1359"/>
  <c r="M1359"/>
  <c r="L1360"/>
  <c r="M1360"/>
  <c r="L1361"/>
  <c r="M1361"/>
  <c r="L1362"/>
  <c r="M1362"/>
  <c r="L1363"/>
  <c r="M1363"/>
  <c r="L1364"/>
  <c r="M1364"/>
  <c r="L1365"/>
  <c r="M1365"/>
  <c r="L1366"/>
  <c r="M1366"/>
  <c r="L1367"/>
  <c r="M1367"/>
  <c r="L1368"/>
  <c r="M1368"/>
  <c r="L1369"/>
  <c r="M1369"/>
  <c r="L1370"/>
  <c r="M1370"/>
  <c r="L1371"/>
  <c r="M1371"/>
  <c r="L1372"/>
  <c r="M1372"/>
  <c r="L1373"/>
  <c r="M1373"/>
  <c r="L1374"/>
  <c r="M1374"/>
  <c r="L1375"/>
  <c r="M1375"/>
  <c r="L1376"/>
  <c r="M1376"/>
  <c r="L1377"/>
  <c r="M1377"/>
  <c r="L1378"/>
  <c r="M1378"/>
  <c r="L1379"/>
  <c r="M1379"/>
  <c r="L1380"/>
  <c r="M1380"/>
  <c r="L1381"/>
  <c r="M1381"/>
  <c r="L1382"/>
  <c r="M1382"/>
  <c r="L1383"/>
  <c r="M1383"/>
  <c r="L1384"/>
  <c r="M1384"/>
  <c r="L1385"/>
  <c r="M1385"/>
  <c r="L1386"/>
  <c r="M1386"/>
  <c r="L1387"/>
  <c r="M1387"/>
  <c r="L1388"/>
  <c r="M1388"/>
  <c r="L1389"/>
  <c r="M1389"/>
  <c r="L1390"/>
  <c r="M1390"/>
  <c r="L1391"/>
  <c r="M1391"/>
  <c r="L1392"/>
  <c r="M1392"/>
  <c r="L1393"/>
  <c r="M1393"/>
  <c r="L1394"/>
  <c r="M1394"/>
  <c r="L1395"/>
  <c r="M1395"/>
  <c r="L1396"/>
  <c r="M1396"/>
  <c r="L1397"/>
  <c r="M1397"/>
  <c r="L1398"/>
  <c r="M1398"/>
  <c r="L1399"/>
  <c r="M1399"/>
  <c r="L1400"/>
  <c r="M1400"/>
  <c r="L1401"/>
  <c r="M1401"/>
  <c r="L1402"/>
  <c r="M1402"/>
  <c r="L1403"/>
  <c r="M1403"/>
  <c r="L1404"/>
  <c r="M1404"/>
  <c r="L1405"/>
  <c r="M1405"/>
  <c r="L1406"/>
  <c r="M1406"/>
  <c r="L1407"/>
  <c r="M1407"/>
  <c r="L1408"/>
  <c r="M1408"/>
  <c r="L1409"/>
  <c r="M1409"/>
  <c r="L1410"/>
  <c r="M1410"/>
  <c r="L1411"/>
  <c r="M1411"/>
  <c r="L1412"/>
  <c r="M1412"/>
  <c r="L1413"/>
  <c r="M1413"/>
  <c r="L1414"/>
  <c r="M1414"/>
  <c r="L1415"/>
  <c r="M1415"/>
  <c r="L1416"/>
  <c r="M1416"/>
  <c r="L1417"/>
  <c r="M1417"/>
  <c r="L1418"/>
  <c r="M1418"/>
  <c r="L1419"/>
  <c r="M1419"/>
  <c r="L1420"/>
  <c r="M1420"/>
  <c r="L1421"/>
  <c r="M1421"/>
  <c r="L1422"/>
  <c r="M1422"/>
  <c r="L1423"/>
  <c r="M1423"/>
  <c r="L1424"/>
  <c r="M1424"/>
  <c r="L1425"/>
  <c r="M1425"/>
  <c r="L1426"/>
  <c r="M1426"/>
  <c r="L1427"/>
  <c r="M1427"/>
  <c r="L1428"/>
  <c r="M1428"/>
  <c r="L1429"/>
  <c r="M1429"/>
  <c r="L1430"/>
  <c r="M1430"/>
  <c r="L1431"/>
  <c r="M1431"/>
  <c r="L1432"/>
  <c r="M1432"/>
  <c r="L1433"/>
  <c r="M1433"/>
  <c r="L1434"/>
  <c r="M1434"/>
  <c r="L1435"/>
  <c r="M1435"/>
  <c r="L1436"/>
  <c r="M1436"/>
  <c r="L1437"/>
  <c r="M1437"/>
  <c r="L1438"/>
  <c r="M1438"/>
  <c r="L1439"/>
  <c r="M1439"/>
  <c r="L1440"/>
  <c r="M1440"/>
  <c r="L1441"/>
  <c r="M1441"/>
  <c r="L1442"/>
  <c r="M1442"/>
  <c r="L1443"/>
  <c r="M1443"/>
  <c r="L1444"/>
  <c r="M1444"/>
  <c r="L1445"/>
  <c r="M1445"/>
  <c r="L1446"/>
  <c r="M1446"/>
  <c r="L1447"/>
  <c r="M1447"/>
  <c r="L1448"/>
  <c r="M1448"/>
  <c r="L1449"/>
  <c r="M1449"/>
  <c r="L1450"/>
  <c r="M1450"/>
  <c r="L1451"/>
  <c r="M1451"/>
  <c r="L1452"/>
  <c r="M1452"/>
  <c r="L1453"/>
  <c r="M1453"/>
  <c r="L1454"/>
  <c r="M1454"/>
  <c r="L1455"/>
  <c r="M1455"/>
  <c r="L1456"/>
  <c r="M1456"/>
  <c r="L1457"/>
  <c r="M1457"/>
  <c r="L1458"/>
  <c r="M1458"/>
  <c r="L1459"/>
  <c r="M1459"/>
  <c r="L1460"/>
  <c r="M1460"/>
  <c r="L1461"/>
  <c r="M1461"/>
  <c r="L1462"/>
  <c r="M1462"/>
  <c r="L1463"/>
  <c r="M1463"/>
  <c r="L1464"/>
  <c r="M1464"/>
  <c r="L1465"/>
  <c r="M1465"/>
  <c r="L1466"/>
  <c r="M1466"/>
  <c r="L1467"/>
  <c r="M1467"/>
  <c r="L1468"/>
  <c r="M1468"/>
  <c r="L1469"/>
  <c r="M1469"/>
  <c r="L1470"/>
  <c r="M1470"/>
  <c r="L1471"/>
  <c r="M1471"/>
  <c r="L1472"/>
  <c r="M1472"/>
  <c r="L1473"/>
  <c r="M1473"/>
  <c r="L1474"/>
  <c r="M1474"/>
  <c r="L1475"/>
  <c r="M1475"/>
  <c r="L1476"/>
  <c r="M1476"/>
  <c r="L1477"/>
  <c r="M1477"/>
  <c r="L1478"/>
  <c r="M1478"/>
  <c r="L1479"/>
  <c r="M1479"/>
  <c r="L1480"/>
  <c r="M1480"/>
  <c r="L1481"/>
  <c r="M1481"/>
  <c r="L1482"/>
  <c r="M1482"/>
  <c r="L1483"/>
  <c r="M1483"/>
  <c r="L1484"/>
  <c r="M1484"/>
  <c r="L1485"/>
  <c r="M1485"/>
  <c r="L1486"/>
  <c r="M1486"/>
  <c r="L1487"/>
  <c r="M1487"/>
  <c r="L1488"/>
  <c r="M1488"/>
  <c r="L1489"/>
  <c r="M1489"/>
  <c r="L1490"/>
  <c r="M1490"/>
  <c r="L1491"/>
  <c r="M1491"/>
  <c r="L1492"/>
  <c r="M1492"/>
  <c r="L1493"/>
  <c r="M1493"/>
  <c r="L1494"/>
  <c r="M1494"/>
  <c r="L1495"/>
  <c r="M1495"/>
  <c r="L1496"/>
  <c r="M1496"/>
  <c r="L1497"/>
  <c r="M1497"/>
  <c r="L1498"/>
  <c r="M1498"/>
  <c r="L1499"/>
  <c r="M1499"/>
  <c r="L1500"/>
  <c r="M1500"/>
  <c r="L1501"/>
  <c r="M1501"/>
  <c r="L1502"/>
  <c r="M1502"/>
  <c r="L1503"/>
  <c r="M1503"/>
  <c r="L1504"/>
  <c r="M1504"/>
  <c r="L1505"/>
  <c r="M1505"/>
  <c r="L1506"/>
  <c r="M1506"/>
  <c r="L1507"/>
  <c r="M1507"/>
  <c r="L1508"/>
  <c r="M1508"/>
  <c r="L1509"/>
  <c r="M1509"/>
  <c r="L1510"/>
  <c r="M1510"/>
  <c r="L1511"/>
  <c r="M1511"/>
  <c r="L1512"/>
  <c r="M1512"/>
  <c r="L1513"/>
  <c r="M1513"/>
  <c r="L1514"/>
  <c r="M1514"/>
  <c r="L1515"/>
  <c r="M1515"/>
  <c r="L1516"/>
  <c r="M1516"/>
  <c r="L1517"/>
  <c r="M1517"/>
  <c r="L1518"/>
  <c r="M1518"/>
  <c r="L1519"/>
  <c r="M1519"/>
  <c r="L1520"/>
  <c r="M1520"/>
  <c r="L1521"/>
  <c r="M1521"/>
  <c r="L1522"/>
  <c r="M1522"/>
  <c r="L1523"/>
  <c r="M1523"/>
  <c r="L1524"/>
  <c r="M1524"/>
  <c r="L1525"/>
  <c r="M1525"/>
  <c r="L1526"/>
  <c r="M1526"/>
  <c r="L1527"/>
  <c r="M1527"/>
  <c r="L1528"/>
  <c r="M1528"/>
  <c r="L1529"/>
  <c r="M1529"/>
  <c r="L1530"/>
  <c r="M1530"/>
  <c r="L1531"/>
  <c r="M1531"/>
  <c r="L1532"/>
  <c r="M1532"/>
  <c r="L1533"/>
  <c r="M1533"/>
  <c r="L1534"/>
  <c r="M1534"/>
  <c r="L1535"/>
  <c r="M1535"/>
  <c r="L1536"/>
  <c r="M1536"/>
  <c r="L1537"/>
  <c r="M1537"/>
  <c r="L1538"/>
  <c r="M1538"/>
  <c r="L1539"/>
  <c r="M1539"/>
  <c r="L1540"/>
  <c r="M1540"/>
  <c r="L1541"/>
  <c r="M1541"/>
  <c r="L1542"/>
  <c r="M1542"/>
  <c r="L1543"/>
  <c r="M1543"/>
  <c r="L1544"/>
  <c r="M1544"/>
  <c r="L1545"/>
  <c r="M1545"/>
  <c r="L1546"/>
  <c r="M1546"/>
  <c r="L1547"/>
  <c r="M1547"/>
  <c r="L1548"/>
  <c r="M1548"/>
  <c r="L1549"/>
  <c r="M1549"/>
  <c r="L1550"/>
  <c r="M1550"/>
  <c r="L1551"/>
  <c r="M1551"/>
  <c r="L1552"/>
  <c r="M1552"/>
  <c r="L1553"/>
  <c r="M1553"/>
  <c r="L1554"/>
  <c r="M1554"/>
  <c r="L1555"/>
  <c r="M1555"/>
  <c r="L1556"/>
  <c r="M1556"/>
  <c r="L1557"/>
  <c r="M1557"/>
  <c r="L1558"/>
  <c r="M1558"/>
  <c r="L1559"/>
  <c r="M1559"/>
  <c r="L1560"/>
  <c r="M1560"/>
  <c r="L1561"/>
  <c r="M1561"/>
  <c r="L1562"/>
  <c r="M1562"/>
  <c r="L1563"/>
  <c r="M1563"/>
  <c r="L1564"/>
  <c r="M1564"/>
  <c r="L1565"/>
  <c r="M1565"/>
  <c r="L1566"/>
  <c r="M1566"/>
  <c r="L1567"/>
  <c r="M1567"/>
  <c r="L1568"/>
  <c r="M1568"/>
  <c r="L1569"/>
  <c r="M1569"/>
  <c r="L1570"/>
  <c r="M1570"/>
  <c r="L1571"/>
  <c r="M1571"/>
  <c r="L1572"/>
  <c r="M1572"/>
  <c r="L1573"/>
  <c r="M1573"/>
  <c r="L1574"/>
  <c r="M1574"/>
  <c r="L1575"/>
  <c r="M1575"/>
  <c r="L1576"/>
  <c r="M1576"/>
  <c r="L1577"/>
  <c r="M1577"/>
  <c r="L1578"/>
  <c r="M1578"/>
  <c r="L1579"/>
  <c r="M1579"/>
  <c r="L1580"/>
  <c r="M1580"/>
  <c r="L1581"/>
  <c r="M1581"/>
  <c r="L1582"/>
  <c r="M1582"/>
  <c r="L1583"/>
  <c r="M1583"/>
  <c r="L1584"/>
  <c r="M1584"/>
  <c r="L1585"/>
  <c r="M1585"/>
  <c r="L1586"/>
  <c r="M1586"/>
  <c r="L1587"/>
  <c r="M1587"/>
  <c r="L1588"/>
  <c r="M1588"/>
  <c r="L1589"/>
  <c r="M1589"/>
  <c r="L1590"/>
  <c r="M1590"/>
  <c r="L1591"/>
  <c r="M1591"/>
  <c r="L1592"/>
  <c r="M1592"/>
  <c r="L1593"/>
  <c r="M1593"/>
  <c r="L1594"/>
  <c r="M1594"/>
  <c r="L1595"/>
  <c r="M1595"/>
  <c r="L1596"/>
  <c r="M1596"/>
  <c r="L1597"/>
  <c r="M1597"/>
  <c r="L1598"/>
  <c r="M1598"/>
  <c r="L1599"/>
  <c r="M1599"/>
  <c r="L1600"/>
  <c r="M1600"/>
  <c r="L1601"/>
  <c r="M1601"/>
  <c r="L1602"/>
  <c r="M1602"/>
  <c r="L1603"/>
  <c r="M1603"/>
  <c r="L1604"/>
  <c r="M1604"/>
  <c r="L1605"/>
  <c r="M1605"/>
  <c r="L1606"/>
  <c r="M1606"/>
  <c r="L1607"/>
  <c r="M1607"/>
  <c r="L1608"/>
  <c r="M1608"/>
  <c r="L1609"/>
  <c r="M1609"/>
  <c r="L1610"/>
  <c r="M1610"/>
  <c r="L1611"/>
  <c r="M1611"/>
  <c r="L1612"/>
  <c r="M1612"/>
  <c r="L1613"/>
  <c r="M1613"/>
  <c r="L1614"/>
  <c r="M1614"/>
  <c r="L1615"/>
  <c r="M1615"/>
  <c r="L1616"/>
  <c r="M1616"/>
  <c r="L1617"/>
  <c r="M1617"/>
  <c r="L1618"/>
  <c r="M1618"/>
  <c r="L1619"/>
  <c r="M1619"/>
  <c r="L1620"/>
  <c r="M1620"/>
  <c r="L1621"/>
  <c r="M1621"/>
  <c r="L1622"/>
  <c r="M1622"/>
  <c r="L1623"/>
  <c r="M1623"/>
  <c r="L1624"/>
  <c r="M1624"/>
  <c r="L1625"/>
  <c r="M1625"/>
  <c r="L1626"/>
  <c r="M1626"/>
  <c r="L1627"/>
  <c r="M1627"/>
  <c r="L1628"/>
  <c r="M1628"/>
  <c r="L1629"/>
  <c r="M1629"/>
  <c r="L1630"/>
  <c r="M1630"/>
  <c r="L1631"/>
  <c r="M1631"/>
  <c r="L1632"/>
  <c r="M1632"/>
  <c r="L1633"/>
  <c r="M1633"/>
  <c r="L1634"/>
  <c r="M1634"/>
  <c r="L1635"/>
  <c r="M1635"/>
  <c r="L1636"/>
  <c r="M1636"/>
  <c r="L1637"/>
  <c r="M1637"/>
  <c r="L1638"/>
  <c r="M1638"/>
  <c r="L1639"/>
  <c r="M1639"/>
  <c r="L1640"/>
  <c r="M1640"/>
  <c r="L1641"/>
  <c r="M1641"/>
  <c r="L1642"/>
  <c r="M1642"/>
  <c r="L1643"/>
  <c r="M1643"/>
  <c r="L1644"/>
  <c r="M1644"/>
  <c r="L1645"/>
  <c r="M1645"/>
  <c r="L1646"/>
  <c r="M1646"/>
  <c r="L1647"/>
  <c r="M1647"/>
  <c r="L1648"/>
  <c r="M1648"/>
  <c r="L1649"/>
  <c r="M1649"/>
  <c r="L1650"/>
  <c r="M1650"/>
  <c r="L1651"/>
  <c r="M1651"/>
  <c r="L1652"/>
  <c r="M1652"/>
  <c r="L1653"/>
  <c r="M1653"/>
  <c r="L1654"/>
  <c r="M1654"/>
  <c r="L1655"/>
  <c r="M1655"/>
  <c r="L1656"/>
  <c r="M1656"/>
  <c r="L1657"/>
  <c r="M1657"/>
  <c r="L1658"/>
  <c r="M1658"/>
  <c r="L1659"/>
  <c r="M1659"/>
  <c r="L1660"/>
  <c r="M1660"/>
  <c r="L1661"/>
  <c r="M1661"/>
  <c r="L1662"/>
  <c r="M1662"/>
  <c r="L1663"/>
  <c r="M1663"/>
  <c r="L1664"/>
  <c r="M1664"/>
  <c r="L1665"/>
  <c r="M1665"/>
  <c r="L1666"/>
  <c r="M1666"/>
  <c r="L1667"/>
  <c r="M1667"/>
  <c r="L1668"/>
  <c r="M1668"/>
  <c r="L1669"/>
  <c r="M1669"/>
  <c r="L1670"/>
  <c r="M1670"/>
  <c r="L1671"/>
  <c r="M1671"/>
  <c r="L1672"/>
  <c r="M1672"/>
  <c r="L1673"/>
  <c r="M1673"/>
  <c r="L1674"/>
  <c r="M1674"/>
  <c r="L1675"/>
  <c r="M1675"/>
  <c r="L1676"/>
  <c r="M1676"/>
  <c r="L1677"/>
  <c r="M1677"/>
  <c r="L1678"/>
  <c r="M1678"/>
  <c r="L1679"/>
  <c r="M1679"/>
  <c r="L1680"/>
  <c r="M1680"/>
  <c r="L1681"/>
  <c r="M1681"/>
  <c r="L1682"/>
  <c r="M1682"/>
  <c r="L1683"/>
  <c r="M1683"/>
  <c r="L1684"/>
  <c r="M1684"/>
  <c r="L1685"/>
  <c r="M1685"/>
  <c r="L1686"/>
  <c r="M1686"/>
  <c r="L1687"/>
  <c r="M1687"/>
  <c r="L1688"/>
  <c r="M1688"/>
  <c r="L1689"/>
  <c r="M1689"/>
  <c r="L1690"/>
  <c r="M1690"/>
  <c r="L1691"/>
  <c r="M1691"/>
  <c r="L1692"/>
  <c r="M1692"/>
  <c r="L1693"/>
  <c r="M1693"/>
  <c r="L1694"/>
  <c r="M1694"/>
  <c r="L1695"/>
  <c r="M1695"/>
  <c r="L1696"/>
  <c r="M1696"/>
  <c r="L1697"/>
  <c r="M1697"/>
  <c r="L1698"/>
  <c r="M1698"/>
  <c r="L1699"/>
  <c r="M1699"/>
  <c r="L1700"/>
  <c r="M1700"/>
  <c r="L1701"/>
  <c r="M1701"/>
  <c r="L1702"/>
  <c r="M1702"/>
  <c r="L1703"/>
  <c r="M1703"/>
  <c r="L1704"/>
  <c r="M1704"/>
  <c r="L1705"/>
  <c r="M1705"/>
  <c r="L1706"/>
  <c r="M1706"/>
  <c r="L1707"/>
  <c r="M1707"/>
  <c r="L1708"/>
  <c r="M1708"/>
  <c r="L1709"/>
  <c r="M1709"/>
  <c r="L1710"/>
  <c r="M1710"/>
  <c r="L1711"/>
  <c r="M1711"/>
  <c r="L1712"/>
  <c r="M1712"/>
  <c r="L1713"/>
  <c r="M1713"/>
  <c r="L1714"/>
  <c r="M1714"/>
  <c r="L1715"/>
  <c r="M1715"/>
  <c r="L1716"/>
  <c r="M1716"/>
  <c r="L1717"/>
  <c r="M1717"/>
  <c r="L1718"/>
  <c r="M1718"/>
  <c r="L1719"/>
  <c r="M1719"/>
  <c r="L1720"/>
  <c r="M1720"/>
  <c r="L1721"/>
  <c r="M1721"/>
  <c r="L1722"/>
  <c r="M1722"/>
  <c r="L1723"/>
  <c r="M1723"/>
  <c r="L1724"/>
  <c r="M1724"/>
  <c r="L1725"/>
  <c r="M1725"/>
  <c r="L1726"/>
  <c r="M1726"/>
  <c r="L1727"/>
  <c r="M1727"/>
  <c r="L1728"/>
  <c r="M1728"/>
  <c r="L1729"/>
  <c r="M1729"/>
  <c r="L1730"/>
  <c r="M1730"/>
  <c r="L1731"/>
  <c r="M1731"/>
  <c r="L1732"/>
  <c r="M1732"/>
  <c r="L1733"/>
  <c r="M1733"/>
  <c r="L1734"/>
  <c r="M1734"/>
  <c r="L1735"/>
  <c r="M1735"/>
  <c r="L1736"/>
  <c r="M1736"/>
  <c r="L1737"/>
  <c r="M1737"/>
  <c r="L1738"/>
  <c r="M1738"/>
  <c r="L1739"/>
  <c r="M1739"/>
  <c r="L1740"/>
  <c r="M1740"/>
  <c r="L1741"/>
  <c r="M1741"/>
  <c r="L1742"/>
  <c r="M1742"/>
  <c r="L1743"/>
  <c r="M1743"/>
  <c r="L1744"/>
  <c r="M1744"/>
  <c r="L1745"/>
  <c r="M1745"/>
  <c r="L1746"/>
  <c r="M1746"/>
  <c r="L1747"/>
  <c r="M1747"/>
  <c r="L1748"/>
  <c r="M1748"/>
  <c r="L1749"/>
  <c r="M1749"/>
  <c r="L1750"/>
  <c r="M1750"/>
  <c r="L1751"/>
  <c r="M1751"/>
  <c r="L1752"/>
  <c r="M1752"/>
  <c r="L1753"/>
  <c r="M1753"/>
  <c r="L1754"/>
  <c r="M1754"/>
  <c r="L1755"/>
  <c r="M1755"/>
  <c r="L1756"/>
  <c r="M1756"/>
  <c r="L1757"/>
  <c r="M1757"/>
  <c r="L1758"/>
  <c r="M1758"/>
  <c r="L1759"/>
  <c r="M1759"/>
  <c r="L1760"/>
  <c r="M1760"/>
  <c r="L1761"/>
  <c r="M1761"/>
  <c r="L1762"/>
  <c r="M1762"/>
  <c r="L1763"/>
  <c r="M1763"/>
  <c r="L1764"/>
  <c r="M1764"/>
  <c r="L1765"/>
  <c r="M1765"/>
  <c r="L1766"/>
  <c r="M1766"/>
  <c r="L1767"/>
  <c r="M1767"/>
  <c r="L1768"/>
  <c r="M1768"/>
  <c r="L1769"/>
  <c r="M1769"/>
  <c r="L1770"/>
  <c r="M1770"/>
  <c r="L1771"/>
  <c r="M1771"/>
  <c r="L1772"/>
  <c r="M1772"/>
  <c r="L1773"/>
  <c r="M1773"/>
  <c r="L1774"/>
  <c r="M1774"/>
  <c r="L1775"/>
  <c r="M1775"/>
  <c r="L1776"/>
  <c r="M1776"/>
  <c r="L1777"/>
  <c r="M1777"/>
  <c r="L1778"/>
  <c r="M1778"/>
  <c r="L1779"/>
  <c r="M1779"/>
  <c r="L1780"/>
  <c r="M1780"/>
  <c r="L1781"/>
  <c r="M1781"/>
  <c r="L1782"/>
  <c r="M1782"/>
  <c r="L1783"/>
  <c r="M1783"/>
  <c r="L1784"/>
  <c r="M1784"/>
  <c r="L1785"/>
  <c r="M1785"/>
  <c r="L1786"/>
  <c r="M1786"/>
  <c r="L1787"/>
  <c r="M1787"/>
  <c r="L1788"/>
  <c r="M1788"/>
  <c r="L1789"/>
  <c r="M1789"/>
  <c r="L1790"/>
  <c r="M1790"/>
  <c r="L1791"/>
  <c r="M1791"/>
  <c r="L1792"/>
  <c r="M1792"/>
  <c r="L1793"/>
  <c r="M1793"/>
  <c r="L1794"/>
  <c r="M1794"/>
  <c r="L1795"/>
  <c r="M1795"/>
  <c r="L1796"/>
  <c r="M1796"/>
  <c r="L1797"/>
  <c r="M1797"/>
  <c r="L1798"/>
  <c r="M1798"/>
  <c r="L1799"/>
  <c r="M1799"/>
  <c r="L1800"/>
  <c r="M1800"/>
  <c r="L1801"/>
  <c r="M1801"/>
  <c r="L1802"/>
  <c r="M1802"/>
  <c r="L1803"/>
  <c r="M1803"/>
  <c r="L1804"/>
  <c r="M1804"/>
  <c r="L1805"/>
  <c r="M1805"/>
  <c r="L1806"/>
  <c r="M1806"/>
  <c r="L1807"/>
  <c r="M1807"/>
  <c r="L1808"/>
  <c r="M1808"/>
  <c r="L1809"/>
  <c r="M1809"/>
  <c r="L1810"/>
  <c r="M1810"/>
  <c r="L1811"/>
  <c r="M1811"/>
  <c r="L1812"/>
  <c r="M1812"/>
  <c r="L1813"/>
  <c r="M1813"/>
  <c r="L1814"/>
  <c r="M1814"/>
  <c r="L1815"/>
  <c r="M1815"/>
  <c r="L1816"/>
  <c r="M1816"/>
  <c r="L1817"/>
  <c r="M1817"/>
  <c r="L1818"/>
  <c r="M1818"/>
  <c r="L1819"/>
  <c r="M1819"/>
  <c r="L1820"/>
  <c r="M1820"/>
  <c r="L1821"/>
  <c r="M1821"/>
  <c r="L1822"/>
  <c r="M1822"/>
  <c r="L1823"/>
  <c r="M1823"/>
  <c r="L1824"/>
  <c r="M1824"/>
  <c r="L1825"/>
  <c r="M1825"/>
  <c r="L1826"/>
  <c r="M1826"/>
  <c r="L1827"/>
  <c r="M1827"/>
  <c r="L1828"/>
  <c r="M1828"/>
  <c r="L1829"/>
  <c r="M1829"/>
  <c r="L1830"/>
  <c r="M1830"/>
  <c r="L1831"/>
  <c r="M1831"/>
  <c r="L1832"/>
  <c r="M1832"/>
  <c r="L1833"/>
  <c r="M1833"/>
  <c r="L1834"/>
  <c r="M1834"/>
  <c r="L1835"/>
  <c r="M1835"/>
  <c r="L1836"/>
  <c r="M1836"/>
  <c r="L1837"/>
  <c r="M1837"/>
  <c r="L1838"/>
  <c r="M1838"/>
  <c r="L1839"/>
  <c r="M1839"/>
  <c r="L1840"/>
  <c r="M1840"/>
  <c r="L1841"/>
  <c r="M1841"/>
  <c r="L1842"/>
  <c r="M1842"/>
  <c r="L1843"/>
  <c r="M1843"/>
  <c r="L1844"/>
  <c r="M1844"/>
  <c r="L1845"/>
  <c r="M1845"/>
  <c r="L1846"/>
  <c r="M1846"/>
  <c r="L1847"/>
  <c r="M1847"/>
  <c r="L1848"/>
  <c r="M1848"/>
  <c r="L1849"/>
  <c r="M1849"/>
  <c r="L1850"/>
  <c r="M1850"/>
  <c r="L1851"/>
  <c r="M1851"/>
  <c r="L1852"/>
  <c r="M1852"/>
  <c r="L1853"/>
  <c r="M1853"/>
  <c r="L1854"/>
  <c r="M1854"/>
  <c r="L1855"/>
  <c r="M1855"/>
  <c r="L1856"/>
  <c r="M1856"/>
  <c r="L1857"/>
  <c r="M1857"/>
  <c r="L1858"/>
  <c r="M1858"/>
  <c r="L1859"/>
  <c r="M1859"/>
  <c r="L1860"/>
  <c r="M1860"/>
  <c r="L1861"/>
  <c r="M1861"/>
  <c r="L1862"/>
  <c r="M1862"/>
  <c r="L1863"/>
  <c r="M1863"/>
  <c r="L1864"/>
  <c r="M1864"/>
  <c r="L1865"/>
  <c r="M1865"/>
  <c r="L1866"/>
  <c r="M1866"/>
  <c r="L1867"/>
  <c r="M1867"/>
  <c r="L1868"/>
  <c r="M1868"/>
  <c r="L1869"/>
  <c r="M1869"/>
  <c r="L1870"/>
  <c r="M1870"/>
  <c r="L1871"/>
  <c r="M1871"/>
  <c r="L1872"/>
  <c r="M1872"/>
  <c r="L1873"/>
  <c r="M1873"/>
  <c r="L1874"/>
  <c r="M1874"/>
  <c r="L1875"/>
  <c r="M1875"/>
  <c r="L1876"/>
  <c r="M1876"/>
  <c r="L1877"/>
  <c r="M1877"/>
  <c r="L1878"/>
  <c r="M1878"/>
  <c r="L1879"/>
  <c r="M1879"/>
  <c r="L1880"/>
  <c r="M1880"/>
  <c r="L1881"/>
  <c r="M1881"/>
  <c r="L1882"/>
  <c r="M1882"/>
  <c r="L1883"/>
  <c r="M1883"/>
  <c r="L1884"/>
  <c r="M1884"/>
  <c r="L1885"/>
  <c r="M1885"/>
  <c r="L1886"/>
  <c r="M1886"/>
  <c r="L1887"/>
  <c r="M1887"/>
  <c r="L1888"/>
  <c r="M1888"/>
  <c r="L1889"/>
  <c r="M1889"/>
  <c r="L1890"/>
  <c r="M1890"/>
  <c r="L1891"/>
  <c r="M1891"/>
  <c r="L1892"/>
  <c r="M1892"/>
  <c r="L1893"/>
  <c r="M1893"/>
  <c r="L1894"/>
  <c r="M1894"/>
  <c r="L1895"/>
  <c r="M1895"/>
  <c r="L1896"/>
  <c r="M1896"/>
  <c r="L1897"/>
  <c r="M1897"/>
  <c r="L1898"/>
  <c r="M1898"/>
  <c r="L1899"/>
  <c r="M1899"/>
  <c r="L1900"/>
  <c r="M1900"/>
  <c r="L1901"/>
  <c r="M1901"/>
  <c r="L1902"/>
  <c r="M1902"/>
  <c r="L1903"/>
  <c r="M1903"/>
  <c r="L1904"/>
  <c r="M1904"/>
  <c r="L1905"/>
  <c r="M1905"/>
  <c r="L1906"/>
  <c r="M1906"/>
  <c r="L1907"/>
  <c r="M1907"/>
  <c r="L1908"/>
  <c r="M1908"/>
  <c r="L1909"/>
  <c r="M1909"/>
  <c r="L1910"/>
  <c r="M1910"/>
  <c r="L1911"/>
  <c r="M1911"/>
  <c r="L1912"/>
  <c r="M1912"/>
  <c r="L1913"/>
  <c r="M1913"/>
  <c r="L1914"/>
  <c r="M1914"/>
  <c r="L1915"/>
  <c r="M1915"/>
  <c r="L1916"/>
  <c r="M1916"/>
  <c r="L1917"/>
  <c r="M1917"/>
  <c r="L1918"/>
  <c r="M1918"/>
  <c r="L1919"/>
  <c r="M1919"/>
  <c r="L1920"/>
  <c r="M1920"/>
  <c r="L1921"/>
  <c r="M1921"/>
  <c r="L1922"/>
  <c r="M1922"/>
  <c r="L1923"/>
  <c r="M1923"/>
  <c r="L1924"/>
  <c r="M1924"/>
  <c r="L1925"/>
  <c r="M1925"/>
  <c r="L1926"/>
  <c r="M1926"/>
  <c r="L1927"/>
  <c r="M1927"/>
  <c r="L1928"/>
  <c r="M1928"/>
  <c r="L1929"/>
  <c r="M1929"/>
  <c r="L1930"/>
  <c r="M1930"/>
  <c r="L1931"/>
  <c r="M1931"/>
  <c r="L1932"/>
  <c r="M1932"/>
  <c r="L1933"/>
  <c r="M1933"/>
  <c r="L1934"/>
  <c r="M1934"/>
  <c r="L1935"/>
  <c r="M1935"/>
  <c r="L1936"/>
  <c r="M1936"/>
  <c r="L1937"/>
  <c r="M1937"/>
  <c r="L1938"/>
  <c r="M1938"/>
  <c r="L1939"/>
  <c r="M1939"/>
  <c r="L1940"/>
  <c r="M1940"/>
  <c r="L1941"/>
  <c r="M1941"/>
  <c r="L1942"/>
  <c r="M1942"/>
  <c r="L1943"/>
  <c r="M1943"/>
  <c r="L1944"/>
  <c r="M1944"/>
  <c r="L1945"/>
  <c r="M1945"/>
  <c r="L1946"/>
  <c r="M1946"/>
  <c r="L1947"/>
  <c r="M1947"/>
  <c r="L1948"/>
  <c r="M1948"/>
  <c r="L1949"/>
  <c r="M1949"/>
  <c r="L1950"/>
  <c r="M1950"/>
  <c r="L1951"/>
  <c r="M1951"/>
  <c r="L1952"/>
  <c r="M1952"/>
  <c r="L1953"/>
  <c r="M1953"/>
  <c r="L1954"/>
  <c r="M1954"/>
  <c r="L1955"/>
  <c r="M1955"/>
  <c r="L1956"/>
  <c r="M1956"/>
  <c r="L1957"/>
  <c r="M1957"/>
  <c r="L1958"/>
  <c r="M1958"/>
  <c r="L1959"/>
  <c r="M1959"/>
  <c r="L1960"/>
  <c r="M1960"/>
  <c r="L1961"/>
  <c r="M1961"/>
  <c r="L1962"/>
  <c r="M1962"/>
  <c r="L1963"/>
  <c r="M1963"/>
  <c r="L1964"/>
  <c r="M1964"/>
  <c r="L1965"/>
  <c r="M1965"/>
  <c r="L1966"/>
  <c r="M1966"/>
  <c r="L1967"/>
  <c r="M1967"/>
  <c r="L1968"/>
  <c r="M1968"/>
  <c r="L1969"/>
  <c r="M1969"/>
  <c r="L1970"/>
  <c r="M1970"/>
  <c r="L1971"/>
  <c r="M1971"/>
  <c r="L1972"/>
  <c r="M1972"/>
  <c r="L1973"/>
  <c r="M1973"/>
  <c r="L1974"/>
  <c r="M1974"/>
  <c r="L1975"/>
  <c r="M1975"/>
  <c r="L1976"/>
  <c r="M1976"/>
  <c r="L1977"/>
  <c r="M1977"/>
  <c r="L1978"/>
  <c r="M1978"/>
  <c r="L1979"/>
  <c r="M1979"/>
  <c r="L1980"/>
  <c r="M1980"/>
  <c r="L1981"/>
  <c r="M1981"/>
  <c r="L1982"/>
  <c r="M1982"/>
  <c r="L1983"/>
  <c r="M1983"/>
  <c r="L1984"/>
  <c r="M1984"/>
  <c r="L1985"/>
  <c r="M1985"/>
  <c r="L1986"/>
  <c r="M1986"/>
  <c r="L1987"/>
  <c r="M1987"/>
  <c r="L1988"/>
  <c r="M1988"/>
  <c r="L1989"/>
  <c r="M1989"/>
  <c r="L1990"/>
  <c r="M1990"/>
  <c r="L1991"/>
  <c r="M1991"/>
  <c r="L1992"/>
  <c r="M1992"/>
  <c r="L1993"/>
  <c r="M1993"/>
  <c r="L1994"/>
  <c r="M1994"/>
  <c r="L1995"/>
  <c r="M1995"/>
  <c r="L1996"/>
  <c r="M1996"/>
  <c r="L1997"/>
  <c r="M1997"/>
  <c r="L1998"/>
  <c r="M1998"/>
  <c r="L1999"/>
  <c r="M1999"/>
  <c r="L2000"/>
  <c r="M2000"/>
  <c r="L2001"/>
  <c r="M2001"/>
  <c r="L2002"/>
  <c r="M2002"/>
  <c r="L2003"/>
  <c r="M2003"/>
  <c r="L2004"/>
  <c r="M2004"/>
  <c r="L2005"/>
  <c r="M2005"/>
  <c r="L2006"/>
  <c r="M2006"/>
  <c r="L2007"/>
  <c r="M2007"/>
  <c r="L2008"/>
  <c r="M2008"/>
  <c r="L2009"/>
  <c r="M2009"/>
  <c r="L2010"/>
  <c r="M2010"/>
  <c r="L2011"/>
  <c r="M2011"/>
  <c r="L2012"/>
  <c r="M2012"/>
  <c r="L2013"/>
  <c r="M2013"/>
  <c r="L2014"/>
  <c r="M2014"/>
  <c r="L2015"/>
  <c r="M2015"/>
  <c r="L2016"/>
  <c r="M2016"/>
  <c r="L2017"/>
  <c r="M2017"/>
  <c r="L2018"/>
  <c r="M2018"/>
  <c r="L2019"/>
  <c r="M2019"/>
  <c r="L2020"/>
  <c r="M2020"/>
  <c r="L2021"/>
  <c r="M2021"/>
  <c r="L2022"/>
  <c r="M2022"/>
  <c r="L2023"/>
  <c r="M2023"/>
  <c r="L2024"/>
  <c r="M2024"/>
  <c r="L2025"/>
  <c r="M2025"/>
  <c r="L2026"/>
  <c r="M2026"/>
  <c r="L2027"/>
  <c r="M2027"/>
  <c r="L2028"/>
  <c r="M2028"/>
  <c r="L2029"/>
  <c r="M2029"/>
  <c r="L2030"/>
  <c r="M2030"/>
  <c r="L2031"/>
  <c r="M2031"/>
  <c r="L2032"/>
  <c r="M2032"/>
  <c r="L2033"/>
  <c r="M2033"/>
  <c r="L2034"/>
  <c r="M2034"/>
  <c r="L2035"/>
  <c r="M2035"/>
  <c r="L2036"/>
  <c r="M2036"/>
  <c r="L2037"/>
  <c r="M2037"/>
  <c r="L2038"/>
  <c r="M2038"/>
  <c r="L2039"/>
  <c r="M2039"/>
  <c r="L2040"/>
  <c r="M2040"/>
  <c r="L2041"/>
  <c r="M2041"/>
  <c r="L2042"/>
  <c r="M2042"/>
  <c r="L2043"/>
  <c r="M2043"/>
  <c r="L2044"/>
  <c r="M2044"/>
  <c r="L2045"/>
  <c r="M2045"/>
  <c r="L2046"/>
  <c r="M2046"/>
  <c r="L2047"/>
  <c r="M2047"/>
  <c r="L2048"/>
  <c r="M2048"/>
  <c r="L2049"/>
  <c r="M2049"/>
  <c r="L2050"/>
  <c r="M2050"/>
  <c r="L2051"/>
  <c r="M2051"/>
  <c r="L2052"/>
  <c r="M2052"/>
  <c r="L2053"/>
  <c r="M2053"/>
  <c r="L2054"/>
  <c r="M2054"/>
  <c r="L2055"/>
  <c r="M2055"/>
  <c r="L2056"/>
  <c r="M2056"/>
  <c r="L2057"/>
  <c r="M2057"/>
  <c r="L2058"/>
  <c r="M2058"/>
  <c r="L2059"/>
  <c r="M2059"/>
  <c r="L2060"/>
  <c r="M2060"/>
  <c r="L2061"/>
  <c r="M2061"/>
  <c r="L2062"/>
  <c r="M2062"/>
  <c r="L2063"/>
  <c r="M2063"/>
  <c r="L2064"/>
  <c r="M2064"/>
  <c r="L2065"/>
  <c r="M2065"/>
  <c r="L2066"/>
  <c r="M2066"/>
  <c r="L2067"/>
  <c r="M2067"/>
  <c r="L2068"/>
  <c r="M2068"/>
  <c r="L2069"/>
  <c r="M2069"/>
  <c r="L2070"/>
  <c r="M2070"/>
  <c r="L2071"/>
  <c r="M2071"/>
  <c r="L2072"/>
  <c r="M2072"/>
  <c r="L2073"/>
  <c r="M2073"/>
  <c r="L2074"/>
  <c r="M2074"/>
  <c r="L2075"/>
  <c r="M2075"/>
  <c r="L2076"/>
  <c r="M2076"/>
  <c r="L2077"/>
  <c r="M2077"/>
  <c r="L2078"/>
  <c r="M2078"/>
  <c r="L2079"/>
  <c r="M2079"/>
  <c r="L2080"/>
  <c r="M2080"/>
  <c r="L2081"/>
  <c r="M2081"/>
  <c r="L2082"/>
  <c r="M2082"/>
  <c r="L2083"/>
  <c r="M2083"/>
  <c r="L2084"/>
  <c r="M2084"/>
  <c r="L2085"/>
  <c r="M2085"/>
  <c r="L2086"/>
  <c r="M2086"/>
  <c r="L2087"/>
  <c r="M2087"/>
  <c r="L2088"/>
  <c r="M2088"/>
  <c r="L2089"/>
  <c r="M2089"/>
  <c r="L2090"/>
  <c r="M2090"/>
  <c r="L2091"/>
  <c r="M2091"/>
  <c r="L2092"/>
  <c r="M2092"/>
  <c r="L2093"/>
  <c r="M2093"/>
  <c r="L2094"/>
  <c r="M2094"/>
  <c r="L2095"/>
  <c r="M2095"/>
  <c r="L2096"/>
  <c r="M2096"/>
  <c r="L2097"/>
  <c r="M2097"/>
  <c r="L2098"/>
  <c r="M2098"/>
  <c r="L2099"/>
  <c r="M2099"/>
  <c r="L2100"/>
  <c r="M2100"/>
  <c r="L2101"/>
  <c r="M2101"/>
  <c r="L2102"/>
  <c r="M2102"/>
  <c r="L2103"/>
  <c r="M2103"/>
  <c r="L2104"/>
  <c r="M2104"/>
  <c r="L2105"/>
  <c r="M2105"/>
  <c r="L2106"/>
  <c r="M2106"/>
  <c r="L2107"/>
  <c r="M2107"/>
  <c r="L2108"/>
  <c r="M2108"/>
  <c r="L2109"/>
  <c r="M2109"/>
  <c r="L2110"/>
  <c r="M2110"/>
  <c r="L2111"/>
  <c r="M2111"/>
  <c r="L2112"/>
  <c r="M2112"/>
  <c r="L2113"/>
  <c r="M2113"/>
  <c r="L2114"/>
  <c r="M2114"/>
  <c r="L2115"/>
  <c r="M2115"/>
  <c r="L2116"/>
  <c r="M2116"/>
  <c r="L2117"/>
  <c r="M2117"/>
  <c r="L2118"/>
  <c r="M2118"/>
  <c r="L2119"/>
  <c r="M2119"/>
  <c r="L2120"/>
  <c r="M2120"/>
  <c r="L2121"/>
  <c r="M2121"/>
  <c r="L2122"/>
  <c r="M2122"/>
  <c r="L2123"/>
  <c r="M2123"/>
  <c r="L2124"/>
  <c r="M2124"/>
  <c r="L2125"/>
  <c r="M2125"/>
  <c r="L2126"/>
  <c r="M2126"/>
  <c r="L2127"/>
  <c r="M2127"/>
  <c r="L2128"/>
  <c r="M2128"/>
  <c r="L2129"/>
  <c r="M2129"/>
  <c r="L2130"/>
  <c r="M2130"/>
  <c r="L2131"/>
  <c r="M2131"/>
  <c r="L2132"/>
  <c r="M2132"/>
  <c r="L2133"/>
  <c r="M2133"/>
  <c r="L2134"/>
  <c r="M2134"/>
  <c r="L2135"/>
  <c r="M2135"/>
  <c r="L2136"/>
  <c r="M2136"/>
  <c r="L2137"/>
  <c r="M2137"/>
  <c r="L2138"/>
  <c r="M2138"/>
  <c r="L2139"/>
  <c r="M2139"/>
  <c r="L2140"/>
  <c r="M2140"/>
  <c r="L2141"/>
  <c r="M2141"/>
  <c r="L2142"/>
  <c r="M2142"/>
  <c r="L2143"/>
  <c r="M2143"/>
  <c r="L2144"/>
  <c r="M2144"/>
  <c r="L2145"/>
  <c r="M2145"/>
  <c r="L2146"/>
  <c r="M2146"/>
  <c r="L2147"/>
  <c r="M2147"/>
  <c r="L2148"/>
  <c r="M2148"/>
  <c r="L2149"/>
  <c r="M2149"/>
  <c r="L2150"/>
  <c r="M2150"/>
  <c r="L2151"/>
  <c r="M2151"/>
  <c r="L2152"/>
  <c r="M2152"/>
  <c r="L2153"/>
  <c r="M2153"/>
  <c r="L2154"/>
  <c r="M2154"/>
  <c r="L2155"/>
  <c r="M2155"/>
  <c r="L2156"/>
  <c r="M2156"/>
  <c r="L2157"/>
  <c r="M2157"/>
  <c r="L2158"/>
  <c r="M2158"/>
  <c r="L2159"/>
  <c r="M2159"/>
  <c r="L2160"/>
  <c r="M2160"/>
  <c r="L2161"/>
  <c r="M2161"/>
  <c r="L2162"/>
  <c r="M2162"/>
  <c r="L2163"/>
  <c r="M2163"/>
  <c r="L2164"/>
  <c r="M2164"/>
  <c r="L2165"/>
  <c r="M2165"/>
  <c r="L2166"/>
  <c r="M2166"/>
  <c r="L2167"/>
  <c r="M2167"/>
  <c r="L2168"/>
  <c r="M2168"/>
  <c r="L2169"/>
  <c r="M2169"/>
  <c r="L2170"/>
  <c r="M2170"/>
  <c r="L2171"/>
  <c r="M2171"/>
  <c r="L2172"/>
  <c r="M2172"/>
  <c r="L2173"/>
  <c r="M2173"/>
  <c r="L2174"/>
  <c r="M2174"/>
  <c r="L2175"/>
  <c r="M2175"/>
  <c r="L2176"/>
  <c r="M2176"/>
  <c r="L2177"/>
  <c r="M2177"/>
  <c r="L2178"/>
  <c r="M2178"/>
  <c r="L2179"/>
  <c r="M2179"/>
  <c r="L2180"/>
  <c r="M2180"/>
  <c r="L2181"/>
  <c r="M2181"/>
  <c r="L2182"/>
  <c r="M2182"/>
  <c r="L2183"/>
  <c r="M2183"/>
  <c r="L2184"/>
  <c r="M2184"/>
  <c r="L2185"/>
  <c r="M2185"/>
  <c r="L2186"/>
  <c r="M2186"/>
  <c r="L2187"/>
  <c r="M2187"/>
  <c r="L2188"/>
  <c r="M2188"/>
  <c r="L2189"/>
  <c r="M2189"/>
  <c r="L2190"/>
  <c r="M2190"/>
  <c r="L2191"/>
  <c r="M2191"/>
  <c r="L2192"/>
  <c r="M2192"/>
  <c r="L2193"/>
  <c r="M2193"/>
  <c r="L2194"/>
  <c r="M2194"/>
  <c r="L2195"/>
  <c r="M2195"/>
  <c r="L2196"/>
  <c r="M2196"/>
  <c r="L2197"/>
  <c r="M2197"/>
  <c r="L2198"/>
  <c r="M2198"/>
  <c r="L2199"/>
  <c r="M2199"/>
  <c r="L2200"/>
  <c r="M2200"/>
  <c r="L2201"/>
  <c r="M2201"/>
  <c r="L2202"/>
  <c r="M2202"/>
  <c r="L2203"/>
  <c r="M2203"/>
  <c r="L2204"/>
  <c r="M2204"/>
  <c r="L2205"/>
  <c r="M2205"/>
  <c r="L2206"/>
  <c r="M2206"/>
  <c r="L2207"/>
  <c r="M2207"/>
  <c r="L2208"/>
  <c r="M2208"/>
  <c r="L2209"/>
  <c r="M2209"/>
  <c r="L2210"/>
  <c r="M2210"/>
  <c r="L2211"/>
  <c r="M2211"/>
  <c r="L2212"/>
  <c r="M2212"/>
  <c r="L2213"/>
  <c r="M2213"/>
  <c r="L2214"/>
  <c r="M2214"/>
  <c r="L2215"/>
  <c r="M2215"/>
  <c r="L2216"/>
  <c r="M2216"/>
  <c r="L2217"/>
  <c r="M2217"/>
  <c r="L2218"/>
  <c r="M2218"/>
  <c r="L2219"/>
  <c r="M2219"/>
  <c r="L2220"/>
  <c r="M2220"/>
  <c r="L2221"/>
  <c r="M2221"/>
  <c r="L2222"/>
  <c r="M2222"/>
  <c r="L2223"/>
  <c r="M2223"/>
  <c r="L2224"/>
  <c r="M2224"/>
  <c r="L2225"/>
  <c r="M2225"/>
  <c r="L2226"/>
  <c r="M2226"/>
  <c r="L2227"/>
  <c r="M2227"/>
  <c r="L2228"/>
  <c r="M2228"/>
  <c r="L2229"/>
  <c r="M2229"/>
  <c r="L2230"/>
  <c r="M2230"/>
  <c r="L2231"/>
  <c r="M2231"/>
  <c r="L2232"/>
  <c r="M2232"/>
  <c r="L2233"/>
  <c r="M2233"/>
  <c r="L2234"/>
  <c r="M2234"/>
  <c r="L2235"/>
  <c r="M2235"/>
  <c r="L2236"/>
  <c r="M2236"/>
  <c r="L2237"/>
  <c r="M2237"/>
  <c r="L2238"/>
  <c r="M2238"/>
  <c r="L2239"/>
  <c r="M2239"/>
  <c r="L2240"/>
  <c r="M2240"/>
  <c r="L2241"/>
  <c r="M2241"/>
  <c r="L2242"/>
  <c r="M2242"/>
  <c r="L2243"/>
  <c r="M2243"/>
  <c r="L2244"/>
  <c r="M2244"/>
  <c r="L2245"/>
  <c r="M2245"/>
  <c r="L2246"/>
  <c r="M2246"/>
  <c r="L2247"/>
  <c r="M2247"/>
  <c r="L2248"/>
  <c r="M2248"/>
  <c r="L2249"/>
  <c r="M2249"/>
  <c r="L2250"/>
  <c r="M2250"/>
  <c r="L2251"/>
  <c r="M2251"/>
  <c r="L2252"/>
  <c r="M2252"/>
  <c r="L2253"/>
  <c r="M2253"/>
  <c r="L2254"/>
  <c r="M2254"/>
  <c r="L2255"/>
  <c r="M2255"/>
  <c r="L2256"/>
  <c r="M2256"/>
  <c r="L2257"/>
  <c r="M2257"/>
  <c r="L2258"/>
  <c r="M2258"/>
  <c r="L2259"/>
  <c r="M2259"/>
  <c r="L2260"/>
  <c r="M2260"/>
  <c r="L2261"/>
  <c r="M2261"/>
  <c r="L2262"/>
  <c r="M2262"/>
  <c r="L2263"/>
  <c r="M2263"/>
  <c r="L2264"/>
  <c r="M2264"/>
  <c r="L2265"/>
  <c r="M2265"/>
  <c r="L2266"/>
  <c r="M2266"/>
  <c r="L2267"/>
  <c r="M2267"/>
  <c r="L2268"/>
  <c r="M2268"/>
  <c r="L2269"/>
  <c r="M2269"/>
  <c r="L2270"/>
  <c r="M2270"/>
  <c r="L2271"/>
  <c r="M2271"/>
  <c r="L2272"/>
  <c r="M2272"/>
  <c r="L2273"/>
  <c r="M2273"/>
  <c r="L2274"/>
  <c r="M2274"/>
  <c r="L2275"/>
  <c r="M2275"/>
  <c r="L2276"/>
  <c r="M2276"/>
  <c r="L2277"/>
  <c r="M2277"/>
  <c r="L2278"/>
  <c r="M2278"/>
  <c r="L2279"/>
  <c r="M2279"/>
  <c r="L2280"/>
  <c r="M2280"/>
  <c r="L2281"/>
  <c r="M2281"/>
  <c r="L2282"/>
  <c r="M2282"/>
  <c r="L2283"/>
  <c r="M2283"/>
  <c r="L2284"/>
  <c r="M2284"/>
  <c r="L2285"/>
  <c r="M2285"/>
  <c r="L2286"/>
  <c r="M2286"/>
  <c r="L2287"/>
  <c r="M2287"/>
  <c r="L2288"/>
  <c r="M2288"/>
  <c r="L2289"/>
  <c r="M2289"/>
  <c r="L2290"/>
  <c r="M2290"/>
  <c r="L2291"/>
  <c r="M2291"/>
  <c r="L2292"/>
  <c r="M2292"/>
  <c r="L2293"/>
  <c r="M2293"/>
  <c r="L2294"/>
  <c r="M2294"/>
  <c r="L2295"/>
  <c r="M2295"/>
  <c r="L2296"/>
  <c r="M2296"/>
  <c r="L2297"/>
  <c r="M2297"/>
  <c r="L2298"/>
  <c r="M2298"/>
  <c r="L2299"/>
  <c r="M2299"/>
  <c r="L2300"/>
  <c r="M2300"/>
  <c r="L2301"/>
  <c r="M2301"/>
  <c r="L2302"/>
  <c r="M2302"/>
  <c r="L2303"/>
  <c r="M2303"/>
  <c r="L2304"/>
  <c r="M2304"/>
  <c r="L2305"/>
  <c r="M2305"/>
  <c r="L2306"/>
  <c r="M2306"/>
  <c r="L2307"/>
  <c r="M2307"/>
  <c r="L2308"/>
  <c r="M2308"/>
  <c r="L2309"/>
  <c r="M2309"/>
  <c r="L2310"/>
  <c r="M2310"/>
  <c r="L2311"/>
  <c r="M2311"/>
  <c r="L2312"/>
  <c r="M2312"/>
  <c r="L2313"/>
  <c r="M2313"/>
  <c r="L2314"/>
  <c r="M2314"/>
  <c r="L2315"/>
  <c r="M2315"/>
  <c r="L2316"/>
  <c r="M2316"/>
  <c r="L2317"/>
  <c r="M2317"/>
  <c r="L2318"/>
  <c r="M2318"/>
  <c r="L2319"/>
  <c r="M2319"/>
  <c r="L2320"/>
  <c r="M2320"/>
  <c r="L2321"/>
  <c r="M2321"/>
  <c r="L2322"/>
  <c r="M2322"/>
  <c r="L2323"/>
  <c r="M2323"/>
  <c r="L2324"/>
  <c r="M2324"/>
  <c r="L2325"/>
  <c r="M2325"/>
  <c r="L2326"/>
  <c r="M2326"/>
  <c r="L2327"/>
  <c r="M2327"/>
  <c r="L2328"/>
  <c r="M2328"/>
  <c r="L2329"/>
  <c r="M2329"/>
  <c r="L2330"/>
  <c r="M2330"/>
  <c r="L2331"/>
  <c r="M2331"/>
  <c r="L2332"/>
  <c r="M2332"/>
  <c r="L2333"/>
  <c r="M2333"/>
  <c r="L2334"/>
  <c r="M2334"/>
  <c r="L2335"/>
  <c r="M2335"/>
  <c r="L2336"/>
  <c r="M2336"/>
  <c r="L2337"/>
  <c r="M2337"/>
  <c r="L2338"/>
  <c r="M2338"/>
  <c r="L2339"/>
  <c r="M2339"/>
  <c r="L2340"/>
  <c r="M2340"/>
  <c r="L2341"/>
  <c r="M2341"/>
  <c r="L2342"/>
  <c r="M2342"/>
  <c r="L2343"/>
  <c r="M2343"/>
  <c r="L2344"/>
  <c r="M2344"/>
  <c r="L2345"/>
  <c r="M2345"/>
  <c r="L2346"/>
  <c r="M2346"/>
  <c r="L2347"/>
  <c r="M2347"/>
  <c r="L2348"/>
  <c r="M2348"/>
  <c r="L2349"/>
  <c r="M2349"/>
  <c r="L2350"/>
  <c r="M2350"/>
  <c r="L2351"/>
  <c r="M2351"/>
  <c r="L2352"/>
  <c r="M2352"/>
  <c r="L2353"/>
  <c r="M2353"/>
  <c r="L2354"/>
  <c r="M2354"/>
  <c r="L2355"/>
  <c r="M2355"/>
  <c r="L2356"/>
  <c r="M2356"/>
  <c r="L2357"/>
  <c r="M2357"/>
  <c r="L2358"/>
  <c r="M2358"/>
  <c r="L2359"/>
  <c r="M2359"/>
  <c r="L2360"/>
  <c r="M2360"/>
  <c r="L2361"/>
  <c r="M2361"/>
  <c r="L2362"/>
  <c r="M2362"/>
  <c r="L2363"/>
  <c r="M2363"/>
  <c r="L2364"/>
  <c r="M2364"/>
  <c r="L2365"/>
  <c r="M2365"/>
  <c r="L2366"/>
  <c r="M2366"/>
  <c r="L2367"/>
  <c r="M2367"/>
  <c r="L2368"/>
  <c r="M2368"/>
  <c r="L2369"/>
  <c r="M2369"/>
  <c r="L2370"/>
  <c r="M2370"/>
  <c r="L2371"/>
  <c r="M2371"/>
  <c r="L2372"/>
  <c r="M2372"/>
  <c r="L2373"/>
  <c r="M2373"/>
  <c r="L2374"/>
  <c r="M2374"/>
  <c r="L2375"/>
  <c r="M2375"/>
  <c r="L2376"/>
  <c r="M2376"/>
  <c r="L2377"/>
  <c r="M2377"/>
  <c r="L2378"/>
  <c r="M2378"/>
  <c r="L2379"/>
  <c r="M2379"/>
  <c r="L2380"/>
  <c r="M2380"/>
  <c r="L2381"/>
  <c r="M2381"/>
  <c r="L2382"/>
  <c r="M2382"/>
  <c r="L2383"/>
  <c r="M2383"/>
  <c r="L2384"/>
  <c r="M2384"/>
  <c r="L2385"/>
  <c r="M2385"/>
  <c r="L2386"/>
  <c r="M2386"/>
  <c r="L2387"/>
  <c r="M2387"/>
  <c r="L2388"/>
  <c r="M2388"/>
  <c r="L2389"/>
  <c r="M2389"/>
  <c r="L2390"/>
  <c r="M2390"/>
  <c r="L2391"/>
  <c r="M2391"/>
  <c r="L2392"/>
  <c r="M2392"/>
  <c r="L2393"/>
  <c r="M2393"/>
  <c r="L2394"/>
  <c r="M2394"/>
  <c r="L2395"/>
  <c r="M2395"/>
  <c r="L2396"/>
  <c r="M2396"/>
  <c r="L2397"/>
  <c r="M2397"/>
  <c r="L2398"/>
  <c r="M2398"/>
  <c r="L2399"/>
  <c r="M2399"/>
  <c r="L2400"/>
  <c r="M2400"/>
  <c r="L2401"/>
  <c r="M2401"/>
  <c r="L2402"/>
  <c r="M2402"/>
  <c r="L2403"/>
  <c r="M2403"/>
  <c r="L2404"/>
  <c r="M2404"/>
  <c r="L2405"/>
  <c r="M2405"/>
  <c r="L2406"/>
  <c r="M2406"/>
  <c r="L2407"/>
  <c r="M2407"/>
  <c r="L2408"/>
  <c r="M2408"/>
  <c r="L2409"/>
  <c r="M2409"/>
  <c r="L2410"/>
  <c r="M2410"/>
  <c r="L2411"/>
  <c r="M2411"/>
  <c r="L2412"/>
  <c r="M2412"/>
  <c r="L2413"/>
  <c r="M2413"/>
  <c r="L2414"/>
  <c r="M2414"/>
  <c r="L2415"/>
  <c r="M2415"/>
  <c r="L2416"/>
  <c r="M2416"/>
  <c r="L2417"/>
  <c r="M2417"/>
  <c r="L2418"/>
  <c r="M2418"/>
  <c r="L2419"/>
  <c r="M2419"/>
  <c r="L2420"/>
  <c r="M2420"/>
  <c r="L2421"/>
  <c r="M2421"/>
  <c r="L2422"/>
  <c r="M2422"/>
  <c r="L2423"/>
  <c r="M2423"/>
  <c r="L2424"/>
  <c r="M2424"/>
  <c r="L2425"/>
  <c r="M2425"/>
  <c r="L2426"/>
  <c r="M2426"/>
  <c r="L2427"/>
  <c r="M2427"/>
  <c r="L2428"/>
  <c r="M2428"/>
  <c r="L2429"/>
  <c r="M2429"/>
  <c r="L2430"/>
  <c r="M2430"/>
  <c r="L2431"/>
  <c r="M2431"/>
  <c r="L2432"/>
  <c r="M2432"/>
  <c r="L2433"/>
  <c r="M2433"/>
  <c r="L2434"/>
  <c r="M2434"/>
  <c r="L2435"/>
  <c r="M2435"/>
  <c r="L2436"/>
  <c r="M2436"/>
  <c r="L2437"/>
  <c r="M2437"/>
  <c r="L2438"/>
  <c r="M2438"/>
  <c r="L2439"/>
  <c r="M2439"/>
  <c r="L2440"/>
  <c r="M2440"/>
  <c r="L2441"/>
  <c r="M2441"/>
  <c r="L2442"/>
  <c r="M2442"/>
  <c r="L2443"/>
  <c r="M2443"/>
  <c r="L2444"/>
  <c r="M2444"/>
  <c r="L2445"/>
  <c r="M2445"/>
  <c r="L2446"/>
  <c r="M2446"/>
  <c r="L2447"/>
  <c r="M2447"/>
  <c r="L2448"/>
  <c r="M2448"/>
  <c r="L2449"/>
  <c r="M2449"/>
  <c r="L2450"/>
  <c r="M2450"/>
  <c r="L2451"/>
  <c r="M2451"/>
  <c r="L2452"/>
  <c r="M2452"/>
  <c r="L2453"/>
  <c r="M2453"/>
  <c r="L2454"/>
  <c r="M2454"/>
  <c r="L2455"/>
  <c r="M2455"/>
  <c r="L2456"/>
  <c r="M2456"/>
  <c r="L2457"/>
  <c r="M2457"/>
  <c r="L2458"/>
  <c r="M2458"/>
  <c r="L2459"/>
  <c r="M2459"/>
  <c r="L2460"/>
  <c r="M2460"/>
  <c r="L2461"/>
  <c r="M2461"/>
  <c r="L2462"/>
  <c r="M2462"/>
  <c r="L2463"/>
  <c r="M2463"/>
  <c r="L2464"/>
  <c r="M2464"/>
  <c r="L2465"/>
  <c r="M2465"/>
  <c r="L2466"/>
  <c r="M2466"/>
  <c r="L2467"/>
  <c r="M2467"/>
  <c r="L2468"/>
  <c r="M2468"/>
  <c r="L2469"/>
  <c r="M2469"/>
  <c r="L2470"/>
  <c r="M2470"/>
  <c r="L2471"/>
  <c r="M2471"/>
  <c r="L2472"/>
  <c r="M2472"/>
  <c r="L2473"/>
  <c r="M2473"/>
  <c r="L2474"/>
  <c r="M2474"/>
  <c r="L2475"/>
  <c r="M2475"/>
  <c r="L2476"/>
  <c r="M2476"/>
  <c r="L2477"/>
  <c r="M2477"/>
  <c r="L2478"/>
  <c r="M2478"/>
  <c r="L2479"/>
  <c r="M2479"/>
  <c r="L2480"/>
  <c r="M2480"/>
  <c r="L2481"/>
  <c r="M2481"/>
  <c r="L2482"/>
  <c r="M2482"/>
  <c r="L2483"/>
  <c r="M2483"/>
  <c r="L2484"/>
  <c r="M2484"/>
  <c r="L2485"/>
  <c r="M2485"/>
  <c r="L2486"/>
  <c r="M2486"/>
  <c r="L2487"/>
  <c r="M2487"/>
  <c r="L2488"/>
  <c r="M2488"/>
  <c r="L2489"/>
  <c r="M2489"/>
  <c r="L2490"/>
  <c r="M2490"/>
  <c r="L2491"/>
  <c r="M2491"/>
  <c r="L2492"/>
  <c r="M2492"/>
  <c r="L2493"/>
  <c r="M2493"/>
  <c r="L2494"/>
  <c r="M2494"/>
  <c r="L2495"/>
  <c r="M2495"/>
  <c r="L2496"/>
  <c r="M2496"/>
  <c r="L2497"/>
  <c r="M2497"/>
  <c r="L2498"/>
  <c r="M2498"/>
  <c r="L2499"/>
  <c r="M2499"/>
  <c r="L2500"/>
  <c r="M2500"/>
  <c r="L2501"/>
  <c r="M2501"/>
  <c r="L2502"/>
  <c r="M2502"/>
  <c r="L2503"/>
  <c r="M2503"/>
  <c r="L2504"/>
  <c r="M2504"/>
  <c r="L2505"/>
  <c r="M2505"/>
  <c r="L2506"/>
  <c r="M2506"/>
  <c r="L2507"/>
  <c r="M2507"/>
  <c r="L2508"/>
  <c r="M2508"/>
  <c r="L2509"/>
  <c r="M2509"/>
  <c r="L2510"/>
  <c r="M2510"/>
  <c r="L2511"/>
  <c r="M2511"/>
  <c r="L2512"/>
  <c r="M2512"/>
  <c r="L2513"/>
  <c r="M2513"/>
  <c r="L2514"/>
  <c r="M2514"/>
  <c r="L2515"/>
  <c r="M2515"/>
  <c r="L2516"/>
  <c r="M2516"/>
  <c r="L2517"/>
  <c r="M2517"/>
  <c r="L2518"/>
  <c r="M2518"/>
  <c r="L2519"/>
  <c r="M2519"/>
  <c r="L2520"/>
  <c r="M2520"/>
  <c r="L2521"/>
  <c r="M2521"/>
  <c r="L2522"/>
  <c r="M2522"/>
  <c r="L2523"/>
  <c r="M2523"/>
  <c r="L2524"/>
  <c r="M2524"/>
  <c r="L2525"/>
  <c r="M2525"/>
  <c r="L2526"/>
  <c r="M2526"/>
  <c r="L2527"/>
  <c r="M2527"/>
  <c r="L2528"/>
  <c r="M2528"/>
  <c r="L2529"/>
  <c r="M2529"/>
  <c r="L2530"/>
  <c r="M2530"/>
  <c r="L2531"/>
  <c r="M2531"/>
  <c r="L2532"/>
  <c r="M2532"/>
  <c r="L2533"/>
  <c r="M2533"/>
  <c r="L2534"/>
  <c r="M2534"/>
  <c r="L2535"/>
  <c r="M2535"/>
  <c r="L2536"/>
  <c r="M2536"/>
  <c r="L2537"/>
  <c r="M2537"/>
  <c r="L2538"/>
  <c r="M2538"/>
  <c r="L2539"/>
  <c r="M2539"/>
  <c r="L2540"/>
  <c r="M2540"/>
  <c r="L2541"/>
  <c r="M2541"/>
  <c r="L2542"/>
  <c r="M2542"/>
  <c r="L2543"/>
  <c r="M2543"/>
  <c r="L2544"/>
  <c r="M2544"/>
  <c r="L2545"/>
  <c r="M2545"/>
  <c r="L2546"/>
  <c r="M2546"/>
  <c r="L2547"/>
  <c r="M2547"/>
  <c r="L2548"/>
  <c r="M2548"/>
  <c r="L2549"/>
  <c r="M2549"/>
  <c r="L2550"/>
  <c r="M2550"/>
  <c r="L2551"/>
  <c r="M2551"/>
  <c r="L2552"/>
  <c r="M2552"/>
  <c r="L2553"/>
  <c r="M2553"/>
  <c r="L2554"/>
  <c r="M2554"/>
  <c r="L2555"/>
  <c r="M2555"/>
  <c r="L2556"/>
  <c r="M2556"/>
  <c r="L2557"/>
  <c r="M2557"/>
  <c r="L2558"/>
  <c r="M2558"/>
  <c r="L2559"/>
  <c r="M2559"/>
  <c r="L2560"/>
  <c r="M2560"/>
  <c r="L2561"/>
  <c r="M2561"/>
  <c r="L2562"/>
  <c r="M2562"/>
  <c r="L2563"/>
  <c r="M2563"/>
  <c r="L2564"/>
  <c r="M2564"/>
  <c r="L2565"/>
  <c r="M2565"/>
  <c r="L2566"/>
  <c r="M2566"/>
  <c r="L2567"/>
  <c r="M2567"/>
  <c r="L2568"/>
  <c r="M2568"/>
  <c r="L2569"/>
  <c r="M2569"/>
  <c r="L2570"/>
  <c r="M2570"/>
  <c r="L2571"/>
  <c r="M2571"/>
  <c r="L2572"/>
  <c r="M2572"/>
  <c r="L2573"/>
  <c r="M2573"/>
  <c r="L2574"/>
  <c r="M2574"/>
  <c r="L2575"/>
  <c r="M2575"/>
  <c r="L2576"/>
  <c r="M2576"/>
  <c r="L2577"/>
  <c r="M2577"/>
  <c r="L2578"/>
  <c r="M2578"/>
  <c r="L2579"/>
  <c r="M2579"/>
  <c r="L2580"/>
  <c r="M2580"/>
  <c r="L2581"/>
  <c r="M2581"/>
  <c r="L2582"/>
  <c r="M2582"/>
  <c r="L2583"/>
  <c r="M2583"/>
  <c r="L2584"/>
  <c r="M2584"/>
  <c r="L2585"/>
  <c r="M2585"/>
  <c r="L2586"/>
  <c r="M2586"/>
  <c r="L2587"/>
  <c r="M2587"/>
  <c r="L2588"/>
  <c r="M2588"/>
  <c r="L2589"/>
  <c r="M2589"/>
  <c r="L2590"/>
  <c r="M2590"/>
  <c r="L2591"/>
  <c r="M2591"/>
  <c r="L2592"/>
  <c r="M2592"/>
  <c r="L2593"/>
  <c r="M2593"/>
  <c r="L2594"/>
  <c r="M2594"/>
  <c r="L2595"/>
  <c r="M2595"/>
  <c r="L2596"/>
  <c r="M2596"/>
  <c r="L2597"/>
  <c r="M2597"/>
  <c r="L2598"/>
  <c r="M2598"/>
  <c r="L2599"/>
  <c r="M2599"/>
  <c r="L2600"/>
  <c r="M2600"/>
  <c r="L2601"/>
  <c r="M2601"/>
  <c r="L2602"/>
  <c r="M2602"/>
  <c r="L2603"/>
  <c r="M2603"/>
  <c r="L2604"/>
  <c r="M2604"/>
  <c r="L2605"/>
  <c r="M2605"/>
  <c r="L2606"/>
  <c r="M2606"/>
  <c r="L2607"/>
  <c r="M2607"/>
  <c r="L2608"/>
  <c r="M2608"/>
  <c r="L2609"/>
  <c r="M2609"/>
  <c r="L2610"/>
  <c r="M2610"/>
  <c r="L2611"/>
  <c r="M2611"/>
  <c r="L2612"/>
  <c r="M2612"/>
  <c r="L2613"/>
  <c r="M2613"/>
  <c r="L2614"/>
  <c r="M2614"/>
  <c r="L2615"/>
  <c r="M2615"/>
  <c r="L2616"/>
  <c r="M2616"/>
  <c r="L2617"/>
  <c r="M2617"/>
  <c r="L2618"/>
  <c r="M2618"/>
  <c r="L2619"/>
  <c r="M2619"/>
  <c r="L2620"/>
  <c r="M2620"/>
  <c r="L2621"/>
  <c r="M2621"/>
  <c r="L2622"/>
  <c r="M2622"/>
  <c r="L2623"/>
  <c r="M2623"/>
  <c r="L2624"/>
  <c r="M2624"/>
  <c r="L2625"/>
  <c r="M2625"/>
  <c r="L2626"/>
  <c r="M2626"/>
  <c r="L2627"/>
  <c r="M2627"/>
  <c r="L2628"/>
  <c r="M2628"/>
  <c r="L2629"/>
  <c r="M2629"/>
  <c r="L2630"/>
  <c r="M2630"/>
  <c r="L2631"/>
  <c r="M2631"/>
  <c r="L2632"/>
  <c r="M2632"/>
  <c r="L2633"/>
  <c r="M2633"/>
  <c r="L2634"/>
  <c r="M2634"/>
  <c r="L2635"/>
  <c r="M2635"/>
  <c r="L2636"/>
  <c r="M2636"/>
  <c r="L2637"/>
  <c r="M2637"/>
  <c r="L2638"/>
  <c r="M2638"/>
  <c r="L2639"/>
  <c r="M2639"/>
  <c r="L2640"/>
  <c r="M2640"/>
  <c r="L2641"/>
  <c r="M2641"/>
  <c r="L2642"/>
  <c r="M2642"/>
  <c r="L2643"/>
  <c r="M2643"/>
  <c r="L2644"/>
  <c r="M2644"/>
  <c r="L2645"/>
  <c r="M2645"/>
  <c r="L2646"/>
  <c r="M2646"/>
  <c r="L2647"/>
  <c r="M2647"/>
  <c r="L2648"/>
  <c r="M2648"/>
  <c r="L2649"/>
  <c r="M2649"/>
  <c r="L2650"/>
  <c r="M2650"/>
  <c r="L2651"/>
  <c r="M2651"/>
  <c r="L2652"/>
  <c r="M2652"/>
  <c r="L2653"/>
  <c r="M2653"/>
  <c r="L2654"/>
  <c r="M2654"/>
  <c r="L2655"/>
  <c r="M2655"/>
  <c r="L2656"/>
  <c r="M2656"/>
  <c r="L2657"/>
  <c r="M2657"/>
  <c r="L2658"/>
  <c r="M2658"/>
  <c r="L2659"/>
  <c r="M2659"/>
  <c r="L2660"/>
  <c r="M2660"/>
  <c r="L2661"/>
  <c r="M2661"/>
  <c r="L2662"/>
  <c r="M2662"/>
  <c r="L2663"/>
  <c r="M2663"/>
  <c r="L2664"/>
  <c r="M2664"/>
  <c r="L2665"/>
  <c r="M2665"/>
  <c r="L2666"/>
  <c r="M2666"/>
  <c r="L2667"/>
  <c r="M2667"/>
  <c r="L2668"/>
  <c r="M2668"/>
  <c r="L2669"/>
  <c r="M2669"/>
  <c r="L2670"/>
  <c r="M2670"/>
  <c r="L2671"/>
  <c r="M2671"/>
  <c r="L2672"/>
  <c r="M2672"/>
  <c r="L2673"/>
  <c r="M2673"/>
  <c r="L2674"/>
  <c r="M2674"/>
  <c r="L2675"/>
  <c r="M2675"/>
  <c r="L2676"/>
  <c r="M2676"/>
  <c r="L2677"/>
  <c r="M2677"/>
  <c r="L2678"/>
  <c r="M2678"/>
  <c r="L2679"/>
  <c r="M2679"/>
  <c r="L2680"/>
  <c r="M2680"/>
  <c r="L2681"/>
  <c r="M2681"/>
  <c r="L2682"/>
  <c r="M2682"/>
  <c r="L2683"/>
  <c r="M2683"/>
  <c r="L2684"/>
  <c r="M2684"/>
  <c r="L2685"/>
  <c r="M2685"/>
  <c r="L2686"/>
  <c r="M2686"/>
  <c r="L2687"/>
  <c r="M2687"/>
  <c r="L2688"/>
  <c r="M2688"/>
  <c r="L2689"/>
  <c r="M2689"/>
  <c r="L2690"/>
  <c r="M2690"/>
  <c r="L2691"/>
  <c r="M2691"/>
  <c r="L2692"/>
  <c r="M2692"/>
  <c r="L2693"/>
  <c r="M2693"/>
  <c r="L2694"/>
  <c r="M2694"/>
  <c r="L2695"/>
  <c r="M2695"/>
  <c r="L2696"/>
  <c r="M2696"/>
  <c r="L2697"/>
  <c r="M2697"/>
  <c r="L2698"/>
  <c r="M2698"/>
  <c r="L2699"/>
  <c r="M2699"/>
  <c r="L2700"/>
  <c r="M2700"/>
  <c r="L2701"/>
  <c r="M2701"/>
  <c r="L2702"/>
  <c r="M2702"/>
  <c r="L2703"/>
  <c r="M2703"/>
  <c r="L2704"/>
  <c r="M2704"/>
  <c r="L2705"/>
  <c r="M2705"/>
  <c r="L2706"/>
  <c r="M2706"/>
  <c r="L2707"/>
  <c r="M2707"/>
  <c r="L2708"/>
  <c r="M2708"/>
  <c r="L2709"/>
  <c r="M2709"/>
  <c r="L2710"/>
  <c r="M2710"/>
  <c r="L2711"/>
  <c r="M2711"/>
  <c r="L2712"/>
  <c r="M2712"/>
  <c r="L2713"/>
  <c r="M2713"/>
  <c r="L2714"/>
  <c r="M2714"/>
  <c r="L2715"/>
  <c r="M2715"/>
  <c r="L2716"/>
  <c r="M2716"/>
  <c r="L2717"/>
  <c r="M2717"/>
  <c r="L2718"/>
  <c r="M2718"/>
  <c r="L2719"/>
  <c r="M2719"/>
  <c r="L2720"/>
  <c r="M2720"/>
  <c r="L2721"/>
  <c r="M2721"/>
  <c r="L2722"/>
  <c r="M2722"/>
  <c r="L2723"/>
  <c r="M2723"/>
  <c r="L2724"/>
  <c r="M2724"/>
  <c r="L2725"/>
  <c r="M2725"/>
  <c r="L2726"/>
  <c r="M2726"/>
  <c r="L2727"/>
  <c r="M2727"/>
  <c r="L2728"/>
  <c r="M2728"/>
  <c r="L2729"/>
  <c r="M2729"/>
  <c r="L2730"/>
  <c r="M2730"/>
  <c r="L2731"/>
  <c r="M2731"/>
  <c r="L2732"/>
  <c r="M2732"/>
  <c r="L2733"/>
  <c r="M2733"/>
  <c r="L2734"/>
  <c r="M2734"/>
  <c r="L2735"/>
  <c r="M2735"/>
  <c r="L2736"/>
  <c r="M2736"/>
  <c r="L2737"/>
  <c r="M2737"/>
  <c r="L2738"/>
  <c r="M2738"/>
  <c r="L2739"/>
  <c r="M2739"/>
  <c r="L2740"/>
  <c r="M2740"/>
  <c r="L2741"/>
  <c r="M2741"/>
  <c r="L2742"/>
  <c r="M2742"/>
  <c r="L2743"/>
  <c r="M2743"/>
  <c r="L2744"/>
  <c r="M2744"/>
  <c r="L2745"/>
  <c r="M2745"/>
  <c r="L2746"/>
  <c r="M2746"/>
  <c r="L2747"/>
  <c r="M2747"/>
  <c r="L2748"/>
  <c r="M2748"/>
  <c r="L2749"/>
  <c r="M2749"/>
  <c r="L2750"/>
  <c r="M2750"/>
  <c r="L2751"/>
  <c r="M2751"/>
  <c r="L2752"/>
  <c r="M2752"/>
  <c r="L2753"/>
  <c r="M2753"/>
  <c r="L2754"/>
  <c r="M2754"/>
  <c r="L2755"/>
  <c r="M2755"/>
  <c r="L2756"/>
  <c r="M2756"/>
  <c r="L2757"/>
  <c r="M2757"/>
  <c r="L2758"/>
  <c r="M2758"/>
  <c r="L2759"/>
  <c r="M2759"/>
  <c r="L2760"/>
  <c r="M2760"/>
  <c r="L2761"/>
  <c r="M2761"/>
  <c r="L2762"/>
  <c r="M2762"/>
  <c r="L2763"/>
  <c r="M2763"/>
  <c r="L2764"/>
  <c r="M2764"/>
  <c r="L2765"/>
  <c r="M2765"/>
  <c r="L2766"/>
  <c r="M2766"/>
  <c r="L2767"/>
  <c r="M2767"/>
  <c r="L2768"/>
  <c r="M2768"/>
  <c r="L2769"/>
  <c r="M2769"/>
  <c r="L2770"/>
  <c r="M2770"/>
  <c r="L2771"/>
  <c r="M2771"/>
  <c r="L2772"/>
  <c r="M2772"/>
  <c r="L2773"/>
  <c r="M2773"/>
  <c r="L2774"/>
  <c r="M2774"/>
  <c r="L2775"/>
  <c r="M2775"/>
  <c r="L2776"/>
  <c r="M2776"/>
  <c r="L2777"/>
  <c r="M2777"/>
  <c r="L2778"/>
  <c r="M2778"/>
  <c r="L2779"/>
  <c r="M2779"/>
  <c r="L2780"/>
  <c r="M2780"/>
  <c r="L2781"/>
  <c r="M2781"/>
  <c r="L2782"/>
  <c r="M2782"/>
  <c r="L2783"/>
  <c r="M2783"/>
  <c r="L2784"/>
  <c r="M2784"/>
  <c r="L2785"/>
  <c r="M2785"/>
  <c r="L2786"/>
  <c r="M2786"/>
  <c r="L2787"/>
  <c r="M2787"/>
  <c r="L2788"/>
  <c r="M2788"/>
  <c r="L2789"/>
  <c r="M2789"/>
  <c r="L2790"/>
  <c r="M2790"/>
  <c r="L2791"/>
  <c r="M2791"/>
  <c r="L2792"/>
  <c r="M2792"/>
  <c r="L2793"/>
  <c r="M2793"/>
  <c r="L2794"/>
  <c r="M2794"/>
  <c r="L2795"/>
  <c r="M2795"/>
  <c r="L2796"/>
  <c r="M2796"/>
  <c r="L2797"/>
  <c r="M2797"/>
  <c r="L2798"/>
  <c r="M2798"/>
  <c r="L2799"/>
  <c r="M2799"/>
  <c r="L2800"/>
  <c r="M2800"/>
  <c r="L2801"/>
  <c r="M2801"/>
  <c r="L2802"/>
  <c r="M2802"/>
  <c r="L2803"/>
  <c r="M2803"/>
  <c r="L2804"/>
  <c r="M2804"/>
  <c r="L2805"/>
  <c r="M2805"/>
  <c r="L2806"/>
  <c r="M2806"/>
  <c r="L2807"/>
  <c r="M2807"/>
  <c r="L2808"/>
  <c r="M2808"/>
  <c r="L2809"/>
  <c r="M2809"/>
  <c r="L2810"/>
  <c r="M2810"/>
  <c r="L2811"/>
  <c r="M2811"/>
  <c r="L2812"/>
  <c r="M2812"/>
  <c r="L2813"/>
  <c r="M2813"/>
  <c r="L2814"/>
  <c r="M2814"/>
  <c r="L2815"/>
  <c r="M2815"/>
  <c r="L2816"/>
  <c r="M2816"/>
  <c r="L2817"/>
  <c r="M2817"/>
  <c r="L2818"/>
  <c r="M2818"/>
  <c r="L2819"/>
  <c r="M2819"/>
  <c r="L2820"/>
  <c r="M2820"/>
  <c r="L2821"/>
  <c r="M2821"/>
  <c r="L2822"/>
  <c r="M2822"/>
  <c r="L2823"/>
  <c r="M2823"/>
  <c r="L2824"/>
  <c r="M2824"/>
  <c r="L2825"/>
  <c r="M2825"/>
  <c r="L2826"/>
  <c r="M2826"/>
  <c r="L2827"/>
  <c r="M2827"/>
  <c r="L2828"/>
  <c r="M2828"/>
  <c r="L2829"/>
  <c r="M2829"/>
  <c r="L2830"/>
  <c r="M2830"/>
  <c r="L2831"/>
  <c r="M2831"/>
  <c r="L2832"/>
  <c r="M2832"/>
  <c r="L2833"/>
  <c r="M2833"/>
  <c r="L2834"/>
  <c r="M2834"/>
  <c r="L2835"/>
  <c r="M2835"/>
  <c r="L2836"/>
  <c r="M2836"/>
  <c r="L2837"/>
  <c r="M2837"/>
  <c r="L2838"/>
  <c r="M2838"/>
  <c r="L2839"/>
  <c r="M2839"/>
  <c r="L2840"/>
  <c r="M2840"/>
  <c r="L2841"/>
  <c r="M2841"/>
  <c r="L2842"/>
  <c r="M2842"/>
  <c r="L2843"/>
  <c r="M2843"/>
  <c r="L2844"/>
  <c r="M2844"/>
  <c r="L2845"/>
  <c r="M2845"/>
  <c r="L2846"/>
  <c r="M2846"/>
  <c r="L2847"/>
  <c r="M2847"/>
  <c r="L2848"/>
  <c r="M2848"/>
  <c r="L2849"/>
  <c r="M2849"/>
  <c r="L2850"/>
  <c r="M2850"/>
  <c r="L2851"/>
  <c r="M2851"/>
  <c r="L2852"/>
  <c r="M2852"/>
  <c r="L2853"/>
  <c r="M2853"/>
  <c r="L2854"/>
  <c r="M2854"/>
  <c r="L2855"/>
  <c r="M2855"/>
  <c r="L2856"/>
  <c r="M2856"/>
  <c r="L2857"/>
  <c r="M2857"/>
  <c r="L2858"/>
  <c r="M2858"/>
  <c r="L2859"/>
  <c r="M2859"/>
  <c r="L2860"/>
  <c r="M2860"/>
  <c r="L2861"/>
  <c r="M2861"/>
  <c r="L2862"/>
  <c r="M2862"/>
  <c r="L2863"/>
  <c r="M2863"/>
  <c r="L2864"/>
  <c r="M2864"/>
  <c r="L2865"/>
  <c r="M2865"/>
  <c r="L2866"/>
  <c r="M2866"/>
  <c r="L2867"/>
  <c r="M2867"/>
  <c r="L2868"/>
  <c r="M2868"/>
  <c r="L2869"/>
  <c r="M2869"/>
  <c r="L2870"/>
  <c r="M2870"/>
  <c r="L2871"/>
  <c r="M2871"/>
  <c r="L2872"/>
  <c r="M2872"/>
  <c r="L2873"/>
  <c r="M2873"/>
  <c r="L2874"/>
  <c r="M2874"/>
  <c r="L2875"/>
  <c r="M2875"/>
  <c r="L2876"/>
  <c r="M2876"/>
  <c r="L2877"/>
  <c r="M2877"/>
  <c r="L2878"/>
  <c r="M2878"/>
  <c r="L2879"/>
  <c r="M2879"/>
  <c r="L2880"/>
  <c r="M2880"/>
  <c r="L2881"/>
  <c r="M2881"/>
  <c r="L2882"/>
  <c r="M2882"/>
  <c r="L2883"/>
  <c r="M2883"/>
  <c r="L2884"/>
  <c r="M2884"/>
  <c r="L2885"/>
  <c r="M2885"/>
  <c r="L2886"/>
  <c r="M2886"/>
  <c r="L2887"/>
  <c r="M2887"/>
  <c r="L2888"/>
  <c r="M2888"/>
  <c r="L2889"/>
  <c r="M2889"/>
  <c r="L2890"/>
  <c r="M2890"/>
  <c r="L2891"/>
  <c r="M2891"/>
  <c r="L2892"/>
  <c r="M2892"/>
  <c r="L2893"/>
  <c r="M2893"/>
  <c r="L2894"/>
  <c r="M2894"/>
  <c r="L2895"/>
  <c r="M2895"/>
  <c r="L2896"/>
  <c r="M2896"/>
  <c r="L2897"/>
  <c r="M2897"/>
  <c r="L2898"/>
  <c r="M2898"/>
  <c r="L2899"/>
  <c r="M2899"/>
  <c r="L2900"/>
  <c r="M2900"/>
  <c r="L2901"/>
  <c r="M2901"/>
  <c r="L2902"/>
  <c r="M2902"/>
  <c r="L2903"/>
  <c r="M2903"/>
  <c r="L2904"/>
  <c r="M2904"/>
  <c r="L2905"/>
  <c r="M2905"/>
  <c r="L2906"/>
  <c r="M2906"/>
  <c r="L2907"/>
  <c r="M2907"/>
  <c r="L2908"/>
  <c r="M2908"/>
  <c r="L2909"/>
  <c r="M2909"/>
  <c r="L2910"/>
  <c r="M2910"/>
  <c r="L2911"/>
  <c r="M2911"/>
  <c r="L2912"/>
  <c r="M2912"/>
  <c r="L2913"/>
  <c r="M2913"/>
  <c r="L2914"/>
  <c r="M2914"/>
  <c r="L2915"/>
  <c r="M2915"/>
  <c r="L2916"/>
  <c r="M2916"/>
  <c r="L2917"/>
  <c r="M2917"/>
  <c r="L2918"/>
  <c r="M2918"/>
  <c r="L2919"/>
  <c r="M2919"/>
  <c r="L2920"/>
  <c r="M2920"/>
  <c r="L2921"/>
  <c r="M2921"/>
  <c r="L2922"/>
  <c r="M2922"/>
  <c r="L2923"/>
  <c r="M2923"/>
  <c r="L2924"/>
  <c r="M2924"/>
  <c r="L2925"/>
  <c r="M2925"/>
  <c r="L2926"/>
  <c r="M2926"/>
  <c r="L2927"/>
  <c r="M2927"/>
  <c r="L2928"/>
  <c r="M2928"/>
  <c r="L2929"/>
  <c r="M2929"/>
  <c r="L2930"/>
  <c r="M2930"/>
  <c r="L2931"/>
  <c r="M2931"/>
  <c r="L2932"/>
  <c r="M2932"/>
  <c r="L2933"/>
  <c r="M2933"/>
  <c r="L2934"/>
  <c r="M2934"/>
  <c r="L2935"/>
  <c r="M2935"/>
  <c r="L2936"/>
  <c r="M2936"/>
  <c r="L2937"/>
  <c r="M2937"/>
  <c r="L2938"/>
  <c r="M2938"/>
  <c r="L2939"/>
  <c r="M2939"/>
  <c r="L2940"/>
  <c r="M2940"/>
  <c r="L2941"/>
  <c r="M2941"/>
  <c r="L2942"/>
  <c r="M2942"/>
  <c r="L2943"/>
  <c r="M2943"/>
  <c r="L2944"/>
  <c r="M2944"/>
  <c r="L2945"/>
  <c r="M2945"/>
  <c r="L2946"/>
  <c r="M2946"/>
  <c r="L2947"/>
  <c r="M2947"/>
  <c r="L2948"/>
  <c r="M2948"/>
  <c r="L2949"/>
  <c r="M2949"/>
  <c r="L2950"/>
  <c r="M2950"/>
  <c r="L2951"/>
  <c r="M2951"/>
  <c r="L2952"/>
  <c r="M2952"/>
  <c r="L2953"/>
  <c r="M2953"/>
  <c r="L2954"/>
  <c r="M2954"/>
  <c r="L2955"/>
  <c r="M2955"/>
  <c r="L2956"/>
  <c r="M2956"/>
  <c r="L2957"/>
  <c r="M2957"/>
  <c r="L2958"/>
  <c r="M2958"/>
  <c r="L2959"/>
  <c r="M2959"/>
  <c r="L2960"/>
  <c r="M2960"/>
  <c r="L2961"/>
  <c r="M2961"/>
  <c r="L2962"/>
  <c r="M2962"/>
  <c r="L2963"/>
  <c r="M2963"/>
  <c r="L2964"/>
  <c r="M2964"/>
  <c r="L2965"/>
  <c r="M2965"/>
  <c r="L2966"/>
  <c r="M2966"/>
  <c r="L2967"/>
  <c r="M2967"/>
  <c r="L2968"/>
  <c r="M2968"/>
  <c r="L2969"/>
  <c r="M2969"/>
  <c r="L2970"/>
  <c r="M2970"/>
  <c r="L2971"/>
  <c r="M2971"/>
  <c r="L2972"/>
  <c r="M2972"/>
  <c r="L2973"/>
  <c r="M2973"/>
  <c r="L2974"/>
  <c r="M2974"/>
  <c r="L2975"/>
  <c r="M2975"/>
  <c r="L2976"/>
  <c r="M2976"/>
  <c r="L2977"/>
  <c r="M2977"/>
  <c r="L2978"/>
  <c r="M2978"/>
  <c r="L2979"/>
  <c r="M2979"/>
  <c r="L2980"/>
  <c r="M2980"/>
  <c r="L2981"/>
  <c r="M2981"/>
  <c r="L2982"/>
  <c r="M2982"/>
  <c r="L2983"/>
  <c r="M2983"/>
  <c r="L2984"/>
  <c r="M2984"/>
  <c r="L2985"/>
  <c r="M2985"/>
  <c r="L2986"/>
  <c r="M2986"/>
  <c r="L2987"/>
  <c r="M2987"/>
  <c r="L2988"/>
  <c r="M2988"/>
  <c r="L2989"/>
  <c r="M2989"/>
  <c r="L2990"/>
  <c r="M2990"/>
  <c r="L2991"/>
  <c r="M2991"/>
  <c r="L2992"/>
  <c r="M2992"/>
  <c r="L2993"/>
  <c r="M2993"/>
  <c r="L2994"/>
  <c r="M2994"/>
  <c r="L2995"/>
  <c r="M2995"/>
  <c r="L2996"/>
  <c r="M2996"/>
  <c r="L2997"/>
  <c r="M2997"/>
  <c r="L2998"/>
  <c r="M2998"/>
  <c r="L2999"/>
  <c r="M2999"/>
  <c r="L3000"/>
  <c r="M3000"/>
  <c r="L3001"/>
  <c r="M3001"/>
  <c r="L3002"/>
  <c r="M3002"/>
  <c r="L3003"/>
  <c r="M3003"/>
  <c r="L3004"/>
  <c r="M3004"/>
  <c r="L3005"/>
  <c r="M3005"/>
  <c r="L3006"/>
  <c r="M3006"/>
  <c r="L3007"/>
  <c r="M3007"/>
  <c r="L3008"/>
  <c r="M3008"/>
  <c r="L3009"/>
  <c r="M3009"/>
  <c r="L3010"/>
  <c r="M3010"/>
  <c r="L3011"/>
  <c r="M3011"/>
  <c r="L3012"/>
  <c r="M3012"/>
  <c r="L3013"/>
  <c r="M3013"/>
  <c r="L3014"/>
  <c r="M3014"/>
  <c r="L3015"/>
  <c r="M3015"/>
  <c r="L3016"/>
  <c r="M3016"/>
  <c r="L3017"/>
  <c r="M3017"/>
  <c r="L3018"/>
  <c r="M3018"/>
  <c r="L3019"/>
  <c r="M3019"/>
  <c r="L3020"/>
  <c r="M3020"/>
  <c r="L3021"/>
  <c r="M3021"/>
  <c r="L3022"/>
  <c r="M3022"/>
  <c r="L3023"/>
  <c r="M3023"/>
  <c r="L3024"/>
  <c r="M3024"/>
  <c r="L3025"/>
  <c r="M3025"/>
  <c r="L3026"/>
  <c r="M3026"/>
  <c r="L3027"/>
  <c r="M3027"/>
  <c r="L3028"/>
  <c r="M3028"/>
  <c r="L3029"/>
  <c r="M3029"/>
  <c r="L3030"/>
  <c r="M3030"/>
  <c r="L3031"/>
  <c r="M3031"/>
  <c r="L3032"/>
  <c r="M3032"/>
  <c r="L3033"/>
  <c r="M3033"/>
  <c r="L3034"/>
  <c r="M3034"/>
  <c r="L3035"/>
  <c r="M3035"/>
  <c r="L3036"/>
  <c r="M3036"/>
  <c r="L3037"/>
  <c r="M3037"/>
  <c r="L3038"/>
  <c r="M3038"/>
  <c r="L3039"/>
  <c r="M3039"/>
  <c r="L3040"/>
  <c r="M3040"/>
  <c r="L3041"/>
  <c r="M3041"/>
  <c r="L3042"/>
  <c r="M3042"/>
  <c r="L3043"/>
  <c r="M3043"/>
  <c r="L3044"/>
  <c r="M3044"/>
  <c r="L3045"/>
  <c r="M3045"/>
  <c r="L3046"/>
  <c r="M3046"/>
  <c r="L3047"/>
  <c r="M3047"/>
  <c r="L3048"/>
  <c r="M3048"/>
  <c r="L3049"/>
  <c r="M3049"/>
  <c r="L3050"/>
  <c r="M3050"/>
  <c r="L3051"/>
  <c r="M3051"/>
  <c r="L3052"/>
  <c r="M3052"/>
  <c r="L3053"/>
  <c r="M3053"/>
  <c r="L3054"/>
  <c r="M3054"/>
  <c r="L3055"/>
  <c r="M3055"/>
  <c r="L3056"/>
  <c r="M3056"/>
  <c r="L3057"/>
  <c r="M3057"/>
  <c r="L3058"/>
  <c r="M3058"/>
  <c r="L3059"/>
  <c r="M3059"/>
  <c r="L3060"/>
  <c r="M3060"/>
  <c r="L3061"/>
  <c r="M3061"/>
  <c r="L3062"/>
  <c r="M3062"/>
  <c r="L3063"/>
  <c r="M3063"/>
  <c r="L3064"/>
  <c r="M3064"/>
  <c r="L3065"/>
  <c r="M3065"/>
  <c r="L3066"/>
  <c r="M3066"/>
  <c r="L3067"/>
  <c r="M3067"/>
  <c r="L3068"/>
  <c r="M3068"/>
  <c r="L3069"/>
  <c r="M3069"/>
  <c r="L3070"/>
  <c r="M3070"/>
  <c r="L3071"/>
  <c r="M3071"/>
  <c r="L3072"/>
  <c r="M3072"/>
  <c r="L3073"/>
  <c r="M3073"/>
  <c r="L3074"/>
  <c r="M3074"/>
  <c r="L3075"/>
  <c r="M3075"/>
  <c r="L3076"/>
  <c r="M3076"/>
  <c r="L3077"/>
  <c r="M3077"/>
  <c r="L3078"/>
  <c r="M3078"/>
  <c r="L3079"/>
  <c r="M3079"/>
  <c r="L3080"/>
  <c r="M3080"/>
  <c r="L3081"/>
  <c r="M3081"/>
  <c r="L3082"/>
  <c r="M3082"/>
  <c r="L3083"/>
  <c r="M3083"/>
  <c r="L3084"/>
  <c r="M3084"/>
  <c r="L3085"/>
  <c r="M3085"/>
  <c r="L3086"/>
  <c r="M3086"/>
  <c r="L3087"/>
  <c r="M3087"/>
  <c r="L3088"/>
  <c r="M3088"/>
  <c r="L3089"/>
  <c r="M3089"/>
  <c r="L3090"/>
  <c r="M3090"/>
  <c r="L3091"/>
  <c r="M3091"/>
  <c r="L3092"/>
  <c r="M3092"/>
  <c r="L3093"/>
  <c r="M3093"/>
  <c r="L3094"/>
  <c r="M3094"/>
  <c r="L3095"/>
  <c r="M3095"/>
  <c r="L3096"/>
  <c r="M3096"/>
  <c r="L3097"/>
  <c r="M3097"/>
  <c r="L3098"/>
  <c r="M3098"/>
  <c r="L3099"/>
  <c r="M3099"/>
  <c r="L3100"/>
  <c r="M3100"/>
  <c r="L3101"/>
  <c r="M3101"/>
  <c r="L3102"/>
  <c r="M3102"/>
  <c r="L3103"/>
  <c r="M3103"/>
  <c r="L3104"/>
  <c r="M3104"/>
  <c r="L3105"/>
  <c r="M3105"/>
  <c r="L3106"/>
  <c r="M3106"/>
  <c r="L3107"/>
  <c r="M3107"/>
  <c r="L3108"/>
  <c r="M3108"/>
  <c r="L3109"/>
  <c r="M3109"/>
  <c r="L3110"/>
  <c r="M3110"/>
  <c r="L3111"/>
  <c r="M3111"/>
  <c r="L3112"/>
  <c r="M3112"/>
  <c r="L3113"/>
  <c r="M3113"/>
  <c r="L3114"/>
  <c r="M3114"/>
  <c r="L3115"/>
  <c r="M3115"/>
  <c r="L3116"/>
  <c r="M3116"/>
  <c r="L3117"/>
  <c r="M3117"/>
  <c r="L3118"/>
  <c r="M3118"/>
  <c r="L3119"/>
  <c r="M3119"/>
  <c r="L3120"/>
  <c r="M3120"/>
  <c r="L3121"/>
  <c r="M3121"/>
  <c r="L3122"/>
  <c r="M3122"/>
  <c r="L3123"/>
  <c r="M3123"/>
  <c r="L3124"/>
  <c r="M3124"/>
  <c r="L3125"/>
  <c r="M3125"/>
  <c r="L3126"/>
  <c r="M3126"/>
  <c r="L3127"/>
  <c r="M3127"/>
  <c r="L3128"/>
  <c r="M3128"/>
  <c r="L3129"/>
  <c r="M3129"/>
  <c r="L3130"/>
  <c r="M3130"/>
  <c r="L3131"/>
  <c r="M3131"/>
  <c r="L3132"/>
  <c r="M3132"/>
  <c r="L3133"/>
  <c r="M3133"/>
  <c r="L3134"/>
  <c r="M3134"/>
  <c r="L3135"/>
  <c r="M3135"/>
  <c r="L3136"/>
  <c r="M3136"/>
  <c r="L3137"/>
  <c r="M3137"/>
  <c r="L3138"/>
  <c r="M3138"/>
  <c r="L3139"/>
  <c r="M3139"/>
  <c r="L3140"/>
  <c r="M3140"/>
  <c r="L3141"/>
  <c r="M3141"/>
  <c r="L3142"/>
  <c r="M3142"/>
  <c r="L3143"/>
  <c r="M3143"/>
  <c r="L3144"/>
  <c r="M3144"/>
  <c r="L3145"/>
  <c r="M3145"/>
  <c r="L3146"/>
  <c r="M3146"/>
  <c r="L3147"/>
  <c r="M3147"/>
  <c r="L3148"/>
  <c r="M3148"/>
  <c r="L3149"/>
  <c r="M3149"/>
  <c r="L3150"/>
  <c r="M3150"/>
  <c r="L3151"/>
  <c r="M3151"/>
  <c r="L3152"/>
  <c r="M3152"/>
  <c r="L3153"/>
  <c r="M3153"/>
  <c r="L3154"/>
  <c r="M3154"/>
  <c r="L3155"/>
  <c r="M3155"/>
  <c r="L3156"/>
  <c r="M3156"/>
  <c r="L3157"/>
  <c r="M3157"/>
  <c r="L3158"/>
  <c r="M3158"/>
  <c r="L3159"/>
  <c r="M3159"/>
  <c r="L3160"/>
  <c r="M3160"/>
  <c r="L3161"/>
  <c r="M3161"/>
  <c r="L3162"/>
  <c r="M3162"/>
  <c r="L3163"/>
  <c r="M3163"/>
  <c r="L3164"/>
  <c r="M3164"/>
  <c r="L3165"/>
  <c r="M3165"/>
  <c r="L3166"/>
  <c r="M3166"/>
  <c r="L3167"/>
  <c r="M3167"/>
  <c r="L3168"/>
  <c r="M3168"/>
  <c r="L3169"/>
  <c r="M3169"/>
  <c r="L3170"/>
  <c r="M3170"/>
  <c r="L3171"/>
  <c r="M3171"/>
  <c r="L3172"/>
  <c r="M3172"/>
  <c r="L3173"/>
  <c r="M3173"/>
  <c r="L3174"/>
  <c r="M3174"/>
  <c r="L3175"/>
  <c r="M3175"/>
  <c r="L3176"/>
  <c r="M3176"/>
  <c r="L3177"/>
  <c r="M3177"/>
  <c r="L3178"/>
  <c r="M3178"/>
  <c r="L3179"/>
  <c r="M3179"/>
  <c r="L3180"/>
  <c r="M3180"/>
  <c r="L3181"/>
  <c r="M3181"/>
  <c r="L3182"/>
  <c r="M3182"/>
  <c r="L3183"/>
  <c r="M3183"/>
  <c r="L3184"/>
  <c r="M3184"/>
  <c r="L3185"/>
  <c r="M3185"/>
  <c r="L3186"/>
  <c r="M3186"/>
  <c r="L3187"/>
  <c r="M3187"/>
  <c r="L3188"/>
  <c r="M3188"/>
  <c r="L3189"/>
  <c r="M3189"/>
  <c r="L3190"/>
  <c r="M3190"/>
  <c r="L3191"/>
  <c r="M3191"/>
  <c r="L3192"/>
  <c r="M3192"/>
  <c r="L3193"/>
  <c r="M3193"/>
  <c r="L3194"/>
  <c r="M3194"/>
  <c r="L3195"/>
  <c r="M3195"/>
  <c r="L3196"/>
  <c r="M3196"/>
  <c r="L3197"/>
  <c r="M3197"/>
  <c r="L3198"/>
  <c r="M3198"/>
  <c r="L3199"/>
  <c r="M3199"/>
  <c r="L3200"/>
  <c r="M3200"/>
  <c r="L3201"/>
  <c r="M3201"/>
  <c r="L3202"/>
  <c r="M3202"/>
  <c r="L3203"/>
  <c r="M3203"/>
  <c r="L3204"/>
  <c r="M3204"/>
  <c r="L3205"/>
  <c r="M3205"/>
  <c r="L3206"/>
  <c r="M3206"/>
  <c r="L3207"/>
  <c r="M3207"/>
  <c r="L3208"/>
  <c r="M3208"/>
  <c r="L3209"/>
  <c r="M3209"/>
  <c r="L3210"/>
  <c r="M3210"/>
  <c r="L3211"/>
  <c r="M3211"/>
  <c r="L3212"/>
  <c r="M3212"/>
  <c r="L3213"/>
  <c r="M3213"/>
  <c r="L3214"/>
  <c r="M3214"/>
  <c r="L3215"/>
  <c r="M3215"/>
  <c r="L3216"/>
  <c r="M3216"/>
  <c r="L3217"/>
  <c r="M3217"/>
  <c r="L3218"/>
  <c r="M3218"/>
  <c r="L3219"/>
  <c r="M3219"/>
  <c r="L3220"/>
  <c r="M3220"/>
  <c r="L3221"/>
  <c r="M3221"/>
  <c r="L3222"/>
  <c r="M3222"/>
  <c r="L3223"/>
  <c r="M3223"/>
  <c r="L3224"/>
  <c r="M3224"/>
  <c r="L3225"/>
  <c r="M3225"/>
  <c r="L3226"/>
  <c r="M3226"/>
  <c r="L3227"/>
  <c r="M3227"/>
  <c r="L3228"/>
  <c r="M3228"/>
  <c r="L3229"/>
  <c r="M3229"/>
  <c r="L3230"/>
  <c r="M3230"/>
  <c r="L3231"/>
  <c r="M3231"/>
  <c r="L3232"/>
  <c r="M3232"/>
  <c r="L3233"/>
  <c r="M3233"/>
  <c r="L3234"/>
  <c r="M3234"/>
  <c r="L3235"/>
  <c r="M3235"/>
  <c r="L3236"/>
  <c r="M3236"/>
  <c r="L3237"/>
  <c r="M3237"/>
  <c r="L3238"/>
  <c r="M3238"/>
  <c r="L3239"/>
  <c r="M3239"/>
  <c r="L3240"/>
  <c r="M3240"/>
  <c r="L3241"/>
  <c r="M3241"/>
  <c r="L3242"/>
  <c r="M3242"/>
  <c r="L3243"/>
  <c r="M3243"/>
  <c r="L3244"/>
  <c r="M3244"/>
  <c r="L3245"/>
  <c r="M3245"/>
  <c r="L3246"/>
  <c r="M3246"/>
  <c r="L3247"/>
  <c r="M3247"/>
  <c r="L3248"/>
  <c r="M3248"/>
  <c r="L3249"/>
  <c r="M3249"/>
  <c r="L3250"/>
  <c r="M3250"/>
  <c r="L3251"/>
  <c r="M3251"/>
  <c r="L3252"/>
  <c r="M3252"/>
  <c r="L3253"/>
  <c r="M3253"/>
  <c r="L3254"/>
  <c r="M3254"/>
  <c r="L3255"/>
  <c r="M3255"/>
  <c r="L3256"/>
  <c r="M3256"/>
  <c r="L3257"/>
  <c r="M3257"/>
  <c r="L3258"/>
  <c r="M3258"/>
  <c r="L3259"/>
  <c r="M3259"/>
  <c r="L3260"/>
  <c r="M3260"/>
  <c r="L3261"/>
  <c r="M3261"/>
  <c r="L3262"/>
  <c r="M3262"/>
  <c r="L3263"/>
  <c r="M3263"/>
  <c r="L3264"/>
  <c r="M3264"/>
  <c r="L3265"/>
  <c r="M3265"/>
  <c r="L3266"/>
  <c r="M3266"/>
  <c r="L3267"/>
  <c r="M3267"/>
  <c r="L3268"/>
  <c r="M3268"/>
  <c r="L3269"/>
  <c r="M3269"/>
  <c r="L3270"/>
  <c r="M3270"/>
  <c r="L3271"/>
  <c r="M3271"/>
  <c r="L3272"/>
  <c r="M3272"/>
  <c r="L3273"/>
  <c r="M3273"/>
  <c r="L3274"/>
  <c r="M3274"/>
  <c r="L3275"/>
  <c r="M3275"/>
  <c r="L3276"/>
  <c r="M3276"/>
  <c r="L3277"/>
  <c r="M3277"/>
  <c r="L3278"/>
  <c r="M3278"/>
  <c r="L3279"/>
  <c r="M3279"/>
  <c r="L3280"/>
  <c r="M3280"/>
  <c r="L3281"/>
  <c r="M3281"/>
  <c r="L3282"/>
  <c r="M3282"/>
  <c r="L3283"/>
  <c r="M3283"/>
  <c r="L3284"/>
  <c r="M3284"/>
  <c r="L3285"/>
  <c r="M3285"/>
  <c r="L3286"/>
  <c r="M3286"/>
  <c r="L3287"/>
  <c r="M3287"/>
  <c r="L3288"/>
  <c r="M3288"/>
  <c r="L3289"/>
  <c r="M3289"/>
  <c r="L3290"/>
  <c r="M3290"/>
  <c r="L3291"/>
  <c r="M3291"/>
  <c r="L3292"/>
  <c r="M3292"/>
  <c r="L3293"/>
  <c r="M3293"/>
  <c r="L3294"/>
  <c r="M3294"/>
  <c r="L3295"/>
  <c r="M3295"/>
  <c r="L3296"/>
  <c r="M3296"/>
  <c r="L3297"/>
  <c r="M3297"/>
  <c r="L3298"/>
  <c r="M3298"/>
  <c r="L3299"/>
  <c r="M3299"/>
  <c r="L3300"/>
  <c r="M3300"/>
  <c r="L3301"/>
  <c r="M3301"/>
  <c r="L3302"/>
  <c r="M3302"/>
  <c r="L3303"/>
  <c r="M3303"/>
  <c r="L3304"/>
  <c r="M3304"/>
  <c r="L3305"/>
  <c r="M3305"/>
  <c r="L3306"/>
  <c r="M3306"/>
  <c r="L3307"/>
  <c r="M3307"/>
  <c r="L3308"/>
  <c r="M3308"/>
  <c r="L3309"/>
  <c r="M3309"/>
  <c r="L3310"/>
  <c r="M3310"/>
  <c r="L3311"/>
  <c r="M3311"/>
  <c r="L3312"/>
  <c r="M3312"/>
  <c r="L3313"/>
  <c r="M3313"/>
  <c r="L3314"/>
  <c r="M3314"/>
  <c r="L3315"/>
  <c r="M3315"/>
  <c r="L3316"/>
  <c r="M3316"/>
  <c r="L3317"/>
  <c r="M3317"/>
  <c r="L3318"/>
  <c r="M3318"/>
  <c r="L3319"/>
  <c r="M3319"/>
  <c r="L3320"/>
  <c r="M3320"/>
  <c r="L3321"/>
  <c r="M3321"/>
  <c r="L3322"/>
  <c r="M3322"/>
  <c r="L3323"/>
  <c r="M3323"/>
  <c r="L3324"/>
  <c r="M3324"/>
  <c r="L3325"/>
  <c r="M3325"/>
  <c r="L3326"/>
  <c r="M3326"/>
  <c r="L3327"/>
  <c r="M3327"/>
  <c r="L3328"/>
  <c r="M3328"/>
  <c r="L3329"/>
  <c r="M3329"/>
  <c r="L3330"/>
  <c r="M3330"/>
  <c r="L3331"/>
  <c r="M3331"/>
  <c r="L3332"/>
  <c r="M3332"/>
  <c r="L3333"/>
  <c r="M3333"/>
  <c r="L3334"/>
  <c r="M3334"/>
  <c r="L3335"/>
  <c r="M3335"/>
  <c r="L3336"/>
  <c r="M3336"/>
  <c r="L3337"/>
  <c r="M3337"/>
  <c r="L3338"/>
  <c r="M3338"/>
  <c r="L3339"/>
  <c r="M3339"/>
  <c r="L3340"/>
  <c r="M3340"/>
  <c r="L3341"/>
  <c r="M3341"/>
  <c r="L3342"/>
  <c r="M3342"/>
  <c r="L3343"/>
  <c r="M3343"/>
  <c r="L3344"/>
  <c r="M3344"/>
  <c r="L3345"/>
  <c r="M3345"/>
  <c r="L3346"/>
  <c r="M3346"/>
  <c r="L3347"/>
  <c r="M3347"/>
  <c r="L3348"/>
  <c r="M3348"/>
  <c r="L3349"/>
  <c r="M3349"/>
  <c r="L3350"/>
  <c r="M3350"/>
  <c r="L3351"/>
  <c r="M3351"/>
  <c r="L3352"/>
  <c r="M3352"/>
  <c r="L3353"/>
  <c r="M3353"/>
  <c r="L3354"/>
  <c r="M3354"/>
  <c r="L3355"/>
  <c r="M3355"/>
  <c r="L3356"/>
  <c r="M3356"/>
  <c r="L3357"/>
  <c r="M3357"/>
  <c r="L3358"/>
  <c r="M3358"/>
  <c r="L3359"/>
  <c r="M3359"/>
  <c r="L3360"/>
  <c r="M3360"/>
  <c r="L3361"/>
  <c r="M3361"/>
  <c r="L3362"/>
  <c r="M3362"/>
  <c r="L3363"/>
  <c r="M3363"/>
  <c r="L3364"/>
  <c r="M3364"/>
  <c r="L3365"/>
  <c r="M3365"/>
  <c r="L3366"/>
  <c r="M3366"/>
  <c r="L3367"/>
  <c r="M3367"/>
  <c r="L3368"/>
  <c r="M3368"/>
  <c r="L3369"/>
  <c r="M3369"/>
  <c r="L3370"/>
  <c r="M3370"/>
  <c r="L3371"/>
  <c r="M3371"/>
  <c r="L3372"/>
  <c r="M3372"/>
  <c r="L3373"/>
  <c r="M3373"/>
  <c r="L3374"/>
  <c r="M3374"/>
  <c r="L3375"/>
  <c r="M3375"/>
  <c r="L3376"/>
  <c r="M3376"/>
  <c r="L3377"/>
  <c r="M3377"/>
  <c r="L3378"/>
  <c r="M3378"/>
  <c r="L3379"/>
  <c r="M3379"/>
  <c r="L3380"/>
  <c r="M3380"/>
  <c r="L3381"/>
  <c r="M3381"/>
  <c r="L3382"/>
  <c r="M3382"/>
  <c r="L3383"/>
  <c r="M3383"/>
  <c r="L3384"/>
  <c r="M3384"/>
  <c r="L3385"/>
  <c r="M3385"/>
  <c r="L3386"/>
  <c r="M3386"/>
  <c r="L3387"/>
  <c r="M3387"/>
  <c r="L3388"/>
  <c r="M3388"/>
  <c r="L3389"/>
  <c r="M3389"/>
  <c r="L3390"/>
  <c r="M3390"/>
  <c r="L3391"/>
  <c r="M3391"/>
  <c r="L3392"/>
  <c r="M3392"/>
  <c r="L3393"/>
  <c r="M3393"/>
  <c r="L3394"/>
  <c r="M3394"/>
  <c r="L3395"/>
  <c r="M3395"/>
  <c r="L3396"/>
  <c r="M3396"/>
  <c r="L3397"/>
  <c r="M3397"/>
  <c r="L3398"/>
  <c r="M3398"/>
  <c r="L3399"/>
  <c r="M3399"/>
  <c r="L3400"/>
  <c r="M3400"/>
  <c r="L3401"/>
  <c r="M3401"/>
  <c r="L3402"/>
  <c r="M3402"/>
  <c r="L3403"/>
  <c r="M3403"/>
  <c r="L3404"/>
  <c r="M3404"/>
  <c r="L3405"/>
  <c r="M3405"/>
  <c r="L3406"/>
  <c r="M3406"/>
  <c r="L3407"/>
  <c r="M3407"/>
  <c r="L3408"/>
  <c r="M3408"/>
  <c r="L3409"/>
  <c r="M3409"/>
  <c r="L3410"/>
  <c r="M3410"/>
  <c r="L3411"/>
  <c r="M3411"/>
  <c r="L3412"/>
  <c r="M3412"/>
  <c r="L3413"/>
  <c r="M3413"/>
  <c r="L3414"/>
  <c r="M3414"/>
  <c r="L3415"/>
  <c r="M3415"/>
  <c r="L3416"/>
  <c r="M3416"/>
  <c r="L3417"/>
  <c r="M3417"/>
  <c r="L3418"/>
  <c r="M3418"/>
  <c r="L3419"/>
  <c r="M3419"/>
  <c r="L3420"/>
  <c r="M3420"/>
  <c r="L3421"/>
  <c r="M3421"/>
  <c r="L3422"/>
  <c r="M3422"/>
  <c r="L3423"/>
  <c r="M3423"/>
  <c r="L3424"/>
  <c r="M3424"/>
  <c r="L3425"/>
  <c r="M3425"/>
  <c r="L3426"/>
  <c r="M3426"/>
  <c r="L3427"/>
  <c r="M3427"/>
  <c r="L3428"/>
  <c r="M3428"/>
  <c r="L3429"/>
  <c r="M3429"/>
  <c r="L3430"/>
  <c r="M3430"/>
  <c r="L3431"/>
  <c r="M3431"/>
  <c r="L3432"/>
  <c r="M3432"/>
  <c r="L3433"/>
  <c r="M3433"/>
  <c r="L3434"/>
  <c r="M3434"/>
  <c r="L3435"/>
  <c r="M3435"/>
  <c r="L3436"/>
  <c r="M3436"/>
  <c r="L3437"/>
  <c r="M3437"/>
  <c r="L3438"/>
  <c r="M3438"/>
  <c r="L3439"/>
  <c r="M3439"/>
  <c r="L3440"/>
  <c r="M3440"/>
  <c r="L3441"/>
  <c r="M3441"/>
  <c r="L3442"/>
  <c r="M3442"/>
  <c r="L3443"/>
  <c r="M3443"/>
  <c r="L3444"/>
  <c r="M3444"/>
  <c r="L3445"/>
  <c r="M3445"/>
  <c r="L3446"/>
  <c r="M3446"/>
  <c r="L3447"/>
  <c r="M3447"/>
  <c r="L3448"/>
  <c r="M3448"/>
  <c r="L3449"/>
  <c r="M3449"/>
  <c r="L3450"/>
  <c r="M3450"/>
  <c r="L3451"/>
  <c r="M3451"/>
  <c r="L3452"/>
  <c r="M3452"/>
  <c r="L3453"/>
  <c r="M3453"/>
  <c r="L3454"/>
  <c r="M3454"/>
  <c r="L3455"/>
  <c r="M3455"/>
  <c r="L3456"/>
  <c r="M3456"/>
  <c r="L3457"/>
  <c r="M3457"/>
  <c r="L3458"/>
  <c r="M3458"/>
  <c r="L3459"/>
  <c r="M3459"/>
  <c r="L3460"/>
  <c r="M3460"/>
  <c r="L3461"/>
  <c r="M3461"/>
  <c r="L3462"/>
  <c r="M3462"/>
  <c r="L3463"/>
  <c r="M3463"/>
  <c r="L3464"/>
  <c r="M3464"/>
  <c r="L3465"/>
  <c r="M3465"/>
  <c r="L3466"/>
  <c r="M3466"/>
  <c r="L3467"/>
  <c r="M3467"/>
  <c r="L3468"/>
  <c r="M3468"/>
  <c r="L3469"/>
  <c r="M3469"/>
  <c r="L3470"/>
  <c r="M3470"/>
  <c r="L3471"/>
  <c r="M3471"/>
  <c r="L3472"/>
  <c r="M3472"/>
  <c r="L3473"/>
  <c r="M3473"/>
  <c r="L3474"/>
  <c r="M3474"/>
  <c r="L3475"/>
  <c r="M3475"/>
  <c r="L3476"/>
  <c r="M3476"/>
  <c r="L3477"/>
  <c r="M3477"/>
  <c r="L3478"/>
  <c r="M3478"/>
  <c r="L3479"/>
  <c r="M3479"/>
  <c r="L3480"/>
  <c r="M3480"/>
  <c r="L3481"/>
  <c r="M3481"/>
  <c r="L3482"/>
  <c r="M3482"/>
  <c r="L3483"/>
  <c r="M3483"/>
  <c r="L3484"/>
  <c r="M3484"/>
  <c r="L3485"/>
  <c r="M3485"/>
  <c r="L3486"/>
  <c r="M3486"/>
  <c r="L3487"/>
  <c r="M3487"/>
  <c r="L3488"/>
  <c r="M3488"/>
  <c r="L3489"/>
  <c r="M3489"/>
  <c r="L3490"/>
  <c r="M3490"/>
  <c r="L3491"/>
  <c r="M3491"/>
  <c r="L3492"/>
  <c r="M3492"/>
  <c r="L3493"/>
  <c r="M3493"/>
  <c r="L3494"/>
  <c r="M3494"/>
  <c r="L3495"/>
  <c r="M3495"/>
  <c r="L3496"/>
  <c r="M3496"/>
  <c r="L3497"/>
  <c r="M3497"/>
  <c r="L3498"/>
  <c r="M3498"/>
  <c r="L3499"/>
  <c r="M3499"/>
  <c r="L3500"/>
  <c r="M3500"/>
  <c r="L3501"/>
  <c r="M3501"/>
  <c r="L3502"/>
  <c r="M3502"/>
  <c r="L3503"/>
  <c r="M3503"/>
  <c r="L3504"/>
  <c r="M3504"/>
  <c r="L3505"/>
  <c r="M3505"/>
  <c r="L3506"/>
  <c r="M3506"/>
  <c r="L3507"/>
  <c r="M3507"/>
  <c r="L3508"/>
  <c r="M3508"/>
  <c r="L3509"/>
  <c r="M3509"/>
  <c r="L3510"/>
  <c r="M3510"/>
  <c r="L3511"/>
  <c r="M3511"/>
  <c r="L3512"/>
  <c r="M3512"/>
  <c r="L3513"/>
  <c r="M3513"/>
  <c r="L3514"/>
  <c r="M3514"/>
  <c r="L3515"/>
  <c r="M3515"/>
  <c r="L3516"/>
  <c r="M3516"/>
  <c r="L3517"/>
  <c r="M3517"/>
  <c r="L3518"/>
  <c r="M3518"/>
  <c r="L3519"/>
  <c r="M3519"/>
  <c r="L3520"/>
  <c r="M3520"/>
  <c r="L3521"/>
  <c r="M3521"/>
  <c r="L3522"/>
  <c r="M3522"/>
  <c r="L3523"/>
  <c r="M3523"/>
  <c r="L3524"/>
  <c r="M3524"/>
  <c r="L3525"/>
  <c r="M3525"/>
  <c r="L3526"/>
  <c r="M3526"/>
  <c r="L3527"/>
  <c r="M3527"/>
  <c r="L3528"/>
  <c r="M3528"/>
  <c r="L3529"/>
  <c r="M3529"/>
  <c r="L3530"/>
  <c r="M3530"/>
  <c r="L3531"/>
  <c r="M3531"/>
  <c r="L3532"/>
  <c r="M3532"/>
  <c r="L3533"/>
  <c r="M3533"/>
  <c r="L3534"/>
  <c r="M3534"/>
  <c r="L3535"/>
  <c r="M3535"/>
  <c r="L3536"/>
  <c r="M3536"/>
  <c r="L3537"/>
  <c r="M3537"/>
  <c r="L3538"/>
  <c r="M3538"/>
  <c r="L3539"/>
  <c r="M3539"/>
  <c r="L3540"/>
  <c r="M3540"/>
  <c r="L3541"/>
  <c r="M3541"/>
  <c r="L3542"/>
  <c r="M3542"/>
  <c r="L3543"/>
  <c r="M3543"/>
  <c r="L3544"/>
  <c r="M3544"/>
  <c r="L3545"/>
  <c r="M3545"/>
  <c r="L3546"/>
  <c r="M3546"/>
  <c r="L3547"/>
  <c r="M3547"/>
  <c r="L3548"/>
  <c r="M3548"/>
  <c r="L3549"/>
  <c r="M3549"/>
  <c r="L3550"/>
  <c r="M3550"/>
  <c r="L3551"/>
  <c r="M3551"/>
  <c r="L3552"/>
  <c r="M3552"/>
  <c r="L3553"/>
  <c r="M3553"/>
  <c r="L3554"/>
  <c r="M3554"/>
  <c r="L3555"/>
  <c r="M3555"/>
  <c r="L3556"/>
  <c r="M3556"/>
  <c r="L3557"/>
  <c r="M3557"/>
  <c r="L3558"/>
  <c r="M3558"/>
  <c r="L3559"/>
  <c r="M3559"/>
  <c r="L3560"/>
  <c r="M3560"/>
  <c r="L3561"/>
  <c r="M3561"/>
  <c r="L3562"/>
  <c r="M3562"/>
  <c r="L3563"/>
  <c r="M3563"/>
  <c r="L3564"/>
  <c r="M3564"/>
  <c r="L3565"/>
  <c r="M3565"/>
  <c r="L3566"/>
  <c r="M3566"/>
  <c r="L3567"/>
  <c r="M3567"/>
  <c r="L3568"/>
  <c r="M3568"/>
  <c r="L3569"/>
  <c r="M3569"/>
  <c r="L3570"/>
  <c r="M3570"/>
  <c r="L3571"/>
  <c r="M3571"/>
  <c r="L3572"/>
  <c r="M3572"/>
  <c r="L3573"/>
  <c r="M3573"/>
  <c r="L3574"/>
  <c r="M3574"/>
  <c r="L3575"/>
  <c r="M3575"/>
  <c r="L3576"/>
  <c r="M3576"/>
  <c r="L3577"/>
  <c r="M3577"/>
  <c r="L3578"/>
  <c r="M3578"/>
  <c r="L3579"/>
  <c r="M3579"/>
  <c r="L3580"/>
  <c r="M3580"/>
  <c r="L3581"/>
  <c r="M3581"/>
  <c r="L3582"/>
  <c r="M3582"/>
  <c r="L3583"/>
  <c r="M3583"/>
  <c r="L3584"/>
  <c r="M3584"/>
  <c r="L3585"/>
  <c r="M3585"/>
  <c r="L3586"/>
  <c r="M3586"/>
  <c r="L3587"/>
  <c r="M3587"/>
  <c r="L3588"/>
  <c r="M3588"/>
  <c r="L3589"/>
  <c r="M3589"/>
  <c r="L3590"/>
  <c r="M3590"/>
  <c r="L3591"/>
  <c r="M3591"/>
  <c r="L3592"/>
  <c r="M3592"/>
  <c r="L3593"/>
  <c r="M3593"/>
  <c r="L3594"/>
  <c r="M3594"/>
  <c r="L3595"/>
  <c r="M3595"/>
  <c r="L3596"/>
  <c r="M3596"/>
  <c r="L3597"/>
  <c r="M3597"/>
  <c r="L3598"/>
  <c r="M3598"/>
  <c r="L3599"/>
  <c r="M3599"/>
  <c r="L3600"/>
  <c r="M3600"/>
  <c r="L3601"/>
  <c r="M3601"/>
  <c r="L3602"/>
  <c r="M3602"/>
  <c r="L3603"/>
  <c r="M3603"/>
  <c r="L3604"/>
  <c r="M3604"/>
  <c r="L3605"/>
  <c r="M3605"/>
  <c r="L3606"/>
  <c r="M3606"/>
  <c r="L3607"/>
  <c r="M3607"/>
  <c r="L3608"/>
  <c r="M3608"/>
  <c r="L3609"/>
  <c r="M3609"/>
  <c r="L3610"/>
  <c r="M3610"/>
  <c r="L3611"/>
  <c r="M3611"/>
  <c r="L3612"/>
  <c r="M3612"/>
  <c r="L3613"/>
  <c r="M3613"/>
  <c r="L3614"/>
  <c r="M3614"/>
  <c r="L3615"/>
  <c r="M3615"/>
  <c r="L3616"/>
  <c r="M3616"/>
  <c r="L3617"/>
  <c r="M3617"/>
  <c r="L3618"/>
  <c r="M3618"/>
  <c r="L3619"/>
  <c r="M3619"/>
  <c r="L3620"/>
  <c r="M3620"/>
  <c r="L3621"/>
  <c r="M3621"/>
  <c r="L3622"/>
  <c r="M3622"/>
  <c r="L3623"/>
  <c r="M3623"/>
  <c r="L3624"/>
  <c r="M3624"/>
  <c r="L3625"/>
  <c r="M3625"/>
  <c r="L3626"/>
  <c r="M3626"/>
  <c r="L3627"/>
  <c r="M3627"/>
  <c r="L3628"/>
  <c r="M3628"/>
  <c r="L3629"/>
  <c r="M3629"/>
  <c r="L3630"/>
  <c r="M3630"/>
  <c r="L3631"/>
  <c r="M3631"/>
  <c r="L3632"/>
  <c r="M3632"/>
  <c r="L3633"/>
  <c r="M3633"/>
  <c r="L3634"/>
  <c r="M3634"/>
  <c r="L3635"/>
  <c r="M3635"/>
  <c r="L3636"/>
  <c r="M3636"/>
  <c r="L3637"/>
  <c r="M3637"/>
  <c r="L3638"/>
  <c r="M3638"/>
  <c r="L3639"/>
  <c r="M3639"/>
  <c r="L3640"/>
  <c r="M3640"/>
  <c r="L3641"/>
  <c r="M3641"/>
  <c r="L3642"/>
  <c r="M3642"/>
  <c r="L3643"/>
  <c r="M3643"/>
  <c r="L3644"/>
  <c r="M3644"/>
  <c r="L3645"/>
  <c r="M3645"/>
  <c r="L3646"/>
  <c r="M3646"/>
  <c r="L3647"/>
  <c r="M3647"/>
  <c r="L3648"/>
  <c r="M3648"/>
  <c r="L3649"/>
  <c r="M3649"/>
  <c r="L3650"/>
  <c r="M3650"/>
  <c r="L3651"/>
  <c r="M3651"/>
  <c r="L3652"/>
  <c r="M3652"/>
  <c r="L3653"/>
  <c r="M3653"/>
  <c r="L3654"/>
  <c r="M3654"/>
  <c r="L3655"/>
  <c r="M3655"/>
  <c r="L3656"/>
  <c r="M3656"/>
  <c r="L3657"/>
  <c r="M3657"/>
  <c r="L3658"/>
  <c r="M3658"/>
  <c r="L3659"/>
  <c r="M3659"/>
  <c r="L3660"/>
  <c r="M3660"/>
  <c r="L3661"/>
  <c r="M3661"/>
  <c r="L3662"/>
  <c r="M3662"/>
  <c r="L3663"/>
  <c r="M3663"/>
  <c r="L3664"/>
  <c r="M3664"/>
  <c r="L3665"/>
  <c r="M3665"/>
  <c r="L3666"/>
  <c r="M3666"/>
  <c r="L3667"/>
  <c r="M3667"/>
  <c r="L3668"/>
  <c r="M3668"/>
  <c r="L3669"/>
  <c r="M3669"/>
  <c r="L3670"/>
  <c r="M3670"/>
  <c r="L3671"/>
  <c r="M3671"/>
  <c r="L3672"/>
  <c r="M3672"/>
  <c r="L3673"/>
  <c r="M3673"/>
  <c r="L3674"/>
  <c r="M3674"/>
  <c r="L3675"/>
  <c r="M3675"/>
  <c r="L3676"/>
  <c r="M3676"/>
  <c r="L3677"/>
  <c r="M3677"/>
  <c r="L3678"/>
  <c r="M3678"/>
  <c r="L3679"/>
  <c r="M3679"/>
  <c r="L3680"/>
  <c r="M3680"/>
  <c r="L3681"/>
  <c r="M3681"/>
  <c r="L3682"/>
  <c r="M3682"/>
  <c r="L3683"/>
  <c r="M3683"/>
  <c r="L3684"/>
  <c r="M3684"/>
  <c r="L3685"/>
  <c r="M3685"/>
  <c r="L3686"/>
  <c r="M3686"/>
  <c r="L3687"/>
  <c r="M3687"/>
  <c r="L3688"/>
  <c r="M3688"/>
  <c r="L3689"/>
  <c r="M3689"/>
  <c r="L3690"/>
  <c r="M3690"/>
  <c r="L3691"/>
  <c r="M3691"/>
  <c r="L3692"/>
  <c r="M3692"/>
  <c r="L3693"/>
  <c r="M3693"/>
  <c r="L3694"/>
  <c r="M3694"/>
  <c r="L3695"/>
  <c r="M3695"/>
  <c r="L3696"/>
  <c r="M3696"/>
  <c r="L3697"/>
  <c r="M3697"/>
  <c r="L3698"/>
  <c r="M3698"/>
  <c r="L3699"/>
  <c r="M3699"/>
  <c r="L3700"/>
  <c r="M3700"/>
  <c r="L3701"/>
  <c r="M3701"/>
  <c r="L3702"/>
  <c r="M3702"/>
  <c r="L3703"/>
  <c r="M3703"/>
  <c r="L3704"/>
  <c r="M3704"/>
  <c r="L3705"/>
  <c r="M3705"/>
  <c r="L3706"/>
  <c r="M3706"/>
  <c r="L3707"/>
  <c r="M3707"/>
  <c r="L3708"/>
  <c r="M3708"/>
  <c r="L3709"/>
  <c r="M3709"/>
  <c r="L3710"/>
  <c r="M3710"/>
  <c r="L3711"/>
  <c r="M3711"/>
  <c r="L3712"/>
  <c r="M3712"/>
  <c r="L3713"/>
  <c r="M3713"/>
  <c r="L3714"/>
  <c r="M3714"/>
  <c r="L3715"/>
  <c r="M3715"/>
  <c r="L3716"/>
  <c r="M3716"/>
  <c r="L3717"/>
  <c r="M3717"/>
  <c r="L3718"/>
  <c r="M3718"/>
  <c r="L3719"/>
  <c r="M3719"/>
  <c r="L3720"/>
  <c r="M3720"/>
  <c r="L3721"/>
  <c r="M3721"/>
  <c r="L3722"/>
  <c r="M3722"/>
  <c r="L3723"/>
  <c r="M3723"/>
  <c r="L3724"/>
  <c r="M3724"/>
  <c r="L3725"/>
  <c r="M3725"/>
  <c r="L3726"/>
  <c r="M3726"/>
  <c r="L3727"/>
  <c r="M3727"/>
  <c r="L3728"/>
  <c r="M3728"/>
  <c r="L3729"/>
  <c r="M3729"/>
  <c r="L3730"/>
  <c r="M3730"/>
  <c r="L3731"/>
  <c r="M3731"/>
  <c r="L3732"/>
  <c r="M3732"/>
  <c r="L3733"/>
  <c r="M3733"/>
  <c r="L3734"/>
  <c r="M3734"/>
  <c r="L3735"/>
  <c r="M3735"/>
  <c r="L3736"/>
  <c r="M3736"/>
  <c r="L3737"/>
  <c r="M3737"/>
  <c r="L3738"/>
  <c r="M3738"/>
  <c r="L3739"/>
  <c r="M3739"/>
  <c r="L3740"/>
  <c r="M3740"/>
  <c r="L3741"/>
  <c r="M3741"/>
  <c r="L3742"/>
  <c r="M3742"/>
  <c r="L3743"/>
  <c r="M3743"/>
  <c r="L3744"/>
  <c r="M3744"/>
  <c r="L3745"/>
  <c r="M3745"/>
  <c r="L3746"/>
  <c r="M3746"/>
  <c r="L3747"/>
  <c r="M3747"/>
  <c r="L3748"/>
  <c r="M3748"/>
  <c r="L3749"/>
  <c r="M3749"/>
  <c r="L3750"/>
  <c r="M3750"/>
  <c r="L3751"/>
  <c r="M3751"/>
  <c r="L3752"/>
  <c r="M3752"/>
  <c r="L3753"/>
  <c r="M3753"/>
  <c r="L3754"/>
  <c r="M3754"/>
  <c r="L3755"/>
  <c r="M3755"/>
  <c r="L3756"/>
  <c r="M3756"/>
  <c r="L3757"/>
  <c r="M3757"/>
  <c r="L3758"/>
  <c r="M3758"/>
  <c r="L3759"/>
  <c r="M3759"/>
  <c r="L3760"/>
  <c r="M3760"/>
  <c r="L3761"/>
  <c r="M3761"/>
  <c r="L3762"/>
  <c r="M3762"/>
  <c r="L3763"/>
  <c r="M3763"/>
  <c r="L3764"/>
  <c r="M3764"/>
  <c r="L3765"/>
  <c r="M3765"/>
  <c r="L3766"/>
  <c r="M3766"/>
  <c r="L3767"/>
  <c r="M3767"/>
  <c r="L3768"/>
  <c r="M3768"/>
  <c r="L3769"/>
  <c r="M3769"/>
  <c r="L3770"/>
  <c r="M3770"/>
  <c r="L3771"/>
  <c r="M3771"/>
  <c r="L3772"/>
  <c r="M3772"/>
  <c r="L3773"/>
  <c r="M3773"/>
  <c r="L3774"/>
  <c r="M3774"/>
  <c r="L3775"/>
  <c r="M3775"/>
  <c r="L3776"/>
  <c r="M3776"/>
  <c r="L3777"/>
  <c r="M3777"/>
  <c r="L3778"/>
  <c r="M3778"/>
  <c r="L3779"/>
  <c r="M3779"/>
  <c r="L3780"/>
  <c r="M3780"/>
  <c r="L3781"/>
  <c r="M3781"/>
  <c r="L3782"/>
  <c r="M3782"/>
  <c r="L3783"/>
  <c r="M3783"/>
  <c r="L3784"/>
  <c r="M3784"/>
  <c r="L3785"/>
  <c r="M3785"/>
  <c r="L3786"/>
  <c r="M3786"/>
  <c r="L3787"/>
  <c r="M3787"/>
  <c r="L3788"/>
  <c r="M3788"/>
  <c r="L3789"/>
  <c r="M3789"/>
  <c r="L3790"/>
  <c r="M3790"/>
  <c r="L3791"/>
  <c r="M3791"/>
  <c r="L3792"/>
  <c r="M3792"/>
  <c r="L3793"/>
  <c r="M3793"/>
  <c r="L3794"/>
  <c r="M3794"/>
  <c r="L3795"/>
  <c r="M3795"/>
  <c r="L3796"/>
  <c r="M3796"/>
  <c r="L3797"/>
  <c r="M3797"/>
  <c r="L3798"/>
  <c r="M3798"/>
  <c r="L3799"/>
  <c r="M3799"/>
  <c r="L3800"/>
  <c r="M3800"/>
  <c r="L3801"/>
  <c r="M3801"/>
  <c r="L3802"/>
  <c r="M3802"/>
  <c r="L3803"/>
  <c r="M3803"/>
  <c r="L3804"/>
  <c r="M3804"/>
  <c r="L3805"/>
  <c r="M3805"/>
  <c r="L3806"/>
  <c r="M3806"/>
  <c r="L3807"/>
  <c r="M3807"/>
  <c r="L3808"/>
  <c r="M3808"/>
  <c r="L3809"/>
  <c r="M3809"/>
  <c r="L3810"/>
  <c r="M3810"/>
  <c r="L3811"/>
  <c r="M3811"/>
  <c r="L3812"/>
  <c r="M3812"/>
  <c r="L3813"/>
  <c r="M3813"/>
  <c r="L3814"/>
  <c r="M3814"/>
  <c r="L3815"/>
  <c r="M3815"/>
  <c r="L3816"/>
  <c r="M3816"/>
  <c r="L3817"/>
  <c r="M3817"/>
  <c r="L3818"/>
  <c r="M3818"/>
  <c r="L3819"/>
  <c r="M3819"/>
  <c r="L3820"/>
  <c r="M3820"/>
  <c r="L3821"/>
  <c r="M3821"/>
  <c r="L3822"/>
  <c r="M3822"/>
  <c r="L3823"/>
  <c r="M3823"/>
  <c r="L3824"/>
  <c r="M3824"/>
  <c r="L3825"/>
  <c r="M3825"/>
  <c r="L3826"/>
  <c r="M3826"/>
  <c r="L3827"/>
  <c r="M3827"/>
  <c r="L3828"/>
  <c r="M3828"/>
  <c r="L3829"/>
  <c r="M3829"/>
  <c r="L3830"/>
  <c r="M3830"/>
  <c r="L3831"/>
  <c r="M3831"/>
  <c r="L3832"/>
  <c r="M3832"/>
  <c r="L3833"/>
  <c r="M3833"/>
  <c r="L3834"/>
  <c r="M3834"/>
  <c r="L3835"/>
  <c r="M3835"/>
  <c r="L3836"/>
  <c r="M3836"/>
  <c r="L3837"/>
  <c r="M3837"/>
  <c r="L3838"/>
  <c r="M3838"/>
  <c r="L3839"/>
  <c r="M3839"/>
  <c r="L3840"/>
  <c r="M3840"/>
  <c r="L3841"/>
  <c r="M3841"/>
  <c r="L3842"/>
  <c r="M3842"/>
  <c r="L3843"/>
  <c r="M3843"/>
  <c r="L3844"/>
  <c r="M3844"/>
  <c r="L3845"/>
  <c r="M3845"/>
  <c r="L3846"/>
  <c r="M3846"/>
  <c r="L3847"/>
  <c r="M3847"/>
  <c r="L3848"/>
  <c r="M3848"/>
  <c r="L3849"/>
  <c r="M3849"/>
  <c r="L3850"/>
  <c r="M3850"/>
  <c r="L3851"/>
  <c r="M3851"/>
  <c r="L3852"/>
  <c r="M3852"/>
  <c r="L3853"/>
  <c r="M3853"/>
  <c r="L3854"/>
  <c r="M3854"/>
  <c r="L3855"/>
  <c r="M3855"/>
  <c r="L3856"/>
  <c r="M3856"/>
  <c r="L3857"/>
  <c r="M3857"/>
  <c r="L3858"/>
  <c r="M3858"/>
  <c r="L3859"/>
  <c r="M3859"/>
  <c r="L3860"/>
  <c r="M3860"/>
  <c r="L3861"/>
  <c r="M3861"/>
  <c r="L3862"/>
  <c r="M3862"/>
  <c r="L3863"/>
  <c r="M3863"/>
  <c r="L3864"/>
  <c r="M3864"/>
  <c r="L3865"/>
  <c r="M3865"/>
  <c r="L3866"/>
  <c r="M3866"/>
  <c r="L3867"/>
  <c r="M3867"/>
  <c r="L3868"/>
  <c r="M3868"/>
  <c r="L3869"/>
  <c r="M3869"/>
  <c r="L3870"/>
  <c r="M3870"/>
  <c r="L3871"/>
  <c r="M3871"/>
  <c r="L3872"/>
  <c r="M3872"/>
  <c r="L3873"/>
  <c r="M3873"/>
  <c r="L3874"/>
  <c r="M3874"/>
  <c r="L3875"/>
  <c r="M3875"/>
  <c r="L3876"/>
  <c r="M3876"/>
  <c r="L3877"/>
  <c r="M3877"/>
  <c r="L3878"/>
  <c r="M3878"/>
  <c r="L3879"/>
  <c r="M3879"/>
  <c r="L3880"/>
  <c r="M3880"/>
  <c r="L3881"/>
  <c r="M3881"/>
  <c r="L3882"/>
  <c r="M3882"/>
  <c r="L3883"/>
  <c r="M3883"/>
  <c r="L3884"/>
  <c r="M3884"/>
  <c r="L3885"/>
  <c r="M3885"/>
  <c r="L3886"/>
  <c r="M3886"/>
  <c r="L3887"/>
  <c r="M3887"/>
  <c r="L3888"/>
  <c r="M3888"/>
  <c r="L3889"/>
  <c r="M3889"/>
  <c r="L3890"/>
  <c r="M3890"/>
  <c r="L3891"/>
  <c r="M3891"/>
  <c r="L3892"/>
  <c r="M3892"/>
  <c r="L3893"/>
  <c r="M3893"/>
  <c r="L3894"/>
  <c r="M3894"/>
  <c r="L3895"/>
  <c r="M3895"/>
  <c r="L3896"/>
  <c r="M3896"/>
  <c r="L3897"/>
  <c r="M3897"/>
  <c r="L3898"/>
  <c r="M3898"/>
  <c r="L3899"/>
  <c r="M3899"/>
  <c r="L3900"/>
  <c r="M3900"/>
  <c r="L3901"/>
  <c r="M3901"/>
  <c r="L3902"/>
  <c r="M3902"/>
  <c r="L3903"/>
  <c r="M3903"/>
  <c r="L3904"/>
  <c r="M3904"/>
  <c r="L3905"/>
  <c r="M3905"/>
  <c r="L3906"/>
  <c r="M3906"/>
  <c r="L3907"/>
  <c r="M3907"/>
  <c r="L3908"/>
  <c r="M3908"/>
  <c r="L3909"/>
  <c r="M3909"/>
  <c r="L3910"/>
  <c r="M3910"/>
  <c r="L3911"/>
  <c r="M3911"/>
  <c r="L3912"/>
  <c r="M3912"/>
  <c r="L3913"/>
  <c r="M3913"/>
  <c r="L3914"/>
  <c r="M3914"/>
  <c r="L3915"/>
  <c r="M3915"/>
  <c r="L3916"/>
  <c r="M3916"/>
  <c r="L3917"/>
  <c r="M3917"/>
  <c r="L3918"/>
  <c r="M3918"/>
  <c r="L3919"/>
  <c r="M3919"/>
  <c r="L3920"/>
  <c r="M3920"/>
  <c r="L3921"/>
  <c r="M3921"/>
  <c r="L3922"/>
  <c r="M3922"/>
  <c r="L3923"/>
  <c r="M3923"/>
  <c r="L3924"/>
  <c r="M3924"/>
  <c r="L3925"/>
  <c r="M3925"/>
  <c r="L3926"/>
  <c r="M3926"/>
  <c r="L3927"/>
  <c r="M3927"/>
  <c r="L3928"/>
  <c r="M3928"/>
  <c r="L3929"/>
  <c r="M3929"/>
  <c r="L3930"/>
  <c r="M3930"/>
  <c r="L3931"/>
  <c r="M3931"/>
  <c r="L3932"/>
  <c r="M3932"/>
  <c r="L3933"/>
  <c r="M3933"/>
  <c r="L3934"/>
  <c r="M3934"/>
  <c r="L3935"/>
  <c r="M3935"/>
  <c r="L3936"/>
  <c r="M3936"/>
  <c r="L3937"/>
  <c r="M3937"/>
  <c r="L3938"/>
  <c r="M3938"/>
  <c r="L3939"/>
  <c r="M3939"/>
  <c r="L3940"/>
  <c r="M3940"/>
  <c r="L3941"/>
  <c r="M3941"/>
  <c r="L3942"/>
  <c r="M3942"/>
  <c r="L3943"/>
  <c r="M3943"/>
  <c r="L3944"/>
  <c r="M3944"/>
  <c r="L3945"/>
  <c r="M3945"/>
  <c r="L3946"/>
  <c r="M3946"/>
  <c r="L3947"/>
  <c r="M3947"/>
  <c r="L3948"/>
  <c r="M3948"/>
  <c r="L3949"/>
  <c r="M3949"/>
  <c r="L3950"/>
  <c r="M3950"/>
  <c r="L3951"/>
  <c r="M3951"/>
  <c r="L3952"/>
  <c r="M3952"/>
  <c r="L3953"/>
  <c r="M3953"/>
  <c r="L3954"/>
  <c r="M3954"/>
  <c r="L3955"/>
  <c r="M3955"/>
  <c r="L3956"/>
  <c r="M3956"/>
  <c r="L3957"/>
  <c r="M3957"/>
  <c r="L3958"/>
  <c r="M3958"/>
  <c r="L3959"/>
  <c r="M3959"/>
  <c r="L3960"/>
  <c r="M3960"/>
  <c r="L3961"/>
  <c r="M3961"/>
  <c r="L3962"/>
  <c r="M3962"/>
  <c r="L3963"/>
  <c r="M3963"/>
  <c r="L3964"/>
  <c r="M3964"/>
  <c r="L3965"/>
  <c r="M3965"/>
  <c r="L3966"/>
  <c r="M3966"/>
  <c r="L3967"/>
  <c r="M3967"/>
  <c r="L3968"/>
  <c r="M3968"/>
  <c r="L3969"/>
  <c r="M3969"/>
  <c r="L3970"/>
  <c r="M3970"/>
  <c r="L3971"/>
  <c r="M3971"/>
  <c r="L3972"/>
  <c r="M3972"/>
  <c r="L3973"/>
  <c r="M3973"/>
  <c r="L3974"/>
  <c r="M3974"/>
  <c r="L3975"/>
  <c r="M3975"/>
  <c r="L3976"/>
  <c r="M3976"/>
  <c r="L3977"/>
  <c r="M3977"/>
  <c r="L3978"/>
  <c r="M3978"/>
  <c r="L3979"/>
  <c r="M3979"/>
  <c r="L3980"/>
  <c r="M3980"/>
  <c r="L3981"/>
  <c r="M3981"/>
  <c r="L3982"/>
  <c r="M3982"/>
  <c r="L3983"/>
  <c r="M3983"/>
  <c r="L3984"/>
  <c r="M3984"/>
  <c r="L3985"/>
  <c r="M3985"/>
  <c r="L3986"/>
  <c r="M3986"/>
  <c r="L3987"/>
  <c r="M3987"/>
  <c r="M2"/>
  <c r="L2"/>
  <c r="E2" i="6"/>
  <c r="D2"/>
  <c r="AC3" i="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2168"/>
  <c r="AC2169"/>
  <c r="AC2170"/>
  <c r="AC2171"/>
  <c r="AC2172"/>
  <c r="AC2173"/>
  <c r="AC2174"/>
  <c r="AC2175"/>
  <c r="AC2176"/>
  <c r="AC2177"/>
  <c r="AC2178"/>
  <c r="AC2179"/>
  <c r="AC2180"/>
  <c r="AC2181"/>
  <c r="AC2182"/>
  <c r="AC2183"/>
  <c r="AC2184"/>
  <c r="AC2185"/>
  <c r="AC2186"/>
  <c r="AC2187"/>
  <c r="AC2188"/>
  <c r="AC2189"/>
  <c r="AC2190"/>
  <c r="AC2191"/>
  <c r="AC2192"/>
  <c r="AC2193"/>
  <c r="AC2194"/>
  <c r="AC2195"/>
  <c r="AC2196"/>
  <c r="AC2197"/>
  <c r="AC2198"/>
  <c r="AC2199"/>
  <c r="AC2200"/>
  <c r="AC2201"/>
  <c r="AC2202"/>
  <c r="AC2203"/>
  <c r="AC2204"/>
  <c r="AC2205"/>
  <c r="AC2206"/>
  <c r="AC2207"/>
  <c r="AC2208"/>
  <c r="AC2209"/>
  <c r="AC2210"/>
  <c r="AC2211"/>
  <c r="AC2212"/>
  <c r="AC2213"/>
  <c r="AC2214"/>
  <c r="AC2215"/>
  <c r="AC2216"/>
  <c r="AC2217"/>
  <c r="AC2218"/>
  <c r="AC2219"/>
  <c r="AC2220"/>
  <c r="AC2221"/>
  <c r="AC2222"/>
  <c r="AC2223"/>
  <c r="AC2224"/>
  <c r="AC2225"/>
  <c r="AC2226"/>
  <c r="AC2227"/>
  <c r="AC2228"/>
  <c r="AC2229"/>
  <c r="AC2230"/>
  <c r="AC2231"/>
  <c r="AC2232"/>
  <c r="AC2233"/>
  <c r="AC2234"/>
  <c r="AC2235"/>
  <c r="AC2236"/>
  <c r="AC2237"/>
  <c r="AC2238"/>
  <c r="AC2239"/>
  <c r="AC2240"/>
  <c r="AC2241"/>
  <c r="AC2242"/>
  <c r="AC2243"/>
  <c r="AC2244"/>
  <c r="AC2245"/>
  <c r="AC2246"/>
  <c r="AC2247"/>
  <c r="AC2248"/>
  <c r="AC2249"/>
  <c r="AC2250"/>
  <c r="AC2251"/>
  <c r="AC2252"/>
  <c r="AC2253"/>
  <c r="AC2254"/>
  <c r="AC2255"/>
  <c r="AC2256"/>
  <c r="AC2257"/>
  <c r="AC2258"/>
  <c r="AC2259"/>
  <c r="AC2260"/>
  <c r="AC2261"/>
  <c r="AC2262"/>
  <c r="AC2263"/>
  <c r="AC2264"/>
  <c r="AC2265"/>
  <c r="AC2266"/>
  <c r="AC2267"/>
  <c r="AC2268"/>
  <c r="AC2269"/>
  <c r="AC2270"/>
  <c r="AC2271"/>
  <c r="AC2272"/>
  <c r="AC2273"/>
  <c r="AC2274"/>
  <c r="AC2275"/>
  <c r="AC2276"/>
  <c r="AC2277"/>
  <c r="AC2278"/>
  <c r="AC2279"/>
  <c r="AC2280"/>
  <c r="AC2281"/>
  <c r="AC2282"/>
  <c r="AC2283"/>
  <c r="AC2284"/>
  <c r="AC2285"/>
  <c r="AC2286"/>
  <c r="AC2287"/>
  <c r="AC2288"/>
  <c r="AC2289"/>
  <c r="AC2290"/>
  <c r="AC2291"/>
  <c r="AC2292"/>
  <c r="AC2293"/>
  <c r="AC2294"/>
  <c r="AC2295"/>
  <c r="AC2296"/>
  <c r="AC2297"/>
  <c r="AC2298"/>
  <c r="AC2299"/>
  <c r="AC2300"/>
  <c r="AC2301"/>
  <c r="AC2302"/>
  <c r="AC2303"/>
  <c r="AC2304"/>
  <c r="AC2305"/>
  <c r="AC2306"/>
  <c r="AC2307"/>
  <c r="AC2308"/>
  <c r="AC2309"/>
  <c r="AC2310"/>
  <c r="AC2311"/>
  <c r="AC2312"/>
  <c r="AC2313"/>
  <c r="AC2314"/>
  <c r="AC2315"/>
  <c r="AC2316"/>
  <c r="AC2317"/>
  <c r="AC2318"/>
  <c r="AC2319"/>
  <c r="AC2320"/>
  <c r="AC2321"/>
  <c r="AC2322"/>
  <c r="AC2323"/>
  <c r="AC2324"/>
  <c r="AC2325"/>
  <c r="AC2326"/>
  <c r="AC2327"/>
  <c r="AC2328"/>
  <c r="AC2329"/>
  <c r="AC2330"/>
  <c r="AC2331"/>
  <c r="AC2332"/>
  <c r="AC2333"/>
  <c r="AC2334"/>
  <c r="AC2335"/>
  <c r="AC2336"/>
  <c r="AC2337"/>
  <c r="AC2338"/>
  <c r="AC2339"/>
  <c r="AC2340"/>
  <c r="AC2341"/>
  <c r="AC2342"/>
  <c r="AC2343"/>
  <c r="AC2344"/>
  <c r="AC2345"/>
  <c r="AC2346"/>
  <c r="AC2347"/>
  <c r="AC2348"/>
  <c r="AC2349"/>
  <c r="AC2350"/>
  <c r="AC2351"/>
  <c r="AC2352"/>
  <c r="AC2353"/>
  <c r="AC2354"/>
  <c r="AC2355"/>
  <c r="AC2356"/>
  <c r="AC2357"/>
  <c r="AC2358"/>
  <c r="AC2359"/>
  <c r="AC2360"/>
  <c r="AC2361"/>
  <c r="AC2362"/>
  <c r="AC2363"/>
  <c r="AC2364"/>
  <c r="AC2365"/>
  <c r="AC2366"/>
  <c r="AC2367"/>
  <c r="AC2368"/>
  <c r="AC2369"/>
  <c r="AC2370"/>
  <c r="AC2371"/>
  <c r="AC2372"/>
  <c r="AC2373"/>
  <c r="AC2374"/>
  <c r="AC2375"/>
  <c r="AC2376"/>
  <c r="AC2377"/>
  <c r="AC2378"/>
  <c r="AC2379"/>
  <c r="AC2380"/>
  <c r="AC2381"/>
  <c r="AC2382"/>
  <c r="AC2383"/>
  <c r="AC2384"/>
  <c r="AC2385"/>
  <c r="AC2386"/>
  <c r="AC2387"/>
  <c r="AC2388"/>
  <c r="AC2389"/>
  <c r="AC2390"/>
  <c r="AC2391"/>
  <c r="AC2392"/>
  <c r="AC2393"/>
  <c r="AC2394"/>
  <c r="AC2395"/>
  <c r="AC2396"/>
  <c r="AC2397"/>
  <c r="AC2398"/>
  <c r="AC2399"/>
  <c r="AC2400"/>
  <c r="AC2401"/>
  <c r="AC2402"/>
  <c r="AC2403"/>
  <c r="AC2404"/>
  <c r="AC2405"/>
  <c r="AC2406"/>
  <c r="AC2407"/>
  <c r="AC2408"/>
  <c r="AC2409"/>
  <c r="AC2410"/>
  <c r="AC2411"/>
  <c r="AC2412"/>
  <c r="AC2413"/>
  <c r="AC2414"/>
  <c r="AC2415"/>
  <c r="AC2416"/>
  <c r="AC2417"/>
  <c r="AC2418"/>
  <c r="AC2419"/>
  <c r="AC2420"/>
  <c r="AC2421"/>
  <c r="AC2422"/>
  <c r="AC2423"/>
  <c r="AC2424"/>
  <c r="AC2425"/>
  <c r="AC2426"/>
  <c r="AC2427"/>
  <c r="AC2428"/>
  <c r="AC2429"/>
  <c r="AC2430"/>
  <c r="AC2431"/>
  <c r="AC2432"/>
  <c r="AC2433"/>
  <c r="AC2434"/>
  <c r="AC2435"/>
  <c r="AC2436"/>
  <c r="AC2437"/>
  <c r="AC2438"/>
  <c r="AC2439"/>
  <c r="AC2440"/>
  <c r="AC2441"/>
  <c r="AC2442"/>
  <c r="AC2443"/>
  <c r="AC2444"/>
  <c r="AC2445"/>
  <c r="AC2446"/>
  <c r="AC2447"/>
  <c r="AC2448"/>
  <c r="AC2449"/>
  <c r="AC2450"/>
  <c r="AC2451"/>
  <c r="AC2452"/>
  <c r="AC2453"/>
  <c r="AC2454"/>
  <c r="AC2455"/>
  <c r="AC2456"/>
  <c r="AC2457"/>
  <c r="AC2458"/>
  <c r="AC2459"/>
  <c r="AC2460"/>
  <c r="AC2461"/>
  <c r="AC2462"/>
  <c r="AC2463"/>
  <c r="AC2464"/>
  <c r="AC2465"/>
  <c r="AC2466"/>
  <c r="AC2467"/>
  <c r="AC2468"/>
  <c r="AC2469"/>
  <c r="AC2470"/>
  <c r="AC2471"/>
  <c r="AC2472"/>
  <c r="AC2473"/>
  <c r="AC2474"/>
  <c r="AC2475"/>
  <c r="AC2476"/>
  <c r="AC2477"/>
  <c r="AC2478"/>
  <c r="AC2479"/>
  <c r="AC2480"/>
  <c r="AC2481"/>
  <c r="AC2482"/>
  <c r="AC2483"/>
  <c r="AC2484"/>
  <c r="AC2485"/>
  <c r="AC2486"/>
  <c r="AC2487"/>
  <c r="AC2488"/>
  <c r="AC2489"/>
  <c r="AC2490"/>
  <c r="AC2491"/>
  <c r="AC2492"/>
  <c r="AC2493"/>
  <c r="AC2494"/>
  <c r="AC2495"/>
  <c r="AC2496"/>
  <c r="AC2497"/>
  <c r="AC2498"/>
  <c r="AC2499"/>
  <c r="AC2500"/>
  <c r="AC2501"/>
  <c r="AC2502"/>
  <c r="AC2503"/>
  <c r="AC2504"/>
  <c r="AC2505"/>
  <c r="AC2506"/>
  <c r="AC2507"/>
  <c r="AC2508"/>
  <c r="AC2509"/>
  <c r="AC2510"/>
  <c r="AC2511"/>
  <c r="AC2512"/>
  <c r="AC2513"/>
  <c r="AC2514"/>
  <c r="AC2515"/>
  <c r="AC2516"/>
  <c r="AC2517"/>
  <c r="AC2518"/>
  <c r="AC2519"/>
  <c r="AC2520"/>
  <c r="AC2521"/>
  <c r="AC2522"/>
  <c r="AC2523"/>
  <c r="AC2524"/>
  <c r="AC2525"/>
  <c r="AC2526"/>
  <c r="AC2527"/>
  <c r="AC2528"/>
  <c r="AC2529"/>
  <c r="AC2530"/>
  <c r="AC2531"/>
  <c r="AC2532"/>
  <c r="AC2533"/>
  <c r="AC2534"/>
  <c r="AC2535"/>
  <c r="AC2536"/>
  <c r="AC2537"/>
  <c r="AC2538"/>
  <c r="AC2539"/>
  <c r="AC2540"/>
  <c r="AC2541"/>
  <c r="AC2542"/>
  <c r="AC2543"/>
  <c r="AC2544"/>
  <c r="AC2545"/>
  <c r="AC2546"/>
  <c r="AC2547"/>
  <c r="AC2548"/>
  <c r="AC2549"/>
  <c r="AC2550"/>
  <c r="AC2551"/>
  <c r="AC2552"/>
  <c r="AC2553"/>
  <c r="AC2554"/>
  <c r="AC2555"/>
  <c r="AC2556"/>
  <c r="AC2557"/>
  <c r="AC2558"/>
  <c r="AC2559"/>
  <c r="AC2560"/>
  <c r="AC2561"/>
  <c r="AC2562"/>
  <c r="AC2563"/>
  <c r="AC2564"/>
  <c r="AC2565"/>
  <c r="AC2566"/>
  <c r="AC2567"/>
  <c r="AC2568"/>
  <c r="AC2569"/>
  <c r="AC2570"/>
  <c r="AC2571"/>
  <c r="AC2572"/>
  <c r="AC2573"/>
  <c r="AC2574"/>
  <c r="AC2575"/>
  <c r="AC2576"/>
  <c r="AC2577"/>
  <c r="AC2578"/>
  <c r="AC2579"/>
  <c r="AC2580"/>
  <c r="AC2581"/>
  <c r="AC2582"/>
  <c r="AC2583"/>
  <c r="AC2584"/>
  <c r="AC2585"/>
  <c r="AC2586"/>
  <c r="AC2587"/>
  <c r="AC2588"/>
  <c r="AC2589"/>
  <c r="AC2590"/>
  <c r="AC2591"/>
  <c r="AC2592"/>
  <c r="AC2593"/>
  <c r="AC2594"/>
  <c r="AC2595"/>
  <c r="AC2596"/>
  <c r="AC2597"/>
  <c r="AC2598"/>
  <c r="AC2599"/>
  <c r="AC2600"/>
  <c r="AC2601"/>
  <c r="AC2602"/>
  <c r="AC2603"/>
  <c r="AC2604"/>
  <c r="AC2605"/>
  <c r="AC2606"/>
  <c r="AC2607"/>
  <c r="AC2608"/>
  <c r="AC2609"/>
  <c r="AC2610"/>
  <c r="AC2611"/>
  <c r="AC2612"/>
  <c r="AC2613"/>
  <c r="AC2614"/>
  <c r="AC2615"/>
  <c r="AC2616"/>
  <c r="AC2617"/>
  <c r="AC2618"/>
  <c r="AC2619"/>
  <c r="AC2620"/>
  <c r="AC2621"/>
  <c r="AC2622"/>
  <c r="AC2623"/>
  <c r="AC2624"/>
  <c r="AC2625"/>
  <c r="AC2626"/>
  <c r="AC2627"/>
  <c r="AC2628"/>
  <c r="AC2629"/>
  <c r="AC2630"/>
  <c r="AC2631"/>
  <c r="AC2632"/>
  <c r="AC2633"/>
  <c r="AC2634"/>
  <c r="AC2635"/>
  <c r="AC2636"/>
  <c r="AC2637"/>
  <c r="AC2638"/>
  <c r="AC2639"/>
  <c r="AC2640"/>
  <c r="AC2641"/>
  <c r="AC2642"/>
  <c r="AC2643"/>
  <c r="AC2644"/>
  <c r="AC2645"/>
  <c r="AC2646"/>
  <c r="AC2647"/>
  <c r="AC2648"/>
  <c r="AC2649"/>
  <c r="AC2650"/>
  <c r="AC2651"/>
  <c r="AC2652"/>
  <c r="AC2653"/>
  <c r="AC2654"/>
  <c r="AC2655"/>
  <c r="AC2656"/>
  <c r="AC2657"/>
  <c r="AC2658"/>
  <c r="AC2659"/>
  <c r="AC2660"/>
  <c r="AC2661"/>
  <c r="AC2662"/>
  <c r="AC2663"/>
  <c r="AC2664"/>
  <c r="AC2665"/>
  <c r="AC2666"/>
  <c r="AC2667"/>
  <c r="AC2668"/>
  <c r="AC2669"/>
  <c r="AC2670"/>
  <c r="AC2671"/>
  <c r="AC2672"/>
  <c r="AC2673"/>
  <c r="AC2674"/>
  <c r="AC2675"/>
  <c r="AC2676"/>
  <c r="AC2677"/>
  <c r="AC2678"/>
  <c r="AC2679"/>
  <c r="AC2680"/>
  <c r="AC2681"/>
  <c r="AC2682"/>
  <c r="AC2683"/>
  <c r="AC2684"/>
  <c r="AC2685"/>
  <c r="AC2686"/>
  <c r="AC2687"/>
  <c r="AC2688"/>
  <c r="AC2689"/>
  <c r="AC2690"/>
  <c r="AC2691"/>
  <c r="AC2692"/>
  <c r="AC2693"/>
  <c r="AC2694"/>
  <c r="AC2695"/>
  <c r="AC2696"/>
  <c r="AC2697"/>
  <c r="AC2698"/>
  <c r="AC2699"/>
  <c r="AC2700"/>
  <c r="AC2701"/>
  <c r="AC2702"/>
  <c r="AC2703"/>
  <c r="AC2704"/>
  <c r="AC2705"/>
  <c r="AC2706"/>
  <c r="AC2707"/>
  <c r="AC2708"/>
  <c r="AC2709"/>
  <c r="AC2710"/>
  <c r="AC2711"/>
  <c r="AC2712"/>
  <c r="AC2713"/>
  <c r="AC2714"/>
  <c r="AC2715"/>
  <c r="AC2716"/>
  <c r="AC2717"/>
  <c r="AC2718"/>
  <c r="AC2719"/>
  <c r="AC2720"/>
  <c r="AC2721"/>
  <c r="AC2722"/>
  <c r="AC2723"/>
  <c r="AC2724"/>
  <c r="AC2725"/>
  <c r="AC2726"/>
  <c r="AC2727"/>
  <c r="AC2728"/>
  <c r="AC2729"/>
  <c r="AC2730"/>
  <c r="AC2731"/>
  <c r="AC2732"/>
  <c r="AC2733"/>
  <c r="AC2734"/>
  <c r="AC2735"/>
  <c r="AC2736"/>
  <c r="AC2737"/>
  <c r="AC2738"/>
  <c r="AC2739"/>
  <c r="AC2740"/>
  <c r="AC2741"/>
  <c r="AC2742"/>
  <c r="AC2743"/>
  <c r="AC2744"/>
  <c r="AC2745"/>
  <c r="AC2746"/>
  <c r="AC2747"/>
  <c r="AC2748"/>
  <c r="AC2749"/>
  <c r="AC2750"/>
  <c r="AC2751"/>
  <c r="AC2752"/>
  <c r="AC2753"/>
  <c r="AC2754"/>
  <c r="AC2755"/>
  <c r="AC2756"/>
  <c r="AC2757"/>
  <c r="AC2758"/>
  <c r="AC2759"/>
  <c r="AC2760"/>
  <c r="AC2761"/>
  <c r="AC2762"/>
  <c r="AC2763"/>
  <c r="AC2764"/>
  <c r="AC2765"/>
  <c r="AC2766"/>
  <c r="AC2767"/>
  <c r="AC2768"/>
  <c r="AC2769"/>
  <c r="AC2770"/>
  <c r="AC2771"/>
  <c r="AC2772"/>
  <c r="AC2773"/>
  <c r="AC2774"/>
  <c r="AC2775"/>
  <c r="AC2776"/>
  <c r="AC2777"/>
  <c r="AC2778"/>
  <c r="AC2779"/>
  <c r="AC2780"/>
  <c r="AC2781"/>
  <c r="AC2782"/>
  <c r="AC2783"/>
  <c r="AC2784"/>
  <c r="AC2785"/>
  <c r="AC2786"/>
  <c r="AC2787"/>
  <c r="AC2788"/>
  <c r="AC2789"/>
  <c r="AC2790"/>
  <c r="AC2791"/>
  <c r="AC2792"/>
  <c r="AC2793"/>
  <c r="AC2794"/>
  <c r="AC2795"/>
  <c r="AC2796"/>
  <c r="AC2797"/>
  <c r="AC2798"/>
  <c r="AC2799"/>
  <c r="AC2800"/>
  <c r="AC2801"/>
  <c r="AC2802"/>
  <c r="AC2803"/>
  <c r="AC2804"/>
  <c r="AC2805"/>
  <c r="AC2806"/>
  <c r="AC2807"/>
  <c r="AC2808"/>
  <c r="AC2809"/>
  <c r="AC2810"/>
  <c r="AC2811"/>
  <c r="AC2812"/>
  <c r="AC2813"/>
  <c r="AC2814"/>
  <c r="AC2815"/>
  <c r="AC2816"/>
  <c r="AC2817"/>
  <c r="AC2818"/>
  <c r="AC2819"/>
  <c r="AC2820"/>
  <c r="AC2821"/>
  <c r="AC2822"/>
  <c r="AC2823"/>
  <c r="AC2824"/>
  <c r="AC2825"/>
  <c r="AC2826"/>
  <c r="AC2827"/>
  <c r="AC2828"/>
  <c r="AC2829"/>
  <c r="AC2830"/>
  <c r="AC2831"/>
  <c r="AC2832"/>
  <c r="AC2833"/>
  <c r="AC2834"/>
  <c r="AC2835"/>
  <c r="AC2836"/>
  <c r="AC2837"/>
  <c r="AC2838"/>
  <c r="AC2839"/>
  <c r="AC2840"/>
  <c r="AC2841"/>
  <c r="AC2842"/>
  <c r="AC2843"/>
  <c r="AC2844"/>
  <c r="AC2845"/>
  <c r="AC2846"/>
  <c r="AC2847"/>
  <c r="AC2848"/>
  <c r="AC2849"/>
  <c r="AC2850"/>
  <c r="AC2851"/>
  <c r="AC2852"/>
  <c r="AC2853"/>
  <c r="AC2854"/>
  <c r="AC2855"/>
  <c r="AC2856"/>
  <c r="AC2857"/>
  <c r="AC2858"/>
  <c r="AC2859"/>
  <c r="AC2860"/>
  <c r="AC2861"/>
  <c r="AC2862"/>
  <c r="AC2863"/>
  <c r="AC2864"/>
  <c r="AC2865"/>
  <c r="AC2866"/>
  <c r="AC2867"/>
  <c r="AC2868"/>
  <c r="AC2869"/>
  <c r="AC2870"/>
  <c r="AC2871"/>
  <c r="AC2872"/>
  <c r="AC2873"/>
  <c r="AC2874"/>
  <c r="AC2875"/>
  <c r="AC2876"/>
  <c r="AC2877"/>
  <c r="AC2878"/>
  <c r="AC2879"/>
  <c r="AC2880"/>
  <c r="AC2881"/>
  <c r="AC2882"/>
  <c r="AC2883"/>
  <c r="AC2884"/>
  <c r="AC2885"/>
  <c r="AC2886"/>
  <c r="AC2887"/>
  <c r="AC2888"/>
  <c r="AC2889"/>
  <c r="AC2890"/>
  <c r="AC2891"/>
  <c r="AC2892"/>
  <c r="AC2893"/>
  <c r="AC2894"/>
  <c r="AC2895"/>
  <c r="AC2896"/>
  <c r="AC2897"/>
  <c r="AC2898"/>
  <c r="AC2899"/>
  <c r="AC2900"/>
  <c r="AC2901"/>
  <c r="AC2902"/>
  <c r="AC2903"/>
  <c r="AC2904"/>
  <c r="AC2905"/>
  <c r="AC2906"/>
  <c r="AC2907"/>
  <c r="AC2908"/>
  <c r="AC2909"/>
  <c r="AC2910"/>
  <c r="AC2911"/>
  <c r="AC2912"/>
  <c r="AC2913"/>
  <c r="AC2914"/>
  <c r="AC2915"/>
  <c r="AC2916"/>
  <c r="AC2917"/>
  <c r="AC2918"/>
  <c r="AC2919"/>
  <c r="AC2920"/>
  <c r="AC2921"/>
  <c r="AC2922"/>
  <c r="AC2923"/>
  <c r="AC2924"/>
  <c r="AC2925"/>
  <c r="AC2926"/>
  <c r="AC2927"/>
  <c r="AC2928"/>
  <c r="AC2929"/>
  <c r="AC2930"/>
  <c r="AC2931"/>
  <c r="AC2932"/>
  <c r="AC2933"/>
  <c r="AC2934"/>
  <c r="AC2935"/>
  <c r="AC2936"/>
  <c r="AC2937"/>
  <c r="AC2938"/>
  <c r="AC2939"/>
  <c r="AC2940"/>
  <c r="AC2941"/>
  <c r="AC2942"/>
  <c r="AC2943"/>
  <c r="AC2944"/>
  <c r="AC2945"/>
  <c r="AC2946"/>
  <c r="AC2947"/>
  <c r="AC2948"/>
  <c r="AC2949"/>
  <c r="AC2950"/>
  <c r="AC2951"/>
  <c r="AC2952"/>
  <c r="AC2953"/>
  <c r="AC2954"/>
  <c r="AC2955"/>
  <c r="AC2956"/>
  <c r="AC2957"/>
  <c r="AC2958"/>
  <c r="AC2959"/>
  <c r="AC2960"/>
  <c r="AC2961"/>
  <c r="AC2962"/>
  <c r="AC2963"/>
  <c r="AC2964"/>
  <c r="AC2965"/>
  <c r="AC2966"/>
  <c r="AC2967"/>
  <c r="AC2968"/>
  <c r="AC2969"/>
  <c r="AC2970"/>
  <c r="AC2971"/>
  <c r="AC2972"/>
  <c r="AC2973"/>
  <c r="AC2974"/>
  <c r="AC2975"/>
  <c r="AC2976"/>
  <c r="AC2977"/>
  <c r="AC2978"/>
  <c r="AC2979"/>
  <c r="AC2980"/>
  <c r="AC2981"/>
  <c r="AC2982"/>
  <c r="AC2983"/>
  <c r="AC2984"/>
  <c r="AC2985"/>
  <c r="AC2986"/>
  <c r="AC2987"/>
  <c r="AC2988"/>
  <c r="AC2989"/>
  <c r="AC2990"/>
  <c r="AC2991"/>
  <c r="AC2992"/>
  <c r="AC2993"/>
  <c r="AC2994"/>
  <c r="AC2995"/>
  <c r="AC2996"/>
  <c r="AC2997"/>
  <c r="AC2998"/>
  <c r="AC2999"/>
  <c r="AC3000"/>
  <c r="AC3001"/>
  <c r="AC3002"/>
  <c r="AC3003"/>
  <c r="AC3004"/>
  <c r="AC3005"/>
  <c r="AC3006"/>
  <c r="AC3007"/>
  <c r="AC3008"/>
  <c r="AC3009"/>
  <c r="AC3010"/>
  <c r="AC3011"/>
  <c r="AC3012"/>
  <c r="AC3013"/>
  <c r="AC3014"/>
  <c r="AC3015"/>
  <c r="AC3016"/>
  <c r="AC3017"/>
  <c r="AC3018"/>
  <c r="AC3019"/>
  <c r="AC3020"/>
  <c r="AC3021"/>
  <c r="AC3022"/>
  <c r="AC3023"/>
  <c r="AC3024"/>
  <c r="AC3025"/>
  <c r="AC3026"/>
  <c r="AC3027"/>
  <c r="AC3028"/>
  <c r="AC3029"/>
  <c r="AC3030"/>
  <c r="AC3031"/>
  <c r="AC3032"/>
  <c r="AC3033"/>
  <c r="AC3034"/>
  <c r="AC3035"/>
  <c r="AC3036"/>
  <c r="AC3037"/>
  <c r="AC3038"/>
  <c r="AC3039"/>
  <c r="AC3040"/>
  <c r="AC3041"/>
  <c r="AC3042"/>
  <c r="AC3043"/>
  <c r="AC3044"/>
  <c r="AC3045"/>
  <c r="AC3046"/>
  <c r="AC3047"/>
  <c r="AC3048"/>
  <c r="AC3049"/>
  <c r="AC3050"/>
  <c r="AC3051"/>
  <c r="AC3052"/>
  <c r="AC3053"/>
  <c r="AC3054"/>
  <c r="AC3055"/>
  <c r="AC3056"/>
  <c r="AC3057"/>
  <c r="AC3058"/>
  <c r="AC3059"/>
  <c r="AC3060"/>
  <c r="AC3061"/>
  <c r="AC3062"/>
  <c r="AC3063"/>
  <c r="AC3064"/>
  <c r="AC3065"/>
  <c r="AC3066"/>
  <c r="AC3067"/>
  <c r="AC3068"/>
  <c r="AC3069"/>
  <c r="AC3070"/>
  <c r="AC3071"/>
  <c r="AC3072"/>
  <c r="AC3073"/>
  <c r="AC3074"/>
  <c r="AC3075"/>
  <c r="AC3076"/>
  <c r="AC3077"/>
  <c r="AC3078"/>
  <c r="AC3079"/>
  <c r="AC3080"/>
  <c r="AC3081"/>
  <c r="AC3082"/>
  <c r="AC3083"/>
  <c r="AC3084"/>
  <c r="AC3085"/>
  <c r="AC3086"/>
  <c r="AC3087"/>
  <c r="AC3088"/>
  <c r="AC3089"/>
  <c r="AC3090"/>
  <c r="AC3091"/>
  <c r="AC3092"/>
  <c r="AC3093"/>
  <c r="AC3094"/>
  <c r="AC3095"/>
  <c r="AC3096"/>
  <c r="AC3097"/>
  <c r="AC3098"/>
  <c r="AC3099"/>
  <c r="AC3100"/>
  <c r="AC3101"/>
  <c r="AC3102"/>
  <c r="AC3103"/>
  <c r="AC3104"/>
  <c r="AC3105"/>
  <c r="AC3106"/>
  <c r="AC3107"/>
  <c r="AC3108"/>
  <c r="AC3109"/>
  <c r="AC3110"/>
  <c r="AC3111"/>
  <c r="AC3112"/>
  <c r="AC3113"/>
  <c r="AC3114"/>
  <c r="AC3115"/>
  <c r="AC3116"/>
  <c r="AC3117"/>
  <c r="AC3118"/>
  <c r="AC3119"/>
  <c r="AC3120"/>
  <c r="AC3121"/>
  <c r="AC3122"/>
  <c r="AC3123"/>
  <c r="AC3124"/>
  <c r="AC3125"/>
  <c r="AC3126"/>
  <c r="AC3127"/>
  <c r="AC3128"/>
  <c r="AC3129"/>
  <c r="AC3130"/>
  <c r="AC3131"/>
  <c r="AC3132"/>
  <c r="AC3133"/>
  <c r="AC3134"/>
  <c r="AC3135"/>
  <c r="AC3136"/>
  <c r="AC3137"/>
  <c r="AC3138"/>
  <c r="AC3139"/>
  <c r="AC3140"/>
  <c r="AC3141"/>
  <c r="AC3142"/>
  <c r="AC3143"/>
  <c r="AC3144"/>
  <c r="AC3145"/>
  <c r="AC3146"/>
  <c r="AC3147"/>
  <c r="AC3148"/>
  <c r="AC3149"/>
  <c r="AC3150"/>
  <c r="AC3151"/>
  <c r="AC3152"/>
  <c r="AC3153"/>
  <c r="AC3154"/>
  <c r="AC3155"/>
  <c r="AC3156"/>
  <c r="AC3157"/>
  <c r="AC3158"/>
  <c r="AC3159"/>
  <c r="AC3160"/>
  <c r="AC3161"/>
  <c r="AC3162"/>
  <c r="AC3163"/>
  <c r="AC3164"/>
  <c r="AC3165"/>
  <c r="AC3166"/>
  <c r="AC3167"/>
  <c r="AC3168"/>
  <c r="AC3169"/>
  <c r="AC3170"/>
  <c r="AC3171"/>
  <c r="AC3172"/>
  <c r="AC3173"/>
  <c r="AC3174"/>
  <c r="AC3175"/>
  <c r="AC3176"/>
  <c r="AC3177"/>
  <c r="AC3178"/>
  <c r="AC3179"/>
  <c r="AC3180"/>
  <c r="AC3181"/>
  <c r="AC3182"/>
  <c r="AC3183"/>
  <c r="AC3184"/>
  <c r="AC3185"/>
  <c r="AC3186"/>
  <c r="AC3187"/>
  <c r="AC3188"/>
  <c r="AC3189"/>
  <c r="AC3190"/>
  <c r="AC3191"/>
  <c r="AC3192"/>
  <c r="AC3193"/>
  <c r="AC3194"/>
  <c r="AC3195"/>
  <c r="AC3196"/>
  <c r="AC3197"/>
  <c r="AC3198"/>
  <c r="AC3199"/>
  <c r="AC3200"/>
  <c r="AC3201"/>
  <c r="AC3202"/>
  <c r="AC3203"/>
  <c r="AC3204"/>
  <c r="AC3205"/>
  <c r="AC3206"/>
  <c r="AC3207"/>
  <c r="AC3208"/>
  <c r="AC3209"/>
  <c r="AC3210"/>
  <c r="AC3211"/>
  <c r="AC3212"/>
  <c r="AC3213"/>
  <c r="AC3214"/>
  <c r="AC3215"/>
  <c r="AC3216"/>
  <c r="AC3217"/>
  <c r="AC3218"/>
  <c r="AC3219"/>
  <c r="AC3220"/>
  <c r="AC3221"/>
  <c r="AC3222"/>
  <c r="AC3223"/>
  <c r="AC3224"/>
  <c r="AC3225"/>
  <c r="AC3226"/>
  <c r="AC3227"/>
  <c r="AC3228"/>
  <c r="AC3229"/>
  <c r="AC3230"/>
  <c r="AC3231"/>
  <c r="AC3232"/>
  <c r="AC3233"/>
  <c r="AC3234"/>
  <c r="AC3235"/>
  <c r="AC3236"/>
  <c r="AC3237"/>
  <c r="AC3238"/>
  <c r="AC3239"/>
  <c r="AC3240"/>
  <c r="AC3241"/>
  <c r="AC3242"/>
  <c r="AC3243"/>
  <c r="AC3244"/>
  <c r="AC3245"/>
  <c r="AC3246"/>
  <c r="AC3247"/>
  <c r="AC3248"/>
  <c r="AC3249"/>
  <c r="AC3250"/>
  <c r="AC3251"/>
  <c r="AC3252"/>
  <c r="AC3253"/>
  <c r="AC3254"/>
  <c r="AC3255"/>
  <c r="AC3256"/>
  <c r="AC3257"/>
  <c r="AC3258"/>
  <c r="AC3259"/>
  <c r="AC3260"/>
  <c r="AC3261"/>
  <c r="AC3262"/>
  <c r="AC3263"/>
  <c r="AC3264"/>
  <c r="AC3265"/>
  <c r="AC3266"/>
  <c r="AC3267"/>
  <c r="AC3268"/>
  <c r="AC3269"/>
  <c r="AC3270"/>
  <c r="AC3271"/>
  <c r="AC3272"/>
  <c r="AC3273"/>
  <c r="AC3274"/>
  <c r="AC3275"/>
  <c r="AC3276"/>
  <c r="AC3277"/>
  <c r="AC3278"/>
  <c r="AC3279"/>
  <c r="AC3280"/>
  <c r="AC3281"/>
  <c r="AC3282"/>
  <c r="AC3283"/>
  <c r="AC3284"/>
  <c r="AC3285"/>
  <c r="AC3286"/>
  <c r="AC3287"/>
  <c r="AC3288"/>
  <c r="AC3289"/>
  <c r="AC3290"/>
  <c r="AC3291"/>
  <c r="AC3292"/>
  <c r="AC3293"/>
  <c r="AC3294"/>
  <c r="AC3295"/>
  <c r="AC3296"/>
  <c r="AC3297"/>
  <c r="AC3298"/>
  <c r="AC3299"/>
  <c r="AC3300"/>
  <c r="AC3301"/>
  <c r="AC3302"/>
  <c r="AC3303"/>
  <c r="AC3304"/>
  <c r="AC3305"/>
  <c r="AC3306"/>
  <c r="AC3307"/>
  <c r="AC3308"/>
  <c r="AC3309"/>
  <c r="AC3310"/>
  <c r="AC3311"/>
  <c r="AC3312"/>
  <c r="AC3313"/>
  <c r="AC3314"/>
  <c r="AC3315"/>
  <c r="AC3316"/>
  <c r="AC3317"/>
  <c r="AC3318"/>
  <c r="AC3319"/>
  <c r="AC3320"/>
  <c r="AC3321"/>
  <c r="AC3322"/>
  <c r="AC3323"/>
  <c r="AC3324"/>
  <c r="AC3325"/>
  <c r="AC3326"/>
  <c r="AC3327"/>
  <c r="AC3328"/>
  <c r="AC3329"/>
  <c r="AC3330"/>
  <c r="AC3331"/>
  <c r="AC3332"/>
  <c r="AC3333"/>
  <c r="AC3334"/>
  <c r="AC3335"/>
  <c r="AC3336"/>
  <c r="AC3337"/>
  <c r="AC3338"/>
  <c r="AC3339"/>
  <c r="AC3340"/>
  <c r="AC3341"/>
  <c r="AC3342"/>
  <c r="AC3343"/>
  <c r="AC3344"/>
  <c r="AC3345"/>
  <c r="AC3346"/>
  <c r="AC3347"/>
  <c r="AC3348"/>
  <c r="AC3349"/>
  <c r="AC3350"/>
  <c r="AC3351"/>
  <c r="AC3352"/>
  <c r="AC3353"/>
  <c r="AC3354"/>
  <c r="AC3355"/>
  <c r="AC3356"/>
  <c r="AC3357"/>
  <c r="AC3358"/>
  <c r="AC3359"/>
  <c r="AC3360"/>
  <c r="AC3361"/>
  <c r="AC3362"/>
  <c r="AC3363"/>
  <c r="AC3364"/>
  <c r="AC3365"/>
  <c r="AC3366"/>
  <c r="AC3367"/>
  <c r="AC3368"/>
  <c r="AC3369"/>
  <c r="AC3370"/>
  <c r="AC3371"/>
  <c r="AC3372"/>
  <c r="AC3373"/>
  <c r="AC3374"/>
  <c r="AC3375"/>
  <c r="AC3376"/>
  <c r="AC3377"/>
  <c r="AC3378"/>
  <c r="AC3379"/>
  <c r="AC3380"/>
  <c r="AC3381"/>
  <c r="AC3382"/>
  <c r="AC3383"/>
  <c r="AC3384"/>
  <c r="AC3385"/>
  <c r="AC3386"/>
  <c r="AC3387"/>
  <c r="AC3388"/>
  <c r="AC3389"/>
  <c r="AC3390"/>
  <c r="AC3391"/>
  <c r="AC3392"/>
  <c r="AC3393"/>
  <c r="AC3394"/>
  <c r="AC3395"/>
  <c r="AC3396"/>
  <c r="AC3397"/>
  <c r="AC3398"/>
  <c r="AC3399"/>
  <c r="AC3400"/>
  <c r="AC3401"/>
  <c r="AC3402"/>
  <c r="AC3403"/>
  <c r="AC3404"/>
  <c r="AC3405"/>
  <c r="AC3406"/>
  <c r="AC3407"/>
  <c r="AC3408"/>
  <c r="AC3409"/>
  <c r="AC3410"/>
  <c r="AC3411"/>
  <c r="AC3412"/>
  <c r="AC3413"/>
  <c r="AC3414"/>
  <c r="AC3415"/>
  <c r="AC3416"/>
  <c r="AC3417"/>
  <c r="AC3418"/>
  <c r="AC3419"/>
  <c r="AC3420"/>
  <c r="AC3421"/>
  <c r="AC3422"/>
  <c r="AC3423"/>
  <c r="AC3424"/>
  <c r="AC3425"/>
  <c r="AC3426"/>
  <c r="AC3427"/>
  <c r="AC3428"/>
  <c r="AC3429"/>
  <c r="AC3430"/>
  <c r="AC3431"/>
  <c r="AC3432"/>
  <c r="AC3433"/>
  <c r="AC3434"/>
  <c r="AC3435"/>
  <c r="AC3436"/>
  <c r="AC3437"/>
  <c r="AC3438"/>
  <c r="AC3439"/>
  <c r="AC3440"/>
  <c r="AC3441"/>
  <c r="AC3442"/>
  <c r="AC3443"/>
  <c r="AC3444"/>
  <c r="AC3445"/>
  <c r="AC3446"/>
  <c r="AC3447"/>
  <c r="AC3448"/>
  <c r="AC3449"/>
  <c r="AC3450"/>
  <c r="AC3451"/>
  <c r="AC3452"/>
  <c r="AC3453"/>
  <c r="AC3454"/>
  <c r="AC3455"/>
  <c r="AC3456"/>
  <c r="AC3457"/>
  <c r="AC3458"/>
  <c r="AC3459"/>
  <c r="AC3460"/>
  <c r="AC3461"/>
  <c r="AC3462"/>
  <c r="AC3463"/>
  <c r="AC3464"/>
  <c r="AC3465"/>
  <c r="AC3466"/>
  <c r="AC3467"/>
  <c r="AC3468"/>
  <c r="AC3469"/>
  <c r="AC3470"/>
  <c r="AC3471"/>
  <c r="AC3472"/>
  <c r="AC3473"/>
  <c r="AC3474"/>
  <c r="AC3475"/>
  <c r="AC3476"/>
  <c r="AC3477"/>
  <c r="AC3478"/>
  <c r="AC3479"/>
  <c r="AC3480"/>
  <c r="AC3481"/>
  <c r="AC3482"/>
  <c r="AC3483"/>
  <c r="AC3484"/>
  <c r="AC3485"/>
  <c r="AC3486"/>
  <c r="AC3487"/>
  <c r="AC3488"/>
  <c r="AC3489"/>
  <c r="AC3490"/>
  <c r="AC3491"/>
  <c r="AC3492"/>
  <c r="AC3493"/>
  <c r="AC3494"/>
  <c r="AC3495"/>
  <c r="AC3496"/>
  <c r="AC3497"/>
  <c r="AC3498"/>
  <c r="AC3499"/>
  <c r="AC3500"/>
  <c r="AC3501"/>
  <c r="AC3502"/>
  <c r="AC3503"/>
  <c r="AC3504"/>
  <c r="AC3505"/>
  <c r="AC3506"/>
  <c r="AC3507"/>
  <c r="AC3508"/>
  <c r="AC3509"/>
  <c r="AC3510"/>
  <c r="AC3511"/>
  <c r="AC3512"/>
  <c r="AC3513"/>
  <c r="AC3514"/>
  <c r="AC3515"/>
  <c r="AC3516"/>
  <c r="AC3517"/>
  <c r="AC3518"/>
  <c r="AC3519"/>
  <c r="AC3520"/>
  <c r="AC3521"/>
  <c r="AC3522"/>
  <c r="AC3523"/>
  <c r="AC3524"/>
  <c r="AC3525"/>
  <c r="AC3526"/>
  <c r="AC3527"/>
  <c r="AC3528"/>
  <c r="AC3529"/>
  <c r="AC3530"/>
  <c r="AC3531"/>
  <c r="AC3532"/>
  <c r="AC3533"/>
  <c r="AC3534"/>
  <c r="AC3535"/>
  <c r="AC3536"/>
  <c r="AC3537"/>
  <c r="AC3538"/>
  <c r="AC3539"/>
  <c r="AC3540"/>
  <c r="AC3541"/>
  <c r="AC3542"/>
  <c r="AC3543"/>
  <c r="AC3544"/>
  <c r="AC3545"/>
  <c r="AC3546"/>
  <c r="AC3547"/>
  <c r="AC3548"/>
  <c r="AC3549"/>
  <c r="AC3550"/>
  <c r="AC3551"/>
  <c r="AC3552"/>
  <c r="AC3553"/>
  <c r="AC3554"/>
  <c r="AC3555"/>
  <c r="AC3556"/>
  <c r="AC3557"/>
  <c r="AC3558"/>
  <c r="AC3559"/>
  <c r="AC3560"/>
  <c r="AC3561"/>
  <c r="AC3562"/>
  <c r="AC3563"/>
  <c r="AC3564"/>
  <c r="AC3565"/>
  <c r="AC3566"/>
  <c r="AC3567"/>
  <c r="AC3568"/>
  <c r="AC3569"/>
  <c r="AC3570"/>
  <c r="AC3571"/>
  <c r="AC3572"/>
  <c r="AC3573"/>
  <c r="AC3574"/>
  <c r="AC3575"/>
  <c r="AC3576"/>
  <c r="AC3577"/>
  <c r="AC3578"/>
  <c r="AC3579"/>
  <c r="AC3580"/>
  <c r="AC3581"/>
  <c r="AC3582"/>
  <c r="AC3583"/>
  <c r="AC3584"/>
  <c r="AC3585"/>
  <c r="AC3586"/>
  <c r="AC3587"/>
  <c r="AC3588"/>
  <c r="AC3589"/>
  <c r="AC3590"/>
  <c r="AC3591"/>
  <c r="AC3592"/>
  <c r="AC3593"/>
  <c r="AC3594"/>
  <c r="AC3595"/>
  <c r="AC3596"/>
  <c r="AC3597"/>
  <c r="AC3598"/>
  <c r="AC3599"/>
  <c r="AC3600"/>
  <c r="AC3601"/>
  <c r="AC3602"/>
  <c r="AC3603"/>
  <c r="AC3604"/>
  <c r="AC3605"/>
  <c r="AC3606"/>
  <c r="AC3607"/>
  <c r="AC3608"/>
  <c r="AC3609"/>
  <c r="AC3610"/>
  <c r="AC3611"/>
  <c r="AC3612"/>
  <c r="AC3613"/>
  <c r="AC3614"/>
  <c r="AC3615"/>
  <c r="AC3616"/>
  <c r="AC3617"/>
  <c r="AC3618"/>
  <c r="AC3619"/>
  <c r="AC3620"/>
  <c r="AC3621"/>
  <c r="AC3622"/>
  <c r="AC3623"/>
  <c r="AC3624"/>
  <c r="AC3625"/>
  <c r="AC3626"/>
  <c r="AC3627"/>
  <c r="AC3628"/>
  <c r="AC3629"/>
  <c r="AC3630"/>
  <c r="AC3631"/>
  <c r="AC3632"/>
  <c r="AC3633"/>
  <c r="AC3634"/>
  <c r="AC3635"/>
  <c r="AC3636"/>
  <c r="AC3637"/>
  <c r="AC3638"/>
  <c r="AC3639"/>
  <c r="AC3640"/>
  <c r="AC3641"/>
  <c r="AC3642"/>
  <c r="AC3643"/>
  <c r="AC3644"/>
  <c r="AC3645"/>
  <c r="AC3646"/>
  <c r="AC3647"/>
  <c r="AC3648"/>
  <c r="AC3649"/>
  <c r="AC3650"/>
  <c r="AC3651"/>
  <c r="AC3652"/>
  <c r="AC3653"/>
  <c r="AC3654"/>
  <c r="AC3655"/>
  <c r="AC3656"/>
  <c r="AC3657"/>
  <c r="AC3658"/>
  <c r="AC3659"/>
  <c r="AC3660"/>
  <c r="AC3661"/>
  <c r="AC3662"/>
  <c r="AC3663"/>
  <c r="AC3664"/>
  <c r="AC3665"/>
  <c r="AC3666"/>
  <c r="AC3667"/>
  <c r="AC3668"/>
  <c r="AC3669"/>
  <c r="AC3670"/>
  <c r="AC3671"/>
  <c r="AC3672"/>
  <c r="AC3673"/>
  <c r="AC3674"/>
  <c r="AC3675"/>
  <c r="AC3676"/>
  <c r="AC3677"/>
  <c r="AC3678"/>
  <c r="AC3679"/>
  <c r="AC3680"/>
  <c r="AC3681"/>
  <c r="AC3682"/>
  <c r="AC3683"/>
  <c r="AC3684"/>
  <c r="AC3685"/>
  <c r="AC3686"/>
  <c r="AC3687"/>
  <c r="AC3688"/>
  <c r="AC3689"/>
  <c r="AC3690"/>
  <c r="AC3691"/>
  <c r="AC3692"/>
  <c r="AC3693"/>
  <c r="AC3694"/>
  <c r="AC3695"/>
  <c r="AC3696"/>
  <c r="AC3697"/>
  <c r="AC3698"/>
  <c r="AC3699"/>
  <c r="AC3700"/>
  <c r="AC3701"/>
  <c r="AC3702"/>
  <c r="AC3703"/>
  <c r="AC3704"/>
  <c r="AC3705"/>
  <c r="AC3706"/>
  <c r="AC3707"/>
  <c r="AC3708"/>
  <c r="AC3709"/>
  <c r="AC3710"/>
  <c r="AC3711"/>
  <c r="AC3712"/>
  <c r="AC3713"/>
  <c r="AC3714"/>
  <c r="AC3715"/>
  <c r="AC3716"/>
  <c r="AC3717"/>
  <c r="AC3718"/>
  <c r="AC3719"/>
  <c r="AC3720"/>
  <c r="AC3721"/>
  <c r="AC3722"/>
  <c r="AC3723"/>
  <c r="AC3724"/>
  <c r="AC3725"/>
  <c r="AC3726"/>
  <c r="AC3727"/>
  <c r="AC3728"/>
  <c r="AC3729"/>
  <c r="AC3730"/>
  <c r="AC3731"/>
  <c r="AC3732"/>
  <c r="AC3733"/>
  <c r="AC3734"/>
  <c r="AC3735"/>
  <c r="AC3736"/>
  <c r="AC3737"/>
  <c r="AC3738"/>
  <c r="AC3739"/>
  <c r="AC3740"/>
  <c r="AC3741"/>
  <c r="AC3742"/>
  <c r="AC3743"/>
  <c r="AC3744"/>
  <c r="AC3745"/>
  <c r="AC3746"/>
  <c r="AC3747"/>
  <c r="AC3748"/>
  <c r="AC3749"/>
  <c r="AC3750"/>
  <c r="AC3751"/>
  <c r="AC3752"/>
  <c r="AC3753"/>
  <c r="AC3754"/>
  <c r="AC3755"/>
  <c r="AC3756"/>
  <c r="AC3757"/>
  <c r="AC3758"/>
  <c r="AC3759"/>
  <c r="AC3760"/>
  <c r="AC3761"/>
  <c r="AC3762"/>
  <c r="AC3763"/>
  <c r="AC3764"/>
  <c r="AC3765"/>
  <c r="AC3766"/>
  <c r="AC3767"/>
  <c r="AC3768"/>
  <c r="AC3769"/>
  <c r="AC3770"/>
  <c r="AC3771"/>
  <c r="AC3772"/>
  <c r="AC3773"/>
  <c r="AC3774"/>
  <c r="AC3775"/>
  <c r="AC3776"/>
  <c r="AC3777"/>
  <c r="AC3778"/>
  <c r="AC3779"/>
  <c r="AC3780"/>
  <c r="AC3781"/>
  <c r="AC3782"/>
  <c r="AC3783"/>
  <c r="AC3784"/>
  <c r="AC3785"/>
  <c r="AC3786"/>
  <c r="AC3787"/>
  <c r="AC3788"/>
  <c r="AC3789"/>
  <c r="AC3790"/>
  <c r="AC3791"/>
  <c r="AC3792"/>
  <c r="AC3793"/>
  <c r="AC3794"/>
  <c r="AC3795"/>
  <c r="AC3796"/>
  <c r="AC3797"/>
  <c r="AC3798"/>
  <c r="AC3799"/>
  <c r="AC3800"/>
  <c r="AC3801"/>
  <c r="AC3802"/>
  <c r="AC3803"/>
  <c r="AC3804"/>
  <c r="AC3805"/>
  <c r="AC3806"/>
  <c r="AC3807"/>
  <c r="AC3808"/>
  <c r="AC3809"/>
  <c r="AC3810"/>
  <c r="AC3811"/>
  <c r="AC3812"/>
  <c r="AC3813"/>
  <c r="AC3814"/>
  <c r="AC3815"/>
  <c r="AC3816"/>
  <c r="AC3817"/>
  <c r="AC3818"/>
  <c r="AC3819"/>
  <c r="AC3820"/>
  <c r="AC3821"/>
  <c r="AC3822"/>
  <c r="AC3823"/>
  <c r="AC3824"/>
  <c r="AC3825"/>
  <c r="AC3826"/>
  <c r="AC3827"/>
  <c r="AC3828"/>
  <c r="AC3829"/>
  <c r="AC3830"/>
  <c r="AC3831"/>
  <c r="AC3832"/>
  <c r="AC3833"/>
  <c r="AC3834"/>
  <c r="AC3835"/>
  <c r="AC3836"/>
  <c r="AC3837"/>
  <c r="AC3838"/>
  <c r="AC3839"/>
  <c r="AC3840"/>
  <c r="AC3841"/>
  <c r="AC3842"/>
  <c r="AC3843"/>
  <c r="AC3844"/>
  <c r="AC3845"/>
  <c r="AC3846"/>
  <c r="AC3847"/>
  <c r="AC3848"/>
  <c r="AC3849"/>
  <c r="AC3850"/>
  <c r="AC3851"/>
  <c r="AC3852"/>
  <c r="AC3853"/>
  <c r="AC3854"/>
  <c r="AC3855"/>
  <c r="AC3856"/>
  <c r="AC3857"/>
  <c r="AC3858"/>
  <c r="AC3859"/>
  <c r="AC3860"/>
  <c r="AC3861"/>
  <c r="AC3862"/>
  <c r="AC3863"/>
  <c r="AC3864"/>
  <c r="AC3865"/>
  <c r="AC3866"/>
  <c r="AC3867"/>
  <c r="AC3868"/>
  <c r="AC3869"/>
  <c r="AC3870"/>
  <c r="AC3871"/>
  <c r="AC3872"/>
  <c r="AC3873"/>
  <c r="AC3874"/>
  <c r="AC3875"/>
  <c r="AC3876"/>
  <c r="AC3877"/>
  <c r="AC3878"/>
  <c r="AC3879"/>
  <c r="AC3880"/>
  <c r="AC3881"/>
  <c r="AC3882"/>
  <c r="AC3883"/>
  <c r="AC3884"/>
  <c r="AC3885"/>
  <c r="AC3886"/>
  <c r="AC3887"/>
  <c r="AC3888"/>
  <c r="AC3889"/>
  <c r="AC3890"/>
  <c r="AC3891"/>
  <c r="AC3892"/>
  <c r="AC3893"/>
  <c r="AC3894"/>
  <c r="AC3895"/>
  <c r="AC3896"/>
  <c r="AC3897"/>
  <c r="AC3898"/>
  <c r="AC3899"/>
  <c r="AC3900"/>
  <c r="AC3901"/>
  <c r="AC3902"/>
  <c r="AC3903"/>
  <c r="AC3904"/>
  <c r="AC3905"/>
  <c r="AC3906"/>
  <c r="AC3907"/>
  <c r="AC3908"/>
  <c r="AC3909"/>
  <c r="AC3910"/>
  <c r="AC3911"/>
  <c r="AC3912"/>
  <c r="AC3913"/>
  <c r="AC3914"/>
  <c r="AC3915"/>
  <c r="AC3916"/>
  <c r="AC3917"/>
  <c r="AC3918"/>
  <c r="AC3919"/>
  <c r="AC3920"/>
  <c r="AC3921"/>
  <c r="AC3922"/>
  <c r="AC3923"/>
  <c r="AC3924"/>
  <c r="AC3925"/>
  <c r="AC3926"/>
  <c r="AC3927"/>
  <c r="AC3928"/>
  <c r="AC3929"/>
  <c r="AC3930"/>
  <c r="AC3931"/>
  <c r="AC3932"/>
  <c r="AC3933"/>
  <c r="AC3934"/>
  <c r="AC3935"/>
  <c r="AC3936"/>
  <c r="AC3937"/>
  <c r="AC3938"/>
  <c r="AC3939"/>
  <c r="AC3940"/>
  <c r="AC3941"/>
  <c r="AC3942"/>
  <c r="AC3943"/>
  <c r="AC3944"/>
  <c r="AC3945"/>
  <c r="AC3946"/>
  <c r="AC3947"/>
  <c r="AC3948"/>
  <c r="AC3949"/>
  <c r="AC3950"/>
  <c r="AC3951"/>
  <c r="AC3952"/>
  <c r="AC3953"/>
  <c r="AC3954"/>
  <c r="AC3955"/>
  <c r="AC3956"/>
  <c r="AC3957"/>
  <c r="AC3958"/>
  <c r="AC3959"/>
  <c r="AC3960"/>
  <c r="AC3961"/>
  <c r="AC3962"/>
  <c r="AC3963"/>
  <c r="AC3964"/>
  <c r="AC3965"/>
  <c r="AC3966"/>
  <c r="AC3967"/>
  <c r="AC3968"/>
  <c r="AC3969"/>
  <c r="AC3970"/>
  <c r="AC3971"/>
  <c r="AC3972"/>
  <c r="AC3973"/>
  <c r="AC3974"/>
  <c r="AC3975"/>
  <c r="AC3976"/>
  <c r="AC3977"/>
  <c r="AC3978"/>
  <c r="AC3979"/>
  <c r="AC3980"/>
  <c r="AC3981"/>
  <c r="AC3982"/>
  <c r="AC3983"/>
  <c r="AC3984"/>
  <c r="AC3985"/>
  <c r="AC3986"/>
  <c r="AC3987"/>
  <c r="AC2"/>
  <c r="A2" i="7"/>
  <c r="B2"/>
  <c r="C2"/>
  <c r="D2"/>
  <c r="E2"/>
  <c r="A3"/>
  <c r="B3"/>
  <c r="C3"/>
  <c r="D3"/>
  <c r="E3"/>
  <c r="A4"/>
  <c r="B4"/>
  <c r="C4"/>
  <c r="D4"/>
  <c r="E4"/>
  <c r="A5"/>
  <c r="B5"/>
  <c r="C5"/>
  <c r="D5"/>
  <c r="E5"/>
  <c r="A6"/>
  <c r="B6"/>
  <c r="C6"/>
  <c r="D6"/>
  <c r="E6"/>
  <c r="A7"/>
  <c r="B7"/>
  <c r="C7"/>
  <c r="D7"/>
  <c r="E7"/>
  <c r="A8"/>
  <c r="B8"/>
  <c r="C8"/>
  <c r="D8"/>
  <c r="E8"/>
  <c r="A9"/>
  <c r="B9"/>
  <c r="C9"/>
  <c r="D9"/>
  <c r="E9"/>
  <c r="A10"/>
  <c r="B10"/>
  <c r="C10"/>
  <c r="D10"/>
  <c r="E10"/>
  <c r="A11"/>
  <c r="B11"/>
  <c r="C11"/>
  <c r="D11"/>
  <c r="E11"/>
  <c r="A12"/>
  <c r="B12"/>
  <c r="C12"/>
  <c r="D12"/>
  <c r="E12"/>
  <c r="A13"/>
  <c r="B13"/>
  <c r="C13"/>
  <c r="D13"/>
  <c r="E13"/>
  <c r="A14"/>
  <c r="B14"/>
  <c r="C14"/>
  <c r="D14"/>
  <c r="E14"/>
  <c r="A15"/>
  <c r="B15"/>
  <c r="C15"/>
  <c r="D15"/>
  <c r="E15"/>
  <c r="A16"/>
  <c r="B16"/>
  <c r="C16"/>
  <c r="D16"/>
  <c r="E16"/>
  <c r="A17"/>
  <c r="B17"/>
  <c r="C17"/>
  <c r="D17"/>
  <c r="E17"/>
  <c r="B1"/>
  <c r="C1"/>
  <c r="D1"/>
  <c r="E1"/>
  <c r="F1"/>
  <c r="G1"/>
  <c r="H1"/>
  <c r="A1"/>
  <c r="AF3" i="3" l="1"/>
  <c r="AG3"/>
  <c r="AF4"/>
  <c r="AG4"/>
  <c r="AF5"/>
  <c r="AG5"/>
  <c r="AF6"/>
  <c r="AG6"/>
  <c r="AF7"/>
  <c r="AG7"/>
  <c r="AF8"/>
  <c r="AG8"/>
  <c r="AF9"/>
  <c r="AG9"/>
  <c r="AF10"/>
  <c r="AG10"/>
  <c r="AF11"/>
  <c r="AG11"/>
  <c r="AF12"/>
  <c r="AG12"/>
  <c r="AF13"/>
  <c r="AG13"/>
  <c r="AF14"/>
  <c r="AG14"/>
  <c r="AF15"/>
  <c r="AG15"/>
  <c r="AF16"/>
  <c r="AG16"/>
  <c r="AF17"/>
  <c r="AG17"/>
  <c r="AF18"/>
  <c r="AG18"/>
  <c r="AF19"/>
  <c r="AG19"/>
  <c r="AF20"/>
  <c r="AG20"/>
  <c r="AF21"/>
  <c r="AG21"/>
  <c r="AF22"/>
  <c r="AG22"/>
  <c r="AF23"/>
  <c r="AG23"/>
  <c r="AF24"/>
  <c r="AG24"/>
  <c r="AF25"/>
  <c r="AG25"/>
  <c r="AF26"/>
  <c r="AG26"/>
  <c r="AF27"/>
  <c r="AG27"/>
  <c r="AF28"/>
  <c r="AG28"/>
  <c r="AF29"/>
  <c r="AG29"/>
  <c r="AF30"/>
  <c r="AG30"/>
  <c r="AF31"/>
  <c r="AG31"/>
  <c r="AF32"/>
  <c r="AG32"/>
  <c r="AF33"/>
  <c r="AG33"/>
  <c r="AF34"/>
  <c r="AG34"/>
  <c r="AF35"/>
  <c r="AG35"/>
  <c r="AF36"/>
  <c r="AG36"/>
  <c r="AF37"/>
  <c r="AG37"/>
  <c r="AF38"/>
  <c r="AG38"/>
  <c r="AF39"/>
  <c r="AG39"/>
  <c r="AF40"/>
  <c r="AG40"/>
  <c r="AF41"/>
  <c r="AG41"/>
  <c r="AF42"/>
  <c r="AG42"/>
  <c r="AF43"/>
  <c r="AG43"/>
  <c r="AF44"/>
  <c r="AG44"/>
  <c r="AF45"/>
  <c r="AG45"/>
  <c r="AF46"/>
  <c r="AG46"/>
  <c r="AF47"/>
  <c r="AG47"/>
  <c r="AF48"/>
  <c r="AG48"/>
  <c r="AF49"/>
  <c r="AG49"/>
  <c r="AF50"/>
  <c r="AG50"/>
  <c r="AF51"/>
  <c r="AG51"/>
  <c r="AF52"/>
  <c r="AG52"/>
  <c r="AF53"/>
  <c r="AG53"/>
  <c r="AF54"/>
  <c r="AG54"/>
  <c r="AF55"/>
  <c r="AG55"/>
  <c r="AF56"/>
  <c r="AG56"/>
  <c r="AF57"/>
  <c r="AG57"/>
  <c r="AF58"/>
  <c r="AG58"/>
  <c r="AF59"/>
  <c r="AG59"/>
  <c r="AF60"/>
  <c r="AG60"/>
  <c r="AF61"/>
  <c r="AG61"/>
  <c r="AF62"/>
  <c r="AG62"/>
  <c r="AF63"/>
  <c r="AG63"/>
  <c r="AF64"/>
  <c r="AG64"/>
  <c r="AF65"/>
  <c r="AG65"/>
  <c r="AF66"/>
  <c r="AG66"/>
  <c r="AF67"/>
  <c r="AG67"/>
  <c r="AF68"/>
  <c r="AG68"/>
  <c r="AF69"/>
  <c r="AG69"/>
  <c r="AF70"/>
  <c r="AG70"/>
  <c r="AF71"/>
  <c r="AG71"/>
  <c r="AF72"/>
  <c r="AG72"/>
  <c r="AF73"/>
  <c r="AG73"/>
  <c r="AF74"/>
  <c r="AG74"/>
  <c r="AF75"/>
  <c r="AG75"/>
  <c r="AF76"/>
  <c r="AG76"/>
  <c r="AF77"/>
  <c r="AG77"/>
  <c r="AF78"/>
  <c r="AG78"/>
  <c r="AF79"/>
  <c r="AG79"/>
  <c r="AF80"/>
  <c r="AG80"/>
  <c r="AF81"/>
  <c r="AG81"/>
  <c r="AF82"/>
  <c r="AG82"/>
  <c r="AF83"/>
  <c r="AG83"/>
  <c r="AF84"/>
  <c r="AG84"/>
  <c r="AF85"/>
  <c r="AG85"/>
  <c r="AF86"/>
  <c r="AG86"/>
  <c r="AF87"/>
  <c r="AG87"/>
  <c r="AF88"/>
  <c r="AG88"/>
  <c r="AF89"/>
  <c r="AG89"/>
  <c r="AF90"/>
  <c r="AG90"/>
  <c r="AF91"/>
  <c r="AG91"/>
  <c r="AF92"/>
  <c r="AG92"/>
  <c r="AF93"/>
  <c r="AG93"/>
  <c r="AF94"/>
  <c r="AG94"/>
  <c r="AF95"/>
  <c r="AG95"/>
  <c r="AF96"/>
  <c r="AG96"/>
  <c r="AF97"/>
  <c r="AG97"/>
  <c r="AF98"/>
  <c r="AG98"/>
  <c r="AF99"/>
  <c r="AG99"/>
  <c r="AF100"/>
  <c r="AG100"/>
  <c r="AF101"/>
  <c r="AG101"/>
  <c r="AF102"/>
  <c r="AG102"/>
  <c r="AF103"/>
  <c r="AG103"/>
  <c r="AF104"/>
  <c r="AG104"/>
  <c r="AF105"/>
  <c r="AG105"/>
  <c r="AF106"/>
  <c r="AG106"/>
  <c r="AF107"/>
  <c r="AG107"/>
  <c r="AF108"/>
  <c r="AG108"/>
  <c r="AF109"/>
  <c r="AG109"/>
  <c r="AF110"/>
  <c r="AG110"/>
  <c r="AF111"/>
  <c r="AG111"/>
  <c r="AF112"/>
  <c r="AG112"/>
  <c r="AF113"/>
  <c r="AG113"/>
  <c r="AF114"/>
  <c r="AG114"/>
  <c r="AF115"/>
  <c r="AG115"/>
  <c r="AF116"/>
  <c r="AG116"/>
  <c r="AF117"/>
  <c r="AG117"/>
  <c r="AF118"/>
  <c r="AG118"/>
  <c r="AF119"/>
  <c r="AG119"/>
  <c r="AF120"/>
  <c r="AG120"/>
  <c r="AF121"/>
  <c r="AG121"/>
  <c r="AF122"/>
  <c r="AG122"/>
  <c r="AF123"/>
  <c r="AG123"/>
  <c r="AF124"/>
  <c r="AG124"/>
  <c r="AF125"/>
  <c r="AG125"/>
  <c r="AF126"/>
  <c r="AG126"/>
  <c r="AF127"/>
  <c r="AG127"/>
  <c r="AF128"/>
  <c r="AG128"/>
  <c r="AF129"/>
  <c r="AG129"/>
  <c r="AF130"/>
  <c r="AG130"/>
  <c r="AF131"/>
  <c r="AG131"/>
  <c r="AF132"/>
  <c r="AG132"/>
  <c r="AF133"/>
  <c r="AG133"/>
  <c r="AF134"/>
  <c r="AG134"/>
  <c r="AF135"/>
  <c r="AG135"/>
  <c r="AF136"/>
  <c r="AG136"/>
  <c r="AF137"/>
  <c r="AG137"/>
  <c r="AF138"/>
  <c r="AG138"/>
  <c r="AF139"/>
  <c r="AG139"/>
  <c r="AF140"/>
  <c r="AG140"/>
  <c r="AF141"/>
  <c r="AG141"/>
  <c r="AF142"/>
  <c r="AG142"/>
  <c r="AF143"/>
  <c r="AG143"/>
  <c r="AF144"/>
  <c r="AG144"/>
  <c r="AF145"/>
  <c r="AG145"/>
  <c r="AF146"/>
  <c r="AG146"/>
  <c r="AF147"/>
  <c r="AG147"/>
  <c r="AF148"/>
  <c r="AG148"/>
  <c r="AF149"/>
  <c r="AG149"/>
  <c r="AF150"/>
  <c r="AG150"/>
  <c r="AF151"/>
  <c r="AG151"/>
  <c r="AF152"/>
  <c r="AG152"/>
  <c r="AF153"/>
  <c r="AG153"/>
  <c r="AF154"/>
  <c r="AG154"/>
  <c r="AF155"/>
  <c r="AG155"/>
  <c r="AF156"/>
  <c r="AG156"/>
  <c r="AF157"/>
  <c r="AG157"/>
  <c r="AF158"/>
  <c r="AG158"/>
  <c r="AF159"/>
  <c r="AG159"/>
  <c r="AF160"/>
  <c r="AG160"/>
  <c r="AF161"/>
  <c r="AG161"/>
  <c r="AF162"/>
  <c r="AG162"/>
  <c r="AF163"/>
  <c r="AG163"/>
  <c r="AF164"/>
  <c r="AG164"/>
  <c r="AF165"/>
  <c r="AG165"/>
  <c r="AF166"/>
  <c r="AG166"/>
  <c r="AF167"/>
  <c r="AG167"/>
  <c r="AF168"/>
  <c r="AG168"/>
  <c r="AF169"/>
  <c r="AG169"/>
  <c r="AF170"/>
  <c r="AG170"/>
  <c r="AF171"/>
  <c r="AG171"/>
  <c r="AF172"/>
  <c r="AG172"/>
  <c r="AF173"/>
  <c r="AG173"/>
  <c r="AF174"/>
  <c r="AG174"/>
  <c r="AF175"/>
  <c r="AG175"/>
  <c r="AF176"/>
  <c r="AG176"/>
  <c r="AF177"/>
  <c r="AG177"/>
  <c r="AF178"/>
  <c r="AG178"/>
  <c r="AF179"/>
  <c r="AG179"/>
  <c r="AF180"/>
  <c r="AG180"/>
  <c r="AF181"/>
  <c r="AG181"/>
  <c r="AF182"/>
  <c r="AG182"/>
  <c r="AF183"/>
  <c r="AG183"/>
  <c r="AF184"/>
  <c r="AG184"/>
  <c r="AF185"/>
  <c r="AG185"/>
  <c r="AF186"/>
  <c r="AG186"/>
  <c r="AF187"/>
  <c r="AG187"/>
  <c r="AF188"/>
  <c r="AG188"/>
  <c r="AF189"/>
  <c r="AG189"/>
  <c r="AF190"/>
  <c r="AG190"/>
  <c r="AF191"/>
  <c r="AG191"/>
  <c r="AF192"/>
  <c r="AG192"/>
  <c r="AF193"/>
  <c r="AG193"/>
  <c r="AF194"/>
  <c r="AG194"/>
  <c r="AF195"/>
  <c r="AG195"/>
  <c r="AF196"/>
  <c r="AG196"/>
  <c r="AF197"/>
  <c r="AG197"/>
  <c r="AF198"/>
  <c r="AG198"/>
  <c r="AF199"/>
  <c r="AG199"/>
  <c r="AF200"/>
  <c r="AG200"/>
  <c r="AF201"/>
  <c r="AG201"/>
  <c r="AF202"/>
  <c r="AG202"/>
  <c r="AF203"/>
  <c r="AG203"/>
  <c r="AF204"/>
  <c r="AG204"/>
  <c r="AF205"/>
  <c r="AG205"/>
  <c r="AF206"/>
  <c r="AG206"/>
  <c r="AF207"/>
  <c r="AG207"/>
  <c r="AF208"/>
  <c r="AG208"/>
  <c r="AF209"/>
  <c r="AG209"/>
  <c r="AF210"/>
  <c r="AG210"/>
  <c r="AF211"/>
  <c r="AG211"/>
  <c r="AF212"/>
  <c r="AG212"/>
  <c r="AF213"/>
  <c r="AG213"/>
  <c r="AF214"/>
  <c r="AG214"/>
  <c r="AF215"/>
  <c r="AG215"/>
  <c r="AF216"/>
  <c r="AG216"/>
  <c r="AF217"/>
  <c r="AG217"/>
  <c r="AF218"/>
  <c r="AG218"/>
  <c r="AF219"/>
  <c r="AG219"/>
  <c r="AF220"/>
  <c r="AG220"/>
  <c r="AF221"/>
  <c r="AG221"/>
  <c r="AF222"/>
  <c r="AG222"/>
  <c r="AF223"/>
  <c r="AG223"/>
  <c r="AF224"/>
  <c r="AG224"/>
  <c r="AF225"/>
  <c r="AG225"/>
  <c r="AF226"/>
  <c r="AG226"/>
  <c r="AF227"/>
  <c r="AG227"/>
  <c r="AF228"/>
  <c r="AG228"/>
  <c r="AF229"/>
  <c r="AG229"/>
  <c r="AF230"/>
  <c r="AG230"/>
  <c r="AF231"/>
  <c r="AG231"/>
  <c r="AF232"/>
  <c r="AG232"/>
  <c r="AF233"/>
  <c r="AG233"/>
  <c r="AF234"/>
  <c r="AG234"/>
  <c r="AF235"/>
  <c r="AG235"/>
  <c r="AF236"/>
  <c r="AG236"/>
  <c r="AF237"/>
  <c r="AG237"/>
  <c r="AF238"/>
  <c r="AG238"/>
  <c r="AF239"/>
  <c r="AG239"/>
  <c r="AF240"/>
  <c r="AG240"/>
  <c r="AF241"/>
  <c r="AG241"/>
  <c r="AF242"/>
  <c r="AG242"/>
  <c r="AF243"/>
  <c r="AG243"/>
  <c r="AF244"/>
  <c r="AG244"/>
  <c r="AF245"/>
  <c r="AG245"/>
  <c r="AF246"/>
  <c r="AG246"/>
  <c r="AF247"/>
  <c r="AG247"/>
  <c r="AF248"/>
  <c r="AG248"/>
  <c r="AF249"/>
  <c r="AG249"/>
  <c r="AF250"/>
  <c r="AG250"/>
  <c r="AF251"/>
  <c r="AG251"/>
  <c r="AF252"/>
  <c r="AG252"/>
  <c r="AF253"/>
  <c r="AG253"/>
  <c r="AF254"/>
  <c r="AG254"/>
  <c r="AF255"/>
  <c r="AG255"/>
  <c r="AF256"/>
  <c r="AG256"/>
  <c r="AF257"/>
  <c r="AG257"/>
  <c r="AF258"/>
  <c r="AG258"/>
  <c r="AF259"/>
  <c r="AG259"/>
  <c r="AF260"/>
  <c r="AG260"/>
  <c r="AF261"/>
  <c r="AG261"/>
  <c r="AF262"/>
  <c r="AG262"/>
  <c r="AF263"/>
  <c r="AG263"/>
  <c r="AF264"/>
  <c r="AG264"/>
  <c r="AF265"/>
  <c r="AG265"/>
  <c r="AF266"/>
  <c r="AG266"/>
  <c r="AF267"/>
  <c r="AG267"/>
  <c r="AF268"/>
  <c r="AG268"/>
  <c r="AF269"/>
  <c r="AG269"/>
  <c r="AF270"/>
  <c r="AG270"/>
  <c r="AF271"/>
  <c r="AG271"/>
  <c r="AF272"/>
  <c r="AG272"/>
  <c r="AF273"/>
  <c r="AG273"/>
  <c r="AF274"/>
  <c r="AG274"/>
  <c r="AF275"/>
  <c r="AG275"/>
  <c r="AF276"/>
  <c r="AG276"/>
  <c r="AF277"/>
  <c r="AG277"/>
  <c r="AF278"/>
  <c r="AG278"/>
  <c r="AF279"/>
  <c r="AG279"/>
  <c r="AF280"/>
  <c r="AG280"/>
  <c r="AF281"/>
  <c r="AG281"/>
  <c r="AF282"/>
  <c r="AG282"/>
  <c r="AF283"/>
  <c r="AG283"/>
  <c r="AF284"/>
  <c r="AG284"/>
  <c r="AF285"/>
  <c r="AG285"/>
  <c r="AF286"/>
  <c r="AG286"/>
  <c r="AF287"/>
  <c r="AG287"/>
  <c r="AF288"/>
  <c r="AG288"/>
  <c r="AF289"/>
  <c r="AG289"/>
  <c r="AF290"/>
  <c r="AG290"/>
  <c r="AF291"/>
  <c r="AG291"/>
  <c r="AF292"/>
  <c r="AG292"/>
  <c r="AF293"/>
  <c r="AG293"/>
  <c r="AF294"/>
  <c r="AG294"/>
  <c r="AF295"/>
  <c r="AG295"/>
  <c r="AF296"/>
  <c r="AG296"/>
  <c r="AF297"/>
  <c r="AG297"/>
  <c r="AF298"/>
  <c r="AG298"/>
  <c r="AF299"/>
  <c r="AG299"/>
  <c r="AF300"/>
  <c r="AG300"/>
  <c r="AF301"/>
  <c r="AG301"/>
  <c r="AF302"/>
  <c r="AG302"/>
  <c r="AF303"/>
  <c r="AG303"/>
  <c r="AF304"/>
  <c r="AG304"/>
  <c r="AF305"/>
  <c r="AG305"/>
  <c r="AF306"/>
  <c r="AG306"/>
  <c r="AF307"/>
  <c r="AG307"/>
  <c r="AF308"/>
  <c r="AG308"/>
  <c r="AF309"/>
  <c r="AG309"/>
  <c r="AF310"/>
  <c r="AG310"/>
  <c r="AF311"/>
  <c r="AG311"/>
  <c r="AF312"/>
  <c r="AG312"/>
  <c r="AF313"/>
  <c r="AG313"/>
  <c r="AF314"/>
  <c r="AG314"/>
  <c r="AF315"/>
  <c r="AG315"/>
  <c r="AF316"/>
  <c r="AG316"/>
  <c r="AF317"/>
  <c r="AG317"/>
  <c r="AF318"/>
  <c r="AG318"/>
  <c r="AF319"/>
  <c r="AG319"/>
  <c r="AF320"/>
  <c r="AG320"/>
  <c r="AF321"/>
  <c r="AG321"/>
  <c r="AF322"/>
  <c r="AG322"/>
  <c r="AF323"/>
  <c r="AG323"/>
  <c r="AF324"/>
  <c r="AG324"/>
  <c r="AF325"/>
  <c r="AG325"/>
  <c r="AF326"/>
  <c r="AG326"/>
  <c r="AF327"/>
  <c r="AG327"/>
  <c r="AF328"/>
  <c r="AG328"/>
  <c r="AF329"/>
  <c r="AG329"/>
  <c r="AF330"/>
  <c r="AG330"/>
  <c r="AF331"/>
  <c r="AG331"/>
  <c r="AF332"/>
  <c r="AG332"/>
  <c r="AF333"/>
  <c r="AG333"/>
  <c r="AF334"/>
  <c r="AG334"/>
  <c r="AF335"/>
  <c r="AG335"/>
  <c r="AF336"/>
  <c r="AG336"/>
  <c r="AF337"/>
  <c r="AG337"/>
  <c r="AF338"/>
  <c r="AG338"/>
  <c r="AF339"/>
  <c r="AG339"/>
  <c r="AF340"/>
  <c r="AG340"/>
  <c r="AF341"/>
  <c r="AG341"/>
  <c r="AF342"/>
  <c r="AG342"/>
  <c r="AF343"/>
  <c r="AG343"/>
  <c r="AF344"/>
  <c r="AG344"/>
  <c r="AF345"/>
  <c r="AG345"/>
  <c r="AF346"/>
  <c r="AG346"/>
  <c r="AF347"/>
  <c r="AG347"/>
  <c r="AF348"/>
  <c r="AG348"/>
  <c r="AF349"/>
  <c r="AG349"/>
  <c r="AF350"/>
  <c r="AG350"/>
  <c r="AF351"/>
  <c r="AG351"/>
  <c r="AF352"/>
  <c r="AG352"/>
  <c r="AF353"/>
  <c r="AG353"/>
  <c r="AF354"/>
  <c r="AG354"/>
  <c r="AF355"/>
  <c r="AG355"/>
  <c r="AF356"/>
  <c r="AG356"/>
  <c r="AF357"/>
  <c r="AG357"/>
  <c r="AF358"/>
  <c r="AG358"/>
  <c r="AF359"/>
  <c r="AG359"/>
  <c r="AF360"/>
  <c r="AG360"/>
  <c r="AF361"/>
  <c r="AG361"/>
  <c r="AF362"/>
  <c r="AG362"/>
  <c r="AF363"/>
  <c r="AG363"/>
  <c r="AF364"/>
  <c r="AG364"/>
  <c r="AF365"/>
  <c r="AG365"/>
  <c r="AF366"/>
  <c r="AG366"/>
  <c r="AF367"/>
  <c r="AG367"/>
  <c r="AF368"/>
  <c r="AG368"/>
  <c r="AF369"/>
  <c r="AG369"/>
  <c r="AF370"/>
  <c r="AG370"/>
  <c r="AF371"/>
  <c r="AG371"/>
  <c r="AF372"/>
  <c r="AG372"/>
  <c r="AF373"/>
  <c r="AG373"/>
  <c r="AF374"/>
  <c r="AG374"/>
  <c r="AF375"/>
  <c r="AG375"/>
  <c r="AF376"/>
  <c r="AG376"/>
  <c r="AF377"/>
  <c r="AG377"/>
  <c r="AF378"/>
  <c r="AG378"/>
  <c r="AF379"/>
  <c r="AG379"/>
  <c r="AF380"/>
  <c r="AG380"/>
  <c r="AF381"/>
  <c r="AG381"/>
  <c r="AF382"/>
  <c r="AG382"/>
  <c r="AF383"/>
  <c r="AG383"/>
  <c r="AF384"/>
  <c r="AG384"/>
  <c r="AF385"/>
  <c r="AG385"/>
  <c r="AF386"/>
  <c r="AG386"/>
  <c r="AF387"/>
  <c r="AG387"/>
  <c r="AF388"/>
  <c r="AG388"/>
  <c r="AF389"/>
  <c r="AG389"/>
  <c r="AF390"/>
  <c r="AG390"/>
  <c r="AF391"/>
  <c r="AG391"/>
  <c r="AF392"/>
  <c r="AG392"/>
  <c r="AF393"/>
  <c r="AG393"/>
  <c r="AF394"/>
  <c r="AG394"/>
  <c r="AF395"/>
  <c r="AG395"/>
  <c r="AF396"/>
  <c r="AG396"/>
  <c r="AF397"/>
  <c r="AG397"/>
  <c r="AF398"/>
  <c r="AG398"/>
  <c r="AF399"/>
  <c r="AG399"/>
  <c r="AF400"/>
  <c r="AG400"/>
  <c r="AF401"/>
  <c r="AG401"/>
  <c r="AF402"/>
  <c r="AG402"/>
  <c r="AF403"/>
  <c r="AG403"/>
  <c r="AF404"/>
  <c r="AG404"/>
  <c r="AF405"/>
  <c r="AG405"/>
  <c r="AF406"/>
  <c r="AG406"/>
  <c r="AF407"/>
  <c r="AG407"/>
  <c r="AF408"/>
  <c r="AG408"/>
  <c r="AF409"/>
  <c r="AG409"/>
  <c r="AF410"/>
  <c r="AG410"/>
  <c r="AF411"/>
  <c r="AG411"/>
  <c r="AF412"/>
  <c r="AG412"/>
  <c r="AF413"/>
  <c r="AG413"/>
  <c r="AF414"/>
  <c r="AG414"/>
  <c r="AF415"/>
  <c r="AG415"/>
  <c r="AF416"/>
  <c r="AG416"/>
  <c r="AF417"/>
  <c r="AG417"/>
  <c r="AF418"/>
  <c r="AG418"/>
  <c r="AF419"/>
  <c r="AG419"/>
  <c r="AF420"/>
  <c r="AG420"/>
  <c r="AF421"/>
  <c r="AG421"/>
  <c r="AF422"/>
  <c r="AG422"/>
  <c r="AF423"/>
  <c r="AG423"/>
  <c r="AF424"/>
  <c r="AG424"/>
  <c r="AF425"/>
  <c r="AG425"/>
  <c r="AF426"/>
  <c r="AG426"/>
  <c r="AF427"/>
  <c r="AG427"/>
  <c r="AF428"/>
  <c r="AG428"/>
  <c r="AF429"/>
  <c r="AG429"/>
  <c r="AF430"/>
  <c r="AG430"/>
  <c r="AF431"/>
  <c r="AG431"/>
  <c r="AF432"/>
  <c r="AG432"/>
  <c r="AF433"/>
  <c r="AG433"/>
  <c r="AF434"/>
  <c r="AG434"/>
  <c r="AF435"/>
  <c r="AG435"/>
  <c r="AF436"/>
  <c r="AG436"/>
  <c r="AF437"/>
  <c r="AG437"/>
  <c r="AF438"/>
  <c r="AG438"/>
  <c r="AF439"/>
  <c r="AG439"/>
  <c r="AF440"/>
  <c r="AG440"/>
  <c r="AF441"/>
  <c r="AG441"/>
  <c r="AF442"/>
  <c r="AG442"/>
  <c r="AF443"/>
  <c r="AG443"/>
  <c r="AF444"/>
  <c r="AG444"/>
  <c r="AF445"/>
  <c r="AG445"/>
  <c r="AF446"/>
  <c r="AG446"/>
  <c r="AF447"/>
  <c r="AG447"/>
  <c r="AF448"/>
  <c r="AG448"/>
  <c r="AF449"/>
  <c r="AG449"/>
  <c r="AF450"/>
  <c r="AG450"/>
  <c r="AF451"/>
  <c r="AG451"/>
  <c r="AF452"/>
  <c r="AG452"/>
  <c r="AF453"/>
  <c r="AG453"/>
  <c r="AF454"/>
  <c r="AG454"/>
  <c r="AF455"/>
  <c r="AG455"/>
  <c r="AF456"/>
  <c r="AG456"/>
  <c r="AF457"/>
  <c r="AG457"/>
  <c r="AF458"/>
  <c r="AG458"/>
  <c r="AF459"/>
  <c r="AG459"/>
  <c r="AF460"/>
  <c r="AG460"/>
  <c r="AF461"/>
  <c r="AG461"/>
  <c r="AF462"/>
  <c r="AG462"/>
  <c r="AF463"/>
  <c r="AG463"/>
  <c r="AF464"/>
  <c r="AG464"/>
  <c r="AF465"/>
  <c r="AG465"/>
  <c r="AF466"/>
  <c r="AG466"/>
  <c r="AF467"/>
  <c r="AG467"/>
  <c r="AF468"/>
  <c r="AG468"/>
  <c r="AF469"/>
  <c r="AG469"/>
  <c r="AF470"/>
  <c r="AG470"/>
  <c r="AF471"/>
  <c r="AG471"/>
  <c r="AF472"/>
  <c r="AG472"/>
  <c r="AF473"/>
  <c r="AG473"/>
  <c r="AF474"/>
  <c r="AG474"/>
  <c r="AF475"/>
  <c r="AG475"/>
  <c r="AF476"/>
  <c r="AG476"/>
  <c r="AF477"/>
  <c r="AG477"/>
  <c r="AF478"/>
  <c r="AG478"/>
  <c r="AF479"/>
  <c r="AG479"/>
  <c r="AF480"/>
  <c r="AG480"/>
  <c r="AF481"/>
  <c r="AG481"/>
  <c r="AF482"/>
  <c r="AG482"/>
  <c r="AF483"/>
  <c r="AG483"/>
  <c r="AF484"/>
  <c r="AG484"/>
  <c r="AF485"/>
  <c r="AG485"/>
  <c r="AF486"/>
  <c r="AG486"/>
  <c r="AF487"/>
  <c r="AG487"/>
  <c r="AF488"/>
  <c r="AG488"/>
  <c r="AF489"/>
  <c r="AG489"/>
  <c r="AF490"/>
  <c r="AG490"/>
  <c r="AF491"/>
  <c r="AG491"/>
  <c r="AF492"/>
  <c r="AG492"/>
  <c r="AF493"/>
  <c r="AG493"/>
  <c r="AF494"/>
  <c r="AG494"/>
  <c r="AF495"/>
  <c r="AG495"/>
  <c r="AF496"/>
  <c r="AG496"/>
  <c r="AF497"/>
  <c r="AG497"/>
  <c r="AF498"/>
  <c r="AG498"/>
  <c r="AF499"/>
  <c r="AG499"/>
  <c r="AF500"/>
  <c r="AG500"/>
  <c r="AF501"/>
  <c r="AG501"/>
  <c r="AF502"/>
  <c r="AG502"/>
  <c r="AF503"/>
  <c r="AG503"/>
  <c r="AF504"/>
  <c r="AG504"/>
  <c r="AF505"/>
  <c r="AG505"/>
  <c r="AF506"/>
  <c r="AG506"/>
  <c r="AF507"/>
  <c r="AG507"/>
  <c r="AF508"/>
  <c r="AG508"/>
  <c r="AF509"/>
  <c r="AG509"/>
  <c r="AF510"/>
  <c r="AG510"/>
  <c r="AF511"/>
  <c r="AG511"/>
  <c r="AF512"/>
  <c r="AG512"/>
  <c r="AF513"/>
  <c r="AG513"/>
  <c r="AF514"/>
  <c r="AG514"/>
  <c r="AF515"/>
  <c r="AG515"/>
  <c r="AF516"/>
  <c r="AG516"/>
  <c r="AF517"/>
  <c r="AG517"/>
  <c r="AF518"/>
  <c r="AG518"/>
  <c r="AF519"/>
  <c r="AG519"/>
  <c r="AF520"/>
  <c r="AG520"/>
  <c r="AF521"/>
  <c r="AG521"/>
  <c r="AF522"/>
  <c r="AG522"/>
  <c r="AF523"/>
  <c r="AG523"/>
  <c r="AF524"/>
  <c r="AG524"/>
  <c r="AF525"/>
  <c r="AG525"/>
  <c r="AF526"/>
  <c r="AG526"/>
  <c r="AF527"/>
  <c r="AG527"/>
  <c r="AF528"/>
  <c r="AG528"/>
  <c r="AF529"/>
  <c r="AG529"/>
  <c r="AF530"/>
  <c r="AG530"/>
  <c r="AF531"/>
  <c r="AG531"/>
  <c r="AF532"/>
  <c r="AG532"/>
  <c r="AF533"/>
  <c r="AG533"/>
  <c r="AF534"/>
  <c r="AG534"/>
  <c r="AF535"/>
  <c r="AG535"/>
  <c r="AF536"/>
  <c r="AG536"/>
  <c r="AF537"/>
  <c r="AG537"/>
  <c r="AF538"/>
  <c r="AG538"/>
  <c r="AF539"/>
  <c r="AG539"/>
  <c r="AF540"/>
  <c r="AG540"/>
  <c r="AF541"/>
  <c r="AG541"/>
  <c r="AF542"/>
  <c r="AG542"/>
  <c r="AF543"/>
  <c r="AG543"/>
  <c r="AF544"/>
  <c r="AG544"/>
  <c r="AF545"/>
  <c r="AG545"/>
  <c r="AF546"/>
  <c r="AG546"/>
  <c r="AF547"/>
  <c r="AG547"/>
  <c r="AF548"/>
  <c r="AG548"/>
  <c r="AF549"/>
  <c r="AG549"/>
  <c r="AF550"/>
  <c r="AG550"/>
  <c r="AF551"/>
  <c r="AG551"/>
  <c r="AF552"/>
  <c r="AG552"/>
  <c r="AF553"/>
  <c r="AG553"/>
  <c r="AF554"/>
  <c r="AG554"/>
  <c r="AF555"/>
  <c r="AG555"/>
  <c r="AF556"/>
  <c r="AG556"/>
  <c r="AF557"/>
  <c r="AG557"/>
  <c r="AF558"/>
  <c r="AG558"/>
  <c r="AF559"/>
  <c r="AG559"/>
  <c r="AF560"/>
  <c r="AG560"/>
  <c r="AF561"/>
  <c r="AG561"/>
  <c r="AF562"/>
  <c r="AG562"/>
  <c r="AF563"/>
  <c r="AG563"/>
  <c r="AF564"/>
  <c r="AG564"/>
  <c r="AF565"/>
  <c r="AG565"/>
  <c r="AF566"/>
  <c r="AG566"/>
  <c r="AF567"/>
  <c r="AG567"/>
  <c r="AF568"/>
  <c r="AG568"/>
  <c r="AF569"/>
  <c r="AG569"/>
  <c r="AF570"/>
  <c r="AG570"/>
  <c r="AF571"/>
  <c r="AG571"/>
  <c r="AF572"/>
  <c r="AG572"/>
  <c r="AF573"/>
  <c r="AG573"/>
  <c r="AF574"/>
  <c r="AG574"/>
  <c r="AF575"/>
  <c r="AG575"/>
  <c r="AF576"/>
  <c r="AG576"/>
  <c r="AF577"/>
  <c r="AG577"/>
  <c r="AF578"/>
  <c r="AG578"/>
  <c r="AF579"/>
  <c r="AG579"/>
  <c r="AF580"/>
  <c r="AG580"/>
  <c r="AF581"/>
  <c r="AG581"/>
  <c r="AF582"/>
  <c r="AG582"/>
  <c r="AF583"/>
  <c r="AG583"/>
  <c r="AF584"/>
  <c r="AG584"/>
  <c r="AF585"/>
  <c r="AG585"/>
  <c r="AF586"/>
  <c r="AG586"/>
  <c r="AF587"/>
  <c r="AG587"/>
  <c r="AF588"/>
  <c r="AG588"/>
  <c r="AF589"/>
  <c r="AG589"/>
  <c r="AF590"/>
  <c r="AG590"/>
  <c r="AF591"/>
  <c r="AG591"/>
  <c r="AF592"/>
  <c r="AG592"/>
  <c r="AF593"/>
  <c r="AG593"/>
  <c r="AF594"/>
  <c r="AG594"/>
  <c r="AF595"/>
  <c r="AG595"/>
  <c r="AF596"/>
  <c r="AG596"/>
  <c r="AF597"/>
  <c r="AG597"/>
  <c r="AF598"/>
  <c r="AG598"/>
  <c r="AF599"/>
  <c r="AG599"/>
  <c r="AF600"/>
  <c r="AG600"/>
  <c r="AF601"/>
  <c r="AG601"/>
  <c r="AF602"/>
  <c r="AG602"/>
  <c r="AF603"/>
  <c r="AG603"/>
  <c r="AF604"/>
  <c r="AG604"/>
  <c r="AF605"/>
  <c r="AG605"/>
  <c r="AF606"/>
  <c r="AG606"/>
  <c r="AF607"/>
  <c r="AG607"/>
  <c r="AF608"/>
  <c r="AG608"/>
  <c r="AF609"/>
  <c r="AG609"/>
  <c r="AF610"/>
  <c r="AG610"/>
  <c r="AF611"/>
  <c r="AG611"/>
  <c r="AF612"/>
  <c r="AG612"/>
  <c r="AF613"/>
  <c r="AG613"/>
  <c r="AF614"/>
  <c r="AG614"/>
  <c r="AF615"/>
  <c r="AG615"/>
  <c r="AF616"/>
  <c r="AG616"/>
  <c r="AF617"/>
  <c r="AG617"/>
  <c r="AF618"/>
  <c r="AG618"/>
  <c r="AF619"/>
  <c r="AG619"/>
  <c r="AF620"/>
  <c r="AG620"/>
  <c r="AF621"/>
  <c r="AG621"/>
  <c r="AF622"/>
  <c r="AG622"/>
  <c r="AF623"/>
  <c r="AG623"/>
  <c r="AF624"/>
  <c r="AG624"/>
  <c r="AF625"/>
  <c r="AG625"/>
  <c r="AF626"/>
  <c r="AG626"/>
  <c r="AF627"/>
  <c r="AG627"/>
  <c r="AF628"/>
  <c r="AG628"/>
  <c r="AF629"/>
  <c r="AG629"/>
  <c r="AF630"/>
  <c r="AG630"/>
  <c r="AF631"/>
  <c r="AG631"/>
  <c r="AF632"/>
  <c r="AG632"/>
  <c r="AF633"/>
  <c r="AG633"/>
  <c r="AF634"/>
  <c r="AG634"/>
  <c r="AF635"/>
  <c r="AG635"/>
  <c r="AF636"/>
  <c r="AG636"/>
  <c r="AF637"/>
  <c r="AG637"/>
  <c r="AF638"/>
  <c r="AG638"/>
  <c r="AF639"/>
  <c r="AG639"/>
  <c r="AF640"/>
  <c r="AG640"/>
  <c r="AF641"/>
  <c r="AG641"/>
  <c r="AF642"/>
  <c r="AG642"/>
  <c r="AF643"/>
  <c r="AG643"/>
  <c r="AF644"/>
  <c r="AG644"/>
  <c r="AF645"/>
  <c r="AG645"/>
  <c r="AF646"/>
  <c r="AG646"/>
  <c r="AF647"/>
  <c r="AG647"/>
  <c r="AF648"/>
  <c r="AG648"/>
  <c r="AF649"/>
  <c r="AG649"/>
  <c r="AF650"/>
  <c r="AG650"/>
  <c r="AF651"/>
  <c r="AG651"/>
  <c r="AF652"/>
  <c r="AG652"/>
  <c r="AF653"/>
  <c r="AG653"/>
  <c r="AF654"/>
  <c r="AG654"/>
  <c r="AF655"/>
  <c r="AG655"/>
  <c r="AF656"/>
  <c r="AG656"/>
  <c r="AF657"/>
  <c r="AG657"/>
  <c r="AF658"/>
  <c r="AG658"/>
  <c r="AF659"/>
  <c r="AG659"/>
  <c r="AF660"/>
  <c r="AG660"/>
  <c r="AF661"/>
  <c r="AG661"/>
  <c r="AF662"/>
  <c r="AG662"/>
  <c r="AF663"/>
  <c r="AG663"/>
  <c r="AF664"/>
  <c r="AG664"/>
  <c r="AF665"/>
  <c r="AG665"/>
  <c r="AF666"/>
  <c r="AG666"/>
  <c r="AF667"/>
  <c r="AG667"/>
  <c r="AF668"/>
  <c r="AG668"/>
  <c r="AF669"/>
  <c r="AG669"/>
  <c r="AF670"/>
  <c r="AG670"/>
  <c r="AF671"/>
  <c r="AG671"/>
  <c r="AF672"/>
  <c r="AG672"/>
  <c r="AF673"/>
  <c r="AG673"/>
  <c r="AF674"/>
  <c r="AG674"/>
  <c r="AF675"/>
  <c r="AG675"/>
  <c r="AF676"/>
  <c r="AG676"/>
  <c r="AF677"/>
  <c r="AG677"/>
  <c r="AF678"/>
  <c r="AG678"/>
  <c r="AF679"/>
  <c r="AG679"/>
  <c r="AF680"/>
  <c r="AG680"/>
  <c r="AF681"/>
  <c r="AG681"/>
  <c r="AF682"/>
  <c r="AG682"/>
  <c r="AF683"/>
  <c r="AG683"/>
  <c r="AF684"/>
  <c r="AG684"/>
  <c r="AF685"/>
  <c r="AG685"/>
  <c r="AF686"/>
  <c r="AG686"/>
  <c r="AF687"/>
  <c r="AG687"/>
  <c r="AF688"/>
  <c r="AG688"/>
  <c r="AF689"/>
  <c r="AG689"/>
  <c r="AF690"/>
  <c r="AG690"/>
  <c r="AF691"/>
  <c r="AG691"/>
  <c r="AF692"/>
  <c r="AG692"/>
  <c r="AF693"/>
  <c r="AG693"/>
  <c r="AF694"/>
  <c r="AG694"/>
  <c r="AF695"/>
  <c r="AG695"/>
  <c r="AF696"/>
  <c r="AG696"/>
  <c r="AF697"/>
  <c r="AG697"/>
  <c r="AF698"/>
  <c r="AG698"/>
  <c r="AF699"/>
  <c r="AG699"/>
  <c r="AF700"/>
  <c r="AG700"/>
  <c r="AF701"/>
  <c r="AG701"/>
  <c r="AF702"/>
  <c r="AG702"/>
  <c r="AF703"/>
  <c r="AG703"/>
  <c r="AF704"/>
  <c r="AG704"/>
  <c r="AF705"/>
  <c r="AG705"/>
  <c r="AF706"/>
  <c r="AG706"/>
  <c r="AF707"/>
  <c r="AG707"/>
  <c r="AF708"/>
  <c r="AG708"/>
  <c r="AF709"/>
  <c r="AG709"/>
  <c r="AF710"/>
  <c r="AG710"/>
  <c r="AF711"/>
  <c r="AG711"/>
  <c r="AF712"/>
  <c r="AG712"/>
  <c r="AF713"/>
  <c r="AG713"/>
  <c r="AF714"/>
  <c r="AG714"/>
  <c r="AF715"/>
  <c r="AG715"/>
  <c r="AF716"/>
  <c r="AG716"/>
  <c r="AF717"/>
  <c r="AG717"/>
  <c r="AF718"/>
  <c r="AG718"/>
  <c r="AF719"/>
  <c r="AG719"/>
  <c r="AF720"/>
  <c r="AG720"/>
  <c r="AF721"/>
  <c r="AG721"/>
  <c r="AF722"/>
  <c r="AG722"/>
  <c r="AF723"/>
  <c r="AG723"/>
  <c r="AF724"/>
  <c r="AG724"/>
  <c r="AF725"/>
  <c r="AG725"/>
  <c r="AF726"/>
  <c r="AG726"/>
  <c r="AF727"/>
  <c r="AG727"/>
  <c r="AF728"/>
  <c r="AG728"/>
  <c r="AF729"/>
  <c r="AG729"/>
  <c r="AF730"/>
  <c r="AG730"/>
  <c r="AF731"/>
  <c r="AG731"/>
  <c r="AF732"/>
  <c r="AG732"/>
  <c r="AF733"/>
  <c r="AG733"/>
  <c r="AF734"/>
  <c r="AG734"/>
  <c r="AF735"/>
  <c r="AG735"/>
  <c r="AF736"/>
  <c r="AG736"/>
  <c r="AF737"/>
  <c r="AG737"/>
  <c r="AF738"/>
  <c r="AG738"/>
  <c r="AF739"/>
  <c r="AG739"/>
  <c r="AF740"/>
  <c r="AG740"/>
  <c r="AF741"/>
  <c r="AG741"/>
  <c r="AF742"/>
  <c r="AG742"/>
  <c r="AF743"/>
  <c r="AG743"/>
  <c r="AF744"/>
  <c r="AG744"/>
  <c r="AF745"/>
  <c r="AG745"/>
  <c r="AF746"/>
  <c r="AG746"/>
  <c r="AF747"/>
  <c r="AG747"/>
  <c r="AF748"/>
  <c r="AG748"/>
  <c r="AF749"/>
  <c r="AG749"/>
  <c r="AF750"/>
  <c r="AG750"/>
  <c r="AF751"/>
  <c r="AG751"/>
  <c r="AF752"/>
  <c r="AG752"/>
  <c r="AF753"/>
  <c r="AG753"/>
  <c r="AF754"/>
  <c r="AG754"/>
  <c r="AF755"/>
  <c r="AG755"/>
  <c r="AF756"/>
  <c r="AG756"/>
  <c r="AF757"/>
  <c r="AG757"/>
  <c r="AF758"/>
  <c r="AG758"/>
  <c r="AF759"/>
  <c r="AG759"/>
  <c r="AF760"/>
  <c r="AG760"/>
  <c r="AF761"/>
  <c r="AG761"/>
  <c r="AF762"/>
  <c r="AG762"/>
  <c r="AF763"/>
  <c r="AG763"/>
  <c r="AF764"/>
  <c r="AG764"/>
  <c r="AF765"/>
  <c r="AG765"/>
  <c r="AF766"/>
  <c r="AG766"/>
  <c r="AF767"/>
  <c r="AG767"/>
  <c r="AF768"/>
  <c r="AG768"/>
  <c r="AF769"/>
  <c r="AG769"/>
  <c r="AF770"/>
  <c r="AG770"/>
  <c r="AF771"/>
  <c r="AG771"/>
  <c r="AF772"/>
  <c r="AG772"/>
  <c r="AF773"/>
  <c r="AG773"/>
  <c r="AF774"/>
  <c r="AG774"/>
  <c r="AF775"/>
  <c r="AG775"/>
  <c r="AF776"/>
  <c r="AG776"/>
  <c r="AF777"/>
  <c r="AG777"/>
  <c r="AF778"/>
  <c r="AG778"/>
  <c r="AF779"/>
  <c r="AG779"/>
  <c r="AF780"/>
  <c r="AG780"/>
  <c r="AF781"/>
  <c r="AG781"/>
  <c r="AF782"/>
  <c r="AG782"/>
  <c r="AF783"/>
  <c r="AG783"/>
  <c r="AF784"/>
  <c r="AG784"/>
  <c r="AF785"/>
  <c r="AG785"/>
  <c r="AF786"/>
  <c r="AG786"/>
  <c r="AF787"/>
  <c r="AG787"/>
  <c r="AF788"/>
  <c r="AG788"/>
  <c r="AF789"/>
  <c r="AG789"/>
  <c r="AF790"/>
  <c r="AG790"/>
  <c r="AF791"/>
  <c r="AG791"/>
  <c r="AF792"/>
  <c r="AG792"/>
  <c r="AF793"/>
  <c r="AG793"/>
  <c r="AF794"/>
  <c r="AG794"/>
  <c r="AF795"/>
  <c r="AG795"/>
  <c r="AF796"/>
  <c r="AG796"/>
  <c r="AF797"/>
  <c r="AG797"/>
  <c r="AF798"/>
  <c r="AG798"/>
  <c r="AF799"/>
  <c r="AG799"/>
  <c r="AF800"/>
  <c r="AG800"/>
  <c r="AF801"/>
  <c r="AG801"/>
  <c r="AF802"/>
  <c r="AG802"/>
  <c r="AF803"/>
  <c r="AG803"/>
  <c r="AF804"/>
  <c r="AG804"/>
  <c r="AF805"/>
  <c r="AG805"/>
  <c r="AF806"/>
  <c r="AG806"/>
  <c r="AF807"/>
  <c r="AG807"/>
  <c r="AF808"/>
  <c r="AG808"/>
  <c r="AF809"/>
  <c r="AG809"/>
  <c r="AF810"/>
  <c r="AG810"/>
  <c r="AF811"/>
  <c r="AG811"/>
  <c r="AF812"/>
  <c r="AG812"/>
  <c r="AF813"/>
  <c r="AG813"/>
  <c r="AF814"/>
  <c r="AG814"/>
  <c r="AF815"/>
  <c r="AG815"/>
  <c r="AF816"/>
  <c r="AG816"/>
  <c r="AF817"/>
  <c r="AG817"/>
  <c r="AF818"/>
  <c r="AG818"/>
  <c r="AF819"/>
  <c r="AG819"/>
  <c r="AF820"/>
  <c r="AG820"/>
  <c r="AF821"/>
  <c r="AG821"/>
  <c r="AF822"/>
  <c r="AG822"/>
  <c r="AF823"/>
  <c r="AG823"/>
  <c r="AF824"/>
  <c r="AG824"/>
  <c r="AF825"/>
  <c r="AG825"/>
  <c r="AF826"/>
  <c r="AG826"/>
  <c r="AF827"/>
  <c r="AG827"/>
  <c r="AF828"/>
  <c r="AG828"/>
  <c r="AF829"/>
  <c r="AG829"/>
  <c r="AF830"/>
  <c r="AG830"/>
  <c r="AF831"/>
  <c r="AG831"/>
  <c r="AF832"/>
  <c r="AG832"/>
  <c r="AF833"/>
  <c r="AG833"/>
  <c r="AF834"/>
  <c r="AG834"/>
  <c r="AF835"/>
  <c r="AG835"/>
  <c r="AF836"/>
  <c r="AG836"/>
  <c r="AF837"/>
  <c r="AG837"/>
  <c r="AF838"/>
  <c r="AG838"/>
  <c r="AF839"/>
  <c r="AG839"/>
  <c r="AF840"/>
  <c r="AG840"/>
  <c r="AF841"/>
  <c r="AG841"/>
  <c r="AF842"/>
  <c r="AG842"/>
  <c r="AF843"/>
  <c r="AG843"/>
  <c r="AF844"/>
  <c r="AG844"/>
  <c r="AF845"/>
  <c r="AG845"/>
  <c r="AF846"/>
  <c r="AG846"/>
  <c r="AF847"/>
  <c r="AG847"/>
  <c r="AF848"/>
  <c r="AG848"/>
  <c r="AF849"/>
  <c r="AG849"/>
  <c r="AF850"/>
  <c r="AG850"/>
  <c r="AF851"/>
  <c r="AG851"/>
  <c r="AF852"/>
  <c r="AG852"/>
  <c r="AF853"/>
  <c r="AG853"/>
  <c r="AF854"/>
  <c r="AG854"/>
  <c r="AF855"/>
  <c r="AG855"/>
  <c r="AF856"/>
  <c r="AG856"/>
  <c r="AF857"/>
  <c r="AG857"/>
  <c r="AF858"/>
  <c r="AG858"/>
  <c r="AF859"/>
  <c r="AG859"/>
  <c r="AF860"/>
  <c r="AG860"/>
  <c r="AF861"/>
  <c r="AG861"/>
  <c r="AF862"/>
  <c r="AG862"/>
  <c r="AF863"/>
  <c r="AG863"/>
  <c r="AF864"/>
  <c r="AG864"/>
  <c r="AF865"/>
  <c r="AG865"/>
  <c r="AF866"/>
  <c r="AG866"/>
  <c r="AF867"/>
  <c r="AG867"/>
  <c r="AF868"/>
  <c r="AG868"/>
  <c r="AF869"/>
  <c r="AG869"/>
  <c r="AF870"/>
  <c r="AG870"/>
  <c r="AF871"/>
  <c r="AG871"/>
  <c r="AF872"/>
  <c r="AG872"/>
  <c r="AF873"/>
  <c r="AG873"/>
  <c r="AF874"/>
  <c r="AG874"/>
  <c r="AF875"/>
  <c r="AG875"/>
  <c r="AF876"/>
  <c r="AG876"/>
  <c r="AF877"/>
  <c r="AG877"/>
  <c r="AF878"/>
  <c r="AG878"/>
  <c r="AF879"/>
  <c r="AG879"/>
  <c r="AF880"/>
  <c r="AG880"/>
  <c r="AF881"/>
  <c r="AG881"/>
  <c r="AF882"/>
  <c r="AG882"/>
  <c r="AF883"/>
  <c r="AG883"/>
  <c r="AF884"/>
  <c r="AG884"/>
  <c r="AF885"/>
  <c r="AG885"/>
  <c r="AF886"/>
  <c r="AG886"/>
  <c r="AF887"/>
  <c r="AG887"/>
  <c r="AF888"/>
  <c r="AG888"/>
  <c r="AF889"/>
  <c r="AG889"/>
  <c r="AF890"/>
  <c r="AG890"/>
  <c r="AF891"/>
  <c r="AG891"/>
  <c r="AF892"/>
  <c r="AG892"/>
  <c r="AF893"/>
  <c r="AG893"/>
  <c r="AF894"/>
  <c r="AG894"/>
  <c r="AF895"/>
  <c r="AG895"/>
  <c r="AF896"/>
  <c r="AG896"/>
  <c r="AF897"/>
  <c r="AG897"/>
  <c r="AF898"/>
  <c r="AG898"/>
  <c r="AF899"/>
  <c r="AG899"/>
  <c r="AF900"/>
  <c r="AG900"/>
  <c r="AF901"/>
  <c r="AG901"/>
  <c r="AF902"/>
  <c r="AG902"/>
  <c r="AF903"/>
  <c r="AG903"/>
  <c r="AF904"/>
  <c r="AG904"/>
  <c r="AF905"/>
  <c r="AG905"/>
  <c r="AF906"/>
  <c r="AG906"/>
  <c r="AF907"/>
  <c r="AG907"/>
  <c r="AF908"/>
  <c r="AG908"/>
  <c r="AF909"/>
  <c r="AG909"/>
  <c r="AF910"/>
  <c r="AG910"/>
  <c r="AF911"/>
  <c r="AG911"/>
  <c r="AF912"/>
  <c r="AG912"/>
  <c r="AF913"/>
  <c r="AG913"/>
  <c r="AF914"/>
  <c r="AG914"/>
  <c r="AF915"/>
  <c r="AG915"/>
  <c r="AF916"/>
  <c r="AG916"/>
  <c r="AF917"/>
  <c r="AG917"/>
  <c r="AF918"/>
  <c r="AG918"/>
  <c r="AF919"/>
  <c r="AG919"/>
  <c r="AF920"/>
  <c r="AG920"/>
  <c r="AF921"/>
  <c r="AG921"/>
  <c r="AF922"/>
  <c r="AG922"/>
  <c r="AF923"/>
  <c r="AG923"/>
  <c r="AF924"/>
  <c r="AG924"/>
  <c r="AF925"/>
  <c r="AG925"/>
  <c r="AF926"/>
  <c r="AG926"/>
  <c r="AF927"/>
  <c r="AG927"/>
  <c r="AF928"/>
  <c r="AG928"/>
  <c r="AF929"/>
  <c r="AG929"/>
  <c r="AF930"/>
  <c r="AG930"/>
  <c r="AF931"/>
  <c r="AG931"/>
  <c r="AF932"/>
  <c r="AG932"/>
  <c r="AF933"/>
  <c r="AG933"/>
  <c r="AF934"/>
  <c r="AG934"/>
  <c r="AF935"/>
  <c r="AG935"/>
  <c r="AF936"/>
  <c r="AG936"/>
  <c r="AF937"/>
  <c r="AG937"/>
  <c r="AF938"/>
  <c r="AG938"/>
  <c r="AF939"/>
  <c r="AG939"/>
  <c r="AF940"/>
  <c r="AG940"/>
  <c r="AF941"/>
  <c r="AG941"/>
  <c r="AF942"/>
  <c r="AG942"/>
  <c r="AF943"/>
  <c r="AG943"/>
  <c r="AF944"/>
  <c r="AG944"/>
  <c r="AF945"/>
  <c r="AG945"/>
  <c r="AF946"/>
  <c r="AG946"/>
  <c r="AF947"/>
  <c r="AG947"/>
  <c r="AF948"/>
  <c r="AG948"/>
  <c r="AF949"/>
  <c r="AG949"/>
  <c r="AF950"/>
  <c r="AG950"/>
  <c r="AF951"/>
  <c r="AG951"/>
  <c r="AF952"/>
  <c r="AG952"/>
  <c r="AF953"/>
  <c r="AG953"/>
  <c r="AF954"/>
  <c r="AG954"/>
  <c r="AF955"/>
  <c r="AG955"/>
  <c r="AF956"/>
  <c r="AG956"/>
  <c r="AF957"/>
  <c r="AG957"/>
  <c r="AF958"/>
  <c r="AG958"/>
  <c r="AF959"/>
  <c r="AG959"/>
  <c r="AF960"/>
  <c r="AG960"/>
  <c r="AF961"/>
  <c r="AG961"/>
  <c r="AF962"/>
  <c r="AG962"/>
  <c r="AF963"/>
  <c r="AG963"/>
  <c r="AF964"/>
  <c r="AG964"/>
  <c r="AF965"/>
  <c r="AG965"/>
  <c r="AF966"/>
  <c r="AG966"/>
  <c r="AF967"/>
  <c r="AG967"/>
  <c r="AF968"/>
  <c r="AG968"/>
  <c r="AF969"/>
  <c r="AG969"/>
  <c r="AF970"/>
  <c r="AG970"/>
  <c r="AF971"/>
  <c r="AG971"/>
  <c r="AF972"/>
  <c r="AG972"/>
  <c r="AF973"/>
  <c r="AG973"/>
  <c r="AF974"/>
  <c r="AG974"/>
  <c r="AF975"/>
  <c r="AG975"/>
  <c r="AF976"/>
  <c r="AG976"/>
  <c r="AF977"/>
  <c r="AG977"/>
  <c r="AF978"/>
  <c r="AG978"/>
  <c r="AF979"/>
  <c r="AG979"/>
  <c r="AF980"/>
  <c r="AG980"/>
  <c r="AF981"/>
  <c r="AG981"/>
  <c r="AF982"/>
  <c r="AG982"/>
  <c r="AF983"/>
  <c r="AG983"/>
  <c r="AF984"/>
  <c r="AG984"/>
  <c r="AF985"/>
  <c r="AG985"/>
  <c r="AF986"/>
  <c r="AG986"/>
  <c r="AF987"/>
  <c r="AG987"/>
  <c r="AF988"/>
  <c r="AG988"/>
  <c r="AF989"/>
  <c r="AG989"/>
  <c r="AF990"/>
  <c r="AG990"/>
  <c r="AF991"/>
  <c r="AG991"/>
  <c r="AF992"/>
  <c r="AG992"/>
  <c r="AF993"/>
  <c r="AG993"/>
  <c r="AF994"/>
  <c r="AG994"/>
  <c r="AF995"/>
  <c r="AG995"/>
  <c r="AF996"/>
  <c r="AG996"/>
  <c r="AF997"/>
  <c r="AG997"/>
  <c r="AF998"/>
  <c r="AG998"/>
  <c r="AF999"/>
  <c r="AG999"/>
  <c r="AF1000"/>
  <c r="AG1000"/>
  <c r="AF1001"/>
  <c r="AG1001"/>
  <c r="AF1002"/>
  <c r="AG1002"/>
  <c r="AF1003"/>
  <c r="AG1003"/>
  <c r="AF1004"/>
  <c r="AG1004"/>
  <c r="AF1005"/>
  <c r="AG1005"/>
  <c r="AF1006"/>
  <c r="AG1006"/>
  <c r="AF1007"/>
  <c r="AG1007"/>
  <c r="AF1008"/>
  <c r="AG1008"/>
  <c r="AF1009"/>
  <c r="AG1009"/>
  <c r="AF1010"/>
  <c r="AG1010"/>
  <c r="AF1011"/>
  <c r="AG1011"/>
  <c r="AF1012"/>
  <c r="AG1012"/>
  <c r="AF1013"/>
  <c r="AG1013"/>
  <c r="AF1014"/>
  <c r="AG1014"/>
  <c r="AF1015"/>
  <c r="AG1015"/>
  <c r="AF1016"/>
  <c r="AG1016"/>
  <c r="AF1017"/>
  <c r="AG1017"/>
  <c r="AF1018"/>
  <c r="AG1018"/>
  <c r="AF1019"/>
  <c r="AG1019"/>
  <c r="AF1020"/>
  <c r="AG1020"/>
  <c r="AF1021"/>
  <c r="AG1021"/>
  <c r="AF1022"/>
  <c r="AG1022"/>
  <c r="AF1023"/>
  <c r="AG1023"/>
  <c r="AF1024"/>
  <c r="AG1024"/>
  <c r="AF1025"/>
  <c r="AG1025"/>
  <c r="AF1026"/>
  <c r="AG1026"/>
  <c r="AF1027"/>
  <c r="AG1027"/>
  <c r="AF1028"/>
  <c r="AG1028"/>
  <c r="AF1029"/>
  <c r="AG1029"/>
  <c r="AF1030"/>
  <c r="AG1030"/>
  <c r="AF1031"/>
  <c r="AG1031"/>
  <c r="AF1032"/>
  <c r="AG1032"/>
  <c r="AF1033"/>
  <c r="AG1033"/>
  <c r="AF1034"/>
  <c r="AG1034"/>
  <c r="AF1035"/>
  <c r="AG1035"/>
  <c r="AF1036"/>
  <c r="AG1036"/>
  <c r="AF1037"/>
  <c r="AG1037"/>
  <c r="AF1038"/>
  <c r="AG1038"/>
  <c r="AF1039"/>
  <c r="AG1039"/>
  <c r="AF1040"/>
  <c r="AG1040"/>
  <c r="AF1041"/>
  <c r="AG1041"/>
  <c r="AF1042"/>
  <c r="AG1042"/>
  <c r="AF1043"/>
  <c r="AG1043"/>
  <c r="AF1044"/>
  <c r="AG1044"/>
  <c r="AF1045"/>
  <c r="AG1045"/>
  <c r="AF1046"/>
  <c r="AG1046"/>
  <c r="AF1047"/>
  <c r="AG1047"/>
  <c r="AF1048"/>
  <c r="AG1048"/>
  <c r="AF1049"/>
  <c r="AG1049"/>
  <c r="AF1050"/>
  <c r="AG1050"/>
  <c r="AF1051"/>
  <c r="AG1051"/>
  <c r="AF1052"/>
  <c r="AG1052"/>
  <c r="AF1053"/>
  <c r="AG1053"/>
  <c r="AF1054"/>
  <c r="AG1054"/>
  <c r="AF1055"/>
  <c r="AG1055"/>
  <c r="AF1056"/>
  <c r="AG1056"/>
  <c r="AF1057"/>
  <c r="AG1057"/>
  <c r="AF1058"/>
  <c r="AG1058"/>
  <c r="AF1059"/>
  <c r="AG1059"/>
  <c r="AF1060"/>
  <c r="AG1060"/>
  <c r="AF1061"/>
  <c r="AG1061"/>
  <c r="AF1062"/>
  <c r="AG1062"/>
  <c r="AF1063"/>
  <c r="AG1063"/>
  <c r="AF1064"/>
  <c r="AG1064"/>
  <c r="AF1065"/>
  <c r="AG1065"/>
  <c r="AF1066"/>
  <c r="AG1066"/>
  <c r="AF1067"/>
  <c r="AG1067"/>
  <c r="AF1068"/>
  <c r="AG1068"/>
  <c r="AF1069"/>
  <c r="AG1069"/>
  <c r="AF1070"/>
  <c r="AG1070"/>
  <c r="AF1071"/>
  <c r="AG1071"/>
  <c r="AF1072"/>
  <c r="AG1072"/>
  <c r="AF1073"/>
  <c r="AG1073"/>
  <c r="AF1074"/>
  <c r="AG1074"/>
  <c r="AF1075"/>
  <c r="AG1075"/>
  <c r="AF1076"/>
  <c r="AG1076"/>
  <c r="AF1077"/>
  <c r="AG1077"/>
  <c r="AF1078"/>
  <c r="AG1078"/>
  <c r="AF1079"/>
  <c r="AG1079"/>
  <c r="AF1080"/>
  <c r="AG1080"/>
  <c r="AF1081"/>
  <c r="AG1081"/>
  <c r="AF1082"/>
  <c r="AG1082"/>
  <c r="AF1083"/>
  <c r="AG1083"/>
  <c r="AF1084"/>
  <c r="AG1084"/>
  <c r="AF1085"/>
  <c r="AG1085"/>
  <c r="AF1086"/>
  <c r="AG1086"/>
  <c r="AF1087"/>
  <c r="AG1087"/>
  <c r="AF1088"/>
  <c r="AG1088"/>
  <c r="AF1089"/>
  <c r="AG1089"/>
  <c r="AF1090"/>
  <c r="AG1090"/>
  <c r="AF1091"/>
  <c r="AG1091"/>
  <c r="AF1092"/>
  <c r="AG1092"/>
  <c r="AF1093"/>
  <c r="AG1093"/>
  <c r="AF1094"/>
  <c r="AG1094"/>
  <c r="AF1095"/>
  <c r="AG1095"/>
  <c r="AF1096"/>
  <c r="AG1096"/>
  <c r="AF1097"/>
  <c r="AG1097"/>
  <c r="AF1098"/>
  <c r="AG1098"/>
  <c r="AF1099"/>
  <c r="AG1099"/>
  <c r="AF1100"/>
  <c r="AG1100"/>
  <c r="AF1101"/>
  <c r="AG1101"/>
  <c r="AF1102"/>
  <c r="AG1102"/>
  <c r="AF1103"/>
  <c r="AG1103"/>
  <c r="AF1104"/>
  <c r="AG1104"/>
  <c r="AF1105"/>
  <c r="AG1105"/>
  <c r="AF1106"/>
  <c r="AG1106"/>
  <c r="AF1107"/>
  <c r="AG1107"/>
  <c r="AF1108"/>
  <c r="AG1108"/>
  <c r="AF1109"/>
  <c r="AG1109"/>
  <c r="AF1110"/>
  <c r="AG1110"/>
  <c r="AF1111"/>
  <c r="AG1111"/>
  <c r="AF1112"/>
  <c r="AG1112"/>
  <c r="AF1113"/>
  <c r="AG1113"/>
  <c r="AF1114"/>
  <c r="AG1114"/>
  <c r="AF1115"/>
  <c r="AG1115"/>
  <c r="AF1116"/>
  <c r="AG1116"/>
  <c r="AF1117"/>
  <c r="AG1117"/>
  <c r="AF1118"/>
  <c r="AG1118"/>
  <c r="AF1119"/>
  <c r="AG1119"/>
  <c r="AF1120"/>
  <c r="AG1120"/>
  <c r="AF1121"/>
  <c r="AG1121"/>
  <c r="AF1122"/>
  <c r="AG1122"/>
  <c r="AF1123"/>
  <c r="AG1123"/>
  <c r="AF1124"/>
  <c r="AG1124"/>
  <c r="AF1125"/>
  <c r="AG1125"/>
  <c r="AF1126"/>
  <c r="AG1126"/>
  <c r="AF1127"/>
  <c r="AG1127"/>
  <c r="AF1128"/>
  <c r="AG1128"/>
  <c r="AF1129"/>
  <c r="AG1129"/>
  <c r="AF1130"/>
  <c r="AG1130"/>
  <c r="AF1131"/>
  <c r="AG1131"/>
  <c r="AF1132"/>
  <c r="AG1132"/>
  <c r="AF1133"/>
  <c r="AG1133"/>
  <c r="AF1134"/>
  <c r="AG1134"/>
  <c r="AF1135"/>
  <c r="AG1135"/>
  <c r="AF1136"/>
  <c r="AG1136"/>
  <c r="AF1137"/>
  <c r="AG1137"/>
  <c r="AF1138"/>
  <c r="AG1138"/>
  <c r="AF1139"/>
  <c r="AG1139"/>
  <c r="AF1140"/>
  <c r="AG1140"/>
  <c r="AF1141"/>
  <c r="AG1141"/>
  <c r="AF1142"/>
  <c r="AG1142"/>
  <c r="AF1143"/>
  <c r="AG1143"/>
  <c r="AF1144"/>
  <c r="AG1144"/>
  <c r="AF1145"/>
  <c r="AG1145"/>
  <c r="AF1146"/>
  <c r="AG1146"/>
  <c r="AF1147"/>
  <c r="AG1147"/>
  <c r="AF1148"/>
  <c r="AG1148"/>
  <c r="AF1149"/>
  <c r="AG1149"/>
  <c r="AF1150"/>
  <c r="AG1150"/>
  <c r="AF1151"/>
  <c r="AG1151"/>
  <c r="AF1152"/>
  <c r="AG1152"/>
  <c r="AF1153"/>
  <c r="AG1153"/>
  <c r="AF1154"/>
  <c r="AG1154"/>
  <c r="AF1155"/>
  <c r="AG1155"/>
  <c r="AF1156"/>
  <c r="AG1156"/>
  <c r="AF1157"/>
  <c r="AG1157"/>
  <c r="AF1158"/>
  <c r="AG1158"/>
  <c r="AF1159"/>
  <c r="AG1159"/>
  <c r="AF1160"/>
  <c r="AG1160"/>
  <c r="AF1161"/>
  <c r="AG1161"/>
  <c r="AF1162"/>
  <c r="AG1162"/>
  <c r="AF1163"/>
  <c r="AG1163"/>
  <c r="AF1164"/>
  <c r="AG1164"/>
  <c r="AF1165"/>
  <c r="AG1165"/>
  <c r="AF1166"/>
  <c r="AG1166"/>
  <c r="AF1167"/>
  <c r="AG1167"/>
  <c r="AF1168"/>
  <c r="AG1168"/>
  <c r="AF1169"/>
  <c r="AG1169"/>
  <c r="AF1170"/>
  <c r="AG1170"/>
  <c r="AF1171"/>
  <c r="AG1171"/>
  <c r="AF1172"/>
  <c r="AG1172"/>
  <c r="AF1173"/>
  <c r="AG1173"/>
  <c r="AF1174"/>
  <c r="AG1174"/>
  <c r="AF1175"/>
  <c r="AG1175"/>
  <c r="AF1176"/>
  <c r="AG1176"/>
  <c r="AF1177"/>
  <c r="AG1177"/>
  <c r="AF1178"/>
  <c r="AG1178"/>
  <c r="AF1179"/>
  <c r="AG1179"/>
  <c r="AF1180"/>
  <c r="AG1180"/>
  <c r="AF1181"/>
  <c r="AG1181"/>
  <c r="AF1182"/>
  <c r="AG1182"/>
  <c r="AF1183"/>
  <c r="AG1183"/>
  <c r="AF1184"/>
  <c r="AG1184"/>
  <c r="AF1185"/>
  <c r="AG1185"/>
  <c r="AF1186"/>
  <c r="AG1186"/>
  <c r="AF1187"/>
  <c r="AG1187"/>
  <c r="AF1188"/>
  <c r="AG1188"/>
  <c r="AF1189"/>
  <c r="AG1189"/>
  <c r="AF1190"/>
  <c r="AG1190"/>
  <c r="AF1191"/>
  <c r="AG1191"/>
  <c r="AF1192"/>
  <c r="AG1192"/>
  <c r="AF1193"/>
  <c r="AG1193"/>
  <c r="AF1194"/>
  <c r="AG1194"/>
  <c r="AF1195"/>
  <c r="AG1195"/>
  <c r="AF1196"/>
  <c r="AG1196"/>
  <c r="AF1197"/>
  <c r="AG1197"/>
  <c r="AF1198"/>
  <c r="AG1198"/>
  <c r="AF1199"/>
  <c r="AG1199"/>
  <c r="AF1200"/>
  <c r="AG1200"/>
  <c r="AF1201"/>
  <c r="AG1201"/>
  <c r="AF1202"/>
  <c r="AG1202"/>
  <c r="AF1203"/>
  <c r="AG1203"/>
  <c r="AF1204"/>
  <c r="AG1204"/>
  <c r="AF1205"/>
  <c r="AG1205"/>
  <c r="AF1206"/>
  <c r="AG1206"/>
  <c r="AF1207"/>
  <c r="AG1207"/>
  <c r="AF1208"/>
  <c r="AG1208"/>
  <c r="AF1209"/>
  <c r="AG1209"/>
  <c r="AF1210"/>
  <c r="AG1210"/>
  <c r="AF1211"/>
  <c r="AG1211"/>
  <c r="AF1212"/>
  <c r="AG1212"/>
  <c r="AF1213"/>
  <c r="AG1213"/>
  <c r="AF1214"/>
  <c r="AG1214"/>
  <c r="AF1215"/>
  <c r="AG1215"/>
  <c r="AF1216"/>
  <c r="AG1216"/>
  <c r="AF1217"/>
  <c r="AG1217"/>
  <c r="AF1218"/>
  <c r="AG1218"/>
  <c r="AF1219"/>
  <c r="AG1219"/>
  <c r="AF1220"/>
  <c r="AG1220"/>
  <c r="AF1221"/>
  <c r="AG1221"/>
  <c r="AF1222"/>
  <c r="AG1222"/>
  <c r="AF1223"/>
  <c r="AG1223"/>
  <c r="AF1224"/>
  <c r="AG1224"/>
  <c r="AF1225"/>
  <c r="AG1225"/>
  <c r="AF1226"/>
  <c r="AG1226"/>
  <c r="AF1227"/>
  <c r="AG1227"/>
  <c r="AF1228"/>
  <c r="AG1228"/>
  <c r="AF1229"/>
  <c r="AG1229"/>
  <c r="AF1230"/>
  <c r="AG1230"/>
  <c r="AF1231"/>
  <c r="AG1231"/>
  <c r="AF1232"/>
  <c r="AG1232"/>
  <c r="AF1233"/>
  <c r="AG1233"/>
  <c r="AF1234"/>
  <c r="AG1234"/>
  <c r="AF1235"/>
  <c r="AG1235"/>
  <c r="AF1236"/>
  <c r="AG1236"/>
  <c r="AF1237"/>
  <c r="AG1237"/>
  <c r="AF1238"/>
  <c r="AG1238"/>
  <c r="AF1239"/>
  <c r="AG1239"/>
  <c r="AF1240"/>
  <c r="AG1240"/>
  <c r="AF1241"/>
  <c r="AG1241"/>
  <c r="AF1242"/>
  <c r="AG1242"/>
  <c r="AF1243"/>
  <c r="AG1243"/>
  <c r="AF1244"/>
  <c r="AG1244"/>
  <c r="AF1245"/>
  <c r="AG1245"/>
  <c r="AF1246"/>
  <c r="AG1246"/>
  <c r="AF1247"/>
  <c r="AG1247"/>
  <c r="AF1248"/>
  <c r="AG1248"/>
  <c r="AF1249"/>
  <c r="AG1249"/>
  <c r="AF1250"/>
  <c r="AG1250"/>
  <c r="AF1251"/>
  <c r="AG1251"/>
  <c r="AF1252"/>
  <c r="AG1252"/>
  <c r="AF1253"/>
  <c r="AG1253"/>
  <c r="AF1254"/>
  <c r="AG1254"/>
  <c r="AF1255"/>
  <c r="AG1255"/>
  <c r="AF1256"/>
  <c r="AG1256"/>
  <c r="AF1257"/>
  <c r="AG1257"/>
  <c r="AF1258"/>
  <c r="AG1258"/>
  <c r="AF1259"/>
  <c r="AG1259"/>
  <c r="AF1260"/>
  <c r="AG1260"/>
  <c r="AF1261"/>
  <c r="AG1261"/>
  <c r="AF1262"/>
  <c r="AG1262"/>
  <c r="AF1263"/>
  <c r="AG1263"/>
  <c r="AF1264"/>
  <c r="AG1264"/>
  <c r="AF1265"/>
  <c r="AG1265"/>
  <c r="AF1266"/>
  <c r="AG1266"/>
  <c r="AF1267"/>
  <c r="AG1267"/>
  <c r="AF1268"/>
  <c r="AG1268"/>
  <c r="AF1269"/>
  <c r="AG1269"/>
  <c r="AF1270"/>
  <c r="AG1270"/>
  <c r="AF1271"/>
  <c r="AG1271"/>
  <c r="AF1272"/>
  <c r="AG1272"/>
  <c r="AF1273"/>
  <c r="AG1273"/>
  <c r="AF1274"/>
  <c r="AG1274"/>
  <c r="AF1275"/>
  <c r="AG1275"/>
  <c r="AF1276"/>
  <c r="AG1276"/>
  <c r="AF1277"/>
  <c r="AG1277"/>
  <c r="AF1278"/>
  <c r="AG1278"/>
  <c r="AF1279"/>
  <c r="AG1279"/>
  <c r="AF1280"/>
  <c r="AG1280"/>
  <c r="AF1281"/>
  <c r="AG1281"/>
  <c r="AF1282"/>
  <c r="AG1282"/>
  <c r="AF1283"/>
  <c r="AG1283"/>
  <c r="AF1284"/>
  <c r="AG1284"/>
  <c r="AF1285"/>
  <c r="AG1285"/>
  <c r="AF1286"/>
  <c r="AG1286"/>
  <c r="AF1287"/>
  <c r="AG1287"/>
  <c r="AF1288"/>
  <c r="AG1288"/>
  <c r="AF1289"/>
  <c r="AG1289"/>
  <c r="AF1290"/>
  <c r="AG1290"/>
  <c r="AF1291"/>
  <c r="AG1291"/>
  <c r="AF1292"/>
  <c r="AG1292"/>
  <c r="AF1293"/>
  <c r="AG1293"/>
  <c r="AF1294"/>
  <c r="AG1294"/>
  <c r="AF1295"/>
  <c r="AG1295"/>
  <c r="AF1296"/>
  <c r="AG1296"/>
  <c r="AF1297"/>
  <c r="AG1297"/>
  <c r="AF1298"/>
  <c r="AG1298"/>
  <c r="AF1299"/>
  <c r="AG1299"/>
  <c r="AF1300"/>
  <c r="AG1300"/>
  <c r="AF1301"/>
  <c r="AG1301"/>
  <c r="AF1302"/>
  <c r="AG1302"/>
  <c r="AF1303"/>
  <c r="AG1303"/>
  <c r="AF1304"/>
  <c r="AG1304"/>
  <c r="AF1305"/>
  <c r="AG1305"/>
  <c r="AF1306"/>
  <c r="AG1306"/>
  <c r="AF1307"/>
  <c r="AG1307"/>
  <c r="AF1308"/>
  <c r="AG1308"/>
  <c r="AF1309"/>
  <c r="AG1309"/>
  <c r="AF1310"/>
  <c r="AG1310"/>
  <c r="AF1311"/>
  <c r="AG1311"/>
  <c r="AF1312"/>
  <c r="AG1312"/>
  <c r="AF1313"/>
  <c r="AG1313"/>
  <c r="AF1314"/>
  <c r="AG1314"/>
  <c r="AF1315"/>
  <c r="AG1315"/>
  <c r="AF1316"/>
  <c r="AG1316"/>
  <c r="AF1317"/>
  <c r="AG1317"/>
  <c r="AF1318"/>
  <c r="AG1318"/>
  <c r="AF1319"/>
  <c r="AG1319"/>
  <c r="AF1320"/>
  <c r="AG1320"/>
  <c r="AF1321"/>
  <c r="AG1321"/>
  <c r="AF1322"/>
  <c r="AG1322"/>
  <c r="AF1323"/>
  <c r="AG1323"/>
  <c r="AF1324"/>
  <c r="AG1324"/>
  <c r="AF1325"/>
  <c r="AG1325"/>
  <c r="AF1326"/>
  <c r="AG1326"/>
  <c r="AF1327"/>
  <c r="AG1327"/>
  <c r="AF1328"/>
  <c r="AG1328"/>
  <c r="AF1329"/>
  <c r="AG1329"/>
  <c r="AF1330"/>
  <c r="AG1330"/>
  <c r="AF1331"/>
  <c r="AG1331"/>
  <c r="AF1332"/>
  <c r="AG1332"/>
  <c r="AF1333"/>
  <c r="AG1333"/>
  <c r="AF1334"/>
  <c r="AG1334"/>
  <c r="AF1335"/>
  <c r="AG1335"/>
  <c r="AF1336"/>
  <c r="AG1336"/>
  <c r="AF1337"/>
  <c r="AG1337"/>
  <c r="AF1338"/>
  <c r="AG1338"/>
  <c r="AF1339"/>
  <c r="AG1339"/>
  <c r="AF1340"/>
  <c r="AG1340"/>
  <c r="AF1341"/>
  <c r="AG1341"/>
  <c r="AF1342"/>
  <c r="AG1342"/>
  <c r="AF1343"/>
  <c r="AG1343"/>
  <c r="AF1344"/>
  <c r="AG1344"/>
  <c r="AF1345"/>
  <c r="AG1345"/>
  <c r="AF1346"/>
  <c r="AG1346"/>
  <c r="AF1347"/>
  <c r="AG1347"/>
  <c r="AF1348"/>
  <c r="AG1348"/>
  <c r="AF1349"/>
  <c r="AG1349"/>
  <c r="AF1350"/>
  <c r="AG1350"/>
  <c r="AF1351"/>
  <c r="AG1351"/>
  <c r="AF1352"/>
  <c r="AG1352"/>
  <c r="AF1353"/>
  <c r="AG1353"/>
  <c r="AF1354"/>
  <c r="AG1354"/>
  <c r="AF1355"/>
  <c r="AG1355"/>
  <c r="AF1356"/>
  <c r="AG1356"/>
  <c r="AF1357"/>
  <c r="AG1357"/>
  <c r="AF1358"/>
  <c r="AG1358"/>
  <c r="AF1359"/>
  <c r="AG1359"/>
  <c r="AF1360"/>
  <c r="AG1360"/>
  <c r="AF1361"/>
  <c r="AG1361"/>
  <c r="AF1362"/>
  <c r="AG1362"/>
  <c r="AF1363"/>
  <c r="AG1363"/>
  <c r="AF1364"/>
  <c r="AG1364"/>
  <c r="AF1365"/>
  <c r="AG1365"/>
  <c r="AF1366"/>
  <c r="AG1366"/>
  <c r="AF1367"/>
  <c r="AG1367"/>
  <c r="AF1368"/>
  <c r="AG1368"/>
  <c r="AF1369"/>
  <c r="AG1369"/>
  <c r="AF1370"/>
  <c r="AG1370"/>
  <c r="AF1371"/>
  <c r="AG1371"/>
  <c r="AF1372"/>
  <c r="AG1372"/>
  <c r="AF1373"/>
  <c r="AG1373"/>
  <c r="AF1374"/>
  <c r="AG1374"/>
  <c r="AF1375"/>
  <c r="AG1375"/>
  <c r="AF1376"/>
  <c r="AG1376"/>
  <c r="AF1377"/>
  <c r="AG1377"/>
  <c r="AF1378"/>
  <c r="AG1378"/>
  <c r="AF1379"/>
  <c r="AG1379"/>
  <c r="AF1380"/>
  <c r="AG1380"/>
  <c r="AF1381"/>
  <c r="AG1381"/>
  <c r="AF1382"/>
  <c r="AG1382"/>
  <c r="AF1383"/>
  <c r="AG1383"/>
  <c r="AF1384"/>
  <c r="AG1384"/>
  <c r="AF1385"/>
  <c r="AG1385"/>
  <c r="AF1386"/>
  <c r="AG1386"/>
  <c r="AF1387"/>
  <c r="AG1387"/>
  <c r="AF1388"/>
  <c r="AG1388"/>
  <c r="AF1389"/>
  <c r="AG1389"/>
  <c r="AF1390"/>
  <c r="AG1390"/>
  <c r="AF1391"/>
  <c r="AG1391"/>
  <c r="AF1392"/>
  <c r="AG1392"/>
  <c r="AF1393"/>
  <c r="AG1393"/>
  <c r="AF1394"/>
  <c r="AG1394"/>
  <c r="AF1395"/>
  <c r="AG1395"/>
  <c r="AF1396"/>
  <c r="AG1396"/>
  <c r="AF1397"/>
  <c r="AG1397"/>
  <c r="AF1398"/>
  <c r="AG1398"/>
  <c r="AF1399"/>
  <c r="AG1399"/>
  <c r="AF1400"/>
  <c r="AG1400"/>
  <c r="AF1401"/>
  <c r="AG1401"/>
  <c r="AF1402"/>
  <c r="AG1402"/>
  <c r="AF1403"/>
  <c r="AG1403"/>
  <c r="AF1404"/>
  <c r="AG1404"/>
  <c r="AF1405"/>
  <c r="AG1405"/>
  <c r="AF1406"/>
  <c r="AG1406"/>
  <c r="AF1407"/>
  <c r="AG1407"/>
  <c r="AF1408"/>
  <c r="AG1408"/>
  <c r="AF1409"/>
  <c r="AG1409"/>
  <c r="AF1410"/>
  <c r="AG1410"/>
  <c r="AF1411"/>
  <c r="AG1411"/>
  <c r="AF1412"/>
  <c r="AG1412"/>
  <c r="AF1413"/>
  <c r="AG1413"/>
  <c r="AF1414"/>
  <c r="AG1414"/>
  <c r="AF1415"/>
  <c r="AG1415"/>
  <c r="AF1416"/>
  <c r="AG1416"/>
  <c r="AF1417"/>
  <c r="AG1417"/>
  <c r="AF1418"/>
  <c r="AG1418"/>
  <c r="AF1419"/>
  <c r="AG1419"/>
  <c r="AF1420"/>
  <c r="AG1420"/>
  <c r="AF1421"/>
  <c r="AG1421"/>
  <c r="AF1422"/>
  <c r="AG1422"/>
  <c r="AF1423"/>
  <c r="AG1423"/>
  <c r="AF1424"/>
  <c r="AG1424"/>
  <c r="AF1425"/>
  <c r="AG1425"/>
  <c r="AF1426"/>
  <c r="AG1426"/>
  <c r="AF1427"/>
  <c r="AG1427"/>
  <c r="AF1428"/>
  <c r="AG1428"/>
  <c r="AF1429"/>
  <c r="AG1429"/>
  <c r="AF1430"/>
  <c r="AG1430"/>
  <c r="AF1431"/>
  <c r="AG1431"/>
  <c r="AF1432"/>
  <c r="AG1432"/>
  <c r="AF1433"/>
  <c r="AG1433"/>
  <c r="AF1434"/>
  <c r="AG1434"/>
  <c r="AF1435"/>
  <c r="AG1435"/>
  <c r="AF1436"/>
  <c r="AG1436"/>
  <c r="AF1437"/>
  <c r="AG1437"/>
  <c r="AF1438"/>
  <c r="AG1438"/>
  <c r="AF1439"/>
  <c r="AG1439"/>
  <c r="AF1440"/>
  <c r="AG1440"/>
  <c r="AF1441"/>
  <c r="AG1441"/>
  <c r="AF1442"/>
  <c r="AG1442"/>
  <c r="AF1443"/>
  <c r="AG1443"/>
  <c r="AF1444"/>
  <c r="AG1444"/>
  <c r="AF1445"/>
  <c r="AG1445"/>
  <c r="AF1446"/>
  <c r="AG1446"/>
  <c r="AF1447"/>
  <c r="AG1447"/>
  <c r="AF1448"/>
  <c r="AG1448"/>
  <c r="AF1449"/>
  <c r="AG1449"/>
  <c r="AF1450"/>
  <c r="AG1450"/>
  <c r="AF1451"/>
  <c r="AG1451"/>
  <c r="AF1452"/>
  <c r="AG1452"/>
  <c r="AF1453"/>
  <c r="AG1453"/>
  <c r="AF1454"/>
  <c r="AG1454"/>
  <c r="AF1455"/>
  <c r="AG1455"/>
  <c r="AF1456"/>
  <c r="AG1456"/>
  <c r="AF1457"/>
  <c r="AG1457"/>
  <c r="AF1458"/>
  <c r="AG1458"/>
  <c r="AF1459"/>
  <c r="AG1459"/>
  <c r="AF1460"/>
  <c r="AG1460"/>
  <c r="AF1461"/>
  <c r="AG1461"/>
  <c r="AF1462"/>
  <c r="AG1462"/>
  <c r="AF1463"/>
  <c r="AG1463"/>
  <c r="AF1464"/>
  <c r="AG1464"/>
  <c r="AF1465"/>
  <c r="AG1465"/>
  <c r="AF1466"/>
  <c r="AG1466"/>
  <c r="AF1467"/>
  <c r="AG1467"/>
  <c r="AF1468"/>
  <c r="AG1468"/>
  <c r="AF1469"/>
  <c r="AG1469"/>
  <c r="AF1470"/>
  <c r="AG1470"/>
  <c r="AF1471"/>
  <c r="AG1471"/>
  <c r="AF1472"/>
  <c r="AG1472"/>
  <c r="AF1473"/>
  <c r="AG1473"/>
  <c r="AF1474"/>
  <c r="AG1474"/>
  <c r="AF1475"/>
  <c r="AG1475"/>
  <c r="AF1476"/>
  <c r="AG1476"/>
  <c r="AF1477"/>
  <c r="AG1477"/>
  <c r="AF1478"/>
  <c r="AG1478"/>
  <c r="AF1479"/>
  <c r="AG1479"/>
  <c r="AF1480"/>
  <c r="AG1480"/>
  <c r="AF1481"/>
  <c r="AG1481"/>
  <c r="AF1482"/>
  <c r="AG1482"/>
  <c r="AF1483"/>
  <c r="AG1483"/>
  <c r="AF1484"/>
  <c r="AG1484"/>
  <c r="AF1485"/>
  <c r="AG1485"/>
  <c r="AF1486"/>
  <c r="AG1486"/>
  <c r="AF1487"/>
  <c r="AG1487"/>
  <c r="AF1488"/>
  <c r="AG1488"/>
  <c r="AF1489"/>
  <c r="AG1489"/>
  <c r="AF1490"/>
  <c r="AG1490"/>
  <c r="AF1491"/>
  <c r="AG1491"/>
  <c r="AF1492"/>
  <c r="AG1492"/>
  <c r="AF1493"/>
  <c r="AG1493"/>
  <c r="AF1494"/>
  <c r="AG1494"/>
  <c r="AF1495"/>
  <c r="AG1495"/>
  <c r="AF1496"/>
  <c r="AG1496"/>
  <c r="AF1497"/>
  <c r="AG1497"/>
  <c r="AF1498"/>
  <c r="AG1498"/>
  <c r="AF1499"/>
  <c r="AG1499"/>
  <c r="AF1500"/>
  <c r="AG1500"/>
  <c r="AF1501"/>
  <c r="AG1501"/>
  <c r="AF1502"/>
  <c r="AG1502"/>
  <c r="AF1503"/>
  <c r="AG1503"/>
  <c r="AF1504"/>
  <c r="AG1504"/>
  <c r="AF1505"/>
  <c r="AG1505"/>
  <c r="AF1506"/>
  <c r="AG1506"/>
  <c r="AF1507"/>
  <c r="AG1507"/>
  <c r="AF1508"/>
  <c r="AG1508"/>
  <c r="AF1509"/>
  <c r="AG1509"/>
  <c r="AF1510"/>
  <c r="AG1510"/>
  <c r="AF1511"/>
  <c r="AG1511"/>
  <c r="AF1512"/>
  <c r="AG1512"/>
  <c r="AF1513"/>
  <c r="AG1513"/>
  <c r="AF1514"/>
  <c r="AG1514"/>
  <c r="AF1515"/>
  <c r="AG1515"/>
  <c r="AF1516"/>
  <c r="AG1516"/>
  <c r="AF1517"/>
  <c r="AG1517"/>
  <c r="AF1518"/>
  <c r="AG1518"/>
  <c r="AF1519"/>
  <c r="AG1519"/>
  <c r="AF1520"/>
  <c r="AG1520"/>
  <c r="AF1521"/>
  <c r="AG1521"/>
  <c r="AF1522"/>
  <c r="AG1522"/>
  <c r="AF1523"/>
  <c r="AG1523"/>
  <c r="AF1524"/>
  <c r="AG1524"/>
  <c r="AF1525"/>
  <c r="AG1525"/>
  <c r="AF1526"/>
  <c r="AG1526"/>
  <c r="AF1527"/>
  <c r="AG1527"/>
  <c r="AF1528"/>
  <c r="AG1528"/>
  <c r="AF1529"/>
  <c r="AG1529"/>
  <c r="AF1530"/>
  <c r="AG1530"/>
  <c r="AF1531"/>
  <c r="AG1531"/>
  <c r="AF1532"/>
  <c r="AG1532"/>
  <c r="AF1533"/>
  <c r="AG1533"/>
  <c r="AF1534"/>
  <c r="AG1534"/>
  <c r="AF1535"/>
  <c r="AG1535"/>
  <c r="AF1536"/>
  <c r="AG1536"/>
  <c r="AF1537"/>
  <c r="AG1537"/>
  <c r="AF1538"/>
  <c r="AG1538"/>
  <c r="AF1539"/>
  <c r="AG1539"/>
  <c r="AF1540"/>
  <c r="AG1540"/>
  <c r="AF1541"/>
  <c r="AG1541"/>
  <c r="AF1542"/>
  <c r="AG1542"/>
  <c r="AF1543"/>
  <c r="AG1543"/>
  <c r="AF1544"/>
  <c r="AG1544"/>
  <c r="AF1545"/>
  <c r="AG1545"/>
  <c r="AF1546"/>
  <c r="AG1546"/>
  <c r="AF1547"/>
  <c r="AG1547"/>
  <c r="AF1548"/>
  <c r="AG1548"/>
  <c r="AF1549"/>
  <c r="AG1549"/>
  <c r="AF1550"/>
  <c r="AG1550"/>
  <c r="AF1551"/>
  <c r="AG1551"/>
  <c r="AF1552"/>
  <c r="AG1552"/>
  <c r="AF1553"/>
  <c r="AG1553"/>
  <c r="AF1554"/>
  <c r="AG1554"/>
  <c r="AF1555"/>
  <c r="AG1555"/>
  <c r="AF1556"/>
  <c r="AG1556"/>
  <c r="AF1557"/>
  <c r="AG1557"/>
  <c r="AF1558"/>
  <c r="AG1558"/>
  <c r="AF1559"/>
  <c r="AG1559"/>
  <c r="AF1560"/>
  <c r="AG1560"/>
  <c r="AF1561"/>
  <c r="AG1561"/>
  <c r="AF1562"/>
  <c r="AG1562"/>
  <c r="AF1563"/>
  <c r="AG1563"/>
  <c r="AF1564"/>
  <c r="AG1564"/>
  <c r="AF1565"/>
  <c r="AG1565"/>
  <c r="AF1566"/>
  <c r="AG1566"/>
  <c r="AF1567"/>
  <c r="AG1567"/>
  <c r="AF1568"/>
  <c r="AG1568"/>
  <c r="AF1569"/>
  <c r="AG1569"/>
  <c r="AF1570"/>
  <c r="AG1570"/>
  <c r="AF1571"/>
  <c r="AG1571"/>
  <c r="AF1572"/>
  <c r="AG1572"/>
  <c r="AF1573"/>
  <c r="AG1573"/>
  <c r="AF1574"/>
  <c r="AG1574"/>
  <c r="AF1575"/>
  <c r="AG1575"/>
  <c r="AF1576"/>
  <c r="AG1576"/>
  <c r="AF1577"/>
  <c r="AG1577"/>
  <c r="AF1578"/>
  <c r="AG1578"/>
  <c r="AF1579"/>
  <c r="AG1579"/>
  <c r="AF1580"/>
  <c r="AG1580"/>
  <c r="AF1581"/>
  <c r="AG1581"/>
  <c r="AF1582"/>
  <c r="AG1582"/>
  <c r="AF1583"/>
  <c r="AG1583"/>
  <c r="AF1584"/>
  <c r="AG1584"/>
  <c r="AF1585"/>
  <c r="AG1585"/>
  <c r="AF1586"/>
  <c r="AG1586"/>
  <c r="AF1587"/>
  <c r="AG1587"/>
  <c r="AF1588"/>
  <c r="AG1588"/>
  <c r="AF1589"/>
  <c r="AG1589"/>
  <c r="AF1590"/>
  <c r="AG1590"/>
  <c r="AF1591"/>
  <c r="AG1591"/>
  <c r="AF1592"/>
  <c r="AG1592"/>
  <c r="AF1593"/>
  <c r="AG1593"/>
  <c r="AF1594"/>
  <c r="AG1594"/>
  <c r="AF1595"/>
  <c r="AG1595"/>
  <c r="AF1596"/>
  <c r="AG1596"/>
  <c r="AF1597"/>
  <c r="AG1597"/>
  <c r="AF1598"/>
  <c r="AG1598"/>
  <c r="AF1599"/>
  <c r="AG1599"/>
  <c r="AF1600"/>
  <c r="AG1600"/>
  <c r="AF1601"/>
  <c r="AG1601"/>
  <c r="AF1602"/>
  <c r="AG1602"/>
  <c r="AF1603"/>
  <c r="AG1603"/>
  <c r="AF1604"/>
  <c r="AG1604"/>
  <c r="AF1605"/>
  <c r="AG1605"/>
  <c r="AF1606"/>
  <c r="AG1606"/>
  <c r="AF1607"/>
  <c r="AG1607"/>
  <c r="AF1608"/>
  <c r="AG1608"/>
  <c r="AF1609"/>
  <c r="AG1609"/>
  <c r="AF1610"/>
  <c r="AG1610"/>
  <c r="AF1611"/>
  <c r="AG1611"/>
  <c r="AF1612"/>
  <c r="AG1612"/>
  <c r="AF1613"/>
  <c r="AG1613"/>
  <c r="AF1614"/>
  <c r="AG1614"/>
  <c r="AF1615"/>
  <c r="AG1615"/>
  <c r="AF1616"/>
  <c r="AG1616"/>
  <c r="AF1617"/>
  <c r="AG1617"/>
  <c r="AF1618"/>
  <c r="AG1618"/>
  <c r="AF1619"/>
  <c r="AG1619"/>
  <c r="AF1620"/>
  <c r="AG1620"/>
  <c r="AF1621"/>
  <c r="AG1621"/>
  <c r="AF1622"/>
  <c r="AG1622"/>
  <c r="AF1623"/>
  <c r="AG1623"/>
  <c r="AF1624"/>
  <c r="AG1624"/>
  <c r="AF1625"/>
  <c r="AG1625"/>
  <c r="AF1626"/>
  <c r="AG1626"/>
  <c r="AF1627"/>
  <c r="AG1627"/>
  <c r="AF1628"/>
  <c r="AG1628"/>
  <c r="AF1629"/>
  <c r="AG1629"/>
  <c r="AF1630"/>
  <c r="AG1630"/>
  <c r="AF1631"/>
  <c r="AG1631"/>
  <c r="AF1632"/>
  <c r="AG1632"/>
  <c r="AF1633"/>
  <c r="AG1633"/>
  <c r="AF1634"/>
  <c r="AG1634"/>
  <c r="AF1635"/>
  <c r="AG1635"/>
  <c r="AF1636"/>
  <c r="AG1636"/>
  <c r="AF1637"/>
  <c r="AG1637"/>
  <c r="AF1638"/>
  <c r="AG1638"/>
  <c r="AF1639"/>
  <c r="AG1639"/>
  <c r="AF1640"/>
  <c r="AG1640"/>
  <c r="AF1641"/>
  <c r="AG1641"/>
  <c r="AF1642"/>
  <c r="AG1642"/>
  <c r="AF1643"/>
  <c r="AG1643"/>
  <c r="AF1644"/>
  <c r="AG1644"/>
  <c r="AF1645"/>
  <c r="AG1645"/>
  <c r="AF1646"/>
  <c r="AG1646"/>
  <c r="AF1647"/>
  <c r="AG1647"/>
  <c r="AF1648"/>
  <c r="AG1648"/>
  <c r="AF1649"/>
  <c r="AG1649"/>
  <c r="AF1650"/>
  <c r="AG1650"/>
  <c r="AF1651"/>
  <c r="AG1651"/>
  <c r="AF1652"/>
  <c r="AG1652"/>
  <c r="AF1653"/>
  <c r="AG1653"/>
  <c r="AF1654"/>
  <c r="AG1654"/>
  <c r="AF1655"/>
  <c r="AG1655"/>
  <c r="AF1656"/>
  <c r="AG1656"/>
  <c r="AF1657"/>
  <c r="AG1657"/>
  <c r="AF1658"/>
  <c r="AG1658"/>
  <c r="AF1659"/>
  <c r="AG1659"/>
  <c r="AF1660"/>
  <c r="AG1660"/>
  <c r="AF1661"/>
  <c r="AG1661"/>
  <c r="AF1662"/>
  <c r="AG1662"/>
  <c r="AF1663"/>
  <c r="AG1663"/>
  <c r="AF1664"/>
  <c r="AG1664"/>
  <c r="AF1665"/>
  <c r="AG1665"/>
  <c r="AF1666"/>
  <c r="AG1666"/>
  <c r="AF1667"/>
  <c r="AG1667"/>
  <c r="AF1668"/>
  <c r="AG1668"/>
  <c r="AF1669"/>
  <c r="AG1669"/>
  <c r="AF1670"/>
  <c r="AG1670"/>
  <c r="AF1671"/>
  <c r="AG1671"/>
  <c r="AF1672"/>
  <c r="AG1672"/>
  <c r="AF1673"/>
  <c r="AG1673"/>
  <c r="AF1674"/>
  <c r="AG1674"/>
  <c r="AF1675"/>
  <c r="AG1675"/>
  <c r="AF1676"/>
  <c r="AG1676"/>
  <c r="AF1677"/>
  <c r="AG1677"/>
  <c r="AF1678"/>
  <c r="AG1678"/>
  <c r="AF1679"/>
  <c r="AG1679"/>
  <c r="AF1680"/>
  <c r="AG1680"/>
  <c r="AF1681"/>
  <c r="AG1681"/>
  <c r="AF1682"/>
  <c r="AG1682"/>
  <c r="AF1683"/>
  <c r="AG1683"/>
  <c r="AF1684"/>
  <c r="AG1684"/>
  <c r="AF1685"/>
  <c r="AG1685"/>
  <c r="AF1686"/>
  <c r="AG1686"/>
  <c r="AF1687"/>
  <c r="AG1687"/>
  <c r="AF1688"/>
  <c r="AG1688"/>
  <c r="AF1689"/>
  <c r="AG1689"/>
  <c r="AF1690"/>
  <c r="AG1690"/>
  <c r="AF1691"/>
  <c r="AG1691"/>
  <c r="AF1692"/>
  <c r="AG1692"/>
  <c r="AF1693"/>
  <c r="AG1693"/>
  <c r="AF1694"/>
  <c r="AG1694"/>
  <c r="AF1695"/>
  <c r="AG1695"/>
  <c r="AF1696"/>
  <c r="AG1696"/>
  <c r="AF1697"/>
  <c r="AG1697"/>
  <c r="AF1698"/>
  <c r="AG1698"/>
  <c r="AF1699"/>
  <c r="AG1699"/>
  <c r="AF1700"/>
  <c r="AG1700"/>
  <c r="AF1701"/>
  <c r="AG1701"/>
  <c r="AF1702"/>
  <c r="AG1702"/>
  <c r="AF1703"/>
  <c r="AG1703"/>
  <c r="AF1704"/>
  <c r="AG1704"/>
  <c r="AF1705"/>
  <c r="AG1705"/>
  <c r="AF1706"/>
  <c r="AG1706"/>
  <c r="AF1707"/>
  <c r="AG1707"/>
  <c r="AF1708"/>
  <c r="AG1708"/>
  <c r="AF1709"/>
  <c r="AG1709"/>
  <c r="AF1710"/>
  <c r="AG1710"/>
  <c r="AF1711"/>
  <c r="AG1711"/>
  <c r="AF1712"/>
  <c r="AG1712"/>
  <c r="AF1713"/>
  <c r="AG1713"/>
  <c r="AF1714"/>
  <c r="AG1714"/>
  <c r="AF1715"/>
  <c r="AG1715"/>
  <c r="AF1716"/>
  <c r="AG1716"/>
  <c r="AF1717"/>
  <c r="AG1717"/>
  <c r="AF1718"/>
  <c r="AG1718"/>
  <c r="AF1719"/>
  <c r="AG1719"/>
  <c r="AF1720"/>
  <c r="AG1720"/>
  <c r="AF1721"/>
  <c r="AG1721"/>
  <c r="AF1722"/>
  <c r="AG1722"/>
  <c r="AF1723"/>
  <c r="AG1723"/>
  <c r="AF1724"/>
  <c r="AG1724"/>
  <c r="AF1725"/>
  <c r="AG1725"/>
  <c r="AF1726"/>
  <c r="AG1726"/>
  <c r="AF1727"/>
  <c r="AG1727"/>
  <c r="AF1728"/>
  <c r="AG1728"/>
  <c r="AF1729"/>
  <c r="AG1729"/>
  <c r="AF1730"/>
  <c r="AG1730"/>
  <c r="AF1731"/>
  <c r="AG1731"/>
  <c r="AF1732"/>
  <c r="AG1732"/>
  <c r="AF1733"/>
  <c r="AG1733"/>
  <c r="AF1734"/>
  <c r="AG1734"/>
  <c r="AF1735"/>
  <c r="AG1735"/>
  <c r="AF1736"/>
  <c r="AG1736"/>
  <c r="AF1737"/>
  <c r="AG1737"/>
  <c r="AF1738"/>
  <c r="AG1738"/>
  <c r="AF1739"/>
  <c r="AG1739"/>
  <c r="AF1740"/>
  <c r="AG1740"/>
  <c r="AF1741"/>
  <c r="AG1741"/>
  <c r="AF1742"/>
  <c r="AG1742"/>
  <c r="AF1743"/>
  <c r="AG1743"/>
  <c r="AF1744"/>
  <c r="AG1744"/>
  <c r="AF1745"/>
  <c r="AG1745"/>
  <c r="AF1746"/>
  <c r="AG1746"/>
  <c r="AF1747"/>
  <c r="AG1747"/>
  <c r="AF1748"/>
  <c r="AG1748"/>
  <c r="AF1749"/>
  <c r="AG1749"/>
  <c r="AF1750"/>
  <c r="AG1750"/>
  <c r="AF1751"/>
  <c r="AG1751"/>
  <c r="AF1752"/>
  <c r="AG1752"/>
  <c r="AF1753"/>
  <c r="AG1753"/>
  <c r="AF1754"/>
  <c r="AG1754"/>
  <c r="AF1755"/>
  <c r="AG1755"/>
  <c r="AF1756"/>
  <c r="AG1756"/>
  <c r="AF1757"/>
  <c r="AG1757"/>
  <c r="AF1758"/>
  <c r="AG1758"/>
  <c r="AF1759"/>
  <c r="AG1759"/>
  <c r="AF1760"/>
  <c r="AG1760"/>
  <c r="AF1761"/>
  <c r="AG1761"/>
  <c r="AF1762"/>
  <c r="AG1762"/>
  <c r="AF1763"/>
  <c r="AG1763"/>
  <c r="AF1764"/>
  <c r="AG1764"/>
  <c r="AF1765"/>
  <c r="AG1765"/>
  <c r="AF1766"/>
  <c r="AG1766"/>
  <c r="AF1767"/>
  <c r="AG1767"/>
  <c r="AF1768"/>
  <c r="AG1768"/>
  <c r="AF1769"/>
  <c r="AG1769"/>
  <c r="AF1770"/>
  <c r="AG1770"/>
  <c r="AF1771"/>
  <c r="AG1771"/>
  <c r="AF1772"/>
  <c r="AG1772"/>
  <c r="AF1773"/>
  <c r="AG1773"/>
  <c r="AF1774"/>
  <c r="AG1774"/>
  <c r="AF1775"/>
  <c r="AG1775"/>
  <c r="AF1776"/>
  <c r="AG1776"/>
  <c r="AF1777"/>
  <c r="AG1777"/>
  <c r="AF1778"/>
  <c r="AG1778"/>
  <c r="AF1779"/>
  <c r="AG1779"/>
  <c r="AF1780"/>
  <c r="AG1780"/>
  <c r="AF1781"/>
  <c r="AG1781"/>
  <c r="AF1782"/>
  <c r="AG1782"/>
  <c r="AF1783"/>
  <c r="AG1783"/>
  <c r="AF1784"/>
  <c r="AG1784"/>
  <c r="AF1785"/>
  <c r="AG1785"/>
  <c r="AF1786"/>
  <c r="AG1786"/>
  <c r="AF1787"/>
  <c r="AG1787"/>
  <c r="AF1788"/>
  <c r="AG1788"/>
  <c r="AF1789"/>
  <c r="AG1789"/>
  <c r="AF1790"/>
  <c r="AG1790"/>
  <c r="AF1791"/>
  <c r="AG1791"/>
  <c r="AF1792"/>
  <c r="AG1792"/>
  <c r="AF1793"/>
  <c r="AG1793"/>
  <c r="AF1794"/>
  <c r="AG1794"/>
  <c r="AF1795"/>
  <c r="AG1795"/>
  <c r="AF1796"/>
  <c r="AG1796"/>
  <c r="AF1797"/>
  <c r="AG1797"/>
  <c r="AF1798"/>
  <c r="AG1798"/>
  <c r="AF1799"/>
  <c r="AG1799"/>
  <c r="AF1800"/>
  <c r="AG1800"/>
  <c r="AF1801"/>
  <c r="AG1801"/>
  <c r="AF1802"/>
  <c r="AG1802"/>
  <c r="AF1803"/>
  <c r="AG1803"/>
  <c r="AF1804"/>
  <c r="AG1804"/>
  <c r="AF1805"/>
  <c r="AG1805"/>
  <c r="AF1806"/>
  <c r="AG1806"/>
  <c r="AF1807"/>
  <c r="AG1807"/>
  <c r="AF1808"/>
  <c r="AG1808"/>
  <c r="AF1809"/>
  <c r="AG1809"/>
  <c r="AF1810"/>
  <c r="AG1810"/>
  <c r="AF1811"/>
  <c r="AG1811"/>
  <c r="AF1812"/>
  <c r="AG1812"/>
  <c r="AF1813"/>
  <c r="AG1813"/>
  <c r="AF1814"/>
  <c r="AG1814"/>
  <c r="AF1815"/>
  <c r="AG1815"/>
  <c r="AF1816"/>
  <c r="AG1816"/>
  <c r="AF1817"/>
  <c r="AG1817"/>
  <c r="AF1818"/>
  <c r="AG1818"/>
  <c r="AF1819"/>
  <c r="AG1819"/>
  <c r="AF1820"/>
  <c r="AG1820"/>
  <c r="AF1821"/>
  <c r="AG1821"/>
  <c r="AF1822"/>
  <c r="AG1822"/>
  <c r="AF1823"/>
  <c r="AG1823"/>
  <c r="AF1824"/>
  <c r="AG1824"/>
  <c r="AF1825"/>
  <c r="AG1825"/>
  <c r="AF1826"/>
  <c r="AG1826"/>
  <c r="AF1827"/>
  <c r="AG1827"/>
  <c r="AF1828"/>
  <c r="AG1828"/>
  <c r="AF1829"/>
  <c r="AG1829"/>
  <c r="AF1830"/>
  <c r="AG1830"/>
  <c r="AF1831"/>
  <c r="AG1831"/>
  <c r="AF1832"/>
  <c r="AG1832"/>
  <c r="AF1833"/>
  <c r="AG1833"/>
  <c r="AF1834"/>
  <c r="AG1834"/>
  <c r="AF1835"/>
  <c r="AG1835"/>
  <c r="AF1836"/>
  <c r="AG1836"/>
  <c r="AF1837"/>
  <c r="AG1837"/>
  <c r="AF1838"/>
  <c r="AG1838"/>
  <c r="AF1839"/>
  <c r="AG1839"/>
  <c r="AF1840"/>
  <c r="AG1840"/>
  <c r="AF1841"/>
  <c r="AG1841"/>
  <c r="AF1842"/>
  <c r="AG1842"/>
  <c r="AF1843"/>
  <c r="AG1843"/>
  <c r="AF1844"/>
  <c r="AG1844"/>
  <c r="AF1845"/>
  <c r="AG1845"/>
  <c r="AF1846"/>
  <c r="AG1846"/>
  <c r="AF1847"/>
  <c r="AG1847"/>
  <c r="AF1848"/>
  <c r="AG1848"/>
  <c r="AF1849"/>
  <c r="AG1849"/>
  <c r="AF1850"/>
  <c r="AG1850"/>
  <c r="AF1851"/>
  <c r="AG1851"/>
  <c r="AF1852"/>
  <c r="AG1852"/>
  <c r="AF1853"/>
  <c r="AG1853"/>
  <c r="AF1854"/>
  <c r="AG1854"/>
  <c r="AF1855"/>
  <c r="AG1855"/>
  <c r="AF1856"/>
  <c r="AG1856"/>
  <c r="AF1857"/>
  <c r="AG1857"/>
  <c r="AF1858"/>
  <c r="AG1858"/>
  <c r="AF1859"/>
  <c r="AG1859"/>
  <c r="AF1860"/>
  <c r="AG1860"/>
  <c r="AF1861"/>
  <c r="AG1861"/>
  <c r="AF1862"/>
  <c r="AG1862"/>
  <c r="AF1863"/>
  <c r="AG1863"/>
  <c r="AF1864"/>
  <c r="AG1864"/>
  <c r="AF1865"/>
  <c r="AG1865"/>
  <c r="AF1866"/>
  <c r="AG1866"/>
  <c r="AF1867"/>
  <c r="AG1867"/>
  <c r="AF1868"/>
  <c r="AG1868"/>
  <c r="AF1869"/>
  <c r="AG1869"/>
  <c r="AF1870"/>
  <c r="AG1870"/>
  <c r="AF1871"/>
  <c r="AG1871"/>
  <c r="AF1872"/>
  <c r="AG1872"/>
  <c r="AF1873"/>
  <c r="AG1873"/>
  <c r="AF1874"/>
  <c r="AG1874"/>
  <c r="AF1875"/>
  <c r="AG1875"/>
  <c r="AF1876"/>
  <c r="AG1876"/>
  <c r="AF1877"/>
  <c r="AG1877"/>
  <c r="AF1878"/>
  <c r="AG1878"/>
  <c r="AF1879"/>
  <c r="AG1879"/>
  <c r="AF1880"/>
  <c r="AG1880"/>
  <c r="AF1881"/>
  <c r="AG1881"/>
  <c r="AF1882"/>
  <c r="AG1882"/>
  <c r="AF1883"/>
  <c r="AG1883"/>
  <c r="AF1884"/>
  <c r="AG1884"/>
  <c r="AF1885"/>
  <c r="AG1885"/>
  <c r="AF1886"/>
  <c r="AG1886"/>
  <c r="AF1887"/>
  <c r="AG1887"/>
  <c r="AF1888"/>
  <c r="AG1888"/>
  <c r="AF1889"/>
  <c r="AG1889"/>
  <c r="AF1890"/>
  <c r="AG1890"/>
  <c r="AF1891"/>
  <c r="AG1891"/>
  <c r="AF1892"/>
  <c r="AG1892"/>
  <c r="AF1893"/>
  <c r="AG1893"/>
  <c r="AF1894"/>
  <c r="AG1894"/>
  <c r="AF1895"/>
  <c r="AG1895"/>
  <c r="AF1896"/>
  <c r="AG1896"/>
  <c r="AF1897"/>
  <c r="AG1897"/>
  <c r="AF1898"/>
  <c r="AG1898"/>
  <c r="AF1899"/>
  <c r="AG1899"/>
  <c r="AF1900"/>
  <c r="AG1900"/>
  <c r="AF1901"/>
  <c r="AG1901"/>
  <c r="AF1902"/>
  <c r="AG1902"/>
  <c r="AF1903"/>
  <c r="AG1903"/>
  <c r="AF1904"/>
  <c r="AG1904"/>
  <c r="AF1905"/>
  <c r="AG1905"/>
  <c r="AF1906"/>
  <c r="AG1906"/>
  <c r="AF1907"/>
  <c r="AG1907"/>
  <c r="AF1908"/>
  <c r="AG1908"/>
  <c r="AF1909"/>
  <c r="AG1909"/>
  <c r="AF1910"/>
  <c r="AG1910"/>
  <c r="AF1911"/>
  <c r="AG1911"/>
  <c r="AF1912"/>
  <c r="AG1912"/>
  <c r="AF1913"/>
  <c r="AG1913"/>
  <c r="AF1914"/>
  <c r="AG1914"/>
  <c r="AF1915"/>
  <c r="AG1915"/>
  <c r="AF1916"/>
  <c r="AG1916"/>
  <c r="AF1917"/>
  <c r="AG1917"/>
  <c r="AF1918"/>
  <c r="AG1918"/>
  <c r="AF1919"/>
  <c r="AG1919"/>
  <c r="AF1920"/>
  <c r="AG1920"/>
  <c r="AF1921"/>
  <c r="AG1921"/>
  <c r="AF1922"/>
  <c r="AG1922"/>
  <c r="AF1923"/>
  <c r="AG1923"/>
  <c r="AF1924"/>
  <c r="AG1924"/>
  <c r="AF1925"/>
  <c r="AG1925"/>
  <c r="AF1926"/>
  <c r="AG1926"/>
  <c r="AF1927"/>
  <c r="AG1927"/>
  <c r="AF1928"/>
  <c r="AG1928"/>
  <c r="AF1929"/>
  <c r="AG1929"/>
  <c r="AF1930"/>
  <c r="AG1930"/>
  <c r="AF1931"/>
  <c r="AG1931"/>
  <c r="AF1932"/>
  <c r="AG1932"/>
  <c r="AF1933"/>
  <c r="AG1933"/>
  <c r="AF1934"/>
  <c r="AG1934"/>
  <c r="AF1935"/>
  <c r="AG1935"/>
  <c r="AF1936"/>
  <c r="AG1936"/>
  <c r="AF1937"/>
  <c r="AG1937"/>
  <c r="AF1938"/>
  <c r="AG1938"/>
  <c r="AF1939"/>
  <c r="AG1939"/>
  <c r="AF1940"/>
  <c r="AG1940"/>
  <c r="AF1941"/>
  <c r="AG1941"/>
  <c r="AF1942"/>
  <c r="AG1942"/>
  <c r="AF1943"/>
  <c r="AG1943"/>
  <c r="AF1944"/>
  <c r="AG1944"/>
  <c r="AF1945"/>
  <c r="AG1945"/>
  <c r="AF1946"/>
  <c r="AG1946"/>
  <c r="AF1947"/>
  <c r="AG1947"/>
  <c r="AF1948"/>
  <c r="AG1948"/>
  <c r="AF1949"/>
  <c r="AG1949"/>
  <c r="AF1950"/>
  <c r="AG1950"/>
  <c r="AF1951"/>
  <c r="AG1951"/>
  <c r="AF1952"/>
  <c r="AG1952"/>
  <c r="AF1953"/>
  <c r="AG1953"/>
  <c r="AF1954"/>
  <c r="AG1954"/>
  <c r="AF1955"/>
  <c r="AG1955"/>
  <c r="AF1956"/>
  <c r="AG1956"/>
  <c r="AF1957"/>
  <c r="AG1957"/>
  <c r="AF1958"/>
  <c r="AG1958"/>
  <c r="AF1959"/>
  <c r="AG1959"/>
  <c r="AF1960"/>
  <c r="AG1960"/>
  <c r="AF1961"/>
  <c r="AG1961"/>
  <c r="AF1962"/>
  <c r="AG1962"/>
  <c r="AF1963"/>
  <c r="AG1963"/>
  <c r="AF1964"/>
  <c r="AG1964"/>
  <c r="AF1965"/>
  <c r="AG1965"/>
  <c r="AF1966"/>
  <c r="AG1966"/>
  <c r="AF1967"/>
  <c r="AG1967"/>
  <c r="AF1968"/>
  <c r="AG1968"/>
  <c r="AF1969"/>
  <c r="AG1969"/>
  <c r="AF1970"/>
  <c r="AG1970"/>
  <c r="AF1971"/>
  <c r="AG1971"/>
  <c r="AF1972"/>
  <c r="AG1972"/>
  <c r="AF1973"/>
  <c r="AG1973"/>
  <c r="AF1974"/>
  <c r="AG1974"/>
  <c r="AF1975"/>
  <c r="AG1975"/>
  <c r="AF1976"/>
  <c r="AG1976"/>
  <c r="AF1977"/>
  <c r="AG1977"/>
  <c r="AF1978"/>
  <c r="AG1978"/>
  <c r="AF1979"/>
  <c r="AG1979"/>
  <c r="AF1980"/>
  <c r="AG1980"/>
  <c r="AF1981"/>
  <c r="AG1981"/>
  <c r="AF1982"/>
  <c r="AG1982"/>
  <c r="AF1983"/>
  <c r="AG1983"/>
  <c r="AF1984"/>
  <c r="AG1984"/>
  <c r="AF1985"/>
  <c r="AG1985"/>
  <c r="AF1986"/>
  <c r="AG1986"/>
  <c r="AF1987"/>
  <c r="AG1987"/>
  <c r="AF1988"/>
  <c r="AG1988"/>
  <c r="AF1989"/>
  <c r="AG1989"/>
  <c r="AF1990"/>
  <c r="AG1990"/>
  <c r="AF1991"/>
  <c r="AG1991"/>
  <c r="AF1992"/>
  <c r="AG1992"/>
  <c r="AF1993"/>
  <c r="AG1993"/>
  <c r="AF1994"/>
  <c r="AG1994"/>
  <c r="AF1995"/>
  <c r="AG1995"/>
  <c r="AF1996"/>
  <c r="AG1996"/>
  <c r="AF1997"/>
  <c r="AG1997"/>
  <c r="AF1998"/>
  <c r="AG1998"/>
  <c r="AF1999"/>
  <c r="AG1999"/>
  <c r="AF2000"/>
  <c r="AG2000"/>
  <c r="AF2001"/>
  <c r="AG2001"/>
  <c r="AF2002"/>
  <c r="AG2002"/>
  <c r="AF2003"/>
  <c r="AG2003"/>
  <c r="AF2004"/>
  <c r="AG2004"/>
  <c r="AF2005"/>
  <c r="AG2005"/>
  <c r="AF2006"/>
  <c r="AG2006"/>
  <c r="AF2007"/>
  <c r="AG2007"/>
  <c r="AF2008"/>
  <c r="AG2008"/>
  <c r="AF2009"/>
  <c r="AG2009"/>
  <c r="AF2010"/>
  <c r="AG2010"/>
  <c r="AF2011"/>
  <c r="AG2011"/>
  <c r="AF2012"/>
  <c r="AG2012"/>
  <c r="AF2013"/>
  <c r="AG2013"/>
  <c r="AF2014"/>
  <c r="AG2014"/>
  <c r="AF2015"/>
  <c r="AG2015"/>
  <c r="AF2016"/>
  <c r="AG2016"/>
  <c r="AF2017"/>
  <c r="AG2017"/>
  <c r="AF2018"/>
  <c r="AG2018"/>
  <c r="AF2019"/>
  <c r="AG2019"/>
  <c r="AF2020"/>
  <c r="AG2020"/>
  <c r="AF2021"/>
  <c r="AG2021"/>
  <c r="AF2022"/>
  <c r="AG2022"/>
  <c r="AF2023"/>
  <c r="AG2023"/>
  <c r="AF2024"/>
  <c r="AG2024"/>
  <c r="AF2025"/>
  <c r="AG2025"/>
  <c r="AF2026"/>
  <c r="AG2026"/>
  <c r="AF2027"/>
  <c r="AG2027"/>
  <c r="AF2028"/>
  <c r="AG2028"/>
  <c r="AF2029"/>
  <c r="AG2029"/>
  <c r="AF2030"/>
  <c r="AG2030"/>
  <c r="AF2031"/>
  <c r="AG2031"/>
  <c r="AF2032"/>
  <c r="AG2032"/>
  <c r="AF2033"/>
  <c r="AG2033"/>
  <c r="AF2034"/>
  <c r="AG2034"/>
  <c r="AF2035"/>
  <c r="AG2035"/>
  <c r="AF2036"/>
  <c r="AG2036"/>
  <c r="AF2037"/>
  <c r="AG2037"/>
  <c r="AF2038"/>
  <c r="AG2038"/>
  <c r="AF2039"/>
  <c r="AG2039"/>
  <c r="AF2040"/>
  <c r="AG2040"/>
  <c r="AF2041"/>
  <c r="AG2041"/>
  <c r="AF2042"/>
  <c r="AG2042"/>
  <c r="AF2043"/>
  <c r="AG2043"/>
  <c r="AF2044"/>
  <c r="AG2044"/>
  <c r="AF2045"/>
  <c r="AG2045"/>
  <c r="AF2046"/>
  <c r="AG2046"/>
  <c r="AF2047"/>
  <c r="AG2047"/>
  <c r="AF2048"/>
  <c r="AG2048"/>
  <c r="AF2049"/>
  <c r="AG2049"/>
  <c r="AF2050"/>
  <c r="AG2050"/>
  <c r="AF2051"/>
  <c r="AG2051"/>
  <c r="AF2052"/>
  <c r="AG2052"/>
  <c r="AF2053"/>
  <c r="AG2053"/>
  <c r="AF2054"/>
  <c r="AG2054"/>
  <c r="AF2055"/>
  <c r="AG2055"/>
  <c r="AF2056"/>
  <c r="AG2056"/>
  <c r="AF2057"/>
  <c r="AG2057"/>
  <c r="AF2058"/>
  <c r="AG2058"/>
  <c r="AF2059"/>
  <c r="AG2059"/>
  <c r="AF2060"/>
  <c r="AG2060"/>
  <c r="AF2061"/>
  <c r="AG2061"/>
  <c r="AF2062"/>
  <c r="AG2062"/>
  <c r="AF2063"/>
  <c r="AG2063"/>
  <c r="AF2064"/>
  <c r="AG2064"/>
  <c r="AF2065"/>
  <c r="AG2065"/>
  <c r="AF2066"/>
  <c r="AG2066"/>
  <c r="AF2067"/>
  <c r="AG2067"/>
  <c r="AF2068"/>
  <c r="AG2068"/>
  <c r="AF2069"/>
  <c r="AG2069"/>
  <c r="AF2070"/>
  <c r="AG2070"/>
  <c r="AF2071"/>
  <c r="AG2071"/>
  <c r="AF2072"/>
  <c r="AG2072"/>
  <c r="AF2073"/>
  <c r="AG2073"/>
  <c r="AF2074"/>
  <c r="AG2074"/>
  <c r="AF2075"/>
  <c r="AG2075"/>
  <c r="AF2076"/>
  <c r="AG2076"/>
  <c r="AF2077"/>
  <c r="AG2077"/>
  <c r="AF2078"/>
  <c r="AG2078"/>
  <c r="AF2079"/>
  <c r="AG2079"/>
  <c r="AF2080"/>
  <c r="AG2080"/>
  <c r="AF2081"/>
  <c r="AG2081"/>
  <c r="AF2082"/>
  <c r="AG2082"/>
  <c r="AF2083"/>
  <c r="AG2083"/>
  <c r="AF2084"/>
  <c r="AG2084"/>
  <c r="AF2085"/>
  <c r="AG2085"/>
  <c r="AF2086"/>
  <c r="AG2086"/>
  <c r="AF2087"/>
  <c r="AG2087"/>
  <c r="AF2088"/>
  <c r="AG2088"/>
  <c r="AF2089"/>
  <c r="AG2089"/>
  <c r="AF2090"/>
  <c r="AG2090"/>
  <c r="AF2091"/>
  <c r="AG2091"/>
  <c r="AF2092"/>
  <c r="AG2092"/>
  <c r="AF2093"/>
  <c r="AG2093"/>
  <c r="AF2094"/>
  <c r="AG2094"/>
  <c r="AF2095"/>
  <c r="AG2095"/>
  <c r="AF2096"/>
  <c r="AG2096"/>
  <c r="AF2097"/>
  <c r="AG2097"/>
  <c r="AF2098"/>
  <c r="AG2098"/>
  <c r="AF2099"/>
  <c r="AG2099"/>
  <c r="AF2100"/>
  <c r="AG2100"/>
  <c r="AF2101"/>
  <c r="AG2101"/>
  <c r="AF2102"/>
  <c r="AG2102"/>
  <c r="AF2103"/>
  <c r="AG2103"/>
  <c r="AF2104"/>
  <c r="AG2104"/>
  <c r="AF2105"/>
  <c r="AG2105"/>
  <c r="AF2106"/>
  <c r="AG2106"/>
  <c r="AF2107"/>
  <c r="AG2107"/>
  <c r="AF2108"/>
  <c r="AG2108"/>
  <c r="AF2109"/>
  <c r="AG2109"/>
  <c r="AF2110"/>
  <c r="AG2110"/>
  <c r="AF2111"/>
  <c r="AG2111"/>
  <c r="AF2112"/>
  <c r="AG2112"/>
  <c r="AF2113"/>
  <c r="AG2113"/>
  <c r="AF2114"/>
  <c r="AG2114"/>
  <c r="AF2115"/>
  <c r="AG2115"/>
  <c r="AF2116"/>
  <c r="AG2116"/>
  <c r="AF2117"/>
  <c r="AG2117"/>
  <c r="AF2118"/>
  <c r="AG2118"/>
  <c r="AF2119"/>
  <c r="AG2119"/>
  <c r="AF2120"/>
  <c r="AG2120"/>
  <c r="AF2121"/>
  <c r="AG2121"/>
  <c r="AF2122"/>
  <c r="AG2122"/>
  <c r="AF2123"/>
  <c r="AG2123"/>
  <c r="AF2124"/>
  <c r="AG2124"/>
  <c r="AF2125"/>
  <c r="AG2125"/>
  <c r="AF2126"/>
  <c r="AG2126"/>
  <c r="AF2127"/>
  <c r="AG2127"/>
  <c r="AF2128"/>
  <c r="AG2128"/>
  <c r="AF2129"/>
  <c r="AG2129"/>
  <c r="AF2130"/>
  <c r="AG2130"/>
  <c r="AF2131"/>
  <c r="AG2131"/>
  <c r="AF2132"/>
  <c r="AG2132"/>
  <c r="AF2133"/>
  <c r="AG2133"/>
  <c r="AF2134"/>
  <c r="AG2134"/>
  <c r="AF2135"/>
  <c r="AG2135"/>
  <c r="AF2136"/>
  <c r="AG2136"/>
  <c r="AF2137"/>
  <c r="AG2137"/>
  <c r="AF2138"/>
  <c r="AG2138"/>
  <c r="AF2139"/>
  <c r="AG2139"/>
  <c r="AF2140"/>
  <c r="AG2140"/>
  <c r="AF2141"/>
  <c r="AG2141"/>
  <c r="AF2142"/>
  <c r="AG2142"/>
  <c r="AF2143"/>
  <c r="AG2143"/>
  <c r="AF2144"/>
  <c r="AG2144"/>
  <c r="AF2145"/>
  <c r="AG2145"/>
  <c r="AF2146"/>
  <c r="AG2146"/>
  <c r="AF2147"/>
  <c r="AG2147"/>
  <c r="AF2148"/>
  <c r="AG2148"/>
  <c r="AF2149"/>
  <c r="AG2149"/>
  <c r="AF2150"/>
  <c r="AG2150"/>
  <c r="AF2151"/>
  <c r="AG2151"/>
  <c r="AF2152"/>
  <c r="AG2152"/>
  <c r="AF2153"/>
  <c r="AG2153"/>
  <c r="AF2154"/>
  <c r="AG2154"/>
  <c r="AF2155"/>
  <c r="AG2155"/>
  <c r="AF2156"/>
  <c r="AG2156"/>
  <c r="AF2157"/>
  <c r="AG2157"/>
  <c r="AF2158"/>
  <c r="AG2158"/>
  <c r="AF2159"/>
  <c r="AG2159"/>
  <c r="AF2160"/>
  <c r="AG2160"/>
  <c r="AF2161"/>
  <c r="AG2161"/>
  <c r="AF2162"/>
  <c r="AG2162"/>
  <c r="AF2163"/>
  <c r="AG2163"/>
  <c r="AF2164"/>
  <c r="AG2164"/>
  <c r="AF2165"/>
  <c r="AG2165"/>
  <c r="AF2166"/>
  <c r="AG2166"/>
  <c r="AF2167"/>
  <c r="AG2167"/>
  <c r="AF2168"/>
  <c r="AG2168"/>
  <c r="AF2169"/>
  <c r="AG2169"/>
  <c r="AF2170"/>
  <c r="AG2170"/>
  <c r="AF2171"/>
  <c r="AG2171"/>
  <c r="AF2172"/>
  <c r="AG2172"/>
  <c r="AF2173"/>
  <c r="AG2173"/>
  <c r="AF2174"/>
  <c r="AG2174"/>
  <c r="AF2175"/>
  <c r="AG2175"/>
  <c r="AF2176"/>
  <c r="AG2176"/>
  <c r="AF2177"/>
  <c r="AG2177"/>
  <c r="AF2178"/>
  <c r="AG2178"/>
  <c r="AF2179"/>
  <c r="AG2179"/>
  <c r="AF2180"/>
  <c r="AG2180"/>
  <c r="AF2181"/>
  <c r="AG2181"/>
  <c r="AF2182"/>
  <c r="AG2182"/>
  <c r="AF2183"/>
  <c r="AG2183"/>
  <c r="AF2184"/>
  <c r="AG2184"/>
  <c r="AF2185"/>
  <c r="AG2185"/>
  <c r="AF2186"/>
  <c r="AG2186"/>
  <c r="AF2187"/>
  <c r="AG2187"/>
  <c r="AF2188"/>
  <c r="AG2188"/>
  <c r="AF2189"/>
  <c r="AG2189"/>
  <c r="AF2190"/>
  <c r="AG2190"/>
  <c r="AF2191"/>
  <c r="AG2191"/>
  <c r="AF2192"/>
  <c r="AG2192"/>
  <c r="AF2193"/>
  <c r="AG2193"/>
  <c r="AF2194"/>
  <c r="AG2194"/>
  <c r="AF2195"/>
  <c r="AG2195"/>
  <c r="AF2196"/>
  <c r="AG2196"/>
  <c r="AF2197"/>
  <c r="AG2197"/>
  <c r="AF2198"/>
  <c r="AG2198"/>
  <c r="AF2199"/>
  <c r="AG2199"/>
  <c r="AF2200"/>
  <c r="AG2200"/>
  <c r="AF2201"/>
  <c r="AG2201"/>
  <c r="AF2202"/>
  <c r="AG2202"/>
  <c r="AF2203"/>
  <c r="AG2203"/>
  <c r="AF2204"/>
  <c r="AG2204"/>
  <c r="AF2205"/>
  <c r="AG2205"/>
  <c r="AF2206"/>
  <c r="AG2206"/>
  <c r="AF2207"/>
  <c r="AG2207"/>
  <c r="AF2208"/>
  <c r="AG2208"/>
  <c r="AF2209"/>
  <c r="AG2209"/>
  <c r="AF2210"/>
  <c r="AG2210"/>
  <c r="AF2211"/>
  <c r="AG2211"/>
  <c r="AF2212"/>
  <c r="AG2212"/>
  <c r="AF2213"/>
  <c r="AG2213"/>
  <c r="AF2214"/>
  <c r="AG2214"/>
  <c r="AF2215"/>
  <c r="AG2215"/>
  <c r="AF2216"/>
  <c r="AG2216"/>
  <c r="AF2217"/>
  <c r="AG2217"/>
  <c r="AF2218"/>
  <c r="AG2218"/>
  <c r="AF2219"/>
  <c r="AG2219"/>
  <c r="AF2220"/>
  <c r="AG2220"/>
  <c r="AF2221"/>
  <c r="AG2221"/>
  <c r="AF2222"/>
  <c r="AG2222"/>
  <c r="AF2223"/>
  <c r="AG2223"/>
  <c r="AF2224"/>
  <c r="AG2224"/>
  <c r="AF2225"/>
  <c r="AG2225"/>
  <c r="AF2226"/>
  <c r="AG2226"/>
  <c r="AF2227"/>
  <c r="AG2227"/>
  <c r="AF2228"/>
  <c r="AG2228"/>
  <c r="AF2229"/>
  <c r="AG2229"/>
  <c r="AF2230"/>
  <c r="AG2230"/>
  <c r="AF2231"/>
  <c r="AG2231"/>
  <c r="AF2232"/>
  <c r="AG2232"/>
  <c r="AF2233"/>
  <c r="AG2233"/>
  <c r="AF2234"/>
  <c r="AG2234"/>
  <c r="AF2235"/>
  <c r="AG2235"/>
  <c r="AF2236"/>
  <c r="AG2236"/>
  <c r="AF2237"/>
  <c r="AG2237"/>
  <c r="AF2238"/>
  <c r="AG2238"/>
  <c r="AF2239"/>
  <c r="AG2239"/>
  <c r="AF2240"/>
  <c r="AG2240"/>
  <c r="AF2241"/>
  <c r="AG2241"/>
  <c r="AF2242"/>
  <c r="AG2242"/>
  <c r="AF2243"/>
  <c r="AG2243"/>
  <c r="AF2244"/>
  <c r="AG2244"/>
  <c r="AF2245"/>
  <c r="AG2245"/>
  <c r="AF2246"/>
  <c r="AG2246"/>
  <c r="AF2247"/>
  <c r="AG2247"/>
  <c r="AF2248"/>
  <c r="AG2248"/>
  <c r="AF2249"/>
  <c r="AG2249"/>
  <c r="AF2250"/>
  <c r="AG2250"/>
  <c r="AF2251"/>
  <c r="AG2251"/>
  <c r="AF2252"/>
  <c r="AG2252"/>
  <c r="AF2253"/>
  <c r="AG2253"/>
  <c r="AF2254"/>
  <c r="AG2254"/>
  <c r="AF2255"/>
  <c r="AG2255"/>
  <c r="AF2256"/>
  <c r="AG2256"/>
  <c r="AF2257"/>
  <c r="AG2257"/>
  <c r="AF2258"/>
  <c r="AG2258"/>
  <c r="AF2259"/>
  <c r="AG2259"/>
  <c r="AF2260"/>
  <c r="AG2260"/>
  <c r="AF2261"/>
  <c r="AG2261"/>
  <c r="AF2262"/>
  <c r="AG2262"/>
  <c r="AF2263"/>
  <c r="AG2263"/>
  <c r="AF2264"/>
  <c r="AG2264"/>
  <c r="AF2265"/>
  <c r="AG2265"/>
  <c r="AF2266"/>
  <c r="AG2266"/>
  <c r="AF2267"/>
  <c r="AG2267"/>
  <c r="AF2268"/>
  <c r="AG2268"/>
  <c r="AF2269"/>
  <c r="AG2269"/>
  <c r="AF2270"/>
  <c r="AG2270"/>
  <c r="AF2271"/>
  <c r="AG2271"/>
  <c r="AF2272"/>
  <c r="AG2272"/>
  <c r="AF2273"/>
  <c r="AG2273"/>
  <c r="AF2274"/>
  <c r="AG2274"/>
  <c r="AF2275"/>
  <c r="AG2275"/>
  <c r="AF2276"/>
  <c r="AG2276"/>
  <c r="AF2277"/>
  <c r="AG2277"/>
  <c r="AF2278"/>
  <c r="AG2278"/>
  <c r="AF2279"/>
  <c r="AG2279"/>
  <c r="AF2280"/>
  <c r="AG2280"/>
  <c r="AF2281"/>
  <c r="AG2281"/>
  <c r="AF2282"/>
  <c r="AG2282"/>
  <c r="AF2283"/>
  <c r="AG2283"/>
  <c r="AF2284"/>
  <c r="AG2284"/>
  <c r="AF2285"/>
  <c r="AG2285"/>
  <c r="AF2286"/>
  <c r="AG2286"/>
  <c r="AF2287"/>
  <c r="AG2287"/>
  <c r="AF2288"/>
  <c r="AG2288"/>
  <c r="AF2289"/>
  <c r="AG2289"/>
  <c r="AF2290"/>
  <c r="AG2290"/>
  <c r="AF2291"/>
  <c r="AG2291"/>
  <c r="AF2292"/>
  <c r="AG2292"/>
  <c r="AF2293"/>
  <c r="AG2293"/>
  <c r="AF2294"/>
  <c r="AG2294"/>
  <c r="AF2295"/>
  <c r="AG2295"/>
  <c r="AF2296"/>
  <c r="AG2296"/>
  <c r="AF2297"/>
  <c r="AG2297"/>
  <c r="AF2298"/>
  <c r="AG2298"/>
  <c r="AF2299"/>
  <c r="AG2299"/>
  <c r="AF2300"/>
  <c r="AG2300"/>
  <c r="AF2301"/>
  <c r="AG2301"/>
  <c r="AF2302"/>
  <c r="AG2302"/>
  <c r="AF2303"/>
  <c r="AG2303"/>
  <c r="AF2304"/>
  <c r="AG2304"/>
  <c r="AF2305"/>
  <c r="AG2305"/>
  <c r="AF2306"/>
  <c r="AG2306"/>
  <c r="AF2307"/>
  <c r="AG2307"/>
  <c r="AF2308"/>
  <c r="AG2308"/>
  <c r="AF2309"/>
  <c r="AG2309"/>
  <c r="AF2310"/>
  <c r="AG2310"/>
  <c r="AF2311"/>
  <c r="AG2311"/>
  <c r="AF2312"/>
  <c r="AG2312"/>
  <c r="AF2313"/>
  <c r="AG2313"/>
  <c r="AF2314"/>
  <c r="AG2314"/>
  <c r="AF2315"/>
  <c r="AG2315"/>
  <c r="AF2316"/>
  <c r="AG2316"/>
  <c r="AF2317"/>
  <c r="AG2317"/>
  <c r="AF2318"/>
  <c r="AG2318"/>
  <c r="AF2319"/>
  <c r="AG2319"/>
  <c r="AF2320"/>
  <c r="AG2320"/>
  <c r="AF2321"/>
  <c r="AG2321"/>
  <c r="AF2322"/>
  <c r="AG2322"/>
  <c r="AF2323"/>
  <c r="AG2323"/>
  <c r="AF2324"/>
  <c r="AG2324"/>
  <c r="AF2325"/>
  <c r="AG2325"/>
  <c r="AF2326"/>
  <c r="AG2326"/>
  <c r="AF2327"/>
  <c r="AG2327"/>
  <c r="AF2328"/>
  <c r="AG2328"/>
  <c r="AF2329"/>
  <c r="AG2329"/>
  <c r="AF2330"/>
  <c r="AG2330"/>
  <c r="AF2331"/>
  <c r="AG2331"/>
  <c r="AF2332"/>
  <c r="AG2332"/>
  <c r="AF2333"/>
  <c r="AG2333"/>
  <c r="AF2334"/>
  <c r="AG2334"/>
  <c r="AF2335"/>
  <c r="AG2335"/>
  <c r="AF2336"/>
  <c r="AG2336"/>
  <c r="AF2337"/>
  <c r="AG2337"/>
  <c r="AF2338"/>
  <c r="AG2338"/>
  <c r="AF2339"/>
  <c r="AG2339"/>
  <c r="AF2340"/>
  <c r="AG2340"/>
  <c r="AF2341"/>
  <c r="AG2341"/>
  <c r="AF2342"/>
  <c r="AG2342"/>
  <c r="AF2343"/>
  <c r="AG2343"/>
  <c r="AF2344"/>
  <c r="AG2344"/>
  <c r="AF2345"/>
  <c r="AG2345"/>
  <c r="AF2346"/>
  <c r="AG2346"/>
  <c r="AF2347"/>
  <c r="AG2347"/>
  <c r="AF2348"/>
  <c r="AG2348"/>
  <c r="AF2349"/>
  <c r="AG2349"/>
  <c r="AF2350"/>
  <c r="AG2350"/>
  <c r="AF2351"/>
  <c r="AG2351"/>
  <c r="AF2352"/>
  <c r="AG2352"/>
  <c r="AF2353"/>
  <c r="AG2353"/>
  <c r="AF2354"/>
  <c r="AG2354"/>
  <c r="AF2355"/>
  <c r="AG2355"/>
  <c r="AF2356"/>
  <c r="AG2356"/>
  <c r="AF2357"/>
  <c r="AG2357"/>
  <c r="AF2358"/>
  <c r="AG2358"/>
  <c r="AF2359"/>
  <c r="AG2359"/>
  <c r="AF2360"/>
  <c r="AG2360"/>
  <c r="AF2361"/>
  <c r="AG2361"/>
  <c r="AF2362"/>
  <c r="AG2362"/>
  <c r="AF2363"/>
  <c r="AG2363"/>
  <c r="AF2364"/>
  <c r="AG2364"/>
  <c r="AF2365"/>
  <c r="AG2365"/>
  <c r="AF2366"/>
  <c r="AG2366"/>
  <c r="AF2367"/>
  <c r="AG2367"/>
  <c r="AF2368"/>
  <c r="AG2368"/>
  <c r="AF2369"/>
  <c r="AG2369"/>
  <c r="AF2370"/>
  <c r="AG2370"/>
  <c r="AF2371"/>
  <c r="AG2371"/>
  <c r="AF2372"/>
  <c r="AG2372"/>
  <c r="AF2373"/>
  <c r="AG2373"/>
  <c r="AF2374"/>
  <c r="AG2374"/>
  <c r="AF2375"/>
  <c r="AG2375"/>
  <c r="AF2376"/>
  <c r="AG2376"/>
  <c r="AF2377"/>
  <c r="AG2377"/>
  <c r="AF2378"/>
  <c r="AG2378"/>
  <c r="AF2379"/>
  <c r="AG2379"/>
  <c r="AF2380"/>
  <c r="AG2380"/>
  <c r="AF2381"/>
  <c r="AG2381"/>
  <c r="AF2382"/>
  <c r="AG2382"/>
  <c r="AF2383"/>
  <c r="AG2383"/>
  <c r="AF2384"/>
  <c r="AG2384"/>
  <c r="AF2385"/>
  <c r="AG2385"/>
  <c r="AF2386"/>
  <c r="AG2386"/>
  <c r="AF2387"/>
  <c r="AG2387"/>
  <c r="AF2388"/>
  <c r="AG2388"/>
  <c r="AF2389"/>
  <c r="AG2389"/>
  <c r="AF2390"/>
  <c r="AG2390"/>
  <c r="AF2391"/>
  <c r="AG2391"/>
  <c r="AF2392"/>
  <c r="AG2392"/>
  <c r="AF2393"/>
  <c r="AG2393"/>
  <c r="AF2394"/>
  <c r="AG2394"/>
  <c r="AF2395"/>
  <c r="AG2395"/>
  <c r="AF2396"/>
  <c r="AG2396"/>
  <c r="AF2397"/>
  <c r="AG2397"/>
  <c r="AF2398"/>
  <c r="AG2398"/>
  <c r="AF2399"/>
  <c r="AG2399"/>
  <c r="AF2400"/>
  <c r="AG2400"/>
  <c r="AF2401"/>
  <c r="AG2401"/>
  <c r="AF2402"/>
  <c r="AG2402"/>
  <c r="AF2403"/>
  <c r="AG2403"/>
  <c r="AF2404"/>
  <c r="AG2404"/>
  <c r="AF2405"/>
  <c r="AG2405"/>
  <c r="AF2406"/>
  <c r="AG2406"/>
  <c r="AF2407"/>
  <c r="AG2407"/>
  <c r="AF2408"/>
  <c r="AG2408"/>
  <c r="AF2409"/>
  <c r="AG2409"/>
  <c r="AF2410"/>
  <c r="AG2410"/>
  <c r="AF2411"/>
  <c r="AG2411"/>
  <c r="AF2412"/>
  <c r="AG2412"/>
  <c r="AF2413"/>
  <c r="AG2413"/>
  <c r="AF2414"/>
  <c r="AG2414"/>
  <c r="AF2415"/>
  <c r="AG2415"/>
  <c r="AF2416"/>
  <c r="AG2416"/>
  <c r="AF2417"/>
  <c r="AG2417"/>
  <c r="AF2418"/>
  <c r="AG2418"/>
  <c r="AF2419"/>
  <c r="AG2419"/>
  <c r="AF2420"/>
  <c r="AG2420"/>
  <c r="AF2421"/>
  <c r="AG2421"/>
  <c r="AF2422"/>
  <c r="AG2422"/>
  <c r="AF2423"/>
  <c r="AG2423"/>
  <c r="AF2424"/>
  <c r="AG2424"/>
  <c r="AF2425"/>
  <c r="AG2425"/>
  <c r="AF2426"/>
  <c r="AG2426"/>
  <c r="AF2427"/>
  <c r="AG2427"/>
  <c r="AF2428"/>
  <c r="AG2428"/>
  <c r="AF2429"/>
  <c r="AG2429"/>
  <c r="AF2430"/>
  <c r="AG2430"/>
  <c r="AF2431"/>
  <c r="AG2431"/>
  <c r="AF2432"/>
  <c r="AG2432"/>
  <c r="AF2433"/>
  <c r="AG2433"/>
  <c r="AF2434"/>
  <c r="AG2434"/>
  <c r="AF2435"/>
  <c r="AG2435"/>
  <c r="AF2436"/>
  <c r="AG2436"/>
  <c r="AF2437"/>
  <c r="AG2437"/>
  <c r="AF2438"/>
  <c r="AG2438"/>
  <c r="AF2439"/>
  <c r="AG2439"/>
  <c r="AF2440"/>
  <c r="AG2440"/>
  <c r="AF2441"/>
  <c r="AG2441"/>
  <c r="AF2442"/>
  <c r="AG2442"/>
  <c r="AF2443"/>
  <c r="AG2443"/>
  <c r="AF2444"/>
  <c r="AG2444"/>
  <c r="AF2445"/>
  <c r="AG2445"/>
  <c r="AF2446"/>
  <c r="AG2446"/>
  <c r="AF2447"/>
  <c r="AG2447"/>
  <c r="AF2448"/>
  <c r="AG2448"/>
  <c r="AF2449"/>
  <c r="AG2449"/>
  <c r="AF2450"/>
  <c r="AG2450"/>
  <c r="AF2451"/>
  <c r="AG2451"/>
  <c r="AF2452"/>
  <c r="AG2452"/>
  <c r="AF2453"/>
  <c r="AG2453"/>
  <c r="AF2454"/>
  <c r="AG2454"/>
  <c r="AF2455"/>
  <c r="AG2455"/>
  <c r="AF2456"/>
  <c r="AG2456"/>
  <c r="AF2457"/>
  <c r="AG2457"/>
  <c r="AF2458"/>
  <c r="AG2458"/>
  <c r="AF2459"/>
  <c r="AG2459"/>
  <c r="AF2460"/>
  <c r="AG2460"/>
  <c r="AF2461"/>
  <c r="AG2461"/>
  <c r="AF2462"/>
  <c r="AG2462"/>
  <c r="AF2463"/>
  <c r="AG2463"/>
  <c r="AF2464"/>
  <c r="AG2464"/>
  <c r="AF2465"/>
  <c r="AG2465"/>
  <c r="AF2466"/>
  <c r="AG2466"/>
  <c r="AF2467"/>
  <c r="AG2467"/>
  <c r="AF2468"/>
  <c r="AG2468"/>
  <c r="AF2469"/>
  <c r="AG2469"/>
  <c r="AF2470"/>
  <c r="AG2470"/>
  <c r="AF2471"/>
  <c r="AG2471"/>
  <c r="AF2472"/>
  <c r="AG2472"/>
  <c r="AF2473"/>
  <c r="AG2473"/>
  <c r="AF2474"/>
  <c r="AG2474"/>
  <c r="AF2475"/>
  <c r="AG2475"/>
  <c r="AF2476"/>
  <c r="AG2476"/>
  <c r="AF2477"/>
  <c r="AG2477"/>
  <c r="AF2478"/>
  <c r="AG2478"/>
  <c r="AF2479"/>
  <c r="AG2479"/>
  <c r="AF2480"/>
  <c r="AG2480"/>
  <c r="AF2481"/>
  <c r="AG2481"/>
  <c r="AF2482"/>
  <c r="AG2482"/>
  <c r="AF2483"/>
  <c r="AG2483"/>
  <c r="AF2484"/>
  <c r="AG2484"/>
  <c r="AF2485"/>
  <c r="AG2485"/>
  <c r="AF2486"/>
  <c r="AG2486"/>
  <c r="AF2487"/>
  <c r="AG2487"/>
  <c r="AF2488"/>
  <c r="AG2488"/>
  <c r="AF2489"/>
  <c r="AG2489"/>
  <c r="AF2490"/>
  <c r="AG2490"/>
  <c r="AF2491"/>
  <c r="AG2491"/>
  <c r="AF2492"/>
  <c r="AG2492"/>
  <c r="AF2493"/>
  <c r="AG2493"/>
  <c r="AF2494"/>
  <c r="AG2494"/>
  <c r="AF2495"/>
  <c r="AG2495"/>
  <c r="AF2496"/>
  <c r="AG2496"/>
  <c r="AF2497"/>
  <c r="AG2497"/>
  <c r="AF2498"/>
  <c r="AG2498"/>
  <c r="AF2499"/>
  <c r="AG2499"/>
  <c r="AF2500"/>
  <c r="AG2500"/>
  <c r="AF2501"/>
  <c r="AG2501"/>
  <c r="AF2502"/>
  <c r="AG2502"/>
  <c r="AF2503"/>
  <c r="AG2503"/>
  <c r="AF2504"/>
  <c r="AG2504"/>
  <c r="AF2505"/>
  <c r="AG2505"/>
  <c r="AF2506"/>
  <c r="AG2506"/>
  <c r="AF2507"/>
  <c r="AG2507"/>
  <c r="AF2508"/>
  <c r="AG2508"/>
  <c r="AF2509"/>
  <c r="AG2509"/>
  <c r="AF2510"/>
  <c r="AG2510"/>
  <c r="AF2511"/>
  <c r="AG2511"/>
  <c r="AF2512"/>
  <c r="AG2512"/>
  <c r="AF2513"/>
  <c r="AG2513"/>
  <c r="AF2514"/>
  <c r="AG2514"/>
  <c r="AF2515"/>
  <c r="AG2515"/>
  <c r="AF2516"/>
  <c r="AG2516"/>
  <c r="AF2517"/>
  <c r="AG2517"/>
  <c r="AF2518"/>
  <c r="AG2518"/>
  <c r="AF2519"/>
  <c r="AG2519"/>
  <c r="AF2520"/>
  <c r="AG2520"/>
  <c r="AF2521"/>
  <c r="AG2521"/>
  <c r="AF2522"/>
  <c r="AG2522"/>
  <c r="AF2523"/>
  <c r="AG2523"/>
  <c r="AF2524"/>
  <c r="AG2524"/>
  <c r="AF2525"/>
  <c r="AG2525"/>
  <c r="AF2526"/>
  <c r="AG2526"/>
  <c r="AF2527"/>
  <c r="AG2527"/>
  <c r="AF2528"/>
  <c r="AG2528"/>
  <c r="AF2529"/>
  <c r="AG2529"/>
  <c r="AF2530"/>
  <c r="AG2530"/>
  <c r="AF2531"/>
  <c r="AG2531"/>
  <c r="AF2532"/>
  <c r="AG2532"/>
  <c r="AF2533"/>
  <c r="AG2533"/>
  <c r="AF2534"/>
  <c r="AG2534"/>
  <c r="AF2535"/>
  <c r="AG2535"/>
  <c r="AF2536"/>
  <c r="AG2536"/>
  <c r="AF2537"/>
  <c r="AG2537"/>
  <c r="AF2538"/>
  <c r="AG2538"/>
  <c r="AF2539"/>
  <c r="AG2539"/>
  <c r="AF2540"/>
  <c r="AG2540"/>
  <c r="AF2541"/>
  <c r="AG2541"/>
  <c r="AF2542"/>
  <c r="AG2542"/>
  <c r="AF2543"/>
  <c r="AG2543"/>
  <c r="AF2544"/>
  <c r="AG2544"/>
  <c r="AF2545"/>
  <c r="AG2545"/>
  <c r="AF2546"/>
  <c r="AG2546"/>
  <c r="AF2547"/>
  <c r="AG2547"/>
  <c r="AF2548"/>
  <c r="AG2548"/>
  <c r="AF2549"/>
  <c r="AG2549"/>
  <c r="AF2550"/>
  <c r="AG2550"/>
  <c r="AF2551"/>
  <c r="AG2551"/>
  <c r="AF2552"/>
  <c r="AG2552"/>
  <c r="AF2553"/>
  <c r="AG2553"/>
  <c r="AF2554"/>
  <c r="AG2554"/>
  <c r="AF2555"/>
  <c r="AG2555"/>
  <c r="AF2556"/>
  <c r="AG2556"/>
  <c r="AF2557"/>
  <c r="AG2557"/>
  <c r="AF2558"/>
  <c r="AG2558"/>
  <c r="AF2559"/>
  <c r="AG2559"/>
  <c r="AF2560"/>
  <c r="AG2560"/>
  <c r="AF2561"/>
  <c r="AG2561"/>
  <c r="AF2562"/>
  <c r="AG2562"/>
  <c r="AF2563"/>
  <c r="AG2563"/>
  <c r="AF2564"/>
  <c r="AG2564"/>
  <c r="AF2565"/>
  <c r="AG2565"/>
  <c r="AF2566"/>
  <c r="AG2566"/>
  <c r="AF2567"/>
  <c r="AG2567"/>
  <c r="AF2568"/>
  <c r="AG2568"/>
  <c r="AF2569"/>
  <c r="AG2569"/>
  <c r="AF2570"/>
  <c r="AG2570"/>
  <c r="AF2571"/>
  <c r="AG2571"/>
  <c r="AF2572"/>
  <c r="AG2572"/>
  <c r="AF2573"/>
  <c r="AG2573"/>
  <c r="AF2574"/>
  <c r="AG2574"/>
  <c r="AF2575"/>
  <c r="AG2575"/>
  <c r="AF2576"/>
  <c r="AG2576"/>
  <c r="AF2577"/>
  <c r="AG2577"/>
  <c r="AF2578"/>
  <c r="AG2578"/>
  <c r="AF2579"/>
  <c r="AG2579"/>
  <c r="AF2580"/>
  <c r="AG2580"/>
  <c r="AF2581"/>
  <c r="AG2581"/>
  <c r="AF2582"/>
  <c r="AG2582"/>
  <c r="AF2583"/>
  <c r="AG2583"/>
  <c r="AF2584"/>
  <c r="AG2584"/>
  <c r="AF2585"/>
  <c r="AG2585"/>
  <c r="AF2586"/>
  <c r="AG2586"/>
  <c r="AF2587"/>
  <c r="AG2587"/>
  <c r="AF2588"/>
  <c r="AG2588"/>
  <c r="AF2589"/>
  <c r="AG2589"/>
  <c r="AF2590"/>
  <c r="AG2590"/>
  <c r="AF2591"/>
  <c r="AG2591"/>
  <c r="AF2592"/>
  <c r="AG2592"/>
  <c r="AF2593"/>
  <c r="AG2593"/>
  <c r="AF2594"/>
  <c r="AG2594"/>
  <c r="AF2595"/>
  <c r="AG2595"/>
  <c r="AF2596"/>
  <c r="AG2596"/>
  <c r="AF2597"/>
  <c r="AG2597"/>
  <c r="AF2598"/>
  <c r="AG2598"/>
  <c r="AF2599"/>
  <c r="AG2599"/>
  <c r="AF2600"/>
  <c r="AG2600"/>
  <c r="AF2601"/>
  <c r="AG2601"/>
  <c r="AF2602"/>
  <c r="AG2602"/>
  <c r="AF2603"/>
  <c r="AG2603"/>
  <c r="AF2604"/>
  <c r="AG2604"/>
  <c r="AF2605"/>
  <c r="AG2605"/>
  <c r="AF2606"/>
  <c r="AG2606"/>
  <c r="AF2607"/>
  <c r="AG2607"/>
  <c r="AF2608"/>
  <c r="AG2608"/>
  <c r="AF2609"/>
  <c r="AG2609"/>
  <c r="AF2610"/>
  <c r="AG2610"/>
  <c r="AF2611"/>
  <c r="AG2611"/>
  <c r="AF2612"/>
  <c r="AG2612"/>
  <c r="AF2613"/>
  <c r="AG2613"/>
  <c r="AF2614"/>
  <c r="AG2614"/>
  <c r="AF2615"/>
  <c r="AG2615"/>
  <c r="AF2616"/>
  <c r="AG2616"/>
  <c r="AF2617"/>
  <c r="AG2617"/>
  <c r="AF2618"/>
  <c r="AG2618"/>
  <c r="AF2619"/>
  <c r="AG2619"/>
  <c r="AF2620"/>
  <c r="AG2620"/>
  <c r="AF2621"/>
  <c r="AG2621"/>
  <c r="AF2622"/>
  <c r="AG2622"/>
  <c r="AF2623"/>
  <c r="AG2623"/>
  <c r="AF2624"/>
  <c r="AG2624"/>
  <c r="AF2625"/>
  <c r="AG2625"/>
  <c r="AF2626"/>
  <c r="AG2626"/>
  <c r="AF2627"/>
  <c r="AG2627"/>
  <c r="AF2628"/>
  <c r="AG2628"/>
  <c r="AF2629"/>
  <c r="AG2629"/>
  <c r="AF2630"/>
  <c r="AG2630"/>
  <c r="AF2631"/>
  <c r="AG2631"/>
  <c r="AF2632"/>
  <c r="AG2632"/>
  <c r="AF2633"/>
  <c r="AG2633"/>
  <c r="AF2634"/>
  <c r="AG2634"/>
  <c r="AF2635"/>
  <c r="AG2635"/>
  <c r="AF2636"/>
  <c r="AG2636"/>
  <c r="AF2637"/>
  <c r="AG2637"/>
  <c r="AF2638"/>
  <c r="AG2638"/>
  <c r="AF2639"/>
  <c r="AG2639"/>
  <c r="AF2640"/>
  <c r="AG2640"/>
  <c r="AF2641"/>
  <c r="AG2641"/>
  <c r="AF2642"/>
  <c r="AG2642"/>
  <c r="AF2643"/>
  <c r="AG2643"/>
  <c r="AF2644"/>
  <c r="AG2644"/>
  <c r="AF2645"/>
  <c r="AG2645"/>
  <c r="AF2646"/>
  <c r="AG2646"/>
  <c r="AF2647"/>
  <c r="AG2647"/>
  <c r="AF2648"/>
  <c r="AG2648"/>
  <c r="AF2649"/>
  <c r="AG2649"/>
  <c r="AF2650"/>
  <c r="AG2650"/>
  <c r="AF2651"/>
  <c r="AG2651"/>
  <c r="AF2652"/>
  <c r="AG2652"/>
  <c r="AF2653"/>
  <c r="AG2653"/>
  <c r="AF2654"/>
  <c r="AG2654"/>
  <c r="AF2655"/>
  <c r="AG2655"/>
  <c r="AF2656"/>
  <c r="AG2656"/>
  <c r="AF2657"/>
  <c r="AG2657"/>
  <c r="AF2658"/>
  <c r="AG2658"/>
  <c r="AF2659"/>
  <c r="AG2659"/>
  <c r="AF2660"/>
  <c r="AG2660"/>
  <c r="AF2661"/>
  <c r="AG2661"/>
  <c r="AF2662"/>
  <c r="AG2662"/>
  <c r="AF2663"/>
  <c r="AG2663"/>
  <c r="AF2664"/>
  <c r="AG2664"/>
  <c r="AF2665"/>
  <c r="AG2665"/>
  <c r="AF2666"/>
  <c r="AG2666"/>
  <c r="AF2667"/>
  <c r="AG2667"/>
  <c r="AF2668"/>
  <c r="AG2668"/>
  <c r="AF2669"/>
  <c r="AG2669"/>
  <c r="AF2670"/>
  <c r="AG2670"/>
  <c r="AF2671"/>
  <c r="AG2671"/>
  <c r="AF2672"/>
  <c r="AG2672"/>
  <c r="AF2673"/>
  <c r="AG2673"/>
  <c r="AF2674"/>
  <c r="AG2674"/>
  <c r="AF2675"/>
  <c r="AG2675"/>
  <c r="AF2676"/>
  <c r="AG2676"/>
  <c r="AF2677"/>
  <c r="AG2677"/>
  <c r="AF2678"/>
  <c r="AG2678"/>
  <c r="AF2679"/>
  <c r="AG2679"/>
  <c r="AF2680"/>
  <c r="AG2680"/>
  <c r="AF2681"/>
  <c r="AG2681"/>
  <c r="AF2682"/>
  <c r="AG2682"/>
  <c r="AF2683"/>
  <c r="AG2683"/>
  <c r="AF2684"/>
  <c r="AG2684"/>
  <c r="AF2685"/>
  <c r="AG2685"/>
  <c r="AF2686"/>
  <c r="AG2686"/>
  <c r="AF2687"/>
  <c r="AG2687"/>
  <c r="AF2688"/>
  <c r="AG2688"/>
  <c r="AF2689"/>
  <c r="AG2689"/>
  <c r="AF2690"/>
  <c r="AG2690"/>
  <c r="AF2691"/>
  <c r="AG2691"/>
  <c r="AF2692"/>
  <c r="AG2692"/>
  <c r="AF2693"/>
  <c r="AG2693"/>
  <c r="AF2694"/>
  <c r="AG2694"/>
  <c r="AF2695"/>
  <c r="AG2695"/>
  <c r="AF2696"/>
  <c r="AG2696"/>
  <c r="AF2697"/>
  <c r="AG2697"/>
  <c r="AF2698"/>
  <c r="AG2698"/>
  <c r="AF2699"/>
  <c r="AG2699"/>
  <c r="AF2700"/>
  <c r="AG2700"/>
  <c r="AF2701"/>
  <c r="AG2701"/>
  <c r="AF2702"/>
  <c r="AG2702"/>
  <c r="AF2703"/>
  <c r="AG2703"/>
  <c r="AF2704"/>
  <c r="AG2704"/>
  <c r="AF2705"/>
  <c r="AG2705"/>
  <c r="AF2706"/>
  <c r="AG2706"/>
  <c r="AF2707"/>
  <c r="AG2707"/>
  <c r="AF2708"/>
  <c r="AG2708"/>
  <c r="AF2709"/>
  <c r="AG2709"/>
  <c r="AF2710"/>
  <c r="AG2710"/>
  <c r="AF2711"/>
  <c r="AG2711"/>
  <c r="AF2712"/>
  <c r="AG2712"/>
  <c r="AF2713"/>
  <c r="AG2713"/>
  <c r="AF2714"/>
  <c r="AG2714"/>
  <c r="AF2715"/>
  <c r="AG2715"/>
  <c r="AF2716"/>
  <c r="AG2716"/>
  <c r="AF2717"/>
  <c r="AG2717"/>
  <c r="AF2718"/>
  <c r="AG2718"/>
  <c r="AF2719"/>
  <c r="AG2719"/>
  <c r="AF2720"/>
  <c r="AG2720"/>
  <c r="AF2721"/>
  <c r="AG2721"/>
  <c r="AF2722"/>
  <c r="AG2722"/>
  <c r="AF2723"/>
  <c r="AG2723"/>
  <c r="AF2724"/>
  <c r="AG2724"/>
  <c r="AF2725"/>
  <c r="AG2725"/>
  <c r="AF2726"/>
  <c r="AG2726"/>
  <c r="AF2727"/>
  <c r="AG2727"/>
  <c r="AF2728"/>
  <c r="AG2728"/>
  <c r="AF2729"/>
  <c r="AG2729"/>
  <c r="AF2730"/>
  <c r="AG2730"/>
  <c r="AF2731"/>
  <c r="AG2731"/>
  <c r="AF2732"/>
  <c r="AG2732"/>
  <c r="AF2733"/>
  <c r="AG2733"/>
  <c r="AF2734"/>
  <c r="AG2734"/>
  <c r="AF2735"/>
  <c r="AG2735"/>
  <c r="AF2736"/>
  <c r="AG2736"/>
  <c r="AF2737"/>
  <c r="AG2737"/>
  <c r="AF2738"/>
  <c r="AG2738"/>
  <c r="AF2739"/>
  <c r="AG2739"/>
  <c r="AF2740"/>
  <c r="AG2740"/>
  <c r="AF2741"/>
  <c r="AG2741"/>
  <c r="AF2742"/>
  <c r="AG2742"/>
  <c r="AF2743"/>
  <c r="AG2743"/>
  <c r="AF2744"/>
  <c r="AG2744"/>
  <c r="AF2745"/>
  <c r="AG2745"/>
  <c r="AF2746"/>
  <c r="AG2746"/>
  <c r="AF2747"/>
  <c r="AG2747"/>
  <c r="AF2748"/>
  <c r="AG2748"/>
  <c r="AF2749"/>
  <c r="AG2749"/>
  <c r="AF2750"/>
  <c r="AG2750"/>
  <c r="AF2751"/>
  <c r="AG2751"/>
  <c r="AF2752"/>
  <c r="AG2752"/>
  <c r="AF2753"/>
  <c r="AG2753"/>
  <c r="AF2754"/>
  <c r="AG2754"/>
  <c r="AF2755"/>
  <c r="AG2755"/>
  <c r="AF2756"/>
  <c r="AG2756"/>
  <c r="AF2757"/>
  <c r="AG2757"/>
  <c r="AF2758"/>
  <c r="AG2758"/>
  <c r="AF2759"/>
  <c r="AG2759"/>
  <c r="AF2760"/>
  <c r="AG2760"/>
  <c r="AF2761"/>
  <c r="AG2761"/>
  <c r="AF2762"/>
  <c r="AG2762"/>
  <c r="AF2763"/>
  <c r="AG2763"/>
  <c r="AF2764"/>
  <c r="AG2764"/>
  <c r="AF2765"/>
  <c r="AG2765"/>
  <c r="AF2766"/>
  <c r="AG2766"/>
  <c r="AF2767"/>
  <c r="AG2767"/>
  <c r="AF2768"/>
  <c r="AG2768"/>
  <c r="AF2769"/>
  <c r="AG2769"/>
  <c r="AF2770"/>
  <c r="AG2770"/>
  <c r="AF2771"/>
  <c r="AG2771"/>
  <c r="AF2772"/>
  <c r="AG2772"/>
  <c r="AF2773"/>
  <c r="AG2773"/>
  <c r="AF2774"/>
  <c r="AG2774"/>
  <c r="AF2775"/>
  <c r="AG2775"/>
  <c r="AF2776"/>
  <c r="AG2776"/>
  <c r="AF2777"/>
  <c r="AG2777"/>
  <c r="AF2778"/>
  <c r="AG2778"/>
  <c r="AF2779"/>
  <c r="AG2779"/>
  <c r="AF2780"/>
  <c r="AG2780"/>
  <c r="AF2781"/>
  <c r="AG2781"/>
  <c r="AF2782"/>
  <c r="AG2782"/>
  <c r="AF2783"/>
  <c r="AG2783"/>
  <c r="AF2784"/>
  <c r="AG2784"/>
  <c r="AF2785"/>
  <c r="AG2785"/>
  <c r="AF2786"/>
  <c r="AG2786"/>
  <c r="AF2787"/>
  <c r="AG2787"/>
  <c r="AF2788"/>
  <c r="AG2788"/>
  <c r="AF2789"/>
  <c r="AG2789"/>
  <c r="AF2790"/>
  <c r="AG2790"/>
  <c r="AF2791"/>
  <c r="AG2791"/>
  <c r="AF2792"/>
  <c r="AG2792"/>
  <c r="AF2793"/>
  <c r="AG2793"/>
  <c r="AF2794"/>
  <c r="AG2794"/>
  <c r="AF2795"/>
  <c r="AG2795"/>
  <c r="AF2796"/>
  <c r="AG2796"/>
  <c r="AF2797"/>
  <c r="AG2797"/>
  <c r="AF2798"/>
  <c r="AG2798"/>
  <c r="AF2799"/>
  <c r="AG2799"/>
  <c r="AF2800"/>
  <c r="AG2800"/>
  <c r="AF2801"/>
  <c r="AG2801"/>
  <c r="AF2802"/>
  <c r="AG2802"/>
  <c r="AF2803"/>
  <c r="AG2803"/>
  <c r="AF2804"/>
  <c r="AG2804"/>
  <c r="AF2805"/>
  <c r="AG2805"/>
  <c r="AF2806"/>
  <c r="AG2806"/>
  <c r="AF2807"/>
  <c r="AG2807"/>
  <c r="AF2808"/>
  <c r="AG2808"/>
  <c r="AF2809"/>
  <c r="AG2809"/>
  <c r="AF2810"/>
  <c r="AG2810"/>
  <c r="AF2811"/>
  <c r="AG2811"/>
  <c r="AF2812"/>
  <c r="AG2812"/>
  <c r="AF2813"/>
  <c r="AG2813"/>
  <c r="AF2814"/>
  <c r="AG2814"/>
  <c r="AF2815"/>
  <c r="AG2815"/>
  <c r="AF2816"/>
  <c r="AG2816"/>
  <c r="AF2817"/>
  <c r="AG2817"/>
  <c r="AF2818"/>
  <c r="AG2818"/>
  <c r="AF2819"/>
  <c r="AG2819"/>
  <c r="AF2820"/>
  <c r="AG2820"/>
  <c r="AF2821"/>
  <c r="AG2821"/>
  <c r="AF2822"/>
  <c r="AG2822"/>
  <c r="AF2823"/>
  <c r="AG2823"/>
  <c r="AF2824"/>
  <c r="AG2824"/>
  <c r="AF2825"/>
  <c r="AG2825"/>
  <c r="AF2826"/>
  <c r="AG2826"/>
  <c r="AF2827"/>
  <c r="AG2827"/>
  <c r="AF2828"/>
  <c r="AG2828"/>
  <c r="AF2829"/>
  <c r="AG2829"/>
  <c r="AF2830"/>
  <c r="AG2830"/>
  <c r="AF2831"/>
  <c r="AG2831"/>
  <c r="AF2832"/>
  <c r="AG2832"/>
  <c r="AF2833"/>
  <c r="AG2833"/>
  <c r="AF2834"/>
  <c r="AG2834"/>
  <c r="AF2835"/>
  <c r="AG2835"/>
  <c r="AF2836"/>
  <c r="AG2836"/>
  <c r="AF2837"/>
  <c r="AG2837"/>
  <c r="AF2838"/>
  <c r="AG2838"/>
  <c r="AF2839"/>
  <c r="AG2839"/>
  <c r="AF2840"/>
  <c r="AG2840"/>
  <c r="AF2841"/>
  <c r="AG2841"/>
  <c r="AF2842"/>
  <c r="AG2842"/>
  <c r="AF2843"/>
  <c r="AG2843"/>
  <c r="AF2844"/>
  <c r="AG2844"/>
  <c r="AF2845"/>
  <c r="AG2845"/>
  <c r="AF2846"/>
  <c r="AG2846"/>
  <c r="AF2847"/>
  <c r="AG2847"/>
  <c r="AF2848"/>
  <c r="AG2848"/>
  <c r="AF2849"/>
  <c r="AG2849"/>
  <c r="AF2850"/>
  <c r="AG2850"/>
  <c r="AF2851"/>
  <c r="AG2851"/>
  <c r="AF2852"/>
  <c r="AG2852"/>
  <c r="AF2853"/>
  <c r="AG2853"/>
  <c r="AF2854"/>
  <c r="AG2854"/>
  <c r="AF2855"/>
  <c r="AG2855"/>
  <c r="AF2856"/>
  <c r="AG2856"/>
  <c r="AF2857"/>
  <c r="AG2857"/>
  <c r="AF2858"/>
  <c r="AG2858"/>
  <c r="AF2859"/>
  <c r="AG2859"/>
  <c r="AF2860"/>
  <c r="AG2860"/>
  <c r="AF2861"/>
  <c r="AG2861"/>
  <c r="AF2862"/>
  <c r="AG2862"/>
  <c r="AF2863"/>
  <c r="AG2863"/>
  <c r="AF2864"/>
  <c r="AG2864"/>
  <c r="AF2865"/>
  <c r="AG2865"/>
  <c r="AF2866"/>
  <c r="AG2866"/>
  <c r="AF2867"/>
  <c r="AG2867"/>
  <c r="AF2868"/>
  <c r="AG2868"/>
  <c r="AF2869"/>
  <c r="AG2869"/>
  <c r="AF2870"/>
  <c r="AG2870"/>
  <c r="AF2871"/>
  <c r="AG2871"/>
  <c r="AF2872"/>
  <c r="AG2872"/>
  <c r="AF2873"/>
  <c r="AG2873"/>
  <c r="AF2874"/>
  <c r="AG2874"/>
  <c r="AF2875"/>
  <c r="AG2875"/>
  <c r="AF2876"/>
  <c r="AG2876"/>
  <c r="AF2877"/>
  <c r="AG2877"/>
  <c r="AF2878"/>
  <c r="AG2878"/>
  <c r="AF2879"/>
  <c r="AG2879"/>
  <c r="AF2880"/>
  <c r="AG2880"/>
  <c r="AF2881"/>
  <c r="AG2881"/>
  <c r="AF2882"/>
  <c r="AG2882"/>
  <c r="AF2883"/>
  <c r="AG2883"/>
  <c r="AF2884"/>
  <c r="AG2884"/>
  <c r="AF2885"/>
  <c r="AG2885"/>
  <c r="AF2886"/>
  <c r="AG2886"/>
  <c r="AF2887"/>
  <c r="AG2887"/>
  <c r="AF2888"/>
  <c r="AG2888"/>
  <c r="AF2889"/>
  <c r="AG2889"/>
  <c r="AF2890"/>
  <c r="AG2890"/>
  <c r="AF2891"/>
  <c r="AG2891"/>
  <c r="AF2892"/>
  <c r="AG2892"/>
  <c r="AF2893"/>
  <c r="AG2893"/>
  <c r="AF2894"/>
  <c r="AG2894"/>
  <c r="AF2895"/>
  <c r="AG2895"/>
  <c r="AF2896"/>
  <c r="AG2896"/>
  <c r="AF2897"/>
  <c r="AG2897"/>
  <c r="AF2898"/>
  <c r="AG2898"/>
  <c r="AF2899"/>
  <c r="AG2899"/>
  <c r="AF2900"/>
  <c r="AG2900"/>
  <c r="AF2901"/>
  <c r="AG2901"/>
  <c r="AF2902"/>
  <c r="AG2902"/>
  <c r="AF2903"/>
  <c r="AG2903"/>
  <c r="AF2904"/>
  <c r="AG2904"/>
  <c r="AF2905"/>
  <c r="AG2905"/>
  <c r="AF2906"/>
  <c r="AG2906"/>
  <c r="AF2907"/>
  <c r="AG2907"/>
  <c r="AF2908"/>
  <c r="AG2908"/>
  <c r="AF2909"/>
  <c r="AG2909"/>
  <c r="AF2910"/>
  <c r="AG2910"/>
  <c r="AF2911"/>
  <c r="AG2911"/>
  <c r="AF2912"/>
  <c r="AG2912"/>
  <c r="AF2913"/>
  <c r="AG2913"/>
  <c r="AF2914"/>
  <c r="AG2914"/>
  <c r="AF2915"/>
  <c r="AG2915"/>
  <c r="AF2916"/>
  <c r="AG2916"/>
  <c r="AF2917"/>
  <c r="AG2917"/>
  <c r="AF2918"/>
  <c r="AG2918"/>
  <c r="AF2919"/>
  <c r="AG2919"/>
  <c r="AF2920"/>
  <c r="AG2920"/>
  <c r="AF2921"/>
  <c r="AG2921"/>
  <c r="AF2922"/>
  <c r="AG2922"/>
  <c r="AF2923"/>
  <c r="AG2923"/>
  <c r="AF2924"/>
  <c r="AG2924"/>
  <c r="AF2925"/>
  <c r="AG2925"/>
  <c r="AF2926"/>
  <c r="AG2926"/>
  <c r="AF2927"/>
  <c r="AG2927"/>
  <c r="AF2928"/>
  <c r="AG2928"/>
  <c r="AF2929"/>
  <c r="AG2929"/>
  <c r="AF2930"/>
  <c r="AG2930"/>
  <c r="AF2931"/>
  <c r="AG2931"/>
  <c r="AF2932"/>
  <c r="AG2932"/>
  <c r="AF2933"/>
  <c r="AG2933"/>
  <c r="AF2934"/>
  <c r="AG2934"/>
  <c r="AF2935"/>
  <c r="AG2935"/>
  <c r="AF2936"/>
  <c r="AG2936"/>
  <c r="AF2937"/>
  <c r="AG2937"/>
  <c r="AF2938"/>
  <c r="AG2938"/>
  <c r="AF2939"/>
  <c r="AG2939"/>
  <c r="AF2940"/>
  <c r="AG2940"/>
  <c r="AF2941"/>
  <c r="AG2941"/>
  <c r="AF2942"/>
  <c r="AG2942"/>
  <c r="AF2943"/>
  <c r="AG2943"/>
  <c r="AF2944"/>
  <c r="AG2944"/>
  <c r="AF2945"/>
  <c r="AG2945"/>
  <c r="AF2946"/>
  <c r="AG2946"/>
  <c r="AF2947"/>
  <c r="AG2947"/>
  <c r="AF2948"/>
  <c r="AG2948"/>
  <c r="AF2949"/>
  <c r="AG2949"/>
  <c r="AF2950"/>
  <c r="AG2950"/>
  <c r="AF2951"/>
  <c r="AG2951"/>
  <c r="AF2952"/>
  <c r="AG2952"/>
  <c r="AF2953"/>
  <c r="AG2953"/>
  <c r="AF2954"/>
  <c r="AG2954"/>
  <c r="AF2955"/>
  <c r="AG2955"/>
  <c r="AF2956"/>
  <c r="AG2956"/>
  <c r="AF2957"/>
  <c r="AG2957"/>
  <c r="AF2958"/>
  <c r="AG2958"/>
  <c r="AF2959"/>
  <c r="AG2959"/>
  <c r="AF2960"/>
  <c r="AG2960"/>
  <c r="AF2961"/>
  <c r="AG2961"/>
  <c r="AF2962"/>
  <c r="AG2962"/>
  <c r="AF2963"/>
  <c r="AG2963"/>
  <c r="AF2964"/>
  <c r="AG2964"/>
  <c r="AF2965"/>
  <c r="AG2965"/>
  <c r="AF2966"/>
  <c r="AG2966"/>
  <c r="AF2967"/>
  <c r="AG2967"/>
  <c r="AF2968"/>
  <c r="AG2968"/>
  <c r="AF2969"/>
  <c r="AG2969"/>
  <c r="AF2970"/>
  <c r="AG2970"/>
  <c r="AF2971"/>
  <c r="AG2971"/>
  <c r="AF2972"/>
  <c r="AG2972"/>
  <c r="AF2973"/>
  <c r="AG2973"/>
  <c r="AF2974"/>
  <c r="AG2974"/>
  <c r="AF2975"/>
  <c r="AG2975"/>
  <c r="AF2976"/>
  <c r="AG2976"/>
  <c r="AF2977"/>
  <c r="AG2977"/>
  <c r="AF2978"/>
  <c r="AG2978"/>
  <c r="AF2979"/>
  <c r="AG2979"/>
  <c r="AF2980"/>
  <c r="AG2980"/>
  <c r="AF2981"/>
  <c r="AG2981"/>
  <c r="AF2982"/>
  <c r="AG2982"/>
  <c r="AF2983"/>
  <c r="AG2983"/>
  <c r="AF2984"/>
  <c r="AG2984"/>
  <c r="AF2985"/>
  <c r="AG2985"/>
  <c r="AF2986"/>
  <c r="AG2986"/>
  <c r="AF2987"/>
  <c r="AG2987"/>
  <c r="AF2988"/>
  <c r="AG2988"/>
  <c r="AF2989"/>
  <c r="AG2989"/>
  <c r="AF2990"/>
  <c r="AG2990"/>
  <c r="AF2991"/>
  <c r="AG2991"/>
  <c r="AF2992"/>
  <c r="AG2992"/>
  <c r="AF2993"/>
  <c r="AG2993"/>
  <c r="AF2994"/>
  <c r="AG2994"/>
  <c r="AF2995"/>
  <c r="AG2995"/>
  <c r="AF2996"/>
  <c r="AG2996"/>
  <c r="AF2997"/>
  <c r="AG2997"/>
  <c r="AF2998"/>
  <c r="AG2998"/>
  <c r="AF2999"/>
  <c r="AG2999"/>
  <c r="AF3000"/>
  <c r="AG3000"/>
  <c r="AF3001"/>
  <c r="AG3001"/>
  <c r="AF3002"/>
  <c r="AG3002"/>
  <c r="AF3003"/>
  <c r="AG3003"/>
  <c r="AF3004"/>
  <c r="AG3004"/>
  <c r="AF3005"/>
  <c r="AG3005"/>
  <c r="AF3006"/>
  <c r="AG3006"/>
  <c r="AF3007"/>
  <c r="AG3007"/>
  <c r="AF3008"/>
  <c r="AG3008"/>
  <c r="AF3009"/>
  <c r="AG3009"/>
  <c r="AF3010"/>
  <c r="AG3010"/>
  <c r="AF3011"/>
  <c r="AG3011"/>
  <c r="AF3012"/>
  <c r="AG3012"/>
  <c r="AF3013"/>
  <c r="AG3013"/>
  <c r="AF3014"/>
  <c r="AG3014"/>
  <c r="AF3015"/>
  <c r="AG3015"/>
  <c r="AF3016"/>
  <c r="AG3016"/>
  <c r="AF3017"/>
  <c r="AG3017"/>
  <c r="AF3018"/>
  <c r="AG3018"/>
  <c r="AF3019"/>
  <c r="AG3019"/>
  <c r="AF3020"/>
  <c r="AG3020"/>
  <c r="AF3021"/>
  <c r="AG3021"/>
  <c r="AF3022"/>
  <c r="AG3022"/>
  <c r="AF3023"/>
  <c r="AG3023"/>
  <c r="AF3024"/>
  <c r="AG3024"/>
  <c r="AF3025"/>
  <c r="AG3025"/>
  <c r="AF3026"/>
  <c r="AG3026"/>
  <c r="AF3027"/>
  <c r="AG3027"/>
  <c r="AF3028"/>
  <c r="AG3028"/>
  <c r="AF3029"/>
  <c r="AG3029"/>
  <c r="AF3030"/>
  <c r="AG3030"/>
  <c r="AF3031"/>
  <c r="AG3031"/>
  <c r="AF3032"/>
  <c r="AG3032"/>
  <c r="AF3033"/>
  <c r="AG3033"/>
  <c r="AF3034"/>
  <c r="AG3034"/>
  <c r="AF3035"/>
  <c r="AG3035"/>
  <c r="AF3036"/>
  <c r="AG3036"/>
  <c r="AF3037"/>
  <c r="AG3037"/>
  <c r="AF3038"/>
  <c r="AG3038"/>
  <c r="AF3039"/>
  <c r="AG3039"/>
  <c r="AF3040"/>
  <c r="AG3040"/>
  <c r="AF3041"/>
  <c r="AG3041"/>
  <c r="AF3042"/>
  <c r="AG3042"/>
  <c r="AF3043"/>
  <c r="AG3043"/>
  <c r="AF3044"/>
  <c r="AG3044"/>
  <c r="AF3045"/>
  <c r="AG3045"/>
  <c r="AF3046"/>
  <c r="AG3046"/>
  <c r="AF3047"/>
  <c r="AG3047"/>
  <c r="AF3048"/>
  <c r="AG3048"/>
  <c r="AF3049"/>
  <c r="AG3049"/>
  <c r="AF3050"/>
  <c r="AG3050"/>
  <c r="AF3051"/>
  <c r="AG3051"/>
  <c r="AF3052"/>
  <c r="AG3052"/>
  <c r="AF3053"/>
  <c r="AG3053"/>
  <c r="AF3054"/>
  <c r="AG3054"/>
  <c r="AF3055"/>
  <c r="AG3055"/>
  <c r="AF3056"/>
  <c r="AG3056"/>
  <c r="AF3057"/>
  <c r="AG3057"/>
  <c r="AF3058"/>
  <c r="AG3058"/>
  <c r="AF3059"/>
  <c r="AG3059"/>
  <c r="AF3060"/>
  <c r="AG3060"/>
  <c r="AF3061"/>
  <c r="AG3061"/>
  <c r="AF3062"/>
  <c r="AG3062"/>
  <c r="AF3063"/>
  <c r="AG3063"/>
  <c r="AF3064"/>
  <c r="AG3064"/>
  <c r="AF3065"/>
  <c r="AG3065"/>
  <c r="AF3066"/>
  <c r="AG3066"/>
  <c r="AF3067"/>
  <c r="AG3067"/>
  <c r="AF3068"/>
  <c r="AG3068"/>
  <c r="AF3069"/>
  <c r="AG3069"/>
  <c r="AF3070"/>
  <c r="AG3070"/>
  <c r="AF3071"/>
  <c r="AG3071"/>
  <c r="AF3072"/>
  <c r="AG3072"/>
  <c r="AF3073"/>
  <c r="AG3073"/>
  <c r="AF3074"/>
  <c r="AG3074"/>
  <c r="AF3075"/>
  <c r="AG3075"/>
  <c r="AF3076"/>
  <c r="AG3076"/>
  <c r="AF3077"/>
  <c r="AG3077"/>
  <c r="AF3078"/>
  <c r="AG3078"/>
  <c r="AF3079"/>
  <c r="AG3079"/>
  <c r="AF3080"/>
  <c r="AG3080"/>
  <c r="AF3081"/>
  <c r="AG3081"/>
  <c r="AF3082"/>
  <c r="AG3082"/>
  <c r="AF3083"/>
  <c r="AG3083"/>
  <c r="AF3084"/>
  <c r="AG3084"/>
  <c r="AF3085"/>
  <c r="AG3085"/>
  <c r="AF3086"/>
  <c r="AG3086"/>
  <c r="AF3087"/>
  <c r="AG3087"/>
  <c r="AF3088"/>
  <c r="AG3088"/>
  <c r="AF3089"/>
  <c r="AG3089"/>
  <c r="AF3090"/>
  <c r="AG3090"/>
  <c r="AF3091"/>
  <c r="AG3091"/>
  <c r="AF3092"/>
  <c r="AG3092"/>
  <c r="AF3093"/>
  <c r="AG3093"/>
  <c r="AF3094"/>
  <c r="AG3094"/>
  <c r="AF3095"/>
  <c r="AG3095"/>
  <c r="AF3096"/>
  <c r="AG3096"/>
  <c r="AF3097"/>
  <c r="AG3097"/>
  <c r="AF3098"/>
  <c r="AG3098"/>
  <c r="AF3099"/>
  <c r="AG3099"/>
  <c r="AF3100"/>
  <c r="AG3100"/>
  <c r="AF3101"/>
  <c r="AG3101"/>
  <c r="AF3102"/>
  <c r="AG3102"/>
  <c r="AF3103"/>
  <c r="AG3103"/>
  <c r="AF3104"/>
  <c r="AG3104"/>
  <c r="AF3105"/>
  <c r="AG3105"/>
  <c r="AF3106"/>
  <c r="AG3106"/>
  <c r="AF3107"/>
  <c r="AG3107"/>
  <c r="AF3108"/>
  <c r="AG3108"/>
  <c r="AF3109"/>
  <c r="AG3109"/>
  <c r="AF3110"/>
  <c r="AG3110"/>
  <c r="AF3111"/>
  <c r="AG3111"/>
  <c r="AF3112"/>
  <c r="AG3112"/>
  <c r="AF3113"/>
  <c r="AG3113"/>
  <c r="AF3114"/>
  <c r="AG3114"/>
  <c r="AF3115"/>
  <c r="AG3115"/>
  <c r="AF3116"/>
  <c r="AG3116"/>
  <c r="AF3117"/>
  <c r="AG3117"/>
  <c r="AF3118"/>
  <c r="AG3118"/>
  <c r="AF3119"/>
  <c r="AG3119"/>
  <c r="AF3120"/>
  <c r="AG3120"/>
  <c r="AF3121"/>
  <c r="AG3121"/>
  <c r="AF3122"/>
  <c r="AG3122"/>
  <c r="AF3123"/>
  <c r="AG3123"/>
  <c r="AF3124"/>
  <c r="AG3124"/>
  <c r="AF3125"/>
  <c r="AG3125"/>
  <c r="AF3126"/>
  <c r="AG3126"/>
  <c r="AF3127"/>
  <c r="AG3127"/>
  <c r="AF3128"/>
  <c r="AG3128"/>
  <c r="AF3129"/>
  <c r="AG3129"/>
  <c r="AF3130"/>
  <c r="AG3130"/>
  <c r="AF3131"/>
  <c r="AG3131"/>
  <c r="AF3132"/>
  <c r="AG3132"/>
  <c r="AF3133"/>
  <c r="AG3133"/>
  <c r="AF3134"/>
  <c r="AG3134"/>
  <c r="AF3135"/>
  <c r="AG3135"/>
  <c r="AF3136"/>
  <c r="AG3136"/>
  <c r="AF3137"/>
  <c r="AG3137"/>
  <c r="AF3138"/>
  <c r="AG3138"/>
  <c r="AF3139"/>
  <c r="AG3139"/>
  <c r="AF3140"/>
  <c r="AG3140"/>
  <c r="AF3141"/>
  <c r="AG3141"/>
  <c r="AF3142"/>
  <c r="AG3142"/>
  <c r="AF3143"/>
  <c r="AG3143"/>
  <c r="AF3144"/>
  <c r="AG3144"/>
  <c r="AF3145"/>
  <c r="AG3145"/>
  <c r="AF3146"/>
  <c r="AG3146"/>
  <c r="AF3147"/>
  <c r="AG3147"/>
  <c r="AF3148"/>
  <c r="AG3148"/>
  <c r="AF3149"/>
  <c r="AG3149"/>
  <c r="AF3150"/>
  <c r="AG3150"/>
  <c r="AF3151"/>
  <c r="AG3151"/>
  <c r="AF3152"/>
  <c r="AG3152"/>
  <c r="AF3153"/>
  <c r="AG3153"/>
  <c r="AF3154"/>
  <c r="AG3154"/>
  <c r="AF3155"/>
  <c r="AG3155"/>
  <c r="AF3156"/>
  <c r="AG3156"/>
  <c r="AF3157"/>
  <c r="AG3157"/>
  <c r="AF3158"/>
  <c r="AG3158"/>
  <c r="AF3159"/>
  <c r="AG3159"/>
  <c r="AF3160"/>
  <c r="AG3160"/>
  <c r="AF3161"/>
  <c r="AG3161"/>
  <c r="AF3162"/>
  <c r="AG3162"/>
  <c r="AF3163"/>
  <c r="AG3163"/>
  <c r="AF3164"/>
  <c r="AG3164"/>
  <c r="AF3165"/>
  <c r="AG3165"/>
  <c r="AF3166"/>
  <c r="AG3166"/>
  <c r="AF3167"/>
  <c r="AG3167"/>
  <c r="AF3168"/>
  <c r="AG3168"/>
  <c r="AF3169"/>
  <c r="AG3169"/>
  <c r="AF3170"/>
  <c r="AG3170"/>
  <c r="AF3171"/>
  <c r="AG3171"/>
  <c r="AF3172"/>
  <c r="AG3172"/>
  <c r="AF3173"/>
  <c r="AG3173"/>
  <c r="AF3174"/>
  <c r="AG3174"/>
  <c r="AF3175"/>
  <c r="AG3175"/>
  <c r="AF3176"/>
  <c r="AG3176"/>
  <c r="AF3177"/>
  <c r="AG3177"/>
  <c r="AF3178"/>
  <c r="AG3178"/>
  <c r="AF3179"/>
  <c r="AG3179"/>
  <c r="AF3180"/>
  <c r="AG3180"/>
  <c r="AF3181"/>
  <c r="AG3181"/>
  <c r="AF3182"/>
  <c r="AG3182"/>
  <c r="AF3183"/>
  <c r="AG3183"/>
  <c r="AF3184"/>
  <c r="AG3184"/>
  <c r="AF3185"/>
  <c r="AG3185"/>
  <c r="AF3186"/>
  <c r="AG3186"/>
  <c r="AF3187"/>
  <c r="AG3187"/>
  <c r="AF3188"/>
  <c r="AG3188"/>
  <c r="AF3189"/>
  <c r="AG3189"/>
  <c r="AF3190"/>
  <c r="AG3190"/>
  <c r="AF3191"/>
  <c r="AG3191"/>
  <c r="AF3192"/>
  <c r="AG3192"/>
  <c r="AF3193"/>
  <c r="AG3193"/>
  <c r="AF3194"/>
  <c r="AG3194"/>
  <c r="AF3195"/>
  <c r="AG3195"/>
  <c r="AF3196"/>
  <c r="AG3196"/>
  <c r="AF3197"/>
  <c r="AG3197"/>
  <c r="AF3198"/>
  <c r="AG3198"/>
  <c r="AF3199"/>
  <c r="AG3199"/>
  <c r="AF3200"/>
  <c r="AG3200"/>
  <c r="AF3201"/>
  <c r="AG3201"/>
  <c r="AF3202"/>
  <c r="AG3202"/>
  <c r="AF3203"/>
  <c r="AG3203"/>
  <c r="AF3204"/>
  <c r="AG3204"/>
  <c r="AF3205"/>
  <c r="AG3205"/>
  <c r="AF3206"/>
  <c r="AG3206"/>
  <c r="AF3207"/>
  <c r="AG3207"/>
  <c r="AF3208"/>
  <c r="AG3208"/>
  <c r="AF3209"/>
  <c r="AG3209"/>
  <c r="AF3210"/>
  <c r="AG3210"/>
  <c r="AF3211"/>
  <c r="AG3211"/>
  <c r="AF3212"/>
  <c r="AG3212"/>
  <c r="AF3213"/>
  <c r="AG3213"/>
  <c r="AF3214"/>
  <c r="AG3214"/>
  <c r="AF3215"/>
  <c r="AG3215"/>
  <c r="AF3216"/>
  <c r="AG3216"/>
  <c r="AF3217"/>
  <c r="AG3217"/>
  <c r="AF3218"/>
  <c r="AG3218"/>
  <c r="AF3219"/>
  <c r="AG3219"/>
  <c r="AF3220"/>
  <c r="AG3220"/>
  <c r="AF3221"/>
  <c r="AG3221"/>
  <c r="AF3222"/>
  <c r="AG3222"/>
  <c r="AF3223"/>
  <c r="AG3223"/>
  <c r="AF3224"/>
  <c r="AG3224"/>
  <c r="AF3225"/>
  <c r="AG3225"/>
  <c r="AF3226"/>
  <c r="AG3226"/>
  <c r="AF3227"/>
  <c r="AG3227"/>
  <c r="AF3228"/>
  <c r="AG3228"/>
  <c r="AF3229"/>
  <c r="AG3229"/>
  <c r="AF3230"/>
  <c r="AG3230"/>
  <c r="AF3231"/>
  <c r="AG3231"/>
  <c r="AF3232"/>
  <c r="AG3232"/>
  <c r="AF3233"/>
  <c r="AG3233"/>
  <c r="AF3234"/>
  <c r="AG3234"/>
  <c r="AF3235"/>
  <c r="AG3235"/>
  <c r="AF3236"/>
  <c r="AG3236"/>
  <c r="AF3237"/>
  <c r="AG3237"/>
  <c r="AF3238"/>
  <c r="AG3238"/>
  <c r="AF3239"/>
  <c r="AG3239"/>
  <c r="AF3240"/>
  <c r="AG3240"/>
  <c r="AF3241"/>
  <c r="AG3241"/>
  <c r="AF3242"/>
  <c r="AG3242"/>
  <c r="AF3243"/>
  <c r="AG3243"/>
  <c r="AF3244"/>
  <c r="AG3244"/>
  <c r="AF3245"/>
  <c r="AG3245"/>
  <c r="AF3246"/>
  <c r="AG3246"/>
  <c r="AF3247"/>
  <c r="AG3247"/>
  <c r="AF3248"/>
  <c r="AG3248"/>
  <c r="AF3249"/>
  <c r="AG3249"/>
  <c r="AF3250"/>
  <c r="AG3250"/>
  <c r="AF3251"/>
  <c r="AG3251"/>
  <c r="AF3252"/>
  <c r="AG3252"/>
  <c r="AF3253"/>
  <c r="AG3253"/>
  <c r="AF3254"/>
  <c r="AG3254"/>
  <c r="AF3255"/>
  <c r="AG3255"/>
  <c r="AF3256"/>
  <c r="AG3256"/>
  <c r="AF3257"/>
  <c r="AG3257"/>
  <c r="AF3258"/>
  <c r="AG3258"/>
  <c r="AF3259"/>
  <c r="AG3259"/>
  <c r="AF3260"/>
  <c r="AG3260"/>
  <c r="AF3261"/>
  <c r="AG3261"/>
  <c r="AF3262"/>
  <c r="AG3262"/>
  <c r="AF3263"/>
  <c r="AG3263"/>
  <c r="AF3264"/>
  <c r="AG3264"/>
  <c r="AF3265"/>
  <c r="AG3265"/>
  <c r="AF3266"/>
  <c r="AG3266"/>
  <c r="AF3267"/>
  <c r="AG3267"/>
  <c r="AF3268"/>
  <c r="AG3268"/>
  <c r="AF3269"/>
  <c r="AG3269"/>
  <c r="AF3270"/>
  <c r="AG3270"/>
  <c r="AF3271"/>
  <c r="AG3271"/>
  <c r="AF3272"/>
  <c r="AG3272"/>
  <c r="AF3273"/>
  <c r="AG3273"/>
  <c r="AF3274"/>
  <c r="AG3274"/>
  <c r="AF3275"/>
  <c r="AG3275"/>
  <c r="AF3276"/>
  <c r="AG3276"/>
  <c r="AF3277"/>
  <c r="AG3277"/>
  <c r="AF3278"/>
  <c r="AG3278"/>
  <c r="AF3279"/>
  <c r="AG3279"/>
  <c r="AF3280"/>
  <c r="AG3280"/>
  <c r="AF3281"/>
  <c r="AG3281"/>
  <c r="AF3282"/>
  <c r="AG3282"/>
  <c r="AF3283"/>
  <c r="AG3283"/>
  <c r="AF3284"/>
  <c r="AG3284"/>
  <c r="AF3285"/>
  <c r="AG3285"/>
  <c r="AF3286"/>
  <c r="AG3286"/>
  <c r="AF3287"/>
  <c r="AG3287"/>
  <c r="AF3288"/>
  <c r="AG3288"/>
  <c r="AF3289"/>
  <c r="AG3289"/>
  <c r="AF3290"/>
  <c r="AG3290"/>
  <c r="AF3291"/>
  <c r="AG3291"/>
  <c r="AF3292"/>
  <c r="AG3292"/>
  <c r="AF3293"/>
  <c r="AG3293"/>
  <c r="AF3294"/>
  <c r="AG3294"/>
  <c r="AF3295"/>
  <c r="AG3295"/>
  <c r="AF3296"/>
  <c r="AG3296"/>
  <c r="AF3297"/>
  <c r="AG3297"/>
  <c r="AF3298"/>
  <c r="AG3298"/>
  <c r="AF3299"/>
  <c r="AG3299"/>
  <c r="AF3300"/>
  <c r="AG3300"/>
  <c r="AF3301"/>
  <c r="AG3301"/>
  <c r="AF3302"/>
  <c r="AG3302"/>
  <c r="AF3303"/>
  <c r="AG3303"/>
  <c r="AF3304"/>
  <c r="AG3304"/>
  <c r="AF3305"/>
  <c r="AG3305"/>
  <c r="AF3306"/>
  <c r="AG3306"/>
  <c r="AF3307"/>
  <c r="AG3307"/>
  <c r="AF3308"/>
  <c r="AG3308"/>
  <c r="AF3309"/>
  <c r="AG3309"/>
  <c r="AF3310"/>
  <c r="AG3310"/>
  <c r="AF3311"/>
  <c r="AG3311"/>
  <c r="AF3312"/>
  <c r="AG3312"/>
  <c r="AF3313"/>
  <c r="AG3313"/>
  <c r="AF3314"/>
  <c r="AG3314"/>
  <c r="AF3315"/>
  <c r="AG3315"/>
  <c r="AF3316"/>
  <c r="AG3316"/>
  <c r="AF3317"/>
  <c r="AG3317"/>
  <c r="AF3318"/>
  <c r="AG3318"/>
  <c r="AF3319"/>
  <c r="AG3319"/>
  <c r="AF3320"/>
  <c r="AG3320"/>
  <c r="AF3321"/>
  <c r="AG3321"/>
  <c r="AF3322"/>
  <c r="AG3322"/>
  <c r="AF3323"/>
  <c r="AG3323"/>
  <c r="AF3324"/>
  <c r="AG3324"/>
  <c r="AF3325"/>
  <c r="AG3325"/>
  <c r="AF3326"/>
  <c r="AG3326"/>
  <c r="AF3327"/>
  <c r="AG3327"/>
  <c r="AF3328"/>
  <c r="AG3328"/>
  <c r="AF3329"/>
  <c r="AG3329"/>
  <c r="AF3330"/>
  <c r="AG3330"/>
  <c r="AF3331"/>
  <c r="AG3331"/>
  <c r="AF3332"/>
  <c r="AG3332"/>
  <c r="AF3333"/>
  <c r="AG3333"/>
  <c r="AF3334"/>
  <c r="AG3334"/>
  <c r="AF3335"/>
  <c r="AG3335"/>
  <c r="AF3336"/>
  <c r="AG3336"/>
  <c r="AF3337"/>
  <c r="AG3337"/>
  <c r="AF3338"/>
  <c r="AG3338"/>
  <c r="AF3339"/>
  <c r="AG3339"/>
  <c r="AF3340"/>
  <c r="AG3340"/>
  <c r="AF3341"/>
  <c r="AG3341"/>
  <c r="AF3342"/>
  <c r="AG3342"/>
  <c r="AF3343"/>
  <c r="AG3343"/>
  <c r="AF3344"/>
  <c r="AG3344"/>
  <c r="AF3345"/>
  <c r="AG3345"/>
  <c r="AF3346"/>
  <c r="AG3346"/>
  <c r="AF3347"/>
  <c r="AG3347"/>
  <c r="AF3348"/>
  <c r="AG3348"/>
  <c r="AF3349"/>
  <c r="AG3349"/>
  <c r="AF3350"/>
  <c r="AG3350"/>
  <c r="AF3351"/>
  <c r="AG3351"/>
  <c r="AF3352"/>
  <c r="AG3352"/>
  <c r="AF3353"/>
  <c r="AG3353"/>
  <c r="AF3354"/>
  <c r="AG3354"/>
  <c r="AF3355"/>
  <c r="AG3355"/>
  <c r="AF3356"/>
  <c r="AG3356"/>
  <c r="AF3357"/>
  <c r="AG3357"/>
  <c r="AF3358"/>
  <c r="AG3358"/>
  <c r="AF3359"/>
  <c r="AG3359"/>
  <c r="AF3360"/>
  <c r="AG3360"/>
  <c r="AF3361"/>
  <c r="AG3361"/>
  <c r="AF3362"/>
  <c r="AG3362"/>
  <c r="AF3363"/>
  <c r="AG3363"/>
  <c r="AF3364"/>
  <c r="AG3364"/>
  <c r="AF3365"/>
  <c r="AG3365"/>
  <c r="AF3366"/>
  <c r="AG3366"/>
  <c r="AF3367"/>
  <c r="AG3367"/>
  <c r="AF3368"/>
  <c r="AG3368"/>
  <c r="AF3369"/>
  <c r="AG3369"/>
  <c r="AF3370"/>
  <c r="AG3370"/>
  <c r="AF3371"/>
  <c r="AG3371"/>
  <c r="AF3372"/>
  <c r="AG3372"/>
  <c r="AF3373"/>
  <c r="AG3373"/>
  <c r="AF3374"/>
  <c r="AG3374"/>
  <c r="AF3375"/>
  <c r="AG3375"/>
  <c r="AF3376"/>
  <c r="AG3376"/>
  <c r="AF3377"/>
  <c r="AG3377"/>
  <c r="AF3378"/>
  <c r="AG3378"/>
  <c r="AF3379"/>
  <c r="AG3379"/>
  <c r="AF3380"/>
  <c r="AG3380"/>
  <c r="AF3381"/>
  <c r="AG3381"/>
  <c r="AF3382"/>
  <c r="AG3382"/>
  <c r="AF3383"/>
  <c r="AG3383"/>
  <c r="AF3384"/>
  <c r="AG3384"/>
  <c r="AF3385"/>
  <c r="AG3385"/>
  <c r="AF3386"/>
  <c r="AG3386"/>
  <c r="AF3387"/>
  <c r="AG3387"/>
  <c r="AF3388"/>
  <c r="AG3388"/>
  <c r="AF3389"/>
  <c r="AG3389"/>
  <c r="AF3390"/>
  <c r="AG3390"/>
  <c r="AF3391"/>
  <c r="AG3391"/>
  <c r="AF3392"/>
  <c r="AG3392"/>
  <c r="AF3393"/>
  <c r="AG3393"/>
  <c r="AF3394"/>
  <c r="AG3394"/>
  <c r="AF3395"/>
  <c r="AG3395"/>
  <c r="AF3396"/>
  <c r="AG3396"/>
  <c r="AF3397"/>
  <c r="AG3397"/>
  <c r="AF3398"/>
  <c r="AG3398"/>
  <c r="AF3399"/>
  <c r="AG3399"/>
  <c r="AF3400"/>
  <c r="AG3400"/>
  <c r="AF3401"/>
  <c r="AG3401"/>
  <c r="AF3402"/>
  <c r="AG3402"/>
  <c r="AF3403"/>
  <c r="AG3403"/>
  <c r="AF3404"/>
  <c r="AG3404"/>
  <c r="AF3405"/>
  <c r="AG3405"/>
  <c r="AF3406"/>
  <c r="AG3406"/>
  <c r="AF3407"/>
  <c r="AG3407"/>
  <c r="AF3408"/>
  <c r="AG3408"/>
  <c r="AF3409"/>
  <c r="AG3409"/>
  <c r="AF3410"/>
  <c r="AG3410"/>
  <c r="AF3411"/>
  <c r="AG3411"/>
  <c r="AF3412"/>
  <c r="AG3412"/>
  <c r="AF3413"/>
  <c r="AG3413"/>
  <c r="AF3414"/>
  <c r="AG3414"/>
  <c r="AF3415"/>
  <c r="AG3415"/>
  <c r="AF3416"/>
  <c r="AG3416"/>
  <c r="AF3417"/>
  <c r="AG3417"/>
  <c r="AF3418"/>
  <c r="AG3418"/>
  <c r="AF3419"/>
  <c r="AG3419"/>
  <c r="AF3420"/>
  <c r="AG3420"/>
  <c r="AF3421"/>
  <c r="AG3421"/>
  <c r="AF3422"/>
  <c r="AG3422"/>
  <c r="AF3423"/>
  <c r="AG3423"/>
  <c r="AF3424"/>
  <c r="AG3424"/>
  <c r="AF3425"/>
  <c r="AG3425"/>
  <c r="AF3426"/>
  <c r="AG3426"/>
  <c r="AF3427"/>
  <c r="AG3427"/>
  <c r="AF3428"/>
  <c r="AG3428"/>
  <c r="AF3429"/>
  <c r="AG3429"/>
  <c r="AF3430"/>
  <c r="AG3430"/>
  <c r="AF3431"/>
  <c r="AG3431"/>
  <c r="AF3432"/>
  <c r="AG3432"/>
  <c r="AF3433"/>
  <c r="AG3433"/>
  <c r="AF3434"/>
  <c r="AG3434"/>
  <c r="AF3435"/>
  <c r="AG3435"/>
  <c r="AF3436"/>
  <c r="AG3436"/>
  <c r="AF3437"/>
  <c r="AG3437"/>
  <c r="AF3438"/>
  <c r="AG3438"/>
  <c r="AF3439"/>
  <c r="AG3439"/>
  <c r="AF3440"/>
  <c r="AG3440"/>
  <c r="AF3441"/>
  <c r="AG3441"/>
  <c r="AF3442"/>
  <c r="AG3442"/>
  <c r="AF3443"/>
  <c r="AG3443"/>
  <c r="AF3444"/>
  <c r="AG3444"/>
  <c r="AF3445"/>
  <c r="AG3445"/>
  <c r="AF3446"/>
  <c r="AG3446"/>
  <c r="AF3447"/>
  <c r="AG3447"/>
  <c r="AF3448"/>
  <c r="AG3448"/>
  <c r="AF3449"/>
  <c r="AG3449"/>
  <c r="AF3450"/>
  <c r="AG3450"/>
  <c r="AF3451"/>
  <c r="AG3451"/>
  <c r="AF3452"/>
  <c r="AG3452"/>
  <c r="AF3453"/>
  <c r="AG3453"/>
  <c r="AF3454"/>
  <c r="AG3454"/>
  <c r="AF3455"/>
  <c r="AG3455"/>
  <c r="AF3456"/>
  <c r="AG3456"/>
  <c r="AF3457"/>
  <c r="AG3457"/>
  <c r="AF3458"/>
  <c r="AG3458"/>
  <c r="AF3459"/>
  <c r="AG3459"/>
  <c r="AF3460"/>
  <c r="AG3460"/>
  <c r="AF3461"/>
  <c r="AG3461"/>
  <c r="AF3462"/>
  <c r="AG3462"/>
  <c r="AF3463"/>
  <c r="AG3463"/>
  <c r="AF3464"/>
  <c r="AG3464"/>
  <c r="AF3465"/>
  <c r="AG3465"/>
  <c r="AF3466"/>
  <c r="AG3466"/>
  <c r="AF3467"/>
  <c r="AG3467"/>
  <c r="AF3468"/>
  <c r="AG3468"/>
  <c r="AF3469"/>
  <c r="AG3469"/>
  <c r="AF3470"/>
  <c r="AG3470"/>
  <c r="AF3471"/>
  <c r="AG3471"/>
  <c r="AF3472"/>
  <c r="AG3472"/>
  <c r="AF3473"/>
  <c r="AG3473"/>
  <c r="AF3474"/>
  <c r="AG3474"/>
  <c r="AF3475"/>
  <c r="AG3475"/>
  <c r="AF3476"/>
  <c r="AG3476"/>
  <c r="AF3477"/>
  <c r="AG3477"/>
  <c r="AF3478"/>
  <c r="AG3478"/>
  <c r="AF3479"/>
  <c r="AG3479"/>
  <c r="AF3480"/>
  <c r="AG3480"/>
  <c r="AF3481"/>
  <c r="AG3481"/>
  <c r="AF3482"/>
  <c r="AG3482"/>
  <c r="AF3483"/>
  <c r="AG3483"/>
  <c r="AF3484"/>
  <c r="AG3484"/>
  <c r="AF3485"/>
  <c r="AG3485"/>
  <c r="AF3486"/>
  <c r="AG3486"/>
  <c r="AF3487"/>
  <c r="AG3487"/>
  <c r="AF3488"/>
  <c r="AG3488"/>
  <c r="AF3489"/>
  <c r="AG3489"/>
  <c r="AF3490"/>
  <c r="AG3490"/>
  <c r="AF3491"/>
  <c r="AG3491"/>
  <c r="AF3492"/>
  <c r="AG3492"/>
  <c r="AF3493"/>
  <c r="AG3493"/>
  <c r="AF3494"/>
  <c r="AG3494"/>
  <c r="AF3495"/>
  <c r="AG3495"/>
  <c r="AF3496"/>
  <c r="AG3496"/>
  <c r="AF3497"/>
  <c r="AG3497"/>
  <c r="AF3498"/>
  <c r="AG3498"/>
  <c r="AF3499"/>
  <c r="AG3499"/>
  <c r="AF3500"/>
  <c r="AG3500"/>
  <c r="AF3501"/>
  <c r="AG3501"/>
  <c r="AF3502"/>
  <c r="AG3502"/>
  <c r="AF3503"/>
  <c r="AG3503"/>
  <c r="AF3504"/>
  <c r="AG3504"/>
  <c r="AF3505"/>
  <c r="AG3505"/>
  <c r="AF3506"/>
  <c r="AG3506"/>
  <c r="AF3507"/>
  <c r="AG3507"/>
  <c r="AF3508"/>
  <c r="AG3508"/>
  <c r="AF3509"/>
  <c r="AG3509"/>
  <c r="AF3510"/>
  <c r="AG3510"/>
  <c r="AF3511"/>
  <c r="AG3511"/>
  <c r="AF3512"/>
  <c r="AG3512"/>
  <c r="AF3513"/>
  <c r="AG3513"/>
  <c r="AF3514"/>
  <c r="AG3514"/>
  <c r="AF3515"/>
  <c r="AG3515"/>
  <c r="AF3516"/>
  <c r="AG3516"/>
  <c r="AF3517"/>
  <c r="AG3517"/>
  <c r="AF3518"/>
  <c r="AG3518"/>
  <c r="AF3519"/>
  <c r="AG3519"/>
  <c r="AF3520"/>
  <c r="AG3520"/>
  <c r="AF3521"/>
  <c r="AG3521"/>
  <c r="AF3522"/>
  <c r="AG3522"/>
  <c r="AF3523"/>
  <c r="AG3523"/>
  <c r="AF3524"/>
  <c r="AG3524"/>
  <c r="AF3525"/>
  <c r="AG3525"/>
  <c r="AF3526"/>
  <c r="AG3526"/>
  <c r="AF3527"/>
  <c r="AG3527"/>
  <c r="AF3528"/>
  <c r="AG3528"/>
  <c r="AF3529"/>
  <c r="AG3529"/>
  <c r="AF3530"/>
  <c r="AG3530"/>
  <c r="AF3531"/>
  <c r="AG3531"/>
  <c r="AF3532"/>
  <c r="AG3532"/>
  <c r="AF3533"/>
  <c r="AG3533"/>
  <c r="AF3534"/>
  <c r="AG3534"/>
  <c r="AF3535"/>
  <c r="AG3535"/>
  <c r="AF3536"/>
  <c r="AG3536"/>
  <c r="AF3537"/>
  <c r="AG3537"/>
  <c r="AF3538"/>
  <c r="AG3538"/>
  <c r="AF3539"/>
  <c r="AG3539"/>
  <c r="AF3540"/>
  <c r="AG3540"/>
  <c r="AF3541"/>
  <c r="AG3541"/>
  <c r="AF3542"/>
  <c r="AG3542"/>
  <c r="AF3543"/>
  <c r="AG3543"/>
  <c r="AF3544"/>
  <c r="AG3544"/>
  <c r="AF3545"/>
  <c r="AG3545"/>
  <c r="AF3546"/>
  <c r="AG3546"/>
  <c r="AF3547"/>
  <c r="AG3547"/>
  <c r="AF3548"/>
  <c r="AG3548"/>
  <c r="AF3549"/>
  <c r="AG3549"/>
  <c r="AF3550"/>
  <c r="AG3550"/>
  <c r="AF3551"/>
  <c r="AG3551"/>
  <c r="AF3552"/>
  <c r="AG3552"/>
  <c r="AF3553"/>
  <c r="AG3553"/>
  <c r="AF3554"/>
  <c r="AG3554"/>
  <c r="AF3555"/>
  <c r="AG3555"/>
  <c r="AF3556"/>
  <c r="AG3556"/>
  <c r="AF3557"/>
  <c r="AG3557"/>
  <c r="AF3558"/>
  <c r="AG3558"/>
  <c r="AF3559"/>
  <c r="AG3559"/>
  <c r="AF3560"/>
  <c r="AG3560"/>
  <c r="AF3561"/>
  <c r="AG3561"/>
  <c r="AF3562"/>
  <c r="AG3562"/>
  <c r="AF3563"/>
  <c r="AG3563"/>
  <c r="AF3564"/>
  <c r="AG3564"/>
  <c r="AF3565"/>
  <c r="AG3565"/>
  <c r="AF3566"/>
  <c r="AG3566"/>
  <c r="AF3567"/>
  <c r="AG3567"/>
  <c r="AF3568"/>
  <c r="AG3568"/>
  <c r="AF3569"/>
  <c r="AG3569"/>
  <c r="AF3570"/>
  <c r="AG3570"/>
  <c r="AF3571"/>
  <c r="AG3571"/>
  <c r="AF3572"/>
  <c r="AG3572"/>
  <c r="AF3573"/>
  <c r="AG3573"/>
  <c r="AF3574"/>
  <c r="AG3574"/>
  <c r="AF3575"/>
  <c r="AG3575"/>
  <c r="AF3576"/>
  <c r="AG3576"/>
  <c r="AF3577"/>
  <c r="AG3577"/>
  <c r="AF3578"/>
  <c r="AG3578"/>
  <c r="AF3579"/>
  <c r="AG3579"/>
  <c r="AF3580"/>
  <c r="AG3580"/>
  <c r="AF3581"/>
  <c r="AG3581"/>
  <c r="AF3582"/>
  <c r="AG3582"/>
  <c r="AF3583"/>
  <c r="AG3583"/>
  <c r="AF3584"/>
  <c r="AG3584"/>
  <c r="AF3585"/>
  <c r="AG3585"/>
  <c r="AF3586"/>
  <c r="AG3586"/>
  <c r="AF3587"/>
  <c r="AG3587"/>
  <c r="AF3588"/>
  <c r="AG3588"/>
  <c r="AF3589"/>
  <c r="AG3589"/>
  <c r="AF3590"/>
  <c r="AG3590"/>
  <c r="AF3591"/>
  <c r="AG3591"/>
  <c r="AF3592"/>
  <c r="AG3592"/>
  <c r="AF3593"/>
  <c r="AG3593"/>
  <c r="AF3594"/>
  <c r="AG3594"/>
  <c r="AF3595"/>
  <c r="AG3595"/>
  <c r="AF3596"/>
  <c r="AG3596"/>
  <c r="AF3597"/>
  <c r="AG3597"/>
  <c r="AF3598"/>
  <c r="AG3598"/>
  <c r="AF3599"/>
  <c r="AG3599"/>
  <c r="AF3600"/>
  <c r="AG3600"/>
  <c r="AF3601"/>
  <c r="AG3601"/>
  <c r="AF3602"/>
  <c r="AG3602"/>
  <c r="AF3603"/>
  <c r="AG3603"/>
  <c r="AF3604"/>
  <c r="AG3604"/>
  <c r="AF3605"/>
  <c r="AG3605"/>
  <c r="AF3606"/>
  <c r="AG3606"/>
  <c r="AF3607"/>
  <c r="AG3607"/>
  <c r="AF3608"/>
  <c r="AG3608"/>
  <c r="AF3609"/>
  <c r="AG3609"/>
  <c r="AF3610"/>
  <c r="AG3610"/>
  <c r="AF3611"/>
  <c r="AG3611"/>
  <c r="AF3612"/>
  <c r="AG3612"/>
  <c r="AF3613"/>
  <c r="AG3613"/>
  <c r="AF3614"/>
  <c r="AG3614"/>
  <c r="AF3615"/>
  <c r="AG3615"/>
  <c r="AF3616"/>
  <c r="AG3616"/>
  <c r="AF3617"/>
  <c r="AG3617"/>
  <c r="AF3618"/>
  <c r="AG3618"/>
  <c r="AF3619"/>
  <c r="AG3619"/>
  <c r="AF3620"/>
  <c r="AG3620"/>
  <c r="AF3621"/>
  <c r="AG3621"/>
  <c r="AF3622"/>
  <c r="AG3622"/>
  <c r="AF3623"/>
  <c r="AG3623"/>
  <c r="AF3624"/>
  <c r="AG3624"/>
  <c r="AF3625"/>
  <c r="AG3625"/>
  <c r="AF3626"/>
  <c r="AG3626"/>
  <c r="AF3627"/>
  <c r="AG3627"/>
  <c r="AF3628"/>
  <c r="AG3628"/>
  <c r="AF3629"/>
  <c r="AG3629"/>
  <c r="AF3630"/>
  <c r="AG3630"/>
  <c r="AF3631"/>
  <c r="AG3631"/>
  <c r="AF3632"/>
  <c r="AG3632"/>
  <c r="AF3633"/>
  <c r="AG3633"/>
  <c r="AF3634"/>
  <c r="AG3634"/>
  <c r="AF3635"/>
  <c r="AG3635"/>
  <c r="AF3636"/>
  <c r="AG3636"/>
  <c r="AF3637"/>
  <c r="AG3637"/>
  <c r="AF3638"/>
  <c r="AG3638"/>
  <c r="AF3639"/>
  <c r="AG3639"/>
  <c r="AF3640"/>
  <c r="AG3640"/>
  <c r="AF3641"/>
  <c r="AG3641"/>
  <c r="AF3642"/>
  <c r="AG3642"/>
  <c r="AF3643"/>
  <c r="AG3643"/>
  <c r="AF3644"/>
  <c r="AG3644"/>
  <c r="AF3645"/>
  <c r="AG3645"/>
  <c r="AF3646"/>
  <c r="AG3646"/>
  <c r="AF3647"/>
  <c r="AG3647"/>
  <c r="AF3648"/>
  <c r="AG3648"/>
  <c r="AF3649"/>
  <c r="AG3649"/>
  <c r="AF3650"/>
  <c r="AG3650"/>
  <c r="AF3651"/>
  <c r="AG3651"/>
  <c r="AF3652"/>
  <c r="AG3652"/>
  <c r="AF3653"/>
  <c r="AG3653"/>
  <c r="AF3654"/>
  <c r="AG3654"/>
  <c r="AF3655"/>
  <c r="AG3655"/>
  <c r="AF3656"/>
  <c r="AG3656"/>
  <c r="AF3657"/>
  <c r="AG3657"/>
  <c r="AF3658"/>
  <c r="AG3658"/>
  <c r="AF3659"/>
  <c r="AG3659"/>
  <c r="AF3660"/>
  <c r="AG3660"/>
  <c r="AF3661"/>
  <c r="AG3661"/>
  <c r="AF3662"/>
  <c r="AG3662"/>
  <c r="AF3663"/>
  <c r="AG3663"/>
  <c r="AF3664"/>
  <c r="AG3664"/>
  <c r="AF3665"/>
  <c r="AG3665"/>
  <c r="AF3666"/>
  <c r="AG3666"/>
  <c r="AF3667"/>
  <c r="AG3667"/>
  <c r="AF3668"/>
  <c r="AG3668"/>
  <c r="AF3669"/>
  <c r="AG3669"/>
  <c r="AF3670"/>
  <c r="AG3670"/>
  <c r="AF3671"/>
  <c r="AG3671"/>
  <c r="AF3672"/>
  <c r="AG3672"/>
  <c r="AF3673"/>
  <c r="AG3673"/>
  <c r="AF3674"/>
  <c r="AG3674"/>
  <c r="AF3675"/>
  <c r="AG3675"/>
  <c r="AF3676"/>
  <c r="AG3676"/>
  <c r="AF3677"/>
  <c r="AG3677"/>
  <c r="AF3678"/>
  <c r="AG3678"/>
  <c r="AF3679"/>
  <c r="AG3679"/>
  <c r="AF3680"/>
  <c r="AG3680"/>
  <c r="AF3681"/>
  <c r="AG3681"/>
  <c r="AF3682"/>
  <c r="AG3682"/>
  <c r="AF3683"/>
  <c r="AG3683"/>
  <c r="AF3684"/>
  <c r="AG3684"/>
  <c r="AF3685"/>
  <c r="AG3685"/>
  <c r="AF3686"/>
  <c r="AG3686"/>
  <c r="AF3687"/>
  <c r="AG3687"/>
  <c r="AF3688"/>
  <c r="AG3688"/>
  <c r="AF3689"/>
  <c r="AG3689"/>
  <c r="AF3690"/>
  <c r="AG3690"/>
  <c r="AF3691"/>
  <c r="AG3691"/>
  <c r="AF3692"/>
  <c r="AG3692"/>
  <c r="AF3693"/>
  <c r="AG3693"/>
  <c r="AF3694"/>
  <c r="AG3694"/>
  <c r="AF3695"/>
  <c r="AG3695"/>
  <c r="AF3696"/>
  <c r="AG3696"/>
  <c r="AF3697"/>
  <c r="AG3697"/>
  <c r="AF3698"/>
  <c r="AG3698"/>
  <c r="AF3699"/>
  <c r="AG3699"/>
  <c r="AF3700"/>
  <c r="AG3700"/>
  <c r="AF3701"/>
  <c r="AG3701"/>
  <c r="AF3702"/>
  <c r="AG3702"/>
  <c r="AF3703"/>
  <c r="AG3703"/>
  <c r="AF3704"/>
  <c r="AG3704"/>
  <c r="AF3705"/>
  <c r="AG3705"/>
  <c r="AF3706"/>
  <c r="AG3706"/>
  <c r="AF3707"/>
  <c r="AG3707"/>
  <c r="AF3708"/>
  <c r="AG3708"/>
  <c r="AF3709"/>
  <c r="AG3709"/>
  <c r="AF3710"/>
  <c r="AG3710"/>
  <c r="AF3711"/>
  <c r="AG3711"/>
  <c r="AF3712"/>
  <c r="AG3712"/>
  <c r="AF3713"/>
  <c r="AG3713"/>
  <c r="AF3714"/>
  <c r="AG3714"/>
  <c r="AF3715"/>
  <c r="AG3715"/>
  <c r="AF3716"/>
  <c r="AG3716"/>
  <c r="AF3717"/>
  <c r="AG3717"/>
  <c r="AF3718"/>
  <c r="AG3718"/>
  <c r="AF3719"/>
  <c r="AG3719"/>
  <c r="AF3720"/>
  <c r="AG3720"/>
  <c r="AF3721"/>
  <c r="AG3721"/>
  <c r="AF3722"/>
  <c r="AG3722"/>
  <c r="AF3723"/>
  <c r="AG3723"/>
  <c r="AF3724"/>
  <c r="AG3724"/>
  <c r="AF3725"/>
  <c r="AG3725"/>
  <c r="AF3726"/>
  <c r="AG3726"/>
  <c r="AF3727"/>
  <c r="AG3727"/>
  <c r="AF3728"/>
  <c r="AG3728"/>
  <c r="AF3729"/>
  <c r="AG3729"/>
  <c r="AF3730"/>
  <c r="AG3730"/>
  <c r="AF3731"/>
  <c r="AG3731"/>
  <c r="AF3732"/>
  <c r="AG3732"/>
  <c r="AF3733"/>
  <c r="AG3733"/>
  <c r="AF3734"/>
  <c r="AG3734"/>
  <c r="AF3735"/>
  <c r="AG3735"/>
  <c r="AF3736"/>
  <c r="AG3736"/>
  <c r="AF3737"/>
  <c r="AG3737"/>
  <c r="AF3738"/>
  <c r="AG3738"/>
  <c r="AF3739"/>
  <c r="AG3739"/>
  <c r="AF3740"/>
  <c r="AG3740"/>
  <c r="AF3741"/>
  <c r="AG3741"/>
  <c r="AF3742"/>
  <c r="AG3742"/>
  <c r="AF3743"/>
  <c r="AG3743"/>
  <c r="AF3744"/>
  <c r="AG3744"/>
  <c r="AF3745"/>
  <c r="AG3745"/>
  <c r="AF3746"/>
  <c r="AG3746"/>
  <c r="AF3747"/>
  <c r="AG3747"/>
  <c r="AF3748"/>
  <c r="AG3748"/>
  <c r="AF3749"/>
  <c r="AG3749"/>
  <c r="AF3750"/>
  <c r="AG3750"/>
  <c r="AF3751"/>
  <c r="AG3751"/>
  <c r="AF3752"/>
  <c r="AG3752"/>
  <c r="AF3753"/>
  <c r="AG3753"/>
  <c r="AF3754"/>
  <c r="AG3754"/>
  <c r="AF3755"/>
  <c r="AG3755"/>
  <c r="AF3756"/>
  <c r="AG3756"/>
  <c r="AF3757"/>
  <c r="AG3757"/>
  <c r="AF3758"/>
  <c r="AG3758"/>
  <c r="AF3759"/>
  <c r="AG3759"/>
  <c r="AF3760"/>
  <c r="AG3760"/>
  <c r="AF3761"/>
  <c r="AG3761"/>
  <c r="AF3762"/>
  <c r="AG3762"/>
  <c r="AF3763"/>
  <c r="AG3763"/>
  <c r="AF3764"/>
  <c r="AG3764"/>
  <c r="AF3765"/>
  <c r="AG3765"/>
  <c r="AF3766"/>
  <c r="AG3766"/>
  <c r="AF3767"/>
  <c r="AG3767"/>
  <c r="AF3768"/>
  <c r="AG3768"/>
  <c r="AF3769"/>
  <c r="AG3769"/>
  <c r="AF3770"/>
  <c r="AG3770"/>
  <c r="AF3771"/>
  <c r="AG3771"/>
  <c r="AF3772"/>
  <c r="AG3772"/>
  <c r="AF3773"/>
  <c r="AG3773"/>
  <c r="AF3774"/>
  <c r="AG3774"/>
  <c r="AF3775"/>
  <c r="AG3775"/>
  <c r="AF3776"/>
  <c r="AG3776"/>
  <c r="AF3777"/>
  <c r="AG3777"/>
  <c r="AF3778"/>
  <c r="AG3778"/>
  <c r="AF3779"/>
  <c r="AG3779"/>
  <c r="AF3780"/>
  <c r="AG3780"/>
  <c r="AF3781"/>
  <c r="AG3781"/>
  <c r="AF3782"/>
  <c r="AG3782"/>
  <c r="AF3783"/>
  <c r="AG3783"/>
  <c r="AF3784"/>
  <c r="AG3784"/>
  <c r="AF3785"/>
  <c r="AG3785"/>
  <c r="AF3786"/>
  <c r="AG3786"/>
  <c r="AF3787"/>
  <c r="AG3787"/>
  <c r="AF3788"/>
  <c r="AG3788"/>
  <c r="AF3789"/>
  <c r="AG3789"/>
  <c r="AF3790"/>
  <c r="AG3790"/>
  <c r="AF3791"/>
  <c r="AG3791"/>
  <c r="AF3792"/>
  <c r="AG3792"/>
  <c r="AF3793"/>
  <c r="AG3793"/>
  <c r="AF3794"/>
  <c r="AG3794"/>
  <c r="AF3795"/>
  <c r="AG3795"/>
  <c r="AF3796"/>
  <c r="AG3796"/>
  <c r="AF3797"/>
  <c r="AG3797"/>
  <c r="AF3798"/>
  <c r="AG3798"/>
  <c r="AF3799"/>
  <c r="AG3799"/>
  <c r="AF3800"/>
  <c r="AG3800"/>
  <c r="AF3801"/>
  <c r="AG3801"/>
  <c r="AF3802"/>
  <c r="AG3802"/>
  <c r="AF3803"/>
  <c r="AG3803"/>
  <c r="AF3804"/>
  <c r="AG3804"/>
  <c r="AF3805"/>
  <c r="AG3805"/>
  <c r="AF3806"/>
  <c r="AG3806"/>
  <c r="AF3807"/>
  <c r="AG3807"/>
  <c r="AF3808"/>
  <c r="AG3808"/>
  <c r="AF3809"/>
  <c r="AG3809"/>
  <c r="AF3810"/>
  <c r="AG3810"/>
  <c r="AF3811"/>
  <c r="AG3811"/>
  <c r="AF3812"/>
  <c r="AG3812"/>
  <c r="AF3813"/>
  <c r="AG3813"/>
  <c r="AF3814"/>
  <c r="AG3814"/>
  <c r="AF3815"/>
  <c r="AG3815"/>
  <c r="AF3816"/>
  <c r="AG3816"/>
  <c r="AF3817"/>
  <c r="AG3817"/>
  <c r="AF3818"/>
  <c r="AG3818"/>
  <c r="AF3819"/>
  <c r="AG3819"/>
  <c r="AF3820"/>
  <c r="AG3820"/>
  <c r="AF3821"/>
  <c r="AG3821"/>
  <c r="AF3822"/>
  <c r="AG3822"/>
  <c r="AF3823"/>
  <c r="AG3823"/>
  <c r="AF3824"/>
  <c r="AG3824"/>
  <c r="AF3825"/>
  <c r="AG3825"/>
  <c r="AF3826"/>
  <c r="AG3826"/>
  <c r="AF3827"/>
  <c r="AG3827"/>
  <c r="AF3828"/>
  <c r="AG3828"/>
  <c r="AF3829"/>
  <c r="AG3829"/>
  <c r="AF3830"/>
  <c r="AG3830"/>
  <c r="AF3831"/>
  <c r="AG3831"/>
  <c r="AF3832"/>
  <c r="AG3832"/>
  <c r="AF3833"/>
  <c r="AG3833"/>
  <c r="AF3834"/>
  <c r="AG3834"/>
  <c r="AF3835"/>
  <c r="AG3835"/>
  <c r="AF3836"/>
  <c r="AG3836"/>
  <c r="AF3837"/>
  <c r="AG3837"/>
  <c r="AF3838"/>
  <c r="AG3838"/>
  <c r="AF3839"/>
  <c r="AG3839"/>
  <c r="AF3840"/>
  <c r="AG3840"/>
  <c r="AF3841"/>
  <c r="AG3841"/>
  <c r="AF3842"/>
  <c r="AG3842"/>
  <c r="AF3843"/>
  <c r="AG3843"/>
  <c r="AF3844"/>
  <c r="AG3844"/>
  <c r="AF3845"/>
  <c r="AG3845"/>
  <c r="AF3846"/>
  <c r="AG3846"/>
  <c r="AF3847"/>
  <c r="AG3847"/>
  <c r="AF3848"/>
  <c r="AG3848"/>
  <c r="AF3849"/>
  <c r="AG3849"/>
  <c r="AF3850"/>
  <c r="AG3850"/>
  <c r="AF3851"/>
  <c r="AG3851"/>
  <c r="AF3852"/>
  <c r="AG3852"/>
  <c r="AF3853"/>
  <c r="AG3853"/>
  <c r="AF3854"/>
  <c r="AG3854"/>
  <c r="AF3855"/>
  <c r="AG3855"/>
  <c r="AF3856"/>
  <c r="AG3856"/>
  <c r="AF3857"/>
  <c r="AG3857"/>
  <c r="AF3858"/>
  <c r="AG3858"/>
  <c r="AF3859"/>
  <c r="AG3859"/>
  <c r="AF3860"/>
  <c r="AG3860"/>
  <c r="AF3861"/>
  <c r="AG3861"/>
  <c r="AF3862"/>
  <c r="AG3862"/>
  <c r="AF3863"/>
  <c r="AG3863"/>
  <c r="AF3864"/>
  <c r="AG3864"/>
  <c r="AF3865"/>
  <c r="AG3865"/>
  <c r="AF3866"/>
  <c r="AG3866"/>
  <c r="AF3867"/>
  <c r="AG3867"/>
  <c r="AF3868"/>
  <c r="AG3868"/>
  <c r="AF3869"/>
  <c r="AG3869"/>
  <c r="AF3870"/>
  <c r="AG3870"/>
  <c r="AF3871"/>
  <c r="AG3871"/>
  <c r="AF3872"/>
  <c r="AG3872"/>
  <c r="AF3873"/>
  <c r="AG3873"/>
  <c r="AF3874"/>
  <c r="AG3874"/>
  <c r="AF3875"/>
  <c r="AG3875"/>
  <c r="AF3876"/>
  <c r="AG3876"/>
  <c r="AF3877"/>
  <c r="AG3877"/>
  <c r="AF3878"/>
  <c r="AG3878"/>
  <c r="AF3879"/>
  <c r="AG3879"/>
  <c r="AF3880"/>
  <c r="AG3880"/>
  <c r="AF3881"/>
  <c r="AG3881"/>
  <c r="AF3882"/>
  <c r="AG3882"/>
  <c r="AF3883"/>
  <c r="AG3883"/>
  <c r="AF3884"/>
  <c r="AG3884"/>
  <c r="AF3885"/>
  <c r="AG3885"/>
  <c r="AF3886"/>
  <c r="AG3886"/>
  <c r="AF3887"/>
  <c r="AG3887"/>
  <c r="AF3888"/>
  <c r="AG3888"/>
  <c r="AF3889"/>
  <c r="AG3889"/>
  <c r="AF3890"/>
  <c r="AG3890"/>
  <c r="AF3891"/>
  <c r="AG3891"/>
  <c r="AF3892"/>
  <c r="AG3892"/>
  <c r="AF3893"/>
  <c r="AG3893"/>
  <c r="AF3894"/>
  <c r="AG3894"/>
  <c r="AF3895"/>
  <c r="AG3895"/>
  <c r="AF3896"/>
  <c r="AG3896"/>
  <c r="AF3897"/>
  <c r="AG3897"/>
  <c r="AF3898"/>
  <c r="AG3898"/>
  <c r="AF3899"/>
  <c r="AG3899"/>
  <c r="AF3900"/>
  <c r="AG3900"/>
  <c r="AF3901"/>
  <c r="AG3901"/>
  <c r="AF3902"/>
  <c r="AG3902"/>
  <c r="AF3903"/>
  <c r="AG3903"/>
  <c r="AF3904"/>
  <c r="AG3904"/>
  <c r="AF3905"/>
  <c r="AG3905"/>
  <c r="AF3906"/>
  <c r="AG3906"/>
  <c r="AF3907"/>
  <c r="AG3907"/>
  <c r="AF3908"/>
  <c r="AG3908"/>
  <c r="AF3909"/>
  <c r="AG3909"/>
  <c r="AF3910"/>
  <c r="AG3910"/>
  <c r="AF3911"/>
  <c r="AG3911"/>
  <c r="AF3912"/>
  <c r="AG3912"/>
  <c r="AF3913"/>
  <c r="AG3913"/>
  <c r="AF3914"/>
  <c r="AG3914"/>
  <c r="AF3915"/>
  <c r="AG3915"/>
  <c r="AF3916"/>
  <c r="AG3916"/>
  <c r="AF3917"/>
  <c r="AG3917"/>
  <c r="AF3918"/>
  <c r="AG3918"/>
  <c r="AF3919"/>
  <c r="AG3919"/>
  <c r="AF3920"/>
  <c r="AG3920"/>
  <c r="AF3921"/>
  <c r="AG3921"/>
  <c r="AF3922"/>
  <c r="AG3922"/>
  <c r="AF3923"/>
  <c r="AG3923"/>
  <c r="AF3924"/>
  <c r="AG3924"/>
  <c r="AF3925"/>
  <c r="AG3925"/>
  <c r="AF3926"/>
  <c r="AG3926"/>
  <c r="AF3927"/>
  <c r="AG3927"/>
  <c r="AF3928"/>
  <c r="AG3928"/>
  <c r="AF3929"/>
  <c r="AG3929"/>
  <c r="AF3930"/>
  <c r="AG3930"/>
  <c r="AF3931"/>
  <c r="AG3931"/>
  <c r="AF3932"/>
  <c r="AG3932"/>
  <c r="AF3933"/>
  <c r="AG3933"/>
  <c r="AF3934"/>
  <c r="AG3934"/>
  <c r="AF3935"/>
  <c r="AG3935"/>
  <c r="AF3936"/>
  <c r="AG3936"/>
  <c r="AF3937"/>
  <c r="AG3937"/>
  <c r="AF3938"/>
  <c r="AG3938"/>
  <c r="AF3939"/>
  <c r="AG3939"/>
  <c r="AF3940"/>
  <c r="AG3940"/>
  <c r="AF3941"/>
  <c r="AG3941"/>
  <c r="AF3942"/>
  <c r="AG3942"/>
  <c r="AF3943"/>
  <c r="AG3943"/>
  <c r="AF3944"/>
  <c r="AG3944"/>
  <c r="AF3945"/>
  <c r="AG3945"/>
  <c r="AF3946"/>
  <c r="AG3946"/>
  <c r="AF3947"/>
  <c r="AG3947"/>
  <c r="AF3948"/>
  <c r="AG3948"/>
  <c r="AF3949"/>
  <c r="AG3949"/>
  <c r="AF3950"/>
  <c r="AG3950"/>
  <c r="AF3951"/>
  <c r="AG3951"/>
  <c r="AF3952"/>
  <c r="AG3952"/>
  <c r="AF3953"/>
  <c r="AG3953"/>
  <c r="AF3954"/>
  <c r="AG3954"/>
  <c r="AF3955"/>
  <c r="AG3955"/>
  <c r="AF3956"/>
  <c r="AG3956"/>
  <c r="AF3957"/>
  <c r="AG3957"/>
  <c r="AF3958"/>
  <c r="AG3958"/>
  <c r="AF3959"/>
  <c r="AG3959"/>
  <c r="AF3960"/>
  <c r="AG3960"/>
  <c r="AF3961"/>
  <c r="AG3961"/>
  <c r="AF3962"/>
  <c r="AG3962"/>
  <c r="AF3963"/>
  <c r="AG3963"/>
  <c r="AF3964"/>
  <c r="AG3964"/>
  <c r="AF3965"/>
  <c r="AG3965"/>
  <c r="AF3966"/>
  <c r="AG3966"/>
  <c r="AF3967"/>
  <c r="AG3967"/>
  <c r="AF3968"/>
  <c r="AG3968"/>
  <c r="AF3969"/>
  <c r="AG3969"/>
  <c r="AF3970"/>
  <c r="AG3970"/>
  <c r="AF3971"/>
  <c r="AG3971"/>
  <c r="AF3972"/>
  <c r="AG3972"/>
  <c r="AF3973"/>
  <c r="AG3973"/>
  <c r="AF3974"/>
  <c r="AG3974"/>
  <c r="AF3975"/>
  <c r="AG3975"/>
  <c r="AF3976"/>
  <c r="AG3976"/>
  <c r="AF3977"/>
  <c r="AG3977"/>
  <c r="AF3978"/>
  <c r="AG3978"/>
  <c r="AF3979"/>
  <c r="AG3979"/>
  <c r="AF3980"/>
  <c r="AG3980"/>
  <c r="AF3981"/>
  <c r="AG3981"/>
  <c r="AF3982"/>
  <c r="AG3982"/>
  <c r="AF3983"/>
  <c r="AG3983"/>
  <c r="AF3984"/>
  <c r="AG3984"/>
  <c r="AF3985"/>
  <c r="AG3985"/>
  <c r="AF3986"/>
  <c r="AG3986"/>
  <c r="AF3987"/>
  <c r="AG3987"/>
  <c r="AG2"/>
  <c r="Q14" i="5" s="1"/>
  <c r="AF2" i="3"/>
  <c r="P5" i="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4"/>
  <c r="M6"/>
  <c r="M7"/>
  <c r="M8"/>
  <c r="M9"/>
  <c r="M10"/>
  <c r="M11"/>
  <c r="M12"/>
  <c r="M13"/>
  <c r="M14"/>
  <c r="M15"/>
  <c r="M16"/>
  <c r="M18"/>
  <c r="M19"/>
  <c r="M20"/>
  <c r="M21"/>
  <c r="M22"/>
  <c r="M23"/>
  <c r="M24"/>
  <c r="M25"/>
  <c r="M26"/>
  <c r="M27"/>
  <c r="M28"/>
  <c r="M30"/>
  <c r="M31"/>
  <c r="M32"/>
  <c r="M33"/>
  <c r="M34"/>
  <c r="M35"/>
  <c r="M36"/>
  <c r="M37"/>
  <c r="M38"/>
  <c r="M39"/>
  <c r="M40"/>
  <c r="M42"/>
  <c r="M43"/>
  <c r="M44"/>
  <c r="M45"/>
  <c r="M46"/>
  <c r="M47"/>
  <c r="M48"/>
  <c r="M49"/>
  <c r="M50"/>
  <c r="M51"/>
  <c r="M52"/>
  <c r="M54"/>
  <c r="M55"/>
  <c r="M56"/>
  <c r="M57"/>
  <c r="M58"/>
  <c r="M59"/>
  <c r="M60"/>
  <c r="M61"/>
  <c r="M62"/>
  <c r="M63"/>
  <c r="M64"/>
  <c r="M66"/>
  <c r="M67"/>
  <c r="M68"/>
  <c r="M69"/>
  <c r="M70"/>
  <c r="M71"/>
  <c r="M72"/>
  <c r="M73"/>
  <c r="M74"/>
  <c r="M75"/>
  <c r="M76"/>
  <c r="M78"/>
  <c r="M79"/>
  <c r="M80"/>
  <c r="M81"/>
  <c r="M82"/>
  <c r="M83"/>
  <c r="M84"/>
  <c r="M85"/>
  <c r="M86"/>
  <c r="M87"/>
  <c r="M88"/>
  <c r="M90"/>
  <c r="M91"/>
  <c r="M92"/>
  <c r="M93"/>
  <c r="M94"/>
  <c r="M95"/>
  <c r="M96"/>
  <c r="M97"/>
  <c r="M98"/>
  <c r="M99"/>
  <c r="M100"/>
  <c r="M102"/>
  <c r="M103"/>
  <c r="M104"/>
  <c r="M105"/>
  <c r="M106"/>
  <c r="M107"/>
  <c r="M108"/>
  <c r="M109"/>
  <c r="M110"/>
  <c r="M111"/>
  <c r="M112"/>
  <c r="M114"/>
  <c r="M115"/>
  <c r="M116"/>
  <c r="M117"/>
  <c r="M118"/>
  <c r="M119"/>
  <c r="M120"/>
  <c r="M121"/>
  <c r="M122"/>
  <c r="M123"/>
  <c r="M124"/>
  <c r="M126"/>
  <c r="M127"/>
  <c r="M128"/>
  <c r="M129"/>
  <c r="M130"/>
  <c r="M131"/>
  <c r="M132"/>
  <c r="M133"/>
  <c r="M134"/>
  <c r="M135"/>
  <c r="M136"/>
  <c r="M138"/>
  <c r="M139"/>
  <c r="M140"/>
  <c r="M141"/>
  <c r="M142"/>
  <c r="M143"/>
  <c r="M144"/>
  <c r="M145"/>
  <c r="M146"/>
  <c r="M147"/>
  <c r="M148"/>
  <c r="M150"/>
  <c r="M151"/>
  <c r="M152"/>
  <c r="M153"/>
  <c r="M154"/>
  <c r="M155"/>
  <c r="M156"/>
  <c r="M157"/>
  <c r="M158"/>
  <c r="M159"/>
  <c r="M160"/>
  <c r="M162"/>
  <c r="M163"/>
  <c r="M164"/>
  <c r="M165"/>
  <c r="M166"/>
  <c r="M167"/>
  <c r="M168"/>
  <c r="M169"/>
  <c r="M170"/>
  <c r="M171"/>
  <c r="M172"/>
  <c r="M174"/>
  <c r="M175"/>
  <c r="M176"/>
  <c r="M177"/>
  <c r="M178"/>
  <c r="M179"/>
  <c r="M180"/>
  <c r="M181"/>
  <c r="M182"/>
  <c r="M183"/>
  <c r="M184"/>
  <c r="M186"/>
  <c r="M187"/>
  <c r="M188"/>
  <c r="M189"/>
  <c r="M190"/>
  <c r="M191"/>
  <c r="M192"/>
  <c r="M193"/>
  <c r="M4"/>
  <c r="R4" s="1"/>
  <c r="N185"/>
  <c r="M185" s="1"/>
  <c r="N173"/>
  <c r="M173" s="1"/>
  <c r="N161"/>
  <c r="M161" s="1"/>
  <c r="N149"/>
  <c r="M149" s="1"/>
  <c r="N137"/>
  <c r="M137" s="1"/>
  <c r="N125"/>
  <c r="M125" s="1"/>
  <c r="N113"/>
  <c r="M113" s="1"/>
  <c r="N101"/>
  <c r="M101" s="1"/>
  <c r="N89"/>
  <c r="M89" s="1"/>
  <c r="N77"/>
  <c r="M77" s="1"/>
  <c r="N65"/>
  <c r="M65" s="1"/>
  <c r="N53"/>
  <c r="M53" s="1"/>
  <c r="N41"/>
  <c r="M41" s="1"/>
  <c r="N29"/>
  <c r="M29" s="1"/>
  <c r="N17"/>
  <c r="M17" s="1"/>
  <c r="N5"/>
  <c r="M5" s="1"/>
  <c r="R5" s="1"/>
  <c r="AA3" i="3"/>
  <c r="AB3"/>
  <c r="AA4"/>
  <c r="AB4"/>
  <c r="AA5"/>
  <c r="AB5"/>
  <c r="AA6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A194"/>
  <c r="AB194"/>
  <c r="AA195"/>
  <c r="AB195"/>
  <c r="AA196"/>
  <c r="AB196"/>
  <c r="AA197"/>
  <c r="AB197"/>
  <c r="AA198"/>
  <c r="AB198"/>
  <c r="AA199"/>
  <c r="AB199"/>
  <c r="AA200"/>
  <c r="AB200"/>
  <c r="AA201"/>
  <c r="AB201"/>
  <c r="AA202"/>
  <c r="AB202"/>
  <c r="AA203"/>
  <c r="AB203"/>
  <c r="AA204"/>
  <c r="AB204"/>
  <c r="AA205"/>
  <c r="AB205"/>
  <c r="AA206"/>
  <c r="AB206"/>
  <c r="AA207"/>
  <c r="AB207"/>
  <c r="AA208"/>
  <c r="AB208"/>
  <c r="AA209"/>
  <c r="AB209"/>
  <c r="AA210"/>
  <c r="AB210"/>
  <c r="AA211"/>
  <c r="AB211"/>
  <c r="AA212"/>
  <c r="AB212"/>
  <c r="AA213"/>
  <c r="AB213"/>
  <c r="AA214"/>
  <c r="AB214"/>
  <c r="AA215"/>
  <c r="AB215"/>
  <c r="AA216"/>
  <c r="AB216"/>
  <c r="AA217"/>
  <c r="AB217"/>
  <c r="AA218"/>
  <c r="AB218"/>
  <c r="AA219"/>
  <c r="AB219"/>
  <c r="AA220"/>
  <c r="AB220"/>
  <c r="AA221"/>
  <c r="AB221"/>
  <c r="AA222"/>
  <c r="AB222"/>
  <c r="AA223"/>
  <c r="AB223"/>
  <c r="AA224"/>
  <c r="AB224"/>
  <c r="AA225"/>
  <c r="AB225"/>
  <c r="AA226"/>
  <c r="AB226"/>
  <c r="AA227"/>
  <c r="AB227"/>
  <c r="AA228"/>
  <c r="AB228"/>
  <c r="AA229"/>
  <c r="AB229"/>
  <c r="AA230"/>
  <c r="AB230"/>
  <c r="AA231"/>
  <c r="AB231"/>
  <c r="AA232"/>
  <c r="AB232"/>
  <c r="AA233"/>
  <c r="AB233"/>
  <c r="AA234"/>
  <c r="AB234"/>
  <c r="AA235"/>
  <c r="AB235"/>
  <c r="AA236"/>
  <c r="AB236"/>
  <c r="AA237"/>
  <c r="AB237"/>
  <c r="AA238"/>
  <c r="AB238"/>
  <c r="AA239"/>
  <c r="AB239"/>
  <c r="AA240"/>
  <c r="AB240"/>
  <c r="AA241"/>
  <c r="AB241"/>
  <c r="AA242"/>
  <c r="AB242"/>
  <c r="AA243"/>
  <c r="AB243"/>
  <c r="AA244"/>
  <c r="AB244"/>
  <c r="AA245"/>
  <c r="AB245"/>
  <c r="AA246"/>
  <c r="AB246"/>
  <c r="AA247"/>
  <c r="AB247"/>
  <c r="AA248"/>
  <c r="AB248"/>
  <c r="AA249"/>
  <c r="AB249"/>
  <c r="AA250"/>
  <c r="AB250"/>
  <c r="AA251"/>
  <c r="AB251"/>
  <c r="AA252"/>
  <c r="AB252"/>
  <c r="AA253"/>
  <c r="AB253"/>
  <c r="AA254"/>
  <c r="AB254"/>
  <c r="AA255"/>
  <c r="AB255"/>
  <c r="AA256"/>
  <c r="AB256"/>
  <c r="AA257"/>
  <c r="AB257"/>
  <c r="AA258"/>
  <c r="AB258"/>
  <c r="AA259"/>
  <c r="AB259"/>
  <c r="AA260"/>
  <c r="AB260"/>
  <c r="AA261"/>
  <c r="AB261"/>
  <c r="AA262"/>
  <c r="AB262"/>
  <c r="AA263"/>
  <c r="AB263"/>
  <c r="AA264"/>
  <c r="AB264"/>
  <c r="AA265"/>
  <c r="AB265"/>
  <c r="AA266"/>
  <c r="AB266"/>
  <c r="AA267"/>
  <c r="AB267"/>
  <c r="AA268"/>
  <c r="AB268"/>
  <c r="AA269"/>
  <c r="AB269"/>
  <c r="AA270"/>
  <c r="AB270"/>
  <c r="AA271"/>
  <c r="AB271"/>
  <c r="AA272"/>
  <c r="AB272"/>
  <c r="AA273"/>
  <c r="AB273"/>
  <c r="AA274"/>
  <c r="AB274"/>
  <c r="AA275"/>
  <c r="AB275"/>
  <c r="AA276"/>
  <c r="AB276"/>
  <c r="AA277"/>
  <c r="AB277"/>
  <c r="AA278"/>
  <c r="AB278"/>
  <c r="AA279"/>
  <c r="AB279"/>
  <c r="AA280"/>
  <c r="AB280"/>
  <c r="AA281"/>
  <c r="AB281"/>
  <c r="AA282"/>
  <c r="AB282"/>
  <c r="AA283"/>
  <c r="AB283"/>
  <c r="AA284"/>
  <c r="AB284"/>
  <c r="AA285"/>
  <c r="AB285"/>
  <c r="AA286"/>
  <c r="AB286"/>
  <c r="AA287"/>
  <c r="AB287"/>
  <c r="AA288"/>
  <c r="AB288"/>
  <c r="AA289"/>
  <c r="AB289"/>
  <c r="AA290"/>
  <c r="AB290"/>
  <c r="AA291"/>
  <c r="AB291"/>
  <c r="AA292"/>
  <c r="AB292"/>
  <c r="AA293"/>
  <c r="AB293"/>
  <c r="AA294"/>
  <c r="AB294"/>
  <c r="AA295"/>
  <c r="AB295"/>
  <c r="AA296"/>
  <c r="AB296"/>
  <c r="AA297"/>
  <c r="AB297"/>
  <c r="AA298"/>
  <c r="AB298"/>
  <c r="AA299"/>
  <c r="AB299"/>
  <c r="AA300"/>
  <c r="AB300"/>
  <c r="AA301"/>
  <c r="AB301"/>
  <c r="AA302"/>
  <c r="AB302"/>
  <c r="AA303"/>
  <c r="AB303"/>
  <c r="AA304"/>
  <c r="AB304"/>
  <c r="AA305"/>
  <c r="AB305"/>
  <c r="AA306"/>
  <c r="AB306"/>
  <c r="AA307"/>
  <c r="AB307"/>
  <c r="AA308"/>
  <c r="AB308"/>
  <c r="AA309"/>
  <c r="AB309"/>
  <c r="AA310"/>
  <c r="AB310"/>
  <c r="AA311"/>
  <c r="AB311"/>
  <c r="AA312"/>
  <c r="AB312"/>
  <c r="AA313"/>
  <c r="AB313"/>
  <c r="AA314"/>
  <c r="AB314"/>
  <c r="AA315"/>
  <c r="AB315"/>
  <c r="AA316"/>
  <c r="AB316"/>
  <c r="AA317"/>
  <c r="AB317"/>
  <c r="AA318"/>
  <c r="AB318"/>
  <c r="AA319"/>
  <c r="AB319"/>
  <c r="AA320"/>
  <c r="AB320"/>
  <c r="AA321"/>
  <c r="AB321"/>
  <c r="AA322"/>
  <c r="AB322"/>
  <c r="AA323"/>
  <c r="AB323"/>
  <c r="AA324"/>
  <c r="AB324"/>
  <c r="AA325"/>
  <c r="AB325"/>
  <c r="AA326"/>
  <c r="AB326"/>
  <c r="AA327"/>
  <c r="AB327"/>
  <c r="AA328"/>
  <c r="AB328"/>
  <c r="AA329"/>
  <c r="AB329"/>
  <c r="AA330"/>
  <c r="AB330"/>
  <c r="AA331"/>
  <c r="AB331"/>
  <c r="AA332"/>
  <c r="AB332"/>
  <c r="AA333"/>
  <c r="AB333"/>
  <c r="AA334"/>
  <c r="AB334"/>
  <c r="AA335"/>
  <c r="AB335"/>
  <c r="AA336"/>
  <c r="AB336"/>
  <c r="AA337"/>
  <c r="AB337"/>
  <c r="AA338"/>
  <c r="AB338"/>
  <c r="AA339"/>
  <c r="AB339"/>
  <c r="AA340"/>
  <c r="AB340"/>
  <c r="AA341"/>
  <c r="AB341"/>
  <c r="AA342"/>
  <c r="AB342"/>
  <c r="AA343"/>
  <c r="AB343"/>
  <c r="AA344"/>
  <c r="AB344"/>
  <c r="AA345"/>
  <c r="AB345"/>
  <c r="AA346"/>
  <c r="AB346"/>
  <c r="AA347"/>
  <c r="AB347"/>
  <c r="AA348"/>
  <c r="AB348"/>
  <c r="AA349"/>
  <c r="AB349"/>
  <c r="AA350"/>
  <c r="AB350"/>
  <c r="AA351"/>
  <c r="AB351"/>
  <c r="AA352"/>
  <c r="AB352"/>
  <c r="AA353"/>
  <c r="AB353"/>
  <c r="AA354"/>
  <c r="AB354"/>
  <c r="AA355"/>
  <c r="AB355"/>
  <c r="AA356"/>
  <c r="AB356"/>
  <c r="AA357"/>
  <c r="AB357"/>
  <c r="AA358"/>
  <c r="AB358"/>
  <c r="AA359"/>
  <c r="AB359"/>
  <c r="AA360"/>
  <c r="AB360"/>
  <c r="AA361"/>
  <c r="AB361"/>
  <c r="AA362"/>
  <c r="AB362"/>
  <c r="AA363"/>
  <c r="AB363"/>
  <c r="AA364"/>
  <c r="AB364"/>
  <c r="AA365"/>
  <c r="AB365"/>
  <c r="AA366"/>
  <c r="AB366"/>
  <c r="AA367"/>
  <c r="AB367"/>
  <c r="AA368"/>
  <c r="AB368"/>
  <c r="AA369"/>
  <c r="AB369"/>
  <c r="AA370"/>
  <c r="AB370"/>
  <c r="AA371"/>
  <c r="AB371"/>
  <c r="AA372"/>
  <c r="AB372"/>
  <c r="AA373"/>
  <c r="AB373"/>
  <c r="AA374"/>
  <c r="AB374"/>
  <c r="AA375"/>
  <c r="AB375"/>
  <c r="AA376"/>
  <c r="AB376"/>
  <c r="AA377"/>
  <c r="AB377"/>
  <c r="AA378"/>
  <c r="AB378"/>
  <c r="AA379"/>
  <c r="AB379"/>
  <c r="AA380"/>
  <c r="AB380"/>
  <c r="AA381"/>
  <c r="AB381"/>
  <c r="AA382"/>
  <c r="AB382"/>
  <c r="AA383"/>
  <c r="AB383"/>
  <c r="AA384"/>
  <c r="AB384"/>
  <c r="AA385"/>
  <c r="AB385"/>
  <c r="AA386"/>
  <c r="AB386"/>
  <c r="AA387"/>
  <c r="AB387"/>
  <c r="AA388"/>
  <c r="AB388"/>
  <c r="AA389"/>
  <c r="AB389"/>
  <c r="AA390"/>
  <c r="AB390"/>
  <c r="AA391"/>
  <c r="AB391"/>
  <c r="AA392"/>
  <c r="AB392"/>
  <c r="AA393"/>
  <c r="AB393"/>
  <c r="AA394"/>
  <c r="AB394"/>
  <c r="AA395"/>
  <c r="AB395"/>
  <c r="AA396"/>
  <c r="AB396"/>
  <c r="AA397"/>
  <c r="AB397"/>
  <c r="AA398"/>
  <c r="AB398"/>
  <c r="AA399"/>
  <c r="AB399"/>
  <c r="AA400"/>
  <c r="AB400"/>
  <c r="AA401"/>
  <c r="AB401"/>
  <c r="AA402"/>
  <c r="AB402"/>
  <c r="AA403"/>
  <c r="AB403"/>
  <c r="AA404"/>
  <c r="AB404"/>
  <c r="AA405"/>
  <c r="AB405"/>
  <c r="AA406"/>
  <c r="AB406"/>
  <c r="AA407"/>
  <c r="AB407"/>
  <c r="AA408"/>
  <c r="AB408"/>
  <c r="AA409"/>
  <c r="AB409"/>
  <c r="AA410"/>
  <c r="AB410"/>
  <c r="AA411"/>
  <c r="AB411"/>
  <c r="AA412"/>
  <c r="AB412"/>
  <c r="AA413"/>
  <c r="AB413"/>
  <c r="AA414"/>
  <c r="AB414"/>
  <c r="AA415"/>
  <c r="AB415"/>
  <c r="AA416"/>
  <c r="AB416"/>
  <c r="AA417"/>
  <c r="AB417"/>
  <c r="AA418"/>
  <c r="AB418"/>
  <c r="AA419"/>
  <c r="AB419"/>
  <c r="AA420"/>
  <c r="AB420"/>
  <c r="AA421"/>
  <c r="AB421"/>
  <c r="AA422"/>
  <c r="AB422"/>
  <c r="AA423"/>
  <c r="AB423"/>
  <c r="AA424"/>
  <c r="AB424"/>
  <c r="AA425"/>
  <c r="AB425"/>
  <c r="AA426"/>
  <c r="AB426"/>
  <c r="AA427"/>
  <c r="AB427"/>
  <c r="AA428"/>
  <c r="AB428"/>
  <c r="AA429"/>
  <c r="AB429"/>
  <c r="AA430"/>
  <c r="AB430"/>
  <c r="AA431"/>
  <c r="AB431"/>
  <c r="AA432"/>
  <c r="AB432"/>
  <c r="AA433"/>
  <c r="AB433"/>
  <c r="AA434"/>
  <c r="AB434"/>
  <c r="AA435"/>
  <c r="AB435"/>
  <c r="AA436"/>
  <c r="AB436"/>
  <c r="AA437"/>
  <c r="AB437"/>
  <c r="AA438"/>
  <c r="AB438"/>
  <c r="AA439"/>
  <c r="AB439"/>
  <c r="AA440"/>
  <c r="AB440"/>
  <c r="AA441"/>
  <c r="AB441"/>
  <c r="AA442"/>
  <c r="AB442"/>
  <c r="AA443"/>
  <c r="AB443"/>
  <c r="AA444"/>
  <c r="AB444"/>
  <c r="AA445"/>
  <c r="AB445"/>
  <c r="AA446"/>
  <c r="AB446"/>
  <c r="AA447"/>
  <c r="AB447"/>
  <c r="AA448"/>
  <c r="AB448"/>
  <c r="AA449"/>
  <c r="AB449"/>
  <c r="AA450"/>
  <c r="AB450"/>
  <c r="AA451"/>
  <c r="AB451"/>
  <c r="AA452"/>
  <c r="AB452"/>
  <c r="AA453"/>
  <c r="AB453"/>
  <c r="AA454"/>
  <c r="AB454"/>
  <c r="AA455"/>
  <c r="AB455"/>
  <c r="AA456"/>
  <c r="AB456"/>
  <c r="AA457"/>
  <c r="AB457"/>
  <c r="AA458"/>
  <c r="AB458"/>
  <c r="AA459"/>
  <c r="AB459"/>
  <c r="AA460"/>
  <c r="AB460"/>
  <c r="AA461"/>
  <c r="AB461"/>
  <c r="AA462"/>
  <c r="AB462"/>
  <c r="AA463"/>
  <c r="AB463"/>
  <c r="AA464"/>
  <c r="AB464"/>
  <c r="AA465"/>
  <c r="AB465"/>
  <c r="AA466"/>
  <c r="AB466"/>
  <c r="AA467"/>
  <c r="AB467"/>
  <c r="AA468"/>
  <c r="AB468"/>
  <c r="AA469"/>
  <c r="AB469"/>
  <c r="AA470"/>
  <c r="AB470"/>
  <c r="AA471"/>
  <c r="AB471"/>
  <c r="AA472"/>
  <c r="AB472"/>
  <c r="AA473"/>
  <c r="AB473"/>
  <c r="AA474"/>
  <c r="AB474"/>
  <c r="AA475"/>
  <c r="AB475"/>
  <c r="AA476"/>
  <c r="AB476"/>
  <c r="AA477"/>
  <c r="AB477"/>
  <c r="AA478"/>
  <c r="AB478"/>
  <c r="AA479"/>
  <c r="AB479"/>
  <c r="AA480"/>
  <c r="AB480"/>
  <c r="AA481"/>
  <c r="AB481"/>
  <c r="AA482"/>
  <c r="AB482"/>
  <c r="AA483"/>
  <c r="AB483"/>
  <c r="AA484"/>
  <c r="AB484"/>
  <c r="AA485"/>
  <c r="AB485"/>
  <c r="AA486"/>
  <c r="AB486"/>
  <c r="AA487"/>
  <c r="AB487"/>
  <c r="AA488"/>
  <c r="AB488"/>
  <c r="AA489"/>
  <c r="AB489"/>
  <c r="AA490"/>
  <c r="AB490"/>
  <c r="AA491"/>
  <c r="AB491"/>
  <c r="AA492"/>
  <c r="AB492"/>
  <c r="AA493"/>
  <c r="AB493"/>
  <c r="AA494"/>
  <c r="AB494"/>
  <c r="AA495"/>
  <c r="AB495"/>
  <c r="AA496"/>
  <c r="AB496"/>
  <c r="AA497"/>
  <c r="AB497"/>
  <c r="AA498"/>
  <c r="AB498"/>
  <c r="AA499"/>
  <c r="AB499"/>
  <c r="AA500"/>
  <c r="AB500"/>
  <c r="AA501"/>
  <c r="AB501"/>
  <c r="AA502"/>
  <c r="AB502"/>
  <c r="AA503"/>
  <c r="AB503"/>
  <c r="AA504"/>
  <c r="AB504"/>
  <c r="AA505"/>
  <c r="AB505"/>
  <c r="AA506"/>
  <c r="AB506"/>
  <c r="AA507"/>
  <c r="AB507"/>
  <c r="AA508"/>
  <c r="AB508"/>
  <c r="AA509"/>
  <c r="AB509"/>
  <c r="AA510"/>
  <c r="AB510"/>
  <c r="AA511"/>
  <c r="AB511"/>
  <c r="AA512"/>
  <c r="AB512"/>
  <c r="AA513"/>
  <c r="AB513"/>
  <c r="AA514"/>
  <c r="AB514"/>
  <c r="AA515"/>
  <c r="AB515"/>
  <c r="AA516"/>
  <c r="AB516"/>
  <c r="AA517"/>
  <c r="AB517"/>
  <c r="AA518"/>
  <c r="AB518"/>
  <c r="AA519"/>
  <c r="AB519"/>
  <c r="AA520"/>
  <c r="AB520"/>
  <c r="AA521"/>
  <c r="AB521"/>
  <c r="AA522"/>
  <c r="AB522"/>
  <c r="AA523"/>
  <c r="AB523"/>
  <c r="AA524"/>
  <c r="AB524"/>
  <c r="AA525"/>
  <c r="AB525"/>
  <c r="AA526"/>
  <c r="AB526"/>
  <c r="AA527"/>
  <c r="AB527"/>
  <c r="AA528"/>
  <c r="AB528"/>
  <c r="AA529"/>
  <c r="AB529"/>
  <c r="AA530"/>
  <c r="AB530"/>
  <c r="AA531"/>
  <c r="AB531"/>
  <c r="AA532"/>
  <c r="AB532"/>
  <c r="AA533"/>
  <c r="AB533"/>
  <c r="AA534"/>
  <c r="AB534"/>
  <c r="AA535"/>
  <c r="AB535"/>
  <c r="AA536"/>
  <c r="AB536"/>
  <c r="AA537"/>
  <c r="AB537"/>
  <c r="AA538"/>
  <c r="AB538"/>
  <c r="AA539"/>
  <c r="AB539"/>
  <c r="AA540"/>
  <c r="AB540"/>
  <c r="AA541"/>
  <c r="AB541"/>
  <c r="AA542"/>
  <c r="AB542"/>
  <c r="AA543"/>
  <c r="AB543"/>
  <c r="AA544"/>
  <c r="AB544"/>
  <c r="AA545"/>
  <c r="AB545"/>
  <c r="AA546"/>
  <c r="AB546"/>
  <c r="AA547"/>
  <c r="AB547"/>
  <c r="AA548"/>
  <c r="AB548"/>
  <c r="AA549"/>
  <c r="AB549"/>
  <c r="AA550"/>
  <c r="AB550"/>
  <c r="AA551"/>
  <c r="AB551"/>
  <c r="AA552"/>
  <c r="AB552"/>
  <c r="AA553"/>
  <c r="AB553"/>
  <c r="AA554"/>
  <c r="AB554"/>
  <c r="AA555"/>
  <c r="AB555"/>
  <c r="AA556"/>
  <c r="AB556"/>
  <c r="AA557"/>
  <c r="AB557"/>
  <c r="AA558"/>
  <c r="AB558"/>
  <c r="AA559"/>
  <c r="AB559"/>
  <c r="AA560"/>
  <c r="AB560"/>
  <c r="AA561"/>
  <c r="AB561"/>
  <c r="AA562"/>
  <c r="AB562"/>
  <c r="AA563"/>
  <c r="AB563"/>
  <c r="AA564"/>
  <c r="AB564"/>
  <c r="AA565"/>
  <c r="AB565"/>
  <c r="AA566"/>
  <c r="AB566"/>
  <c r="AA567"/>
  <c r="AB567"/>
  <c r="AA568"/>
  <c r="AB568"/>
  <c r="AA569"/>
  <c r="AB569"/>
  <c r="AA570"/>
  <c r="AB570"/>
  <c r="AA571"/>
  <c r="AB571"/>
  <c r="AA572"/>
  <c r="AB572"/>
  <c r="AA573"/>
  <c r="AB573"/>
  <c r="AA574"/>
  <c r="AB574"/>
  <c r="AA575"/>
  <c r="AB575"/>
  <c r="AA576"/>
  <c r="AB576"/>
  <c r="AA577"/>
  <c r="AB577"/>
  <c r="AA578"/>
  <c r="AB578"/>
  <c r="AA579"/>
  <c r="AB579"/>
  <c r="AA580"/>
  <c r="AB580"/>
  <c r="AA581"/>
  <c r="AB581"/>
  <c r="AA582"/>
  <c r="AB582"/>
  <c r="AA583"/>
  <c r="AB583"/>
  <c r="AA584"/>
  <c r="AB584"/>
  <c r="AA585"/>
  <c r="AB585"/>
  <c r="AA586"/>
  <c r="AB586"/>
  <c r="AA587"/>
  <c r="AB587"/>
  <c r="AA588"/>
  <c r="AB588"/>
  <c r="AA589"/>
  <c r="AB589"/>
  <c r="AA590"/>
  <c r="AB590"/>
  <c r="AA591"/>
  <c r="AB591"/>
  <c r="AA592"/>
  <c r="AB592"/>
  <c r="AA593"/>
  <c r="AB593"/>
  <c r="AA594"/>
  <c r="AB594"/>
  <c r="AA595"/>
  <c r="AB595"/>
  <c r="AA596"/>
  <c r="AB596"/>
  <c r="AA597"/>
  <c r="AB597"/>
  <c r="AA598"/>
  <c r="AB598"/>
  <c r="AA599"/>
  <c r="AB599"/>
  <c r="AA600"/>
  <c r="AB600"/>
  <c r="AA601"/>
  <c r="AB601"/>
  <c r="AA602"/>
  <c r="AB602"/>
  <c r="AA603"/>
  <c r="AB603"/>
  <c r="AA604"/>
  <c r="AB604"/>
  <c r="AA605"/>
  <c r="AB605"/>
  <c r="AA606"/>
  <c r="AB606"/>
  <c r="AA607"/>
  <c r="AB607"/>
  <c r="AA608"/>
  <c r="AB608"/>
  <c r="AA609"/>
  <c r="AB609"/>
  <c r="AA610"/>
  <c r="AB610"/>
  <c r="AA611"/>
  <c r="AB611"/>
  <c r="AA612"/>
  <c r="AB612"/>
  <c r="AA613"/>
  <c r="AB613"/>
  <c r="AA614"/>
  <c r="AB614"/>
  <c r="AA615"/>
  <c r="AB615"/>
  <c r="AA616"/>
  <c r="AB616"/>
  <c r="AA617"/>
  <c r="AB617"/>
  <c r="AA618"/>
  <c r="AB618"/>
  <c r="AA619"/>
  <c r="AB619"/>
  <c r="AA620"/>
  <c r="AB620"/>
  <c r="AA621"/>
  <c r="AB621"/>
  <c r="AA622"/>
  <c r="AB622"/>
  <c r="AA623"/>
  <c r="AB623"/>
  <c r="AA624"/>
  <c r="AB624"/>
  <c r="AA625"/>
  <c r="AB625"/>
  <c r="AA626"/>
  <c r="AB626"/>
  <c r="AA627"/>
  <c r="AB627"/>
  <c r="AA628"/>
  <c r="AB628"/>
  <c r="AA629"/>
  <c r="AB629"/>
  <c r="AA630"/>
  <c r="AB630"/>
  <c r="AA631"/>
  <c r="AB631"/>
  <c r="AA632"/>
  <c r="AB632"/>
  <c r="AA633"/>
  <c r="AB633"/>
  <c r="AA634"/>
  <c r="AB634"/>
  <c r="AA635"/>
  <c r="AB635"/>
  <c r="AA636"/>
  <c r="AB636"/>
  <c r="AA637"/>
  <c r="AB637"/>
  <c r="AA638"/>
  <c r="AB638"/>
  <c r="AA639"/>
  <c r="AB639"/>
  <c r="AA640"/>
  <c r="AB640"/>
  <c r="AA641"/>
  <c r="AB641"/>
  <c r="AA642"/>
  <c r="AB642"/>
  <c r="AA643"/>
  <c r="AB643"/>
  <c r="AA644"/>
  <c r="AB644"/>
  <c r="AA645"/>
  <c r="AB645"/>
  <c r="AA646"/>
  <c r="AB646"/>
  <c r="AA647"/>
  <c r="AB647"/>
  <c r="AA648"/>
  <c r="AB648"/>
  <c r="AA649"/>
  <c r="AB649"/>
  <c r="AA650"/>
  <c r="AB650"/>
  <c r="AA651"/>
  <c r="AB651"/>
  <c r="AA652"/>
  <c r="AB652"/>
  <c r="AA653"/>
  <c r="AB653"/>
  <c r="AA654"/>
  <c r="AB654"/>
  <c r="AA655"/>
  <c r="AB655"/>
  <c r="AA656"/>
  <c r="AB656"/>
  <c r="AA657"/>
  <c r="AB657"/>
  <c r="AA658"/>
  <c r="AB658"/>
  <c r="AA659"/>
  <c r="AB659"/>
  <c r="AA660"/>
  <c r="AB660"/>
  <c r="AA661"/>
  <c r="AB661"/>
  <c r="AA662"/>
  <c r="AB662"/>
  <c r="AA663"/>
  <c r="AB663"/>
  <c r="AA664"/>
  <c r="AB664"/>
  <c r="AA665"/>
  <c r="AB665"/>
  <c r="AA666"/>
  <c r="AB666"/>
  <c r="AA667"/>
  <c r="AB667"/>
  <c r="AA668"/>
  <c r="AB668"/>
  <c r="AA669"/>
  <c r="AB669"/>
  <c r="AA670"/>
  <c r="AB670"/>
  <c r="AA671"/>
  <c r="AB671"/>
  <c r="AA672"/>
  <c r="AB672"/>
  <c r="AA673"/>
  <c r="AB673"/>
  <c r="AA674"/>
  <c r="AB674"/>
  <c r="AA675"/>
  <c r="AB675"/>
  <c r="AA676"/>
  <c r="AB676"/>
  <c r="AA677"/>
  <c r="AB677"/>
  <c r="AA678"/>
  <c r="AB678"/>
  <c r="AA679"/>
  <c r="AB679"/>
  <c r="AA680"/>
  <c r="AB680"/>
  <c r="AA681"/>
  <c r="AB681"/>
  <c r="AA682"/>
  <c r="AB682"/>
  <c r="AA683"/>
  <c r="AB683"/>
  <c r="AA684"/>
  <c r="AB684"/>
  <c r="AA685"/>
  <c r="AB685"/>
  <c r="AA686"/>
  <c r="AB686"/>
  <c r="AA687"/>
  <c r="AB687"/>
  <c r="AA688"/>
  <c r="AB688"/>
  <c r="AA689"/>
  <c r="AB689"/>
  <c r="AA690"/>
  <c r="AB690"/>
  <c r="AA691"/>
  <c r="AB691"/>
  <c r="AA692"/>
  <c r="AB692"/>
  <c r="AA693"/>
  <c r="AB693"/>
  <c r="AA694"/>
  <c r="AB694"/>
  <c r="AA695"/>
  <c r="AB695"/>
  <c r="AA696"/>
  <c r="AB696"/>
  <c r="AA697"/>
  <c r="AB697"/>
  <c r="AA698"/>
  <c r="AB698"/>
  <c r="AA699"/>
  <c r="AB699"/>
  <c r="AA700"/>
  <c r="AB700"/>
  <c r="AA701"/>
  <c r="AB701"/>
  <c r="AA702"/>
  <c r="AB702"/>
  <c r="AA703"/>
  <c r="AB703"/>
  <c r="AA704"/>
  <c r="AB704"/>
  <c r="AA705"/>
  <c r="AB705"/>
  <c r="AA706"/>
  <c r="AB706"/>
  <c r="AA707"/>
  <c r="AB707"/>
  <c r="AA708"/>
  <c r="AB708"/>
  <c r="AA709"/>
  <c r="AB709"/>
  <c r="AA710"/>
  <c r="AB710"/>
  <c r="AA711"/>
  <c r="AB711"/>
  <c r="AA712"/>
  <c r="AB712"/>
  <c r="AA713"/>
  <c r="AB713"/>
  <c r="AA714"/>
  <c r="AB714"/>
  <c r="AA715"/>
  <c r="AB715"/>
  <c r="AA716"/>
  <c r="AB716"/>
  <c r="AA717"/>
  <c r="AB717"/>
  <c r="AA718"/>
  <c r="AB718"/>
  <c r="AA719"/>
  <c r="AB719"/>
  <c r="AA720"/>
  <c r="AB720"/>
  <c r="AA721"/>
  <c r="AB721"/>
  <c r="AA722"/>
  <c r="AB722"/>
  <c r="AA723"/>
  <c r="AB723"/>
  <c r="AA724"/>
  <c r="AB724"/>
  <c r="AA725"/>
  <c r="AB725"/>
  <c r="AA726"/>
  <c r="AB726"/>
  <c r="AA727"/>
  <c r="AB727"/>
  <c r="AA728"/>
  <c r="AB728"/>
  <c r="AA729"/>
  <c r="AB729"/>
  <c r="AA730"/>
  <c r="AB730"/>
  <c r="AA731"/>
  <c r="AB731"/>
  <c r="AA732"/>
  <c r="AB732"/>
  <c r="AA733"/>
  <c r="AB733"/>
  <c r="AA734"/>
  <c r="AB734"/>
  <c r="AA735"/>
  <c r="AB735"/>
  <c r="AA736"/>
  <c r="AB736"/>
  <c r="AA737"/>
  <c r="AB737"/>
  <c r="AA738"/>
  <c r="AB738"/>
  <c r="AA739"/>
  <c r="AB739"/>
  <c r="AA740"/>
  <c r="AB740"/>
  <c r="AA741"/>
  <c r="AB741"/>
  <c r="AA742"/>
  <c r="AB742"/>
  <c r="AA743"/>
  <c r="AB743"/>
  <c r="AA744"/>
  <c r="AB744"/>
  <c r="AA745"/>
  <c r="AB745"/>
  <c r="AA746"/>
  <c r="AB746"/>
  <c r="AA747"/>
  <c r="AB747"/>
  <c r="AA748"/>
  <c r="AB748"/>
  <c r="AA749"/>
  <c r="AB749"/>
  <c r="AA750"/>
  <c r="AB750"/>
  <c r="AA751"/>
  <c r="AB751"/>
  <c r="AA752"/>
  <c r="AB752"/>
  <c r="AA753"/>
  <c r="AB753"/>
  <c r="AA754"/>
  <c r="AB754"/>
  <c r="AA755"/>
  <c r="AB755"/>
  <c r="AA756"/>
  <c r="AB756"/>
  <c r="AA757"/>
  <c r="AB757"/>
  <c r="AA758"/>
  <c r="AB758"/>
  <c r="AA759"/>
  <c r="AB759"/>
  <c r="AA760"/>
  <c r="AB760"/>
  <c r="AA761"/>
  <c r="AB761"/>
  <c r="AA762"/>
  <c r="AB762"/>
  <c r="AA763"/>
  <c r="AB763"/>
  <c r="AA764"/>
  <c r="AB764"/>
  <c r="AA765"/>
  <c r="AB765"/>
  <c r="AA766"/>
  <c r="AB766"/>
  <c r="AA767"/>
  <c r="AB767"/>
  <c r="AA768"/>
  <c r="AB768"/>
  <c r="AA769"/>
  <c r="AB769"/>
  <c r="AA770"/>
  <c r="AB770"/>
  <c r="AA771"/>
  <c r="AB771"/>
  <c r="AA772"/>
  <c r="AB772"/>
  <c r="AA773"/>
  <c r="AB773"/>
  <c r="AA774"/>
  <c r="AB774"/>
  <c r="AA775"/>
  <c r="AB775"/>
  <c r="AA776"/>
  <c r="AB776"/>
  <c r="AA777"/>
  <c r="AB777"/>
  <c r="AA778"/>
  <c r="AB778"/>
  <c r="AA779"/>
  <c r="AB779"/>
  <c r="AA780"/>
  <c r="AB780"/>
  <c r="AA781"/>
  <c r="AB781"/>
  <c r="AA782"/>
  <c r="AB782"/>
  <c r="AA783"/>
  <c r="AB783"/>
  <c r="AA784"/>
  <c r="AB784"/>
  <c r="AA785"/>
  <c r="AB785"/>
  <c r="AA786"/>
  <c r="AB786"/>
  <c r="AA787"/>
  <c r="AB787"/>
  <c r="AA788"/>
  <c r="AB788"/>
  <c r="AA789"/>
  <c r="AB789"/>
  <c r="AA790"/>
  <c r="AB790"/>
  <c r="AA791"/>
  <c r="AB791"/>
  <c r="AA792"/>
  <c r="AB792"/>
  <c r="AA793"/>
  <c r="AB793"/>
  <c r="AA794"/>
  <c r="AB794"/>
  <c r="AA795"/>
  <c r="AB795"/>
  <c r="AA796"/>
  <c r="AB796"/>
  <c r="AA797"/>
  <c r="AB797"/>
  <c r="AA798"/>
  <c r="AB798"/>
  <c r="AA799"/>
  <c r="AB799"/>
  <c r="AA800"/>
  <c r="AB800"/>
  <c r="AA801"/>
  <c r="AB801"/>
  <c r="AA802"/>
  <c r="AB802"/>
  <c r="AA803"/>
  <c r="AB803"/>
  <c r="AA804"/>
  <c r="AB804"/>
  <c r="AA805"/>
  <c r="AB805"/>
  <c r="AA806"/>
  <c r="AB806"/>
  <c r="AA807"/>
  <c r="AB807"/>
  <c r="AA808"/>
  <c r="AB808"/>
  <c r="AA809"/>
  <c r="AB809"/>
  <c r="AA810"/>
  <c r="AB810"/>
  <c r="AA811"/>
  <c r="AB811"/>
  <c r="AA812"/>
  <c r="AB812"/>
  <c r="AA813"/>
  <c r="AB813"/>
  <c r="AA814"/>
  <c r="AB814"/>
  <c r="AA815"/>
  <c r="AB815"/>
  <c r="AA816"/>
  <c r="AB816"/>
  <c r="AA817"/>
  <c r="AB817"/>
  <c r="AA818"/>
  <c r="AB818"/>
  <c r="AA819"/>
  <c r="AB819"/>
  <c r="AA820"/>
  <c r="AB820"/>
  <c r="AA821"/>
  <c r="AB821"/>
  <c r="AA822"/>
  <c r="AB822"/>
  <c r="AA823"/>
  <c r="AB823"/>
  <c r="AA824"/>
  <c r="AB824"/>
  <c r="AA825"/>
  <c r="AB825"/>
  <c r="AA826"/>
  <c r="AB826"/>
  <c r="AA827"/>
  <c r="AB827"/>
  <c r="AA828"/>
  <c r="AB828"/>
  <c r="AA829"/>
  <c r="AB829"/>
  <c r="AA830"/>
  <c r="AB830"/>
  <c r="AA831"/>
  <c r="AB831"/>
  <c r="AA832"/>
  <c r="AB832"/>
  <c r="AA833"/>
  <c r="AB833"/>
  <c r="AA834"/>
  <c r="AB834"/>
  <c r="AA835"/>
  <c r="AB835"/>
  <c r="AA836"/>
  <c r="AB836"/>
  <c r="AA837"/>
  <c r="AB837"/>
  <c r="AA838"/>
  <c r="AB838"/>
  <c r="AA839"/>
  <c r="AB839"/>
  <c r="AA840"/>
  <c r="AB840"/>
  <c r="AA841"/>
  <c r="AB841"/>
  <c r="AA842"/>
  <c r="AB842"/>
  <c r="AA843"/>
  <c r="AB843"/>
  <c r="AA844"/>
  <c r="AB844"/>
  <c r="AA845"/>
  <c r="AB845"/>
  <c r="AA846"/>
  <c r="AB846"/>
  <c r="AA847"/>
  <c r="AB847"/>
  <c r="AA848"/>
  <c r="AB848"/>
  <c r="AA849"/>
  <c r="AB849"/>
  <c r="AA850"/>
  <c r="AB850"/>
  <c r="AA851"/>
  <c r="AB851"/>
  <c r="AA852"/>
  <c r="AB852"/>
  <c r="AA853"/>
  <c r="AB853"/>
  <c r="AA854"/>
  <c r="AB854"/>
  <c r="AA855"/>
  <c r="AB855"/>
  <c r="AA856"/>
  <c r="AB856"/>
  <c r="AA857"/>
  <c r="AB857"/>
  <c r="AA858"/>
  <c r="AB858"/>
  <c r="AA859"/>
  <c r="AB859"/>
  <c r="AA860"/>
  <c r="AB860"/>
  <c r="AA861"/>
  <c r="AB861"/>
  <c r="AA862"/>
  <c r="AB862"/>
  <c r="AA863"/>
  <c r="AB863"/>
  <c r="AA864"/>
  <c r="AB864"/>
  <c r="AA865"/>
  <c r="AB865"/>
  <c r="AA866"/>
  <c r="AB866"/>
  <c r="AA867"/>
  <c r="AB867"/>
  <c r="AA868"/>
  <c r="AB868"/>
  <c r="AA869"/>
  <c r="AB869"/>
  <c r="AA870"/>
  <c r="AB870"/>
  <c r="AA871"/>
  <c r="AB871"/>
  <c r="AA872"/>
  <c r="AB872"/>
  <c r="AA873"/>
  <c r="AB873"/>
  <c r="AA874"/>
  <c r="AB874"/>
  <c r="AA875"/>
  <c r="AB875"/>
  <c r="AA876"/>
  <c r="AB876"/>
  <c r="AA877"/>
  <c r="AB877"/>
  <c r="AA878"/>
  <c r="AB878"/>
  <c r="AA879"/>
  <c r="AB879"/>
  <c r="AA880"/>
  <c r="AB880"/>
  <c r="AA881"/>
  <c r="AB881"/>
  <c r="AA882"/>
  <c r="AB882"/>
  <c r="AA883"/>
  <c r="AB883"/>
  <c r="AA884"/>
  <c r="AB884"/>
  <c r="AA885"/>
  <c r="AB885"/>
  <c r="AA886"/>
  <c r="AB886"/>
  <c r="AA887"/>
  <c r="AB887"/>
  <c r="AA888"/>
  <c r="AB888"/>
  <c r="AA889"/>
  <c r="AB889"/>
  <c r="AA890"/>
  <c r="AB890"/>
  <c r="AA891"/>
  <c r="AB891"/>
  <c r="AA892"/>
  <c r="AB892"/>
  <c r="AA893"/>
  <c r="AB893"/>
  <c r="AA894"/>
  <c r="AB894"/>
  <c r="AA895"/>
  <c r="AB895"/>
  <c r="AA896"/>
  <c r="AB896"/>
  <c r="AA897"/>
  <c r="AB897"/>
  <c r="AA898"/>
  <c r="AB898"/>
  <c r="AA899"/>
  <c r="AB899"/>
  <c r="AA900"/>
  <c r="AB900"/>
  <c r="AA901"/>
  <c r="AB901"/>
  <c r="AA902"/>
  <c r="AB902"/>
  <c r="AA903"/>
  <c r="AB903"/>
  <c r="AA904"/>
  <c r="AB904"/>
  <c r="AA905"/>
  <c r="AB905"/>
  <c r="AA906"/>
  <c r="AB906"/>
  <c r="AA907"/>
  <c r="AB907"/>
  <c r="AA908"/>
  <c r="AB908"/>
  <c r="AA909"/>
  <c r="AB909"/>
  <c r="AA910"/>
  <c r="AB910"/>
  <c r="AA911"/>
  <c r="AB911"/>
  <c r="AA912"/>
  <c r="AB912"/>
  <c r="AA913"/>
  <c r="AB913"/>
  <c r="AA914"/>
  <c r="AB914"/>
  <c r="AA915"/>
  <c r="AB915"/>
  <c r="AA916"/>
  <c r="AB916"/>
  <c r="AA917"/>
  <c r="AB917"/>
  <c r="AA918"/>
  <c r="AB918"/>
  <c r="AA919"/>
  <c r="AB919"/>
  <c r="AA920"/>
  <c r="AB920"/>
  <c r="AA921"/>
  <c r="AB921"/>
  <c r="AA922"/>
  <c r="AB922"/>
  <c r="AA923"/>
  <c r="AB923"/>
  <c r="AA924"/>
  <c r="AB924"/>
  <c r="AA925"/>
  <c r="AB925"/>
  <c r="AA926"/>
  <c r="AB926"/>
  <c r="AA927"/>
  <c r="AB927"/>
  <c r="AA928"/>
  <c r="AB928"/>
  <c r="AA929"/>
  <c r="AB929"/>
  <c r="AA930"/>
  <c r="AB930"/>
  <c r="AA931"/>
  <c r="AB931"/>
  <c r="AA932"/>
  <c r="AB932"/>
  <c r="AA933"/>
  <c r="AB933"/>
  <c r="AA934"/>
  <c r="AB934"/>
  <c r="AA935"/>
  <c r="AB935"/>
  <c r="AA936"/>
  <c r="AB936"/>
  <c r="AA937"/>
  <c r="AB937"/>
  <c r="AA938"/>
  <c r="AB938"/>
  <c r="AA939"/>
  <c r="AB939"/>
  <c r="AA940"/>
  <c r="AB940"/>
  <c r="AA941"/>
  <c r="AB941"/>
  <c r="AA942"/>
  <c r="AB942"/>
  <c r="AA943"/>
  <c r="AB943"/>
  <c r="AA944"/>
  <c r="AB944"/>
  <c r="AA945"/>
  <c r="AB945"/>
  <c r="AA946"/>
  <c r="AB946"/>
  <c r="AA947"/>
  <c r="AB947"/>
  <c r="AA948"/>
  <c r="AB948"/>
  <c r="AA949"/>
  <c r="AB949"/>
  <c r="AA950"/>
  <c r="AB950"/>
  <c r="AA951"/>
  <c r="AB951"/>
  <c r="AA952"/>
  <c r="AB952"/>
  <c r="AA953"/>
  <c r="AB953"/>
  <c r="AA954"/>
  <c r="AB954"/>
  <c r="AA955"/>
  <c r="AB955"/>
  <c r="AA956"/>
  <c r="AB956"/>
  <c r="AA957"/>
  <c r="AB957"/>
  <c r="AA958"/>
  <c r="AB958"/>
  <c r="AA959"/>
  <c r="AB959"/>
  <c r="AA960"/>
  <c r="AB960"/>
  <c r="AA961"/>
  <c r="AB961"/>
  <c r="AA962"/>
  <c r="AB962"/>
  <c r="AA963"/>
  <c r="AB963"/>
  <c r="AA964"/>
  <c r="AB964"/>
  <c r="AA965"/>
  <c r="AB965"/>
  <c r="AA966"/>
  <c r="AB966"/>
  <c r="AA967"/>
  <c r="AB967"/>
  <c r="AA968"/>
  <c r="AB968"/>
  <c r="AA969"/>
  <c r="AB969"/>
  <c r="AA970"/>
  <c r="AB970"/>
  <c r="AA971"/>
  <c r="AB971"/>
  <c r="AA972"/>
  <c r="AB972"/>
  <c r="AA973"/>
  <c r="AB973"/>
  <c r="AA974"/>
  <c r="AB974"/>
  <c r="AA975"/>
  <c r="AB975"/>
  <c r="AA976"/>
  <c r="AB976"/>
  <c r="AA977"/>
  <c r="AB977"/>
  <c r="AA978"/>
  <c r="AB978"/>
  <c r="AA979"/>
  <c r="AB979"/>
  <c r="AA980"/>
  <c r="AB980"/>
  <c r="AA981"/>
  <c r="AB981"/>
  <c r="AA982"/>
  <c r="AB982"/>
  <c r="AA983"/>
  <c r="AB983"/>
  <c r="AA984"/>
  <c r="AB984"/>
  <c r="AA985"/>
  <c r="AB985"/>
  <c r="AA986"/>
  <c r="AB986"/>
  <c r="AA987"/>
  <c r="AB987"/>
  <c r="AA988"/>
  <c r="AB988"/>
  <c r="AA989"/>
  <c r="AB989"/>
  <c r="AA990"/>
  <c r="AB990"/>
  <c r="AA991"/>
  <c r="AB991"/>
  <c r="AA992"/>
  <c r="AB992"/>
  <c r="AA993"/>
  <c r="AB993"/>
  <c r="AA994"/>
  <c r="AB994"/>
  <c r="AA995"/>
  <c r="AB995"/>
  <c r="AA996"/>
  <c r="AB996"/>
  <c r="AA997"/>
  <c r="AB997"/>
  <c r="AA998"/>
  <c r="AB998"/>
  <c r="AA999"/>
  <c r="AB999"/>
  <c r="AA1000"/>
  <c r="AB1000"/>
  <c r="AA1001"/>
  <c r="AB1001"/>
  <c r="AA1002"/>
  <c r="AB1002"/>
  <c r="AA1003"/>
  <c r="AB1003"/>
  <c r="AA1004"/>
  <c r="AB1004"/>
  <c r="AA1005"/>
  <c r="AB1005"/>
  <c r="AA1006"/>
  <c r="AB1006"/>
  <c r="AA1007"/>
  <c r="AB1007"/>
  <c r="AA1008"/>
  <c r="AB1008"/>
  <c r="AA1009"/>
  <c r="AB1009"/>
  <c r="AA1010"/>
  <c r="AB1010"/>
  <c r="AA1011"/>
  <c r="AB1011"/>
  <c r="AA1012"/>
  <c r="AB1012"/>
  <c r="AA1013"/>
  <c r="AB1013"/>
  <c r="AA1014"/>
  <c r="AB1014"/>
  <c r="AA1015"/>
  <c r="AB1015"/>
  <c r="AA1016"/>
  <c r="AB1016"/>
  <c r="AA1017"/>
  <c r="AB1017"/>
  <c r="AA1018"/>
  <c r="AB1018"/>
  <c r="AA1019"/>
  <c r="AB1019"/>
  <c r="AA1020"/>
  <c r="AB1020"/>
  <c r="AA1021"/>
  <c r="AB1021"/>
  <c r="AA1022"/>
  <c r="AB1022"/>
  <c r="AA1023"/>
  <c r="AB1023"/>
  <c r="AA1024"/>
  <c r="AB1024"/>
  <c r="AA1025"/>
  <c r="AB1025"/>
  <c r="AA1026"/>
  <c r="AB1026"/>
  <c r="AA1027"/>
  <c r="AB1027"/>
  <c r="AA1028"/>
  <c r="AB1028"/>
  <c r="AA1029"/>
  <c r="AB1029"/>
  <c r="AA1030"/>
  <c r="AB1030"/>
  <c r="AA1031"/>
  <c r="AB1031"/>
  <c r="AA1032"/>
  <c r="AB1032"/>
  <c r="AA1033"/>
  <c r="AB1033"/>
  <c r="AA1034"/>
  <c r="AB1034"/>
  <c r="AA1035"/>
  <c r="AB1035"/>
  <c r="AA1036"/>
  <c r="AB1036"/>
  <c r="AA1037"/>
  <c r="AB1037"/>
  <c r="AA1038"/>
  <c r="AB1038"/>
  <c r="AA1039"/>
  <c r="AB1039"/>
  <c r="AA1040"/>
  <c r="AB1040"/>
  <c r="AA1041"/>
  <c r="AB1041"/>
  <c r="AA1042"/>
  <c r="AB1042"/>
  <c r="AA1043"/>
  <c r="AB1043"/>
  <c r="AA1044"/>
  <c r="AB1044"/>
  <c r="AA1045"/>
  <c r="AB1045"/>
  <c r="AA1046"/>
  <c r="AB1046"/>
  <c r="AA1047"/>
  <c r="AB1047"/>
  <c r="AA1048"/>
  <c r="AB1048"/>
  <c r="AA1049"/>
  <c r="AB1049"/>
  <c r="AA1050"/>
  <c r="AB1050"/>
  <c r="AA1051"/>
  <c r="AB1051"/>
  <c r="AA1052"/>
  <c r="AB1052"/>
  <c r="AA1053"/>
  <c r="AB1053"/>
  <c r="AA1054"/>
  <c r="AB1054"/>
  <c r="AA1055"/>
  <c r="AB1055"/>
  <c r="AA1056"/>
  <c r="AB1056"/>
  <c r="AA1057"/>
  <c r="AB1057"/>
  <c r="AA1058"/>
  <c r="AB1058"/>
  <c r="AA1059"/>
  <c r="AB1059"/>
  <c r="AA1060"/>
  <c r="AB1060"/>
  <c r="AA1061"/>
  <c r="AB1061"/>
  <c r="AA1062"/>
  <c r="AB1062"/>
  <c r="AA1063"/>
  <c r="AB1063"/>
  <c r="AA1064"/>
  <c r="AB1064"/>
  <c r="AA1065"/>
  <c r="AB1065"/>
  <c r="AA1066"/>
  <c r="AB1066"/>
  <c r="AA1067"/>
  <c r="AB1067"/>
  <c r="AA1068"/>
  <c r="AB1068"/>
  <c r="AA1069"/>
  <c r="AB1069"/>
  <c r="AA1070"/>
  <c r="AB1070"/>
  <c r="AA1071"/>
  <c r="AB1071"/>
  <c r="AA1072"/>
  <c r="AB1072"/>
  <c r="AA1073"/>
  <c r="AB1073"/>
  <c r="AA1074"/>
  <c r="AB1074"/>
  <c r="AA1075"/>
  <c r="AB1075"/>
  <c r="AA1076"/>
  <c r="AB1076"/>
  <c r="AA1077"/>
  <c r="AB1077"/>
  <c r="AA1078"/>
  <c r="AB1078"/>
  <c r="AA1079"/>
  <c r="AB1079"/>
  <c r="AA1080"/>
  <c r="AB1080"/>
  <c r="AA1081"/>
  <c r="AB1081"/>
  <c r="AA1082"/>
  <c r="AB1082"/>
  <c r="AA1083"/>
  <c r="AB1083"/>
  <c r="AA1084"/>
  <c r="AB1084"/>
  <c r="AA1085"/>
  <c r="AB1085"/>
  <c r="AA1086"/>
  <c r="AB1086"/>
  <c r="AA1087"/>
  <c r="AB1087"/>
  <c r="AA1088"/>
  <c r="AB1088"/>
  <c r="AA1089"/>
  <c r="AB1089"/>
  <c r="AA1090"/>
  <c r="AB1090"/>
  <c r="AA1091"/>
  <c r="AB1091"/>
  <c r="AA1092"/>
  <c r="AB1092"/>
  <c r="AA1093"/>
  <c r="AB1093"/>
  <c r="AA1094"/>
  <c r="AB1094"/>
  <c r="AA1095"/>
  <c r="AB1095"/>
  <c r="AA1096"/>
  <c r="AB1096"/>
  <c r="AA1097"/>
  <c r="AB1097"/>
  <c r="AA1098"/>
  <c r="AB1098"/>
  <c r="AA1099"/>
  <c r="AB1099"/>
  <c r="AA1100"/>
  <c r="AB1100"/>
  <c r="AA1101"/>
  <c r="AB1101"/>
  <c r="AA1102"/>
  <c r="AB1102"/>
  <c r="AA1103"/>
  <c r="AB1103"/>
  <c r="AA1104"/>
  <c r="AB1104"/>
  <c r="AA1105"/>
  <c r="AB1105"/>
  <c r="AA1106"/>
  <c r="AB1106"/>
  <c r="AA1107"/>
  <c r="AB1107"/>
  <c r="AA1108"/>
  <c r="AB1108"/>
  <c r="AA1109"/>
  <c r="AB1109"/>
  <c r="AA1110"/>
  <c r="AB1110"/>
  <c r="AA1111"/>
  <c r="AB1111"/>
  <c r="AA1112"/>
  <c r="AB1112"/>
  <c r="AA1113"/>
  <c r="AB1113"/>
  <c r="AA1114"/>
  <c r="AB1114"/>
  <c r="AA1115"/>
  <c r="AB1115"/>
  <c r="AA1116"/>
  <c r="AB1116"/>
  <c r="AA1117"/>
  <c r="AB1117"/>
  <c r="AA1118"/>
  <c r="AB1118"/>
  <c r="AA1119"/>
  <c r="AB1119"/>
  <c r="AA1120"/>
  <c r="AB1120"/>
  <c r="AA1121"/>
  <c r="AB1121"/>
  <c r="AA1122"/>
  <c r="AB1122"/>
  <c r="AA1123"/>
  <c r="AB1123"/>
  <c r="AA1124"/>
  <c r="AB1124"/>
  <c r="AA1125"/>
  <c r="AB1125"/>
  <c r="AA1126"/>
  <c r="AB1126"/>
  <c r="AA1127"/>
  <c r="AB1127"/>
  <c r="AA1128"/>
  <c r="AB1128"/>
  <c r="AA1129"/>
  <c r="AB1129"/>
  <c r="AA1130"/>
  <c r="AB1130"/>
  <c r="AA1131"/>
  <c r="AB1131"/>
  <c r="AA1132"/>
  <c r="AB1132"/>
  <c r="AA1133"/>
  <c r="AB1133"/>
  <c r="AA1134"/>
  <c r="AB1134"/>
  <c r="AA1135"/>
  <c r="AB1135"/>
  <c r="AA1136"/>
  <c r="AB1136"/>
  <c r="AA1137"/>
  <c r="AB1137"/>
  <c r="AA1138"/>
  <c r="AB1138"/>
  <c r="AA1139"/>
  <c r="AB1139"/>
  <c r="AA1140"/>
  <c r="AB1140"/>
  <c r="AA1141"/>
  <c r="AB1141"/>
  <c r="AA1142"/>
  <c r="AB1142"/>
  <c r="AA1143"/>
  <c r="AB1143"/>
  <c r="AA1144"/>
  <c r="AB1144"/>
  <c r="AA1145"/>
  <c r="AB1145"/>
  <c r="AA1146"/>
  <c r="AB1146"/>
  <c r="AA1147"/>
  <c r="AB1147"/>
  <c r="AA1148"/>
  <c r="AB1148"/>
  <c r="AA1149"/>
  <c r="AB1149"/>
  <c r="AA1150"/>
  <c r="AB1150"/>
  <c r="AA1151"/>
  <c r="AB1151"/>
  <c r="AA1152"/>
  <c r="AB1152"/>
  <c r="AA1153"/>
  <c r="AB1153"/>
  <c r="AA1154"/>
  <c r="AB1154"/>
  <c r="AA1155"/>
  <c r="AB1155"/>
  <c r="AA1156"/>
  <c r="AB1156"/>
  <c r="AA1157"/>
  <c r="AB1157"/>
  <c r="AA1158"/>
  <c r="AB1158"/>
  <c r="AA1159"/>
  <c r="AB1159"/>
  <c r="AA1160"/>
  <c r="AB1160"/>
  <c r="AA1161"/>
  <c r="AB1161"/>
  <c r="AA1162"/>
  <c r="AB1162"/>
  <c r="AA1163"/>
  <c r="AB1163"/>
  <c r="AA1164"/>
  <c r="AB1164"/>
  <c r="AA1165"/>
  <c r="AB1165"/>
  <c r="AA1166"/>
  <c r="AB1166"/>
  <c r="AA1167"/>
  <c r="AB1167"/>
  <c r="AA1168"/>
  <c r="AB1168"/>
  <c r="AA1169"/>
  <c r="AB1169"/>
  <c r="AA1170"/>
  <c r="AB1170"/>
  <c r="AA1171"/>
  <c r="AB1171"/>
  <c r="AA1172"/>
  <c r="AB1172"/>
  <c r="AA1173"/>
  <c r="AB1173"/>
  <c r="AA1174"/>
  <c r="AB1174"/>
  <c r="AA1175"/>
  <c r="AB1175"/>
  <c r="AA1176"/>
  <c r="AB1176"/>
  <c r="AA1177"/>
  <c r="AB1177"/>
  <c r="AA1178"/>
  <c r="AB1178"/>
  <c r="AA1179"/>
  <c r="AB1179"/>
  <c r="AA1180"/>
  <c r="AB1180"/>
  <c r="AA1181"/>
  <c r="AB1181"/>
  <c r="AA1182"/>
  <c r="AB1182"/>
  <c r="AA1183"/>
  <c r="AB1183"/>
  <c r="AA1184"/>
  <c r="AB1184"/>
  <c r="AA1185"/>
  <c r="AB1185"/>
  <c r="AA1186"/>
  <c r="AB1186"/>
  <c r="AA1187"/>
  <c r="AB1187"/>
  <c r="AA1188"/>
  <c r="AB1188"/>
  <c r="AA1189"/>
  <c r="AB1189"/>
  <c r="AA1190"/>
  <c r="AB1190"/>
  <c r="AA1191"/>
  <c r="AB1191"/>
  <c r="AA1192"/>
  <c r="AB1192"/>
  <c r="AA1193"/>
  <c r="AB1193"/>
  <c r="AA1194"/>
  <c r="AB1194"/>
  <c r="AA1195"/>
  <c r="AB1195"/>
  <c r="AA1196"/>
  <c r="AB1196"/>
  <c r="AA1197"/>
  <c r="AB1197"/>
  <c r="AA1198"/>
  <c r="AB1198"/>
  <c r="AA1199"/>
  <c r="AB1199"/>
  <c r="AA1200"/>
  <c r="AB1200"/>
  <c r="AA1201"/>
  <c r="AB1201"/>
  <c r="AA1202"/>
  <c r="AB1202"/>
  <c r="AA1203"/>
  <c r="AB1203"/>
  <c r="AA1204"/>
  <c r="AB1204"/>
  <c r="AA1205"/>
  <c r="AB1205"/>
  <c r="AA1206"/>
  <c r="AB1206"/>
  <c r="AA1207"/>
  <c r="AB1207"/>
  <c r="AA1208"/>
  <c r="AB1208"/>
  <c r="AA1209"/>
  <c r="AB1209"/>
  <c r="AA1210"/>
  <c r="AB1210"/>
  <c r="AA1211"/>
  <c r="AB1211"/>
  <c r="AA1212"/>
  <c r="AB1212"/>
  <c r="AA1213"/>
  <c r="AB1213"/>
  <c r="AA1214"/>
  <c r="AB1214"/>
  <c r="AA1215"/>
  <c r="AB1215"/>
  <c r="AA1216"/>
  <c r="AB1216"/>
  <c r="AA1217"/>
  <c r="AB1217"/>
  <c r="AA1218"/>
  <c r="AB1218"/>
  <c r="AA1219"/>
  <c r="AB1219"/>
  <c r="AA1220"/>
  <c r="AB1220"/>
  <c r="AA1221"/>
  <c r="AB1221"/>
  <c r="AA1222"/>
  <c r="AB1222"/>
  <c r="AA1223"/>
  <c r="AB1223"/>
  <c r="AA1224"/>
  <c r="AB1224"/>
  <c r="AA1225"/>
  <c r="AB1225"/>
  <c r="AA1226"/>
  <c r="AB1226"/>
  <c r="AA1227"/>
  <c r="AB1227"/>
  <c r="AA1228"/>
  <c r="AB1228"/>
  <c r="AA1229"/>
  <c r="AB1229"/>
  <c r="AA1230"/>
  <c r="AB1230"/>
  <c r="AA1231"/>
  <c r="AB1231"/>
  <c r="AA1232"/>
  <c r="AB1232"/>
  <c r="AA1233"/>
  <c r="AB1233"/>
  <c r="AA1234"/>
  <c r="AB1234"/>
  <c r="AA1235"/>
  <c r="AB1235"/>
  <c r="AA1236"/>
  <c r="AB1236"/>
  <c r="AA1237"/>
  <c r="AB1237"/>
  <c r="AA1238"/>
  <c r="AB1238"/>
  <c r="AA1239"/>
  <c r="AB1239"/>
  <c r="AA1240"/>
  <c r="AB1240"/>
  <c r="AA1241"/>
  <c r="AB1241"/>
  <c r="AA1242"/>
  <c r="AB1242"/>
  <c r="AA1243"/>
  <c r="AB1243"/>
  <c r="AA1244"/>
  <c r="AB1244"/>
  <c r="AA1245"/>
  <c r="AB1245"/>
  <c r="AA1246"/>
  <c r="AB1246"/>
  <c r="AA1247"/>
  <c r="AB1247"/>
  <c r="AA1248"/>
  <c r="AB1248"/>
  <c r="AA1249"/>
  <c r="AB1249"/>
  <c r="AA1250"/>
  <c r="AB1250"/>
  <c r="AA1251"/>
  <c r="AB1251"/>
  <c r="AA1252"/>
  <c r="AB1252"/>
  <c r="AA1253"/>
  <c r="AB1253"/>
  <c r="AA1254"/>
  <c r="AB1254"/>
  <c r="AA1255"/>
  <c r="AB1255"/>
  <c r="AA1256"/>
  <c r="AB1256"/>
  <c r="AA1257"/>
  <c r="AB1257"/>
  <c r="AA1258"/>
  <c r="AB1258"/>
  <c r="AA1259"/>
  <c r="AB1259"/>
  <c r="AA1260"/>
  <c r="AB1260"/>
  <c r="AA1261"/>
  <c r="AB1261"/>
  <c r="AA1262"/>
  <c r="AB1262"/>
  <c r="AA1263"/>
  <c r="AB1263"/>
  <c r="AA1264"/>
  <c r="AB1264"/>
  <c r="AA1265"/>
  <c r="AB1265"/>
  <c r="AA1266"/>
  <c r="AB1266"/>
  <c r="AA1267"/>
  <c r="AB1267"/>
  <c r="AA1268"/>
  <c r="AB1268"/>
  <c r="AA1269"/>
  <c r="AB1269"/>
  <c r="AA1270"/>
  <c r="AB1270"/>
  <c r="AA1271"/>
  <c r="AB1271"/>
  <c r="AA1272"/>
  <c r="AB1272"/>
  <c r="AA1273"/>
  <c r="AB1273"/>
  <c r="AA1274"/>
  <c r="AB1274"/>
  <c r="AA1275"/>
  <c r="AB1275"/>
  <c r="AA1276"/>
  <c r="AB1276"/>
  <c r="AA1277"/>
  <c r="AB1277"/>
  <c r="AA1278"/>
  <c r="AB1278"/>
  <c r="AA1279"/>
  <c r="AB1279"/>
  <c r="AA1280"/>
  <c r="AB1280"/>
  <c r="AA1281"/>
  <c r="AB1281"/>
  <c r="AA1282"/>
  <c r="AB1282"/>
  <c r="AA1283"/>
  <c r="AB1283"/>
  <c r="AA1284"/>
  <c r="AB1284"/>
  <c r="AA1285"/>
  <c r="AB1285"/>
  <c r="AA1286"/>
  <c r="AB1286"/>
  <c r="AA1287"/>
  <c r="AB1287"/>
  <c r="AA1288"/>
  <c r="AB1288"/>
  <c r="AA1289"/>
  <c r="AB1289"/>
  <c r="AA1290"/>
  <c r="AB1290"/>
  <c r="AA1291"/>
  <c r="AB1291"/>
  <c r="AA1292"/>
  <c r="AB1292"/>
  <c r="AA1293"/>
  <c r="AB1293"/>
  <c r="AA1294"/>
  <c r="AB1294"/>
  <c r="AA1295"/>
  <c r="AB1295"/>
  <c r="AA1296"/>
  <c r="AB1296"/>
  <c r="AA1297"/>
  <c r="AB1297"/>
  <c r="AA1298"/>
  <c r="AB1298"/>
  <c r="AA1299"/>
  <c r="AB1299"/>
  <c r="AA1300"/>
  <c r="AB1300"/>
  <c r="AA1301"/>
  <c r="AB1301"/>
  <c r="AA1302"/>
  <c r="AB1302"/>
  <c r="AA1303"/>
  <c r="AB1303"/>
  <c r="AA1304"/>
  <c r="AB1304"/>
  <c r="AA1305"/>
  <c r="AB1305"/>
  <c r="AA1306"/>
  <c r="AB1306"/>
  <c r="AA1307"/>
  <c r="AB1307"/>
  <c r="AA1308"/>
  <c r="AB1308"/>
  <c r="AA1309"/>
  <c r="AB1309"/>
  <c r="AA1310"/>
  <c r="AB1310"/>
  <c r="AA1311"/>
  <c r="AB1311"/>
  <c r="AA1312"/>
  <c r="AB1312"/>
  <c r="AA1313"/>
  <c r="AB1313"/>
  <c r="AA1314"/>
  <c r="AB1314"/>
  <c r="AA1315"/>
  <c r="AB1315"/>
  <c r="AA1316"/>
  <c r="AB1316"/>
  <c r="AA1317"/>
  <c r="AB1317"/>
  <c r="AA1318"/>
  <c r="AB1318"/>
  <c r="AA1319"/>
  <c r="AB1319"/>
  <c r="AA1320"/>
  <c r="AB1320"/>
  <c r="AA1321"/>
  <c r="AB1321"/>
  <c r="AA1322"/>
  <c r="AB1322"/>
  <c r="AA1323"/>
  <c r="AB1323"/>
  <c r="AA1324"/>
  <c r="AB1324"/>
  <c r="AA1325"/>
  <c r="AB1325"/>
  <c r="AA1326"/>
  <c r="AB1326"/>
  <c r="AA1327"/>
  <c r="AB1327"/>
  <c r="AA1328"/>
  <c r="AB1328"/>
  <c r="AA1329"/>
  <c r="AB1329"/>
  <c r="AA1330"/>
  <c r="AB1330"/>
  <c r="AA1331"/>
  <c r="AB1331"/>
  <c r="AA1332"/>
  <c r="AB1332"/>
  <c r="AA1333"/>
  <c r="AB1333"/>
  <c r="AA1334"/>
  <c r="AB1334"/>
  <c r="AA1335"/>
  <c r="AB1335"/>
  <c r="AA1336"/>
  <c r="AB1336"/>
  <c r="AA1337"/>
  <c r="AB1337"/>
  <c r="AA1338"/>
  <c r="AB1338"/>
  <c r="AA1339"/>
  <c r="AB1339"/>
  <c r="AA1340"/>
  <c r="AB1340"/>
  <c r="AA1341"/>
  <c r="AB1341"/>
  <c r="AA1342"/>
  <c r="AB1342"/>
  <c r="AA1343"/>
  <c r="AB1343"/>
  <c r="AA1344"/>
  <c r="AB1344"/>
  <c r="AA1345"/>
  <c r="AB1345"/>
  <c r="AA1346"/>
  <c r="AB1346"/>
  <c r="AA1347"/>
  <c r="AB1347"/>
  <c r="AA1348"/>
  <c r="AB1348"/>
  <c r="AA1349"/>
  <c r="AB1349"/>
  <c r="AA1350"/>
  <c r="AB1350"/>
  <c r="AA1351"/>
  <c r="AB1351"/>
  <c r="AA1352"/>
  <c r="AB1352"/>
  <c r="AA1353"/>
  <c r="AB1353"/>
  <c r="AA1354"/>
  <c r="AB1354"/>
  <c r="AA1355"/>
  <c r="AB1355"/>
  <c r="AA1356"/>
  <c r="AB1356"/>
  <c r="AA1357"/>
  <c r="AB1357"/>
  <c r="AA1358"/>
  <c r="AB1358"/>
  <c r="AA1359"/>
  <c r="AB1359"/>
  <c r="AA1360"/>
  <c r="AB1360"/>
  <c r="AA1361"/>
  <c r="AB1361"/>
  <c r="AA1362"/>
  <c r="AB1362"/>
  <c r="AA1363"/>
  <c r="AB1363"/>
  <c r="AA1364"/>
  <c r="AB1364"/>
  <c r="AA1365"/>
  <c r="AB1365"/>
  <c r="AA1366"/>
  <c r="AB1366"/>
  <c r="AA1367"/>
  <c r="AB1367"/>
  <c r="AA1368"/>
  <c r="AB1368"/>
  <c r="AA1369"/>
  <c r="AB1369"/>
  <c r="AA1370"/>
  <c r="AB1370"/>
  <c r="AA1371"/>
  <c r="AB1371"/>
  <c r="AA1372"/>
  <c r="AB1372"/>
  <c r="AA1373"/>
  <c r="AB1373"/>
  <c r="AA1374"/>
  <c r="AB1374"/>
  <c r="AA1375"/>
  <c r="AB1375"/>
  <c r="AA1376"/>
  <c r="AB1376"/>
  <c r="AA1377"/>
  <c r="AB1377"/>
  <c r="AA1378"/>
  <c r="AB1378"/>
  <c r="AA1379"/>
  <c r="AB1379"/>
  <c r="AA1380"/>
  <c r="AB1380"/>
  <c r="AA1381"/>
  <c r="AB1381"/>
  <c r="AA1382"/>
  <c r="AB1382"/>
  <c r="AA1383"/>
  <c r="AB1383"/>
  <c r="AA1384"/>
  <c r="AB1384"/>
  <c r="AA1385"/>
  <c r="AB1385"/>
  <c r="AA1386"/>
  <c r="AB1386"/>
  <c r="AA1387"/>
  <c r="AB1387"/>
  <c r="AA1388"/>
  <c r="AB1388"/>
  <c r="AA1389"/>
  <c r="AB1389"/>
  <c r="AA1390"/>
  <c r="AB1390"/>
  <c r="AA1391"/>
  <c r="AB1391"/>
  <c r="AA1392"/>
  <c r="AB1392"/>
  <c r="AA1393"/>
  <c r="AB1393"/>
  <c r="AA1394"/>
  <c r="AB1394"/>
  <c r="AA1395"/>
  <c r="AB1395"/>
  <c r="AA1396"/>
  <c r="AB1396"/>
  <c r="AA1397"/>
  <c r="AB1397"/>
  <c r="AA1398"/>
  <c r="AB1398"/>
  <c r="AA1399"/>
  <c r="AB1399"/>
  <c r="AA1400"/>
  <c r="AB1400"/>
  <c r="AA1401"/>
  <c r="AB1401"/>
  <c r="AA1402"/>
  <c r="AB1402"/>
  <c r="AA1403"/>
  <c r="AB1403"/>
  <c r="AA1404"/>
  <c r="AB1404"/>
  <c r="AA1405"/>
  <c r="AB1405"/>
  <c r="AA1406"/>
  <c r="AB1406"/>
  <c r="AA1407"/>
  <c r="AB1407"/>
  <c r="AA1408"/>
  <c r="AB1408"/>
  <c r="AA1409"/>
  <c r="AB1409"/>
  <c r="AA1410"/>
  <c r="AB1410"/>
  <c r="AA1411"/>
  <c r="AB1411"/>
  <c r="AA1412"/>
  <c r="AB1412"/>
  <c r="AA1413"/>
  <c r="AB1413"/>
  <c r="AA1414"/>
  <c r="AB1414"/>
  <c r="AA1415"/>
  <c r="AB1415"/>
  <c r="AA1416"/>
  <c r="AB1416"/>
  <c r="AA1417"/>
  <c r="AB1417"/>
  <c r="AA1418"/>
  <c r="AB1418"/>
  <c r="AA1419"/>
  <c r="AB1419"/>
  <c r="AA1420"/>
  <c r="AB1420"/>
  <c r="AA1421"/>
  <c r="AB1421"/>
  <c r="AA1422"/>
  <c r="AB1422"/>
  <c r="AA1423"/>
  <c r="AB1423"/>
  <c r="AA1424"/>
  <c r="AB1424"/>
  <c r="AA1425"/>
  <c r="AB1425"/>
  <c r="AA1426"/>
  <c r="AB1426"/>
  <c r="AA1427"/>
  <c r="AB1427"/>
  <c r="AA1428"/>
  <c r="AB1428"/>
  <c r="AA1429"/>
  <c r="AB1429"/>
  <c r="AA1430"/>
  <c r="AB1430"/>
  <c r="AA1431"/>
  <c r="AB1431"/>
  <c r="AA1432"/>
  <c r="AB1432"/>
  <c r="AA1433"/>
  <c r="AB1433"/>
  <c r="AA1434"/>
  <c r="AB1434"/>
  <c r="AA1435"/>
  <c r="AB1435"/>
  <c r="AA1436"/>
  <c r="AB1436"/>
  <c r="AA1437"/>
  <c r="AB1437"/>
  <c r="AA1438"/>
  <c r="AB1438"/>
  <c r="AA1439"/>
  <c r="AB1439"/>
  <c r="AA1440"/>
  <c r="AB1440"/>
  <c r="AA1441"/>
  <c r="AB1441"/>
  <c r="AA1442"/>
  <c r="AB1442"/>
  <c r="AA1443"/>
  <c r="AB1443"/>
  <c r="AA1444"/>
  <c r="AB1444"/>
  <c r="AA1445"/>
  <c r="AB1445"/>
  <c r="AA1446"/>
  <c r="AB1446"/>
  <c r="AA1447"/>
  <c r="AB1447"/>
  <c r="AA1448"/>
  <c r="AB1448"/>
  <c r="AA1449"/>
  <c r="AB1449"/>
  <c r="AA1450"/>
  <c r="AB1450"/>
  <c r="AA1451"/>
  <c r="AB1451"/>
  <c r="AA1452"/>
  <c r="AB1452"/>
  <c r="AA1453"/>
  <c r="AB1453"/>
  <c r="AA1454"/>
  <c r="AB1454"/>
  <c r="AA1455"/>
  <c r="AB1455"/>
  <c r="AA1456"/>
  <c r="AB1456"/>
  <c r="AA1457"/>
  <c r="AB1457"/>
  <c r="AA1458"/>
  <c r="AB1458"/>
  <c r="AA1459"/>
  <c r="AB1459"/>
  <c r="AA1460"/>
  <c r="AB1460"/>
  <c r="AA1461"/>
  <c r="AB1461"/>
  <c r="AA1462"/>
  <c r="AB1462"/>
  <c r="AA1463"/>
  <c r="AB1463"/>
  <c r="AA1464"/>
  <c r="AB1464"/>
  <c r="AA1465"/>
  <c r="AB1465"/>
  <c r="AA1466"/>
  <c r="AB1466"/>
  <c r="AA1467"/>
  <c r="AB1467"/>
  <c r="AA1468"/>
  <c r="AB1468"/>
  <c r="AA1469"/>
  <c r="AB1469"/>
  <c r="AA1470"/>
  <c r="AB1470"/>
  <c r="AA1471"/>
  <c r="AB1471"/>
  <c r="AA1472"/>
  <c r="AB1472"/>
  <c r="AA1473"/>
  <c r="AB1473"/>
  <c r="AA1474"/>
  <c r="AB1474"/>
  <c r="AA1475"/>
  <c r="AB1475"/>
  <c r="AA1476"/>
  <c r="AB1476"/>
  <c r="AA1477"/>
  <c r="AB1477"/>
  <c r="AA1478"/>
  <c r="AB1478"/>
  <c r="AA1479"/>
  <c r="AB1479"/>
  <c r="AA1480"/>
  <c r="AB1480"/>
  <c r="AA1481"/>
  <c r="AB1481"/>
  <c r="AA1482"/>
  <c r="AB1482"/>
  <c r="AA1483"/>
  <c r="AB1483"/>
  <c r="AA1484"/>
  <c r="AB1484"/>
  <c r="AA1485"/>
  <c r="AB1485"/>
  <c r="AA1486"/>
  <c r="AB1486"/>
  <c r="AA1487"/>
  <c r="AB1487"/>
  <c r="AA1488"/>
  <c r="AB1488"/>
  <c r="AA1489"/>
  <c r="AB1489"/>
  <c r="AA1490"/>
  <c r="AB1490"/>
  <c r="AA1491"/>
  <c r="AB1491"/>
  <c r="AA1492"/>
  <c r="AB1492"/>
  <c r="AA1493"/>
  <c r="AB1493"/>
  <c r="AA1494"/>
  <c r="AB1494"/>
  <c r="AA1495"/>
  <c r="AB1495"/>
  <c r="AA1496"/>
  <c r="AB1496"/>
  <c r="AA1497"/>
  <c r="AB1497"/>
  <c r="AA1498"/>
  <c r="AB1498"/>
  <c r="AA1499"/>
  <c r="AB1499"/>
  <c r="AA1500"/>
  <c r="AB1500"/>
  <c r="AA1501"/>
  <c r="AB1501"/>
  <c r="AA1502"/>
  <c r="AB1502"/>
  <c r="AA1503"/>
  <c r="AB1503"/>
  <c r="AA1504"/>
  <c r="AB1504"/>
  <c r="AA1505"/>
  <c r="AB1505"/>
  <c r="AA1506"/>
  <c r="AB1506"/>
  <c r="AA1507"/>
  <c r="AB1507"/>
  <c r="AA1508"/>
  <c r="AB1508"/>
  <c r="AA1509"/>
  <c r="AB1509"/>
  <c r="AA1510"/>
  <c r="AB1510"/>
  <c r="AA1511"/>
  <c r="AB1511"/>
  <c r="AA1512"/>
  <c r="AB1512"/>
  <c r="AA1513"/>
  <c r="AB1513"/>
  <c r="AA1514"/>
  <c r="AB1514"/>
  <c r="AA1515"/>
  <c r="AB1515"/>
  <c r="AA1516"/>
  <c r="AB1516"/>
  <c r="AA1517"/>
  <c r="AB1517"/>
  <c r="AA1518"/>
  <c r="AB1518"/>
  <c r="AA1519"/>
  <c r="AB1519"/>
  <c r="AA1520"/>
  <c r="AB1520"/>
  <c r="AA1521"/>
  <c r="AB1521"/>
  <c r="AA1522"/>
  <c r="AB1522"/>
  <c r="AA1523"/>
  <c r="AB1523"/>
  <c r="AA1524"/>
  <c r="AB1524"/>
  <c r="AA1525"/>
  <c r="AB1525"/>
  <c r="AA1526"/>
  <c r="AB1526"/>
  <c r="AA1527"/>
  <c r="AB1527"/>
  <c r="AA1528"/>
  <c r="AB1528"/>
  <c r="AA1529"/>
  <c r="AB1529"/>
  <c r="AA1530"/>
  <c r="AB1530"/>
  <c r="AA1531"/>
  <c r="AB1531"/>
  <c r="AA1532"/>
  <c r="AB1532"/>
  <c r="AA1533"/>
  <c r="AB1533"/>
  <c r="AA1534"/>
  <c r="AB1534"/>
  <c r="AA1535"/>
  <c r="AB1535"/>
  <c r="AA1536"/>
  <c r="AB1536"/>
  <c r="AA1537"/>
  <c r="AB1537"/>
  <c r="AA1538"/>
  <c r="AB1538"/>
  <c r="AA1539"/>
  <c r="AB1539"/>
  <c r="AA1540"/>
  <c r="AB1540"/>
  <c r="AA1541"/>
  <c r="AB1541"/>
  <c r="AA1542"/>
  <c r="AB1542"/>
  <c r="AA1543"/>
  <c r="AB1543"/>
  <c r="AA1544"/>
  <c r="AB1544"/>
  <c r="AA1545"/>
  <c r="AB1545"/>
  <c r="AA1546"/>
  <c r="AB1546"/>
  <c r="AA1547"/>
  <c r="AB1547"/>
  <c r="AA1548"/>
  <c r="AB1548"/>
  <c r="AA1549"/>
  <c r="AB1549"/>
  <c r="AA1550"/>
  <c r="AB1550"/>
  <c r="AA1551"/>
  <c r="AB1551"/>
  <c r="AA1552"/>
  <c r="AB1552"/>
  <c r="AA1553"/>
  <c r="AB1553"/>
  <c r="AA1554"/>
  <c r="AB1554"/>
  <c r="AA1555"/>
  <c r="AB1555"/>
  <c r="AA1556"/>
  <c r="AB1556"/>
  <c r="AA1557"/>
  <c r="AB1557"/>
  <c r="AA1558"/>
  <c r="AB1558"/>
  <c r="AA1559"/>
  <c r="AB1559"/>
  <c r="AA1560"/>
  <c r="AB1560"/>
  <c r="AA1561"/>
  <c r="AB1561"/>
  <c r="AA1562"/>
  <c r="AB1562"/>
  <c r="AA1563"/>
  <c r="AB1563"/>
  <c r="AA1564"/>
  <c r="AB1564"/>
  <c r="AA1565"/>
  <c r="AB1565"/>
  <c r="AA1566"/>
  <c r="AB1566"/>
  <c r="AA1567"/>
  <c r="AB1567"/>
  <c r="AA1568"/>
  <c r="AB1568"/>
  <c r="AA1569"/>
  <c r="AB1569"/>
  <c r="AA1570"/>
  <c r="AB1570"/>
  <c r="AA1571"/>
  <c r="AB1571"/>
  <c r="AA1572"/>
  <c r="AB1572"/>
  <c r="AA1573"/>
  <c r="AB1573"/>
  <c r="AA1574"/>
  <c r="AB1574"/>
  <c r="AA1575"/>
  <c r="AB1575"/>
  <c r="AA1576"/>
  <c r="AB1576"/>
  <c r="AA1577"/>
  <c r="AB1577"/>
  <c r="AA1578"/>
  <c r="AB1578"/>
  <c r="AA1579"/>
  <c r="AB1579"/>
  <c r="AA1580"/>
  <c r="AB1580"/>
  <c r="AA1581"/>
  <c r="AB1581"/>
  <c r="AA1582"/>
  <c r="AB1582"/>
  <c r="AA1583"/>
  <c r="AB1583"/>
  <c r="AA1584"/>
  <c r="AB1584"/>
  <c r="AA1585"/>
  <c r="AB1585"/>
  <c r="AA1586"/>
  <c r="AB1586"/>
  <c r="AA1587"/>
  <c r="AB1587"/>
  <c r="AA1588"/>
  <c r="AB1588"/>
  <c r="AA1589"/>
  <c r="AB1589"/>
  <c r="AA1590"/>
  <c r="AB1590"/>
  <c r="AA1591"/>
  <c r="AB1591"/>
  <c r="AA1592"/>
  <c r="AB1592"/>
  <c r="AA1593"/>
  <c r="AB1593"/>
  <c r="AA1594"/>
  <c r="AB1594"/>
  <c r="AA1595"/>
  <c r="AB1595"/>
  <c r="AA1596"/>
  <c r="AB1596"/>
  <c r="AA1597"/>
  <c r="AB1597"/>
  <c r="AA1598"/>
  <c r="AB1598"/>
  <c r="AA1599"/>
  <c r="AB1599"/>
  <c r="AA1600"/>
  <c r="AB1600"/>
  <c r="AA1601"/>
  <c r="AB1601"/>
  <c r="AA1602"/>
  <c r="AB1602"/>
  <c r="AA1603"/>
  <c r="AB1603"/>
  <c r="AA1604"/>
  <c r="AB1604"/>
  <c r="AA1605"/>
  <c r="AB1605"/>
  <c r="AA1606"/>
  <c r="AB1606"/>
  <c r="AA1607"/>
  <c r="AB1607"/>
  <c r="AA1608"/>
  <c r="AB1608"/>
  <c r="AA1609"/>
  <c r="AB1609"/>
  <c r="AA1610"/>
  <c r="AB1610"/>
  <c r="AA1611"/>
  <c r="AB1611"/>
  <c r="AA1612"/>
  <c r="AB1612"/>
  <c r="AA1613"/>
  <c r="AB1613"/>
  <c r="AA1614"/>
  <c r="AB1614"/>
  <c r="AA1615"/>
  <c r="AB1615"/>
  <c r="AA1616"/>
  <c r="AB1616"/>
  <c r="AA1617"/>
  <c r="AB1617"/>
  <c r="AA1618"/>
  <c r="AB1618"/>
  <c r="AA1619"/>
  <c r="AB1619"/>
  <c r="AA1620"/>
  <c r="AB1620"/>
  <c r="AA1621"/>
  <c r="AB1621"/>
  <c r="AA1622"/>
  <c r="AB1622"/>
  <c r="AA1623"/>
  <c r="AB1623"/>
  <c r="AA1624"/>
  <c r="AB1624"/>
  <c r="AA1625"/>
  <c r="AB1625"/>
  <c r="AA1626"/>
  <c r="AB1626"/>
  <c r="AA1627"/>
  <c r="AB1627"/>
  <c r="AA1628"/>
  <c r="AB1628"/>
  <c r="AA1629"/>
  <c r="AB1629"/>
  <c r="AA1630"/>
  <c r="AB1630"/>
  <c r="AA1631"/>
  <c r="AB1631"/>
  <c r="AA1632"/>
  <c r="AB1632"/>
  <c r="AA1633"/>
  <c r="AB1633"/>
  <c r="AA1634"/>
  <c r="AB1634"/>
  <c r="AA1635"/>
  <c r="AB1635"/>
  <c r="AA1636"/>
  <c r="AB1636"/>
  <c r="AA1637"/>
  <c r="AB1637"/>
  <c r="AA1638"/>
  <c r="AB1638"/>
  <c r="AA1639"/>
  <c r="AB1639"/>
  <c r="AA1640"/>
  <c r="AB1640"/>
  <c r="AA1641"/>
  <c r="AB1641"/>
  <c r="AA1642"/>
  <c r="AB1642"/>
  <c r="AA1643"/>
  <c r="AB1643"/>
  <c r="AA1644"/>
  <c r="AB1644"/>
  <c r="AA1645"/>
  <c r="AB1645"/>
  <c r="AA1646"/>
  <c r="AB1646"/>
  <c r="AA1647"/>
  <c r="AB1647"/>
  <c r="AA1648"/>
  <c r="AB1648"/>
  <c r="AA1649"/>
  <c r="AB1649"/>
  <c r="AA1650"/>
  <c r="AB1650"/>
  <c r="AA1651"/>
  <c r="AB1651"/>
  <c r="AA1652"/>
  <c r="AB1652"/>
  <c r="AA1653"/>
  <c r="AB1653"/>
  <c r="AA1654"/>
  <c r="AB1654"/>
  <c r="AA1655"/>
  <c r="AB1655"/>
  <c r="AA1656"/>
  <c r="AB1656"/>
  <c r="AA1657"/>
  <c r="AB1657"/>
  <c r="AA1658"/>
  <c r="AB1658"/>
  <c r="AA1659"/>
  <c r="AB1659"/>
  <c r="AA1660"/>
  <c r="AB1660"/>
  <c r="AA1661"/>
  <c r="AB1661"/>
  <c r="AA1662"/>
  <c r="AB1662"/>
  <c r="AA1663"/>
  <c r="AB1663"/>
  <c r="AA1664"/>
  <c r="AB1664"/>
  <c r="AA1665"/>
  <c r="AB1665"/>
  <c r="AA1666"/>
  <c r="AB1666"/>
  <c r="AA1667"/>
  <c r="AB1667"/>
  <c r="AA1668"/>
  <c r="AB1668"/>
  <c r="AA1669"/>
  <c r="AB1669"/>
  <c r="AA1670"/>
  <c r="AB1670"/>
  <c r="AA1671"/>
  <c r="AB1671"/>
  <c r="AA1672"/>
  <c r="AB1672"/>
  <c r="AA1673"/>
  <c r="AB1673"/>
  <c r="AA1674"/>
  <c r="AB1674"/>
  <c r="AA1675"/>
  <c r="AB1675"/>
  <c r="AA1676"/>
  <c r="AB1676"/>
  <c r="AA1677"/>
  <c r="AB1677"/>
  <c r="AA1678"/>
  <c r="AB1678"/>
  <c r="AA1679"/>
  <c r="AB1679"/>
  <c r="AA1680"/>
  <c r="AB1680"/>
  <c r="AA1681"/>
  <c r="AB1681"/>
  <c r="AA1682"/>
  <c r="AB1682"/>
  <c r="AA1683"/>
  <c r="AB1683"/>
  <c r="AA1684"/>
  <c r="AB1684"/>
  <c r="AA1685"/>
  <c r="AB1685"/>
  <c r="AA1686"/>
  <c r="AB1686"/>
  <c r="AA1687"/>
  <c r="AB1687"/>
  <c r="AA1688"/>
  <c r="AB1688"/>
  <c r="AA1689"/>
  <c r="AB1689"/>
  <c r="AA1690"/>
  <c r="AB1690"/>
  <c r="AA1691"/>
  <c r="AB1691"/>
  <c r="AA1692"/>
  <c r="AB1692"/>
  <c r="AA1693"/>
  <c r="AB1693"/>
  <c r="AA1694"/>
  <c r="AB1694"/>
  <c r="AA1695"/>
  <c r="AB1695"/>
  <c r="AA1696"/>
  <c r="AB1696"/>
  <c r="AA1697"/>
  <c r="AB1697"/>
  <c r="AA1698"/>
  <c r="AB1698"/>
  <c r="AA1699"/>
  <c r="AB1699"/>
  <c r="AA1700"/>
  <c r="AB1700"/>
  <c r="AA1701"/>
  <c r="AB1701"/>
  <c r="AA1702"/>
  <c r="AB1702"/>
  <c r="AA1703"/>
  <c r="AB1703"/>
  <c r="AA1704"/>
  <c r="AB1704"/>
  <c r="AA1705"/>
  <c r="AB1705"/>
  <c r="AA1706"/>
  <c r="AB1706"/>
  <c r="AA1707"/>
  <c r="AB1707"/>
  <c r="AA1708"/>
  <c r="AB1708"/>
  <c r="AA1709"/>
  <c r="AB1709"/>
  <c r="AA1710"/>
  <c r="AB1710"/>
  <c r="AA1711"/>
  <c r="AB1711"/>
  <c r="AA1712"/>
  <c r="AB1712"/>
  <c r="AA1713"/>
  <c r="AB1713"/>
  <c r="AA1714"/>
  <c r="AB1714"/>
  <c r="AA1715"/>
  <c r="AB1715"/>
  <c r="AA1716"/>
  <c r="AB1716"/>
  <c r="AA1717"/>
  <c r="AB1717"/>
  <c r="AA1718"/>
  <c r="AB1718"/>
  <c r="AA1719"/>
  <c r="AB1719"/>
  <c r="AA1720"/>
  <c r="AB1720"/>
  <c r="AA1721"/>
  <c r="AB1721"/>
  <c r="AA1722"/>
  <c r="AB1722"/>
  <c r="AA1723"/>
  <c r="AB1723"/>
  <c r="AA1724"/>
  <c r="AB1724"/>
  <c r="AA1725"/>
  <c r="AB1725"/>
  <c r="AA1726"/>
  <c r="AB1726"/>
  <c r="AA1727"/>
  <c r="AB1727"/>
  <c r="AA1728"/>
  <c r="AB1728"/>
  <c r="AA1729"/>
  <c r="AB1729"/>
  <c r="AA1730"/>
  <c r="AB1730"/>
  <c r="AA1731"/>
  <c r="AB1731"/>
  <c r="AA1732"/>
  <c r="AB1732"/>
  <c r="AA1733"/>
  <c r="AB1733"/>
  <c r="AA1734"/>
  <c r="AB1734"/>
  <c r="AA1735"/>
  <c r="AB1735"/>
  <c r="AA1736"/>
  <c r="AB1736"/>
  <c r="AA1737"/>
  <c r="AB1737"/>
  <c r="AA1738"/>
  <c r="AB1738"/>
  <c r="AA1739"/>
  <c r="AB1739"/>
  <c r="AA1740"/>
  <c r="AB1740"/>
  <c r="AA1741"/>
  <c r="AB1741"/>
  <c r="AA1742"/>
  <c r="AB1742"/>
  <c r="AA1743"/>
  <c r="AB1743"/>
  <c r="AA1744"/>
  <c r="AB1744"/>
  <c r="AA1745"/>
  <c r="AB1745"/>
  <c r="AA1746"/>
  <c r="AB1746"/>
  <c r="AA1747"/>
  <c r="AB1747"/>
  <c r="AA1748"/>
  <c r="AB1748"/>
  <c r="AA1749"/>
  <c r="AB1749"/>
  <c r="AA1750"/>
  <c r="AB1750"/>
  <c r="AA1751"/>
  <c r="AB1751"/>
  <c r="AA1752"/>
  <c r="AB1752"/>
  <c r="AA1753"/>
  <c r="AB1753"/>
  <c r="AA1754"/>
  <c r="AB1754"/>
  <c r="AA1755"/>
  <c r="AB1755"/>
  <c r="AA1756"/>
  <c r="AB1756"/>
  <c r="AA1757"/>
  <c r="AB1757"/>
  <c r="AA1758"/>
  <c r="AB1758"/>
  <c r="AA1759"/>
  <c r="AB1759"/>
  <c r="AA1760"/>
  <c r="AB1760"/>
  <c r="AA1761"/>
  <c r="AB1761"/>
  <c r="AA1762"/>
  <c r="AB1762"/>
  <c r="AA1763"/>
  <c r="AB1763"/>
  <c r="AA1764"/>
  <c r="AB1764"/>
  <c r="AA1765"/>
  <c r="AB1765"/>
  <c r="AA1766"/>
  <c r="AB1766"/>
  <c r="AA1767"/>
  <c r="AB1767"/>
  <c r="AA1768"/>
  <c r="AB1768"/>
  <c r="AA1769"/>
  <c r="AB1769"/>
  <c r="AA1770"/>
  <c r="AB1770"/>
  <c r="AA1771"/>
  <c r="AB1771"/>
  <c r="AA1772"/>
  <c r="AB1772"/>
  <c r="AA1773"/>
  <c r="AB1773"/>
  <c r="AA1774"/>
  <c r="AB1774"/>
  <c r="AA1775"/>
  <c r="AB1775"/>
  <c r="AA1776"/>
  <c r="AB1776"/>
  <c r="AA1777"/>
  <c r="AB1777"/>
  <c r="AA1778"/>
  <c r="AB1778"/>
  <c r="AA1779"/>
  <c r="AB1779"/>
  <c r="AA1780"/>
  <c r="AB1780"/>
  <c r="AA1781"/>
  <c r="AB1781"/>
  <c r="AA1782"/>
  <c r="AB1782"/>
  <c r="AA1783"/>
  <c r="AB1783"/>
  <c r="AA1784"/>
  <c r="AB1784"/>
  <c r="AA1785"/>
  <c r="AB1785"/>
  <c r="AA1786"/>
  <c r="AB1786"/>
  <c r="AA1787"/>
  <c r="AB1787"/>
  <c r="AA1788"/>
  <c r="AB1788"/>
  <c r="AA1789"/>
  <c r="AB1789"/>
  <c r="AA1790"/>
  <c r="AB1790"/>
  <c r="AA1791"/>
  <c r="AB1791"/>
  <c r="AA1792"/>
  <c r="AB1792"/>
  <c r="AA1793"/>
  <c r="AB1793"/>
  <c r="AA1794"/>
  <c r="AB1794"/>
  <c r="AA1795"/>
  <c r="AB1795"/>
  <c r="AA1796"/>
  <c r="AB1796"/>
  <c r="AA1797"/>
  <c r="AB1797"/>
  <c r="AA1798"/>
  <c r="AB1798"/>
  <c r="AA1799"/>
  <c r="AB1799"/>
  <c r="AA1800"/>
  <c r="AB1800"/>
  <c r="AA1801"/>
  <c r="AB1801"/>
  <c r="AA1802"/>
  <c r="AB1802"/>
  <c r="AA1803"/>
  <c r="AB1803"/>
  <c r="AA1804"/>
  <c r="AB1804"/>
  <c r="AA1805"/>
  <c r="AB1805"/>
  <c r="AA1806"/>
  <c r="AB1806"/>
  <c r="AA1807"/>
  <c r="AB1807"/>
  <c r="AA1808"/>
  <c r="AB1808"/>
  <c r="AA1809"/>
  <c r="AB1809"/>
  <c r="AA1810"/>
  <c r="AB1810"/>
  <c r="AA1811"/>
  <c r="AB1811"/>
  <c r="AA1812"/>
  <c r="AB1812"/>
  <c r="AA1813"/>
  <c r="AB1813"/>
  <c r="AA1814"/>
  <c r="AB1814"/>
  <c r="AA1815"/>
  <c r="AB1815"/>
  <c r="AA1816"/>
  <c r="AB1816"/>
  <c r="AA1817"/>
  <c r="AB1817"/>
  <c r="AA1818"/>
  <c r="AB1818"/>
  <c r="AA1819"/>
  <c r="AB1819"/>
  <c r="AA1820"/>
  <c r="AB1820"/>
  <c r="AA1821"/>
  <c r="AB1821"/>
  <c r="AA1822"/>
  <c r="AB1822"/>
  <c r="AA1823"/>
  <c r="AB1823"/>
  <c r="AA1824"/>
  <c r="AB1824"/>
  <c r="AA1825"/>
  <c r="AB1825"/>
  <c r="AA1826"/>
  <c r="AB1826"/>
  <c r="AA1827"/>
  <c r="AB1827"/>
  <c r="AA1828"/>
  <c r="AB1828"/>
  <c r="AA1829"/>
  <c r="AB1829"/>
  <c r="AA1830"/>
  <c r="AB1830"/>
  <c r="AA1831"/>
  <c r="AB1831"/>
  <c r="AA1832"/>
  <c r="AB1832"/>
  <c r="AA1833"/>
  <c r="AB1833"/>
  <c r="AA1834"/>
  <c r="AB1834"/>
  <c r="AA1835"/>
  <c r="AB1835"/>
  <c r="AA1836"/>
  <c r="AB1836"/>
  <c r="AA1837"/>
  <c r="AB1837"/>
  <c r="AA1838"/>
  <c r="AB1838"/>
  <c r="AA1839"/>
  <c r="AB1839"/>
  <c r="AA1840"/>
  <c r="AB1840"/>
  <c r="AA1841"/>
  <c r="AB1841"/>
  <c r="AA1842"/>
  <c r="AB1842"/>
  <c r="AA1843"/>
  <c r="AB1843"/>
  <c r="AA1844"/>
  <c r="AB1844"/>
  <c r="AA1845"/>
  <c r="AB1845"/>
  <c r="AA1846"/>
  <c r="AB1846"/>
  <c r="AA1847"/>
  <c r="AB1847"/>
  <c r="AA1848"/>
  <c r="AB1848"/>
  <c r="AA1849"/>
  <c r="AB1849"/>
  <c r="AA1850"/>
  <c r="AB1850"/>
  <c r="AA1851"/>
  <c r="AB1851"/>
  <c r="AA1852"/>
  <c r="AB1852"/>
  <c r="AA1853"/>
  <c r="AB1853"/>
  <c r="AA1854"/>
  <c r="AB1854"/>
  <c r="AA1855"/>
  <c r="AB1855"/>
  <c r="AA1856"/>
  <c r="AB1856"/>
  <c r="AA1857"/>
  <c r="AB1857"/>
  <c r="AA1858"/>
  <c r="AB1858"/>
  <c r="AA1859"/>
  <c r="AB1859"/>
  <c r="AA1860"/>
  <c r="AB1860"/>
  <c r="AA1861"/>
  <c r="AB1861"/>
  <c r="AA1862"/>
  <c r="AB1862"/>
  <c r="AA1863"/>
  <c r="AB1863"/>
  <c r="AA1864"/>
  <c r="AB1864"/>
  <c r="AA1865"/>
  <c r="AB1865"/>
  <c r="AA1866"/>
  <c r="AB1866"/>
  <c r="AA1867"/>
  <c r="AB1867"/>
  <c r="AA1868"/>
  <c r="AB1868"/>
  <c r="AA1869"/>
  <c r="AB1869"/>
  <c r="AA1870"/>
  <c r="AB1870"/>
  <c r="AA1871"/>
  <c r="AB1871"/>
  <c r="AA1872"/>
  <c r="AB1872"/>
  <c r="AA1873"/>
  <c r="AB1873"/>
  <c r="AA1874"/>
  <c r="AB1874"/>
  <c r="AA1875"/>
  <c r="AB1875"/>
  <c r="AA1876"/>
  <c r="AB1876"/>
  <c r="AA1877"/>
  <c r="AB1877"/>
  <c r="AA1878"/>
  <c r="AB1878"/>
  <c r="AA1879"/>
  <c r="AB1879"/>
  <c r="AA1880"/>
  <c r="AB1880"/>
  <c r="AA1881"/>
  <c r="AB1881"/>
  <c r="AA1882"/>
  <c r="AB1882"/>
  <c r="AA1883"/>
  <c r="AB1883"/>
  <c r="AA1884"/>
  <c r="AB1884"/>
  <c r="AA1885"/>
  <c r="AB1885"/>
  <c r="AA1886"/>
  <c r="AB1886"/>
  <c r="AA1887"/>
  <c r="AB1887"/>
  <c r="AA1888"/>
  <c r="AB1888"/>
  <c r="AA1889"/>
  <c r="AB1889"/>
  <c r="AA1890"/>
  <c r="AB1890"/>
  <c r="AA1891"/>
  <c r="AB1891"/>
  <c r="AA1892"/>
  <c r="AB1892"/>
  <c r="AA1893"/>
  <c r="AB1893"/>
  <c r="AA1894"/>
  <c r="AB1894"/>
  <c r="AA1895"/>
  <c r="AB1895"/>
  <c r="AA1896"/>
  <c r="AB1896"/>
  <c r="AA1897"/>
  <c r="AB1897"/>
  <c r="AA1898"/>
  <c r="AB1898"/>
  <c r="AA1899"/>
  <c r="AB1899"/>
  <c r="AA1900"/>
  <c r="AB1900"/>
  <c r="AA1901"/>
  <c r="AB1901"/>
  <c r="AA1902"/>
  <c r="AB1902"/>
  <c r="AA1903"/>
  <c r="AB1903"/>
  <c r="AA1904"/>
  <c r="AB1904"/>
  <c r="AA1905"/>
  <c r="AB1905"/>
  <c r="AA1906"/>
  <c r="AB1906"/>
  <c r="AA1907"/>
  <c r="AB1907"/>
  <c r="AA1908"/>
  <c r="AB1908"/>
  <c r="AA1909"/>
  <c r="AB1909"/>
  <c r="AA1910"/>
  <c r="AB1910"/>
  <c r="AA1911"/>
  <c r="AB1911"/>
  <c r="AA1912"/>
  <c r="AB1912"/>
  <c r="AA1913"/>
  <c r="AB1913"/>
  <c r="AA1914"/>
  <c r="AB1914"/>
  <c r="AA1915"/>
  <c r="AB1915"/>
  <c r="AA1916"/>
  <c r="AB1916"/>
  <c r="AA1917"/>
  <c r="AB1917"/>
  <c r="AA1918"/>
  <c r="AB1918"/>
  <c r="AA1919"/>
  <c r="AB1919"/>
  <c r="AA1920"/>
  <c r="AB1920"/>
  <c r="AA1921"/>
  <c r="AB1921"/>
  <c r="AA1922"/>
  <c r="AB1922"/>
  <c r="AA1923"/>
  <c r="AB1923"/>
  <c r="AA1924"/>
  <c r="AB1924"/>
  <c r="AA1925"/>
  <c r="AB1925"/>
  <c r="AA1926"/>
  <c r="AB1926"/>
  <c r="AA1927"/>
  <c r="AB1927"/>
  <c r="AA1928"/>
  <c r="AB1928"/>
  <c r="AA1929"/>
  <c r="AB1929"/>
  <c r="AA1930"/>
  <c r="AB1930"/>
  <c r="AA1931"/>
  <c r="AB1931"/>
  <c r="AA1932"/>
  <c r="AB1932"/>
  <c r="AA1933"/>
  <c r="AB1933"/>
  <c r="AA1934"/>
  <c r="AB1934"/>
  <c r="AA1935"/>
  <c r="AB1935"/>
  <c r="AA1936"/>
  <c r="AB1936"/>
  <c r="AA1937"/>
  <c r="AB1937"/>
  <c r="AA1938"/>
  <c r="AB1938"/>
  <c r="AA1939"/>
  <c r="AB1939"/>
  <c r="AA1940"/>
  <c r="AB1940"/>
  <c r="AA1941"/>
  <c r="AB1941"/>
  <c r="AA1942"/>
  <c r="AB1942"/>
  <c r="AA1943"/>
  <c r="AB1943"/>
  <c r="AA1944"/>
  <c r="AB1944"/>
  <c r="AA1945"/>
  <c r="AB1945"/>
  <c r="AA1946"/>
  <c r="AB1946"/>
  <c r="AA1947"/>
  <c r="AB1947"/>
  <c r="AA1948"/>
  <c r="AB1948"/>
  <c r="AA1949"/>
  <c r="AB1949"/>
  <c r="AA1950"/>
  <c r="AB1950"/>
  <c r="AA1951"/>
  <c r="AB1951"/>
  <c r="AA1952"/>
  <c r="AB1952"/>
  <c r="AA1953"/>
  <c r="AB1953"/>
  <c r="AA1954"/>
  <c r="AB1954"/>
  <c r="AA1955"/>
  <c r="AB1955"/>
  <c r="AA1956"/>
  <c r="AB1956"/>
  <c r="AA1957"/>
  <c r="AB1957"/>
  <c r="AA1958"/>
  <c r="AB1958"/>
  <c r="AA1959"/>
  <c r="AB1959"/>
  <c r="AA1960"/>
  <c r="AB1960"/>
  <c r="AA1961"/>
  <c r="AB1961"/>
  <c r="AA1962"/>
  <c r="AB1962"/>
  <c r="AA1963"/>
  <c r="AB1963"/>
  <c r="AA1964"/>
  <c r="AB1964"/>
  <c r="AA1965"/>
  <c r="AB1965"/>
  <c r="AA1966"/>
  <c r="AB1966"/>
  <c r="AA1967"/>
  <c r="AB1967"/>
  <c r="AA1968"/>
  <c r="AB1968"/>
  <c r="AA1969"/>
  <c r="AB1969"/>
  <c r="AA1970"/>
  <c r="AB1970"/>
  <c r="AA1971"/>
  <c r="AB1971"/>
  <c r="AA1972"/>
  <c r="AB1972"/>
  <c r="AA1973"/>
  <c r="AB1973"/>
  <c r="AA1974"/>
  <c r="AB1974"/>
  <c r="AA1975"/>
  <c r="AB1975"/>
  <c r="AA1976"/>
  <c r="AB1976"/>
  <c r="AA1977"/>
  <c r="AB1977"/>
  <c r="AA1978"/>
  <c r="AB1978"/>
  <c r="AA1979"/>
  <c r="AB1979"/>
  <c r="AA1980"/>
  <c r="AB1980"/>
  <c r="AA1981"/>
  <c r="AB1981"/>
  <c r="AA1982"/>
  <c r="AB1982"/>
  <c r="AA1983"/>
  <c r="AB1983"/>
  <c r="AA1984"/>
  <c r="AB1984"/>
  <c r="AA1985"/>
  <c r="AB1985"/>
  <c r="AA1986"/>
  <c r="AB1986"/>
  <c r="AA1987"/>
  <c r="AB1987"/>
  <c r="AA1988"/>
  <c r="AB1988"/>
  <c r="AA1989"/>
  <c r="AB1989"/>
  <c r="AA1990"/>
  <c r="AB1990"/>
  <c r="AA1991"/>
  <c r="AB1991"/>
  <c r="AA1992"/>
  <c r="AB1992"/>
  <c r="AA1993"/>
  <c r="AB1993"/>
  <c r="AA1994"/>
  <c r="AB1994"/>
  <c r="AA1995"/>
  <c r="AB1995"/>
  <c r="AA1996"/>
  <c r="AB1996"/>
  <c r="AA1997"/>
  <c r="AB1997"/>
  <c r="AA1998"/>
  <c r="AB1998"/>
  <c r="AA1999"/>
  <c r="AB1999"/>
  <c r="AA2000"/>
  <c r="AB2000"/>
  <c r="AA2001"/>
  <c r="AB2001"/>
  <c r="AA2002"/>
  <c r="AB2002"/>
  <c r="AA2003"/>
  <c r="AB2003"/>
  <c r="AA2004"/>
  <c r="AB2004"/>
  <c r="AA2005"/>
  <c r="AB2005"/>
  <c r="AA2006"/>
  <c r="AB2006"/>
  <c r="AA2007"/>
  <c r="AB2007"/>
  <c r="AA2008"/>
  <c r="AB2008"/>
  <c r="AA2009"/>
  <c r="AB2009"/>
  <c r="AA2010"/>
  <c r="AB2010"/>
  <c r="AA2011"/>
  <c r="AB2011"/>
  <c r="AA2012"/>
  <c r="AB2012"/>
  <c r="AA2013"/>
  <c r="AB2013"/>
  <c r="AA2014"/>
  <c r="AB2014"/>
  <c r="AA2015"/>
  <c r="AB2015"/>
  <c r="AA2016"/>
  <c r="AB2016"/>
  <c r="AA2017"/>
  <c r="AB2017"/>
  <c r="AA2018"/>
  <c r="AB2018"/>
  <c r="AA2019"/>
  <c r="AB2019"/>
  <c r="AA2020"/>
  <c r="AB2020"/>
  <c r="AA2021"/>
  <c r="AB2021"/>
  <c r="AA2022"/>
  <c r="AB2022"/>
  <c r="AA2023"/>
  <c r="AB2023"/>
  <c r="AA2024"/>
  <c r="AB2024"/>
  <c r="AA2025"/>
  <c r="AB2025"/>
  <c r="AA2026"/>
  <c r="AB2026"/>
  <c r="AA2027"/>
  <c r="AB2027"/>
  <c r="AA2028"/>
  <c r="AB2028"/>
  <c r="AA2029"/>
  <c r="AB2029"/>
  <c r="AA2030"/>
  <c r="AB2030"/>
  <c r="AA2031"/>
  <c r="AB2031"/>
  <c r="AA2032"/>
  <c r="AB2032"/>
  <c r="AA2033"/>
  <c r="AB2033"/>
  <c r="AA2034"/>
  <c r="AB2034"/>
  <c r="AA2035"/>
  <c r="AB2035"/>
  <c r="AA2036"/>
  <c r="AB2036"/>
  <c r="AA2037"/>
  <c r="AB2037"/>
  <c r="AA2038"/>
  <c r="AB2038"/>
  <c r="AA2039"/>
  <c r="AB2039"/>
  <c r="AA2040"/>
  <c r="AB2040"/>
  <c r="AA2041"/>
  <c r="AB2041"/>
  <c r="AA2042"/>
  <c r="AB2042"/>
  <c r="AA2043"/>
  <c r="AB2043"/>
  <c r="AA2044"/>
  <c r="AB2044"/>
  <c r="AA2045"/>
  <c r="AB2045"/>
  <c r="AA2046"/>
  <c r="AB2046"/>
  <c r="AA2047"/>
  <c r="AB2047"/>
  <c r="AA2048"/>
  <c r="AB2048"/>
  <c r="AA2049"/>
  <c r="AB2049"/>
  <c r="AA2050"/>
  <c r="AB2050"/>
  <c r="AA2051"/>
  <c r="AB2051"/>
  <c r="AA2052"/>
  <c r="AB2052"/>
  <c r="AA2053"/>
  <c r="AB2053"/>
  <c r="AA2054"/>
  <c r="AB2054"/>
  <c r="AA2055"/>
  <c r="AB2055"/>
  <c r="AA2056"/>
  <c r="AB2056"/>
  <c r="AA2057"/>
  <c r="AB2057"/>
  <c r="AA2058"/>
  <c r="AB2058"/>
  <c r="AA2059"/>
  <c r="AB2059"/>
  <c r="AA2060"/>
  <c r="AB2060"/>
  <c r="AA2061"/>
  <c r="AB2061"/>
  <c r="AA2062"/>
  <c r="AB2062"/>
  <c r="AA2063"/>
  <c r="AB2063"/>
  <c r="AA2064"/>
  <c r="AB2064"/>
  <c r="AA2065"/>
  <c r="AB2065"/>
  <c r="AA2066"/>
  <c r="AB2066"/>
  <c r="AA2067"/>
  <c r="AB2067"/>
  <c r="AA2068"/>
  <c r="AB2068"/>
  <c r="AA2069"/>
  <c r="AB2069"/>
  <c r="AA2070"/>
  <c r="AB2070"/>
  <c r="AA2071"/>
  <c r="AB2071"/>
  <c r="AA2072"/>
  <c r="AB2072"/>
  <c r="AA2073"/>
  <c r="AB2073"/>
  <c r="AA2074"/>
  <c r="AB2074"/>
  <c r="AA2075"/>
  <c r="AB2075"/>
  <c r="AA2076"/>
  <c r="AB2076"/>
  <c r="AA2077"/>
  <c r="AB2077"/>
  <c r="AA2078"/>
  <c r="AB2078"/>
  <c r="AA2079"/>
  <c r="AB2079"/>
  <c r="AA2080"/>
  <c r="AB2080"/>
  <c r="AA2081"/>
  <c r="AB2081"/>
  <c r="AA2082"/>
  <c r="AB2082"/>
  <c r="AA2083"/>
  <c r="AB2083"/>
  <c r="AA2084"/>
  <c r="AB2084"/>
  <c r="AA2085"/>
  <c r="AB2085"/>
  <c r="AA2086"/>
  <c r="AB2086"/>
  <c r="AA2087"/>
  <c r="AB2087"/>
  <c r="AA2088"/>
  <c r="AB2088"/>
  <c r="AA2089"/>
  <c r="AB2089"/>
  <c r="AA2090"/>
  <c r="AB2090"/>
  <c r="AA2091"/>
  <c r="AB2091"/>
  <c r="AA2092"/>
  <c r="AB2092"/>
  <c r="AA2093"/>
  <c r="AB2093"/>
  <c r="AA2094"/>
  <c r="AB2094"/>
  <c r="AA2095"/>
  <c r="AB2095"/>
  <c r="AA2096"/>
  <c r="AB2096"/>
  <c r="AA2097"/>
  <c r="AB2097"/>
  <c r="AA2098"/>
  <c r="AB2098"/>
  <c r="AA2099"/>
  <c r="AB2099"/>
  <c r="AA2100"/>
  <c r="AB2100"/>
  <c r="AA2101"/>
  <c r="AB2101"/>
  <c r="AA2102"/>
  <c r="AB2102"/>
  <c r="AA2103"/>
  <c r="AB2103"/>
  <c r="AA2104"/>
  <c r="AB2104"/>
  <c r="AA2105"/>
  <c r="AB2105"/>
  <c r="AA2106"/>
  <c r="AB2106"/>
  <c r="AA2107"/>
  <c r="AB2107"/>
  <c r="AA2108"/>
  <c r="AB2108"/>
  <c r="AA2109"/>
  <c r="AB2109"/>
  <c r="AA2110"/>
  <c r="AB2110"/>
  <c r="AA2111"/>
  <c r="AB2111"/>
  <c r="AA2112"/>
  <c r="AB2112"/>
  <c r="AA2113"/>
  <c r="AB2113"/>
  <c r="AA2114"/>
  <c r="AB2114"/>
  <c r="AA2115"/>
  <c r="AB2115"/>
  <c r="AA2116"/>
  <c r="AB2116"/>
  <c r="AA2117"/>
  <c r="AB2117"/>
  <c r="AA2118"/>
  <c r="AB2118"/>
  <c r="AA2119"/>
  <c r="AB2119"/>
  <c r="AA2120"/>
  <c r="AB2120"/>
  <c r="AA2121"/>
  <c r="AB2121"/>
  <c r="AA2122"/>
  <c r="AB2122"/>
  <c r="AA2123"/>
  <c r="AB2123"/>
  <c r="AA2124"/>
  <c r="AB2124"/>
  <c r="AA2125"/>
  <c r="AB2125"/>
  <c r="AA2126"/>
  <c r="AB2126"/>
  <c r="AA2127"/>
  <c r="AB2127"/>
  <c r="AA2128"/>
  <c r="AB2128"/>
  <c r="AA2129"/>
  <c r="AB2129"/>
  <c r="AA2130"/>
  <c r="AB2130"/>
  <c r="AA2131"/>
  <c r="AB2131"/>
  <c r="AA2132"/>
  <c r="AB2132"/>
  <c r="AA2133"/>
  <c r="AB2133"/>
  <c r="AA2134"/>
  <c r="AB2134"/>
  <c r="AA2135"/>
  <c r="AB2135"/>
  <c r="AA2136"/>
  <c r="AB2136"/>
  <c r="AA2137"/>
  <c r="AB2137"/>
  <c r="AA2138"/>
  <c r="AB2138"/>
  <c r="AA2139"/>
  <c r="AB2139"/>
  <c r="AA2140"/>
  <c r="AB2140"/>
  <c r="AA2141"/>
  <c r="AB2141"/>
  <c r="AA2142"/>
  <c r="AB2142"/>
  <c r="AA2143"/>
  <c r="AB2143"/>
  <c r="AA2144"/>
  <c r="AB2144"/>
  <c r="AA2145"/>
  <c r="AB2145"/>
  <c r="AA2146"/>
  <c r="AB2146"/>
  <c r="AA2147"/>
  <c r="AB2147"/>
  <c r="AA2148"/>
  <c r="AB2148"/>
  <c r="AA2149"/>
  <c r="AB2149"/>
  <c r="AA2150"/>
  <c r="AB2150"/>
  <c r="AA2151"/>
  <c r="AB2151"/>
  <c r="AA2152"/>
  <c r="AB2152"/>
  <c r="AA2153"/>
  <c r="AB2153"/>
  <c r="AA2154"/>
  <c r="AB2154"/>
  <c r="AA2155"/>
  <c r="AB2155"/>
  <c r="AA2156"/>
  <c r="AB2156"/>
  <c r="AA2157"/>
  <c r="AB2157"/>
  <c r="AA2158"/>
  <c r="AB2158"/>
  <c r="AA2159"/>
  <c r="AB2159"/>
  <c r="AA2160"/>
  <c r="AB2160"/>
  <c r="AA2161"/>
  <c r="AB2161"/>
  <c r="AA2162"/>
  <c r="AB2162"/>
  <c r="AA2163"/>
  <c r="AB2163"/>
  <c r="AA2164"/>
  <c r="AB2164"/>
  <c r="AA2165"/>
  <c r="AB2165"/>
  <c r="AA2166"/>
  <c r="AB2166"/>
  <c r="AA2167"/>
  <c r="AB2167"/>
  <c r="AA2168"/>
  <c r="AB2168"/>
  <c r="AA2169"/>
  <c r="AB2169"/>
  <c r="AA2170"/>
  <c r="AB2170"/>
  <c r="AA2171"/>
  <c r="AB2171"/>
  <c r="AA2172"/>
  <c r="AB2172"/>
  <c r="AA2173"/>
  <c r="AB2173"/>
  <c r="AA2174"/>
  <c r="AB2174"/>
  <c r="AA2175"/>
  <c r="AB2175"/>
  <c r="AA2176"/>
  <c r="AB2176"/>
  <c r="AA2177"/>
  <c r="AB2177"/>
  <c r="AA2178"/>
  <c r="AB2178"/>
  <c r="AA2179"/>
  <c r="AB2179"/>
  <c r="AA2180"/>
  <c r="AB2180"/>
  <c r="AA2181"/>
  <c r="AB2181"/>
  <c r="AA2182"/>
  <c r="AB2182"/>
  <c r="AA2183"/>
  <c r="AB2183"/>
  <c r="AA2184"/>
  <c r="AB2184"/>
  <c r="AA2185"/>
  <c r="AB2185"/>
  <c r="AA2186"/>
  <c r="AB2186"/>
  <c r="AA2187"/>
  <c r="AB2187"/>
  <c r="AA2188"/>
  <c r="AB2188"/>
  <c r="AA2189"/>
  <c r="AB2189"/>
  <c r="AA2190"/>
  <c r="AB2190"/>
  <c r="AA2191"/>
  <c r="AB2191"/>
  <c r="AA2192"/>
  <c r="AB2192"/>
  <c r="AA2193"/>
  <c r="AB2193"/>
  <c r="AA2194"/>
  <c r="AB2194"/>
  <c r="AA2195"/>
  <c r="AB2195"/>
  <c r="AA2196"/>
  <c r="AB2196"/>
  <c r="AA2197"/>
  <c r="AB2197"/>
  <c r="AA2198"/>
  <c r="AB2198"/>
  <c r="AA2199"/>
  <c r="AB2199"/>
  <c r="AA2200"/>
  <c r="AB2200"/>
  <c r="AA2201"/>
  <c r="AB2201"/>
  <c r="AA2202"/>
  <c r="AB2202"/>
  <c r="AA2203"/>
  <c r="AB2203"/>
  <c r="AA2204"/>
  <c r="AB2204"/>
  <c r="AA2205"/>
  <c r="AB2205"/>
  <c r="AA2206"/>
  <c r="AB2206"/>
  <c r="AA2207"/>
  <c r="AB2207"/>
  <c r="AA2208"/>
  <c r="AB2208"/>
  <c r="AA2209"/>
  <c r="AB2209"/>
  <c r="AA2210"/>
  <c r="AB2210"/>
  <c r="AA2211"/>
  <c r="AB2211"/>
  <c r="AA2212"/>
  <c r="AB2212"/>
  <c r="AA2213"/>
  <c r="AB2213"/>
  <c r="AA2214"/>
  <c r="AB2214"/>
  <c r="AA2215"/>
  <c r="AB2215"/>
  <c r="AA2216"/>
  <c r="AB2216"/>
  <c r="AA2217"/>
  <c r="AB2217"/>
  <c r="AA2218"/>
  <c r="AB2218"/>
  <c r="AA2219"/>
  <c r="AB2219"/>
  <c r="AA2220"/>
  <c r="AB2220"/>
  <c r="AA2221"/>
  <c r="AB2221"/>
  <c r="AA2222"/>
  <c r="AB2222"/>
  <c r="AA2223"/>
  <c r="AB2223"/>
  <c r="AA2224"/>
  <c r="AB2224"/>
  <c r="AA2225"/>
  <c r="AB2225"/>
  <c r="AA2226"/>
  <c r="AB2226"/>
  <c r="AA2227"/>
  <c r="AB2227"/>
  <c r="AA2228"/>
  <c r="AB2228"/>
  <c r="AA2229"/>
  <c r="AB2229"/>
  <c r="AA2230"/>
  <c r="AB2230"/>
  <c r="AA2231"/>
  <c r="AB2231"/>
  <c r="AA2232"/>
  <c r="AB2232"/>
  <c r="AA2233"/>
  <c r="AB2233"/>
  <c r="AA2234"/>
  <c r="AB2234"/>
  <c r="AA2235"/>
  <c r="AB2235"/>
  <c r="AA2236"/>
  <c r="AB2236"/>
  <c r="AA2237"/>
  <c r="AB2237"/>
  <c r="AA2238"/>
  <c r="AB2238"/>
  <c r="AA2239"/>
  <c r="AB2239"/>
  <c r="AA2240"/>
  <c r="AB2240"/>
  <c r="AA2241"/>
  <c r="AB2241"/>
  <c r="AA2242"/>
  <c r="AB2242"/>
  <c r="AA2243"/>
  <c r="AB2243"/>
  <c r="AA2244"/>
  <c r="AB2244"/>
  <c r="AA2245"/>
  <c r="AB2245"/>
  <c r="AA2246"/>
  <c r="AB2246"/>
  <c r="AA2247"/>
  <c r="AB2247"/>
  <c r="AA2248"/>
  <c r="AB2248"/>
  <c r="AA2249"/>
  <c r="AB2249"/>
  <c r="AA2250"/>
  <c r="AB2250"/>
  <c r="AA2251"/>
  <c r="AB2251"/>
  <c r="AA2252"/>
  <c r="AB2252"/>
  <c r="AA2253"/>
  <c r="AB2253"/>
  <c r="AA2254"/>
  <c r="AB2254"/>
  <c r="AA2255"/>
  <c r="AB2255"/>
  <c r="AA2256"/>
  <c r="AB2256"/>
  <c r="AA2257"/>
  <c r="AB2257"/>
  <c r="AA2258"/>
  <c r="AB2258"/>
  <c r="AA2259"/>
  <c r="AB2259"/>
  <c r="AA2260"/>
  <c r="AB2260"/>
  <c r="AA2261"/>
  <c r="AB2261"/>
  <c r="AA2262"/>
  <c r="AB2262"/>
  <c r="AA2263"/>
  <c r="AB2263"/>
  <c r="AA2264"/>
  <c r="AB2264"/>
  <c r="AA2265"/>
  <c r="AB2265"/>
  <c r="AA2266"/>
  <c r="AB2266"/>
  <c r="AA2267"/>
  <c r="AB2267"/>
  <c r="AA2268"/>
  <c r="AB2268"/>
  <c r="AA2269"/>
  <c r="AB2269"/>
  <c r="AA2270"/>
  <c r="AB2270"/>
  <c r="AA2271"/>
  <c r="AB2271"/>
  <c r="AA2272"/>
  <c r="AB2272"/>
  <c r="AA2273"/>
  <c r="AB2273"/>
  <c r="AA2274"/>
  <c r="AB2274"/>
  <c r="AA2275"/>
  <c r="AB2275"/>
  <c r="AA2276"/>
  <c r="AB2276"/>
  <c r="AA2277"/>
  <c r="AB2277"/>
  <c r="AA2278"/>
  <c r="AB2278"/>
  <c r="AA2279"/>
  <c r="AB2279"/>
  <c r="AA2280"/>
  <c r="AB2280"/>
  <c r="AA2281"/>
  <c r="AB2281"/>
  <c r="AA2282"/>
  <c r="AB2282"/>
  <c r="AA2283"/>
  <c r="AB2283"/>
  <c r="AA2284"/>
  <c r="AB2284"/>
  <c r="AA2285"/>
  <c r="AB2285"/>
  <c r="AA2286"/>
  <c r="AB2286"/>
  <c r="AA2287"/>
  <c r="AB2287"/>
  <c r="AA2288"/>
  <c r="AB2288"/>
  <c r="AA2289"/>
  <c r="AB2289"/>
  <c r="AA2290"/>
  <c r="AB2290"/>
  <c r="AA2291"/>
  <c r="AB2291"/>
  <c r="AA2292"/>
  <c r="AB2292"/>
  <c r="AA2293"/>
  <c r="AB2293"/>
  <c r="AA2294"/>
  <c r="AB2294"/>
  <c r="AA2295"/>
  <c r="AB2295"/>
  <c r="AA2296"/>
  <c r="AB2296"/>
  <c r="AA2297"/>
  <c r="AB2297"/>
  <c r="AA2298"/>
  <c r="AB2298"/>
  <c r="AA2299"/>
  <c r="AB2299"/>
  <c r="AA2300"/>
  <c r="AB2300"/>
  <c r="AA2301"/>
  <c r="AB2301"/>
  <c r="AA2302"/>
  <c r="AB2302"/>
  <c r="AA2303"/>
  <c r="AB2303"/>
  <c r="AA2304"/>
  <c r="AB2304"/>
  <c r="AA2305"/>
  <c r="AB2305"/>
  <c r="AA2306"/>
  <c r="AB2306"/>
  <c r="AA2307"/>
  <c r="AB2307"/>
  <c r="AA2308"/>
  <c r="AB2308"/>
  <c r="AA2309"/>
  <c r="AB2309"/>
  <c r="AA2310"/>
  <c r="AB2310"/>
  <c r="AA2311"/>
  <c r="AB2311"/>
  <c r="AA2312"/>
  <c r="AB2312"/>
  <c r="AA2313"/>
  <c r="AB2313"/>
  <c r="AA2314"/>
  <c r="AB2314"/>
  <c r="AA2315"/>
  <c r="AB2315"/>
  <c r="AA2316"/>
  <c r="AB2316"/>
  <c r="AA2317"/>
  <c r="AB2317"/>
  <c r="AA2318"/>
  <c r="AB2318"/>
  <c r="AA2319"/>
  <c r="AB2319"/>
  <c r="AA2320"/>
  <c r="AB2320"/>
  <c r="AA2321"/>
  <c r="AB2321"/>
  <c r="AA2322"/>
  <c r="AB2322"/>
  <c r="AA2323"/>
  <c r="AB2323"/>
  <c r="AA2324"/>
  <c r="AB2324"/>
  <c r="AA2325"/>
  <c r="AB2325"/>
  <c r="AA2326"/>
  <c r="AB2326"/>
  <c r="AA2327"/>
  <c r="AB2327"/>
  <c r="AA2328"/>
  <c r="AB2328"/>
  <c r="AA2329"/>
  <c r="AB2329"/>
  <c r="AA2330"/>
  <c r="AB2330"/>
  <c r="AA2331"/>
  <c r="AB2331"/>
  <c r="AA2332"/>
  <c r="AB2332"/>
  <c r="AA2333"/>
  <c r="AB2333"/>
  <c r="AA2334"/>
  <c r="AB2334"/>
  <c r="AA2335"/>
  <c r="AB2335"/>
  <c r="AA2336"/>
  <c r="AB2336"/>
  <c r="AA2337"/>
  <c r="AB2337"/>
  <c r="AA2338"/>
  <c r="AB2338"/>
  <c r="AA2339"/>
  <c r="AB2339"/>
  <c r="AA2340"/>
  <c r="AB2340"/>
  <c r="AA2341"/>
  <c r="AB2341"/>
  <c r="AA2342"/>
  <c r="AB2342"/>
  <c r="AA2343"/>
  <c r="AB2343"/>
  <c r="AA2344"/>
  <c r="AB2344"/>
  <c r="AA2345"/>
  <c r="AB2345"/>
  <c r="AA2346"/>
  <c r="AB2346"/>
  <c r="AA2347"/>
  <c r="AB2347"/>
  <c r="AA2348"/>
  <c r="AB2348"/>
  <c r="AA2349"/>
  <c r="AB2349"/>
  <c r="AA2350"/>
  <c r="AB2350"/>
  <c r="AA2351"/>
  <c r="AB2351"/>
  <c r="AA2352"/>
  <c r="AB2352"/>
  <c r="AA2353"/>
  <c r="AB2353"/>
  <c r="AA2354"/>
  <c r="AB2354"/>
  <c r="AA2355"/>
  <c r="AB2355"/>
  <c r="AA2356"/>
  <c r="AB2356"/>
  <c r="AA2357"/>
  <c r="AB2357"/>
  <c r="AA2358"/>
  <c r="AB2358"/>
  <c r="AA2359"/>
  <c r="AB2359"/>
  <c r="AA2360"/>
  <c r="AB2360"/>
  <c r="AA2361"/>
  <c r="AB2361"/>
  <c r="AA2362"/>
  <c r="AB2362"/>
  <c r="AA2363"/>
  <c r="AB2363"/>
  <c r="AA2364"/>
  <c r="AB2364"/>
  <c r="AA2365"/>
  <c r="AB2365"/>
  <c r="AA2366"/>
  <c r="AB2366"/>
  <c r="AA2367"/>
  <c r="AB2367"/>
  <c r="AA2368"/>
  <c r="AB2368"/>
  <c r="AA2369"/>
  <c r="AB2369"/>
  <c r="AA2370"/>
  <c r="AB2370"/>
  <c r="AA2371"/>
  <c r="AB2371"/>
  <c r="AA2372"/>
  <c r="AB2372"/>
  <c r="AA2373"/>
  <c r="AB2373"/>
  <c r="AA2374"/>
  <c r="AB2374"/>
  <c r="AA2375"/>
  <c r="AB2375"/>
  <c r="AA2376"/>
  <c r="AB2376"/>
  <c r="AA2377"/>
  <c r="AB2377"/>
  <c r="AA2378"/>
  <c r="AB2378"/>
  <c r="AA2379"/>
  <c r="AB2379"/>
  <c r="AA2380"/>
  <c r="AB2380"/>
  <c r="AA2381"/>
  <c r="AB2381"/>
  <c r="AA2382"/>
  <c r="AB2382"/>
  <c r="AA2383"/>
  <c r="AB2383"/>
  <c r="AA2384"/>
  <c r="AB2384"/>
  <c r="AA2385"/>
  <c r="AB2385"/>
  <c r="AA2386"/>
  <c r="AB2386"/>
  <c r="AA2387"/>
  <c r="AB2387"/>
  <c r="AA2388"/>
  <c r="AB2388"/>
  <c r="AA2389"/>
  <c r="AB2389"/>
  <c r="AA2390"/>
  <c r="AB2390"/>
  <c r="AA2391"/>
  <c r="AB2391"/>
  <c r="AA2392"/>
  <c r="AB2392"/>
  <c r="AA2393"/>
  <c r="AB2393"/>
  <c r="AA2394"/>
  <c r="AB2394"/>
  <c r="AA2395"/>
  <c r="AB2395"/>
  <c r="AA2396"/>
  <c r="AB2396"/>
  <c r="AA2397"/>
  <c r="AB2397"/>
  <c r="AA2398"/>
  <c r="AB2398"/>
  <c r="AA2399"/>
  <c r="AB2399"/>
  <c r="AA2400"/>
  <c r="AB2400"/>
  <c r="AA2401"/>
  <c r="AB2401"/>
  <c r="AA2402"/>
  <c r="AB2402"/>
  <c r="AA2403"/>
  <c r="AB2403"/>
  <c r="AA2404"/>
  <c r="AB2404"/>
  <c r="AA2405"/>
  <c r="AB2405"/>
  <c r="AA2406"/>
  <c r="AB2406"/>
  <c r="AA2407"/>
  <c r="AB2407"/>
  <c r="AA2408"/>
  <c r="AB2408"/>
  <c r="AA2409"/>
  <c r="AB2409"/>
  <c r="AA2410"/>
  <c r="AB2410"/>
  <c r="AA2411"/>
  <c r="AB2411"/>
  <c r="AA2412"/>
  <c r="AB2412"/>
  <c r="AA2413"/>
  <c r="AB2413"/>
  <c r="AA2414"/>
  <c r="AB2414"/>
  <c r="AA2415"/>
  <c r="AB2415"/>
  <c r="AA2416"/>
  <c r="AB2416"/>
  <c r="AA2417"/>
  <c r="AB2417"/>
  <c r="AA2418"/>
  <c r="AB2418"/>
  <c r="AA2419"/>
  <c r="AB2419"/>
  <c r="AA2420"/>
  <c r="AB2420"/>
  <c r="AA2421"/>
  <c r="AB2421"/>
  <c r="AA2422"/>
  <c r="AB2422"/>
  <c r="AA2423"/>
  <c r="AB2423"/>
  <c r="AA2424"/>
  <c r="AB2424"/>
  <c r="AA2425"/>
  <c r="AB2425"/>
  <c r="AA2426"/>
  <c r="AB2426"/>
  <c r="AA2427"/>
  <c r="AB2427"/>
  <c r="AA2428"/>
  <c r="AB2428"/>
  <c r="AA2429"/>
  <c r="AB2429"/>
  <c r="AA2430"/>
  <c r="AB2430"/>
  <c r="AA2431"/>
  <c r="AB2431"/>
  <c r="AA2432"/>
  <c r="AB2432"/>
  <c r="AA2433"/>
  <c r="AB2433"/>
  <c r="AA2434"/>
  <c r="AB2434"/>
  <c r="AA2435"/>
  <c r="AB2435"/>
  <c r="AA2436"/>
  <c r="AB2436"/>
  <c r="AA2437"/>
  <c r="AB2437"/>
  <c r="AA2438"/>
  <c r="AB2438"/>
  <c r="AA2439"/>
  <c r="AB2439"/>
  <c r="AA2440"/>
  <c r="AB2440"/>
  <c r="AA2441"/>
  <c r="AB2441"/>
  <c r="AA2442"/>
  <c r="AB2442"/>
  <c r="AA2443"/>
  <c r="AB2443"/>
  <c r="AA2444"/>
  <c r="AB2444"/>
  <c r="AA2445"/>
  <c r="AB2445"/>
  <c r="AA2446"/>
  <c r="AB2446"/>
  <c r="AA2447"/>
  <c r="AB2447"/>
  <c r="AA2448"/>
  <c r="AB2448"/>
  <c r="AA2449"/>
  <c r="AB2449"/>
  <c r="AA2450"/>
  <c r="AB2450"/>
  <c r="AA2451"/>
  <c r="AB2451"/>
  <c r="AA2452"/>
  <c r="AB2452"/>
  <c r="AA2453"/>
  <c r="AB2453"/>
  <c r="AA2454"/>
  <c r="AB2454"/>
  <c r="AA2455"/>
  <c r="AB2455"/>
  <c r="AA2456"/>
  <c r="AB2456"/>
  <c r="AA2457"/>
  <c r="AB2457"/>
  <c r="AA2458"/>
  <c r="AB2458"/>
  <c r="AA2459"/>
  <c r="AB2459"/>
  <c r="AA2460"/>
  <c r="AB2460"/>
  <c r="AA2461"/>
  <c r="AB2461"/>
  <c r="AA2462"/>
  <c r="AB2462"/>
  <c r="AA2463"/>
  <c r="AB2463"/>
  <c r="AA2464"/>
  <c r="AB2464"/>
  <c r="AA2465"/>
  <c r="AB2465"/>
  <c r="AA2466"/>
  <c r="AB2466"/>
  <c r="AA2467"/>
  <c r="AB2467"/>
  <c r="AA2468"/>
  <c r="AB2468"/>
  <c r="AA2469"/>
  <c r="AB2469"/>
  <c r="AA2470"/>
  <c r="AB2470"/>
  <c r="AA2471"/>
  <c r="AB2471"/>
  <c r="AA2472"/>
  <c r="AB2472"/>
  <c r="AA2473"/>
  <c r="AB2473"/>
  <c r="AA2474"/>
  <c r="AB2474"/>
  <c r="AA2475"/>
  <c r="AB2475"/>
  <c r="AA2476"/>
  <c r="AB2476"/>
  <c r="AA2477"/>
  <c r="AB2477"/>
  <c r="AA2478"/>
  <c r="AB2478"/>
  <c r="AA2479"/>
  <c r="AB2479"/>
  <c r="AA2480"/>
  <c r="AB2480"/>
  <c r="AA2481"/>
  <c r="AB2481"/>
  <c r="AA2482"/>
  <c r="AB2482"/>
  <c r="AA2483"/>
  <c r="AB2483"/>
  <c r="AA2484"/>
  <c r="AB2484"/>
  <c r="AA2485"/>
  <c r="AB2485"/>
  <c r="AA2486"/>
  <c r="AB2486"/>
  <c r="AA2487"/>
  <c r="AB2487"/>
  <c r="AA2488"/>
  <c r="AB2488"/>
  <c r="AA2489"/>
  <c r="AB2489"/>
  <c r="AA2490"/>
  <c r="AB2490"/>
  <c r="AA2491"/>
  <c r="AB2491"/>
  <c r="AA2492"/>
  <c r="AB2492"/>
  <c r="AA2493"/>
  <c r="AB2493"/>
  <c r="AA2494"/>
  <c r="AB2494"/>
  <c r="AA2495"/>
  <c r="AB2495"/>
  <c r="AA2496"/>
  <c r="AB2496"/>
  <c r="AA2497"/>
  <c r="AB2497"/>
  <c r="AA2498"/>
  <c r="AB2498"/>
  <c r="AA2499"/>
  <c r="AB2499"/>
  <c r="AA2500"/>
  <c r="AB2500"/>
  <c r="AA2501"/>
  <c r="AB2501"/>
  <c r="AA2502"/>
  <c r="AB2502"/>
  <c r="AA2503"/>
  <c r="AB2503"/>
  <c r="AA2504"/>
  <c r="AB2504"/>
  <c r="AA2505"/>
  <c r="AB2505"/>
  <c r="AA2506"/>
  <c r="AB2506"/>
  <c r="AA2507"/>
  <c r="AB2507"/>
  <c r="AA2508"/>
  <c r="AB2508"/>
  <c r="AA2509"/>
  <c r="AB2509"/>
  <c r="AA2510"/>
  <c r="AB2510"/>
  <c r="AA2511"/>
  <c r="AB2511"/>
  <c r="AA2512"/>
  <c r="AB2512"/>
  <c r="AA2513"/>
  <c r="AB2513"/>
  <c r="AA2514"/>
  <c r="AB2514"/>
  <c r="AA2515"/>
  <c r="AB2515"/>
  <c r="AA2516"/>
  <c r="AB2516"/>
  <c r="AA2517"/>
  <c r="AB2517"/>
  <c r="AA2518"/>
  <c r="AB2518"/>
  <c r="AA2519"/>
  <c r="AB2519"/>
  <c r="AA2520"/>
  <c r="AB2520"/>
  <c r="AA2521"/>
  <c r="AB2521"/>
  <c r="AA2522"/>
  <c r="AB2522"/>
  <c r="AA2523"/>
  <c r="AB2523"/>
  <c r="AA2524"/>
  <c r="AB2524"/>
  <c r="AA2525"/>
  <c r="AB2525"/>
  <c r="AA2526"/>
  <c r="AB2526"/>
  <c r="AA2527"/>
  <c r="AB2527"/>
  <c r="AA2528"/>
  <c r="AB2528"/>
  <c r="AA2529"/>
  <c r="AB2529"/>
  <c r="AA2530"/>
  <c r="AB2530"/>
  <c r="AA2531"/>
  <c r="AB2531"/>
  <c r="AA2532"/>
  <c r="AB2532"/>
  <c r="AA2533"/>
  <c r="AB2533"/>
  <c r="AA2534"/>
  <c r="AB2534"/>
  <c r="AA2535"/>
  <c r="AB2535"/>
  <c r="AA2536"/>
  <c r="AB2536"/>
  <c r="AA2537"/>
  <c r="AB2537"/>
  <c r="AA2538"/>
  <c r="AB2538"/>
  <c r="AA2539"/>
  <c r="AB2539"/>
  <c r="AA2540"/>
  <c r="AB2540"/>
  <c r="AA2541"/>
  <c r="AB2541"/>
  <c r="AA2542"/>
  <c r="AB2542"/>
  <c r="AA2543"/>
  <c r="AB2543"/>
  <c r="AA2544"/>
  <c r="AB2544"/>
  <c r="AA2545"/>
  <c r="AB2545"/>
  <c r="AA2546"/>
  <c r="AB2546"/>
  <c r="AA2547"/>
  <c r="AB2547"/>
  <c r="AA2548"/>
  <c r="AB2548"/>
  <c r="AA2549"/>
  <c r="AB2549"/>
  <c r="AA2550"/>
  <c r="AB2550"/>
  <c r="AA2551"/>
  <c r="AB2551"/>
  <c r="AA2552"/>
  <c r="AB2552"/>
  <c r="AA2553"/>
  <c r="AB2553"/>
  <c r="AA2554"/>
  <c r="AB2554"/>
  <c r="AA2555"/>
  <c r="AB2555"/>
  <c r="AA2556"/>
  <c r="AB2556"/>
  <c r="AA2557"/>
  <c r="AB2557"/>
  <c r="AA2558"/>
  <c r="AB2558"/>
  <c r="AA2559"/>
  <c r="AB2559"/>
  <c r="AA2560"/>
  <c r="AB2560"/>
  <c r="AA2561"/>
  <c r="AB2561"/>
  <c r="AA2562"/>
  <c r="AB2562"/>
  <c r="AA2563"/>
  <c r="AB2563"/>
  <c r="AA2564"/>
  <c r="AB2564"/>
  <c r="AA2565"/>
  <c r="AB2565"/>
  <c r="AA2566"/>
  <c r="AB2566"/>
  <c r="AA2567"/>
  <c r="AB2567"/>
  <c r="AA2568"/>
  <c r="AB2568"/>
  <c r="AA2569"/>
  <c r="AB2569"/>
  <c r="AA2570"/>
  <c r="AB2570"/>
  <c r="AA2571"/>
  <c r="AB2571"/>
  <c r="AA2572"/>
  <c r="AB2572"/>
  <c r="AA2573"/>
  <c r="AB2573"/>
  <c r="AA2574"/>
  <c r="AB2574"/>
  <c r="AA2575"/>
  <c r="AB2575"/>
  <c r="AA2576"/>
  <c r="AB2576"/>
  <c r="AA2577"/>
  <c r="AB2577"/>
  <c r="AA2578"/>
  <c r="AB2578"/>
  <c r="AA2579"/>
  <c r="AB2579"/>
  <c r="AA2580"/>
  <c r="AB2580"/>
  <c r="AA2581"/>
  <c r="AB2581"/>
  <c r="AA2582"/>
  <c r="AB2582"/>
  <c r="AA2583"/>
  <c r="AB2583"/>
  <c r="AA2584"/>
  <c r="AB2584"/>
  <c r="AA2585"/>
  <c r="AB2585"/>
  <c r="AA2586"/>
  <c r="AB2586"/>
  <c r="AA2587"/>
  <c r="AB2587"/>
  <c r="AA2588"/>
  <c r="AB2588"/>
  <c r="AA2589"/>
  <c r="AB2589"/>
  <c r="AA2590"/>
  <c r="AB2590"/>
  <c r="AA2591"/>
  <c r="AB2591"/>
  <c r="AA2592"/>
  <c r="AB2592"/>
  <c r="AA2593"/>
  <c r="AB2593"/>
  <c r="AA2594"/>
  <c r="AB2594"/>
  <c r="AA2595"/>
  <c r="AB2595"/>
  <c r="AA2596"/>
  <c r="AB2596"/>
  <c r="AA2597"/>
  <c r="AB2597"/>
  <c r="AA2598"/>
  <c r="AB2598"/>
  <c r="AA2599"/>
  <c r="AB2599"/>
  <c r="AA2600"/>
  <c r="AB2600"/>
  <c r="AA2601"/>
  <c r="AB2601"/>
  <c r="AA2602"/>
  <c r="AB2602"/>
  <c r="AA2603"/>
  <c r="AB2603"/>
  <c r="AA2604"/>
  <c r="AB2604"/>
  <c r="AA2605"/>
  <c r="AB2605"/>
  <c r="AA2606"/>
  <c r="AB2606"/>
  <c r="AA2607"/>
  <c r="AB2607"/>
  <c r="AA2608"/>
  <c r="AB2608"/>
  <c r="AA2609"/>
  <c r="AB2609"/>
  <c r="AA2610"/>
  <c r="AB2610"/>
  <c r="AA2611"/>
  <c r="AB2611"/>
  <c r="AA2612"/>
  <c r="AB2612"/>
  <c r="AA2613"/>
  <c r="AB2613"/>
  <c r="AA2614"/>
  <c r="AB2614"/>
  <c r="AA2615"/>
  <c r="AB2615"/>
  <c r="AA2616"/>
  <c r="AB2616"/>
  <c r="AA2617"/>
  <c r="AB2617"/>
  <c r="AA2618"/>
  <c r="AB2618"/>
  <c r="AA2619"/>
  <c r="AB2619"/>
  <c r="AA2620"/>
  <c r="AB2620"/>
  <c r="AA2621"/>
  <c r="AB2621"/>
  <c r="AA2622"/>
  <c r="AB2622"/>
  <c r="AA2623"/>
  <c r="AB2623"/>
  <c r="AA2624"/>
  <c r="AB2624"/>
  <c r="AA2625"/>
  <c r="AB2625"/>
  <c r="AA2626"/>
  <c r="AB2626"/>
  <c r="AA2627"/>
  <c r="AB2627"/>
  <c r="AA2628"/>
  <c r="AB2628"/>
  <c r="AA2629"/>
  <c r="AB2629"/>
  <c r="AA2630"/>
  <c r="AB2630"/>
  <c r="AA2631"/>
  <c r="AB2631"/>
  <c r="AA2632"/>
  <c r="AB2632"/>
  <c r="AA2633"/>
  <c r="AB2633"/>
  <c r="AA2634"/>
  <c r="AB2634"/>
  <c r="AA2635"/>
  <c r="AB2635"/>
  <c r="AA2636"/>
  <c r="AB2636"/>
  <c r="AA2637"/>
  <c r="AB2637"/>
  <c r="AA2638"/>
  <c r="AB2638"/>
  <c r="AA2639"/>
  <c r="AB2639"/>
  <c r="AA2640"/>
  <c r="AB2640"/>
  <c r="AA2641"/>
  <c r="AB2641"/>
  <c r="AA2642"/>
  <c r="AB2642"/>
  <c r="AA2643"/>
  <c r="AB2643"/>
  <c r="AA2644"/>
  <c r="AB2644"/>
  <c r="AA2645"/>
  <c r="AB2645"/>
  <c r="AA2646"/>
  <c r="AB2646"/>
  <c r="AA2647"/>
  <c r="AB2647"/>
  <c r="AA2648"/>
  <c r="AB2648"/>
  <c r="AA2649"/>
  <c r="AB2649"/>
  <c r="AA2650"/>
  <c r="AB2650"/>
  <c r="AA2651"/>
  <c r="AB2651"/>
  <c r="AA2652"/>
  <c r="AB2652"/>
  <c r="AA2653"/>
  <c r="AB2653"/>
  <c r="AA2654"/>
  <c r="AB2654"/>
  <c r="AA2655"/>
  <c r="AB2655"/>
  <c r="AA2656"/>
  <c r="AB2656"/>
  <c r="AA2657"/>
  <c r="AB2657"/>
  <c r="AA2658"/>
  <c r="AB2658"/>
  <c r="AA2659"/>
  <c r="AB2659"/>
  <c r="AA2660"/>
  <c r="AB2660"/>
  <c r="AA2661"/>
  <c r="AB2661"/>
  <c r="AA2662"/>
  <c r="AB2662"/>
  <c r="AA2663"/>
  <c r="AB2663"/>
  <c r="AA2664"/>
  <c r="AB2664"/>
  <c r="AA2665"/>
  <c r="AB2665"/>
  <c r="AA2666"/>
  <c r="AB2666"/>
  <c r="AA2667"/>
  <c r="AB2667"/>
  <c r="AA2668"/>
  <c r="AB2668"/>
  <c r="AA2669"/>
  <c r="AB2669"/>
  <c r="AA2670"/>
  <c r="AB2670"/>
  <c r="AA2671"/>
  <c r="AB2671"/>
  <c r="AA2672"/>
  <c r="AB2672"/>
  <c r="AA2673"/>
  <c r="AB2673"/>
  <c r="AA2674"/>
  <c r="AB2674"/>
  <c r="AA2675"/>
  <c r="AB2675"/>
  <c r="AA2676"/>
  <c r="AB2676"/>
  <c r="AA2677"/>
  <c r="AB2677"/>
  <c r="AA2678"/>
  <c r="AB2678"/>
  <c r="AA2679"/>
  <c r="AB2679"/>
  <c r="AA2680"/>
  <c r="AB2680"/>
  <c r="AA2681"/>
  <c r="AB2681"/>
  <c r="AA2682"/>
  <c r="AB2682"/>
  <c r="AA2683"/>
  <c r="AB2683"/>
  <c r="AA2684"/>
  <c r="AB2684"/>
  <c r="AA2685"/>
  <c r="AB2685"/>
  <c r="AA2686"/>
  <c r="AB2686"/>
  <c r="AA2687"/>
  <c r="AB2687"/>
  <c r="AA2688"/>
  <c r="AB2688"/>
  <c r="AA2689"/>
  <c r="AB2689"/>
  <c r="AA2690"/>
  <c r="AB2690"/>
  <c r="AA2691"/>
  <c r="AB2691"/>
  <c r="AA2692"/>
  <c r="AB2692"/>
  <c r="AA2693"/>
  <c r="AB2693"/>
  <c r="AA2694"/>
  <c r="AB2694"/>
  <c r="AA2695"/>
  <c r="AB2695"/>
  <c r="AA2696"/>
  <c r="AB2696"/>
  <c r="AA2697"/>
  <c r="AB2697"/>
  <c r="AA2698"/>
  <c r="AB2698"/>
  <c r="AA2699"/>
  <c r="AB2699"/>
  <c r="AA2700"/>
  <c r="AB2700"/>
  <c r="AA2701"/>
  <c r="AB2701"/>
  <c r="AA2702"/>
  <c r="AB2702"/>
  <c r="AA2703"/>
  <c r="AB2703"/>
  <c r="AA2704"/>
  <c r="AB2704"/>
  <c r="AA2705"/>
  <c r="AB2705"/>
  <c r="AA2706"/>
  <c r="AB2706"/>
  <c r="AA2707"/>
  <c r="AB2707"/>
  <c r="AA2708"/>
  <c r="AB2708"/>
  <c r="AA2709"/>
  <c r="AB2709"/>
  <c r="AA2710"/>
  <c r="AB2710"/>
  <c r="AA2711"/>
  <c r="AB2711"/>
  <c r="AA2712"/>
  <c r="AB2712"/>
  <c r="AA2713"/>
  <c r="AB2713"/>
  <c r="AA2714"/>
  <c r="AB2714"/>
  <c r="AA2715"/>
  <c r="AB2715"/>
  <c r="AA2716"/>
  <c r="AB2716"/>
  <c r="AA2717"/>
  <c r="AB2717"/>
  <c r="AA2718"/>
  <c r="AB2718"/>
  <c r="AA2719"/>
  <c r="AB2719"/>
  <c r="AA2720"/>
  <c r="AB2720"/>
  <c r="AA2721"/>
  <c r="AB2721"/>
  <c r="AA2722"/>
  <c r="AB2722"/>
  <c r="AA2723"/>
  <c r="AB2723"/>
  <c r="AA2724"/>
  <c r="AB2724"/>
  <c r="AA2725"/>
  <c r="AB2725"/>
  <c r="AA2726"/>
  <c r="AB2726"/>
  <c r="AA2727"/>
  <c r="AB2727"/>
  <c r="AA2728"/>
  <c r="AB2728"/>
  <c r="AA2729"/>
  <c r="AB2729"/>
  <c r="AA2730"/>
  <c r="AB2730"/>
  <c r="AA2731"/>
  <c r="AB2731"/>
  <c r="AA2732"/>
  <c r="AB2732"/>
  <c r="AA2733"/>
  <c r="AB2733"/>
  <c r="AA2734"/>
  <c r="AB2734"/>
  <c r="AA2735"/>
  <c r="AB2735"/>
  <c r="AA2736"/>
  <c r="AB2736"/>
  <c r="AA2737"/>
  <c r="AB2737"/>
  <c r="AA2738"/>
  <c r="AB2738"/>
  <c r="AA2739"/>
  <c r="AB2739"/>
  <c r="AA2740"/>
  <c r="AB2740"/>
  <c r="AA2741"/>
  <c r="AB2741"/>
  <c r="AA2742"/>
  <c r="AB2742"/>
  <c r="AA2743"/>
  <c r="AB2743"/>
  <c r="AA2744"/>
  <c r="AB2744"/>
  <c r="AA2745"/>
  <c r="AB2745"/>
  <c r="AA2746"/>
  <c r="AB2746"/>
  <c r="AA2747"/>
  <c r="AB2747"/>
  <c r="AA2748"/>
  <c r="AB2748"/>
  <c r="AA2749"/>
  <c r="AB2749"/>
  <c r="AA2750"/>
  <c r="AB2750"/>
  <c r="AA2751"/>
  <c r="AB2751"/>
  <c r="AA2752"/>
  <c r="AB2752"/>
  <c r="AA2753"/>
  <c r="AB2753"/>
  <c r="AA2754"/>
  <c r="AB2754"/>
  <c r="AA2755"/>
  <c r="AB2755"/>
  <c r="AA2756"/>
  <c r="AB2756"/>
  <c r="AA2757"/>
  <c r="AB2757"/>
  <c r="AA2758"/>
  <c r="AB2758"/>
  <c r="AA2759"/>
  <c r="AB2759"/>
  <c r="AA2760"/>
  <c r="AB2760"/>
  <c r="AA2761"/>
  <c r="AB2761"/>
  <c r="AA2762"/>
  <c r="AB2762"/>
  <c r="AA2763"/>
  <c r="AB2763"/>
  <c r="AA2764"/>
  <c r="AB2764"/>
  <c r="AA2765"/>
  <c r="AB2765"/>
  <c r="AA2766"/>
  <c r="AB2766"/>
  <c r="AA2767"/>
  <c r="AB2767"/>
  <c r="AA2768"/>
  <c r="AB2768"/>
  <c r="AA2769"/>
  <c r="AB2769"/>
  <c r="AA2770"/>
  <c r="AB2770"/>
  <c r="AA2771"/>
  <c r="AB2771"/>
  <c r="AA2772"/>
  <c r="AB2772"/>
  <c r="AA2773"/>
  <c r="AB2773"/>
  <c r="AA2774"/>
  <c r="AB2774"/>
  <c r="AA2775"/>
  <c r="AB2775"/>
  <c r="AA2776"/>
  <c r="AB2776"/>
  <c r="AA2777"/>
  <c r="AB2777"/>
  <c r="AA2778"/>
  <c r="AB2778"/>
  <c r="AA2779"/>
  <c r="AB2779"/>
  <c r="AA2780"/>
  <c r="AB2780"/>
  <c r="AA2781"/>
  <c r="AB2781"/>
  <c r="AA2782"/>
  <c r="AB2782"/>
  <c r="AA2783"/>
  <c r="AB2783"/>
  <c r="AA2784"/>
  <c r="AB2784"/>
  <c r="AA2785"/>
  <c r="AB2785"/>
  <c r="AA2786"/>
  <c r="AB2786"/>
  <c r="AA2787"/>
  <c r="AB2787"/>
  <c r="AA2788"/>
  <c r="AB2788"/>
  <c r="AA2789"/>
  <c r="AB2789"/>
  <c r="AA2790"/>
  <c r="AB2790"/>
  <c r="AA2791"/>
  <c r="AB2791"/>
  <c r="AA2792"/>
  <c r="AB2792"/>
  <c r="AA2793"/>
  <c r="AB2793"/>
  <c r="AA2794"/>
  <c r="AB2794"/>
  <c r="AA2795"/>
  <c r="AB2795"/>
  <c r="AA2796"/>
  <c r="AB2796"/>
  <c r="AA2797"/>
  <c r="AB2797"/>
  <c r="AA2798"/>
  <c r="AB2798"/>
  <c r="AA2799"/>
  <c r="AB2799"/>
  <c r="AA2800"/>
  <c r="AB2800"/>
  <c r="AA2801"/>
  <c r="AB2801"/>
  <c r="AA2802"/>
  <c r="AB2802"/>
  <c r="AA2803"/>
  <c r="AB2803"/>
  <c r="AA2804"/>
  <c r="AB2804"/>
  <c r="AA2805"/>
  <c r="AB2805"/>
  <c r="AA2806"/>
  <c r="AB2806"/>
  <c r="AA2807"/>
  <c r="AB2807"/>
  <c r="AA2808"/>
  <c r="AB2808"/>
  <c r="AA2809"/>
  <c r="AB2809"/>
  <c r="AA2810"/>
  <c r="AB2810"/>
  <c r="AA2811"/>
  <c r="AB2811"/>
  <c r="AA2812"/>
  <c r="AB2812"/>
  <c r="AA2813"/>
  <c r="AB2813"/>
  <c r="AA2814"/>
  <c r="AB2814"/>
  <c r="AA2815"/>
  <c r="AB2815"/>
  <c r="AA2816"/>
  <c r="AB2816"/>
  <c r="AA2817"/>
  <c r="AB2817"/>
  <c r="AA2818"/>
  <c r="AB2818"/>
  <c r="AA2819"/>
  <c r="AB2819"/>
  <c r="AA2820"/>
  <c r="AB2820"/>
  <c r="AA2821"/>
  <c r="AB2821"/>
  <c r="AA2822"/>
  <c r="AB2822"/>
  <c r="AA2823"/>
  <c r="AB2823"/>
  <c r="AA2824"/>
  <c r="AB2824"/>
  <c r="AA2825"/>
  <c r="AB2825"/>
  <c r="AA2826"/>
  <c r="AB2826"/>
  <c r="AA2827"/>
  <c r="AB2827"/>
  <c r="AA2828"/>
  <c r="AB2828"/>
  <c r="AA2829"/>
  <c r="AB2829"/>
  <c r="AA2830"/>
  <c r="AB2830"/>
  <c r="AA2831"/>
  <c r="AB2831"/>
  <c r="AA2832"/>
  <c r="AB2832"/>
  <c r="AA2833"/>
  <c r="AB2833"/>
  <c r="AA2834"/>
  <c r="AB2834"/>
  <c r="AA2835"/>
  <c r="AB2835"/>
  <c r="AA2836"/>
  <c r="AB2836"/>
  <c r="AA2837"/>
  <c r="AB2837"/>
  <c r="AA2838"/>
  <c r="AB2838"/>
  <c r="AA2839"/>
  <c r="AB2839"/>
  <c r="AA2840"/>
  <c r="AB2840"/>
  <c r="AA2841"/>
  <c r="AB2841"/>
  <c r="AA2842"/>
  <c r="AB2842"/>
  <c r="AA2843"/>
  <c r="AB2843"/>
  <c r="AA2844"/>
  <c r="AB2844"/>
  <c r="AA2845"/>
  <c r="AB2845"/>
  <c r="AA2846"/>
  <c r="AB2846"/>
  <c r="AA2847"/>
  <c r="AB2847"/>
  <c r="AA2848"/>
  <c r="AB2848"/>
  <c r="AA2849"/>
  <c r="AB2849"/>
  <c r="AA2850"/>
  <c r="AB2850"/>
  <c r="AA2851"/>
  <c r="AB2851"/>
  <c r="AA2852"/>
  <c r="AB2852"/>
  <c r="AA2853"/>
  <c r="AB2853"/>
  <c r="AA2854"/>
  <c r="AB2854"/>
  <c r="AA2855"/>
  <c r="AB2855"/>
  <c r="AA2856"/>
  <c r="AB2856"/>
  <c r="AA2857"/>
  <c r="AB2857"/>
  <c r="AA2858"/>
  <c r="AB2858"/>
  <c r="AA2859"/>
  <c r="AB2859"/>
  <c r="AA2860"/>
  <c r="AB2860"/>
  <c r="AA2861"/>
  <c r="AB2861"/>
  <c r="AA2862"/>
  <c r="AB2862"/>
  <c r="AA2863"/>
  <c r="AB2863"/>
  <c r="AA2864"/>
  <c r="AB2864"/>
  <c r="AA2865"/>
  <c r="AB2865"/>
  <c r="AA2866"/>
  <c r="AB2866"/>
  <c r="AA2867"/>
  <c r="AB2867"/>
  <c r="AA2868"/>
  <c r="AB2868"/>
  <c r="AA2869"/>
  <c r="AB2869"/>
  <c r="AA2870"/>
  <c r="AB2870"/>
  <c r="AA2871"/>
  <c r="AB2871"/>
  <c r="AA2872"/>
  <c r="AB2872"/>
  <c r="AA2873"/>
  <c r="AB2873"/>
  <c r="AA2874"/>
  <c r="AB2874"/>
  <c r="AA2875"/>
  <c r="AB2875"/>
  <c r="AA2876"/>
  <c r="AB2876"/>
  <c r="AA2877"/>
  <c r="AB2877"/>
  <c r="AA2878"/>
  <c r="AB2878"/>
  <c r="AA2879"/>
  <c r="AB2879"/>
  <c r="AA2880"/>
  <c r="AB2880"/>
  <c r="AA2881"/>
  <c r="AB2881"/>
  <c r="AA2882"/>
  <c r="AB2882"/>
  <c r="AA2883"/>
  <c r="AB2883"/>
  <c r="AA2884"/>
  <c r="AB2884"/>
  <c r="AA2885"/>
  <c r="AB2885"/>
  <c r="AA2886"/>
  <c r="AB2886"/>
  <c r="AA2887"/>
  <c r="AB2887"/>
  <c r="AA2888"/>
  <c r="AB2888"/>
  <c r="AA2889"/>
  <c r="AB2889"/>
  <c r="AA2890"/>
  <c r="AB2890"/>
  <c r="AA2891"/>
  <c r="AB2891"/>
  <c r="AA2892"/>
  <c r="AB2892"/>
  <c r="AA2893"/>
  <c r="AB2893"/>
  <c r="AA2894"/>
  <c r="AB2894"/>
  <c r="AA2895"/>
  <c r="AB2895"/>
  <c r="AA2896"/>
  <c r="AB2896"/>
  <c r="AA2897"/>
  <c r="AB2897"/>
  <c r="AA2898"/>
  <c r="AB2898"/>
  <c r="AA2899"/>
  <c r="AB2899"/>
  <c r="AA2900"/>
  <c r="AB2900"/>
  <c r="AA2901"/>
  <c r="AB2901"/>
  <c r="AA2902"/>
  <c r="AB2902"/>
  <c r="AA2903"/>
  <c r="AB2903"/>
  <c r="AA2904"/>
  <c r="AB2904"/>
  <c r="AA2905"/>
  <c r="AB2905"/>
  <c r="AA2906"/>
  <c r="AB2906"/>
  <c r="AA2907"/>
  <c r="AB2907"/>
  <c r="AA2908"/>
  <c r="AB2908"/>
  <c r="AA2909"/>
  <c r="AB2909"/>
  <c r="AA2910"/>
  <c r="AB2910"/>
  <c r="AA2911"/>
  <c r="AB2911"/>
  <c r="AA2912"/>
  <c r="AB2912"/>
  <c r="AA2913"/>
  <c r="AB2913"/>
  <c r="AA2914"/>
  <c r="AB2914"/>
  <c r="AA2915"/>
  <c r="AB2915"/>
  <c r="AA2916"/>
  <c r="AB2916"/>
  <c r="AA2917"/>
  <c r="AB2917"/>
  <c r="AA2918"/>
  <c r="AB2918"/>
  <c r="AA2919"/>
  <c r="AB2919"/>
  <c r="AA2920"/>
  <c r="AB2920"/>
  <c r="AA2921"/>
  <c r="AB2921"/>
  <c r="AA2922"/>
  <c r="AB2922"/>
  <c r="AA2923"/>
  <c r="AB2923"/>
  <c r="AA2924"/>
  <c r="AB2924"/>
  <c r="AA2925"/>
  <c r="AB2925"/>
  <c r="AA2926"/>
  <c r="AB2926"/>
  <c r="AA2927"/>
  <c r="AB2927"/>
  <c r="AA2928"/>
  <c r="AB2928"/>
  <c r="AA2929"/>
  <c r="AB2929"/>
  <c r="AA2930"/>
  <c r="AB2930"/>
  <c r="AA2931"/>
  <c r="AB2931"/>
  <c r="AA2932"/>
  <c r="AB2932"/>
  <c r="AA2933"/>
  <c r="AB2933"/>
  <c r="AA2934"/>
  <c r="AB2934"/>
  <c r="AA2935"/>
  <c r="AB2935"/>
  <c r="AA2936"/>
  <c r="AB2936"/>
  <c r="AA2937"/>
  <c r="AB2937"/>
  <c r="AA2938"/>
  <c r="AB2938"/>
  <c r="AA2939"/>
  <c r="AB2939"/>
  <c r="AA2940"/>
  <c r="AB2940"/>
  <c r="AA2941"/>
  <c r="AB2941"/>
  <c r="AA2942"/>
  <c r="AB2942"/>
  <c r="AA2943"/>
  <c r="AB2943"/>
  <c r="AA2944"/>
  <c r="AB2944"/>
  <c r="AA2945"/>
  <c r="AB2945"/>
  <c r="AA2946"/>
  <c r="AB2946"/>
  <c r="AA2947"/>
  <c r="AB2947"/>
  <c r="AA2948"/>
  <c r="AB2948"/>
  <c r="AA2949"/>
  <c r="AB2949"/>
  <c r="AA2950"/>
  <c r="AB2950"/>
  <c r="AA2951"/>
  <c r="AB2951"/>
  <c r="AA2952"/>
  <c r="AB2952"/>
  <c r="AA2953"/>
  <c r="AB2953"/>
  <c r="AA2954"/>
  <c r="AB2954"/>
  <c r="AA2955"/>
  <c r="AB2955"/>
  <c r="AA2956"/>
  <c r="AB2956"/>
  <c r="AA2957"/>
  <c r="AB2957"/>
  <c r="AA2958"/>
  <c r="AB2958"/>
  <c r="AA2959"/>
  <c r="AB2959"/>
  <c r="AA2960"/>
  <c r="AB2960"/>
  <c r="AA2961"/>
  <c r="AB2961"/>
  <c r="AA2962"/>
  <c r="AB2962"/>
  <c r="AA2963"/>
  <c r="AB2963"/>
  <c r="AA2964"/>
  <c r="AB2964"/>
  <c r="AA2965"/>
  <c r="AB2965"/>
  <c r="AA2966"/>
  <c r="AB2966"/>
  <c r="AA2967"/>
  <c r="AB2967"/>
  <c r="AA2968"/>
  <c r="AB2968"/>
  <c r="AA2969"/>
  <c r="AB2969"/>
  <c r="AA2970"/>
  <c r="AB2970"/>
  <c r="AA2971"/>
  <c r="AB2971"/>
  <c r="AA2972"/>
  <c r="AB2972"/>
  <c r="AA2973"/>
  <c r="AB2973"/>
  <c r="AA2974"/>
  <c r="AB2974"/>
  <c r="AA2975"/>
  <c r="AB2975"/>
  <c r="AA2976"/>
  <c r="AB2976"/>
  <c r="AA2977"/>
  <c r="AB2977"/>
  <c r="AA2978"/>
  <c r="AB2978"/>
  <c r="AA2979"/>
  <c r="AB2979"/>
  <c r="AA2980"/>
  <c r="AB2980"/>
  <c r="AA2981"/>
  <c r="AB2981"/>
  <c r="AA2982"/>
  <c r="AB2982"/>
  <c r="AA2983"/>
  <c r="AB2983"/>
  <c r="AA2984"/>
  <c r="AB2984"/>
  <c r="AA2985"/>
  <c r="AB2985"/>
  <c r="AA2986"/>
  <c r="AB2986"/>
  <c r="AA2987"/>
  <c r="AB2987"/>
  <c r="AA2988"/>
  <c r="AB2988"/>
  <c r="AA2989"/>
  <c r="AB2989"/>
  <c r="AA2990"/>
  <c r="AB2990"/>
  <c r="AA2991"/>
  <c r="AB2991"/>
  <c r="AA2992"/>
  <c r="AB2992"/>
  <c r="AA2993"/>
  <c r="AB2993"/>
  <c r="AA2994"/>
  <c r="AB2994"/>
  <c r="AA2995"/>
  <c r="AB2995"/>
  <c r="AA2996"/>
  <c r="AB2996"/>
  <c r="AA2997"/>
  <c r="AB2997"/>
  <c r="AA2998"/>
  <c r="AB2998"/>
  <c r="AA2999"/>
  <c r="AB2999"/>
  <c r="AA3000"/>
  <c r="AB3000"/>
  <c r="AA3001"/>
  <c r="AB3001"/>
  <c r="AA3002"/>
  <c r="AB3002"/>
  <c r="AA3003"/>
  <c r="AB3003"/>
  <c r="AA3004"/>
  <c r="AB3004"/>
  <c r="AA3005"/>
  <c r="AB3005"/>
  <c r="AA3006"/>
  <c r="AB3006"/>
  <c r="AA3007"/>
  <c r="AB3007"/>
  <c r="AA3008"/>
  <c r="AB3008"/>
  <c r="AA3009"/>
  <c r="AB3009"/>
  <c r="AA3010"/>
  <c r="AB3010"/>
  <c r="AA3011"/>
  <c r="AB3011"/>
  <c r="AA3012"/>
  <c r="AB3012"/>
  <c r="AA3013"/>
  <c r="AB3013"/>
  <c r="AA3014"/>
  <c r="AB3014"/>
  <c r="AA3015"/>
  <c r="AB3015"/>
  <c r="AA3016"/>
  <c r="AB3016"/>
  <c r="AA3017"/>
  <c r="AB3017"/>
  <c r="AA3018"/>
  <c r="AB3018"/>
  <c r="AA3019"/>
  <c r="AB3019"/>
  <c r="AA3020"/>
  <c r="AB3020"/>
  <c r="AA3021"/>
  <c r="AB3021"/>
  <c r="AA3022"/>
  <c r="AB3022"/>
  <c r="AA3023"/>
  <c r="AB3023"/>
  <c r="AA3024"/>
  <c r="AB3024"/>
  <c r="AA3025"/>
  <c r="AB3025"/>
  <c r="AA3026"/>
  <c r="AB3026"/>
  <c r="AA3027"/>
  <c r="AB3027"/>
  <c r="AA3028"/>
  <c r="AB3028"/>
  <c r="AA3029"/>
  <c r="AB3029"/>
  <c r="AA3030"/>
  <c r="AB3030"/>
  <c r="AA3031"/>
  <c r="AB3031"/>
  <c r="AA3032"/>
  <c r="AB3032"/>
  <c r="AA3033"/>
  <c r="AB3033"/>
  <c r="AA3034"/>
  <c r="AB3034"/>
  <c r="AA3035"/>
  <c r="AB3035"/>
  <c r="AA3036"/>
  <c r="AB3036"/>
  <c r="AA3037"/>
  <c r="AB3037"/>
  <c r="AA3038"/>
  <c r="AB3038"/>
  <c r="AA3039"/>
  <c r="AB3039"/>
  <c r="AA3040"/>
  <c r="AB3040"/>
  <c r="AA3041"/>
  <c r="AB3041"/>
  <c r="AA3042"/>
  <c r="AB3042"/>
  <c r="AA3043"/>
  <c r="AB3043"/>
  <c r="AA3044"/>
  <c r="AB3044"/>
  <c r="AA3045"/>
  <c r="AB3045"/>
  <c r="AA3046"/>
  <c r="AB3046"/>
  <c r="AA3047"/>
  <c r="AB3047"/>
  <c r="AA3048"/>
  <c r="AB3048"/>
  <c r="AA3049"/>
  <c r="AB3049"/>
  <c r="AA3050"/>
  <c r="AB3050"/>
  <c r="AA3051"/>
  <c r="AB3051"/>
  <c r="AA3052"/>
  <c r="AB3052"/>
  <c r="AA3053"/>
  <c r="AB3053"/>
  <c r="AA3054"/>
  <c r="AB3054"/>
  <c r="AA3055"/>
  <c r="AB3055"/>
  <c r="AA3056"/>
  <c r="AB3056"/>
  <c r="AA3057"/>
  <c r="AB3057"/>
  <c r="AA3058"/>
  <c r="AB3058"/>
  <c r="AA3059"/>
  <c r="AB3059"/>
  <c r="AA3060"/>
  <c r="AB3060"/>
  <c r="AA3061"/>
  <c r="AB3061"/>
  <c r="AA3062"/>
  <c r="AB3062"/>
  <c r="AA3063"/>
  <c r="AB3063"/>
  <c r="AA3064"/>
  <c r="AB3064"/>
  <c r="AA3065"/>
  <c r="AB3065"/>
  <c r="AA3066"/>
  <c r="AB3066"/>
  <c r="AA3067"/>
  <c r="AB3067"/>
  <c r="AA3068"/>
  <c r="AB3068"/>
  <c r="AA3069"/>
  <c r="AB3069"/>
  <c r="AA3070"/>
  <c r="AB3070"/>
  <c r="AA3071"/>
  <c r="AB3071"/>
  <c r="AA3072"/>
  <c r="AB3072"/>
  <c r="AA3073"/>
  <c r="AB3073"/>
  <c r="AA3074"/>
  <c r="AB3074"/>
  <c r="AA3075"/>
  <c r="AB3075"/>
  <c r="AA3076"/>
  <c r="AB3076"/>
  <c r="AA3077"/>
  <c r="AB3077"/>
  <c r="AA3078"/>
  <c r="AB3078"/>
  <c r="AA3079"/>
  <c r="AB3079"/>
  <c r="AA3080"/>
  <c r="AB3080"/>
  <c r="AA3081"/>
  <c r="AB3081"/>
  <c r="AA3082"/>
  <c r="AB3082"/>
  <c r="AA3083"/>
  <c r="AB3083"/>
  <c r="AA3084"/>
  <c r="AB3084"/>
  <c r="AA3085"/>
  <c r="AB3085"/>
  <c r="AA3086"/>
  <c r="AB3086"/>
  <c r="AA3087"/>
  <c r="AB3087"/>
  <c r="AA3088"/>
  <c r="AB3088"/>
  <c r="AA3089"/>
  <c r="AB3089"/>
  <c r="AA3090"/>
  <c r="AB3090"/>
  <c r="AA3091"/>
  <c r="AB3091"/>
  <c r="AA3092"/>
  <c r="AB3092"/>
  <c r="AA3093"/>
  <c r="AB3093"/>
  <c r="AA3094"/>
  <c r="AB3094"/>
  <c r="AA3095"/>
  <c r="AB3095"/>
  <c r="AA3096"/>
  <c r="AB3096"/>
  <c r="AA3097"/>
  <c r="AB3097"/>
  <c r="AA3098"/>
  <c r="AB3098"/>
  <c r="AA3099"/>
  <c r="AB3099"/>
  <c r="AA3100"/>
  <c r="AB3100"/>
  <c r="AA3101"/>
  <c r="AB3101"/>
  <c r="AA3102"/>
  <c r="AB3102"/>
  <c r="AA3103"/>
  <c r="AB3103"/>
  <c r="AA3104"/>
  <c r="AB3104"/>
  <c r="AA3105"/>
  <c r="AB3105"/>
  <c r="AA3106"/>
  <c r="AB3106"/>
  <c r="AA3107"/>
  <c r="AB3107"/>
  <c r="AA3108"/>
  <c r="AB3108"/>
  <c r="AA3109"/>
  <c r="AB3109"/>
  <c r="AA3110"/>
  <c r="AB3110"/>
  <c r="AA3111"/>
  <c r="AB3111"/>
  <c r="AA3112"/>
  <c r="AB3112"/>
  <c r="AA3113"/>
  <c r="AB3113"/>
  <c r="AA3114"/>
  <c r="AB3114"/>
  <c r="AA3115"/>
  <c r="AB3115"/>
  <c r="AA3116"/>
  <c r="AB3116"/>
  <c r="AA3117"/>
  <c r="AB3117"/>
  <c r="AA3118"/>
  <c r="AB3118"/>
  <c r="AA3119"/>
  <c r="AB3119"/>
  <c r="AA3120"/>
  <c r="AB3120"/>
  <c r="AA3121"/>
  <c r="AB3121"/>
  <c r="AA3122"/>
  <c r="AB3122"/>
  <c r="AA3123"/>
  <c r="AB3123"/>
  <c r="AA3124"/>
  <c r="AB3124"/>
  <c r="AA3125"/>
  <c r="AB3125"/>
  <c r="AA3126"/>
  <c r="AB3126"/>
  <c r="AA3127"/>
  <c r="AB3127"/>
  <c r="AA3128"/>
  <c r="AB3128"/>
  <c r="AA3129"/>
  <c r="AB3129"/>
  <c r="AA3130"/>
  <c r="AB3130"/>
  <c r="AA3131"/>
  <c r="AB3131"/>
  <c r="AA3132"/>
  <c r="AB3132"/>
  <c r="AA3133"/>
  <c r="AB3133"/>
  <c r="AA3134"/>
  <c r="AB3134"/>
  <c r="AA3135"/>
  <c r="AB3135"/>
  <c r="AA3136"/>
  <c r="AB3136"/>
  <c r="AA3137"/>
  <c r="AB3137"/>
  <c r="AA3138"/>
  <c r="AB3138"/>
  <c r="AA3139"/>
  <c r="AB3139"/>
  <c r="AA3140"/>
  <c r="AB3140"/>
  <c r="AA3141"/>
  <c r="AB3141"/>
  <c r="AA3142"/>
  <c r="AB3142"/>
  <c r="AA3143"/>
  <c r="AB3143"/>
  <c r="AA3144"/>
  <c r="AB3144"/>
  <c r="AA3145"/>
  <c r="AB3145"/>
  <c r="AA3146"/>
  <c r="AB3146"/>
  <c r="AA3147"/>
  <c r="AB3147"/>
  <c r="AA3148"/>
  <c r="AB3148"/>
  <c r="AA3149"/>
  <c r="AB3149"/>
  <c r="AA3150"/>
  <c r="AB3150"/>
  <c r="AA3151"/>
  <c r="AB3151"/>
  <c r="AA3152"/>
  <c r="AB3152"/>
  <c r="AA3153"/>
  <c r="AB3153"/>
  <c r="AA3154"/>
  <c r="AB3154"/>
  <c r="AA3155"/>
  <c r="AB3155"/>
  <c r="AA3156"/>
  <c r="AB3156"/>
  <c r="AA3157"/>
  <c r="AB3157"/>
  <c r="AA3158"/>
  <c r="AB3158"/>
  <c r="AA3159"/>
  <c r="AB3159"/>
  <c r="AA3160"/>
  <c r="AB3160"/>
  <c r="AA3161"/>
  <c r="AB3161"/>
  <c r="AA3162"/>
  <c r="AB3162"/>
  <c r="AA3163"/>
  <c r="AB3163"/>
  <c r="AA3164"/>
  <c r="AB3164"/>
  <c r="AA3165"/>
  <c r="AB3165"/>
  <c r="AA3166"/>
  <c r="AB3166"/>
  <c r="AA3167"/>
  <c r="AB3167"/>
  <c r="AA3168"/>
  <c r="AB3168"/>
  <c r="AA3169"/>
  <c r="AB3169"/>
  <c r="AA3170"/>
  <c r="AB3170"/>
  <c r="AA3171"/>
  <c r="AB3171"/>
  <c r="AA3172"/>
  <c r="AB3172"/>
  <c r="AA3173"/>
  <c r="AB3173"/>
  <c r="AA3174"/>
  <c r="AB3174"/>
  <c r="AA3175"/>
  <c r="AB3175"/>
  <c r="AA3176"/>
  <c r="AB3176"/>
  <c r="AA3177"/>
  <c r="AB3177"/>
  <c r="AA3178"/>
  <c r="AB3178"/>
  <c r="AA3179"/>
  <c r="AB3179"/>
  <c r="AA3180"/>
  <c r="AB3180"/>
  <c r="AA3181"/>
  <c r="AB3181"/>
  <c r="AA3182"/>
  <c r="AB3182"/>
  <c r="AA3183"/>
  <c r="AB3183"/>
  <c r="AA3184"/>
  <c r="AB3184"/>
  <c r="AA3185"/>
  <c r="AB3185"/>
  <c r="AA3186"/>
  <c r="AB3186"/>
  <c r="AA3187"/>
  <c r="AB3187"/>
  <c r="AA3188"/>
  <c r="AB3188"/>
  <c r="AA3189"/>
  <c r="AB3189"/>
  <c r="AA3190"/>
  <c r="AB3190"/>
  <c r="AA3191"/>
  <c r="AB3191"/>
  <c r="AA3192"/>
  <c r="AB3192"/>
  <c r="AA3193"/>
  <c r="AB3193"/>
  <c r="AA3194"/>
  <c r="AB3194"/>
  <c r="AA3195"/>
  <c r="AB3195"/>
  <c r="AA3196"/>
  <c r="AB3196"/>
  <c r="AA3197"/>
  <c r="AB3197"/>
  <c r="AA3198"/>
  <c r="AB3198"/>
  <c r="AA3199"/>
  <c r="AB3199"/>
  <c r="AA3200"/>
  <c r="AB3200"/>
  <c r="AA3201"/>
  <c r="AB3201"/>
  <c r="AA3202"/>
  <c r="AB3202"/>
  <c r="AA3203"/>
  <c r="AB3203"/>
  <c r="AA3204"/>
  <c r="AB3204"/>
  <c r="AA3205"/>
  <c r="AB3205"/>
  <c r="AA3206"/>
  <c r="AB3206"/>
  <c r="AA3207"/>
  <c r="AB3207"/>
  <c r="AA3208"/>
  <c r="AB3208"/>
  <c r="AA3209"/>
  <c r="AB3209"/>
  <c r="AA3210"/>
  <c r="AB3210"/>
  <c r="AA3211"/>
  <c r="AB3211"/>
  <c r="AA3212"/>
  <c r="AB3212"/>
  <c r="AA3213"/>
  <c r="AB3213"/>
  <c r="AA3214"/>
  <c r="AB3214"/>
  <c r="AA3215"/>
  <c r="AB3215"/>
  <c r="AA3216"/>
  <c r="AB3216"/>
  <c r="AA3217"/>
  <c r="AB3217"/>
  <c r="AA3218"/>
  <c r="AB3218"/>
  <c r="AA3219"/>
  <c r="AB3219"/>
  <c r="AA3220"/>
  <c r="AB3220"/>
  <c r="AA3221"/>
  <c r="AB3221"/>
  <c r="AA3222"/>
  <c r="AB3222"/>
  <c r="AA3223"/>
  <c r="AB3223"/>
  <c r="AA3224"/>
  <c r="AB3224"/>
  <c r="AA3225"/>
  <c r="AB3225"/>
  <c r="AA3226"/>
  <c r="AB3226"/>
  <c r="AA3227"/>
  <c r="AB3227"/>
  <c r="AA3228"/>
  <c r="AB3228"/>
  <c r="AA3229"/>
  <c r="AB3229"/>
  <c r="AA3230"/>
  <c r="AB3230"/>
  <c r="AA3231"/>
  <c r="AB3231"/>
  <c r="AA3232"/>
  <c r="AB3232"/>
  <c r="AA3233"/>
  <c r="AB3233"/>
  <c r="AA3234"/>
  <c r="AB3234"/>
  <c r="AA3235"/>
  <c r="AB3235"/>
  <c r="AA3236"/>
  <c r="AB3236"/>
  <c r="AA3237"/>
  <c r="AB3237"/>
  <c r="AA3238"/>
  <c r="AB3238"/>
  <c r="AA3239"/>
  <c r="AB3239"/>
  <c r="AA3240"/>
  <c r="AB3240"/>
  <c r="AA3241"/>
  <c r="AB3241"/>
  <c r="AA3242"/>
  <c r="AB3242"/>
  <c r="AA3243"/>
  <c r="AB3243"/>
  <c r="AA3244"/>
  <c r="AB3244"/>
  <c r="AA3245"/>
  <c r="AB3245"/>
  <c r="AA3246"/>
  <c r="AB3246"/>
  <c r="AA3247"/>
  <c r="AB3247"/>
  <c r="AA3248"/>
  <c r="AB3248"/>
  <c r="AA3249"/>
  <c r="AB3249"/>
  <c r="AA3250"/>
  <c r="AB3250"/>
  <c r="AA3251"/>
  <c r="AB3251"/>
  <c r="AA3252"/>
  <c r="AB3252"/>
  <c r="AA3253"/>
  <c r="AB3253"/>
  <c r="AA3254"/>
  <c r="AB3254"/>
  <c r="AA3255"/>
  <c r="AB3255"/>
  <c r="AA3256"/>
  <c r="AB3256"/>
  <c r="AA3257"/>
  <c r="AB3257"/>
  <c r="AA3258"/>
  <c r="AB3258"/>
  <c r="AA3259"/>
  <c r="AB3259"/>
  <c r="AA3260"/>
  <c r="AB3260"/>
  <c r="AA3261"/>
  <c r="AB3261"/>
  <c r="AA3262"/>
  <c r="AB3262"/>
  <c r="AA3263"/>
  <c r="AB3263"/>
  <c r="AA3264"/>
  <c r="AB3264"/>
  <c r="AA3265"/>
  <c r="AB3265"/>
  <c r="AA3266"/>
  <c r="AB3266"/>
  <c r="AA3267"/>
  <c r="AB3267"/>
  <c r="AA3268"/>
  <c r="AB3268"/>
  <c r="AA3269"/>
  <c r="AB3269"/>
  <c r="AA3270"/>
  <c r="AB3270"/>
  <c r="AA3271"/>
  <c r="AB3271"/>
  <c r="AA3272"/>
  <c r="AB3272"/>
  <c r="AA3273"/>
  <c r="AB3273"/>
  <c r="AA3274"/>
  <c r="AB3274"/>
  <c r="AA3275"/>
  <c r="AB3275"/>
  <c r="AA3276"/>
  <c r="AB3276"/>
  <c r="AA3277"/>
  <c r="AB3277"/>
  <c r="AA3278"/>
  <c r="AB3278"/>
  <c r="AA3279"/>
  <c r="AB3279"/>
  <c r="AA3280"/>
  <c r="AB3280"/>
  <c r="AA3281"/>
  <c r="AB3281"/>
  <c r="AA3282"/>
  <c r="AB3282"/>
  <c r="AA3283"/>
  <c r="AB3283"/>
  <c r="AA3284"/>
  <c r="AB3284"/>
  <c r="AA3285"/>
  <c r="AB3285"/>
  <c r="AA3286"/>
  <c r="AB3286"/>
  <c r="AA3287"/>
  <c r="AB3287"/>
  <c r="AA3288"/>
  <c r="AB3288"/>
  <c r="AA3289"/>
  <c r="AB3289"/>
  <c r="AA3290"/>
  <c r="AB3290"/>
  <c r="AA3291"/>
  <c r="AB3291"/>
  <c r="AA3292"/>
  <c r="AB3292"/>
  <c r="AA3293"/>
  <c r="AB3293"/>
  <c r="AA3294"/>
  <c r="AB3294"/>
  <c r="AA3295"/>
  <c r="AB3295"/>
  <c r="AA3296"/>
  <c r="AB3296"/>
  <c r="AA3297"/>
  <c r="AB3297"/>
  <c r="AA3298"/>
  <c r="AB3298"/>
  <c r="AA3299"/>
  <c r="AB3299"/>
  <c r="AA3300"/>
  <c r="AB3300"/>
  <c r="AA3301"/>
  <c r="AB3301"/>
  <c r="AA3302"/>
  <c r="AB3302"/>
  <c r="AA3303"/>
  <c r="AB3303"/>
  <c r="AA3304"/>
  <c r="AB3304"/>
  <c r="AA3305"/>
  <c r="AB3305"/>
  <c r="AA3306"/>
  <c r="AB3306"/>
  <c r="AA3307"/>
  <c r="AB3307"/>
  <c r="AA3308"/>
  <c r="AB3308"/>
  <c r="AA3309"/>
  <c r="AB3309"/>
  <c r="AA3310"/>
  <c r="AB3310"/>
  <c r="AA3311"/>
  <c r="AB3311"/>
  <c r="AA3312"/>
  <c r="AB3312"/>
  <c r="AA3313"/>
  <c r="AB3313"/>
  <c r="AA3314"/>
  <c r="AB3314"/>
  <c r="AA3315"/>
  <c r="AB3315"/>
  <c r="AA3316"/>
  <c r="AB3316"/>
  <c r="AA3317"/>
  <c r="AB3317"/>
  <c r="AA3318"/>
  <c r="AB3318"/>
  <c r="AA3319"/>
  <c r="AB3319"/>
  <c r="AA3320"/>
  <c r="AB3320"/>
  <c r="AA3321"/>
  <c r="AB3321"/>
  <c r="AA3322"/>
  <c r="AB3322"/>
  <c r="AA3323"/>
  <c r="AB3323"/>
  <c r="AA3324"/>
  <c r="AB3324"/>
  <c r="AA3325"/>
  <c r="AB3325"/>
  <c r="AA3326"/>
  <c r="AB3326"/>
  <c r="AA3327"/>
  <c r="AB3327"/>
  <c r="AA3328"/>
  <c r="AB3328"/>
  <c r="AA3329"/>
  <c r="AB3329"/>
  <c r="AA3330"/>
  <c r="AB3330"/>
  <c r="AA3331"/>
  <c r="AB3331"/>
  <c r="AA3332"/>
  <c r="AB3332"/>
  <c r="AA3333"/>
  <c r="AB3333"/>
  <c r="AA3334"/>
  <c r="AB3334"/>
  <c r="AA3335"/>
  <c r="AB3335"/>
  <c r="AA3336"/>
  <c r="AB3336"/>
  <c r="AA3337"/>
  <c r="AB3337"/>
  <c r="AA3338"/>
  <c r="AB3338"/>
  <c r="AA3339"/>
  <c r="AB3339"/>
  <c r="AA3340"/>
  <c r="AB3340"/>
  <c r="AA3341"/>
  <c r="AB3341"/>
  <c r="AA3342"/>
  <c r="AB3342"/>
  <c r="AA3343"/>
  <c r="AB3343"/>
  <c r="AA3344"/>
  <c r="AB3344"/>
  <c r="AA3345"/>
  <c r="AB3345"/>
  <c r="AA3346"/>
  <c r="AB3346"/>
  <c r="AA3347"/>
  <c r="AB3347"/>
  <c r="AA3348"/>
  <c r="AB3348"/>
  <c r="AA3349"/>
  <c r="AB3349"/>
  <c r="AA3350"/>
  <c r="AB3350"/>
  <c r="AA3351"/>
  <c r="AB3351"/>
  <c r="AA3352"/>
  <c r="AB3352"/>
  <c r="AA3353"/>
  <c r="AB3353"/>
  <c r="AA3354"/>
  <c r="AB3354"/>
  <c r="AA3355"/>
  <c r="AB3355"/>
  <c r="AA3356"/>
  <c r="AB3356"/>
  <c r="AA3357"/>
  <c r="AB3357"/>
  <c r="AA3358"/>
  <c r="AB3358"/>
  <c r="AA3359"/>
  <c r="AB3359"/>
  <c r="AA3360"/>
  <c r="AB3360"/>
  <c r="AA3361"/>
  <c r="AB3361"/>
  <c r="AA3362"/>
  <c r="AB3362"/>
  <c r="AA3363"/>
  <c r="AB3363"/>
  <c r="AA3364"/>
  <c r="AB3364"/>
  <c r="AA3365"/>
  <c r="AB3365"/>
  <c r="AA3366"/>
  <c r="AB3366"/>
  <c r="AA3367"/>
  <c r="AB3367"/>
  <c r="AA3368"/>
  <c r="AB3368"/>
  <c r="AA3369"/>
  <c r="AB3369"/>
  <c r="AA3370"/>
  <c r="AB3370"/>
  <c r="AA3371"/>
  <c r="AB3371"/>
  <c r="AA3372"/>
  <c r="AB3372"/>
  <c r="AA3373"/>
  <c r="AB3373"/>
  <c r="AA3374"/>
  <c r="AB3374"/>
  <c r="AA3375"/>
  <c r="AB3375"/>
  <c r="AA3376"/>
  <c r="AB3376"/>
  <c r="AA3377"/>
  <c r="AB3377"/>
  <c r="AA3378"/>
  <c r="AB3378"/>
  <c r="AA3379"/>
  <c r="AB3379"/>
  <c r="AA3380"/>
  <c r="AB3380"/>
  <c r="AA3381"/>
  <c r="AB3381"/>
  <c r="AA3382"/>
  <c r="AB3382"/>
  <c r="AA3383"/>
  <c r="AB3383"/>
  <c r="AA3384"/>
  <c r="AB3384"/>
  <c r="AA3385"/>
  <c r="AB3385"/>
  <c r="AA3386"/>
  <c r="AB3386"/>
  <c r="AA3387"/>
  <c r="AB3387"/>
  <c r="AA3388"/>
  <c r="AB3388"/>
  <c r="AA3389"/>
  <c r="AB3389"/>
  <c r="AA3390"/>
  <c r="AB3390"/>
  <c r="AA3391"/>
  <c r="AB3391"/>
  <c r="AA3392"/>
  <c r="AB3392"/>
  <c r="AA3393"/>
  <c r="AB3393"/>
  <c r="AA3394"/>
  <c r="AB3394"/>
  <c r="AA3395"/>
  <c r="AB3395"/>
  <c r="AA3396"/>
  <c r="AB3396"/>
  <c r="AA3397"/>
  <c r="AB3397"/>
  <c r="AA3398"/>
  <c r="AB3398"/>
  <c r="AA3399"/>
  <c r="AB3399"/>
  <c r="AA3400"/>
  <c r="AB3400"/>
  <c r="AA3401"/>
  <c r="AB3401"/>
  <c r="AA3402"/>
  <c r="AB3402"/>
  <c r="AA3403"/>
  <c r="AB3403"/>
  <c r="AA3404"/>
  <c r="AB3404"/>
  <c r="AA3405"/>
  <c r="AB3405"/>
  <c r="AA3406"/>
  <c r="AB3406"/>
  <c r="AA3407"/>
  <c r="AB3407"/>
  <c r="AA3408"/>
  <c r="AB3408"/>
  <c r="AA3409"/>
  <c r="AB3409"/>
  <c r="AA3410"/>
  <c r="AB3410"/>
  <c r="AA3411"/>
  <c r="AB3411"/>
  <c r="AA3412"/>
  <c r="AB3412"/>
  <c r="AA3413"/>
  <c r="AB3413"/>
  <c r="AA3414"/>
  <c r="AB3414"/>
  <c r="AA3415"/>
  <c r="AB3415"/>
  <c r="AA3416"/>
  <c r="AB3416"/>
  <c r="AA3417"/>
  <c r="AB3417"/>
  <c r="AA3418"/>
  <c r="AB3418"/>
  <c r="AA3419"/>
  <c r="AB3419"/>
  <c r="AA3420"/>
  <c r="AB3420"/>
  <c r="AA3421"/>
  <c r="AB3421"/>
  <c r="AA3422"/>
  <c r="AB3422"/>
  <c r="AA3423"/>
  <c r="AB3423"/>
  <c r="AA3424"/>
  <c r="AB3424"/>
  <c r="AA3425"/>
  <c r="AB3425"/>
  <c r="AA3426"/>
  <c r="AB3426"/>
  <c r="AA3427"/>
  <c r="AB3427"/>
  <c r="AA3428"/>
  <c r="AB3428"/>
  <c r="AA3429"/>
  <c r="AB3429"/>
  <c r="AA3430"/>
  <c r="AB3430"/>
  <c r="AA3431"/>
  <c r="AB3431"/>
  <c r="AA3432"/>
  <c r="AB3432"/>
  <c r="AA3433"/>
  <c r="AB3433"/>
  <c r="AA3434"/>
  <c r="AB3434"/>
  <c r="AA3435"/>
  <c r="AB3435"/>
  <c r="AA3436"/>
  <c r="AB3436"/>
  <c r="AA3437"/>
  <c r="AB3437"/>
  <c r="AA3438"/>
  <c r="AB3438"/>
  <c r="AA3439"/>
  <c r="AB3439"/>
  <c r="AA3440"/>
  <c r="AB3440"/>
  <c r="AA3441"/>
  <c r="AB3441"/>
  <c r="AA3442"/>
  <c r="AB3442"/>
  <c r="AA3443"/>
  <c r="AB3443"/>
  <c r="AA3444"/>
  <c r="AB3444"/>
  <c r="AA3445"/>
  <c r="AB3445"/>
  <c r="AA3446"/>
  <c r="AB3446"/>
  <c r="AA3447"/>
  <c r="AB3447"/>
  <c r="AA3448"/>
  <c r="AB3448"/>
  <c r="AA3449"/>
  <c r="AB3449"/>
  <c r="AA3450"/>
  <c r="AB3450"/>
  <c r="AA3451"/>
  <c r="AB3451"/>
  <c r="AA3452"/>
  <c r="AB3452"/>
  <c r="AA3453"/>
  <c r="AB3453"/>
  <c r="AA3454"/>
  <c r="AB3454"/>
  <c r="AA3455"/>
  <c r="AB3455"/>
  <c r="AA3456"/>
  <c r="AB3456"/>
  <c r="AA3457"/>
  <c r="AB3457"/>
  <c r="AA3458"/>
  <c r="AB3458"/>
  <c r="AA3459"/>
  <c r="AB3459"/>
  <c r="AA3460"/>
  <c r="AB3460"/>
  <c r="AA3461"/>
  <c r="AB3461"/>
  <c r="AA3462"/>
  <c r="AB3462"/>
  <c r="AA3463"/>
  <c r="AB3463"/>
  <c r="AA3464"/>
  <c r="AB3464"/>
  <c r="AA3465"/>
  <c r="AB3465"/>
  <c r="AA3466"/>
  <c r="AB3466"/>
  <c r="AA3467"/>
  <c r="AB3467"/>
  <c r="AA3468"/>
  <c r="AB3468"/>
  <c r="AA3469"/>
  <c r="AB3469"/>
  <c r="AA3470"/>
  <c r="AB3470"/>
  <c r="AA3471"/>
  <c r="AB3471"/>
  <c r="AA3472"/>
  <c r="AB3472"/>
  <c r="AA3473"/>
  <c r="AB3473"/>
  <c r="AA3474"/>
  <c r="AB3474"/>
  <c r="AA3475"/>
  <c r="AB3475"/>
  <c r="AA3476"/>
  <c r="AB3476"/>
  <c r="AA3477"/>
  <c r="AB3477"/>
  <c r="AA3478"/>
  <c r="AB3478"/>
  <c r="AA3479"/>
  <c r="AB3479"/>
  <c r="AA3480"/>
  <c r="AB3480"/>
  <c r="AA3481"/>
  <c r="AB3481"/>
  <c r="AA3482"/>
  <c r="AB3482"/>
  <c r="AA3483"/>
  <c r="AB3483"/>
  <c r="AA3484"/>
  <c r="AB3484"/>
  <c r="AA3485"/>
  <c r="AB3485"/>
  <c r="AA3486"/>
  <c r="AB3486"/>
  <c r="AA3487"/>
  <c r="AB3487"/>
  <c r="AA3488"/>
  <c r="AB3488"/>
  <c r="AA3489"/>
  <c r="AB3489"/>
  <c r="AA3490"/>
  <c r="AB3490"/>
  <c r="AA3491"/>
  <c r="AB3491"/>
  <c r="AA3492"/>
  <c r="AB3492"/>
  <c r="AA3493"/>
  <c r="AB3493"/>
  <c r="AA3494"/>
  <c r="AB3494"/>
  <c r="AA3495"/>
  <c r="AB3495"/>
  <c r="AA3496"/>
  <c r="AB3496"/>
  <c r="AA3497"/>
  <c r="AB3497"/>
  <c r="AA3498"/>
  <c r="AB3498"/>
  <c r="AA3499"/>
  <c r="AB3499"/>
  <c r="AA3500"/>
  <c r="AB3500"/>
  <c r="AA3501"/>
  <c r="AB3501"/>
  <c r="AA3502"/>
  <c r="AB3502"/>
  <c r="AA3503"/>
  <c r="AB3503"/>
  <c r="AA3504"/>
  <c r="AB3504"/>
  <c r="AA3505"/>
  <c r="AB3505"/>
  <c r="AA3506"/>
  <c r="AB3506"/>
  <c r="AA3507"/>
  <c r="AB3507"/>
  <c r="AA3508"/>
  <c r="AB3508"/>
  <c r="AA3509"/>
  <c r="AB3509"/>
  <c r="AA3510"/>
  <c r="AB3510"/>
  <c r="AA3511"/>
  <c r="AB3511"/>
  <c r="AA3512"/>
  <c r="AB3512"/>
  <c r="AA3513"/>
  <c r="AB3513"/>
  <c r="AA3514"/>
  <c r="AB3514"/>
  <c r="AA3515"/>
  <c r="AB3515"/>
  <c r="AA3516"/>
  <c r="AB3516"/>
  <c r="AA3517"/>
  <c r="AB3517"/>
  <c r="AA3518"/>
  <c r="AB3518"/>
  <c r="AA3519"/>
  <c r="AB3519"/>
  <c r="AA3520"/>
  <c r="AB3520"/>
  <c r="AA3521"/>
  <c r="AB3521"/>
  <c r="AA3522"/>
  <c r="AB3522"/>
  <c r="AA3523"/>
  <c r="AB3523"/>
  <c r="AA3524"/>
  <c r="AB3524"/>
  <c r="AA3525"/>
  <c r="AB3525"/>
  <c r="AA3526"/>
  <c r="AB3526"/>
  <c r="AA3527"/>
  <c r="AB3527"/>
  <c r="AA3528"/>
  <c r="AB3528"/>
  <c r="AA3529"/>
  <c r="AB3529"/>
  <c r="AA3530"/>
  <c r="AB3530"/>
  <c r="AA3531"/>
  <c r="AB3531"/>
  <c r="AA3532"/>
  <c r="AB3532"/>
  <c r="AA3533"/>
  <c r="AB3533"/>
  <c r="AA3534"/>
  <c r="AB3534"/>
  <c r="AA3535"/>
  <c r="AB3535"/>
  <c r="AA3536"/>
  <c r="AB3536"/>
  <c r="AA3537"/>
  <c r="AB3537"/>
  <c r="AA3538"/>
  <c r="AB3538"/>
  <c r="AA3539"/>
  <c r="AB3539"/>
  <c r="AA3540"/>
  <c r="AB3540"/>
  <c r="AA3541"/>
  <c r="AB3541"/>
  <c r="AA3542"/>
  <c r="AB3542"/>
  <c r="AA3543"/>
  <c r="AB3543"/>
  <c r="AA3544"/>
  <c r="AB3544"/>
  <c r="AA3545"/>
  <c r="AB3545"/>
  <c r="AA3546"/>
  <c r="AB3546"/>
  <c r="AA3547"/>
  <c r="AB3547"/>
  <c r="AA3548"/>
  <c r="AB3548"/>
  <c r="AA3549"/>
  <c r="AB3549"/>
  <c r="AA3550"/>
  <c r="AB3550"/>
  <c r="AA3551"/>
  <c r="AB3551"/>
  <c r="AA3552"/>
  <c r="AB3552"/>
  <c r="AA3553"/>
  <c r="AB3553"/>
  <c r="AA3554"/>
  <c r="AB3554"/>
  <c r="AA3555"/>
  <c r="AB3555"/>
  <c r="AA3556"/>
  <c r="AB3556"/>
  <c r="AA3557"/>
  <c r="AB3557"/>
  <c r="AA3558"/>
  <c r="AB3558"/>
  <c r="AA3559"/>
  <c r="AB3559"/>
  <c r="AA3560"/>
  <c r="AB3560"/>
  <c r="AA3561"/>
  <c r="AB3561"/>
  <c r="AA3562"/>
  <c r="AB3562"/>
  <c r="AA3563"/>
  <c r="AB3563"/>
  <c r="AA3564"/>
  <c r="AB3564"/>
  <c r="AA3565"/>
  <c r="AB3565"/>
  <c r="AA3566"/>
  <c r="AB3566"/>
  <c r="AA3567"/>
  <c r="AB3567"/>
  <c r="AA3568"/>
  <c r="AB3568"/>
  <c r="AA3569"/>
  <c r="AB3569"/>
  <c r="AA3570"/>
  <c r="AB3570"/>
  <c r="AA3571"/>
  <c r="AB3571"/>
  <c r="AA3572"/>
  <c r="AB3572"/>
  <c r="AA3573"/>
  <c r="AB3573"/>
  <c r="AA3574"/>
  <c r="AB3574"/>
  <c r="AA3575"/>
  <c r="AB3575"/>
  <c r="AA3576"/>
  <c r="AB3576"/>
  <c r="AA3577"/>
  <c r="AB3577"/>
  <c r="AA3578"/>
  <c r="AB3578"/>
  <c r="AA3579"/>
  <c r="AB3579"/>
  <c r="AA3580"/>
  <c r="AB3580"/>
  <c r="AA3581"/>
  <c r="AB3581"/>
  <c r="AA3582"/>
  <c r="AB3582"/>
  <c r="AA3583"/>
  <c r="AB3583"/>
  <c r="AA3584"/>
  <c r="AB3584"/>
  <c r="AA3585"/>
  <c r="AB3585"/>
  <c r="AA3586"/>
  <c r="AB3586"/>
  <c r="AA3587"/>
  <c r="AB3587"/>
  <c r="AA3588"/>
  <c r="AB3588"/>
  <c r="AA3589"/>
  <c r="AB3589"/>
  <c r="AA3590"/>
  <c r="AB3590"/>
  <c r="AA3591"/>
  <c r="AB3591"/>
  <c r="AA3592"/>
  <c r="AB3592"/>
  <c r="AA3593"/>
  <c r="AB3593"/>
  <c r="AA3594"/>
  <c r="AB3594"/>
  <c r="AA3595"/>
  <c r="AB3595"/>
  <c r="AA3596"/>
  <c r="AB3596"/>
  <c r="AA3597"/>
  <c r="AB3597"/>
  <c r="AA3598"/>
  <c r="AB3598"/>
  <c r="AA3599"/>
  <c r="AB3599"/>
  <c r="AA3600"/>
  <c r="AB3600"/>
  <c r="AA3601"/>
  <c r="AB3601"/>
  <c r="AA3602"/>
  <c r="AB3602"/>
  <c r="AA3603"/>
  <c r="AB3603"/>
  <c r="AA3604"/>
  <c r="AB3604"/>
  <c r="AA3605"/>
  <c r="AB3605"/>
  <c r="AA3606"/>
  <c r="AB3606"/>
  <c r="AA3607"/>
  <c r="AB3607"/>
  <c r="AA3608"/>
  <c r="AB3608"/>
  <c r="AA3609"/>
  <c r="AB3609"/>
  <c r="AA3610"/>
  <c r="AB3610"/>
  <c r="AA3611"/>
  <c r="AB3611"/>
  <c r="AA3612"/>
  <c r="AB3612"/>
  <c r="AA3613"/>
  <c r="AB3613"/>
  <c r="AA3614"/>
  <c r="AB3614"/>
  <c r="AA3615"/>
  <c r="AB3615"/>
  <c r="AA3616"/>
  <c r="AB3616"/>
  <c r="AA3617"/>
  <c r="AB3617"/>
  <c r="AA3618"/>
  <c r="AB3618"/>
  <c r="AA3619"/>
  <c r="AB3619"/>
  <c r="AA3620"/>
  <c r="AB3620"/>
  <c r="AA3621"/>
  <c r="AB3621"/>
  <c r="AA3622"/>
  <c r="AB3622"/>
  <c r="AA3623"/>
  <c r="AB3623"/>
  <c r="AA3624"/>
  <c r="AB3624"/>
  <c r="AA3625"/>
  <c r="AB3625"/>
  <c r="AA3626"/>
  <c r="AB3626"/>
  <c r="AA3627"/>
  <c r="AB3627"/>
  <c r="AA3628"/>
  <c r="AB3628"/>
  <c r="AA3629"/>
  <c r="AB3629"/>
  <c r="AA3630"/>
  <c r="AB3630"/>
  <c r="AA3631"/>
  <c r="AB3631"/>
  <c r="AA3632"/>
  <c r="AB3632"/>
  <c r="AA3633"/>
  <c r="AB3633"/>
  <c r="AA3634"/>
  <c r="AB3634"/>
  <c r="AA3635"/>
  <c r="AB3635"/>
  <c r="AA3636"/>
  <c r="AB3636"/>
  <c r="AA3637"/>
  <c r="AB3637"/>
  <c r="AA3638"/>
  <c r="AB3638"/>
  <c r="AA3639"/>
  <c r="AB3639"/>
  <c r="AA3640"/>
  <c r="AB3640"/>
  <c r="AA3641"/>
  <c r="AB3641"/>
  <c r="AA3642"/>
  <c r="AB3642"/>
  <c r="AA3643"/>
  <c r="AB3643"/>
  <c r="AA3644"/>
  <c r="AB3644"/>
  <c r="AA3645"/>
  <c r="AB3645"/>
  <c r="AA3646"/>
  <c r="AB3646"/>
  <c r="AA3647"/>
  <c r="AB3647"/>
  <c r="AA3648"/>
  <c r="AB3648"/>
  <c r="AA3649"/>
  <c r="AB3649"/>
  <c r="AA3650"/>
  <c r="AB3650"/>
  <c r="AA3651"/>
  <c r="AB3651"/>
  <c r="AA3652"/>
  <c r="AB3652"/>
  <c r="AA3653"/>
  <c r="AB3653"/>
  <c r="AA3654"/>
  <c r="AB3654"/>
  <c r="AA3655"/>
  <c r="AB3655"/>
  <c r="AA3656"/>
  <c r="AB3656"/>
  <c r="AA3657"/>
  <c r="AB3657"/>
  <c r="AA3658"/>
  <c r="AB3658"/>
  <c r="AA3659"/>
  <c r="AB3659"/>
  <c r="AA3660"/>
  <c r="AB3660"/>
  <c r="AA3661"/>
  <c r="AB3661"/>
  <c r="AA3662"/>
  <c r="AB3662"/>
  <c r="AA3663"/>
  <c r="AB3663"/>
  <c r="AA3664"/>
  <c r="AB3664"/>
  <c r="AA3665"/>
  <c r="AB3665"/>
  <c r="AA3666"/>
  <c r="AB3666"/>
  <c r="AA3667"/>
  <c r="AB3667"/>
  <c r="AA3668"/>
  <c r="AB3668"/>
  <c r="AA3669"/>
  <c r="AB3669"/>
  <c r="AA3670"/>
  <c r="AB3670"/>
  <c r="AA3671"/>
  <c r="AB3671"/>
  <c r="AA3672"/>
  <c r="AB3672"/>
  <c r="AA3673"/>
  <c r="AB3673"/>
  <c r="AA3674"/>
  <c r="AB3674"/>
  <c r="AA3675"/>
  <c r="AB3675"/>
  <c r="AA3676"/>
  <c r="AB3676"/>
  <c r="AA3677"/>
  <c r="AB3677"/>
  <c r="AA3678"/>
  <c r="AB3678"/>
  <c r="AA3679"/>
  <c r="AB3679"/>
  <c r="AA3680"/>
  <c r="AB3680"/>
  <c r="AA3681"/>
  <c r="AB3681"/>
  <c r="AA3682"/>
  <c r="AB3682"/>
  <c r="AA3683"/>
  <c r="AB3683"/>
  <c r="AA3684"/>
  <c r="AB3684"/>
  <c r="AA3685"/>
  <c r="AB3685"/>
  <c r="AA3686"/>
  <c r="AB3686"/>
  <c r="AA3687"/>
  <c r="AB3687"/>
  <c r="AA3688"/>
  <c r="AB3688"/>
  <c r="AA3689"/>
  <c r="AB3689"/>
  <c r="AA3690"/>
  <c r="AB3690"/>
  <c r="AA3691"/>
  <c r="AB3691"/>
  <c r="AA3692"/>
  <c r="AB3692"/>
  <c r="AA3693"/>
  <c r="AB3693"/>
  <c r="AA3694"/>
  <c r="AB3694"/>
  <c r="AA3695"/>
  <c r="AB3695"/>
  <c r="AA3696"/>
  <c r="AB3696"/>
  <c r="AA3697"/>
  <c r="AB3697"/>
  <c r="AA3698"/>
  <c r="AB3698"/>
  <c r="AA3699"/>
  <c r="AB3699"/>
  <c r="AA3700"/>
  <c r="AB3700"/>
  <c r="AA3701"/>
  <c r="AB3701"/>
  <c r="AA3702"/>
  <c r="AB3702"/>
  <c r="AA3703"/>
  <c r="AB3703"/>
  <c r="AA3704"/>
  <c r="AB3704"/>
  <c r="AA3705"/>
  <c r="AB3705"/>
  <c r="AA3706"/>
  <c r="AB3706"/>
  <c r="AA3707"/>
  <c r="AB3707"/>
  <c r="AA3708"/>
  <c r="AB3708"/>
  <c r="AA3709"/>
  <c r="AB3709"/>
  <c r="AA3710"/>
  <c r="AB3710"/>
  <c r="AA3711"/>
  <c r="AB3711"/>
  <c r="AA3712"/>
  <c r="AB3712"/>
  <c r="AA3713"/>
  <c r="AB3713"/>
  <c r="AA3714"/>
  <c r="AB3714"/>
  <c r="AA3715"/>
  <c r="AB3715"/>
  <c r="AA3716"/>
  <c r="AB3716"/>
  <c r="AA3717"/>
  <c r="AB3717"/>
  <c r="AA3718"/>
  <c r="AB3718"/>
  <c r="AA3719"/>
  <c r="AB3719"/>
  <c r="AA3720"/>
  <c r="AB3720"/>
  <c r="AA3721"/>
  <c r="AB3721"/>
  <c r="AA3722"/>
  <c r="AB3722"/>
  <c r="AA3723"/>
  <c r="AB3723"/>
  <c r="AA3724"/>
  <c r="AB3724"/>
  <c r="AA3725"/>
  <c r="AB3725"/>
  <c r="AA3726"/>
  <c r="AB3726"/>
  <c r="AA3727"/>
  <c r="AB3727"/>
  <c r="AA3728"/>
  <c r="AB3728"/>
  <c r="AA3729"/>
  <c r="AB3729"/>
  <c r="AA3730"/>
  <c r="AB3730"/>
  <c r="AA3731"/>
  <c r="AB3731"/>
  <c r="AA3732"/>
  <c r="AB3732"/>
  <c r="AA3733"/>
  <c r="AB3733"/>
  <c r="AA3734"/>
  <c r="AB3734"/>
  <c r="AA3735"/>
  <c r="AB3735"/>
  <c r="AA3736"/>
  <c r="AB3736"/>
  <c r="AA3737"/>
  <c r="AB3737"/>
  <c r="AA3738"/>
  <c r="AB3738"/>
  <c r="AA3739"/>
  <c r="AB3739"/>
  <c r="AA3740"/>
  <c r="AB3740"/>
  <c r="AA3741"/>
  <c r="AB3741"/>
  <c r="AA3742"/>
  <c r="AB3742"/>
  <c r="AA3743"/>
  <c r="AB3743"/>
  <c r="AA3744"/>
  <c r="AB3744"/>
  <c r="AA3745"/>
  <c r="AB3745"/>
  <c r="AA3746"/>
  <c r="AB3746"/>
  <c r="AA3747"/>
  <c r="AB3747"/>
  <c r="AA3748"/>
  <c r="AB3748"/>
  <c r="AA3749"/>
  <c r="AB3749"/>
  <c r="AA3750"/>
  <c r="AB3750"/>
  <c r="AA3751"/>
  <c r="AB3751"/>
  <c r="AA3752"/>
  <c r="AB3752"/>
  <c r="AA3753"/>
  <c r="AB3753"/>
  <c r="AA3754"/>
  <c r="AB3754"/>
  <c r="AA3755"/>
  <c r="AB3755"/>
  <c r="AA3756"/>
  <c r="AB3756"/>
  <c r="AA3757"/>
  <c r="AB3757"/>
  <c r="AA3758"/>
  <c r="AB3758"/>
  <c r="AA3759"/>
  <c r="AB3759"/>
  <c r="AA3760"/>
  <c r="AB3760"/>
  <c r="AA3761"/>
  <c r="AB3761"/>
  <c r="AA3762"/>
  <c r="AB3762"/>
  <c r="AA3763"/>
  <c r="AB3763"/>
  <c r="AA3764"/>
  <c r="AB3764"/>
  <c r="AA3765"/>
  <c r="AB3765"/>
  <c r="AA3766"/>
  <c r="AB3766"/>
  <c r="AA3767"/>
  <c r="AB3767"/>
  <c r="AA3768"/>
  <c r="AB3768"/>
  <c r="AA3769"/>
  <c r="AB3769"/>
  <c r="AA3770"/>
  <c r="AB3770"/>
  <c r="AA3771"/>
  <c r="AB3771"/>
  <c r="AA3772"/>
  <c r="AB3772"/>
  <c r="AA3773"/>
  <c r="AB3773"/>
  <c r="AA3774"/>
  <c r="AB3774"/>
  <c r="AA3775"/>
  <c r="AB3775"/>
  <c r="AA3776"/>
  <c r="AB3776"/>
  <c r="AA3777"/>
  <c r="AB3777"/>
  <c r="AA3778"/>
  <c r="AB3778"/>
  <c r="AA3779"/>
  <c r="AB3779"/>
  <c r="AA3780"/>
  <c r="AB3780"/>
  <c r="AA3781"/>
  <c r="AB3781"/>
  <c r="AA3782"/>
  <c r="AB3782"/>
  <c r="AA3783"/>
  <c r="AB3783"/>
  <c r="AA3784"/>
  <c r="AB3784"/>
  <c r="AA3785"/>
  <c r="AB3785"/>
  <c r="AA3786"/>
  <c r="AB3786"/>
  <c r="AA3787"/>
  <c r="AB3787"/>
  <c r="AA3788"/>
  <c r="AB3788"/>
  <c r="AA3789"/>
  <c r="AB3789"/>
  <c r="AA3790"/>
  <c r="AB3790"/>
  <c r="AA3791"/>
  <c r="AB3791"/>
  <c r="AA3792"/>
  <c r="AB3792"/>
  <c r="AA3793"/>
  <c r="AB3793"/>
  <c r="AA3794"/>
  <c r="AB3794"/>
  <c r="AA3795"/>
  <c r="AB3795"/>
  <c r="AA3796"/>
  <c r="AB3796"/>
  <c r="AA3797"/>
  <c r="AB3797"/>
  <c r="AA3798"/>
  <c r="AB3798"/>
  <c r="AA3799"/>
  <c r="AB3799"/>
  <c r="AA3800"/>
  <c r="AB3800"/>
  <c r="AA3801"/>
  <c r="AB3801"/>
  <c r="AA3802"/>
  <c r="AB3802"/>
  <c r="AA3803"/>
  <c r="AB3803"/>
  <c r="AA3804"/>
  <c r="AB3804"/>
  <c r="AA3805"/>
  <c r="AB3805"/>
  <c r="AA3806"/>
  <c r="AB3806"/>
  <c r="AA3807"/>
  <c r="AB3807"/>
  <c r="AA3808"/>
  <c r="AB3808"/>
  <c r="AA3809"/>
  <c r="AB3809"/>
  <c r="AA3810"/>
  <c r="AB3810"/>
  <c r="AA3811"/>
  <c r="AB3811"/>
  <c r="AA3812"/>
  <c r="AB3812"/>
  <c r="AA3813"/>
  <c r="AB3813"/>
  <c r="AA3814"/>
  <c r="AB3814"/>
  <c r="AA3815"/>
  <c r="AB3815"/>
  <c r="AA3816"/>
  <c r="AB3816"/>
  <c r="AA3817"/>
  <c r="AB3817"/>
  <c r="AA3818"/>
  <c r="AB3818"/>
  <c r="AA3819"/>
  <c r="AB3819"/>
  <c r="AA3820"/>
  <c r="AB3820"/>
  <c r="AA3821"/>
  <c r="AB3821"/>
  <c r="AA3822"/>
  <c r="AB3822"/>
  <c r="AA3823"/>
  <c r="AB3823"/>
  <c r="AA3824"/>
  <c r="AB3824"/>
  <c r="AA3825"/>
  <c r="AB3825"/>
  <c r="AA3826"/>
  <c r="AB3826"/>
  <c r="AA3827"/>
  <c r="AB3827"/>
  <c r="AA3828"/>
  <c r="AB3828"/>
  <c r="AA3829"/>
  <c r="AB3829"/>
  <c r="AA3830"/>
  <c r="AB3830"/>
  <c r="AA3831"/>
  <c r="AB3831"/>
  <c r="AA3832"/>
  <c r="AB3832"/>
  <c r="AA3833"/>
  <c r="AB3833"/>
  <c r="AA3834"/>
  <c r="AB3834"/>
  <c r="AA3835"/>
  <c r="AB3835"/>
  <c r="AA3836"/>
  <c r="AB3836"/>
  <c r="AA3837"/>
  <c r="AB3837"/>
  <c r="AA3838"/>
  <c r="AB3838"/>
  <c r="AA3839"/>
  <c r="AB3839"/>
  <c r="AA3840"/>
  <c r="AB3840"/>
  <c r="AA3841"/>
  <c r="AB3841"/>
  <c r="AA3842"/>
  <c r="AB3842"/>
  <c r="AA3843"/>
  <c r="AB3843"/>
  <c r="AA3844"/>
  <c r="AB3844"/>
  <c r="AA3845"/>
  <c r="AB3845"/>
  <c r="AA3846"/>
  <c r="AB3846"/>
  <c r="AA3847"/>
  <c r="AB3847"/>
  <c r="AA3848"/>
  <c r="AB3848"/>
  <c r="AA3849"/>
  <c r="AB3849"/>
  <c r="AA3850"/>
  <c r="AB3850"/>
  <c r="AA3851"/>
  <c r="AB3851"/>
  <c r="AA3852"/>
  <c r="AB3852"/>
  <c r="AA3853"/>
  <c r="AB3853"/>
  <c r="AA3854"/>
  <c r="AB3854"/>
  <c r="AA3855"/>
  <c r="AB3855"/>
  <c r="AA3856"/>
  <c r="AB3856"/>
  <c r="AA3857"/>
  <c r="AB3857"/>
  <c r="AA3858"/>
  <c r="AB3858"/>
  <c r="AA3859"/>
  <c r="AB3859"/>
  <c r="AA3860"/>
  <c r="AB3860"/>
  <c r="AA3861"/>
  <c r="AB3861"/>
  <c r="AA3862"/>
  <c r="AB3862"/>
  <c r="AA3863"/>
  <c r="AB3863"/>
  <c r="AA3864"/>
  <c r="AB3864"/>
  <c r="AA3865"/>
  <c r="AB3865"/>
  <c r="AA3866"/>
  <c r="AB3866"/>
  <c r="AA3867"/>
  <c r="AB3867"/>
  <c r="AA3868"/>
  <c r="AB3868"/>
  <c r="AA3869"/>
  <c r="AB3869"/>
  <c r="AA3870"/>
  <c r="AB3870"/>
  <c r="AA3871"/>
  <c r="AB3871"/>
  <c r="AA3872"/>
  <c r="AB3872"/>
  <c r="AA3873"/>
  <c r="AB3873"/>
  <c r="AA3874"/>
  <c r="AB3874"/>
  <c r="AA3875"/>
  <c r="AB3875"/>
  <c r="AA3876"/>
  <c r="AB3876"/>
  <c r="AA3877"/>
  <c r="AB3877"/>
  <c r="AA3878"/>
  <c r="AB3878"/>
  <c r="AA3879"/>
  <c r="AB3879"/>
  <c r="AA3880"/>
  <c r="AB3880"/>
  <c r="AA3881"/>
  <c r="AB3881"/>
  <c r="AA3882"/>
  <c r="AB3882"/>
  <c r="AA3883"/>
  <c r="AB3883"/>
  <c r="AA3884"/>
  <c r="AB3884"/>
  <c r="AA3885"/>
  <c r="AB3885"/>
  <c r="AA3886"/>
  <c r="AB3886"/>
  <c r="AA3887"/>
  <c r="AB3887"/>
  <c r="AA3888"/>
  <c r="AB3888"/>
  <c r="AA3889"/>
  <c r="AB3889"/>
  <c r="AA3890"/>
  <c r="AB3890"/>
  <c r="AA3891"/>
  <c r="AB3891"/>
  <c r="AA3892"/>
  <c r="AB3892"/>
  <c r="AA3893"/>
  <c r="AB3893"/>
  <c r="AA3894"/>
  <c r="AB3894"/>
  <c r="AA3895"/>
  <c r="AB3895"/>
  <c r="AA3896"/>
  <c r="AB3896"/>
  <c r="AA3897"/>
  <c r="AB3897"/>
  <c r="AA3898"/>
  <c r="AB3898"/>
  <c r="AA3899"/>
  <c r="AB3899"/>
  <c r="AA3900"/>
  <c r="AB3900"/>
  <c r="AA3901"/>
  <c r="AB3901"/>
  <c r="AA3902"/>
  <c r="AB3902"/>
  <c r="AA3903"/>
  <c r="AB3903"/>
  <c r="AA3904"/>
  <c r="AB3904"/>
  <c r="AA3905"/>
  <c r="AB3905"/>
  <c r="AA3906"/>
  <c r="AB3906"/>
  <c r="AA3907"/>
  <c r="AB3907"/>
  <c r="AA3908"/>
  <c r="AB3908"/>
  <c r="AA3909"/>
  <c r="AB3909"/>
  <c r="AA3910"/>
  <c r="AB3910"/>
  <c r="AA3911"/>
  <c r="AB3911"/>
  <c r="AA3912"/>
  <c r="AB3912"/>
  <c r="AA3913"/>
  <c r="AB3913"/>
  <c r="AA3914"/>
  <c r="AB3914"/>
  <c r="AA3915"/>
  <c r="AB3915"/>
  <c r="AA3916"/>
  <c r="AB3916"/>
  <c r="AA3917"/>
  <c r="AB3917"/>
  <c r="AA3918"/>
  <c r="AB3918"/>
  <c r="AA3919"/>
  <c r="AB3919"/>
  <c r="AA3920"/>
  <c r="AB3920"/>
  <c r="AA3921"/>
  <c r="AB3921"/>
  <c r="AA3922"/>
  <c r="AB3922"/>
  <c r="AA3923"/>
  <c r="AB3923"/>
  <c r="AA3924"/>
  <c r="AB3924"/>
  <c r="AA3925"/>
  <c r="AB3925"/>
  <c r="AA3926"/>
  <c r="AB3926"/>
  <c r="AA3927"/>
  <c r="AB3927"/>
  <c r="AA3928"/>
  <c r="AB3928"/>
  <c r="AA3929"/>
  <c r="AB3929"/>
  <c r="AA3930"/>
  <c r="AB3930"/>
  <c r="AA3931"/>
  <c r="AB3931"/>
  <c r="AA3932"/>
  <c r="AB3932"/>
  <c r="AA3933"/>
  <c r="AB3933"/>
  <c r="AA3934"/>
  <c r="AB3934"/>
  <c r="AA3935"/>
  <c r="AB3935"/>
  <c r="AA3936"/>
  <c r="AB3936"/>
  <c r="AA3937"/>
  <c r="AB3937"/>
  <c r="AA3938"/>
  <c r="AB3938"/>
  <c r="AA3939"/>
  <c r="AB3939"/>
  <c r="AA3940"/>
  <c r="AB3940"/>
  <c r="AA3941"/>
  <c r="AB3941"/>
  <c r="AA3942"/>
  <c r="AB3942"/>
  <c r="AA3943"/>
  <c r="AB3943"/>
  <c r="AA3944"/>
  <c r="AB3944"/>
  <c r="AA3945"/>
  <c r="AB3945"/>
  <c r="AA3946"/>
  <c r="AB3946"/>
  <c r="AA3947"/>
  <c r="AB3947"/>
  <c r="AA3948"/>
  <c r="AB3948"/>
  <c r="AA3949"/>
  <c r="AB3949"/>
  <c r="AA3950"/>
  <c r="AB3950"/>
  <c r="AA3951"/>
  <c r="AB3951"/>
  <c r="AA3952"/>
  <c r="AB3952"/>
  <c r="AA3953"/>
  <c r="AB3953"/>
  <c r="AA3954"/>
  <c r="AB3954"/>
  <c r="AA3955"/>
  <c r="AB3955"/>
  <c r="AA3956"/>
  <c r="AB3956"/>
  <c r="AA3957"/>
  <c r="AB3957"/>
  <c r="AA3958"/>
  <c r="AB3958"/>
  <c r="AA3959"/>
  <c r="AB3959"/>
  <c r="AA3960"/>
  <c r="AB3960"/>
  <c r="AA3961"/>
  <c r="AB3961"/>
  <c r="AA3962"/>
  <c r="AB3962"/>
  <c r="AA3963"/>
  <c r="AB3963"/>
  <c r="AA3964"/>
  <c r="AB3964"/>
  <c r="AA3965"/>
  <c r="AB3965"/>
  <c r="AA3966"/>
  <c r="AB3966"/>
  <c r="AA3967"/>
  <c r="AB3967"/>
  <c r="AA3968"/>
  <c r="AB3968"/>
  <c r="AA3969"/>
  <c r="AB3969"/>
  <c r="AA3970"/>
  <c r="AB3970"/>
  <c r="AA3971"/>
  <c r="AB3971"/>
  <c r="AA3972"/>
  <c r="AB3972"/>
  <c r="AA3973"/>
  <c r="AB3973"/>
  <c r="AA3974"/>
  <c r="AB3974"/>
  <c r="AA3975"/>
  <c r="AB3975"/>
  <c r="AA3976"/>
  <c r="AB3976"/>
  <c r="AA3977"/>
  <c r="AB3977"/>
  <c r="AA3978"/>
  <c r="AB3978"/>
  <c r="AA3979"/>
  <c r="AB3979"/>
  <c r="AA3980"/>
  <c r="AB3980"/>
  <c r="AA3981"/>
  <c r="AB3981"/>
  <c r="AA3982"/>
  <c r="AB3982"/>
  <c r="AA3983"/>
  <c r="AB3983"/>
  <c r="AA3984"/>
  <c r="AB3984"/>
  <c r="AA3985"/>
  <c r="AB3985"/>
  <c r="AA3986"/>
  <c r="AB3986"/>
  <c r="AA3987"/>
  <c r="AB3987"/>
  <c r="AB2"/>
  <c r="AA2"/>
  <c r="A3" i="4"/>
  <c r="B3"/>
  <c r="R3" s="1"/>
  <c r="A4"/>
  <c r="B4"/>
  <c r="R4" s="1"/>
  <c r="A5"/>
  <c r="B5"/>
  <c r="R5" s="1"/>
  <c r="A6"/>
  <c r="B6"/>
  <c r="R6" s="1"/>
  <c r="A7"/>
  <c r="B7"/>
  <c r="R7" s="1"/>
  <c r="A8"/>
  <c r="B8"/>
  <c r="R8" s="1"/>
  <c r="A9"/>
  <c r="B9"/>
  <c r="R9" s="1"/>
  <c r="A10"/>
  <c r="B10"/>
  <c r="R10" s="1"/>
  <c r="A11"/>
  <c r="B11"/>
  <c r="R11" s="1"/>
  <c r="A12"/>
  <c r="B12"/>
  <c r="R12" s="1"/>
  <c r="A13"/>
  <c r="B13"/>
  <c r="R13" s="1"/>
  <c r="A14"/>
  <c r="B14"/>
  <c r="R14" s="1"/>
  <c r="A15"/>
  <c r="B15"/>
  <c r="R15" s="1"/>
  <c r="A16"/>
  <c r="B16"/>
  <c r="R16" s="1"/>
  <c r="A17"/>
  <c r="B17"/>
  <c r="R17" s="1"/>
  <c r="A18"/>
  <c r="B18"/>
  <c r="R18" s="1"/>
  <c r="A19"/>
  <c r="B19"/>
  <c r="R19" s="1"/>
  <c r="A20"/>
  <c r="B20"/>
  <c r="R20" s="1"/>
  <c r="A21"/>
  <c r="B21"/>
  <c r="R21" s="1"/>
  <c r="A22"/>
  <c r="B22"/>
  <c r="R22" s="1"/>
  <c r="A23"/>
  <c r="B23"/>
  <c r="R23" s="1"/>
  <c r="A24"/>
  <c r="B24"/>
  <c r="R24" s="1"/>
  <c r="A25"/>
  <c r="B25"/>
  <c r="R25" s="1"/>
  <c r="A26"/>
  <c r="B26"/>
  <c r="R26" s="1"/>
  <c r="A27"/>
  <c r="B27"/>
  <c r="R27" s="1"/>
  <c r="A28"/>
  <c r="B28"/>
  <c r="R28" s="1"/>
  <c r="A29"/>
  <c r="B29"/>
  <c r="R29" s="1"/>
  <c r="A30"/>
  <c r="B30"/>
  <c r="R30" s="1"/>
  <c r="A31"/>
  <c r="B31"/>
  <c r="R31" s="1"/>
  <c r="A32"/>
  <c r="B32"/>
  <c r="R32" s="1"/>
  <c r="A33"/>
  <c r="B33"/>
  <c r="R33" s="1"/>
  <c r="A34"/>
  <c r="B34"/>
  <c r="R34" s="1"/>
  <c r="A35"/>
  <c r="B35"/>
  <c r="R35" s="1"/>
  <c r="A36"/>
  <c r="B36"/>
  <c r="R36" s="1"/>
  <c r="A37"/>
  <c r="B37"/>
  <c r="R37" s="1"/>
  <c r="A38"/>
  <c r="B38"/>
  <c r="R38" s="1"/>
  <c r="A39"/>
  <c r="B39"/>
  <c r="R39" s="1"/>
  <c r="A40"/>
  <c r="B40"/>
  <c r="R40" s="1"/>
  <c r="A41"/>
  <c r="B41"/>
  <c r="R41" s="1"/>
  <c r="A42"/>
  <c r="B42"/>
  <c r="R42" s="1"/>
  <c r="A43"/>
  <c r="B43"/>
  <c r="R43" s="1"/>
  <c r="A44"/>
  <c r="B44"/>
  <c r="R44" s="1"/>
  <c r="A45"/>
  <c r="B45"/>
  <c r="R45" s="1"/>
  <c r="A46"/>
  <c r="B46"/>
  <c r="R46" s="1"/>
  <c r="A47"/>
  <c r="B47"/>
  <c r="R47" s="1"/>
  <c r="A48"/>
  <c r="B48"/>
  <c r="R48" s="1"/>
  <c r="A49"/>
  <c r="B49"/>
  <c r="R49" s="1"/>
  <c r="A50"/>
  <c r="B50"/>
  <c r="R50" s="1"/>
  <c r="A51"/>
  <c r="B51"/>
  <c r="R51" s="1"/>
  <c r="A52"/>
  <c r="B52"/>
  <c r="R52" s="1"/>
  <c r="A53"/>
  <c r="B53"/>
  <c r="R53" s="1"/>
  <c r="A54"/>
  <c r="B54"/>
  <c r="R54" s="1"/>
  <c r="A55"/>
  <c r="B55"/>
  <c r="R55" s="1"/>
  <c r="A56"/>
  <c r="B56"/>
  <c r="R56" s="1"/>
  <c r="A57"/>
  <c r="B57"/>
  <c r="R57" s="1"/>
  <c r="A58"/>
  <c r="B58"/>
  <c r="R58" s="1"/>
  <c r="A59"/>
  <c r="B59"/>
  <c r="R59" s="1"/>
  <c r="A60"/>
  <c r="B60"/>
  <c r="R60" s="1"/>
  <c r="A61"/>
  <c r="B61"/>
  <c r="R61" s="1"/>
  <c r="A62"/>
  <c r="B62"/>
  <c r="R62" s="1"/>
  <c r="A63"/>
  <c r="B63"/>
  <c r="R63" s="1"/>
  <c r="A64"/>
  <c r="B64"/>
  <c r="R64" s="1"/>
  <c r="A65"/>
  <c r="B65"/>
  <c r="R65" s="1"/>
  <c r="A66"/>
  <c r="B66"/>
  <c r="R66" s="1"/>
  <c r="A67"/>
  <c r="B67"/>
  <c r="R67" s="1"/>
  <c r="A68"/>
  <c r="B68"/>
  <c r="R68" s="1"/>
  <c r="A69"/>
  <c r="B69"/>
  <c r="R69" s="1"/>
  <c r="A70"/>
  <c r="B70"/>
  <c r="R70" s="1"/>
  <c r="A71"/>
  <c r="B71"/>
  <c r="R71" s="1"/>
  <c r="A72"/>
  <c r="B72"/>
  <c r="R72" s="1"/>
  <c r="A73"/>
  <c r="B73"/>
  <c r="R73" s="1"/>
  <c r="A74"/>
  <c r="B74"/>
  <c r="R74" s="1"/>
  <c r="A75"/>
  <c r="B75"/>
  <c r="R75" s="1"/>
  <c r="A76"/>
  <c r="B76"/>
  <c r="R76" s="1"/>
  <c r="A77"/>
  <c r="B77"/>
  <c r="R77" s="1"/>
  <c r="A78"/>
  <c r="B78"/>
  <c r="R78" s="1"/>
  <c r="A79"/>
  <c r="B79"/>
  <c r="R79" s="1"/>
  <c r="A80"/>
  <c r="B80"/>
  <c r="R80" s="1"/>
  <c r="A81"/>
  <c r="B81"/>
  <c r="R81" s="1"/>
  <c r="A82"/>
  <c r="B82"/>
  <c r="R82" s="1"/>
  <c r="A83"/>
  <c r="B83"/>
  <c r="R83" s="1"/>
  <c r="A84"/>
  <c r="B84"/>
  <c r="A86"/>
  <c r="B86"/>
  <c r="R86" s="1"/>
  <c r="A87"/>
  <c r="B87"/>
  <c r="R87" s="1"/>
  <c r="A88"/>
  <c r="B88"/>
  <c r="R88" s="1"/>
  <c r="A89"/>
  <c r="B89"/>
  <c r="R89" s="1"/>
  <c r="A90"/>
  <c r="B90"/>
  <c r="R90" s="1"/>
  <c r="A91"/>
  <c r="B91"/>
  <c r="R91" s="1"/>
  <c r="A92"/>
  <c r="B92"/>
  <c r="R92" s="1"/>
  <c r="A93"/>
  <c r="B93"/>
  <c r="R93" s="1"/>
  <c r="A94"/>
  <c r="B94"/>
  <c r="R94" s="1"/>
  <c r="A95"/>
  <c r="B95"/>
  <c r="R95" s="1"/>
  <c r="A96"/>
  <c r="B96"/>
  <c r="R96" s="1"/>
  <c r="A97"/>
  <c r="B97"/>
  <c r="R97" s="1"/>
  <c r="A99"/>
  <c r="B99"/>
  <c r="R99" s="1"/>
  <c r="A100"/>
  <c r="B100"/>
  <c r="R100" s="1"/>
  <c r="A101"/>
  <c r="B101"/>
  <c r="R101" s="1"/>
  <c r="A102"/>
  <c r="B102"/>
  <c r="R102" s="1"/>
  <c r="A103"/>
  <c r="B103"/>
  <c r="R103" s="1"/>
  <c r="A104"/>
  <c r="B104"/>
  <c r="R104" s="1"/>
  <c r="A105"/>
  <c r="B105"/>
  <c r="R105" s="1"/>
  <c r="A106"/>
  <c r="B106"/>
  <c r="R106" s="1"/>
  <c r="A107"/>
  <c r="B107"/>
  <c r="R107" s="1"/>
  <c r="A108"/>
  <c r="B108"/>
  <c r="R108" s="1"/>
  <c r="A109"/>
  <c r="B109"/>
  <c r="R109" s="1"/>
  <c r="A110"/>
  <c r="B110"/>
  <c r="R110" s="1"/>
  <c r="A111"/>
  <c r="B111"/>
  <c r="R111" s="1"/>
  <c r="A112"/>
  <c r="B112"/>
  <c r="R112" s="1"/>
  <c r="A113"/>
  <c r="B113"/>
  <c r="R113" s="1"/>
  <c r="A114"/>
  <c r="B114"/>
  <c r="R114" s="1"/>
  <c r="A115"/>
  <c r="B115"/>
  <c r="R115" s="1"/>
  <c r="A116"/>
  <c r="B116"/>
  <c r="R116" s="1"/>
  <c r="A117"/>
  <c r="B117"/>
  <c r="R117" s="1"/>
  <c r="A118"/>
  <c r="B118"/>
  <c r="R118" s="1"/>
  <c r="A119"/>
  <c r="B119"/>
  <c r="R119" s="1"/>
  <c r="A120"/>
  <c r="B120"/>
  <c r="R120" s="1"/>
  <c r="A121"/>
  <c r="B121"/>
  <c r="R121" s="1"/>
  <c r="A122"/>
  <c r="B122"/>
  <c r="R122" s="1"/>
  <c r="A123"/>
  <c r="B123"/>
  <c r="R123" s="1"/>
  <c r="A124"/>
  <c r="B124"/>
  <c r="R124" s="1"/>
  <c r="A125"/>
  <c r="B125"/>
  <c r="R125" s="1"/>
  <c r="A126"/>
  <c r="B126"/>
  <c r="R126" s="1"/>
  <c r="A127"/>
  <c r="B127"/>
  <c r="R127" s="1"/>
  <c r="A128"/>
  <c r="B128"/>
  <c r="R128" s="1"/>
  <c r="A129"/>
  <c r="B129"/>
  <c r="R129" s="1"/>
  <c r="A130"/>
  <c r="B130"/>
  <c r="R130" s="1"/>
  <c r="A131"/>
  <c r="B131"/>
  <c r="R131" s="1"/>
  <c r="A132"/>
  <c r="B132"/>
  <c r="R132" s="1"/>
  <c r="A133"/>
  <c r="B133"/>
  <c r="R133" s="1"/>
  <c r="A134"/>
  <c r="B134"/>
  <c r="R134" s="1"/>
  <c r="A135"/>
  <c r="B135"/>
  <c r="R135" s="1"/>
  <c r="A136"/>
  <c r="B136"/>
  <c r="R136" s="1"/>
  <c r="A137"/>
  <c r="B137"/>
  <c r="R137" s="1"/>
  <c r="A138"/>
  <c r="B138"/>
  <c r="R138" s="1"/>
  <c r="A139"/>
  <c r="B139"/>
  <c r="R139" s="1"/>
  <c r="A140"/>
  <c r="B140"/>
  <c r="R140" s="1"/>
  <c r="A141"/>
  <c r="B141"/>
  <c r="R141" s="1"/>
  <c r="A142"/>
  <c r="B142"/>
  <c r="R142" s="1"/>
  <c r="A143"/>
  <c r="B143"/>
  <c r="R143" s="1"/>
  <c r="A144"/>
  <c r="B144"/>
  <c r="R144" s="1"/>
  <c r="A145"/>
  <c r="B145"/>
  <c r="R145" s="1"/>
  <c r="A146"/>
  <c r="B146"/>
  <c r="R146" s="1"/>
  <c r="A147"/>
  <c r="B147"/>
  <c r="R147" s="1"/>
  <c r="A148"/>
  <c r="B148"/>
  <c r="R148" s="1"/>
  <c r="A149"/>
  <c r="B149"/>
  <c r="R149" s="1"/>
  <c r="A150"/>
  <c r="B150"/>
  <c r="R150" s="1"/>
  <c r="A151"/>
  <c r="B151"/>
  <c r="R151" s="1"/>
  <c r="A152"/>
  <c r="B152"/>
  <c r="R152" s="1"/>
  <c r="A153"/>
  <c r="B153"/>
  <c r="R153" s="1"/>
  <c r="A154"/>
  <c r="B154"/>
  <c r="R154" s="1"/>
  <c r="A155"/>
  <c r="B155"/>
  <c r="R155" s="1"/>
  <c r="A156"/>
  <c r="B156"/>
  <c r="R156" s="1"/>
  <c r="A157"/>
  <c r="B157"/>
  <c r="R157" s="1"/>
  <c r="A158"/>
  <c r="B158"/>
  <c r="R158" s="1"/>
  <c r="A159"/>
  <c r="B159"/>
  <c r="R159" s="1"/>
  <c r="A160"/>
  <c r="B160"/>
  <c r="R160" s="1"/>
  <c r="A161"/>
  <c r="B161"/>
  <c r="R161" s="1"/>
  <c r="A162"/>
  <c r="B162"/>
  <c r="R162" s="1"/>
  <c r="A163"/>
  <c r="B163"/>
  <c r="R163" s="1"/>
  <c r="A164"/>
  <c r="B164"/>
  <c r="R164" s="1"/>
  <c r="A165"/>
  <c r="B165"/>
  <c r="R165" s="1"/>
  <c r="A166"/>
  <c r="B166"/>
  <c r="R166" s="1"/>
  <c r="A167"/>
  <c r="B167"/>
  <c r="R167" s="1"/>
  <c r="A168"/>
  <c r="B168"/>
  <c r="R168" s="1"/>
  <c r="A169"/>
  <c r="B169"/>
  <c r="R169" s="1"/>
  <c r="A170"/>
  <c r="B170"/>
  <c r="R170" s="1"/>
  <c r="A171"/>
  <c r="B171"/>
  <c r="R171" s="1"/>
  <c r="A172"/>
  <c r="B172"/>
  <c r="R172" s="1"/>
  <c r="A173"/>
  <c r="B173"/>
  <c r="R173" s="1"/>
  <c r="A174"/>
  <c r="B174"/>
  <c r="R174" s="1"/>
  <c r="A175"/>
  <c r="B175"/>
  <c r="R175" s="1"/>
  <c r="A176"/>
  <c r="B176"/>
  <c r="R176" s="1"/>
  <c r="A177"/>
  <c r="B177"/>
  <c r="R177" s="1"/>
  <c r="A178"/>
  <c r="B178"/>
  <c r="R178" s="1"/>
  <c r="A179"/>
  <c r="B179"/>
  <c r="R179" s="1"/>
  <c r="A180"/>
  <c r="B180"/>
  <c r="R180" s="1"/>
  <c r="A181"/>
  <c r="B181"/>
  <c r="R181" s="1"/>
  <c r="A182"/>
  <c r="B182"/>
  <c r="R182" s="1"/>
  <c r="A183"/>
  <c r="B183"/>
  <c r="R183" s="1"/>
  <c r="A184"/>
  <c r="B184"/>
  <c r="R184" s="1"/>
  <c r="A185"/>
  <c r="B185"/>
  <c r="R185" s="1"/>
  <c r="A186"/>
  <c r="B186"/>
  <c r="R186" s="1"/>
  <c r="A187"/>
  <c r="B187"/>
  <c r="R187" s="1"/>
  <c r="A188"/>
  <c r="B188"/>
  <c r="R188" s="1"/>
  <c r="A189"/>
  <c r="B189"/>
  <c r="R189" s="1"/>
  <c r="A190"/>
  <c r="B190"/>
  <c r="R190" s="1"/>
  <c r="A191"/>
  <c r="B191"/>
  <c r="R191" s="1"/>
  <c r="A192"/>
  <c r="B192"/>
  <c r="R192" s="1"/>
  <c r="A193"/>
  <c r="B193"/>
  <c r="R193" s="1"/>
  <c r="A194"/>
  <c r="B194"/>
  <c r="R194" s="1"/>
  <c r="A195"/>
  <c r="B195"/>
  <c r="R195" s="1"/>
  <c r="A196"/>
  <c r="B196"/>
  <c r="R196" s="1"/>
  <c r="A197"/>
  <c r="B197"/>
  <c r="R197" s="1"/>
  <c r="A198"/>
  <c r="B198"/>
  <c r="R198" s="1"/>
  <c r="A199"/>
  <c r="B199"/>
  <c r="R199" s="1"/>
  <c r="A200"/>
  <c r="B200"/>
  <c r="R200" s="1"/>
  <c r="A201"/>
  <c r="B201"/>
  <c r="R201" s="1"/>
  <c r="A202"/>
  <c r="B202"/>
  <c r="R202" s="1"/>
  <c r="A203"/>
  <c r="B203"/>
  <c r="R203" s="1"/>
  <c r="A204"/>
  <c r="B204"/>
  <c r="R204" s="1"/>
  <c r="A205"/>
  <c r="B205"/>
  <c r="R205" s="1"/>
  <c r="A206"/>
  <c r="B206"/>
  <c r="R206" s="1"/>
  <c r="A207"/>
  <c r="B207"/>
  <c r="R207" s="1"/>
  <c r="A208"/>
  <c r="B208"/>
  <c r="R208" s="1"/>
  <c r="A209"/>
  <c r="B209"/>
  <c r="R209" s="1"/>
  <c r="A210"/>
  <c r="B210"/>
  <c r="R210" s="1"/>
  <c r="A211"/>
  <c r="B211"/>
  <c r="R211" s="1"/>
  <c r="A212"/>
  <c r="B212"/>
  <c r="R212" s="1"/>
  <c r="A213"/>
  <c r="B213"/>
  <c r="R213" s="1"/>
  <c r="A214"/>
  <c r="B214"/>
  <c r="R214" s="1"/>
  <c r="A215"/>
  <c r="B215"/>
  <c r="R215" s="1"/>
  <c r="A216"/>
  <c r="B216"/>
  <c r="R216" s="1"/>
  <c r="A217"/>
  <c r="B217"/>
  <c r="R217" s="1"/>
  <c r="A218"/>
  <c r="B218"/>
  <c r="R218" s="1"/>
  <c r="A219"/>
  <c r="B219"/>
  <c r="R219" s="1"/>
  <c r="A220"/>
  <c r="B220"/>
  <c r="R220" s="1"/>
  <c r="A221"/>
  <c r="B221"/>
  <c r="R221" s="1"/>
  <c r="A222"/>
  <c r="B222"/>
  <c r="R222" s="1"/>
  <c r="A223"/>
  <c r="B223"/>
  <c r="R223" s="1"/>
  <c r="A224"/>
  <c r="B224"/>
  <c r="R224" s="1"/>
  <c r="A225"/>
  <c r="B225"/>
  <c r="R225" s="1"/>
  <c r="A226"/>
  <c r="B226"/>
  <c r="R226" s="1"/>
  <c r="A227"/>
  <c r="B227"/>
  <c r="R227" s="1"/>
  <c r="A228"/>
  <c r="B228"/>
  <c r="R228" s="1"/>
  <c r="A229"/>
  <c r="B229"/>
  <c r="R229" s="1"/>
  <c r="A230"/>
  <c r="B230"/>
  <c r="R230" s="1"/>
  <c r="A231"/>
  <c r="B231"/>
  <c r="R231" s="1"/>
  <c r="A232"/>
  <c r="B232"/>
  <c r="R232" s="1"/>
  <c r="A233"/>
  <c r="B233"/>
  <c r="R233" s="1"/>
  <c r="A234"/>
  <c r="B234"/>
  <c r="R234" s="1"/>
  <c r="A235"/>
  <c r="B235"/>
  <c r="R235" s="1"/>
  <c r="A236"/>
  <c r="B236"/>
  <c r="R236" s="1"/>
  <c r="A237"/>
  <c r="B237"/>
  <c r="R237" s="1"/>
  <c r="A238"/>
  <c r="B238"/>
  <c r="R238" s="1"/>
  <c r="A239"/>
  <c r="B239"/>
  <c r="R239" s="1"/>
  <c r="A240"/>
  <c r="B240"/>
  <c r="R240" s="1"/>
  <c r="A241"/>
  <c r="B241"/>
  <c r="R241" s="1"/>
  <c r="A242"/>
  <c r="B242"/>
  <c r="R242" s="1"/>
  <c r="A243"/>
  <c r="B243"/>
  <c r="R243" s="1"/>
  <c r="A244"/>
  <c r="B244"/>
  <c r="R244" s="1"/>
  <c r="A245"/>
  <c r="B245"/>
  <c r="R245" s="1"/>
  <c r="A246"/>
  <c r="B246"/>
  <c r="R246" s="1"/>
  <c r="A247"/>
  <c r="B247"/>
  <c r="R247" s="1"/>
  <c r="A248"/>
  <c r="B248"/>
  <c r="R248" s="1"/>
  <c r="A249"/>
  <c r="B249"/>
  <c r="R249" s="1"/>
  <c r="A250"/>
  <c r="B250"/>
  <c r="R250" s="1"/>
  <c r="A251"/>
  <c r="B251"/>
  <c r="R251" s="1"/>
  <c r="A252"/>
  <c r="B252"/>
  <c r="R252" s="1"/>
  <c r="A253"/>
  <c r="B253"/>
  <c r="R253" s="1"/>
  <c r="A254"/>
  <c r="B254"/>
  <c r="R254" s="1"/>
  <c r="A255"/>
  <c r="B255"/>
  <c r="R255" s="1"/>
  <c r="A256"/>
  <c r="B256"/>
  <c r="R256" s="1"/>
  <c r="A257"/>
  <c r="B257"/>
  <c r="R257" s="1"/>
  <c r="A258"/>
  <c r="B258"/>
  <c r="R258" s="1"/>
  <c r="A259"/>
  <c r="B259"/>
  <c r="R259" s="1"/>
  <c r="A260"/>
  <c r="B260"/>
  <c r="R260" s="1"/>
  <c r="A261"/>
  <c r="B261"/>
  <c r="R261" s="1"/>
  <c r="A262"/>
  <c r="B262"/>
  <c r="R262" s="1"/>
  <c r="A263"/>
  <c r="B263"/>
  <c r="R263" s="1"/>
  <c r="A264"/>
  <c r="B264"/>
  <c r="R264" s="1"/>
  <c r="A265"/>
  <c r="B265"/>
  <c r="R265" s="1"/>
  <c r="A266"/>
  <c r="B266"/>
  <c r="R266" s="1"/>
  <c r="A267"/>
  <c r="B267"/>
  <c r="R267" s="1"/>
  <c r="A268"/>
  <c r="B268"/>
  <c r="R268" s="1"/>
  <c r="A269"/>
  <c r="B269"/>
  <c r="R269" s="1"/>
  <c r="A270"/>
  <c r="B270"/>
  <c r="R270" s="1"/>
  <c r="A271"/>
  <c r="B271"/>
  <c r="R271" s="1"/>
  <c r="A272"/>
  <c r="B272"/>
  <c r="R272" s="1"/>
  <c r="A273"/>
  <c r="B273"/>
  <c r="R273" s="1"/>
  <c r="A274"/>
  <c r="B274"/>
  <c r="R274" s="1"/>
  <c r="A275"/>
  <c r="B275"/>
  <c r="R275" s="1"/>
  <c r="A276"/>
  <c r="B276"/>
  <c r="R276" s="1"/>
  <c r="A277"/>
  <c r="B277"/>
  <c r="R277" s="1"/>
  <c r="A278"/>
  <c r="B278"/>
  <c r="R278" s="1"/>
  <c r="A279"/>
  <c r="B279"/>
  <c r="R279" s="1"/>
  <c r="A280"/>
  <c r="B280"/>
  <c r="R280" s="1"/>
  <c r="A281"/>
  <c r="B281"/>
  <c r="R281" s="1"/>
  <c r="A282"/>
  <c r="B282"/>
  <c r="R282" s="1"/>
  <c r="A283"/>
  <c r="B283"/>
  <c r="R283" s="1"/>
  <c r="A284"/>
  <c r="B284"/>
  <c r="R284" s="1"/>
  <c r="A285"/>
  <c r="B285"/>
  <c r="R285" s="1"/>
  <c r="A286"/>
  <c r="B286"/>
  <c r="R286" s="1"/>
  <c r="A287"/>
  <c r="B287"/>
  <c r="R287" s="1"/>
  <c r="A288"/>
  <c r="B288"/>
  <c r="R288" s="1"/>
  <c r="A289"/>
  <c r="B289"/>
  <c r="R289" s="1"/>
  <c r="A290"/>
  <c r="B290"/>
  <c r="R290" s="1"/>
  <c r="A291"/>
  <c r="B291"/>
  <c r="R291" s="1"/>
  <c r="A292"/>
  <c r="B292"/>
  <c r="R292" s="1"/>
  <c r="A293"/>
  <c r="B293"/>
  <c r="R293" s="1"/>
  <c r="A294"/>
  <c r="B294"/>
  <c r="R294" s="1"/>
  <c r="A295"/>
  <c r="B295"/>
  <c r="R295" s="1"/>
  <c r="A296"/>
  <c r="B296"/>
  <c r="A297"/>
  <c r="B297"/>
  <c r="R297" s="1"/>
  <c r="A298"/>
  <c r="B298"/>
  <c r="R298" s="1"/>
  <c r="A299"/>
  <c r="B299"/>
  <c r="R299" s="1"/>
  <c r="A300"/>
  <c r="B300"/>
  <c r="R300" s="1"/>
  <c r="A301"/>
  <c r="B301"/>
  <c r="R301" s="1"/>
  <c r="A302"/>
  <c r="B302"/>
  <c r="R302" s="1"/>
  <c r="A303"/>
  <c r="B303"/>
  <c r="R303" s="1"/>
  <c r="A304"/>
  <c r="B304"/>
  <c r="R304" s="1"/>
  <c r="A305"/>
  <c r="B305"/>
  <c r="R305" s="1"/>
  <c r="A306"/>
  <c r="B306"/>
  <c r="R306" s="1"/>
  <c r="A307"/>
  <c r="B307"/>
  <c r="R307" s="1"/>
  <c r="A308"/>
  <c r="B308"/>
  <c r="R308" s="1"/>
  <c r="A309"/>
  <c r="B309"/>
  <c r="A310"/>
  <c r="B310"/>
  <c r="R310" s="1"/>
  <c r="A311"/>
  <c r="B311"/>
  <c r="R311" s="1"/>
  <c r="A312"/>
  <c r="B312"/>
  <c r="R312" s="1"/>
  <c r="A313"/>
  <c r="B313"/>
  <c r="R313" s="1"/>
  <c r="A314"/>
  <c r="B314"/>
  <c r="R314" s="1"/>
  <c r="A315"/>
  <c r="B315"/>
  <c r="R315" s="1"/>
  <c r="A316"/>
  <c r="B316"/>
  <c r="R316" s="1"/>
  <c r="A317"/>
  <c r="B317"/>
  <c r="R317" s="1"/>
  <c r="A318"/>
  <c r="B318"/>
  <c r="R318" s="1"/>
  <c r="A319"/>
  <c r="B319"/>
  <c r="R319" s="1"/>
  <c r="A320"/>
  <c r="B320"/>
  <c r="R320" s="1"/>
  <c r="A321"/>
  <c r="B321"/>
  <c r="R321" s="1"/>
  <c r="A322"/>
  <c r="B322"/>
  <c r="R322" s="1"/>
  <c r="A323"/>
  <c r="B323"/>
  <c r="R323" s="1"/>
  <c r="A324"/>
  <c r="B324"/>
  <c r="R324" s="1"/>
  <c r="A325"/>
  <c r="B325"/>
  <c r="R325" s="1"/>
  <c r="A326"/>
  <c r="B326"/>
  <c r="R326" s="1"/>
  <c r="A327"/>
  <c r="B327"/>
  <c r="R327" s="1"/>
  <c r="A328"/>
  <c r="B328"/>
  <c r="R328" s="1"/>
  <c r="A329"/>
  <c r="B329"/>
  <c r="R329" s="1"/>
  <c r="A330"/>
  <c r="B330"/>
  <c r="R330" s="1"/>
  <c r="A331"/>
  <c r="B331"/>
  <c r="R331" s="1"/>
  <c r="A332"/>
  <c r="B332"/>
  <c r="R332" s="1"/>
  <c r="A333"/>
  <c r="B333"/>
  <c r="R333" s="1"/>
  <c r="A334"/>
  <c r="B334"/>
  <c r="R334" s="1"/>
  <c r="A335"/>
  <c r="B335"/>
  <c r="R335" s="1"/>
  <c r="A336"/>
  <c r="B336"/>
  <c r="R336" s="1"/>
  <c r="A337"/>
  <c r="B337"/>
  <c r="R337" s="1"/>
  <c r="A338"/>
  <c r="B338"/>
  <c r="R338" s="1"/>
  <c r="A339"/>
  <c r="B339"/>
  <c r="R339" s="1"/>
  <c r="A340"/>
  <c r="B340"/>
  <c r="R340" s="1"/>
  <c r="A341"/>
  <c r="B341"/>
  <c r="R341" s="1"/>
  <c r="A342"/>
  <c r="B342"/>
  <c r="R342" s="1"/>
  <c r="A343"/>
  <c r="B343"/>
  <c r="R343" s="1"/>
  <c r="A344"/>
  <c r="B344"/>
  <c r="R344" s="1"/>
  <c r="A345"/>
  <c r="B345"/>
  <c r="R345" s="1"/>
  <c r="A346"/>
  <c r="B346"/>
  <c r="R346" s="1"/>
  <c r="A347"/>
  <c r="B347"/>
  <c r="R347" s="1"/>
  <c r="A348"/>
  <c r="B348"/>
  <c r="R348" s="1"/>
  <c r="A349"/>
  <c r="B349"/>
  <c r="R349" s="1"/>
  <c r="A350"/>
  <c r="B350"/>
  <c r="R350" s="1"/>
  <c r="A351"/>
  <c r="B351"/>
  <c r="R351" s="1"/>
  <c r="A352"/>
  <c r="B352"/>
  <c r="R352" s="1"/>
  <c r="A353"/>
  <c r="B353"/>
  <c r="R353" s="1"/>
  <c r="A354"/>
  <c r="B354"/>
  <c r="R354" s="1"/>
  <c r="A355"/>
  <c r="B355"/>
  <c r="R355" s="1"/>
  <c r="A356"/>
  <c r="B356"/>
  <c r="R356" s="1"/>
  <c r="A357"/>
  <c r="B357"/>
  <c r="R357" s="1"/>
  <c r="A358"/>
  <c r="B358"/>
  <c r="R358" s="1"/>
  <c r="A359"/>
  <c r="B359"/>
  <c r="R359" s="1"/>
  <c r="A360"/>
  <c r="B360"/>
  <c r="R360" s="1"/>
  <c r="A361"/>
  <c r="B361"/>
  <c r="A362"/>
  <c r="B362"/>
  <c r="R362" s="1"/>
  <c r="A363"/>
  <c r="B363"/>
  <c r="R363" s="1"/>
  <c r="A364"/>
  <c r="B364"/>
  <c r="R364" s="1"/>
  <c r="A365"/>
  <c r="B365"/>
  <c r="R365" s="1"/>
  <c r="A366"/>
  <c r="B366"/>
  <c r="R366" s="1"/>
  <c r="A367"/>
  <c r="B367"/>
  <c r="R367" s="1"/>
  <c r="A368"/>
  <c r="B368"/>
  <c r="R368" s="1"/>
  <c r="A369"/>
  <c r="B369"/>
  <c r="R369" s="1"/>
  <c r="A370"/>
  <c r="B370"/>
  <c r="R370" s="1"/>
  <c r="A371"/>
  <c r="B371"/>
  <c r="R371" s="1"/>
  <c r="A372"/>
  <c r="B372"/>
  <c r="R372" s="1"/>
  <c r="A373"/>
  <c r="B373"/>
  <c r="R373" s="1"/>
  <c r="A374"/>
  <c r="B374"/>
  <c r="R374" s="1"/>
  <c r="A375"/>
  <c r="B375"/>
  <c r="R375" s="1"/>
  <c r="A376"/>
  <c r="B376"/>
  <c r="R376" s="1"/>
  <c r="A377"/>
  <c r="B377"/>
  <c r="R377" s="1"/>
  <c r="A378"/>
  <c r="B378"/>
  <c r="R378" s="1"/>
  <c r="A379"/>
  <c r="B379"/>
  <c r="R379" s="1"/>
  <c r="A380"/>
  <c r="B380"/>
  <c r="R380" s="1"/>
  <c r="A381"/>
  <c r="B381"/>
  <c r="R381" s="1"/>
  <c r="A382"/>
  <c r="B382"/>
  <c r="R382" s="1"/>
  <c r="A383"/>
  <c r="B383"/>
  <c r="R383" s="1"/>
  <c r="A384"/>
  <c r="B384"/>
  <c r="R384" s="1"/>
  <c r="A385"/>
  <c r="B385"/>
  <c r="R385" s="1"/>
  <c r="A386"/>
  <c r="B386"/>
  <c r="R386" s="1"/>
  <c r="A387"/>
  <c r="B387"/>
  <c r="R387" s="1"/>
  <c r="A388"/>
  <c r="B388"/>
  <c r="R388" s="1"/>
  <c r="A389"/>
  <c r="B389"/>
  <c r="R389" s="1"/>
  <c r="A390"/>
  <c r="B390"/>
  <c r="R390" s="1"/>
  <c r="A391"/>
  <c r="B391"/>
  <c r="R391" s="1"/>
  <c r="A392"/>
  <c r="B392"/>
  <c r="R392" s="1"/>
  <c r="A393"/>
  <c r="B393"/>
  <c r="R393" s="1"/>
  <c r="A394"/>
  <c r="B394"/>
  <c r="R394" s="1"/>
  <c r="A395"/>
  <c r="B395"/>
  <c r="R395" s="1"/>
  <c r="A396"/>
  <c r="B396"/>
  <c r="R396" s="1"/>
  <c r="A397"/>
  <c r="B397"/>
  <c r="R397" s="1"/>
  <c r="A398"/>
  <c r="B398"/>
  <c r="R398" s="1"/>
  <c r="A399"/>
  <c r="B399"/>
  <c r="R399" s="1"/>
  <c r="A400"/>
  <c r="B400"/>
  <c r="R400" s="1"/>
  <c r="A401"/>
  <c r="B401"/>
  <c r="R401" s="1"/>
  <c r="A402"/>
  <c r="B402"/>
  <c r="R402" s="1"/>
  <c r="A403"/>
  <c r="B403"/>
  <c r="R403" s="1"/>
  <c r="A404"/>
  <c r="B404"/>
  <c r="R404" s="1"/>
  <c r="A405"/>
  <c r="B405"/>
  <c r="R405" s="1"/>
  <c r="A406"/>
  <c r="B406"/>
  <c r="R406" s="1"/>
  <c r="A407"/>
  <c r="B407"/>
  <c r="R407" s="1"/>
  <c r="A408"/>
  <c r="B408"/>
  <c r="R408" s="1"/>
  <c r="A409"/>
  <c r="B409"/>
  <c r="R409" s="1"/>
  <c r="A410"/>
  <c r="B410"/>
  <c r="R410" s="1"/>
  <c r="A411"/>
  <c r="B411"/>
  <c r="R411" s="1"/>
  <c r="A412"/>
  <c r="B412"/>
  <c r="R412" s="1"/>
  <c r="A413"/>
  <c r="B413"/>
  <c r="R413" s="1"/>
  <c r="A414"/>
  <c r="B414"/>
  <c r="A415"/>
  <c r="B415"/>
  <c r="R415" s="1"/>
  <c r="A416"/>
  <c r="B416"/>
  <c r="R416" s="1"/>
  <c r="A417"/>
  <c r="B417"/>
  <c r="R417" s="1"/>
  <c r="A418"/>
  <c r="B418"/>
  <c r="R418" s="1"/>
  <c r="A419"/>
  <c r="B419"/>
  <c r="R419" s="1"/>
  <c r="A420"/>
  <c r="B420"/>
  <c r="R420" s="1"/>
  <c r="A421"/>
  <c r="B421"/>
  <c r="R421" s="1"/>
  <c r="A422"/>
  <c r="B422"/>
  <c r="R422" s="1"/>
  <c r="A423"/>
  <c r="B423"/>
  <c r="R423" s="1"/>
  <c r="A424"/>
  <c r="B424"/>
  <c r="R424" s="1"/>
  <c r="A425"/>
  <c r="B425"/>
  <c r="R425" s="1"/>
  <c r="A426"/>
  <c r="B426"/>
  <c r="R426" s="1"/>
  <c r="A427"/>
  <c r="B427"/>
  <c r="R427" s="1"/>
  <c r="A428"/>
  <c r="B428"/>
  <c r="R428" s="1"/>
  <c r="A429"/>
  <c r="B429"/>
  <c r="R429" s="1"/>
  <c r="A430"/>
  <c r="B430"/>
  <c r="R430" s="1"/>
  <c r="A431"/>
  <c r="B431"/>
  <c r="R431" s="1"/>
  <c r="A432"/>
  <c r="B432"/>
  <c r="R432" s="1"/>
  <c r="A433"/>
  <c r="B433"/>
  <c r="R433" s="1"/>
  <c r="A434"/>
  <c r="B434"/>
  <c r="R434" s="1"/>
  <c r="A435"/>
  <c r="B435"/>
  <c r="R435" s="1"/>
  <c r="A436"/>
  <c r="B436"/>
  <c r="R436" s="1"/>
  <c r="A437"/>
  <c r="B437"/>
  <c r="R437" s="1"/>
  <c r="A438"/>
  <c r="B438"/>
  <c r="R438" s="1"/>
  <c r="A439"/>
  <c r="B439"/>
  <c r="R439" s="1"/>
  <c r="A440"/>
  <c r="B440"/>
  <c r="R440" s="1"/>
  <c r="A441"/>
  <c r="B441"/>
  <c r="R441" s="1"/>
  <c r="A442"/>
  <c r="B442"/>
  <c r="R442" s="1"/>
  <c r="A443"/>
  <c r="B443"/>
  <c r="R443" s="1"/>
  <c r="A444"/>
  <c r="B444"/>
  <c r="R444" s="1"/>
  <c r="A445"/>
  <c r="B445"/>
  <c r="R445" s="1"/>
  <c r="A446"/>
  <c r="B446"/>
  <c r="R446" s="1"/>
  <c r="A447"/>
  <c r="B447"/>
  <c r="R447" s="1"/>
  <c r="A448"/>
  <c r="B448"/>
  <c r="R448" s="1"/>
  <c r="A449"/>
  <c r="B449"/>
  <c r="R449" s="1"/>
  <c r="A450"/>
  <c r="B450"/>
  <c r="R450" s="1"/>
  <c r="A451"/>
  <c r="B451"/>
  <c r="R451" s="1"/>
  <c r="A452"/>
  <c r="B452"/>
  <c r="R452" s="1"/>
  <c r="A453"/>
  <c r="B453"/>
  <c r="R453" s="1"/>
  <c r="A454"/>
  <c r="B454"/>
  <c r="R454" s="1"/>
  <c r="A455"/>
  <c r="B455"/>
  <c r="R455" s="1"/>
  <c r="A456"/>
  <c r="B456"/>
  <c r="R456" s="1"/>
  <c r="A457"/>
  <c r="B457"/>
  <c r="R457" s="1"/>
  <c r="A458"/>
  <c r="B458"/>
  <c r="R458" s="1"/>
  <c r="A459"/>
  <c r="B459"/>
  <c r="R459" s="1"/>
  <c r="A460"/>
  <c r="B460"/>
  <c r="R460" s="1"/>
  <c r="A461"/>
  <c r="B461"/>
  <c r="R461" s="1"/>
  <c r="A462"/>
  <c r="B462"/>
  <c r="R462" s="1"/>
  <c r="A463"/>
  <c r="B463"/>
  <c r="R463" s="1"/>
  <c r="A464"/>
  <c r="B464"/>
  <c r="R464" s="1"/>
  <c r="A465"/>
  <c r="B465"/>
  <c r="R465" s="1"/>
  <c r="A466"/>
  <c r="B466"/>
  <c r="R466" s="1"/>
  <c r="A467"/>
  <c r="B467"/>
  <c r="R467" s="1"/>
  <c r="A468"/>
  <c r="B468"/>
  <c r="R468" s="1"/>
  <c r="A469"/>
  <c r="B469"/>
  <c r="R469" s="1"/>
  <c r="A470"/>
  <c r="B470"/>
  <c r="R470" s="1"/>
  <c r="A471"/>
  <c r="B471"/>
  <c r="R471" s="1"/>
  <c r="A472"/>
  <c r="B472"/>
  <c r="R472" s="1"/>
  <c r="A473"/>
  <c r="B473"/>
  <c r="R473" s="1"/>
  <c r="A474"/>
  <c r="B474"/>
  <c r="R474" s="1"/>
  <c r="A475"/>
  <c r="B475"/>
  <c r="R475" s="1"/>
  <c r="A476"/>
  <c r="B476"/>
  <c r="R476" s="1"/>
  <c r="A477"/>
  <c r="B477"/>
  <c r="R477" s="1"/>
  <c r="A478"/>
  <c r="B478"/>
  <c r="R478" s="1"/>
  <c r="A479"/>
  <c r="B479"/>
  <c r="R479" s="1"/>
  <c r="A480"/>
  <c r="B480"/>
  <c r="R480" s="1"/>
  <c r="A481"/>
  <c r="B481"/>
  <c r="R481" s="1"/>
  <c r="A482"/>
  <c r="B482"/>
  <c r="R482" s="1"/>
  <c r="A483"/>
  <c r="B483"/>
  <c r="R483" s="1"/>
  <c r="A484"/>
  <c r="B484"/>
  <c r="R484" s="1"/>
  <c r="A485"/>
  <c r="B485"/>
  <c r="R485" s="1"/>
  <c r="A486"/>
  <c r="B486"/>
  <c r="R486" s="1"/>
  <c r="A487"/>
  <c r="B487"/>
  <c r="R487" s="1"/>
  <c r="A488"/>
  <c r="B488"/>
  <c r="R488" s="1"/>
  <c r="A489"/>
  <c r="B489"/>
  <c r="R489" s="1"/>
  <c r="A490"/>
  <c r="B490"/>
  <c r="R490" s="1"/>
  <c r="A491"/>
  <c r="B491"/>
  <c r="R491" s="1"/>
  <c r="A492"/>
  <c r="B492"/>
  <c r="R492" s="1"/>
  <c r="A493"/>
  <c r="B493"/>
  <c r="R493" s="1"/>
  <c r="A494"/>
  <c r="B494"/>
  <c r="R494" s="1"/>
  <c r="A495"/>
  <c r="B495"/>
  <c r="R495" s="1"/>
  <c r="A496"/>
  <c r="B496"/>
  <c r="R496" s="1"/>
  <c r="A497"/>
  <c r="B497"/>
  <c r="R497" s="1"/>
  <c r="A498"/>
  <c r="B498"/>
  <c r="R498" s="1"/>
  <c r="A499"/>
  <c r="B499"/>
  <c r="R499" s="1"/>
  <c r="A500"/>
  <c r="B500"/>
  <c r="R500" s="1"/>
  <c r="A501"/>
  <c r="B501"/>
  <c r="R501" s="1"/>
  <c r="A502"/>
  <c r="B502"/>
  <c r="R502" s="1"/>
  <c r="A503"/>
  <c r="B503"/>
  <c r="R503" s="1"/>
  <c r="A504"/>
  <c r="B504"/>
  <c r="R504" s="1"/>
  <c r="A505"/>
  <c r="B505"/>
  <c r="R505" s="1"/>
  <c r="A506"/>
  <c r="B506"/>
  <c r="R506" s="1"/>
  <c r="A507"/>
  <c r="B507"/>
  <c r="R507" s="1"/>
  <c r="A508"/>
  <c r="B508"/>
  <c r="R508" s="1"/>
  <c r="A509"/>
  <c r="B509"/>
  <c r="R509" s="1"/>
  <c r="A510"/>
  <c r="B510"/>
  <c r="R510" s="1"/>
  <c r="A511"/>
  <c r="B511"/>
  <c r="R511" s="1"/>
  <c r="A512"/>
  <c r="B512"/>
  <c r="R512" s="1"/>
  <c r="A513"/>
  <c r="B513"/>
  <c r="R513" s="1"/>
  <c r="A514"/>
  <c r="B514"/>
  <c r="R514" s="1"/>
  <c r="A515"/>
  <c r="B515"/>
  <c r="R515" s="1"/>
  <c r="A516"/>
  <c r="B516"/>
  <c r="R516" s="1"/>
  <c r="A517"/>
  <c r="B517"/>
  <c r="R517" s="1"/>
  <c r="A518"/>
  <c r="B518"/>
  <c r="A519"/>
  <c r="B519"/>
  <c r="R519" s="1"/>
  <c r="A520"/>
  <c r="B520"/>
  <c r="R520" s="1"/>
  <c r="A521"/>
  <c r="B521"/>
  <c r="R521" s="1"/>
  <c r="A522"/>
  <c r="B522"/>
  <c r="R522" s="1"/>
  <c r="A523"/>
  <c r="B523"/>
  <c r="R523" s="1"/>
  <c r="A524"/>
  <c r="B524"/>
  <c r="R524" s="1"/>
  <c r="A525"/>
  <c r="B525"/>
  <c r="R525" s="1"/>
  <c r="A526"/>
  <c r="B526"/>
  <c r="R526" s="1"/>
  <c r="A527"/>
  <c r="B527"/>
  <c r="R527" s="1"/>
  <c r="A528"/>
  <c r="B528"/>
  <c r="R528" s="1"/>
  <c r="A529"/>
  <c r="B529"/>
  <c r="R529" s="1"/>
  <c r="A530"/>
  <c r="B530"/>
  <c r="R530" s="1"/>
  <c r="A531"/>
  <c r="B531"/>
  <c r="R531" s="1"/>
  <c r="A532"/>
  <c r="B532"/>
  <c r="R532" s="1"/>
  <c r="A533"/>
  <c r="B533"/>
  <c r="R533" s="1"/>
  <c r="A534"/>
  <c r="B534"/>
  <c r="R534" s="1"/>
  <c r="A535"/>
  <c r="B535"/>
  <c r="R535" s="1"/>
  <c r="A536"/>
  <c r="B536"/>
  <c r="R536" s="1"/>
  <c r="A537"/>
  <c r="B537"/>
  <c r="R537" s="1"/>
  <c r="A538"/>
  <c r="B538"/>
  <c r="R538" s="1"/>
  <c r="A539"/>
  <c r="B539"/>
  <c r="R539" s="1"/>
  <c r="A540"/>
  <c r="B540"/>
  <c r="R540" s="1"/>
  <c r="A541"/>
  <c r="B541"/>
  <c r="R541" s="1"/>
  <c r="A542"/>
  <c r="B542"/>
  <c r="R542" s="1"/>
  <c r="A543"/>
  <c r="B543"/>
  <c r="R543" s="1"/>
  <c r="A544"/>
  <c r="B544"/>
  <c r="R544" s="1"/>
  <c r="A545"/>
  <c r="B545"/>
  <c r="R545" s="1"/>
  <c r="A546"/>
  <c r="B546"/>
  <c r="R546" s="1"/>
  <c r="A547"/>
  <c r="B547"/>
  <c r="R547" s="1"/>
  <c r="A548"/>
  <c r="B548"/>
  <c r="R548" s="1"/>
  <c r="A549"/>
  <c r="B549"/>
  <c r="R549" s="1"/>
  <c r="A550"/>
  <c r="B550"/>
  <c r="R550" s="1"/>
  <c r="A551"/>
  <c r="B551"/>
  <c r="R551" s="1"/>
  <c r="A552"/>
  <c r="B552"/>
  <c r="R552" s="1"/>
  <c r="A553"/>
  <c r="B553"/>
  <c r="R553" s="1"/>
  <c r="A554"/>
  <c r="B554"/>
  <c r="R554" s="1"/>
  <c r="A555"/>
  <c r="B555"/>
  <c r="R555" s="1"/>
  <c r="A556"/>
  <c r="B556"/>
  <c r="R556" s="1"/>
  <c r="A557"/>
  <c r="B557"/>
  <c r="R557" s="1"/>
  <c r="A558"/>
  <c r="B558"/>
  <c r="R558" s="1"/>
  <c r="A559"/>
  <c r="B559"/>
  <c r="R559" s="1"/>
  <c r="A560"/>
  <c r="B560"/>
  <c r="R560" s="1"/>
  <c r="A561"/>
  <c r="B561"/>
  <c r="R561" s="1"/>
  <c r="A562"/>
  <c r="B562"/>
  <c r="R562" s="1"/>
  <c r="A563"/>
  <c r="B563"/>
  <c r="R563" s="1"/>
  <c r="A564"/>
  <c r="B564"/>
  <c r="R564" s="1"/>
  <c r="A565"/>
  <c r="B565"/>
  <c r="R565" s="1"/>
  <c r="A566"/>
  <c r="B566"/>
  <c r="R566" s="1"/>
  <c r="A567"/>
  <c r="B567"/>
  <c r="R567" s="1"/>
  <c r="A568"/>
  <c r="B568"/>
  <c r="R568" s="1"/>
  <c r="A569"/>
  <c r="B569"/>
  <c r="R569" s="1"/>
  <c r="A570"/>
  <c r="B570"/>
  <c r="A571"/>
  <c r="B571"/>
  <c r="A572"/>
  <c r="B572"/>
  <c r="R572" s="1"/>
  <c r="A573"/>
  <c r="B573"/>
  <c r="R573" s="1"/>
  <c r="A574"/>
  <c r="B574"/>
  <c r="R574" s="1"/>
  <c r="A575"/>
  <c r="B575"/>
  <c r="R575" s="1"/>
  <c r="A576"/>
  <c r="B576"/>
  <c r="R576" s="1"/>
  <c r="A577"/>
  <c r="B577"/>
  <c r="R577" s="1"/>
  <c r="A578"/>
  <c r="B578"/>
  <c r="R578" s="1"/>
  <c r="A579"/>
  <c r="B579"/>
  <c r="R579" s="1"/>
  <c r="A580"/>
  <c r="B580"/>
  <c r="R580" s="1"/>
  <c r="A581"/>
  <c r="B581"/>
  <c r="R581" s="1"/>
  <c r="A582"/>
  <c r="B582"/>
  <c r="R582" s="1"/>
  <c r="A583"/>
  <c r="B583"/>
  <c r="R583" s="1"/>
  <c r="A584"/>
  <c r="B584"/>
  <c r="R584" s="1"/>
  <c r="A585"/>
  <c r="B585"/>
  <c r="R585" s="1"/>
  <c r="A586"/>
  <c r="B586"/>
  <c r="R586" s="1"/>
  <c r="A587"/>
  <c r="B587"/>
  <c r="R587" s="1"/>
  <c r="A588"/>
  <c r="B588"/>
  <c r="R588" s="1"/>
  <c r="A589"/>
  <c r="B589"/>
  <c r="R589" s="1"/>
  <c r="A590"/>
  <c r="B590"/>
  <c r="R590" s="1"/>
  <c r="A591"/>
  <c r="B591"/>
  <c r="R591" s="1"/>
  <c r="A592"/>
  <c r="B592"/>
  <c r="R592" s="1"/>
  <c r="A593"/>
  <c r="B593"/>
  <c r="R593" s="1"/>
  <c r="A594"/>
  <c r="B594"/>
  <c r="R594" s="1"/>
  <c r="A595"/>
  <c r="B595"/>
  <c r="R595" s="1"/>
  <c r="A596"/>
  <c r="B596"/>
  <c r="R596" s="1"/>
  <c r="A597"/>
  <c r="B597"/>
  <c r="R597" s="1"/>
  <c r="A598"/>
  <c r="B598"/>
  <c r="R598" s="1"/>
  <c r="A599"/>
  <c r="B599"/>
  <c r="R599" s="1"/>
  <c r="A600"/>
  <c r="B600"/>
  <c r="R600" s="1"/>
  <c r="A601"/>
  <c r="B601"/>
  <c r="R601" s="1"/>
  <c r="A602"/>
  <c r="B602"/>
  <c r="R602" s="1"/>
  <c r="A603"/>
  <c r="B603"/>
  <c r="R603" s="1"/>
  <c r="A604"/>
  <c r="B604"/>
  <c r="R604" s="1"/>
  <c r="A605"/>
  <c r="B605"/>
  <c r="R605" s="1"/>
  <c r="A606"/>
  <c r="B606"/>
  <c r="R606" s="1"/>
  <c r="A607"/>
  <c r="B607"/>
  <c r="R607" s="1"/>
  <c r="A608"/>
  <c r="B608"/>
  <c r="R608" s="1"/>
  <c r="A609"/>
  <c r="B609"/>
  <c r="R609" s="1"/>
  <c r="A610"/>
  <c r="B610"/>
  <c r="R610" s="1"/>
  <c r="A611"/>
  <c r="B611"/>
  <c r="R611" s="1"/>
  <c r="A612"/>
  <c r="B612"/>
  <c r="R612" s="1"/>
  <c r="A613"/>
  <c r="B613"/>
  <c r="R613" s="1"/>
  <c r="A614"/>
  <c r="B614"/>
  <c r="R614" s="1"/>
  <c r="A615"/>
  <c r="B615"/>
  <c r="R615" s="1"/>
  <c r="A616"/>
  <c r="B616"/>
  <c r="R616" s="1"/>
  <c r="A617"/>
  <c r="B617"/>
  <c r="R617" s="1"/>
  <c r="A618"/>
  <c r="B618"/>
  <c r="R618" s="1"/>
  <c r="A619"/>
  <c r="B619"/>
  <c r="R619" s="1"/>
  <c r="A620"/>
  <c r="B620"/>
  <c r="R620" s="1"/>
  <c r="A621"/>
  <c r="B621"/>
  <c r="R621" s="1"/>
  <c r="A622"/>
  <c r="B622"/>
  <c r="A623"/>
  <c r="B623"/>
  <c r="R623" s="1"/>
  <c r="A624"/>
  <c r="B624"/>
  <c r="R624" s="1"/>
  <c r="A625"/>
  <c r="B625"/>
  <c r="R625" s="1"/>
  <c r="A626"/>
  <c r="B626"/>
  <c r="R626" s="1"/>
  <c r="A627"/>
  <c r="B627"/>
  <c r="R627" s="1"/>
  <c r="A628"/>
  <c r="B628"/>
  <c r="R628" s="1"/>
  <c r="A629"/>
  <c r="B629"/>
  <c r="R629" s="1"/>
  <c r="A630"/>
  <c r="B630"/>
  <c r="R630" s="1"/>
  <c r="A631"/>
  <c r="B631"/>
  <c r="R631" s="1"/>
  <c r="A632"/>
  <c r="B632"/>
  <c r="R632" s="1"/>
  <c r="A633"/>
  <c r="B633"/>
  <c r="R633" s="1"/>
  <c r="A634"/>
  <c r="B634"/>
  <c r="R634" s="1"/>
  <c r="A635"/>
  <c r="B635"/>
  <c r="R635" s="1"/>
  <c r="A636"/>
  <c r="B636"/>
  <c r="R636" s="1"/>
  <c r="A637"/>
  <c r="B637"/>
  <c r="R637" s="1"/>
  <c r="A638"/>
  <c r="B638"/>
  <c r="R638" s="1"/>
  <c r="A639"/>
  <c r="B639"/>
  <c r="R639" s="1"/>
  <c r="A640"/>
  <c r="B640"/>
  <c r="R640" s="1"/>
  <c r="A641"/>
  <c r="B641"/>
  <c r="R641" s="1"/>
  <c r="A642"/>
  <c r="B642"/>
  <c r="R642" s="1"/>
  <c r="A643"/>
  <c r="B643"/>
  <c r="R643" s="1"/>
  <c r="A644"/>
  <c r="B644"/>
  <c r="R644" s="1"/>
  <c r="A645"/>
  <c r="B645"/>
  <c r="R645" s="1"/>
  <c r="A646"/>
  <c r="B646"/>
  <c r="R646" s="1"/>
  <c r="A647"/>
  <c r="B647"/>
  <c r="R647" s="1"/>
  <c r="A648"/>
  <c r="B648"/>
  <c r="R648" s="1"/>
  <c r="A649"/>
  <c r="B649"/>
  <c r="R649" s="1"/>
  <c r="A650"/>
  <c r="B650"/>
  <c r="R650" s="1"/>
  <c r="A651"/>
  <c r="B651"/>
  <c r="R651" s="1"/>
  <c r="A652"/>
  <c r="B652"/>
  <c r="R652" s="1"/>
  <c r="A653"/>
  <c r="B653"/>
  <c r="R653" s="1"/>
  <c r="A654"/>
  <c r="B654"/>
  <c r="R654" s="1"/>
  <c r="A655"/>
  <c r="B655"/>
  <c r="A656"/>
  <c r="B656"/>
  <c r="R656" s="1"/>
  <c r="A657"/>
  <c r="B657"/>
  <c r="R657" s="1"/>
  <c r="A658"/>
  <c r="B658"/>
  <c r="R658" s="1"/>
  <c r="A659"/>
  <c r="B659"/>
  <c r="R659" s="1"/>
  <c r="A660"/>
  <c r="B660"/>
  <c r="R660" s="1"/>
  <c r="A661"/>
  <c r="B661"/>
  <c r="R661" s="1"/>
  <c r="A662"/>
  <c r="B662"/>
  <c r="R662" s="1"/>
  <c r="A663"/>
  <c r="B663"/>
  <c r="R663" s="1"/>
  <c r="A664"/>
  <c r="B664"/>
  <c r="R664" s="1"/>
  <c r="A665"/>
  <c r="B665"/>
  <c r="R665" s="1"/>
  <c r="A666"/>
  <c r="B666"/>
  <c r="R666" s="1"/>
  <c r="A667"/>
  <c r="B667"/>
  <c r="A668"/>
  <c r="B668"/>
  <c r="R668" s="1"/>
  <c r="A669"/>
  <c r="B669"/>
  <c r="R669" s="1"/>
  <c r="A670"/>
  <c r="B670"/>
  <c r="R670" s="1"/>
  <c r="A671"/>
  <c r="B671"/>
  <c r="R671" s="1"/>
  <c r="A672"/>
  <c r="B672"/>
  <c r="R672" s="1"/>
  <c r="A673"/>
  <c r="B673"/>
  <c r="R673" s="1"/>
  <c r="A674"/>
  <c r="B674"/>
  <c r="R674" s="1"/>
  <c r="A675"/>
  <c r="B675"/>
  <c r="A676"/>
  <c r="B676"/>
  <c r="R676" s="1"/>
  <c r="A677"/>
  <c r="B677"/>
  <c r="R677" s="1"/>
  <c r="A678"/>
  <c r="B678"/>
  <c r="R678" s="1"/>
  <c r="A679"/>
  <c r="B679"/>
  <c r="R679" s="1"/>
  <c r="A680"/>
  <c r="B680"/>
  <c r="R680" s="1"/>
  <c r="A681"/>
  <c r="B681"/>
  <c r="R681" s="1"/>
  <c r="A682"/>
  <c r="B682"/>
  <c r="A683"/>
  <c r="B683"/>
  <c r="R683" s="1"/>
  <c r="A684"/>
  <c r="B684"/>
  <c r="R684" s="1"/>
  <c r="A685"/>
  <c r="B685"/>
  <c r="R685" s="1"/>
  <c r="A686"/>
  <c r="B686"/>
  <c r="R686" s="1"/>
  <c r="A687"/>
  <c r="B687"/>
  <c r="R687" s="1"/>
  <c r="A688"/>
  <c r="B688"/>
  <c r="R688" s="1"/>
  <c r="A689"/>
  <c r="B689"/>
  <c r="R689" s="1"/>
  <c r="A690"/>
  <c r="B690"/>
  <c r="R690" s="1"/>
  <c r="A691"/>
  <c r="B691"/>
  <c r="R691" s="1"/>
  <c r="A692"/>
  <c r="B692"/>
  <c r="R692" s="1"/>
  <c r="A693"/>
  <c r="B693"/>
  <c r="R693" s="1"/>
  <c r="A694"/>
  <c r="B694"/>
  <c r="R694" s="1"/>
  <c r="A695"/>
  <c r="B695"/>
  <c r="R695" s="1"/>
  <c r="A696"/>
  <c r="B696"/>
  <c r="R696" s="1"/>
  <c r="A697"/>
  <c r="B697"/>
  <c r="R697" s="1"/>
  <c r="A698"/>
  <c r="B698"/>
  <c r="R698" s="1"/>
  <c r="A699"/>
  <c r="B699"/>
  <c r="R699" s="1"/>
  <c r="A700"/>
  <c r="B700"/>
  <c r="R700" s="1"/>
  <c r="A701"/>
  <c r="B701"/>
  <c r="R701" s="1"/>
  <c r="A702"/>
  <c r="B702"/>
  <c r="R702" s="1"/>
  <c r="A703"/>
  <c r="B703"/>
  <c r="R703" s="1"/>
  <c r="A704"/>
  <c r="B704"/>
  <c r="R704" s="1"/>
  <c r="A705"/>
  <c r="B705"/>
  <c r="R705" s="1"/>
  <c r="A706"/>
  <c r="B706"/>
  <c r="R706" s="1"/>
  <c r="A707"/>
  <c r="B707"/>
  <c r="R707" s="1"/>
  <c r="A708"/>
  <c r="B708"/>
  <c r="R708" s="1"/>
  <c r="A709"/>
  <c r="B709"/>
  <c r="R709" s="1"/>
  <c r="A710"/>
  <c r="B710"/>
  <c r="R710" s="1"/>
  <c r="A711"/>
  <c r="B711"/>
  <c r="R711" s="1"/>
  <c r="A712"/>
  <c r="B712"/>
  <c r="R712" s="1"/>
  <c r="A713"/>
  <c r="B713"/>
  <c r="R713" s="1"/>
  <c r="A714"/>
  <c r="B714"/>
  <c r="R714" s="1"/>
  <c r="A715"/>
  <c r="B715"/>
  <c r="R715" s="1"/>
  <c r="A716"/>
  <c r="B716"/>
  <c r="R716" s="1"/>
  <c r="A717"/>
  <c r="B717"/>
  <c r="R717" s="1"/>
  <c r="A718"/>
  <c r="B718"/>
  <c r="R718" s="1"/>
  <c r="A719"/>
  <c r="B719"/>
  <c r="R719" s="1"/>
  <c r="A720"/>
  <c r="B720"/>
  <c r="R720" s="1"/>
  <c r="A721"/>
  <c r="B721"/>
  <c r="R721" s="1"/>
  <c r="A722"/>
  <c r="B722"/>
  <c r="R722" s="1"/>
  <c r="A723"/>
  <c r="B723"/>
  <c r="R723" s="1"/>
  <c r="A724"/>
  <c r="B724"/>
  <c r="R724" s="1"/>
  <c r="A725"/>
  <c r="B725"/>
  <c r="R725" s="1"/>
  <c r="A726"/>
  <c r="B726"/>
  <c r="R726" s="1"/>
  <c r="A727"/>
  <c r="B727"/>
  <c r="A728"/>
  <c r="B728"/>
  <c r="R728" s="1"/>
  <c r="A729"/>
  <c r="B729"/>
  <c r="R729" s="1"/>
  <c r="A730"/>
  <c r="B730"/>
  <c r="R730" s="1"/>
  <c r="A731"/>
  <c r="B731"/>
  <c r="R731" s="1"/>
  <c r="A732"/>
  <c r="B732"/>
  <c r="R732" s="1"/>
  <c r="A733"/>
  <c r="B733"/>
  <c r="R733" s="1"/>
  <c r="A734"/>
  <c r="B734"/>
  <c r="R734" s="1"/>
  <c r="A735"/>
  <c r="B735"/>
  <c r="R735" s="1"/>
  <c r="A736"/>
  <c r="B736"/>
  <c r="R736" s="1"/>
  <c r="A737"/>
  <c r="B737"/>
  <c r="R737" s="1"/>
  <c r="A738"/>
  <c r="B738"/>
  <c r="R738" s="1"/>
  <c r="A739"/>
  <c r="B739"/>
  <c r="R739" s="1"/>
  <c r="A740"/>
  <c r="B740"/>
  <c r="R740" s="1"/>
  <c r="A741"/>
  <c r="B741"/>
  <c r="R741" s="1"/>
  <c r="A742"/>
  <c r="B742"/>
  <c r="R742" s="1"/>
  <c r="A743"/>
  <c r="B743"/>
  <c r="R743" s="1"/>
  <c r="A744"/>
  <c r="B744"/>
  <c r="R744" s="1"/>
  <c r="A745"/>
  <c r="B745"/>
  <c r="R745" s="1"/>
  <c r="A746"/>
  <c r="B746"/>
  <c r="R746" s="1"/>
  <c r="A747"/>
  <c r="B747"/>
  <c r="R747" s="1"/>
  <c r="A748"/>
  <c r="B748"/>
  <c r="R748" s="1"/>
  <c r="A749"/>
  <c r="B749"/>
  <c r="R749" s="1"/>
  <c r="A750"/>
  <c r="B750"/>
  <c r="R750" s="1"/>
  <c r="A751"/>
  <c r="B751"/>
  <c r="R751" s="1"/>
  <c r="A752"/>
  <c r="B752"/>
  <c r="R752" s="1"/>
  <c r="A753"/>
  <c r="B753"/>
  <c r="R753" s="1"/>
  <c r="A754"/>
  <c r="B754"/>
  <c r="R754" s="1"/>
  <c r="A755"/>
  <c r="B755"/>
  <c r="R755" s="1"/>
  <c r="A756"/>
  <c r="B756"/>
  <c r="R756" s="1"/>
  <c r="A757"/>
  <c r="B757"/>
  <c r="R757" s="1"/>
  <c r="A758"/>
  <c r="B758"/>
  <c r="R758" s="1"/>
  <c r="A759"/>
  <c r="B759"/>
  <c r="R759" s="1"/>
  <c r="A760"/>
  <c r="B760"/>
  <c r="R760" s="1"/>
  <c r="A761"/>
  <c r="B761"/>
  <c r="R761" s="1"/>
  <c r="A762"/>
  <c r="B762"/>
  <c r="R762" s="1"/>
  <c r="A763"/>
  <c r="B763"/>
  <c r="R763" s="1"/>
  <c r="A764"/>
  <c r="B764"/>
  <c r="R764" s="1"/>
  <c r="A765"/>
  <c r="B765"/>
  <c r="R765" s="1"/>
  <c r="A766"/>
  <c r="B766"/>
  <c r="R766" s="1"/>
  <c r="A767"/>
  <c r="B767"/>
  <c r="R767" s="1"/>
  <c r="A768"/>
  <c r="B768"/>
  <c r="R768" s="1"/>
  <c r="A769"/>
  <c r="B769"/>
  <c r="R769" s="1"/>
  <c r="A770"/>
  <c r="B770"/>
  <c r="R770" s="1"/>
  <c r="A771"/>
  <c r="B771"/>
  <c r="R771" s="1"/>
  <c r="A772"/>
  <c r="B772"/>
  <c r="R772" s="1"/>
  <c r="A773"/>
  <c r="B773"/>
  <c r="R773" s="1"/>
  <c r="A774"/>
  <c r="B774"/>
  <c r="R774" s="1"/>
  <c r="A775"/>
  <c r="B775"/>
  <c r="R775" s="1"/>
  <c r="A776"/>
  <c r="B776"/>
  <c r="R776" s="1"/>
  <c r="A777"/>
  <c r="B777"/>
  <c r="R777" s="1"/>
  <c r="A778"/>
  <c r="B778"/>
  <c r="R778" s="1"/>
  <c r="A779"/>
  <c r="B779"/>
  <c r="R779" s="1"/>
  <c r="A780"/>
  <c r="B780"/>
  <c r="R780" s="1"/>
  <c r="A781"/>
  <c r="B781"/>
  <c r="R781" s="1"/>
  <c r="A782"/>
  <c r="B782"/>
  <c r="R782" s="1"/>
  <c r="A783"/>
  <c r="B783"/>
  <c r="R783" s="1"/>
  <c r="A784"/>
  <c r="B784"/>
  <c r="R784" s="1"/>
  <c r="A785"/>
  <c r="B785"/>
  <c r="R785" s="1"/>
  <c r="A786"/>
  <c r="B786"/>
  <c r="R786" s="1"/>
  <c r="A787"/>
  <c r="B787"/>
  <c r="R787" s="1"/>
  <c r="A788"/>
  <c r="B788"/>
  <c r="R788" s="1"/>
  <c r="A789"/>
  <c r="B789"/>
  <c r="R789" s="1"/>
  <c r="A790"/>
  <c r="B790"/>
  <c r="R790" s="1"/>
  <c r="A791"/>
  <c r="B791"/>
  <c r="R791" s="1"/>
  <c r="A792"/>
  <c r="B792"/>
  <c r="R792" s="1"/>
  <c r="A793"/>
  <c r="B793"/>
  <c r="R793" s="1"/>
  <c r="A794"/>
  <c r="B794"/>
  <c r="R794" s="1"/>
  <c r="A795"/>
  <c r="B795"/>
  <c r="R795" s="1"/>
  <c r="A796"/>
  <c r="B796"/>
  <c r="R796" s="1"/>
  <c r="A797"/>
  <c r="B797"/>
  <c r="R797" s="1"/>
  <c r="A798"/>
  <c r="B798"/>
  <c r="R798" s="1"/>
  <c r="A799"/>
  <c r="B799"/>
  <c r="R799" s="1"/>
  <c r="A800"/>
  <c r="B800"/>
  <c r="R800" s="1"/>
  <c r="A801"/>
  <c r="B801"/>
  <c r="R801" s="1"/>
  <c r="A802"/>
  <c r="B802"/>
  <c r="R802" s="1"/>
  <c r="A803"/>
  <c r="B803"/>
  <c r="R803" s="1"/>
  <c r="A804"/>
  <c r="B804"/>
  <c r="R804" s="1"/>
  <c r="A805"/>
  <c r="B805"/>
  <c r="R805" s="1"/>
  <c r="A806"/>
  <c r="B806"/>
  <c r="R806" s="1"/>
  <c r="A807"/>
  <c r="B807"/>
  <c r="R807" s="1"/>
  <c r="A808"/>
  <c r="B808"/>
  <c r="R808" s="1"/>
  <c r="A809"/>
  <c r="B809"/>
  <c r="R809" s="1"/>
  <c r="A810"/>
  <c r="B810"/>
  <c r="R810" s="1"/>
  <c r="A811"/>
  <c r="B811"/>
  <c r="R811" s="1"/>
  <c r="A812"/>
  <c r="B812"/>
  <c r="R812" s="1"/>
  <c r="A813"/>
  <c r="B813"/>
  <c r="R813" s="1"/>
  <c r="A814"/>
  <c r="B814"/>
  <c r="R814" s="1"/>
  <c r="A815"/>
  <c r="B815"/>
  <c r="R815" s="1"/>
  <c r="A816"/>
  <c r="B816"/>
  <c r="R816" s="1"/>
  <c r="A817"/>
  <c r="B817"/>
  <c r="R817" s="1"/>
  <c r="A818"/>
  <c r="B818"/>
  <c r="R818" s="1"/>
  <c r="A819"/>
  <c r="B819"/>
  <c r="R819" s="1"/>
  <c r="A820"/>
  <c r="B820"/>
  <c r="R820" s="1"/>
  <c r="A821"/>
  <c r="B821"/>
  <c r="R821" s="1"/>
  <c r="A822"/>
  <c r="B822"/>
  <c r="R822" s="1"/>
  <c r="A823"/>
  <c r="B823"/>
  <c r="R823" s="1"/>
  <c r="A824"/>
  <c r="B824"/>
  <c r="R824" s="1"/>
  <c r="A825"/>
  <c r="B825"/>
  <c r="R825" s="1"/>
  <c r="A826"/>
  <c r="B826"/>
  <c r="R826" s="1"/>
  <c r="A827"/>
  <c r="B827"/>
  <c r="R827" s="1"/>
  <c r="A828"/>
  <c r="B828"/>
  <c r="R828" s="1"/>
  <c r="A829"/>
  <c r="B829"/>
  <c r="R829" s="1"/>
  <c r="A830"/>
  <c r="B830"/>
  <c r="R830" s="1"/>
  <c r="B2"/>
  <c r="A2"/>
  <c r="R675" l="1"/>
  <c r="R570"/>
  <c r="R518"/>
  <c r="R309"/>
  <c r="R727"/>
  <c r="R667"/>
  <c r="R655"/>
  <c r="R622"/>
  <c r="R361"/>
  <c r="R296"/>
  <c r="R85"/>
  <c r="R84"/>
  <c r="R571"/>
  <c r="R98"/>
  <c r="R682"/>
  <c r="R414"/>
  <c r="X3982" i="3"/>
  <c r="Y2"/>
  <c r="U2"/>
  <c r="Q2"/>
  <c r="Y3987"/>
  <c r="U3987"/>
  <c r="Q3987"/>
  <c r="Z3986"/>
  <c r="V3986"/>
  <c r="R3986"/>
  <c r="N3986"/>
  <c r="W3985"/>
  <c r="S3985"/>
  <c r="O3985"/>
  <c r="X3984"/>
  <c r="T3984"/>
  <c r="P3984"/>
  <c r="Y3983"/>
  <c r="U3983"/>
  <c r="Q3983"/>
  <c r="Z3982"/>
  <c r="V3982"/>
  <c r="N2"/>
  <c r="W2"/>
  <c r="S2"/>
  <c r="O2"/>
  <c r="W3987"/>
  <c r="S3987"/>
  <c r="O3987"/>
  <c r="X3986"/>
  <c r="T3986"/>
  <c r="P3986"/>
  <c r="Y3985"/>
  <c r="U3985"/>
  <c r="Q3985"/>
  <c r="Z3984"/>
  <c r="V3984"/>
  <c r="R3984"/>
  <c r="N3984"/>
  <c r="W3983"/>
  <c r="S3983"/>
  <c r="O3983"/>
  <c r="N384"/>
  <c r="N387"/>
  <c r="P385"/>
  <c r="R385"/>
  <c r="T385"/>
  <c r="O386"/>
  <c r="Q386"/>
  <c r="S386"/>
  <c r="U386"/>
  <c r="P387"/>
  <c r="R387"/>
  <c r="T387"/>
  <c r="N388"/>
  <c r="P388"/>
  <c r="R388"/>
  <c r="T388"/>
  <c r="N385"/>
  <c r="N386"/>
  <c r="O385"/>
  <c r="Q385"/>
  <c r="S385"/>
  <c r="U385"/>
  <c r="P386"/>
  <c r="R386"/>
  <c r="T386"/>
  <c r="O387"/>
  <c r="Q387"/>
  <c r="S387"/>
  <c r="U387"/>
  <c r="O388"/>
  <c r="Q388"/>
  <c r="S388"/>
  <c r="U388"/>
  <c r="O3"/>
  <c r="Q3"/>
  <c r="S3"/>
  <c r="U3"/>
  <c r="W3"/>
  <c r="Y3"/>
  <c r="N4"/>
  <c r="P4"/>
  <c r="R4"/>
  <c r="T4"/>
  <c r="V4"/>
  <c r="X4"/>
  <c r="Z4"/>
  <c r="O5"/>
  <c r="Q5"/>
  <c r="S5"/>
  <c r="U5"/>
  <c r="W5"/>
  <c r="Y5"/>
  <c r="N6"/>
  <c r="P6"/>
  <c r="R6"/>
  <c r="T6"/>
  <c r="V6"/>
  <c r="X6"/>
  <c r="Z6"/>
  <c r="O7"/>
  <c r="Q7"/>
  <c r="S7"/>
  <c r="U7"/>
  <c r="W7"/>
  <c r="Y7"/>
  <c r="N8"/>
  <c r="P8"/>
  <c r="R8"/>
  <c r="T8"/>
  <c r="V8"/>
  <c r="X8"/>
  <c r="Z8"/>
  <c r="O9"/>
  <c r="N3"/>
  <c r="P3"/>
  <c r="R3"/>
  <c r="T3"/>
  <c r="V3"/>
  <c r="X3"/>
  <c r="Z3"/>
  <c r="O4"/>
  <c r="Q4"/>
  <c r="S4"/>
  <c r="U4"/>
  <c r="W4"/>
  <c r="Y4"/>
  <c r="N5"/>
  <c r="P5"/>
  <c r="R5"/>
  <c r="T5"/>
  <c r="V5"/>
  <c r="X5"/>
  <c r="Z5"/>
  <c r="O6"/>
  <c r="Q6"/>
  <c r="S6"/>
  <c r="U6"/>
  <c r="W6"/>
  <c r="Y6"/>
  <c r="N7"/>
  <c r="P7"/>
  <c r="R7"/>
  <c r="T7"/>
  <c r="V7"/>
  <c r="X7"/>
  <c r="Z7"/>
  <c r="O8"/>
  <c r="Q8"/>
  <c r="S8"/>
  <c r="U8"/>
  <c r="W8"/>
  <c r="Y8"/>
  <c r="N9"/>
  <c r="P9"/>
  <c r="R9"/>
  <c r="T9"/>
  <c r="V9"/>
  <c r="X9"/>
  <c r="Z9"/>
  <c r="O10"/>
  <c r="Q10"/>
  <c r="S10"/>
  <c r="U10"/>
  <c r="W10"/>
  <c r="Y10"/>
  <c r="N11"/>
  <c r="P11"/>
  <c r="R11"/>
  <c r="T11"/>
  <c r="V11"/>
  <c r="X11"/>
  <c r="Z11"/>
  <c r="O12"/>
  <c r="Q12"/>
  <c r="S12"/>
  <c r="U12"/>
  <c r="W12"/>
  <c r="Y12"/>
  <c r="N13"/>
  <c r="P13"/>
  <c r="R13"/>
  <c r="T13"/>
  <c r="V13"/>
  <c r="X13"/>
  <c r="Z13"/>
  <c r="O14"/>
  <c r="Q14"/>
  <c r="S14"/>
  <c r="U14"/>
  <c r="W14"/>
  <c r="Y14"/>
  <c r="N15"/>
  <c r="P15"/>
  <c r="R15"/>
  <c r="T15"/>
  <c r="V15"/>
  <c r="X15"/>
  <c r="Z15"/>
  <c r="O16"/>
  <c r="Q16"/>
  <c r="S16"/>
  <c r="U16"/>
  <c r="W16"/>
  <c r="Y16"/>
  <c r="N17"/>
  <c r="P17"/>
  <c r="R17"/>
  <c r="T17"/>
  <c r="V17"/>
  <c r="X17"/>
  <c r="Z17"/>
  <c r="O18"/>
  <c r="Q18"/>
  <c r="S18"/>
  <c r="U18"/>
  <c r="W18"/>
  <c r="Y18"/>
  <c r="N19"/>
  <c r="P19"/>
  <c r="R19"/>
  <c r="T19"/>
  <c r="V19"/>
  <c r="X19"/>
  <c r="Z19"/>
  <c r="O20"/>
  <c r="Q20"/>
  <c r="S20"/>
  <c r="U20"/>
  <c r="W20"/>
  <c r="Y20"/>
  <c r="N21"/>
  <c r="P21"/>
  <c r="R21"/>
  <c r="T21"/>
  <c r="V21"/>
  <c r="X21"/>
  <c r="Z21"/>
  <c r="O22"/>
  <c r="Q22"/>
  <c r="S22"/>
  <c r="U22"/>
  <c r="W22"/>
  <c r="Y22"/>
  <c r="N23"/>
  <c r="P23"/>
  <c r="R23"/>
  <c r="T23"/>
  <c r="V23"/>
  <c r="X23"/>
  <c r="Z23"/>
  <c r="O24"/>
  <c r="Q24"/>
  <c r="S24"/>
  <c r="U24"/>
  <c r="W24"/>
  <c r="Y24"/>
  <c r="N25"/>
  <c r="P25"/>
  <c r="R25"/>
  <c r="T25"/>
  <c r="V25"/>
  <c r="X25"/>
  <c r="Z25"/>
  <c r="O26"/>
  <c r="Q26"/>
  <c r="S26"/>
  <c r="U26"/>
  <c r="W26"/>
  <c r="Y26"/>
  <c r="N27"/>
  <c r="P27"/>
  <c r="R27"/>
  <c r="T27"/>
  <c r="V27"/>
  <c r="X27"/>
  <c r="Z27"/>
  <c r="O28"/>
  <c r="Q28"/>
  <c r="S28"/>
  <c r="U28"/>
  <c r="W28"/>
  <c r="Y28"/>
  <c r="N29"/>
  <c r="P29"/>
  <c r="R29"/>
  <c r="T29"/>
  <c r="V29"/>
  <c r="X29"/>
  <c r="Z29"/>
  <c r="O30"/>
  <c r="Q30"/>
  <c r="S30"/>
  <c r="U30"/>
  <c r="W30"/>
  <c r="Y30"/>
  <c r="N31"/>
  <c r="P31"/>
  <c r="R31"/>
  <c r="T31"/>
  <c r="V31"/>
  <c r="X31"/>
  <c r="Z31"/>
  <c r="O32"/>
  <c r="Q32"/>
  <c r="S32"/>
  <c r="U32"/>
  <c r="W32"/>
  <c r="Y32"/>
  <c r="N33"/>
  <c r="P33"/>
  <c r="R33"/>
  <c r="T33"/>
  <c r="V33"/>
  <c r="X33"/>
  <c r="Z33"/>
  <c r="O34"/>
  <c r="Q34"/>
  <c r="S34"/>
  <c r="U34"/>
  <c r="W34"/>
  <c r="Y34"/>
  <c r="N35"/>
  <c r="P35"/>
  <c r="R35"/>
  <c r="T35"/>
  <c r="V35"/>
  <c r="X35"/>
  <c r="Z35"/>
  <c r="O36"/>
  <c r="Q36"/>
  <c r="S36"/>
  <c r="U36"/>
  <c r="W36"/>
  <c r="Y36"/>
  <c r="N37"/>
  <c r="P37"/>
  <c r="R37"/>
  <c r="T37"/>
  <c r="V37"/>
  <c r="X37"/>
  <c r="Z37"/>
  <c r="O38"/>
  <c r="Q38"/>
  <c r="S38"/>
  <c r="U38"/>
  <c r="W38"/>
  <c r="Y38"/>
  <c r="N39"/>
  <c r="P39"/>
  <c r="R39"/>
  <c r="T39"/>
  <c r="V39"/>
  <c r="X39"/>
  <c r="Z39"/>
  <c r="O40"/>
  <c r="Q40"/>
  <c r="S40"/>
  <c r="U40"/>
  <c r="W40"/>
  <c r="Y40"/>
  <c r="N41"/>
  <c r="P41"/>
  <c r="R41"/>
  <c r="T41"/>
  <c r="V41"/>
  <c r="X41"/>
  <c r="Z41"/>
  <c r="O42"/>
  <c r="Q42"/>
  <c r="S9"/>
  <c r="W9"/>
  <c r="N10"/>
  <c r="R10"/>
  <c r="V10"/>
  <c r="Z10"/>
  <c r="Q11"/>
  <c r="U11"/>
  <c r="Y11"/>
  <c r="P12"/>
  <c r="T12"/>
  <c r="X12"/>
  <c r="O13"/>
  <c r="S13"/>
  <c r="W13"/>
  <c r="N14"/>
  <c r="R14"/>
  <c r="V14"/>
  <c r="Z14"/>
  <c r="Q15"/>
  <c r="U15"/>
  <c r="Y15"/>
  <c r="P16"/>
  <c r="T16"/>
  <c r="X16"/>
  <c r="O17"/>
  <c r="S17"/>
  <c r="W17"/>
  <c r="N18"/>
  <c r="R18"/>
  <c r="V18"/>
  <c r="Z18"/>
  <c r="Q19"/>
  <c r="U19"/>
  <c r="Y19"/>
  <c r="P20"/>
  <c r="T20"/>
  <c r="X20"/>
  <c r="O21"/>
  <c r="S21"/>
  <c r="W21"/>
  <c r="N22"/>
  <c r="R22"/>
  <c r="V22"/>
  <c r="Z22"/>
  <c r="Q23"/>
  <c r="U23"/>
  <c r="Y23"/>
  <c r="P24"/>
  <c r="T24"/>
  <c r="X24"/>
  <c r="O25"/>
  <c r="S25"/>
  <c r="W25"/>
  <c r="N26"/>
  <c r="R26"/>
  <c r="V26"/>
  <c r="Z26"/>
  <c r="Q27"/>
  <c r="U27"/>
  <c r="Y27"/>
  <c r="P28"/>
  <c r="T28"/>
  <c r="X28"/>
  <c r="O29"/>
  <c r="S29"/>
  <c r="W29"/>
  <c r="N30"/>
  <c r="R30"/>
  <c r="V30"/>
  <c r="Z30"/>
  <c r="Q31"/>
  <c r="U31"/>
  <c r="Y31"/>
  <c r="P32"/>
  <c r="T32"/>
  <c r="X32"/>
  <c r="O33"/>
  <c r="S33"/>
  <c r="W33"/>
  <c r="N34"/>
  <c r="R34"/>
  <c r="V34"/>
  <c r="Z34"/>
  <c r="Q35"/>
  <c r="U35"/>
  <c r="Y35"/>
  <c r="P36"/>
  <c r="T36"/>
  <c r="X36"/>
  <c r="O37"/>
  <c r="S37"/>
  <c r="W37"/>
  <c r="N38"/>
  <c r="R38"/>
  <c r="V38"/>
  <c r="Z38"/>
  <c r="Q39"/>
  <c r="U39"/>
  <c r="Y39"/>
  <c r="P40"/>
  <c r="T40"/>
  <c r="X40"/>
  <c r="O41"/>
  <c r="S41"/>
  <c r="W41"/>
  <c r="N42"/>
  <c r="R42"/>
  <c r="T42"/>
  <c r="V42"/>
  <c r="X42"/>
  <c r="Z42"/>
  <c r="O43"/>
  <c r="Q43"/>
  <c r="S43"/>
  <c r="U43"/>
  <c r="W43"/>
  <c r="Y43"/>
  <c r="N44"/>
  <c r="P44"/>
  <c r="R44"/>
  <c r="T44"/>
  <c r="V44"/>
  <c r="X44"/>
  <c r="Z44"/>
  <c r="O45"/>
  <c r="Q45"/>
  <c r="S45"/>
  <c r="U45"/>
  <c r="W45"/>
  <c r="Y45"/>
  <c r="N46"/>
  <c r="P46"/>
  <c r="R46"/>
  <c r="T46"/>
  <c r="V46"/>
  <c r="X46"/>
  <c r="Z46"/>
  <c r="O47"/>
  <c r="Q47"/>
  <c r="S47"/>
  <c r="U47"/>
  <c r="W47"/>
  <c r="Y47"/>
  <c r="N48"/>
  <c r="P48"/>
  <c r="R48"/>
  <c r="T48"/>
  <c r="V48"/>
  <c r="X48"/>
  <c r="Z48"/>
  <c r="O49"/>
  <c r="Q49"/>
  <c r="S49"/>
  <c r="U49"/>
  <c r="W49"/>
  <c r="Y49"/>
  <c r="N50"/>
  <c r="P50"/>
  <c r="R50"/>
  <c r="T50"/>
  <c r="V50"/>
  <c r="X50"/>
  <c r="Z50"/>
  <c r="O51"/>
  <c r="Q51"/>
  <c r="S51"/>
  <c r="U51"/>
  <c r="W51"/>
  <c r="Y51"/>
  <c r="N52"/>
  <c r="P52"/>
  <c r="R52"/>
  <c r="T52"/>
  <c r="V52"/>
  <c r="X52"/>
  <c r="Z52"/>
  <c r="O53"/>
  <c r="Q53"/>
  <c r="S53"/>
  <c r="U53"/>
  <c r="W53"/>
  <c r="Y53"/>
  <c r="N54"/>
  <c r="P54"/>
  <c r="R54"/>
  <c r="T54"/>
  <c r="V54"/>
  <c r="X54"/>
  <c r="Z54"/>
  <c r="O55"/>
  <c r="Q55"/>
  <c r="S55"/>
  <c r="U55"/>
  <c r="W55"/>
  <c r="Y55"/>
  <c r="N56"/>
  <c r="P56"/>
  <c r="R56"/>
  <c r="T56"/>
  <c r="V56"/>
  <c r="X56"/>
  <c r="Z56"/>
  <c r="O57"/>
  <c r="Q57"/>
  <c r="S57"/>
  <c r="U57"/>
  <c r="W57"/>
  <c r="Y57"/>
  <c r="N58"/>
  <c r="P58"/>
  <c r="R58"/>
  <c r="T58"/>
  <c r="V58"/>
  <c r="X58"/>
  <c r="Z58"/>
  <c r="O59"/>
  <c r="Q59"/>
  <c r="S59"/>
  <c r="U59"/>
  <c r="W59"/>
  <c r="Y59"/>
  <c r="N60"/>
  <c r="P60"/>
  <c r="R60"/>
  <c r="T60"/>
  <c r="V60"/>
  <c r="X60"/>
  <c r="Z60"/>
  <c r="O61"/>
  <c r="Q61"/>
  <c r="S61"/>
  <c r="U61"/>
  <c r="W61"/>
  <c r="Y61"/>
  <c r="N62"/>
  <c r="P62"/>
  <c r="R62"/>
  <c r="T62"/>
  <c r="V62"/>
  <c r="X62"/>
  <c r="Z62"/>
  <c r="O63"/>
  <c r="Q63"/>
  <c r="S63"/>
  <c r="U63"/>
  <c r="W63"/>
  <c r="Y63"/>
  <c r="N64"/>
  <c r="P64"/>
  <c r="R64"/>
  <c r="T64"/>
  <c r="V64"/>
  <c r="X64"/>
  <c r="Z64"/>
  <c r="O65"/>
  <c r="Q9"/>
  <c r="U9"/>
  <c r="Y9"/>
  <c r="P10"/>
  <c r="T10"/>
  <c r="X10"/>
  <c r="O11"/>
  <c r="S11"/>
  <c r="W11"/>
  <c r="N12"/>
  <c r="R12"/>
  <c r="V12"/>
  <c r="Z12"/>
  <c r="Q13"/>
  <c r="U13"/>
  <c r="Y13"/>
  <c r="P14"/>
  <c r="T14"/>
  <c r="X14"/>
  <c r="O15"/>
  <c r="S15"/>
  <c r="W15"/>
  <c r="N16"/>
  <c r="R16"/>
  <c r="V16"/>
  <c r="Z16"/>
  <c r="Q17"/>
  <c r="U17"/>
  <c r="Y17"/>
  <c r="P18"/>
  <c r="T18"/>
  <c r="X18"/>
  <c r="O19"/>
  <c r="S19"/>
  <c r="W19"/>
  <c r="N20"/>
  <c r="R20"/>
  <c r="V20"/>
  <c r="Z20"/>
  <c r="Q21"/>
  <c r="U21"/>
  <c r="Y21"/>
  <c r="P22"/>
  <c r="T22"/>
  <c r="X22"/>
  <c r="O23"/>
  <c r="S23"/>
  <c r="W23"/>
  <c r="N24"/>
  <c r="R24"/>
  <c r="V24"/>
  <c r="Z24"/>
  <c r="Q25"/>
  <c r="U25"/>
  <c r="Y25"/>
  <c r="P26"/>
  <c r="T26"/>
  <c r="X26"/>
  <c r="O27"/>
  <c r="S27"/>
  <c r="W27"/>
  <c r="N28"/>
  <c r="R28"/>
  <c r="V28"/>
  <c r="Z28"/>
  <c r="Q29"/>
  <c r="U29"/>
  <c r="Y29"/>
  <c r="P30"/>
  <c r="T30"/>
  <c r="X30"/>
  <c r="O31"/>
  <c r="S31"/>
  <c r="W31"/>
  <c r="N32"/>
  <c r="R32"/>
  <c r="V32"/>
  <c r="Z32"/>
  <c r="Q33"/>
  <c r="U33"/>
  <c r="Y33"/>
  <c r="P34"/>
  <c r="T34"/>
  <c r="X34"/>
  <c r="O35"/>
  <c r="S35"/>
  <c r="W35"/>
  <c r="N36"/>
  <c r="R36"/>
  <c r="V36"/>
  <c r="Z36"/>
  <c r="Q37"/>
  <c r="U37"/>
  <c r="Y37"/>
  <c r="P38"/>
  <c r="T38"/>
  <c r="X38"/>
  <c r="O39"/>
  <c r="S39"/>
  <c r="W39"/>
  <c r="N40"/>
  <c r="R40"/>
  <c r="V40"/>
  <c r="Z40"/>
  <c r="Q41"/>
  <c r="U41"/>
  <c r="Y41"/>
  <c r="P42"/>
  <c r="S42"/>
  <c r="U42"/>
  <c r="W42"/>
  <c r="Y42"/>
  <c r="N43"/>
  <c r="P43"/>
  <c r="R43"/>
  <c r="T43"/>
  <c r="V43"/>
  <c r="X43"/>
  <c r="Z43"/>
  <c r="O44"/>
  <c r="Q44"/>
  <c r="S44"/>
  <c r="U44"/>
  <c r="W44"/>
  <c r="Y44"/>
  <c r="N45"/>
  <c r="P45"/>
  <c r="R45"/>
  <c r="T45"/>
  <c r="V45"/>
  <c r="X45"/>
  <c r="Z45"/>
  <c r="O46"/>
  <c r="Q46"/>
  <c r="S46"/>
  <c r="U46"/>
  <c r="W46"/>
  <c r="Y46"/>
  <c r="N47"/>
  <c r="P47"/>
  <c r="R47"/>
  <c r="T47"/>
  <c r="V47"/>
  <c r="X47"/>
  <c r="Z47"/>
  <c r="O48"/>
  <c r="Q48"/>
  <c r="S48"/>
  <c r="U48"/>
  <c r="W48"/>
  <c r="Y48"/>
  <c r="N49"/>
  <c r="P49"/>
  <c r="R49"/>
  <c r="T49"/>
  <c r="V49"/>
  <c r="X49"/>
  <c r="Z49"/>
  <c r="O50"/>
  <c r="Q50"/>
  <c r="S50"/>
  <c r="U50"/>
  <c r="W50"/>
  <c r="Y50"/>
  <c r="N51"/>
  <c r="P51"/>
  <c r="R51"/>
  <c r="T51"/>
  <c r="V51"/>
  <c r="X51"/>
  <c r="Z51"/>
  <c r="O52"/>
  <c r="Q52"/>
  <c r="S52"/>
  <c r="U52"/>
  <c r="W52"/>
  <c r="Y52"/>
  <c r="N53"/>
  <c r="P53"/>
  <c r="R53"/>
  <c r="T53"/>
  <c r="V53"/>
  <c r="X53"/>
  <c r="Z53"/>
  <c r="O54"/>
  <c r="Q54"/>
  <c r="S54"/>
  <c r="U54"/>
  <c r="W54"/>
  <c r="Y54"/>
  <c r="N55"/>
  <c r="P55"/>
  <c r="R55"/>
  <c r="T55"/>
  <c r="V55"/>
  <c r="X55"/>
  <c r="Z55"/>
  <c r="O56"/>
  <c r="Q56"/>
  <c r="S56"/>
  <c r="U56"/>
  <c r="W56"/>
  <c r="Y56"/>
  <c r="N57"/>
  <c r="P57"/>
  <c r="R57"/>
  <c r="T57"/>
  <c r="V57"/>
  <c r="X57"/>
  <c r="Z57"/>
  <c r="O58"/>
  <c r="Q58"/>
  <c r="S58"/>
  <c r="U58"/>
  <c r="W58"/>
  <c r="Y58"/>
  <c r="N59"/>
  <c r="P59"/>
  <c r="R59"/>
  <c r="T59"/>
  <c r="V59"/>
  <c r="X59"/>
  <c r="Z59"/>
  <c r="O60"/>
  <c r="Q60"/>
  <c r="S60"/>
  <c r="U60"/>
  <c r="W60"/>
  <c r="Y60"/>
  <c r="N61"/>
  <c r="P61"/>
  <c r="R61"/>
  <c r="T61"/>
  <c r="V61"/>
  <c r="X61"/>
  <c r="Z61"/>
  <c r="O62"/>
  <c r="Q62"/>
  <c r="S62"/>
  <c r="U62"/>
  <c r="W62"/>
  <c r="Y62"/>
  <c r="N63"/>
  <c r="P63"/>
  <c r="R63"/>
  <c r="T63"/>
  <c r="V63"/>
  <c r="X63"/>
  <c r="Z63"/>
  <c r="O64"/>
  <c r="Q64"/>
  <c r="S64"/>
  <c r="U64"/>
  <c r="W64"/>
  <c r="Y64"/>
  <c r="N65"/>
  <c r="P65"/>
  <c r="R65"/>
  <c r="T65"/>
  <c r="V65"/>
  <c r="X65"/>
  <c r="Z65"/>
  <c r="O66"/>
  <c r="Q66"/>
  <c r="S65"/>
  <c r="W65"/>
  <c r="N66"/>
  <c r="R66"/>
  <c r="T66"/>
  <c r="V66"/>
  <c r="X66"/>
  <c r="Z66"/>
  <c r="O67"/>
  <c r="Q67"/>
  <c r="S67"/>
  <c r="U67"/>
  <c r="W67"/>
  <c r="Y67"/>
  <c r="N68"/>
  <c r="P68"/>
  <c r="R68"/>
  <c r="T68"/>
  <c r="V68"/>
  <c r="X68"/>
  <c r="Z68"/>
  <c r="O69"/>
  <c r="Q69"/>
  <c r="S69"/>
  <c r="U69"/>
  <c r="W69"/>
  <c r="Y69"/>
  <c r="N70"/>
  <c r="P70"/>
  <c r="R70"/>
  <c r="T70"/>
  <c r="V70"/>
  <c r="X70"/>
  <c r="Z70"/>
  <c r="O71"/>
  <c r="Q71"/>
  <c r="S71"/>
  <c r="U71"/>
  <c r="W71"/>
  <c r="Y71"/>
  <c r="N72"/>
  <c r="P72"/>
  <c r="R72"/>
  <c r="T72"/>
  <c r="V72"/>
  <c r="X72"/>
  <c r="Z72"/>
  <c r="O73"/>
  <c r="Q73"/>
  <c r="S73"/>
  <c r="U73"/>
  <c r="W73"/>
  <c r="Y73"/>
  <c r="N74"/>
  <c r="P74"/>
  <c r="R74"/>
  <c r="T74"/>
  <c r="V74"/>
  <c r="X74"/>
  <c r="Z74"/>
  <c r="O75"/>
  <c r="Q75"/>
  <c r="S75"/>
  <c r="U75"/>
  <c r="W75"/>
  <c r="Y75"/>
  <c r="N76"/>
  <c r="P76"/>
  <c r="R76"/>
  <c r="T76"/>
  <c r="V76"/>
  <c r="X76"/>
  <c r="Z76"/>
  <c r="O77"/>
  <c r="Q77"/>
  <c r="S77"/>
  <c r="U77"/>
  <c r="W77"/>
  <c r="Y77"/>
  <c r="N78"/>
  <c r="P78"/>
  <c r="R78"/>
  <c r="T78"/>
  <c r="V78"/>
  <c r="X78"/>
  <c r="Z78"/>
  <c r="O79"/>
  <c r="Q79"/>
  <c r="S79"/>
  <c r="U79"/>
  <c r="W79"/>
  <c r="Y79"/>
  <c r="N80"/>
  <c r="P80"/>
  <c r="R80"/>
  <c r="T80"/>
  <c r="V80"/>
  <c r="X80"/>
  <c r="Z80"/>
  <c r="O81"/>
  <c r="Q81"/>
  <c r="S81"/>
  <c r="U81"/>
  <c r="W81"/>
  <c r="Y81"/>
  <c r="N82"/>
  <c r="P82"/>
  <c r="R82"/>
  <c r="T82"/>
  <c r="V82"/>
  <c r="X82"/>
  <c r="Z82"/>
  <c r="O83"/>
  <c r="Q83"/>
  <c r="S83"/>
  <c r="U83"/>
  <c r="W83"/>
  <c r="Y83"/>
  <c r="N84"/>
  <c r="P84"/>
  <c r="R84"/>
  <c r="T84"/>
  <c r="V84"/>
  <c r="X84"/>
  <c r="Z84"/>
  <c r="O85"/>
  <c r="Q85"/>
  <c r="S85"/>
  <c r="U85"/>
  <c r="W85"/>
  <c r="Y85"/>
  <c r="N86"/>
  <c r="P86"/>
  <c r="R86"/>
  <c r="T86"/>
  <c r="V86"/>
  <c r="X86"/>
  <c r="Z86"/>
  <c r="O87"/>
  <c r="Q87"/>
  <c r="S87"/>
  <c r="U87"/>
  <c r="W87"/>
  <c r="Y87"/>
  <c r="N88"/>
  <c r="P88"/>
  <c r="R88"/>
  <c r="T88"/>
  <c r="V88"/>
  <c r="X88"/>
  <c r="Z88"/>
  <c r="O89"/>
  <c r="Q89"/>
  <c r="S89"/>
  <c r="U89"/>
  <c r="W89"/>
  <c r="Y89"/>
  <c r="N90"/>
  <c r="P90"/>
  <c r="R90"/>
  <c r="T90"/>
  <c r="V90"/>
  <c r="X90"/>
  <c r="Z90"/>
  <c r="O91"/>
  <c r="Q91"/>
  <c r="S91"/>
  <c r="U91"/>
  <c r="W91"/>
  <c r="Y91"/>
  <c r="N92"/>
  <c r="P92"/>
  <c r="R92"/>
  <c r="T92"/>
  <c r="V92"/>
  <c r="X92"/>
  <c r="Z92"/>
  <c r="O93"/>
  <c r="Q93"/>
  <c r="S93"/>
  <c r="U93"/>
  <c r="W93"/>
  <c r="Y93"/>
  <c r="N94"/>
  <c r="P94"/>
  <c r="R94"/>
  <c r="T94"/>
  <c r="V94"/>
  <c r="X94"/>
  <c r="Z94"/>
  <c r="O95"/>
  <c r="Q95"/>
  <c r="S95"/>
  <c r="U95"/>
  <c r="W95"/>
  <c r="Y95"/>
  <c r="N96"/>
  <c r="P96"/>
  <c r="R96"/>
  <c r="T96"/>
  <c r="V96"/>
  <c r="X96"/>
  <c r="Z96"/>
  <c r="O97"/>
  <c r="Q97"/>
  <c r="S97"/>
  <c r="U97"/>
  <c r="W97"/>
  <c r="Y97"/>
  <c r="N98"/>
  <c r="P98"/>
  <c r="R98"/>
  <c r="T98"/>
  <c r="V98"/>
  <c r="X98"/>
  <c r="Z98"/>
  <c r="O99"/>
  <c r="Q99"/>
  <c r="S99"/>
  <c r="U99"/>
  <c r="W99"/>
  <c r="Y99"/>
  <c r="N100"/>
  <c r="P100"/>
  <c r="R100"/>
  <c r="T100"/>
  <c r="V100"/>
  <c r="X100"/>
  <c r="Z100"/>
  <c r="O101"/>
  <c r="Q101"/>
  <c r="S101"/>
  <c r="U101"/>
  <c r="W101"/>
  <c r="Y101"/>
  <c r="N102"/>
  <c r="P102"/>
  <c r="R102"/>
  <c r="T102"/>
  <c r="V102"/>
  <c r="X102"/>
  <c r="Z102"/>
  <c r="O103"/>
  <c r="Q103"/>
  <c r="S103"/>
  <c r="U103"/>
  <c r="W103"/>
  <c r="Y103"/>
  <c r="N104"/>
  <c r="P104"/>
  <c r="R104"/>
  <c r="T104"/>
  <c r="V104"/>
  <c r="X104"/>
  <c r="Z104"/>
  <c r="O105"/>
  <c r="Q105"/>
  <c r="S105"/>
  <c r="U105"/>
  <c r="W105"/>
  <c r="Y105"/>
  <c r="N106"/>
  <c r="P106"/>
  <c r="R106"/>
  <c r="T106"/>
  <c r="V106"/>
  <c r="X106"/>
  <c r="Z106"/>
  <c r="O107"/>
  <c r="Q107"/>
  <c r="S107"/>
  <c r="U107"/>
  <c r="W107"/>
  <c r="Y107"/>
  <c r="N108"/>
  <c r="P108"/>
  <c r="R108"/>
  <c r="T108"/>
  <c r="V108"/>
  <c r="X108"/>
  <c r="Z108"/>
  <c r="O109"/>
  <c r="Q109"/>
  <c r="S109"/>
  <c r="U109"/>
  <c r="W109"/>
  <c r="Y109"/>
  <c r="N110"/>
  <c r="P110"/>
  <c r="R110"/>
  <c r="T110"/>
  <c r="V110"/>
  <c r="X110"/>
  <c r="Z110"/>
  <c r="O111"/>
  <c r="Q111"/>
  <c r="S111"/>
  <c r="U111"/>
  <c r="W111"/>
  <c r="Y111"/>
  <c r="N112"/>
  <c r="P112"/>
  <c r="R112"/>
  <c r="T112"/>
  <c r="V112"/>
  <c r="X112"/>
  <c r="Z112"/>
  <c r="O113"/>
  <c r="Q113"/>
  <c r="S113"/>
  <c r="U113"/>
  <c r="W113"/>
  <c r="Y113"/>
  <c r="N114"/>
  <c r="P114"/>
  <c r="R114"/>
  <c r="T114"/>
  <c r="V114"/>
  <c r="X114"/>
  <c r="Z114"/>
  <c r="O115"/>
  <c r="Q115"/>
  <c r="S115"/>
  <c r="U115"/>
  <c r="W115"/>
  <c r="Y115"/>
  <c r="N116"/>
  <c r="P116"/>
  <c r="R116"/>
  <c r="T116"/>
  <c r="V116"/>
  <c r="X116"/>
  <c r="Z116"/>
  <c r="O117"/>
  <c r="Q117"/>
  <c r="S117"/>
  <c r="U117"/>
  <c r="W117"/>
  <c r="Y117"/>
  <c r="N118"/>
  <c r="P118"/>
  <c r="R118"/>
  <c r="T118"/>
  <c r="V118"/>
  <c r="X118"/>
  <c r="Z118"/>
  <c r="O119"/>
  <c r="Q119"/>
  <c r="S119"/>
  <c r="U119"/>
  <c r="W119"/>
  <c r="Y119"/>
  <c r="N120"/>
  <c r="P120"/>
  <c r="R120"/>
  <c r="T120"/>
  <c r="V120"/>
  <c r="X120"/>
  <c r="Z120"/>
  <c r="O121"/>
  <c r="Q121"/>
  <c r="S121"/>
  <c r="U121"/>
  <c r="W121"/>
  <c r="Y121"/>
  <c r="N122"/>
  <c r="P122"/>
  <c r="R122"/>
  <c r="T122"/>
  <c r="V122"/>
  <c r="X122"/>
  <c r="Z122"/>
  <c r="O123"/>
  <c r="Q123"/>
  <c r="S123"/>
  <c r="U123"/>
  <c r="W123"/>
  <c r="Y123"/>
  <c r="N124"/>
  <c r="P124"/>
  <c r="R124"/>
  <c r="T124"/>
  <c r="V124"/>
  <c r="X124"/>
  <c r="Z124"/>
  <c r="O125"/>
  <c r="Q125"/>
  <c r="S125"/>
  <c r="U125"/>
  <c r="W125"/>
  <c r="Y125"/>
  <c r="N126"/>
  <c r="P126"/>
  <c r="R126"/>
  <c r="T126"/>
  <c r="V126"/>
  <c r="X126"/>
  <c r="Z126"/>
  <c r="O127"/>
  <c r="Q127"/>
  <c r="S127"/>
  <c r="U127"/>
  <c r="W127"/>
  <c r="Y127"/>
  <c r="N128"/>
  <c r="P128"/>
  <c r="R128"/>
  <c r="T128"/>
  <c r="V128"/>
  <c r="X128"/>
  <c r="Z128"/>
  <c r="O129"/>
  <c r="Q129"/>
  <c r="S129"/>
  <c r="U129"/>
  <c r="W129"/>
  <c r="Y129"/>
  <c r="N130"/>
  <c r="P130"/>
  <c r="R130"/>
  <c r="T130"/>
  <c r="V130"/>
  <c r="X130"/>
  <c r="Z130"/>
  <c r="O131"/>
  <c r="Q131"/>
  <c r="S131"/>
  <c r="U131"/>
  <c r="W131"/>
  <c r="Y131"/>
  <c r="N132"/>
  <c r="P132"/>
  <c r="R132"/>
  <c r="T132"/>
  <c r="V132"/>
  <c r="X132"/>
  <c r="Z132"/>
  <c r="O133"/>
  <c r="Q133"/>
  <c r="S133"/>
  <c r="U133"/>
  <c r="W133"/>
  <c r="Y133"/>
  <c r="N134"/>
  <c r="P134"/>
  <c r="R134"/>
  <c r="T134"/>
  <c r="V134"/>
  <c r="X134"/>
  <c r="Z134"/>
  <c r="O135"/>
  <c r="Q135"/>
  <c r="S135"/>
  <c r="U135"/>
  <c r="W135"/>
  <c r="Y135"/>
  <c r="N136"/>
  <c r="P136"/>
  <c r="R136"/>
  <c r="T136"/>
  <c r="V136"/>
  <c r="X136"/>
  <c r="Z136"/>
  <c r="O137"/>
  <c r="Q137"/>
  <c r="S137"/>
  <c r="U137"/>
  <c r="W137"/>
  <c r="Y137"/>
  <c r="N138"/>
  <c r="P138"/>
  <c r="R138"/>
  <c r="T138"/>
  <c r="V138"/>
  <c r="X138"/>
  <c r="Z138"/>
  <c r="O139"/>
  <c r="Q139"/>
  <c r="S139"/>
  <c r="U139"/>
  <c r="W139"/>
  <c r="Y139"/>
  <c r="N140"/>
  <c r="P140"/>
  <c r="R140"/>
  <c r="T140"/>
  <c r="V140"/>
  <c r="X140"/>
  <c r="Z140"/>
  <c r="O141"/>
  <c r="Q141"/>
  <c r="S141"/>
  <c r="U141"/>
  <c r="W141"/>
  <c r="Y141"/>
  <c r="N142"/>
  <c r="P142"/>
  <c r="R142"/>
  <c r="T142"/>
  <c r="V142"/>
  <c r="X142"/>
  <c r="Z142"/>
  <c r="O143"/>
  <c r="Q143"/>
  <c r="S143"/>
  <c r="U143"/>
  <c r="W143"/>
  <c r="Y143"/>
  <c r="N144"/>
  <c r="P144"/>
  <c r="R144"/>
  <c r="T144"/>
  <c r="Q65"/>
  <c r="U65"/>
  <c r="Y65"/>
  <c r="P66"/>
  <c r="S66"/>
  <c r="U66"/>
  <c r="W66"/>
  <c r="Y66"/>
  <c r="N67"/>
  <c r="P67"/>
  <c r="R67"/>
  <c r="T67"/>
  <c r="V67"/>
  <c r="X67"/>
  <c r="Z67"/>
  <c r="O68"/>
  <c r="Q68"/>
  <c r="S68"/>
  <c r="U68"/>
  <c r="W68"/>
  <c r="Y68"/>
  <c r="N69"/>
  <c r="P69"/>
  <c r="R69"/>
  <c r="T69"/>
  <c r="V69"/>
  <c r="X69"/>
  <c r="Z69"/>
  <c r="O70"/>
  <c r="Q70"/>
  <c r="S70"/>
  <c r="U70"/>
  <c r="W70"/>
  <c r="Y70"/>
  <c r="N71"/>
  <c r="P71"/>
  <c r="R71"/>
  <c r="T71"/>
  <c r="V71"/>
  <c r="X71"/>
  <c r="Z71"/>
  <c r="O72"/>
  <c r="Q72"/>
  <c r="S72"/>
  <c r="U72"/>
  <c r="W72"/>
  <c r="Y72"/>
  <c r="N73"/>
  <c r="P73"/>
  <c r="R73"/>
  <c r="T73"/>
  <c r="V73"/>
  <c r="X73"/>
  <c r="Z73"/>
  <c r="O74"/>
  <c r="Q74"/>
  <c r="S74"/>
  <c r="U74"/>
  <c r="W74"/>
  <c r="Y74"/>
  <c r="N75"/>
  <c r="P75"/>
  <c r="R75"/>
  <c r="T75"/>
  <c r="V75"/>
  <c r="X75"/>
  <c r="Z75"/>
  <c r="O76"/>
  <c r="Q76"/>
  <c r="S76"/>
  <c r="U76"/>
  <c r="W76"/>
  <c r="Y76"/>
  <c r="N77"/>
  <c r="P77"/>
  <c r="R77"/>
  <c r="T77"/>
  <c r="V77"/>
  <c r="X77"/>
  <c r="Z77"/>
  <c r="O78"/>
  <c r="Q78"/>
  <c r="S78"/>
  <c r="U78"/>
  <c r="W78"/>
  <c r="Y78"/>
  <c r="N79"/>
  <c r="P79"/>
  <c r="R79"/>
  <c r="T79"/>
  <c r="V79"/>
  <c r="X79"/>
  <c r="Z79"/>
  <c r="O80"/>
  <c r="Q80"/>
  <c r="S80"/>
  <c r="U80"/>
  <c r="W80"/>
  <c r="Y80"/>
  <c r="N81"/>
  <c r="P81"/>
  <c r="R81"/>
  <c r="T81"/>
  <c r="V81"/>
  <c r="X81"/>
  <c r="Z81"/>
  <c r="O82"/>
  <c r="Q82"/>
  <c r="S82"/>
  <c r="U82"/>
  <c r="W82"/>
  <c r="Y82"/>
  <c r="N83"/>
  <c r="P83"/>
  <c r="R83"/>
  <c r="T83"/>
  <c r="V83"/>
  <c r="X83"/>
  <c r="Z83"/>
  <c r="O84"/>
  <c r="Q84"/>
  <c r="S84"/>
  <c r="U84"/>
  <c r="W84"/>
  <c r="Y84"/>
  <c r="N85"/>
  <c r="P85"/>
  <c r="R85"/>
  <c r="T85"/>
  <c r="V85"/>
  <c r="X85"/>
  <c r="Z85"/>
  <c r="O86"/>
  <c r="Q86"/>
  <c r="S86"/>
  <c r="U86"/>
  <c r="W86"/>
  <c r="Y86"/>
  <c r="N87"/>
  <c r="P87"/>
  <c r="R87"/>
  <c r="T87"/>
  <c r="V87"/>
  <c r="X87"/>
  <c r="Z87"/>
  <c r="O88"/>
  <c r="Q88"/>
  <c r="S88"/>
  <c r="U88"/>
  <c r="W88"/>
  <c r="Y88"/>
  <c r="N89"/>
  <c r="P89"/>
  <c r="R89"/>
  <c r="T89"/>
  <c r="V89"/>
  <c r="X89"/>
  <c r="Z89"/>
  <c r="O90"/>
  <c r="Q90"/>
  <c r="S90"/>
  <c r="U90"/>
  <c r="W90"/>
  <c r="Y90"/>
  <c r="N91"/>
  <c r="P91"/>
  <c r="R91"/>
  <c r="T91"/>
  <c r="V91"/>
  <c r="X91"/>
  <c r="Z91"/>
  <c r="O92"/>
  <c r="Q92"/>
  <c r="S92"/>
  <c r="U92"/>
  <c r="W92"/>
  <c r="Y92"/>
  <c r="N93"/>
  <c r="P93"/>
  <c r="R93"/>
  <c r="T93"/>
  <c r="V93"/>
  <c r="X93"/>
  <c r="Z93"/>
  <c r="O94"/>
  <c r="Q94"/>
  <c r="S94"/>
  <c r="U94"/>
  <c r="W94"/>
  <c r="Y94"/>
  <c r="N95"/>
  <c r="P95"/>
  <c r="R95"/>
  <c r="T95"/>
  <c r="V95"/>
  <c r="X95"/>
  <c r="Z95"/>
  <c r="O96"/>
  <c r="Q96"/>
  <c r="S96"/>
  <c r="U96"/>
  <c r="W96"/>
  <c r="Y96"/>
  <c r="N97"/>
  <c r="P97"/>
  <c r="R97"/>
  <c r="T97"/>
  <c r="V97"/>
  <c r="X97"/>
  <c r="Z97"/>
  <c r="O98"/>
  <c r="Q98"/>
  <c r="S98"/>
  <c r="U98"/>
  <c r="W98"/>
  <c r="Y98"/>
  <c r="N99"/>
  <c r="P99"/>
  <c r="R99"/>
  <c r="T99"/>
  <c r="V99"/>
  <c r="X99"/>
  <c r="Z99"/>
  <c r="O100"/>
  <c r="Q100"/>
  <c r="S100"/>
  <c r="U100"/>
  <c r="W100"/>
  <c r="Y100"/>
  <c r="N101"/>
  <c r="P101"/>
  <c r="R101"/>
  <c r="T101"/>
  <c r="V101"/>
  <c r="X101"/>
  <c r="Z101"/>
  <c r="O102"/>
  <c r="Q102"/>
  <c r="S102"/>
  <c r="U102"/>
  <c r="W102"/>
  <c r="Y102"/>
  <c r="N103"/>
  <c r="P103"/>
  <c r="R103"/>
  <c r="T103"/>
  <c r="V103"/>
  <c r="X103"/>
  <c r="Z103"/>
  <c r="O104"/>
  <c r="Q104"/>
  <c r="S104"/>
  <c r="U104"/>
  <c r="W104"/>
  <c r="Y104"/>
  <c r="N105"/>
  <c r="P105"/>
  <c r="R105"/>
  <c r="T105"/>
  <c r="V105"/>
  <c r="X105"/>
  <c r="Z105"/>
  <c r="O106"/>
  <c r="Q106"/>
  <c r="S106"/>
  <c r="U106"/>
  <c r="W106"/>
  <c r="Y106"/>
  <c r="N107"/>
  <c r="P107"/>
  <c r="R107"/>
  <c r="T107"/>
  <c r="V107"/>
  <c r="X107"/>
  <c r="Z107"/>
  <c r="O108"/>
  <c r="Q108"/>
  <c r="S108"/>
  <c r="U108"/>
  <c r="W108"/>
  <c r="Y108"/>
  <c r="N109"/>
  <c r="P109"/>
  <c r="R109"/>
  <c r="T109"/>
  <c r="V109"/>
  <c r="X109"/>
  <c r="Z109"/>
  <c r="O110"/>
  <c r="Q110"/>
  <c r="S110"/>
  <c r="U110"/>
  <c r="W110"/>
  <c r="Y110"/>
  <c r="N111"/>
  <c r="P111"/>
  <c r="R111"/>
  <c r="T111"/>
  <c r="V111"/>
  <c r="X111"/>
  <c r="Z111"/>
  <c r="O112"/>
  <c r="Q112"/>
  <c r="S112"/>
  <c r="U112"/>
  <c r="W112"/>
  <c r="Y112"/>
  <c r="N113"/>
  <c r="P113"/>
  <c r="R113"/>
  <c r="T113"/>
  <c r="V113"/>
  <c r="X113"/>
  <c r="Z113"/>
  <c r="O114"/>
  <c r="Q114"/>
  <c r="S114"/>
  <c r="U114"/>
  <c r="W114"/>
  <c r="Y114"/>
  <c r="N115"/>
  <c r="P115"/>
  <c r="R115"/>
  <c r="T115"/>
  <c r="V115"/>
  <c r="X115"/>
  <c r="Z115"/>
  <c r="O116"/>
  <c r="Q116"/>
  <c r="S116"/>
  <c r="U116"/>
  <c r="W116"/>
  <c r="Y116"/>
  <c r="N117"/>
  <c r="P117"/>
  <c r="R117"/>
  <c r="T117"/>
  <c r="V117"/>
  <c r="X117"/>
  <c r="Z117"/>
  <c r="O118"/>
  <c r="Q118"/>
  <c r="S118"/>
  <c r="U118"/>
  <c r="W118"/>
  <c r="Y118"/>
  <c r="N119"/>
  <c r="P119"/>
  <c r="R119"/>
  <c r="T119"/>
  <c r="V119"/>
  <c r="X119"/>
  <c r="Z119"/>
  <c r="O120"/>
  <c r="Q120"/>
  <c r="S120"/>
  <c r="U120"/>
  <c r="W120"/>
  <c r="Y120"/>
  <c r="N121"/>
  <c r="P121"/>
  <c r="R121"/>
  <c r="T121"/>
  <c r="V121"/>
  <c r="X121"/>
  <c r="Z121"/>
  <c r="O122"/>
  <c r="Q122"/>
  <c r="S122"/>
  <c r="U122"/>
  <c r="W122"/>
  <c r="Y122"/>
  <c r="N123"/>
  <c r="P123"/>
  <c r="R123"/>
  <c r="T123"/>
  <c r="V123"/>
  <c r="X123"/>
  <c r="Z123"/>
  <c r="O124"/>
  <c r="Q124"/>
  <c r="S124"/>
  <c r="U124"/>
  <c r="W124"/>
  <c r="Y124"/>
  <c r="N125"/>
  <c r="P125"/>
  <c r="R125"/>
  <c r="T125"/>
  <c r="V125"/>
  <c r="X125"/>
  <c r="Z125"/>
  <c r="O126"/>
  <c r="Q126"/>
  <c r="S126"/>
  <c r="U126"/>
  <c r="W126"/>
  <c r="Y126"/>
  <c r="N127"/>
  <c r="P127"/>
  <c r="R127"/>
  <c r="T127"/>
  <c r="V127"/>
  <c r="X127"/>
  <c r="Z127"/>
  <c r="O128"/>
  <c r="Q128"/>
  <c r="S128"/>
  <c r="U128"/>
  <c r="W128"/>
  <c r="Y128"/>
  <c r="N129"/>
  <c r="P129"/>
  <c r="R129"/>
  <c r="T129"/>
  <c r="V129"/>
  <c r="X129"/>
  <c r="Z129"/>
  <c r="O130"/>
  <c r="Q130"/>
  <c r="S130"/>
  <c r="U130"/>
  <c r="W130"/>
  <c r="Y130"/>
  <c r="N131"/>
  <c r="P131"/>
  <c r="R131"/>
  <c r="T131"/>
  <c r="V131"/>
  <c r="X131"/>
  <c r="Z131"/>
  <c r="O132"/>
  <c r="Q132"/>
  <c r="S132"/>
  <c r="U132"/>
  <c r="W132"/>
  <c r="Y132"/>
  <c r="N133"/>
  <c r="P133"/>
  <c r="R133"/>
  <c r="T133"/>
  <c r="V133"/>
  <c r="X133"/>
  <c r="Z133"/>
  <c r="O134"/>
  <c r="Q134"/>
  <c r="S134"/>
  <c r="U134"/>
  <c r="W134"/>
  <c r="Y134"/>
  <c r="N135"/>
  <c r="P135"/>
  <c r="R135"/>
  <c r="T135"/>
  <c r="V135"/>
  <c r="X135"/>
  <c r="Z135"/>
  <c r="O136"/>
  <c r="Q136"/>
  <c r="S136"/>
  <c r="U136"/>
  <c r="W136"/>
  <c r="Y136"/>
  <c r="N137"/>
  <c r="P137"/>
  <c r="R137"/>
  <c r="T137"/>
  <c r="V137"/>
  <c r="X137"/>
  <c r="Z137"/>
  <c r="O138"/>
  <c r="Q138"/>
  <c r="S138"/>
  <c r="U138"/>
  <c r="W138"/>
  <c r="Y138"/>
  <c r="N139"/>
  <c r="P139"/>
  <c r="R139"/>
  <c r="T139"/>
  <c r="V139"/>
  <c r="X139"/>
  <c r="Z139"/>
  <c r="O140"/>
  <c r="Q140"/>
  <c r="S140"/>
  <c r="U140"/>
  <c r="W140"/>
  <c r="Y140"/>
  <c r="N141"/>
  <c r="P141"/>
  <c r="R141"/>
  <c r="T141"/>
  <c r="V141"/>
  <c r="X141"/>
  <c r="Z141"/>
  <c r="O142"/>
  <c r="Q142"/>
  <c r="U142"/>
  <c r="Y142"/>
  <c r="P143"/>
  <c r="T143"/>
  <c r="X143"/>
  <c r="O144"/>
  <c r="S144"/>
  <c r="V144"/>
  <c r="X144"/>
  <c r="Z144"/>
  <c r="O145"/>
  <c r="Q145"/>
  <c r="S145"/>
  <c r="U145"/>
  <c r="W145"/>
  <c r="Y145"/>
  <c r="N146"/>
  <c r="P146"/>
  <c r="R146"/>
  <c r="T146"/>
  <c r="V146"/>
  <c r="X146"/>
  <c r="Z146"/>
  <c r="O147"/>
  <c r="Q147"/>
  <c r="S147"/>
  <c r="U147"/>
  <c r="W147"/>
  <c r="Y147"/>
  <c r="N148"/>
  <c r="P148"/>
  <c r="R148"/>
  <c r="T148"/>
  <c r="V148"/>
  <c r="X148"/>
  <c r="Z148"/>
  <c r="O149"/>
  <c r="Q149"/>
  <c r="S149"/>
  <c r="U149"/>
  <c r="W149"/>
  <c r="Y149"/>
  <c r="N150"/>
  <c r="P150"/>
  <c r="R150"/>
  <c r="T150"/>
  <c r="V150"/>
  <c r="X150"/>
  <c r="Z150"/>
  <c r="O151"/>
  <c r="Q151"/>
  <c r="S151"/>
  <c r="U151"/>
  <c r="W151"/>
  <c r="Y151"/>
  <c r="N152"/>
  <c r="P152"/>
  <c r="R152"/>
  <c r="T152"/>
  <c r="V152"/>
  <c r="X152"/>
  <c r="Z152"/>
  <c r="O153"/>
  <c r="Q153"/>
  <c r="S153"/>
  <c r="U153"/>
  <c r="W153"/>
  <c r="Y153"/>
  <c r="N154"/>
  <c r="P154"/>
  <c r="R154"/>
  <c r="T154"/>
  <c r="V154"/>
  <c r="X154"/>
  <c r="Z154"/>
  <c r="O155"/>
  <c r="Q155"/>
  <c r="S155"/>
  <c r="U155"/>
  <c r="W155"/>
  <c r="Y155"/>
  <c r="N156"/>
  <c r="P156"/>
  <c r="R156"/>
  <c r="T156"/>
  <c r="V156"/>
  <c r="X156"/>
  <c r="Z156"/>
  <c r="O157"/>
  <c r="Q157"/>
  <c r="S157"/>
  <c r="U157"/>
  <c r="W157"/>
  <c r="Y157"/>
  <c r="N158"/>
  <c r="P158"/>
  <c r="R158"/>
  <c r="T158"/>
  <c r="V158"/>
  <c r="X158"/>
  <c r="Z158"/>
  <c r="O159"/>
  <c r="Q159"/>
  <c r="S159"/>
  <c r="U159"/>
  <c r="W159"/>
  <c r="Y159"/>
  <c r="N160"/>
  <c r="P160"/>
  <c r="R160"/>
  <c r="T160"/>
  <c r="V160"/>
  <c r="X160"/>
  <c r="Z160"/>
  <c r="O161"/>
  <c r="Q161"/>
  <c r="S161"/>
  <c r="U161"/>
  <c r="W161"/>
  <c r="Y161"/>
  <c r="N162"/>
  <c r="P162"/>
  <c r="R162"/>
  <c r="T162"/>
  <c r="V162"/>
  <c r="X162"/>
  <c r="Z162"/>
  <c r="O163"/>
  <c r="Q163"/>
  <c r="S163"/>
  <c r="U163"/>
  <c r="W163"/>
  <c r="Y163"/>
  <c r="N164"/>
  <c r="P164"/>
  <c r="R164"/>
  <c r="T164"/>
  <c r="V164"/>
  <c r="X164"/>
  <c r="Z164"/>
  <c r="O165"/>
  <c r="Q165"/>
  <c r="S165"/>
  <c r="U165"/>
  <c r="W165"/>
  <c r="Y165"/>
  <c r="N166"/>
  <c r="P166"/>
  <c r="R166"/>
  <c r="T166"/>
  <c r="V166"/>
  <c r="X166"/>
  <c r="Z166"/>
  <c r="O167"/>
  <c r="Q167"/>
  <c r="S167"/>
  <c r="U167"/>
  <c r="W167"/>
  <c r="Y167"/>
  <c r="N168"/>
  <c r="P168"/>
  <c r="R168"/>
  <c r="T168"/>
  <c r="V168"/>
  <c r="X168"/>
  <c r="Z168"/>
  <c r="O169"/>
  <c r="Q169"/>
  <c r="S169"/>
  <c r="U169"/>
  <c r="W169"/>
  <c r="Y169"/>
  <c r="N170"/>
  <c r="P170"/>
  <c r="R170"/>
  <c r="T170"/>
  <c r="V170"/>
  <c r="X170"/>
  <c r="Z170"/>
  <c r="O171"/>
  <c r="Q171"/>
  <c r="S171"/>
  <c r="U171"/>
  <c r="W171"/>
  <c r="Y171"/>
  <c r="N172"/>
  <c r="P172"/>
  <c r="R172"/>
  <c r="T172"/>
  <c r="V172"/>
  <c r="X172"/>
  <c r="Z172"/>
  <c r="O173"/>
  <c r="Q173"/>
  <c r="S173"/>
  <c r="U173"/>
  <c r="W173"/>
  <c r="Y173"/>
  <c r="N174"/>
  <c r="P174"/>
  <c r="R174"/>
  <c r="T174"/>
  <c r="V174"/>
  <c r="X174"/>
  <c r="Z174"/>
  <c r="O175"/>
  <c r="Q175"/>
  <c r="S175"/>
  <c r="U175"/>
  <c r="W175"/>
  <c r="Y175"/>
  <c r="N176"/>
  <c r="P176"/>
  <c r="R176"/>
  <c r="T176"/>
  <c r="V176"/>
  <c r="X176"/>
  <c r="Z176"/>
  <c r="O177"/>
  <c r="Q177"/>
  <c r="S177"/>
  <c r="U177"/>
  <c r="W177"/>
  <c r="Y177"/>
  <c r="N178"/>
  <c r="P178"/>
  <c r="R178"/>
  <c r="T178"/>
  <c r="V178"/>
  <c r="X178"/>
  <c r="Z178"/>
  <c r="O179"/>
  <c r="Q179"/>
  <c r="S179"/>
  <c r="U179"/>
  <c r="W179"/>
  <c r="Y179"/>
  <c r="N180"/>
  <c r="P180"/>
  <c r="R180"/>
  <c r="T180"/>
  <c r="V180"/>
  <c r="X180"/>
  <c r="Z180"/>
  <c r="O181"/>
  <c r="Q181"/>
  <c r="S181"/>
  <c r="U181"/>
  <c r="W181"/>
  <c r="Y181"/>
  <c r="N182"/>
  <c r="P182"/>
  <c r="R182"/>
  <c r="T182"/>
  <c r="V182"/>
  <c r="X182"/>
  <c r="Z182"/>
  <c r="O183"/>
  <c r="Q183"/>
  <c r="S183"/>
  <c r="U183"/>
  <c r="W183"/>
  <c r="Y183"/>
  <c r="N184"/>
  <c r="P184"/>
  <c r="R184"/>
  <c r="T184"/>
  <c r="V184"/>
  <c r="X184"/>
  <c r="Z184"/>
  <c r="O185"/>
  <c r="Q185"/>
  <c r="S185"/>
  <c r="U185"/>
  <c r="W185"/>
  <c r="Y185"/>
  <c r="N186"/>
  <c r="P186"/>
  <c r="R186"/>
  <c r="T186"/>
  <c r="V186"/>
  <c r="X186"/>
  <c r="Z186"/>
  <c r="O187"/>
  <c r="Q187"/>
  <c r="S187"/>
  <c r="U187"/>
  <c r="W187"/>
  <c r="Y187"/>
  <c r="N188"/>
  <c r="P188"/>
  <c r="R188"/>
  <c r="T188"/>
  <c r="V188"/>
  <c r="X188"/>
  <c r="Z188"/>
  <c r="O189"/>
  <c r="Q189"/>
  <c r="S189"/>
  <c r="U189"/>
  <c r="W189"/>
  <c r="Y189"/>
  <c r="N190"/>
  <c r="P190"/>
  <c r="R190"/>
  <c r="T190"/>
  <c r="V190"/>
  <c r="X190"/>
  <c r="Z190"/>
  <c r="O191"/>
  <c r="Q191"/>
  <c r="S191"/>
  <c r="U191"/>
  <c r="W191"/>
  <c r="Y191"/>
  <c r="N192"/>
  <c r="P192"/>
  <c r="R192"/>
  <c r="T192"/>
  <c r="V192"/>
  <c r="X192"/>
  <c r="Z192"/>
  <c r="O193"/>
  <c r="Q193"/>
  <c r="S193"/>
  <c r="U193"/>
  <c r="W193"/>
  <c r="Y193"/>
  <c r="N194"/>
  <c r="P194"/>
  <c r="R194"/>
  <c r="T194"/>
  <c r="V194"/>
  <c r="X194"/>
  <c r="Z194"/>
  <c r="O195"/>
  <c r="Q195"/>
  <c r="S195"/>
  <c r="U195"/>
  <c r="W195"/>
  <c r="Y195"/>
  <c r="N196"/>
  <c r="P196"/>
  <c r="R196"/>
  <c r="T196"/>
  <c r="V196"/>
  <c r="X196"/>
  <c r="Z196"/>
  <c r="O197"/>
  <c r="Q197"/>
  <c r="S197"/>
  <c r="U197"/>
  <c r="W197"/>
  <c r="Y197"/>
  <c r="N198"/>
  <c r="P198"/>
  <c r="R198"/>
  <c r="T198"/>
  <c r="V198"/>
  <c r="X198"/>
  <c r="Z198"/>
  <c r="O199"/>
  <c r="Q199"/>
  <c r="S199"/>
  <c r="U199"/>
  <c r="W199"/>
  <c r="Y199"/>
  <c r="N200"/>
  <c r="P200"/>
  <c r="R200"/>
  <c r="T200"/>
  <c r="V200"/>
  <c r="X200"/>
  <c r="Z200"/>
  <c r="O201"/>
  <c r="Q201"/>
  <c r="S201"/>
  <c r="U201"/>
  <c r="W201"/>
  <c r="Y201"/>
  <c r="N202"/>
  <c r="P202"/>
  <c r="R202"/>
  <c r="T202"/>
  <c r="V202"/>
  <c r="X202"/>
  <c r="Z202"/>
  <c r="O203"/>
  <c r="Q203"/>
  <c r="S203"/>
  <c r="U203"/>
  <c r="W203"/>
  <c r="Y203"/>
  <c r="N204"/>
  <c r="P204"/>
  <c r="R204"/>
  <c r="T204"/>
  <c r="V204"/>
  <c r="X204"/>
  <c r="Z204"/>
  <c r="O205"/>
  <c r="Q205"/>
  <c r="S205"/>
  <c r="U205"/>
  <c r="W205"/>
  <c r="Y205"/>
  <c r="N206"/>
  <c r="P206"/>
  <c r="R206"/>
  <c r="T206"/>
  <c r="V206"/>
  <c r="X206"/>
  <c r="Z206"/>
  <c r="O207"/>
  <c r="Q207"/>
  <c r="S207"/>
  <c r="U207"/>
  <c r="W207"/>
  <c r="Y207"/>
  <c r="N208"/>
  <c r="P208"/>
  <c r="R208"/>
  <c r="T208"/>
  <c r="V208"/>
  <c r="X208"/>
  <c r="Z208"/>
  <c r="O209"/>
  <c r="Q209"/>
  <c r="S209"/>
  <c r="U209"/>
  <c r="W209"/>
  <c r="Y209"/>
  <c r="N210"/>
  <c r="P210"/>
  <c r="R210"/>
  <c r="T210"/>
  <c r="V210"/>
  <c r="X210"/>
  <c r="Z210"/>
  <c r="O211"/>
  <c r="Q211"/>
  <c r="S211"/>
  <c r="U211"/>
  <c r="W211"/>
  <c r="Y211"/>
  <c r="N212"/>
  <c r="P212"/>
  <c r="R212"/>
  <c r="T212"/>
  <c r="V212"/>
  <c r="X212"/>
  <c r="Z212"/>
  <c r="O213"/>
  <c r="Q213"/>
  <c r="S213"/>
  <c r="U213"/>
  <c r="W213"/>
  <c r="Y213"/>
  <c r="N214"/>
  <c r="P214"/>
  <c r="R214"/>
  <c r="T214"/>
  <c r="V214"/>
  <c r="X214"/>
  <c r="Z214"/>
  <c r="O215"/>
  <c r="Q215"/>
  <c r="S215"/>
  <c r="U215"/>
  <c r="W215"/>
  <c r="Y215"/>
  <c r="N216"/>
  <c r="P216"/>
  <c r="R216"/>
  <c r="T216"/>
  <c r="V216"/>
  <c r="X216"/>
  <c r="Z216"/>
  <c r="O217"/>
  <c r="Q217"/>
  <c r="S217"/>
  <c r="U217"/>
  <c r="W217"/>
  <c r="Y217"/>
  <c r="N218"/>
  <c r="P218"/>
  <c r="R218"/>
  <c r="T218"/>
  <c r="V218"/>
  <c r="X218"/>
  <c r="Z218"/>
  <c r="O219"/>
  <c r="Q219"/>
  <c r="S219"/>
  <c r="U219"/>
  <c r="W219"/>
  <c r="Y219"/>
  <c r="N220"/>
  <c r="P220"/>
  <c r="R220"/>
  <c r="T220"/>
  <c r="V220"/>
  <c r="X220"/>
  <c r="Z220"/>
  <c r="O221"/>
  <c r="Q221"/>
  <c r="S221"/>
  <c r="U221"/>
  <c r="W221"/>
  <c r="Y221"/>
  <c r="N222"/>
  <c r="P222"/>
  <c r="R222"/>
  <c r="S142"/>
  <c r="W142"/>
  <c r="N143"/>
  <c r="R143"/>
  <c r="V143"/>
  <c r="Z143"/>
  <c r="Q144"/>
  <c r="U144"/>
  <c r="W144"/>
  <c r="Y144"/>
  <c r="N145"/>
  <c r="P145"/>
  <c r="R145"/>
  <c r="T145"/>
  <c r="V145"/>
  <c r="X145"/>
  <c r="Z145"/>
  <c r="O146"/>
  <c r="Q146"/>
  <c r="S146"/>
  <c r="U146"/>
  <c r="W146"/>
  <c r="Y146"/>
  <c r="N147"/>
  <c r="P147"/>
  <c r="R147"/>
  <c r="T147"/>
  <c r="V147"/>
  <c r="X147"/>
  <c r="Z147"/>
  <c r="O148"/>
  <c r="Q148"/>
  <c r="S148"/>
  <c r="U148"/>
  <c r="W148"/>
  <c r="Y148"/>
  <c r="N149"/>
  <c r="P149"/>
  <c r="R149"/>
  <c r="T149"/>
  <c r="V149"/>
  <c r="X149"/>
  <c r="Z149"/>
  <c r="O150"/>
  <c r="Q150"/>
  <c r="S150"/>
  <c r="U150"/>
  <c r="W150"/>
  <c r="Y150"/>
  <c r="N151"/>
  <c r="P151"/>
  <c r="R151"/>
  <c r="T151"/>
  <c r="V151"/>
  <c r="X151"/>
  <c r="Z151"/>
  <c r="O152"/>
  <c r="Q152"/>
  <c r="S152"/>
  <c r="U152"/>
  <c r="W152"/>
  <c r="Y152"/>
  <c r="N153"/>
  <c r="P153"/>
  <c r="R153"/>
  <c r="T153"/>
  <c r="V153"/>
  <c r="X153"/>
  <c r="Z153"/>
  <c r="O154"/>
  <c r="Q154"/>
  <c r="S154"/>
  <c r="U154"/>
  <c r="W154"/>
  <c r="Y154"/>
  <c r="N155"/>
  <c r="P155"/>
  <c r="R155"/>
  <c r="T155"/>
  <c r="V155"/>
  <c r="X155"/>
  <c r="Z155"/>
  <c r="O156"/>
  <c r="Q156"/>
  <c r="S156"/>
  <c r="U156"/>
  <c r="W156"/>
  <c r="Y156"/>
  <c r="N157"/>
  <c r="P157"/>
  <c r="R157"/>
  <c r="T157"/>
  <c r="V157"/>
  <c r="X157"/>
  <c r="Z157"/>
  <c r="O158"/>
  <c r="Q158"/>
  <c r="S158"/>
  <c r="U158"/>
  <c r="W158"/>
  <c r="Y158"/>
  <c r="N159"/>
  <c r="P159"/>
  <c r="R159"/>
  <c r="T159"/>
  <c r="V159"/>
  <c r="X159"/>
  <c r="Z159"/>
  <c r="O160"/>
  <c r="Q160"/>
  <c r="S160"/>
  <c r="U160"/>
  <c r="W160"/>
  <c r="Y160"/>
  <c r="N161"/>
  <c r="P161"/>
  <c r="R161"/>
  <c r="T161"/>
  <c r="V161"/>
  <c r="X161"/>
  <c r="Z161"/>
  <c r="O162"/>
  <c r="Q162"/>
  <c r="S162"/>
  <c r="U162"/>
  <c r="W162"/>
  <c r="Y162"/>
  <c r="N163"/>
  <c r="P163"/>
  <c r="R163"/>
  <c r="T163"/>
  <c r="V163"/>
  <c r="X163"/>
  <c r="Z163"/>
  <c r="O164"/>
  <c r="Q164"/>
  <c r="S164"/>
  <c r="U164"/>
  <c r="W164"/>
  <c r="Y164"/>
  <c r="N165"/>
  <c r="P165"/>
  <c r="R165"/>
  <c r="T165"/>
  <c r="V165"/>
  <c r="X165"/>
  <c r="Z165"/>
  <c r="O166"/>
  <c r="Q166"/>
  <c r="S166"/>
  <c r="U166"/>
  <c r="W166"/>
  <c r="Y166"/>
  <c r="N167"/>
  <c r="P167"/>
  <c r="R167"/>
  <c r="T167"/>
  <c r="V167"/>
  <c r="X167"/>
  <c r="Z167"/>
  <c r="O168"/>
  <c r="Q168"/>
  <c r="S168"/>
  <c r="U168"/>
  <c r="W168"/>
  <c r="Y168"/>
  <c r="N169"/>
  <c r="P169"/>
  <c r="R169"/>
  <c r="T169"/>
  <c r="V169"/>
  <c r="X169"/>
  <c r="Z169"/>
  <c r="O170"/>
  <c r="Q170"/>
  <c r="S170"/>
  <c r="U170"/>
  <c r="W170"/>
  <c r="Y170"/>
  <c r="N171"/>
  <c r="P171"/>
  <c r="R171"/>
  <c r="T171"/>
  <c r="V171"/>
  <c r="X171"/>
  <c r="Z171"/>
  <c r="O172"/>
  <c r="Q172"/>
  <c r="S172"/>
  <c r="U172"/>
  <c r="W172"/>
  <c r="Y172"/>
  <c r="N173"/>
  <c r="P173"/>
  <c r="R173"/>
  <c r="T173"/>
  <c r="V173"/>
  <c r="X173"/>
  <c r="Z173"/>
  <c r="O174"/>
  <c r="Q174"/>
  <c r="S174"/>
  <c r="U174"/>
  <c r="W174"/>
  <c r="Y174"/>
  <c r="N175"/>
  <c r="P175"/>
  <c r="R175"/>
  <c r="T175"/>
  <c r="V175"/>
  <c r="X175"/>
  <c r="Z175"/>
  <c r="O176"/>
  <c r="Q176"/>
  <c r="S176"/>
  <c r="U176"/>
  <c r="W176"/>
  <c r="Y176"/>
  <c r="N177"/>
  <c r="P177"/>
  <c r="R177"/>
  <c r="T177"/>
  <c r="V177"/>
  <c r="X177"/>
  <c r="Z177"/>
  <c r="O178"/>
  <c r="Q178"/>
  <c r="S178"/>
  <c r="U178"/>
  <c r="W178"/>
  <c r="Y178"/>
  <c r="N179"/>
  <c r="P179"/>
  <c r="R179"/>
  <c r="T179"/>
  <c r="V179"/>
  <c r="X179"/>
  <c r="Z179"/>
  <c r="O180"/>
  <c r="Q180"/>
  <c r="S180"/>
  <c r="U180"/>
  <c r="W180"/>
  <c r="Y180"/>
  <c r="N181"/>
  <c r="P181"/>
  <c r="R181"/>
  <c r="T181"/>
  <c r="V181"/>
  <c r="X181"/>
  <c r="Z181"/>
  <c r="O182"/>
  <c r="Q182"/>
  <c r="S182"/>
  <c r="U182"/>
  <c r="W182"/>
  <c r="Y182"/>
  <c r="N183"/>
  <c r="P183"/>
  <c r="R183"/>
  <c r="T183"/>
  <c r="V183"/>
  <c r="X183"/>
  <c r="Z183"/>
  <c r="O184"/>
  <c r="Q184"/>
  <c r="S184"/>
  <c r="U184"/>
  <c r="W184"/>
  <c r="Y184"/>
  <c r="N185"/>
  <c r="P185"/>
  <c r="R185"/>
  <c r="T185"/>
  <c r="V185"/>
  <c r="X185"/>
  <c r="Z185"/>
  <c r="O186"/>
  <c r="Q186"/>
  <c r="S186"/>
  <c r="U186"/>
  <c r="W186"/>
  <c r="Y186"/>
  <c r="N187"/>
  <c r="P187"/>
  <c r="R187"/>
  <c r="T187"/>
  <c r="V187"/>
  <c r="X187"/>
  <c r="Z187"/>
  <c r="O188"/>
  <c r="Q188"/>
  <c r="S188"/>
  <c r="U188"/>
  <c r="W188"/>
  <c r="Y188"/>
  <c r="N189"/>
  <c r="P189"/>
  <c r="R189"/>
  <c r="T189"/>
  <c r="V189"/>
  <c r="X189"/>
  <c r="Z189"/>
  <c r="O190"/>
  <c r="Q190"/>
  <c r="S190"/>
  <c r="U190"/>
  <c r="W190"/>
  <c r="Y190"/>
  <c r="N191"/>
  <c r="P191"/>
  <c r="R191"/>
  <c r="T191"/>
  <c r="V191"/>
  <c r="X191"/>
  <c r="Z191"/>
  <c r="O192"/>
  <c r="Q192"/>
  <c r="S192"/>
  <c r="U192"/>
  <c r="W192"/>
  <c r="Y192"/>
  <c r="N193"/>
  <c r="P193"/>
  <c r="R193"/>
  <c r="T193"/>
  <c r="V193"/>
  <c r="X193"/>
  <c r="Z193"/>
  <c r="O194"/>
  <c r="Q194"/>
  <c r="S194"/>
  <c r="U194"/>
  <c r="W194"/>
  <c r="Y194"/>
  <c r="N195"/>
  <c r="P195"/>
  <c r="R195"/>
  <c r="T195"/>
  <c r="V195"/>
  <c r="X195"/>
  <c r="Z195"/>
  <c r="O196"/>
  <c r="Q196"/>
  <c r="S196"/>
  <c r="U196"/>
  <c r="W196"/>
  <c r="Y196"/>
  <c r="N197"/>
  <c r="P197"/>
  <c r="R197"/>
  <c r="T197"/>
  <c r="V197"/>
  <c r="X197"/>
  <c r="Z197"/>
  <c r="O198"/>
  <c r="Q198"/>
  <c r="S198"/>
  <c r="U198"/>
  <c r="W198"/>
  <c r="Y198"/>
  <c r="N199"/>
  <c r="P199"/>
  <c r="R199"/>
  <c r="T199"/>
  <c r="V199"/>
  <c r="X199"/>
  <c r="Z199"/>
  <c r="O200"/>
  <c r="Q200"/>
  <c r="S200"/>
  <c r="U200"/>
  <c r="W200"/>
  <c r="Y200"/>
  <c r="N201"/>
  <c r="P201"/>
  <c r="R201"/>
  <c r="T201"/>
  <c r="V201"/>
  <c r="X201"/>
  <c r="Z201"/>
  <c r="O202"/>
  <c r="Q202"/>
  <c r="S202"/>
  <c r="U202"/>
  <c r="W202"/>
  <c r="Y202"/>
  <c r="N203"/>
  <c r="P203"/>
  <c r="R203"/>
  <c r="T203"/>
  <c r="V203"/>
  <c r="X203"/>
  <c r="Z203"/>
  <c r="O204"/>
  <c r="Q204"/>
  <c r="S204"/>
  <c r="U204"/>
  <c r="W204"/>
  <c r="Y204"/>
  <c r="N205"/>
  <c r="P205"/>
  <c r="R205"/>
  <c r="T205"/>
  <c r="V205"/>
  <c r="X205"/>
  <c r="Z205"/>
  <c r="O206"/>
  <c r="Q206"/>
  <c r="S206"/>
  <c r="U206"/>
  <c r="W206"/>
  <c r="Y206"/>
  <c r="N207"/>
  <c r="P207"/>
  <c r="R207"/>
  <c r="T207"/>
  <c r="V207"/>
  <c r="X207"/>
  <c r="Z207"/>
  <c r="O208"/>
  <c r="Q208"/>
  <c r="S208"/>
  <c r="U208"/>
  <c r="W208"/>
  <c r="Y208"/>
  <c r="N209"/>
  <c r="P209"/>
  <c r="R209"/>
  <c r="T209"/>
  <c r="V209"/>
  <c r="X209"/>
  <c r="Z209"/>
  <c r="O210"/>
  <c r="Q210"/>
  <c r="S210"/>
  <c r="U210"/>
  <c r="W210"/>
  <c r="Y210"/>
  <c r="N211"/>
  <c r="P211"/>
  <c r="R211"/>
  <c r="T211"/>
  <c r="V211"/>
  <c r="X211"/>
  <c r="Z211"/>
  <c r="O212"/>
  <c r="Q212"/>
  <c r="S212"/>
  <c r="U212"/>
  <c r="W212"/>
  <c r="Y212"/>
  <c r="N213"/>
  <c r="P213"/>
  <c r="R213"/>
  <c r="T213"/>
  <c r="V213"/>
  <c r="X213"/>
  <c r="Z213"/>
  <c r="O214"/>
  <c r="Q214"/>
  <c r="S214"/>
  <c r="U214"/>
  <c r="W214"/>
  <c r="Y214"/>
  <c r="N215"/>
  <c r="P215"/>
  <c r="R215"/>
  <c r="T215"/>
  <c r="V215"/>
  <c r="X215"/>
  <c r="Z215"/>
  <c r="O216"/>
  <c r="Q216"/>
  <c r="S216"/>
  <c r="U216"/>
  <c r="W216"/>
  <c r="Y216"/>
  <c r="N217"/>
  <c r="P217"/>
  <c r="R217"/>
  <c r="T217"/>
  <c r="V217"/>
  <c r="X217"/>
  <c r="Z217"/>
  <c r="O218"/>
  <c r="Q218"/>
  <c r="S218"/>
  <c r="U218"/>
  <c r="W218"/>
  <c r="Y218"/>
  <c r="N219"/>
  <c r="P219"/>
  <c r="R219"/>
  <c r="T219"/>
  <c r="V219"/>
  <c r="X219"/>
  <c r="Z219"/>
  <c r="O220"/>
  <c r="Q220"/>
  <c r="S220"/>
  <c r="U220"/>
  <c r="W220"/>
  <c r="Y220"/>
  <c r="N221"/>
  <c r="P221"/>
  <c r="R221"/>
  <c r="T221"/>
  <c r="V221"/>
  <c r="X221"/>
  <c r="Z221"/>
  <c r="O222"/>
  <c r="S222"/>
  <c r="U222"/>
  <c r="W222"/>
  <c r="Y222"/>
  <c r="N223"/>
  <c r="P223"/>
  <c r="R223"/>
  <c r="T223"/>
  <c r="V223"/>
  <c r="X223"/>
  <c r="Z223"/>
  <c r="O224"/>
  <c r="Q224"/>
  <c r="S224"/>
  <c r="U224"/>
  <c r="W224"/>
  <c r="Y224"/>
  <c r="N225"/>
  <c r="P225"/>
  <c r="R225"/>
  <c r="T225"/>
  <c r="V225"/>
  <c r="X225"/>
  <c r="Z225"/>
  <c r="O226"/>
  <c r="Q226"/>
  <c r="S226"/>
  <c r="U226"/>
  <c r="W226"/>
  <c r="Y226"/>
  <c r="N227"/>
  <c r="P227"/>
  <c r="R227"/>
  <c r="T227"/>
  <c r="V227"/>
  <c r="X227"/>
  <c r="Z227"/>
  <c r="O228"/>
  <c r="Q228"/>
  <c r="S228"/>
  <c r="U228"/>
  <c r="W228"/>
  <c r="Y228"/>
  <c r="N229"/>
  <c r="P229"/>
  <c r="R229"/>
  <c r="T229"/>
  <c r="V229"/>
  <c r="X229"/>
  <c r="Z229"/>
  <c r="O230"/>
  <c r="Q230"/>
  <c r="S230"/>
  <c r="U230"/>
  <c r="W230"/>
  <c r="Y230"/>
  <c r="N231"/>
  <c r="P231"/>
  <c r="R231"/>
  <c r="T231"/>
  <c r="V231"/>
  <c r="X231"/>
  <c r="Z231"/>
  <c r="O232"/>
  <c r="Q232"/>
  <c r="S232"/>
  <c r="U232"/>
  <c r="W232"/>
  <c r="Y232"/>
  <c r="N233"/>
  <c r="P233"/>
  <c r="R233"/>
  <c r="T233"/>
  <c r="V233"/>
  <c r="X233"/>
  <c r="Z233"/>
  <c r="O234"/>
  <c r="Q234"/>
  <c r="S234"/>
  <c r="U234"/>
  <c r="W234"/>
  <c r="Y234"/>
  <c r="N235"/>
  <c r="P235"/>
  <c r="R235"/>
  <c r="T235"/>
  <c r="V235"/>
  <c r="X235"/>
  <c r="Z235"/>
  <c r="O236"/>
  <c r="Q236"/>
  <c r="S236"/>
  <c r="U236"/>
  <c r="W236"/>
  <c r="Y236"/>
  <c r="N237"/>
  <c r="P237"/>
  <c r="R237"/>
  <c r="T237"/>
  <c r="V237"/>
  <c r="X237"/>
  <c r="Z237"/>
  <c r="O238"/>
  <c r="Q238"/>
  <c r="S238"/>
  <c r="U238"/>
  <c r="W238"/>
  <c r="Y238"/>
  <c r="N239"/>
  <c r="P239"/>
  <c r="R239"/>
  <c r="T239"/>
  <c r="V239"/>
  <c r="X239"/>
  <c r="Z239"/>
  <c r="O240"/>
  <c r="Q240"/>
  <c r="S240"/>
  <c r="U240"/>
  <c r="W240"/>
  <c r="Y240"/>
  <c r="N241"/>
  <c r="P241"/>
  <c r="R241"/>
  <c r="T241"/>
  <c r="V241"/>
  <c r="X241"/>
  <c r="Z241"/>
  <c r="O242"/>
  <c r="Q242"/>
  <c r="S242"/>
  <c r="U242"/>
  <c r="W242"/>
  <c r="Y242"/>
  <c r="N243"/>
  <c r="P243"/>
  <c r="R243"/>
  <c r="T243"/>
  <c r="V243"/>
  <c r="X243"/>
  <c r="Z243"/>
  <c r="O244"/>
  <c r="Q244"/>
  <c r="S244"/>
  <c r="U244"/>
  <c r="W244"/>
  <c r="Y244"/>
  <c r="N245"/>
  <c r="P245"/>
  <c r="R245"/>
  <c r="T245"/>
  <c r="V245"/>
  <c r="X245"/>
  <c r="Z245"/>
  <c r="O246"/>
  <c r="Q246"/>
  <c r="S246"/>
  <c r="U246"/>
  <c r="W246"/>
  <c r="Y246"/>
  <c r="N247"/>
  <c r="P247"/>
  <c r="R247"/>
  <c r="T247"/>
  <c r="V247"/>
  <c r="X247"/>
  <c r="Z247"/>
  <c r="O248"/>
  <c r="Q248"/>
  <c r="S248"/>
  <c r="U248"/>
  <c r="W248"/>
  <c r="Y248"/>
  <c r="N249"/>
  <c r="P249"/>
  <c r="R249"/>
  <c r="T249"/>
  <c r="V249"/>
  <c r="X249"/>
  <c r="Z249"/>
  <c r="O250"/>
  <c r="Q250"/>
  <c r="S250"/>
  <c r="U250"/>
  <c r="W250"/>
  <c r="Y250"/>
  <c r="N251"/>
  <c r="P251"/>
  <c r="R251"/>
  <c r="T251"/>
  <c r="V251"/>
  <c r="X251"/>
  <c r="Z251"/>
  <c r="O252"/>
  <c r="Q252"/>
  <c r="S252"/>
  <c r="U252"/>
  <c r="W252"/>
  <c r="Y252"/>
  <c r="N253"/>
  <c r="P253"/>
  <c r="R253"/>
  <c r="T253"/>
  <c r="V253"/>
  <c r="X253"/>
  <c r="Z253"/>
  <c r="O254"/>
  <c r="Q254"/>
  <c r="S254"/>
  <c r="U254"/>
  <c r="W254"/>
  <c r="Y254"/>
  <c r="N255"/>
  <c r="P255"/>
  <c r="R255"/>
  <c r="T255"/>
  <c r="V255"/>
  <c r="X255"/>
  <c r="Z255"/>
  <c r="O256"/>
  <c r="Q256"/>
  <c r="S256"/>
  <c r="U256"/>
  <c r="W256"/>
  <c r="Y256"/>
  <c r="N257"/>
  <c r="P257"/>
  <c r="R257"/>
  <c r="T257"/>
  <c r="V257"/>
  <c r="X257"/>
  <c r="Z257"/>
  <c r="O258"/>
  <c r="Q258"/>
  <c r="S258"/>
  <c r="U258"/>
  <c r="W258"/>
  <c r="Y258"/>
  <c r="N259"/>
  <c r="P259"/>
  <c r="R259"/>
  <c r="T259"/>
  <c r="V259"/>
  <c r="X259"/>
  <c r="Z259"/>
  <c r="O260"/>
  <c r="Q260"/>
  <c r="S260"/>
  <c r="U260"/>
  <c r="W260"/>
  <c r="Y260"/>
  <c r="N261"/>
  <c r="P261"/>
  <c r="R261"/>
  <c r="T261"/>
  <c r="V261"/>
  <c r="X261"/>
  <c r="Z261"/>
  <c r="O262"/>
  <c r="Q262"/>
  <c r="S262"/>
  <c r="U262"/>
  <c r="W262"/>
  <c r="Y262"/>
  <c r="N263"/>
  <c r="P263"/>
  <c r="R263"/>
  <c r="T263"/>
  <c r="V263"/>
  <c r="X263"/>
  <c r="Z263"/>
  <c r="O264"/>
  <c r="Q264"/>
  <c r="S264"/>
  <c r="U264"/>
  <c r="W264"/>
  <c r="Y264"/>
  <c r="N265"/>
  <c r="P265"/>
  <c r="R265"/>
  <c r="T265"/>
  <c r="V265"/>
  <c r="X265"/>
  <c r="Z265"/>
  <c r="O266"/>
  <c r="Q266"/>
  <c r="S266"/>
  <c r="U266"/>
  <c r="W266"/>
  <c r="Y266"/>
  <c r="N267"/>
  <c r="P267"/>
  <c r="R267"/>
  <c r="T267"/>
  <c r="V267"/>
  <c r="X267"/>
  <c r="Z267"/>
  <c r="O268"/>
  <c r="Q268"/>
  <c r="S268"/>
  <c r="U268"/>
  <c r="W268"/>
  <c r="Y268"/>
  <c r="N269"/>
  <c r="P269"/>
  <c r="R269"/>
  <c r="T269"/>
  <c r="V269"/>
  <c r="X269"/>
  <c r="Z269"/>
  <c r="O270"/>
  <c r="Q270"/>
  <c r="S270"/>
  <c r="U270"/>
  <c r="W270"/>
  <c r="Y270"/>
  <c r="N271"/>
  <c r="P271"/>
  <c r="R271"/>
  <c r="T271"/>
  <c r="V271"/>
  <c r="X271"/>
  <c r="Z271"/>
  <c r="O272"/>
  <c r="Q272"/>
  <c r="S272"/>
  <c r="U272"/>
  <c r="W272"/>
  <c r="Y272"/>
  <c r="N273"/>
  <c r="P273"/>
  <c r="R273"/>
  <c r="T273"/>
  <c r="V273"/>
  <c r="X273"/>
  <c r="Z273"/>
  <c r="O274"/>
  <c r="Q274"/>
  <c r="S274"/>
  <c r="U274"/>
  <c r="W274"/>
  <c r="Y274"/>
  <c r="N275"/>
  <c r="P275"/>
  <c r="R275"/>
  <c r="T275"/>
  <c r="V275"/>
  <c r="X275"/>
  <c r="Z275"/>
  <c r="O276"/>
  <c r="Q276"/>
  <c r="S276"/>
  <c r="U276"/>
  <c r="W276"/>
  <c r="Y276"/>
  <c r="N277"/>
  <c r="P277"/>
  <c r="R277"/>
  <c r="T277"/>
  <c r="V277"/>
  <c r="X277"/>
  <c r="Z277"/>
  <c r="O278"/>
  <c r="Q278"/>
  <c r="S278"/>
  <c r="U278"/>
  <c r="W278"/>
  <c r="Y278"/>
  <c r="N279"/>
  <c r="P279"/>
  <c r="R279"/>
  <c r="T279"/>
  <c r="V279"/>
  <c r="X279"/>
  <c r="Z279"/>
  <c r="O280"/>
  <c r="Q280"/>
  <c r="S280"/>
  <c r="U280"/>
  <c r="W280"/>
  <c r="Y280"/>
  <c r="N281"/>
  <c r="P281"/>
  <c r="R281"/>
  <c r="T281"/>
  <c r="V281"/>
  <c r="X281"/>
  <c r="Z281"/>
  <c r="O282"/>
  <c r="Q282"/>
  <c r="S282"/>
  <c r="U282"/>
  <c r="W282"/>
  <c r="Y282"/>
  <c r="N283"/>
  <c r="P283"/>
  <c r="R283"/>
  <c r="T283"/>
  <c r="V283"/>
  <c r="X283"/>
  <c r="Z283"/>
  <c r="O284"/>
  <c r="Q284"/>
  <c r="S284"/>
  <c r="U284"/>
  <c r="W284"/>
  <c r="Y284"/>
  <c r="N285"/>
  <c r="P285"/>
  <c r="R285"/>
  <c r="T285"/>
  <c r="V285"/>
  <c r="X285"/>
  <c r="Z285"/>
  <c r="O286"/>
  <c r="Q286"/>
  <c r="S286"/>
  <c r="U286"/>
  <c r="W286"/>
  <c r="Y286"/>
  <c r="N287"/>
  <c r="P287"/>
  <c r="R287"/>
  <c r="T287"/>
  <c r="V287"/>
  <c r="X287"/>
  <c r="Z287"/>
  <c r="O288"/>
  <c r="Q288"/>
  <c r="S288"/>
  <c r="U288"/>
  <c r="W288"/>
  <c r="Y288"/>
  <c r="N289"/>
  <c r="P289"/>
  <c r="R289"/>
  <c r="T289"/>
  <c r="V289"/>
  <c r="X289"/>
  <c r="Z289"/>
  <c r="O290"/>
  <c r="Q290"/>
  <c r="S290"/>
  <c r="U290"/>
  <c r="W290"/>
  <c r="Y290"/>
  <c r="N291"/>
  <c r="P291"/>
  <c r="R291"/>
  <c r="T291"/>
  <c r="V291"/>
  <c r="X291"/>
  <c r="Z291"/>
  <c r="O292"/>
  <c r="Q292"/>
  <c r="S292"/>
  <c r="U292"/>
  <c r="W292"/>
  <c r="Y292"/>
  <c r="N293"/>
  <c r="P293"/>
  <c r="R293"/>
  <c r="T293"/>
  <c r="V293"/>
  <c r="X293"/>
  <c r="Z293"/>
  <c r="O294"/>
  <c r="Q294"/>
  <c r="S294"/>
  <c r="U294"/>
  <c r="W294"/>
  <c r="Y294"/>
  <c r="N295"/>
  <c r="P295"/>
  <c r="R295"/>
  <c r="T295"/>
  <c r="V295"/>
  <c r="X295"/>
  <c r="Z295"/>
  <c r="O296"/>
  <c r="Q296"/>
  <c r="S296"/>
  <c r="U296"/>
  <c r="W296"/>
  <c r="Y296"/>
  <c r="N297"/>
  <c r="P297"/>
  <c r="R297"/>
  <c r="T297"/>
  <c r="V297"/>
  <c r="X297"/>
  <c r="Z297"/>
  <c r="O298"/>
  <c r="Q298"/>
  <c r="S298"/>
  <c r="U298"/>
  <c r="W298"/>
  <c r="Y298"/>
  <c r="N299"/>
  <c r="P299"/>
  <c r="R299"/>
  <c r="T299"/>
  <c r="V299"/>
  <c r="X299"/>
  <c r="Z299"/>
  <c r="O300"/>
  <c r="Q300"/>
  <c r="S300"/>
  <c r="U300"/>
  <c r="W300"/>
  <c r="Y300"/>
  <c r="N301"/>
  <c r="P301"/>
  <c r="R301"/>
  <c r="T301"/>
  <c r="V301"/>
  <c r="X301"/>
  <c r="Z301"/>
  <c r="O302"/>
  <c r="Q302"/>
  <c r="S302"/>
  <c r="U302"/>
  <c r="W302"/>
  <c r="Y302"/>
  <c r="N303"/>
  <c r="P303"/>
  <c r="R303"/>
  <c r="T303"/>
  <c r="V303"/>
  <c r="X303"/>
  <c r="Z303"/>
  <c r="O304"/>
  <c r="Q304"/>
  <c r="S304"/>
  <c r="U304"/>
  <c r="W304"/>
  <c r="Y304"/>
  <c r="N305"/>
  <c r="P305"/>
  <c r="R305"/>
  <c r="T305"/>
  <c r="V305"/>
  <c r="X305"/>
  <c r="Z305"/>
  <c r="O306"/>
  <c r="Q306"/>
  <c r="S306"/>
  <c r="U306"/>
  <c r="W306"/>
  <c r="Y306"/>
  <c r="N307"/>
  <c r="P307"/>
  <c r="R307"/>
  <c r="T307"/>
  <c r="V307"/>
  <c r="X307"/>
  <c r="Z307"/>
  <c r="O308"/>
  <c r="Q308"/>
  <c r="S308"/>
  <c r="U308"/>
  <c r="W308"/>
  <c r="Y308"/>
  <c r="N309"/>
  <c r="P309"/>
  <c r="R309"/>
  <c r="T309"/>
  <c r="V309"/>
  <c r="X309"/>
  <c r="Z309"/>
  <c r="O310"/>
  <c r="Q310"/>
  <c r="S310"/>
  <c r="U310"/>
  <c r="W310"/>
  <c r="Y310"/>
  <c r="N311"/>
  <c r="P311"/>
  <c r="R311"/>
  <c r="T311"/>
  <c r="V311"/>
  <c r="X311"/>
  <c r="Z311"/>
  <c r="O312"/>
  <c r="Q312"/>
  <c r="S312"/>
  <c r="U312"/>
  <c r="W312"/>
  <c r="Y312"/>
  <c r="N313"/>
  <c r="P313"/>
  <c r="R313"/>
  <c r="T313"/>
  <c r="V313"/>
  <c r="X313"/>
  <c r="Z313"/>
  <c r="O314"/>
  <c r="Q314"/>
  <c r="S314"/>
  <c r="U314"/>
  <c r="W314"/>
  <c r="Y314"/>
  <c r="N315"/>
  <c r="P315"/>
  <c r="R315"/>
  <c r="T315"/>
  <c r="V315"/>
  <c r="X315"/>
  <c r="Z315"/>
  <c r="O316"/>
  <c r="Q316"/>
  <c r="S316"/>
  <c r="U316"/>
  <c r="W316"/>
  <c r="Y316"/>
  <c r="N317"/>
  <c r="P317"/>
  <c r="R317"/>
  <c r="T317"/>
  <c r="V317"/>
  <c r="X317"/>
  <c r="Z317"/>
  <c r="O318"/>
  <c r="Q318"/>
  <c r="S318"/>
  <c r="U318"/>
  <c r="W318"/>
  <c r="Y318"/>
  <c r="N319"/>
  <c r="P319"/>
  <c r="R319"/>
  <c r="T319"/>
  <c r="V319"/>
  <c r="X319"/>
  <c r="Z319"/>
  <c r="O320"/>
  <c r="Q320"/>
  <c r="S320"/>
  <c r="U320"/>
  <c r="W320"/>
  <c r="Y320"/>
  <c r="N321"/>
  <c r="P321"/>
  <c r="R321"/>
  <c r="T321"/>
  <c r="V321"/>
  <c r="X321"/>
  <c r="Z321"/>
  <c r="O322"/>
  <c r="Q322"/>
  <c r="S322"/>
  <c r="U322"/>
  <c r="W322"/>
  <c r="Y322"/>
  <c r="N323"/>
  <c r="P323"/>
  <c r="R323"/>
  <c r="T323"/>
  <c r="V323"/>
  <c r="X323"/>
  <c r="Z323"/>
  <c r="O324"/>
  <c r="Q324"/>
  <c r="S324"/>
  <c r="U324"/>
  <c r="W324"/>
  <c r="Y324"/>
  <c r="N325"/>
  <c r="P325"/>
  <c r="R325"/>
  <c r="T325"/>
  <c r="V325"/>
  <c r="X325"/>
  <c r="Z325"/>
  <c r="O326"/>
  <c r="Q326"/>
  <c r="S326"/>
  <c r="U326"/>
  <c r="W326"/>
  <c r="Y326"/>
  <c r="N327"/>
  <c r="P327"/>
  <c r="R327"/>
  <c r="T327"/>
  <c r="V327"/>
  <c r="X327"/>
  <c r="Z327"/>
  <c r="O328"/>
  <c r="Q328"/>
  <c r="S328"/>
  <c r="U328"/>
  <c r="W328"/>
  <c r="Y328"/>
  <c r="N329"/>
  <c r="P329"/>
  <c r="R329"/>
  <c r="T329"/>
  <c r="V329"/>
  <c r="X329"/>
  <c r="Z329"/>
  <c r="O330"/>
  <c r="Q330"/>
  <c r="S330"/>
  <c r="U330"/>
  <c r="W330"/>
  <c r="Y330"/>
  <c r="N331"/>
  <c r="P331"/>
  <c r="R331"/>
  <c r="T331"/>
  <c r="V331"/>
  <c r="X331"/>
  <c r="Z331"/>
  <c r="O332"/>
  <c r="Q332"/>
  <c r="S332"/>
  <c r="U332"/>
  <c r="W332"/>
  <c r="Y332"/>
  <c r="N333"/>
  <c r="P333"/>
  <c r="R333"/>
  <c r="T333"/>
  <c r="V333"/>
  <c r="X333"/>
  <c r="Z333"/>
  <c r="O334"/>
  <c r="Q334"/>
  <c r="S334"/>
  <c r="U334"/>
  <c r="W334"/>
  <c r="Y334"/>
  <c r="N335"/>
  <c r="P335"/>
  <c r="R335"/>
  <c r="T335"/>
  <c r="V335"/>
  <c r="X335"/>
  <c r="Z335"/>
  <c r="O336"/>
  <c r="Q336"/>
  <c r="S336"/>
  <c r="U336"/>
  <c r="W336"/>
  <c r="Y336"/>
  <c r="N337"/>
  <c r="P337"/>
  <c r="R337"/>
  <c r="T337"/>
  <c r="V337"/>
  <c r="X337"/>
  <c r="Z337"/>
  <c r="O338"/>
  <c r="Q338"/>
  <c r="S338"/>
  <c r="U338"/>
  <c r="W338"/>
  <c r="Y338"/>
  <c r="N339"/>
  <c r="P339"/>
  <c r="R339"/>
  <c r="T339"/>
  <c r="V339"/>
  <c r="X339"/>
  <c r="Z339"/>
  <c r="O340"/>
  <c r="Q340"/>
  <c r="S340"/>
  <c r="U340"/>
  <c r="W340"/>
  <c r="Y340"/>
  <c r="N341"/>
  <c r="P341"/>
  <c r="R341"/>
  <c r="T341"/>
  <c r="V341"/>
  <c r="X341"/>
  <c r="Z341"/>
  <c r="O342"/>
  <c r="Q342"/>
  <c r="S342"/>
  <c r="U342"/>
  <c r="W342"/>
  <c r="Y342"/>
  <c r="N343"/>
  <c r="P343"/>
  <c r="R343"/>
  <c r="T343"/>
  <c r="V343"/>
  <c r="X343"/>
  <c r="Z343"/>
  <c r="O344"/>
  <c r="Q344"/>
  <c r="S344"/>
  <c r="U344"/>
  <c r="W344"/>
  <c r="Y344"/>
  <c r="N345"/>
  <c r="P345"/>
  <c r="R345"/>
  <c r="T345"/>
  <c r="V345"/>
  <c r="X345"/>
  <c r="Z345"/>
  <c r="O346"/>
  <c r="Q346"/>
  <c r="S346"/>
  <c r="U346"/>
  <c r="W346"/>
  <c r="Y346"/>
  <c r="N347"/>
  <c r="P347"/>
  <c r="R347"/>
  <c r="T347"/>
  <c r="V347"/>
  <c r="X347"/>
  <c r="Z347"/>
  <c r="O348"/>
  <c r="Q348"/>
  <c r="S348"/>
  <c r="U348"/>
  <c r="W348"/>
  <c r="Y348"/>
  <c r="N349"/>
  <c r="P349"/>
  <c r="R349"/>
  <c r="T349"/>
  <c r="V349"/>
  <c r="X349"/>
  <c r="Z349"/>
  <c r="O350"/>
  <c r="Q350"/>
  <c r="S350"/>
  <c r="U350"/>
  <c r="W350"/>
  <c r="Y350"/>
  <c r="N351"/>
  <c r="P351"/>
  <c r="R351"/>
  <c r="T351"/>
  <c r="V351"/>
  <c r="X351"/>
  <c r="Z351"/>
  <c r="O352"/>
  <c r="Q352"/>
  <c r="S352"/>
  <c r="U352"/>
  <c r="W352"/>
  <c r="Y352"/>
  <c r="N353"/>
  <c r="P353"/>
  <c r="R353"/>
  <c r="T353"/>
  <c r="V353"/>
  <c r="X353"/>
  <c r="Z353"/>
  <c r="O354"/>
  <c r="Q354"/>
  <c r="S354"/>
  <c r="U354"/>
  <c r="W354"/>
  <c r="Y354"/>
  <c r="N355"/>
  <c r="P355"/>
  <c r="R355"/>
  <c r="T355"/>
  <c r="V355"/>
  <c r="X355"/>
  <c r="Z355"/>
  <c r="O356"/>
  <c r="Q356"/>
  <c r="S356"/>
  <c r="U356"/>
  <c r="W356"/>
  <c r="Y356"/>
  <c r="N357"/>
  <c r="P357"/>
  <c r="R357"/>
  <c r="T357"/>
  <c r="V357"/>
  <c r="X357"/>
  <c r="Z357"/>
  <c r="O358"/>
  <c r="Q358"/>
  <c r="S358"/>
  <c r="U358"/>
  <c r="W358"/>
  <c r="Y358"/>
  <c r="N359"/>
  <c r="P359"/>
  <c r="R359"/>
  <c r="T359"/>
  <c r="V359"/>
  <c r="X359"/>
  <c r="Z359"/>
  <c r="O360"/>
  <c r="Q360"/>
  <c r="S360"/>
  <c r="U360"/>
  <c r="W360"/>
  <c r="Y360"/>
  <c r="N361"/>
  <c r="P361"/>
  <c r="R361"/>
  <c r="T361"/>
  <c r="V361"/>
  <c r="X361"/>
  <c r="Z361"/>
  <c r="O362"/>
  <c r="Q362"/>
  <c r="S362"/>
  <c r="U362"/>
  <c r="W362"/>
  <c r="Y362"/>
  <c r="N363"/>
  <c r="P363"/>
  <c r="R363"/>
  <c r="T363"/>
  <c r="V363"/>
  <c r="X363"/>
  <c r="Z363"/>
  <c r="O364"/>
  <c r="Q364"/>
  <c r="S364"/>
  <c r="U364"/>
  <c r="W364"/>
  <c r="Y364"/>
  <c r="N365"/>
  <c r="P365"/>
  <c r="R365"/>
  <c r="T365"/>
  <c r="V365"/>
  <c r="X365"/>
  <c r="Z365"/>
  <c r="O366"/>
  <c r="Q366"/>
  <c r="S366"/>
  <c r="U366"/>
  <c r="W366"/>
  <c r="Y366"/>
  <c r="N367"/>
  <c r="P367"/>
  <c r="R367"/>
  <c r="T367"/>
  <c r="V367"/>
  <c r="X367"/>
  <c r="Z367"/>
  <c r="O368"/>
  <c r="Q368"/>
  <c r="S368"/>
  <c r="U368"/>
  <c r="W368"/>
  <c r="Y368"/>
  <c r="N369"/>
  <c r="P369"/>
  <c r="R369"/>
  <c r="T369"/>
  <c r="V369"/>
  <c r="X369"/>
  <c r="Z369"/>
  <c r="O370"/>
  <c r="Q370"/>
  <c r="S370"/>
  <c r="U370"/>
  <c r="W370"/>
  <c r="Y370"/>
  <c r="N371"/>
  <c r="P371"/>
  <c r="R371"/>
  <c r="T371"/>
  <c r="V371"/>
  <c r="X371"/>
  <c r="Z371"/>
  <c r="O372"/>
  <c r="Q372"/>
  <c r="S372"/>
  <c r="U372"/>
  <c r="W372"/>
  <c r="Y372"/>
  <c r="N373"/>
  <c r="P373"/>
  <c r="R373"/>
  <c r="T373"/>
  <c r="V373"/>
  <c r="X373"/>
  <c r="Z373"/>
  <c r="O374"/>
  <c r="Q374"/>
  <c r="S374"/>
  <c r="U374"/>
  <c r="W374"/>
  <c r="Y374"/>
  <c r="N375"/>
  <c r="P375"/>
  <c r="R375"/>
  <c r="T375"/>
  <c r="V375"/>
  <c r="X375"/>
  <c r="Z375"/>
  <c r="O376"/>
  <c r="Q376"/>
  <c r="S376"/>
  <c r="U376"/>
  <c r="W376"/>
  <c r="Y376"/>
  <c r="N377"/>
  <c r="P377"/>
  <c r="R377"/>
  <c r="T377"/>
  <c r="V377"/>
  <c r="X377"/>
  <c r="Z377"/>
  <c r="O378"/>
  <c r="Q378"/>
  <c r="S378"/>
  <c r="U378"/>
  <c r="W378"/>
  <c r="Y378"/>
  <c r="N379"/>
  <c r="P379"/>
  <c r="R379"/>
  <c r="T379"/>
  <c r="V379"/>
  <c r="X379"/>
  <c r="Q222"/>
  <c r="T222"/>
  <c r="V222"/>
  <c r="X222"/>
  <c r="Z222"/>
  <c r="O223"/>
  <c r="Q223"/>
  <c r="S223"/>
  <c r="U223"/>
  <c r="W223"/>
  <c r="Y223"/>
  <c r="N224"/>
  <c r="P224"/>
  <c r="R224"/>
  <c r="T224"/>
  <c r="V224"/>
  <c r="X224"/>
  <c r="Z224"/>
  <c r="O225"/>
  <c r="Q225"/>
  <c r="S225"/>
  <c r="U225"/>
  <c r="W225"/>
  <c r="Y225"/>
  <c r="N226"/>
  <c r="P226"/>
  <c r="R226"/>
  <c r="T226"/>
  <c r="V226"/>
  <c r="X226"/>
  <c r="Z226"/>
  <c r="O227"/>
  <c r="Q227"/>
  <c r="S227"/>
  <c r="U227"/>
  <c r="W227"/>
  <c r="Y227"/>
  <c r="N228"/>
  <c r="P228"/>
  <c r="R228"/>
  <c r="T228"/>
  <c r="V228"/>
  <c r="X228"/>
  <c r="Z228"/>
  <c r="O229"/>
  <c r="Q229"/>
  <c r="S229"/>
  <c r="U229"/>
  <c r="W229"/>
  <c r="Y229"/>
  <c r="N230"/>
  <c r="P230"/>
  <c r="R230"/>
  <c r="T230"/>
  <c r="V230"/>
  <c r="X230"/>
  <c r="Z230"/>
  <c r="O231"/>
  <c r="Q231"/>
  <c r="S231"/>
  <c r="U231"/>
  <c r="W231"/>
  <c r="Y231"/>
  <c r="N232"/>
  <c r="P232"/>
  <c r="R232"/>
  <c r="T232"/>
  <c r="V232"/>
  <c r="X232"/>
  <c r="Z232"/>
  <c r="O233"/>
  <c r="Q233"/>
  <c r="S233"/>
  <c r="U233"/>
  <c r="W233"/>
  <c r="Y233"/>
  <c r="N234"/>
  <c r="P234"/>
  <c r="R234"/>
  <c r="T234"/>
  <c r="V234"/>
  <c r="X234"/>
  <c r="Z234"/>
  <c r="O235"/>
  <c r="Q235"/>
  <c r="S235"/>
  <c r="U235"/>
  <c r="W235"/>
  <c r="Y235"/>
  <c r="N236"/>
  <c r="P236"/>
  <c r="R236"/>
  <c r="T236"/>
  <c r="V236"/>
  <c r="X236"/>
  <c r="Z236"/>
  <c r="O237"/>
  <c r="Q237"/>
  <c r="S237"/>
  <c r="U237"/>
  <c r="W237"/>
  <c r="Y237"/>
  <c r="N238"/>
  <c r="P238"/>
  <c r="R238"/>
  <c r="T238"/>
  <c r="V238"/>
  <c r="X238"/>
  <c r="Z238"/>
  <c r="O239"/>
  <c r="Q239"/>
  <c r="S239"/>
  <c r="U239"/>
  <c r="W239"/>
  <c r="Y239"/>
  <c r="N240"/>
  <c r="P240"/>
  <c r="R240"/>
  <c r="T240"/>
  <c r="V240"/>
  <c r="X240"/>
  <c r="Z240"/>
  <c r="O241"/>
  <c r="Q241"/>
  <c r="S241"/>
  <c r="U241"/>
  <c r="W241"/>
  <c r="Y241"/>
  <c r="N242"/>
  <c r="P242"/>
  <c r="R242"/>
  <c r="T242"/>
  <c r="V242"/>
  <c r="X242"/>
  <c r="Z242"/>
  <c r="O243"/>
  <c r="Q243"/>
  <c r="S243"/>
  <c r="U243"/>
  <c r="W243"/>
  <c r="Y243"/>
  <c r="N244"/>
  <c r="P244"/>
  <c r="R244"/>
  <c r="T244"/>
  <c r="V244"/>
  <c r="X244"/>
  <c r="Z244"/>
  <c r="O245"/>
  <c r="Q245"/>
  <c r="S245"/>
  <c r="U245"/>
  <c r="W245"/>
  <c r="Y245"/>
  <c r="N246"/>
  <c r="P246"/>
  <c r="R246"/>
  <c r="T246"/>
  <c r="V246"/>
  <c r="X246"/>
  <c r="Z246"/>
  <c r="O247"/>
  <c r="Q247"/>
  <c r="S247"/>
  <c r="U247"/>
  <c r="W247"/>
  <c r="Y247"/>
  <c r="N248"/>
  <c r="P248"/>
  <c r="R248"/>
  <c r="T248"/>
  <c r="V248"/>
  <c r="X248"/>
  <c r="Z248"/>
  <c r="O249"/>
  <c r="Q249"/>
  <c r="S249"/>
  <c r="U249"/>
  <c r="W249"/>
  <c r="Y249"/>
  <c r="N250"/>
  <c r="P250"/>
  <c r="R250"/>
  <c r="T250"/>
  <c r="V250"/>
  <c r="X250"/>
  <c r="Z250"/>
  <c r="O251"/>
  <c r="Q251"/>
  <c r="S251"/>
  <c r="U251"/>
  <c r="W251"/>
  <c r="Y251"/>
  <c r="N252"/>
  <c r="P252"/>
  <c r="R252"/>
  <c r="T252"/>
  <c r="V252"/>
  <c r="X252"/>
  <c r="Z252"/>
  <c r="O253"/>
  <c r="Q253"/>
  <c r="S253"/>
  <c r="U253"/>
  <c r="W253"/>
  <c r="Y253"/>
  <c r="N254"/>
  <c r="P254"/>
  <c r="R254"/>
  <c r="T254"/>
  <c r="V254"/>
  <c r="X254"/>
  <c r="Z254"/>
  <c r="O255"/>
  <c r="Q255"/>
  <c r="S255"/>
  <c r="U255"/>
  <c r="W255"/>
  <c r="Y255"/>
  <c r="N256"/>
  <c r="P256"/>
  <c r="R256"/>
  <c r="T256"/>
  <c r="V256"/>
  <c r="X256"/>
  <c r="Z256"/>
  <c r="O257"/>
  <c r="Q257"/>
  <c r="S257"/>
  <c r="U257"/>
  <c r="W257"/>
  <c r="Y257"/>
  <c r="N258"/>
  <c r="P258"/>
  <c r="R258"/>
  <c r="T258"/>
  <c r="V258"/>
  <c r="X258"/>
  <c r="Z258"/>
  <c r="O259"/>
  <c r="Q259"/>
  <c r="S259"/>
  <c r="U259"/>
  <c r="W259"/>
  <c r="Y259"/>
  <c r="N260"/>
  <c r="P260"/>
  <c r="R260"/>
  <c r="T260"/>
  <c r="V260"/>
  <c r="X260"/>
  <c r="Z260"/>
  <c r="O261"/>
  <c r="Q261"/>
  <c r="S261"/>
  <c r="U261"/>
  <c r="W261"/>
  <c r="Y261"/>
  <c r="N262"/>
  <c r="P262"/>
  <c r="R262"/>
  <c r="T262"/>
  <c r="V262"/>
  <c r="X262"/>
  <c r="Z262"/>
  <c r="O263"/>
  <c r="Q263"/>
  <c r="S263"/>
  <c r="U263"/>
  <c r="W263"/>
  <c r="Y263"/>
  <c r="N264"/>
  <c r="P264"/>
  <c r="R264"/>
  <c r="T264"/>
  <c r="V264"/>
  <c r="X264"/>
  <c r="Z264"/>
  <c r="O265"/>
  <c r="Q265"/>
  <c r="S265"/>
  <c r="U265"/>
  <c r="W265"/>
  <c r="Y265"/>
  <c r="N266"/>
  <c r="P266"/>
  <c r="R266"/>
  <c r="T266"/>
  <c r="V266"/>
  <c r="X266"/>
  <c r="Z266"/>
  <c r="O267"/>
  <c r="Q267"/>
  <c r="S267"/>
  <c r="U267"/>
  <c r="W267"/>
  <c r="Y267"/>
  <c r="N268"/>
  <c r="P268"/>
  <c r="R268"/>
  <c r="T268"/>
  <c r="V268"/>
  <c r="X268"/>
  <c r="Z268"/>
  <c r="O269"/>
  <c r="Q269"/>
  <c r="S269"/>
  <c r="U269"/>
  <c r="W269"/>
  <c r="Y269"/>
  <c r="N270"/>
  <c r="P270"/>
  <c r="R270"/>
  <c r="T270"/>
  <c r="V270"/>
  <c r="X270"/>
  <c r="Z270"/>
  <c r="O271"/>
  <c r="Q271"/>
  <c r="S271"/>
  <c r="U271"/>
  <c r="W271"/>
  <c r="Y271"/>
  <c r="N272"/>
  <c r="P272"/>
  <c r="R272"/>
  <c r="T272"/>
  <c r="V272"/>
  <c r="X272"/>
  <c r="Z272"/>
  <c r="O273"/>
  <c r="Q273"/>
  <c r="S273"/>
  <c r="U273"/>
  <c r="W273"/>
  <c r="Y273"/>
  <c r="N274"/>
  <c r="P274"/>
  <c r="R274"/>
  <c r="T274"/>
  <c r="V274"/>
  <c r="X274"/>
  <c r="Z274"/>
  <c r="O275"/>
  <c r="Q275"/>
  <c r="S275"/>
  <c r="U275"/>
  <c r="W275"/>
  <c r="Y275"/>
  <c r="N276"/>
  <c r="P276"/>
  <c r="R276"/>
  <c r="T276"/>
  <c r="V276"/>
  <c r="X276"/>
  <c r="Z276"/>
  <c r="O277"/>
  <c r="Q277"/>
  <c r="S277"/>
  <c r="U277"/>
  <c r="W277"/>
  <c r="Y277"/>
  <c r="N278"/>
  <c r="P278"/>
  <c r="R278"/>
  <c r="T278"/>
  <c r="V278"/>
  <c r="X278"/>
  <c r="Z278"/>
  <c r="O279"/>
  <c r="Q279"/>
  <c r="S279"/>
  <c r="U279"/>
  <c r="W279"/>
  <c r="Y279"/>
  <c r="N280"/>
  <c r="P280"/>
  <c r="R280"/>
  <c r="T280"/>
  <c r="V280"/>
  <c r="X280"/>
  <c r="Z280"/>
  <c r="O281"/>
  <c r="Q281"/>
  <c r="S281"/>
  <c r="U281"/>
  <c r="W281"/>
  <c r="Y281"/>
  <c r="N282"/>
  <c r="P282"/>
  <c r="R282"/>
  <c r="T282"/>
  <c r="V282"/>
  <c r="X282"/>
  <c r="Z282"/>
  <c r="O283"/>
  <c r="Q283"/>
  <c r="S283"/>
  <c r="U283"/>
  <c r="W283"/>
  <c r="Y283"/>
  <c r="N284"/>
  <c r="P284"/>
  <c r="R284"/>
  <c r="T284"/>
  <c r="V284"/>
  <c r="X284"/>
  <c r="Z284"/>
  <c r="O285"/>
  <c r="Q285"/>
  <c r="S285"/>
  <c r="U285"/>
  <c r="W285"/>
  <c r="Y285"/>
  <c r="N286"/>
  <c r="P286"/>
  <c r="R286"/>
  <c r="T286"/>
  <c r="V286"/>
  <c r="X286"/>
  <c r="Z286"/>
  <c r="O287"/>
  <c r="Q287"/>
  <c r="S287"/>
  <c r="U287"/>
  <c r="W287"/>
  <c r="Y287"/>
  <c r="N288"/>
  <c r="P288"/>
  <c r="R288"/>
  <c r="T288"/>
  <c r="V288"/>
  <c r="X288"/>
  <c r="Z288"/>
  <c r="O289"/>
  <c r="Q289"/>
  <c r="S289"/>
  <c r="U289"/>
  <c r="W289"/>
  <c r="Y289"/>
  <c r="N290"/>
  <c r="P290"/>
  <c r="R290"/>
  <c r="T290"/>
  <c r="V290"/>
  <c r="X290"/>
  <c r="Z290"/>
  <c r="O291"/>
  <c r="Q291"/>
  <c r="S291"/>
  <c r="U291"/>
  <c r="W291"/>
  <c r="Y291"/>
  <c r="N292"/>
  <c r="P292"/>
  <c r="R292"/>
  <c r="T292"/>
  <c r="V292"/>
  <c r="X292"/>
  <c r="Z292"/>
  <c r="O293"/>
  <c r="Q293"/>
  <c r="S293"/>
  <c r="U293"/>
  <c r="W293"/>
  <c r="Y293"/>
  <c r="N294"/>
  <c r="P294"/>
  <c r="R294"/>
  <c r="T294"/>
  <c r="V294"/>
  <c r="X294"/>
  <c r="Z294"/>
  <c r="O295"/>
  <c r="Q295"/>
  <c r="S295"/>
  <c r="U295"/>
  <c r="W295"/>
  <c r="Y295"/>
  <c r="N296"/>
  <c r="P296"/>
  <c r="R296"/>
  <c r="T296"/>
  <c r="V296"/>
  <c r="X296"/>
  <c r="Z296"/>
  <c r="O297"/>
  <c r="Q297"/>
  <c r="S297"/>
  <c r="U297"/>
  <c r="W297"/>
  <c r="Y297"/>
  <c r="N298"/>
  <c r="P298"/>
  <c r="R298"/>
  <c r="T298"/>
  <c r="V298"/>
  <c r="X298"/>
  <c r="Z298"/>
  <c r="O299"/>
  <c r="Q299"/>
  <c r="S299"/>
  <c r="U299"/>
  <c r="W299"/>
  <c r="Y299"/>
  <c r="N300"/>
  <c r="P300"/>
  <c r="R300"/>
  <c r="T300"/>
  <c r="V300"/>
  <c r="X300"/>
  <c r="Z300"/>
  <c r="O301"/>
  <c r="Q301"/>
  <c r="S301"/>
  <c r="U301"/>
  <c r="W301"/>
  <c r="Y301"/>
  <c r="N302"/>
  <c r="P302"/>
  <c r="R302"/>
  <c r="T302"/>
  <c r="V302"/>
  <c r="X302"/>
  <c r="Z302"/>
  <c r="O303"/>
  <c r="Q303"/>
  <c r="S303"/>
  <c r="U303"/>
  <c r="W303"/>
  <c r="Y303"/>
  <c r="N304"/>
  <c r="P304"/>
  <c r="R304"/>
  <c r="T304"/>
  <c r="V304"/>
  <c r="X304"/>
  <c r="Z304"/>
  <c r="O305"/>
  <c r="Q305"/>
  <c r="S305"/>
  <c r="U305"/>
  <c r="W305"/>
  <c r="Y305"/>
  <c r="N306"/>
  <c r="P306"/>
  <c r="R306"/>
  <c r="T306"/>
  <c r="V306"/>
  <c r="X306"/>
  <c r="Z306"/>
  <c r="O307"/>
  <c r="Q307"/>
  <c r="S307"/>
  <c r="U307"/>
  <c r="W307"/>
  <c r="Y307"/>
  <c r="N308"/>
  <c r="P308"/>
  <c r="R308"/>
  <c r="T308"/>
  <c r="V308"/>
  <c r="X308"/>
  <c r="Z308"/>
  <c r="O309"/>
  <c r="Q309"/>
  <c r="S309"/>
  <c r="U309"/>
  <c r="W309"/>
  <c r="Y309"/>
  <c r="N310"/>
  <c r="P310"/>
  <c r="R310"/>
  <c r="T310"/>
  <c r="V310"/>
  <c r="X310"/>
  <c r="Z310"/>
  <c r="O311"/>
  <c r="Q311"/>
  <c r="S311"/>
  <c r="U311"/>
  <c r="W311"/>
  <c r="Y311"/>
  <c r="N312"/>
  <c r="P312"/>
  <c r="R312"/>
  <c r="T312"/>
  <c r="V312"/>
  <c r="X312"/>
  <c r="Z312"/>
  <c r="O313"/>
  <c r="Q313"/>
  <c r="S313"/>
  <c r="U313"/>
  <c r="W313"/>
  <c r="Y313"/>
  <c r="N314"/>
  <c r="P314"/>
  <c r="R314"/>
  <c r="T314"/>
  <c r="V314"/>
  <c r="X314"/>
  <c r="Z314"/>
  <c r="O315"/>
  <c r="Q315"/>
  <c r="S315"/>
  <c r="U315"/>
  <c r="W315"/>
  <c r="Y315"/>
  <c r="N316"/>
  <c r="P316"/>
  <c r="R316"/>
  <c r="T316"/>
  <c r="V316"/>
  <c r="X316"/>
  <c r="Z316"/>
  <c r="O317"/>
  <c r="Q317"/>
  <c r="S317"/>
  <c r="U317"/>
  <c r="W317"/>
  <c r="Y317"/>
  <c r="N318"/>
  <c r="P318"/>
  <c r="R318"/>
  <c r="T318"/>
  <c r="V318"/>
  <c r="X318"/>
  <c r="Z318"/>
  <c r="O319"/>
  <c r="Q319"/>
  <c r="S319"/>
  <c r="U319"/>
  <c r="W319"/>
  <c r="Y319"/>
  <c r="N320"/>
  <c r="P320"/>
  <c r="R320"/>
  <c r="T320"/>
  <c r="V320"/>
  <c r="X320"/>
  <c r="Z320"/>
  <c r="O321"/>
  <c r="Q321"/>
  <c r="S321"/>
  <c r="U321"/>
  <c r="W321"/>
  <c r="Y321"/>
  <c r="N322"/>
  <c r="P322"/>
  <c r="R322"/>
  <c r="T322"/>
  <c r="V322"/>
  <c r="X322"/>
  <c r="Z322"/>
  <c r="O323"/>
  <c r="Q323"/>
  <c r="S323"/>
  <c r="U323"/>
  <c r="W323"/>
  <c r="Y323"/>
  <c r="N324"/>
  <c r="P324"/>
  <c r="R324"/>
  <c r="T324"/>
  <c r="V324"/>
  <c r="X324"/>
  <c r="Z324"/>
  <c r="O325"/>
  <c r="Q325"/>
  <c r="S325"/>
  <c r="U325"/>
  <c r="W325"/>
  <c r="Y325"/>
  <c r="N326"/>
  <c r="P326"/>
  <c r="R326"/>
  <c r="T326"/>
  <c r="V326"/>
  <c r="X326"/>
  <c r="Z326"/>
  <c r="O327"/>
  <c r="Q327"/>
  <c r="S327"/>
  <c r="U327"/>
  <c r="W327"/>
  <c r="Y327"/>
  <c r="N328"/>
  <c r="P328"/>
  <c r="R328"/>
  <c r="T328"/>
  <c r="V328"/>
  <c r="X328"/>
  <c r="Z328"/>
  <c r="O329"/>
  <c r="Q329"/>
  <c r="S329"/>
  <c r="U329"/>
  <c r="W329"/>
  <c r="Y329"/>
  <c r="N330"/>
  <c r="P330"/>
  <c r="R330"/>
  <c r="T330"/>
  <c r="V330"/>
  <c r="X330"/>
  <c r="Z330"/>
  <c r="O331"/>
  <c r="Q331"/>
  <c r="S331"/>
  <c r="U331"/>
  <c r="W331"/>
  <c r="Y331"/>
  <c r="N332"/>
  <c r="P332"/>
  <c r="R332"/>
  <c r="T332"/>
  <c r="V332"/>
  <c r="X332"/>
  <c r="Z332"/>
  <c r="O333"/>
  <c r="Q333"/>
  <c r="S333"/>
  <c r="U333"/>
  <c r="W333"/>
  <c r="Y333"/>
  <c r="N334"/>
  <c r="P334"/>
  <c r="R334"/>
  <c r="T334"/>
  <c r="V334"/>
  <c r="X334"/>
  <c r="Z334"/>
  <c r="O335"/>
  <c r="Q335"/>
  <c r="S335"/>
  <c r="U335"/>
  <c r="W335"/>
  <c r="Y335"/>
  <c r="N336"/>
  <c r="P336"/>
  <c r="R336"/>
  <c r="T336"/>
  <c r="V336"/>
  <c r="X336"/>
  <c r="Z336"/>
  <c r="O337"/>
  <c r="Q337"/>
  <c r="S337"/>
  <c r="U337"/>
  <c r="W337"/>
  <c r="Y337"/>
  <c r="N338"/>
  <c r="P338"/>
  <c r="R338"/>
  <c r="T338"/>
  <c r="V338"/>
  <c r="X338"/>
  <c r="Z338"/>
  <c r="O339"/>
  <c r="Q339"/>
  <c r="S339"/>
  <c r="U339"/>
  <c r="W339"/>
  <c r="Y339"/>
  <c r="N340"/>
  <c r="P340"/>
  <c r="R340"/>
  <c r="T340"/>
  <c r="V340"/>
  <c r="X340"/>
  <c r="Z340"/>
  <c r="O341"/>
  <c r="Q341"/>
  <c r="S341"/>
  <c r="U341"/>
  <c r="W341"/>
  <c r="Y341"/>
  <c r="N342"/>
  <c r="P342"/>
  <c r="R342"/>
  <c r="T342"/>
  <c r="V342"/>
  <c r="X342"/>
  <c r="Z342"/>
  <c r="O343"/>
  <c r="Q343"/>
  <c r="S343"/>
  <c r="U343"/>
  <c r="W343"/>
  <c r="Y343"/>
  <c r="N344"/>
  <c r="P344"/>
  <c r="R344"/>
  <c r="T344"/>
  <c r="V344"/>
  <c r="X344"/>
  <c r="Z344"/>
  <c r="O345"/>
  <c r="Q345"/>
  <c r="S345"/>
  <c r="U345"/>
  <c r="W345"/>
  <c r="Y345"/>
  <c r="N346"/>
  <c r="P346"/>
  <c r="R346"/>
  <c r="T346"/>
  <c r="V346"/>
  <c r="X346"/>
  <c r="Z346"/>
  <c r="O347"/>
  <c r="Q347"/>
  <c r="S347"/>
  <c r="U347"/>
  <c r="W347"/>
  <c r="Y347"/>
  <c r="N348"/>
  <c r="P348"/>
  <c r="R348"/>
  <c r="T348"/>
  <c r="V348"/>
  <c r="X348"/>
  <c r="Z348"/>
  <c r="O349"/>
  <c r="Q349"/>
  <c r="S349"/>
  <c r="U349"/>
  <c r="W349"/>
  <c r="Y349"/>
  <c r="N350"/>
  <c r="P350"/>
  <c r="R350"/>
  <c r="T350"/>
  <c r="V350"/>
  <c r="X350"/>
  <c r="Z350"/>
  <c r="O351"/>
  <c r="Q351"/>
  <c r="S351"/>
  <c r="U351"/>
  <c r="W351"/>
  <c r="Y351"/>
  <c r="N352"/>
  <c r="P352"/>
  <c r="R352"/>
  <c r="T352"/>
  <c r="V352"/>
  <c r="X352"/>
  <c r="Z352"/>
  <c r="O353"/>
  <c r="Q353"/>
  <c r="S353"/>
  <c r="U353"/>
  <c r="W353"/>
  <c r="Y353"/>
  <c r="N354"/>
  <c r="P354"/>
  <c r="R354"/>
  <c r="T354"/>
  <c r="V354"/>
  <c r="X354"/>
  <c r="Z354"/>
  <c r="O355"/>
  <c r="Q355"/>
  <c r="S355"/>
  <c r="U355"/>
  <c r="W355"/>
  <c r="Y355"/>
  <c r="N356"/>
  <c r="P356"/>
  <c r="R356"/>
  <c r="T356"/>
  <c r="V356"/>
  <c r="X356"/>
  <c r="Z356"/>
  <c r="O357"/>
  <c r="Q357"/>
  <c r="S357"/>
  <c r="U357"/>
  <c r="W357"/>
  <c r="Y357"/>
  <c r="N358"/>
  <c r="P358"/>
  <c r="R358"/>
  <c r="T358"/>
  <c r="V358"/>
  <c r="X358"/>
  <c r="Z358"/>
  <c r="O359"/>
  <c r="Q359"/>
  <c r="S359"/>
  <c r="U359"/>
  <c r="W359"/>
  <c r="Y359"/>
  <c r="N360"/>
  <c r="P360"/>
  <c r="R360"/>
  <c r="T360"/>
  <c r="V360"/>
  <c r="X360"/>
  <c r="Z360"/>
  <c r="O361"/>
  <c r="Q361"/>
  <c r="S361"/>
  <c r="U361"/>
  <c r="W361"/>
  <c r="Y361"/>
  <c r="N362"/>
  <c r="P362"/>
  <c r="R362"/>
  <c r="T362"/>
  <c r="V362"/>
  <c r="X362"/>
  <c r="Z362"/>
  <c r="O363"/>
  <c r="Q363"/>
  <c r="S363"/>
  <c r="U363"/>
  <c r="W363"/>
  <c r="Y363"/>
  <c r="N364"/>
  <c r="P364"/>
  <c r="R364"/>
  <c r="T364"/>
  <c r="V364"/>
  <c r="X364"/>
  <c r="Z364"/>
  <c r="O365"/>
  <c r="Q365"/>
  <c r="S365"/>
  <c r="U365"/>
  <c r="W365"/>
  <c r="Y365"/>
  <c r="N366"/>
  <c r="P366"/>
  <c r="R366"/>
  <c r="T366"/>
  <c r="V366"/>
  <c r="X366"/>
  <c r="Z366"/>
  <c r="O367"/>
  <c r="Q367"/>
  <c r="S367"/>
  <c r="U367"/>
  <c r="W367"/>
  <c r="Y367"/>
  <c r="N368"/>
  <c r="P368"/>
  <c r="R368"/>
  <c r="T368"/>
  <c r="V368"/>
  <c r="X368"/>
  <c r="Z368"/>
  <c r="O369"/>
  <c r="Q369"/>
  <c r="S369"/>
  <c r="U369"/>
  <c r="W369"/>
  <c r="Y369"/>
  <c r="N370"/>
  <c r="P370"/>
  <c r="R370"/>
  <c r="T370"/>
  <c r="V370"/>
  <c r="X370"/>
  <c r="Z370"/>
  <c r="O371"/>
  <c r="Q371"/>
  <c r="S371"/>
  <c r="U371"/>
  <c r="W371"/>
  <c r="Y371"/>
  <c r="N372"/>
  <c r="P372"/>
  <c r="R372"/>
  <c r="T372"/>
  <c r="V372"/>
  <c r="X372"/>
  <c r="Z372"/>
  <c r="O373"/>
  <c r="Q373"/>
  <c r="S373"/>
  <c r="U373"/>
  <c r="W373"/>
  <c r="Y373"/>
  <c r="N374"/>
  <c r="P374"/>
  <c r="R374"/>
  <c r="T374"/>
  <c r="V374"/>
  <c r="X374"/>
  <c r="Z374"/>
  <c r="O375"/>
  <c r="Q375"/>
  <c r="S375"/>
  <c r="U375"/>
  <c r="W375"/>
  <c r="Y375"/>
  <c r="N376"/>
  <c r="P376"/>
  <c r="R376"/>
  <c r="T376"/>
  <c r="V376"/>
  <c r="X376"/>
  <c r="Z376"/>
  <c r="O377"/>
  <c r="Q377"/>
  <c r="S377"/>
  <c r="U377"/>
  <c r="W377"/>
  <c r="Y377"/>
  <c r="N378"/>
  <c r="P378"/>
  <c r="R378"/>
  <c r="T378"/>
  <c r="V378"/>
  <c r="X378"/>
  <c r="Z378"/>
  <c r="O379"/>
  <c r="Q379"/>
  <c r="S379"/>
  <c r="U379"/>
  <c r="W379"/>
  <c r="Z379"/>
  <c r="O380"/>
  <c r="Q380"/>
  <c r="S380"/>
  <c r="U380"/>
  <c r="W380"/>
  <c r="Y380"/>
  <c r="N381"/>
  <c r="P381"/>
  <c r="R381"/>
  <c r="T381"/>
  <c r="V381"/>
  <c r="X381"/>
  <c r="Z381"/>
  <c r="O382"/>
  <c r="Q382"/>
  <c r="S382"/>
  <c r="U382"/>
  <c r="W382"/>
  <c r="Y382"/>
  <c r="N383"/>
  <c r="P383"/>
  <c r="R383"/>
  <c r="T383"/>
  <c r="V383"/>
  <c r="X383"/>
  <c r="Z383"/>
  <c r="P384"/>
  <c r="R384"/>
  <c r="T384"/>
  <c r="V384"/>
  <c r="X384"/>
  <c r="Z384"/>
  <c r="W385"/>
  <c r="Y385"/>
  <c r="V386"/>
  <c r="X386"/>
  <c r="Z386"/>
  <c r="W387"/>
  <c r="Y387"/>
  <c r="V388"/>
  <c r="X388"/>
  <c r="Z388"/>
  <c r="O389"/>
  <c r="Q389"/>
  <c r="S389"/>
  <c r="U389"/>
  <c r="W389"/>
  <c r="Y389"/>
  <c r="N390"/>
  <c r="P390"/>
  <c r="R390"/>
  <c r="T390"/>
  <c r="V390"/>
  <c r="X390"/>
  <c r="Z390"/>
  <c r="O391"/>
  <c r="Q391"/>
  <c r="S391"/>
  <c r="U391"/>
  <c r="W391"/>
  <c r="Y391"/>
  <c r="N392"/>
  <c r="P392"/>
  <c r="R392"/>
  <c r="T392"/>
  <c r="V392"/>
  <c r="X392"/>
  <c r="Z392"/>
  <c r="O393"/>
  <c r="Q393"/>
  <c r="S393"/>
  <c r="U393"/>
  <c r="W393"/>
  <c r="Y393"/>
  <c r="N394"/>
  <c r="P394"/>
  <c r="R394"/>
  <c r="T394"/>
  <c r="V394"/>
  <c r="X394"/>
  <c r="Z394"/>
  <c r="O395"/>
  <c r="Q395"/>
  <c r="S395"/>
  <c r="U395"/>
  <c r="W395"/>
  <c r="Y395"/>
  <c r="N396"/>
  <c r="P396"/>
  <c r="R396"/>
  <c r="T396"/>
  <c r="V396"/>
  <c r="X396"/>
  <c r="Z396"/>
  <c r="O397"/>
  <c r="Q397"/>
  <c r="S397"/>
  <c r="U397"/>
  <c r="W397"/>
  <c r="Y397"/>
  <c r="N398"/>
  <c r="P398"/>
  <c r="R398"/>
  <c r="T398"/>
  <c r="V398"/>
  <c r="X398"/>
  <c r="Z398"/>
  <c r="O399"/>
  <c r="Q399"/>
  <c r="S399"/>
  <c r="U399"/>
  <c r="W399"/>
  <c r="Y399"/>
  <c r="N400"/>
  <c r="P400"/>
  <c r="R400"/>
  <c r="T400"/>
  <c r="V400"/>
  <c r="X400"/>
  <c r="Z400"/>
  <c r="O401"/>
  <c r="Q401"/>
  <c r="S401"/>
  <c r="U401"/>
  <c r="W401"/>
  <c r="Y401"/>
  <c r="N402"/>
  <c r="P402"/>
  <c r="R402"/>
  <c r="T402"/>
  <c r="V402"/>
  <c r="X402"/>
  <c r="Z402"/>
  <c r="O403"/>
  <c r="Q403"/>
  <c r="S403"/>
  <c r="U403"/>
  <c r="W403"/>
  <c r="Y403"/>
  <c r="N404"/>
  <c r="P404"/>
  <c r="R404"/>
  <c r="T404"/>
  <c r="V404"/>
  <c r="X404"/>
  <c r="Z404"/>
  <c r="O405"/>
  <c r="Q405"/>
  <c r="S405"/>
  <c r="U405"/>
  <c r="W405"/>
  <c r="Y405"/>
  <c r="N406"/>
  <c r="P406"/>
  <c r="R406"/>
  <c r="T406"/>
  <c r="V406"/>
  <c r="X406"/>
  <c r="Z406"/>
  <c r="O407"/>
  <c r="Q407"/>
  <c r="S407"/>
  <c r="U407"/>
  <c r="W407"/>
  <c r="Y407"/>
  <c r="N408"/>
  <c r="P408"/>
  <c r="R408"/>
  <c r="T408"/>
  <c r="V408"/>
  <c r="X408"/>
  <c r="Z408"/>
  <c r="O409"/>
  <c r="Q409"/>
  <c r="S409"/>
  <c r="U409"/>
  <c r="W409"/>
  <c r="Y409"/>
  <c r="N410"/>
  <c r="P410"/>
  <c r="R410"/>
  <c r="T410"/>
  <c r="V410"/>
  <c r="X410"/>
  <c r="Z410"/>
  <c r="O411"/>
  <c r="Q411"/>
  <c r="S411"/>
  <c r="U411"/>
  <c r="W411"/>
  <c r="Y411"/>
  <c r="N412"/>
  <c r="P412"/>
  <c r="R412"/>
  <c r="T412"/>
  <c r="V412"/>
  <c r="X412"/>
  <c r="Z412"/>
  <c r="O413"/>
  <c r="Q413"/>
  <c r="S413"/>
  <c r="U413"/>
  <c r="W413"/>
  <c r="Y413"/>
  <c r="N414"/>
  <c r="P414"/>
  <c r="R414"/>
  <c r="T414"/>
  <c r="V414"/>
  <c r="X414"/>
  <c r="Z414"/>
  <c r="O415"/>
  <c r="Q415"/>
  <c r="S415"/>
  <c r="U415"/>
  <c r="W415"/>
  <c r="Y415"/>
  <c r="N416"/>
  <c r="P416"/>
  <c r="R416"/>
  <c r="T416"/>
  <c r="V416"/>
  <c r="X416"/>
  <c r="Z416"/>
  <c r="O417"/>
  <c r="Q417"/>
  <c r="S417"/>
  <c r="U417"/>
  <c r="W417"/>
  <c r="Y417"/>
  <c r="N418"/>
  <c r="P418"/>
  <c r="R418"/>
  <c r="T418"/>
  <c r="V418"/>
  <c r="X418"/>
  <c r="Z418"/>
  <c r="O419"/>
  <c r="Q419"/>
  <c r="S419"/>
  <c r="U419"/>
  <c r="W419"/>
  <c r="Y419"/>
  <c r="N420"/>
  <c r="P420"/>
  <c r="R420"/>
  <c r="T420"/>
  <c r="V420"/>
  <c r="X420"/>
  <c r="Z420"/>
  <c r="O421"/>
  <c r="Q421"/>
  <c r="S421"/>
  <c r="U421"/>
  <c r="W421"/>
  <c r="Y421"/>
  <c r="N422"/>
  <c r="P422"/>
  <c r="R422"/>
  <c r="T422"/>
  <c r="V422"/>
  <c r="X422"/>
  <c r="Z422"/>
  <c r="O423"/>
  <c r="Q423"/>
  <c r="S423"/>
  <c r="U423"/>
  <c r="W423"/>
  <c r="Y423"/>
  <c r="N424"/>
  <c r="P424"/>
  <c r="R424"/>
  <c r="T424"/>
  <c r="V424"/>
  <c r="X424"/>
  <c r="Z424"/>
  <c r="O425"/>
  <c r="Q425"/>
  <c r="S425"/>
  <c r="U425"/>
  <c r="W425"/>
  <c r="Y425"/>
  <c r="N426"/>
  <c r="P426"/>
  <c r="R426"/>
  <c r="T426"/>
  <c r="V426"/>
  <c r="X426"/>
  <c r="Z426"/>
  <c r="O427"/>
  <c r="Q427"/>
  <c r="S427"/>
  <c r="U427"/>
  <c r="W427"/>
  <c r="Y427"/>
  <c r="N428"/>
  <c r="P428"/>
  <c r="R428"/>
  <c r="T428"/>
  <c r="V428"/>
  <c r="X428"/>
  <c r="Z428"/>
  <c r="O429"/>
  <c r="Q429"/>
  <c r="S429"/>
  <c r="U429"/>
  <c r="W429"/>
  <c r="Y429"/>
  <c r="N430"/>
  <c r="P430"/>
  <c r="R430"/>
  <c r="T430"/>
  <c r="V430"/>
  <c r="X430"/>
  <c r="Z430"/>
  <c r="O431"/>
  <c r="Q431"/>
  <c r="S431"/>
  <c r="U431"/>
  <c r="W431"/>
  <c r="Y431"/>
  <c r="N432"/>
  <c r="P432"/>
  <c r="R432"/>
  <c r="T432"/>
  <c r="V432"/>
  <c r="X432"/>
  <c r="Z432"/>
  <c r="O433"/>
  <c r="Q433"/>
  <c r="S433"/>
  <c r="U433"/>
  <c r="W433"/>
  <c r="Y433"/>
  <c r="N434"/>
  <c r="P434"/>
  <c r="R434"/>
  <c r="T434"/>
  <c r="V434"/>
  <c r="X434"/>
  <c r="Z434"/>
  <c r="O435"/>
  <c r="Q435"/>
  <c r="S435"/>
  <c r="U435"/>
  <c r="W435"/>
  <c r="Y435"/>
  <c r="N436"/>
  <c r="P436"/>
  <c r="R436"/>
  <c r="T436"/>
  <c r="V436"/>
  <c r="X436"/>
  <c r="Z436"/>
  <c r="O437"/>
  <c r="Q437"/>
  <c r="S437"/>
  <c r="U437"/>
  <c r="W437"/>
  <c r="Y437"/>
  <c r="N438"/>
  <c r="P438"/>
  <c r="R438"/>
  <c r="T438"/>
  <c r="V438"/>
  <c r="X438"/>
  <c r="Z438"/>
  <c r="O439"/>
  <c r="Q439"/>
  <c r="S439"/>
  <c r="U439"/>
  <c r="W439"/>
  <c r="Y439"/>
  <c r="N440"/>
  <c r="P440"/>
  <c r="R440"/>
  <c r="T440"/>
  <c r="V440"/>
  <c r="X440"/>
  <c r="Z440"/>
  <c r="O441"/>
  <c r="Q441"/>
  <c r="S441"/>
  <c r="U441"/>
  <c r="W441"/>
  <c r="Y441"/>
  <c r="N442"/>
  <c r="P442"/>
  <c r="R442"/>
  <c r="T442"/>
  <c r="V442"/>
  <c r="X442"/>
  <c r="Z442"/>
  <c r="O443"/>
  <c r="Q443"/>
  <c r="S443"/>
  <c r="U443"/>
  <c r="W443"/>
  <c r="Y443"/>
  <c r="N444"/>
  <c r="P444"/>
  <c r="R444"/>
  <c r="T444"/>
  <c r="V444"/>
  <c r="X444"/>
  <c r="Z444"/>
  <c r="O445"/>
  <c r="Q445"/>
  <c r="S445"/>
  <c r="U445"/>
  <c r="W445"/>
  <c r="Y445"/>
  <c r="N446"/>
  <c r="P446"/>
  <c r="R446"/>
  <c r="T446"/>
  <c r="V446"/>
  <c r="X446"/>
  <c r="Z446"/>
  <c r="O447"/>
  <c r="Q447"/>
  <c r="S447"/>
  <c r="U447"/>
  <c r="W447"/>
  <c r="Y447"/>
  <c r="N448"/>
  <c r="P448"/>
  <c r="R448"/>
  <c r="T448"/>
  <c r="V448"/>
  <c r="X448"/>
  <c r="Z448"/>
  <c r="O449"/>
  <c r="Q449"/>
  <c r="S449"/>
  <c r="U449"/>
  <c r="W449"/>
  <c r="Y449"/>
  <c r="N450"/>
  <c r="P450"/>
  <c r="R450"/>
  <c r="T450"/>
  <c r="V450"/>
  <c r="X450"/>
  <c r="Z450"/>
  <c r="O451"/>
  <c r="Q451"/>
  <c r="S451"/>
  <c r="U451"/>
  <c r="W451"/>
  <c r="Y451"/>
  <c r="N452"/>
  <c r="P452"/>
  <c r="R452"/>
  <c r="T452"/>
  <c r="V452"/>
  <c r="X452"/>
  <c r="Z452"/>
  <c r="O453"/>
  <c r="Q453"/>
  <c r="S453"/>
  <c r="U453"/>
  <c r="W453"/>
  <c r="Y453"/>
  <c r="N454"/>
  <c r="P454"/>
  <c r="R454"/>
  <c r="T454"/>
  <c r="V454"/>
  <c r="X454"/>
  <c r="Z454"/>
  <c r="O455"/>
  <c r="Q455"/>
  <c r="S455"/>
  <c r="U455"/>
  <c r="W455"/>
  <c r="Y455"/>
  <c r="P456"/>
  <c r="R456"/>
  <c r="T456"/>
  <c r="V456"/>
  <c r="X456"/>
  <c r="Z456"/>
  <c r="O457"/>
  <c r="Q457"/>
  <c r="S457"/>
  <c r="U457"/>
  <c r="W457"/>
  <c r="Y457"/>
  <c r="P458"/>
  <c r="R458"/>
  <c r="T458"/>
  <c r="V458"/>
  <c r="X458"/>
  <c r="Z458"/>
  <c r="O463"/>
  <c r="Q463"/>
  <c r="S463"/>
  <c r="U463"/>
  <c r="W463"/>
  <c r="Y463"/>
  <c r="P464"/>
  <c r="R464"/>
  <c r="T464"/>
  <c r="V464"/>
  <c r="X464"/>
  <c r="Z464"/>
  <c r="O465"/>
  <c r="Q465"/>
  <c r="S465"/>
  <c r="U465"/>
  <c r="W465"/>
  <c r="Y465"/>
  <c r="P466"/>
  <c r="R466"/>
  <c r="T466"/>
  <c r="V466"/>
  <c r="X466"/>
  <c r="Z466"/>
  <c r="O467"/>
  <c r="Q467"/>
  <c r="S467"/>
  <c r="U467"/>
  <c r="W467"/>
  <c r="Y467"/>
  <c r="N468"/>
  <c r="P468"/>
  <c r="R468"/>
  <c r="T468"/>
  <c r="V468"/>
  <c r="X468"/>
  <c r="Z468"/>
  <c r="O469"/>
  <c r="Q469"/>
  <c r="S469"/>
  <c r="U469"/>
  <c r="W469"/>
  <c r="Y469"/>
  <c r="N470"/>
  <c r="P470"/>
  <c r="R470"/>
  <c r="T470"/>
  <c r="V470"/>
  <c r="X470"/>
  <c r="Z470"/>
  <c r="O471"/>
  <c r="Q471"/>
  <c r="S471"/>
  <c r="U471"/>
  <c r="W471"/>
  <c r="Y471"/>
  <c r="N472"/>
  <c r="P472"/>
  <c r="R472"/>
  <c r="T472"/>
  <c r="V472"/>
  <c r="X472"/>
  <c r="Z472"/>
  <c r="O473"/>
  <c r="Q473"/>
  <c r="S473"/>
  <c r="U473"/>
  <c r="W473"/>
  <c r="Y473"/>
  <c r="N474"/>
  <c r="P474"/>
  <c r="R474"/>
  <c r="T474"/>
  <c r="V474"/>
  <c r="X474"/>
  <c r="Z474"/>
  <c r="O475"/>
  <c r="Q475"/>
  <c r="S475"/>
  <c r="U475"/>
  <c r="W475"/>
  <c r="Y475"/>
  <c r="N476"/>
  <c r="P476"/>
  <c r="R476"/>
  <c r="T476"/>
  <c r="V476"/>
  <c r="X476"/>
  <c r="Z476"/>
  <c r="O477"/>
  <c r="Q477"/>
  <c r="S477"/>
  <c r="U477"/>
  <c r="W477"/>
  <c r="Y477"/>
  <c r="N478"/>
  <c r="P478"/>
  <c r="R478"/>
  <c r="T478"/>
  <c r="V478"/>
  <c r="X478"/>
  <c r="Z478"/>
  <c r="O479"/>
  <c r="Q479"/>
  <c r="S479"/>
  <c r="U479"/>
  <c r="W479"/>
  <c r="Y479"/>
  <c r="N480"/>
  <c r="P480"/>
  <c r="R480"/>
  <c r="T480"/>
  <c r="V480"/>
  <c r="X480"/>
  <c r="Z480"/>
  <c r="O481"/>
  <c r="Q481"/>
  <c r="S481"/>
  <c r="U481"/>
  <c r="W481"/>
  <c r="Y481"/>
  <c r="N482"/>
  <c r="P482"/>
  <c r="R482"/>
  <c r="T482"/>
  <c r="V482"/>
  <c r="X482"/>
  <c r="Z482"/>
  <c r="O483"/>
  <c r="Q483"/>
  <c r="S483"/>
  <c r="U483"/>
  <c r="W483"/>
  <c r="Y483"/>
  <c r="N484"/>
  <c r="P484"/>
  <c r="R484"/>
  <c r="T484"/>
  <c r="V484"/>
  <c r="X484"/>
  <c r="Z484"/>
  <c r="O485"/>
  <c r="Q485"/>
  <c r="S485"/>
  <c r="U485"/>
  <c r="W485"/>
  <c r="Y485"/>
  <c r="N486"/>
  <c r="P486"/>
  <c r="R486"/>
  <c r="T486"/>
  <c r="V486"/>
  <c r="X486"/>
  <c r="Z486"/>
  <c r="O487"/>
  <c r="Q487"/>
  <c r="S487"/>
  <c r="U487"/>
  <c r="W487"/>
  <c r="Y487"/>
  <c r="N488"/>
  <c r="P488"/>
  <c r="R488"/>
  <c r="T488"/>
  <c r="V488"/>
  <c r="X488"/>
  <c r="Z488"/>
  <c r="O489"/>
  <c r="Q489"/>
  <c r="S489"/>
  <c r="U489"/>
  <c r="W489"/>
  <c r="Y489"/>
  <c r="N490"/>
  <c r="P490"/>
  <c r="R490"/>
  <c r="T490"/>
  <c r="V490"/>
  <c r="X490"/>
  <c r="Z490"/>
  <c r="O491"/>
  <c r="Q491"/>
  <c r="S491"/>
  <c r="U491"/>
  <c r="W491"/>
  <c r="Y491"/>
  <c r="N492"/>
  <c r="P492"/>
  <c r="R492"/>
  <c r="T492"/>
  <c r="V492"/>
  <c r="X492"/>
  <c r="Z492"/>
  <c r="O493"/>
  <c r="Q493"/>
  <c r="S493"/>
  <c r="U493"/>
  <c r="W493"/>
  <c r="Y493"/>
  <c r="N494"/>
  <c r="P494"/>
  <c r="R494"/>
  <c r="T494"/>
  <c r="V494"/>
  <c r="X494"/>
  <c r="Z494"/>
  <c r="O495"/>
  <c r="Q495"/>
  <c r="S495"/>
  <c r="U495"/>
  <c r="W495"/>
  <c r="Y495"/>
  <c r="N496"/>
  <c r="P496"/>
  <c r="R496"/>
  <c r="T496"/>
  <c r="V496"/>
  <c r="X496"/>
  <c r="Z496"/>
  <c r="O497"/>
  <c r="Q497"/>
  <c r="S497"/>
  <c r="U497"/>
  <c r="W497"/>
  <c r="Y497"/>
  <c r="N498"/>
  <c r="P498"/>
  <c r="R498"/>
  <c r="T498"/>
  <c r="V498"/>
  <c r="X498"/>
  <c r="Z498"/>
  <c r="O499"/>
  <c r="Q499"/>
  <c r="S499"/>
  <c r="U499"/>
  <c r="W499"/>
  <c r="Y499"/>
  <c r="N500"/>
  <c r="P500"/>
  <c r="R500"/>
  <c r="T500"/>
  <c r="V500"/>
  <c r="X500"/>
  <c r="Z500"/>
  <c r="O501"/>
  <c r="Q501"/>
  <c r="S501"/>
  <c r="U501"/>
  <c r="W501"/>
  <c r="Y501"/>
  <c r="N502"/>
  <c r="P502"/>
  <c r="R502"/>
  <c r="T502"/>
  <c r="V502"/>
  <c r="X502"/>
  <c r="Z502"/>
  <c r="O503"/>
  <c r="Q503"/>
  <c r="S503"/>
  <c r="U503"/>
  <c r="W503"/>
  <c r="Y503"/>
  <c r="N504"/>
  <c r="P504"/>
  <c r="R504"/>
  <c r="T504"/>
  <c r="V504"/>
  <c r="X504"/>
  <c r="Z504"/>
  <c r="O505"/>
  <c r="Q505"/>
  <c r="S505"/>
  <c r="U505"/>
  <c r="W505"/>
  <c r="Y505"/>
  <c r="N506"/>
  <c r="P506"/>
  <c r="R506"/>
  <c r="T506"/>
  <c r="V506"/>
  <c r="X506"/>
  <c r="Z506"/>
  <c r="O507"/>
  <c r="Q507"/>
  <c r="S507"/>
  <c r="U507"/>
  <c r="W507"/>
  <c r="Y507"/>
  <c r="N508"/>
  <c r="P508"/>
  <c r="R508"/>
  <c r="T508"/>
  <c r="V508"/>
  <c r="X508"/>
  <c r="Z508"/>
  <c r="O509"/>
  <c r="Q509"/>
  <c r="S509"/>
  <c r="U509"/>
  <c r="W509"/>
  <c r="Y509"/>
  <c r="N510"/>
  <c r="P510"/>
  <c r="R510"/>
  <c r="T510"/>
  <c r="V510"/>
  <c r="X510"/>
  <c r="Z510"/>
  <c r="O511"/>
  <c r="Q511"/>
  <c r="S511"/>
  <c r="U511"/>
  <c r="W511"/>
  <c r="Y511"/>
  <c r="N512"/>
  <c r="P512"/>
  <c r="R512"/>
  <c r="T512"/>
  <c r="V512"/>
  <c r="X512"/>
  <c r="Z512"/>
  <c r="O513"/>
  <c r="Q513"/>
  <c r="S513"/>
  <c r="U513"/>
  <c r="W513"/>
  <c r="Y513"/>
  <c r="N514"/>
  <c r="P514"/>
  <c r="R514"/>
  <c r="T514"/>
  <c r="V514"/>
  <c r="X514"/>
  <c r="Z514"/>
  <c r="O515"/>
  <c r="Q515"/>
  <c r="S515"/>
  <c r="U515"/>
  <c r="W515"/>
  <c r="Y515"/>
  <c r="N516"/>
  <c r="P516"/>
  <c r="R516"/>
  <c r="T516"/>
  <c r="V516"/>
  <c r="X516"/>
  <c r="Z516"/>
  <c r="O517"/>
  <c r="Q517"/>
  <c r="S517"/>
  <c r="U517"/>
  <c r="W517"/>
  <c r="Y517"/>
  <c r="N518"/>
  <c r="P518"/>
  <c r="R518"/>
  <c r="T518"/>
  <c r="V518"/>
  <c r="X518"/>
  <c r="Z518"/>
  <c r="O519"/>
  <c r="Q519"/>
  <c r="S519"/>
  <c r="U519"/>
  <c r="W519"/>
  <c r="Y519"/>
  <c r="N520"/>
  <c r="P520"/>
  <c r="R520"/>
  <c r="T520"/>
  <c r="V520"/>
  <c r="X520"/>
  <c r="Z520"/>
  <c r="O521"/>
  <c r="Q521"/>
  <c r="S521"/>
  <c r="U521"/>
  <c r="W521"/>
  <c r="Y521"/>
  <c r="N522"/>
  <c r="P522"/>
  <c r="R522"/>
  <c r="T522"/>
  <c r="V522"/>
  <c r="X522"/>
  <c r="Z522"/>
  <c r="O523"/>
  <c r="Q523"/>
  <c r="S523"/>
  <c r="U523"/>
  <c r="W523"/>
  <c r="Y523"/>
  <c r="N524"/>
  <c r="P524"/>
  <c r="R524"/>
  <c r="T524"/>
  <c r="V524"/>
  <c r="X524"/>
  <c r="Z524"/>
  <c r="O525"/>
  <c r="Q525"/>
  <c r="S525"/>
  <c r="U525"/>
  <c r="W525"/>
  <c r="Y525"/>
  <c r="N526"/>
  <c r="P526"/>
  <c r="R526"/>
  <c r="T526"/>
  <c r="V526"/>
  <c r="X526"/>
  <c r="Z526"/>
  <c r="O527"/>
  <c r="Q527"/>
  <c r="S527"/>
  <c r="U527"/>
  <c r="W527"/>
  <c r="Y527"/>
  <c r="N528"/>
  <c r="P528"/>
  <c r="R528"/>
  <c r="T528"/>
  <c r="V528"/>
  <c r="X528"/>
  <c r="Z528"/>
  <c r="O529"/>
  <c r="Q529"/>
  <c r="S529"/>
  <c r="U529"/>
  <c r="W529"/>
  <c r="Y529"/>
  <c r="N530"/>
  <c r="P530"/>
  <c r="R530"/>
  <c r="T530"/>
  <c r="V530"/>
  <c r="X530"/>
  <c r="Z530"/>
  <c r="O531"/>
  <c r="Q531"/>
  <c r="S531"/>
  <c r="U531"/>
  <c r="W531"/>
  <c r="Y531"/>
  <c r="N532"/>
  <c r="P532"/>
  <c r="R532"/>
  <c r="T532"/>
  <c r="V532"/>
  <c r="X532"/>
  <c r="Z532"/>
  <c r="O533"/>
  <c r="Q533"/>
  <c r="S533"/>
  <c r="U533"/>
  <c r="W533"/>
  <c r="Y533"/>
  <c r="N534"/>
  <c r="P534"/>
  <c r="R534"/>
  <c r="T534"/>
  <c r="V534"/>
  <c r="X534"/>
  <c r="Z534"/>
  <c r="O535"/>
  <c r="Q535"/>
  <c r="S535"/>
  <c r="U535"/>
  <c r="W535"/>
  <c r="Y535"/>
  <c r="N536"/>
  <c r="P536"/>
  <c r="R536"/>
  <c r="T536"/>
  <c r="V536"/>
  <c r="X536"/>
  <c r="Z536"/>
  <c r="O537"/>
  <c r="Q537"/>
  <c r="S537"/>
  <c r="U537"/>
  <c r="W537"/>
  <c r="Y537"/>
  <c r="N538"/>
  <c r="P538"/>
  <c r="R538"/>
  <c r="T538"/>
  <c r="V538"/>
  <c r="X538"/>
  <c r="Z538"/>
  <c r="O539"/>
  <c r="Q539"/>
  <c r="S539"/>
  <c r="U539"/>
  <c r="W539"/>
  <c r="Y539"/>
  <c r="N540"/>
  <c r="P540"/>
  <c r="R540"/>
  <c r="T540"/>
  <c r="V540"/>
  <c r="X540"/>
  <c r="Z540"/>
  <c r="O541"/>
  <c r="Q541"/>
  <c r="S541"/>
  <c r="U541"/>
  <c r="W541"/>
  <c r="Y541"/>
  <c r="N542"/>
  <c r="P542"/>
  <c r="R542"/>
  <c r="T542"/>
  <c r="V542"/>
  <c r="X542"/>
  <c r="Z542"/>
  <c r="O543"/>
  <c r="Q543"/>
  <c r="S543"/>
  <c r="U543"/>
  <c r="W543"/>
  <c r="Y543"/>
  <c r="N544"/>
  <c r="P544"/>
  <c r="R544"/>
  <c r="T544"/>
  <c r="V544"/>
  <c r="X544"/>
  <c r="Z544"/>
  <c r="O545"/>
  <c r="Q545"/>
  <c r="S545"/>
  <c r="U545"/>
  <c r="W545"/>
  <c r="Y545"/>
  <c r="N546"/>
  <c r="P546"/>
  <c r="R546"/>
  <c r="T546"/>
  <c r="V546"/>
  <c r="X546"/>
  <c r="Z546"/>
  <c r="O547"/>
  <c r="Q547"/>
  <c r="S547"/>
  <c r="U547"/>
  <c r="W547"/>
  <c r="Y547"/>
  <c r="N548"/>
  <c r="P548"/>
  <c r="R548"/>
  <c r="T548"/>
  <c r="V548"/>
  <c r="X548"/>
  <c r="Z548"/>
  <c r="O549"/>
  <c r="Q549"/>
  <c r="S549"/>
  <c r="U549"/>
  <c r="W549"/>
  <c r="Y549"/>
  <c r="N550"/>
  <c r="P550"/>
  <c r="R550"/>
  <c r="T550"/>
  <c r="V550"/>
  <c r="X550"/>
  <c r="Z550"/>
  <c r="O551"/>
  <c r="Q551"/>
  <c r="S551"/>
  <c r="U551"/>
  <c r="W551"/>
  <c r="Y551"/>
  <c r="N552"/>
  <c r="P552"/>
  <c r="R552"/>
  <c r="T552"/>
  <c r="V552"/>
  <c r="X552"/>
  <c r="Z552"/>
  <c r="O553"/>
  <c r="Q553"/>
  <c r="S553"/>
  <c r="U553"/>
  <c r="W553"/>
  <c r="Y553"/>
  <c r="N554"/>
  <c r="P554"/>
  <c r="R554"/>
  <c r="T554"/>
  <c r="V554"/>
  <c r="X554"/>
  <c r="Z554"/>
  <c r="O555"/>
  <c r="Q555"/>
  <c r="S555"/>
  <c r="U555"/>
  <c r="W555"/>
  <c r="Y555"/>
  <c r="N556"/>
  <c r="P556"/>
  <c r="R556"/>
  <c r="T556"/>
  <c r="V556"/>
  <c r="X556"/>
  <c r="Z556"/>
  <c r="O557"/>
  <c r="Q557"/>
  <c r="S557"/>
  <c r="U557"/>
  <c r="W557"/>
  <c r="Y557"/>
  <c r="N558"/>
  <c r="P558"/>
  <c r="R558"/>
  <c r="T558"/>
  <c r="V558"/>
  <c r="X558"/>
  <c r="Z558"/>
  <c r="O559"/>
  <c r="Q559"/>
  <c r="S559"/>
  <c r="U559"/>
  <c r="W559"/>
  <c r="Y559"/>
  <c r="N560"/>
  <c r="P560"/>
  <c r="R560"/>
  <c r="T560"/>
  <c r="V560"/>
  <c r="X560"/>
  <c r="Z560"/>
  <c r="O561"/>
  <c r="Q561"/>
  <c r="S561"/>
  <c r="U561"/>
  <c r="W561"/>
  <c r="Y561"/>
  <c r="N562"/>
  <c r="P562"/>
  <c r="R562"/>
  <c r="T562"/>
  <c r="V562"/>
  <c r="X562"/>
  <c r="Z562"/>
  <c r="O563"/>
  <c r="Q563"/>
  <c r="S563"/>
  <c r="U563"/>
  <c r="W563"/>
  <c r="Y563"/>
  <c r="N564"/>
  <c r="P564"/>
  <c r="R564"/>
  <c r="T564"/>
  <c r="V564"/>
  <c r="X564"/>
  <c r="Z564"/>
  <c r="O565"/>
  <c r="Q565"/>
  <c r="S565"/>
  <c r="U565"/>
  <c r="W565"/>
  <c r="Y565"/>
  <c r="N566"/>
  <c r="P566"/>
  <c r="R566"/>
  <c r="T566"/>
  <c r="V566"/>
  <c r="X566"/>
  <c r="Z566"/>
  <c r="O567"/>
  <c r="Q567"/>
  <c r="S567"/>
  <c r="U567"/>
  <c r="W567"/>
  <c r="Y567"/>
  <c r="N568"/>
  <c r="P568"/>
  <c r="R568"/>
  <c r="T568"/>
  <c r="V568"/>
  <c r="X568"/>
  <c r="Z568"/>
  <c r="O569"/>
  <c r="Q569"/>
  <c r="S569"/>
  <c r="U569"/>
  <c r="W569"/>
  <c r="Y569"/>
  <c r="N570"/>
  <c r="P570"/>
  <c r="R570"/>
  <c r="T570"/>
  <c r="V570"/>
  <c r="X570"/>
  <c r="Z570"/>
  <c r="O571"/>
  <c r="Q571"/>
  <c r="S571"/>
  <c r="U571"/>
  <c r="W571"/>
  <c r="Y571"/>
  <c r="N572"/>
  <c r="P572"/>
  <c r="R572"/>
  <c r="T572"/>
  <c r="V572"/>
  <c r="X572"/>
  <c r="Z572"/>
  <c r="O573"/>
  <c r="Q573"/>
  <c r="S573"/>
  <c r="U573"/>
  <c r="W573"/>
  <c r="Y573"/>
  <c r="N574"/>
  <c r="P574"/>
  <c r="R574"/>
  <c r="T574"/>
  <c r="V574"/>
  <c r="X574"/>
  <c r="Z574"/>
  <c r="O575"/>
  <c r="Q575"/>
  <c r="S575"/>
  <c r="U575"/>
  <c r="W575"/>
  <c r="Y575"/>
  <c r="N576"/>
  <c r="P576"/>
  <c r="R576"/>
  <c r="T576"/>
  <c r="V576"/>
  <c r="X576"/>
  <c r="Z576"/>
  <c r="O577"/>
  <c r="Q577"/>
  <c r="S577"/>
  <c r="U577"/>
  <c r="W577"/>
  <c r="Y577"/>
  <c r="N578"/>
  <c r="P578"/>
  <c r="R578"/>
  <c r="T578"/>
  <c r="V578"/>
  <c r="X578"/>
  <c r="Z578"/>
  <c r="O579"/>
  <c r="Q579"/>
  <c r="S579"/>
  <c r="U579"/>
  <c r="W579"/>
  <c r="Y579"/>
  <c r="N580"/>
  <c r="P580"/>
  <c r="R580"/>
  <c r="T580"/>
  <c r="V580"/>
  <c r="X580"/>
  <c r="Z580"/>
  <c r="O581"/>
  <c r="Q581"/>
  <c r="S581"/>
  <c r="U581"/>
  <c r="W581"/>
  <c r="Y581"/>
  <c r="N582"/>
  <c r="P582"/>
  <c r="R582"/>
  <c r="T582"/>
  <c r="V582"/>
  <c r="X582"/>
  <c r="Z582"/>
  <c r="O583"/>
  <c r="Q583"/>
  <c r="S583"/>
  <c r="U583"/>
  <c r="W583"/>
  <c r="Y583"/>
  <c r="N584"/>
  <c r="P584"/>
  <c r="R584"/>
  <c r="T584"/>
  <c r="V584"/>
  <c r="X584"/>
  <c r="Z584"/>
  <c r="O585"/>
  <c r="Q585"/>
  <c r="S585"/>
  <c r="U585"/>
  <c r="W585"/>
  <c r="Y585"/>
  <c r="N586"/>
  <c r="P586"/>
  <c r="R586"/>
  <c r="T586"/>
  <c r="V586"/>
  <c r="X586"/>
  <c r="Z586"/>
  <c r="O587"/>
  <c r="Q587"/>
  <c r="S587"/>
  <c r="U587"/>
  <c r="W587"/>
  <c r="Y587"/>
  <c r="N588"/>
  <c r="P588"/>
  <c r="R588"/>
  <c r="T588"/>
  <c r="V588"/>
  <c r="X588"/>
  <c r="Z588"/>
  <c r="O589"/>
  <c r="Q589"/>
  <c r="S589"/>
  <c r="U589"/>
  <c r="W589"/>
  <c r="Y589"/>
  <c r="N590"/>
  <c r="P590"/>
  <c r="R590"/>
  <c r="T590"/>
  <c r="V590"/>
  <c r="X590"/>
  <c r="Z590"/>
  <c r="O591"/>
  <c r="Q591"/>
  <c r="S591"/>
  <c r="U591"/>
  <c r="W591"/>
  <c r="Y591"/>
  <c r="N592"/>
  <c r="P592"/>
  <c r="R592"/>
  <c r="T592"/>
  <c r="V592"/>
  <c r="X592"/>
  <c r="Z592"/>
  <c r="O593"/>
  <c r="Q593"/>
  <c r="S593"/>
  <c r="U593"/>
  <c r="W593"/>
  <c r="Y593"/>
  <c r="N594"/>
  <c r="P594"/>
  <c r="R594"/>
  <c r="T594"/>
  <c r="V594"/>
  <c r="X594"/>
  <c r="Z594"/>
  <c r="O595"/>
  <c r="Q595"/>
  <c r="S595"/>
  <c r="U595"/>
  <c r="W595"/>
  <c r="Y595"/>
  <c r="N596"/>
  <c r="P596"/>
  <c r="R596"/>
  <c r="T596"/>
  <c r="V596"/>
  <c r="X596"/>
  <c r="Z596"/>
  <c r="O597"/>
  <c r="Q597"/>
  <c r="S597"/>
  <c r="U597"/>
  <c r="W597"/>
  <c r="Y597"/>
  <c r="N598"/>
  <c r="P598"/>
  <c r="R598"/>
  <c r="T598"/>
  <c r="V598"/>
  <c r="X598"/>
  <c r="Z598"/>
  <c r="O599"/>
  <c r="Q599"/>
  <c r="S599"/>
  <c r="U599"/>
  <c r="W599"/>
  <c r="Y599"/>
  <c r="N600"/>
  <c r="P600"/>
  <c r="R600"/>
  <c r="T600"/>
  <c r="V600"/>
  <c r="X600"/>
  <c r="Z600"/>
  <c r="O601"/>
  <c r="Q601"/>
  <c r="S601"/>
  <c r="U601"/>
  <c r="W601"/>
  <c r="Y601"/>
  <c r="N602"/>
  <c r="P602"/>
  <c r="R602"/>
  <c r="T602"/>
  <c r="V602"/>
  <c r="X602"/>
  <c r="Z602"/>
  <c r="O603"/>
  <c r="Q603"/>
  <c r="S603"/>
  <c r="U603"/>
  <c r="W603"/>
  <c r="Y603"/>
  <c r="N604"/>
  <c r="P604"/>
  <c r="R604"/>
  <c r="T604"/>
  <c r="V604"/>
  <c r="X604"/>
  <c r="Z604"/>
  <c r="O605"/>
  <c r="Q605"/>
  <c r="S605"/>
  <c r="U605"/>
  <c r="W605"/>
  <c r="Y605"/>
  <c r="N606"/>
  <c r="P606"/>
  <c r="R606"/>
  <c r="T606"/>
  <c r="V606"/>
  <c r="X606"/>
  <c r="Z606"/>
  <c r="O607"/>
  <c r="Q607"/>
  <c r="S607"/>
  <c r="U607"/>
  <c r="W607"/>
  <c r="Y607"/>
  <c r="N608"/>
  <c r="P608"/>
  <c r="R608"/>
  <c r="T608"/>
  <c r="V608"/>
  <c r="X608"/>
  <c r="Z608"/>
  <c r="O609"/>
  <c r="Q609"/>
  <c r="S609"/>
  <c r="U609"/>
  <c r="W609"/>
  <c r="Y609"/>
  <c r="N610"/>
  <c r="P610"/>
  <c r="R610"/>
  <c r="T610"/>
  <c r="V610"/>
  <c r="X610"/>
  <c r="Z610"/>
  <c r="O611"/>
  <c r="Q611"/>
  <c r="S611"/>
  <c r="U611"/>
  <c r="W611"/>
  <c r="Y611"/>
  <c r="N612"/>
  <c r="P612"/>
  <c r="R612"/>
  <c r="T612"/>
  <c r="V612"/>
  <c r="X612"/>
  <c r="Z612"/>
  <c r="O613"/>
  <c r="Q613"/>
  <c r="S613"/>
  <c r="U613"/>
  <c r="W613"/>
  <c r="Y613"/>
  <c r="N614"/>
  <c r="P614"/>
  <c r="R614"/>
  <c r="T614"/>
  <c r="V614"/>
  <c r="X614"/>
  <c r="Z614"/>
  <c r="O615"/>
  <c r="Q615"/>
  <c r="S615"/>
  <c r="U615"/>
  <c r="W615"/>
  <c r="Y615"/>
  <c r="N616"/>
  <c r="P616"/>
  <c r="R616"/>
  <c r="T616"/>
  <c r="V616"/>
  <c r="X616"/>
  <c r="Z616"/>
  <c r="O617"/>
  <c r="Q617"/>
  <c r="S617"/>
  <c r="U617"/>
  <c r="W617"/>
  <c r="Y617"/>
  <c r="N618"/>
  <c r="P618"/>
  <c r="R618"/>
  <c r="T618"/>
  <c r="V618"/>
  <c r="X618"/>
  <c r="Z618"/>
  <c r="O619"/>
  <c r="Q619"/>
  <c r="S619"/>
  <c r="U619"/>
  <c r="W619"/>
  <c r="Y619"/>
  <c r="N620"/>
  <c r="P620"/>
  <c r="R620"/>
  <c r="T620"/>
  <c r="V620"/>
  <c r="X620"/>
  <c r="Z620"/>
  <c r="O621"/>
  <c r="Q621"/>
  <c r="S621"/>
  <c r="U621"/>
  <c r="W621"/>
  <c r="Y621"/>
  <c r="N622"/>
  <c r="P622"/>
  <c r="R622"/>
  <c r="T622"/>
  <c r="V622"/>
  <c r="X622"/>
  <c r="Z622"/>
  <c r="O623"/>
  <c r="Q623"/>
  <c r="S623"/>
  <c r="U623"/>
  <c r="W623"/>
  <c r="Y623"/>
  <c r="N624"/>
  <c r="P624"/>
  <c r="R624"/>
  <c r="T624"/>
  <c r="V624"/>
  <c r="X624"/>
  <c r="Z624"/>
  <c r="O625"/>
  <c r="Q625"/>
  <c r="S625"/>
  <c r="U625"/>
  <c r="W625"/>
  <c r="Y625"/>
  <c r="N626"/>
  <c r="P626"/>
  <c r="R626"/>
  <c r="T626"/>
  <c r="V626"/>
  <c r="X626"/>
  <c r="Z626"/>
  <c r="O627"/>
  <c r="Q627"/>
  <c r="S627"/>
  <c r="U627"/>
  <c r="W627"/>
  <c r="Y627"/>
  <c r="N628"/>
  <c r="P628"/>
  <c r="R628"/>
  <c r="T628"/>
  <c r="V628"/>
  <c r="X628"/>
  <c r="Z628"/>
  <c r="O629"/>
  <c r="Q629"/>
  <c r="S629"/>
  <c r="U629"/>
  <c r="W629"/>
  <c r="Y629"/>
  <c r="N630"/>
  <c r="P630"/>
  <c r="R630"/>
  <c r="T630"/>
  <c r="V630"/>
  <c r="X630"/>
  <c r="Z630"/>
  <c r="O631"/>
  <c r="Q631"/>
  <c r="S631"/>
  <c r="U631"/>
  <c r="W631"/>
  <c r="Y631"/>
  <c r="N632"/>
  <c r="P632"/>
  <c r="R632"/>
  <c r="T632"/>
  <c r="V632"/>
  <c r="X632"/>
  <c r="Z632"/>
  <c r="O633"/>
  <c r="Q633"/>
  <c r="S633"/>
  <c r="U633"/>
  <c r="W633"/>
  <c r="Y633"/>
  <c r="N634"/>
  <c r="P634"/>
  <c r="R634"/>
  <c r="T634"/>
  <c r="V634"/>
  <c r="X634"/>
  <c r="Z634"/>
  <c r="O635"/>
  <c r="Q635"/>
  <c r="S635"/>
  <c r="U635"/>
  <c r="W635"/>
  <c r="Y635"/>
  <c r="N636"/>
  <c r="P636"/>
  <c r="R636"/>
  <c r="T636"/>
  <c r="V636"/>
  <c r="X636"/>
  <c r="Z636"/>
  <c r="O637"/>
  <c r="Q637"/>
  <c r="S637"/>
  <c r="U637"/>
  <c r="W637"/>
  <c r="Y637"/>
  <c r="N638"/>
  <c r="P638"/>
  <c r="R638"/>
  <c r="T638"/>
  <c r="V638"/>
  <c r="X638"/>
  <c r="Z638"/>
  <c r="O639"/>
  <c r="Q639"/>
  <c r="S639"/>
  <c r="U639"/>
  <c r="W639"/>
  <c r="Y639"/>
  <c r="N640"/>
  <c r="P640"/>
  <c r="R640"/>
  <c r="T640"/>
  <c r="V640"/>
  <c r="X640"/>
  <c r="Z640"/>
  <c r="O641"/>
  <c r="Q641"/>
  <c r="S641"/>
  <c r="U641"/>
  <c r="W641"/>
  <c r="Y641"/>
  <c r="N642"/>
  <c r="P642"/>
  <c r="R642"/>
  <c r="T642"/>
  <c r="V642"/>
  <c r="X642"/>
  <c r="Z642"/>
  <c r="O643"/>
  <c r="Q643"/>
  <c r="S643"/>
  <c r="U643"/>
  <c r="W643"/>
  <c r="Y643"/>
  <c r="N644"/>
  <c r="P644"/>
  <c r="R644"/>
  <c r="T644"/>
  <c r="V644"/>
  <c r="X644"/>
  <c r="Z644"/>
  <c r="O645"/>
  <c r="Q645"/>
  <c r="S645"/>
  <c r="U645"/>
  <c r="W645"/>
  <c r="Y645"/>
  <c r="N646"/>
  <c r="P646"/>
  <c r="R646"/>
  <c r="T646"/>
  <c r="V646"/>
  <c r="X646"/>
  <c r="Z646"/>
  <c r="O647"/>
  <c r="Q647"/>
  <c r="S647"/>
  <c r="U647"/>
  <c r="W647"/>
  <c r="Y647"/>
  <c r="N648"/>
  <c r="P648"/>
  <c r="R648"/>
  <c r="T648"/>
  <c r="V648"/>
  <c r="X648"/>
  <c r="Z648"/>
  <c r="O649"/>
  <c r="Q649"/>
  <c r="S649"/>
  <c r="U649"/>
  <c r="W649"/>
  <c r="Y649"/>
  <c r="N650"/>
  <c r="P650"/>
  <c r="R650"/>
  <c r="T650"/>
  <c r="V650"/>
  <c r="X650"/>
  <c r="Z650"/>
  <c r="O651"/>
  <c r="Q651"/>
  <c r="S651"/>
  <c r="U651"/>
  <c r="W651"/>
  <c r="Y651"/>
  <c r="N652"/>
  <c r="P652"/>
  <c r="R652"/>
  <c r="T652"/>
  <c r="V652"/>
  <c r="X652"/>
  <c r="Z652"/>
  <c r="O653"/>
  <c r="Q653"/>
  <c r="S653"/>
  <c r="U653"/>
  <c r="W653"/>
  <c r="Y653"/>
  <c r="N654"/>
  <c r="P654"/>
  <c r="R654"/>
  <c r="T654"/>
  <c r="V654"/>
  <c r="X654"/>
  <c r="Z654"/>
  <c r="O655"/>
  <c r="Q655"/>
  <c r="S655"/>
  <c r="U655"/>
  <c r="W655"/>
  <c r="Y655"/>
  <c r="N656"/>
  <c r="P656"/>
  <c r="R656"/>
  <c r="T656"/>
  <c r="V656"/>
  <c r="X656"/>
  <c r="Z656"/>
  <c r="O657"/>
  <c r="Q657"/>
  <c r="S657"/>
  <c r="U657"/>
  <c r="W657"/>
  <c r="Y657"/>
  <c r="N658"/>
  <c r="P658"/>
  <c r="R658"/>
  <c r="T658"/>
  <c r="V658"/>
  <c r="X658"/>
  <c r="Z658"/>
  <c r="O659"/>
  <c r="Q659"/>
  <c r="S659"/>
  <c r="U659"/>
  <c r="W659"/>
  <c r="Y659"/>
  <c r="N660"/>
  <c r="P660"/>
  <c r="R660"/>
  <c r="T660"/>
  <c r="V660"/>
  <c r="X660"/>
  <c r="Z660"/>
  <c r="Y379"/>
  <c r="N380"/>
  <c r="P380"/>
  <c r="R380"/>
  <c r="T380"/>
  <c r="V380"/>
  <c r="X380"/>
  <c r="Z380"/>
  <c r="O381"/>
  <c r="Q381"/>
  <c r="S381"/>
  <c r="U381"/>
  <c r="W381"/>
  <c r="Y381"/>
  <c r="N382"/>
  <c r="P382"/>
  <c r="R382"/>
  <c r="T382"/>
  <c r="V382"/>
  <c r="X382"/>
  <c r="Z382"/>
  <c r="O383"/>
  <c r="Q383"/>
  <c r="S383"/>
  <c r="U383"/>
  <c r="W383"/>
  <c r="Y383"/>
  <c r="O384"/>
  <c r="Q384"/>
  <c r="S384"/>
  <c r="U384"/>
  <c r="W384"/>
  <c r="Y384"/>
  <c r="V385"/>
  <c r="X385"/>
  <c r="Z385"/>
  <c r="W386"/>
  <c r="Y386"/>
  <c r="V387"/>
  <c r="X387"/>
  <c r="Z387"/>
  <c r="W388"/>
  <c r="Y388"/>
  <c r="N389"/>
  <c r="P389"/>
  <c r="R389"/>
  <c r="T389"/>
  <c r="V389"/>
  <c r="X389"/>
  <c r="Z389"/>
  <c r="O390"/>
  <c r="Q390"/>
  <c r="S390"/>
  <c r="U390"/>
  <c r="W390"/>
  <c r="Y390"/>
  <c r="N391"/>
  <c r="P391"/>
  <c r="R391"/>
  <c r="T391"/>
  <c r="V391"/>
  <c r="X391"/>
  <c r="Z391"/>
  <c r="O392"/>
  <c r="Q392"/>
  <c r="S392"/>
  <c r="U392"/>
  <c r="W392"/>
  <c r="Y392"/>
  <c r="N393"/>
  <c r="P393"/>
  <c r="R393"/>
  <c r="T393"/>
  <c r="V393"/>
  <c r="X393"/>
  <c r="Z393"/>
  <c r="O394"/>
  <c r="Q394"/>
  <c r="S394"/>
  <c r="U394"/>
  <c r="W394"/>
  <c r="Y394"/>
  <c r="N395"/>
  <c r="P395"/>
  <c r="R395"/>
  <c r="T395"/>
  <c r="V395"/>
  <c r="X395"/>
  <c r="Z395"/>
  <c r="O396"/>
  <c r="Q396"/>
  <c r="S396"/>
  <c r="U396"/>
  <c r="W396"/>
  <c r="Y396"/>
  <c r="N397"/>
  <c r="P397"/>
  <c r="R397"/>
  <c r="T397"/>
  <c r="V397"/>
  <c r="X397"/>
  <c r="Z397"/>
  <c r="O398"/>
  <c r="Q398"/>
  <c r="S398"/>
  <c r="U398"/>
  <c r="W398"/>
  <c r="Y398"/>
  <c r="N399"/>
  <c r="P399"/>
  <c r="R399"/>
  <c r="T399"/>
  <c r="V399"/>
  <c r="X399"/>
  <c r="Z399"/>
  <c r="O400"/>
  <c r="Q400"/>
  <c r="S400"/>
  <c r="U400"/>
  <c r="W400"/>
  <c r="Y400"/>
  <c r="N401"/>
  <c r="P401"/>
  <c r="R401"/>
  <c r="T401"/>
  <c r="V401"/>
  <c r="X401"/>
  <c r="Z401"/>
  <c r="O402"/>
  <c r="Q402"/>
  <c r="S402"/>
  <c r="U402"/>
  <c r="W402"/>
  <c r="Y402"/>
  <c r="N403"/>
  <c r="P403"/>
  <c r="R403"/>
  <c r="T403"/>
  <c r="V403"/>
  <c r="X403"/>
  <c r="Z403"/>
  <c r="O404"/>
  <c r="Q404"/>
  <c r="S404"/>
  <c r="U404"/>
  <c r="W404"/>
  <c r="Y404"/>
  <c r="N405"/>
  <c r="P405"/>
  <c r="R405"/>
  <c r="T405"/>
  <c r="V405"/>
  <c r="X405"/>
  <c r="Z405"/>
  <c r="O406"/>
  <c r="Q406"/>
  <c r="S406"/>
  <c r="U406"/>
  <c r="W406"/>
  <c r="Y406"/>
  <c r="N407"/>
  <c r="P407"/>
  <c r="R407"/>
  <c r="T407"/>
  <c r="V407"/>
  <c r="X407"/>
  <c r="Z407"/>
  <c r="O408"/>
  <c r="Q408"/>
  <c r="S408"/>
  <c r="U408"/>
  <c r="W408"/>
  <c r="Y408"/>
  <c r="N409"/>
  <c r="P409"/>
  <c r="R409"/>
  <c r="T409"/>
  <c r="V409"/>
  <c r="X409"/>
  <c r="Z409"/>
  <c r="O410"/>
  <c r="Q410"/>
  <c r="S410"/>
  <c r="U410"/>
  <c r="W410"/>
  <c r="Y410"/>
  <c r="N411"/>
  <c r="P411"/>
  <c r="R411"/>
  <c r="T411"/>
  <c r="V411"/>
  <c r="X411"/>
  <c r="Z411"/>
  <c r="O412"/>
  <c r="Q412"/>
  <c r="S412"/>
  <c r="U412"/>
  <c r="W412"/>
  <c r="Y412"/>
  <c r="N413"/>
  <c r="P413"/>
  <c r="R413"/>
  <c r="T413"/>
  <c r="V413"/>
  <c r="X413"/>
  <c r="Z413"/>
  <c r="O414"/>
  <c r="Q414"/>
  <c r="S414"/>
  <c r="U414"/>
  <c r="W414"/>
  <c r="Y414"/>
  <c r="N415"/>
  <c r="P415"/>
  <c r="R415"/>
  <c r="T415"/>
  <c r="V415"/>
  <c r="X415"/>
  <c r="Z415"/>
  <c r="O416"/>
  <c r="Q416"/>
  <c r="S416"/>
  <c r="U416"/>
  <c r="W416"/>
  <c r="Y416"/>
  <c r="N417"/>
  <c r="P417"/>
  <c r="R417"/>
  <c r="T417"/>
  <c r="V417"/>
  <c r="X417"/>
  <c r="Z417"/>
  <c r="O418"/>
  <c r="Q418"/>
  <c r="S418"/>
  <c r="U418"/>
  <c r="W418"/>
  <c r="Y418"/>
  <c r="N419"/>
  <c r="P419"/>
  <c r="R419"/>
  <c r="T419"/>
  <c r="V419"/>
  <c r="X419"/>
  <c r="Z419"/>
  <c r="O420"/>
  <c r="Q420"/>
  <c r="S420"/>
  <c r="U420"/>
  <c r="W420"/>
  <c r="Y420"/>
  <c r="N421"/>
  <c r="P421"/>
  <c r="R421"/>
  <c r="T421"/>
  <c r="V421"/>
  <c r="X421"/>
  <c r="Z421"/>
  <c r="O422"/>
  <c r="Q422"/>
  <c r="S422"/>
  <c r="U422"/>
  <c r="W422"/>
  <c r="Y422"/>
  <c r="N423"/>
  <c r="P423"/>
  <c r="R423"/>
  <c r="T423"/>
  <c r="V423"/>
  <c r="X423"/>
  <c r="Z423"/>
  <c r="O424"/>
  <c r="Q424"/>
  <c r="S424"/>
  <c r="U424"/>
  <c r="W424"/>
  <c r="Y424"/>
  <c r="N425"/>
  <c r="P425"/>
  <c r="R425"/>
  <c r="T425"/>
  <c r="V425"/>
  <c r="X425"/>
  <c r="Z425"/>
  <c r="O426"/>
  <c r="Q426"/>
  <c r="S426"/>
  <c r="U426"/>
  <c r="W426"/>
  <c r="Y426"/>
  <c r="N427"/>
  <c r="P427"/>
  <c r="R427"/>
  <c r="T427"/>
  <c r="V427"/>
  <c r="X427"/>
  <c r="Z427"/>
  <c r="O428"/>
  <c r="Q428"/>
  <c r="S428"/>
  <c r="U428"/>
  <c r="W428"/>
  <c r="Y428"/>
  <c r="N429"/>
  <c r="P429"/>
  <c r="R429"/>
  <c r="T429"/>
  <c r="V429"/>
  <c r="X429"/>
  <c r="Z429"/>
  <c r="O430"/>
  <c r="Q430"/>
  <c r="S430"/>
  <c r="U430"/>
  <c r="W430"/>
  <c r="Y430"/>
  <c r="N431"/>
  <c r="P431"/>
  <c r="R431"/>
  <c r="T431"/>
  <c r="V431"/>
  <c r="X431"/>
  <c r="Z431"/>
  <c r="O432"/>
  <c r="Q432"/>
  <c r="S432"/>
  <c r="U432"/>
  <c r="W432"/>
  <c r="Y432"/>
  <c r="N433"/>
  <c r="P433"/>
  <c r="R433"/>
  <c r="T433"/>
  <c r="V433"/>
  <c r="X433"/>
  <c r="Z433"/>
  <c r="O434"/>
  <c r="Q434"/>
  <c r="S434"/>
  <c r="U434"/>
  <c r="W434"/>
  <c r="Y434"/>
  <c r="N435"/>
  <c r="P435"/>
  <c r="R435"/>
  <c r="T435"/>
  <c r="V435"/>
  <c r="X435"/>
  <c r="Z435"/>
  <c r="O436"/>
  <c r="Q436"/>
  <c r="S436"/>
  <c r="U436"/>
  <c r="W436"/>
  <c r="Y436"/>
  <c r="N437"/>
  <c r="P437"/>
  <c r="R437"/>
  <c r="T437"/>
  <c r="V437"/>
  <c r="X437"/>
  <c r="Z437"/>
  <c r="O438"/>
  <c r="Q438"/>
  <c r="S438"/>
  <c r="U438"/>
  <c r="W438"/>
  <c r="Y438"/>
  <c r="N439"/>
  <c r="P439"/>
  <c r="R439"/>
  <c r="T439"/>
  <c r="V439"/>
  <c r="X439"/>
  <c r="Z439"/>
  <c r="O440"/>
  <c r="Q440"/>
  <c r="S440"/>
  <c r="U440"/>
  <c r="W440"/>
  <c r="Y440"/>
  <c r="N441"/>
  <c r="P441"/>
  <c r="R441"/>
  <c r="T441"/>
  <c r="V441"/>
  <c r="X441"/>
  <c r="Z441"/>
  <c r="O442"/>
  <c r="Q442"/>
  <c r="S442"/>
  <c r="U442"/>
  <c r="W442"/>
  <c r="Y442"/>
  <c r="N443"/>
  <c r="P443"/>
  <c r="R443"/>
  <c r="T443"/>
  <c r="V443"/>
  <c r="X443"/>
  <c r="Z443"/>
  <c r="O444"/>
  <c r="Q444"/>
  <c r="S444"/>
  <c r="U444"/>
  <c r="W444"/>
  <c r="Y444"/>
  <c r="N445"/>
  <c r="P445"/>
  <c r="R445"/>
  <c r="T445"/>
  <c r="V445"/>
  <c r="X445"/>
  <c r="Z445"/>
  <c r="O446"/>
  <c r="Q446"/>
  <c r="S446"/>
  <c r="U446"/>
  <c r="W446"/>
  <c r="Y446"/>
  <c r="N447"/>
  <c r="P447"/>
  <c r="R447"/>
  <c r="T447"/>
  <c r="V447"/>
  <c r="X447"/>
  <c r="Z447"/>
  <c r="O448"/>
  <c r="Q448"/>
  <c r="S448"/>
  <c r="U448"/>
  <c r="W448"/>
  <c r="Y448"/>
  <c r="N449"/>
  <c r="P449"/>
  <c r="R449"/>
  <c r="T449"/>
  <c r="V449"/>
  <c r="X449"/>
  <c r="Z449"/>
  <c r="O450"/>
  <c r="Q450"/>
  <c r="S450"/>
  <c r="U450"/>
  <c r="W450"/>
  <c r="Y450"/>
  <c r="N451"/>
  <c r="P451"/>
  <c r="R451"/>
  <c r="T451"/>
  <c r="V451"/>
  <c r="X451"/>
  <c r="Z451"/>
  <c r="O452"/>
  <c r="Q452"/>
  <c r="S452"/>
  <c r="U452"/>
  <c r="W452"/>
  <c r="Y452"/>
  <c r="N453"/>
  <c r="P453"/>
  <c r="R453"/>
  <c r="T453"/>
  <c r="V453"/>
  <c r="X453"/>
  <c r="Z453"/>
  <c r="O454"/>
  <c r="Q454"/>
  <c r="S454"/>
  <c r="U454"/>
  <c r="W454"/>
  <c r="Y454"/>
  <c r="P455"/>
  <c r="R455"/>
  <c r="T455"/>
  <c r="V455"/>
  <c r="X455"/>
  <c r="Z455"/>
  <c r="O456"/>
  <c r="Q456"/>
  <c r="S456"/>
  <c r="U456"/>
  <c r="W456"/>
  <c r="Y456"/>
  <c r="P457"/>
  <c r="R457"/>
  <c r="T457"/>
  <c r="V457"/>
  <c r="X457"/>
  <c r="Z457"/>
  <c r="O458"/>
  <c r="Q458"/>
  <c r="S458"/>
  <c r="U458"/>
  <c r="W458"/>
  <c r="Y458"/>
  <c r="P463"/>
  <c r="R463"/>
  <c r="T463"/>
  <c r="V463"/>
  <c r="X463"/>
  <c r="Z463"/>
  <c r="O464"/>
  <c r="Q464"/>
  <c r="S464"/>
  <c r="U464"/>
  <c r="W464"/>
  <c r="Y464"/>
  <c r="P465"/>
  <c r="R465"/>
  <c r="T465"/>
  <c r="V465"/>
  <c r="X465"/>
  <c r="Z465"/>
  <c r="O466"/>
  <c r="Q466"/>
  <c r="S466"/>
  <c r="U466"/>
  <c r="W466"/>
  <c r="Y466"/>
  <c r="N467"/>
  <c r="P467"/>
  <c r="R467"/>
  <c r="T467"/>
  <c r="V467"/>
  <c r="X467"/>
  <c r="Z467"/>
  <c r="O468"/>
  <c r="Q468"/>
  <c r="S468"/>
  <c r="U468"/>
  <c r="W468"/>
  <c r="Y468"/>
  <c r="N469"/>
  <c r="P469"/>
  <c r="R469"/>
  <c r="T469"/>
  <c r="V469"/>
  <c r="X469"/>
  <c r="Z469"/>
  <c r="O470"/>
  <c r="Q470"/>
  <c r="S470"/>
  <c r="U470"/>
  <c r="W470"/>
  <c r="Y470"/>
  <c r="N471"/>
  <c r="P471"/>
  <c r="R471"/>
  <c r="T471"/>
  <c r="V471"/>
  <c r="X471"/>
  <c r="Z471"/>
  <c r="O472"/>
  <c r="Q472"/>
  <c r="S472"/>
  <c r="U472"/>
  <c r="W472"/>
  <c r="Y472"/>
  <c r="N473"/>
  <c r="P473"/>
  <c r="R473"/>
  <c r="T473"/>
  <c r="V473"/>
  <c r="X473"/>
  <c r="Z473"/>
  <c r="O474"/>
  <c r="Q474"/>
  <c r="S474"/>
  <c r="U474"/>
  <c r="W474"/>
  <c r="Y474"/>
  <c r="N475"/>
  <c r="P475"/>
  <c r="R475"/>
  <c r="T475"/>
  <c r="V475"/>
  <c r="X475"/>
  <c r="Z475"/>
  <c r="O476"/>
  <c r="Q476"/>
  <c r="S476"/>
  <c r="U476"/>
  <c r="W476"/>
  <c r="Y476"/>
  <c r="N477"/>
  <c r="P477"/>
  <c r="R477"/>
  <c r="T477"/>
  <c r="V477"/>
  <c r="X477"/>
  <c r="Z477"/>
  <c r="O478"/>
  <c r="Q478"/>
  <c r="S478"/>
  <c r="U478"/>
  <c r="W478"/>
  <c r="Y478"/>
  <c r="N479"/>
  <c r="P479"/>
  <c r="R479"/>
  <c r="T479"/>
  <c r="V479"/>
  <c r="X479"/>
  <c r="Z479"/>
  <c r="O480"/>
  <c r="Q480"/>
  <c r="S480"/>
  <c r="U480"/>
  <c r="W480"/>
  <c r="Y480"/>
  <c r="N481"/>
  <c r="P481"/>
  <c r="R481"/>
  <c r="T481"/>
  <c r="V481"/>
  <c r="X481"/>
  <c r="Z481"/>
  <c r="O482"/>
  <c r="Q482"/>
  <c r="S482"/>
  <c r="U482"/>
  <c r="W482"/>
  <c r="Y482"/>
  <c r="N483"/>
  <c r="P483"/>
  <c r="R483"/>
  <c r="T483"/>
  <c r="V483"/>
  <c r="X483"/>
  <c r="Z483"/>
  <c r="O484"/>
  <c r="Q484"/>
  <c r="S484"/>
  <c r="U484"/>
  <c r="W484"/>
  <c r="Y484"/>
  <c r="N485"/>
  <c r="P485"/>
  <c r="R485"/>
  <c r="T485"/>
  <c r="V485"/>
  <c r="X485"/>
  <c r="Z485"/>
  <c r="O486"/>
  <c r="Q486"/>
  <c r="S486"/>
  <c r="U486"/>
  <c r="W486"/>
  <c r="Y486"/>
  <c r="N487"/>
  <c r="P487"/>
  <c r="R487"/>
  <c r="T487"/>
  <c r="V487"/>
  <c r="X487"/>
  <c r="Z487"/>
  <c r="O488"/>
  <c r="Q488"/>
  <c r="S488"/>
  <c r="U488"/>
  <c r="W488"/>
  <c r="Y488"/>
  <c r="N489"/>
  <c r="P489"/>
  <c r="R489"/>
  <c r="T489"/>
  <c r="V489"/>
  <c r="X489"/>
  <c r="Z489"/>
  <c r="O490"/>
  <c r="Q490"/>
  <c r="S490"/>
  <c r="U490"/>
  <c r="W490"/>
  <c r="Y490"/>
  <c r="N491"/>
  <c r="P491"/>
  <c r="R491"/>
  <c r="T491"/>
  <c r="V491"/>
  <c r="X491"/>
  <c r="Z491"/>
  <c r="O492"/>
  <c r="Q492"/>
  <c r="S492"/>
  <c r="U492"/>
  <c r="W492"/>
  <c r="Y492"/>
  <c r="N493"/>
  <c r="P493"/>
  <c r="R493"/>
  <c r="T493"/>
  <c r="V493"/>
  <c r="X493"/>
  <c r="Z493"/>
  <c r="O494"/>
  <c r="Q494"/>
  <c r="S494"/>
  <c r="U494"/>
  <c r="W494"/>
  <c r="Y494"/>
  <c r="N495"/>
  <c r="P495"/>
  <c r="R495"/>
  <c r="T495"/>
  <c r="V495"/>
  <c r="X495"/>
  <c r="Z495"/>
  <c r="O496"/>
  <c r="Q496"/>
  <c r="S496"/>
  <c r="U496"/>
  <c r="W496"/>
  <c r="Y496"/>
  <c r="N497"/>
  <c r="P497"/>
  <c r="R497"/>
  <c r="T497"/>
  <c r="V497"/>
  <c r="X497"/>
  <c r="Z497"/>
  <c r="O498"/>
  <c r="Q498"/>
  <c r="S498"/>
  <c r="U498"/>
  <c r="W498"/>
  <c r="Y498"/>
  <c r="N499"/>
  <c r="P499"/>
  <c r="R499"/>
  <c r="T499"/>
  <c r="V499"/>
  <c r="X499"/>
  <c r="Z499"/>
  <c r="O500"/>
  <c r="Q500"/>
  <c r="S500"/>
  <c r="U500"/>
  <c r="W500"/>
  <c r="Y500"/>
  <c r="N501"/>
  <c r="P501"/>
  <c r="R501"/>
  <c r="T501"/>
  <c r="V501"/>
  <c r="X501"/>
  <c r="Z501"/>
  <c r="O502"/>
  <c r="Q502"/>
  <c r="S502"/>
  <c r="U502"/>
  <c r="W502"/>
  <c r="Y502"/>
  <c r="N503"/>
  <c r="P503"/>
  <c r="R503"/>
  <c r="T503"/>
  <c r="V503"/>
  <c r="X503"/>
  <c r="Z503"/>
  <c r="O504"/>
  <c r="Q504"/>
  <c r="S504"/>
  <c r="U504"/>
  <c r="W504"/>
  <c r="Y504"/>
  <c r="N505"/>
  <c r="P505"/>
  <c r="R505"/>
  <c r="T505"/>
  <c r="V505"/>
  <c r="X505"/>
  <c r="Z505"/>
  <c r="O506"/>
  <c r="Q506"/>
  <c r="S506"/>
  <c r="U506"/>
  <c r="W506"/>
  <c r="Y506"/>
  <c r="N507"/>
  <c r="P507"/>
  <c r="R507"/>
  <c r="T507"/>
  <c r="V507"/>
  <c r="X507"/>
  <c r="Z507"/>
  <c r="O508"/>
  <c r="Q508"/>
  <c r="S508"/>
  <c r="U508"/>
  <c r="W508"/>
  <c r="Y508"/>
  <c r="N509"/>
  <c r="P509"/>
  <c r="R509"/>
  <c r="T509"/>
  <c r="V509"/>
  <c r="X509"/>
  <c r="Z509"/>
  <c r="O510"/>
  <c r="Q510"/>
  <c r="S510"/>
  <c r="U510"/>
  <c r="W510"/>
  <c r="Y510"/>
  <c r="N511"/>
  <c r="P511"/>
  <c r="R511"/>
  <c r="T511"/>
  <c r="V511"/>
  <c r="X511"/>
  <c r="Z511"/>
  <c r="O512"/>
  <c r="Q512"/>
  <c r="S512"/>
  <c r="U512"/>
  <c r="W512"/>
  <c r="Y512"/>
  <c r="N513"/>
  <c r="P513"/>
  <c r="R513"/>
  <c r="T513"/>
  <c r="V513"/>
  <c r="X513"/>
  <c r="Z513"/>
  <c r="O514"/>
  <c r="Q514"/>
  <c r="S514"/>
  <c r="U514"/>
  <c r="W514"/>
  <c r="Y514"/>
  <c r="N515"/>
  <c r="P515"/>
  <c r="R515"/>
  <c r="T515"/>
  <c r="V515"/>
  <c r="X515"/>
  <c r="Z515"/>
  <c r="O516"/>
  <c r="Q516"/>
  <c r="S516"/>
  <c r="U516"/>
  <c r="W516"/>
  <c r="Y516"/>
  <c r="N517"/>
  <c r="P517"/>
  <c r="R517"/>
  <c r="T517"/>
  <c r="V517"/>
  <c r="X517"/>
  <c r="Z517"/>
  <c r="O518"/>
  <c r="Q518"/>
  <c r="S518"/>
  <c r="U518"/>
  <c r="W518"/>
  <c r="Y518"/>
  <c r="N519"/>
  <c r="P519"/>
  <c r="R519"/>
  <c r="T519"/>
  <c r="V519"/>
  <c r="X519"/>
  <c r="Z519"/>
  <c r="O520"/>
  <c r="Q520"/>
  <c r="S520"/>
  <c r="U520"/>
  <c r="W520"/>
  <c r="Y520"/>
  <c r="N521"/>
  <c r="P521"/>
  <c r="R521"/>
  <c r="T521"/>
  <c r="V521"/>
  <c r="X521"/>
  <c r="Z521"/>
  <c r="O522"/>
  <c r="Q522"/>
  <c r="S522"/>
  <c r="U522"/>
  <c r="W522"/>
  <c r="Y522"/>
  <c r="N523"/>
  <c r="P523"/>
  <c r="R523"/>
  <c r="T523"/>
  <c r="V523"/>
  <c r="X523"/>
  <c r="Z523"/>
  <c r="O524"/>
  <c r="Q524"/>
  <c r="S524"/>
  <c r="U524"/>
  <c r="W524"/>
  <c r="Y524"/>
  <c r="N525"/>
  <c r="P525"/>
  <c r="R525"/>
  <c r="T525"/>
  <c r="V525"/>
  <c r="X525"/>
  <c r="Z525"/>
  <c r="O526"/>
  <c r="Q526"/>
  <c r="S526"/>
  <c r="U526"/>
  <c r="W526"/>
  <c r="Y526"/>
  <c r="N527"/>
  <c r="P527"/>
  <c r="R527"/>
  <c r="T527"/>
  <c r="V527"/>
  <c r="X527"/>
  <c r="Z527"/>
  <c r="O528"/>
  <c r="Q528"/>
  <c r="S528"/>
  <c r="U528"/>
  <c r="W528"/>
  <c r="Y528"/>
  <c r="N529"/>
  <c r="P529"/>
  <c r="R529"/>
  <c r="T529"/>
  <c r="V529"/>
  <c r="X529"/>
  <c r="Z529"/>
  <c r="O530"/>
  <c r="Q530"/>
  <c r="S530"/>
  <c r="U530"/>
  <c r="W530"/>
  <c r="Y530"/>
  <c r="N531"/>
  <c r="P531"/>
  <c r="R531"/>
  <c r="T531"/>
  <c r="V531"/>
  <c r="X531"/>
  <c r="Z531"/>
  <c r="O532"/>
  <c r="Q532"/>
  <c r="S532"/>
  <c r="U532"/>
  <c r="W532"/>
  <c r="Y532"/>
  <c r="N533"/>
  <c r="P533"/>
  <c r="R533"/>
  <c r="T533"/>
  <c r="V533"/>
  <c r="X533"/>
  <c r="Z533"/>
  <c r="O534"/>
  <c r="Q534"/>
  <c r="S534"/>
  <c r="U534"/>
  <c r="W534"/>
  <c r="Y534"/>
  <c r="N535"/>
  <c r="P535"/>
  <c r="R535"/>
  <c r="T535"/>
  <c r="V535"/>
  <c r="X535"/>
  <c r="Z535"/>
  <c r="O536"/>
  <c r="Q536"/>
  <c r="S536"/>
  <c r="U536"/>
  <c r="W536"/>
  <c r="Y536"/>
  <c r="N537"/>
  <c r="P537"/>
  <c r="R537"/>
  <c r="T537"/>
  <c r="V537"/>
  <c r="X537"/>
  <c r="Z537"/>
  <c r="O538"/>
  <c r="Q538"/>
  <c r="S538"/>
  <c r="U538"/>
  <c r="W538"/>
  <c r="Y538"/>
  <c r="N539"/>
  <c r="P539"/>
  <c r="R539"/>
  <c r="T539"/>
  <c r="V539"/>
  <c r="X539"/>
  <c r="Z539"/>
  <c r="O540"/>
  <c r="Q540"/>
  <c r="S540"/>
  <c r="U540"/>
  <c r="W540"/>
  <c r="Y540"/>
  <c r="N541"/>
  <c r="P541"/>
  <c r="R541"/>
  <c r="T541"/>
  <c r="V541"/>
  <c r="X541"/>
  <c r="Z541"/>
  <c r="O542"/>
  <c r="Q542"/>
  <c r="S542"/>
  <c r="U542"/>
  <c r="W542"/>
  <c r="Y542"/>
  <c r="N543"/>
  <c r="P543"/>
  <c r="R543"/>
  <c r="T543"/>
  <c r="V543"/>
  <c r="X543"/>
  <c r="Z543"/>
  <c r="O544"/>
  <c r="Q544"/>
  <c r="S544"/>
  <c r="U544"/>
  <c r="W544"/>
  <c r="Y544"/>
  <c r="N545"/>
  <c r="P545"/>
  <c r="R545"/>
  <c r="T545"/>
  <c r="V545"/>
  <c r="X545"/>
  <c r="Z545"/>
  <c r="O546"/>
  <c r="Q546"/>
  <c r="S546"/>
  <c r="U546"/>
  <c r="W546"/>
  <c r="Y546"/>
  <c r="N547"/>
  <c r="P547"/>
  <c r="R547"/>
  <c r="T547"/>
  <c r="V547"/>
  <c r="X547"/>
  <c r="Z547"/>
  <c r="O548"/>
  <c r="Q548"/>
  <c r="S548"/>
  <c r="U548"/>
  <c r="W548"/>
  <c r="Y548"/>
  <c r="N549"/>
  <c r="P549"/>
  <c r="R549"/>
  <c r="T549"/>
  <c r="V549"/>
  <c r="X549"/>
  <c r="Z549"/>
  <c r="O550"/>
  <c r="Q550"/>
  <c r="S550"/>
  <c r="U550"/>
  <c r="W550"/>
  <c r="Y550"/>
  <c r="N551"/>
  <c r="P551"/>
  <c r="R551"/>
  <c r="T551"/>
  <c r="V551"/>
  <c r="X551"/>
  <c r="Z551"/>
  <c r="O552"/>
  <c r="Q552"/>
  <c r="S552"/>
  <c r="U552"/>
  <c r="W552"/>
  <c r="Y552"/>
  <c r="N553"/>
  <c r="P553"/>
  <c r="R553"/>
  <c r="T553"/>
  <c r="V553"/>
  <c r="X553"/>
  <c r="Z553"/>
  <c r="O554"/>
  <c r="Q554"/>
  <c r="S554"/>
  <c r="U554"/>
  <c r="W554"/>
  <c r="Y554"/>
  <c r="N555"/>
  <c r="P555"/>
  <c r="R555"/>
  <c r="T555"/>
  <c r="V555"/>
  <c r="X555"/>
  <c r="Z555"/>
  <c r="O556"/>
  <c r="Q556"/>
  <c r="S556"/>
  <c r="U556"/>
  <c r="W556"/>
  <c r="Y556"/>
  <c r="N557"/>
  <c r="P557"/>
  <c r="R557"/>
  <c r="T557"/>
  <c r="V557"/>
  <c r="X557"/>
  <c r="Z557"/>
  <c r="O558"/>
  <c r="Q558"/>
  <c r="S558"/>
  <c r="U558"/>
  <c r="W558"/>
  <c r="Y558"/>
  <c r="N559"/>
  <c r="P559"/>
  <c r="R559"/>
  <c r="T559"/>
  <c r="V559"/>
  <c r="X559"/>
  <c r="Z559"/>
  <c r="O560"/>
  <c r="Q560"/>
  <c r="S560"/>
  <c r="U560"/>
  <c r="W560"/>
  <c r="Y560"/>
  <c r="N561"/>
  <c r="P561"/>
  <c r="R561"/>
  <c r="T561"/>
  <c r="V561"/>
  <c r="X561"/>
  <c r="Z561"/>
  <c r="O562"/>
  <c r="Q562"/>
  <c r="S562"/>
  <c r="U562"/>
  <c r="W562"/>
  <c r="Y562"/>
  <c r="N563"/>
  <c r="P563"/>
  <c r="R563"/>
  <c r="T563"/>
  <c r="V563"/>
  <c r="X563"/>
  <c r="Z563"/>
  <c r="O564"/>
  <c r="Q564"/>
  <c r="S564"/>
  <c r="U564"/>
  <c r="W564"/>
  <c r="Y564"/>
  <c r="N565"/>
  <c r="P565"/>
  <c r="R565"/>
  <c r="T565"/>
  <c r="V565"/>
  <c r="X565"/>
  <c r="Z565"/>
  <c r="O566"/>
  <c r="Q566"/>
  <c r="S566"/>
  <c r="U566"/>
  <c r="W566"/>
  <c r="Y566"/>
  <c r="N567"/>
  <c r="P567"/>
  <c r="R567"/>
  <c r="T567"/>
  <c r="V567"/>
  <c r="X567"/>
  <c r="Z567"/>
  <c r="O568"/>
  <c r="Q568"/>
  <c r="S568"/>
  <c r="U568"/>
  <c r="W568"/>
  <c r="Y568"/>
  <c r="N569"/>
  <c r="P569"/>
  <c r="R569"/>
  <c r="T569"/>
  <c r="V569"/>
  <c r="X569"/>
  <c r="Z569"/>
  <c r="O570"/>
  <c r="Q570"/>
  <c r="S570"/>
  <c r="U570"/>
  <c r="W570"/>
  <c r="Y570"/>
  <c r="N571"/>
  <c r="P571"/>
  <c r="R571"/>
  <c r="T571"/>
  <c r="V571"/>
  <c r="X571"/>
  <c r="Z571"/>
  <c r="O572"/>
  <c r="Q572"/>
  <c r="S572"/>
  <c r="U572"/>
  <c r="W572"/>
  <c r="Y572"/>
  <c r="N573"/>
  <c r="P573"/>
  <c r="R573"/>
  <c r="T573"/>
  <c r="V573"/>
  <c r="X573"/>
  <c r="Z573"/>
  <c r="O574"/>
  <c r="Q574"/>
  <c r="S574"/>
  <c r="U574"/>
  <c r="W574"/>
  <c r="Y574"/>
  <c r="N575"/>
  <c r="P575"/>
  <c r="R575"/>
  <c r="T575"/>
  <c r="V575"/>
  <c r="X575"/>
  <c r="Z575"/>
  <c r="O576"/>
  <c r="Q576"/>
  <c r="S576"/>
  <c r="U576"/>
  <c r="W576"/>
  <c r="Y576"/>
  <c r="N577"/>
  <c r="P577"/>
  <c r="R577"/>
  <c r="T577"/>
  <c r="V577"/>
  <c r="X577"/>
  <c r="Z577"/>
  <c r="O578"/>
  <c r="Q578"/>
  <c r="S578"/>
  <c r="U578"/>
  <c r="W578"/>
  <c r="Y578"/>
  <c r="N579"/>
  <c r="P579"/>
  <c r="R579"/>
  <c r="T579"/>
  <c r="V579"/>
  <c r="X579"/>
  <c r="Z579"/>
  <c r="O580"/>
  <c r="Q580"/>
  <c r="S580"/>
  <c r="U580"/>
  <c r="W580"/>
  <c r="Y580"/>
  <c r="N581"/>
  <c r="P581"/>
  <c r="R581"/>
  <c r="T581"/>
  <c r="V581"/>
  <c r="X581"/>
  <c r="Z581"/>
  <c r="O582"/>
  <c r="Q582"/>
  <c r="S582"/>
  <c r="U582"/>
  <c r="W582"/>
  <c r="Y582"/>
  <c r="N583"/>
  <c r="P583"/>
  <c r="R583"/>
  <c r="T583"/>
  <c r="V583"/>
  <c r="X583"/>
  <c r="Z583"/>
  <c r="O584"/>
  <c r="Q584"/>
  <c r="S584"/>
  <c r="U584"/>
  <c r="W584"/>
  <c r="Y584"/>
  <c r="N585"/>
  <c r="P585"/>
  <c r="R585"/>
  <c r="T585"/>
  <c r="V585"/>
  <c r="X585"/>
  <c r="Z585"/>
  <c r="O586"/>
  <c r="Q586"/>
  <c r="S586"/>
  <c r="U586"/>
  <c r="W586"/>
  <c r="Y586"/>
  <c r="N587"/>
  <c r="P587"/>
  <c r="R587"/>
  <c r="T587"/>
  <c r="V587"/>
  <c r="X587"/>
  <c r="Z587"/>
  <c r="O588"/>
  <c r="Q588"/>
  <c r="S588"/>
  <c r="U588"/>
  <c r="W588"/>
  <c r="Y588"/>
  <c r="N589"/>
  <c r="P589"/>
  <c r="R589"/>
  <c r="T589"/>
  <c r="V589"/>
  <c r="X589"/>
  <c r="Z589"/>
  <c r="O590"/>
  <c r="Q590"/>
  <c r="S590"/>
  <c r="U590"/>
  <c r="W590"/>
  <c r="Y590"/>
  <c r="N591"/>
  <c r="P591"/>
  <c r="R591"/>
  <c r="T591"/>
  <c r="V591"/>
  <c r="X591"/>
  <c r="Z591"/>
  <c r="O592"/>
  <c r="Q592"/>
  <c r="S592"/>
  <c r="U592"/>
  <c r="W592"/>
  <c r="Y592"/>
  <c r="N593"/>
  <c r="P593"/>
  <c r="R593"/>
  <c r="T593"/>
  <c r="V593"/>
  <c r="X593"/>
  <c r="Z593"/>
  <c r="O594"/>
  <c r="Q594"/>
  <c r="S594"/>
  <c r="U594"/>
  <c r="W594"/>
  <c r="Y594"/>
  <c r="N595"/>
  <c r="P595"/>
  <c r="R595"/>
  <c r="T595"/>
  <c r="V595"/>
  <c r="X595"/>
  <c r="Z595"/>
  <c r="O596"/>
  <c r="Q596"/>
  <c r="S596"/>
  <c r="U596"/>
  <c r="W596"/>
  <c r="Y596"/>
  <c r="N597"/>
  <c r="P597"/>
  <c r="R597"/>
  <c r="T597"/>
  <c r="V597"/>
  <c r="X597"/>
  <c r="Z597"/>
  <c r="O598"/>
  <c r="Q598"/>
  <c r="S598"/>
  <c r="U598"/>
  <c r="W598"/>
  <c r="Y598"/>
  <c r="N599"/>
  <c r="P599"/>
  <c r="R599"/>
  <c r="T599"/>
  <c r="V599"/>
  <c r="X599"/>
  <c r="Z599"/>
  <c r="O600"/>
  <c r="Q600"/>
  <c r="S600"/>
  <c r="U600"/>
  <c r="W600"/>
  <c r="Y600"/>
  <c r="N601"/>
  <c r="P601"/>
  <c r="R601"/>
  <c r="T601"/>
  <c r="V601"/>
  <c r="X601"/>
  <c r="Z601"/>
  <c r="O602"/>
  <c r="Q602"/>
  <c r="S602"/>
  <c r="U602"/>
  <c r="W602"/>
  <c r="Y602"/>
  <c r="N603"/>
  <c r="P603"/>
  <c r="R603"/>
  <c r="T603"/>
  <c r="V603"/>
  <c r="X603"/>
  <c r="Z603"/>
  <c r="O604"/>
  <c r="Q604"/>
  <c r="S604"/>
  <c r="U604"/>
  <c r="W604"/>
  <c r="Y604"/>
  <c r="N605"/>
  <c r="P605"/>
  <c r="R605"/>
  <c r="T605"/>
  <c r="V605"/>
  <c r="X605"/>
  <c r="Z605"/>
  <c r="O606"/>
  <c r="Q606"/>
  <c r="S606"/>
  <c r="U606"/>
  <c r="W606"/>
  <c r="Y606"/>
  <c r="N607"/>
  <c r="P607"/>
  <c r="R607"/>
  <c r="T607"/>
  <c r="V607"/>
  <c r="X607"/>
  <c r="Z607"/>
  <c r="O608"/>
  <c r="Q608"/>
  <c r="S608"/>
  <c r="U608"/>
  <c r="W608"/>
  <c r="Y608"/>
  <c r="N609"/>
  <c r="P609"/>
  <c r="R609"/>
  <c r="T609"/>
  <c r="V609"/>
  <c r="X609"/>
  <c r="Z609"/>
  <c r="O610"/>
  <c r="Q610"/>
  <c r="S610"/>
  <c r="U610"/>
  <c r="W610"/>
  <c r="Y610"/>
  <c r="N611"/>
  <c r="P611"/>
  <c r="R611"/>
  <c r="T611"/>
  <c r="V611"/>
  <c r="X611"/>
  <c r="Z611"/>
  <c r="O612"/>
  <c r="Q612"/>
  <c r="S612"/>
  <c r="U612"/>
  <c r="W612"/>
  <c r="Y612"/>
  <c r="N613"/>
  <c r="P613"/>
  <c r="R613"/>
  <c r="T613"/>
  <c r="V613"/>
  <c r="X613"/>
  <c r="Z613"/>
  <c r="O614"/>
  <c r="Q614"/>
  <c r="S614"/>
  <c r="U614"/>
  <c r="W614"/>
  <c r="Y614"/>
  <c r="N615"/>
  <c r="P615"/>
  <c r="R615"/>
  <c r="T615"/>
  <c r="V615"/>
  <c r="X615"/>
  <c r="Z615"/>
  <c r="O616"/>
  <c r="Q616"/>
  <c r="S616"/>
  <c r="U616"/>
  <c r="W616"/>
  <c r="Y616"/>
  <c r="N617"/>
  <c r="P617"/>
  <c r="R617"/>
  <c r="T617"/>
  <c r="V617"/>
  <c r="X617"/>
  <c r="Z617"/>
  <c r="O618"/>
  <c r="Q618"/>
  <c r="S618"/>
  <c r="U618"/>
  <c r="W618"/>
  <c r="Y618"/>
  <c r="N619"/>
  <c r="P619"/>
  <c r="R619"/>
  <c r="T619"/>
  <c r="V619"/>
  <c r="X619"/>
  <c r="Z619"/>
  <c r="O620"/>
  <c r="Q620"/>
  <c r="S620"/>
  <c r="U620"/>
  <c r="W620"/>
  <c r="Y620"/>
  <c r="N621"/>
  <c r="P621"/>
  <c r="R621"/>
  <c r="T621"/>
  <c r="V621"/>
  <c r="X621"/>
  <c r="Z621"/>
  <c r="O622"/>
  <c r="Q622"/>
  <c r="S622"/>
  <c r="U622"/>
  <c r="W622"/>
  <c r="Y622"/>
  <c r="N623"/>
  <c r="P623"/>
  <c r="R623"/>
  <c r="T623"/>
  <c r="V623"/>
  <c r="X623"/>
  <c r="Z623"/>
  <c r="O624"/>
  <c r="Q624"/>
  <c r="S624"/>
  <c r="U624"/>
  <c r="W624"/>
  <c r="Y624"/>
  <c r="N625"/>
  <c r="P625"/>
  <c r="R625"/>
  <c r="T625"/>
  <c r="V625"/>
  <c r="X625"/>
  <c r="Z625"/>
  <c r="O626"/>
  <c r="Q626"/>
  <c r="S626"/>
  <c r="U626"/>
  <c r="W626"/>
  <c r="Y626"/>
  <c r="N627"/>
  <c r="P627"/>
  <c r="R627"/>
  <c r="T627"/>
  <c r="V627"/>
  <c r="X627"/>
  <c r="Z627"/>
  <c r="O628"/>
  <c r="Q628"/>
  <c r="S628"/>
  <c r="U628"/>
  <c r="W628"/>
  <c r="Y628"/>
  <c r="N629"/>
  <c r="P629"/>
  <c r="R629"/>
  <c r="T629"/>
  <c r="V629"/>
  <c r="X629"/>
  <c r="Z629"/>
  <c r="O630"/>
  <c r="Q630"/>
  <c r="S630"/>
  <c r="U630"/>
  <c r="W630"/>
  <c r="Y630"/>
  <c r="N631"/>
  <c r="P631"/>
  <c r="R631"/>
  <c r="T631"/>
  <c r="V631"/>
  <c r="X631"/>
  <c r="Z631"/>
  <c r="O632"/>
  <c r="Q632"/>
  <c r="S632"/>
  <c r="U632"/>
  <c r="W632"/>
  <c r="Y632"/>
  <c r="N633"/>
  <c r="P633"/>
  <c r="R633"/>
  <c r="T633"/>
  <c r="V633"/>
  <c r="X633"/>
  <c r="Z633"/>
  <c r="O634"/>
  <c r="Q634"/>
  <c r="S634"/>
  <c r="U634"/>
  <c r="W634"/>
  <c r="Y634"/>
  <c r="N635"/>
  <c r="P635"/>
  <c r="R635"/>
  <c r="T635"/>
  <c r="V635"/>
  <c r="X635"/>
  <c r="Z635"/>
  <c r="O636"/>
  <c r="Q636"/>
  <c r="S636"/>
  <c r="U636"/>
  <c r="W636"/>
  <c r="Y636"/>
  <c r="N637"/>
  <c r="P637"/>
  <c r="R637"/>
  <c r="T637"/>
  <c r="V637"/>
  <c r="X637"/>
  <c r="Z637"/>
  <c r="O638"/>
  <c r="Q638"/>
  <c r="S638"/>
  <c r="U638"/>
  <c r="W638"/>
  <c r="Y638"/>
  <c r="N639"/>
  <c r="P639"/>
  <c r="R639"/>
  <c r="T639"/>
  <c r="V639"/>
  <c r="X639"/>
  <c r="Z639"/>
  <c r="O640"/>
  <c r="Q640"/>
  <c r="S640"/>
  <c r="U640"/>
  <c r="W640"/>
  <c r="Y640"/>
  <c r="N641"/>
  <c r="P641"/>
  <c r="R641"/>
  <c r="T641"/>
  <c r="V641"/>
  <c r="X641"/>
  <c r="Z641"/>
  <c r="O642"/>
  <c r="Q642"/>
  <c r="S642"/>
  <c r="U642"/>
  <c r="W642"/>
  <c r="Y642"/>
  <c r="N643"/>
  <c r="P643"/>
  <c r="R643"/>
  <c r="T643"/>
  <c r="V643"/>
  <c r="X643"/>
  <c r="Z643"/>
  <c r="O644"/>
  <c r="Q644"/>
  <c r="S644"/>
  <c r="U644"/>
  <c r="W644"/>
  <c r="Y644"/>
  <c r="N645"/>
  <c r="P645"/>
  <c r="R645"/>
  <c r="T645"/>
  <c r="V645"/>
  <c r="X645"/>
  <c r="Z645"/>
  <c r="O646"/>
  <c r="Q646"/>
  <c r="S646"/>
  <c r="U646"/>
  <c r="W646"/>
  <c r="Y646"/>
  <c r="N647"/>
  <c r="P647"/>
  <c r="R647"/>
  <c r="T647"/>
  <c r="V647"/>
  <c r="X647"/>
  <c r="Z647"/>
  <c r="O648"/>
  <c r="Q648"/>
  <c r="S648"/>
  <c r="U648"/>
  <c r="W648"/>
  <c r="Y648"/>
  <c r="N649"/>
  <c r="P649"/>
  <c r="R649"/>
  <c r="T649"/>
  <c r="V649"/>
  <c r="X649"/>
  <c r="Z649"/>
  <c r="O650"/>
  <c r="Q650"/>
  <c r="S650"/>
  <c r="U650"/>
  <c r="W650"/>
  <c r="Y650"/>
  <c r="N651"/>
  <c r="P651"/>
  <c r="R651"/>
  <c r="T651"/>
  <c r="V651"/>
  <c r="X651"/>
  <c r="Z651"/>
  <c r="O652"/>
  <c r="Q652"/>
  <c r="S652"/>
  <c r="U652"/>
  <c r="W652"/>
  <c r="Y652"/>
  <c r="N653"/>
  <c r="P653"/>
  <c r="R653"/>
  <c r="T653"/>
  <c r="V653"/>
  <c r="X653"/>
  <c r="Z653"/>
  <c r="O654"/>
  <c r="Q654"/>
  <c r="S654"/>
  <c r="U654"/>
  <c r="W654"/>
  <c r="Y654"/>
  <c r="N655"/>
  <c r="P655"/>
  <c r="R655"/>
  <c r="T655"/>
  <c r="V655"/>
  <c r="X655"/>
  <c r="Z655"/>
  <c r="O656"/>
  <c r="Q656"/>
  <c r="S656"/>
  <c r="U656"/>
  <c r="W656"/>
  <c r="Y656"/>
  <c r="N657"/>
  <c r="P657"/>
  <c r="R657"/>
  <c r="T657"/>
  <c r="V657"/>
  <c r="X657"/>
  <c r="Z657"/>
  <c r="O658"/>
  <c r="Q658"/>
  <c r="S658"/>
  <c r="U658"/>
  <c r="W658"/>
  <c r="Y658"/>
  <c r="N659"/>
  <c r="P659"/>
  <c r="R659"/>
  <c r="T659"/>
  <c r="V659"/>
  <c r="X659"/>
  <c r="Z659"/>
  <c r="O660"/>
  <c r="Q660"/>
  <c r="S660"/>
  <c r="U660"/>
  <c r="W660"/>
  <c r="Y660"/>
  <c r="N661"/>
  <c r="P661"/>
  <c r="R661"/>
  <c r="T661"/>
  <c r="V661"/>
  <c r="X661"/>
  <c r="Z661"/>
  <c r="O662"/>
  <c r="Q662"/>
  <c r="S662"/>
  <c r="U662"/>
  <c r="W662"/>
  <c r="Y662"/>
  <c r="N663"/>
  <c r="P663"/>
  <c r="R663"/>
  <c r="T663"/>
  <c r="V663"/>
  <c r="X663"/>
  <c r="Z663"/>
  <c r="O664"/>
  <c r="Q664"/>
  <c r="S664"/>
  <c r="U664"/>
  <c r="W664"/>
  <c r="Y664"/>
  <c r="N665"/>
  <c r="P665"/>
  <c r="R665"/>
  <c r="T665"/>
  <c r="V665"/>
  <c r="X665"/>
  <c r="Z665"/>
  <c r="O666"/>
  <c r="Q666"/>
  <c r="S666"/>
  <c r="U666"/>
  <c r="W666"/>
  <c r="Y666"/>
  <c r="N667"/>
  <c r="P667"/>
  <c r="R667"/>
  <c r="T667"/>
  <c r="V667"/>
  <c r="X667"/>
  <c r="Z667"/>
  <c r="O668"/>
  <c r="Q668"/>
  <c r="S668"/>
  <c r="U668"/>
  <c r="W668"/>
  <c r="Y668"/>
  <c r="N669"/>
  <c r="P669"/>
  <c r="R669"/>
  <c r="T669"/>
  <c r="V669"/>
  <c r="X669"/>
  <c r="Z669"/>
  <c r="O670"/>
  <c r="Q670"/>
  <c r="S670"/>
  <c r="U670"/>
  <c r="W670"/>
  <c r="Y670"/>
  <c r="N671"/>
  <c r="P671"/>
  <c r="R671"/>
  <c r="T671"/>
  <c r="V671"/>
  <c r="X671"/>
  <c r="Z671"/>
  <c r="O672"/>
  <c r="Q672"/>
  <c r="S672"/>
  <c r="U672"/>
  <c r="W672"/>
  <c r="Y672"/>
  <c r="N673"/>
  <c r="P673"/>
  <c r="R673"/>
  <c r="T673"/>
  <c r="V673"/>
  <c r="X673"/>
  <c r="Z673"/>
  <c r="O674"/>
  <c r="Q674"/>
  <c r="S674"/>
  <c r="U674"/>
  <c r="W674"/>
  <c r="Y674"/>
  <c r="N675"/>
  <c r="P675"/>
  <c r="R675"/>
  <c r="T675"/>
  <c r="V675"/>
  <c r="X675"/>
  <c r="Z675"/>
  <c r="O676"/>
  <c r="Q676"/>
  <c r="S676"/>
  <c r="U676"/>
  <c r="W676"/>
  <c r="Y676"/>
  <c r="N677"/>
  <c r="P677"/>
  <c r="R677"/>
  <c r="T677"/>
  <c r="V677"/>
  <c r="X677"/>
  <c r="Z677"/>
  <c r="O678"/>
  <c r="Q678"/>
  <c r="S678"/>
  <c r="U678"/>
  <c r="W678"/>
  <c r="Y678"/>
  <c r="N679"/>
  <c r="P679"/>
  <c r="R679"/>
  <c r="T679"/>
  <c r="V679"/>
  <c r="X679"/>
  <c r="Z679"/>
  <c r="O680"/>
  <c r="Q680"/>
  <c r="S680"/>
  <c r="U680"/>
  <c r="W680"/>
  <c r="Y680"/>
  <c r="N681"/>
  <c r="P681"/>
  <c r="R681"/>
  <c r="T681"/>
  <c r="V681"/>
  <c r="X681"/>
  <c r="Z681"/>
  <c r="O682"/>
  <c r="Q682"/>
  <c r="S682"/>
  <c r="U682"/>
  <c r="W682"/>
  <c r="Y682"/>
  <c r="N683"/>
  <c r="P683"/>
  <c r="R683"/>
  <c r="T683"/>
  <c r="V683"/>
  <c r="X683"/>
  <c r="Z683"/>
  <c r="O684"/>
  <c r="Q684"/>
  <c r="S684"/>
  <c r="U684"/>
  <c r="W684"/>
  <c r="Y684"/>
  <c r="N685"/>
  <c r="P685"/>
  <c r="R685"/>
  <c r="T685"/>
  <c r="V685"/>
  <c r="X685"/>
  <c r="Z685"/>
  <c r="O686"/>
  <c r="Q686"/>
  <c r="S686"/>
  <c r="U686"/>
  <c r="W686"/>
  <c r="Y686"/>
  <c r="N687"/>
  <c r="P687"/>
  <c r="R687"/>
  <c r="T687"/>
  <c r="V687"/>
  <c r="X687"/>
  <c r="Z687"/>
  <c r="O688"/>
  <c r="Q688"/>
  <c r="S688"/>
  <c r="U688"/>
  <c r="W688"/>
  <c r="Y688"/>
  <c r="N689"/>
  <c r="P689"/>
  <c r="R689"/>
  <c r="T689"/>
  <c r="V689"/>
  <c r="X689"/>
  <c r="Z689"/>
  <c r="O690"/>
  <c r="Q690"/>
  <c r="S690"/>
  <c r="U690"/>
  <c r="W690"/>
  <c r="Y690"/>
  <c r="N691"/>
  <c r="P691"/>
  <c r="R691"/>
  <c r="T691"/>
  <c r="V691"/>
  <c r="X691"/>
  <c r="Z691"/>
  <c r="O692"/>
  <c r="Q692"/>
  <c r="S692"/>
  <c r="U692"/>
  <c r="W692"/>
  <c r="Y692"/>
  <c r="N693"/>
  <c r="P693"/>
  <c r="R693"/>
  <c r="T693"/>
  <c r="V693"/>
  <c r="X693"/>
  <c r="Z693"/>
  <c r="O694"/>
  <c r="Q694"/>
  <c r="S694"/>
  <c r="U694"/>
  <c r="W694"/>
  <c r="Y694"/>
  <c r="N695"/>
  <c r="P695"/>
  <c r="R695"/>
  <c r="T695"/>
  <c r="V695"/>
  <c r="X695"/>
  <c r="Z695"/>
  <c r="O696"/>
  <c r="Q696"/>
  <c r="S696"/>
  <c r="U696"/>
  <c r="W696"/>
  <c r="Y696"/>
  <c r="N697"/>
  <c r="P697"/>
  <c r="R697"/>
  <c r="Q661"/>
  <c r="U661"/>
  <c r="Y661"/>
  <c r="P662"/>
  <c r="T662"/>
  <c r="X662"/>
  <c r="O663"/>
  <c r="S663"/>
  <c r="W663"/>
  <c r="N664"/>
  <c r="R664"/>
  <c r="V664"/>
  <c r="Z664"/>
  <c r="Q665"/>
  <c r="U665"/>
  <c r="Y665"/>
  <c r="P666"/>
  <c r="T666"/>
  <c r="X666"/>
  <c r="O667"/>
  <c r="S667"/>
  <c r="W667"/>
  <c r="N668"/>
  <c r="R668"/>
  <c r="V668"/>
  <c r="Z668"/>
  <c r="Q669"/>
  <c r="U669"/>
  <c r="Y669"/>
  <c r="P670"/>
  <c r="T670"/>
  <c r="X670"/>
  <c r="O671"/>
  <c r="S671"/>
  <c r="W671"/>
  <c r="N672"/>
  <c r="R672"/>
  <c r="V672"/>
  <c r="Z672"/>
  <c r="Q673"/>
  <c r="U673"/>
  <c r="Y673"/>
  <c r="P674"/>
  <c r="T674"/>
  <c r="X674"/>
  <c r="O675"/>
  <c r="S675"/>
  <c r="W675"/>
  <c r="N676"/>
  <c r="R676"/>
  <c r="V676"/>
  <c r="Z676"/>
  <c r="Q677"/>
  <c r="U677"/>
  <c r="Y677"/>
  <c r="P678"/>
  <c r="T678"/>
  <c r="X678"/>
  <c r="O679"/>
  <c r="S679"/>
  <c r="W679"/>
  <c r="N680"/>
  <c r="R680"/>
  <c r="V680"/>
  <c r="Z680"/>
  <c r="Q681"/>
  <c r="U681"/>
  <c r="Y681"/>
  <c r="P682"/>
  <c r="T682"/>
  <c r="X682"/>
  <c r="O683"/>
  <c r="S683"/>
  <c r="W683"/>
  <c r="N684"/>
  <c r="R684"/>
  <c r="V684"/>
  <c r="Z684"/>
  <c r="Q685"/>
  <c r="U685"/>
  <c r="Y685"/>
  <c r="P686"/>
  <c r="T686"/>
  <c r="X686"/>
  <c r="O687"/>
  <c r="S687"/>
  <c r="W687"/>
  <c r="N688"/>
  <c r="R688"/>
  <c r="V688"/>
  <c r="Z688"/>
  <c r="Q689"/>
  <c r="U689"/>
  <c r="Y689"/>
  <c r="P690"/>
  <c r="T690"/>
  <c r="X690"/>
  <c r="O691"/>
  <c r="S691"/>
  <c r="W691"/>
  <c r="N692"/>
  <c r="R692"/>
  <c r="V692"/>
  <c r="Z692"/>
  <c r="Q693"/>
  <c r="U693"/>
  <c r="Y693"/>
  <c r="P694"/>
  <c r="T694"/>
  <c r="X694"/>
  <c r="O695"/>
  <c r="S695"/>
  <c r="W695"/>
  <c r="N696"/>
  <c r="R696"/>
  <c r="V696"/>
  <c r="Z696"/>
  <c r="Q697"/>
  <c r="T697"/>
  <c r="V697"/>
  <c r="X697"/>
  <c r="Z697"/>
  <c r="O698"/>
  <c r="Q698"/>
  <c r="S698"/>
  <c r="U698"/>
  <c r="W698"/>
  <c r="Y698"/>
  <c r="N699"/>
  <c r="P699"/>
  <c r="R699"/>
  <c r="T699"/>
  <c r="V699"/>
  <c r="X699"/>
  <c r="Z699"/>
  <c r="O700"/>
  <c r="Q700"/>
  <c r="S700"/>
  <c r="U700"/>
  <c r="W700"/>
  <c r="Y700"/>
  <c r="N701"/>
  <c r="P701"/>
  <c r="R701"/>
  <c r="T701"/>
  <c r="V701"/>
  <c r="X701"/>
  <c r="Z701"/>
  <c r="O702"/>
  <c r="Q702"/>
  <c r="S702"/>
  <c r="U702"/>
  <c r="W702"/>
  <c r="Y702"/>
  <c r="N703"/>
  <c r="P703"/>
  <c r="R703"/>
  <c r="T703"/>
  <c r="V703"/>
  <c r="X703"/>
  <c r="Z703"/>
  <c r="O704"/>
  <c r="Q704"/>
  <c r="S704"/>
  <c r="U704"/>
  <c r="W704"/>
  <c r="Y704"/>
  <c r="N705"/>
  <c r="P705"/>
  <c r="R705"/>
  <c r="T705"/>
  <c r="V705"/>
  <c r="X705"/>
  <c r="Z705"/>
  <c r="O706"/>
  <c r="Q706"/>
  <c r="S706"/>
  <c r="U706"/>
  <c r="W706"/>
  <c r="Y706"/>
  <c r="N707"/>
  <c r="P707"/>
  <c r="R707"/>
  <c r="T707"/>
  <c r="V707"/>
  <c r="X707"/>
  <c r="Z707"/>
  <c r="O708"/>
  <c r="Q708"/>
  <c r="S708"/>
  <c r="U708"/>
  <c r="W708"/>
  <c r="Y708"/>
  <c r="N709"/>
  <c r="P709"/>
  <c r="R709"/>
  <c r="T709"/>
  <c r="V709"/>
  <c r="X709"/>
  <c r="Z709"/>
  <c r="O712"/>
  <c r="Q712"/>
  <c r="S712"/>
  <c r="U712"/>
  <c r="W712"/>
  <c r="Y712"/>
  <c r="N713"/>
  <c r="P713"/>
  <c r="R713"/>
  <c r="T713"/>
  <c r="V713"/>
  <c r="X713"/>
  <c r="Z713"/>
  <c r="O714"/>
  <c r="Q714"/>
  <c r="S714"/>
  <c r="U714"/>
  <c r="W714"/>
  <c r="Y714"/>
  <c r="N715"/>
  <c r="P715"/>
  <c r="R715"/>
  <c r="T715"/>
  <c r="V715"/>
  <c r="X715"/>
  <c r="Z715"/>
  <c r="O716"/>
  <c r="Q716"/>
  <c r="S716"/>
  <c r="U716"/>
  <c r="W716"/>
  <c r="Y716"/>
  <c r="N717"/>
  <c r="P717"/>
  <c r="R717"/>
  <c r="T717"/>
  <c r="V717"/>
  <c r="X717"/>
  <c r="Z717"/>
  <c r="O718"/>
  <c r="Q718"/>
  <c r="S718"/>
  <c r="U718"/>
  <c r="W718"/>
  <c r="Y718"/>
  <c r="N719"/>
  <c r="P719"/>
  <c r="R719"/>
  <c r="T719"/>
  <c r="V719"/>
  <c r="X719"/>
  <c r="Z719"/>
  <c r="O720"/>
  <c r="Q720"/>
  <c r="S720"/>
  <c r="U720"/>
  <c r="W720"/>
  <c r="Y720"/>
  <c r="N721"/>
  <c r="P721"/>
  <c r="R721"/>
  <c r="T721"/>
  <c r="V721"/>
  <c r="X721"/>
  <c r="Z721"/>
  <c r="O722"/>
  <c r="Q722"/>
  <c r="S722"/>
  <c r="U722"/>
  <c r="W722"/>
  <c r="Y722"/>
  <c r="N723"/>
  <c r="P723"/>
  <c r="R723"/>
  <c r="T723"/>
  <c r="V723"/>
  <c r="X723"/>
  <c r="Z723"/>
  <c r="O724"/>
  <c r="Q724"/>
  <c r="S724"/>
  <c r="U724"/>
  <c r="W724"/>
  <c r="Y724"/>
  <c r="N725"/>
  <c r="P725"/>
  <c r="R725"/>
  <c r="T725"/>
  <c r="V725"/>
  <c r="X725"/>
  <c r="Z725"/>
  <c r="O726"/>
  <c r="Q726"/>
  <c r="S726"/>
  <c r="U726"/>
  <c r="W726"/>
  <c r="Y726"/>
  <c r="N727"/>
  <c r="P727"/>
  <c r="R727"/>
  <c r="T727"/>
  <c r="V727"/>
  <c r="X727"/>
  <c r="Z727"/>
  <c r="O728"/>
  <c r="Q728"/>
  <c r="S728"/>
  <c r="U728"/>
  <c r="W728"/>
  <c r="Y728"/>
  <c r="N729"/>
  <c r="P729"/>
  <c r="R729"/>
  <c r="T729"/>
  <c r="V729"/>
  <c r="X729"/>
  <c r="Z729"/>
  <c r="O730"/>
  <c r="Q730"/>
  <c r="S730"/>
  <c r="U730"/>
  <c r="W730"/>
  <c r="Y730"/>
  <c r="N731"/>
  <c r="P731"/>
  <c r="R731"/>
  <c r="T731"/>
  <c r="V731"/>
  <c r="X731"/>
  <c r="Z731"/>
  <c r="O732"/>
  <c r="Q732"/>
  <c r="S732"/>
  <c r="U732"/>
  <c r="W732"/>
  <c r="Y732"/>
  <c r="N733"/>
  <c r="P733"/>
  <c r="R733"/>
  <c r="T733"/>
  <c r="V733"/>
  <c r="X733"/>
  <c r="Z733"/>
  <c r="O734"/>
  <c r="Q734"/>
  <c r="S734"/>
  <c r="U734"/>
  <c r="W734"/>
  <c r="Y734"/>
  <c r="N735"/>
  <c r="P735"/>
  <c r="R735"/>
  <c r="T735"/>
  <c r="V735"/>
  <c r="X735"/>
  <c r="Z735"/>
  <c r="O736"/>
  <c r="Q736"/>
  <c r="S736"/>
  <c r="U736"/>
  <c r="W736"/>
  <c r="Y736"/>
  <c r="N737"/>
  <c r="P737"/>
  <c r="R737"/>
  <c r="T737"/>
  <c r="V737"/>
  <c r="X737"/>
  <c r="Z737"/>
  <c r="O738"/>
  <c r="Q738"/>
  <c r="S738"/>
  <c r="U738"/>
  <c r="W738"/>
  <c r="Y738"/>
  <c r="N739"/>
  <c r="P739"/>
  <c r="R739"/>
  <c r="T739"/>
  <c r="V739"/>
  <c r="X739"/>
  <c r="Z739"/>
  <c r="O740"/>
  <c r="Q740"/>
  <c r="S740"/>
  <c r="U740"/>
  <c r="W740"/>
  <c r="Y740"/>
  <c r="N741"/>
  <c r="P741"/>
  <c r="R741"/>
  <c r="T741"/>
  <c r="V741"/>
  <c r="X741"/>
  <c r="Z741"/>
  <c r="O742"/>
  <c r="Q742"/>
  <c r="S742"/>
  <c r="U742"/>
  <c r="W742"/>
  <c r="Y742"/>
  <c r="N743"/>
  <c r="P743"/>
  <c r="R743"/>
  <c r="T743"/>
  <c r="V743"/>
  <c r="X743"/>
  <c r="Z743"/>
  <c r="O744"/>
  <c r="Q744"/>
  <c r="S744"/>
  <c r="U744"/>
  <c r="W744"/>
  <c r="Y744"/>
  <c r="N745"/>
  <c r="P745"/>
  <c r="R745"/>
  <c r="T745"/>
  <c r="V745"/>
  <c r="X745"/>
  <c r="Z745"/>
  <c r="O746"/>
  <c r="Q746"/>
  <c r="S746"/>
  <c r="U746"/>
  <c r="W746"/>
  <c r="Y746"/>
  <c r="N747"/>
  <c r="P747"/>
  <c r="R747"/>
  <c r="T747"/>
  <c r="V747"/>
  <c r="X747"/>
  <c r="Z747"/>
  <c r="O748"/>
  <c r="Q748"/>
  <c r="S748"/>
  <c r="U748"/>
  <c r="W748"/>
  <c r="Y748"/>
  <c r="N749"/>
  <c r="P749"/>
  <c r="R749"/>
  <c r="T749"/>
  <c r="V749"/>
  <c r="X749"/>
  <c r="Z749"/>
  <c r="O750"/>
  <c r="Q750"/>
  <c r="S750"/>
  <c r="U750"/>
  <c r="W750"/>
  <c r="Y750"/>
  <c r="N751"/>
  <c r="P751"/>
  <c r="R751"/>
  <c r="T751"/>
  <c r="V751"/>
  <c r="X751"/>
  <c r="Z751"/>
  <c r="O752"/>
  <c r="Q752"/>
  <c r="S752"/>
  <c r="U752"/>
  <c r="W752"/>
  <c r="Y752"/>
  <c r="N753"/>
  <c r="P753"/>
  <c r="R753"/>
  <c r="T753"/>
  <c r="V753"/>
  <c r="X753"/>
  <c r="Z753"/>
  <c r="O754"/>
  <c r="Q754"/>
  <c r="S754"/>
  <c r="U754"/>
  <c r="W754"/>
  <c r="Y754"/>
  <c r="N755"/>
  <c r="P755"/>
  <c r="R755"/>
  <c r="T755"/>
  <c r="V755"/>
  <c r="X755"/>
  <c r="Z755"/>
  <c r="O756"/>
  <c r="Q756"/>
  <c r="S756"/>
  <c r="U756"/>
  <c r="W756"/>
  <c r="Y756"/>
  <c r="N757"/>
  <c r="P757"/>
  <c r="R757"/>
  <c r="T757"/>
  <c r="V757"/>
  <c r="X757"/>
  <c r="Z757"/>
  <c r="O758"/>
  <c r="Q758"/>
  <c r="S758"/>
  <c r="U758"/>
  <c r="W758"/>
  <c r="Y758"/>
  <c r="N759"/>
  <c r="P759"/>
  <c r="R759"/>
  <c r="T759"/>
  <c r="V759"/>
  <c r="X759"/>
  <c r="Z759"/>
  <c r="O760"/>
  <c r="Q760"/>
  <c r="S760"/>
  <c r="U760"/>
  <c r="W760"/>
  <c r="Y760"/>
  <c r="N761"/>
  <c r="P761"/>
  <c r="R761"/>
  <c r="T761"/>
  <c r="V761"/>
  <c r="X761"/>
  <c r="Z761"/>
  <c r="O762"/>
  <c r="Q762"/>
  <c r="S762"/>
  <c r="U762"/>
  <c r="W762"/>
  <c r="Y762"/>
  <c r="N763"/>
  <c r="P763"/>
  <c r="R763"/>
  <c r="T763"/>
  <c r="V763"/>
  <c r="X763"/>
  <c r="Z763"/>
  <c r="O764"/>
  <c r="Q764"/>
  <c r="S764"/>
  <c r="U764"/>
  <c r="W764"/>
  <c r="Y764"/>
  <c r="N765"/>
  <c r="P765"/>
  <c r="R765"/>
  <c r="T765"/>
  <c r="V765"/>
  <c r="X765"/>
  <c r="Z765"/>
  <c r="O766"/>
  <c r="Q766"/>
  <c r="S766"/>
  <c r="U766"/>
  <c r="W766"/>
  <c r="Y766"/>
  <c r="N767"/>
  <c r="P767"/>
  <c r="R767"/>
  <c r="T767"/>
  <c r="V767"/>
  <c r="X767"/>
  <c r="Z767"/>
  <c r="O768"/>
  <c r="Q768"/>
  <c r="S768"/>
  <c r="U768"/>
  <c r="W768"/>
  <c r="Y768"/>
  <c r="N769"/>
  <c r="P769"/>
  <c r="R769"/>
  <c r="T769"/>
  <c r="V769"/>
  <c r="X769"/>
  <c r="Z769"/>
  <c r="O770"/>
  <c r="Q770"/>
  <c r="S770"/>
  <c r="U770"/>
  <c r="W770"/>
  <c r="Y770"/>
  <c r="N771"/>
  <c r="P771"/>
  <c r="R771"/>
  <c r="T771"/>
  <c r="V771"/>
  <c r="X771"/>
  <c r="Z771"/>
  <c r="O772"/>
  <c r="Q772"/>
  <c r="S772"/>
  <c r="U772"/>
  <c r="W772"/>
  <c r="Y772"/>
  <c r="N773"/>
  <c r="P773"/>
  <c r="R773"/>
  <c r="T773"/>
  <c r="V773"/>
  <c r="X773"/>
  <c r="Z773"/>
  <c r="O774"/>
  <c r="Q774"/>
  <c r="S774"/>
  <c r="U774"/>
  <c r="W774"/>
  <c r="Y774"/>
  <c r="N775"/>
  <c r="P775"/>
  <c r="R775"/>
  <c r="T775"/>
  <c r="V775"/>
  <c r="X775"/>
  <c r="Z775"/>
  <c r="O776"/>
  <c r="Q776"/>
  <c r="S776"/>
  <c r="U776"/>
  <c r="W776"/>
  <c r="Y776"/>
  <c r="N777"/>
  <c r="P777"/>
  <c r="R777"/>
  <c r="T777"/>
  <c r="V777"/>
  <c r="X777"/>
  <c r="Z777"/>
  <c r="O778"/>
  <c r="Q778"/>
  <c r="S778"/>
  <c r="U778"/>
  <c r="W778"/>
  <c r="Y778"/>
  <c r="N779"/>
  <c r="P779"/>
  <c r="R779"/>
  <c r="T779"/>
  <c r="V779"/>
  <c r="X779"/>
  <c r="Z779"/>
  <c r="O780"/>
  <c r="Q780"/>
  <c r="S780"/>
  <c r="U780"/>
  <c r="W780"/>
  <c r="Y780"/>
  <c r="N781"/>
  <c r="P781"/>
  <c r="R781"/>
  <c r="T781"/>
  <c r="V781"/>
  <c r="X781"/>
  <c r="Z781"/>
  <c r="O782"/>
  <c r="Q782"/>
  <c r="S782"/>
  <c r="U782"/>
  <c r="W782"/>
  <c r="Y782"/>
  <c r="N783"/>
  <c r="P783"/>
  <c r="R783"/>
  <c r="T783"/>
  <c r="V783"/>
  <c r="X783"/>
  <c r="Z783"/>
  <c r="O784"/>
  <c r="Q784"/>
  <c r="S784"/>
  <c r="U784"/>
  <c r="W784"/>
  <c r="Y784"/>
  <c r="N785"/>
  <c r="P785"/>
  <c r="R785"/>
  <c r="T785"/>
  <c r="V785"/>
  <c r="X785"/>
  <c r="Z785"/>
  <c r="O786"/>
  <c r="Q786"/>
  <c r="S786"/>
  <c r="U786"/>
  <c r="W786"/>
  <c r="Y786"/>
  <c r="N787"/>
  <c r="P787"/>
  <c r="R787"/>
  <c r="T787"/>
  <c r="V787"/>
  <c r="X787"/>
  <c r="Z787"/>
  <c r="O788"/>
  <c r="Q788"/>
  <c r="S788"/>
  <c r="U788"/>
  <c r="W788"/>
  <c r="Y788"/>
  <c r="N789"/>
  <c r="P789"/>
  <c r="R789"/>
  <c r="T789"/>
  <c r="V789"/>
  <c r="X789"/>
  <c r="Z789"/>
  <c r="O790"/>
  <c r="Q790"/>
  <c r="S790"/>
  <c r="U790"/>
  <c r="W790"/>
  <c r="Y790"/>
  <c r="N791"/>
  <c r="P791"/>
  <c r="R791"/>
  <c r="T791"/>
  <c r="V791"/>
  <c r="X791"/>
  <c r="Z791"/>
  <c r="O792"/>
  <c r="Q792"/>
  <c r="S792"/>
  <c r="U792"/>
  <c r="W792"/>
  <c r="Y792"/>
  <c r="N793"/>
  <c r="P793"/>
  <c r="R793"/>
  <c r="T793"/>
  <c r="V793"/>
  <c r="X793"/>
  <c r="Z793"/>
  <c r="O794"/>
  <c r="Q794"/>
  <c r="S794"/>
  <c r="U794"/>
  <c r="W794"/>
  <c r="Y794"/>
  <c r="N795"/>
  <c r="P795"/>
  <c r="R795"/>
  <c r="T795"/>
  <c r="V795"/>
  <c r="X795"/>
  <c r="Z795"/>
  <c r="O796"/>
  <c r="Q796"/>
  <c r="S796"/>
  <c r="U796"/>
  <c r="W796"/>
  <c r="Y796"/>
  <c r="N797"/>
  <c r="P797"/>
  <c r="R797"/>
  <c r="T797"/>
  <c r="V797"/>
  <c r="X797"/>
  <c r="Z797"/>
  <c r="O798"/>
  <c r="Q798"/>
  <c r="S798"/>
  <c r="U798"/>
  <c r="W798"/>
  <c r="Y798"/>
  <c r="N799"/>
  <c r="P799"/>
  <c r="R799"/>
  <c r="T799"/>
  <c r="V799"/>
  <c r="X799"/>
  <c r="Z799"/>
  <c r="O800"/>
  <c r="Q800"/>
  <c r="S800"/>
  <c r="U800"/>
  <c r="W800"/>
  <c r="Y800"/>
  <c r="N801"/>
  <c r="P801"/>
  <c r="R801"/>
  <c r="T801"/>
  <c r="V801"/>
  <c r="X801"/>
  <c r="Z801"/>
  <c r="O802"/>
  <c r="Q802"/>
  <c r="S802"/>
  <c r="U802"/>
  <c r="W802"/>
  <c r="Y802"/>
  <c r="N803"/>
  <c r="P803"/>
  <c r="R803"/>
  <c r="T803"/>
  <c r="V803"/>
  <c r="X803"/>
  <c r="Z803"/>
  <c r="O804"/>
  <c r="Q804"/>
  <c r="S804"/>
  <c r="U804"/>
  <c r="W804"/>
  <c r="Y804"/>
  <c r="N805"/>
  <c r="P805"/>
  <c r="R805"/>
  <c r="T805"/>
  <c r="V805"/>
  <c r="X805"/>
  <c r="Z805"/>
  <c r="O806"/>
  <c r="Q806"/>
  <c r="S806"/>
  <c r="U806"/>
  <c r="W806"/>
  <c r="Y806"/>
  <c r="N807"/>
  <c r="P807"/>
  <c r="R807"/>
  <c r="T807"/>
  <c r="V807"/>
  <c r="X807"/>
  <c r="Z807"/>
  <c r="O808"/>
  <c r="Q808"/>
  <c r="S808"/>
  <c r="U808"/>
  <c r="W808"/>
  <c r="Y808"/>
  <c r="N809"/>
  <c r="P809"/>
  <c r="R809"/>
  <c r="T809"/>
  <c r="V809"/>
  <c r="X809"/>
  <c r="Z809"/>
  <c r="O810"/>
  <c r="Q810"/>
  <c r="S810"/>
  <c r="U810"/>
  <c r="W810"/>
  <c r="Y810"/>
  <c r="N811"/>
  <c r="P811"/>
  <c r="R811"/>
  <c r="T811"/>
  <c r="V811"/>
  <c r="X811"/>
  <c r="Z811"/>
  <c r="O812"/>
  <c r="Q812"/>
  <c r="S812"/>
  <c r="U812"/>
  <c r="W812"/>
  <c r="Y812"/>
  <c r="N813"/>
  <c r="P813"/>
  <c r="R813"/>
  <c r="T813"/>
  <c r="V813"/>
  <c r="X813"/>
  <c r="Z813"/>
  <c r="O814"/>
  <c r="Q814"/>
  <c r="S814"/>
  <c r="U814"/>
  <c r="W814"/>
  <c r="Y814"/>
  <c r="N815"/>
  <c r="P815"/>
  <c r="R815"/>
  <c r="T815"/>
  <c r="V815"/>
  <c r="X815"/>
  <c r="Z815"/>
  <c r="O816"/>
  <c r="Q816"/>
  <c r="S816"/>
  <c r="U816"/>
  <c r="W816"/>
  <c r="Y816"/>
  <c r="N817"/>
  <c r="P817"/>
  <c r="R817"/>
  <c r="T817"/>
  <c r="V817"/>
  <c r="X817"/>
  <c r="Z817"/>
  <c r="O818"/>
  <c r="Q818"/>
  <c r="S818"/>
  <c r="U818"/>
  <c r="W818"/>
  <c r="Y818"/>
  <c r="N819"/>
  <c r="P819"/>
  <c r="R819"/>
  <c r="T819"/>
  <c r="V819"/>
  <c r="X819"/>
  <c r="Z819"/>
  <c r="O820"/>
  <c r="Q820"/>
  <c r="S820"/>
  <c r="U820"/>
  <c r="W820"/>
  <c r="Y820"/>
  <c r="N821"/>
  <c r="P821"/>
  <c r="R821"/>
  <c r="T821"/>
  <c r="V821"/>
  <c r="X821"/>
  <c r="Z821"/>
  <c r="O822"/>
  <c r="Q822"/>
  <c r="S822"/>
  <c r="U822"/>
  <c r="W822"/>
  <c r="Y822"/>
  <c r="N823"/>
  <c r="P823"/>
  <c r="R823"/>
  <c r="T823"/>
  <c r="V823"/>
  <c r="X823"/>
  <c r="Z823"/>
  <c r="O824"/>
  <c r="Q824"/>
  <c r="S824"/>
  <c r="U824"/>
  <c r="W824"/>
  <c r="Y824"/>
  <c r="N825"/>
  <c r="P825"/>
  <c r="R825"/>
  <c r="T825"/>
  <c r="V825"/>
  <c r="X825"/>
  <c r="Z825"/>
  <c r="O826"/>
  <c r="Q826"/>
  <c r="S826"/>
  <c r="U826"/>
  <c r="W826"/>
  <c r="Y826"/>
  <c r="N827"/>
  <c r="P827"/>
  <c r="R827"/>
  <c r="T827"/>
  <c r="V827"/>
  <c r="X827"/>
  <c r="Z827"/>
  <c r="O828"/>
  <c r="Q828"/>
  <c r="S828"/>
  <c r="U828"/>
  <c r="W828"/>
  <c r="Y828"/>
  <c r="N829"/>
  <c r="P829"/>
  <c r="R829"/>
  <c r="T829"/>
  <c r="V829"/>
  <c r="X829"/>
  <c r="Z829"/>
  <c r="O830"/>
  <c r="Q830"/>
  <c r="S830"/>
  <c r="U830"/>
  <c r="W830"/>
  <c r="Y830"/>
  <c r="N831"/>
  <c r="P831"/>
  <c r="R831"/>
  <c r="T831"/>
  <c r="V831"/>
  <c r="X831"/>
  <c r="Z831"/>
  <c r="O832"/>
  <c r="Q832"/>
  <c r="S832"/>
  <c r="U832"/>
  <c r="W832"/>
  <c r="Y832"/>
  <c r="N833"/>
  <c r="P833"/>
  <c r="R833"/>
  <c r="T833"/>
  <c r="V833"/>
  <c r="X833"/>
  <c r="Z833"/>
  <c r="O834"/>
  <c r="Q834"/>
  <c r="S834"/>
  <c r="U834"/>
  <c r="W834"/>
  <c r="Y834"/>
  <c r="N835"/>
  <c r="P835"/>
  <c r="R835"/>
  <c r="T835"/>
  <c r="V835"/>
  <c r="X835"/>
  <c r="Z835"/>
  <c r="O836"/>
  <c r="Q836"/>
  <c r="S836"/>
  <c r="U836"/>
  <c r="W836"/>
  <c r="Y836"/>
  <c r="N837"/>
  <c r="P837"/>
  <c r="R837"/>
  <c r="T837"/>
  <c r="V837"/>
  <c r="X837"/>
  <c r="Z837"/>
  <c r="O838"/>
  <c r="Q838"/>
  <c r="S838"/>
  <c r="U838"/>
  <c r="W838"/>
  <c r="Y838"/>
  <c r="N839"/>
  <c r="P839"/>
  <c r="R839"/>
  <c r="T839"/>
  <c r="V839"/>
  <c r="X839"/>
  <c r="Z839"/>
  <c r="O840"/>
  <c r="Q840"/>
  <c r="S840"/>
  <c r="U840"/>
  <c r="W840"/>
  <c r="Y840"/>
  <c r="N841"/>
  <c r="P841"/>
  <c r="R841"/>
  <c r="T841"/>
  <c r="V841"/>
  <c r="X841"/>
  <c r="Z841"/>
  <c r="O842"/>
  <c r="Q842"/>
  <c r="S842"/>
  <c r="U842"/>
  <c r="W842"/>
  <c r="Y842"/>
  <c r="N843"/>
  <c r="P843"/>
  <c r="R843"/>
  <c r="T843"/>
  <c r="V843"/>
  <c r="X843"/>
  <c r="Z843"/>
  <c r="O844"/>
  <c r="Q844"/>
  <c r="S844"/>
  <c r="U844"/>
  <c r="W844"/>
  <c r="Y844"/>
  <c r="N845"/>
  <c r="P845"/>
  <c r="R845"/>
  <c r="T845"/>
  <c r="V845"/>
  <c r="X845"/>
  <c r="Z845"/>
  <c r="O846"/>
  <c r="Q846"/>
  <c r="S846"/>
  <c r="U846"/>
  <c r="W846"/>
  <c r="Y846"/>
  <c r="N847"/>
  <c r="P847"/>
  <c r="R847"/>
  <c r="T847"/>
  <c r="V847"/>
  <c r="X847"/>
  <c r="Z847"/>
  <c r="O848"/>
  <c r="Q848"/>
  <c r="S848"/>
  <c r="U848"/>
  <c r="W848"/>
  <c r="Y848"/>
  <c r="N849"/>
  <c r="P849"/>
  <c r="R849"/>
  <c r="T849"/>
  <c r="V849"/>
  <c r="X849"/>
  <c r="Z849"/>
  <c r="O850"/>
  <c r="Q850"/>
  <c r="S850"/>
  <c r="U850"/>
  <c r="W850"/>
  <c r="Y850"/>
  <c r="N851"/>
  <c r="P851"/>
  <c r="R851"/>
  <c r="T851"/>
  <c r="V851"/>
  <c r="X851"/>
  <c r="Z851"/>
  <c r="O852"/>
  <c r="Q852"/>
  <c r="S852"/>
  <c r="U852"/>
  <c r="W852"/>
  <c r="Y852"/>
  <c r="N853"/>
  <c r="P853"/>
  <c r="R853"/>
  <c r="T853"/>
  <c r="V853"/>
  <c r="X853"/>
  <c r="Z853"/>
  <c r="O854"/>
  <c r="Q854"/>
  <c r="S854"/>
  <c r="U854"/>
  <c r="W854"/>
  <c r="Y854"/>
  <c r="N855"/>
  <c r="P855"/>
  <c r="R855"/>
  <c r="T855"/>
  <c r="V855"/>
  <c r="X855"/>
  <c r="Z855"/>
  <c r="O856"/>
  <c r="Q856"/>
  <c r="S856"/>
  <c r="U856"/>
  <c r="W856"/>
  <c r="Y856"/>
  <c r="N857"/>
  <c r="P857"/>
  <c r="R857"/>
  <c r="T857"/>
  <c r="V857"/>
  <c r="X857"/>
  <c r="Z857"/>
  <c r="O858"/>
  <c r="Q858"/>
  <c r="S858"/>
  <c r="U858"/>
  <c r="W858"/>
  <c r="Y858"/>
  <c r="N859"/>
  <c r="P859"/>
  <c r="R859"/>
  <c r="T859"/>
  <c r="V859"/>
  <c r="X859"/>
  <c r="Z859"/>
  <c r="O860"/>
  <c r="Q860"/>
  <c r="S860"/>
  <c r="U860"/>
  <c r="W860"/>
  <c r="Y860"/>
  <c r="N861"/>
  <c r="P861"/>
  <c r="R861"/>
  <c r="T861"/>
  <c r="V861"/>
  <c r="X861"/>
  <c r="Z861"/>
  <c r="O862"/>
  <c r="Q862"/>
  <c r="S862"/>
  <c r="U862"/>
  <c r="W862"/>
  <c r="Y862"/>
  <c r="N863"/>
  <c r="P863"/>
  <c r="R863"/>
  <c r="T863"/>
  <c r="V863"/>
  <c r="X863"/>
  <c r="Z863"/>
  <c r="O864"/>
  <c r="Q864"/>
  <c r="S864"/>
  <c r="U864"/>
  <c r="W864"/>
  <c r="Y864"/>
  <c r="N865"/>
  <c r="P865"/>
  <c r="R865"/>
  <c r="T865"/>
  <c r="V865"/>
  <c r="X865"/>
  <c r="Z865"/>
  <c r="O866"/>
  <c r="Q866"/>
  <c r="S866"/>
  <c r="U866"/>
  <c r="W866"/>
  <c r="Y866"/>
  <c r="N867"/>
  <c r="P867"/>
  <c r="R867"/>
  <c r="T867"/>
  <c r="V867"/>
  <c r="X867"/>
  <c r="Z867"/>
  <c r="O868"/>
  <c r="Q868"/>
  <c r="S868"/>
  <c r="U868"/>
  <c r="W868"/>
  <c r="Y868"/>
  <c r="N869"/>
  <c r="P869"/>
  <c r="R869"/>
  <c r="T869"/>
  <c r="V869"/>
  <c r="X869"/>
  <c r="Z869"/>
  <c r="O870"/>
  <c r="Q870"/>
  <c r="S870"/>
  <c r="U870"/>
  <c r="W870"/>
  <c r="Y870"/>
  <c r="N871"/>
  <c r="P871"/>
  <c r="R871"/>
  <c r="T871"/>
  <c r="V871"/>
  <c r="X871"/>
  <c r="Z871"/>
  <c r="O872"/>
  <c r="Q872"/>
  <c r="S872"/>
  <c r="U872"/>
  <c r="W872"/>
  <c r="Y872"/>
  <c r="N873"/>
  <c r="P873"/>
  <c r="R873"/>
  <c r="T873"/>
  <c r="V873"/>
  <c r="X873"/>
  <c r="Z873"/>
  <c r="O874"/>
  <c r="Q874"/>
  <c r="S874"/>
  <c r="U874"/>
  <c r="W874"/>
  <c r="Y874"/>
  <c r="N875"/>
  <c r="P875"/>
  <c r="R875"/>
  <c r="T875"/>
  <c r="V875"/>
  <c r="X875"/>
  <c r="Z875"/>
  <c r="O876"/>
  <c r="Q876"/>
  <c r="S876"/>
  <c r="U876"/>
  <c r="W876"/>
  <c r="Y876"/>
  <c r="N877"/>
  <c r="P877"/>
  <c r="R877"/>
  <c r="T877"/>
  <c r="V877"/>
  <c r="X877"/>
  <c r="Z877"/>
  <c r="O878"/>
  <c r="Q878"/>
  <c r="S878"/>
  <c r="U878"/>
  <c r="W878"/>
  <c r="Y878"/>
  <c r="N879"/>
  <c r="P879"/>
  <c r="R879"/>
  <c r="T879"/>
  <c r="V879"/>
  <c r="X879"/>
  <c r="Z879"/>
  <c r="O880"/>
  <c r="Q880"/>
  <c r="S880"/>
  <c r="U880"/>
  <c r="W880"/>
  <c r="Y880"/>
  <c r="N881"/>
  <c r="P881"/>
  <c r="R881"/>
  <c r="T881"/>
  <c r="V881"/>
  <c r="X881"/>
  <c r="Z881"/>
  <c r="O882"/>
  <c r="Q882"/>
  <c r="S882"/>
  <c r="U882"/>
  <c r="W882"/>
  <c r="Y882"/>
  <c r="N883"/>
  <c r="P883"/>
  <c r="R883"/>
  <c r="T883"/>
  <c r="V883"/>
  <c r="X883"/>
  <c r="Z883"/>
  <c r="O884"/>
  <c r="Q884"/>
  <c r="S884"/>
  <c r="U884"/>
  <c r="W884"/>
  <c r="Y884"/>
  <c r="N885"/>
  <c r="P885"/>
  <c r="R885"/>
  <c r="T885"/>
  <c r="V885"/>
  <c r="X885"/>
  <c r="Z885"/>
  <c r="O886"/>
  <c r="Q886"/>
  <c r="S886"/>
  <c r="U886"/>
  <c r="W886"/>
  <c r="Y886"/>
  <c r="N887"/>
  <c r="P887"/>
  <c r="R887"/>
  <c r="T887"/>
  <c r="V887"/>
  <c r="X887"/>
  <c r="Z887"/>
  <c r="O888"/>
  <c r="Q888"/>
  <c r="S888"/>
  <c r="U888"/>
  <c r="W888"/>
  <c r="Y888"/>
  <c r="N889"/>
  <c r="P889"/>
  <c r="R889"/>
  <c r="T889"/>
  <c r="V889"/>
  <c r="X889"/>
  <c r="Z889"/>
  <c r="O890"/>
  <c r="Q890"/>
  <c r="S890"/>
  <c r="U890"/>
  <c r="W890"/>
  <c r="Y890"/>
  <c r="N891"/>
  <c r="P891"/>
  <c r="R891"/>
  <c r="T891"/>
  <c r="V891"/>
  <c r="X891"/>
  <c r="Z891"/>
  <c r="O892"/>
  <c r="Q892"/>
  <c r="S892"/>
  <c r="U892"/>
  <c r="W892"/>
  <c r="Y892"/>
  <c r="N893"/>
  <c r="P893"/>
  <c r="R893"/>
  <c r="T893"/>
  <c r="V893"/>
  <c r="X893"/>
  <c r="Z893"/>
  <c r="O894"/>
  <c r="Q894"/>
  <c r="S894"/>
  <c r="U894"/>
  <c r="W894"/>
  <c r="Y894"/>
  <c r="N895"/>
  <c r="P895"/>
  <c r="R895"/>
  <c r="T895"/>
  <c r="V895"/>
  <c r="X895"/>
  <c r="Z895"/>
  <c r="O896"/>
  <c r="Q896"/>
  <c r="S896"/>
  <c r="U896"/>
  <c r="W896"/>
  <c r="Y896"/>
  <c r="N897"/>
  <c r="P897"/>
  <c r="R897"/>
  <c r="T897"/>
  <c r="V897"/>
  <c r="X897"/>
  <c r="Z897"/>
  <c r="O898"/>
  <c r="Q898"/>
  <c r="S898"/>
  <c r="U898"/>
  <c r="W898"/>
  <c r="Y898"/>
  <c r="N899"/>
  <c r="P899"/>
  <c r="R899"/>
  <c r="T899"/>
  <c r="V899"/>
  <c r="X899"/>
  <c r="Z899"/>
  <c r="O900"/>
  <c r="Q900"/>
  <c r="S900"/>
  <c r="U900"/>
  <c r="W900"/>
  <c r="Y900"/>
  <c r="N901"/>
  <c r="P901"/>
  <c r="R901"/>
  <c r="T901"/>
  <c r="V901"/>
  <c r="X901"/>
  <c r="Z901"/>
  <c r="O902"/>
  <c r="Q902"/>
  <c r="S902"/>
  <c r="U902"/>
  <c r="W902"/>
  <c r="Y902"/>
  <c r="N903"/>
  <c r="P903"/>
  <c r="R903"/>
  <c r="T903"/>
  <c r="V903"/>
  <c r="X903"/>
  <c r="Z903"/>
  <c r="O904"/>
  <c r="Q904"/>
  <c r="S904"/>
  <c r="U904"/>
  <c r="W904"/>
  <c r="Y904"/>
  <c r="N905"/>
  <c r="P905"/>
  <c r="R905"/>
  <c r="T905"/>
  <c r="V905"/>
  <c r="X905"/>
  <c r="Z905"/>
  <c r="O906"/>
  <c r="Q906"/>
  <c r="S906"/>
  <c r="U906"/>
  <c r="W906"/>
  <c r="Y906"/>
  <c r="N907"/>
  <c r="P907"/>
  <c r="R907"/>
  <c r="T907"/>
  <c r="V907"/>
  <c r="X907"/>
  <c r="Z907"/>
  <c r="O908"/>
  <c r="Q908"/>
  <c r="S908"/>
  <c r="U908"/>
  <c r="W908"/>
  <c r="Y908"/>
  <c r="N909"/>
  <c r="P909"/>
  <c r="R909"/>
  <c r="T909"/>
  <c r="V909"/>
  <c r="X909"/>
  <c r="Z909"/>
  <c r="O910"/>
  <c r="Q910"/>
  <c r="S910"/>
  <c r="U910"/>
  <c r="W910"/>
  <c r="Y910"/>
  <c r="N911"/>
  <c r="P911"/>
  <c r="R911"/>
  <c r="T911"/>
  <c r="V911"/>
  <c r="X911"/>
  <c r="Z911"/>
  <c r="O912"/>
  <c r="Q912"/>
  <c r="S912"/>
  <c r="U912"/>
  <c r="W912"/>
  <c r="Y912"/>
  <c r="N913"/>
  <c r="P913"/>
  <c r="R913"/>
  <c r="T913"/>
  <c r="V913"/>
  <c r="X913"/>
  <c r="Z913"/>
  <c r="O914"/>
  <c r="Q914"/>
  <c r="S914"/>
  <c r="U914"/>
  <c r="W914"/>
  <c r="Y914"/>
  <c r="N915"/>
  <c r="P915"/>
  <c r="R915"/>
  <c r="T915"/>
  <c r="V915"/>
  <c r="X915"/>
  <c r="Z915"/>
  <c r="O916"/>
  <c r="Q916"/>
  <c r="S916"/>
  <c r="U916"/>
  <c r="W916"/>
  <c r="Y916"/>
  <c r="N917"/>
  <c r="P917"/>
  <c r="R917"/>
  <c r="T917"/>
  <c r="V917"/>
  <c r="X917"/>
  <c r="Z917"/>
  <c r="O918"/>
  <c r="Q918"/>
  <c r="S918"/>
  <c r="U918"/>
  <c r="W918"/>
  <c r="Y918"/>
  <c r="N919"/>
  <c r="P919"/>
  <c r="R919"/>
  <c r="T919"/>
  <c r="V919"/>
  <c r="X919"/>
  <c r="Z919"/>
  <c r="O920"/>
  <c r="Q920"/>
  <c r="S920"/>
  <c r="U920"/>
  <c r="W920"/>
  <c r="Y920"/>
  <c r="N921"/>
  <c r="P921"/>
  <c r="R921"/>
  <c r="T921"/>
  <c r="V921"/>
  <c r="X921"/>
  <c r="Z921"/>
  <c r="O922"/>
  <c r="Q922"/>
  <c r="S922"/>
  <c r="U922"/>
  <c r="W922"/>
  <c r="Y922"/>
  <c r="N923"/>
  <c r="P923"/>
  <c r="R923"/>
  <c r="T923"/>
  <c r="V923"/>
  <c r="X923"/>
  <c r="Z923"/>
  <c r="O924"/>
  <c r="Q924"/>
  <c r="S924"/>
  <c r="U924"/>
  <c r="W924"/>
  <c r="Y924"/>
  <c r="N925"/>
  <c r="P925"/>
  <c r="R925"/>
  <c r="T925"/>
  <c r="V925"/>
  <c r="X925"/>
  <c r="Z925"/>
  <c r="O926"/>
  <c r="Q926"/>
  <c r="S926"/>
  <c r="U926"/>
  <c r="W926"/>
  <c r="Y926"/>
  <c r="N927"/>
  <c r="P927"/>
  <c r="R927"/>
  <c r="T927"/>
  <c r="V927"/>
  <c r="X927"/>
  <c r="Z927"/>
  <c r="O928"/>
  <c r="Q928"/>
  <c r="S928"/>
  <c r="U928"/>
  <c r="W928"/>
  <c r="Y928"/>
  <c r="N929"/>
  <c r="P929"/>
  <c r="R929"/>
  <c r="T929"/>
  <c r="V929"/>
  <c r="X929"/>
  <c r="Z929"/>
  <c r="O930"/>
  <c r="Q930"/>
  <c r="S930"/>
  <c r="U930"/>
  <c r="W930"/>
  <c r="Y930"/>
  <c r="N931"/>
  <c r="P931"/>
  <c r="R931"/>
  <c r="T931"/>
  <c r="V931"/>
  <c r="X931"/>
  <c r="Z931"/>
  <c r="O932"/>
  <c r="Q932"/>
  <c r="S932"/>
  <c r="U932"/>
  <c r="W932"/>
  <c r="Y932"/>
  <c r="N933"/>
  <c r="P933"/>
  <c r="R933"/>
  <c r="T933"/>
  <c r="V933"/>
  <c r="X933"/>
  <c r="Z933"/>
  <c r="O934"/>
  <c r="Q934"/>
  <c r="S934"/>
  <c r="U934"/>
  <c r="W934"/>
  <c r="Y934"/>
  <c r="N935"/>
  <c r="P935"/>
  <c r="R935"/>
  <c r="T935"/>
  <c r="V935"/>
  <c r="X935"/>
  <c r="Z935"/>
  <c r="O936"/>
  <c r="Q936"/>
  <c r="S936"/>
  <c r="U936"/>
  <c r="W936"/>
  <c r="Y936"/>
  <c r="N937"/>
  <c r="P937"/>
  <c r="R937"/>
  <c r="T937"/>
  <c r="V937"/>
  <c r="X937"/>
  <c r="Z937"/>
  <c r="O938"/>
  <c r="Q938"/>
  <c r="S938"/>
  <c r="U938"/>
  <c r="W938"/>
  <c r="Y938"/>
  <c r="N939"/>
  <c r="P939"/>
  <c r="R939"/>
  <c r="T939"/>
  <c r="V939"/>
  <c r="X939"/>
  <c r="Z939"/>
  <c r="O940"/>
  <c r="Q940"/>
  <c r="S940"/>
  <c r="U940"/>
  <c r="W940"/>
  <c r="Y940"/>
  <c r="N941"/>
  <c r="P941"/>
  <c r="R941"/>
  <c r="T941"/>
  <c r="V941"/>
  <c r="X941"/>
  <c r="Z941"/>
  <c r="O942"/>
  <c r="Q942"/>
  <c r="S942"/>
  <c r="U942"/>
  <c r="W942"/>
  <c r="Y942"/>
  <c r="N943"/>
  <c r="P943"/>
  <c r="R943"/>
  <c r="T943"/>
  <c r="V943"/>
  <c r="X943"/>
  <c r="Z943"/>
  <c r="O944"/>
  <c r="Q944"/>
  <c r="S944"/>
  <c r="U944"/>
  <c r="W944"/>
  <c r="Y944"/>
  <c r="N945"/>
  <c r="P945"/>
  <c r="R945"/>
  <c r="T945"/>
  <c r="V945"/>
  <c r="X945"/>
  <c r="Z945"/>
  <c r="O946"/>
  <c r="Q946"/>
  <c r="S946"/>
  <c r="U946"/>
  <c r="W946"/>
  <c r="Y946"/>
  <c r="N947"/>
  <c r="P947"/>
  <c r="R947"/>
  <c r="T947"/>
  <c r="V947"/>
  <c r="X947"/>
  <c r="Z947"/>
  <c r="O948"/>
  <c r="Q948"/>
  <c r="S948"/>
  <c r="U948"/>
  <c r="W948"/>
  <c r="Y948"/>
  <c r="N949"/>
  <c r="P949"/>
  <c r="R949"/>
  <c r="T949"/>
  <c r="V949"/>
  <c r="X949"/>
  <c r="Z949"/>
  <c r="O950"/>
  <c r="Q950"/>
  <c r="S950"/>
  <c r="U950"/>
  <c r="W950"/>
  <c r="Y950"/>
  <c r="N951"/>
  <c r="P951"/>
  <c r="R951"/>
  <c r="T951"/>
  <c r="V951"/>
  <c r="X951"/>
  <c r="Z951"/>
  <c r="O952"/>
  <c r="Q952"/>
  <c r="S952"/>
  <c r="U952"/>
  <c r="W952"/>
  <c r="Y952"/>
  <c r="N953"/>
  <c r="P953"/>
  <c r="R953"/>
  <c r="T953"/>
  <c r="V953"/>
  <c r="X953"/>
  <c r="Z953"/>
  <c r="O954"/>
  <c r="Q954"/>
  <c r="S954"/>
  <c r="U954"/>
  <c r="W954"/>
  <c r="Y954"/>
  <c r="N955"/>
  <c r="P955"/>
  <c r="R955"/>
  <c r="T955"/>
  <c r="V955"/>
  <c r="X955"/>
  <c r="Z955"/>
  <c r="O956"/>
  <c r="Q956"/>
  <c r="S956"/>
  <c r="U956"/>
  <c r="W956"/>
  <c r="Y956"/>
  <c r="N957"/>
  <c r="P957"/>
  <c r="R957"/>
  <c r="T957"/>
  <c r="V957"/>
  <c r="X957"/>
  <c r="Z957"/>
  <c r="O958"/>
  <c r="Q958"/>
  <c r="S958"/>
  <c r="U958"/>
  <c r="W958"/>
  <c r="Y958"/>
  <c r="N959"/>
  <c r="P959"/>
  <c r="R959"/>
  <c r="T959"/>
  <c r="V959"/>
  <c r="X959"/>
  <c r="Z959"/>
  <c r="O960"/>
  <c r="Q960"/>
  <c r="S960"/>
  <c r="U960"/>
  <c r="W960"/>
  <c r="Y960"/>
  <c r="N961"/>
  <c r="P961"/>
  <c r="R961"/>
  <c r="T961"/>
  <c r="V961"/>
  <c r="X961"/>
  <c r="Z961"/>
  <c r="O962"/>
  <c r="Q962"/>
  <c r="S962"/>
  <c r="U962"/>
  <c r="W962"/>
  <c r="Y962"/>
  <c r="N963"/>
  <c r="P963"/>
  <c r="R963"/>
  <c r="T963"/>
  <c r="V963"/>
  <c r="X963"/>
  <c r="Z963"/>
  <c r="O964"/>
  <c r="Q964"/>
  <c r="S964"/>
  <c r="U964"/>
  <c r="W964"/>
  <c r="Y964"/>
  <c r="N965"/>
  <c r="P965"/>
  <c r="R965"/>
  <c r="T965"/>
  <c r="V965"/>
  <c r="X965"/>
  <c r="Z965"/>
  <c r="O966"/>
  <c r="Q966"/>
  <c r="S966"/>
  <c r="U966"/>
  <c r="W966"/>
  <c r="Y966"/>
  <c r="N967"/>
  <c r="P967"/>
  <c r="R967"/>
  <c r="T967"/>
  <c r="V967"/>
  <c r="X967"/>
  <c r="Z967"/>
  <c r="O968"/>
  <c r="Q968"/>
  <c r="S968"/>
  <c r="U968"/>
  <c r="W968"/>
  <c r="Y968"/>
  <c r="N969"/>
  <c r="P969"/>
  <c r="R969"/>
  <c r="T969"/>
  <c r="V969"/>
  <c r="X969"/>
  <c r="Z969"/>
  <c r="O970"/>
  <c r="Q970"/>
  <c r="S970"/>
  <c r="U970"/>
  <c r="W970"/>
  <c r="Y970"/>
  <c r="N971"/>
  <c r="P971"/>
  <c r="R971"/>
  <c r="T971"/>
  <c r="V971"/>
  <c r="X971"/>
  <c r="Z971"/>
  <c r="O972"/>
  <c r="Q972"/>
  <c r="S972"/>
  <c r="U972"/>
  <c r="W972"/>
  <c r="Y972"/>
  <c r="N973"/>
  <c r="P973"/>
  <c r="R973"/>
  <c r="T973"/>
  <c r="V973"/>
  <c r="X973"/>
  <c r="Z973"/>
  <c r="O974"/>
  <c r="Q974"/>
  <c r="S974"/>
  <c r="U974"/>
  <c r="W974"/>
  <c r="Y974"/>
  <c r="N975"/>
  <c r="P975"/>
  <c r="R975"/>
  <c r="T975"/>
  <c r="V975"/>
  <c r="X975"/>
  <c r="Z975"/>
  <c r="O976"/>
  <c r="Q976"/>
  <c r="S976"/>
  <c r="U976"/>
  <c r="W976"/>
  <c r="Y976"/>
  <c r="N977"/>
  <c r="P977"/>
  <c r="R977"/>
  <c r="T977"/>
  <c r="V977"/>
  <c r="X977"/>
  <c r="Z977"/>
  <c r="O978"/>
  <c r="Q978"/>
  <c r="S978"/>
  <c r="U978"/>
  <c r="W978"/>
  <c r="Y978"/>
  <c r="N979"/>
  <c r="P979"/>
  <c r="R979"/>
  <c r="T979"/>
  <c r="V979"/>
  <c r="X979"/>
  <c r="Z979"/>
  <c r="O980"/>
  <c r="Q980"/>
  <c r="S980"/>
  <c r="U980"/>
  <c r="W980"/>
  <c r="Y980"/>
  <c r="N981"/>
  <c r="P981"/>
  <c r="R981"/>
  <c r="T981"/>
  <c r="V981"/>
  <c r="X981"/>
  <c r="Z981"/>
  <c r="O982"/>
  <c r="Q982"/>
  <c r="S982"/>
  <c r="U982"/>
  <c r="W982"/>
  <c r="Y982"/>
  <c r="N983"/>
  <c r="P983"/>
  <c r="R983"/>
  <c r="T983"/>
  <c r="V983"/>
  <c r="X983"/>
  <c r="Z983"/>
  <c r="O984"/>
  <c r="Q984"/>
  <c r="S984"/>
  <c r="U984"/>
  <c r="W984"/>
  <c r="Y984"/>
  <c r="N985"/>
  <c r="P985"/>
  <c r="R985"/>
  <c r="T985"/>
  <c r="V985"/>
  <c r="X985"/>
  <c r="Z985"/>
  <c r="O986"/>
  <c r="Q986"/>
  <c r="S986"/>
  <c r="U986"/>
  <c r="W986"/>
  <c r="Y986"/>
  <c r="N987"/>
  <c r="P987"/>
  <c r="R987"/>
  <c r="T987"/>
  <c r="V987"/>
  <c r="X987"/>
  <c r="Z987"/>
  <c r="O988"/>
  <c r="Q988"/>
  <c r="S988"/>
  <c r="U988"/>
  <c r="W988"/>
  <c r="Y988"/>
  <c r="N989"/>
  <c r="P989"/>
  <c r="R989"/>
  <c r="T989"/>
  <c r="V989"/>
  <c r="X989"/>
  <c r="Z989"/>
  <c r="O990"/>
  <c r="Q990"/>
  <c r="S990"/>
  <c r="U990"/>
  <c r="W990"/>
  <c r="Y990"/>
  <c r="N991"/>
  <c r="P991"/>
  <c r="R991"/>
  <c r="T991"/>
  <c r="V991"/>
  <c r="X991"/>
  <c r="Z991"/>
  <c r="O992"/>
  <c r="Q992"/>
  <c r="S992"/>
  <c r="U992"/>
  <c r="W992"/>
  <c r="Y992"/>
  <c r="N993"/>
  <c r="P993"/>
  <c r="R993"/>
  <c r="T993"/>
  <c r="V993"/>
  <c r="X993"/>
  <c r="Z993"/>
  <c r="O994"/>
  <c r="Q994"/>
  <c r="O661"/>
  <c r="S661"/>
  <c r="W661"/>
  <c r="N662"/>
  <c r="R662"/>
  <c r="V662"/>
  <c r="Z662"/>
  <c r="Q663"/>
  <c r="U663"/>
  <c r="Y663"/>
  <c r="P664"/>
  <c r="T664"/>
  <c r="X664"/>
  <c r="O665"/>
  <c r="S665"/>
  <c r="W665"/>
  <c r="N666"/>
  <c r="R666"/>
  <c r="V666"/>
  <c r="Z666"/>
  <c r="Q667"/>
  <c r="U667"/>
  <c r="Y667"/>
  <c r="P668"/>
  <c r="T668"/>
  <c r="X668"/>
  <c r="O669"/>
  <c r="S669"/>
  <c r="W669"/>
  <c r="N670"/>
  <c r="R670"/>
  <c r="V670"/>
  <c r="Z670"/>
  <c r="Q671"/>
  <c r="U671"/>
  <c r="Y671"/>
  <c r="P672"/>
  <c r="T672"/>
  <c r="X672"/>
  <c r="O673"/>
  <c r="S673"/>
  <c r="W673"/>
  <c r="N674"/>
  <c r="R674"/>
  <c r="V674"/>
  <c r="Z674"/>
  <c r="Q675"/>
  <c r="U675"/>
  <c r="Y675"/>
  <c r="P676"/>
  <c r="T676"/>
  <c r="X676"/>
  <c r="O677"/>
  <c r="S677"/>
  <c r="W677"/>
  <c r="N678"/>
  <c r="R678"/>
  <c r="V678"/>
  <c r="Z678"/>
  <c r="Q679"/>
  <c r="U679"/>
  <c r="Y679"/>
  <c r="P680"/>
  <c r="T680"/>
  <c r="X680"/>
  <c r="O681"/>
  <c r="S681"/>
  <c r="W681"/>
  <c r="N682"/>
  <c r="R682"/>
  <c r="V682"/>
  <c r="Z682"/>
  <c r="Q683"/>
  <c r="U683"/>
  <c r="Y683"/>
  <c r="P684"/>
  <c r="T684"/>
  <c r="X684"/>
  <c r="O685"/>
  <c r="S685"/>
  <c r="W685"/>
  <c r="N686"/>
  <c r="R686"/>
  <c r="V686"/>
  <c r="Z686"/>
  <c r="Q687"/>
  <c r="U687"/>
  <c r="Y687"/>
  <c r="P688"/>
  <c r="T688"/>
  <c r="X688"/>
  <c r="O689"/>
  <c r="S689"/>
  <c r="W689"/>
  <c r="N690"/>
  <c r="R690"/>
  <c r="V690"/>
  <c r="Z690"/>
  <c r="Q691"/>
  <c r="U691"/>
  <c r="Y691"/>
  <c r="P692"/>
  <c r="T692"/>
  <c r="X692"/>
  <c r="O693"/>
  <c r="S693"/>
  <c r="W693"/>
  <c r="N694"/>
  <c r="R694"/>
  <c r="V694"/>
  <c r="Z694"/>
  <c r="Q695"/>
  <c r="U695"/>
  <c r="Y695"/>
  <c r="P696"/>
  <c r="T696"/>
  <c r="X696"/>
  <c r="O697"/>
  <c r="S697"/>
  <c r="U697"/>
  <c r="W697"/>
  <c r="Y697"/>
  <c r="N698"/>
  <c r="P698"/>
  <c r="R698"/>
  <c r="T698"/>
  <c r="V698"/>
  <c r="X698"/>
  <c r="Z698"/>
  <c r="O699"/>
  <c r="Q699"/>
  <c r="S699"/>
  <c r="U699"/>
  <c r="W699"/>
  <c r="Y699"/>
  <c r="N700"/>
  <c r="P700"/>
  <c r="R700"/>
  <c r="T700"/>
  <c r="V700"/>
  <c r="X700"/>
  <c r="Z700"/>
  <c r="O701"/>
  <c r="Q701"/>
  <c r="S701"/>
  <c r="U701"/>
  <c r="W701"/>
  <c r="Y701"/>
  <c r="N702"/>
  <c r="P702"/>
  <c r="R702"/>
  <c r="T702"/>
  <c r="V702"/>
  <c r="X702"/>
  <c r="Z702"/>
  <c r="O703"/>
  <c r="Q703"/>
  <c r="S703"/>
  <c r="U703"/>
  <c r="W703"/>
  <c r="Y703"/>
  <c r="N704"/>
  <c r="P704"/>
  <c r="R704"/>
  <c r="T704"/>
  <c r="V704"/>
  <c r="X704"/>
  <c r="Z704"/>
  <c r="O705"/>
  <c r="Q705"/>
  <c r="S705"/>
  <c r="U705"/>
  <c r="W705"/>
  <c r="Y705"/>
  <c r="N706"/>
  <c r="P706"/>
  <c r="R706"/>
  <c r="T706"/>
  <c r="V706"/>
  <c r="X706"/>
  <c r="Z706"/>
  <c r="O707"/>
  <c r="Q707"/>
  <c r="S707"/>
  <c r="U707"/>
  <c r="W707"/>
  <c r="Y707"/>
  <c r="N708"/>
  <c r="P708"/>
  <c r="R708"/>
  <c r="T708"/>
  <c r="V708"/>
  <c r="X708"/>
  <c r="Z708"/>
  <c r="O709"/>
  <c r="Q709"/>
  <c r="S709"/>
  <c r="U709"/>
  <c r="W709"/>
  <c r="Y709"/>
  <c r="N712"/>
  <c r="P712"/>
  <c r="R712"/>
  <c r="T712"/>
  <c r="V712"/>
  <c r="X712"/>
  <c r="Z712"/>
  <c r="O713"/>
  <c r="Q713"/>
  <c r="S713"/>
  <c r="U713"/>
  <c r="W713"/>
  <c r="Y713"/>
  <c r="N714"/>
  <c r="P714"/>
  <c r="R714"/>
  <c r="T714"/>
  <c r="V714"/>
  <c r="X714"/>
  <c r="Z714"/>
  <c r="O715"/>
  <c r="Q715"/>
  <c r="S715"/>
  <c r="U715"/>
  <c r="W715"/>
  <c r="Y715"/>
  <c r="N716"/>
  <c r="P716"/>
  <c r="R716"/>
  <c r="T716"/>
  <c r="V716"/>
  <c r="X716"/>
  <c r="Z716"/>
  <c r="O717"/>
  <c r="Q717"/>
  <c r="S717"/>
  <c r="U717"/>
  <c r="W717"/>
  <c r="Y717"/>
  <c r="N718"/>
  <c r="P718"/>
  <c r="R718"/>
  <c r="T718"/>
  <c r="V718"/>
  <c r="X718"/>
  <c r="Z718"/>
  <c r="O719"/>
  <c r="Q719"/>
  <c r="S719"/>
  <c r="U719"/>
  <c r="W719"/>
  <c r="Y719"/>
  <c r="N720"/>
  <c r="P720"/>
  <c r="R720"/>
  <c r="T720"/>
  <c r="V720"/>
  <c r="X720"/>
  <c r="Z720"/>
  <c r="O721"/>
  <c r="Q721"/>
  <c r="S721"/>
  <c r="U721"/>
  <c r="W721"/>
  <c r="Y721"/>
  <c r="N722"/>
  <c r="P722"/>
  <c r="R722"/>
  <c r="T722"/>
  <c r="V722"/>
  <c r="X722"/>
  <c r="Z722"/>
  <c r="O723"/>
  <c r="Q723"/>
  <c r="S723"/>
  <c r="U723"/>
  <c r="W723"/>
  <c r="Y723"/>
  <c r="N724"/>
  <c r="P724"/>
  <c r="R724"/>
  <c r="T724"/>
  <c r="V724"/>
  <c r="X724"/>
  <c r="Z724"/>
  <c r="O725"/>
  <c r="Q725"/>
  <c r="S725"/>
  <c r="U725"/>
  <c r="W725"/>
  <c r="Y725"/>
  <c r="N726"/>
  <c r="P726"/>
  <c r="R726"/>
  <c r="T726"/>
  <c r="V726"/>
  <c r="X726"/>
  <c r="Z726"/>
  <c r="O727"/>
  <c r="Q727"/>
  <c r="S727"/>
  <c r="U727"/>
  <c r="W727"/>
  <c r="Y727"/>
  <c r="N728"/>
  <c r="P728"/>
  <c r="R728"/>
  <c r="T728"/>
  <c r="V728"/>
  <c r="X728"/>
  <c r="Z728"/>
  <c r="O729"/>
  <c r="Q729"/>
  <c r="S729"/>
  <c r="U729"/>
  <c r="W729"/>
  <c r="Y729"/>
  <c r="N730"/>
  <c r="P730"/>
  <c r="R730"/>
  <c r="T730"/>
  <c r="V730"/>
  <c r="X730"/>
  <c r="Z730"/>
  <c r="O731"/>
  <c r="Q731"/>
  <c r="S731"/>
  <c r="U731"/>
  <c r="W731"/>
  <c r="Y731"/>
  <c r="N732"/>
  <c r="P732"/>
  <c r="R732"/>
  <c r="T732"/>
  <c r="V732"/>
  <c r="X732"/>
  <c r="Z732"/>
  <c r="O733"/>
  <c r="Q733"/>
  <c r="S733"/>
  <c r="U733"/>
  <c r="W733"/>
  <c r="Y733"/>
  <c r="N734"/>
  <c r="P734"/>
  <c r="R734"/>
  <c r="T734"/>
  <c r="V734"/>
  <c r="X734"/>
  <c r="Z734"/>
  <c r="O735"/>
  <c r="Q735"/>
  <c r="S735"/>
  <c r="U735"/>
  <c r="W735"/>
  <c r="Y735"/>
  <c r="N736"/>
  <c r="P736"/>
  <c r="R736"/>
  <c r="T736"/>
  <c r="V736"/>
  <c r="X736"/>
  <c r="Z736"/>
  <c r="O737"/>
  <c r="Q737"/>
  <c r="S737"/>
  <c r="U737"/>
  <c r="W737"/>
  <c r="Y737"/>
  <c r="N738"/>
  <c r="P738"/>
  <c r="R738"/>
  <c r="T738"/>
  <c r="V738"/>
  <c r="X738"/>
  <c r="Z738"/>
  <c r="O739"/>
  <c r="Q739"/>
  <c r="S739"/>
  <c r="U739"/>
  <c r="W739"/>
  <c r="Y739"/>
  <c r="N740"/>
  <c r="P740"/>
  <c r="R740"/>
  <c r="T740"/>
  <c r="V740"/>
  <c r="X740"/>
  <c r="Z740"/>
  <c r="O741"/>
  <c r="Q741"/>
  <c r="S741"/>
  <c r="U741"/>
  <c r="W741"/>
  <c r="Y741"/>
  <c r="N742"/>
  <c r="P742"/>
  <c r="R742"/>
  <c r="T742"/>
  <c r="V742"/>
  <c r="X742"/>
  <c r="Z742"/>
  <c r="O743"/>
  <c r="Q743"/>
  <c r="S743"/>
  <c r="U743"/>
  <c r="W743"/>
  <c r="Y743"/>
  <c r="N744"/>
  <c r="P744"/>
  <c r="R744"/>
  <c r="T744"/>
  <c r="V744"/>
  <c r="X744"/>
  <c r="Z744"/>
  <c r="O745"/>
  <c r="Q745"/>
  <c r="S745"/>
  <c r="U745"/>
  <c r="W745"/>
  <c r="Y745"/>
  <c r="N746"/>
  <c r="P746"/>
  <c r="R746"/>
  <c r="T746"/>
  <c r="V746"/>
  <c r="X746"/>
  <c r="Z746"/>
  <c r="O747"/>
  <c r="Q747"/>
  <c r="S747"/>
  <c r="U747"/>
  <c r="W747"/>
  <c r="Y747"/>
  <c r="N748"/>
  <c r="P748"/>
  <c r="R748"/>
  <c r="T748"/>
  <c r="V748"/>
  <c r="X748"/>
  <c r="Z748"/>
  <c r="O749"/>
  <c r="Q749"/>
  <c r="S749"/>
  <c r="U749"/>
  <c r="W749"/>
  <c r="Y749"/>
  <c r="N750"/>
  <c r="P750"/>
  <c r="R750"/>
  <c r="T750"/>
  <c r="V750"/>
  <c r="X750"/>
  <c r="Z750"/>
  <c r="O751"/>
  <c r="Q751"/>
  <c r="S751"/>
  <c r="U751"/>
  <c r="W751"/>
  <c r="Y751"/>
  <c r="N752"/>
  <c r="P752"/>
  <c r="R752"/>
  <c r="T752"/>
  <c r="V752"/>
  <c r="X752"/>
  <c r="Z752"/>
  <c r="O753"/>
  <c r="Q753"/>
  <c r="S753"/>
  <c r="U753"/>
  <c r="W753"/>
  <c r="Y753"/>
  <c r="N754"/>
  <c r="P754"/>
  <c r="R754"/>
  <c r="T754"/>
  <c r="V754"/>
  <c r="X754"/>
  <c r="Z754"/>
  <c r="O755"/>
  <c r="Q755"/>
  <c r="S755"/>
  <c r="U755"/>
  <c r="W755"/>
  <c r="Y755"/>
  <c r="N756"/>
  <c r="P756"/>
  <c r="R756"/>
  <c r="T756"/>
  <c r="V756"/>
  <c r="X756"/>
  <c r="Z756"/>
  <c r="O757"/>
  <c r="Q757"/>
  <c r="S757"/>
  <c r="U757"/>
  <c r="W757"/>
  <c r="Y757"/>
  <c r="N758"/>
  <c r="P758"/>
  <c r="R758"/>
  <c r="T758"/>
  <c r="V758"/>
  <c r="X758"/>
  <c r="Z758"/>
  <c r="O759"/>
  <c r="Q759"/>
  <c r="S759"/>
  <c r="U759"/>
  <c r="W759"/>
  <c r="Y759"/>
  <c r="N760"/>
  <c r="P760"/>
  <c r="R760"/>
  <c r="T760"/>
  <c r="V760"/>
  <c r="X760"/>
  <c r="Z760"/>
  <c r="O761"/>
  <c r="Q761"/>
  <c r="S761"/>
  <c r="U761"/>
  <c r="W761"/>
  <c r="Y761"/>
  <c r="N762"/>
  <c r="P762"/>
  <c r="R762"/>
  <c r="T762"/>
  <c r="V762"/>
  <c r="X762"/>
  <c r="Z762"/>
  <c r="O763"/>
  <c r="Q763"/>
  <c r="S763"/>
  <c r="U763"/>
  <c r="W763"/>
  <c r="Y763"/>
  <c r="N764"/>
  <c r="P764"/>
  <c r="R764"/>
  <c r="T764"/>
  <c r="V764"/>
  <c r="X764"/>
  <c r="Z764"/>
  <c r="O765"/>
  <c r="Q765"/>
  <c r="S765"/>
  <c r="U765"/>
  <c r="W765"/>
  <c r="Y765"/>
  <c r="N766"/>
  <c r="P766"/>
  <c r="R766"/>
  <c r="T766"/>
  <c r="V766"/>
  <c r="X766"/>
  <c r="Z766"/>
  <c r="O767"/>
  <c r="Q767"/>
  <c r="S767"/>
  <c r="U767"/>
  <c r="W767"/>
  <c r="Y767"/>
  <c r="N768"/>
  <c r="P768"/>
  <c r="R768"/>
  <c r="T768"/>
  <c r="V768"/>
  <c r="X768"/>
  <c r="Z768"/>
  <c r="O769"/>
  <c r="Q769"/>
  <c r="S769"/>
  <c r="U769"/>
  <c r="W769"/>
  <c r="Y769"/>
  <c r="N770"/>
  <c r="P770"/>
  <c r="R770"/>
  <c r="T770"/>
  <c r="V770"/>
  <c r="X770"/>
  <c r="Z770"/>
  <c r="O771"/>
  <c r="Q771"/>
  <c r="S771"/>
  <c r="U771"/>
  <c r="W771"/>
  <c r="Y771"/>
  <c r="N772"/>
  <c r="P772"/>
  <c r="R772"/>
  <c r="T772"/>
  <c r="V772"/>
  <c r="X772"/>
  <c r="Z772"/>
  <c r="O773"/>
  <c r="Q773"/>
  <c r="S773"/>
  <c r="U773"/>
  <c r="W773"/>
  <c r="Y773"/>
  <c r="N774"/>
  <c r="P774"/>
  <c r="R774"/>
  <c r="T774"/>
  <c r="V774"/>
  <c r="X774"/>
  <c r="Z774"/>
  <c r="O775"/>
  <c r="Q775"/>
  <c r="S775"/>
  <c r="U775"/>
  <c r="W775"/>
  <c r="Y775"/>
  <c r="N776"/>
  <c r="P776"/>
  <c r="R776"/>
  <c r="T776"/>
  <c r="V776"/>
  <c r="X776"/>
  <c r="Z776"/>
  <c r="O777"/>
  <c r="Q777"/>
  <c r="S777"/>
  <c r="U777"/>
  <c r="W777"/>
  <c r="Y777"/>
  <c r="N778"/>
  <c r="P778"/>
  <c r="R778"/>
  <c r="T778"/>
  <c r="V778"/>
  <c r="X778"/>
  <c r="Z778"/>
  <c r="O779"/>
  <c r="Q779"/>
  <c r="S779"/>
  <c r="U779"/>
  <c r="W779"/>
  <c r="Y779"/>
  <c r="N780"/>
  <c r="P780"/>
  <c r="R780"/>
  <c r="T780"/>
  <c r="V780"/>
  <c r="X780"/>
  <c r="Z780"/>
  <c r="O781"/>
  <c r="Q781"/>
  <c r="S781"/>
  <c r="U781"/>
  <c r="W781"/>
  <c r="Y781"/>
  <c r="N782"/>
  <c r="P782"/>
  <c r="R782"/>
  <c r="T782"/>
  <c r="V782"/>
  <c r="X782"/>
  <c r="Z782"/>
  <c r="O783"/>
  <c r="Q783"/>
  <c r="S783"/>
  <c r="U783"/>
  <c r="W783"/>
  <c r="Y783"/>
  <c r="N784"/>
  <c r="P784"/>
  <c r="R784"/>
  <c r="T784"/>
  <c r="V784"/>
  <c r="X784"/>
  <c r="Z784"/>
  <c r="O785"/>
  <c r="Q785"/>
  <c r="S785"/>
  <c r="U785"/>
  <c r="W785"/>
  <c r="Y785"/>
  <c r="N786"/>
  <c r="P786"/>
  <c r="R786"/>
  <c r="T786"/>
  <c r="V786"/>
  <c r="X786"/>
  <c r="Z786"/>
  <c r="O787"/>
  <c r="Q787"/>
  <c r="S787"/>
  <c r="U787"/>
  <c r="W787"/>
  <c r="Y787"/>
  <c r="N788"/>
  <c r="P788"/>
  <c r="R788"/>
  <c r="T788"/>
  <c r="V788"/>
  <c r="X788"/>
  <c r="Z788"/>
  <c r="O789"/>
  <c r="Q789"/>
  <c r="S789"/>
  <c r="U789"/>
  <c r="W789"/>
  <c r="Y789"/>
  <c r="N790"/>
  <c r="P790"/>
  <c r="R790"/>
  <c r="T790"/>
  <c r="V790"/>
  <c r="X790"/>
  <c r="Z790"/>
  <c r="O791"/>
  <c r="Q791"/>
  <c r="S791"/>
  <c r="U791"/>
  <c r="W791"/>
  <c r="Y791"/>
  <c r="N792"/>
  <c r="P792"/>
  <c r="R792"/>
  <c r="T792"/>
  <c r="V792"/>
  <c r="X792"/>
  <c r="Z792"/>
  <c r="O793"/>
  <c r="Q793"/>
  <c r="S793"/>
  <c r="U793"/>
  <c r="W793"/>
  <c r="Y793"/>
  <c r="N794"/>
  <c r="P794"/>
  <c r="R794"/>
  <c r="T794"/>
  <c r="V794"/>
  <c r="X794"/>
  <c r="Z794"/>
  <c r="O795"/>
  <c r="Q795"/>
  <c r="S795"/>
  <c r="U795"/>
  <c r="W795"/>
  <c r="Y795"/>
  <c r="N796"/>
  <c r="P796"/>
  <c r="R796"/>
  <c r="T796"/>
  <c r="V796"/>
  <c r="X796"/>
  <c r="Z796"/>
  <c r="O797"/>
  <c r="Q797"/>
  <c r="S797"/>
  <c r="U797"/>
  <c r="W797"/>
  <c r="Y797"/>
  <c r="N798"/>
  <c r="P798"/>
  <c r="R798"/>
  <c r="T798"/>
  <c r="V798"/>
  <c r="X798"/>
  <c r="Z798"/>
  <c r="O799"/>
  <c r="Q799"/>
  <c r="S799"/>
  <c r="U799"/>
  <c r="W799"/>
  <c r="Y799"/>
  <c r="N800"/>
  <c r="P800"/>
  <c r="R800"/>
  <c r="T800"/>
  <c r="V800"/>
  <c r="X800"/>
  <c r="Z800"/>
  <c r="O801"/>
  <c r="Q801"/>
  <c r="S801"/>
  <c r="U801"/>
  <c r="W801"/>
  <c r="Y801"/>
  <c r="N802"/>
  <c r="P802"/>
  <c r="R802"/>
  <c r="T802"/>
  <c r="V802"/>
  <c r="X802"/>
  <c r="Z802"/>
  <c r="O803"/>
  <c r="Q803"/>
  <c r="S803"/>
  <c r="U803"/>
  <c r="W803"/>
  <c r="Y803"/>
  <c r="N804"/>
  <c r="P804"/>
  <c r="R804"/>
  <c r="T804"/>
  <c r="V804"/>
  <c r="X804"/>
  <c r="Z804"/>
  <c r="O805"/>
  <c r="Q805"/>
  <c r="S805"/>
  <c r="U805"/>
  <c r="W805"/>
  <c r="Y805"/>
  <c r="N806"/>
  <c r="P806"/>
  <c r="R806"/>
  <c r="T806"/>
  <c r="V806"/>
  <c r="X806"/>
  <c r="Z806"/>
  <c r="O807"/>
  <c r="Q807"/>
  <c r="S807"/>
  <c r="U807"/>
  <c r="W807"/>
  <c r="Y807"/>
  <c r="N808"/>
  <c r="P808"/>
  <c r="R808"/>
  <c r="T808"/>
  <c r="V808"/>
  <c r="X808"/>
  <c r="Z808"/>
  <c r="O809"/>
  <c r="Q809"/>
  <c r="S809"/>
  <c r="U809"/>
  <c r="W809"/>
  <c r="Y809"/>
  <c r="N810"/>
  <c r="P810"/>
  <c r="R810"/>
  <c r="T810"/>
  <c r="V810"/>
  <c r="X810"/>
  <c r="Z810"/>
  <c r="O811"/>
  <c r="Q811"/>
  <c r="S811"/>
  <c r="U811"/>
  <c r="W811"/>
  <c r="Y811"/>
  <c r="N812"/>
  <c r="P812"/>
  <c r="R812"/>
  <c r="T812"/>
  <c r="V812"/>
  <c r="X812"/>
  <c r="Z812"/>
  <c r="O813"/>
  <c r="Q813"/>
  <c r="S813"/>
  <c r="U813"/>
  <c r="W813"/>
  <c r="Y813"/>
  <c r="N814"/>
  <c r="P814"/>
  <c r="R814"/>
  <c r="T814"/>
  <c r="V814"/>
  <c r="X814"/>
  <c r="Z814"/>
  <c r="O815"/>
  <c r="Q815"/>
  <c r="S815"/>
  <c r="U815"/>
  <c r="W815"/>
  <c r="Y815"/>
  <c r="N816"/>
  <c r="P816"/>
  <c r="R816"/>
  <c r="T816"/>
  <c r="V816"/>
  <c r="X816"/>
  <c r="Z816"/>
  <c r="O817"/>
  <c r="Q817"/>
  <c r="S817"/>
  <c r="U817"/>
  <c r="W817"/>
  <c r="Y817"/>
  <c r="N818"/>
  <c r="P818"/>
  <c r="R818"/>
  <c r="T818"/>
  <c r="V818"/>
  <c r="X818"/>
  <c r="Z818"/>
  <c r="O819"/>
  <c r="Q819"/>
  <c r="S819"/>
  <c r="U819"/>
  <c r="W819"/>
  <c r="Y819"/>
  <c r="N820"/>
  <c r="P820"/>
  <c r="R820"/>
  <c r="T820"/>
  <c r="V820"/>
  <c r="X820"/>
  <c r="Z820"/>
  <c r="O821"/>
  <c r="Q821"/>
  <c r="S821"/>
  <c r="U821"/>
  <c r="W821"/>
  <c r="Y821"/>
  <c r="N822"/>
  <c r="P822"/>
  <c r="R822"/>
  <c r="T822"/>
  <c r="V822"/>
  <c r="X822"/>
  <c r="Z822"/>
  <c r="O823"/>
  <c r="Q823"/>
  <c r="S823"/>
  <c r="U823"/>
  <c r="W823"/>
  <c r="Y823"/>
  <c r="N824"/>
  <c r="P824"/>
  <c r="R824"/>
  <c r="T824"/>
  <c r="V824"/>
  <c r="X824"/>
  <c r="Z824"/>
  <c r="O825"/>
  <c r="Q825"/>
  <c r="S825"/>
  <c r="U825"/>
  <c r="W825"/>
  <c r="Y825"/>
  <c r="N826"/>
  <c r="P826"/>
  <c r="R826"/>
  <c r="T826"/>
  <c r="V826"/>
  <c r="X826"/>
  <c r="Z826"/>
  <c r="O827"/>
  <c r="Q827"/>
  <c r="S827"/>
  <c r="U827"/>
  <c r="W827"/>
  <c r="Y827"/>
  <c r="N828"/>
  <c r="P828"/>
  <c r="R828"/>
  <c r="T828"/>
  <c r="V828"/>
  <c r="X828"/>
  <c r="Z828"/>
  <c r="O829"/>
  <c r="Q829"/>
  <c r="S829"/>
  <c r="U829"/>
  <c r="W829"/>
  <c r="Y829"/>
  <c r="N830"/>
  <c r="P830"/>
  <c r="R830"/>
  <c r="T830"/>
  <c r="V830"/>
  <c r="X830"/>
  <c r="Z830"/>
  <c r="O831"/>
  <c r="Q831"/>
  <c r="S831"/>
  <c r="U831"/>
  <c r="W831"/>
  <c r="Y831"/>
  <c r="N832"/>
  <c r="P832"/>
  <c r="R832"/>
  <c r="T832"/>
  <c r="V832"/>
  <c r="X832"/>
  <c r="Z832"/>
  <c r="O833"/>
  <c r="Q833"/>
  <c r="S833"/>
  <c r="U833"/>
  <c r="W833"/>
  <c r="Y833"/>
  <c r="N834"/>
  <c r="P834"/>
  <c r="R834"/>
  <c r="T834"/>
  <c r="V834"/>
  <c r="X834"/>
  <c r="Z834"/>
  <c r="O835"/>
  <c r="Q835"/>
  <c r="S835"/>
  <c r="U835"/>
  <c r="W835"/>
  <c r="Y835"/>
  <c r="N836"/>
  <c r="P836"/>
  <c r="R836"/>
  <c r="T836"/>
  <c r="V836"/>
  <c r="X836"/>
  <c r="Z836"/>
  <c r="O837"/>
  <c r="Q837"/>
  <c r="S837"/>
  <c r="U837"/>
  <c r="W837"/>
  <c r="Y837"/>
  <c r="N838"/>
  <c r="P838"/>
  <c r="R838"/>
  <c r="T838"/>
  <c r="V838"/>
  <c r="X838"/>
  <c r="Z838"/>
  <c r="O839"/>
  <c r="Q839"/>
  <c r="S839"/>
  <c r="U839"/>
  <c r="W839"/>
  <c r="Y839"/>
  <c r="N840"/>
  <c r="P840"/>
  <c r="R840"/>
  <c r="T840"/>
  <c r="V840"/>
  <c r="X840"/>
  <c r="Z840"/>
  <c r="O841"/>
  <c r="Q841"/>
  <c r="S841"/>
  <c r="U841"/>
  <c r="W841"/>
  <c r="Y841"/>
  <c r="N842"/>
  <c r="P842"/>
  <c r="R842"/>
  <c r="T842"/>
  <c r="V842"/>
  <c r="X842"/>
  <c r="Z842"/>
  <c r="O843"/>
  <c r="Q843"/>
  <c r="S843"/>
  <c r="U843"/>
  <c r="W843"/>
  <c r="Y843"/>
  <c r="N844"/>
  <c r="P844"/>
  <c r="R844"/>
  <c r="T844"/>
  <c r="V844"/>
  <c r="X844"/>
  <c r="Z844"/>
  <c r="O845"/>
  <c r="Q845"/>
  <c r="S845"/>
  <c r="U845"/>
  <c r="W845"/>
  <c r="Y845"/>
  <c r="N846"/>
  <c r="P846"/>
  <c r="R846"/>
  <c r="T846"/>
  <c r="V846"/>
  <c r="X846"/>
  <c r="Z846"/>
  <c r="O847"/>
  <c r="Q847"/>
  <c r="S847"/>
  <c r="U847"/>
  <c r="W847"/>
  <c r="Y847"/>
  <c r="N848"/>
  <c r="P848"/>
  <c r="R848"/>
  <c r="T848"/>
  <c r="V848"/>
  <c r="X848"/>
  <c r="Z848"/>
  <c r="O849"/>
  <c r="Q849"/>
  <c r="S849"/>
  <c r="U849"/>
  <c r="W849"/>
  <c r="Y849"/>
  <c r="N850"/>
  <c r="P850"/>
  <c r="R850"/>
  <c r="T850"/>
  <c r="V850"/>
  <c r="X850"/>
  <c r="Z850"/>
  <c r="O851"/>
  <c r="Q851"/>
  <c r="S851"/>
  <c r="U851"/>
  <c r="W851"/>
  <c r="Y851"/>
  <c r="N852"/>
  <c r="P852"/>
  <c r="R852"/>
  <c r="T852"/>
  <c r="V852"/>
  <c r="X852"/>
  <c r="Z852"/>
  <c r="O853"/>
  <c r="Q853"/>
  <c r="S853"/>
  <c r="U853"/>
  <c r="W853"/>
  <c r="Y853"/>
  <c r="N854"/>
  <c r="P854"/>
  <c r="R854"/>
  <c r="T854"/>
  <c r="V854"/>
  <c r="X854"/>
  <c r="Z854"/>
  <c r="O855"/>
  <c r="Q855"/>
  <c r="S855"/>
  <c r="U855"/>
  <c r="W855"/>
  <c r="Y855"/>
  <c r="N856"/>
  <c r="P856"/>
  <c r="R856"/>
  <c r="T856"/>
  <c r="V856"/>
  <c r="X856"/>
  <c r="Z856"/>
  <c r="O857"/>
  <c r="Q857"/>
  <c r="S857"/>
  <c r="U857"/>
  <c r="W857"/>
  <c r="Y857"/>
  <c r="N858"/>
  <c r="P858"/>
  <c r="R858"/>
  <c r="T858"/>
  <c r="V858"/>
  <c r="X858"/>
  <c r="Z858"/>
  <c r="O859"/>
  <c r="Q859"/>
  <c r="S859"/>
  <c r="U859"/>
  <c r="W859"/>
  <c r="Y859"/>
  <c r="N860"/>
  <c r="P860"/>
  <c r="R860"/>
  <c r="T860"/>
  <c r="V860"/>
  <c r="X860"/>
  <c r="Z860"/>
  <c r="O861"/>
  <c r="Q861"/>
  <c r="S861"/>
  <c r="U861"/>
  <c r="W861"/>
  <c r="Y861"/>
  <c r="N862"/>
  <c r="P862"/>
  <c r="R862"/>
  <c r="T862"/>
  <c r="V862"/>
  <c r="X862"/>
  <c r="Z862"/>
  <c r="O863"/>
  <c r="Q863"/>
  <c r="S863"/>
  <c r="U863"/>
  <c r="W863"/>
  <c r="Y863"/>
  <c r="N864"/>
  <c r="P864"/>
  <c r="R864"/>
  <c r="T864"/>
  <c r="V864"/>
  <c r="X864"/>
  <c r="Z864"/>
  <c r="O865"/>
  <c r="Q865"/>
  <c r="S865"/>
  <c r="U865"/>
  <c r="W865"/>
  <c r="Y865"/>
  <c r="N866"/>
  <c r="P866"/>
  <c r="R866"/>
  <c r="T866"/>
  <c r="V866"/>
  <c r="X866"/>
  <c r="Z866"/>
  <c r="O867"/>
  <c r="Q867"/>
  <c r="S867"/>
  <c r="U867"/>
  <c r="W867"/>
  <c r="Y867"/>
  <c r="N868"/>
  <c r="P868"/>
  <c r="R868"/>
  <c r="T868"/>
  <c r="V868"/>
  <c r="X868"/>
  <c r="Z868"/>
  <c r="O869"/>
  <c r="Q869"/>
  <c r="S869"/>
  <c r="U869"/>
  <c r="W869"/>
  <c r="Y869"/>
  <c r="N870"/>
  <c r="P870"/>
  <c r="R870"/>
  <c r="T870"/>
  <c r="V870"/>
  <c r="X870"/>
  <c r="Z870"/>
  <c r="O871"/>
  <c r="Q871"/>
  <c r="S871"/>
  <c r="U871"/>
  <c r="W871"/>
  <c r="Y871"/>
  <c r="N872"/>
  <c r="P872"/>
  <c r="R872"/>
  <c r="T872"/>
  <c r="V872"/>
  <c r="X872"/>
  <c r="Z872"/>
  <c r="O873"/>
  <c r="Q873"/>
  <c r="S873"/>
  <c r="U873"/>
  <c r="W873"/>
  <c r="Y873"/>
  <c r="N874"/>
  <c r="P874"/>
  <c r="R874"/>
  <c r="T874"/>
  <c r="V874"/>
  <c r="X874"/>
  <c r="Z874"/>
  <c r="O875"/>
  <c r="Q875"/>
  <c r="S875"/>
  <c r="U875"/>
  <c r="W875"/>
  <c r="Y875"/>
  <c r="N876"/>
  <c r="P876"/>
  <c r="R876"/>
  <c r="T876"/>
  <c r="V876"/>
  <c r="X876"/>
  <c r="Z876"/>
  <c r="O877"/>
  <c r="Q877"/>
  <c r="S877"/>
  <c r="U877"/>
  <c r="W877"/>
  <c r="Y877"/>
  <c r="N878"/>
  <c r="P878"/>
  <c r="R878"/>
  <c r="T878"/>
  <c r="V878"/>
  <c r="X878"/>
  <c r="Z878"/>
  <c r="O879"/>
  <c r="Q879"/>
  <c r="S879"/>
  <c r="U879"/>
  <c r="W879"/>
  <c r="Y879"/>
  <c r="N880"/>
  <c r="P880"/>
  <c r="R880"/>
  <c r="T880"/>
  <c r="V880"/>
  <c r="X880"/>
  <c r="Z880"/>
  <c r="O881"/>
  <c r="Q881"/>
  <c r="S881"/>
  <c r="U881"/>
  <c r="W881"/>
  <c r="Y881"/>
  <c r="N882"/>
  <c r="P882"/>
  <c r="R882"/>
  <c r="T882"/>
  <c r="V882"/>
  <c r="X882"/>
  <c r="Z882"/>
  <c r="O883"/>
  <c r="Q883"/>
  <c r="S883"/>
  <c r="U883"/>
  <c r="W883"/>
  <c r="Y883"/>
  <c r="N884"/>
  <c r="P884"/>
  <c r="R884"/>
  <c r="T884"/>
  <c r="V884"/>
  <c r="X884"/>
  <c r="Z884"/>
  <c r="O885"/>
  <c r="Q885"/>
  <c r="S885"/>
  <c r="U885"/>
  <c r="W885"/>
  <c r="Y885"/>
  <c r="N886"/>
  <c r="P886"/>
  <c r="R886"/>
  <c r="T886"/>
  <c r="V886"/>
  <c r="X886"/>
  <c r="Z886"/>
  <c r="O887"/>
  <c r="Q887"/>
  <c r="S887"/>
  <c r="U887"/>
  <c r="W887"/>
  <c r="Y887"/>
  <c r="N888"/>
  <c r="P888"/>
  <c r="R888"/>
  <c r="T888"/>
  <c r="V888"/>
  <c r="X888"/>
  <c r="Z888"/>
  <c r="O889"/>
  <c r="Q889"/>
  <c r="S889"/>
  <c r="U889"/>
  <c r="W889"/>
  <c r="Y889"/>
  <c r="N890"/>
  <c r="P890"/>
  <c r="R890"/>
  <c r="T890"/>
  <c r="V890"/>
  <c r="X890"/>
  <c r="Z890"/>
  <c r="O891"/>
  <c r="Q891"/>
  <c r="S891"/>
  <c r="U891"/>
  <c r="W891"/>
  <c r="Y891"/>
  <c r="N892"/>
  <c r="P892"/>
  <c r="R892"/>
  <c r="T892"/>
  <c r="V892"/>
  <c r="X892"/>
  <c r="Z892"/>
  <c r="O893"/>
  <c r="Q893"/>
  <c r="S893"/>
  <c r="U893"/>
  <c r="W893"/>
  <c r="Y893"/>
  <c r="N894"/>
  <c r="P894"/>
  <c r="R894"/>
  <c r="T894"/>
  <c r="V894"/>
  <c r="X894"/>
  <c r="Z894"/>
  <c r="O895"/>
  <c r="Q895"/>
  <c r="S895"/>
  <c r="U895"/>
  <c r="W895"/>
  <c r="Y895"/>
  <c r="N896"/>
  <c r="P896"/>
  <c r="R896"/>
  <c r="T896"/>
  <c r="V896"/>
  <c r="X896"/>
  <c r="Z896"/>
  <c r="O897"/>
  <c r="Q897"/>
  <c r="S897"/>
  <c r="U897"/>
  <c r="W897"/>
  <c r="Y897"/>
  <c r="N898"/>
  <c r="P898"/>
  <c r="R898"/>
  <c r="T898"/>
  <c r="V898"/>
  <c r="X898"/>
  <c r="Z898"/>
  <c r="O899"/>
  <c r="Q899"/>
  <c r="S899"/>
  <c r="U899"/>
  <c r="W899"/>
  <c r="Y899"/>
  <c r="N900"/>
  <c r="P900"/>
  <c r="R900"/>
  <c r="T900"/>
  <c r="V900"/>
  <c r="X900"/>
  <c r="Z900"/>
  <c r="O901"/>
  <c r="Q901"/>
  <c r="S901"/>
  <c r="U901"/>
  <c r="W901"/>
  <c r="Y901"/>
  <c r="N902"/>
  <c r="P902"/>
  <c r="R902"/>
  <c r="T902"/>
  <c r="V902"/>
  <c r="X902"/>
  <c r="Z902"/>
  <c r="O903"/>
  <c r="Q903"/>
  <c r="S903"/>
  <c r="U903"/>
  <c r="W903"/>
  <c r="Y903"/>
  <c r="N904"/>
  <c r="P904"/>
  <c r="R904"/>
  <c r="T904"/>
  <c r="V904"/>
  <c r="X904"/>
  <c r="Z904"/>
  <c r="O905"/>
  <c r="Q905"/>
  <c r="S905"/>
  <c r="U905"/>
  <c r="W905"/>
  <c r="Y905"/>
  <c r="N906"/>
  <c r="P906"/>
  <c r="R906"/>
  <c r="T906"/>
  <c r="V906"/>
  <c r="X906"/>
  <c r="Z906"/>
  <c r="O907"/>
  <c r="Q907"/>
  <c r="S907"/>
  <c r="U907"/>
  <c r="W907"/>
  <c r="Y907"/>
  <c r="N908"/>
  <c r="P908"/>
  <c r="R908"/>
  <c r="T908"/>
  <c r="V908"/>
  <c r="X908"/>
  <c r="Z908"/>
  <c r="O909"/>
  <c r="Q909"/>
  <c r="S909"/>
  <c r="U909"/>
  <c r="W909"/>
  <c r="Y909"/>
  <c r="N910"/>
  <c r="P910"/>
  <c r="R910"/>
  <c r="T910"/>
  <c r="V910"/>
  <c r="X910"/>
  <c r="Z910"/>
  <c r="O911"/>
  <c r="Q911"/>
  <c r="S911"/>
  <c r="U911"/>
  <c r="W911"/>
  <c r="Y911"/>
  <c r="N912"/>
  <c r="P912"/>
  <c r="R912"/>
  <c r="T912"/>
  <c r="V912"/>
  <c r="X912"/>
  <c r="Z912"/>
  <c r="O913"/>
  <c r="Q913"/>
  <c r="S913"/>
  <c r="U913"/>
  <c r="W913"/>
  <c r="Y913"/>
  <c r="N914"/>
  <c r="P914"/>
  <c r="R914"/>
  <c r="T914"/>
  <c r="V914"/>
  <c r="X914"/>
  <c r="Z914"/>
  <c r="O915"/>
  <c r="Q915"/>
  <c r="S915"/>
  <c r="U915"/>
  <c r="W915"/>
  <c r="Y915"/>
  <c r="N916"/>
  <c r="P916"/>
  <c r="R916"/>
  <c r="T916"/>
  <c r="V916"/>
  <c r="X916"/>
  <c r="Z916"/>
  <c r="O917"/>
  <c r="Q917"/>
  <c r="S917"/>
  <c r="U917"/>
  <c r="W917"/>
  <c r="Y917"/>
  <c r="N918"/>
  <c r="P918"/>
  <c r="R918"/>
  <c r="T918"/>
  <c r="V918"/>
  <c r="X918"/>
  <c r="Z918"/>
  <c r="O919"/>
  <c r="Q919"/>
  <c r="S919"/>
  <c r="U919"/>
  <c r="W919"/>
  <c r="Y919"/>
  <c r="N920"/>
  <c r="P920"/>
  <c r="R920"/>
  <c r="T920"/>
  <c r="V920"/>
  <c r="X920"/>
  <c r="Z920"/>
  <c r="O921"/>
  <c r="Q921"/>
  <c r="S921"/>
  <c r="U921"/>
  <c r="W921"/>
  <c r="Y921"/>
  <c r="N922"/>
  <c r="P922"/>
  <c r="R922"/>
  <c r="T922"/>
  <c r="V922"/>
  <c r="X922"/>
  <c r="Z922"/>
  <c r="O923"/>
  <c r="Q923"/>
  <c r="S923"/>
  <c r="U923"/>
  <c r="W923"/>
  <c r="Y923"/>
  <c r="N924"/>
  <c r="P924"/>
  <c r="R924"/>
  <c r="T924"/>
  <c r="V924"/>
  <c r="X924"/>
  <c r="Z924"/>
  <c r="O925"/>
  <c r="Q925"/>
  <c r="S925"/>
  <c r="U925"/>
  <c r="W925"/>
  <c r="Y925"/>
  <c r="N926"/>
  <c r="P926"/>
  <c r="R926"/>
  <c r="T926"/>
  <c r="V926"/>
  <c r="X926"/>
  <c r="Z926"/>
  <c r="O927"/>
  <c r="Q927"/>
  <c r="S927"/>
  <c r="U927"/>
  <c r="W927"/>
  <c r="Y927"/>
  <c r="N928"/>
  <c r="P928"/>
  <c r="R928"/>
  <c r="T928"/>
  <c r="V928"/>
  <c r="X928"/>
  <c r="Z928"/>
  <c r="O929"/>
  <c r="Q929"/>
  <c r="S929"/>
  <c r="U929"/>
  <c r="W929"/>
  <c r="Y929"/>
  <c r="N930"/>
  <c r="P930"/>
  <c r="R930"/>
  <c r="T930"/>
  <c r="V930"/>
  <c r="X930"/>
  <c r="Z930"/>
  <c r="O931"/>
  <c r="Q931"/>
  <c r="S931"/>
  <c r="U931"/>
  <c r="W931"/>
  <c r="Y931"/>
  <c r="N932"/>
  <c r="P932"/>
  <c r="R932"/>
  <c r="T932"/>
  <c r="V932"/>
  <c r="X932"/>
  <c r="Z932"/>
  <c r="O933"/>
  <c r="Q933"/>
  <c r="S933"/>
  <c r="U933"/>
  <c r="W933"/>
  <c r="Y933"/>
  <c r="N934"/>
  <c r="P934"/>
  <c r="R934"/>
  <c r="T934"/>
  <c r="V934"/>
  <c r="X934"/>
  <c r="Z934"/>
  <c r="O935"/>
  <c r="Q935"/>
  <c r="S935"/>
  <c r="U935"/>
  <c r="W935"/>
  <c r="Y935"/>
  <c r="N936"/>
  <c r="P936"/>
  <c r="R936"/>
  <c r="T936"/>
  <c r="V936"/>
  <c r="X936"/>
  <c r="Z936"/>
  <c r="O937"/>
  <c r="Q937"/>
  <c r="S937"/>
  <c r="U937"/>
  <c r="W937"/>
  <c r="Y937"/>
  <c r="N938"/>
  <c r="P938"/>
  <c r="R938"/>
  <c r="T938"/>
  <c r="V938"/>
  <c r="X938"/>
  <c r="Z938"/>
  <c r="O939"/>
  <c r="Q939"/>
  <c r="S939"/>
  <c r="U939"/>
  <c r="W939"/>
  <c r="Y939"/>
  <c r="N940"/>
  <c r="P940"/>
  <c r="R940"/>
  <c r="T940"/>
  <c r="V940"/>
  <c r="X940"/>
  <c r="Z940"/>
  <c r="O941"/>
  <c r="Q941"/>
  <c r="S941"/>
  <c r="U941"/>
  <c r="W941"/>
  <c r="Y941"/>
  <c r="N942"/>
  <c r="P942"/>
  <c r="R942"/>
  <c r="T942"/>
  <c r="V942"/>
  <c r="X942"/>
  <c r="Z942"/>
  <c r="O943"/>
  <c r="Q943"/>
  <c r="S943"/>
  <c r="U943"/>
  <c r="W943"/>
  <c r="Y943"/>
  <c r="N944"/>
  <c r="P944"/>
  <c r="R944"/>
  <c r="T944"/>
  <c r="V944"/>
  <c r="X944"/>
  <c r="Z944"/>
  <c r="O945"/>
  <c r="Q945"/>
  <c r="S945"/>
  <c r="U945"/>
  <c r="W945"/>
  <c r="Y945"/>
  <c r="N946"/>
  <c r="P946"/>
  <c r="R946"/>
  <c r="T946"/>
  <c r="V946"/>
  <c r="X946"/>
  <c r="Z946"/>
  <c r="O947"/>
  <c r="Q947"/>
  <c r="S947"/>
  <c r="U947"/>
  <c r="W947"/>
  <c r="Y947"/>
  <c r="N948"/>
  <c r="P948"/>
  <c r="R948"/>
  <c r="T948"/>
  <c r="V948"/>
  <c r="X948"/>
  <c r="Z948"/>
  <c r="O949"/>
  <c r="Q949"/>
  <c r="S949"/>
  <c r="U949"/>
  <c r="W949"/>
  <c r="Y949"/>
  <c r="N950"/>
  <c r="P950"/>
  <c r="R950"/>
  <c r="T950"/>
  <c r="V950"/>
  <c r="X950"/>
  <c r="Z950"/>
  <c r="O951"/>
  <c r="Q951"/>
  <c r="S951"/>
  <c r="U951"/>
  <c r="W951"/>
  <c r="Y951"/>
  <c r="N952"/>
  <c r="P952"/>
  <c r="R952"/>
  <c r="T952"/>
  <c r="V952"/>
  <c r="X952"/>
  <c r="Z952"/>
  <c r="O953"/>
  <c r="Q953"/>
  <c r="S953"/>
  <c r="U953"/>
  <c r="W953"/>
  <c r="Y953"/>
  <c r="N954"/>
  <c r="P954"/>
  <c r="R954"/>
  <c r="T954"/>
  <c r="V954"/>
  <c r="X954"/>
  <c r="Z954"/>
  <c r="O955"/>
  <c r="Q955"/>
  <c r="S955"/>
  <c r="U955"/>
  <c r="W955"/>
  <c r="Y955"/>
  <c r="N956"/>
  <c r="P956"/>
  <c r="R956"/>
  <c r="T956"/>
  <c r="V956"/>
  <c r="X956"/>
  <c r="Z956"/>
  <c r="O957"/>
  <c r="Q957"/>
  <c r="S957"/>
  <c r="U957"/>
  <c r="W957"/>
  <c r="Y957"/>
  <c r="N958"/>
  <c r="P958"/>
  <c r="R958"/>
  <c r="T958"/>
  <c r="V958"/>
  <c r="X958"/>
  <c r="Z958"/>
  <c r="O959"/>
  <c r="Q959"/>
  <c r="S959"/>
  <c r="U959"/>
  <c r="W959"/>
  <c r="Y959"/>
  <c r="N960"/>
  <c r="P960"/>
  <c r="R960"/>
  <c r="T960"/>
  <c r="V960"/>
  <c r="X960"/>
  <c r="Z960"/>
  <c r="O961"/>
  <c r="Q961"/>
  <c r="S961"/>
  <c r="U961"/>
  <c r="W961"/>
  <c r="Y961"/>
  <c r="N962"/>
  <c r="P962"/>
  <c r="R962"/>
  <c r="T962"/>
  <c r="V962"/>
  <c r="X962"/>
  <c r="Z962"/>
  <c r="O963"/>
  <c r="Q963"/>
  <c r="S963"/>
  <c r="U963"/>
  <c r="W963"/>
  <c r="Y963"/>
  <c r="N964"/>
  <c r="P964"/>
  <c r="R964"/>
  <c r="T964"/>
  <c r="V964"/>
  <c r="X964"/>
  <c r="Z964"/>
  <c r="O965"/>
  <c r="Q965"/>
  <c r="S965"/>
  <c r="U965"/>
  <c r="W965"/>
  <c r="Y965"/>
  <c r="N966"/>
  <c r="P966"/>
  <c r="R966"/>
  <c r="T966"/>
  <c r="V966"/>
  <c r="X966"/>
  <c r="Z966"/>
  <c r="O967"/>
  <c r="Q967"/>
  <c r="S967"/>
  <c r="U967"/>
  <c r="W967"/>
  <c r="Y967"/>
  <c r="N968"/>
  <c r="P968"/>
  <c r="R968"/>
  <c r="T968"/>
  <c r="V968"/>
  <c r="X968"/>
  <c r="Z968"/>
  <c r="O969"/>
  <c r="Q969"/>
  <c r="S969"/>
  <c r="U969"/>
  <c r="W969"/>
  <c r="Y969"/>
  <c r="N970"/>
  <c r="P970"/>
  <c r="R970"/>
  <c r="T970"/>
  <c r="V970"/>
  <c r="X970"/>
  <c r="Z970"/>
  <c r="O971"/>
  <c r="Q971"/>
  <c r="S971"/>
  <c r="U971"/>
  <c r="W971"/>
  <c r="Y971"/>
  <c r="N972"/>
  <c r="P972"/>
  <c r="R972"/>
  <c r="T972"/>
  <c r="V972"/>
  <c r="X972"/>
  <c r="Z972"/>
  <c r="O973"/>
  <c r="Q973"/>
  <c r="S973"/>
  <c r="U973"/>
  <c r="W973"/>
  <c r="Y973"/>
  <c r="N974"/>
  <c r="P974"/>
  <c r="R974"/>
  <c r="T974"/>
  <c r="V974"/>
  <c r="X974"/>
  <c r="Z974"/>
  <c r="O975"/>
  <c r="Q975"/>
  <c r="S975"/>
  <c r="U975"/>
  <c r="W975"/>
  <c r="Y975"/>
  <c r="N976"/>
  <c r="P976"/>
  <c r="R976"/>
  <c r="T976"/>
  <c r="V976"/>
  <c r="X976"/>
  <c r="Z976"/>
  <c r="O977"/>
  <c r="Q977"/>
  <c r="S977"/>
  <c r="U977"/>
  <c r="W977"/>
  <c r="Y977"/>
  <c r="N978"/>
  <c r="P978"/>
  <c r="R978"/>
  <c r="T978"/>
  <c r="V978"/>
  <c r="X978"/>
  <c r="Z978"/>
  <c r="O979"/>
  <c r="Q979"/>
  <c r="S979"/>
  <c r="U979"/>
  <c r="W979"/>
  <c r="Y979"/>
  <c r="N980"/>
  <c r="P980"/>
  <c r="R980"/>
  <c r="T980"/>
  <c r="V980"/>
  <c r="X980"/>
  <c r="Z980"/>
  <c r="O981"/>
  <c r="Q981"/>
  <c r="S981"/>
  <c r="U981"/>
  <c r="W981"/>
  <c r="Y981"/>
  <c r="N982"/>
  <c r="P982"/>
  <c r="R982"/>
  <c r="T982"/>
  <c r="V982"/>
  <c r="X982"/>
  <c r="Z982"/>
  <c r="O983"/>
  <c r="Q983"/>
  <c r="S983"/>
  <c r="U983"/>
  <c r="W983"/>
  <c r="Y983"/>
  <c r="N984"/>
  <c r="P984"/>
  <c r="R984"/>
  <c r="T984"/>
  <c r="V984"/>
  <c r="X984"/>
  <c r="Z984"/>
  <c r="O985"/>
  <c r="Q985"/>
  <c r="S985"/>
  <c r="U985"/>
  <c r="W985"/>
  <c r="Y985"/>
  <c r="N986"/>
  <c r="P986"/>
  <c r="R986"/>
  <c r="T986"/>
  <c r="V986"/>
  <c r="X986"/>
  <c r="Z986"/>
  <c r="O987"/>
  <c r="Q987"/>
  <c r="S987"/>
  <c r="U987"/>
  <c r="W987"/>
  <c r="Y987"/>
  <c r="N988"/>
  <c r="P988"/>
  <c r="R988"/>
  <c r="T988"/>
  <c r="V988"/>
  <c r="X988"/>
  <c r="Z988"/>
  <c r="O989"/>
  <c r="Q989"/>
  <c r="S989"/>
  <c r="U989"/>
  <c r="W989"/>
  <c r="Y989"/>
  <c r="N990"/>
  <c r="P990"/>
  <c r="R990"/>
  <c r="T990"/>
  <c r="V990"/>
  <c r="X990"/>
  <c r="Z990"/>
  <c r="O991"/>
  <c r="Q991"/>
  <c r="S991"/>
  <c r="U991"/>
  <c r="W991"/>
  <c r="Y991"/>
  <c r="N992"/>
  <c r="P992"/>
  <c r="R992"/>
  <c r="T992"/>
  <c r="V992"/>
  <c r="X992"/>
  <c r="Z992"/>
  <c r="O993"/>
  <c r="S993"/>
  <c r="W993"/>
  <c r="N994"/>
  <c r="R994"/>
  <c r="T994"/>
  <c r="V994"/>
  <c r="X994"/>
  <c r="Z994"/>
  <c r="O995"/>
  <c r="Q995"/>
  <c r="S995"/>
  <c r="U995"/>
  <c r="W995"/>
  <c r="Y995"/>
  <c r="N996"/>
  <c r="P996"/>
  <c r="R996"/>
  <c r="T996"/>
  <c r="V996"/>
  <c r="X996"/>
  <c r="Z996"/>
  <c r="O997"/>
  <c r="Q997"/>
  <c r="S997"/>
  <c r="U997"/>
  <c r="W997"/>
  <c r="Y997"/>
  <c r="N998"/>
  <c r="P998"/>
  <c r="R998"/>
  <c r="T998"/>
  <c r="V998"/>
  <c r="X998"/>
  <c r="Z998"/>
  <c r="O999"/>
  <c r="Q999"/>
  <c r="S999"/>
  <c r="U999"/>
  <c r="W999"/>
  <c r="Y999"/>
  <c r="N1000"/>
  <c r="P1000"/>
  <c r="R1000"/>
  <c r="T1000"/>
  <c r="V1000"/>
  <c r="X1000"/>
  <c r="Z1000"/>
  <c r="O1001"/>
  <c r="Q1001"/>
  <c r="S1001"/>
  <c r="U1001"/>
  <c r="W1001"/>
  <c r="Y1001"/>
  <c r="N1002"/>
  <c r="P1002"/>
  <c r="R1002"/>
  <c r="T1002"/>
  <c r="V1002"/>
  <c r="X1002"/>
  <c r="Z1002"/>
  <c r="O1003"/>
  <c r="Q1003"/>
  <c r="S1003"/>
  <c r="U1003"/>
  <c r="W1003"/>
  <c r="Y1003"/>
  <c r="N1004"/>
  <c r="P1004"/>
  <c r="R1004"/>
  <c r="T1004"/>
  <c r="V1004"/>
  <c r="X1004"/>
  <c r="Z1004"/>
  <c r="O1005"/>
  <c r="Q1005"/>
  <c r="S1005"/>
  <c r="U1005"/>
  <c r="W1005"/>
  <c r="Y1005"/>
  <c r="N1006"/>
  <c r="P1006"/>
  <c r="R1006"/>
  <c r="T1006"/>
  <c r="V1006"/>
  <c r="X1006"/>
  <c r="Z1006"/>
  <c r="O1007"/>
  <c r="Q1007"/>
  <c r="S1007"/>
  <c r="U1007"/>
  <c r="W1007"/>
  <c r="Y1007"/>
  <c r="N1008"/>
  <c r="P1008"/>
  <c r="R1008"/>
  <c r="T1008"/>
  <c r="V1008"/>
  <c r="X1008"/>
  <c r="Z1008"/>
  <c r="O1009"/>
  <c r="Q1009"/>
  <c r="S1009"/>
  <c r="U1009"/>
  <c r="W1009"/>
  <c r="Y1009"/>
  <c r="N1010"/>
  <c r="P1010"/>
  <c r="R1010"/>
  <c r="T1010"/>
  <c r="V1010"/>
  <c r="X1010"/>
  <c r="Z1010"/>
  <c r="O1011"/>
  <c r="Q1011"/>
  <c r="S1011"/>
  <c r="U1011"/>
  <c r="W1011"/>
  <c r="Y1011"/>
  <c r="N1012"/>
  <c r="P1012"/>
  <c r="R1012"/>
  <c r="T1012"/>
  <c r="V1012"/>
  <c r="X1012"/>
  <c r="Z1012"/>
  <c r="O1013"/>
  <c r="Q1013"/>
  <c r="S1013"/>
  <c r="U1013"/>
  <c r="W1013"/>
  <c r="Y1013"/>
  <c r="N1014"/>
  <c r="P1014"/>
  <c r="R1014"/>
  <c r="T1014"/>
  <c r="V1014"/>
  <c r="X1014"/>
  <c r="Z1014"/>
  <c r="O1015"/>
  <c r="Q1015"/>
  <c r="S1015"/>
  <c r="U1015"/>
  <c r="W1015"/>
  <c r="Y1015"/>
  <c r="N1016"/>
  <c r="P1016"/>
  <c r="R1016"/>
  <c r="T1016"/>
  <c r="V1016"/>
  <c r="X1016"/>
  <c r="Z1016"/>
  <c r="O1017"/>
  <c r="Q1017"/>
  <c r="S1017"/>
  <c r="U1017"/>
  <c r="W1017"/>
  <c r="Y1017"/>
  <c r="N1018"/>
  <c r="P1018"/>
  <c r="R1018"/>
  <c r="T1018"/>
  <c r="V1018"/>
  <c r="X1018"/>
  <c r="Z1018"/>
  <c r="O1019"/>
  <c r="Q1019"/>
  <c r="S1019"/>
  <c r="U1019"/>
  <c r="W1019"/>
  <c r="Y1019"/>
  <c r="N1020"/>
  <c r="P1020"/>
  <c r="R1020"/>
  <c r="T1020"/>
  <c r="V1020"/>
  <c r="X1020"/>
  <c r="Z1020"/>
  <c r="O1021"/>
  <c r="Q1021"/>
  <c r="S1021"/>
  <c r="U1021"/>
  <c r="W1021"/>
  <c r="Y1021"/>
  <c r="N1022"/>
  <c r="P1022"/>
  <c r="R1022"/>
  <c r="T1022"/>
  <c r="V1022"/>
  <c r="X1022"/>
  <c r="Z1022"/>
  <c r="O1023"/>
  <c r="Q1023"/>
  <c r="S1023"/>
  <c r="U1023"/>
  <c r="W1023"/>
  <c r="Y1023"/>
  <c r="N1024"/>
  <c r="P1024"/>
  <c r="R1024"/>
  <c r="T1024"/>
  <c r="V1024"/>
  <c r="X1024"/>
  <c r="Z1024"/>
  <c r="O1025"/>
  <c r="Q1025"/>
  <c r="S1025"/>
  <c r="U1025"/>
  <c r="W1025"/>
  <c r="Y1025"/>
  <c r="N1026"/>
  <c r="P1026"/>
  <c r="R1026"/>
  <c r="T1026"/>
  <c r="V1026"/>
  <c r="X1026"/>
  <c r="Z1026"/>
  <c r="O1027"/>
  <c r="Q1027"/>
  <c r="S1027"/>
  <c r="U1027"/>
  <c r="W1027"/>
  <c r="Y1027"/>
  <c r="N1028"/>
  <c r="P1028"/>
  <c r="R1028"/>
  <c r="T1028"/>
  <c r="V1028"/>
  <c r="X1028"/>
  <c r="Z1028"/>
  <c r="O1029"/>
  <c r="Q1029"/>
  <c r="S1029"/>
  <c r="U1029"/>
  <c r="W1029"/>
  <c r="Y1029"/>
  <c r="N1030"/>
  <c r="P1030"/>
  <c r="R1030"/>
  <c r="T1030"/>
  <c r="V1030"/>
  <c r="X1030"/>
  <c r="Z1030"/>
  <c r="O1031"/>
  <c r="Q1031"/>
  <c r="S1031"/>
  <c r="U1031"/>
  <c r="W1031"/>
  <c r="Y1031"/>
  <c r="N1032"/>
  <c r="P1032"/>
  <c r="R1032"/>
  <c r="T1032"/>
  <c r="V1032"/>
  <c r="X1032"/>
  <c r="Z1032"/>
  <c r="O1033"/>
  <c r="Q1033"/>
  <c r="S1033"/>
  <c r="U1033"/>
  <c r="W1033"/>
  <c r="Y1033"/>
  <c r="N1034"/>
  <c r="P1034"/>
  <c r="R1034"/>
  <c r="T1034"/>
  <c r="V1034"/>
  <c r="X1034"/>
  <c r="Z1034"/>
  <c r="O1035"/>
  <c r="Q1035"/>
  <c r="S1035"/>
  <c r="U1035"/>
  <c r="W1035"/>
  <c r="Y1035"/>
  <c r="N1036"/>
  <c r="P1036"/>
  <c r="R1036"/>
  <c r="T1036"/>
  <c r="V1036"/>
  <c r="X1036"/>
  <c r="Z1036"/>
  <c r="O1037"/>
  <c r="Q1037"/>
  <c r="S1037"/>
  <c r="U1037"/>
  <c r="W1037"/>
  <c r="Y1037"/>
  <c r="N1038"/>
  <c r="P1038"/>
  <c r="R1038"/>
  <c r="T1038"/>
  <c r="V1038"/>
  <c r="X1038"/>
  <c r="Z1038"/>
  <c r="O1039"/>
  <c r="Q1039"/>
  <c r="S1039"/>
  <c r="U1039"/>
  <c r="W1039"/>
  <c r="Y1039"/>
  <c r="N1040"/>
  <c r="P1040"/>
  <c r="R1040"/>
  <c r="T1040"/>
  <c r="V1040"/>
  <c r="X1040"/>
  <c r="Z1040"/>
  <c r="O1041"/>
  <c r="Q1041"/>
  <c r="S1041"/>
  <c r="U1041"/>
  <c r="W1041"/>
  <c r="Y1041"/>
  <c r="N1042"/>
  <c r="P1042"/>
  <c r="R1042"/>
  <c r="T1042"/>
  <c r="V1042"/>
  <c r="X1042"/>
  <c r="Z1042"/>
  <c r="O1043"/>
  <c r="Q1043"/>
  <c r="S1043"/>
  <c r="U1043"/>
  <c r="W1043"/>
  <c r="Y1043"/>
  <c r="N1044"/>
  <c r="P1044"/>
  <c r="R1044"/>
  <c r="T1044"/>
  <c r="V1044"/>
  <c r="X1044"/>
  <c r="Z1044"/>
  <c r="O1045"/>
  <c r="Q1045"/>
  <c r="S1045"/>
  <c r="U1045"/>
  <c r="W1045"/>
  <c r="Y1045"/>
  <c r="N1046"/>
  <c r="P1046"/>
  <c r="R1046"/>
  <c r="T1046"/>
  <c r="V1046"/>
  <c r="X1046"/>
  <c r="Z1046"/>
  <c r="O1047"/>
  <c r="Q1047"/>
  <c r="S1047"/>
  <c r="U1047"/>
  <c r="W1047"/>
  <c r="Y1047"/>
  <c r="N1048"/>
  <c r="P1048"/>
  <c r="R1048"/>
  <c r="T1048"/>
  <c r="V1048"/>
  <c r="X1048"/>
  <c r="Z1048"/>
  <c r="O1049"/>
  <c r="Q1049"/>
  <c r="S1049"/>
  <c r="U1049"/>
  <c r="W1049"/>
  <c r="Y1049"/>
  <c r="N1050"/>
  <c r="P1050"/>
  <c r="R1050"/>
  <c r="T1050"/>
  <c r="V1050"/>
  <c r="X1050"/>
  <c r="Z1050"/>
  <c r="O1051"/>
  <c r="Q1051"/>
  <c r="S1051"/>
  <c r="U1051"/>
  <c r="W1051"/>
  <c r="Y1051"/>
  <c r="N1052"/>
  <c r="P1052"/>
  <c r="R1052"/>
  <c r="T1052"/>
  <c r="V1052"/>
  <c r="X1052"/>
  <c r="Z1052"/>
  <c r="O1053"/>
  <c r="Q1053"/>
  <c r="S1053"/>
  <c r="U1053"/>
  <c r="W1053"/>
  <c r="Y1053"/>
  <c r="N1054"/>
  <c r="P1054"/>
  <c r="R1054"/>
  <c r="T1054"/>
  <c r="V1054"/>
  <c r="X1054"/>
  <c r="Z1054"/>
  <c r="O1055"/>
  <c r="Q1055"/>
  <c r="S1055"/>
  <c r="U1055"/>
  <c r="W1055"/>
  <c r="Y1055"/>
  <c r="N1056"/>
  <c r="P1056"/>
  <c r="R1056"/>
  <c r="T1056"/>
  <c r="V1056"/>
  <c r="X1056"/>
  <c r="Z1056"/>
  <c r="O1057"/>
  <c r="Q1057"/>
  <c r="S1057"/>
  <c r="U1057"/>
  <c r="W1057"/>
  <c r="Y1057"/>
  <c r="N1058"/>
  <c r="P1058"/>
  <c r="R1058"/>
  <c r="T1058"/>
  <c r="V1058"/>
  <c r="X1058"/>
  <c r="Z1058"/>
  <c r="O1059"/>
  <c r="Q1059"/>
  <c r="S1059"/>
  <c r="U1059"/>
  <c r="W1059"/>
  <c r="Y1059"/>
  <c r="N1060"/>
  <c r="P1060"/>
  <c r="R1060"/>
  <c r="T1060"/>
  <c r="V1060"/>
  <c r="X1060"/>
  <c r="Z1060"/>
  <c r="O1061"/>
  <c r="Q1061"/>
  <c r="S1061"/>
  <c r="U1061"/>
  <c r="W1061"/>
  <c r="Y1061"/>
  <c r="N1062"/>
  <c r="P1062"/>
  <c r="R1062"/>
  <c r="T1062"/>
  <c r="V1062"/>
  <c r="X1062"/>
  <c r="Z1062"/>
  <c r="O1063"/>
  <c r="Q1063"/>
  <c r="S1063"/>
  <c r="U1063"/>
  <c r="W1063"/>
  <c r="Y1063"/>
  <c r="N1064"/>
  <c r="P1064"/>
  <c r="R1064"/>
  <c r="T1064"/>
  <c r="V1064"/>
  <c r="X1064"/>
  <c r="Z1064"/>
  <c r="O1065"/>
  <c r="Q1065"/>
  <c r="S1065"/>
  <c r="U1065"/>
  <c r="W1065"/>
  <c r="Y1065"/>
  <c r="N1066"/>
  <c r="P1066"/>
  <c r="R1066"/>
  <c r="T1066"/>
  <c r="V1066"/>
  <c r="X1066"/>
  <c r="Z1066"/>
  <c r="O1067"/>
  <c r="Q1067"/>
  <c r="S1067"/>
  <c r="U1067"/>
  <c r="W1067"/>
  <c r="Y1067"/>
  <c r="N1068"/>
  <c r="P1068"/>
  <c r="R1068"/>
  <c r="T1068"/>
  <c r="V1068"/>
  <c r="X1068"/>
  <c r="Z1068"/>
  <c r="O1069"/>
  <c r="Q1069"/>
  <c r="S1069"/>
  <c r="U1069"/>
  <c r="W1069"/>
  <c r="Y1069"/>
  <c r="N1070"/>
  <c r="P1070"/>
  <c r="R1070"/>
  <c r="T1070"/>
  <c r="V1070"/>
  <c r="X1070"/>
  <c r="Z1070"/>
  <c r="O1071"/>
  <c r="Q1071"/>
  <c r="S1071"/>
  <c r="U1071"/>
  <c r="W1071"/>
  <c r="Y1071"/>
  <c r="N1072"/>
  <c r="P1072"/>
  <c r="R1072"/>
  <c r="T1072"/>
  <c r="V1072"/>
  <c r="X1072"/>
  <c r="Z1072"/>
  <c r="O1073"/>
  <c r="Q1073"/>
  <c r="S1073"/>
  <c r="U1073"/>
  <c r="W1073"/>
  <c r="Y1073"/>
  <c r="N1074"/>
  <c r="P1074"/>
  <c r="R1074"/>
  <c r="T1074"/>
  <c r="V1074"/>
  <c r="X1074"/>
  <c r="Z1074"/>
  <c r="O1075"/>
  <c r="Q1075"/>
  <c r="S1075"/>
  <c r="U1075"/>
  <c r="W1075"/>
  <c r="Y1075"/>
  <c r="N1076"/>
  <c r="P1076"/>
  <c r="R1076"/>
  <c r="T1076"/>
  <c r="V1076"/>
  <c r="X1076"/>
  <c r="Z1076"/>
  <c r="O1077"/>
  <c r="Q1077"/>
  <c r="S1077"/>
  <c r="U1077"/>
  <c r="W1077"/>
  <c r="Y1077"/>
  <c r="N1078"/>
  <c r="P1078"/>
  <c r="R1078"/>
  <c r="T1078"/>
  <c r="V1078"/>
  <c r="X1078"/>
  <c r="Z1078"/>
  <c r="O1079"/>
  <c r="Q1079"/>
  <c r="S1079"/>
  <c r="U1079"/>
  <c r="W1079"/>
  <c r="Y1079"/>
  <c r="N1080"/>
  <c r="P1080"/>
  <c r="R1080"/>
  <c r="T1080"/>
  <c r="V1080"/>
  <c r="X1080"/>
  <c r="Z1080"/>
  <c r="O1081"/>
  <c r="Q1081"/>
  <c r="S1081"/>
  <c r="U1081"/>
  <c r="W1081"/>
  <c r="Y1081"/>
  <c r="N1082"/>
  <c r="P1082"/>
  <c r="R1082"/>
  <c r="T1082"/>
  <c r="V1082"/>
  <c r="X1082"/>
  <c r="Z1082"/>
  <c r="O1083"/>
  <c r="Q1083"/>
  <c r="S1083"/>
  <c r="U1083"/>
  <c r="W1083"/>
  <c r="Y1083"/>
  <c r="N1084"/>
  <c r="P1084"/>
  <c r="R1084"/>
  <c r="T1084"/>
  <c r="V1084"/>
  <c r="X1084"/>
  <c r="Z1084"/>
  <c r="O1085"/>
  <c r="Q1085"/>
  <c r="S1085"/>
  <c r="U1085"/>
  <c r="W1085"/>
  <c r="Y1085"/>
  <c r="N1086"/>
  <c r="P1086"/>
  <c r="R1086"/>
  <c r="T1086"/>
  <c r="V1086"/>
  <c r="X1086"/>
  <c r="Z1086"/>
  <c r="O1087"/>
  <c r="Q1087"/>
  <c r="S1087"/>
  <c r="U1087"/>
  <c r="W1087"/>
  <c r="Y1087"/>
  <c r="N1088"/>
  <c r="P1088"/>
  <c r="R1088"/>
  <c r="T1088"/>
  <c r="V1088"/>
  <c r="X1088"/>
  <c r="Z1088"/>
  <c r="O1089"/>
  <c r="Q1089"/>
  <c r="S1089"/>
  <c r="U1089"/>
  <c r="W1089"/>
  <c r="Y1089"/>
  <c r="N1090"/>
  <c r="P1090"/>
  <c r="R1090"/>
  <c r="T1090"/>
  <c r="V1090"/>
  <c r="X1090"/>
  <c r="Z1090"/>
  <c r="O1091"/>
  <c r="Q1091"/>
  <c r="S1091"/>
  <c r="U1091"/>
  <c r="W1091"/>
  <c r="Y1091"/>
  <c r="N1092"/>
  <c r="P1092"/>
  <c r="R1092"/>
  <c r="T1092"/>
  <c r="V1092"/>
  <c r="X1092"/>
  <c r="Z1092"/>
  <c r="O1093"/>
  <c r="Q1093"/>
  <c r="S1093"/>
  <c r="U1093"/>
  <c r="W1093"/>
  <c r="Y1093"/>
  <c r="N1094"/>
  <c r="P1094"/>
  <c r="R1094"/>
  <c r="T1094"/>
  <c r="V1094"/>
  <c r="X1094"/>
  <c r="Z1094"/>
  <c r="O1095"/>
  <c r="Q1095"/>
  <c r="S1095"/>
  <c r="U1095"/>
  <c r="W1095"/>
  <c r="Y1095"/>
  <c r="N1096"/>
  <c r="P1096"/>
  <c r="R1096"/>
  <c r="T1096"/>
  <c r="V1096"/>
  <c r="X1096"/>
  <c r="Z1096"/>
  <c r="O1097"/>
  <c r="Q1097"/>
  <c r="S1097"/>
  <c r="U1097"/>
  <c r="W1097"/>
  <c r="Y1097"/>
  <c r="N1098"/>
  <c r="P1098"/>
  <c r="R1098"/>
  <c r="T1098"/>
  <c r="V1098"/>
  <c r="X1098"/>
  <c r="Z1098"/>
  <c r="O1099"/>
  <c r="Q1099"/>
  <c r="S1099"/>
  <c r="U1099"/>
  <c r="W1099"/>
  <c r="Y1099"/>
  <c r="N1100"/>
  <c r="P1100"/>
  <c r="R1100"/>
  <c r="T1100"/>
  <c r="V1100"/>
  <c r="X1100"/>
  <c r="Z1100"/>
  <c r="O1101"/>
  <c r="Q1101"/>
  <c r="S1101"/>
  <c r="U1101"/>
  <c r="W1101"/>
  <c r="Y1101"/>
  <c r="N1102"/>
  <c r="P1102"/>
  <c r="R1102"/>
  <c r="T1102"/>
  <c r="V1102"/>
  <c r="X1102"/>
  <c r="Z1102"/>
  <c r="O1103"/>
  <c r="Q1103"/>
  <c r="S1103"/>
  <c r="U1103"/>
  <c r="W1103"/>
  <c r="Y1103"/>
  <c r="N1104"/>
  <c r="P1104"/>
  <c r="R1104"/>
  <c r="T1104"/>
  <c r="V1104"/>
  <c r="X1104"/>
  <c r="Z1104"/>
  <c r="O1105"/>
  <c r="Q1105"/>
  <c r="S1105"/>
  <c r="U1105"/>
  <c r="W1105"/>
  <c r="Y1105"/>
  <c r="N1106"/>
  <c r="P1106"/>
  <c r="R1106"/>
  <c r="T1106"/>
  <c r="V1106"/>
  <c r="X1106"/>
  <c r="Z1106"/>
  <c r="O1107"/>
  <c r="Q1107"/>
  <c r="S1107"/>
  <c r="U1107"/>
  <c r="W1107"/>
  <c r="Y1107"/>
  <c r="N1108"/>
  <c r="P1108"/>
  <c r="R1108"/>
  <c r="T1108"/>
  <c r="V1108"/>
  <c r="X1108"/>
  <c r="Z1108"/>
  <c r="O1109"/>
  <c r="Q1109"/>
  <c r="S1109"/>
  <c r="U1109"/>
  <c r="W1109"/>
  <c r="Y1109"/>
  <c r="N1110"/>
  <c r="P1110"/>
  <c r="R1110"/>
  <c r="T1110"/>
  <c r="V1110"/>
  <c r="X1110"/>
  <c r="Z1110"/>
  <c r="O1111"/>
  <c r="Q1111"/>
  <c r="S1111"/>
  <c r="U1111"/>
  <c r="W1111"/>
  <c r="Y1111"/>
  <c r="N1112"/>
  <c r="P1112"/>
  <c r="R1112"/>
  <c r="T1112"/>
  <c r="V1112"/>
  <c r="X1112"/>
  <c r="Z1112"/>
  <c r="O1113"/>
  <c r="Q1113"/>
  <c r="S1113"/>
  <c r="U1113"/>
  <c r="W1113"/>
  <c r="Y1113"/>
  <c r="N1114"/>
  <c r="P1114"/>
  <c r="R1114"/>
  <c r="T1114"/>
  <c r="V1114"/>
  <c r="X1114"/>
  <c r="Z1114"/>
  <c r="O1115"/>
  <c r="Q1115"/>
  <c r="S1115"/>
  <c r="U1115"/>
  <c r="W1115"/>
  <c r="Y1115"/>
  <c r="N1116"/>
  <c r="P1116"/>
  <c r="R1116"/>
  <c r="T1116"/>
  <c r="V1116"/>
  <c r="X1116"/>
  <c r="Z1116"/>
  <c r="O1117"/>
  <c r="Q1117"/>
  <c r="S1117"/>
  <c r="U1117"/>
  <c r="W1117"/>
  <c r="Y1117"/>
  <c r="N1118"/>
  <c r="P1118"/>
  <c r="R1118"/>
  <c r="T1118"/>
  <c r="V1118"/>
  <c r="X1118"/>
  <c r="Z1118"/>
  <c r="O1119"/>
  <c r="Q1119"/>
  <c r="S1119"/>
  <c r="U1119"/>
  <c r="W1119"/>
  <c r="Y1119"/>
  <c r="N1120"/>
  <c r="P1120"/>
  <c r="R1120"/>
  <c r="T1120"/>
  <c r="V1120"/>
  <c r="X1120"/>
  <c r="Z1120"/>
  <c r="O1121"/>
  <c r="Q1121"/>
  <c r="S1121"/>
  <c r="U1121"/>
  <c r="W1121"/>
  <c r="Y1121"/>
  <c r="N1122"/>
  <c r="P1122"/>
  <c r="R1122"/>
  <c r="T1122"/>
  <c r="V1122"/>
  <c r="X1122"/>
  <c r="Z1122"/>
  <c r="O1123"/>
  <c r="Q1123"/>
  <c r="S1123"/>
  <c r="U1123"/>
  <c r="W1123"/>
  <c r="Y1123"/>
  <c r="N1124"/>
  <c r="P1124"/>
  <c r="R1124"/>
  <c r="T1124"/>
  <c r="V1124"/>
  <c r="X1124"/>
  <c r="Z1124"/>
  <c r="O1125"/>
  <c r="Q1125"/>
  <c r="S1125"/>
  <c r="U1125"/>
  <c r="W1125"/>
  <c r="Y1125"/>
  <c r="N1126"/>
  <c r="P1126"/>
  <c r="R1126"/>
  <c r="T1126"/>
  <c r="V1126"/>
  <c r="X1126"/>
  <c r="Z1126"/>
  <c r="O1127"/>
  <c r="Q1127"/>
  <c r="S1127"/>
  <c r="U1127"/>
  <c r="W1127"/>
  <c r="Y1127"/>
  <c r="N1128"/>
  <c r="P1128"/>
  <c r="R1128"/>
  <c r="T1128"/>
  <c r="V1128"/>
  <c r="X1128"/>
  <c r="Z1128"/>
  <c r="O1129"/>
  <c r="Q1129"/>
  <c r="S1129"/>
  <c r="U1129"/>
  <c r="W1129"/>
  <c r="Y1129"/>
  <c r="N1130"/>
  <c r="P1130"/>
  <c r="R1130"/>
  <c r="T1130"/>
  <c r="V1130"/>
  <c r="X1130"/>
  <c r="Z1130"/>
  <c r="O1131"/>
  <c r="Q1131"/>
  <c r="S1131"/>
  <c r="U1131"/>
  <c r="W1131"/>
  <c r="Y1131"/>
  <c r="N1132"/>
  <c r="P1132"/>
  <c r="R1132"/>
  <c r="T1132"/>
  <c r="V1132"/>
  <c r="X1132"/>
  <c r="Z1132"/>
  <c r="O1133"/>
  <c r="Q1133"/>
  <c r="S1133"/>
  <c r="U1133"/>
  <c r="W1133"/>
  <c r="Y1133"/>
  <c r="N1134"/>
  <c r="P1134"/>
  <c r="R1134"/>
  <c r="T1134"/>
  <c r="V1134"/>
  <c r="X1134"/>
  <c r="Z1134"/>
  <c r="O1135"/>
  <c r="Q1135"/>
  <c r="S1135"/>
  <c r="U1135"/>
  <c r="W1135"/>
  <c r="Y1135"/>
  <c r="N1136"/>
  <c r="P1136"/>
  <c r="R1136"/>
  <c r="T1136"/>
  <c r="V1136"/>
  <c r="X1136"/>
  <c r="Z1136"/>
  <c r="O1137"/>
  <c r="Q1137"/>
  <c r="S1137"/>
  <c r="U1137"/>
  <c r="W1137"/>
  <c r="Y1137"/>
  <c r="N1138"/>
  <c r="P1138"/>
  <c r="R1138"/>
  <c r="T1138"/>
  <c r="V1138"/>
  <c r="X1138"/>
  <c r="Z1138"/>
  <c r="O1139"/>
  <c r="Q1139"/>
  <c r="S1139"/>
  <c r="U1139"/>
  <c r="W1139"/>
  <c r="Y1139"/>
  <c r="N1140"/>
  <c r="P1140"/>
  <c r="R1140"/>
  <c r="T1140"/>
  <c r="V1140"/>
  <c r="X1140"/>
  <c r="Z1140"/>
  <c r="O1141"/>
  <c r="Q1141"/>
  <c r="S1141"/>
  <c r="U1141"/>
  <c r="W1141"/>
  <c r="Y1141"/>
  <c r="N1142"/>
  <c r="P1142"/>
  <c r="R1142"/>
  <c r="T1142"/>
  <c r="V1142"/>
  <c r="X1142"/>
  <c r="Z1142"/>
  <c r="O1143"/>
  <c r="Q1143"/>
  <c r="S1143"/>
  <c r="U1143"/>
  <c r="W1143"/>
  <c r="Y1143"/>
  <c r="N1144"/>
  <c r="P1144"/>
  <c r="R1144"/>
  <c r="T1144"/>
  <c r="V1144"/>
  <c r="X1144"/>
  <c r="Z1144"/>
  <c r="O1145"/>
  <c r="Q1145"/>
  <c r="S1145"/>
  <c r="U1145"/>
  <c r="W1145"/>
  <c r="Y1145"/>
  <c r="N1146"/>
  <c r="P1146"/>
  <c r="R1146"/>
  <c r="T1146"/>
  <c r="V1146"/>
  <c r="X1146"/>
  <c r="Z1146"/>
  <c r="O1147"/>
  <c r="Q1147"/>
  <c r="S1147"/>
  <c r="U1147"/>
  <c r="W1147"/>
  <c r="Y1147"/>
  <c r="N1148"/>
  <c r="P1148"/>
  <c r="R1148"/>
  <c r="T1148"/>
  <c r="V1148"/>
  <c r="X1148"/>
  <c r="Z1148"/>
  <c r="O1149"/>
  <c r="Q1149"/>
  <c r="S1149"/>
  <c r="U1149"/>
  <c r="W1149"/>
  <c r="Y1149"/>
  <c r="N1150"/>
  <c r="P1150"/>
  <c r="R1150"/>
  <c r="T1150"/>
  <c r="V1150"/>
  <c r="X1150"/>
  <c r="Z1150"/>
  <c r="O1151"/>
  <c r="Q1151"/>
  <c r="S1151"/>
  <c r="U1151"/>
  <c r="W1151"/>
  <c r="Y1151"/>
  <c r="N1152"/>
  <c r="P1152"/>
  <c r="R1152"/>
  <c r="T1152"/>
  <c r="V1152"/>
  <c r="X1152"/>
  <c r="Z1152"/>
  <c r="O1153"/>
  <c r="Q1153"/>
  <c r="S1153"/>
  <c r="U1153"/>
  <c r="W1153"/>
  <c r="Y1153"/>
  <c r="N1154"/>
  <c r="P1154"/>
  <c r="R1154"/>
  <c r="T1154"/>
  <c r="V1154"/>
  <c r="X1154"/>
  <c r="Z1154"/>
  <c r="O1155"/>
  <c r="Q1155"/>
  <c r="S1155"/>
  <c r="U1155"/>
  <c r="W1155"/>
  <c r="Y1155"/>
  <c r="N1156"/>
  <c r="P1156"/>
  <c r="R1156"/>
  <c r="T1156"/>
  <c r="V1156"/>
  <c r="X1156"/>
  <c r="Z1156"/>
  <c r="O1157"/>
  <c r="Q1157"/>
  <c r="S1157"/>
  <c r="U1157"/>
  <c r="W1157"/>
  <c r="Y1157"/>
  <c r="N1158"/>
  <c r="P1158"/>
  <c r="R1158"/>
  <c r="T1158"/>
  <c r="V1158"/>
  <c r="X1158"/>
  <c r="Z1158"/>
  <c r="O1159"/>
  <c r="Q1159"/>
  <c r="S1159"/>
  <c r="U1159"/>
  <c r="W1159"/>
  <c r="Y1159"/>
  <c r="N1160"/>
  <c r="P1160"/>
  <c r="R1160"/>
  <c r="T1160"/>
  <c r="V1160"/>
  <c r="X1160"/>
  <c r="Z1160"/>
  <c r="O1161"/>
  <c r="Q1161"/>
  <c r="S1161"/>
  <c r="U1161"/>
  <c r="W1161"/>
  <c r="Y1161"/>
  <c r="N1162"/>
  <c r="P1162"/>
  <c r="R1162"/>
  <c r="T1162"/>
  <c r="V1162"/>
  <c r="X1162"/>
  <c r="Z1162"/>
  <c r="O1163"/>
  <c r="Q1163"/>
  <c r="S1163"/>
  <c r="U1163"/>
  <c r="W1163"/>
  <c r="Y1163"/>
  <c r="N1164"/>
  <c r="P1164"/>
  <c r="R1164"/>
  <c r="T1164"/>
  <c r="V1164"/>
  <c r="X1164"/>
  <c r="Z1164"/>
  <c r="O1165"/>
  <c r="Q1165"/>
  <c r="S1165"/>
  <c r="U1165"/>
  <c r="W1165"/>
  <c r="Y1165"/>
  <c r="N1166"/>
  <c r="P1166"/>
  <c r="R1166"/>
  <c r="T1166"/>
  <c r="V1166"/>
  <c r="X1166"/>
  <c r="Z1166"/>
  <c r="O1167"/>
  <c r="Q1167"/>
  <c r="S1167"/>
  <c r="U1167"/>
  <c r="W1167"/>
  <c r="Y1167"/>
  <c r="N1168"/>
  <c r="P1168"/>
  <c r="R1168"/>
  <c r="T1168"/>
  <c r="V1168"/>
  <c r="X1168"/>
  <c r="Z1168"/>
  <c r="O1169"/>
  <c r="Q1169"/>
  <c r="S1169"/>
  <c r="U1169"/>
  <c r="W1169"/>
  <c r="Y1169"/>
  <c r="N1170"/>
  <c r="P1170"/>
  <c r="R1170"/>
  <c r="T1170"/>
  <c r="V1170"/>
  <c r="X1170"/>
  <c r="Z1170"/>
  <c r="O1171"/>
  <c r="Q1171"/>
  <c r="S1171"/>
  <c r="U1171"/>
  <c r="W1171"/>
  <c r="Y1171"/>
  <c r="N1172"/>
  <c r="P1172"/>
  <c r="R1172"/>
  <c r="T1172"/>
  <c r="V1172"/>
  <c r="X1172"/>
  <c r="Z1172"/>
  <c r="O1173"/>
  <c r="Q1173"/>
  <c r="S1173"/>
  <c r="U1173"/>
  <c r="W1173"/>
  <c r="Y1173"/>
  <c r="N1174"/>
  <c r="P1174"/>
  <c r="R1174"/>
  <c r="T1174"/>
  <c r="V1174"/>
  <c r="X1174"/>
  <c r="Z1174"/>
  <c r="O1175"/>
  <c r="Q1175"/>
  <c r="S1175"/>
  <c r="U1175"/>
  <c r="W1175"/>
  <c r="Y1175"/>
  <c r="N1176"/>
  <c r="P1176"/>
  <c r="R1176"/>
  <c r="T1176"/>
  <c r="V1176"/>
  <c r="X1176"/>
  <c r="Z1176"/>
  <c r="O1177"/>
  <c r="Q1177"/>
  <c r="S1177"/>
  <c r="U1177"/>
  <c r="W1177"/>
  <c r="Y1177"/>
  <c r="N1178"/>
  <c r="P1178"/>
  <c r="R1178"/>
  <c r="T1178"/>
  <c r="V1178"/>
  <c r="X1178"/>
  <c r="Z1178"/>
  <c r="O1179"/>
  <c r="Q1179"/>
  <c r="S1179"/>
  <c r="U1179"/>
  <c r="W1179"/>
  <c r="Y1179"/>
  <c r="N1180"/>
  <c r="P1180"/>
  <c r="R1180"/>
  <c r="T1180"/>
  <c r="V1180"/>
  <c r="X1180"/>
  <c r="Z1180"/>
  <c r="O1181"/>
  <c r="Q1181"/>
  <c r="S1181"/>
  <c r="U1181"/>
  <c r="W1181"/>
  <c r="Y1181"/>
  <c r="N1182"/>
  <c r="P1182"/>
  <c r="R1182"/>
  <c r="T1182"/>
  <c r="V1182"/>
  <c r="X1182"/>
  <c r="Z1182"/>
  <c r="O1183"/>
  <c r="Q1183"/>
  <c r="S1183"/>
  <c r="U1183"/>
  <c r="W1183"/>
  <c r="Y1183"/>
  <c r="N1184"/>
  <c r="P1184"/>
  <c r="R1184"/>
  <c r="T1184"/>
  <c r="V1184"/>
  <c r="X1184"/>
  <c r="Z1184"/>
  <c r="O1185"/>
  <c r="Q1185"/>
  <c r="S1185"/>
  <c r="U1185"/>
  <c r="W1185"/>
  <c r="Y1185"/>
  <c r="N1186"/>
  <c r="P1186"/>
  <c r="R1186"/>
  <c r="T1186"/>
  <c r="V1186"/>
  <c r="X1186"/>
  <c r="Z1186"/>
  <c r="O1187"/>
  <c r="Q1187"/>
  <c r="S1187"/>
  <c r="U1187"/>
  <c r="W1187"/>
  <c r="Y1187"/>
  <c r="N1188"/>
  <c r="P1188"/>
  <c r="R1188"/>
  <c r="T1188"/>
  <c r="V1188"/>
  <c r="X1188"/>
  <c r="Z1188"/>
  <c r="O1189"/>
  <c r="Q1189"/>
  <c r="S1189"/>
  <c r="U1189"/>
  <c r="W1189"/>
  <c r="Y1189"/>
  <c r="N1190"/>
  <c r="P1190"/>
  <c r="R1190"/>
  <c r="T1190"/>
  <c r="V1190"/>
  <c r="X1190"/>
  <c r="Z1190"/>
  <c r="O1191"/>
  <c r="Q1191"/>
  <c r="S1191"/>
  <c r="U1191"/>
  <c r="W1191"/>
  <c r="Y1191"/>
  <c r="N1192"/>
  <c r="P1192"/>
  <c r="R1192"/>
  <c r="T1192"/>
  <c r="V1192"/>
  <c r="X1192"/>
  <c r="Z1192"/>
  <c r="O1193"/>
  <c r="Q1193"/>
  <c r="S1193"/>
  <c r="U1193"/>
  <c r="W1193"/>
  <c r="Y1193"/>
  <c r="N1194"/>
  <c r="P1194"/>
  <c r="R1194"/>
  <c r="T1194"/>
  <c r="V1194"/>
  <c r="X1194"/>
  <c r="Z1194"/>
  <c r="O1195"/>
  <c r="Q1195"/>
  <c r="S1195"/>
  <c r="U1195"/>
  <c r="W1195"/>
  <c r="Y1195"/>
  <c r="N1196"/>
  <c r="P1196"/>
  <c r="R1196"/>
  <c r="T1196"/>
  <c r="V1196"/>
  <c r="X1196"/>
  <c r="Z1196"/>
  <c r="O1197"/>
  <c r="Q1197"/>
  <c r="S1197"/>
  <c r="U1197"/>
  <c r="W1197"/>
  <c r="Y1197"/>
  <c r="N1198"/>
  <c r="P1198"/>
  <c r="R1198"/>
  <c r="T1198"/>
  <c r="V1198"/>
  <c r="X1198"/>
  <c r="Z1198"/>
  <c r="O1199"/>
  <c r="Q1199"/>
  <c r="S1199"/>
  <c r="U1199"/>
  <c r="W1199"/>
  <c r="Y1199"/>
  <c r="N1200"/>
  <c r="P1200"/>
  <c r="R1200"/>
  <c r="T1200"/>
  <c r="V1200"/>
  <c r="X1200"/>
  <c r="Z1200"/>
  <c r="O1201"/>
  <c r="Q1201"/>
  <c r="S1201"/>
  <c r="U1201"/>
  <c r="W1201"/>
  <c r="Y1201"/>
  <c r="N1202"/>
  <c r="P1202"/>
  <c r="R1202"/>
  <c r="T1202"/>
  <c r="V1202"/>
  <c r="X1202"/>
  <c r="Z1202"/>
  <c r="O1203"/>
  <c r="Q1203"/>
  <c r="S1203"/>
  <c r="U1203"/>
  <c r="W1203"/>
  <c r="Y1203"/>
  <c r="N1204"/>
  <c r="P1204"/>
  <c r="R1204"/>
  <c r="T1204"/>
  <c r="V1204"/>
  <c r="X1204"/>
  <c r="Z1204"/>
  <c r="O1205"/>
  <c r="Q1205"/>
  <c r="S1205"/>
  <c r="U1205"/>
  <c r="W1205"/>
  <c r="Y1205"/>
  <c r="N1206"/>
  <c r="P1206"/>
  <c r="R1206"/>
  <c r="T1206"/>
  <c r="V1206"/>
  <c r="X1206"/>
  <c r="Z1206"/>
  <c r="O1207"/>
  <c r="Q1207"/>
  <c r="S1207"/>
  <c r="U1207"/>
  <c r="W1207"/>
  <c r="Y1207"/>
  <c r="N1208"/>
  <c r="P1208"/>
  <c r="R1208"/>
  <c r="T1208"/>
  <c r="V1208"/>
  <c r="X1208"/>
  <c r="Z1208"/>
  <c r="O1209"/>
  <c r="Q1209"/>
  <c r="S1209"/>
  <c r="U1209"/>
  <c r="W1209"/>
  <c r="Y1209"/>
  <c r="N1210"/>
  <c r="P1210"/>
  <c r="R1210"/>
  <c r="T1210"/>
  <c r="V1210"/>
  <c r="X1210"/>
  <c r="Z1210"/>
  <c r="O1211"/>
  <c r="Q1211"/>
  <c r="S1211"/>
  <c r="U1211"/>
  <c r="W1211"/>
  <c r="Y1211"/>
  <c r="N1212"/>
  <c r="P1212"/>
  <c r="R1212"/>
  <c r="T1212"/>
  <c r="V1212"/>
  <c r="X1212"/>
  <c r="Z1212"/>
  <c r="O1213"/>
  <c r="Q1213"/>
  <c r="S1213"/>
  <c r="U1213"/>
  <c r="W1213"/>
  <c r="Y1213"/>
  <c r="N1214"/>
  <c r="P1214"/>
  <c r="R1214"/>
  <c r="T1214"/>
  <c r="V1214"/>
  <c r="X1214"/>
  <c r="Z1214"/>
  <c r="O1215"/>
  <c r="Q1215"/>
  <c r="S1215"/>
  <c r="U1215"/>
  <c r="W1215"/>
  <c r="Y1215"/>
  <c r="N1216"/>
  <c r="P1216"/>
  <c r="R1216"/>
  <c r="T1216"/>
  <c r="V1216"/>
  <c r="X1216"/>
  <c r="Z1216"/>
  <c r="O1217"/>
  <c r="Q1217"/>
  <c r="S1217"/>
  <c r="U1217"/>
  <c r="W1217"/>
  <c r="Y1217"/>
  <c r="N1218"/>
  <c r="P1218"/>
  <c r="R1218"/>
  <c r="T1218"/>
  <c r="V1218"/>
  <c r="X1218"/>
  <c r="Z1218"/>
  <c r="O1219"/>
  <c r="Q1219"/>
  <c r="S1219"/>
  <c r="U1219"/>
  <c r="W1219"/>
  <c r="Y1219"/>
  <c r="N1220"/>
  <c r="P1220"/>
  <c r="R1220"/>
  <c r="T1220"/>
  <c r="V1220"/>
  <c r="X1220"/>
  <c r="Z1220"/>
  <c r="O1221"/>
  <c r="Q1221"/>
  <c r="S1221"/>
  <c r="U1221"/>
  <c r="W1221"/>
  <c r="Y1221"/>
  <c r="N1222"/>
  <c r="P1222"/>
  <c r="R1222"/>
  <c r="T1222"/>
  <c r="V1222"/>
  <c r="X1222"/>
  <c r="Z1222"/>
  <c r="O1223"/>
  <c r="Q1223"/>
  <c r="S1223"/>
  <c r="U1223"/>
  <c r="W1223"/>
  <c r="Y1223"/>
  <c r="N1224"/>
  <c r="P1224"/>
  <c r="R1224"/>
  <c r="T1224"/>
  <c r="V1224"/>
  <c r="X1224"/>
  <c r="Z1224"/>
  <c r="O1225"/>
  <c r="Q1225"/>
  <c r="S1225"/>
  <c r="U1225"/>
  <c r="W1225"/>
  <c r="Y1225"/>
  <c r="N1226"/>
  <c r="P1226"/>
  <c r="R1226"/>
  <c r="T1226"/>
  <c r="V1226"/>
  <c r="X1226"/>
  <c r="Z1226"/>
  <c r="O1227"/>
  <c r="Q1227"/>
  <c r="S1227"/>
  <c r="U1227"/>
  <c r="W1227"/>
  <c r="Y1227"/>
  <c r="N1228"/>
  <c r="P1228"/>
  <c r="R1228"/>
  <c r="T1228"/>
  <c r="V1228"/>
  <c r="X1228"/>
  <c r="Z1228"/>
  <c r="O1229"/>
  <c r="Q1229"/>
  <c r="S1229"/>
  <c r="U1229"/>
  <c r="W1229"/>
  <c r="Y1229"/>
  <c r="N1230"/>
  <c r="P1230"/>
  <c r="R1230"/>
  <c r="T1230"/>
  <c r="V1230"/>
  <c r="X1230"/>
  <c r="Z1230"/>
  <c r="O1231"/>
  <c r="Q1231"/>
  <c r="S1231"/>
  <c r="U1231"/>
  <c r="W1231"/>
  <c r="Y1231"/>
  <c r="N1232"/>
  <c r="P1232"/>
  <c r="R1232"/>
  <c r="T1232"/>
  <c r="V1232"/>
  <c r="X1232"/>
  <c r="Z1232"/>
  <c r="O1233"/>
  <c r="Q1233"/>
  <c r="S1233"/>
  <c r="U1233"/>
  <c r="W1233"/>
  <c r="Y1233"/>
  <c r="N1234"/>
  <c r="P1234"/>
  <c r="R1234"/>
  <c r="T1234"/>
  <c r="V1234"/>
  <c r="X1234"/>
  <c r="Z1234"/>
  <c r="O1235"/>
  <c r="Q1235"/>
  <c r="S1235"/>
  <c r="U1235"/>
  <c r="W1235"/>
  <c r="Y1235"/>
  <c r="N1236"/>
  <c r="P1236"/>
  <c r="R1236"/>
  <c r="T1236"/>
  <c r="V1236"/>
  <c r="X1236"/>
  <c r="Z1236"/>
  <c r="O1237"/>
  <c r="Q1237"/>
  <c r="S1237"/>
  <c r="U1237"/>
  <c r="W1237"/>
  <c r="Y1237"/>
  <c r="N1238"/>
  <c r="P1238"/>
  <c r="R1238"/>
  <c r="T1238"/>
  <c r="V1238"/>
  <c r="X1238"/>
  <c r="Z1238"/>
  <c r="O1239"/>
  <c r="Q1239"/>
  <c r="S1239"/>
  <c r="U1239"/>
  <c r="W1239"/>
  <c r="Y1239"/>
  <c r="N1240"/>
  <c r="P1240"/>
  <c r="R1240"/>
  <c r="T1240"/>
  <c r="V1240"/>
  <c r="X1240"/>
  <c r="Z1240"/>
  <c r="O1241"/>
  <c r="Q1241"/>
  <c r="S1241"/>
  <c r="U1241"/>
  <c r="W1241"/>
  <c r="Y1241"/>
  <c r="N1242"/>
  <c r="P1242"/>
  <c r="R1242"/>
  <c r="T1242"/>
  <c r="V1242"/>
  <c r="X1242"/>
  <c r="Z1242"/>
  <c r="O1243"/>
  <c r="Q1243"/>
  <c r="S1243"/>
  <c r="U1243"/>
  <c r="W1243"/>
  <c r="Y1243"/>
  <c r="N1244"/>
  <c r="P1244"/>
  <c r="R1244"/>
  <c r="T1244"/>
  <c r="V1244"/>
  <c r="X1244"/>
  <c r="Z1244"/>
  <c r="O1245"/>
  <c r="Q1245"/>
  <c r="S1245"/>
  <c r="U1245"/>
  <c r="W1245"/>
  <c r="Y1245"/>
  <c r="N1246"/>
  <c r="P1246"/>
  <c r="R1246"/>
  <c r="T1246"/>
  <c r="V1246"/>
  <c r="X1246"/>
  <c r="Z1246"/>
  <c r="O1247"/>
  <c r="Q1247"/>
  <c r="S1247"/>
  <c r="U1247"/>
  <c r="W1247"/>
  <c r="Y1247"/>
  <c r="N1248"/>
  <c r="P1248"/>
  <c r="R1248"/>
  <c r="T1248"/>
  <c r="V1248"/>
  <c r="X1248"/>
  <c r="Z1248"/>
  <c r="O1249"/>
  <c r="Q1249"/>
  <c r="S1249"/>
  <c r="U1249"/>
  <c r="W1249"/>
  <c r="Y1249"/>
  <c r="N1250"/>
  <c r="P1250"/>
  <c r="R1250"/>
  <c r="T1250"/>
  <c r="V1250"/>
  <c r="X1250"/>
  <c r="Z1250"/>
  <c r="O1251"/>
  <c r="Q1251"/>
  <c r="S1251"/>
  <c r="U1251"/>
  <c r="W1251"/>
  <c r="Y1251"/>
  <c r="N1252"/>
  <c r="P1252"/>
  <c r="R1252"/>
  <c r="T1252"/>
  <c r="V1252"/>
  <c r="X1252"/>
  <c r="Z1252"/>
  <c r="O1253"/>
  <c r="Q1253"/>
  <c r="S1253"/>
  <c r="U1253"/>
  <c r="W1253"/>
  <c r="Y1253"/>
  <c r="N1254"/>
  <c r="P1254"/>
  <c r="R1254"/>
  <c r="T1254"/>
  <c r="V1254"/>
  <c r="X1254"/>
  <c r="Z1254"/>
  <c r="O1255"/>
  <c r="Q1255"/>
  <c r="S1255"/>
  <c r="U1255"/>
  <c r="W1255"/>
  <c r="Y1255"/>
  <c r="N1256"/>
  <c r="P1256"/>
  <c r="R1256"/>
  <c r="T1256"/>
  <c r="V1256"/>
  <c r="X1256"/>
  <c r="Z1256"/>
  <c r="O1257"/>
  <c r="Q1257"/>
  <c r="S1257"/>
  <c r="U1257"/>
  <c r="W1257"/>
  <c r="Y1257"/>
  <c r="N1258"/>
  <c r="P1258"/>
  <c r="R1258"/>
  <c r="T1258"/>
  <c r="V1258"/>
  <c r="X1258"/>
  <c r="Z1258"/>
  <c r="O1259"/>
  <c r="Q1259"/>
  <c r="S1259"/>
  <c r="U1259"/>
  <c r="W1259"/>
  <c r="Y1259"/>
  <c r="N1260"/>
  <c r="P1260"/>
  <c r="R1260"/>
  <c r="T1260"/>
  <c r="V1260"/>
  <c r="X1260"/>
  <c r="Z1260"/>
  <c r="O1261"/>
  <c r="Q1261"/>
  <c r="S1261"/>
  <c r="U1261"/>
  <c r="W1261"/>
  <c r="Y1261"/>
  <c r="N1262"/>
  <c r="P1262"/>
  <c r="R1262"/>
  <c r="T1262"/>
  <c r="V1262"/>
  <c r="X1262"/>
  <c r="Z1262"/>
  <c r="O1263"/>
  <c r="Q1263"/>
  <c r="S1263"/>
  <c r="U1263"/>
  <c r="W1263"/>
  <c r="Y1263"/>
  <c r="N1264"/>
  <c r="P1264"/>
  <c r="R1264"/>
  <c r="T1264"/>
  <c r="V1264"/>
  <c r="X1264"/>
  <c r="Z1264"/>
  <c r="O1265"/>
  <c r="Q1265"/>
  <c r="S1265"/>
  <c r="U1265"/>
  <c r="W1265"/>
  <c r="Y1265"/>
  <c r="N1266"/>
  <c r="P1266"/>
  <c r="R1266"/>
  <c r="T1266"/>
  <c r="V1266"/>
  <c r="X1266"/>
  <c r="Z1266"/>
  <c r="O1267"/>
  <c r="Q1267"/>
  <c r="S1267"/>
  <c r="U1267"/>
  <c r="W1267"/>
  <c r="Y1267"/>
  <c r="N1268"/>
  <c r="P1268"/>
  <c r="R1268"/>
  <c r="T1268"/>
  <c r="V1268"/>
  <c r="X1268"/>
  <c r="Z1268"/>
  <c r="O1269"/>
  <c r="Q1269"/>
  <c r="S1269"/>
  <c r="U1269"/>
  <c r="W1269"/>
  <c r="Y1269"/>
  <c r="N1270"/>
  <c r="P1270"/>
  <c r="R1270"/>
  <c r="T1270"/>
  <c r="V1270"/>
  <c r="X1270"/>
  <c r="Z1270"/>
  <c r="O1271"/>
  <c r="Q1271"/>
  <c r="S1271"/>
  <c r="U1271"/>
  <c r="W1271"/>
  <c r="Y1271"/>
  <c r="N1272"/>
  <c r="P1272"/>
  <c r="R1272"/>
  <c r="T1272"/>
  <c r="V1272"/>
  <c r="X1272"/>
  <c r="Z1272"/>
  <c r="O1273"/>
  <c r="Q1273"/>
  <c r="S1273"/>
  <c r="U1273"/>
  <c r="W1273"/>
  <c r="Y1273"/>
  <c r="N1274"/>
  <c r="P1274"/>
  <c r="R1274"/>
  <c r="T1274"/>
  <c r="V1274"/>
  <c r="X1274"/>
  <c r="Z1274"/>
  <c r="O1275"/>
  <c r="Q1275"/>
  <c r="S1275"/>
  <c r="U1275"/>
  <c r="W1275"/>
  <c r="Y1275"/>
  <c r="N1276"/>
  <c r="P1276"/>
  <c r="R1276"/>
  <c r="T1276"/>
  <c r="V1276"/>
  <c r="X1276"/>
  <c r="Z1276"/>
  <c r="O1277"/>
  <c r="Q1277"/>
  <c r="S1277"/>
  <c r="U1277"/>
  <c r="W1277"/>
  <c r="Y1277"/>
  <c r="N1278"/>
  <c r="P1278"/>
  <c r="R1278"/>
  <c r="T1278"/>
  <c r="V1278"/>
  <c r="X1278"/>
  <c r="Z1278"/>
  <c r="O1279"/>
  <c r="Q1279"/>
  <c r="S1279"/>
  <c r="U1279"/>
  <c r="W1279"/>
  <c r="Y1279"/>
  <c r="N1280"/>
  <c r="P1280"/>
  <c r="R1280"/>
  <c r="T1280"/>
  <c r="V1280"/>
  <c r="X1280"/>
  <c r="Z1280"/>
  <c r="O1281"/>
  <c r="Q1281"/>
  <c r="S1281"/>
  <c r="U1281"/>
  <c r="W1281"/>
  <c r="Y1281"/>
  <c r="N1282"/>
  <c r="P1282"/>
  <c r="R1282"/>
  <c r="T1282"/>
  <c r="V1282"/>
  <c r="X1282"/>
  <c r="Z1282"/>
  <c r="O1283"/>
  <c r="Q1283"/>
  <c r="S1283"/>
  <c r="U1283"/>
  <c r="W1283"/>
  <c r="Y1283"/>
  <c r="N1284"/>
  <c r="P1284"/>
  <c r="R1284"/>
  <c r="T1284"/>
  <c r="V1284"/>
  <c r="X1284"/>
  <c r="Z1284"/>
  <c r="O1285"/>
  <c r="Q1285"/>
  <c r="S1285"/>
  <c r="U1285"/>
  <c r="W1285"/>
  <c r="Y1285"/>
  <c r="N1286"/>
  <c r="P1286"/>
  <c r="R1286"/>
  <c r="T1286"/>
  <c r="V1286"/>
  <c r="X1286"/>
  <c r="Z1286"/>
  <c r="O1287"/>
  <c r="Q1287"/>
  <c r="S1287"/>
  <c r="U1287"/>
  <c r="W1287"/>
  <c r="Y1287"/>
  <c r="N1288"/>
  <c r="P1288"/>
  <c r="R1288"/>
  <c r="T1288"/>
  <c r="V1288"/>
  <c r="X1288"/>
  <c r="Z1288"/>
  <c r="O1289"/>
  <c r="Q1289"/>
  <c r="S1289"/>
  <c r="U1289"/>
  <c r="W1289"/>
  <c r="Y1289"/>
  <c r="N1290"/>
  <c r="P1290"/>
  <c r="R1290"/>
  <c r="T1290"/>
  <c r="V1290"/>
  <c r="X1290"/>
  <c r="Z1290"/>
  <c r="O1291"/>
  <c r="Q1291"/>
  <c r="S1291"/>
  <c r="U1291"/>
  <c r="W1291"/>
  <c r="Y1291"/>
  <c r="N1292"/>
  <c r="P1292"/>
  <c r="R1292"/>
  <c r="T1292"/>
  <c r="V1292"/>
  <c r="X1292"/>
  <c r="Z1292"/>
  <c r="O1293"/>
  <c r="Q1293"/>
  <c r="S1293"/>
  <c r="U1293"/>
  <c r="W1293"/>
  <c r="Y1293"/>
  <c r="N1294"/>
  <c r="P1294"/>
  <c r="R1294"/>
  <c r="T1294"/>
  <c r="V1294"/>
  <c r="X1294"/>
  <c r="Z1294"/>
  <c r="O1295"/>
  <c r="Q1295"/>
  <c r="S1295"/>
  <c r="U1295"/>
  <c r="W1295"/>
  <c r="Y1295"/>
  <c r="N1296"/>
  <c r="P1296"/>
  <c r="R1296"/>
  <c r="T1296"/>
  <c r="V1296"/>
  <c r="X1296"/>
  <c r="Z1296"/>
  <c r="O1297"/>
  <c r="Q1297"/>
  <c r="S1297"/>
  <c r="U1297"/>
  <c r="W1297"/>
  <c r="Y1297"/>
  <c r="N1298"/>
  <c r="P1298"/>
  <c r="R1298"/>
  <c r="T1298"/>
  <c r="V1298"/>
  <c r="X1298"/>
  <c r="Z1298"/>
  <c r="O1299"/>
  <c r="Q1299"/>
  <c r="S1299"/>
  <c r="U1299"/>
  <c r="W1299"/>
  <c r="Y1299"/>
  <c r="N1300"/>
  <c r="P1300"/>
  <c r="R1300"/>
  <c r="T1300"/>
  <c r="V1300"/>
  <c r="X1300"/>
  <c r="Z1300"/>
  <c r="O1301"/>
  <c r="Q1301"/>
  <c r="S1301"/>
  <c r="U1301"/>
  <c r="W1301"/>
  <c r="Y1301"/>
  <c r="N1302"/>
  <c r="P1302"/>
  <c r="R1302"/>
  <c r="T1302"/>
  <c r="V1302"/>
  <c r="X1302"/>
  <c r="Z1302"/>
  <c r="O1303"/>
  <c r="Q1303"/>
  <c r="S1303"/>
  <c r="U1303"/>
  <c r="W1303"/>
  <c r="Y1303"/>
  <c r="N1304"/>
  <c r="P1304"/>
  <c r="R1304"/>
  <c r="T1304"/>
  <c r="V1304"/>
  <c r="X1304"/>
  <c r="Z1304"/>
  <c r="O1305"/>
  <c r="Q1305"/>
  <c r="S1305"/>
  <c r="U1305"/>
  <c r="W1305"/>
  <c r="Y1305"/>
  <c r="N1306"/>
  <c r="P1306"/>
  <c r="R1306"/>
  <c r="T1306"/>
  <c r="V1306"/>
  <c r="X1306"/>
  <c r="Z1306"/>
  <c r="O1307"/>
  <c r="Q1307"/>
  <c r="S1307"/>
  <c r="U1307"/>
  <c r="W1307"/>
  <c r="Y1307"/>
  <c r="N1308"/>
  <c r="P1308"/>
  <c r="R1308"/>
  <c r="T1308"/>
  <c r="V1308"/>
  <c r="X1308"/>
  <c r="Z1308"/>
  <c r="O1309"/>
  <c r="Q1309"/>
  <c r="S1309"/>
  <c r="U1309"/>
  <c r="W1309"/>
  <c r="Y1309"/>
  <c r="N1310"/>
  <c r="P1310"/>
  <c r="R1310"/>
  <c r="T1310"/>
  <c r="V1310"/>
  <c r="X1310"/>
  <c r="Z1310"/>
  <c r="O1311"/>
  <c r="Q1311"/>
  <c r="S1311"/>
  <c r="U1311"/>
  <c r="W1311"/>
  <c r="Y1311"/>
  <c r="N1312"/>
  <c r="P1312"/>
  <c r="R1312"/>
  <c r="T1312"/>
  <c r="V1312"/>
  <c r="X1312"/>
  <c r="Z1312"/>
  <c r="O1313"/>
  <c r="Q1313"/>
  <c r="S1313"/>
  <c r="U1313"/>
  <c r="W1313"/>
  <c r="Y1313"/>
  <c r="N1314"/>
  <c r="P1314"/>
  <c r="R1314"/>
  <c r="T1314"/>
  <c r="V1314"/>
  <c r="X1314"/>
  <c r="Z1314"/>
  <c r="O1315"/>
  <c r="Q1315"/>
  <c r="S1315"/>
  <c r="U1315"/>
  <c r="W1315"/>
  <c r="Y1315"/>
  <c r="N1316"/>
  <c r="P1316"/>
  <c r="R1316"/>
  <c r="T1316"/>
  <c r="V1316"/>
  <c r="X1316"/>
  <c r="Z1316"/>
  <c r="O1317"/>
  <c r="Q1317"/>
  <c r="S1317"/>
  <c r="U1317"/>
  <c r="W1317"/>
  <c r="Y1317"/>
  <c r="N1318"/>
  <c r="P1318"/>
  <c r="R1318"/>
  <c r="T1318"/>
  <c r="V1318"/>
  <c r="X1318"/>
  <c r="Z1318"/>
  <c r="O1319"/>
  <c r="Q1319"/>
  <c r="S1319"/>
  <c r="U1319"/>
  <c r="W1319"/>
  <c r="Y1319"/>
  <c r="N1320"/>
  <c r="P1320"/>
  <c r="R1320"/>
  <c r="T1320"/>
  <c r="V1320"/>
  <c r="X1320"/>
  <c r="Z1320"/>
  <c r="O1321"/>
  <c r="Q1321"/>
  <c r="S1321"/>
  <c r="U1321"/>
  <c r="W1321"/>
  <c r="Y1321"/>
  <c r="N1322"/>
  <c r="P1322"/>
  <c r="R1322"/>
  <c r="T1322"/>
  <c r="V1322"/>
  <c r="X1322"/>
  <c r="Z1322"/>
  <c r="O1323"/>
  <c r="Q1323"/>
  <c r="S1323"/>
  <c r="U1323"/>
  <c r="W1323"/>
  <c r="Y1323"/>
  <c r="N1324"/>
  <c r="P1324"/>
  <c r="R1324"/>
  <c r="T1324"/>
  <c r="V1324"/>
  <c r="X1324"/>
  <c r="Z1324"/>
  <c r="O1325"/>
  <c r="Q1325"/>
  <c r="S1325"/>
  <c r="U1325"/>
  <c r="W1325"/>
  <c r="Y1325"/>
  <c r="N1326"/>
  <c r="P1326"/>
  <c r="R1326"/>
  <c r="T1326"/>
  <c r="V1326"/>
  <c r="X1326"/>
  <c r="Z1326"/>
  <c r="O1327"/>
  <c r="Q1327"/>
  <c r="S1327"/>
  <c r="U1327"/>
  <c r="W1327"/>
  <c r="Y1327"/>
  <c r="N1328"/>
  <c r="P1328"/>
  <c r="R1328"/>
  <c r="T1328"/>
  <c r="V1328"/>
  <c r="X1328"/>
  <c r="Z1328"/>
  <c r="O1329"/>
  <c r="Q1329"/>
  <c r="S1329"/>
  <c r="U1329"/>
  <c r="W1329"/>
  <c r="Y1329"/>
  <c r="N1330"/>
  <c r="P1330"/>
  <c r="R1330"/>
  <c r="T1330"/>
  <c r="V1330"/>
  <c r="X1330"/>
  <c r="Z1330"/>
  <c r="O1331"/>
  <c r="Q1331"/>
  <c r="S1331"/>
  <c r="U1331"/>
  <c r="W1331"/>
  <c r="Y1331"/>
  <c r="N1332"/>
  <c r="P1332"/>
  <c r="R1332"/>
  <c r="T1332"/>
  <c r="V1332"/>
  <c r="X1332"/>
  <c r="Z1332"/>
  <c r="O1333"/>
  <c r="Q1333"/>
  <c r="S1333"/>
  <c r="U1333"/>
  <c r="W1333"/>
  <c r="Y1333"/>
  <c r="N1334"/>
  <c r="P1334"/>
  <c r="R1334"/>
  <c r="T1334"/>
  <c r="V1334"/>
  <c r="X1334"/>
  <c r="Z1334"/>
  <c r="O1335"/>
  <c r="Q1335"/>
  <c r="S1335"/>
  <c r="U1335"/>
  <c r="W1335"/>
  <c r="Y1335"/>
  <c r="N1336"/>
  <c r="P1336"/>
  <c r="R1336"/>
  <c r="T1336"/>
  <c r="V1336"/>
  <c r="X1336"/>
  <c r="Z1336"/>
  <c r="O1337"/>
  <c r="Q1337"/>
  <c r="S1337"/>
  <c r="U1337"/>
  <c r="W1337"/>
  <c r="Y1337"/>
  <c r="N1338"/>
  <c r="P1338"/>
  <c r="R1338"/>
  <c r="T1338"/>
  <c r="V1338"/>
  <c r="X1338"/>
  <c r="Z1338"/>
  <c r="O1339"/>
  <c r="Q1339"/>
  <c r="S1339"/>
  <c r="U1339"/>
  <c r="W1339"/>
  <c r="Y1339"/>
  <c r="N1340"/>
  <c r="P1340"/>
  <c r="R1340"/>
  <c r="T1340"/>
  <c r="V1340"/>
  <c r="X1340"/>
  <c r="Z1340"/>
  <c r="O1341"/>
  <c r="Q1341"/>
  <c r="S1341"/>
  <c r="U1341"/>
  <c r="W1341"/>
  <c r="Y1341"/>
  <c r="N1342"/>
  <c r="P1342"/>
  <c r="R1342"/>
  <c r="T1342"/>
  <c r="V1342"/>
  <c r="X1342"/>
  <c r="Z1342"/>
  <c r="O1343"/>
  <c r="Q1343"/>
  <c r="S1343"/>
  <c r="U1343"/>
  <c r="W1343"/>
  <c r="Y1343"/>
  <c r="N1344"/>
  <c r="P1344"/>
  <c r="R1344"/>
  <c r="T1344"/>
  <c r="V1344"/>
  <c r="X1344"/>
  <c r="Z1344"/>
  <c r="O1345"/>
  <c r="Q1345"/>
  <c r="S1345"/>
  <c r="U1345"/>
  <c r="W1345"/>
  <c r="Y1345"/>
  <c r="N1346"/>
  <c r="P1346"/>
  <c r="R1346"/>
  <c r="T1346"/>
  <c r="V1346"/>
  <c r="X1346"/>
  <c r="Z1346"/>
  <c r="O1347"/>
  <c r="Q1347"/>
  <c r="S1347"/>
  <c r="U1347"/>
  <c r="W1347"/>
  <c r="Y1347"/>
  <c r="N1348"/>
  <c r="P1348"/>
  <c r="R1348"/>
  <c r="T1348"/>
  <c r="V1348"/>
  <c r="X1348"/>
  <c r="Z1348"/>
  <c r="O1349"/>
  <c r="Q1349"/>
  <c r="S1349"/>
  <c r="U1349"/>
  <c r="W1349"/>
  <c r="Y1349"/>
  <c r="N1350"/>
  <c r="P1350"/>
  <c r="R1350"/>
  <c r="T1350"/>
  <c r="V1350"/>
  <c r="X1350"/>
  <c r="Z1350"/>
  <c r="O1351"/>
  <c r="Q1351"/>
  <c r="S1351"/>
  <c r="U1351"/>
  <c r="W1351"/>
  <c r="Y1351"/>
  <c r="N1352"/>
  <c r="P1352"/>
  <c r="R1352"/>
  <c r="T1352"/>
  <c r="V1352"/>
  <c r="X1352"/>
  <c r="Z1352"/>
  <c r="O1353"/>
  <c r="Q1353"/>
  <c r="S1353"/>
  <c r="U1353"/>
  <c r="W1353"/>
  <c r="Y1353"/>
  <c r="N1354"/>
  <c r="P1354"/>
  <c r="R1354"/>
  <c r="T1354"/>
  <c r="V1354"/>
  <c r="X1354"/>
  <c r="Z1354"/>
  <c r="O1355"/>
  <c r="Q1355"/>
  <c r="S1355"/>
  <c r="U1355"/>
  <c r="W1355"/>
  <c r="Y1355"/>
  <c r="N1356"/>
  <c r="P1356"/>
  <c r="R1356"/>
  <c r="T1356"/>
  <c r="V1356"/>
  <c r="X1356"/>
  <c r="Z1356"/>
  <c r="O1357"/>
  <c r="Q1357"/>
  <c r="S1357"/>
  <c r="U1357"/>
  <c r="W1357"/>
  <c r="Y1357"/>
  <c r="N1358"/>
  <c r="P1358"/>
  <c r="R1358"/>
  <c r="T1358"/>
  <c r="V1358"/>
  <c r="X1358"/>
  <c r="Z1358"/>
  <c r="O1359"/>
  <c r="Q1359"/>
  <c r="S1359"/>
  <c r="U1359"/>
  <c r="W1359"/>
  <c r="Y1359"/>
  <c r="N1360"/>
  <c r="P1360"/>
  <c r="R1360"/>
  <c r="T1360"/>
  <c r="V1360"/>
  <c r="X1360"/>
  <c r="Z1360"/>
  <c r="O1361"/>
  <c r="Q1361"/>
  <c r="S1361"/>
  <c r="U1361"/>
  <c r="W1361"/>
  <c r="Y1361"/>
  <c r="N1362"/>
  <c r="P1362"/>
  <c r="R1362"/>
  <c r="T1362"/>
  <c r="V1362"/>
  <c r="X1362"/>
  <c r="Z1362"/>
  <c r="O1363"/>
  <c r="Q1363"/>
  <c r="S1363"/>
  <c r="U1363"/>
  <c r="W1363"/>
  <c r="Y1363"/>
  <c r="N1364"/>
  <c r="P1364"/>
  <c r="R1364"/>
  <c r="T1364"/>
  <c r="V1364"/>
  <c r="X1364"/>
  <c r="Z1364"/>
  <c r="O1365"/>
  <c r="Q1365"/>
  <c r="S1365"/>
  <c r="U1365"/>
  <c r="W1365"/>
  <c r="Y1365"/>
  <c r="N1366"/>
  <c r="P1366"/>
  <c r="R1366"/>
  <c r="T1366"/>
  <c r="V1366"/>
  <c r="X1366"/>
  <c r="Z1366"/>
  <c r="O1367"/>
  <c r="Q1367"/>
  <c r="S1367"/>
  <c r="U1367"/>
  <c r="W1367"/>
  <c r="Y1367"/>
  <c r="N1368"/>
  <c r="P1368"/>
  <c r="R1368"/>
  <c r="T1368"/>
  <c r="V1368"/>
  <c r="X1368"/>
  <c r="Z1368"/>
  <c r="O1369"/>
  <c r="Q1369"/>
  <c r="S1369"/>
  <c r="U1369"/>
  <c r="W1369"/>
  <c r="Y1369"/>
  <c r="N1370"/>
  <c r="P1370"/>
  <c r="R1370"/>
  <c r="T1370"/>
  <c r="V1370"/>
  <c r="X1370"/>
  <c r="Z1370"/>
  <c r="O1371"/>
  <c r="Q1371"/>
  <c r="S1371"/>
  <c r="U1371"/>
  <c r="W1371"/>
  <c r="Y1371"/>
  <c r="N1372"/>
  <c r="P1372"/>
  <c r="R1372"/>
  <c r="T1372"/>
  <c r="V1372"/>
  <c r="X1372"/>
  <c r="Z1372"/>
  <c r="O1373"/>
  <c r="Q1373"/>
  <c r="S1373"/>
  <c r="U1373"/>
  <c r="W1373"/>
  <c r="Y1373"/>
  <c r="N1374"/>
  <c r="P1374"/>
  <c r="R1374"/>
  <c r="T1374"/>
  <c r="V1374"/>
  <c r="X1374"/>
  <c r="Z1374"/>
  <c r="O1375"/>
  <c r="Q1375"/>
  <c r="S1375"/>
  <c r="U1375"/>
  <c r="W1375"/>
  <c r="Y1375"/>
  <c r="N1376"/>
  <c r="P1376"/>
  <c r="R1376"/>
  <c r="T1376"/>
  <c r="V1376"/>
  <c r="X1376"/>
  <c r="Z1376"/>
  <c r="O1377"/>
  <c r="Q1377"/>
  <c r="S1377"/>
  <c r="U1377"/>
  <c r="W1377"/>
  <c r="Y1377"/>
  <c r="N1378"/>
  <c r="P1378"/>
  <c r="R1378"/>
  <c r="T1378"/>
  <c r="V1378"/>
  <c r="X1378"/>
  <c r="Z1378"/>
  <c r="O1379"/>
  <c r="Q1379"/>
  <c r="S1379"/>
  <c r="U1379"/>
  <c r="W1379"/>
  <c r="Y1379"/>
  <c r="N1380"/>
  <c r="P1380"/>
  <c r="R1380"/>
  <c r="T1380"/>
  <c r="V1380"/>
  <c r="X1380"/>
  <c r="Z1380"/>
  <c r="O1381"/>
  <c r="Q1381"/>
  <c r="S1381"/>
  <c r="U1381"/>
  <c r="W1381"/>
  <c r="Y1381"/>
  <c r="N1382"/>
  <c r="P1382"/>
  <c r="R1382"/>
  <c r="T1382"/>
  <c r="V1382"/>
  <c r="X1382"/>
  <c r="Z1382"/>
  <c r="O1383"/>
  <c r="Q1383"/>
  <c r="S1383"/>
  <c r="U1383"/>
  <c r="W1383"/>
  <c r="Y1383"/>
  <c r="N1384"/>
  <c r="P1384"/>
  <c r="R1384"/>
  <c r="T1384"/>
  <c r="V1384"/>
  <c r="X1384"/>
  <c r="Z1384"/>
  <c r="O1385"/>
  <c r="Q1385"/>
  <c r="S1385"/>
  <c r="U1385"/>
  <c r="W1385"/>
  <c r="Y1385"/>
  <c r="N1386"/>
  <c r="P1386"/>
  <c r="R1386"/>
  <c r="T1386"/>
  <c r="V1386"/>
  <c r="X1386"/>
  <c r="Z1386"/>
  <c r="O1387"/>
  <c r="Q1387"/>
  <c r="S1387"/>
  <c r="U1387"/>
  <c r="W1387"/>
  <c r="Y1387"/>
  <c r="N1388"/>
  <c r="P1388"/>
  <c r="R1388"/>
  <c r="T1388"/>
  <c r="V1388"/>
  <c r="X1388"/>
  <c r="Z1388"/>
  <c r="O1389"/>
  <c r="Q1389"/>
  <c r="S1389"/>
  <c r="U1389"/>
  <c r="W1389"/>
  <c r="Y1389"/>
  <c r="N1390"/>
  <c r="P1390"/>
  <c r="R1390"/>
  <c r="T1390"/>
  <c r="V1390"/>
  <c r="X1390"/>
  <c r="Z1390"/>
  <c r="O1391"/>
  <c r="Q1391"/>
  <c r="S1391"/>
  <c r="U1391"/>
  <c r="W1391"/>
  <c r="Y1391"/>
  <c r="N1392"/>
  <c r="P1392"/>
  <c r="R1392"/>
  <c r="T1392"/>
  <c r="V1392"/>
  <c r="X1392"/>
  <c r="Z1392"/>
  <c r="O1393"/>
  <c r="Q1393"/>
  <c r="S1393"/>
  <c r="U1393"/>
  <c r="W1393"/>
  <c r="Y1393"/>
  <c r="N1394"/>
  <c r="P1394"/>
  <c r="R1394"/>
  <c r="T1394"/>
  <c r="V1394"/>
  <c r="X1394"/>
  <c r="Z1394"/>
  <c r="O1395"/>
  <c r="Q1395"/>
  <c r="S1395"/>
  <c r="U1395"/>
  <c r="W1395"/>
  <c r="Y1395"/>
  <c r="N1396"/>
  <c r="P1396"/>
  <c r="R1396"/>
  <c r="T1396"/>
  <c r="V1396"/>
  <c r="X1396"/>
  <c r="Z1396"/>
  <c r="O1397"/>
  <c r="Q1397"/>
  <c r="S1397"/>
  <c r="U1397"/>
  <c r="W1397"/>
  <c r="Y1397"/>
  <c r="N1398"/>
  <c r="P1398"/>
  <c r="R1398"/>
  <c r="T1398"/>
  <c r="V1398"/>
  <c r="X1398"/>
  <c r="Z1398"/>
  <c r="O1399"/>
  <c r="Q1399"/>
  <c r="S1399"/>
  <c r="U1399"/>
  <c r="W1399"/>
  <c r="Y1399"/>
  <c r="N1400"/>
  <c r="P1400"/>
  <c r="R1400"/>
  <c r="T1400"/>
  <c r="V1400"/>
  <c r="X1400"/>
  <c r="Z1400"/>
  <c r="O1401"/>
  <c r="Q1401"/>
  <c r="S1401"/>
  <c r="U1401"/>
  <c r="W1401"/>
  <c r="Y1401"/>
  <c r="N1402"/>
  <c r="P1402"/>
  <c r="R1402"/>
  <c r="T1402"/>
  <c r="V1402"/>
  <c r="X1402"/>
  <c r="Z1402"/>
  <c r="O1403"/>
  <c r="Q1403"/>
  <c r="S1403"/>
  <c r="U1403"/>
  <c r="W1403"/>
  <c r="Y1403"/>
  <c r="N1404"/>
  <c r="P1404"/>
  <c r="R1404"/>
  <c r="T1404"/>
  <c r="V1404"/>
  <c r="X1404"/>
  <c r="Z1404"/>
  <c r="O1405"/>
  <c r="Q1405"/>
  <c r="S1405"/>
  <c r="U1405"/>
  <c r="W1405"/>
  <c r="Y1405"/>
  <c r="N1406"/>
  <c r="P1406"/>
  <c r="R1406"/>
  <c r="T1406"/>
  <c r="V1406"/>
  <c r="X1406"/>
  <c r="Z1406"/>
  <c r="O1407"/>
  <c r="Q1407"/>
  <c r="S1407"/>
  <c r="U1407"/>
  <c r="W1407"/>
  <c r="Y1407"/>
  <c r="N1408"/>
  <c r="P1408"/>
  <c r="R1408"/>
  <c r="T1408"/>
  <c r="V1408"/>
  <c r="X1408"/>
  <c r="Z1408"/>
  <c r="O1409"/>
  <c r="Q1409"/>
  <c r="S1409"/>
  <c r="U1409"/>
  <c r="W1409"/>
  <c r="Y1409"/>
  <c r="N1410"/>
  <c r="P1410"/>
  <c r="R1410"/>
  <c r="T1410"/>
  <c r="V1410"/>
  <c r="X1410"/>
  <c r="Z1410"/>
  <c r="O1411"/>
  <c r="Q1411"/>
  <c r="S1411"/>
  <c r="U1411"/>
  <c r="W1411"/>
  <c r="Y1411"/>
  <c r="N1412"/>
  <c r="P1412"/>
  <c r="R1412"/>
  <c r="T1412"/>
  <c r="V1412"/>
  <c r="X1412"/>
  <c r="Z1412"/>
  <c r="O1413"/>
  <c r="Q1413"/>
  <c r="S1413"/>
  <c r="U1413"/>
  <c r="W1413"/>
  <c r="Y1413"/>
  <c r="N1414"/>
  <c r="P1414"/>
  <c r="R1414"/>
  <c r="T1414"/>
  <c r="V1414"/>
  <c r="X1414"/>
  <c r="Z1414"/>
  <c r="O1415"/>
  <c r="Q1415"/>
  <c r="S1415"/>
  <c r="U1415"/>
  <c r="W1415"/>
  <c r="Y1415"/>
  <c r="N1416"/>
  <c r="P1416"/>
  <c r="R1416"/>
  <c r="T1416"/>
  <c r="V1416"/>
  <c r="X1416"/>
  <c r="Z1416"/>
  <c r="O1417"/>
  <c r="Q1417"/>
  <c r="S1417"/>
  <c r="U1417"/>
  <c r="W1417"/>
  <c r="Y1417"/>
  <c r="N1418"/>
  <c r="P1418"/>
  <c r="R1418"/>
  <c r="T1418"/>
  <c r="V1418"/>
  <c r="X1418"/>
  <c r="Z1418"/>
  <c r="O1419"/>
  <c r="Q1419"/>
  <c r="S1419"/>
  <c r="U1419"/>
  <c r="W1419"/>
  <c r="Y1419"/>
  <c r="N1420"/>
  <c r="P1420"/>
  <c r="R1420"/>
  <c r="T1420"/>
  <c r="V1420"/>
  <c r="X1420"/>
  <c r="Z1420"/>
  <c r="O1421"/>
  <c r="Q1421"/>
  <c r="S1421"/>
  <c r="U1421"/>
  <c r="W1421"/>
  <c r="Y1421"/>
  <c r="N1422"/>
  <c r="P1422"/>
  <c r="R1422"/>
  <c r="T1422"/>
  <c r="V1422"/>
  <c r="X1422"/>
  <c r="Z1422"/>
  <c r="O1423"/>
  <c r="Q1423"/>
  <c r="S1423"/>
  <c r="U1423"/>
  <c r="W1423"/>
  <c r="Y1423"/>
  <c r="N1424"/>
  <c r="P1424"/>
  <c r="R1424"/>
  <c r="T1424"/>
  <c r="V1424"/>
  <c r="X1424"/>
  <c r="Z1424"/>
  <c r="O1425"/>
  <c r="Q1425"/>
  <c r="S1425"/>
  <c r="U1425"/>
  <c r="W1425"/>
  <c r="Y1425"/>
  <c r="N1426"/>
  <c r="P1426"/>
  <c r="R1426"/>
  <c r="T1426"/>
  <c r="V1426"/>
  <c r="X1426"/>
  <c r="Z1426"/>
  <c r="O1427"/>
  <c r="Q1427"/>
  <c r="S1427"/>
  <c r="U1427"/>
  <c r="W1427"/>
  <c r="Y1427"/>
  <c r="N1428"/>
  <c r="P1428"/>
  <c r="R1428"/>
  <c r="T1428"/>
  <c r="V1428"/>
  <c r="X1428"/>
  <c r="Z1428"/>
  <c r="O1429"/>
  <c r="Q1429"/>
  <c r="S1429"/>
  <c r="U1429"/>
  <c r="W1429"/>
  <c r="Y1429"/>
  <c r="N1430"/>
  <c r="P1430"/>
  <c r="R1430"/>
  <c r="T1430"/>
  <c r="V1430"/>
  <c r="X1430"/>
  <c r="Z1430"/>
  <c r="O1431"/>
  <c r="Q1431"/>
  <c r="S1431"/>
  <c r="U1431"/>
  <c r="W1431"/>
  <c r="Y1431"/>
  <c r="N1432"/>
  <c r="P1432"/>
  <c r="R1432"/>
  <c r="T1432"/>
  <c r="V1432"/>
  <c r="X1432"/>
  <c r="Z1432"/>
  <c r="O1433"/>
  <c r="Q1433"/>
  <c r="S1433"/>
  <c r="U1433"/>
  <c r="W1433"/>
  <c r="Y1433"/>
  <c r="N1434"/>
  <c r="P1434"/>
  <c r="R1434"/>
  <c r="T1434"/>
  <c r="V1434"/>
  <c r="X1434"/>
  <c r="Z1434"/>
  <c r="O1435"/>
  <c r="Q1435"/>
  <c r="S1435"/>
  <c r="U1435"/>
  <c r="W1435"/>
  <c r="Y1435"/>
  <c r="N1436"/>
  <c r="P1436"/>
  <c r="R1436"/>
  <c r="T1436"/>
  <c r="V1436"/>
  <c r="X1436"/>
  <c r="Z1436"/>
  <c r="O1437"/>
  <c r="Q1437"/>
  <c r="S1437"/>
  <c r="U1437"/>
  <c r="W1437"/>
  <c r="Y1437"/>
  <c r="N1438"/>
  <c r="P1438"/>
  <c r="R1438"/>
  <c r="T1438"/>
  <c r="V1438"/>
  <c r="X1438"/>
  <c r="Z1438"/>
  <c r="O1439"/>
  <c r="Q1439"/>
  <c r="S1439"/>
  <c r="U1439"/>
  <c r="W1439"/>
  <c r="Y1439"/>
  <c r="N1440"/>
  <c r="P1440"/>
  <c r="R1440"/>
  <c r="T1440"/>
  <c r="V1440"/>
  <c r="X1440"/>
  <c r="Z1440"/>
  <c r="O1441"/>
  <c r="Q1441"/>
  <c r="S1441"/>
  <c r="U1441"/>
  <c r="W1441"/>
  <c r="Y1441"/>
  <c r="N1442"/>
  <c r="P1442"/>
  <c r="R1442"/>
  <c r="T1442"/>
  <c r="V1442"/>
  <c r="X1442"/>
  <c r="Z1442"/>
  <c r="O1443"/>
  <c r="Q1443"/>
  <c r="S1443"/>
  <c r="U1443"/>
  <c r="W1443"/>
  <c r="Y1443"/>
  <c r="N1444"/>
  <c r="P1444"/>
  <c r="R1444"/>
  <c r="T1444"/>
  <c r="V1444"/>
  <c r="X1444"/>
  <c r="Z1444"/>
  <c r="O1445"/>
  <c r="Q1445"/>
  <c r="S1445"/>
  <c r="U1445"/>
  <c r="W1445"/>
  <c r="Y1445"/>
  <c r="N1446"/>
  <c r="P1446"/>
  <c r="R1446"/>
  <c r="T1446"/>
  <c r="V1446"/>
  <c r="X1446"/>
  <c r="Z1446"/>
  <c r="O1447"/>
  <c r="Q1447"/>
  <c r="S1447"/>
  <c r="U1447"/>
  <c r="W1447"/>
  <c r="Y1447"/>
  <c r="N1448"/>
  <c r="P1448"/>
  <c r="R1448"/>
  <c r="T1448"/>
  <c r="V1448"/>
  <c r="X1448"/>
  <c r="Z1448"/>
  <c r="O1449"/>
  <c r="Q1449"/>
  <c r="S1449"/>
  <c r="U1449"/>
  <c r="W1449"/>
  <c r="Y1449"/>
  <c r="N1450"/>
  <c r="P1450"/>
  <c r="R1450"/>
  <c r="T1450"/>
  <c r="V1450"/>
  <c r="X1450"/>
  <c r="Z1450"/>
  <c r="O1451"/>
  <c r="Q1451"/>
  <c r="S1451"/>
  <c r="U1451"/>
  <c r="W1451"/>
  <c r="Y1451"/>
  <c r="N1452"/>
  <c r="P1452"/>
  <c r="R1452"/>
  <c r="T1452"/>
  <c r="V1452"/>
  <c r="X1452"/>
  <c r="Z1452"/>
  <c r="O1453"/>
  <c r="Q1453"/>
  <c r="S1453"/>
  <c r="U1453"/>
  <c r="W1453"/>
  <c r="Y1453"/>
  <c r="N1454"/>
  <c r="P1454"/>
  <c r="R1454"/>
  <c r="T1454"/>
  <c r="V1454"/>
  <c r="X1454"/>
  <c r="Z1454"/>
  <c r="O1455"/>
  <c r="Q1455"/>
  <c r="S1455"/>
  <c r="U1455"/>
  <c r="W1455"/>
  <c r="Y1455"/>
  <c r="N1456"/>
  <c r="P1456"/>
  <c r="R1456"/>
  <c r="T1456"/>
  <c r="V1456"/>
  <c r="X1456"/>
  <c r="Z1456"/>
  <c r="O1457"/>
  <c r="Q1457"/>
  <c r="S1457"/>
  <c r="U1457"/>
  <c r="W1457"/>
  <c r="Y1457"/>
  <c r="N1458"/>
  <c r="P1458"/>
  <c r="R1458"/>
  <c r="T1458"/>
  <c r="V1458"/>
  <c r="X1458"/>
  <c r="Z1458"/>
  <c r="O1459"/>
  <c r="Q1459"/>
  <c r="S1459"/>
  <c r="U1459"/>
  <c r="W1459"/>
  <c r="Y1459"/>
  <c r="N1460"/>
  <c r="P1460"/>
  <c r="R1460"/>
  <c r="T1460"/>
  <c r="V1460"/>
  <c r="X1460"/>
  <c r="Z1460"/>
  <c r="O1461"/>
  <c r="Q1461"/>
  <c r="S1461"/>
  <c r="U1461"/>
  <c r="W1461"/>
  <c r="Y1461"/>
  <c r="N1462"/>
  <c r="P1462"/>
  <c r="R1462"/>
  <c r="T1462"/>
  <c r="V1462"/>
  <c r="X1462"/>
  <c r="Z1462"/>
  <c r="O1463"/>
  <c r="Q1463"/>
  <c r="S1463"/>
  <c r="U1463"/>
  <c r="W1463"/>
  <c r="Y1463"/>
  <c r="N1464"/>
  <c r="P1464"/>
  <c r="R1464"/>
  <c r="T1464"/>
  <c r="V1464"/>
  <c r="X1464"/>
  <c r="Z1464"/>
  <c r="O1465"/>
  <c r="Q1465"/>
  <c r="S1465"/>
  <c r="U1465"/>
  <c r="W1465"/>
  <c r="Y1465"/>
  <c r="N1466"/>
  <c r="P1466"/>
  <c r="R1466"/>
  <c r="T1466"/>
  <c r="V1466"/>
  <c r="X1466"/>
  <c r="Z1466"/>
  <c r="O1467"/>
  <c r="Q1467"/>
  <c r="S1467"/>
  <c r="U1467"/>
  <c r="W1467"/>
  <c r="Y1467"/>
  <c r="N1468"/>
  <c r="P1468"/>
  <c r="R1468"/>
  <c r="T1468"/>
  <c r="V1468"/>
  <c r="X1468"/>
  <c r="Z1468"/>
  <c r="O1469"/>
  <c r="Q1469"/>
  <c r="S1469"/>
  <c r="U1469"/>
  <c r="W1469"/>
  <c r="Y1469"/>
  <c r="N1470"/>
  <c r="P1470"/>
  <c r="R1470"/>
  <c r="T1470"/>
  <c r="V1470"/>
  <c r="X1470"/>
  <c r="Z1470"/>
  <c r="O1471"/>
  <c r="Q1471"/>
  <c r="S1471"/>
  <c r="U1471"/>
  <c r="W1471"/>
  <c r="Y1471"/>
  <c r="N1472"/>
  <c r="P1472"/>
  <c r="R1472"/>
  <c r="T1472"/>
  <c r="V1472"/>
  <c r="X1472"/>
  <c r="Z1472"/>
  <c r="O1473"/>
  <c r="Q1473"/>
  <c r="S1473"/>
  <c r="U1473"/>
  <c r="W1473"/>
  <c r="Y1473"/>
  <c r="N1474"/>
  <c r="P1474"/>
  <c r="R1474"/>
  <c r="T1474"/>
  <c r="V1474"/>
  <c r="X1474"/>
  <c r="Z1474"/>
  <c r="O1475"/>
  <c r="Q1475"/>
  <c r="S1475"/>
  <c r="U1475"/>
  <c r="W1475"/>
  <c r="Y1475"/>
  <c r="N1476"/>
  <c r="P1476"/>
  <c r="R1476"/>
  <c r="T1476"/>
  <c r="V1476"/>
  <c r="X1476"/>
  <c r="Z1476"/>
  <c r="O1477"/>
  <c r="Q1477"/>
  <c r="S1477"/>
  <c r="U1477"/>
  <c r="W1477"/>
  <c r="Y1477"/>
  <c r="N1478"/>
  <c r="P1478"/>
  <c r="R1478"/>
  <c r="T1478"/>
  <c r="V1478"/>
  <c r="X1478"/>
  <c r="Z1478"/>
  <c r="O1479"/>
  <c r="Q1479"/>
  <c r="S1479"/>
  <c r="U1479"/>
  <c r="W1479"/>
  <c r="Y1479"/>
  <c r="N1480"/>
  <c r="P1480"/>
  <c r="R1480"/>
  <c r="T1480"/>
  <c r="V1480"/>
  <c r="X1480"/>
  <c r="Z1480"/>
  <c r="O1481"/>
  <c r="Q1481"/>
  <c r="S1481"/>
  <c r="U1481"/>
  <c r="W1481"/>
  <c r="Y1481"/>
  <c r="N1482"/>
  <c r="P1482"/>
  <c r="R1482"/>
  <c r="T1482"/>
  <c r="V1482"/>
  <c r="X1482"/>
  <c r="Z1482"/>
  <c r="O1483"/>
  <c r="Q1483"/>
  <c r="S1483"/>
  <c r="U1483"/>
  <c r="W1483"/>
  <c r="Y1483"/>
  <c r="N1484"/>
  <c r="P1484"/>
  <c r="R1484"/>
  <c r="T1484"/>
  <c r="V1484"/>
  <c r="X1484"/>
  <c r="Z1484"/>
  <c r="O1485"/>
  <c r="Q1485"/>
  <c r="S1485"/>
  <c r="U1485"/>
  <c r="W1485"/>
  <c r="Y1485"/>
  <c r="N1486"/>
  <c r="P1486"/>
  <c r="R1486"/>
  <c r="T1486"/>
  <c r="V1486"/>
  <c r="X1486"/>
  <c r="Z1486"/>
  <c r="O1487"/>
  <c r="Q1487"/>
  <c r="S1487"/>
  <c r="U1487"/>
  <c r="W1487"/>
  <c r="Y1487"/>
  <c r="N1488"/>
  <c r="P1488"/>
  <c r="R1488"/>
  <c r="T1488"/>
  <c r="V1488"/>
  <c r="X1488"/>
  <c r="Z1488"/>
  <c r="O1489"/>
  <c r="Q1489"/>
  <c r="S1489"/>
  <c r="U1489"/>
  <c r="W1489"/>
  <c r="Y1489"/>
  <c r="N1490"/>
  <c r="P1490"/>
  <c r="R1490"/>
  <c r="T1490"/>
  <c r="V1490"/>
  <c r="X1490"/>
  <c r="Z1490"/>
  <c r="O1491"/>
  <c r="Q1491"/>
  <c r="S1491"/>
  <c r="U1491"/>
  <c r="W1491"/>
  <c r="Y1491"/>
  <c r="N1492"/>
  <c r="P1492"/>
  <c r="R1492"/>
  <c r="T1492"/>
  <c r="V1492"/>
  <c r="X1492"/>
  <c r="Z1492"/>
  <c r="O1493"/>
  <c r="Q1493"/>
  <c r="S1493"/>
  <c r="U1493"/>
  <c r="W1493"/>
  <c r="Y1493"/>
  <c r="N1494"/>
  <c r="P1494"/>
  <c r="R1494"/>
  <c r="T1494"/>
  <c r="V1494"/>
  <c r="X1494"/>
  <c r="Z1494"/>
  <c r="O1495"/>
  <c r="Q1495"/>
  <c r="S1495"/>
  <c r="U1495"/>
  <c r="W1495"/>
  <c r="Y1495"/>
  <c r="N1496"/>
  <c r="P1496"/>
  <c r="R1496"/>
  <c r="T1496"/>
  <c r="V1496"/>
  <c r="X1496"/>
  <c r="Z1496"/>
  <c r="O1497"/>
  <c r="Q1497"/>
  <c r="S1497"/>
  <c r="U1497"/>
  <c r="W1497"/>
  <c r="Y1497"/>
  <c r="N1498"/>
  <c r="P1498"/>
  <c r="R1498"/>
  <c r="T1498"/>
  <c r="V1498"/>
  <c r="X1498"/>
  <c r="Z1498"/>
  <c r="O1499"/>
  <c r="Q1499"/>
  <c r="S1499"/>
  <c r="U1499"/>
  <c r="W1499"/>
  <c r="Y1499"/>
  <c r="N1500"/>
  <c r="P1500"/>
  <c r="R1500"/>
  <c r="T1500"/>
  <c r="V1500"/>
  <c r="X1500"/>
  <c r="Z1500"/>
  <c r="O1501"/>
  <c r="Q1501"/>
  <c r="S1501"/>
  <c r="U1501"/>
  <c r="W1501"/>
  <c r="Y1501"/>
  <c r="N1502"/>
  <c r="P1502"/>
  <c r="R1502"/>
  <c r="T1502"/>
  <c r="V1502"/>
  <c r="X1502"/>
  <c r="Z1502"/>
  <c r="O1503"/>
  <c r="Q1503"/>
  <c r="S1503"/>
  <c r="U1503"/>
  <c r="W1503"/>
  <c r="Y1503"/>
  <c r="N1504"/>
  <c r="P1504"/>
  <c r="R1504"/>
  <c r="T1504"/>
  <c r="V1504"/>
  <c r="X1504"/>
  <c r="Z1504"/>
  <c r="O1505"/>
  <c r="Q1505"/>
  <c r="S1505"/>
  <c r="U1505"/>
  <c r="W1505"/>
  <c r="Y1505"/>
  <c r="N1506"/>
  <c r="P1506"/>
  <c r="R1506"/>
  <c r="T1506"/>
  <c r="V1506"/>
  <c r="X1506"/>
  <c r="Z1506"/>
  <c r="O1507"/>
  <c r="Q1507"/>
  <c r="S1507"/>
  <c r="U1507"/>
  <c r="W1507"/>
  <c r="Y1507"/>
  <c r="N1508"/>
  <c r="P1508"/>
  <c r="R1508"/>
  <c r="T1508"/>
  <c r="V1508"/>
  <c r="X1508"/>
  <c r="Z1508"/>
  <c r="O1509"/>
  <c r="Q1509"/>
  <c r="S1509"/>
  <c r="U1509"/>
  <c r="W1509"/>
  <c r="Y1509"/>
  <c r="N1510"/>
  <c r="P1510"/>
  <c r="R1510"/>
  <c r="T1510"/>
  <c r="V1510"/>
  <c r="X1510"/>
  <c r="Z1510"/>
  <c r="O1511"/>
  <c r="Q1511"/>
  <c r="S1511"/>
  <c r="U1511"/>
  <c r="W1511"/>
  <c r="Y1511"/>
  <c r="N1512"/>
  <c r="P1512"/>
  <c r="R1512"/>
  <c r="T1512"/>
  <c r="V1512"/>
  <c r="X1512"/>
  <c r="Z1512"/>
  <c r="O1513"/>
  <c r="Q1513"/>
  <c r="S1513"/>
  <c r="U1513"/>
  <c r="W1513"/>
  <c r="Y1513"/>
  <c r="N1514"/>
  <c r="P1514"/>
  <c r="R1514"/>
  <c r="T1514"/>
  <c r="V1514"/>
  <c r="X1514"/>
  <c r="Z1514"/>
  <c r="O1515"/>
  <c r="Q1515"/>
  <c r="S1515"/>
  <c r="U1515"/>
  <c r="W1515"/>
  <c r="Y1515"/>
  <c r="N1516"/>
  <c r="P1516"/>
  <c r="R1516"/>
  <c r="T1516"/>
  <c r="V1516"/>
  <c r="X1516"/>
  <c r="Z1516"/>
  <c r="O1517"/>
  <c r="Q1517"/>
  <c r="S1517"/>
  <c r="U1517"/>
  <c r="W1517"/>
  <c r="Y1517"/>
  <c r="N1518"/>
  <c r="P1518"/>
  <c r="R1518"/>
  <c r="T1518"/>
  <c r="V1518"/>
  <c r="X1518"/>
  <c r="Z1518"/>
  <c r="O1519"/>
  <c r="Q1519"/>
  <c r="S1519"/>
  <c r="U1519"/>
  <c r="W1519"/>
  <c r="Y1519"/>
  <c r="N1520"/>
  <c r="P1520"/>
  <c r="R1520"/>
  <c r="T1520"/>
  <c r="V1520"/>
  <c r="X1520"/>
  <c r="Z1520"/>
  <c r="O1521"/>
  <c r="Q1521"/>
  <c r="S1521"/>
  <c r="U1521"/>
  <c r="W1521"/>
  <c r="Y1521"/>
  <c r="N1522"/>
  <c r="P1522"/>
  <c r="R1522"/>
  <c r="T1522"/>
  <c r="V1522"/>
  <c r="X1522"/>
  <c r="Z1522"/>
  <c r="O1523"/>
  <c r="Q1523"/>
  <c r="S1523"/>
  <c r="U1523"/>
  <c r="W1523"/>
  <c r="Y1523"/>
  <c r="N1524"/>
  <c r="P1524"/>
  <c r="R1524"/>
  <c r="T1524"/>
  <c r="V1524"/>
  <c r="X1524"/>
  <c r="Z1524"/>
  <c r="O1525"/>
  <c r="Q1525"/>
  <c r="S1525"/>
  <c r="U1525"/>
  <c r="W1525"/>
  <c r="Y1525"/>
  <c r="N1526"/>
  <c r="P1526"/>
  <c r="R1526"/>
  <c r="T1526"/>
  <c r="V1526"/>
  <c r="X1526"/>
  <c r="Z1526"/>
  <c r="O1527"/>
  <c r="Q1527"/>
  <c r="S1527"/>
  <c r="U1527"/>
  <c r="W1527"/>
  <c r="Y1527"/>
  <c r="N1528"/>
  <c r="P1528"/>
  <c r="R1528"/>
  <c r="T1528"/>
  <c r="V1528"/>
  <c r="X1528"/>
  <c r="Z1528"/>
  <c r="O1529"/>
  <c r="Q1529"/>
  <c r="S1529"/>
  <c r="U1529"/>
  <c r="W1529"/>
  <c r="Y1529"/>
  <c r="N1530"/>
  <c r="P1530"/>
  <c r="R1530"/>
  <c r="T1530"/>
  <c r="V1530"/>
  <c r="X1530"/>
  <c r="Z1530"/>
  <c r="O1531"/>
  <c r="Q1531"/>
  <c r="S1531"/>
  <c r="U1531"/>
  <c r="W1531"/>
  <c r="Y1531"/>
  <c r="N1532"/>
  <c r="P1532"/>
  <c r="R1532"/>
  <c r="T1532"/>
  <c r="V1532"/>
  <c r="X1532"/>
  <c r="Z1532"/>
  <c r="O1533"/>
  <c r="Q1533"/>
  <c r="S1533"/>
  <c r="U1533"/>
  <c r="W1533"/>
  <c r="Y1533"/>
  <c r="N1534"/>
  <c r="P1534"/>
  <c r="R1534"/>
  <c r="T1534"/>
  <c r="V1534"/>
  <c r="X1534"/>
  <c r="Z1534"/>
  <c r="O1535"/>
  <c r="Q1535"/>
  <c r="S1535"/>
  <c r="U1535"/>
  <c r="W1535"/>
  <c r="Y1535"/>
  <c r="N1536"/>
  <c r="P1536"/>
  <c r="R1536"/>
  <c r="T1536"/>
  <c r="V1536"/>
  <c r="X1536"/>
  <c r="Z1536"/>
  <c r="O1537"/>
  <c r="Q1537"/>
  <c r="S1537"/>
  <c r="U1537"/>
  <c r="W1537"/>
  <c r="Y1537"/>
  <c r="N1538"/>
  <c r="P1538"/>
  <c r="R1538"/>
  <c r="T1538"/>
  <c r="V1538"/>
  <c r="X1538"/>
  <c r="Z1538"/>
  <c r="O1539"/>
  <c r="Q1539"/>
  <c r="S1539"/>
  <c r="U1539"/>
  <c r="W1539"/>
  <c r="Y1539"/>
  <c r="N1540"/>
  <c r="P1540"/>
  <c r="R1540"/>
  <c r="T1540"/>
  <c r="V1540"/>
  <c r="X1540"/>
  <c r="Z1540"/>
  <c r="O1541"/>
  <c r="Q1541"/>
  <c r="S1541"/>
  <c r="U1541"/>
  <c r="W1541"/>
  <c r="Y1541"/>
  <c r="N1542"/>
  <c r="P1542"/>
  <c r="R1542"/>
  <c r="T1542"/>
  <c r="V1542"/>
  <c r="X1542"/>
  <c r="Z1542"/>
  <c r="O1543"/>
  <c r="Q1543"/>
  <c r="S1543"/>
  <c r="U1543"/>
  <c r="W1543"/>
  <c r="Y1543"/>
  <c r="N1544"/>
  <c r="P1544"/>
  <c r="R1544"/>
  <c r="T1544"/>
  <c r="V1544"/>
  <c r="X1544"/>
  <c r="Z1544"/>
  <c r="O1545"/>
  <c r="Q1545"/>
  <c r="S1545"/>
  <c r="U1545"/>
  <c r="W1545"/>
  <c r="Y1545"/>
  <c r="N1546"/>
  <c r="P1546"/>
  <c r="R1546"/>
  <c r="T1546"/>
  <c r="V1546"/>
  <c r="X1546"/>
  <c r="Z1546"/>
  <c r="O1547"/>
  <c r="Q1547"/>
  <c r="S1547"/>
  <c r="U1547"/>
  <c r="W1547"/>
  <c r="Y1547"/>
  <c r="N1548"/>
  <c r="P1548"/>
  <c r="R1548"/>
  <c r="T1548"/>
  <c r="V1548"/>
  <c r="X1548"/>
  <c r="Z1548"/>
  <c r="O1549"/>
  <c r="Q1549"/>
  <c r="S1549"/>
  <c r="U1549"/>
  <c r="W1549"/>
  <c r="Y1549"/>
  <c r="N1550"/>
  <c r="P1550"/>
  <c r="R1550"/>
  <c r="T1550"/>
  <c r="V1550"/>
  <c r="X1550"/>
  <c r="Z1550"/>
  <c r="O1551"/>
  <c r="Q1551"/>
  <c r="S1551"/>
  <c r="U1551"/>
  <c r="W1551"/>
  <c r="Y1551"/>
  <c r="N1552"/>
  <c r="P1552"/>
  <c r="R1552"/>
  <c r="T1552"/>
  <c r="V1552"/>
  <c r="X1552"/>
  <c r="Z1552"/>
  <c r="O1553"/>
  <c r="Q1553"/>
  <c r="S1553"/>
  <c r="U1553"/>
  <c r="W1553"/>
  <c r="Y1553"/>
  <c r="N1554"/>
  <c r="P1554"/>
  <c r="R1554"/>
  <c r="T1554"/>
  <c r="V1554"/>
  <c r="X1554"/>
  <c r="Z1554"/>
  <c r="O1555"/>
  <c r="Q1555"/>
  <c r="S1555"/>
  <c r="U1555"/>
  <c r="W1555"/>
  <c r="Y1555"/>
  <c r="N1556"/>
  <c r="P1556"/>
  <c r="R1556"/>
  <c r="T1556"/>
  <c r="V1556"/>
  <c r="X1556"/>
  <c r="Z1556"/>
  <c r="O1557"/>
  <c r="Q1557"/>
  <c r="S1557"/>
  <c r="U1557"/>
  <c r="W1557"/>
  <c r="Y1557"/>
  <c r="N1558"/>
  <c r="P1558"/>
  <c r="R1558"/>
  <c r="T1558"/>
  <c r="V1558"/>
  <c r="X1558"/>
  <c r="Z1558"/>
  <c r="O1559"/>
  <c r="Q1559"/>
  <c r="S1559"/>
  <c r="U1559"/>
  <c r="W1559"/>
  <c r="Y1559"/>
  <c r="N1560"/>
  <c r="P1560"/>
  <c r="R1560"/>
  <c r="T1560"/>
  <c r="V1560"/>
  <c r="X1560"/>
  <c r="Z1560"/>
  <c r="O1561"/>
  <c r="Q1561"/>
  <c r="S1561"/>
  <c r="U1561"/>
  <c r="W1561"/>
  <c r="Y1561"/>
  <c r="N1562"/>
  <c r="P1562"/>
  <c r="R1562"/>
  <c r="T1562"/>
  <c r="V1562"/>
  <c r="X1562"/>
  <c r="Z1562"/>
  <c r="O1563"/>
  <c r="Q1563"/>
  <c r="S1563"/>
  <c r="U1563"/>
  <c r="W1563"/>
  <c r="Y1563"/>
  <c r="N1564"/>
  <c r="P1564"/>
  <c r="R1564"/>
  <c r="T1564"/>
  <c r="V1564"/>
  <c r="X1564"/>
  <c r="Z1564"/>
  <c r="O1565"/>
  <c r="Q1565"/>
  <c r="S1565"/>
  <c r="U1565"/>
  <c r="W1565"/>
  <c r="Y1565"/>
  <c r="N1566"/>
  <c r="P1566"/>
  <c r="R1566"/>
  <c r="T1566"/>
  <c r="V1566"/>
  <c r="X1566"/>
  <c r="Z1566"/>
  <c r="O1567"/>
  <c r="Q1567"/>
  <c r="S1567"/>
  <c r="U1567"/>
  <c r="W1567"/>
  <c r="Y1567"/>
  <c r="N1568"/>
  <c r="P1568"/>
  <c r="R1568"/>
  <c r="T1568"/>
  <c r="V1568"/>
  <c r="X1568"/>
  <c r="Z1568"/>
  <c r="O1569"/>
  <c r="Q1569"/>
  <c r="S1569"/>
  <c r="U1569"/>
  <c r="W1569"/>
  <c r="Y1569"/>
  <c r="N1570"/>
  <c r="P1570"/>
  <c r="R1570"/>
  <c r="T1570"/>
  <c r="V1570"/>
  <c r="X1570"/>
  <c r="Z1570"/>
  <c r="O1571"/>
  <c r="Q1571"/>
  <c r="S1571"/>
  <c r="U1571"/>
  <c r="W1571"/>
  <c r="Y1571"/>
  <c r="N1572"/>
  <c r="P1572"/>
  <c r="R1572"/>
  <c r="T1572"/>
  <c r="V1572"/>
  <c r="X1572"/>
  <c r="Z1572"/>
  <c r="O1573"/>
  <c r="Q1573"/>
  <c r="S1573"/>
  <c r="U1573"/>
  <c r="W1573"/>
  <c r="Y1573"/>
  <c r="N1574"/>
  <c r="P1574"/>
  <c r="R1574"/>
  <c r="T1574"/>
  <c r="V1574"/>
  <c r="X1574"/>
  <c r="Z1574"/>
  <c r="O1575"/>
  <c r="Q1575"/>
  <c r="S1575"/>
  <c r="U1575"/>
  <c r="W1575"/>
  <c r="Y1575"/>
  <c r="N1576"/>
  <c r="P1576"/>
  <c r="R1576"/>
  <c r="T1576"/>
  <c r="V1576"/>
  <c r="X1576"/>
  <c r="Z1576"/>
  <c r="O1577"/>
  <c r="Q1577"/>
  <c r="S1577"/>
  <c r="U1577"/>
  <c r="W1577"/>
  <c r="Y1577"/>
  <c r="N1578"/>
  <c r="P1578"/>
  <c r="R1578"/>
  <c r="T1578"/>
  <c r="V1578"/>
  <c r="X1578"/>
  <c r="Z1578"/>
  <c r="O1579"/>
  <c r="Q1579"/>
  <c r="S1579"/>
  <c r="U1579"/>
  <c r="W1579"/>
  <c r="Y1579"/>
  <c r="N1580"/>
  <c r="P1580"/>
  <c r="R1580"/>
  <c r="T1580"/>
  <c r="V1580"/>
  <c r="X1580"/>
  <c r="Z1580"/>
  <c r="O1581"/>
  <c r="Q1581"/>
  <c r="S1581"/>
  <c r="U1581"/>
  <c r="W1581"/>
  <c r="Y1581"/>
  <c r="N1582"/>
  <c r="P1582"/>
  <c r="R1582"/>
  <c r="T1582"/>
  <c r="V1582"/>
  <c r="X1582"/>
  <c r="Z1582"/>
  <c r="O1583"/>
  <c r="Q1583"/>
  <c r="S1583"/>
  <c r="U1583"/>
  <c r="W1583"/>
  <c r="Y1583"/>
  <c r="N1584"/>
  <c r="P1584"/>
  <c r="R1584"/>
  <c r="T1584"/>
  <c r="V1584"/>
  <c r="X1584"/>
  <c r="Z1584"/>
  <c r="O1585"/>
  <c r="Q1585"/>
  <c r="S1585"/>
  <c r="U1585"/>
  <c r="W1585"/>
  <c r="Y1585"/>
  <c r="N1586"/>
  <c r="P1586"/>
  <c r="R1586"/>
  <c r="T1586"/>
  <c r="V1586"/>
  <c r="X1586"/>
  <c r="Z1586"/>
  <c r="O1587"/>
  <c r="Q1587"/>
  <c r="S1587"/>
  <c r="U1587"/>
  <c r="W1587"/>
  <c r="Y1587"/>
  <c r="N1588"/>
  <c r="P1588"/>
  <c r="R1588"/>
  <c r="T1588"/>
  <c r="V1588"/>
  <c r="X1588"/>
  <c r="Z1588"/>
  <c r="O1589"/>
  <c r="Q1589"/>
  <c r="S1589"/>
  <c r="U1589"/>
  <c r="W1589"/>
  <c r="Y1589"/>
  <c r="N1590"/>
  <c r="P1590"/>
  <c r="R1590"/>
  <c r="T1590"/>
  <c r="V1590"/>
  <c r="X1590"/>
  <c r="Z1590"/>
  <c r="O1591"/>
  <c r="Q1591"/>
  <c r="S1591"/>
  <c r="U1591"/>
  <c r="W1591"/>
  <c r="Y1591"/>
  <c r="N1592"/>
  <c r="P1592"/>
  <c r="R1592"/>
  <c r="T1592"/>
  <c r="V1592"/>
  <c r="X1592"/>
  <c r="Z1592"/>
  <c r="O1593"/>
  <c r="Q1593"/>
  <c r="S1593"/>
  <c r="U1593"/>
  <c r="W1593"/>
  <c r="Y1593"/>
  <c r="N1594"/>
  <c r="P1594"/>
  <c r="R1594"/>
  <c r="T1594"/>
  <c r="V1594"/>
  <c r="X1594"/>
  <c r="Z1594"/>
  <c r="O1595"/>
  <c r="Q1595"/>
  <c r="S1595"/>
  <c r="U1595"/>
  <c r="W1595"/>
  <c r="Y1595"/>
  <c r="N1596"/>
  <c r="P1596"/>
  <c r="R1596"/>
  <c r="T1596"/>
  <c r="V1596"/>
  <c r="X1596"/>
  <c r="Z1596"/>
  <c r="O1597"/>
  <c r="Q1597"/>
  <c r="S1597"/>
  <c r="U1597"/>
  <c r="W1597"/>
  <c r="Y1597"/>
  <c r="N1598"/>
  <c r="P1598"/>
  <c r="R1598"/>
  <c r="T1598"/>
  <c r="V1598"/>
  <c r="X1598"/>
  <c r="Z1598"/>
  <c r="O1599"/>
  <c r="Q1599"/>
  <c r="S1599"/>
  <c r="U1599"/>
  <c r="W1599"/>
  <c r="Y1599"/>
  <c r="N1600"/>
  <c r="P1600"/>
  <c r="R1600"/>
  <c r="T1600"/>
  <c r="V1600"/>
  <c r="X1600"/>
  <c r="Z1600"/>
  <c r="O1601"/>
  <c r="Q1601"/>
  <c r="S1601"/>
  <c r="U1601"/>
  <c r="W1601"/>
  <c r="Y1601"/>
  <c r="N1602"/>
  <c r="P1602"/>
  <c r="R1602"/>
  <c r="T1602"/>
  <c r="V1602"/>
  <c r="X1602"/>
  <c r="Z1602"/>
  <c r="O1603"/>
  <c r="Q1603"/>
  <c r="S1603"/>
  <c r="U1603"/>
  <c r="W1603"/>
  <c r="Y1603"/>
  <c r="N1604"/>
  <c r="P1604"/>
  <c r="R1604"/>
  <c r="T1604"/>
  <c r="V1604"/>
  <c r="X1604"/>
  <c r="Z1604"/>
  <c r="O1605"/>
  <c r="Q1605"/>
  <c r="S1605"/>
  <c r="U1605"/>
  <c r="W1605"/>
  <c r="Y1605"/>
  <c r="N1606"/>
  <c r="P1606"/>
  <c r="R1606"/>
  <c r="T1606"/>
  <c r="V1606"/>
  <c r="X1606"/>
  <c r="Z1606"/>
  <c r="O1607"/>
  <c r="Q1607"/>
  <c r="S1607"/>
  <c r="U1607"/>
  <c r="W1607"/>
  <c r="Y1607"/>
  <c r="N1608"/>
  <c r="P1608"/>
  <c r="R1608"/>
  <c r="T1608"/>
  <c r="V1608"/>
  <c r="X1608"/>
  <c r="Z1608"/>
  <c r="O1609"/>
  <c r="Q1609"/>
  <c r="S1609"/>
  <c r="U1609"/>
  <c r="W1609"/>
  <c r="Y1609"/>
  <c r="N1610"/>
  <c r="P1610"/>
  <c r="R1610"/>
  <c r="T1610"/>
  <c r="V1610"/>
  <c r="X1610"/>
  <c r="Z1610"/>
  <c r="O1611"/>
  <c r="Q1611"/>
  <c r="S1611"/>
  <c r="U1611"/>
  <c r="W1611"/>
  <c r="Y1611"/>
  <c r="N1612"/>
  <c r="P1612"/>
  <c r="R1612"/>
  <c r="T1612"/>
  <c r="V1612"/>
  <c r="X1612"/>
  <c r="Z1612"/>
  <c r="O1613"/>
  <c r="Q1613"/>
  <c r="S1613"/>
  <c r="U1613"/>
  <c r="W1613"/>
  <c r="Y1613"/>
  <c r="N1614"/>
  <c r="P1614"/>
  <c r="R1614"/>
  <c r="T1614"/>
  <c r="V1614"/>
  <c r="X1614"/>
  <c r="Z1614"/>
  <c r="O1615"/>
  <c r="Q1615"/>
  <c r="S1615"/>
  <c r="U1615"/>
  <c r="W1615"/>
  <c r="Y1615"/>
  <c r="N1616"/>
  <c r="P1616"/>
  <c r="R1616"/>
  <c r="T1616"/>
  <c r="V1616"/>
  <c r="X1616"/>
  <c r="Z1616"/>
  <c r="O1617"/>
  <c r="Q1617"/>
  <c r="S1617"/>
  <c r="U1617"/>
  <c r="W1617"/>
  <c r="Y1617"/>
  <c r="N1618"/>
  <c r="P1618"/>
  <c r="R1618"/>
  <c r="T1618"/>
  <c r="V1618"/>
  <c r="X1618"/>
  <c r="Z1618"/>
  <c r="O1619"/>
  <c r="Q1619"/>
  <c r="S1619"/>
  <c r="U1619"/>
  <c r="W1619"/>
  <c r="Y1619"/>
  <c r="N1620"/>
  <c r="P1620"/>
  <c r="R1620"/>
  <c r="T1620"/>
  <c r="V1620"/>
  <c r="X1620"/>
  <c r="Z1620"/>
  <c r="O1621"/>
  <c r="Q1621"/>
  <c r="S1621"/>
  <c r="U1621"/>
  <c r="W1621"/>
  <c r="Y1621"/>
  <c r="N1622"/>
  <c r="P1622"/>
  <c r="R1622"/>
  <c r="T1622"/>
  <c r="V1622"/>
  <c r="X1622"/>
  <c r="Z1622"/>
  <c r="O1623"/>
  <c r="Q1623"/>
  <c r="S1623"/>
  <c r="U1623"/>
  <c r="W1623"/>
  <c r="Y1623"/>
  <c r="Q993"/>
  <c r="U993"/>
  <c r="Y993"/>
  <c r="P994"/>
  <c r="S994"/>
  <c r="U994"/>
  <c r="W994"/>
  <c r="Y994"/>
  <c r="N995"/>
  <c r="P995"/>
  <c r="R995"/>
  <c r="T995"/>
  <c r="V995"/>
  <c r="X995"/>
  <c r="Z995"/>
  <c r="O996"/>
  <c r="Q996"/>
  <c r="S996"/>
  <c r="U996"/>
  <c r="W996"/>
  <c r="Y996"/>
  <c r="N997"/>
  <c r="P997"/>
  <c r="R997"/>
  <c r="T997"/>
  <c r="V997"/>
  <c r="X997"/>
  <c r="Z997"/>
  <c r="O998"/>
  <c r="Q998"/>
  <c r="S998"/>
  <c r="U998"/>
  <c r="W998"/>
  <c r="Y998"/>
  <c r="N999"/>
  <c r="P999"/>
  <c r="R999"/>
  <c r="T999"/>
  <c r="V999"/>
  <c r="X999"/>
  <c r="Z999"/>
  <c r="O1000"/>
  <c r="Q1000"/>
  <c r="S1000"/>
  <c r="U1000"/>
  <c r="W1000"/>
  <c r="Y1000"/>
  <c r="N1001"/>
  <c r="P1001"/>
  <c r="R1001"/>
  <c r="T1001"/>
  <c r="V1001"/>
  <c r="X1001"/>
  <c r="Z1001"/>
  <c r="O1002"/>
  <c r="Q1002"/>
  <c r="S1002"/>
  <c r="U1002"/>
  <c r="W1002"/>
  <c r="Y1002"/>
  <c r="N1003"/>
  <c r="P1003"/>
  <c r="R1003"/>
  <c r="T1003"/>
  <c r="V1003"/>
  <c r="X1003"/>
  <c r="Z1003"/>
  <c r="O1004"/>
  <c r="Q1004"/>
  <c r="S1004"/>
  <c r="U1004"/>
  <c r="W1004"/>
  <c r="Y1004"/>
  <c r="N1005"/>
  <c r="P1005"/>
  <c r="R1005"/>
  <c r="T1005"/>
  <c r="V1005"/>
  <c r="X1005"/>
  <c r="Z1005"/>
  <c r="O1006"/>
  <c r="Q1006"/>
  <c r="S1006"/>
  <c r="U1006"/>
  <c r="W1006"/>
  <c r="Y1006"/>
  <c r="N1007"/>
  <c r="P1007"/>
  <c r="R1007"/>
  <c r="T1007"/>
  <c r="V1007"/>
  <c r="X1007"/>
  <c r="Z1007"/>
  <c r="O1008"/>
  <c r="Q1008"/>
  <c r="S1008"/>
  <c r="U1008"/>
  <c r="W1008"/>
  <c r="Y1008"/>
  <c r="N1009"/>
  <c r="P1009"/>
  <c r="R1009"/>
  <c r="T1009"/>
  <c r="V1009"/>
  <c r="X1009"/>
  <c r="Z1009"/>
  <c r="O1010"/>
  <c r="Q1010"/>
  <c r="S1010"/>
  <c r="U1010"/>
  <c r="W1010"/>
  <c r="Y1010"/>
  <c r="N1011"/>
  <c r="P1011"/>
  <c r="R1011"/>
  <c r="T1011"/>
  <c r="V1011"/>
  <c r="X1011"/>
  <c r="Z1011"/>
  <c r="O1012"/>
  <c r="Q1012"/>
  <c r="S1012"/>
  <c r="U1012"/>
  <c r="W1012"/>
  <c r="Y1012"/>
  <c r="N1013"/>
  <c r="P1013"/>
  <c r="R1013"/>
  <c r="T1013"/>
  <c r="V1013"/>
  <c r="X1013"/>
  <c r="Z1013"/>
  <c r="O1014"/>
  <c r="Q1014"/>
  <c r="S1014"/>
  <c r="U1014"/>
  <c r="W1014"/>
  <c r="Y1014"/>
  <c r="N1015"/>
  <c r="P1015"/>
  <c r="R1015"/>
  <c r="T1015"/>
  <c r="V1015"/>
  <c r="X1015"/>
  <c r="Z1015"/>
  <c r="O1016"/>
  <c r="Q1016"/>
  <c r="S1016"/>
  <c r="U1016"/>
  <c r="W1016"/>
  <c r="Y1016"/>
  <c r="N1017"/>
  <c r="P1017"/>
  <c r="R1017"/>
  <c r="T1017"/>
  <c r="V1017"/>
  <c r="X1017"/>
  <c r="Z1017"/>
  <c r="O1018"/>
  <c r="Q1018"/>
  <c r="S1018"/>
  <c r="U1018"/>
  <c r="W1018"/>
  <c r="Y1018"/>
  <c r="N1019"/>
  <c r="P1019"/>
  <c r="R1019"/>
  <c r="T1019"/>
  <c r="V1019"/>
  <c r="X1019"/>
  <c r="Z1019"/>
  <c r="O1020"/>
  <c r="Q1020"/>
  <c r="S1020"/>
  <c r="U1020"/>
  <c r="W1020"/>
  <c r="Y1020"/>
  <c r="N1021"/>
  <c r="P1021"/>
  <c r="R1021"/>
  <c r="T1021"/>
  <c r="V1021"/>
  <c r="X1021"/>
  <c r="Z1021"/>
  <c r="O1022"/>
  <c r="Q1022"/>
  <c r="S1022"/>
  <c r="U1022"/>
  <c r="W1022"/>
  <c r="Y1022"/>
  <c r="N1023"/>
  <c r="P1023"/>
  <c r="R1023"/>
  <c r="T1023"/>
  <c r="V1023"/>
  <c r="X1023"/>
  <c r="Z1023"/>
  <c r="O1024"/>
  <c r="Q1024"/>
  <c r="S1024"/>
  <c r="U1024"/>
  <c r="W1024"/>
  <c r="Y1024"/>
  <c r="N1025"/>
  <c r="P1025"/>
  <c r="R1025"/>
  <c r="T1025"/>
  <c r="V1025"/>
  <c r="X1025"/>
  <c r="Z1025"/>
  <c r="O1026"/>
  <c r="Q1026"/>
  <c r="S1026"/>
  <c r="U1026"/>
  <c r="W1026"/>
  <c r="Y1026"/>
  <c r="N1027"/>
  <c r="P1027"/>
  <c r="R1027"/>
  <c r="T1027"/>
  <c r="V1027"/>
  <c r="X1027"/>
  <c r="Z1027"/>
  <c r="O1028"/>
  <c r="Q1028"/>
  <c r="S1028"/>
  <c r="U1028"/>
  <c r="W1028"/>
  <c r="Y1028"/>
  <c r="N1029"/>
  <c r="P1029"/>
  <c r="R1029"/>
  <c r="T1029"/>
  <c r="V1029"/>
  <c r="X1029"/>
  <c r="Z1029"/>
  <c r="O1030"/>
  <c r="Q1030"/>
  <c r="S1030"/>
  <c r="U1030"/>
  <c r="W1030"/>
  <c r="Y1030"/>
  <c r="N1031"/>
  <c r="P1031"/>
  <c r="R1031"/>
  <c r="T1031"/>
  <c r="V1031"/>
  <c r="X1031"/>
  <c r="Z1031"/>
  <c r="O1032"/>
  <c r="Q1032"/>
  <c r="S1032"/>
  <c r="U1032"/>
  <c r="W1032"/>
  <c r="Y1032"/>
  <c r="N1033"/>
  <c r="P1033"/>
  <c r="R1033"/>
  <c r="T1033"/>
  <c r="V1033"/>
  <c r="X1033"/>
  <c r="Z1033"/>
  <c r="O1034"/>
  <c r="Q1034"/>
  <c r="S1034"/>
  <c r="U1034"/>
  <c r="W1034"/>
  <c r="Y1034"/>
  <c r="N1035"/>
  <c r="P1035"/>
  <c r="R1035"/>
  <c r="T1035"/>
  <c r="V1035"/>
  <c r="X1035"/>
  <c r="Z1035"/>
  <c r="O1036"/>
  <c r="Q1036"/>
  <c r="S1036"/>
  <c r="U1036"/>
  <c r="W1036"/>
  <c r="Y1036"/>
  <c r="N1037"/>
  <c r="P1037"/>
  <c r="R1037"/>
  <c r="T1037"/>
  <c r="V1037"/>
  <c r="X1037"/>
  <c r="Z1037"/>
  <c r="O1038"/>
  <c r="Q1038"/>
  <c r="S1038"/>
  <c r="U1038"/>
  <c r="W1038"/>
  <c r="Y1038"/>
  <c r="N1039"/>
  <c r="P1039"/>
  <c r="R1039"/>
  <c r="T1039"/>
  <c r="V1039"/>
  <c r="X1039"/>
  <c r="Z1039"/>
  <c r="O1040"/>
  <c r="Q1040"/>
  <c r="S1040"/>
  <c r="U1040"/>
  <c r="W1040"/>
  <c r="Y1040"/>
  <c r="N1041"/>
  <c r="P1041"/>
  <c r="R1041"/>
  <c r="T1041"/>
  <c r="V1041"/>
  <c r="X1041"/>
  <c r="Z1041"/>
  <c r="O1042"/>
  <c r="Q1042"/>
  <c r="S1042"/>
  <c r="U1042"/>
  <c r="W1042"/>
  <c r="Y1042"/>
  <c r="N1043"/>
  <c r="P1043"/>
  <c r="R1043"/>
  <c r="T1043"/>
  <c r="V1043"/>
  <c r="X1043"/>
  <c r="Z1043"/>
  <c r="O1044"/>
  <c r="Q1044"/>
  <c r="S1044"/>
  <c r="U1044"/>
  <c r="W1044"/>
  <c r="Y1044"/>
  <c r="N1045"/>
  <c r="P1045"/>
  <c r="R1045"/>
  <c r="T1045"/>
  <c r="V1045"/>
  <c r="X1045"/>
  <c r="Z1045"/>
  <c r="O1046"/>
  <c r="Q1046"/>
  <c r="S1046"/>
  <c r="U1046"/>
  <c r="W1046"/>
  <c r="Y1046"/>
  <c r="N1047"/>
  <c r="P1047"/>
  <c r="R1047"/>
  <c r="T1047"/>
  <c r="V1047"/>
  <c r="X1047"/>
  <c r="Z1047"/>
  <c r="O1048"/>
  <c r="Q1048"/>
  <c r="S1048"/>
  <c r="U1048"/>
  <c r="W1048"/>
  <c r="Y1048"/>
  <c r="N1049"/>
  <c r="P1049"/>
  <c r="R1049"/>
  <c r="T1049"/>
  <c r="V1049"/>
  <c r="X1049"/>
  <c r="Z1049"/>
  <c r="O1050"/>
  <c r="Q1050"/>
  <c r="S1050"/>
  <c r="U1050"/>
  <c r="W1050"/>
  <c r="Y1050"/>
  <c r="N1051"/>
  <c r="P1051"/>
  <c r="R1051"/>
  <c r="T1051"/>
  <c r="V1051"/>
  <c r="X1051"/>
  <c r="Z1051"/>
  <c r="O1052"/>
  <c r="Q1052"/>
  <c r="S1052"/>
  <c r="U1052"/>
  <c r="W1052"/>
  <c r="Y1052"/>
  <c r="N1053"/>
  <c r="P1053"/>
  <c r="R1053"/>
  <c r="T1053"/>
  <c r="V1053"/>
  <c r="X1053"/>
  <c r="Z1053"/>
  <c r="O1054"/>
  <c r="Q1054"/>
  <c r="S1054"/>
  <c r="U1054"/>
  <c r="W1054"/>
  <c r="Y1054"/>
  <c r="N1055"/>
  <c r="P1055"/>
  <c r="R1055"/>
  <c r="T1055"/>
  <c r="V1055"/>
  <c r="X1055"/>
  <c r="Z1055"/>
  <c r="O1056"/>
  <c r="Q1056"/>
  <c r="S1056"/>
  <c r="U1056"/>
  <c r="W1056"/>
  <c r="Y1056"/>
  <c r="N1057"/>
  <c r="P1057"/>
  <c r="R1057"/>
  <c r="T1057"/>
  <c r="V1057"/>
  <c r="X1057"/>
  <c r="Z1057"/>
  <c r="O1058"/>
  <c r="Q1058"/>
  <c r="S1058"/>
  <c r="U1058"/>
  <c r="W1058"/>
  <c r="Y1058"/>
  <c r="N1059"/>
  <c r="P1059"/>
  <c r="R1059"/>
  <c r="T1059"/>
  <c r="V1059"/>
  <c r="X1059"/>
  <c r="Z1059"/>
  <c r="O1060"/>
  <c r="Q1060"/>
  <c r="S1060"/>
  <c r="U1060"/>
  <c r="W1060"/>
  <c r="Y1060"/>
  <c r="N1061"/>
  <c r="P1061"/>
  <c r="R1061"/>
  <c r="T1061"/>
  <c r="V1061"/>
  <c r="X1061"/>
  <c r="Z1061"/>
  <c r="O1062"/>
  <c r="Q1062"/>
  <c r="S1062"/>
  <c r="U1062"/>
  <c r="W1062"/>
  <c r="Y1062"/>
  <c r="N1063"/>
  <c r="P1063"/>
  <c r="R1063"/>
  <c r="T1063"/>
  <c r="V1063"/>
  <c r="X1063"/>
  <c r="Z1063"/>
  <c r="O1064"/>
  <c r="Q1064"/>
  <c r="S1064"/>
  <c r="U1064"/>
  <c r="W1064"/>
  <c r="Y1064"/>
  <c r="N1065"/>
  <c r="P1065"/>
  <c r="R1065"/>
  <c r="T1065"/>
  <c r="V1065"/>
  <c r="X1065"/>
  <c r="Z1065"/>
  <c r="O1066"/>
  <c r="Q1066"/>
  <c r="S1066"/>
  <c r="U1066"/>
  <c r="W1066"/>
  <c r="Y1066"/>
  <c r="N1067"/>
  <c r="P1067"/>
  <c r="R1067"/>
  <c r="T1067"/>
  <c r="V1067"/>
  <c r="X1067"/>
  <c r="Z1067"/>
  <c r="O1068"/>
  <c r="Q1068"/>
  <c r="S1068"/>
  <c r="U1068"/>
  <c r="W1068"/>
  <c r="Y1068"/>
  <c r="N1069"/>
  <c r="P1069"/>
  <c r="R1069"/>
  <c r="T1069"/>
  <c r="V1069"/>
  <c r="X1069"/>
  <c r="Z1069"/>
  <c r="O1070"/>
  <c r="Q1070"/>
  <c r="S1070"/>
  <c r="U1070"/>
  <c r="W1070"/>
  <c r="Y1070"/>
  <c r="N1071"/>
  <c r="P1071"/>
  <c r="R1071"/>
  <c r="T1071"/>
  <c r="V1071"/>
  <c r="X1071"/>
  <c r="Z1071"/>
  <c r="O1072"/>
  <c r="Q1072"/>
  <c r="S1072"/>
  <c r="U1072"/>
  <c r="W1072"/>
  <c r="Y1072"/>
  <c r="N1073"/>
  <c r="P1073"/>
  <c r="R1073"/>
  <c r="T1073"/>
  <c r="V1073"/>
  <c r="X1073"/>
  <c r="Z1073"/>
  <c r="O1074"/>
  <c r="Q1074"/>
  <c r="S1074"/>
  <c r="U1074"/>
  <c r="W1074"/>
  <c r="Y1074"/>
  <c r="N1075"/>
  <c r="P1075"/>
  <c r="R1075"/>
  <c r="T1075"/>
  <c r="V1075"/>
  <c r="X1075"/>
  <c r="Z1075"/>
  <c r="O1076"/>
  <c r="Q1076"/>
  <c r="S1076"/>
  <c r="U1076"/>
  <c r="W1076"/>
  <c r="Y1076"/>
  <c r="N1077"/>
  <c r="P1077"/>
  <c r="R1077"/>
  <c r="T1077"/>
  <c r="V1077"/>
  <c r="X1077"/>
  <c r="Z1077"/>
  <c r="O1078"/>
  <c r="Q1078"/>
  <c r="S1078"/>
  <c r="U1078"/>
  <c r="W1078"/>
  <c r="Y1078"/>
  <c r="N1079"/>
  <c r="P1079"/>
  <c r="R1079"/>
  <c r="T1079"/>
  <c r="V1079"/>
  <c r="X1079"/>
  <c r="Z1079"/>
  <c r="O1080"/>
  <c r="Q1080"/>
  <c r="S1080"/>
  <c r="U1080"/>
  <c r="W1080"/>
  <c r="Y1080"/>
  <c r="N1081"/>
  <c r="P1081"/>
  <c r="R1081"/>
  <c r="T1081"/>
  <c r="V1081"/>
  <c r="X1081"/>
  <c r="Z1081"/>
  <c r="O1082"/>
  <c r="Q1082"/>
  <c r="S1082"/>
  <c r="U1082"/>
  <c r="W1082"/>
  <c r="Y1082"/>
  <c r="N1083"/>
  <c r="P1083"/>
  <c r="R1083"/>
  <c r="T1083"/>
  <c r="V1083"/>
  <c r="X1083"/>
  <c r="Z1083"/>
  <c r="O1084"/>
  <c r="Q1084"/>
  <c r="S1084"/>
  <c r="U1084"/>
  <c r="W1084"/>
  <c r="Y1084"/>
  <c r="N1085"/>
  <c r="P1085"/>
  <c r="R1085"/>
  <c r="T1085"/>
  <c r="V1085"/>
  <c r="X1085"/>
  <c r="Z1085"/>
  <c r="O1086"/>
  <c r="Q1086"/>
  <c r="S1086"/>
  <c r="U1086"/>
  <c r="W1086"/>
  <c r="Y1086"/>
  <c r="N1087"/>
  <c r="P1087"/>
  <c r="R1087"/>
  <c r="T1087"/>
  <c r="V1087"/>
  <c r="X1087"/>
  <c r="Z1087"/>
  <c r="O1088"/>
  <c r="Q1088"/>
  <c r="S1088"/>
  <c r="U1088"/>
  <c r="W1088"/>
  <c r="Y1088"/>
  <c r="N1089"/>
  <c r="P1089"/>
  <c r="R1089"/>
  <c r="T1089"/>
  <c r="V1089"/>
  <c r="X1089"/>
  <c r="Z1089"/>
  <c r="O1090"/>
  <c r="Q1090"/>
  <c r="S1090"/>
  <c r="U1090"/>
  <c r="W1090"/>
  <c r="Y1090"/>
  <c r="N1091"/>
  <c r="P1091"/>
  <c r="R1091"/>
  <c r="T1091"/>
  <c r="V1091"/>
  <c r="X1091"/>
  <c r="Z1091"/>
  <c r="O1092"/>
  <c r="Q1092"/>
  <c r="S1092"/>
  <c r="U1092"/>
  <c r="W1092"/>
  <c r="Y1092"/>
  <c r="N1093"/>
  <c r="P1093"/>
  <c r="R1093"/>
  <c r="T1093"/>
  <c r="V1093"/>
  <c r="X1093"/>
  <c r="Z1093"/>
  <c r="O1094"/>
  <c r="Q1094"/>
  <c r="S1094"/>
  <c r="U1094"/>
  <c r="W1094"/>
  <c r="Y1094"/>
  <c r="N1095"/>
  <c r="P1095"/>
  <c r="R1095"/>
  <c r="T1095"/>
  <c r="V1095"/>
  <c r="X1095"/>
  <c r="Z1095"/>
  <c r="O1096"/>
  <c r="Q1096"/>
  <c r="S1096"/>
  <c r="U1096"/>
  <c r="W1096"/>
  <c r="Y1096"/>
  <c r="N1097"/>
  <c r="P1097"/>
  <c r="R1097"/>
  <c r="T1097"/>
  <c r="V1097"/>
  <c r="X1097"/>
  <c r="Z1097"/>
  <c r="O1098"/>
  <c r="Q1098"/>
  <c r="S1098"/>
  <c r="U1098"/>
  <c r="W1098"/>
  <c r="Y1098"/>
  <c r="N1099"/>
  <c r="P1099"/>
  <c r="R1099"/>
  <c r="T1099"/>
  <c r="V1099"/>
  <c r="X1099"/>
  <c r="Z1099"/>
  <c r="O1100"/>
  <c r="Q1100"/>
  <c r="S1100"/>
  <c r="U1100"/>
  <c r="W1100"/>
  <c r="Y1100"/>
  <c r="N1101"/>
  <c r="P1101"/>
  <c r="R1101"/>
  <c r="T1101"/>
  <c r="V1101"/>
  <c r="X1101"/>
  <c r="Z1101"/>
  <c r="O1102"/>
  <c r="Q1102"/>
  <c r="S1102"/>
  <c r="U1102"/>
  <c r="W1102"/>
  <c r="Y1102"/>
  <c r="N1103"/>
  <c r="P1103"/>
  <c r="R1103"/>
  <c r="T1103"/>
  <c r="V1103"/>
  <c r="X1103"/>
  <c r="Z1103"/>
  <c r="O1104"/>
  <c r="Q1104"/>
  <c r="S1104"/>
  <c r="U1104"/>
  <c r="W1104"/>
  <c r="Y1104"/>
  <c r="N1105"/>
  <c r="P1105"/>
  <c r="R1105"/>
  <c r="T1105"/>
  <c r="V1105"/>
  <c r="X1105"/>
  <c r="Z1105"/>
  <c r="O1106"/>
  <c r="Q1106"/>
  <c r="S1106"/>
  <c r="U1106"/>
  <c r="W1106"/>
  <c r="Y1106"/>
  <c r="N1107"/>
  <c r="P1107"/>
  <c r="R1107"/>
  <c r="T1107"/>
  <c r="V1107"/>
  <c r="X1107"/>
  <c r="Z1107"/>
  <c r="O1108"/>
  <c r="Q1108"/>
  <c r="S1108"/>
  <c r="U1108"/>
  <c r="W1108"/>
  <c r="Y1108"/>
  <c r="N1109"/>
  <c r="P1109"/>
  <c r="R1109"/>
  <c r="T1109"/>
  <c r="V1109"/>
  <c r="X1109"/>
  <c r="Z1109"/>
  <c r="O1110"/>
  <c r="Q1110"/>
  <c r="S1110"/>
  <c r="U1110"/>
  <c r="W1110"/>
  <c r="Y1110"/>
  <c r="N1111"/>
  <c r="P1111"/>
  <c r="R1111"/>
  <c r="T1111"/>
  <c r="V1111"/>
  <c r="X1111"/>
  <c r="Z1111"/>
  <c r="O1112"/>
  <c r="Q1112"/>
  <c r="S1112"/>
  <c r="U1112"/>
  <c r="W1112"/>
  <c r="Y1112"/>
  <c r="N1113"/>
  <c r="P1113"/>
  <c r="R1113"/>
  <c r="T1113"/>
  <c r="V1113"/>
  <c r="X1113"/>
  <c r="Z1113"/>
  <c r="O1114"/>
  <c r="Q1114"/>
  <c r="S1114"/>
  <c r="U1114"/>
  <c r="W1114"/>
  <c r="Y1114"/>
  <c r="N1115"/>
  <c r="P1115"/>
  <c r="R1115"/>
  <c r="T1115"/>
  <c r="V1115"/>
  <c r="X1115"/>
  <c r="Z1115"/>
  <c r="O1116"/>
  <c r="Q1116"/>
  <c r="S1116"/>
  <c r="U1116"/>
  <c r="W1116"/>
  <c r="Y1116"/>
  <c r="N1117"/>
  <c r="P1117"/>
  <c r="R1117"/>
  <c r="T1117"/>
  <c r="V1117"/>
  <c r="X1117"/>
  <c r="Z1117"/>
  <c r="O1118"/>
  <c r="Q1118"/>
  <c r="S1118"/>
  <c r="U1118"/>
  <c r="W1118"/>
  <c r="Y1118"/>
  <c r="N1119"/>
  <c r="P1119"/>
  <c r="R1119"/>
  <c r="T1119"/>
  <c r="V1119"/>
  <c r="X1119"/>
  <c r="Z1119"/>
  <c r="O1120"/>
  <c r="Q1120"/>
  <c r="S1120"/>
  <c r="U1120"/>
  <c r="W1120"/>
  <c r="Y1120"/>
  <c r="N1121"/>
  <c r="P1121"/>
  <c r="R1121"/>
  <c r="T1121"/>
  <c r="V1121"/>
  <c r="X1121"/>
  <c r="Z1121"/>
  <c r="O1122"/>
  <c r="Q1122"/>
  <c r="S1122"/>
  <c r="U1122"/>
  <c r="W1122"/>
  <c r="Y1122"/>
  <c r="N1123"/>
  <c r="P1123"/>
  <c r="R1123"/>
  <c r="T1123"/>
  <c r="V1123"/>
  <c r="X1123"/>
  <c r="Z1123"/>
  <c r="O1124"/>
  <c r="Q1124"/>
  <c r="S1124"/>
  <c r="U1124"/>
  <c r="W1124"/>
  <c r="Y1124"/>
  <c r="N1125"/>
  <c r="P1125"/>
  <c r="R1125"/>
  <c r="T1125"/>
  <c r="V1125"/>
  <c r="X1125"/>
  <c r="Z1125"/>
  <c r="O1126"/>
  <c r="Q1126"/>
  <c r="S1126"/>
  <c r="U1126"/>
  <c r="W1126"/>
  <c r="Y1126"/>
  <c r="N1127"/>
  <c r="P1127"/>
  <c r="R1127"/>
  <c r="T1127"/>
  <c r="V1127"/>
  <c r="X1127"/>
  <c r="Z1127"/>
  <c r="O1128"/>
  <c r="Q1128"/>
  <c r="S1128"/>
  <c r="U1128"/>
  <c r="W1128"/>
  <c r="Y1128"/>
  <c r="N1129"/>
  <c r="P1129"/>
  <c r="R1129"/>
  <c r="T1129"/>
  <c r="V1129"/>
  <c r="X1129"/>
  <c r="Z1129"/>
  <c r="O1130"/>
  <c r="Q1130"/>
  <c r="S1130"/>
  <c r="U1130"/>
  <c r="W1130"/>
  <c r="Y1130"/>
  <c r="N1131"/>
  <c r="P1131"/>
  <c r="R1131"/>
  <c r="T1131"/>
  <c r="V1131"/>
  <c r="X1131"/>
  <c r="Z1131"/>
  <c r="O1132"/>
  <c r="Q1132"/>
  <c r="S1132"/>
  <c r="U1132"/>
  <c r="W1132"/>
  <c r="Y1132"/>
  <c r="N1133"/>
  <c r="P1133"/>
  <c r="R1133"/>
  <c r="T1133"/>
  <c r="V1133"/>
  <c r="X1133"/>
  <c r="Z1133"/>
  <c r="O1134"/>
  <c r="Q1134"/>
  <c r="S1134"/>
  <c r="U1134"/>
  <c r="W1134"/>
  <c r="Y1134"/>
  <c r="N1135"/>
  <c r="P1135"/>
  <c r="R1135"/>
  <c r="T1135"/>
  <c r="V1135"/>
  <c r="X1135"/>
  <c r="Z1135"/>
  <c r="O1136"/>
  <c r="Q1136"/>
  <c r="S1136"/>
  <c r="U1136"/>
  <c r="W1136"/>
  <c r="Y1136"/>
  <c r="N1137"/>
  <c r="P1137"/>
  <c r="R1137"/>
  <c r="T1137"/>
  <c r="V1137"/>
  <c r="X1137"/>
  <c r="Z1137"/>
  <c r="O1138"/>
  <c r="Q1138"/>
  <c r="S1138"/>
  <c r="U1138"/>
  <c r="W1138"/>
  <c r="Y1138"/>
  <c r="N1139"/>
  <c r="P1139"/>
  <c r="R1139"/>
  <c r="T1139"/>
  <c r="V1139"/>
  <c r="X1139"/>
  <c r="Z1139"/>
  <c r="O1140"/>
  <c r="Q1140"/>
  <c r="S1140"/>
  <c r="U1140"/>
  <c r="W1140"/>
  <c r="Y1140"/>
  <c r="N1141"/>
  <c r="P1141"/>
  <c r="R1141"/>
  <c r="T1141"/>
  <c r="V1141"/>
  <c r="X1141"/>
  <c r="Z1141"/>
  <c r="O1142"/>
  <c r="Q1142"/>
  <c r="S1142"/>
  <c r="U1142"/>
  <c r="W1142"/>
  <c r="Y1142"/>
  <c r="N1143"/>
  <c r="P1143"/>
  <c r="R1143"/>
  <c r="T1143"/>
  <c r="V1143"/>
  <c r="X1143"/>
  <c r="Z1143"/>
  <c r="O1144"/>
  <c r="Q1144"/>
  <c r="S1144"/>
  <c r="U1144"/>
  <c r="W1144"/>
  <c r="Y1144"/>
  <c r="N1145"/>
  <c r="P1145"/>
  <c r="R1145"/>
  <c r="T1145"/>
  <c r="V1145"/>
  <c r="X1145"/>
  <c r="Z1145"/>
  <c r="O1146"/>
  <c r="Q1146"/>
  <c r="S1146"/>
  <c r="U1146"/>
  <c r="W1146"/>
  <c r="Y1146"/>
  <c r="N1147"/>
  <c r="P1147"/>
  <c r="R1147"/>
  <c r="T1147"/>
  <c r="V1147"/>
  <c r="X1147"/>
  <c r="Z1147"/>
  <c r="O1148"/>
  <c r="Q1148"/>
  <c r="S1148"/>
  <c r="U1148"/>
  <c r="W1148"/>
  <c r="Y1148"/>
  <c r="N1149"/>
  <c r="P1149"/>
  <c r="R1149"/>
  <c r="T1149"/>
  <c r="V1149"/>
  <c r="X1149"/>
  <c r="Z1149"/>
  <c r="O1150"/>
  <c r="Q1150"/>
  <c r="S1150"/>
  <c r="U1150"/>
  <c r="W1150"/>
  <c r="Y1150"/>
  <c r="N1151"/>
  <c r="P1151"/>
  <c r="R1151"/>
  <c r="T1151"/>
  <c r="V1151"/>
  <c r="X1151"/>
  <c r="Z1151"/>
  <c r="O1152"/>
  <c r="Q1152"/>
  <c r="S1152"/>
  <c r="U1152"/>
  <c r="W1152"/>
  <c r="Y1152"/>
  <c r="N1153"/>
  <c r="P1153"/>
  <c r="R1153"/>
  <c r="T1153"/>
  <c r="V1153"/>
  <c r="X1153"/>
  <c r="Z1153"/>
  <c r="O1154"/>
  <c r="Q1154"/>
  <c r="S1154"/>
  <c r="U1154"/>
  <c r="W1154"/>
  <c r="Y1154"/>
  <c r="N1155"/>
  <c r="P1155"/>
  <c r="R1155"/>
  <c r="T1155"/>
  <c r="V1155"/>
  <c r="X1155"/>
  <c r="Z1155"/>
  <c r="O1156"/>
  <c r="Q1156"/>
  <c r="S1156"/>
  <c r="U1156"/>
  <c r="W1156"/>
  <c r="Y1156"/>
  <c r="N1157"/>
  <c r="P1157"/>
  <c r="R1157"/>
  <c r="T1157"/>
  <c r="V1157"/>
  <c r="X1157"/>
  <c r="Z1157"/>
  <c r="O1158"/>
  <c r="Q1158"/>
  <c r="S1158"/>
  <c r="U1158"/>
  <c r="W1158"/>
  <c r="Y1158"/>
  <c r="N1159"/>
  <c r="P1159"/>
  <c r="R1159"/>
  <c r="T1159"/>
  <c r="V1159"/>
  <c r="X1159"/>
  <c r="Z1159"/>
  <c r="O1160"/>
  <c r="Q1160"/>
  <c r="S1160"/>
  <c r="U1160"/>
  <c r="W1160"/>
  <c r="Y1160"/>
  <c r="N1161"/>
  <c r="P1161"/>
  <c r="R1161"/>
  <c r="T1161"/>
  <c r="V1161"/>
  <c r="X1161"/>
  <c r="Z1161"/>
  <c r="O1162"/>
  <c r="Q1162"/>
  <c r="S1162"/>
  <c r="U1162"/>
  <c r="W1162"/>
  <c r="Y1162"/>
  <c r="N1163"/>
  <c r="P1163"/>
  <c r="R1163"/>
  <c r="T1163"/>
  <c r="V1163"/>
  <c r="X1163"/>
  <c r="Z1163"/>
  <c r="O1164"/>
  <c r="Q1164"/>
  <c r="S1164"/>
  <c r="U1164"/>
  <c r="W1164"/>
  <c r="Y1164"/>
  <c r="N1165"/>
  <c r="P1165"/>
  <c r="R1165"/>
  <c r="T1165"/>
  <c r="V1165"/>
  <c r="X1165"/>
  <c r="Z1165"/>
  <c r="O1166"/>
  <c r="Q1166"/>
  <c r="S1166"/>
  <c r="U1166"/>
  <c r="W1166"/>
  <c r="Y1166"/>
  <c r="N1167"/>
  <c r="P1167"/>
  <c r="R1167"/>
  <c r="T1167"/>
  <c r="V1167"/>
  <c r="X1167"/>
  <c r="Z1167"/>
  <c r="O1168"/>
  <c r="Q1168"/>
  <c r="S1168"/>
  <c r="U1168"/>
  <c r="W1168"/>
  <c r="Y1168"/>
  <c r="N1169"/>
  <c r="P1169"/>
  <c r="R1169"/>
  <c r="T1169"/>
  <c r="V1169"/>
  <c r="X1169"/>
  <c r="Z1169"/>
  <c r="O1170"/>
  <c r="Q1170"/>
  <c r="S1170"/>
  <c r="U1170"/>
  <c r="W1170"/>
  <c r="Y1170"/>
  <c r="N1171"/>
  <c r="P1171"/>
  <c r="R1171"/>
  <c r="T1171"/>
  <c r="V1171"/>
  <c r="X1171"/>
  <c r="Z1171"/>
  <c r="O1172"/>
  <c r="Q1172"/>
  <c r="S1172"/>
  <c r="U1172"/>
  <c r="W1172"/>
  <c r="Y1172"/>
  <c r="N1173"/>
  <c r="P1173"/>
  <c r="R1173"/>
  <c r="T1173"/>
  <c r="V1173"/>
  <c r="X1173"/>
  <c r="Z1173"/>
  <c r="O1174"/>
  <c r="Q1174"/>
  <c r="S1174"/>
  <c r="U1174"/>
  <c r="W1174"/>
  <c r="Y1174"/>
  <c r="N1175"/>
  <c r="P1175"/>
  <c r="R1175"/>
  <c r="T1175"/>
  <c r="V1175"/>
  <c r="X1175"/>
  <c r="Z1175"/>
  <c r="O1176"/>
  <c r="Q1176"/>
  <c r="S1176"/>
  <c r="U1176"/>
  <c r="W1176"/>
  <c r="Y1176"/>
  <c r="N1177"/>
  <c r="P1177"/>
  <c r="R1177"/>
  <c r="T1177"/>
  <c r="V1177"/>
  <c r="X1177"/>
  <c r="Z1177"/>
  <c r="O1178"/>
  <c r="Q1178"/>
  <c r="S1178"/>
  <c r="U1178"/>
  <c r="W1178"/>
  <c r="Y1178"/>
  <c r="N1179"/>
  <c r="P1179"/>
  <c r="R1179"/>
  <c r="T1179"/>
  <c r="V1179"/>
  <c r="X1179"/>
  <c r="Z1179"/>
  <c r="O1180"/>
  <c r="Q1180"/>
  <c r="S1180"/>
  <c r="U1180"/>
  <c r="W1180"/>
  <c r="Y1180"/>
  <c r="N1181"/>
  <c r="P1181"/>
  <c r="R1181"/>
  <c r="T1181"/>
  <c r="V1181"/>
  <c r="X1181"/>
  <c r="Z1181"/>
  <c r="O1182"/>
  <c r="Q1182"/>
  <c r="S1182"/>
  <c r="U1182"/>
  <c r="W1182"/>
  <c r="Y1182"/>
  <c r="N1183"/>
  <c r="P1183"/>
  <c r="R1183"/>
  <c r="T1183"/>
  <c r="V1183"/>
  <c r="X1183"/>
  <c r="Z1183"/>
  <c r="O1184"/>
  <c r="Q1184"/>
  <c r="S1184"/>
  <c r="U1184"/>
  <c r="W1184"/>
  <c r="Y1184"/>
  <c r="N1185"/>
  <c r="P1185"/>
  <c r="R1185"/>
  <c r="T1185"/>
  <c r="V1185"/>
  <c r="X1185"/>
  <c r="Z1185"/>
  <c r="O1186"/>
  <c r="Q1186"/>
  <c r="S1186"/>
  <c r="U1186"/>
  <c r="W1186"/>
  <c r="Y1186"/>
  <c r="N1187"/>
  <c r="P1187"/>
  <c r="R1187"/>
  <c r="T1187"/>
  <c r="V1187"/>
  <c r="X1187"/>
  <c r="Z1187"/>
  <c r="O1188"/>
  <c r="Q1188"/>
  <c r="S1188"/>
  <c r="U1188"/>
  <c r="W1188"/>
  <c r="Y1188"/>
  <c r="N1189"/>
  <c r="P1189"/>
  <c r="R1189"/>
  <c r="T1189"/>
  <c r="V1189"/>
  <c r="X1189"/>
  <c r="Z1189"/>
  <c r="O1190"/>
  <c r="Q1190"/>
  <c r="S1190"/>
  <c r="U1190"/>
  <c r="W1190"/>
  <c r="Y1190"/>
  <c r="N1191"/>
  <c r="P1191"/>
  <c r="R1191"/>
  <c r="T1191"/>
  <c r="V1191"/>
  <c r="X1191"/>
  <c r="Z1191"/>
  <c r="O1192"/>
  <c r="Q1192"/>
  <c r="S1192"/>
  <c r="U1192"/>
  <c r="W1192"/>
  <c r="Y1192"/>
  <c r="N1193"/>
  <c r="P1193"/>
  <c r="R1193"/>
  <c r="T1193"/>
  <c r="V1193"/>
  <c r="X1193"/>
  <c r="Z1193"/>
  <c r="O1194"/>
  <c r="Q1194"/>
  <c r="S1194"/>
  <c r="U1194"/>
  <c r="W1194"/>
  <c r="Y1194"/>
  <c r="N1195"/>
  <c r="P1195"/>
  <c r="R1195"/>
  <c r="T1195"/>
  <c r="V1195"/>
  <c r="X1195"/>
  <c r="Z1195"/>
  <c r="O1196"/>
  <c r="Q1196"/>
  <c r="S1196"/>
  <c r="U1196"/>
  <c r="W1196"/>
  <c r="Y1196"/>
  <c r="N1197"/>
  <c r="P1197"/>
  <c r="R1197"/>
  <c r="T1197"/>
  <c r="V1197"/>
  <c r="X1197"/>
  <c r="Z1197"/>
  <c r="O1198"/>
  <c r="Q1198"/>
  <c r="S1198"/>
  <c r="U1198"/>
  <c r="W1198"/>
  <c r="Y1198"/>
  <c r="N1199"/>
  <c r="P1199"/>
  <c r="R1199"/>
  <c r="T1199"/>
  <c r="V1199"/>
  <c r="X1199"/>
  <c r="Z1199"/>
  <c r="O1200"/>
  <c r="Q1200"/>
  <c r="S1200"/>
  <c r="U1200"/>
  <c r="W1200"/>
  <c r="Y1200"/>
  <c r="N1201"/>
  <c r="P1201"/>
  <c r="R1201"/>
  <c r="T1201"/>
  <c r="V1201"/>
  <c r="X1201"/>
  <c r="Z1201"/>
  <c r="O1202"/>
  <c r="Q1202"/>
  <c r="S1202"/>
  <c r="U1202"/>
  <c r="W1202"/>
  <c r="Y1202"/>
  <c r="N1203"/>
  <c r="P1203"/>
  <c r="R1203"/>
  <c r="T1203"/>
  <c r="V1203"/>
  <c r="X1203"/>
  <c r="Z1203"/>
  <c r="O1204"/>
  <c r="Q1204"/>
  <c r="S1204"/>
  <c r="U1204"/>
  <c r="W1204"/>
  <c r="Y1204"/>
  <c r="N1205"/>
  <c r="P1205"/>
  <c r="R1205"/>
  <c r="T1205"/>
  <c r="V1205"/>
  <c r="X1205"/>
  <c r="Z1205"/>
  <c r="O1206"/>
  <c r="Q1206"/>
  <c r="S1206"/>
  <c r="U1206"/>
  <c r="W1206"/>
  <c r="Y1206"/>
  <c r="N1207"/>
  <c r="P1207"/>
  <c r="R1207"/>
  <c r="T1207"/>
  <c r="V1207"/>
  <c r="X1207"/>
  <c r="Z1207"/>
  <c r="O1208"/>
  <c r="Q1208"/>
  <c r="S1208"/>
  <c r="U1208"/>
  <c r="W1208"/>
  <c r="Y1208"/>
  <c r="N1209"/>
  <c r="P1209"/>
  <c r="R1209"/>
  <c r="T1209"/>
  <c r="V1209"/>
  <c r="X1209"/>
  <c r="Z1209"/>
  <c r="O1210"/>
  <c r="Q1210"/>
  <c r="S1210"/>
  <c r="U1210"/>
  <c r="W1210"/>
  <c r="Y1210"/>
  <c r="N1211"/>
  <c r="P1211"/>
  <c r="R1211"/>
  <c r="T1211"/>
  <c r="V1211"/>
  <c r="X1211"/>
  <c r="Z1211"/>
  <c r="O1212"/>
  <c r="Q1212"/>
  <c r="S1212"/>
  <c r="U1212"/>
  <c r="W1212"/>
  <c r="Y1212"/>
  <c r="N1213"/>
  <c r="P1213"/>
  <c r="R1213"/>
  <c r="T1213"/>
  <c r="V1213"/>
  <c r="X1213"/>
  <c r="Z1213"/>
  <c r="O1214"/>
  <c r="Q1214"/>
  <c r="S1214"/>
  <c r="U1214"/>
  <c r="W1214"/>
  <c r="Y1214"/>
  <c r="N1215"/>
  <c r="P1215"/>
  <c r="R1215"/>
  <c r="T1215"/>
  <c r="V1215"/>
  <c r="X1215"/>
  <c r="Z1215"/>
  <c r="O1216"/>
  <c r="Q1216"/>
  <c r="S1216"/>
  <c r="U1216"/>
  <c r="W1216"/>
  <c r="Y1216"/>
  <c r="N1217"/>
  <c r="P1217"/>
  <c r="R1217"/>
  <c r="T1217"/>
  <c r="V1217"/>
  <c r="X1217"/>
  <c r="Z1217"/>
  <c r="O1218"/>
  <c r="Q1218"/>
  <c r="S1218"/>
  <c r="U1218"/>
  <c r="W1218"/>
  <c r="Y1218"/>
  <c r="N1219"/>
  <c r="P1219"/>
  <c r="R1219"/>
  <c r="T1219"/>
  <c r="V1219"/>
  <c r="X1219"/>
  <c r="Z1219"/>
  <c r="O1220"/>
  <c r="Q1220"/>
  <c r="S1220"/>
  <c r="U1220"/>
  <c r="W1220"/>
  <c r="Y1220"/>
  <c r="N1221"/>
  <c r="P1221"/>
  <c r="R1221"/>
  <c r="T1221"/>
  <c r="V1221"/>
  <c r="X1221"/>
  <c r="Z1221"/>
  <c r="O1222"/>
  <c r="Q1222"/>
  <c r="S1222"/>
  <c r="U1222"/>
  <c r="W1222"/>
  <c r="Y1222"/>
  <c r="N1223"/>
  <c r="P1223"/>
  <c r="R1223"/>
  <c r="T1223"/>
  <c r="V1223"/>
  <c r="X1223"/>
  <c r="Z1223"/>
  <c r="O1224"/>
  <c r="Q1224"/>
  <c r="S1224"/>
  <c r="U1224"/>
  <c r="W1224"/>
  <c r="Y1224"/>
  <c r="N1225"/>
  <c r="P1225"/>
  <c r="R1225"/>
  <c r="T1225"/>
  <c r="V1225"/>
  <c r="X1225"/>
  <c r="Z1225"/>
  <c r="O1226"/>
  <c r="Q1226"/>
  <c r="S1226"/>
  <c r="U1226"/>
  <c r="W1226"/>
  <c r="Y1226"/>
  <c r="N1227"/>
  <c r="P1227"/>
  <c r="R1227"/>
  <c r="T1227"/>
  <c r="V1227"/>
  <c r="X1227"/>
  <c r="Z1227"/>
  <c r="O1228"/>
  <c r="Q1228"/>
  <c r="S1228"/>
  <c r="U1228"/>
  <c r="W1228"/>
  <c r="Y1228"/>
  <c r="N1229"/>
  <c r="P1229"/>
  <c r="R1229"/>
  <c r="T1229"/>
  <c r="V1229"/>
  <c r="X1229"/>
  <c r="Z1229"/>
  <c r="O1230"/>
  <c r="Q1230"/>
  <c r="S1230"/>
  <c r="U1230"/>
  <c r="W1230"/>
  <c r="Y1230"/>
  <c r="N1231"/>
  <c r="P1231"/>
  <c r="R1231"/>
  <c r="T1231"/>
  <c r="V1231"/>
  <c r="X1231"/>
  <c r="Z1231"/>
  <c r="O1232"/>
  <c r="Q1232"/>
  <c r="S1232"/>
  <c r="U1232"/>
  <c r="W1232"/>
  <c r="Y1232"/>
  <c r="N1233"/>
  <c r="P1233"/>
  <c r="R1233"/>
  <c r="T1233"/>
  <c r="V1233"/>
  <c r="X1233"/>
  <c r="Z1233"/>
  <c r="O1234"/>
  <c r="Q1234"/>
  <c r="S1234"/>
  <c r="U1234"/>
  <c r="W1234"/>
  <c r="Y1234"/>
  <c r="N1235"/>
  <c r="P1235"/>
  <c r="R1235"/>
  <c r="T1235"/>
  <c r="V1235"/>
  <c r="X1235"/>
  <c r="Z1235"/>
  <c r="O1236"/>
  <c r="Q1236"/>
  <c r="S1236"/>
  <c r="U1236"/>
  <c r="W1236"/>
  <c r="Y1236"/>
  <c r="N1237"/>
  <c r="P1237"/>
  <c r="R1237"/>
  <c r="T1237"/>
  <c r="V1237"/>
  <c r="X1237"/>
  <c r="Z1237"/>
  <c r="O1238"/>
  <c r="Q1238"/>
  <c r="S1238"/>
  <c r="U1238"/>
  <c r="W1238"/>
  <c r="Y1238"/>
  <c r="N1239"/>
  <c r="P1239"/>
  <c r="R1239"/>
  <c r="T1239"/>
  <c r="V1239"/>
  <c r="X1239"/>
  <c r="Z1239"/>
  <c r="O1240"/>
  <c r="Q1240"/>
  <c r="S1240"/>
  <c r="U1240"/>
  <c r="W1240"/>
  <c r="Y1240"/>
  <c r="N1241"/>
  <c r="P1241"/>
  <c r="R1241"/>
  <c r="T1241"/>
  <c r="V1241"/>
  <c r="X1241"/>
  <c r="Z1241"/>
  <c r="O1242"/>
  <c r="Q1242"/>
  <c r="S1242"/>
  <c r="U1242"/>
  <c r="W1242"/>
  <c r="Y1242"/>
  <c r="N1243"/>
  <c r="P1243"/>
  <c r="R1243"/>
  <c r="T1243"/>
  <c r="V1243"/>
  <c r="X1243"/>
  <c r="Z1243"/>
  <c r="O1244"/>
  <c r="Q1244"/>
  <c r="S1244"/>
  <c r="U1244"/>
  <c r="W1244"/>
  <c r="Y1244"/>
  <c r="N1245"/>
  <c r="P1245"/>
  <c r="R1245"/>
  <c r="T1245"/>
  <c r="V1245"/>
  <c r="X1245"/>
  <c r="Z1245"/>
  <c r="O1246"/>
  <c r="Q1246"/>
  <c r="S1246"/>
  <c r="U1246"/>
  <c r="W1246"/>
  <c r="Y1246"/>
  <c r="N1247"/>
  <c r="P1247"/>
  <c r="R1247"/>
  <c r="T1247"/>
  <c r="V1247"/>
  <c r="X1247"/>
  <c r="Z1247"/>
  <c r="O1248"/>
  <c r="Q1248"/>
  <c r="S1248"/>
  <c r="U1248"/>
  <c r="W1248"/>
  <c r="Y1248"/>
  <c r="N1249"/>
  <c r="P1249"/>
  <c r="R1249"/>
  <c r="T1249"/>
  <c r="V1249"/>
  <c r="X1249"/>
  <c r="Z1249"/>
  <c r="O1250"/>
  <c r="Q1250"/>
  <c r="S1250"/>
  <c r="U1250"/>
  <c r="W1250"/>
  <c r="Y1250"/>
  <c r="N1251"/>
  <c r="P1251"/>
  <c r="R1251"/>
  <c r="T1251"/>
  <c r="V1251"/>
  <c r="X1251"/>
  <c r="Z1251"/>
  <c r="O1252"/>
  <c r="Q1252"/>
  <c r="S1252"/>
  <c r="U1252"/>
  <c r="W1252"/>
  <c r="Y1252"/>
  <c r="N1253"/>
  <c r="P1253"/>
  <c r="R1253"/>
  <c r="T1253"/>
  <c r="V1253"/>
  <c r="X1253"/>
  <c r="Z1253"/>
  <c r="O1254"/>
  <c r="Q1254"/>
  <c r="S1254"/>
  <c r="U1254"/>
  <c r="W1254"/>
  <c r="Y1254"/>
  <c r="N1255"/>
  <c r="P1255"/>
  <c r="R1255"/>
  <c r="T1255"/>
  <c r="V1255"/>
  <c r="X1255"/>
  <c r="Z1255"/>
  <c r="O1256"/>
  <c r="Q1256"/>
  <c r="S1256"/>
  <c r="U1256"/>
  <c r="W1256"/>
  <c r="Y1256"/>
  <c r="N1257"/>
  <c r="P1257"/>
  <c r="R1257"/>
  <c r="T1257"/>
  <c r="V1257"/>
  <c r="X1257"/>
  <c r="Z1257"/>
  <c r="O1258"/>
  <c r="Q1258"/>
  <c r="S1258"/>
  <c r="U1258"/>
  <c r="W1258"/>
  <c r="Y1258"/>
  <c r="N1259"/>
  <c r="P1259"/>
  <c r="R1259"/>
  <c r="T1259"/>
  <c r="V1259"/>
  <c r="X1259"/>
  <c r="Z1259"/>
  <c r="O1260"/>
  <c r="Q1260"/>
  <c r="S1260"/>
  <c r="U1260"/>
  <c r="W1260"/>
  <c r="Y1260"/>
  <c r="N1261"/>
  <c r="P1261"/>
  <c r="R1261"/>
  <c r="T1261"/>
  <c r="V1261"/>
  <c r="X1261"/>
  <c r="Z1261"/>
  <c r="O1262"/>
  <c r="Q1262"/>
  <c r="S1262"/>
  <c r="U1262"/>
  <c r="W1262"/>
  <c r="Y1262"/>
  <c r="N1263"/>
  <c r="P1263"/>
  <c r="R1263"/>
  <c r="T1263"/>
  <c r="V1263"/>
  <c r="X1263"/>
  <c r="Z1263"/>
  <c r="O1264"/>
  <c r="Q1264"/>
  <c r="S1264"/>
  <c r="U1264"/>
  <c r="W1264"/>
  <c r="Y1264"/>
  <c r="N1265"/>
  <c r="P1265"/>
  <c r="R1265"/>
  <c r="T1265"/>
  <c r="V1265"/>
  <c r="X1265"/>
  <c r="Z1265"/>
  <c r="O1266"/>
  <c r="Q1266"/>
  <c r="S1266"/>
  <c r="U1266"/>
  <c r="W1266"/>
  <c r="Y1266"/>
  <c r="N1267"/>
  <c r="P1267"/>
  <c r="R1267"/>
  <c r="T1267"/>
  <c r="V1267"/>
  <c r="X1267"/>
  <c r="Z1267"/>
  <c r="O1268"/>
  <c r="Q1268"/>
  <c r="S1268"/>
  <c r="U1268"/>
  <c r="W1268"/>
  <c r="Y1268"/>
  <c r="N1269"/>
  <c r="P1269"/>
  <c r="R1269"/>
  <c r="T1269"/>
  <c r="V1269"/>
  <c r="X1269"/>
  <c r="Z1269"/>
  <c r="O1270"/>
  <c r="Q1270"/>
  <c r="S1270"/>
  <c r="U1270"/>
  <c r="W1270"/>
  <c r="Y1270"/>
  <c r="N1271"/>
  <c r="P1271"/>
  <c r="R1271"/>
  <c r="T1271"/>
  <c r="V1271"/>
  <c r="X1271"/>
  <c r="Z1271"/>
  <c r="O1272"/>
  <c r="Q1272"/>
  <c r="S1272"/>
  <c r="U1272"/>
  <c r="W1272"/>
  <c r="Y1272"/>
  <c r="N1273"/>
  <c r="P1273"/>
  <c r="R1273"/>
  <c r="T1273"/>
  <c r="V1273"/>
  <c r="X1273"/>
  <c r="Z1273"/>
  <c r="O1274"/>
  <c r="Q1274"/>
  <c r="S1274"/>
  <c r="U1274"/>
  <c r="W1274"/>
  <c r="Y1274"/>
  <c r="N1275"/>
  <c r="P1275"/>
  <c r="R1275"/>
  <c r="T1275"/>
  <c r="V1275"/>
  <c r="X1275"/>
  <c r="Z1275"/>
  <c r="O1276"/>
  <c r="Q1276"/>
  <c r="S1276"/>
  <c r="U1276"/>
  <c r="W1276"/>
  <c r="Y1276"/>
  <c r="N1277"/>
  <c r="P1277"/>
  <c r="R1277"/>
  <c r="T1277"/>
  <c r="V1277"/>
  <c r="X1277"/>
  <c r="Z1277"/>
  <c r="O1278"/>
  <c r="Q1278"/>
  <c r="S1278"/>
  <c r="U1278"/>
  <c r="W1278"/>
  <c r="Y1278"/>
  <c r="N1279"/>
  <c r="P1279"/>
  <c r="R1279"/>
  <c r="T1279"/>
  <c r="V1279"/>
  <c r="X1279"/>
  <c r="Z1279"/>
  <c r="O1280"/>
  <c r="Q1280"/>
  <c r="S1280"/>
  <c r="U1280"/>
  <c r="W1280"/>
  <c r="Y1280"/>
  <c r="N1281"/>
  <c r="P1281"/>
  <c r="R1281"/>
  <c r="T1281"/>
  <c r="V1281"/>
  <c r="X1281"/>
  <c r="Z1281"/>
  <c r="O1282"/>
  <c r="Q1282"/>
  <c r="S1282"/>
  <c r="U1282"/>
  <c r="W1282"/>
  <c r="Y1282"/>
  <c r="N1283"/>
  <c r="P1283"/>
  <c r="R1283"/>
  <c r="T1283"/>
  <c r="V1283"/>
  <c r="X1283"/>
  <c r="Z1283"/>
  <c r="O1284"/>
  <c r="Q1284"/>
  <c r="S1284"/>
  <c r="U1284"/>
  <c r="W1284"/>
  <c r="Y1284"/>
  <c r="N1285"/>
  <c r="P1285"/>
  <c r="R1285"/>
  <c r="T1285"/>
  <c r="V1285"/>
  <c r="X1285"/>
  <c r="Z1285"/>
  <c r="O1286"/>
  <c r="Q1286"/>
  <c r="S1286"/>
  <c r="U1286"/>
  <c r="W1286"/>
  <c r="Y1286"/>
  <c r="N1287"/>
  <c r="P1287"/>
  <c r="R1287"/>
  <c r="T1287"/>
  <c r="V1287"/>
  <c r="X1287"/>
  <c r="Z1287"/>
  <c r="O1288"/>
  <c r="Q1288"/>
  <c r="S1288"/>
  <c r="U1288"/>
  <c r="W1288"/>
  <c r="Y1288"/>
  <c r="N1289"/>
  <c r="P1289"/>
  <c r="R1289"/>
  <c r="T1289"/>
  <c r="V1289"/>
  <c r="X1289"/>
  <c r="Z1289"/>
  <c r="O1290"/>
  <c r="Q1290"/>
  <c r="S1290"/>
  <c r="U1290"/>
  <c r="W1290"/>
  <c r="Y1290"/>
  <c r="N1291"/>
  <c r="P1291"/>
  <c r="R1291"/>
  <c r="T1291"/>
  <c r="V1291"/>
  <c r="X1291"/>
  <c r="Z1291"/>
  <c r="O1292"/>
  <c r="Q1292"/>
  <c r="S1292"/>
  <c r="U1292"/>
  <c r="W1292"/>
  <c r="Y1292"/>
  <c r="N1293"/>
  <c r="P1293"/>
  <c r="R1293"/>
  <c r="T1293"/>
  <c r="V1293"/>
  <c r="X1293"/>
  <c r="Z1293"/>
  <c r="O1294"/>
  <c r="Q1294"/>
  <c r="S1294"/>
  <c r="U1294"/>
  <c r="W1294"/>
  <c r="Y1294"/>
  <c r="N1295"/>
  <c r="P1295"/>
  <c r="R1295"/>
  <c r="T1295"/>
  <c r="V1295"/>
  <c r="X1295"/>
  <c r="Z1295"/>
  <c r="O1296"/>
  <c r="Q1296"/>
  <c r="S1296"/>
  <c r="U1296"/>
  <c r="W1296"/>
  <c r="Y1296"/>
  <c r="N1297"/>
  <c r="P1297"/>
  <c r="R1297"/>
  <c r="T1297"/>
  <c r="V1297"/>
  <c r="X1297"/>
  <c r="Z1297"/>
  <c r="O1298"/>
  <c r="Q1298"/>
  <c r="S1298"/>
  <c r="U1298"/>
  <c r="W1298"/>
  <c r="Y1298"/>
  <c r="N1299"/>
  <c r="P1299"/>
  <c r="R1299"/>
  <c r="T1299"/>
  <c r="V1299"/>
  <c r="X1299"/>
  <c r="Z1299"/>
  <c r="O1300"/>
  <c r="Q1300"/>
  <c r="S1300"/>
  <c r="U1300"/>
  <c r="W1300"/>
  <c r="Y1300"/>
  <c r="N1301"/>
  <c r="P1301"/>
  <c r="R1301"/>
  <c r="T1301"/>
  <c r="V1301"/>
  <c r="X1301"/>
  <c r="Z1301"/>
  <c r="O1302"/>
  <c r="Q1302"/>
  <c r="S1302"/>
  <c r="U1302"/>
  <c r="W1302"/>
  <c r="Y1302"/>
  <c r="N1303"/>
  <c r="P1303"/>
  <c r="R1303"/>
  <c r="T1303"/>
  <c r="V1303"/>
  <c r="X1303"/>
  <c r="Z1303"/>
  <c r="O1304"/>
  <c r="Q1304"/>
  <c r="S1304"/>
  <c r="U1304"/>
  <c r="W1304"/>
  <c r="Y1304"/>
  <c r="N1305"/>
  <c r="P1305"/>
  <c r="R1305"/>
  <c r="T1305"/>
  <c r="V1305"/>
  <c r="X1305"/>
  <c r="Z1305"/>
  <c r="O1306"/>
  <c r="Q1306"/>
  <c r="S1306"/>
  <c r="U1306"/>
  <c r="W1306"/>
  <c r="Y1306"/>
  <c r="N1307"/>
  <c r="P1307"/>
  <c r="R1307"/>
  <c r="T1307"/>
  <c r="V1307"/>
  <c r="X1307"/>
  <c r="Z1307"/>
  <c r="O1308"/>
  <c r="Q1308"/>
  <c r="S1308"/>
  <c r="U1308"/>
  <c r="W1308"/>
  <c r="Y1308"/>
  <c r="N1309"/>
  <c r="P1309"/>
  <c r="R1309"/>
  <c r="T1309"/>
  <c r="V1309"/>
  <c r="X1309"/>
  <c r="Z1309"/>
  <c r="O1310"/>
  <c r="Q1310"/>
  <c r="S1310"/>
  <c r="U1310"/>
  <c r="W1310"/>
  <c r="Y1310"/>
  <c r="N1311"/>
  <c r="P1311"/>
  <c r="R1311"/>
  <c r="T1311"/>
  <c r="V1311"/>
  <c r="X1311"/>
  <c r="Z1311"/>
  <c r="O1312"/>
  <c r="Q1312"/>
  <c r="S1312"/>
  <c r="U1312"/>
  <c r="W1312"/>
  <c r="Y1312"/>
  <c r="N1313"/>
  <c r="P1313"/>
  <c r="R1313"/>
  <c r="T1313"/>
  <c r="V1313"/>
  <c r="X1313"/>
  <c r="Z1313"/>
  <c r="O1314"/>
  <c r="Q1314"/>
  <c r="S1314"/>
  <c r="U1314"/>
  <c r="W1314"/>
  <c r="Y1314"/>
  <c r="N1315"/>
  <c r="P1315"/>
  <c r="R1315"/>
  <c r="T1315"/>
  <c r="V1315"/>
  <c r="X1315"/>
  <c r="Z1315"/>
  <c r="O1316"/>
  <c r="Q1316"/>
  <c r="S1316"/>
  <c r="U1316"/>
  <c r="W1316"/>
  <c r="Y1316"/>
  <c r="N1317"/>
  <c r="P1317"/>
  <c r="R1317"/>
  <c r="T1317"/>
  <c r="V1317"/>
  <c r="X1317"/>
  <c r="Z1317"/>
  <c r="O1318"/>
  <c r="Q1318"/>
  <c r="S1318"/>
  <c r="U1318"/>
  <c r="W1318"/>
  <c r="Y1318"/>
  <c r="N1319"/>
  <c r="P1319"/>
  <c r="R1319"/>
  <c r="T1319"/>
  <c r="V1319"/>
  <c r="X1319"/>
  <c r="Z1319"/>
  <c r="O1320"/>
  <c r="Q1320"/>
  <c r="S1320"/>
  <c r="U1320"/>
  <c r="W1320"/>
  <c r="Y1320"/>
  <c r="N1321"/>
  <c r="P1321"/>
  <c r="R1321"/>
  <c r="T1321"/>
  <c r="V1321"/>
  <c r="X1321"/>
  <c r="Z1321"/>
  <c r="O1322"/>
  <c r="Q1322"/>
  <c r="S1322"/>
  <c r="U1322"/>
  <c r="W1322"/>
  <c r="Y1322"/>
  <c r="N1323"/>
  <c r="P1323"/>
  <c r="R1323"/>
  <c r="T1323"/>
  <c r="V1323"/>
  <c r="X1323"/>
  <c r="Z1323"/>
  <c r="O1324"/>
  <c r="Q1324"/>
  <c r="S1324"/>
  <c r="U1324"/>
  <c r="W1324"/>
  <c r="Y1324"/>
  <c r="N1325"/>
  <c r="P1325"/>
  <c r="R1325"/>
  <c r="T1325"/>
  <c r="V1325"/>
  <c r="X1325"/>
  <c r="Z1325"/>
  <c r="O1326"/>
  <c r="Q1326"/>
  <c r="S1326"/>
  <c r="U1326"/>
  <c r="W1326"/>
  <c r="Y1326"/>
  <c r="N1327"/>
  <c r="P1327"/>
  <c r="R1327"/>
  <c r="T1327"/>
  <c r="V1327"/>
  <c r="X1327"/>
  <c r="Z1327"/>
  <c r="O1328"/>
  <c r="Q1328"/>
  <c r="S1328"/>
  <c r="U1328"/>
  <c r="W1328"/>
  <c r="Y1328"/>
  <c r="N1329"/>
  <c r="P1329"/>
  <c r="R1329"/>
  <c r="T1329"/>
  <c r="V1329"/>
  <c r="X1329"/>
  <c r="Z1329"/>
  <c r="O1330"/>
  <c r="Q1330"/>
  <c r="S1330"/>
  <c r="U1330"/>
  <c r="W1330"/>
  <c r="Y1330"/>
  <c r="N1331"/>
  <c r="P1331"/>
  <c r="R1331"/>
  <c r="T1331"/>
  <c r="V1331"/>
  <c r="X1331"/>
  <c r="Z1331"/>
  <c r="O1332"/>
  <c r="Q1332"/>
  <c r="S1332"/>
  <c r="U1332"/>
  <c r="W1332"/>
  <c r="Y1332"/>
  <c r="N1333"/>
  <c r="P1333"/>
  <c r="R1333"/>
  <c r="T1333"/>
  <c r="V1333"/>
  <c r="X1333"/>
  <c r="Z1333"/>
  <c r="O1334"/>
  <c r="Q1334"/>
  <c r="S1334"/>
  <c r="U1334"/>
  <c r="W1334"/>
  <c r="Y1334"/>
  <c r="N1335"/>
  <c r="P1335"/>
  <c r="R1335"/>
  <c r="T1335"/>
  <c r="V1335"/>
  <c r="X1335"/>
  <c r="Z1335"/>
  <c r="O1336"/>
  <c r="Q1336"/>
  <c r="S1336"/>
  <c r="U1336"/>
  <c r="W1336"/>
  <c r="Y1336"/>
  <c r="N1337"/>
  <c r="P1337"/>
  <c r="R1337"/>
  <c r="T1337"/>
  <c r="V1337"/>
  <c r="X1337"/>
  <c r="Z1337"/>
  <c r="O1338"/>
  <c r="Q1338"/>
  <c r="S1338"/>
  <c r="U1338"/>
  <c r="W1338"/>
  <c r="Y1338"/>
  <c r="N1339"/>
  <c r="P1339"/>
  <c r="R1339"/>
  <c r="T1339"/>
  <c r="V1339"/>
  <c r="X1339"/>
  <c r="Z1339"/>
  <c r="O1340"/>
  <c r="Q1340"/>
  <c r="S1340"/>
  <c r="U1340"/>
  <c r="W1340"/>
  <c r="Y1340"/>
  <c r="N1341"/>
  <c r="P1341"/>
  <c r="R1341"/>
  <c r="T1341"/>
  <c r="V1341"/>
  <c r="X1341"/>
  <c r="Z1341"/>
  <c r="O1342"/>
  <c r="Q1342"/>
  <c r="S1342"/>
  <c r="U1342"/>
  <c r="W1342"/>
  <c r="Y1342"/>
  <c r="N1343"/>
  <c r="P1343"/>
  <c r="R1343"/>
  <c r="T1343"/>
  <c r="V1343"/>
  <c r="X1343"/>
  <c r="Z1343"/>
  <c r="O1344"/>
  <c r="Q1344"/>
  <c r="S1344"/>
  <c r="U1344"/>
  <c r="W1344"/>
  <c r="Y1344"/>
  <c r="N1345"/>
  <c r="P1345"/>
  <c r="R1345"/>
  <c r="T1345"/>
  <c r="V1345"/>
  <c r="X1345"/>
  <c r="Z1345"/>
  <c r="O1346"/>
  <c r="Q1346"/>
  <c r="S1346"/>
  <c r="U1346"/>
  <c r="W1346"/>
  <c r="Y1346"/>
  <c r="N1347"/>
  <c r="P1347"/>
  <c r="R1347"/>
  <c r="T1347"/>
  <c r="V1347"/>
  <c r="X1347"/>
  <c r="Z1347"/>
  <c r="O1348"/>
  <c r="Q1348"/>
  <c r="S1348"/>
  <c r="U1348"/>
  <c r="W1348"/>
  <c r="Y1348"/>
  <c r="N1349"/>
  <c r="P1349"/>
  <c r="R1349"/>
  <c r="T1349"/>
  <c r="V1349"/>
  <c r="X1349"/>
  <c r="Z1349"/>
  <c r="O1350"/>
  <c r="Q1350"/>
  <c r="S1350"/>
  <c r="U1350"/>
  <c r="W1350"/>
  <c r="Y1350"/>
  <c r="N1351"/>
  <c r="P1351"/>
  <c r="R1351"/>
  <c r="T1351"/>
  <c r="V1351"/>
  <c r="X1351"/>
  <c r="Z1351"/>
  <c r="O1352"/>
  <c r="Q1352"/>
  <c r="S1352"/>
  <c r="U1352"/>
  <c r="W1352"/>
  <c r="Y1352"/>
  <c r="N1353"/>
  <c r="P1353"/>
  <c r="R1353"/>
  <c r="T1353"/>
  <c r="V1353"/>
  <c r="X1353"/>
  <c r="Z1353"/>
  <c r="O1354"/>
  <c r="Q1354"/>
  <c r="S1354"/>
  <c r="U1354"/>
  <c r="W1354"/>
  <c r="Y1354"/>
  <c r="N1355"/>
  <c r="P1355"/>
  <c r="R1355"/>
  <c r="T1355"/>
  <c r="V1355"/>
  <c r="X1355"/>
  <c r="Z1355"/>
  <c r="O1356"/>
  <c r="Q1356"/>
  <c r="S1356"/>
  <c r="U1356"/>
  <c r="W1356"/>
  <c r="Y1356"/>
  <c r="N1357"/>
  <c r="P1357"/>
  <c r="R1357"/>
  <c r="T1357"/>
  <c r="V1357"/>
  <c r="X1357"/>
  <c r="Z1357"/>
  <c r="O1358"/>
  <c r="Q1358"/>
  <c r="S1358"/>
  <c r="U1358"/>
  <c r="W1358"/>
  <c r="Y1358"/>
  <c r="N1359"/>
  <c r="P1359"/>
  <c r="R1359"/>
  <c r="T1359"/>
  <c r="V1359"/>
  <c r="X1359"/>
  <c r="Z1359"/>
  <c r="O1360"/>
  <c r="Q1360"/>
  <c r="S1360"/>
  <c r="U1360"/>
  <c r="W1360"/>
  <c r="Y1360"/>
  <c r="N1361"/>
  <c r="P1361"/>
  <c r="R1361"/>
  <c r="T1361"/>
  <c r="V1361"/>
  <c r="X1361"/>
  <c r="Z1361"/>
  <c r="O1362"/>
  <c r="Q1362"/>
  <c r="S1362"/>
  <c r="U1362"/>
  <c r="W1362"/>
  <c r="Y1362"/>
  <c r="N1363"/>
  <c r="P1363"/>
  <c r="R1363"/>
  <c r="T1363"/>
  <c r="V1363"/>
  <c r="X1363"/>
  <c r="Z1363"/>
  <c r="O1364"/>
  <c r="Q1364"/>
  <c r="S1364"/>
  <c r="U1364"/>
  <c r="W1364"/>
  <c r="Y1364"/>
  <c r="N1365"/>
  <c r="P1365"/>
  <c r="R1365"/>
  <c r="T1365"/>
  <c r="V1365"/>
  <c r="X1365"/>
  <c r="Z1365"/>
  <c r="O1366"/>
  <c r="Q1366"/>
  <c r="S1366"/>
  <c r="U1366"/>
  <c r="W1366"/>
  <c r="Y1366"/>
  <c r="N1367"/>
  <c r="P1367"/>
  <c r="R1367"/>
  <c r="T1367"/>
  <c r="V1367"/>
  <c r="X1367"/>
  <c r="Z1367"/>
  <c r="O1368"/>
  <c r="Q1368"/>
  <c r="S1368"/>
  <c r="U1368"/>
  <c r="W1368"/>
  <c r="Y1368"/>
  <c r="N1369"/>
  <c r="P1369"/>
  <c r="R1369"/>
  <c r="T1369"/>
  <c r="V1369"/>
  <c r="X1369"/>
  <c r="Z1369"/>
  <c r="O1370"/>
  <c r="Q1370"/>
  <c r="S1370"/>
  <c r="U1370"/>
  <c r="W1370"/>
  <c r="Y1370"/>
  <c r="N1371"/>
  <c r="P1371"/>
  <c r="R1371"/>
  <c r="T1371"/>
  <c r="V1371"/>
  <c r="X1371"/>
  <c r="Z1371"/>
  <c r="O1372"/>
  <c r="Q1372"/>
  <c r="S1372"/>
  <c r="U1372"/>
  <c r="W1372"/>
  <c r="Y1372"/>
  <c r="N1373"/>
  <c r="P1373"/>
  <c r="R1373"/>
  <c r="T1373"/>
  <c r="V1373"/>
  <c r="X1373"/>
  <c r="Z1373"/>
  <c r="O1374"/>
  <c r="Q1374"/>
  <c r="S1374"/>
  <c r="U1374"/>
  <c r="W1374"/>
  <c r="Y1374"/>
  <c r="N1375"/>
  <c r="P1375"/>
  <c r="R1375"/>
  <c r="T1375"/>
  <c r="V1375"/>
  <c r="X1375"/>
  <c r="Z1375"/>
  <c r="O1376"/>
  <c r="Q1376"/>
  <c r="S1376"/>
  <c r="U1376"/>
  <c r="W1376"/>
  <c r="Y1376"/>
  <c r="N1377"/>
  <c r="P1377"/>
  <c r="R1377"/>
  <c r="T1377"/>
  <c r="V1377"/>
  <c r="X1377"/>
  <c r="Z1377"/>
  <c r="O1378"/>
  <c r="Q1378"/>
  <c r="S1378"/>
  <c r="U1378"/>
  <c r="W1378"/>
  <c r="Y1378"/>
  <c r="N1379"/>
  <c r="P1379"/>
  <c r="R1379"/>
  <c r="T1379"/>
  <c r="V1379"/>
  <c r="X1379"/>
  <c r="Z1379"/>
  <c r="O1380"/>
  <c r="Q1380"/>
  <c r="S1380"/>
  <c r="U1380"/>
  <c r="W1380"/>
  <c r="Y1380"/>
  <c r="N1381"/>
  <c r="P1381"/>
  <c r="R1381"/>
  <c r="T1381"/>
  <c r="V1381"/>
  <c r="X1381"/>
  <c r="Z1381"/>
  <c r="O1382"/>
  <c r="Q1382"/>
  <c r="S1382"/>
  <c r="U1382"/>
  <c r="W1382"/>
  <c r="Y1382"/>
  <c r="N1383"/>
  <c r="P1383"/>
  <c r="R1383"/>
  <c r="T1383"/>
  <c r="V1383"/>
  <c r="X1383"/>
  <c r="Z1383"/>
  <c r="O1384"/>
  <c r="Q1384"/>
  <c r="S1384"/>
  <c r="U1384"/>
  <c r="W1384"/>
  <c r="Y1384"/>
  <c r="N1385"/>
  <c r="P1385"/>
  <c r="R1385"/>
  <c r="T1385"/>
  <c r="V1385"/>
  <c r="X1385"/>
  <c r="Z1385"/>
  <c r="O1386"/>
  <c r="Q1386"/>
  <c r="S1386"/>
  <c r="U1386"/>
  <c r="W1386"/>
  <c r="Y1386"/>
  <c r="N1387"/>
  <c r="P1387"/>
  <c r="R1387"/>
  <c r="T1387"/>
  <c r="V1387"/>
  <c r="X1387"/>
  <c r="Z1387"/>
  <c r="O1388"/>
  <c r="Q1388"/>
  <c r="S1388"/>
  <c r="U1388"/>
  <c r="W1388"/>
  <c r="Y1388"/>
  <c r="N1389"/>
  <c r="P1389"/>
  <c r="R1389"/>
  <c r="T1389"/>
  <c r="V1389"/>
  <c r="X1389"/>
  <c r="Z1389"/>
  <c r="O1390"/>
  <c r="Q1390"/>
  <c r="S1390"/>
  <c r="U1390"/>
  <c r="W1390"/>
  <c r="Y1390"/>
  <c r="N1391"/>
  <c r="P1391"/>
  <c r="R1391"/>
  <c r="T1391"/>
  <c r="V1391"/>
  <c r="X1391"/>
  <c r="Z1391"/>
  <c r="O1392"/>
  <c r="Q1392"/>
  <c r="S1392"/>
  <c r="U1392"/>
  <c r="W1392"/>
  <c r="Y1392"/>
  <c r="N1393"/>
  <c r="P1393"/>
  <c r="R1393"/>
  <c r="T1393"/>
  <c r="V1393"/>
  <c r="X1393"/>
  <c r="Z1393"/>
  <c r="O1394"/>
  <c r="Q1394"/>
  <c r="S1394"/>
  <c r="U1394"/>
  <c r="W1394"/>
  <c r="Y1394"/>
  <c r="N1395"/>
  <c r="P1395"/>
  <c r="R1395"/>
  <c r="T1395"/>
  <c r="V1395"/>
  <c r="X1395"/>
  <c r="Z1395"/>
  <c r="O1396"/>
  <c r="Q1396"/>
  <c r="S1396"/>
  <c r="U1396"/>
  <c r="W1396"/>
  <c r="Y1396"/>
  <c r="N1397"/>
  <c r="P1397"/>
  <c r="R1397"/>
  <c r="T1397"/>
  <c r="V1397"/>
  <c r="X1397"/>
  <c r="Z1397"/>
  <c r="O1398"/>
  <c r="Q1398"/>
  <c r="S1398"/>
  <c r="U1398"/>
  <c r="W1398"/>
  <c r="Y1398"/>
  <c r="N1399"/>
  <c r="P1399"/>
  <c r="R1399"/>
  <c r="T1399"/>
  <c r="V1399"/>
  <c r="X1399"/>
  <c r="Z1399"/>
  <c r="O1400"/>
  <c r="Q1400"/>
  <c r="S1400"/>
  <c r="U1400"/>
  <c r="W1400"/>
  <c r="Y1400"/>
  <c r="N1401"/>
  <c r="P1401"/>
  <c r="R1401"/>
  <c r="T1401"/>
  <c r="V1401"/>
  <c r="X1401"/>
  <c r="Z1401"/>
  <c r="O1402"/>
  <c r="Q1402"/>
  <c r="S1402"/>
  <c r="U1402"/>
  <c r="W1402"/>
  <c r="Y1402"/>
  <c r="N1403"/>
  <c r="P1403"/>
  <c r="R1403"/>
  <c r="T1403"/>
  <c r="V1403"/>
  <c r="X1403"/>
  <c r="Z1403"/>
  <c r="O1404"/>
  <c r="Q1404"/>
  <c r="S1404"/>
  <c r="U1404"/>
  <c r="W1404"/>
  <c r="Y1404"/>
  <c r="N1405"/>
  <c r="P1405"/>
  <c r="R1405"/>
  <c r="T1405"/>
  <c r="V1405"/>
  <c r="X1405"/>
  <c r="Z1405"/>
  <c r="O1406"/>
  <c r="Q1406"/>
  <c r="S1406"/>
  <c r="U1406"/>
  <c r="W1406"/>
  <c r="Y1406"/>
  <c r="N1407"/>
  <c r="P1407"/>
  <c r="R1407"/>
  <c r="T1407"/>
  <c r="V1407"/>
  <c r="X1407"/>
  <c r="Z1407"/>
  <c r="O1408"/>
  <c r="Q1408"/>
  <c r="S1408"/>
  <c r="U1408"/>
  <c r="W1408"/>
  <c r="Y1408"/>
  <c r="N1409"/>
  <c r="P1409"/>
  <c r="R1409"/>
  <c r="T1409"/>
  <c r="V1409"/>
  <c r="X1409"/>
  <c r="Z1409"/>
  <c r="O1410"/>
  <c r="Q1410"/>
  <c r="S1410"/>
  <c r="U1410"/>
  <c r="W1410"/>
  <c r="Y1410"/>
  <c r="N1411"/>
  <c r="P1411"/>
  <c r="R1411"/>
  <c r="T1411"/>
  <c r="V1411"/>
  <c r="X1411"/>
  <c r="Z1411"/>
  <c r="O1412"/>
  <c r="Q1412"/>
  <c r="S1412"/>
  <c r="U1412"/>
  <c r="W1412"/>
  <c r="Y1412"/>
  <c r="N1413"/>
  <c r="P1413"/>
  <c r="R1413"/>
  <c r="T1413"/>
  <c r="V1413"/>
  <c r="X1413"/>
  <c r="Z1413"/>
  <c r="O1414"/>
  <c r="Q1414"/>
  <c r="S1414"/>
  <c r="U1414"/>
  <c r="W1414"/>
  <c r="Y1414"/>
  <c r="N1415"/>
  <c r="P1415"/>
  <c r="R1415"/>
  <c r="T1415"/>
  <c r="V1415"/>
  <c r="X1415"/>
  <c r="Z1415"/>
  <c r="O1416"/>
  <c r="Q1416"/>
  <c r="S1416"/>
  <c r="U1416"/>
  <c r="W1416"/>
  <c r="Y1416"/>
  <c r="N1417"/>
  <c r="P1417"/>
  <c r="R1417"/>
  <c r="T1417"/>
  <c r="V1417"/>
  <c r="X1417"/>
  <c r="Z1417"/>
  <c r="O1418"/>
  <c r="Q1418"/>
  <c r="S1418"/>
  <c r="U1418"/>
  <c r="W1418"/>
  <c r="Y1418"/>
  <c r="N1419"/>
  <c r="P1419"/>
  <c r="R1419"/>
  <c r="T1419"/>
  <c r="V1419"/>
  <c r="X1419"/>
  <c r="Z1419"/>
  <c r="O1420"/>
  <c r="Q1420"/>
  <c r="S1420"/>
  <c r="U1420"/>
  <c r="W1420"/>
  <c r="Y1420"/>
  <c r="N1421"/>
  <c r="P1421"/>
  <c r="R1421"/>
  <c r="T1421"/>
  <c r="V1421"/>
  <c r="X1421"/>
  <c r="Z1421"/>
  <c r="O1422"/>
  <c r="Q1422"/>
  <c r="S1422"/>
  <c r="U1422"/>
  <c r="W1422"/>
  <c r="Y1422"/>
  <c r="N1423"/>
  <c r="P1423"/>
  <c r="R1423"/>
  <c r="T1423"/>
  <c r="V1423"/>
  <c r="X1423"/>
  <c r="Z1423"/>
  <c r="O1424"/>
  <c r="Q1424"/>
  <c r="S1424"/>
  <c r="U1424"/>
  <c r="W1424"/>
  <c r="Y1424"/>
  <c r="N1425"/>
  <c r="P1425"/>
  <c r="R1425"/>
  <c r="T1425"/>
  <c r="V1425"/>
  <c r="X1425"/>
  <c r="Z1425"/>
  <c r="O1426"/>
  <c r="Q1426"/>
  <c r="S1426"/>
  <c r="U1426"/>
  <c r="W1426"/>
  <c r="Y1426"/>
  <c r="N1427"/>
  <c r="P1427"/>
  <c r="R1427"/>
  <c r="T1427"/>
  <c r="V1427"/>
  <c r="X1427"/>
  <c r="Z1427"/>
  <c r="O1428"/>
  <c r="Q1428"/>
  <c r="S1428"/>
  <c r="U1428"/>
  <c r="W1428"/>
  <c r="Y1428"/>
  <c r="N1429"/>
  <c r="P1429"/>
  <c r="R1429"/>
  <c r="T1429"/>
  <c r="V1429"/>
  <c r="X1429"/>
  <c r="Z1429"/>
  <c r="O1430"/>
  <c r="Q1430"/>
  <c r="S1430"/>
  <c r="U1430"/>
  <c r="W1430"/>
  <c r="Y1430"/>
  <c r="N1431"/>
  <c r="P1431"/>
  <c r="R1431"/>
  <c r="T1431"/>
  <c r="V1431"/>
  <c r="X1431"/>
  <c r="Z1431"/>
  <c r="O1432"/>
  <c r="Q1432"/>
  <c r="S1432"/>
  <c r="U1432"/>
  <c r="W1432"/>
  <c r="Y1432"/>
  <c r="N1433"/>
  <c r="P1433"/>
  <c r="R1433"/>
  <c r="T1433"/>
  <c r="V1433"/>
  <c r="X1433"/>
  <c r="Z1433"/>
  <c r="O1434"/>
  <c r="Q1434"/>
  <c r="S1434"/>
  <c r="U1434"/>
  <c r="W1434"/>
  <c r="Y1434"/>
  <c r="N1435"/>
  <c r="P1435"/>
  <c r="R1435"/>
  <c r="T1435"/>
  <c r="V1435"/>
  <c r="X1435"/>
  <c r="Z1435"/>
  <c r="O1436"/>
  <c r="Q1436"/>
  <c r="S1436"/>
  <c r="U1436"/>
  <c r="W1436"/>
  <c r="Y1436"/>
  <c r="N1437"/>
  <c r="P1437"/>
  <c r="R1437"/>
  <c r="T1437"/>
  <c r="V1437"/>
  <c r="X1437"/>
  <c r="Z1437"/>
  <c r="O1438"/>
  <c r="Q1438"/>
  <c r="S1438"/>
  <c r="U1438"/>
  <c r="W1438"/>
  <c r="Y1438"/>
  <c r="N1439"/>
  <c r="P1439"/>
  <c r="R1439"/>
  <c r="T1439"/>
  <c r="V1439"/>
  <c r="X1439"/>
  <c r="Z1439"/>
  <c r="Q1440"/>
  <c r="U1440"/>
  <c r="Y1440"/>
  <c r="P1441"/>
  <c r="T1441"/>
  <c r="X1441"/>
  <c r="O1442"/>
  <c r="S1442"/>
  <c r="W1442"/>
  <c r="N1443"/>
  <c r="R1443"/>
  <c r="V1443"/>
  <c r="Z1443"/>
  <c r="Q1444"/>
  <c r="U1444"/>
  <c r="Y1444"/>
  <c r="P1445"/>
  <c r="T1445"/>
  <c r="X1445"/>
  <c r="O1446"/>
  <c r="S1446"/>
  <c r="W1446"/>
  <c r="N1447"/>
  <c r="R1447"/>
  <c r="V1447"/>
  <c r="Z1447"/>
  <c r="Q1448"/>
  <c r="U1448"/>
  <c r="Y1448"/>
  <c r="P1449"/>
  <c r="T1449"/>
  <c r="X1449"/>
  <c r="O1450"/>
  <c r="S1450"/>
  <c r="W1450"/>
  <c r="N1451"/>
  <c r="R1451"/>
  <c r="V1451"/>
  <c r="Z1451"/>
  <c r="Q1452"/>
  <c r="U1452"/>
  <c r="Y1452"/>
  <c r="P1453"/>
  <c r="T1453"/>
  <c r="X1453"/>
  <c r="O1454"/>
  <c r="S1454"/>
  <c r="W1454"/>
  <c r="N1455"/>
  <c r="R1455"/>
  <c r="V1455"/>
  <c r="Z1455"/>
  <c r="Q1456"/>
  <c r="U1456"/>
  <c r="Y1456"/>
  <c r="P1457"/>
  <c r="T1457"/>
  <c r="X1457"/>
  <c r="O1458"/>
  <c r="S1458"/>
  <c r="W1458"/>
  <c r="N1459"/>
  <c r="R1459"/>
  <c r="V1459"/>
  <c r="Z1459"/>
  <c r="Q1460"/>
  <c r="U1460"/>
  <c r="Y1460"/>
  <c r="P1461"/>
  <c r="T1461"/>
  <c r="X1461"/>
  <c r="O1462"/>
  <c r="S1462"/>
  <c r="W1462"/>
  <c r="N1463"/>
  <c r="R1463"/>
  <c r="V1463"/>
  <c r="Z1463"/>
  <c r="Q1464"/>
  <c r="U1464"/>
  <c r="Y1464"/>
  <c r="P1465"/>
  <c r="T1465"/>
  <c r="X1465"/>
  <c r="O1466"/>
  <c r="S1466"/>
  <c r="W1466"/>
  <c r="N1467"/>
  <c r="R1467"/>
  <c r="V1467"/>
  <c r="Z1467"/>
  <c r="Q1468"/>
  <c r="U1468"/>
  <c r="Y1468"/>
  <c r="P1469"/>
  <c r="T1469"/>
  <c r="X1469"/>
  <c r="O1470"/>
  <c r="S1470"/>
  <c r="W1470"/>
  <c r="N1471"/>
  <c r="R1471"/>
  <c r="V1471"/>
  <c r="Z1471"/>
  <c r="Q1472"/>
  <c r="U1472"/>
  <c r="Y1472"/>
  <c r="P1473"/>
  <c r="T1473"/>
  <c r="X1473"/>
  <c r="O1474"/>
  <c r="S1474"/>
  <c r="W1474"/>
  <c r="N1475"/>
  <c r="R1475"/>
  <c r="V1475"/>
  <c r="Z1475"/>
  <c r="Q1476"/>
  <c r="U1476"/>
  <c r="Y1476"/>
  <c r="P1477"/>
  <c r="T1477"/>
  <c r="X1477"/>
  <c r="O1478"/>
  <c r="S1478"/>
  <c r="W1478"/>
  <c r="N1479"/>
  <c r="R1479"/>
  <c r="V1479"/>
  <c r="Z1479"/>
  <c r="Q1480"/>
  <c r="U1480"/>
  <c r="Y1480"/>
  <c r="P1481"/>
  <c r="T1481"/>
  <c r="X1481"/>
  <c r="O1482"/>
  <c r="S1482"/>
  <c r="W1482"/>
  <c r="N1483"/>
  <c r="R1483"/>
  <c r="V1483"/>
  <c r="Z1483"/>
  <c r="Q1484"/>
  <c r="U1484"/>
  <c r="Y1484"/>
  <c r="P1485"/>
  <c r="T1485"/>
  <c r="X1485"/>
  <c r="O1486"/>
  <c r="S1486"/>
  <c r="W1486"/>
  <c r="N1487"/>
  <c r="R1487"/>
  <c r="V1487"/>
  <c r="Z1487"/>
  <c r="Q1488"/>
  <c r="U1488"/>
  <c r="Y1488"/>
  <c r="P1489"/>
  <c r="T1489"/>
  <c r="X1489"/>
  <c r="O1490"/>
  <c r="S1490"/>
  <c r="W1490"/>
  <c r="N1491"/>
  <c r="R1491"/>
  <c r="V1491"/>
  <c r="Z1491"/>
  <c r="Q1492"/>
  <c r="U1492"/>
  <c r="Y1492"/>
  <c r="P1493"/>
  <c r="T1493"/>
  <c r="X1493"/>
  <c r="O1494"/>
  <c r="S1494"/>
  <c r="W1494"/>
  <c r="N1495"/>
  <c r="R1495"/>
  <c r="V1495"/>
  <c r="Z1495"/>
  <c r="Q1496"/>
  <c r="U1496"/>
  <c r="Y1496"/>
  <c r="P1497"/>
  <c r="T1497"/>
  <c r="X1497"/>
  <c r="O1498"/>
  <c r="S1498"/>
  <c r="W1498"/>
  <c r="N1499"/>
  <c r="R1499"/>
  <c r="V1499"/>
  <c r="Z1499"/>
  <c r="Q1500"/>
  <c r="U1500"/>
  <c r="Y1500"/>
  <c r="P1501"/>
  <c r="T1501"/>
  <c r="X1501"/>
  <c r="O1502"/>
  <c r="S1502"/>
  <c r="W1502"/>
  <c r="N1503"/>
  <c r="R1503"/>
  <c r="V1503"/>
  <c r="Z1503"/>
  <c r="Q1504"/>
  <c r="U1504"/>
  <c r="Y1504"/>
  <c r="P1505"/>
  <c r="T1505"/>
  <c r="X1505"/>
  <c r="O1506"/>
  <c r="S1506"/>
  <c r="W1506"/>
  <c r="N1507"/>
  <c r="R1507"/>
  <c r="V1507"/>
  <c r="Z1507"/>
  <c r="Q1508"/>
  <c r="U1508"/>
  <c r="Y1508"/>
  <c r="P1509"/>
  <c r="T1509"/>
  <c r="X1509"/>
  <c r="O1510"/>
  <c r="S1510"/>
  <c r="W1510"/>
  <c r="N1511"/>
  <c r="R1511"/>
  <c r="V1511"/>
  <c r="Z1511"/>
  <c r="Q1512"/>
  <c r="U1512"/>
  <c r="Y1512"/>
  <c r="P1513"/>
  <c r="T1513"/>
  <c r="X1513"/>
  <c r="O1514"/>
  <c r="S1514"/>
  <c r="W1514"/>
  <c r="N1515"/>
  <c r="R1515"/>
  <c r="V1515"/>
  <c r="Z1515"/>
  <c r="Q1516"/>
  <c r="U1516"/>
  <c r="Y1516"/>
  <c r="P1517"/>
  <c r="T1517"/>
  <c r="X1517"/>
  <c r="O1518"/>
  <c r="S1518"/>
  <c r="W1518"/>
  <c r="N1519"/>
  <c r="R1519"/>
  <c r="V1519"/>
  <c r="Z1519"/>
  <c r="Q1520"/>
  <c r="U1520"/>
  <c r="Y1520"/>
  <c r="P1521"/>
  <c r="T1521"/>
  <c r="X1521"/>
  <c r="O1522"/>
  <c r="S1522"/>
  <c r="W1522"/>
  <c r="N1523"/>
  <c r="R1523"/>
  <c r="V1523"/>
  <c r="Z1523"/>
  <c r="Q1524"/>
  <c r="U1524"/>
  <c r="Y1524"/>
  <c r="P1525"/>
  <c r="T1525"/>
  <c r="X1525"/>
  <c r="O1526"/>
  <c r="S1526"/>
  <c r="W1526"/>
  <c r="N1527"/>
  <c r="R1527"/>
  <c r="V1527"/>
  <c r="Z1527"/>
  <c r="Q1528"/>
  <c r="U1528"/>
  <c r="Y1528"/>
  <c r="P1529"/>
  <c r="T1529"/>
  <c r="X1529"/>
  <c r="O1530"/>
  <c r="S1530"/>
  <c r="W1530"/>
  <c r="N1531"/>
  <c r="R1531"/>
  <c r="V1531"/>
  <c r="Z1531"/>
  <c r="Q1532"/>
  <c r="U1532"/>
  <c r="Y1532"/>
  <c r="P1533"/>
  <c r="T1533"/>
  <c r="X1533"/>
  <c r="O1534"/>
  <c r="S1534"/>
  <c r="W1534"/>
  <c r="N1535"/>
  <c r="R1535"/>
  <c r="V1535"/>
  <c r="Z1535"/>
  <c r="Q1536"/>
  <c r="U1536"/>
  <c r="Y1536"/>
  <c r="P1537"/>
  <c r="T1537"/>
  <c r="X1537"/>
  <c r="O1538"/>
  <c r="S1538"/>
  <c r="W1538"/>
  <c r="N1539"/>
  <c r="R1539"/>
  <c r="V1539"/>
  <c r="Z1539"/>
  <c r="Q1540"/>
  <c r="U1540"/>
  <c r="Y1540"/>
  <c r="P1541"/>
  <c r="T1541"/>
  <c r="X1541"/>
  <c r="O1542"/>
  <c r="S1542"/>
  <c r="W1542"/>
  <c r="N1543"/>
  <c r="R1543"/>
  <c r="V1543"/>
  <c r="Z1543"/>
  <c r="Q1544"/>
  <c r="U1544"/>
  <c r="Y1544"/>
  <c r="P1545"/>
  <c r="T1545"/>
  <c r="X1545"/>
  <c r="O1546"/>
  <c r="S1546"/>
  <c r="W1546"/>
  <c r="N1547"/>
  <c r="R1547"/>
  <c r="V1547"/>
  <c r="Z1547"/>
  <c r="Q1548"/>
  <c r="U1548"/>
  <c r="Y1548"/>
  <c r="P1549"/>
  <c r="T1549"/>
  <c r="X1549"/>
  <c r="O1550"/>
  <c r="S1550"/>
  <c r="W1550"/>
  <c r="N1551"/>
  <c r="R1551"/>
  <c r="V1551"/>
  <c r="Z1551"/>
  <c r="Q1552"/>
  <c r="U1552"/>
  <c r="Y1552"/>
  <c r="P1553"/>
  <c r="T1553"/>
  <c r="X1553"/>
  <c r="O1554"/>
  <c r="S1554"/>
  <c r="W1554"/>
  <c r="N1555"/>
  <c r="R1555"/>
  <c r="V1555"/>
  <c r="Z1555"/>
  <c r="Q1556"/>
  <c r="U1556"/>
  <c r="Y1556"/>
  <c r="P1557"/>
  <c r="T1557"/>
  <c r="X1557"/>
  <c r="O1558"/>
  <c r="S1558"/>
  <c r="W1558"/>
  <c r="N1559"/>
  <c r="R1559"/>
  <c r="V1559"/>
  <c r="Z1559"/>
  <c r="Q1560"/>
  <c r="U1560"/>
  <c r="Y1560"/>
  <c r="P1561"/>
  <c r="T1561"/>
  <c r="X1561"/>
  <c r="O1562"/>
  <c r="S1562"/>
  <c r="W1562"/>
  <c r="N1563"/>
  <c r="R1563"/>
  <c r="V1563"/>
  <c r="Z1563"/>
  <c r="Q1564"/>
  <c r="U1564"/>
  <c r="Y1564"/>
  <c r="P1565"/>
  <c r="T1565"/>
  <c r="X1565"/>
  <c r="O1566"/>
  <c r="S1566"/>
  <c r="W1566"/>
  <c r="N1567"/>
  <c r="R1567"/>
  <c r="V1567"/>
  <c r="Z1567"/>
  <c r="Q1568"/>
  <c r="U1568"/>
  <c r="Y1568"/>
  <c r="P1569"/>
  <c r="T1569"/>
  <c r="X1569"/>
  <c r="O1570"/>
  <c r="S1570"/>
  <c r="W1570"/>
  <c r="N1571"/>
  <c r="R1571"/>
  <c r="V1571"/>
  <c r="Z1571"/>
  <c r="Q1572"/>
  <c r="U1572"/>
  <c r="Y1572"/>
  <c r="P1573"/>
  <c r="T1573"/>
  <c r="X1573"/>
  <c r="O1574"/>
  <c r="S1574"/>
  <c r="W1574"/>
  <c r="N1575"/>
  <c r="R1575"/>
  <c r="V1575"/>
  <c r="Z1575"/>
  <c r="Q1576"/>
  <c r="U1576"/>
  <c r="Y1576"/>
  <c r="P1577"/>
  <c r="T1577"/>
  <c r="X1577"/>
  <c r="O1578"/>
  <c r="S1578"/>
  <c r="W1578"/>
  <c r="N1579"/>
  <c r="R1579"/>
  <c r="V1579"/>
  <c r="Z1579"/>
  <c r="Q1580"/>
  <c r="U1580"/>
  <c r="Y1580"/>
  <c r="P1581"/>
  <c r="T1581"/>
  <c r="X1581"/>
  <c r="O1582"/>
  <c r="S1582"/>
  <c r="W1582"/>
  <c r="N1583"/>
  <c r="R1583"/>
  <c r="V1583"/>
  <c r="Z1583"/>
  <c r="Q1584"/>
  <c r="U1584"/>
  <c r="Y1584"/>
  <c r="P1585"/>
  <c r="T1585"/>
  <c r="X1585"/>
  <c r="O1586"/>
  <c r="S1586"/>
  <c r="W1586"/>
  <c r="N1587"/>
  <c r="R1587"/>
  <c r="V1587"/>
  <c r="Z1587"/>
  <c r="Q1588"/>
  <c r="U1588"/>
  <c r="Y1588"/>
  <c r="P1589"/>
  <c r="T1589"/>
  <c r="X1589"/>
  <c r="O1590"/>
  <c r="S1590"/>
  <c r="W1590"/>
  <c r="N1591"/>
  <c r="R1591"/>
  <c r="V1591"/>
  <c r="Z1591"/>
  <c r="Q1592"/>
  <c r="U1592"/>
  <c r="Y1592"/>
  <c r="P1593"/>
  <c r="T1593"/>
  <c r="X1593"/>
  <c r="O1594"/>
  <c r="S1594"/>
  <c r="W1594"/>
  <c r="N1595"/>
  <c r="R1595"/>
  <c r="V1595"/>
  <c r="Z1595"/>
  <c r="Q1596"/>
  <c r="U1596"/>
  <c r="Y1596"/>
  <c r="P1597"/>
  <c r="T1597"/>
  <c r="X1597"/>
  <c r="O1598"/>
  <c r="S1598"/>
  <c r="W1598"/>
  <c r="N1599"/>
  <c r="R1599"/>
  <c r="V1599"/>
  <c r="Z1599"/>
  <c r="Q1600"/>
  <c r="U1600"/>
  <c r="Y1600"/>
  <c r="P1601"/>
  <c r="T1601"/>
  <c r="X1601"/>
  <c r="O1602"/>
  <c r="S1602"/>
  <c r="W1602"/>
  <c r="N1603"/>
  <c r="R1603"/>
  <c r="V1603"/>
  <c r="Z1603"/>
  <c r="Q1604"/>
  <c r="U1604"/>
  <c r="Y1604"/>
  <c r="P1605"/>
  <c r="T1605"/>
  <c r="X1605"/>
  <c r="O1606"/>
  <c r="S1606"/>
  <c r="W1606"/>
  <c r="N1607"/>
  <c r="R1607"/>
  <c r="V1607"/>
  <c r="Z1607"/>
  <c r="Q1608"/>
  <c r="U1608"/>
  <c r="Y1608"/>
  <c r="P1609"/>
  <c r="T1609"/>
  <c r="X1609"/>
  <c r="O1610"/>
  <c r="S1610"/>
  <c r="W1610"/>
  <c r="N1611"/>
  <c r="R1611"/>
  <c r="V1611"/>
  <c r="Z1611"/>
  <c r="Q1612"/>
  <c r="U1612"/>
  <c r="Y1612"/>
  <c r="P1613"/>
  <c r="T1613"/>
  <c r="X1613"/>
  <c r="O1614"/>
  <c r="S1614"/>
  <c r="W1614"/>
  <c r="N1615"/>
  <c r="R1615"/>
  <c r="V1615"/>
  <c r="Z1615"/>
  <c r="Q1616"/>
  <c r="U1616"/>
  <c r="Y1616"/>
  <c r="P1617"/>
  <c r="T1617"/>
  <c r="X1617"/>
  <c r="O1618"/>
  <c r="S1618"/>
  <c r="W1618"/>
  <c r="N1619"/>
  <c r="R1619"/>
  <c r="V1619"/>
  <c r="Z1619"/>
  <c r="Q1620"/>
  <c r="U1620"/>
  <c r="Y1620"/>
  <c r="P1621"/>
  <c r="T1621"/>
  <c r="X1621"/>
  <c r="O1622"/>
  <c r="S1622"/>
  <c r="W1622"/>
  <c r="N1623"/>
  <c r="R1623"/>
  <c r="V1623"/>
  <c r="Z1623"/>
  <c r="O1624"/>
  <c r="Q1624"/>
  <c r="S1624"/>
  <c r="U1624"/>
  <c r="W1624"/>
  <c r="Y1624"/>
  <c r="N1625"/>
  <c r="P1625"/>
  <c r="R1625"/>
  <c r="T1625"/>
  <c r="V1625"/>
  <c r="X1625"/>
  <c r="Z1625"/>
  <c r="O1626"/>
  <c r="Q1626"/>
  <c r="S1626"/>
  <c r="U1626"/>
  <c r="W1626"/>
  <c r="Y1626"/>
  <c r="N1627"/>
  <c r="P1627"/>
  <c r="R1627"/>
  <c r="T1627"/>
  <c r="V1627"/>
  <c r="X1627"/>
  <c r="Z1627"/>
  <c r="O1628"/>
  <c r="Q1628"/>
  <c r="S1628"/>
  <c r="U1628"/>
  <c r="W1628"/>
  <c r="Y1628"/>
  <c r="N1629"/>
  <c r="P1629"/>
  <c r="R1629"/>
  <c r="T1629"/>
  <c r="V1629"/>
  <c r="X1629"/>
  <c r="Z1629"/>
  <c r="O1630"/>
  <c r="Q1630"/>
  <c r="S1630"/>
  <c r="U1630"/>
  <c r="W1630"/>
  <c r="Y1630"/>
  <c r="N1631"/>
  <c r="P1631"/>
  <c r="R1631"/>
  <c r="T1631"/>
  <c r="V1631"/>
  <c r="X1631"/>
  <c r="Z1631"/>
  <c r="O1632"/>
  <c r="Q1632"/>
  <c r="S1632"/>
  <c r="U1632"/>
  <c r="W1632"/>
  <c r="Y1632"/>
  <c r="N1633"/>
  <c r="P1633"/>
  <c r="R1633"/>
  <c r="T1633"/>
  <c r="V1633"/>
  <c r="X1633"/>
  <c r="Z1633"/>
  <c r="O1634"/>
  <c r="Q1634"/>
  <c r="S1634"/>
  <c r="U1634"/>
  <c r="W1634"/>
  <c r="Y1634"/>
  <c r="N1635"/>
  <c r="P1635"/>
  <c r="R1635"/>
  <c r="T1635"/>
  <c r="V1635"/>
  <c r="X1635"/>
  <c r="Z1635"/>
  <c r="O1636"/>
  <c r="Q1636"/>
  <c r="S1636"/>
  <c r="U1636"/>
  <c r="W1636"/>
  <c r="Y1636"/>
  <c r="N1637"/>
  <c r="P1637"/>
  <c r="R1637"/>
  <c r="T1637"/>
  <c r="V1637"/>
  <c r="X1637"/>
  <c r="Z1637"/>
  <c r="O1638"/>
  <c r="Q1638"/>
  <c r="S1638"/>
  <c r="U1638"/>
  <c r="W1638"/>
  <c r="Y1638"/>
  <c r="N1639"/>
  <c r="P1639"/>
  <c r="R1639"/>
  <c r="T1639"/>
  <c r="V1639"/>
  <c r="X1639"/>
  <c r="Z1639"/>
  <c r="O1640"/>
  <c r="Q1640"/>
  <c r="S1640"/>
  <c r="U1640"/>
  <c r="W1640"/>
  <c r="Y1640"/>
  <c r="N1641"/>
  <c r="P1641"/>
  <c r="R1641"/>
  <c r="T1641"/>
  <c r="V1641"/>
  <c r="X1641"/>
  <c r="Z1641"/>
  <c r="O1642"/>
  <c r="Q1642"/>
  <c r="S1642"/>
  <c r="U1642"/>
  <c r="W1642"/>
  <c r="Y1642"/>
  <c r="N1643"/>
  <c r="P1643"/>
  <c r="R1643"/>
  <c r="T1643"/>
  <c r="V1643"/>
  <c r="X1643"/>
  <c r="Z1643"/>
  <c r="O1644"/>
  <c r="Q1644"/>
  <c r="S1644"/>
  <c r="U1644"/>
  <c r="W1644"/>
  <c r="Y1644"/>
  <c r="N1645"/>
  <c r="P1645"/>
  <c r="R1645"/>
  <c r="T1645"/>
  <c r="V1645"/>
  <c r="X1645"/>
  <c r="Z1645"/>
  <c r="O1646"/>
  <c r="Q1646"/>
  <c r="S1646"/>
  <c r="U1646"/>
  <c r="W1646"/>
  <c r="Y1646"/>
  <c r="N1647"/>
  <c r="P1647"/>
  <c r="R1647"/>
  <c r="T1647"/>
  <c r="V1647"/>
  <c r="X1647"/>
  <c r="Z1647"/>
  <c r="O1648"/>
  <c r="Q1648"/>
  <c r="S1648"/>
  <c r="U1648"/>
  <c r="W1648"/>
  <c r="Y1648"/>
  <c r="N1649"/>
  <c r="P1649"/>
  <c r="R1649"/>
  <c r="T1649"/>
  <c r="V1649"/>
  <c r="X1649"/>
  <c r="Z1649"/>
  <c r="O1650"/>
  <c r="Q1650"/>
  <c r="S1650"/>
  <c r="U1650"/>
  <c r="W1650"/>
  <c r="Y1650"/>
  <c r="N1651"/>
  <c r="P1651"/>
  <c r="R1651"/>
  <c r="T1651"/>
  <c r="V1651"/>
  <c r="X1651"/>
  <c r="Z1651"/>
  <c r="O1652"/>
  <c r="Q1652"/>
  <c r="S1652"/>
  <c r="U1652"/>
  <c r="W1652"/>
  <c r="Y1652"/>
  <c r="N1653"/>
  <c r="P1653"/>
  <c r="R1653"/>
  <c r="T1653"/>
  <c r="V1653"/>
  <c r="X1653"/>
  <c r="Z1653"/>
  <c r="O1654"/>
  <c r="Q1654"/>
  <c r="S1654"/>
  <c r="U1654"/>
  <c r="W1654"/>
  <c r="Y1654"/>
  <c r="N1655"/>
  <c r="P1655"/>
  <c r="R1655"/>
  <c r="T1655"/>
  <c r="V1655"/>
  <c r="X1655"/>
  <c r="Z1655"/>
  <c r="O1656"/>
  <c r="Q1656"/>
  <c r="S1656"/>
  <c r="U1656"/>
  <c r="W1656"/>
  <c r="Y1656"/>
  <c r="N1657"/>
  <c r="P1657"/>
  <c r="R1657"/>
  <c r="T1657"/>
  <c r="V1657"/>
  <c r="X1657"/>
  <c r="Z1657"/>
  <c r="O1658"/>
  <c r="Q1658"/>
  <c r="S1658"/>
  <c r="U1658"/>
  <c r="W1658"/>
  <c r="Y1658"/>
  <c r="N1659"/>
  <c r="P1659"/>
  <c r="R1659"/>
  <c r="T1659"/>
  <c r="V1659"/>
  <c r="X1659"/>
  <c r="Z1659"/>
  <c r="O1660"/>
  <c r="Q1660"/>
  <c r="S1660"/>
  <c r="U1660"/>
  <c r="W1660"/>
  <c r="Y1660"/>
  <c r="N1661"/>
  <c r="P1661"/>
  <c r="R1661"/>
  <c r="T1661"/>
  <c r="V1661"/>
  <c r="X1661"/>
  <c r="Z1661"/>
  <c r="O1662"/>
  <c r="Q1662"/>
  <c r="S1662"/>
  <c r="U1662"/>
  <c r="W1662"/>
  <c r="Y1662"/>
  <c r="N1663"/>
  <c r="P1663"/>
  <c r="R1663"/>
  <c r="T1663"/>
  <c r="V1663"/>
  <c r="X1663"/>
  <c r="Z1663"/>
  <c r="O1664"/>
  <c r="Q1664"/>
  <c r="S1664"/>
  <c r="U1664"/>
  <c r="W1664"/>
  <c r="Y1664"/>
  <c r="N1665"/>
  <c r="P1665"/>
  <c r="R1665"/>
  <c r="T1665"/>
  <c r="V1665"/>
  <c r="X1665"/>
  <c r="Z1665"/>
  <c r="O1666"/>
  <c r="Q1666"/>
  <c r="S1666"/>
  <c r="U1666"/>
  <c r="W1666"/>
  <c r="Y1666"/>
  <c r="N1667"/>
  <c r="P1667"/>
  <c r="R1667"/>
  <c r="T1667"/>
  <c r="V1667"/>
  <c r="X1667"/>
  <c r="Z1667"/>
  <c r="O1668"/>
  <c r="Q1668"/>
  <c r="S1668"/>
  <c r="U1668"/>
  <c r="W1668"/>
  <c r="Y1668"/>
  <c r="N1669"/>
  <c r="P1669"/>
  <c r="R1669"/>
  <c r="T1669"/>
  <c r="V1669"/>
  <c r="X1669"/>
  <c r="Z1669"/>
  <c r="O1670"/>
  <c r="Q1670"/>
  <c r="S1670"/>
  <c r="U1670"/>
  <c r="W1670"/>
  <c r="Y1670"/>
  <c r="N1671"/>
  <c r="P1671"/>
  <c r="R1671"/>
  <c r="T1671"/>
  <c r="V1671"/>
  <c r="X1671"/>
  <c r="Z1671"/>
  <c r="O1672"/>
  <c r="Q1672"/>
  <c r="S1672"/>
  <c r="U1672"/>
  <c r="W1672"/>
  <c r="Y1672"/>
  <c r="N1673"/>
  <c r="P1673"/>
  <c r="R1673"/>
  <c r="T1673"/>
  <c r="V1673"/>
  <c r="X1673"/>
  <c r="Z1673"/>
  <c r="O1674"/>
  <c r="Q1674"/>
  <c r="S1674"/>
  <c r="U1674"/>
  <c r="W1674"/>
  <c r="Y1674"/>
  <c r="N1675"/>
  <c r="P1675"/>
  <c r="R1675"/>
  <c r="T1675"/>
  <c r="V1675"/>
  <c r="X1675"/>
  <c r="Z1675"/>
  <c r="O1676"/>
  <c r="Q1676"/>
  <c r="S1676"/>
  <c r="U1676"/>
  <c r="W1676"/>
  <c r="Y1676"/>
  <c r="N1677"/>
  <c r="P1677"/>
  <c r="R1677"/>
  <c r="T1677"/>
  <c r="V1677"/>
  <c r="X1677"/>
  <c r="Z1677"/>
  <c r="O1678"/>
  <c r="Q1678"/>
  <c r="S1678"/>
  <c r="U1678"/>
  <c r="W1678"/>
  <c r="Y1678"/>
  <c r="N1679"/>
  <c r="P1679"/>
  <c r="R1679"/>
  <c r="T1679"/>
  <c r="V1679"/>
  <c r="X1679"/>
  <c r="Z1679"/>
  <c r="O1680"/>
  <c r="Q1680"/>
  <c r="S1680"/>
  <c r="U1680"/>
  <c r="W1680"/>
  <c r="Y1680"/>
  <c r="N1681"/>
  <c r="P1681"/>
  <c r="R1681"/>
  <c r="T1681"/>
  <c r="V1681"/>
  <c r="X1681"/>
  <c r="Z1681"/>
  <c r="O1682"/>
  <c r="Q1682"/>
  <c r="S1682"/>
  <c r="U1682"/>
  <c r="W1682"/>
  <c r="Y1682"/>
  <c r="N1683"/>
  <c r="P1683"/>
  <c r="R1683"/>
  <c r="T1683"/>
  <c r="V1683"/>
  <c r="X1683"/>
  <c r="Z1683"/>
  <c r="O1684"/>
  <c r="Q1684"/>
  <c r="S1684"/>
  <c r="U1684"/>
  <c r="W1684"/>
  <c r="Y1684"/>
  <c r="N1685"/>
  <c r="P1685"/>
  <c r="R1685"/>
  <c r="T1685"/>
  <c r="V1685"/>
  <c r="X1685"/>
  <c r="Z1685"/>
  <c r="O1686"/>
  <c r="Q1686"/>
  <c r="S1686"/>
  <c r="U1686"/>
  <c r="W1686"/>
  <c r="Y1686"/>
  <c r="N1687"/>
  <c r="P1687"/>
  <c r="R1687"/>
  <c r="T1687"/>
  <c r="V1687"/>
  <c r="X1687"/>
  <c r="Z1687"/>
  <c r="O1688"/>
  <c r="Q1688"/>
  <c r="S1688"/>
  <c r="U1688"/>
  <c r="W1688"/>
  <c r="Y1688"/>
  <c r="N1689"/>
  <c r="P1689"/>
  <c r="R1689"/>
  <c r="T1689"/>
  <c r="V1689"/>
  <c r="X1689"/>
  <c r="Z1689"/>
  <c r="O1690"/>
  <c r="Q1690"/>
  <c r="S1690"/>
  <c r="U1690"/>
  <c r="W1690"/>
  <c r="Y1690"/>
  <c r="N1691"/>
  <c r="P1691"/>
  <c r="R1691"/>
  <c r="T1691"/>
  <c r="V1691"/>
  <c r="X1691"/>
  <c r="Z1691"/>
  <c r="O1692"/>
  <c r="Q1692"/>
  <c r="S1692"/>
  <c r="U1692"/>
  <c r="W1692"/>
  <c r="Y1692"/>
  <c r="N1693"/>
  <c r="P1693"/>
  <c r="R1693"/>
  <c r="T1693"/>
  <c r="V1693"/>
  <c r="X1693"/>
  <c r="Z1693"/>
  <c r="O1694"/>
  <c r="Q1694"/>
  <c r="S1694"/>
  <c r="U1694"/>
  <c r="W1694"/>
  <c r="Y1694"/>
  <c r="N1695"/>
  <c r="P1695"/>
  <c r="R1695"/>
  <c r="T1695"/>
  <c r="V1695"/>
  <c r="X1695"/>
  <c r="Z1695"/>
  <c r="O1696"/>
  <c r="Q1696"/>
  <c r="S1696"/>
  <c r="U1696"/>
  <c r="W1696"/>
  <c r="Y1696"/>
  <c r="N1697"/>
  <c r="P1697"/>
  <c r="R1697"/>
  <c r="T1697"/>
  <c r="V1697"/>
  <c r="X1697"/>
  <c r="Z1697"/>
  <c r="O1698"/>
  <c r="Q1698"/>
  <c r="S1698"/>
  <c r="U1698"/>
  <c r="W1698"/>
  <c r="Y1698"/>
  <c r="N1699"/>
  <c r="P1699"/>
  <c r="R1699"/>
  <c r="T1699"/>
  <c r="V1699"/>
  <c r="X1699"/>
  <c r="Z1699"/>
  <c r="O1700"/>
  <c r="Q1700"/>
  <c r="S1700"/>
  <c r="U1700"/>
  <c r="W1700"/>
  <c r="Y1700"/>
  <c r="N1701"/>
  <c r="P1701"/>
  <c r="R1701"/>
  <c r="T1701"/>
  <c r="V1701"/>
  <c r="X1701"/>
  <c r="Z1701"/>
  <c r="O1702"/>
  <c r="Q1702"/>
  <c r="S1702"/>
  <c r="U1702"/>
  <c r="W1702"/>
  <c r="Y1702"/>
  <c r="N1703"/>
  <c r="P1703"/>
  <c r="R1703"/>
  <c r="T1703"/>
  <c r="V1703"/>
  <c r="X1703"/>
  <c r="Z1703"/>
  <c r="O1704"/>
  <c r="Q1704"/>
  <c r="S1704"/>
  <c r="U1704"/>
  <c r="W1704"/>
  <c r="Y1704"/>
  <c r="N1705"/>
  <c r="P1705"/>
  <c r="R1705"/>
  <c r="T1705"/>
  <c r="V1705"/>
  <c r="X1705"/>
  <c r="Z1705"/>
  <c r="O1706"/>
  <c r="Q1706"/>
  <c r="S1706"/>
  <c r="U1706"/>
  <c r="W1706"/>
  <c r="Y1706"/>
  <c r="N1707"/>
  <c r="P1707"/>
  <c r="R1707"/>
  <c r="T1707"/>
  <c r="V1707"/>
  <c r="X1707"/>
  <c r="Z1707"/>
  <c r="O1708"/>
  <c r="Q1708"/>
  <c r="S1708"/>
  <c r="U1708"/>
  <c r="W1708"/>
  <c r="Y1708"/>
  <c r="N1709"/>
  <c r="P1709"/>
  <c r="R1709"/>
  <c r="T1709"/>
  <c r="V1709"/>
  <c r="X1709"/>
  <c r="Z1709"/>
  <c r="O1710"/>
  <c r="Q1710"/>
  <c r="S1710"/>
  <c r="U1710"/>
  <c r="W1710"/>
  <c r="Y1710"/>
  <c r="N1711"/>
  <c r="P1711"/>
  <c r="R1711"/>
  <c r="T1711"/>
  <c r="V1711"/>
  <c r="X1711"/>
  <c r="Z1711"/>
  <c r="O1712"/>
  <c r="Q1712"/>
  <c r="S1712"/>
  <c r="U1712"/>
  <c r="W1712"/>
  <c r="Y1712"/>
  <c r="N1713"/>
  <c r="P1713"/>
  <c r="R1713"/>
  <c r="T1713"/>
  <c r="V1713"/>
  <c r="X1713"/>
  <c r="Z1713"/>
  <c r="O1714"/>
  <c r="Q1714"/>
  <c r="S1714"/>
  <c r="U1714"/>
  <c r="W1714"/>
  <c r="Y1714"/>
  <c r="N1715"/>
  <c r="P1715"/>
  <c r="R1715"/>
  <c r="T1715"/>
  <c r="V1715"/>
  <c r="X1715"/>
  <c r="Z1715"/>
  <c r="O1716"/>
  <c r="Q1716"/>
  <c r="S1716"/>
  <c r="U1716"/>
  <c r="W1716"/>
  <c r="Y1716"/>
  <c r="N1717"/>
  <c r="P1717"/>
  <c r="R1717"/>
  <c r="T1717"/>
  <c r="V1717"/>
  <c r="X1717"/>
  <c r="Z1717"/>
  <c r="O1718"/>
  <c r="Q1718"/>
  <c r="S1718"/>
  <c r="U1718"/>
  <c r="W1718"/>
  <c r="Y1718"/>
  <c r="N1719"/>
  <c r="P1719"/>
  <c r="R1719"/>
  <c r="T1719"/>
  <c r="V1719"/>
  <c r="X1719"/>
  <c r="Z1719"/>
  <c r="O1720"/>
  <c r="Q1720"/>
  <c r="S1720"/>
  <c r="U1720"/>
  <c r="W1720"/>
  <c r="Y1720"/>
  <c r="N1721"/>
  <c r="P1721"/>
  <c r="R1721"/>
  <c r="T1721"/>
  <c r="V1721"/>
  <c r="X1721"/>
  <c r="Z1721"/>
  <c r="O1722"/>
  <c r="Q1722"/>
  <c r="S1722"/>
  <c r="U1722"/>
  <c r="W1722"/>
  <c r="Y1722"/>
  <c r="N1723"/>
  <c r="P1723"/>
  <c r="R1723"/>
  <c r="T1723"/>
  <c r="V1723"/>
  <c r="X1723"/>
  <c r="Z1723"/>
  <c r="O1724"/>
  <c r="Q1724"/>
  <c r="S1724"/>
  <c r="U1724"/>
  <c r="W1724"/>
  <c r="Y1724"/>
  <c r="N1725"/>
  <c r="P1725"/>
  <c r="R1725"/>
  <c r="T1725"/>
  <c r="V1725"/>
  <c r="X1725"/>
  <c r="Z1725"/>
  <c r="O1726"/>
  <c r="Q1726"/>
  <c r="S1726"/>
  <c r="U1726"/>
  <c r="W1726"/>
  <c r="Y1726"/>
  <c r="N1727"/>
  <c r="P1727"/>
  <c r="R1727"/>
  <c r="T1727"/>
  <c r="V1727"/>
  <c r="X1727"/>
  <c r="Z1727"/>
  <c r="O1728"/>
  <c r="Q1728"/>
  <c r="S1728"/>
  <c r="U1728"/>
  <c r="W1728"/>
  <c r="Y1728"/>
  <c r="N1729"/>
  <c r="P1729"/>
  <c r="R1729"/>
  <c r="T1729"/>
  <c r="V1729"/>
  <c r="X1729"/>
  <c r="Z1729"/>
  <c r="O1730"/>
  <c r="Q1730"/>
  <c r="S1730"/>
  <c r="U1730"/>
  <c r="W1730"/>
  <c r="Y1730"/>
  <c r="N1731"/>
  <c r="P1731"/>
  <c r="R1731"/>
  <c r="T1731"/>
  <c r="V1731"/>
  <c r="X1731"/>
  <c r="Z1731"/>
  <c r="O1732"/>
  <c r="Q1732"/>
  <c r="S1732"/>
  <c r="U1732"/>
  <c r="W1732"/>
  <c r="Y1732"/>
  <c r="N1733"/>
  <c r="P1733"/>
  <c r="R1733"/>
  <c r="T1733"/>
  <c r="V1733"/>
  <c r="X1733"/>
  <c r="Z1733"/>
  <c r="O1734"/>
  <c r="Q1734"/>
  <c r="S1734"/>
  <c r="U1734"/>
  <c r="W1734"/>
  <c r="Y1734"/>
  <c r="N1735"/>
  <c r="P1735"/>
  <c r="R1735"/>
  <c r="T1735"/>
  <c r="V1735"/>
  <c r="X1735"/>
  <c r="Z1735"/>
  <c r="O1736"/>
  <c r="Q1736"/>
  <c r="S1736"/>
  <c r="U1736"/>
  <c r="W1736"/>
  <c r="Y1736"/>
  <c r="N1737"/>
  <c r="P1737"/>
  <c r="R1737"/>
  <c r="T1737"/>
  <c r="V1737"/>
  <c r="X1737"/>
  <c r="Z1737"/>
  <c r="O1738"/>
  <c r="Q1738"/>
  <c r="S1738"/>
  <c r="U1738"/>
  <c r="W1738"/>
  <c r="Y1738"/>
  <c r="N1739"/>
  <c r="P1739"/>
  <c r="R1739"/>
  <c r="T1739"/>
  <c r="V1739"/>
  <c r="X1739"/>
  <c r="Z1739"/>
  <c r="O1740"/>
  <c r="Q1740"/>
  <c r="S1740"/>
  <c r="U1740"/>
  <c r="W1740"/>
  <c r="Y1740"/>
  <c r="N1741"/>
  <c r="P1741"/>
  <c r="R1741"/>
  <c r="T1741"/>
  <c r="V1741"/>
  <c r="X1741"/>
  <c r="Z1741"/>
  <c r="O1742"/>
  <c r="Q1742"/>
  <c r="S1742"/>
  <c r="U1742"/>
  <c r="W1742"/>
  <c r="Y1742"/>
  <c r="N1743"/>
  <c r="P1743"/>
  <c r="R1743"/>
  <c r="T1743"/>
  <c r="V1743"/>
  <c r="X1743"/>
  <c r="Z1743"/>
  <c r="O1744"/>
  <c r="Q1744"/>
  <c r="S1744"/>
  <c r="U1744"/>
  <c r="W1744"/>
  <c r="Y1744"/>
  <c r="N1745"/>
  <c r="P1745"/>
  <c r="R1745"/>
  <c r="T1745"/>
  <c r="V1745"/>
  <c r="X1745"/>
  <c r="Z1745"/>
  <c r="O1746"/>
  <c r="Q1746"/>
  <c r="S1746"/>
  <c r="U1746"/>
  <c r="W1746"/>
  <c r="Y1746"/>
  <c r="N1747"/>
  <c r="P1747"/>
  <c r="R1747"/>
  <c r="T1747"/>
  <c r="V1747"/>
  <c r="X1747"/>
  <c r="Z1747"/>
  <c r="O1748"/>
  <c r="Q1748"/>
  <c r="S1748"/>
  <c r="U1748"/>
  <c r="W1748"/>
  <c r="Y1748"/>
  <c r="N1749"/>
  <c r="P1749"/>
  <c r="R1749"/>
  <c r="T1749"/>
  <c r="V1749"/>
  <c r="X1749"/>
  <c r="Z1749"/>
  <c r="O1750"/>
  <c r="Q1750"/>
  <c r="S1750"/>
  <c r="U1750"/>
  <c r="W1750"/>
  <c r="Y1750"/>
  <c r="N1751"/>
  <c r="P1751"/>
  <c r="R1751"/>
  <c r="T1751"/>
  <c r="V1751"/>
  <c r="X1751"/>
  <c r="Z1751"/>
  <c r="O1752"/>
  <c r="Q1752"/>
  <c r="S1752"/>
  <c r="U1752"/>
  <c r="W1752"/>
  <c r="Y1752"/>
  <c r="N1753"/>
  <c r="P1753"/>
  <c r="R1753"/>
  <c r="T1753"/>
  <c r="V1753"/>
  <c r="X1753"/>
  <c r="Z1753"/>
  <c r="O1754"/>
  <c r="Q1754"/>
  <c r="S1754"/>
  <c r="U1754"/>
  <c r="W1754"/>
  <c r="Y1754"/>
  <c r="N1755"/>
  <c r="P1755"/>
  <c r="R1755"/>
  <c r="T1755"/>
  <c r="V1755"/>
  <c r="X1755"/>
  <c r="Z1755"/>
  <c r="O1756"/>
  <c r="Q1756"/>
  <c r="S1756"/>
  <c r="U1756"/>
  <c r="W1756"/>
  <c r="Y1756"/>
  <c r="N1757"/>
  <c r="P1757"/>
  <c r="R1757"/>
  <c r="T1757"/>
  <c r="V1757"/>
  <c r="X1757"/>
  <c r="Z1757"/>
  <c r="O1758"/>
  <c r="Q1758"/>
  <c r="S1758"/>
  <c r="U1758"/>
  <c r="W1758"/>
  <c r="Y1758"/>
  <c r="N1759"/>
  <c r="P1759"/>
  <c r="R1759"/>
  <c r="T1759"/>
  <c r="V1759"/>
  <c r="X1759"/>
  <c r="Z1759"/>
  <c r="O1760"/>
  <c r="Q1760"/>
  <c r="S1760"/>
  <c r="U1760"/>
  <c r="W1760"/>
  <c r="Y1760"/>
  <c r="N1761"/>
  <c r="P1761"/>
  <c r="R1761"/>
  <c r="T1761"/>
  <c r="V1761"/>
  <c r="X1761"/>
  <c r="Z1761"/>
  <c r="O1762"/>
  <c r="Q1762"/>
  <c r="S1762"/>
  <c r="U1762"/>
  <c r="W1762"/>
  <c r="Y1762"/>
  <c r="N1763"/>
  <c r="P1763"/>
  <c r="R1763"/>
  <c r="T1763"/>
  <c r="V1763"/>
  <c r="X1763"/>
  <c r="Z1763"/>
  <c r="O1764"/>
  <c r="Q1764"/>
  <c r="S1764"/>
  <c r="U1764"/>
  <c r="W1764"/>
  <c r="Y1764"/>
  <c r="N1765"/>
  <c r="P1765"/>
  <c r="R1765"/>
  <c r="T1765"/>
  <c r="V1765"/>
  <c r="X1765"/>
  <c r="Z1765"/>
  <c r="O1766"/>
  <c r="Q1766"/>
  <c r="S1766"/>
  <c r="U1766"/>
  <c r="W1766"/>
  <c r="Y1766"/>
  <c r="N1767"/>
  <c r="P1767"/>
  <c r="R1767"/>
  <c r="T1767"/>
  <c r="V1767"/>
  <c r="X1767"/>
  <c r="Z1767"/>
  <c r="O1768"/>
  <c r="Q1768"/>
  <c r="S1768"/>
  <c r="U1768"/>
  <c r="W1768"/>
  <c r="Y1768"/>
  <c r="N1769"/>
  <c r="P1769"/>
  <c r="R1769"/>
  <c r="T1769"/>
  <c r="V1769"/>
  <c r="X1769"/>
  <c r="Z1769"/>
  <c r="O1770"/>
  <c r="Q1770"/>
  <c r="S1770"/>
  <c r="U1770"/>
  <c r="W1770"/>
  <c r="Y1770"/>
  <c r="N1771"/>
  <c r="P1771"/>
  <c r="R1771"/>
  <c r="T1771"/>
  <c r="V1771"/>
  <c r="X1771"/>
  <c r="Z1771"/>
  <c r="O1772"/>
  <c r="Q1772"/>
  <c r="S1772"/>
  <c r="U1772"/>
  <c r="W1772"/>
  <c r="Y1772"/>
  <c r="N1773"/>
  <c r="P1773"/>
  <c r="R1773"/>
  <c r="T1773"/>
  <c r="V1773"/>
  <c r="X1773"/>
  <c r="Z1773"/>
  <c r="O1774"/>
  <c r="Q1774"/>
  <c r="S1774"/>
  <c r="U1774"/>
  <c r="W1774"/>
  <c r="Y1774"/>
  <c r="N1775"/>
  <c r="P1775"/>
  <c r="R1775"/>
  <c r="T1775"/>
  <c r="V1775"/>
  <c r="X1775"/>
  <c r="Z1775"/>
  <c r="O1776"/>
  <c r="Q1776"/>
  <c r="S1776"/>
  <c r="U1776"/>
  <c r="W1776"/>
  <c r="Y1776"/>
  <c r="N1777"/>
  <c r="P1777"/>
  <c r="R1777"/>
  <c r="T1777"/>
  <c r="V1777"/>
  <c r="X1777"/>
  <c r="Z1777"/>
  <c r="O1778"/>
  <c r="Q1778"/>
  <c r="S1778"/>
  <c r="U1778"/>
  <c r="W1778"/>
  <c r="Y1778"/>
  <c r="N1779"/>
  <c r="P1779"/>
  <c r="R1779"/>
  <c r="T1779"/>
  <c r="V1779"/>
  <c r="X1779"/>
  <c r="Z1779"/>
  <c r="O1780"/>
  <c r="Q1780"/>
  <c r="S1780"/>
  <c r="U1780"/>
  <c r="W1780"/>
  <c r="Y1780"/>
  <c r="N1781"/>
  <c r="P1781"/>
  <c r="R1781"/>
  <c r="T1781"/>
  <c r="V1781"/>
  <c r="X1781"/>
  <c r="Z1781"/>
  <c r="O1782"/>
  <c r="Q1782"/>
  <c r="S1782"/>
  <c r="U1782"/>
  <c r="W1782"/>
  <c r="Y1782"/>
  <c r="N1783"/>
  <c r="P1783"/>
  <c r="R1783"/>
  <c r="T1783"/>
  <c r="V1783"/>
  <c r="X1783"/>
  <c r="Z1783"/>
  <c r="O1784"/>
  <c r="Q1784"/>
  <c r="S1784"/>
  <c r="U1784"/>
  <c r="W1784"/>
  <c r="Y1784"/>
  <c r="N1785"/>
  <c r="P1785"/>
  <c r="R1785"/>
  <c r="T1785"/>
  <c r="V1785"/>
  <c r="X1785"/>
  <c r="Z1785"/>
  <c r="O1786"/>
  <c r="Q1786"/>
  <c r="S1786"/>
  <c r="U1786"/>
  <c r="W1786"/>
  <c r="Y1786"/>
  <c r="N1787"/>
  <c r="P1787"/>
  <c r="R1787"/>
  <c r="T1787"/>
  <c r="V1787"/>
  <c r="X1787"/>
  <c r="Z1787"/>
  <c r="O1788"/>
  <c r="Q1788"/>
  <c r="S1788"/>
  <c r="U1788"/>
  <c r="W1788"/>
  <c r="Y1788"/>
  <c r="N1789"/>
  <c r="P1789"/>
  <c r="R1789"/>
  <c r="T1789"/>
  <c r="V1789"/>
  <c r="X1789"/>
  <c r="Z1789"/>
  <c r="O1790"/>
  <c r="Q1790"/>
  <c r="S1790"/>
  <c r="U1790"/>
  <c r="W1790"/>
  <c r="Y1790"/>
  <c r="N1791"/>
  <c r="P1791"/>
  <c r="R1791"/>
  <c r="T1791"/>
  <c r="V1791"/>
  <c r="X1791"/>
  <c r="Z1791"/>
  <c r="O1792"/>
  <c r="Q1792"/>
  <c r="S1792"/>
  <c r="U1792"/>
  <c r="W1792"/>
  <c r="Y1792"/>
  <c r="N1793"/>
  <c r="P1793"/>
  <c r="R1793"/>
  <c r="T1793"/>
  <c r="V1793"/>
  <c r="X1793"/>
  <c r="Z1793"/>
  <c r="O1794"/>
  <c r="Q1794"/>
  <c r="S1794"/>
  <c r="U1794"/>
  <c r="W1794"/>
  <c r="Y1794"/>
  <c r="N1795"/>
  <c r="P1795"/>
  <c r="R1795"/>
  <c r="T1795"/>
  <c r="V1795"/>
  <c r="X1795"/>
  <c r="Z1795"/>
  <c r="O1796"/>
  <c r="Q1796"/>
  <c r="S1796"/>
  <c r="U1796"/>
  <c r="W1796"/>
  <c r="Y1796"/>
  <c r="N1797"/>
  <c r="P1797"/>
  <c r="R1797"/>
  <c r="T1797"/>
  <c r="V1797"/>
  <c r="X1797"/>
  <c r="Z1797"/>
  <c r="O1798"/>
  <c r="Q1798"/>
  <c r="S1798"/>
  <c r="U1798"/>
  <c r="W1798"/>
  <c r="Y1798"/>
  <c r="N1799"/>
  <c r="P1799"/>
  <c r="R1799"/>
  <c r="T1799"/>
  <c r="V1799"/>
  <c r="X1799"/>
  <c r="Z1799"/>
  <c r="O1800"/>
  <c r="Q1800"/>
  <c r="S1800"/>
  <c r="U1800"/>
  <c r="W1800"/>
  <c r="Y1800"/>
  <c r="N1801"/>
  <c r="P1801"/>
  <c r="R1801"/>
  <c r="T1801"/>
  <c r="V1801"/>
  <c r="X1801"/>
  <c r="Z1801"/>
  <c r="O1802"/>
  <c r="Q1802"/>
  <c r="S1802"/>
  <c r="U1802"/>
  <c r="W1802"/>
  <c r="Y1802"/>
  <c r="N1803"/>
  <c r="P1803"/>
  <c r="R1803"/>
  <c r="T1803"/>
  <c r="V1803"/>
  <c r="X1803"/>
  <c r="Z1803"/>
  <c r="O1804"/>
  <c r="Q1804"/>
  <c r="S1804"/>
  <c r="U1804"/>
  <c r="W1804"/>
  <c r="Y1804"/>
  <c r="N1805"/>
  <c r="P1805"/>
  <c r="R1805"/>
  <c r="T1805"/>
  <c r="V1805"/>
  <c r="X1805"/>
  <c r="Z1805"/>
  <c r="O1806"/>
  <c r="Q1806"/>
  <c r="S1806"/>
  <c r="U1806"/>
  <c r="W1806"/>
  <c r="Y1806"/>
  <c r="N1807"/>
  <c r="P1807"/>
  <c r="R1807"/>
  <c r="T1807"/>
  <c r="V1807"/>
  <c r="X1807"/>
  <c r="Z1807"/>
  <c r="O1808"/>
  <c r="Q1808"/>
  <c r="S1808"/>
  <c r="U1808"/>
  <c r="W1808"/>
  <c r="Y1808"/>
  <c r="N1809"/>
  <c r="P1809"/>
  <c r="R1809"/>
  <c r="T1809"/>
  <c r="V1809"/>
  <c r="X1809"/>
  <c r="Z1809"/>
  <c r="O1810"/>
  <c r="Q1810"/>
  <c r="S1810"/>
  <c r="U1810"/>
  <c r="W1810"/>
  <c r="Y1810"/>
  <c r="N1811"/>
  <c r="P1811"/>
  <c r="R1811"/>
  <c r="T1811"/>
  <c r="V1811"/>
  <c r="X1811"/>
  <c r="Z1811"/>
  <c r="O1812"/>
  <c r="Q1812"/>
  <c r="S1812"/>
  <c r="U1812"/>
  <c r="W1812"/>
  <c r="Y1812"/>
  <c r="N1813"/>
  <c r="P1813"/>
  <c r="R1813"/>
  <c r="T1813"/>
  <c r="V1813"/>
  <c r="X1813"/>
  <c r="Z1813"/>
  <c r="O1814"/>
  <c r="Q1814"/>
  <c r="S1814"/>
  <c r="U1814"/>
  <c r="W1814"/>
  <c r="Y1814"/>
  <c r="N1815"/>
  <c r="P1815"/>
  <c r="R1815"/>
  <c r="T1815"/>
  <c r="V1815"/>
  <c r="X1815"/>
  <c r="Z1815"/>
  <c r="O1816"/>
  <c r="Q1816"/>
  <c r="S1816"/>
  <c r="U1816"/>
  <c r="W1816"/>
  <c r="Y1816"/>
  <c r="N1817"/>
  <c r="P1817"/>
  <c r="R1817"/>
  <c r="T1817"/>
  <c r="V1817"/>
  <c r="X1817"/>
  <c r="Z1817"/>
  <c r="O1818"/>
  <c r="Q1818"/>
  <c r="S1818"/>
  <c r="U1818"/>
  <c r="W1818"/>
  <c r="Y1818"/>
  <c r="N1819"/>
  <c r="P1819"/>
  <c r="R1819"/>
  <c r="T1819"/>
  <c r="V1819"/>
  <c r="X1819"/>
  <c r="Z1819"/>
  <c r="O1820"/>
  <c r="Q1820"/>
  <c r="S1820"/>
  <c r="U1820"/>
  <c r="W1820"/>
  <c r="Y1820"/>
  <c r="N1821"/>
  <c r="P1821"/>
  <c r="R1821"/>
  <c r="T1821"/>
  <c r="V1821"/>
  <c r="X1821"/>
  <c r="Z1821"/>
  <c r="O1822"/>
  <c r="Q1822"/>
  <c r="S1822"/>
  <c r="U1822"/>
  <c r="W1822"/>
  <c r="Y1822"/>
  <c r="N1823"/>
  <c r="P1823"/>
  <c r="R1823"/>
  <c r="T1823"/>
  <c r="V1823"/>
  <c r="X1823"/>
  <c r="Z1823"/>
  <c r="O1824"/>
  <c r="Q1824"/>
  <c r="S1824"/>
  <c r="U1824"/>
  <c r="W1824"/>
  <c r="Y1824"/>
  <c r="N1825"/>
  <c r="P1825"/>
  <c r="R1825"/>
  <c r="T1825"/>
  <c r="V1825"/>
  <c r="X1825"/>
  <c r="Z1825"/>
  <c r="O1826"/>
  <c r="Q1826"/>
  <c r="S1826"/>
  <c r="U1826"/>
  <c r="W1826"/>
  <c r="Y1826"/>
  <c r="N1827"/>
  <c r="P1827"/>
  <c r="R1827"/>
  <c r="T1827"/>
  <c r="V1827"/>
  <c r="X1827"/>
  <c r="Z1827"/>
  <c r="O1828"/>
  <c r="Q1828"/>
  <c r="S1828"/>
  <c r="U1828"/>
  <c r="W1828"/>
  <c r="Y1828"/>
  <c r="N1829"/>
  <c r="P1829"/>
  <c r="R1829"/>
  <c r="T1829"/>
  <c r="V1829"/>
  <c r="X1829"/>
  <c r="Z1829"/>
  <c r="O1830"/>
  <c r="Q1830"/>
  <c r="S1830"/>
  <c r="U1830"/>
  <c r="W1830"/>
  <c r="Y1830"/>
  <c r="N1831"/>
  <c r="P1831"/>
  <c r="R1831"/>
  <c r="T1831"/>
  <c r="V1831"/>
  <c r="X1831"/>
  <c r="Z1831"/>
  <c r="O1832"/>
  <c r="Q1832"/>
  <c r="S1832"/>
  <c r="U1832"/>
  <c r="W1832"/>
  <c r="Y1832"/>
  <c r="N1833"/>
  <c r="P1833"/>
  <c r="R1833"/>
  <c r="T1833"/>
  <c r="V1833"/>
  <c r="X1833"/>
  <c r="Z1833"/>
  <c r="O1834"/>
  <c r="Q1834"/>
  <c r="S1834"/>
  <c r="U1834"/>
  <c r="W1834"/>
  <c r="Y1834"/>
  <c r="N1835"/>
  <c r="P1835"/>
  <c r="R1835"/>
  <c r="T1835"/>
  <c r="V1835"/>
  <c r="X1835"/>
  <c r="Z1835"/>
  <c r="O1836"/>
  <c r="Q1836"/>
  <c r="S1836"/>
  <c r="U1836"/>
  <c r="W1836"/>
  <c r="Y1836"/>
  <c r="N1837"/>
  <c r="P1837"/>
  <c r="R1837"/>
  <c r="T1837"/>
  <c r="V1837"/>
  <c r="X1837"/>
  <c r="Z1837"/>
  <c r="O1838"/>
  <c r="Q1838"/>
  <c r="S1838"/>
  <c r="U1838"/>
  <c r="W1838"/>
  <c r="Y1838"/>
  <c r="N1839"/>
  <c r="P1839"/>
  <c r="R1839"/>
  <c r="T1839"/>
  <c r="V1839"/>
  <c r="X1839"/>
  <c r="Z1839"/>
  <c r="O1840"/>
  <c r="Q1840"/>
  <c r="S1840"/>
  <c r="U1840"/>
  <c r="W1840"/>
  <c r="Y1840"/>
  <c r="N1841"/>
  <c r="P1841"/>
  <c r="R1841"/>
  <c r="T1841"/>
  <c r="V1841"/>
  <c r="X1841"/>
  <c r="Z1841"/>
  <c r="O1842"/>
  <c r="Q1842"/>
  <c r="S1842"/>
  <c r="U1842"/>
  <c r="W1842"/>
  <c r="Y1842"/>
  <c r="N1843"/>
  <c r="P1843"/>
  <c r="R1843"/>
  <c r="T1843"/>
  <c r="V1843"/>
  <c r="X1843"/>
  <c r="Z1843"/>
  <c r="O1844"/>
  <c r="Q1844"/>
  <c r="S1844"/>
  <c r="U1844"/>
  <c r="W1844"/>
  <c r="Y1844"/>
  <c r="N1845"/>
  <c r="P1845"/>
  <c r="R1845"/>
  <c r="T1845"/>
  <c r="V1845"/>
  <c r="X1845"/>
  <c r="Z1845"/>
  <c r="O1846"/>
  <c r="Q1846"/>
  <c r="S1846"/>
  <c r="U1846"/>
  <c r="W1846"/>
  <c r="Y1846"/>
  <c r="N1847"/>
  <c r="P1847"/>
  <c r="R1847"/>
  <c r="T1847"/>
  <c r="V1847"/>
  <c r="X1847"/>
  <c r="Z1847"/>
  <c r="O1848"/>
  <c r="Q1848"/>
  <c r="S1848"/>
  <c r="U1848"/>
  <c r="W1848"/>
  <c r="Y1848"/>
  <c r="N1849"/>
  <c r="P1849"/>
  <c r="R1849"/>
  <c r="T1849"/>
  <c r="V1849"/>
  <c r="X1849"/>
  <c r="Z1849"/>
  <c r="O1850"/>
  <c r="Q1850"/>
  <c r="S1850"/>
  <c r="U1850"/>
  <c r="W1850"/>
  <c r="Y1850"/>
  <c r="N1851"/>
  <c r="P1851"/>
  <c r="R1851"/>
  <c r="T1851"/>
  <c r="V1851"/>
  <c r="X1851"/>
  <c r="Z1851"/>
  <c r="O1852"/>
  <c r="Q1852"/>
  <c r="S1852"/>
  <c r="U1852"/>
  <c r="W1852"/>
  <c r="Y1852"/>
  <c r="N1853"/>
  <c r="P1853"/>
  <c r="R1853"/>
  <c r="T1853"/>
  <c r="V1853"/>
  <c r="X1853"/>
  <c r="Z1853"/>
  <c r="O1854"/>
  <c r="Q1854"/>
  <c r="S1854"/>
  <c r="U1854"/>
  <c r="W1854"/>
  <c r="Y1854"/>
  <c r="N1855"/>
  <c r="P1855"/>
  <c r="R1855"/>
  <c r="T1855"/>
  <c r="V1855"/>
  <c r="X1855"/>
  <c r="Z1855"/>
  <c r="O1856"/>
  <c r="Q1856"/>
  <c r="S1856"/>
  <c r="U1856"/>
  <c r="W1856"/>
  <c r="Y1856"/>
  <c r="N1857"/>
  <c r="P1857"/>
  <c r="R1857"/>
  <c r="T1857"/>
  <c r="V1857"/>
  <c r="X1857"/>
  <c r="Z1857"/>
  <c r="O1858"/>
  <c r="Q1858"/>
  <c r="S1858"/>
  <c r="U1858"/>
  <c r="W1858"/>
  <c r="Y1858"/>
  <c r="N1859"/>
  <c r="P1859"/>
  <c r="R1859"/>
  <c r="T1859"/>
  <c r="V1859"/>
  <c r="X1859"/>
  <c r="Z1859"/>
  <c r="O1860"/>
  <c r="Q1860"/>
  <c r="S1860"/>
  <c r="U1860"/>
  <c r="W1860"/>
  <c r="Y1860"/>
  <c r="N1861"/>
  <c r="P1861"/>
  <c r="R1861"/>
  <c r="T1861"/>
  <c r="V1861"/>
  <c r="X1861"/>
  <c r="Z1861"/>
  <c r="O1862"/>
  <c r="Q1862"/>
  <c r="S1862"/>
  <c r="U1862"/>
  <c r="W1862"/>
  <c r="Y1862"/>
  <c r="N1863"/>
  <c r="P1863"/>
  <c r="R1863"/>
  <c r="T1863"/>
  <c r="V1863"/>
  <c r="X1863"/>
  <c r="Z1863"/>
  <c r="O1864"/>
  <c r="Q1864"/>
  <c r="S1864"/>
  <c r="U1864"/>
  <c r="W1864"/>
  <c r="Y1864"/>
  <c r="N1865"/>
  <c r="P1865"/>
  <c r="R1865"/>
  <c r="T1865"/>
  <c r="V1865"/>
  <c r="X1865"/>
  <c r="Z1865"/>
  <c r="O1866"/>
  <c r="Q1866"/>
  <c r="S1866"/>
  <c r="U1866"/>
  <c r="W1866"/>
  <c r="Y1866"/>
  <c r="N1867"/>
  <c r="P1867"/>
  <c r="R1867"/>
  <c r="T1867"/>
  <c r="V1867"/>
  <c r="X1867"/>
  <c r="Z1867"/>
  <c r="O1868"/>
  <c r="Q1868"/>
  <c r="S1868"/>
  <c r="U1868"/>
  <c r="W1868"/>
  <c r="Y1868"/>
  <c r="N1869"/>
  <c r="P1869"/>
  <c r="R1869"/>
  <c r="T1869"/>
  <c r="V1869"/>
  <c r="X1869"/>
  <c r="Z1869"/>
  <c r="O1870"/>
  <c r="Q1870"/>
  <c r="S1870"/>
  <c r="U1870"/>
  <c r="W1870"/>
  <c r="Y1870"/>
  <c r="N1871"/>
  <c r="P1871"/>
  <c r="R1871"/>
  <c r="T1871"/>
  <c r="V1871"/>
  <c r="X1871"/>
  <c r="Z1871"/>
  <c r="O1872"/>
  <c r="Q1872"/>
  <c r="S1872"/>
  <c r="U1872"/>
  <c r="W1872"/>
  <c r="Y1872"/>
  <c r="N1873"/>
  <c r="P1873"/>
  <c r="R1873"/>
  <c r="T1873"/>
  <c r="V1873"/>
  <c r="X1873"/>
  <c r="Z1873"/>
  <c r="O1874"/>
  <c r="Q1874"/>
  <c r="S1874"/>
  <c r="U1874"/>
  <c r="W1874"/>
  <c r="Y1874"/>
  <c r="N1875"/>
  <c r="P1875"/>
  <c r="R1875"/>
  <c r="T1875"/>
  <c r="V1875"/>
  <c r="X1875"/>
  <c r="Z1875"/>
  <c r="O1876"/>
  <c r="Q1876"/>
  <c r="S1876"/>
  <c r="U1876"/>
  <c r="W1876"/>
  <c r="Y1876"/>
  <c r="N1877"/>
  <c r="P1877"/>
  <c r="R1877"/>
  <c r="T1877"/>
  <c r="V1877"/>
  <c r="X1877"/>
  <c r="Z1877"/>
  <c r="O1878"/>
  <c r="Q1878"/>
  <c r="S1878"/>
  <c r="U1878"/>
  <c r="W1878"/>
  <c r="Y1878"/>
  <c r="N1879"/>
  <c r="P1879"/>
  <c r="R1879"/>
  <c r="T1879"/>
  <c r="V1879"/>
  <c r="X1879"/>
  <c r="Z1879"/>
  <c r="O1880"/>
  <c r="Q1880"/>
  <c r="S1880"/>
  <c r="U1880"/>
  <c r="W1880"/>
  <c r="Y1880"/>
  <c r="N1881"/>
  <c r="P1881"/>
  <c r="R1881"/>
  <c r="T1881"/>
  <c r="V1881"/>
  <c r="X1881"/>
  <c r="Z1881"/>
  <c r="O1882"/>
  <c r="Q1882"/>
  <c r="S1882"/>
  <c r="U1882"/>
  <c r="W1882"/>
  <c r="Y1882"/>
  <c r="N1883"/>
  <c r="P1883"/>
  <c r="R1883"/>
  <c r="T1883"/>
  <c r="V1883"/>
  <c r="X1883"/>
  <c r="Z1883"/>
  <c r="O1884"/>
  <c r="Q1884"/>
  <c r="S1884"/>
  <c r="U1884"/>
  <c r="W1884"/>
  <c r="Y1884"/>
  <c r="N1885"/>
  <c r="P1885"/>
  <c r="R1885"/>
  <c r="T1885"/>
  <c r="V1885"/>
  <c r="X1885"/>
  <c r="Z1885"/>
  <c r="O1886"/>
  <c r="Q1886"/>
  <c r="S1886"/>
  <c r="U1886"/>
  <c r="W1886"/>
  <c r="Y1886"/>
  <c r="N1887"/>
  <c r="P1887"/>
  <c r="R1887"/>
  <c r="T1887"/>
  <c r="V1887"/>
  <c r="X1887"/>
  <c r="Z1887"/>
  <c r="O1888"/>
  <c r="Q1888"/>
  <c r="S1888"/>
  <c r="U1888"/>
  <c r="W1888"/>
  <c r="Y1888"/>
  <c r="N1889"/>
  <c r="P1889"/>
  <c r="R1889"/>
  <c r="T1889"/>
  <c r="V1889"/>
  <c r="X1889"/>
  <c r="Z1889"/>
  <c r="O1890"/>
  <c r="Q1890"/>
  <c r="S1890"/>
  <c r="U1890"/>
  <c r="W1890"/>
  <c r="Y1890"/>
  <c r="N1891"/>
  <c r="P1891"/>
  <c r="R1891"/>
  <c r="T1891"/>
  <c r="V1891"/>
  <c r="X1891"/>
  <c r="Z1891"/>
  <c r="O1892"/>
  <c r="Q1892"/>
  <c r="S1892"/>
  <c r="U1892"/>
  <c r="W1892"/>
  <c r="Y1892"/>
  <c r="N1893"/>
  <c r="P1893"/>
  <c r="R1893"/>
  <c r="T1893"/>
  <c r="V1893"/>
  <c r="X1893"/>
  <c r="Z1893"/>
  <c r="O1894"/>
  <c r="Q1894"/>
  <c r="S1894"/>
  <c r="U1894"/>
  <c r="W1894"/>
  <c r="Y1894"/>
  <c r="N1895"/>
  <c r="P1895"/>
  <c r="R1895"/>
  <c r="T1895"/>
  <c r="V1895"/>
  <c r="X1895"/>
  <c r="Z1895"/>
  <c r="O1896"/>
  <c r="Q1896"/>
  <c r="S1896"/>
  <c r="U1896"/>
  <c r="W1896"/>
  <c r="Y1896"/>
  <c r="N1897"/>
  <c r="P1897"/>
  <c r="R1897"/>
  <c r="T1897"/>
  <c r="V1897"/>
  <c r="X1897"/>
  <c r="Z1897"/>
  <c r="O1898"/>
  <c r="Q1898"/>
  <c r="S1898"/>
  <c r="U1898"/>
  <c r="W1898"/>
  <c r="Y1898"/>
  <c r="N1899"/>
  <c r="P1899"/>
  <c r="R1899"/>
  <c r="T1899"/>
  <c r="V1899"/>
  <c r="X1899"/>
  <c r="Z1899"/>
  <c r="O1900"/>
  <c r="Q1900"/>
  <c r="S1900"/>
  <c r="U1900"/>
  <c r="W1900"/>
  <c r="Y1900"/>
  <c r="N1901"/>
  <c r="P1901"/>
  <c r="R1901"/>
  <c r="T1901"/>
  <c r="V1901"/>
  <c r="X1901"/>
  <c r="Z1901"/>
  <c r="O1902"/>
  <c r="Q1902"/>
  <c r="S1902"/>
  <c r="U1902"/>
  <c r="W1902"/>
  <c r="Y1902"/>
  <c r="N1903"/>
  <c r="P1903"/>
  <c r="R1903"/>
  <c r="T1903"/>
  <c r="V1903"/>
  <c r="X1903"/>
  <c r="Z1903"/>
  <c r="O1904"/>
  <c r="Q1904"/>
  <c r="S1904"/>
  <c r="U1904"/>
  <c r="W1904"/>
  <c r="Y1904"/>
  <c r="N1905"/>
  <c r="P1905"/>
  <c r="R1905"/>
  <c r="T1905"/>
  <c r="V1905"/>
  <c r="X1905"/>
  <c r="Z1905"/>
  <c r="O1906"/>
  <c r="Q1906"/>
  <c r="S1906"/>
  <c r="U1906"/>
  <c r="W1906"/>
  <c r="Y1906"/>
  <c r="N1907"/>
  <c r="P1907"/>
  <c r="R1907"/>
  <c r="T1907"/>
  <c r="V1907"/>
  <c r="X1907"/>
  <c r="Z1907"/>
  <c r="O1908"/>
  <c r="Q1908"/>
  <c r="S1908"/>
  <c r="U1908"/>
  <c r="W1908"/>
  <c r="Y1908"/>
  <c r="N1909"/>
  <c r="P1909"/>
  <c r="R1909"/>
  <c r="T1909"/>
  <c r="V1909"/>
  <c r="X1909"/>
  <c r="Z1909"/>
  <c r="O1910"/>
  <c r="Q1910"/>
  <c r="S1910"/>
  <c r="U1910"/>
  <c r="W1910"/>
  <c r="Y1910"/>
  <c r="N1911"/>
  <c r="P1911"/>
  <c r="R1911"/>
  <c r="T1911"/>
  <c r="V1911"/>
  <c r="X1911"/>
  <c r="Z1911"/>
  <c r="O1912"/>
  <c r="Q1912"/>
  <c r="S1912"/>
  <c r="U1912"/>
  <c r="W1912"/>
  <c r="Y1912"/>
  <c r="N1913"/>
  <c r="P1913"/>
  <c r="R1913"/>
  <c r="T1913"/>
  <c r="V1913"/>
  <c r="X1913"/>
  <c r="Z1913"/>
  <c r="O1914"/>
  <c r="Q1914"/>
  <c r="S1914"/>
  <c r="U1914"/>
  <c r="W1914"/>
  <c r="Y1914"/>
  <c r="N1915"/>
  <c r="P1915"/>
  <c r="R1915"/>
  <c r="T1915"/>
  <c r="V1915"/>
  <c r="X1915"/>
  <c r="Z1915"/>
  <c r="O1916"/>
  <c r="Q1916"/>
  <c r="S1916"/>
  <c r="U1916"/>
  <c r="W1916"/>
  <c r="Y1916"/>
  <c r="N1917"/>
  <c r="P1917"/>
  <c r="R1917"/>
  <c r="T1917"/>
  <c r="V1917"/>
  <c r="X1917"/>
  <c r="Z1917"/>
  <c r="O1918"/>
  <c r="Q1918"/>
  <c r="S1918"/>
  <c r="U1918"/>
  <c r="W1918"/>
  <c r="Y1918"/>
  <c r="N1919"/>
  <c r="P1919"/>
  <c r="R1919"/>
  <c r="T1919"/>
  <c r="V1919"/>
  <c r="X1919"/>
  <c r="Z1919"/>
  <c r="O1920"/>
  <c r="Q1920"/>
  <c r="S1920"/>
  <c r="U1920"/>
  <c r="W1920"/>
  <c r="Y1920"/>
  <c r="N1921"/>
  <c r="P1921"/>
  <c r="R1921"/>
  <c r="T1921"/>
  <c r="V1921"/>
  <c r="X1921"/>
  <c r="Z1921"/>
  <c r="O1922"/>
  <c r="Q1922"/>
  <c r="S1922"/>
  <c r="U1922"/>
  <c r="W1922"/>
  <c r="Y1922"/>
  <c r="N1923"/>
  <c r="P1923"/>
  <c r="R1923"/>
  <c r="T1923"/>
  <c r="V1923"/>
  <c r="X1923"/>
  <c r="Z1923"/>
  <c r="O1924"/>
  <c r="Q1924"/>
  <c r="S1924"/>
  <c r="U1924"/>
  <c r="W1924"/>
  <c r="Y1924"/>
  <c r="N1925"/>
  <c r="P1925"/>
  <c r="R1925"/>
  <c r="T1925"/>
  <c r="V1925"/>
  <c r="X1925"/>
  <c r="Z1925"/>
  <c r="O1926"/>
  <c r="Q1926"/>
  <c r="S1926"/>
  <c r="U1926"/>
  <c r="W1926"/>
  <c r="Y1926"/>
  <c r="N1927"/>
  <c r="P1927"/>
  <c r="R1927"/>
  <c r="T1927"/>
  <c r="V1927"/>
  <c r="X1927"/>
  <c r="Z1927"/>
  <c r="O1928"/>
  <c r="Q1928"/>
  <c r="S1928"/>
  <c r="U1928"/>
  <c r="W1928"/>
  <c r="Y1928"/>
  <c r="N1929"/>
  <c r="P1929"/>
  <c r="R1929"/>
  <c r="T1929"/>
  <c r="V1929"/>
  <c r="X1929"/>
  <c r="Z1929"/>
  <c r="O1930"/>
  <c r="Q1930"/>
  <c r="S1930"/>
  <c r="U1930"/>
  <c r="W1930"/>
  <c r="Y1930"/>
  <c r="N1931"/>
  <c r="P1931"/>
  <c r="R1931"/>
  <c r="T1931"/>
  <c r="V1931"/>
  <c r="X1931"/>
  <c r="Z1931"/>
  <c r="O1932"/>
  <c r="Q1932"/>
  <c r="S1932"/>
  <c r="U1932"/>
  <c r="W1932"/>
  <c r="Y1932"/>
  <c r="N1933"/>
  <c r="P1933"/>
  <c r="R1933"/>
  <c r="T1933"/>
  <c r="V1933"/>
  <c r="X1933"/>
  <c r="Z1933"/>
  <c r="O1934"/>
  <c r="Q1934"/>
  <c r="S1934"/>
  <c r="U1934"/>
  <c r="W1934"/>
  <c r="Y1934"/>
  <c r="N1935"/>
  <c r="P1935"/>
  <c r="R1935"/>
  <c r="T1935"/>
  <c r="V1935"/>
  <c r="X1935"/>
  <c r="Z1935"/>
  <c r="O1936"/>
  <c r="Q1936"/>
  <c r="S1936"/>
  <c r="U1936"/>
  <c r="W1936"/>
  <c r="Y1936"/>
  <c r="N1937"/>
  <c r="P1937"/>
  <c r="R1937"/>
  <c r="T1937"/>
  <c r="V1937"/>
  <c r="X1937"/>
  <c r="Z1937"/>
  <c r="O1938"/>
  <c r="Q1938"/>
  <c r="S1938"/>
  <c r="U1938"/>
  <c r="W1938"/>
  <c r="Y1938"/>
  <c r="N1939"/>
  <c r="P1939"/>
  <c r="R1939"/>
  <c r="T1939"/>
  <c r="V1939"/>
  <c r="X1939"/>
  <c r="Z1939"/>
  <c r="O1940"/>
  <c r="Q1940"/>
  <c r="S1940"/>
  <c r="U1940"/>
  <c r="W1940"/>
  <c r="Y1940"/>
  <c r="N1941"/>
  <c r="P1941"/>
  <c r="R1941"/>
  <c r="T1941"/>
  <c r="V1941"/>
  <c r="X1941"/>
  <c r="Z1941"/>
  <c r="O1942"/>
  <c r="Q1942"/>
  <c r="S1942"/>
  <c r="U1942"/>
  <c r="W1942"/>
  <c r="Y1942"/>
  <c r="N1943"/>
  <c r="P1943"/>
  <c r="R1943"/>
  <c r="T1943"/>
  <c r="V1943"/>
  <c r="X1943"/>
  <c r="Z1943"/>
  <c r="O1944"/>
  <c r="Q1944"/>
  <c r="S1944"/>
  <c r="U1944"/>
  <c r="W1944"/>
  <c r="Y1944"/>
  <c r="N1945"/>
  <c r="P1945"/>
  <c r="R1945"/>
  <c r="T1945"/>
  <c r="V1945"/>
  <c r="X1945"/>
  <c r="Z1945"/>
  <c r="O1946"/>
  <c r="Q1946"/>
  <c r="S1946"/>
  <c r="U1946"/>
  <c r="W1946"/>
  <c r="Y1946"/>
  <c r="N1947"/>
  <c r="P1947"/>
  <c r="R1947"/>
  <c r="T1947"/>
  <c r="V1947"/>
  <c r="X1947"/>
  <c r="Z1947"/>
  <c r="O1948"/>
  <c r="Q1948"/>
  <c r="S1948"/>
  <c r="U1948"/>
  <c r="W1948"/>
  <c r="Y1948"/>
  <c r="N1949"/>
  <c r="P1949"/>
  <c r="R1949"/>
  <c r="T1949"/>
  <c r="V1949"/>
  <c r="X1949"/>
  <c r="Z1949"/>
  <c r="O1950"/>
  <c r="Q1950"/>
  <c r="S1950"/>
  <c r="U1950"/>
  <c r="W1950"/>
  <c r="Y1950"/>
  <c r="N1951"/>
  <c r="P1951"/>
  <c r="R1951"/>
  <c r="T1951"/>
  <c r="V1951"/>
  <c r="X1951"/>
  <c r="Z1951"/>
  <c r="O1952"/>
  <c r="Q1952"/>
  <c r="S1952"/>
  <c r="U1952"/>
  <c r="W1952"/>
  <c r="Y1952"/>
  <c r="N1953"/>
  <c r="P1953"/>
  <c r="R1953"/>
  <c r="T1953"/>
  <c r="V1953"/>
  <c r="X1953"/>
  <c r="Z1953"/>
  <c r="O1954"/>
  <c r="Q1954"/>
  <c r="S1954"/>
  <c r="U1954"/>
  <c r="W1954"/>
  <c r="Y1954"/>
  <c r="N1955"/>
  <c r="P1955"/>
  <c r="R1955"/>
  <c r="T1955"/>
  <c r="V1955"/>
  <c r="X1955"/>
  <c r="Z1955"/>
  <c r="O1956"/>
  <c r="Q1956"/>
  <c r="S1956"/>
  <c r="U1956"/>
  <c r="W1956"/>
  <c r="Y1956"/>
  <c r="N1957"/>
  <c r="P1957"/>
  <c r="R1957"/>
  <c r="T1957"/>
  <c r="V1957"/>
  <c r="X1957"/>
  <c r="Z1957"/>
  <c r="O1958"/>
  <c r="Q1958"/>
  <c r="S1958"/>
  <c r="U1958"/>
  <c r="W1958"/>
  <c r="Y1958"/>
  <c r="N1959"/>
  <c r="P1959"/>
  <c r="R1959"/>
  <c r="T1959"/>
  <c r="V1959"/>
  <c r="X1959"/>
  <c r="Z1959"/>
  <c r="O1960"/>
  <c r="Q1960"/>
  <c r="S1960"/>
  <c r="U1960"/>
  <c r="W1960"/>
  <c r="Y1960"/>
  <c r="N1961"/>
  <c r="P1961"/>
  <c r="R1961"/>
  <c r="T1961"/>
  <c r="V1961"/>
  <c r="X1961"/>
  <c r="Z1961"/>
  <c r="O1962"/>
  <c r="Q1962"/>
  <c r="S1962"/>
  <c r="U1962"/>
  <c r="W1962"/>
  <c r="Y1962"/>
  <c r="N1963"/>
  <c r="P1963"/>
  <c r="R1963"/>
  <c r="T1963"/>
  <c r="V1963"/>
  <c r="X1963"/>
  <c r="Z1963"/>
  <c r="O1964"/>
  <c r="Q1964"/>
  <c r="S1964"/>
  <c r="U1964"/>
  <c r="W1964"/>
  <c r="Y1964"/>
  <c r="N1965"/>
  <c r="P1965"/>
  <c r="R1965"/>
  <c r="T1965"/>
  <c r="V1965"/>
  <c r="X1965"/>
  <c r="Z1965"/>
  <c r="O1966"/>
  <c r="Q1966"/>
  <c r="S1966"/>
  <c r="U1966"/>
  <c r="W1966"/>
  <c r="Y1966"/>
  <c r="N1967"/>
  <c r="P1967"/>
  <c r="R1967"/>
  <c r="T1967"/>
  <c r="V1967"/>
  <c r="X1967"/>
  <c r="Z1967"/>
  <c r="O1968"/>
  <c r="Q1968"/>
  <c r="S1968"/>
  <c r="U1968"/>
  <c r="W1968"/>
  <c r="Y1968"/>
  <c r="N1969"/>
  <c r="P1969"/>
  <c r="R1969"/>
  <c r="T1969"/>
  <c r="V1969"/>
  <c r="X1969"/>
  <c r="Z1969"/>
  <c r="O1974"/>
  <c r="Q1974"/>
  <c r="S1974"/>
  <c r="U1974"/>
  <c r="W1974"/>
  <c r="Y1974"/>
  <c r="N1975"/>
  <c r="P1975"/>
  <c r="R1975"/>
  <c r="T1975"/>
  <c r="V1975"/>
  <c r="X1975"/>
  <c r="Z1975"/>
  <c r="O1976"/>
  <c r="Q1976"/>
  <c r="S1976"/>
  <c r="U1976"/>
  <c r="W1976"/>
  <c r="Y1976"/>
  <c r="N1977"/>
  <c r="P1977"/>
  <c r="R1977"/>
  <c r="T1977"/>
  <c r="V1977"/>
  <c r="X1977"/>
  <c r="Z1977"/>
  <c r="O1978"/>
  <c r="Q1978"/>
  <c r="S1978"/>
  <c r="U1978"/>
  <c r="W1978"/>
  <c r="Y1978"/>
  <c r="N1979"/>
  <c r="P1979"/>
  <c r="R1979"/>
  <c r="T1979"/>
  <c r="V1979"/>
  <c r="X1979"/>
  <c r="Z1979"/>
  <c r="O1980"/>
  <c r="Q1980"/>
  <c r="S1980"/>
  <c r="U1980"/>
  <c r="W1980"/>
  <c r="Y1980"/>
  <c r="N1981"/>
  <c r="P1981"/>
  <c r="R1981"/>
  <c r="T1981"/>
  <c r="V1981"/>
  <c r="X1981"/>
  <c r="Z1981"/>
  <c r="O1982"/>
  <c r="Q1982"/>
  <c r="S1982"/>
  <c r="U1982"/>
  <c r="W1982"/>
  <c r="Y1982"/>
  <c r="N1983"/>
  <c r="P1983"/>
  <c r="R1983"/>
  <c r="T1983"/>
  <c r="V1983"/>
  <c r="X1983"/>
  <c r="Z1983"/>
  <c r="O1984"/>
  <c r="Q1984"/>
  <c r="S1984"/>
  <c r="U1984"/>
  <c r="W1984"/>
  <c r="Y1984"/>
  <c r="N1985"/>
  <c r="P1985"/>
  <c r="R1985"/>
  <c r="T1985"/>
  <c r="V1985"/>
  <c r="X1985"/>
  <c r="Z1985"/>
  <c r="O1986"/>
  <c r="Q1986"/>
  <c r="S1986"/>
  <c r="U1986"/>
  <c r="W1986"/>
  <c r="Y1986"/>
  <c r="N1987"/>
  <c r="P1987"/>
  <c r="R1987"/>
  <c r="T1987"/>
  <c r="V1987"/>
  <c r="X1987"/>
  <c r="Z1987"/>
  <c r="O1988"/>
  <c r="Q1988"/>
  <c r="S1988"/>
  <c r="U1988"/>
  <c r="W1988"/>
  <c r="Y1988"/>
  <c r="N1989"/>
  <c r="P1989"/>
  <c r="R1989"/>
  <c r="T1989"/>
  <c r="V1989"/>
  <c r="X1989"/>
  <c r="Z1989"/>
  <c r="O1990"/>
  <c r="Q1990"/>
  <c r="S1990"/>
  <c r="U1990"/>
  <c r="W1990"/>
  <c r="Y1990"/>
  <c r="N1991"/>
  <c r="P1991"/>
  <c r="R1991"/>
  <c r="T1991"/>
  <c r="V1991"/>
  <c r="X1991"/>
  <c r="Z1991"/>
  <c r="O1992"/>
  <c r="Q1992"/>
  <c r="S1992"/>
  <c r="U1992"/>
  <c r="W1992"/>
  <c r="Y1992"/>
  <c r="N1993"/>
  <c r="P1993"/>
  <c r="R1993"/>
  <c r="T1993"/>
  <c r="V1993"/>
  <c r="X1993"/>
  <c r="Z1993"/>
  <c r="O1994"/>
  <c r="Q1994"/>
  <c r="S1994"/>
  <c r="U1994"/>
  <c r="W1994"/>
  <c r="Y1994"/>
  <c r="N1995"/>
  <c r="P1995"/>
  <c r="R1995"/>
  <c r="T1995"/>
  <c r="V1995"/>
  <c r="X1995"/>
  <c r="Z1995"/>
  <c r="O1996"/>
  <c r="Q1996"/>
  <c r="S1996"/>
  <c r="U1996"/>
  <c r="W1996"/>
  <c r="Y1996"/>
  <c r="N1997"/>
  <c r="P1997"/>
  <c r="R1997"/>
  <c r="T1997"/>
  <c r="V1997"/>
  <c r="X1997"/>
  <c r="Z1997"/>
  <c r="O1998"/>
  <c r="Q1998"/>
  <c r="S1998"/>
  <c r="U1998"/>
  <c r="W1998"/>
  <c r="Y1998"/>
  <c r="N1999"/>
  <c r="P1999"/>
  <c r="R1999"/>
  <c r="T1999"/>
  <c r="V1999"/>
  <c r="X1999"/>
  <c r="Z1999"/>
  <c r="O2000"/>
  <c r="Q2000"/>
  <c r="S2000"/>
  <c r="U2000"/>
  <c r="W2000"/>
  <c r="Y2000"/>
  <c r="N2001"/>
  <c r="P2001"/>
  <c r="R2001"/>
  <c r="T2001"/>
  <c r="V2001"/>
  <c r="X2001"/>
  <c r="Z2001"/>
  <c r="O2002"/>
  <c r="Q2002"/>
  <c r="S2002"/>
  <c r="U2002"/>
  <c r="W2002"/>
  <c r="Y2002"/>
  <c r="N2003"/>
  <c r="P2003"/>
  <c r="R2003"/>
  <c r="T2003"/>
  <c r="V2003"/>
  <c r="X2003"/>
  <c r="Z2003"/>
  <c r="O2004"/>
  <c r="Q2004"/>
  <c r="S2004"/>
  <c r="U2004"/>
  <c r="W2004"/>
  <c r="Y2004"/>
  <c r="N2005"/>
  <c r="P2005"/>
  <c r="R2005"/>
  <c r="T2005"/>
  <c r="V2005"/>
  <c r="X2005"/>
  <c r="Z2005"/>
  <c r="O2006"/>
  <c r="Q2006"/>
  <c r="S2006"/>
  <c r="U2006"/>
  <c r="W2006"/>
  <c r="Y2006"/>
  <c r="N2007"/>
  <c r="P2007"/>
  <c r="R2007"/>
  <c r="T2007"/>
  <c r="V2007"/>
  <c r="X2007"/>
  <c r="Z2007"/>
  <c r="O2008"/>
  <c r="Q2008"/>
  <c r="S2008"/>
  <c r="U2008"/>
  <c r="W2008"/>
  <c r="Y2008"/>
  <c r="N2009"/>
  <c r="P2009"/>
  <c r="R2009"/>
  <c r="T2009"/>
  <c r="V2009"/>
  <c r="X2009"/>
  <c r="Z2009"/>
  <c r="O2010"/>
  <c r="Q2010"/>
  <c r="S2010"/>
  <c r="U2010"/>
  <c r="W2010"/>
  <c r="Y2010"/>
  <c r="N2011"/>
  <c r="P2011"/>
  <c r="R2011"/>
  <c r="T2011"/>
  <c r="V2011"/>
  <c r="X2011"/>
  <c r="Z2011"/>
  <c r="O2012"/>
  <c r="Q2012"/>
  <c r="S2012"/>
  <c r="U2012"/>
  <c r="W2012"/>
  <c r="Y2012"/>
  <c r="N2013"/>
  <c r="P2013"/>
  <c r="R2013"/>
  <c r="T2013"/>
  <c r="V2013"/>
  <c r="X2013"/>
  <c r="Z2013"/>
  <c r="O2014"/>
  <c r="Q2014"/>
  <c r="S2014"/>
  <c r="U2014"/>
  <c r="W2014"/>
  <c r="Y2014"/>
  <c r="N2015"/>
  <c r="P2015"/>
  <c r="R2015"/>
  <c r="T2015"/>
  <c r="V2015"/>
  <c r="X2015"/>
  <c r="Z2015"/>
  <c r="O2016"/>
  <c r="Q2016"/>
  <c r="S2016"/>
  <c r="U2016"/>
  <c r="W2016"/>
  <c r="Y2016"/>
  <c r="N2017"/>
  <c r="P2017"/>
  <c r="R2017"/>
  <c r="T2017"/>
  <c r="V2017"/>
  <c r="X2017"/>
  <c r="Z2017"/>
  <c r="O2018"/>
  <c r="Q2018"/>
  <c r="S2018"/>
  <c r="U2018"/>
  <c r="W2018"/>
  <c r="Y2018"/>
  <c r="N2019"/>
  <c r="P2019"/>
  <c r="R2019"/>
  <c r="T2019"/>
  <c r="V2019"/>
  <c r="X2019"/>
  <c r="Z2019"/>
  <c r="O2020"/>
  <c r="Q2020"/>
  <c r="S2020"/>
  <c r="U2020"/>
  <c r="W2020"/>
  <c r="Y2020"/>
  <c r="N2021"/>
  <c r="P2021"/>
  <c r="R2021"/>
  <c r="T2021"/>
  <c r="V2021"/>
  <c r="X2021"/>
  <c r="Z2021"/>
  <c r="O2022"/>
  <c r="Q2022"/>
  <c r="S2022"/>
  <c r="U2022"/>
  <c r="W2022"/>
  <c r="Y2022"/>
  <c r="N2023"/>
  <c r="P2023"/>
  <c r="R2023"/>
  <c r="T2023"/>
  <c r="V2023"/>
  <c r="X2023"/>
  <c r="Z2023"/>
  <c r="O2024"/>
  <c r="Q2024"/>
  <c r="S2024"/>
  <c r="U2024"/>
  <c r="W2024"/>
  <c r="Y2024"/>
  <c r="N2025"/>
  <c r="P2025"/>
  <c r="R2025"/>
  <c r="T2025"/>
  <c r="V2025"/>
  <c r="X2025"/>
  <c r="Z2025"/>
  <c r="O2026"/>
  <c r="Q2026"/>
  <c r="S2026"/>
  <c r="U2026"/>
  <c r="W2026"/>
  <c r="Y2026"/>
  <c r="N2027"/>
  <c r="P2027"/>
  <c r="R2027"/>
  <c r="T2027"/>
  <c r="V2027"/>
  <c r="X2027"/>
  <c r="Z2027"/>
  <c r="O2028"/>
  <c r="Q2028"/>
  <c r="S2028"/>
  <c r="U2028"/>
  <c r="W2028"/>
  <c r="Y2028"/>
  <c r="N2029"/>
  <c r="P2029"/>
  <c r="R2029"/>
  <c r="T2029"/>
  <c r="V2029"/>
  <c r="X2029"/>
  <c r="Z2029"/>
  <c r="O2030"/>
  <c r="Q2030"/>
  <c r="S2030"/>
  <c r="U2030"/>
  <c r="W2030"/>
  <c r="Y2030"/>
  <c r="N2031"/>
  <c r="P2031"/>
  <c r="R2031"/>
  <c r="T2031"/>
  <c r="V2031"/>
  <c r="X2031"/>
  <c r="Z2031"/>
  <c r="O2032"/>
  <c r="Q2032"/>
  <c r="S2032"/>
  <c r="U2032"/>
  <c r="W2032"/>
  <c r="Y2032"/>
  <c r="N2033"/>
  <c r="P2033"/>
  <c r="R2033"/>
  <c r="T2033"/>
  <c r="V2033"/>
  <c r="X2033"/>
  <c r="Z2033"/>
  <c r="O2034"/>
  <c r="Q2034"/>
  <c r="S2034"/>
  <c r="U2034"/>
  <c r="W2034"/>
  <c r="Y2034"/>
  <c r="N2035"/>
  <c r="P2035"/>
  <c r="R2035"/>
  <c r="T2035"/>
  <c r="V2035"/>
  <c r="X2035"/>
  <c r="Z2035"/>
  <c r="O2036"/>
  <c r="Q2036"/>
  <c r="S2036"/>
  <c r="U2036"/>
  <c r="W2036"/>
  <c r="Y2036"/>
  <c r="N2037"/>
  <c r="P2037"/>
  <c r="R2037"/>
  <c r="T2037"/>
  <c r="V2037"/>
  <c r="X2037"/>
  <c r="Z2037"/>
  <c r="O2038"/>
  <c r="Q2038"/>
  <c r="S2038"/>
  <c r="U2038"/>
  <c r="W2038"/>
  <c r="Y2038"/>
  <c r="N2039"/>
  <c r="P2039"/>
  <c r="R2039"/>
  <c r="T2039"/>
  <c r="V2039"/>
  <c r="X2039"/>
  <c r="Z2039"/>
  <c r="O2040"/>
  <c r="Q2040"/>
  <c r="S2040"/>
  <c r="U2040"/>
  <c r="W2040"/>
  <c r="Y2040"/>
  <c r="N2041"/>
  <c r="P2041"/>
  <c r="R2041"/>
  <c r="T2041"/>
  <c r="V2041"/>
  <c r="X2041"/>
  <c r="Z2041"/>
  <c r="O2042"/>
  <c r="Q2042"/>
  <c r="S2042"/>
  <c r="U2042"/>
  <c r="W2042"/>
  <c r="Y2042"/>
  <c r="N2043"/>
  <c r="P2043"/>
  <c r="R2043"/>
  <c r="T2043"/>
  <c r="V2043"/>
  <c r="X2043"/>
  <c r="Z2043"/>
  <c r="O2044"/>
  <c r="Q2044"/>
  <c r="S2044"/>
  <c r="U2044"/>
  <c r="W2044"/>
  <c r="Y2044"/>
  <c r="N2045"/>
  <c r="P2045"/>
  <c r="R2045"/>
  <c r="T2045"/>
  <c r="V2045"/>
  <c r="X2045"/>
  <c r="Z2045"/>
  <c r="O2046"/>
  <c r="Q2046"/>
  <c r="S2046"/>
  <c r="U2046"/>
  <c r="W2046"/>
  <c r="Y2046"/>
  <c r="N2047"/>
  <c r="P2047"/>
  <c r="R2047"/>
  <c r="T2047"/>
  <c r="V2047"/>
  <c r="X2047"/>
  <c r="Z2047"/>
  <c r="O2048"/>
  <c r="Q2048"/>
  <c r="S2048"/>
  <c r="U2048"/>
  <c r="W2048"/>
  <c r="Y2048"/>
  <c r="N2049"/>
  <c r="P2049"/>
  <c r="R2049"/>
  <c r="T2049"/>
  <c r="V2049"/>
  <c r="X2049"/>
  <c r="Z2049"/>
  <c r="O2050"/>
  <c r="Q2050"/>
  <c r="S2050"/>
  <c r="U2050"/>
  <c r="W2050"/>
  <c r="Y2050"/>
  <c r="N2051"/>
  <c r="P2051"/>
  <c r="R2051"/>
  <c r="T2051"/>
  <c r="V2051"/>
  <c r="X2051"/>
  <c r="Z2051"/>
  <c r="O2052"/>
  <c r="Q2052"/>
  <c r="S2052"/>
  <c r="U2052"/>
  <c r="W2052"/>
  <c r="Y2052"/>
  <c r="N2053"/>
  <c r="P2053"/>
  <c r="R2053"/>
  <c r="T2053"/>
  <c r="V2053"/>
  <c r="X2053"/>
  <c r="Z2053"/>
  <c r="O2054"/>
  <c r="Q2054"/>
  <c r="S2054"/>
  <c r="U2054"/>
  <c r="W2054"/>
  <c r="Y2054"/>
  <c r="N2055"/>
  <c r="P2055"/>
  <c r="R2055"/>
  <c r="T2055"/>
  <c r="V2055"/>
  <c r="X2055"/>
  <c r="Z2055"/>
  <c r="O2056"/>
  <c r="Q2056"/>
  <c r="S2056"/>
  <c r="U2056"/>
  <c r="W2056"/>
  <c r="Y2056"/>
  <c r="N2057"/>
  <c r="P2057"/>
  <c r="R2057"/>
  <c r="T2057"/>
  <c r="V2057"/>
  <c r="X2057"/>
  <c r="Z2057"/>
  <c r="O2058"/>
  <c r="Q2058"/>
  <c r="S2058"/>
  <c r="U2058"/>
  <c r="W2058"/>
  <c r="Y2058"/>
  <c r="N2059"/>
  <c r="P2059"/>
  <c r="R2059"/>
  <c r="T2059"/>
  <c r="V2059"/>
  <c r="X2059"/>
  <c r="Z2059"/>
  <c r="O2060"/>
  <c r="Q2060"/>
  <c r="S2060"/>
  <c r="U2060"/>
  <c r="W2060"/>
  <c r="Y2060"/>
  <c r="N2061"/>
  <c r="P2061"/>
  <c r="R2061"/>
  <c r="T2061"/>
  <c r="V2061"/>
  <c r="X2061"/>
  <c r="Z2061"/>
  <c r="O2062"/>
  <c r="Q2062"/>
  <c r="S2062"/>
  <c r="U2062"/>
  <c r="W2062"/>
  <c r="Y2062"/>
  <c r="N2063"/>
  <c r="P2063"/>
  <c r="R2063"/>
  <c r="T2063"/>
  <c r="V2063"/>
  <c r="X2063"/>
  <c r="Z2063"/>
  <c r="O2064"/>
  <c r="Q2064"/>
  <c r="S2064"/>
  <c r="U2064"/>
  <c r="W2064"/>
  <c r="Y2064"/>
  <c r="N2065"/>
  <c r="P2065"/>
  <c r="R2065"/>
  <c r="T2065"/>
  <c r="V2065"/>
  <c r="X2065"/>
  <c r="Z2065"/>
  <c r="O2066"/>
  <c r="Q2066"/>
  <c r="S2066"/>
  <c r="U2066"/>
  <c r="W2066"/>
  <c r="Y2066"/>
  <c r="N2067"/>
  <c r="P2067"/>
  <c r="R2067"/>
  <c r="T2067"/>
  <c r="V2067"/>
  <c r="X2067"/>
  <c r="Z2067"/>
  <c r="O2068"/>
  <c r="Q2068"/>
  <c r="S2068"/>
  <c r="U2068"/>
  <c r="W2068"/>
  <c r="Y2068"/>
  <c r="N2069"/>
  <c r="P2069"/>
  <c r="R2069"/>
  <c r="T2069"/>
  <c r="V2069"/>
  <c r="X2069"/>
  <c r="Z2069"/>
  <c r="O2070"/>
  <c r="Q2070"/>
  <c r="S2070"/>
  <c r="U2070"/>
  <c r="W2070"/>
  <c r="Y2070"/>
  <c r="N2071"/>
  <c r="P2071"/>
  <c r="R2071"/>
  <c r="T2071"/>
  <c r="V2071"/>
  <c r="X2071"/>
  <c r="Z2071"/>
  <c r="O2072"/>
  <c r="Q2072"/>
  <c r="S2072"/>
  <c r="U2072"/>
  <c r="W2072"/>
  <c r="Y2072"/>
  <c r="N2073"/>
  <c r="P2073"/>
  <c r="R2073"/>
  <c r="T2073"/>
  <c r="V2073"/>
  <c r="X2073"/>
  <c r="Z2073"/>
  <c r="O2074"/>
  <c r="Q2074"/>
  <c r="S2074"/>
  <c r="U2074"/>
  <c r="W2074"/>
  <c r="Y2074"/>
  <c r="N2075"/>
  <c r="P2075"/>
  <c r="R2075"/>
  <c r="T2075"/>
  <c r="V2075"/>
  <c r="X2075"/>
  <c r="Z2075"/>
  <c r="O2076"/>
  <c r="Q2076"/>
  <c r="S2076"/>
  <c r="U2076"/>
  <c r="W2076"/>
  <c r="Y2076"/>
  <c r="N2077"/>
  <c r="P2077"/>
  <c r="R2077"/>
  <c r="T2077"/>
  <c r="V2077"/>
  <c r="X2077"/>
  <c r="Z2077"/>
  <c r="O2078"/>
  <c r="Q2078"/>
  <c r="S2078"/>
  <c r="U2078"/>
  <c r="W2078"/>
  <c r="Y2078"/>
  <c r="N2079"/>
  <c r="P2079"/>
  <c r="R2079"/>
  <c r="T2079"/>
  <c r="V2079"/>
  <c r="X2079"/>
  <c r="Z2079"/>
  <c r="O2080"/>
  <c r="Q2080"/>
  <c r="S2080"/>
  <c r="U2080"/>
  <c r="W2080"/>
  <c r="Y2080"/>
  <c r="N2081"/>
  <c r="P2081"/>
  <c r="R2081"/>
  <c r="T2081"/>
  <c r="V2081"/>
  <c r="X2081"/>
  <c r="Z2081"/>
  <c r="O2082"/>
  <c r="Q2082"/>
  <c r="S2082"/>
  <c r="U2082"/>
  <c r="W2082"/>
  <c r="Y2082"/>
  <c r="N2083"/>
  <c r="P2083"/>
  <c r="R2083"/>
  <c r="T2083"/>
  <c r="V2083"/>
  <c r="X2083"/>
  <c r="Z2083"/>
  <c r="O2084"/>
  <c r="Q2084"/>
  <c r="S2084"/>
  <c r="U2084"/>
  <c r="W2084"/>
  <c r="Y2084"/>
  <c r="N2085"/>
  <c r="P2085"/>
  <c r="R2085"/>
  <c r="T2085"/>
  <c r="V2085"/>
  <c r="X2085"/>
  <c r="Z2085"/>
  <c r="O2086"/>
  <c r="Q2086"/>
  <c r="S2086"/>
  <c r="U2086"/>
  <c r="W2086"/>
  <c r="Y2086"/>
  <c r="N2087"/>
  <c r="P2087"/>
  <c r="R2087"/>
  <c r="T2087"/>
  <c r="V2087"/>
  <c r="X2087"/>
  <c r="Z2087"/>
  <c r="O2088"/>
  <c r="Q2088"/>
  <c r="S2088"/>
  <c r="U2088"/>
  <c r="W2088"/>
  <c r="Y2088"/>
  <c r="N2089"/>
  <c r="P2089"/>
  <c r="R2089"/>
  <c r="T2089"/>
  <c r="V2089"/>
  <c r="X2089"/>
  <c r="Z2089"/>
  <c r="O2090"/>
  <c r="Q2090"/>
  <c r="S2090"/>
  <c r="U2090"/>
  <c r="W2090"/>
  <c r="Y2090"/>
  <c r="N2091"/>
  <c r="P2091"/>
  <c r="R2091"/>
  <c r="T2091"/>
  <c r="V2091"/>
  <c r="X2091"/>
  <c r="Z2091"/>
  <c r="O2092"/>
  <c r="Q2092"/>
  <c r="S2092"/>
  <c r="U2092"/>
  <c r="W2092"/>
  <c r="Y2092"/>
  <c r="N2093"/>
  <c r="P2093"/>
  <c r="R2093"/>
  <c r="T2093"/>
  <c r="V2093"/>
  <c r="X2093"/>
  <c r="Z2093"/>
  <c r="O2094"/>
  <c r="Q2094"/>
  <c r="S2094"/>
  <c r="U2094"/>
  <c r="W2094"/>
  <c r="Y2094"/>
  <c r="N2095"/>
  <c r="P2095"/>
  <c r="R2095"/>
  <c r="T2095"/>
  <c r="V2095"/>
  <c r="X2095"/>
  <c r="Z2095"/>
  <c r="O2096"/>
  <c r="Q2096"/>
  <c r="S2096"/>
  <c r="U2096"/>
  <c r="W2096"/>
  <c r="Y2096"/>
  <c r="N2097"/>
  <c r="P2097"/>
  <c r="R2097"/>
  <c r="T2097"/>
  <c r="V2097"/>
  <c r="X2097"/>
  <c r="Z2097"/>
  <c r="O2098"/>
  <c r="Q2098"/>
  <c r="S2098"/>
  <c r="U2098"/>
  <c r="W2098"/>
  <c r="Y2098"/>
  <c r="N2099"/>
  <c r="P2099"/>
  <c r="R2099"/>
  <c r="T2099"/>
  <c r="V2099"/>
  <c r="X2099"/>
  <c r="Z2099"/>
  <c r="O2100"/>
  <c r="Q2100"/>
  <c r="S2100"/>
  <c r="U2100"/>
  <c r="W2100"/>
  <c r="Y2100"/>
  <c r="N2101"/>
  <c r="P2101"/>
  <c r="R2101"/>
  <c r="T2101"/>
  <c r="V2101"/>
  <c r="X2101"/>
  <c r="Z2101"/>
  <c r="O2102"/>
  <c r="Q2102"/>
  <c r="S2102"/>
  <c r="U2102"/>
  <c r="W2102"/>
  <c r="Y2102"/>
  <c r="N2103"/>
  <c r="P2103"/>
  <c r="R2103"/>
  <c r="T2103"/>
  <c r="V2103"/>
  <c r="X2103"/>
  <c r="Z2103"/>
  <c r="O2104"/>
  <c r="Q2104"/>
  <c r="S2104"/>
  <c r="U2104"/>
  <c r="W2104"/>
  <c r="Y2104"/>
  <c r="N2105"/>
  <c r="P2105"/>
  <c r="R2105"/>
  <c r="T2105"/>
  <c r="V2105"/>
  <c r="X2105"/>
  <c r="Z2105"/>
  <c r="O2106"/>
  <c r="Q2106"/>
  <c r="S2106"/>
  <c r="U2106"/>
  <c r="W2106"/>
  <c r="Y2106"/>
  <c r="N2107"/>
  <c r="P2107"/>
  <c r="R2107"/>
  <c r="T2107"/>
  <c r="V2107"/>
  <c r="X2107"/>
  <c r="Z2107"/>
  <c r="O2108"/>
  <c r="Q2108"/>
  <c r="S2108"/>
  <c r="U2108"/>
  <c r="W2108"/>
  <c r="Y2108"/>
  <c r="N2109"/>
  <c r="P2109"/>
  <c r="R2109"/>
  <c r="T2109"/>
  <c r="V2109"/>
  <c r="X2109"/>
  <c r="Z2109"/>
  <c r="O2110"/>
  <c r="Q2110"/>
  <c r="S2110"/>
  <c r="U2110"/>
  <c r="W2110"/>
  <c r="Y2110"/>
  <c r="N2111"/>
  <c r="P2111"/>
  <c r="R2111"/>
  <c r="T2111"/>
  <c r="V2111"/>
  <c r="X2111"/>
  <c r="Z2111"/>
  <c r="O2112"/>
  <c r="Q2112"/>
  <c r="S2112"/>
  <c r="U2112"/>
  <c r="W2112"/>
  <c r="Y2112"/>
  <c r="N2113"/>
  <c r="P2113"/>
  <c r="R2113"/>
  <c r="T2113"/>
  <c r="V2113"/>
  <c r="X2113"/>
  <c r="Z2113"/>
  <c r="O2114"/>
  <c r="Q2114"/>
  <c r="S2114"/>
  <c r="U2114"/>
  <c r="W2114"/>
  <c r="Y2114"/>
  <c r="N2115"/>
  <c r="P2115"/>
  <c r="R2115"/>
  <c r="T2115"/>
  <c r="V2115"/>
  <c r="X2115"/>
  <c r="Z2115"/>
  <c r="O2116"/>
  <c r="Q2116"/>
  <c r="S2116"/>
  <c r="U2116"/>
  <c r="W2116"/>
  <c r="Y2116"/>
  <c r="N2117"/>
  <c r="P2117"/>
  <c r="R2117"/>
  <c r="T2117"/>
  <c r="V2117"/>
  <c r="X2117"/>
  <c r="Z2117"/>
  <c r="O2118"/>
  <c r="Q2118"/>
  <c r="S2118"/>
  <c r="U2118"/>
  <c r="W2118"/>
  <c r="Y2118"/>
  <c r="N2119"/>
  <c r="P2119"/>
  <c r="R2119"/>
  <c r="T2119"/>
  <c r="V2119"/>
  <c r="X2119"/>
  <c r="Z2119"/>
  <c r="O2120"/>
  <c r="Q2120"/>
  <c r="S2120"/>
  <c r="U2120"/>
  <c r="W2120"/>
  <c r="Y2120"/>
  <c r="N2121"/>
  <c r="P2121"/>
  <c r="R2121"/>
  <c r="T2121"/>
  <c r="V2121"/>
  <c r="X2121"/>
  <c r="Z2121"/>
  <c r="O2122"/>
  <c r="Q2122"/>
  <c r="S2122"/>
  <c r="U2122"/>
  <c r="W2122"/>
  <c r="Y2122"/>
  <c r="N2123"/>
  <c r="P2123"/>
  <c r="R2123"/>
  <c r="T2123"/>
  <c r="V2123"/>
  <c r="X2123"/>
  <c r="Z2123"/>
  <c r="O2124"/>
  <c r="Q2124"/>
  <c r="S2124"/>
  <c r="U2124"/>
  <c r="W2124"/>
  <c r="Y2124"/>
  <c r="N2125"/>
  <c r="P2125"/>
  <c r="R2125"/>
  <c r="T2125"/>
  <c r="V2125"/>
  <c r="X2125"/>
  <c r="Z2125"/>
  <c r="O2126"/>
  <c r="Q2126"/>
  <c r="S2126"/>
  <c r="U2126"/>
  <c r="W2126"/>
  <c r="Y2126"/>
  <c r="N2127"/>
  <c r="P2127"/>
  <c r="R2127"/>
  <c r="T2127"/>
  <c r="V2127"/>
  <c r="X2127"/>
  <c r="Z2127"/>
  <c r="O2128"/>
  <c r="Q2128"/>
  <c r="S2128"/>
  <c r="U2128"/>
  <c r="W2128"/>
  <c r="Y2128"/>
  <c r="N2129"/>
  <c r="P2129"/>
  <c r="R2129"/>
  <c r="T2129"/>
  <c r="V2129"/>
  <c r="X2129"/>
  <c r="Z2129"/>
  <c r="O2130"/>
  <c r="Q2130"/>
  <c r="S2130"/>
  <c r="U2130"/>
  <c r="W2130"/>
  <c r="Y2130"/>
  <c r="N2131"/>
  <c r="P2131"/>
  <c r="R2131"/>
  <c r="T2131"/>
  <c r="V2131"/>
  <c r="X2131"/>
  <c r="Z2131"/>
  <c r="O2132"/>
  <c r="Q2132"/>
  <c r="S2132"/>
  <c r="U2132"/>
  <c r="W2132"/>
  <c r="Y2132"/>
  <c r="N2133"/>
  <c r="P2133"/>
  <c r="R2133"/>
  <c r="T2133"/>
  <c r="V2133"/>
  <c r="X2133"/>
  <c r="Z2133"/>
  <c r="O2134"/>
  <c r="Q2134"/>
  <c r="S2134"/>
  <c r="U2134"/>
  <c r="W2134"/>
  <c r="Y2134"/>
  <c r="N2135"/>
  <c r="P2135"/>
  <c r="R2135"/>
  <c r="T2135"/>
  <c r="V2135"/>
  <c r="X2135"/>
  <c r="Z2135"/>
  <c r="O2136"/>
  <c r="Q2136"/>
  <c r="S2136"/>
  <c r="U2136"/>
  <c r="W2136"/>
  <c r="Y2136"/>
  <c r="N2137"/>
  <c r="P2137"/>
  <c r="R2137"/>
  <c r="T2137"/>
  <c r="V2137"/>
  <c r="X2137"/>
  <c r="Z2137"/>
  <c r="O2138"/>
  <c r="Q2138"/>
  <c r="S2138"/>
  <c r="U2138"/>
  <c r="W2138"/>
  <c r="Y2138"/>
  <c r="N2139"/>
  <c r="P2139"/>
  <c r="R2139"/>
  <c r="T2139"/>
  <c r="V2139"/>
  <c r="X2139"/>
  <c r="Z2139"/>
  <c r="O2140"/>
  <c r="Q2140"/>
  <c r="S2140"/>
  <c r="U2140"/>
  <c r="W2140"/>
  <c r="Y2140"/>
  <c r="N2141"/>
  <c r="P2141"/>
  <c r="R2141"/>
  <c r="T2141"/>
  <c r="V2141"/>
  <c r="X2141"/>
  <c r="Z2141"/>
  <c r="O2142"/>
  <c r="Q2142"/>
  <c r="S2142"/>
  <c r="U2142"/>
  <c r="W2142"/>
  <c r="Y2142"/>
  <c r="N2143"/>
  <c r="P2143"/>
  <c r="R2143"/>
  <c r="T2143"/>
  <c r="V2143"/>
  <c r="X2143"/>
  <c r="Z2143"/>
  <c r="O2144"/>
  <c r="Q2144"/>
  <c r="S2144"/>
  <c r="U2144"/>
  <c r="W2144"/>
  <c r="Y2144"/>
  <c r="N2145"/>
  <c r="P2145"/>
  <c r="R2145"/>
  <c r="T2145"/>
  <c r="V2145"/>
  <c r="X2145"/>
  <c r="Z2145"/>
  <c r="O2146"/>
  <c r="Q2146"/>
  <c r="S2146"/>
  <c r="U2146"/>
  <c r="W2146"/>
  <c r="Y2146"/>
  <c r="N2147"/>
  <c r="P2147"/>
  <c r="R2147"/>
  <c r="T2147"/>
  <c r="V2147"/>
  <c r="X2147"/>
  <c r="Z2147"/>
  <c r="O2148"/>
  <c r="Q2148"/>
  <c r="S2148"/>
  <c r="U2148"/>
  <c r="W2148"/>
  <c r="Y2148"/>
  <c r="N2149"/>
  <c r="P2149"/>
  <c r="R2149"/>
  <c r="T2149"/>
  <c r="V2149"/>
  <c r="X2149"/>
  <c r="Z2149"/>
  <c r="O2150"/>
  <c r="Q2150"/>
  <c r="S2150"/>
  <c r="U2150"/>
  <c r="W2150"/>
  <c r="Y2150"/>
  <c r="N2151"/>
  <c r="P2151"/>
  <c r="R2151"/>
  <c r="T2151"/>
  <c r="V2151"/>
  <c r="X2151"/>
  <c r="Z2151"/>
  <c r="O2152"/>
  <c r="Q2152"/>
  <c r="S2152"/>
  <c r="U2152"/>
  <c r="W2152"/>
  <c r="Y2152"/>
  <c r="N2153"/>
  <c r="P2153"/>
  <c r="R2153"/>
  <c r="T2153"/>
  <c r="V2153"/>
  <c r="X2153"/>
  <c r="Z2153"/>
  <c r="O2154"/>
  <c r="Q2154"/>
  <c r="S2154"/>
  <c r="U2154"/>
  <c r="W2154"/>
  <c r="Y2154"/>
  <c r="N2155"/>
  <c r="P2155"/>
  <c r="R2155"/>
  <c r="T2155"/>
  <c r="V2155"/>
  <c r="X2155"/>
  <c r="Z2155"/>
  <c r="O2156"/>
  <c r="Q2156"/>
  <c r="S2156"/>
  <c r="U2156"/>
  <c r="W2156"/>
  <c r="Y2156"/>
  <c r="N2157"/>
  <c r="P2157"/>
  <c r="R2157"/>
  <c r="T2157"/>
  <c r="V2157"/>
  <c r="X2157"/>
  <c r="Z2157"/>
  <c r="O2158"/>
  <c r="Q2158"/>
  <c r="S2158"/>
  <c r="U2158"/>
  <c r="W2158"/>
  <c r="Y2158"/>
  <c r="N2159"/>
  <c r="P2159"/>
  <c r="R2159"/>
  <c r="T2159"/>
  <c r="V2159"/>
  <c r="X2159"/>
  <c r="Z2159"/>
  <c r="O2160"/>
  <c r="Q2160"/>
  <c r="S2160"/>
  <c r="U2160"/>
  <c r="W2160"/>
  <c r="Y2160"/>
  <c r="N2161"/>
  <c r="P2161"/>
  <c r="R2161"/>
  <c r="T2161"/>
  <c r="V2161"/>
  <c r="X2161"/>
  <c r="Z2161"/>
  <c r="O2162"/>
  <c r="Q2162"/>
  <c r="S2162"/>
  <c r="U2162"/>
  <c r="W2162"/>
  <c r="Y2162"/>
  <c r="N2163"/>
  <c r="P2163"/>
  <c r="R2163"/>
  <c r="T2163"/>
  <c r="V2163"/>
  <c r="X2163"/>
  <c r="Z2163"/>
  <c r="O2164"/>
  <c r="Q2164"/>
  <c r="S2164"/>
  <c r="U2164"/>
  <c r="W2164"/>
  <c r="Y2164"/>
  <c r="N2165"/>
  <c r="P2165"/>
  <c r="R2165"/>
  <c r="T2165"/>
  <c r="V2165"/>
  <c r="X2165"/>
  <c r="Z2165"/>
  <c r="O2166"/>
  <c r="Q2166"/>
  <c r="S2166"/>
  <c r="O1440"/>
  <c r="S1440"/>
  <c r="W1440"/>
  <c r="N1441"/>
  <c r="R1441"/>
  <c r="V1441"/>
  <c r="Z1441"/>
  <c r="Q1442"/>
  <c r="U1442"/>
  <c r="Y1442"/>
  <c r="P1443"/>
  <c r="T1443"/>
  <c r="X1443"/>
  <c r="O1444"/>
  <c r="S1444"/>
  <c r="W1444"/>
  <c r="N1445"/>
  <c r="R1445"/>
  <c r="V1445"/>
  <c r="Z1445"/>
  <c r="Q1446"/>
  <c r="U1446"/>
  <c r="Y1446"/>
  <c r="P1447"/>
  <c r="T1447"/>
  <c r="X1447"/>
  <c r="O1448"/>
  <c r="S1448"/>
  <c r="W1448"/>
  <c r="N1449"/>
  <c r="R1449"/>
  <c r="V1449"/>
  <c r="Z1449"/>
  <c r="Q1450"/>
  <c r="U1450"/>
  <c r="Y1450"/>
  <c r="P1451"/>
  <c r="T1451"/>
  <c r="X1451"/>
  <c r="O1452"/>
  <c r="S1452"/>
  <c r="W1452"/>
  <c r="N1453"/>
  <c r="R1453"/>
  <c r="V1453"/>
  <c r="Z1453"/>
  <c r="Q1454"/>
  <c r="U1454"/>
  <c r="Y1454"/>
  <c r="P1455"/>
  <c r="T1455"/>
  <c r="X1455"/>
  <c r="O1456"/>
  <c r="S1456"/>
  <c r="W1456"/>
  <c r="N1457"/>
  <c r="R1457"/>
  <c r="V1457"/>
  <c r="Z1457"/>
  <c r="Q1458"/>
  <c r="U1458"/>
  <c r="Y1458"/>
  <c r="P1459"/>
  <c r="T1459"/>
  <c r="X1459"/>
  <c r="O1460"/>
  <c r="S1460"/>
  <c r="W1460"/>
  <c r="N1461"/>
  <c r="R1461"/>
  <c r="V1461"/>
  <c r="Z1461"/>
  <c r="Q1462"/>
  <c r="U1462"/>
  <c r="Y1462"/>
  <c r="P1463"/>
  <c r="T1463"/>
  <c r="X1463"/>
  <c r="O1464"/>
  <c r="S1464"/>
  <c r="W1464"/>
  <c r="N1465"/>
  <c r="R1465"/>
  <c r="V1465"/>
  <c r="Z1465"/>
  <c r="Q1466"/>
  <c r="U1466"/>
  <c r="Y1466"/>
  <c r="P1467"/>
  <c r="T1467"/>
  <c r="X1467"/>
  <c r="O1468"/>
  <c r="S1468"/>
  <c r="W1468"/>
  <c r="N1469"/>
  <c r="R1469"/>
  <c r="V1469"/>
  <c r="Z1469"/>
  <c r="Q1470"/>
  <c r="U1470"/>
  <c r="Y1470"/>
  <c r="P1471"/>
  <c r="T1471"/>
  <c r="X1471"/>
  <c r="O1472"/>
  <c r="S1472"/>
  <c r="W1472"/>
  <c r="N1473"/>
  <c r="R1473"/>
  <c r="V1473"/>
  <c r="Z1473"/>
  <c r="Q1474"/>
  <c r="U1474"/>
  <c r="Y1474"/>
  <c r="P1475"/>
  <c r="T1475"/>
  <c r="X1475"/>
  <c r="O1476"/>
  <c r="S1476"/>
  <c r="W1476"/>
  <c r="N1477"/>
  <c r="R1477"/>
  <c r="V1477"/>
  <c r="Z1477"/>
  <c r="Q1478"/>
  <c r="U1478"/>
  <c r="Y1478"/>
  <c r="P1479"/>
  <c r="T1479"/>
  <c r="X1479"/>
  <c r="O1480"/>
  <c r="S1480"/>
  <c r="W1480"/>
  <c r="N1481"/>
  <c r="R1481"/>
  <c r="V1481"/>
  <c r="Z1481"/>
  <c r="Q1482"/>
  <c r="U1482"/>
  <c r="Y1482"/>
  <c r="P1483"/>
  <c r="T1483"/>
  <c r="X1483"/>
  <c r="O1484"/>
  <c r="S1484"/>
  <c r="W1484"/>
  <c r="N1485"/>
  <c r="R1485"/>
  <c r="V1485"/>
  <c r="Z1485"/>
  <c r="Q1486"/>
  <c r="U1486"/>
  <c r="Y1486"/>
  <c r="P1487"/>
  <c r="T1487"/>
  <c r="X1487"/>
  <c r="O1488"/>
  <c r="S1488"/>
  <c r="W1488"/>
  <c r="N1489"/>
  <c r="R1489"/>
  <c r="V1489"/>
  <c r="Z1489"/>
  <c r="Q1490"/>
  <c r="U1490"/>
  <c r="Y1490"/>
  <c r="P1491"/>
  <c r="T1491"/>
  <c r="X1491"/>
  <c r="O1492"/>
  <c r="S1492"/>
  <c r="W1492"/>
  <c r="N1493"/>
  <c r="R1493"/>
  <c r="V1493"/>
  <c r="Z1493"/>
  <c r="Q1494"/>
  <c r="U1494"/>
  <c r="Y1494"/>
  <c r="P1495"/>
  <c r="T1495"/>
  <c r="X1495"/>
  <c r="O1496"/>
  <c r="S1496"/>
  <c r="W1496"/>
  <c r="N1497"/>
  <c r="R1497"/>
  <c r="V1497"/>
  <c r="Z1497"/>
  <c r="Q1498"/>
  <c r="U1498"/>
  <c r="Y1498"/>
  <c r="P1499"/>
  <c r="T1499"/>
  <c r="X1499"/>
  <c r="O1500"/>
  <c r="S1500"/>
  <c r="W1500"/>
  <c r="N1501"/>
  <c r="R1501"/>
  <c r="V1501"/>
  <c r="Z1501"/>
  <c r="Q1502"/>
  <c r="U1502"/>
  <c r="Y1502"/>
  <c r="P1503"/>
  <c r="T1503"/>
  <c r="X1503"/>
  <c r="O1504"/>
  <c r="S1504"/>
  <c r="W1504"/>
  <c r="N1505"/>
  <c r="R1505"/>
  <c r="V1505"/>
  <c r="Z1505"/>
  <c r="Q1506"/>
  <c r="U1506"/>
  <c r="Y1506"/>
  <c r="P1507"/>
  <c r="T1507"/>
  <c r="X1507"/>
  <c r="O1508"/>
  <c r="S1508"/>
  <c r="W1508"/>
  <c r="N1509"/>
  <c r="R1509"/>
  <c r="V1509"/>
  <c r="Z1509"/>
  <c r="Q1510"/>
  <c r="U1510"/>
  <c r="Y1510"/>
  <c r="P1511"/>
  <c r="T1511"/>
  <c r="X1511"/>
  <c r="O1512"/>
  <c r="S1512"/>
  <c r="W1512"/>
  <c r="N1513"/>
  <c r="R1513"/>
  <c r="V1513"/>
  <c r="Z1513"/>
  <c r="Q1514"/>
  <c r="U1514"/>
  <c r="Y1514"/>
  <c r="P1515"/>
  <c r="T1515"/>
  <c r="X1515"/>
  <c r="O1516"/>
  <c r="S1516"/>
  <c r="W1516"/>
  <c r="N1517"/>
  <c r="R1517"/>
  <c r="V1517"/>
  <c r="Z1517"/>
  <c r="Q1518"/>
  <c r="U1518"/>
  <c r="Y1518"/>
  <c r="P1519"/>
  <c r="T1519"/>
  <c r="X1519"/>
  <c r="O1520"/>
  <c r="S1520"/>
  <c r="W1520"/>
  <c r="N1521"/>
  <c r="R1521"/>
  <c r="V1521"/>
  <c r="Z1521"/>
  <c r="Q1522"/>
  <c r="U1522"/>
  <c r="Y1522"/>
  <c r="P1523"/>
  <c r="T1523"/>
  <c r="X1523"/>
  <c r="O1524"/>
  <c r="S1524"/>
  <c r="W1524"/>
  <c r="N1525"/>
  <c r="R1525"/>
  <c r="V1525"/>
  <c r="Z1525"/>
  <c r="Q1526"/>
  <c r="U1526"/>
  <c r="Y1526"/>
  <c r="P1527"/>
  <c r="T1527"/>
  <c r="X1527"/>
  <c r="O1528"/>
  <c r="S1528"/>
  <c r="W1528"/>
  <c r="N1529"/>
  <c r="R1529"/>
  <c r="V1529"/>
  <c r="Z1529"/>
  <c r="Q1530"/>
  <c r="U1530"/>
  <c r="Y1530"/>
  <c r="P1531"/>
  <c r="T1531"/>
  <c r="X1531"/>
  <c r="O1532"/>
  <c r="S1532"/>
  <c r="W1532"/>
  <c r="N1533"/>
  <c r="R1533"/>
  <c r="V1533"/>
  <c r="Z1533"/>
  <c r="Q1534"/>
  <c r="U1534"/>
  <c r="Y1534"/>
  <c r="P1535"/>
  <c r="T1535"/>
  <c r="X1535"/>
  <c r="O1536"/>
  <c r="S1536"/>
  <c r="W1536"/>
  <c r="N1537"/>
  <c r="R1537"/>
  <c r="V1537"/>
  <c r="Z1537"/>
  <c r="Q1538"/>
  <c r="U1538"/>
  <c r="Y1538"/>
  <c r="P1539"/>
  <c r="T1539"/>
  <c r="X1539"/>
  <c r="O1540"/>
  <c r="S1540"/>
  <c r="W1540"/>
  <c r="N1541"/>
  <c r="R1541"/>
  <c r="V1541"/>
  <c r="Z1541"/>
  <c r="Q1542"/>
  <c r="U1542"/>
  <c r="Y1542"/>
  <c r="P1543"/>
  <c r="T1543"/>
  <c r="X1543"/>
  <c r="O1544"/>
  <c r="S1544"/>
  <c r="W1544"/>
  <c r="N1545"/>
  <c r="R1545"/>
  <c r="V1545"/>
  <c r="Z1545"/>
  <c r="Q1546"/>
  <c r="U1546"/>
  <c r="Y1546"/>
  <c r="P1547"/>
  <c r="T1547"/>
  <c r="X1547"/>
  <c r="O1548"/>
  <c r="S1548"/>
  <c r="W1548"/>
  <c r="N1549"/>
  <c r="R1549"/>
  <c r="V1549"/>
  <c r="Z1549"/>
  <c r="Q1550"/>
  <c r="U1550"/>
  <c r="Y1550"/>
  <c r="P1551"/>
  <c r="T1551"/>
  <c r="X1551"/>
  <c r="O1552"/>
  <c r="S1552"/>
  <c r="W1552"/>
  <c r="N1553"/>
  <c r="R1553"/>
  <c r="V1553"/>
  <c r="Z1553"/>
  <c r="Q1554"/>
  <c r="U1554"/>
  <c r="Y1554"/>
  <c r="P1555"/>
  <c r="T1555"/>
  <c r="X1555"/>
  <c r="O1556"/>
  <c r="S1556"/>
  <c r="W1556"/>
  <c r="N1557"/>
  <c r="R1557"/>
  <c r="V1557"/>
  <c r="Z1557"/>
  <c r="Q1558"/>
  <c r="U1558"/>
  <c r="Y1558"/>
  <c r="P1559"/>
  <c r="T1559"/>
  <c r="X1559"/>
  <c r="O1560"/>
  <c r="S1560"/>
  <c r="W1560"/>
  <c r="N1561"/>
  <c r="R1561"/>
  <c r="V1561"/>
  <c r="Z1561"/>
  <c r="Q1562"/>
  <c r="U1562"/>
  <c r="Y1562"/>
  <c r="P1563"/>
  <c r="T1563"/>
  <c r="X1563"/>
  <c r="O1564"/>
  <c r="S1564"/>
  <c r="W1564"/>
  <c r="N1565"/>
  <c r="R1565"/>
  <c r="V1565"/>
  <c r="Z1565"/>
  <c r="Q1566"/>
  <c r="U1566"/>
  <c r="Y1566"/>
  <c r="P1567"/>
  <c r="T1567"/>
  <c r="X1567"/>
  <c r="O1568"/>
  <c r="S1568"/>
  <c r="W1568"/>
  <c r="N1569"/>
  <c r="R1569"/>
  <c r="V1569"/>
  <c r="Z1569"/>
  <c r="Q1570"/>
  <c r="U1570"/>
  <c r="Y1570"/>
  <c r="P1571"/>
  <c r="T1571"/>
  <c r="X1571"/>
  <c r="O1572"/>
  <c r="S1572"/>
  <c r="W1572"/>
  <c r="N1573"/>
  <c r="R1573"/>
  <c r="V1573"/>
  <c r="Z1573"/>
  <c r="Q1574"/>
  <c r="U1574"/>
  <c r="Y1574"/>
  <c r="P1575"/>
  <c r="T1575"/>
  <c r="X1575"/>
  <c r="O1576"/>
  <c r="S1576"/>
  <c r="W1576"/>
  <c r="N1577"/>
  <c r="R1577"/>
  <c r="V1577"/>
  <c r="Z1577"/>
  <c r="Q1578"/>
  <c r="U1578"/>
  <c r="Y1578"/>
  <c r="P1579"/>
  <c r="T1579"/>
  <c r="X1579"/>
  <c r="O1580"/>
  <c r="S1580"/>
  <c r="W1580"/>
  <c r="N1581"/>
  <c r="R1581"/>
  <c r="V1581"/>
  <c r="Z1581"/>
  <c r="Q1582"/>
  <c r="U1582"/>
  <c r="Y1582"/>
  <c r="P1583"/>
  <c r="T1583"/>
  <c r="X1583"/>
  <c r="O1584"/>
  <c r="S1584"/>
  <c r="W1584"/>
  <c r="N1585"/>
  <c r="R1585"/>
  <c r="V1585"/>
  <c r="Z1585"/>
  <c r="Q1586"/>
  <c r="U1586"/>
  <c r="Y1586"/>
  <c r="P1587"/>
  <c r="T1587"/>
  <c r="X1587"/>
  <c r="O1588"/>
  <c r="S1588"/>
  <c r="W1588"/>
  <c r="N1589"/>
  <c r="R1589"/>
  <c r="V1589"/>
  <c r="Z1589"/>
  <c r="Q1590"/>
  <c r="U1590"/>
  <c r="Y1590"/>
  <c r="P1591"/>
  <c r="T1591"/>
  <c r="X1591"/>
  <c r="O1592"/>
  <c r="S1592"/>
  <c r="W1592"/>
  <c r="N1593"/>
  <c r="R1593"/>
  <c r="V1593"/>
  <c r="Z1593"/>
  <c r="Q1594"/>
  <c r="U1594"/>
  <c r="Y1594"/>
  <c r="P1595"/>
  <c r="T1595"/>
  <c r="X1595"/>
  <c r="O1596"/>
  <c r="S1596"/>
  <c r="W1596"/>
  <c r="N1597"/>
  <c r="R1597"/>
  <c r="V1597"/>
  <c r="Z1597"/>
  <c r="Q1598"/>
  <c r="U1598"/>
  <c r="Y1598"/>
  <c r="P1599"/>
  <c r="T1599"/>
  <c r="X1599"/>
  <c r="O1600"/>
  <c r="S1600"/>
  <c r="W1600"/>
  <c r="N1601"/>
  <c r="R1601"/>
  <c r="V1601"/>
  <c r="Z1601"/>
  <c r="Q1602"/>
  <c r="U1602"/>
  <c r="Y1602"/>
  <c r="P1603"/>
  <c r="T1603"/>
  <c r="X1603"/>
  <c r="O1604"/>
  <c r="S1604"/>
  <c r="W1604"/>
  <c r="N1605"/>
  <c r="R1605"/>
  <c r="V1605"/>
  <c r="Z1605"/>
  <c r="Q1606"/>
  <c r="U1606"/>
  <c r="Y1606"/>
  <c r="P1607"/>
  <c r="T1607"/>
  <c r="X1607"/>
  <c r="O1608"/>
  <c r="S1608"/>
  <c r="W1608"/>
  <c r="N1609"/>
  <c r="R1609"/>
  <c r="V1609"/>
  <c r="Z1609"/>
  <c r="Q1610"/>
  <c r="U1610"/>
  <c r="Y1610"/>
  <c r="P1611"/>
  <c r="T1611"/>
  <c r="X1611"/>
  <c r="O1612"/>
  <c r="S1612"/>
  <c r="W1612"/>
  <c r="N1613"/>
  <c r="R1613"/>
  <c r="V1613"/>
  <c r="Z1613"/>
  <c r="Q1614"/>
  <c r="U1614"/>
  <c r="Y1614"/>
  <c r="P1615"/>
  <c r="T1615"/>
  <c r="X1615"/>
  <c r="O1616"/>
  <c r="S1616"/>
  <c r="W1616"/>
  <c r="N1617"/>
  <c r="R1617"/>
  <c r="V1617"/>
  <c r="Z1617"/>
  <c r="Q1618"/>
  <c r="U1618"/>
  <c r="Y1618"/>
  <c r="P1619"/>
  <c r="T1619"/>
  <c r="X1619"/>
  <c r="O1620"/>
  <c r="S1620"/>
  <c r="W1620"/>
  <c r="N1621"/>
  <c r="R1621"/>
  <c r="V1621"/>
  <c r="Z1621"/>
  <c r="Q1622"/>
  <c r="U1622"/>
  <c r="Y1622"/>
  <c r="P1623"/>
  <c r="T1623"/>
  <c r="X1623"/>
  <c r="N1624"/>
  <c r="P1624"/>
  <c r="R1624"/>
  <c r="T1624"/>
  <c r="V1624"/>
  <c r="X1624"/>
  <c r="Z1624"/>
  <c r="O1625"/>
  <c r="Q1625"/>
  <c r="S1625"/>
  <c r="U1625"/>
  <c r="W1625"/>
  <c r="Y1625"/>
  <c r="N1626"/>
  <c r="P1626"/>
  <c r="R1626"/>
  <c r="T1626"/>
  <c r="V1626"/>
  <c r="X1626"/>
  <c r="Z1626"/>
  <c r="O1627"/>
  <c r="Q1627"/>
  <c r="S1627"/>
  <c r="U1627"/>
  <c r="W1627"/>
  <c r="Y1627"/>
  <c r="N1628"/>
  <c r="P1628"/>
  <c r="R1628"/>
  <c r="T1628"/>
  <c r="V1628"/>
  <c r="X1628"/>
  <c r="Z1628"/>
  <c r="O1629"/>
  <c r="Q1629"/>
  <c r="S1629"/>
  <c r="U1629"/>
  <c r="W1629"/>
  <c r="Y1629"/>
  <c r="N1630"/>
  <c r="P1630"/>
  <c r="R1630"/>
  <c r="T1630"/>
  <c r="V1630"/>
  <c r="X1630"/>
  <c r="Z1630"/>
  <c r="O1631"/>
  <c r="Q1631"/>
  <c r="S1631"/>
  <c r="U1631"/>
  <c r="W1631"/>
  <c r="Y1631"/>
  <c r="N1632"/>
  <c r="P1632"/>
  <c r="R1632"/>
  <c r="T1632"/>
  <c r="V1632"/>
  <c r="X1632"/>
  <c r="Z1632"/>
  <c r="O1633"/>
  <c r="Q1633"/>
  <c r="S1633"/>
  <c r="U1633"/>
  <c r="W1633"/>
  <c r="Y1633"/>
  <c r="N1634"/>
  <c r="P1634"/>
  <c r="R1634"/>
  <c r="T1634"/>
  <c r="V1634"/>
  <c r="X1634"/>
  <c r="Z1634"/>
  <c r="O1635"/>
  <c r="Q1635"/>
  <c r="S1635"/>
  <c r="U1635"/>
  <c r="W1635"/>
  <c r="Y1635"/>
  <c r="N1636"/>
  <c r="P1636"/>
  <c r="R1636"/>
  <c r="T1636"/>
  <c r="V1636"/>
  <c r="X1636"/>
  <c r="Z1636"/>
  <c r="O1637"/>
  <c r="Q1637"/>
  <c r="S1637"/>
  <c r="U1637"/>
  <c r="W1637"/>
  <c r="Y1637"/>
  <c r="N1638"/>
  <c r="P1638"/>
  <c r="R1638"/>
  <c r="T1638"/>
  <c r="V1638"/>
  <c r="X1638"/>
  <c r="Z1638"/>
  <c r="O1639"/>
  <c r="Q1639"/>
  <c r="S1639"/>
  <c r="U1639"/>
  <c r="W1639"/>
  <c r="Y1639"/>
  <c r="N1640"/>
  <c r="P1640"/>
  <c r="R1640"/>
  <c r="T1640"/>
  <c r="V1640"/>
  <c r="X1640"/>
  <c r="Z1640"/>
  <c r="O1641"/>
  <c r="Q1641"/>
  <c r="S1641"/>
  <c r="U1641"/>
  <c r="W1641"/>
  <c r="Y1641"/>
  <c r="N1642"/>
  <c r="P1642"/>
  <c r="R1642"/>
  <c r="T1642"/>
  <c r="V1642"/>
  <c r="X1642"/>
  <c r="Z1642"/>
  <c r="O1643"/>
  <c r="Q1643"/>
  <c r="S1643"/>
  <c r="U1643"/>
  <c r="W1643"/>
  <c r="Y1643"/>
  <c r="N1644"/>
  <c r="P1644"/>
  <c r="R1644"/>
  <c r="T1644"/>
  <c r="V1644"/>
  <c r="X1644"/>
  <c r="Z1644"/>
  <c r="O1645"/>
  <c r="Q1645"/>
  <c r="S1645"/>
  <c r="U1645"/>
  <c r="W1645"/>
  <c r="Y1645"/>
  <c r="N1646"/>
  <c r="P1646"/>
  <c r="R1646"/>
  <c r="T1646"/>
  <c r="V1646"/>
  <c r="X1646"/>
  <c r="Z1646"/>
  <c r="O1647"/>
  <c r="Q1647"/>
  <c r="S1647"/>
  <c r="U1647"/>
  <c r="W1647"/>
  <c r="Y1647"/>
  <c r="N1648"/>
  <c r="P1648"/>
  <c r="R1648"/>
  <c r="T1648"/>
  <c r="V1648"/>
  <c r="X1648"/>
  <c r="Z1648"/>
  <c r="O1649"/>
  <c r="Q1649"/>
  <c r="S1649"/>
  <c r="U1649"/>
  <c r="W1649"/>
  <c r="Y1649"/>
  <c r="N1650"/>
  <c r="P1650"/>
  <c r="R1650"/>
  <c r="T1650"/>
  <c r="V1650"/>
  <c r="X1650"/>
  <c r="Z1650"/>
  <c r="O1651"/>
  <c r="Q1651"/>
  <c r="S1651"/>
  <c r="U1651"/>
  <c r="W1651"/>
  <c r="Y1651"/>
  <c r="N1652"/>
  <c r="P1652"/>
  <c r="R1652"/>
  <c r="T1652"/>
  <c r="V1652"/>
  <c r="X1652"/>
  <c r="Z1652"/>
  <c r="O1653"/>
  <c r="Q1653"/>
  <c r="S1653"/>
  <c r="U1653"/>
  <c r="W1653"/>
  <c r="Y1653"/>
  <c r="N1654"/>
  <c r="P1654"/>
  <c r="R1654"/>
  <c r="T1654"/>
  <c r="V1654"/>
  <c r="X1654"/>
  <c r="Z1654"/>
  <c r="O1655"/>
  <c r="Q1655"/>
  <c r="S1655"/>
  <c r="U1655"/>
  <c r="W1655"/>
  <c r="Y1655"/>
  <c r="N1656"/>
  <c r="P1656"/>
  <c r="R1656"/>
  <c r="T1656"/>
  <c r="V1656"/>
  <c r="X1656"/>
  <c r="Z1656"/>
  <c r="O1657"/>
  <c r="Q1657"/>
  <c r="S1657"/>
  <c r="U1657"/>
  <c r="W1657"/>
  <c r="Y1657"/>
  <c r="N1658"/>
  <c r="P1658"/>
  <c r="R1658"/>
  <c r="T1658"/>
  <c r="V1658"/>
  <c r="X1658"/>
  <c r="Z1658"/>
  <c r="O1659"/>
  <c r="Q1659"/>
  <c r="S1659"/>
  <c r="U1659"/>
  <c r="W1659"/>
  <c r="Y1659"/>
  <c r="N1660"/>
  <c r="P1660"/>
  <c r="R1660"/>
  <c r="T1660"/>
  <c r="V1660"/>
  <c r="X1660"/>
  <c r="Z1660"/>
  <c r="O1661"/>
  <c r="Q1661"/>
  <c r="S1661"/>
  <c r="U1661"/>
  <c r="W1661"/>
  <c r="Y1661"/>
  <c r="N1662"/>
  <c r="P1662"/>
  <c r="R1662"/>
  <c r="T1662"/>
  <c r="V1662"/>
  <c r="X1662"/>
  <c r="Z1662"/>
  <c r="O1663"/>
  <c r="Q1663"/>
  <c r="S1663"/>
  <c r="U1663"/>
  <c r="W1663"/>
  <c r="Y1663"/>
  <c r="N1664"/>
  <c r="P1664"/>
  <c r="R1664"/>
  <c r="T1664"/>
  <c r="V1664"/>
  <c r="X1664"/>
  <c r="Z1664"/>
  <c r="O1665"/>
  <c r="Q1665"/>
  <c r="S1665"/>
  <c r="U1665"/>
  <c r="W1665"/>
  <c r="Y1665"/>
  <c r="N1666"/>
  <c r="P1666"/>
  <c r="R1666"/>
  <c r="T1666"/>
  <c r="V1666"/>
  <c r="X1666"/>
  <c r="Z1666"/>
  <c r="O1667"/>
  <c r="Q1667"/>
  <c r="S1667"/>
  <c r="U1667"/>
  <c r="W1667"/>
  <c r="Y1667"/>
  <c r="N1668"/>
  <c r="P1668"/>
  <c r="R1668"/>
  <c r="T1668"/>
  <c r="V1668"/>
  <c r="X1668"/>
  <c r="Z1668"/>
  <c r="O1669"/>
  <c r="Q1669"/>
  <c r="S1669"/>
  <c r="U1669"/>
  <c r="W1669"/>
  <c r="Y1669"/>
  <c r="N1670"/>
  <c r="P1670"/>
  <c r="R1670"/>
  <c r="T1670"/>
  <c r="V1670"/>
  <c r="X1670"/>
  <c r="Z1670"/>
  <c r="O1671"/>
  <c r="Q1671"/>
  <c r="S1671"/>
  <c r="U1671"/>
  <c r="W1671"/>
  <c r="Y1671"/>
  <c r="N1672"/>
  <c r="P1672"/>
  <c r="R1672"/>
  <c r="T1672"/>
  <c r="V1672"/>
  <c r="X1672"/>
  <c r="Z1672"/>
  <c r="O1673"/>
  <c r="Q1673"/>
  <c r="S1673"/>
  <c r="U1673"/>
  <c r="W1673"/>
  <c r="Y1673"/>
  <c r="N1674"/>
  <c r="P1674"/>
  <c r="R1674"/>
  <c r="T1674"/>
  <c r="V1674"/>
  <c r="X1674"/>
  <c r="Z1674"/>
  <c r="O1675"/>
  <c r="Q1675"/>
  <c r="S1675"/>
  <c r="U1675"/>
  <c r="W1675"/>
  <c r="Y1675"/>
  <c r="N1676"/>
  <c r="P1676"/>
  <c r="R1676"/>
  <c r="T1676"/>
  <c r="V1676"/>
  <c r="X1676"/>
  <c r="Z1676"/>
  <c r="O1677"/>
  <c r="Q1677"/>
  <c r="S1677"/>
  <c r="U1677"/>
  <c r="W1677"/>
  <c r="Y1677"/>
  <c r="N1678"/>
  <c r="P1678"/>
  <c r="R1678"/>
  <c r="T1678"/>
  <c r="V1678"/>
  <c r="X1678"/>
  <c r="Z1678"/>
  <c r="O1679"/>
  <c r="Q1679"/>
  <c r="S1679"/>
  <c r="U1679"/>
  <c r="W1679"/>
  <c r="Y1679"/>
  <c r="N1680"/>
  <c r="P1680"/>
  <c r="R1680"/>
  <c r="T1680"/>
  <c r="V1680"/>
  <c r="X1680"/>
  <c r="Z1680"/>
  <c r="O1681"/>
  <c r="Q1681"/>
  <c r="S1681"/>
  <c r="U1681"/>
  <c r="W1681"/>
  <c r="Y1681"/>
  <c r="N1682"/>
  <c r="P1682"/>
  <c r="R1682"/>
  <c r="T1682"/>
  <c r="V1682"/>
  <c r="X1682"/>
  <c r="Z1682"/>
  <c r="O1683"/>
  <c r="Q1683"/>
  <c r="S1683"/>
  <c r="U1683"/>
  <c r="W1683"/>
  <c r="Y1683"/>
  <c r="N1684"/>
  <c r="P1684"/>
  <c r="R1684"/>
  <c r="T1684"/>
  <c r="V1684"/>
  <c r="X1684"/>
  <c r="Z1684"/>
  <c r="O1685"/>
  <c r="Q1685"/>
  <c r="S1685"/>
  <c r="U1685"/>
  <c r="W1685"/>
  <c r="Y1685"/>
  <c r="N1686"/>
  <c r="P1686"/>
  <c r="R1686"/>
  <c r="T1686"/>
  <c r="V1686"/>
  <c r="X1686"/>
  <c r="Z1686"/>
  <c r="O1687"/>
  <c r="Q1687"/>
  <c r="S1687"/>
  <c r="U1687"/>
  <c r="W1687"/>
  <c r="Y1687"/>
  <c r="N1688"/>
  <c r="P1688"/>
  <c r="R1688"/>
  <c r="T1688"/>
  <c r="V1688"/>
  <c r="X1688"/>
  <c r="Z1688"/>
  <c r="O1689"/>
  <c r="Q1689"/>
  <c r="S1689"/>
  <c r="U1689"/>
  <c r="W1689"/>
  <c r="Y1689"/>
  <c r="N1690"/>
  <c r="P1690"/>
  <c r="R1690"/>
  <c r="T1690"/>
  <c r="V1690"/>
  <c r="X1690"/>
  <c r="Z1690"/>
  <c r="O1691"/>
  <c r="Q1691"/>
  <c r="S1691"/>
  <c r="U1691"/>
  <c r="W1691"/>
  <c r="Y1691"/>
  <c r="N1692"/>
  <c r="P1692"/>
  <c r="R1692"/>
  <c r="T1692"/>
  <c r="V1692"/>
  <c r="X1692"/>
  <c r="Z1692"/>
  <c r="O1693"/>
  <c r="Q1693"/>
  <c r="S1693"/>
  <c r="U1693"/>
  <c r="W1693"/>
  <c r="Y1693"/>
  <c r="N1694"/>
  <c r="P1694"/>
  <c r="R1694"/>
  <c r="T1694"/>
  <c r="V1694"/>
  <c r="X1694"/>
  <c r="Z1694"/>
  <c r="O1695"/>
  <c r="Q1695"/>
  <c r="S1695"/>
  <c r="U1695"/>
  <c r="W1695"/>
  <c r="Y1695"/>
  <c r="N1696"/>
  <c r="P1696"/>
  <c r="R1696"/>
  <c r="T1696"/>
  <c r="V1696"/>
  <c r="X1696"/>
  <c r="Z1696"/>
  <c r="O1697"/>
  <c r="Q1697"/>
  <c r="S1697"/>
  <c r="U1697"/>
  <c r="W1697"/>
  <c r="Y1697"/>
  <c r="N1698"/>
  <c r="P1698"/>
  <c r="R1698"/>
  <c r="T1698"/>
  <c r="V1698"/>
  <c r="X1698"/>
  <c r="Z1698"/>
  <c r="O1699"/>
  <c r="Q1699"/>
  <c r="S1699"/>
  <c r="U1699"/>
  <c r="W1699"/>
  <c r="Y1699"/>
  <c r="N1700"/>
  <c r="P1700"/>
  <c r="R1700"/>
  <c r="T1700"/>
  <c r="V1700"/>
  <c r="X1700"/>
  <c r="Z1700"/>
  <c r="O1701"/>
  <c r="Q1701"/>
  <c r="S1701"/>
  <c r="U1701"/>
  <c r="W1701"/>
  <c r="Y1701"/>
  <c r="N1702"/>
  <c r="P1702"/>
  <c r="R1702"/>
  <c r="T1702"/>
  <c r="V1702"/>
  <c r="X1702"/>
  <c r="Z1702"/>
  <c r="O1703"/>
  <c r="Q1703"/>
  <c r="S1703"/>
  <c r="U1703"/>
  <c r="W1703"/>
  <c r="Y1703"/>
  <c r="N1704"/>
  <c r="P1704"/>
  <c r="R1704"/>
  <c r="T1704"/>
  <c r="V1704"/>
  <c r="X1704"/>
  <c r="Z1704"/>
  <c r="O1705"/>
  <c r="Q1705"/>
  <c r="S1705"/>
  <c r="U1705"/>
  <c r="W1705"/>
  <c r="Y1705"/>
  <c r="N1706"/>
  <c r="P1706"/>
  <c r="R1706"/>
  <c r="T1706"/>
  <c r="V1706"/>
  <c r="X1706"/>
  <c r="Z1706"/>
  <c r="O1707"/>
  <c r="Q1707"/>
  <c r="S1707"/>
  <c r="U1707"/>
  <c r="W1707"/>
  <c r="Y1707"/>
  <c r="N1708"/>
  <c r="P1708"/>
  <c r="R1708"/>
  <c r="T1708"/>
  <c r="V1708"/>
  <c r="X1708"/>
  <c r="Z1708"/>
  <c r="O1709"/>
  <c r="Q1709"/>
  <c r="S1709"/>
  <c r="U1709"/>
  <c r="W1709"/>
  <c r="Y1709"/>
  <c r="N1710"/>
  <c r="P1710"/>
  <c r="R1710"/>
  <c r="T1710"/>
  <c r="V1710"/>
  <c r="X1710"/>
  <c r="Z1710"/>
  <c r="O1711"/>
  <c r="Q1711"/>
  <c r="S1711"/>
  <c r="U1711"/>
  <c r="W1711"/>
  <c r="Y1711"/>
  <c r="N1712"/>
  <c r="P1712"/>
  <c r="R1712"/>
  <c r="T1712"/>
  <c r="V1712"/>
  <c r="X1712"/>
  <c r="Z1712"/>
  <c r="O1713"/>
  <c r="Q1713"/>
  <c r="S1713"/>
  <c r="U1713"/>
  <c r="W1713"/>
  <c r="Y1713"/>
  <c r="N1714"/>
  <c r="P1714"/>
  <c r="R1714"/>
  <c r="T1714"/>
  <c r="V1714"/>
  <c r="X1714"/>
  <c r="Z1714"/>
  <c r="O1715"/>
  <c r="Q1715"/>
  <c r="S1715"/>
  <c r="U1715"/>
  <c r="W1715"/>
  <c r="Y1715"/>
  <c r="N1716"/>
  <c r="P1716"/>
  <c r="R1716"/>
  <c r="T1716"/>
  <c r="V1716"/>
  <c r="X1716"/>
  <c r="Z1716"/>
  <c r="O1717"/>
  <c r="Q1717"/>
  <c r="S1717"/>
  <c r="U1717"/>
  <c r="W1717"/>
  <c r="Y1717"/>
  <c r="N1718"/>
  <c r="P1718"/>
  <c r="R1718"/>
  <c r="T1718"/>
  <c r="V1718"/>
  <c r="X1718"/>
  <c r="Z1718"/>
  <c r="O1719"/>
  <c r="Q1719"/>
  <c r="S1719"/>
  <c r="U1719"/>
  <c r="W1719"/>
  <c r="Y1719"/>
  <c r="N1720"/>
  <c r="P1720"/>
  <c r="R1720"/>
  <c r="T1720"/>
  <c r="V1720"/>
  <c r="X1720"/>
  <c r="Z1720"/>
  <c r="O1721"/>
  <c r="Q1721"/>
  <c r="S1721"/>
  <c r="U1721"/>
  <c r="W1721"/>
  <c r="Y1721"/>
  <c r="N1722"/>
  <c r="P1722"/>
  <c r="R1722"/>
  <c r="T1722"/>
  <c r="V1722"/>
  <c r="X1722"/>
  <c r="Z1722"/>
  <c r="O1723"/>
  <c r="Q1723"/>
  <c r="S1723"/>
  <c r="U1723"/>
  <c r="W1723"/>
  <c r="Y1723"/>
  <c r="N1724"/>
  <c r="P1724"/>
  <c r="R1724"/>
  <c r="T1724"/>
  <c r="V1724"/>
  <c r="X1724"/>
  <c r="Z1724"/>
  <c r="O1725"/>
  <c r="Q1725"/>
  <c r="S1725"/>
  <c r="U1725"/>
  <c r="W1725"/>
  <c r="Y1725"/>
  <c r="N1726"/>
  <c r="P1726"/>
  <c r="R1726"/>
  <c r="T1726"/>
  <c r="V1726"/>
  <c r="X1726"/>
  <c r="Z1726"/>
  <c r="O1727"/>
  <c r="Q1727"/>
  <c r="S1727"/>
  <c r="U1727"/>
  <c r="W1727"/>
  <c r="Y1727"/>
  <c r="N1728"/>
  <c r="P1728"/>
  <c r="R1728"/>
  <c r="T1728"/>
  <c r="V1728"/>
  <c r="X1728"/>
  <c r="Z1728"/>
  <c r="O1729"/>
  <c r="Q1729"/>
  <c r="S1729"/>
  <c r="U1729"/>
  <c r="W1729"/>
  <c r="Y1729"/>
  <c r="N1730"/>
  <c r="P1730"/>
  <c r="R1730"/>
  <c r="T1730"/>
  <c r="V1730"/>
  <c r="X1730"/>
  <c r="Z1730"/>
  <c r="O1731"/>
  <c r="Q1731"/>
  <c r="S1731"/>
  <c r="U1731"/>
  <c r="W1731"/>
  <c r="Y1731"/>
  <c r="N1732"/>
  <c r="P1732"/>
  <c r="R1732"/>
  <c r="T1732"/>
  <c r="V1732"/>
  <c r="X1732"/>
  <c r="Z1732"/>
  <c r="O1733"/>
  <c r="Q1733"/>
  <c r="S1733"/>
  <c r="U1733"/>
  <c r="W1733"/>
  <c r="Y1733"/>
  <c r="N1734"/>
  <c r="P1734"/>
  <c r="R1734"/>
  <c r="T1734"/>
  <c r="V1734"/>
  <c r="X1734"/>
  <c r="Z1734"/>
  <c r="O1735"/>
  <c r="Q1735"/>
  <c r="S1735"/>
  <c r="U1735"/>
  <c r="W1735"/>
  <c r="Y1735"/>
  <c r="N1736"/>
  <c r="P1736"/>
  <c r="R1736"/>
  <c r="T1736"/>
  <c r="V1736"/>
  <c r="X1736"/>
  <c r="Z1736"/>
  <c r="O1737"/>
  <c r="Q1737"/>
  <c r="S1737"/>
  <c r="U1737"/>
  <c r="W1737"/>
  <c r="Y1737"/>
  <c r="N1738"/>
  <c r="P1738"/>
  <c r="R1738"/>
  <c r="T1738"/>
  <c r="V1738"/>
  <c r="X1738"/>
  <c r="Z1738"/>
  <c r="O1739"/>
  <c r="Q1739"/>
  <c r="S1739"/>
  <c r="U1739"/>
  <c r="W1739"/>
  <c r="Y1739"/>
  <c r="N1740"/>
  <c r="P1740"/>
  <c r="R1740"/>
  <c r="T1740"/>
  <c r="V1740"/>
  <c r="X1740"/>
  <c r="Z1740"/>
  <c r="O1741"/>
  <c r="Q1741"/>
  <c r="S1741"/>
  <c r="U1741"/>
  <c r="W1741"/>
  <c r="Y1741"/>
  <c r="N1742"/>
  <c r="P1742"/>
  <c r="R1742"/>
  <c r="T1742"/>
  <c r="V1742"/>
  <c r="X1742"/>
  <c r="Z1742"/>
  <c r="O1743"/>
  <c r="Q1743"/>
  <c r="S1743"/>
  <c r="U1743"/>
  <c r="W1743"/>
  <c r="Y1743"/>
  <c r="N1744"/>
  <c r="P1744"/>
  <c r="R1744"/>
  <c r="T1744"/>
  <c r="V1744"/>
  <c r="X1744"/>
  <c r="Z1744"/>
  <c r="O1745"/>
  <c r="Q1745"/>
  <c r="S1745"/>
  <c r="U1745"/>
  <c r="W1745"/>
  <c r="Y1745"/>
  <c r="N1746"/>
  <c r="P1746"/>
  <c r="R1746"/>
  <c r="T1746"/>
  <c r="V1746"/>
  <c r="X1746"/>
  <c r="Z1746"/>
  <c r="O1747"/>
  <c r="Q1747"/>
  <c r="S1747"/>
  <c r="U1747"/>
  <c r="W1747"/>
  <c r="Y1747"/>
  <c r="N1748"/>
  <c r="P1748"/>
  <c r="R1748"/>
  <c r="T1748"/>
  <c r="V1748"/>
  <c r="X1748"/>
  <c r="Z1748"/>
  <c r="O1749"/>
  <c r="Q1749"/>
  <c r="S1749"/>
  <c r="U1749"/>
  <c r="W1749"/>
  <c r="Y1749"/>
  <c r="N1750"/>
  <c r="P1750"/>
  <c r="R1750"/>
  <c r="T1750"/>
  <c r="V1750"/>
  <c r="X1750"/>
  <c r="Z1750"/>
  <c r="O1751"/>
  <c r="Q1751"/>
  <c r="S1751"/>
  <c r="U1751"/>
  <c r="W1751"/>
  <c r="Y1751"/>
  <c r="N1752"/>
  <c r="P1752"/>
  <c r="R1752"/>
  <c r="T1752"/>
  <c r="V1752"/>
  <c r="X1752"/>
  <c r="Z1752"/>
  <c r="O1753"/>
  <c r="Q1753"/>
  <c r="S1753"/>
  <c r="U1753"/>
  <c r="W1753"/>
  <c r="Y1753"/>
  <c r="N1754"/>
  <c r="P1754"/>
  <c r="R1754"/>
  <c r="T1754"/>
  <c r="V1754"/>
  <c r="X1754"/>
  <c r="Z1754"/>
  <c r="O1755"/>
  <c r="Q1755"/>
  <c r="S1755"/>
  <c r="U1755"/>
  <c r="W1755"/>
  <c r="Y1755"/>
  <c r="N1756"/>
  <c r="P1756"/>
  <c r="R1756"/>
  <c r="T1756"/>
  <c r="V1756"/>
  <c r="X1756"/>
  <c r="Z1756"/>
  <c r="O1757"/>
  <c r="Q1757"/>
  <c r="S1757"/>
  <c r="U1757"/>
  <c r="W1757"/>
  <c r="Y1757"/>
  <c r="N1758"/>
  <c r="P1758"/>
  <c r="R1758"/>
  <c r="T1758"/>
  <c r="V1758"/>
  <c r="X1758"/>
  <c r="Z1758"/>
  <c r="O1759"/>
  <c r="Q1759"/>
  <c r="S1759"/>
  <c r="U1759"/>
  <c r="W1759"/>
  <c r="Y1759"/>
  <c r="N1760"/>
  <c r="P1760"/>
  <c r="R1760"/>
  <c r="T1760"/>
  <c r="V1760"/>
  <c r="X1760"/>
  <c r="Z1760"/>
  <c r="O1761"/>
  <c r="Q1761"/>
  <c r="S1761"/>
  <c r="U1761"/>
  <c r="W1761"/>
  <c r="Y1761"/>
  <c r="N1762"/>
  <c r="P1762"/>
  <c r="R1762"/>
  <c r="T1762"/>
  <c r="V1762"/>
  <c r="X1762"/>
  <c r="Z1762"/>
  <c r="O1763"/>
  <c r="Q1763"/>
  <c r="S1763"/>
  <c r="U1763"/>
  <c r="W1763"/>
  <c r="Y1763"/>
  <c r="N1764"/>
  <c r="P1764"/>
  <c r="R1764"/>
  <c r="T1764"/>
  <c r="V1764"/>
  <c r="X1764"/>
  <c r="Z1764"/>
  <c r="O1765"/>
  <c r="Q1765"/>
  <c r="S1765"/>
  <c r="U1765"/>
  <c r="W1765"/>
  <c r="Y1765"/>
  <c r="N1766"/>
  <c r="P1766"/>
  <c r="R1766"/>
  <c r="T1766"/>
  <c r="V1766"/>
  <c r="X1766"/>
  <c r="Z1766"/>
  <c r="O1767"/>
  <c r="Q1767"/>
  <c r="S1767"/>
  <c r="U1767"/>
  <c r="W1767"/>
  <c r="Y1767"/>
  <c r="N1768"/>
  <c r="P1768"/>
  <c r="R1768"/>
  <c r="T1768"/>
  <c r="V1768"/>
  <c r="X1768"/>
  <c r="Z1768"/>
  <c r="O1769"/>
  <c r="Q1769"/>
  <c r="S1769"/>
  <c r="U1769"/>
  <c r="W1769"/>
  <c r="Y1769"/>
  <c r="N1770"/>
  <c r="P1770"/>
  <c r="R1770"/>
  <c r="T1770"/>
  <c r="V1770"/>
  <c r="X1770"/>
  <c r="Z1770"/>
  <c r="O1771"/>
  <c r="Q1771"/>
  <c r="S1771"/>
  <c r="U1771"/>
  <c r="W1771"/>
  <c r="Y1771"/>
  <c r="N1772"/>
  <c r="P1772"/>
  <c r="R1772"/>
  <c r="T1772"/>
  <c r="V1772"/>
  <c r="X1772"/>
  <c r="Z1772"/>
  <c r="O1773"/>
  <c r="Q1773"/>
  <c r="S1773"/>
  <c r="U1773"/>
  <c r="W1773"/>
  <c r="Y1773"/>
  <c r="N1774"/>
  <c r="P1774"/>
  <c r="R1774"/>
  <c r="T1774"/>
  <c r="V1774"/>
  <c r="X1774"/>
  <c r="Z1774"/>
  <c r="O1775"/>
  <c r="Q1775"/>
  <c r="S1775"/>
  <c r="U1775"/>
  <c r="W1775"/>
  <c r="Y1775"/>
  <c r="N1776"/>
  <c r="P1776"/>
  <c r="R1776"/>
  <c r="T1776"/>
  <c r="V1776"/>
  <c r="X1776"/>
  <c r="Z1776"/>
  <c r="O1777"/>
  <c r="Q1777"/>
  <c r="S1777"/>
  <c r="U1777"/>
  <c r="W1777"/>
  <c r="Y1777"/>
  <c r="N1778"/>
  <c r="P1778"/>
  <c r="R1778"/>
  <c r="T1778"/>
  <c r="V1778"/>
  <c r="X1778"/>
  <c r="Z1778"/>
  <c r="O1779"/>
  <c r="Q1779"/>
  <c r="S1779"/>
  <c r="U1779"/>
  <c r="W1779"/>
  <c r="Y1779"/>
  <c r="N1780"/>
  <c r="P1780"/>
  <c r="R1780"/>
  <c r="T1780"/>
  <c r="V1780"/>
  <c r="X1780"/>
  <c r="Z1780"/>
  <c r="O1781"/>
  <c r="Q1781"/>
  <c r="S1781"/>
  <c r="U1781"/>
  <c r="W1781"/>
  <c r="Y1781"/>
  <c r="N1782"/>
  <c r="P1782"/>
  <c r="R1782"/>
  <c r="T1782"/>
  <c r="V1782"/>
  <c r="X1782"/>
  <c r="Z1782"/>
  <c r="O1783"/>
  <c r="Q1783"/>
  <c r="S1783"/>
  <c r="U1783"/>
  <c r="W1783"/>
  <c r="Y1783"/>
  <c r="N1784"/>
  <c r="P1784"/>
  <c r="R1784"/>
  <c r="T1784"/>
  <c r="V1784"/>
  <c r="X1784"/>
  <c r="Z1784"/>
  <c r="O1785"/>
  <c r="Q1785"/>
  <c r="S1785"/>
  <c r="U1785"/>
  <c r="W1785"/>
  <c r="Y1785"/>
  <c r="N1786"/>
  <c r="P1786"/>
  <c r="R1786"/>
  <c r="T1786"/>
  <c r="V1786"/>
  <c r="X1786"/>
  <c r="Z1786"/>
  <c r="O1787"/>
  <c r="Q1787"/>
  <c r="S1787"/>
  <c r="U1787"/>
  <c r="W1787"/>
  <c r="Y1787"/>
  <c r="N1788"/>
  <c r="P1788"/>
  <c r="R1788"/>
  <c r="T1788"/>
  <c r="V1788"/>
  <c r="X1788"/>
  <c r="Z1788"/>
  <c r="O1789"/>
  <c r="Q1789"/>
  <c r="S1789"/>
  <c r="U1789"/>
  <c r="W1789"/>
  <c r="Y1789"/>
  <c r="N1790"/>
  <c r="P1790"/>
  <c r="R1790"/>
  <c r="T1790"/>
  <c r="V1790"/>
  <c r="X1790"/>
  <c r="Z1790"/>
  <c r="O1791"/>
  <c r="Q1791"/>
  <c r="S1791"/>
  <c r="U1791"/>
  <c r="W1791"/>
  <c r="Y1791"/>
  <c r="N1792"/>
  <c r="P1792"/>
  <c r="R1792"/>
  <c r="T1792"/>
  <c r="V1792"/>
  <c r="X1792"/>
  <c r="Z1792"/>
  <c r="O1793"/>
  <c r="Q1793"/>
  <c r="S1793"/>
  <c r="U1793"/>
  <c r="W1793"/>
  <c r="Y1793"/>
  <c r="N1794"/>
  <c r="P1794"/>
  <c r="R1794"/>
  <c r="T1794"/>
  <c r="V1794"/>
  <c r="X1794"/>
  <c r="Z1794"/>
  <c r="O1795"/>
  <c r="Q1795"/>
  <c r="S1795"/>
  <c r="U1795"/>
  <c r="W1795"/>
  <c r="Y1795"/>
  <c r="N1796"/>
  <c r="P1796"/>
  <c r="R1796"/>
  <c r="T1796"/>
  <c r="V1796"/>
  <c r="X1796"/>
  <c r="Z1796"/>
  <c r="O1797"/>
  <c r="Q1797"/>
  <c r="S1797"/>
  <c r="U1797"/>
  <c r="W1797"/>
  <c r="Y1797"/>
  <c r="N1798"/>
  <c r="P1798"/>
  <c r="R1798"/>
  <c r="T1798"/>
  <c r="V1798"/>
  <c r="X1798"/>
  <c r="Z1798"/>
  <c r="O1799"/>
  <c r="Q1799"/>
  <c r="S1799"/>
  <c r="U1799"/>
  <c r="W1799"/>
  <c r="Y1799"/>
  <c r="N1800"/>
  <c r="P1800"/>
  <c r="R1800"/>
  <c r="T1800"/>
  <c r="V1800"/>
  <c r="X1800"/>
  <c r="Z1800"/>
  <c r="O1801"/>
  <c r="Q1801"/>
  <c r="S1801"/>
  <c r="U1801"/>
  <c r="W1801"/>
  <c r="Y1801"/>
  <c r="N1802"/>
  <c r="P1802"/>
  <c r="R1802"/>
  <c r="T1802"/>
  <c r="V1802"/>
  <c r="X1802"/>
  <c r="Z1802"/>
  <c r="O1803"/>
  <c r="Q1803"/>
  <c r="S1803"/>
  <c r="U1803"/>
  <c r="W1803"/>
  <c r="Y1803"/>
  <c r="N1804"/>
  <c r="P1804"/>
  <c r="R1804"/>
  <c r="T1804"/>
  <c r="V1804"/>
  <c r="X1804"/>
  <c r="Z1804"/>
  <c r="O1805"/>
  <c r="Q1805"/>
  <c r="S1805"/>
  <c r="U1805"/>
  <c r="W1805"/>
  <c r="Y1805"/>
  <c r="N1806"/>
  <c r="P1806"/>
  <c r="R1806"/>
  <c r="T1806"/>
  <c r="V1806"/>
  <c r="X1806"/>
  <c r="Z1806"/>
  <c r="O1807"/>
  <c r="Q1807"/>
  <c r="S1807"/>
  <c r="U1807"/>
  <c r="W1807"/>
  <c r="Y1807"/>
  <c r="N1808"/>
  <c r="P1808"/>
  <c r="R1808"/>
  <c r="T1808"/>
  <c r="V1808"/>
  <c r="X1808"/>
  <c r="Z1808"/>
  <c r="O1809"/>
  <c r="Q1809"/>
  <c r="S1809"/>
  <c r="U1809"/>
  <c r="W1809"/>
  <c r="Y1809"/>
  <c r="N1810"/>
  <c r="P1810"/>
  <c r="R1810"/>
  <c r="T1810"/>
  <c r="V1810"/>
  <c r="X1810"/>
  <c r="Z1810"/>
  <c r="O1811"/>
  <c r="Q1811"/>
  <c r="S1811"/>
  <c r="U1811"/>
  <c r="W1811"/>
  <c r="Y1811"/>
  <c r="N1812"/>
  <c r="P1812"/>
  <c r="R1812"/>
  <c r="T1812"/>
  <c r="V1812"/>
  <c r="X1812"/>
  <c r="Z1812"/>
  <c r="O1813"/>
  <c r="Q1813"/>
  <c r="S1813"/>
  <c r="U1813"/>
  <c r="W1813"/>
  <c r="Y1813"/>
  <c r="N1814"/>
  <c r="P1814"/>
  <c r="R1814"/>
  <c r="T1814"/>
  <c r="V1814"/>
  <c r="X1814"/>
  <c r="Z1814"/>
  <c r="O1815"/>
  <c r="Q1815"/>
  <c r="S1815"/>
  <c r="U1815"/>
  <c r="W1815"/>
  <c r="Y1815"/>
  <c r="N1816"/>
  <c r="P1816"/>
  <c r="R1816"/>
  <c r="T1816"/>
  <c r="V1816"/>
  <c r="X1816"/>
  <c r="Z1816"/>
  <c r="O1817"/>
  <c r="Q1817"/>
  <c r="S1817"/>
  <c r="U1817"/>
  <c r="W1817"/>
  <c r="Y1817"/>
  <c r="N1818"/>
  <c r="P1818"/>
  <c r="R1818"/>
  <c r="T1818"/>
  <c r="V1818"/>
  <c r="X1818"/>
  <c r="Z1818"/>
  <c r="O1819"/>
  <c r="Q1819"/>
  <c r="S1819"/>
  <c r="U1819"/>
  <c r="W1819"/>
  <c r="Y1819"/>
  <c r="N1820"/>
  <c r="P1820"/>
  <c r="R1820"/>
  <c r="T1820"/>
  <c r="V1820"/>
  <c r="X1820"/>
  <c r="Z1820"/>
  <c r="O1821"/>
  <c r="Q1821"/>
  <c r="S1821"/>
  <c r="U1821"/>
  <c r="W1821"/>
  <c r="Y1821"/>
  <c r="N1822"/>
  <c r="P1822"/>
  <c r="R1822"/>
  <c r="T1822"/>
  <c r="V1822"/>
  <c r="X1822"/>
  <c r="Z1822"/>
  <c r="O1823"/>
  <c r="Q1823"/>
  <c r="S1823"/>
  <c r="U1823"/>
  <c r="W1823"/>
  <c r="Y1823"/>
  <c r="N1824"/>
  <c r="P1824"/>
  <c r="R1824"/>
  <c r="T1824"/>
  <c r="V1824"/>
  <c r="X1824"/>
  <c r="Z1824"/>
  <c r="O1825"/>
  <c r="Q1825"/>
  <c r="S1825"/>
  <c r="U1825"/>
  <c r="W1825"/>
  <c r="Y1825"/>
  <c r="N1826"/>
  <c r="P1826"/>
  <c r="R1826"/>
  <c r="T1826"/>
  <c r="V1826"/>
  <c r="X1826"/>
  <c r="Z1826"/>
  <c r="O1827"/>
  <c r="Q1827"/>
  <c r="S1827"/>
  <c r="U1827"/>
  <c r="W1827"/>
  <c r="Y1827"/>
  <c r="N1828"/>
  <c r="P1828"/>
  <c r="R1828"/>
  <c r="T1828"/>
  <c r="V1828"/>
  <c r="X1828"/>
  <c r="Z1828"/>
  <c r="O1829"/>
  <c r="Q1829"/>
  <c r="S1829"/>
  <c r="U1829"/>
  <c r="W1829"/>
  <c r="Y1829"/>
  <c r="N1830"/>
  <c r="P1830"/>
  <c r="R1830"/>
  <c r="T1830"/>
  <c r="V1830"/>
  <c r="X1830"/>
  <c r="Z1830"/>
  <c r="O1831"/>
  <c r="Q1831"/>
  <c r="S1831"/>
  <c r="U1831"/>
  <c r="W1831"/>
  <c r="Y1831"/>
  <c r="N1832"/>
  <c r="P1832"/>
  <c r="R1832"/>
  <c r="T1832"/>
  <c r="V1832"/>
  <c r="X1832"/>
  <c r="Z1832"/>
  <c r="O1833"/>
  <c r="Q1833"/>
  <c r="S1833"/>
  <c r="U1833"/>
  <c r="W1833"/>
  <c r="Y1833"/>
  <c r="N1834"/>
  <c r="P1834"/>
  <c r="R1834"/>
  <c r="T1834"/>
  <c r="V1834"/>
  <c r="X1834"/>
  <c r="Z1834"/>
  <c r="O1835"/>
  <c r="Q1835"/>
  <c r="S1835"/>
  <c r="U1835"/>
  <c r="W1835"/>
  <c r="Y1835"/>
  <c r="N1836"/>
  <c r="P1836"/>
  <c r="R1836"/>
  <c r="T1836"/>
  <c r="V1836"/>
  <c r="X1836"/>
  <c r="Z1836"/>
  <c r="O1837"/>
  <c r="Q1837"/>
  <c r="S1837"/>
  <c r="U1837"/>
  <c r="W1837"/>
  <c r="Y1837"/>
  <c r="N1838"/>
  <c r="P1838"/>
  <c r="R1838"/>
  <c r="T1838"/>
  <c r="V1838"/>
  <c r="X1838"/>
  <c r="Z1838"/>
  <c r="O1839"/>
  <c r="Q1839"/>
  <c r="S1839"/>
  <c r="U1839"/>
  <c r="W1839"/>
  <c r="Y1839"/>
  <c r="N1840"/>
  <c r="P1840"/>
  <c r="R1840"/>
  <c r="T1840"/>
  <c r="V1840"/>
  <c r="X1840"/>
  <c r="Z1840"/>
  <c r="O1841"/>
  <c r="Q1841"/>
  <c r="S1841"/>
  <c r="U1841"/>
  <c r="W1841"/>
  <c r="Y1841"/>
  <c r="N1842"/>
  <c r="P1842"/>
  <c r="R1842"/>
  <c r="T1842"/>
  <c r="V1842"/>
  <c r="X1842"/>
  <c r="Z1842"/>
  <c r="O1843"/>
  <c r="Q1843"/>
  <c r="S1843"/>
  <c r="U1843"/>
  <c r="W1843"/>
  <c r="Y1843"/>
  <c r="N1844"/>
  <c r="P1844"/>
  <c r="R1844"/>
  <c r="T1844"/>
  <c r="V1844"/>
  <c r="X1844"/>
  <c r="Z1844"/>
  <c r="O1845"/>
  <c r="Q1845"/>
  <c r="S1845"/>
  <c r="U1845"/>
  <c r="W1845"/>
  <c r="Y1845"/>
  <c r="N1846"/>
  <c r="P1846"/>
  <c r="R1846"/>
  <c r="T1846"/>
  <c r="V1846"/>
  <c r="X1846"/>
  <c r="Z1846"/>
  <c r="O1847"/>
  <c r="Q1847"/>
  <c r="S1847"/>
  <c r="U1847"/>
  <c r="W1847"/>
  <c r="Y1847"/>
  <c r="N1848"/>
  <c r="P1848"/>
  <c r="R1848"/>
  <c r="T1848"/>
  <c r="V1848"/>
  <c r="X1848"/>
  <c r="Z1848"/>
  <c r="O1849"/>
  <c r="Q1849"/>
  <c r="S1849"/>
  <c r="U1849"/>
  <c r="W1849"/>
  <c r="Y1849"/>
  <c r="N1850"/>
  <c r="P1850"/>
  <c r="R1850"/>
  <c r="T1850"/>
  <c r="V1850"/>
  <c r="X1850"/>
  <c r="Z1850"/>
  <c r="O1851"/>
  <c r="Q1851"/>
  <c r="S1851"/>
  <c r="U1851"/>
  <c r="W1851"/>
  <c r="Y1851"/>
  <c r="N1852"/>
  <c r="P1852"/>
  <c r="R1852"/>
  <c r="T1852"/>
  <c r="V1852"/>
  <c r="X1852"/>
  <c r="Z1852"/>
  <c r="O1853"/>
  <c r="Q1853"/>
  <c r="S1853"/>
  <c r="U1853"/>
  <c r="W1853"/>
  <c r="Y1853"/>
  <c r="N1854"/>
  <c r="P1854"/>
  <c r="R1854"/>
  <c r="T1854"/>
  <c r="V1854"/>
  <c r="X1854"/>
  <c r="Z1854"/>
  <c r="O1855"/>
  <c r="Q1855"/>
  <c r="S1855"/>
  <c r="U1855"/>
  <c r="W1855"/>
  <c r="Y1855"/>
  <c r="N1856"/>
  <c r="P1856"/>
  <c r="R1856"/>
  <c r="T1856"/>
  <c r="V1856"/>
  <c r="X1856"/>
  <c r="Z1856"/>
  <c r="O1857"/>
  <c r="Q1857"/>
  <c r="S1857"/>
  <c r="U1857"/>
  <c r="W1857"/>
  <c r="Y1857"/>
  <c r="N1858"/>
  <c r="P1858"/>
  <c r="R1858"/>
  <c r="T1858"/>
  <c r="V1858"/>
  <c r="X1858"/>
  <c r="Z1858"/>
  <c r="O1859"/>
  <c r="Q1859"/>
  <c r="S1859"/>
  <c r="U1859"/>
  <c r="W1859"/>
  <c r="Y1859"/>
  <c r="N1860"/>
  <c r="P1860"/>
  <c r="R1860"/>
  <c r="T1860"/>
  <c r="V1860"/>
  <c r="X1860"/>
  <c r="Z1860"/>
  <c r="O1861"/>
  <c r="Q1861"/>
  <c r="S1861"/>
  <c r="U1861"/>
  <c r="W1861"/>
  <c r="Y1861"/>
  <c r="N1862"/>
  <c r="P1862"/>
  <c r="R1862"/>
  <c r="T1862"/>
  <c r="V1862"/>
  <c r="X1862"/>
  <c r="Z1862"/>
  <c r="O1863"/>
  <c r="Q1863"/>
  <c r="S1863"/>
  <c r="U1863"/>
  <c r="W1863"/>
  <c r="Y1863"/>
  <c r="N1864"/>
  <c r="P1864"/>
  <c r="R1864"/>
  <c r="T1864"/>
  <c r="V1864"/>
  <c r="X1864"/>
  <c r="Z1864"/>
  <c r="O1865"/>
  <c r="Q1865"/>
  <c r="S1865"/>
  <c r="U1865"/>
  <c r="W1865"/>
  <c r="Y1865"/>
  <c r="N1866"/>
  <c r="P1866"/>
  <c r="R1866"/>
  <c r="T1866"/>
  <c r="V1866"/>
  <c r="X1866"/>
  <c r="Z1866"/>
  <c r="O1867"/>
  <c r="Q1867"/>
  <c r="S1867"/>
  <c r="U1867"/>
  <c r="W1867"/>
  <c r="Y1867"/>
  <c r="N1868"/>
  <c r="P1868"/>
  <c r="R1868"/>
  <c r="T1868"/>
  <c r="V1868"/>
  <c r="X1868"/>
  <c r="Z1868"/>
  <c r="O1869"/>
  <c r="Q1869"/>
  <c r="S1869"/>
  <c r="U1869"/>
  <c r="W1869"/>
  <c r="Y1869"/>
  <c r="N1870"/>
  <c r="P1870"/>
  <c r="R1870"/>
  <c r="T1870"/>
  <c r="V1870"/>
  <c r="X1870"/>
  <c r="Z1870"/>
  <c r="O1871"/>
  <c r="Q1871"/>
  <c r="S1871"/>
  <c r="U1871"/>
  <c r="W1871"/>
  <c r="Y1871"/>
  <c r="N1872"/>
  <c r="P1872"/>
  <c r="R1872"/>
  <c r="T1872"/>
  <c r="V1872"/>
  <c r="X1872"/>
  <c r="Z1872"/>
  <c r="O1873"/>
  <c r="Q1873"/>
  <c r="S1873"/>
  <c r="U1873"/>
  <c r="W1873"/>
  <c r="Y1873"/>
  <c r="N1874"/>
  <c r="P1874"/>
  <c r="R1874"/>
  <c r="T1874"/>
  <c r="V1874"/>
  <c r="X1874"/>
  <c r="Z1874"/>
  <c r="O1875"/>
  <c r="Q1875"/>
  <c r="S1875"/>
  <c r="U1875"/>
  <c r="W1875"/>
  <c r="Y1875"/>
  <c r="N1876"/>
  <c r="P1876"/>
  <c r="R1876"/>
  <c r="T1876"/>
  <c r="V1876"/>
  <c r="X1876"/>
  <c r="Z1876"/>
  <c r="O1877"/>
  <c r="Q1877"/>
  <c r="S1877"/>
  <c r="U1877"/>
  <c r="W1877"/>
  <c r="Y1877"/>
  <c r="N1878"/>
  <c r="P1878"/>
  <c r="R1878"/>
  <c r="T1878"/>
  <c r="V1878"/>
  <c r="X1878"/>
  <c r="Z1878"/>
  <c r="O1879"/>
  <c r="Q1879"/>
  <c r="S1879"/>
  <c r="U1879"/>
  <c r="W1879"/>
  <c r="Y1879"/>
  <c r="N1880"/>
  <c r="P1880"/>
  <c r="R1880"/>
  <c r="T1880"/>
  <c r="V1880"/>
  <c r="X1880"/>
  <c r="Z1880"/>
  <c r="O1881"/>
  <c r="Q1881"/>
  <c r="S1881"/>
  <c r="U1881"/>
  <c r="W1881"/>
  <c r="Y1881"/>
  <c r="N1882"/>
  <c r="P1882"/>
  <c r="R1882"/>
  <c r="T1882"/>
  <c r="V1882"/>
  <c r="X1882"/>
  <c r="Z1882"/>
  <c r="O1883"/>
  <c r="Q1883"/>
  <c r="S1883"/>
  <c r="U1883"/>
  <c r="W1883"/>
  <c r="Y1883"/>
  <c r="N1884"/>
  <c r="P1884"/>
  <c r="R1884"/>
  <c r="T1884"/>
  <c r="V1884"/>
  <c r="X1884"/>
  <c r="Z1884"/>
  <c r="O1885"/>
  <c r="Q1885"/>
  <c r="S1885"/>
  <c r="U1885"/>
  <c r="W1885"/>
  <c r="Y1885"/>
  <c r="N1886"/>
  <c r="P1886"/>
  <c r="R1886"/>
  <c r="T1886"/>
  <c r="V1886"/>
  <c r="X1886"/>
  <c r="Z1886"/>
  <c r="O1887"/>
  <c r="Q1887"/>
  <c r="S1887"/>
  <c r="U1887"/>
  <c r="W1887"/>
  <c r="Y1887"/>
  <c r="N1888"/>
  <c r="P1888"/>
  <c r="R1888"/>
  <c r="T1888"/>
  <c r="V1888"/>
  <c r="X1888"/>
  <c r="Z1888"/>
  <c r="O1889"/>
  <c r="Q1889"/>
  <c r="S1889"/>
  <c r="U1889"/>
  <c r="W1889"/>
  <c r="Y1889"/>
  <c r="N1890"/>
  <c r="P1890"/>
  <c r="R1890"/>
  <c r="T1890"/>
  <c r="V1890"/>
  <c r="X1890"/>
  <c r="Z1890"/>
  <c r="O1891"/>
  <c r="Q1891"/>
  <c r="S1891"/>
  <c r="U1891"/>
  <c r="W1891"/>
  <c r="Y1891"/>
  <c r="N1892"/>
  <c r="P1892"/>
  <c r="R1892"/>
  <c r="T1892"/>
  <c r="V1892"/>
  <c r="X1892"/>
  <c r="Z1892"/>
  <c r="O1893"/>
  <c r="Q1893"/>
  <c r="S1893"/>
  <c r="U1893"/>
  <c r="W1893"/>
  <c r="Y1893"/>
  <c r="N1894"/>
  <c r="P1894"/>
  <c r="R1894"/>
  <c r="T1894"/>
  <c r="V1894"/>
  <c r="X1894"/>
  <c r="Z1894"/>
  <c r="O1895"/>
  <c r="Q1895"/>
  <c r="S1895"/>
  <c r="U1895"/>
  <c r="W1895"/>
  <c r="Y1895"/>
  <c r="N1896"/>
  <c r="P1896"/>
  <c r="R1896"/>
  <c r="T1896"/>
  <c r="V1896"/>
  <c r="X1896"/>
  <c r="Z1896"/>
  <c r="O1897"/>
  <c r="Q1897"/>
  <c r="S1897"/>
  <c r="U1897"/>
  <c r="W1897"/>
  <c r="Y1897"/>
  <c r="N1898"/>
  <c r="P1898"/>
  <c r="R1898"/>
  <c r="T1898"/>
  <c r="V1898"/>
  <c r="X1898"/>
  <c r="Z1898"/>
  <c r="O1899"/>
  <c r="Q1899"/>
  <c r="S1899"/>
  <c r="U1899"/>
  <c r="W1899"/>
  <c r="Y1899"/>
  <c r="N1900"/>
  <c r="P1900"/>
  <c r="R1900"/>
  <c r="T1900"/>
  <c r="V1900"/>
  <c r="X1900"/>
  <c r="Z1900"/>
  <c r="O1901"/>
  <c r="Q1901"/>
  <c r="S1901"/>
  <c r="U1901"/>
  <c r="W1901"/>
  <c r="Y1901"/>
  <c r="N1902"/>
  <c r="P1902"/>
  <c r="R1902"/>
  <c r="T1902"/>
  <c r="V1902"/>
  <c r="X1902"/>
  <c r="Z1902"/>
  <c r="O1903"/>
  <c r="Q1903"/>
  <c r="S1903"/>
  <c r="U1903"/>
  <c r="W1903"/>
  <c r="Y1903"/>
  <c r="N1904"/>
  <c r="P1904"/>
  <c r="R1904"/>
  <c r="T1904"/>
  <c r="V1904"/>
  <c r="X1904"/>
  <c r="Z1904"/>
  <c r="O1905"/>
  <c r="Q1905"/>
  <c r="S1905"/>
  <c r="U1905"/>
  <c r="W1905"/>
  <c r="Y1905"/>
  <c r="N1906"/>
  <c r="P1906"/>
  <c r="R1906"/>
  <c r="T1906"/>
  <c r="V1906"/>
  <c r="X1906"/>
  <c r="Z1906"/>
  <c r="O1907"/>
  <c r="Q1907"/>
  <c r="S1907"/>
  <c r="U1907"/>
  <c r="W1907"/>
  <c r="Y1907"/>
  <c r="N1908"/>
  <c r="P1908"/>
  <c r="R1908"/>
  <c r="T1908"/>
  <c r="V1908"/>
  <c r="X1908"/>
  <c r="Z1908"/>
  <c r="O1909"/>
  <c r="Q1909"/>
  <c r="S1909"/>
  <c r="U1909"/>
  <c r="W1909"/>
  <c r="Y1909"/>
  <c r="N1910"/>
  <c r="P1910"/>
  <c r="R1910"/>
  <c r="T1910"/>
  <c r="V1910"/>
  <c r="X1910"/>
  <c r="Z1910"/>
  <c r="O1911"/>
  <c r="Q1911"/>
  <c r="S1911"/>
  <c r="U1911"/>
  <c r="W1911"/>
  <c r="Y1911"/>
  <c r="N1912"/>
  <c r="P1912"/>
  <c r="R1912"/>
  <c r="T1912"/>
  <c r="V1912"/>
  <c r="X1912"/>
  <c r="Z1912"/>
  <c r="O1913"/>
  <c r="Q1913"/>
  <c r="S1913"/>
  <c r="U1913"/>
  <c r="W1913"/>
  <c r="Y1913"/>
  <c r="N1914"/>
  <c r="P1914"/>
  <c r="R1914"/>
  <c r="T1914"/>
  <c r="V1914"/>
  <c r="X1914"/>
  <c r="Z1914"/>
  <c r="O1915"/>
  <c r="Q1915"/>
  <c r="S1915"/>
  <c r="U1915"/>
  <c r="W1915"/>
  <c r="Y1915"/>
  <c r="N1916"/>
  <c r="P1916"/>
  <c r="R1916"/>
  <c r="T1916"/>
  <c r="V1916"/>
  <c r="X1916"/>
  <c r="Z1916"/>
  <c r="O1917"/>
  <c r="Q1917"/>
  <c r="S1917"/>
  <c r="U1917"/>
  <c r="W1917"/>
  <c r="Y1917"/>
  <c r="N1918"/>
  <c r="P1918"/>
  <c r="R1918"/>
  <c r="T1918"/>
  <c r="V1918"/>
  <c r="X1918"/>
  <c r="Z1918"/>
  <c r="O1919"/>
  <c r="Q1919"/>
  <c r="S1919"/>
  <c r="U1919"/>
  <c r="W1919"/>
  <c r="Y1919"/>
  <c r="N1920"/>
  <c r="P1920"/>
  <c r="R1920"/>
  <c r="T1920"/>
  <c r="V1920"/>
  <c r="X1920"/>
  <c r="Z1920"/>
  <c r="O1921"/>
  <c r="Q1921"/>
  <c r="S1921"/>
  <c r="U1921"/>
  <c r="W1921"/>
  <c r="Y1921"/>
  <c r="N1922"/>
  <c r="P1922"/>
  <c r="R1922"/>
  <c r="T1922"/>
  <c r="V1922"/>
  <c r="X1922"/>
  <c r="Z1922"/>
  <c r="O1923"/>
  <c r="Q1923"/>
  <c r="S1923"/>
  <c r="U1923"/>
  <c r="W1923"/>
  <c r="Y1923"/>
  <c r="N1924"/>
  <c r="P1924"/>
  <c r="R1924"/>
  <c r="T1924"/>
  <c r="V1924"/>
  <c r="X1924"/>
  <c r="Z1924"/>
  <c r="O1925"/>
  <c r="Q1925"/>
  <c r="S1925"/>
  <c r="U1925"/>
  <c r="W1925"/>
  <c r="Y1925"/>
  <c r="N1926"/>
  <c r="P1926"/>
  <c r="R1926"/>
  <c r="T1926"/>
  <c r="V1926"/>
  <c r="X1926"/>
  <c r="Z1926"/>
  <c r="O1927"/>
  <c r="Q1927"/>
  <c r="S1927"/>
  <c r="U1927"/>
  <c r="W1927"/>
  <c r="Y1927"/>
  <c r="N1928"/>
  <c r="P1928"/>
  <c r="R1928"/>
  <c r="T1928"/>
  <c r="V1928"/>
  <c r="X1928"/>
  <c r="Z1928"/>
  <c r="O1929"/>
  <c r="Q1929"/>
  <c r="S1929"/>
  <c r="U1929"/>
  <c r="W1929"/>
  <c r="Y1929"/>
  <c r="N1930"/>
  <c r="P1930"/>
  <c r="R1930"/>
  <c r="T1930"/>
  <c r="V1930"/>
  <c r="X1930"/>
  <c r="Z1930"/>
  <c r="O1931"/>
  <c r="Q1931"/>
  <c r="S1931"/>
  <c r="U1931"/>
  <c r="W1931"/>
  <c r="Y1931"/>
  <c r="N1932"/>
  <c r="P1932"/>
  <c r="R1932"/>
  <c r="T1932"/>
  <c r="V1932"/>
  <c r="X1932"/>
  <c r="Z1932"/>
  <c r="O1933"/>
  <c r="Q1933"/>
  <c r="S1933"/>
  <c r="U1933"/>
  <c r="W1933"/>
  <c r="Y1933"/>
  <c r="N1934"/>
  <c r="P1934"/>
  <c r="R1934"/>
  <c r="T1934"/>
  <c r="V1934"/>
  <c r="X1934"/>
  <c r="Z1934"/>
  <c r="O1935"/>
  <c r="Q1935"/>
  <c r="S1935"/>
  <c r="U1935"/>
  <c r="W1935"/>
  <c r="Y1935"/>
  <c r="N1936"/>
  <c r="P1936"/>
  <c r="R1936"/>
  <c r="T1936"/>
  <c r="V1936"/>
  <c r="X1936"/>
  <c r="Z1936"/>
  <c r="O1937"/>
  <c r="Q1937"/>
  <c r="S1937"/>
  <c r="U1937"/>
  <c r="W1937"/>
  <c r="Y1937"/>
  <c r="N1938"/>
  <c r="P1938"/>
  <c r="R1938"/>
  <c r="T1938"/>
  <c r="V1938"/>
  <c r="X1938"/>
  <c r="Z1938"/>
  <c r="O1939"/>
  <c r="Q1939"/>
  <c r="S1939"/>
  <c r="U1939"/>
  <c r="W1939"/>
  <c r="Y1939"/>
  <c r="N1940"/>
  <c r="P1940"/>
  <c r="R1940"/>
  <c r="T1940"/>
  <c r="V1940"/>
  <c r="X1940"/>
  <c r="Z1940"/>
  <c r="O1941"/>
  <c r="Q1941"/>
  <c r="S1941"/>
  <c r="U1941"/>
  <c r="W1941"/>
  <c r="Y1941"/>
  <c r="N1942"/>
  <c r="P1942"/>
  <c r="R1942"/>
  <c r="T1942"/>
  <c r="V1942"/>
  <c r="X1942"/>
  <c r="Z1942"/>
  <c r="O1943"/>
  <c r="Q1943"/>
  <c r="S1943"/>
  <c r="U1943"/>
  <c r="W1943"/>
  <c r="Y1943"/>
  <c r="N1944"/>
  <c r="P1944"/>
  <c r="R1944"/>
  <c r="T1944"/>
  <c r="V1944"/>
  <c r="X1944"/>
  <c r="Z1944"/>
  <c r="O1945"/>
  <c r="Q1945"/>
  <c r="S1945"/>
  <c r="U1945"/>
  <c r="W1945"/>
  <c r="Y1945"/>
  <c r="N1946"/>
  <c r="P1946"/>
  <c r="R1946"/>
  <c r="T1946"/>
  <c r="V1946"/>
  <c r="X1946"/>
  <c r="Z1946"/>
  <c r="O1947"/>
  <c r="Q1947"/>
  <c r="S1947"/>
  <c r="U1947"/>
  <c r="W1947"/>
  <c r="Y1947"/>
  <c r="N1948"/>
  <c r="P1948"/>
  <c r="R1948"/>
  <c r="T1948"/>
  <c r="V1948"/>
  <c r="X1948"/>
  <c r="Z1948"/>
  <c r="O1949"/>
  <c r="Q1949"/>
  <c r="S1949"/>
  <c r="U1949"/>
  <c r="W1949"/>
  <c r="Y1949"/>
  <c r="N1950"/>
  <c r="P1950"/>
  <c r="R1950"/>
  <c r="T1950"/>
  <c r="V1950"/>
  <c r="X1950"/>
  <c r="Z1950"/>
  <c r="O1951"/>
  <c r="Q1951"/>
  <c r="S1951"/>
  <c r="U1951"/>
  <c r="W1951"/>
  <c r="Y1951"/>
  <c r="N1952"/>
  <c r="P1952"/>
  <c r="R1952"/>
  <c r="T1952"/>
  <c r="V1952"/>
  <c r="X1952"/>
  <c r="Z1952"/>
  <c r="O1953"/>
  <c r="Q1953"/>
  <c r="S1953"/>
  <c r="U1953"/>
  <c r="W1953"/>
  <c r="Y1953"/>
  <c r="N1954"/>
  <c r="P1954"/>
  <c r="R1954"/>
  <c r="T1954"/>
  <c r="V1954"/>
  <c r="X1954"/>
  <c r="Z1954"/>
  <c r="O1955"/>
  <c r="Q1955"/>
  <c r="S1955"/>
  <c r="U1955"/>
  <c r="W1955"/>
  <c r="Y1955"/>
  <c r="N1956"/>
  <c r="P1956"/>
  <c r="R1956"/>
  <c r="T1956"/>
  <c r="V1956"/>
  <c r="X1956"/>
  <c r="Z1956"/>
  <c r="O1957"/>
  <c r="Q1957"/>
  <c r="S1957"/>
  <c r="U1957"/>
  <c r="W1957"/>
  <c r="Y1957"/>
  <c r="N1958"/>
  <c r="P1958"/>
  <c r="R1958"/>
  <c r="T1958"/>
  <c r="V1958"/>
  <c r="X1958"/>
  <c r="Z1958"/>
  <c r="O1959"/>
  <c r="Q1959"/>
  <c r="S1959"/>
  <c r="U1959"/>
  <c r="W1959"/>
  <c r="Y1959"/>
  <c r="N1960"/>
  <c r="P1960"/>
  <c r="R1960"/>
  <c r="T1960"/>
  <c r="V1960"/>
  <c r="X1960"/>
  <c r="Z1960"/>
  <c r="O1961"/>
  <c r="Q1961"/>
  <c r="S1961"/>
  <c r="U1961"/>
  <c r="W1961"/>
  <c r="Y1961"/>
  <c r="N1962"/>
  <c r="P1962"/>
  <c r="R1962"/>
  <c r="T1962"/>
  <c r="V1962"/>
  <c r="X1962"/>
  <c r="Z1962"/>
  <c r="O1963"/>
  <c r="Q1963"/>
  <c r="S1963"/>
  <c r="U1963"/>
  <c r="W1963"/>
  <c r="Y1963"/>
  <c r="N1964"/>
  <c r="P1964"/>
  <c r="R1964"/>
  <c r="T1964"/>
  <c r="V1964"/>
  <c r="X1964"/>
  <c r="Z1964"/>
  <c r="O1965"/>
  <c r="Q1965"/>
  <c r="S1965"/>
  <c r="U1965"/>
  <c r="W1965"/>
  <c r="Y1965"/>
  <c r="N1966"/>
  <c r="P1966"/>
  <c r="R1966"/>
  <c r="T1966"/>
  <c r="V1966"/>
  <c r="X1966"/>
  <c r="Z1966"/>
  <c r="O1967"/>
  <c r="Q1967"/>
  <c r="S1967"/>
  <c r="U1967"/>
  <c r="W1967"/>
  <c r="Y1967"/>
  <c r="N1968"/>
  <c r="P1968"/>
  <c r="R1968"/>
  <c r="T1968"/>
  <c r="V1968"/>
  <c r="X1968"/>
  <c r="Z1968"/>
  <c r="O1969"/>
  <c r="Q1969"/>
  <c r="S1969"/>
  <c r="U1969"/>
  <c r="W1969"/>
  <c r="Y1969"/>
  <c r="N1974"/>
  <c r="P1974"/>
  <c r="R1974"/>
  <c r="T1974"/>
  <c r="V1974"/>
  <c r="X1974"/>
  <c r="Z1974"/>
  <c r="O1975"/>
  <c r="Q1975"/>
  <c r="S1975"/>
  <c r="U1975"/>
  <c r="W1975"/>
  <c r="Y1975"/>
  <c r="N1976"/>
  <c r="P1976"/>
  <c r="R1976"/>
  <c r="T1976"/>
  <c r="V1976"/>
  <c r="X1976"/>
  <c r="Z1976"/>
  <c r="O1977"/>
  <c r="Q1977"/>
  <c r="S1977"/>
  <c r="U1977"/>
  <c r="W1977"/>
  <c r="Y1977"/>
  <c r="N1978"/>
  <c r="P1978"/>
  <c r="R1978"/>
  <c r="T1978"/>
  <c r="V1978"/>
  <c r="X1978"/>
  <c r="Z1978"/>
  <c r="O1979"/>
  <c r="Q1979"/>
  <c r="S1979"/>
  <c r="U1979"/>
  <c r="W1979"/>
  <c r="Y1979"/>
  <c r="N1980"/>
  <c r="P1980"/>
  <c r="R1980"/>
  <c r="T1980"/>
  <c r="V1980"/>
  <c r="X1980"/>
  <c r="Z1980"/>
  <c r="O1981"/>
  <c r="Q1981"/>
  <c r="S1981"/>
  <c r="U1981"/>
  <c r="W1981"/>
  <c r="Y1981"/>
  <c r="N1982"/>
  <c r="P1982"/>
  <c r="R1982"/>
  <c r="T1982"/>
  <c r="V1982"/>
  <c r="X1982"/>
  <c r="Z1982"/>
  <c r="O1983"/>
  <c r="Q1983"/>
  <c r="S1983"/>
  <c r="U1983"/>
  <c r="W1983"/>
  <c r="Y1983"/>
  <c r="N1984"/>
  <c r="P1984"/>
  <c r="R1984"/>
  <c r="T1984"/>
  <c r="V1984"/>
  <c r="X1984"/>
  <c r="Z1984"/>
  <c r="O1985"/>
  <c r="Q1985"/>
  <c r="S1985"/>
  <c r="U1985"/>
  <c r="W1985"/>
  <c r="Y1985"/>
  <c r="N1986"/>
  <c r="P1986"/>
  <c r="R1986"/>
  <c r="T1986"/>
  <c r="V1986"/>
  <c r="X1986"/>
  <c r="Z1986"/>
  <c r="O1987"/>
  <c r="Q1987"/>
  <c r="S1987"/>
  <c r="U1987"/>
  <c r="W1987"/>
  <c r="Y1987"/>
  <c r="N1988"/>
  <c r="P1988"/>
  <c r="R1988"/>
  <c r="T1988"/>
  <c r="V1988"/>
  <c r="X1988"/>
  <c r="Z1988"/>
  <c r="O1989"/>
  <c r="Q1989"/>
  <c r="S1989"/>
  <c r="U1989"/>
  <c r="W1989"/>
  <c r="Y1989"/>
  <c r="N1990"/>
  <c r="P1990"/>
  <c r="R1990"/>
  <c r="T1990"/>
  <c r="V1990"/>
  <c r="X1990"/>
  <c r="Z1990"/>
  <c r="O1991"/>
  <c r="Q1991"/>
  <c r="S1991"/>
  <c r="U1991"/>
  <c r="W1991"/>
  <c r="Y1991"/>
  <c r="N1992"/>
  <c r="P1992"/>
  <c r="R1992"/>
  <c r="T1992"/>
  <c r="V1992"/>
  <c r="X1992"/>
  <c r="Z1992"/>
  <c r="O1993"/>
  <c r="Q1993"/>
  <c r="S1993"/>
  <c r="U1993"/>
  <c r="W1993"/>
  <c r="Y1993"/>
  <c r="N1994"/>
  <c r="P1994"/>
  <c r="R1994"/>
  <c r="T1994"/>
  <c r="V1994"/>
  <c r="X1994"/>
  <c r="Z1994"/>
  <c r="O1995"/>
  <c r="Q1995"/>
  <c r="S1995"/>
  <c r="U1995"/>
  <c r="W1995"/>
  <c r="Y1995"/>
  <c r="N1996"/>
  <c r="P1996"/>
  <c r="R1996"/>
  <c r="T1996"/>
  <c r="V1996"/>
  <c r="X1996"/>
  <c r="Z1996"/>
  <c r="O1997"/>
  <c r="Q1997"/>
  <c r="S1997"/>
  <c r="U1997"/>
  <c r="W1997"/>
  <c r="Y1997"/>
  <c r="N1998"/>
  <c r="P1998"/>
  <c r="R1998"/>
  <c r="T1998"/>
  <c r="V1998"/>
  <c r="X1998"/>
  <c r="Z1998"/>
  <c r="O1999"/>
  <c r="Q1999"/>
  <c r="S1999"/>
  <c r="U1999"/>
  <c r="W1999"/>
  <c r="Y1999"/>
  <c r="N2000"/>
  <c r="P2000"/>
  <c r="R2000"/>
  <c r="T2000"/>
  <c r="V2000"/>
  <c r="X2000"/>
  <c r="Z2000"/>
  <c r="O2001"/>
  <c r="Q2001"/>
  <c r="S2001"/>
  <c r="U2001"/>
  <c r="W2001"/>
  <c r="Y2001"/>
  <c r="N2002"/>
  <c r="P2002"/>
  <c r="R2002"/>
  <c r="T2002"/>
  <c r="V2002"/>
  <c r="X2002"/>
  <c r="Z2002"/>
  <c r="O2003"/>
  <c r="Q2003"/>
  <c r="S2003"/>
  <c r="U2003"/>
  <c r="W2003"/>
  <c r="Y2003"/>
  <c r="N2004"/>
  <c r="P2004"/>
  <c r="R2004"/>
  <c r="T2004"/>
  <c r="V2004"/>
  <c r="X2004"/>
  <c r="Z2004"/>
  <c r="O2005"/>
  <c r="Q2005"/>
  <c r="S2005"/>
  <c r="U2005"/>
  <c r="W2005"/>
  <c r="Y2005"/>
  <c r="N2006"/>
  <c r="P2006"/>
  <c r="R2006"/>
  <c r="T2006"/>
  <c r="V2006"/>
  <c r="X2006"/>
  <c r="Z2006"/>
  <c r="O2007"/>
  <c r="Q2007"/>
  <c r="S2007"/>
  <c r="U2007"/>
  <c r="W2007"/>
  <c r="Y2007"/>
  <c r="N2008"/>
  <c r="P2008"/>
  <c r="R2008"/>
  <c r="T2008"/>
  <c r="V2008"/>
  <c r="X2008"/>
  <c r="Z2008"/>
  <c r="O2009"/>
  <c r="Q2009"/>
  <c r="S2009"/>
  <c r="U2009"/>
  <c r="W2009"/>
  <c r="Y2009"/>
  <c r="N2010"/>
  <c r="P2010"/>
  <c r="R2010"/>
  <c r="T2010"/>
  <c r="V2010"/>
  <c r="X2010"/>
  <c r="Z2010"/>
  <c r="O2011"/>
  <c r="Q2011"/>
  <c r="S2011"/>
  <c r="U2011"/>
  <c r="W2011"/>
  <c r="Y2011"/>
  <c r="N2012"/>
  <c r="P2012"/>
  <c r="R2012"/>
  <c r="T2012"/>
  <c r="V2012"/>
  <c r="X2012"/>
  <c r="Z2012"/>
  <c r="O2013"/>
  <c r="Q2013"/>
  <c r="S2013"/>
  <c r="U2013"/>
  <c r="W2013"/>
  <c r="Y2013"/>
  <c r="N2014"/>
  <c r="P2014"/>
  <c r="R2014"/>
  <c r="T2014"/>
  <c r="V2014"/>
  <c r="X2014"/>
  <c r="Z2014"/>
  <c r="O2015"/>
  <c r="Q2015"/>
  <c r="S2015"/>
  <c r="U2015"/>
  <c r="W2015"/>
  <c r="Y2015"/>
  <c r="N2016"/>
  <c r="P2016"/>
  <c r="R2016"/>
  <c r="T2016"/>
  <c r="V2016"/>
  <c r="X2016"/>
  <c r="Z2016"/>
  <c r="O2017"/>
  <c r="Q2017"/>
  <c r="S2017"/>
  <c r="U2017"/>
  <c r="W2017"/>
  <c r="Y2017"/>
  <c r="N2018"/>
  <c r="P2018"/>
  <c r="R2018"/>
  <c r="T2018"/>
  <c r="V2018"/>
  <c r="X2018"/>
  <c r="Z2018"/>
  <c r="O2019"/>
  <c r="Q2019"/>
  <c r="S2019"/>
  <c r="U2019"/>
  <c r="W2019"/>
  <c r="Y2019"/>
  <c r="N2020"/>
  <c r="P2020"/>
  <c r="R2020"/>
  <c r="T2020"/>
  <c r="V2020"/>
  <c r="X2020"/>
  <c r="Z2020"/>
  <c r="O2021"/>
  <c r="Q2021"/>
  <c r="S2021"/>
  <c r="U2021"/>
  <c r="W2021"/>
  <c r="Y2021"/>
  <c r="N2022"/>
  <c r="P2022"/>
  <c r="R2022"/>
  <c r="T2022"/>
  <c r="V2022"/>
  <c r="X2022"/>
  <c r="Z2022"/>
  <c r="O2023"/>
  <c r="Q2023"/>
  <c r="S2023"/>
  <c r="U2023"/>
  <c r="W2023"/>
  <c r="Y2023"/>
  <c r="N2024"/>
  <c r="P2024"/>
  <c r="R2024"/>
  <c r="T2024"/>
  <c r="V2024"/>
  <c r="X2024"/>
  <c r="Z2024"/>
  <c r="O2025"/>
  <c r="Q2025"/>
  <c r="S2025"/>
  <c r="U2025"/>
  <c r="W2025"/>
  <c r="Y2025"/>
  <c r="N2026"/>
  <c r="P2026"/>
  <c r="R2026"/>
  <c r="T2026"/>
  <c r="V2026"/>
  <c r="X2026"/>
  <c r="Z2026"/>
  <c r="O2027"/>
  <c r="Q2027"/>
  <c r="S2027"/>
  <c r="U2027"/>
  <c r="W2027"/>
  <c r="Y2027"/>
  <c r="N2028"/>
  <c r="P2028"/>
  <c r="R2028"/>
  <c r="T2028"/>
  <c r="V2028"/>
  <c r="X2028"/>
  <c r="Z2028"/>
  <c r="O2029"/>
  <c r="Q2029"/>
  <c r="S2029"/>
  <c r="U2029"/>
  <c r="W2029"/>
  <c r="Y2029"/>
  <c r="N2030"/>
  <c r="P2030"/>
  <c r="R2030"/>
  <c r="T2030"/>
  <c r="V2030"/>
  <c r="X2030"/>
  <c r="Z2030"/>
  <c r="O2031"/>
  <c r="Q2031"/>
  <c r="S2031"/>
  <c r="U2031"/>
  <c r="W2031"/>
  <c r="Y2031"/>
  <c r="N2032"/>
  <c r="P2032"/>
  <c r="R2032"/>
  <c r="T2032"/>
  <c r="V2032"/>
  <c r="X2032"/>
  <c r="Z2032"/>
  <c r="O2033"/>
  <c r="Q2033"/>
  <c r="S2033"/>
  <c r="U2033"/>
  <c r="W2033"/>
  <c r="Y2033"/>
  <c r="N2034"/>
  <c r="P2034"/>
  <c r="R2034"/>
  <c r="T2034"/>
  <c r="V2034"/>
  <c r="X2034"/>
  <c r="Z2034"/>
  <c r="O2035"/>
  <c r="Q2035"/>
  <c r="S2035"/>
  <c r="U2035"/>
  <c r="W2035"/>
  <c r="Y2035"/>
  <c r="N2036"/>
  <c r="P2036"/>
  <c r="R2036"/>
  <c r="T2036"/>
  <c r="V2036"/>
  <c r="X2036"/>
  <c r="Z2036"/>
  <c r="O2037"/>
  <c r="Q2037"/>
  <c r="S2037"/>
  <c r="U2037"/>
  <c r="W2037"/>
  <c r="Y2037"/>
  <c r="N2038"/>
  <c r="P2038"/>
  <c r="R2038"/>
  <c r="T2038"/>
  <c r="V2038"/>
  <c r="X2038"/>
  <c r="Z2038"/>
  <c r="O2039"/>
  <c r="Q2039"/>
  <c r="S2039"/>
  <c r="U2039"/>
  <c r="W2039"/>
  <c r="Y2039"/>
  <c r="N2040"/>
  <c r="P2040"/>
  <c r="R2040"/>
  <c r="T2040"/>
  <c r="V2040"/>
  <c r="X2040"/>
  <c r="Z2040"/>
  <c r="O2041"/>
  <c r="Q2041"/>
  <c r="S2041"/>
  <c r="U2041"/>
  <c r="W2041"/>
  <c r="Y2041"/>
  <c r="N2042"/>
  <c r="P2042"/>
  <c r="R2042"/>
  <c r="T2042"/>
  <c r="V2042"/>
  <c r="X2042"/>
  <c r="Z2042"/>
  <c r="O2043"/>
  <c r="Q2043"/>
  <c r="S2043"/>
  <c r="U2043"/>
  <c r="W2043"/>
  <c r="Y2043"/>
  <c r="N2044"/>
  <c r="P2044"/>
  <c r="R2044"/>
  <c r="T2044"/>
  <c r="V2044"/>
  <c r="X2044"/>
  <c r="Z2044"/>
  <c r="O2045"/>
  <c r="Q2045"/>
  <c r="S2045"/>
  <c r="U2045"/>
  <c r="W2045"/>
  <c r="Y2045"/>
  <c r="N2046"/>
  <c r="P2046"/>
  <c r="R2046"/>
  <c r="T2046"/>
  <c r="V2046"/>
  <c r="X2046"/>
  <c r="Z2046"/>
  <c r="O2047"/>
  <c r="Q2047"/>
  <c r="S2047"/>
  <c r="U2047"/>
  <c r="W2047"/>
  <c r="Y2047"/>
  <c r="N2048"/>
  <c r="P2048"/>
  <c r="R2048"/>
  <c r="T2048"/>
  <c r="V2048"/>
  <c r="X2048"/>
  <c r="Z2048"/>
  <c r="O2049"/>
  <c r="Q2049"/>
  <c r="S2049"/>
  <c r="U2049"/>
  <c r="W2049"/>
  <c r="Y2049"/>
  <c r="N2050"/>
  <c r="P2050"/>
  <c r="R2050"/>
  <c r="T2050"/>
  <c r="V2050"/>
  <c r="X2050"/>
  <c r="Z2050"/>
  <c r="O2051"/>
  <c r="Q2051"/>
  <c r="S2051"/>
  <c r="U2051"/>
  <c r="W2051"/>
  <c r="Y2051"/>
  <c r="N2052"/>
  <c r="P2052"/>
  <c r="R2052"/>
  <c r="T2052"/>
  <c r="V2052"/>
  <c r="X2052"/>
  <c r="Z2052"/>
  <c r="O2053"/>
  <c r="Q2053"/>
  <c r="S2053"/>
  <c r="U2053"/>
  <c r="W2053"/>
  <c r="Y2053"/>
  <c r="N2054"/>
  <c r="P2054"/>
  <c r="R2054"/>
  <c r="T2054"/>
  <c r="V2054"/>
  <c r="X2054"/>
  <c r="Z2054"/>
  <c r="O2055"/>
  <c r="Q2055"/>
  <c r="S2055"/>
  <c r="U2055"/>
  <c r="W2055"/>
  <c r="Y2055"/>
  <c r="N2056"/>
  <c r="P2056"/>
  <c r="R2056"/>
  <c r="T2056"/>
  <c r="V2056"/>
  <c r="X2056"/>
  <c r="Z2056"/>
  <c r="O2057"/>
  <c r="Q2057"/>
  <c r="S2057"/>
  <c r="U2057"/>
  <c r="W2057"/>
  <c r="Y2057"/>
  <c r="N2058"/>
  <c r="P2058"/>
  <c r="R2058"/>
  <c r="T2058"/>
  <c r="V2058"/>
  <c r="X2058"/>
  <c r="Z2058"/>
  <c r="O2059"/>
  <c r="Q2059"/>
  <c r="S2059"/>
  <c r="U2059"/>
  <c r="W2059"/>
  <c r="Y2059"/>
  <c r="N2060"/>
  <c r="P2060"/>
  <c r="R2060"/>
  <c r="T2060"/>
  <c r="V2060"/>
  <c r="X2060"/>
  <c r="Z2060"/>
  <c r="O2061"/>
  <c r="Q2061"/>
  <c r="S2061"/>
  <c r="U2061"/>
  <c r="W2061"/>
  <c r="Y2061"/>
  <c r="N2062"/>
  <c r="P2062"/>
  <c r="R2062"/>
  <c r="T2062"/>
  <c r="V2062"/>
  <c r="X2062"/>
  <c r="Z2062"/>
  <c r="O2063"/>
  <c r="Q2063"/>
  <c r="S2063"/>
  <c r="U2063"/>
  <c r="W2063"/>
  <c r="Y2063"/>
  <c r="N2064"/>
  <c r="P2064"/>
  <c r="R2064"/>
  <c r="T2064"/>
  <c r="V2064"/>
  <c r="X2064"/>
  <c r="Z2064"/>
  <c r="O2065"/>
  <c r="Q2065"/>
  <c r="S2065"/>
  <c r="U2065"/>
  <c r="W2065"/>
  <c r="Y2065"/>
  <c r="N2066"/>
  <c r="P2066"/>
  <c r="R2066"/>
  <c r="T2066"/>
  <c r="V2066"/>
  <c r="X2066"/>
  <c r="Z2066"/>
  <c r="O2067"/>
  <c r="Q2067"/>
  <c r="S2067"/>
  <c r="U2067"/>
  <c r="W2067"/>
  <c r="Y2067"/>
  <c r="N2068"/>
  <c r="P2068"/>
  <c r="R2068"/>
  <c r="T2068"/>
  <c r="V2068"/>
  <c r="X2068"/>
  <c r="Z2068"/>
  <c r="O2069"/>
  <c r="Q2069"/>
  <c r="S2069"/>
  <c r="U2069"/>
  <c r="W2069"/>
  <c r="Y2069"/>
  <c r="N2070"/>
  <c r="P2070"/>
  <c r="R2070"/>
  <c r="T2070"/>
  <c r="V2070"/>
  <c r="X2070"/>
  <c r="Z2070"/>
  <c r="O2071"/>
  <c r="Q2071"/>
  <c r="S2071"/>
  <c r="U2071"/>
  <c r="W2071"/>
  <c r="Y2071"/>
  <c r="N2072"/>
  <c r="P2072"/>
  <c r="R2072"/>
  <c r="T2072"/>
  <c r="V2072"/>
  <c r="X2072"/>
  <c r="Z2072"/>
  <c r="O2073"/>
  <c r="Q2073"/>
  <c r="S2073"/>
  <c r="U2073"/>
  <c r="W2073"/>
  <c r="Y2073"/>
  <c r="N2074"/>
  <c r="P2074"/>
  <c r="R2074"/>
  <c r="T2074"/>
  <c r="V2074"/>
  <c r="X2074"/>
  <c r="Z2074"/>
  <c r="O2075"/>
  <c r="Q2075"/>
  <c r="S2075"/>
  <c r="U2075"/>
  <c r="W2075"/>
  <c r="Y2075"/>
  <c r="N2076"/>
  <c r="P2076"/>
  <c r="R2076"/>
  <c r="T2076"/>
  <c r="V2076"/>
  <c r="X2076"/>
  <c r="Z2076"/>
  <c r="O2077"/>
  <c r="Q2077"/>
  <c r="S2077"/>
  <c r="U2077"/>
  <c r="W2077"/>
  <c r="Y2077"/>
  <c r="N2078"/>
  <c r="P2078"/>
  <c r="R2078"/>
  <c r="T2078"/>
  <c r="V2078"/>
  <c r="X2078"/>
  <c r="Z2078"/>
  <c r="O2079"/>
  <c r="Q2079"/>
  <c r="S2079"/>
  <c r="U2079"/>
  <c r="W2079"/>
  <c r="Y2079"/>
  <c r="N2080"/>
  <c r="P2080"/>
  <c r="R2080"/>
  <c r="T2080"/>
  <c r="V2080"/>
  <c r="X2080"/>
  <c r="Z2080"/>
  <c r="O2081"/>
  <c r="Q2081"/>
  <c r="S2081"/>
  <c r="U2081"/>
  <c r="W2081"/>
  <c r="Y2081"/>
  <c r="N2082"/>
  <c r="P2082"/>
  <c r="R2082"/>
  <c r="T2082"/>
  <c r="V2082"/>
  <c r="X2082"/>
  <c r="Z2082"/>
  <c r="O2083"/>
  <c r="Q2083"/>
  <c r="S2083"/>
  <c r="U2083"/>
  <c r="W2083"/>
  <c r="Y2083"/>
  <c r="N2084"/>
  <c r="P2084"/>
  <c r="R2084"/>
  <c r="T2084"/>
  <c r="V2084"/>
  <c r="X2084"/>
  <c r="Z2084"/>
  <c r="O2085"/>
  <c r="Q2085"/>
  <c r="S2085"/>
  <c r="U2085"/>
  <c r="W2085"/>
  <c r="Y2085"/>
  <c r="N2086"/>
  <c r="P2086"/>
  <c r="R2086"/>
  <c r="T2086"/>
  <c r="V2086"/>
  <c r="X2086"/>
  <c r="Z2086"/>
  <c r="O2087"/>
  <c r="Q2087"/>
  <c r="S2087"/>
  <c r="U2087"/>
  <c r="W2087"/>
  <c r="Y2087"/>
  <c r="N2088"/>
  <c r="P2088"/>
  <c r="R2088"/>
  <c r="T2088"/>
  <c r="V2088"/>
  <c r="X2088"/>
  <c r="Z2088"/>
  <c r="O2089"/>
  <c r="Q2089"/>
  <c r="S2089"/>
  <c r="U2089"/>
  <c r="W2089"/>
  <c r="Y2089"/>
  <c r="N2090"/>
  <c r="P2090"/>
  <c r="R2090"/>
  <c r="T2090"/>
  <c r="V2090"/>
  <c r="X2090"/>
  <c r="Z2090"/>
  <c r="O2091"/>
  <c r="Q2091"/>
  <c r="S2091"/>
  <c r="U2091"/>
  <c r="W2091"/>
  <c r="Y2091"/>
  <c r="N2092"/>
  <c r="P2092"/>
  <c r="R2092"/>
  <c r="T2092"/>
  <c r="V2092"/>
  <c r="X2092"/>
  <c r="Z2092"/>
  <c r="O2093"/>
  <c r="Q2093"/>
  <c r="S2093"/>
  <c r="U2093"/>
  <c r="W2093"/>
  <c r="Y2093"/>
  <c r="N2094"/>
  <c r="P2094"/>
  <c r="R2094"/>
  <c r="T2094"/>
  <c r="V2094"/>
  <c r="X2094"/>
  <c r="Z2094"/>
  <c r="O2095"/>
  <c r="Q2095"/>
  <c r="S2095"/>
  <c r="U2095"/>
  <c r="W2095"/>
  <c r="Y2095"/>
  <c r="N2096"/>
  <c r="P2096"/>
  <c r="R2096"/>
  <c r="T2096"/>
  <c r="V2096"/>
  <c r="X2096"/>
  <c r="Z2096"/>
  <c r="O2097"/>
  <c r="Q2097"/>
  <c r="S2097"/>
  <c r="U2097"/>
  <c r="W2097"/>
  <c r="Y2097"/>
  <c r="N2098"/>
  <c r="P2098"/>
  <c r="R2098"/>
  <c r="T2098"/>
  <c r="V2098"/>
  <c r="X2098"/>
  <c r="Z2098"/>
  <c r="O2099"/>
  <c r="Q2099"/>
  <c r="S2099"/>
  <c r="U2099"/>
  <c r="W2099"/>
  <c r="Y2099"/>
  <c r="N2100"/>
  <c r="P2100"/>
  <c r="R2100"/>
  <c r="T2100"/>
  <c r="V2100"/>
  <c r="X2100"/>
  <c r="Z2100"/>
  <c r="O2101"/>
  <c r="Q2101"/>
  <c r="S2101"/>
  <c r="U2101"/>
  <c r="W2101"/>
  <c r="Y2101"/>
  <c r="N2102"/>
  <c r="P2102"/>
  <c r="R2102"/>
  <c r="T2102"/>
  <c r="V2102"/>
  <c r="X2102"/>
  <c r="Z2102"/>
  <c r="O2103"/>
  <c r="Q2103"/>
  <c r="S2103"/>
  <c r="U2103"/>
  <c r="W2103"/>
  <c r="Y2103"/>
  <c r="N2104"/>
  <c r="P2104"/>
  <c r="R2104"/>
  <c r="T2104"/>
  <c r="V2104"/>
  <c r="X2104"/>
  <c r="Z2104"/>
  <c r="O2105"/>
  <c r="Q2105"/>
  <c r="S2105"/>
  <c r="U2105"/>
  <c r="W2105"/>
  <c r="Y2105"/>
  <c r="N2106"/>
  <c r="P2106"/>
  <c r="R2106"/>
  <c r="T2106"/>
  <c r="V2106"/>
  <c r="X2106"/>
  <c r="Z2106"/>
  <c r="O2107"/>
  <c r="Q2107"/>
  <c r="S2107"/>
  <c r="U2107"/>
  <c r="W2107"/>
  <c r="Y2107"/>
  <c r="N2108"/>
  <c r="P2108"/>
  <c r="R2108"/>
  <c r="T2108"/>
  <c r="V2108"/>
  <c r="X2108"/>
  <c r="Z2108"/>
  <c r="O2109"/>
  <c r="Q2109"/>
  <c r="S2109"/>
  <c r="U2109"/>
  <c r="W2109"/>
  <c r="Y2109"/>
  <c r="N2110"/>
  <c r="P2110"/>
  <c r="R2110"/>
  <c r="T2110"/>
  <c r="V2110"/>
  <c r="X2110"/>
  <c r="Z2110"/>
  <c r="O2111"/>
  <c r="Q2111"/>
  <c r="S2111"/>
  <c r="U2111"/>
  <c r="W2111"/>
  <c r="Y2111"/>
  <c r="N2112"/>
  <c r="P2112"/>
  <c r="R2112"/>
  <c r="T2112"/>
  <c r="V2112"/>
  <c r="X2112"/>
  <c r="Z2112"/>
  <c r="O2113"/>
  <c r="Q2113"/>
  <c r="S2113"/>
  <c r="U2113"/>
  <c r="W2113"/>
  <c r="Y2113"/>
  <c r="N2114"/>
  <c r="P2114"/>
  <c r="R2114"/>
  <c r="T2114"/>
  <c r="V2114"/>
  <c r="X2114"/>
  <c r="Z2114"/>
  <c r="O2115"/>
  <c r="Q2115"/>
  <c r="S2115"/>
  <c r="U2115"/>
  <c r="W2115"/>
  <c r="Y2115"/>
  <c r="N2116"/>
  <c r="P2116"/>
  <c r="R2116"/>
  <c r="T2116"/>
  <c r="V2116"/>
  <c r="X2116"/>
  <c r="Z2116"/>
  <c r="O2117"/>
  <c r="Q2117"/>
  <c r="S2117"/>
  <c r="U2117"/>
  <c r="W2117"/>
  <c r="Y2117"/>
  <c r="N2118"/>
  <c r="P2118"/>
  <c r="R2118"/>
  <c r="T2118"/>
  <c r="V2118"/>
  <c r="X2118"/>
  <c r="Z2118"/>
  <c r="O2119"/>
  <c r="Q2119"/>
  <c r="S2119"/>
  <c r="U2119"/>
  <c r="W2119"/>
  <c r="Y2119"/>
  <c r="N2120"/>
  <c r="P2120"/>
  <c r="R2120"/>
  <c r="T2120"/>
  <c r="V2120"/>
  <c r="X2120"/>
  <c r="Z2120"/>
  <c r="O2121"/>
  <c r="Q2121"/>
  <c r="S2121"/>
  <c r="U2121"/>
  <c r="W2121"/>
  <c r="Y2121"/>
  <c r="N2122"/>
  <c r="P2122"/>
  <c r="R2122"/>
  <c r="T2122"/>
  <c r="V2122"/>
  <c r="X2122"/>
  <c r="Z2122"/>
  <c r="O2123"/>
  <c r="Q2123"/>
  <c r="S2123"/>
  <c r="U2123"/>
  <c r="W2123"/>
  <c r="Y2123"/>
  <c r="N2124"/>
  <c r="P2124"/>
  <c r="R2124"/>
  <c r="T2124"/>
  <c r="V2124"/>
  <c r="X2124"/>
  <c r="Z2124"/>
  <c r="O2125"/>
  <c r="Q2125"/>
  <c r="S2125"/>
  <c r="U2125"/>
  <c r="W2125"/>
  <c r="Y2125"/>
  <c r="N2126"/>
  <c r="P2126"/>
  <c r="R2126"/>
  <c r="T2126"/>
  <c r="V2126"/>
  <c r="X2126"/>
  <c r="Z2126"/>
  <c r="O2127"/>
  <c r="Q2127"/>
  <c r="S2127"/>
  <c r="U2127"/>
  <c r="W2127"/>
  <c r="Y2127"/>
  <c r="N2128"/>
  <c r="P2128"/>
  <c r="R2128"/>
  <c r="T2128"/>
  <c r="V2128"/>
  <c r="X2128"/>
  <c r="Z2128"/>
  <c r="O2129"/>
  <c r="Q2129"/>
  <c r="S2129"/>
  <c r="U2129"/>
  <c r="W2129"/>
  <c r="Y2129"/>
  <c r="N2130"/>
  <c r="P2130"/>
  <c r="R2130"/>
  <c r="T2130"/>
  <c r="V2130"/>
  <c r="X2130"/>
  <c r="Z2130"/>
  <c r="O2131"/>
  <c r="Q2131"/>
  <c r="S2131"/>
  <c r="U2131"/>
  <c r="W2131"/>
  <c r="Y2131"/>
  <c r="N2132"/>
  <c r="P2132"/>
  <c r="R2132"/>
  <c r="T2132"/>
  <c r="V2132"/>
  <c r="X2132"/>
  <c r="Z2132"/>
  <c r="O2133"/>
  <c r="Q2133"/>
  <c r="S2133"/>
  <c r="U2133"/>
  <c r="W2133"/>
  <c r="Y2133"/>
  <c r="N2134"/>
  <c r="P2134"/>
  <c r="R2134"/>
  <c r="T2134"/>
  <c r="V2134"/>
  <c r="X2134"/>
  <c r="Z2134"/>
  <c r="O2135"/>
  <c r="Q2135"/>
  <c r="S2135"/>
  <c r="U2135"/>
  <c r="W2135"/>
  <c r="Y2135"/>
  <c r="N2136"/>
  <c r="P2136"/>
  <c r="R2136"/>
  <c r="T2136"/>
  <c r="V2136"/>
  <c r="X2136"/>
  <c r="Z2136"/>
  <c r="O2137"/>
  <c r="Q2137"/>
  <c r="S2137"/>
  <c r="U2137"/>
  <c r="W2137"/>
  <c r="Y2137"/>
  <c r="N2138"/>
  <c r="P2138"/>
  <c r="R2138"/>
  <c r="T2138"/>
  <c r="V2138"/>
  <c r="X2138"/>
  <c r="Z2138"/>
  <c r="O2139"/>
  <c r="Q2139"/>
  <c r="S2139"/>
  <c r="U2139"/>
  <c r="W2139"/>
  <c r="Y2139"/>
  <c r="N2140"/>
  <c r="P2140"/>
  <c r="R2140"/>
  <c r="T2140"/>
  <c r="V2140"/>
  <c r="X2140"/>
  <c r="Z2140"/>
  <c r="O2141"/>
  <c r="Q2141"/>
  <c r="S2141"/>
  <c r="U2141"/>
  <c r="W2141"/>
  <c r="Y2141"/>
  <c r="N2142"/>
  <c r="P2142"/>
  <c r="R2142"/>
  <c r="T2142"/>
  <c r="V2142"/>
  <c r="X2142"/>
  <c r="Z2142"/>
  <c r="O2143"/>
  <c r="Q2143"/>
  <c r="S2143"/>
  <c r="U2143"/>
  <c r="W2143"/>
  <c r="Y2143"/>
  <c r="N2144"/>
  <c r="P2144"/>
  <c r="R2144"/>
  <c r="T2144"/>
  <c r="V2144"/>
  <c r="X2144"/>
  <c r="Z2144"/>
  <c r="O2145"/>
  <c r="Q2145"/>
  <c r="S2145"/>
  <c r="U2145"/>
  <c r="W2145"/>
  <c r="Y2145"/>
  <c r="N2146"/>
  <c r="P2146"/>
  <c r="R2146"/>
  <c r="T2146"/>
  <c r="V2146"/>
  <c r="X2146"/>
  <c r="Z2146"/>
  <c r="O2147"/>
  <c r="Q2147"/>
  <c r="S2147"/>
  <c r="U2147"/>
  <c r="W2147"/>
  <c r="Y2147"/>
  <c r="N2148"/>
  <c r="P2148"/>
  <c r="R2148"/>
  <c r="T2148"/>
  <c r="V2148"/>
  <c r="X2148"/>
  <c r="Z2148"/>
  <c r="O2149"/>
  <c r="Q2149"/>
  <c r="S2149"/>
  <c r="U2149"/>
  <c r="W2149"/>
  <c r="Y2149"/>
  <c r="N2150"/>
  <c r="P2150"/>
  <c r="R2150"/>
  <c r="T2150"/>
  <c r="V2150"/>
  <c r="X2150"/>
  <c r="Z2150"/>
  <c r="O2151"/>
  <c r="Q2151"/>
  <c r="S2151"/>
  <c r="U2151"/>
  <c r="W2151"/>
  <c r="Y2151"/>
  <c r="N2152"/>
  <c r="P2152"/>
  <c r="R2152"/>
  <c r="T2152"/>
  <c r="V2152"/>
  <c r="X2152"/>
  <c r="Z2152"/>
  <c r="O2153"/>
  <c r="Q2153"/>
  <c r="S2153"/>
  <c r="U2153"/>
  <c r="W2153"/>
  <c r="Y2153"/>
  <c r="N2154"/>
  <c r="P2154"/>
  <c r="R2154"/>
  <c r="T2154"/>
  <c r="V2154"/>
  <c r="X2154"/>
  <c r="Z2154"/>
  <c r="O2155"/>
  <c r="Q2155"/>
  <c r="S2155"/>
  <c r="U2155"/>
  <c r="W2155"/>
  <c r="Y2155"/>
  <c r="N2156"/>
  <c r="P2156"/>
  <c r="R2156"/>
  <c r="T2156"/>
  <c r="V2156"/>
  <c r="X2156"/>
  <c r="Z2156"/>
  <c r="O2157"/>
  <c r="Q2157"/>
  <c r="S2157"/>
  <c r="U2157"/>
  <c r="W2157"/>
  <c r="Y2157"/>
  <c r="N2158"/>
  <c r="P2158"/>
  <c r="R2158"/>
  <c r="T2158"/>
  <c r="V2158"/>
  <c r="X2158"/>
  <c r="Z2158"/>
  <c r="O2159"/>
  <c r="Q2159"/>
  <c r="S2159"/>
  <c r="U2159"/>
  <c r="W2159"/>
  <c r="Y2159"/>
  <c r="N2160"/>
  <c r="P2160"/>
  <c r="R2160"/>
  <c r="T2160"/>
  <c r="V2160"/>
  <c r="X2160"/>
  <c r="Z2160"/>
  <c r="O2161"/>
  <c r="Q2161"/>
  <c r="S2161"/>
  <c r="U2161"/>
  <c r="W2161"/>
  <c r="Y2161"/>
  <c r="N2162"/>
  <c r="R2162"/>
  <c r="V2162"/>
  <c r="Z2162"/>
  <c r="Q2163"/>
  <c r="U2163"/>
  <c r="Y2163"/>
  <c r="P2164"/>
  <c r="T2164"/>
  <c r="X2164"/>
  <c r="O2165"/>
  <c r="S2165"/>
  <c r="W2165"/>
  <c r="N2166"/>
  <c r="R2166"/>
  <c r="U2166"/>
  <c r="W2166"/>
  <c r="Y2166"/>
  <c r="N2167"/>
  <c r="P2167"/>
  <c r="R2167"/>
  <c r="T2167"/>
  <c r="V2167"/>
  <c r="X2167"/>
  <c r="Z2167"/>
  <c r="O2168"/>
  <c r="Q2168"/>
  <c r="S2168"/>
  <c r="U2168"/>
  <c r="W2168"/>
  <c r="Y2168"/>
  <c r="N2169"/>
  <c r="P2169"/>
  <c r="R2169"/>
  <c r="T2169"/>
  <c r="V2169"/>
  <c r="X2169"/>
  <c r="Z2169"/>
  <c r="O2170"/>
  <c r="Q2170"/>
  <c r="S2170"/>
  <c r="U2170"/>
  <c r="W2170"/>
  <c r="Y2170"/>
  <c r="N2171"/>
  <c r="P2171"/>
  <c r="R2171"/>
  <c r="T2171"/>
  <c r="V2171"/>
  <c r="X2171"/>
  <c r="Z2171"/>
  <c r="O2172"/>
  <c r="Q2172"/>
  <c r="S2172"/>
  <c r="U2172"/>
  <c r="W2172"/>
  <c r="Y2172"/>
  <c r="N2173"/>
  <c r="P2173"/>
  <c r="R2173"/>
  <c r="T2173"/>
  <c r="V2173"/>
  <c r="X2173"/>
  <c r="Z2173"/>
  <c r="O2174"/>
  <c r="Q2174"/>
  <c r="S2174"/>
  <c r="U2174"/>
  <c r="W2174"/>
  <c r="Y2174"/>
  <c r="N2175"/>
  <c r="P2175"/>
  <c r="R2175"/>
  <c r="T2175"/>
  <c r="V2175"/>
  <c r="X2175"/>
  <c r="Z2175"/>
  <c r="O2176"/>
  <c r="Q2176"/>
  <c r="S2176"/>
  <c r="U2176"/>
  <c r="W2176"/>
  <c r="Y2176"/>
  <c r="N2177"/>
  <c r="P2177"/>
  <c r="R2177"/>
  <c r="T2177"/>
  <c r="V2177"/>
  <c r="X2177"/>
  <c r="Z2177"/>
  <c r="O2178"/>
  <c r="Q2178"/>
  <c r="S2178"/>
  <c r="U2178"/>
  <c r="W2178"/>
  <c r="Y2178"/>
  <c r="N2179"/>
  <c r="P2179"/>
  <c r="R2179"/>
  <c r="T2179"/>
  <c r="V2179"/>
  <c r="X2179"/>
  <c r="Z2179"/>
  <c r="O2180"/>
  <c r="Q2180"/>
  <c r="S2180"/>
  <c r="U2180"/>
  <c r="W2180"/>
  <c r="Y2180"/>
  <c r="N2181"/>
  <c r="P2181"/>
  <c r="R2181"/>
  <c r="T2181"/>
  <c r="V2181"/>
  <c r="X2181"/>
  <c r="Z2181"/>
  <c r="O2182"/>
  <c r="Q2182"/>
  <c r="S2182"/>
  <c r="U2182"/>
  <c r="W2182"/>
  <c r="Y2182"/>
  <c r="N2183"/>
  <c r="P2183"/>
  <c r="R2183"/>
  <c r="T2183"/>
  <c r="V2183"/>
  <c r="X2183"/>
  <c r="Z2183"/>
  <c r="O2184"/>
  <c r="Q2184"/>
  <c r="S2184"/>
  <c r="U2184"/>
  <c r="W2184"/>
  <c r="Y2184"/>
  <c r="N2185"/>
  <c r="P2185"/>
  <c r="R2185"/>
  <c r="T2185"/>
  <c r="V2185"/>
  <c r="X2185"/>
  <c r="Z2185"/>
  <c r="O2186"/>
  <c r="Q2186"/>
  <c r="S2186"/>
  <c r="U2186"/>
  <c r="W2186"/>
  <c r="Y2186"/>
  <c r="N2187"/>
  <c r="P2187"/>
  <c r="R2187"/>
  <c r="T2187"/>
  <c r="V2187"/>
  <c r="X2187"/>
  <c r="Z2187"/>
  <c r="O2188"/>
  <c r="Q2188"/>
  <c r="S2188"/>
  <c r="U2188"/>
  <c r="W2188"/>
  <c r="Y2188"/>
  <c r="N2189"/>
  <c r="P2189"/>
  <c r="R2189"/>
  <c r="T2189"/>
  <c r="V2189"/>
  <c r="X2189"/>
  <c r="Z2189"/>
  <c r="O2190"/>
  <c r="Q2190"/>
  <c r="S2190"/>
  <c r="U2190"/>
  <c r="W2190"/>
  <c r="Y2190"/>
  <c r="N2191"/>
  <c r="P2191"/>
  <c r="R2191"/>
  <c r="T2191"/>
  <c r="V2191"/>
  <c r="X2191"/>
  <c r="Z2191"/>
  <c r="O2192"/>
  <c r="Q2192"/>
  <c r="S2192"/>
  <c r="U2192"/>
  <c r="W2192"/>
  <c r="Y2192"/>
  <c r="N2193"/>
  <c r="P2193"/>
  <c r="R2193"/>
  <c r="T2193"/>
  <c r="V2193"/>
  <c r="X2193"/>
  <c r="Z2193"/>
  <c r="O2194"/>
  <c r="Q2194"/>
  <c r="S2194"/>
  <c r="U2194"/>
  <c r="W2194"/>
  <c r="Y2194"/>
  <c r="N2195"/>
  <c r="P2195"/>
  <c r="R2195"/>
  <c r="T2195"/>
  <c r="V2195"/>
  <c r="X2195"/>
  <c r="Z2195"/>
  <c r="O2196"/>
  <c r="Q2196"/>
  <c r="S2196"/>
  <c r="U2196"/>
  <c r="W2196"/>
  <c r="Y2196"/>
  <c r="N2197"/>
  <c r="P2197"/>
  <c r="R2197"/>
  <c r="T2197"/>
  <c r="V2197"/>
  <c r="X2197"/>
  <c r="Z2197"/>
  <c r="O2198"/>
  <c r="Q2198"/>
  <c r="S2198"/>
  <c r="U2198"/>
  <c r="W2198"/>
  <c r="Y2198"/>
  <c r="N2199"/>
  <c r="P2199"/>
  <c r="R2199"/>
  <c r="T2199"/>
  <c r="V2199"/>
  <c r="X2199"/>
  <c r="Z2199"/>
  <c r="O2200"/>
  <c r="Q2200"/>
  <c r="S2200"/>
  <c r="U2200"/>
  <c r="W2200"/>
  <c r="Y2200"/>
  <c r="N2201"/>
  <c r="P2201"/>
  <c r="R2201"/>
  <c r="T2201"/>
  <c r="V2201"/>
  <c r="X2201"/>
  <c r="Z2201"/>
  <c r="O2202"/>
  <c r="Q2202"/>
  <c r="S2202"/>
  <c r="U2202"/>
  <c r="W2202"/>
  <c r="Y2202"/>
  <c r="N2203"/>
  <c r="P2203"/>
  <c r="R2203"/>
  <c r="T2203"/>
  <c r="V2203"/>
  <c r="X2203"/>
  <c r="Z2203"/>
  <c r="O2204"/>
  <c r="Q2204"/>
  <c r="S2204"/>
  <c r="U2204"/>
  <c r="W2204"/>
  <c r="Y2204"/>
  <c r="N2205"/>
  <c r="P2205"/>
  <c r="R2205"/>
  <c r="T2205"/>
  <c r="V2205"/>
  <c r="X2205"/>
  <c r="Z2205"/>
  <c r="O2206"/>
  <c r="Q2206"/>
  <c r="S2206"/>
  <c r="U2206"/>
  <c r="W2206"/>
  <c r="Y2206"/>
  <c r="N2207"/>
  <c r="P2207"/>
  <c r="R2207"/>
  <c r="T2207"/>
  <c r="V2207"/>
  <c r="X2207"/>
  <c r="Z2207"/>
  <c r="O2208"/>
  <c r="Q2208"/>
  <c r="S2208"/>
  <c r="U2208"/>
  <c r="W2208"/>
  <c r="Y2208"/>
  <c r="N2209"/>
  <c r="P2209"/>
  <c r="R2209"/>
  <c r="T2209"/>
  <c r="V2209"/>
  <c r="X2209"/>
  <c r="Z2209"/>
  <c r="O2210"/>
  <c r="Q2210"/>
  <c r="S2210"/>
  <c r="U2210"/>
  <c r="W2210"/>
  <c r="Y2210"/>
  <c r="N2211"/>
  <c r="P2211"/>
  <c r="R2211"/>
  <c r="T2211"/>
  <c r="V2211"/>
  <c r="X2211"/>
  <c r="Z2211"/>
  <c r="O2212"/>
  <c r="Q2212"/>
  <c r="S2212"/>
  <c r="U2212"/>
  <c r="W2212"/>
  <c r="Y2212"/>
  <c r="N2213"/>
  <c r="P2213"/>
  <c r="R2213"/>
  <c r="T2213"/>
  <c r="V2213"/>
  <c r="X2213"/>
  <c r="Z2213"/>
  <c r="O2214"/>
  <c r="Q2214"/>
  <c r="S2214"/>
  <c r="U2214"/>
  <c r="W2214"/>
  <c r="Y2214"/>
  <c r="N2215"/>
  <c r="P2215"/>
  <c r="R2215"/>
  <c r="T2215"/>
  <c r="V2215"/>
  <c r="X2215"/>
  <c r="Z2215"/>
  <c r="O2216"/>
  <c r="Q2216"/>
  <c r="S2216"/>
  <c r="U2216"/>
  <c r="W2216"/>
  <c r="Y2216"/>
  <c r="N2217"/>
  <c r="P2217"/>
  <c r="R2217"/>
  <c r="T2217"/>
  <c r="V2217"/>
  <c r="X2217"/>
  <c r="Z2217"/>
  <c r="O2218"/>
  <c r="Q2218"/>
  <c r="S2218"/>
  <c r="U2218"/>
  <c r="W2218"/>
  <c r="Y2218"/>
  <c r="N2219"/>
  <c r="P2219"/>
  <c r="R2219"/>
  <c r="T2219"/>
  <c r="V2219"/>
  <c r="X2219"/>
  <c r="Z2219"/>
  <c r="O2220"/>
  <c r="Q2220"/>
  <c r="S2220"/>
  <c r="U2220"/>
  <c r="W2220"/>
  <c r="Y2220"/>
  <c r="N2221"/>
  <c r="P2221"/>
  <c r="R2221"/>
  <c r="T2221"/>
  <c r="V2221"/>
  <c r="X2221"/>
  <c r="Z2221"/>
  <c r="O2222"/>
  <c r="Q2222"/>
  <c r="S2222"/>
  <c r="U2222"/>
  <c r="W2222"/>
  <c r="Y2222"/>
  <c r="O2224"/>
  <c r="Q2224"/>
  <c r="S2224"/>
  <c r="U2224"/>
  <c r="W2224"/>
  <c r="Y2224"/>
  <c r="N2225"/>
  <c r="P2225"/>
  <c r="R2225"/>
  <c r="T2225"/>
  <c r="V2225"/>
  <c r="X2225"/>
  <c r="Z2225"/>
  <c r="O2226"/>
  <c r="Q2226"/>
  <c r="S2226"/>
  <c r="U2226"/>
  <c r="W2226"/>
  <c r="Y2226"/>
  <c r="N2227"/>
  <c r="P2227"/>
  <c r="R2227"/>
  <c r="T2227"/>
  <c r="V2227"/>
  <c r="X2227"/>
  <c r="Z2227"/>
  <c r="O2228"/>
  <c r="Q2228"/>
  <c r="S2228"/>
  <c r="U2228"/>
  <c r="W2228"/>
  <c r="Y2228"/>
  <c r="N2229"/>
  <c r="P2229"/>
  <c r="R2229"/>
  <c r="T2229"/>
  <c r="V2229"/>
  <c r="X2229"/>
  <c r="Z2229"/>
  <c r="O2230"/>
  <c r="Q2230"/>
  <c r="S2230"/>
  <c r="U2230"/>
  <c r="W2230"/>
  <c r="Y2230"/>
  <c r="N2231"/>
  <c r="P2231"/>
  <c r="R2231"/>
  <c r="T2231"/>
  <c r="V2231"/>
  <c r="X2231"/>
  <c r="Z2231"/>
  <c r="O2232"/>
  <c r="Q2232"/>
  <c r="S2232"/>
  <c r="U2232"/>
  <c r="W2232"/>
  <c r="Y2232"/>
  <c r="N2233"/>
  <c r="P2233"/>
  <c r="R2233"/>
  <c r="T2233"/>
  <c r="V2233"/>
  <c r="X2233"/>
  <c r="Z2233"/>
  <c r="O2234"/>
  <c r="Q2234"/>
  <c r="S2234"/>
  <c r="U2234"/>
  <c r="W2234"/>
  <c r="Y2234"/>
  <c r="N2235"/>
  <c r="P2235"/>
  <c r="R2235"/>
  <c r="T2235"/>
  <c r="V2235"/>
  <c r="X2235"/>
  <c r="Z2235"/>
  <c r="O2236"/>
  <c r="Q2236"/>
  <c r="S2236"/>
  <c r="U2236"/>
  <c r="W2236"/>
  <c r="Y2236"/>
  <c r="N2237"/>
  <c r="P2237"/>
  <c r="R2237"/>
  <c r="T2237"/>
  <c r="V2237"/>
  <c r="X2237"/>
  <c r="Z2237"/>
  <c r="O2238"/>
  <c r="Q2238"/>
  <c r="S2238"/>
  <c r="U2238"/>
  <c r="W2238"/>
  <c r="Y2238"/>
  <c r="N2239"/>
  <c r="P2239"/>
  <c r="R2239"/>
  <c r="T2239"/>
  <c r="V2239"/>
  <c r="X2239"/>
  <c r="Z2239"/>
  <c r="O2240"/>
  <c r="Q2240"/>
  <c r="S2240"/>
  <c r="U2240"/>
  <c r="W2240"/>
  <c r="Y2240"/>
  <c r="N2241"/>
  <c r="P2241"/>
  <c r="R2241"/>
  <c r="T2241"/>
  <c r="V2241"/>
  <c r="X2241"/>
  <c r="Z2241"/>
  <c r="O2242"/>
  <c r="Q2242"/>
  <c r="S2242"/>
  <c r="U2242"/>
  <c r="W2242"/>
  <c r="Y2242"/>
  <c r="N2243"/>
  <c r="P2243"/>
  <c r="R2243"/>
  <c r="T2243"/>
  <c r="V2243"/>
  <c r="X2243"/>
  <c r="Z2243"/>
  <c r="O2244"/>
  <c r="Q2244"/>
  <c r="S2244"/>
  <c r="U2244"/>
  <c r="W2244"/>
  <c r="Y2244"/>
  <c r="N2245"/>
  <c r="P2245"/>
  <c r="R2245"/>
  <c r="T2245"/>
  <c r="V2245"/>
  <c r="X2245"/>
  <c r="Z2245"/>
  <c r="O2246"/>
  <c r="Q2246"/>
  <c r="S2246"/>
  <c r="U2246"/>
  <c r="W2246"/>
  <c r="Y2246"/>
  <c r="N2247"/>
  <c r="P2247"/>
  <c r="R2247"/>
  <c r="T2247"/>
  <c r="V2247"/>
  <c r="X2247"/>
  <c r="Z2247"/>
  <c r="O2248"/>
  <c r="Q2248"/>
  <c r="S2248"/>
  <c r="U2248"/>
  <c r="W2248"/>
  <c r="Y2248"/>
  <c r="N2249"/>
  <c r="P2249"/>
  <c r="R2249"/>
  <c r="T2249"/>
  <c r="V2249"/>
  <c r="X2249"/>
  <c r="Z2249"/>
  <c r="O2250"/>
  <c r="Q2250"/>
  <c r="S2250"/>
  <c r="U2250"/>
  <c r="W2250"/>
  <c r="Y2250"/>
  <c r="N2251"/>
  <c r="P2251"/>
  <c r="R2251"/>
  <c r="T2251"/>
  <c r="V2251"/>
  <c r="X2251"/>
  <c r="Z2251"/>
  <c r="O2252"/>
  <c r="Q2252"/>
  <c r="S2252"/>
  <c r="U2252"/>
  <c r="W2252"/>
  <c r="Y2252"/>
  <c r="N2253"/>
  <c r="P2253"/>
  <c r="R2253"/>
  <c r="T2253"/>
  <c r="V2253"/>
  <c r="X2253"/>
  <c r="Z2253"/>
  <c r="O2254"/>
  <c r="Q2254"/>
  <c r="S2254"/>
  <c r="U2254"/>
  <c r="W2254"/>
  <c r="Y2254"/>
  <c r="N2255"/>
  <c r="P2255"/>
  <c r="R2255"/>
  <c r="T2255"/>
  <c r="V2255"/>
  <c r="X2255"/>
  <c r="Z2255"/>
  <c r="O2256"/>
  <c r="Q2256"/>
  <c r="S2256"/>
  <c r="U2256"/>
  <c r="W2256"/>
  <c r="Y2256"/>
  <c r="N2257"/>
  <c r="P2257"/>
  <c r="R2257"/>
  <c r="T2257"/>
  <c r="V2257"/>
  <c r="X2257"/>
  <c r="Z2257"/>
  <c r="O2258"/>
  <c r="Q2258"/>
  <c r="S2258"/>
  <c r="U2258"/>
  <c r="W2258"/>
  <c r="Y2258"/>
  <c r="N2259"/>
  <c r="P2259"/>
  <c r="R2259"/>
  <c r="T2259"/>
  <c r="V2259"/>
  <c r="X2259"/>
  <c r="Z2259"/>
  <c r="O2260"/>
  <c r="Q2260"/>
  <c r="S2260"/>
  <c r="U2260"/>
  <c r="W2260"/>
  <c r="Y2260"/>
  <c r="N2261"/>
  <c r="P2261"/>
  <c r="R2261"/>
  <c r="T2261"/>
  <c r="V2261"/>
  <c r="X2261"/>
  <c r="Z2261"/>
  <c r="O2262"/>
  <c r="Q2262"/>
  <c r="S2262"/>
  <c r="U2262"/>
  <c r="W2262"/>
  <c r="Y2262"/>
  <c r="N2263"/>
  <c r="P2263"/>
  <c r="R2263"/>
  <c r="T2263"/>
  <c r="V2263"/>
  <c r="X2263"/>
  <c r="Z2263"/>
  <c r="O2264"/>
  <c r="Q2264"/>
  <c r="S2264"/>
  <c r="U2264"/>
  <c r="W2264"/>
  <c r="Y2264"/>
  <c r="N2265"/>
  <c r="P2265"/>
  <c r="R2265"/>
  <c r="T2265"/>
  <c r="V2265"/>
  <c r="X2265"/>
  <c r="Z2265"/>
  <c r="O2266"/>
  <c r="Q2266"/>
  <c r="S2266"/>
  <c r="U2266"/>
  <c r="W2266"/>
  <c r="Y2266"/>
  <c r="N2267"/>
  <c r="P2267"/>
  <c r="R2267"/>
  <c r="T2267"/>
  <c r="V2267"/>
  <c r="X2267"/>
  <c r="Z2267"/>
  <c r="O2268"/>
  <c r="Q2268"/>
  <c r="S2268"/>
  <c r="U2268"/>
  <c r="W2268"/>
  <c r="Y2268"/>
  <c r="N2269"/>
  <c r="P2269"/>
  <c r="R2269"/>
  <c r="T2269"/>
  <c r="V2269"/>
  <c r="X2269"/>
  <c r="Z2269"/>
  <c r="O2270"/>
  <c r="Q2270"/>
  <c r="S2270"/>
  <c r="U2270"/>
  <c r="W2270"/>
  <c r="Y2270"/>
  <c r="N2271"/>
  <c r="P2271"/>
  <c r="R2271"/>
  <c r="T2271"/>
  <c r="V2271"/>
  <c r="X2271"/>
  <c r="Z2271"/>
  <c r="O2272"/>
  <c r="Q2272"/>
  <c r="S2272"/>
  <c r="U2272"/>
  <c r="W2272"/>
  <c r="Y2272"/>
  <c r="N2273"/>
  <c r="P2273"/>
  <c r="R2273"/>
  <c r="T2273"/>
  <c r="V2273"/>
  <c r="X2273"/>
  <c r="Z2273"/>
  <c r="O2274"/>
  <c r="Q2274"/>
  <c r="S2274"/>
  <c r="U2274"/>
  <c r="W2274"/>
  <c r="Y2274"/>
  <c r="N2275"/>
  <c r="P2275"/>
  <c r="R2275"/>
  <c r="T2275"/>
  <c r="V2275"/>
  <c r="X2275"/>
  <c r="Z2275"/>
  <c r="O2276"/>
  <c r="Q2276"/>
  <c r="S2276"/>
  <c r="U2276"/>
  <c r="W2276"/>
  <c r="Y2276"/>
  <c r="N2277"/>
  <c r="P2277"/>
  <c r="R2277"/>
  <c r="T2277"/>
  <c r="V2277"/>
  <c r="X2277"/>
  <c r="Z2277"/>
  <c r="O2278"/>
  <c r="Q2278"/>
  <c r="S2278"/>
  <c r="U2278"/>
  <c r="W2278"/>
  <c r="Y2278"/>
  <c r="N2279"/>
  <c r="P2279"/>
  <c r="R2279"/>
  <c r="T2279"/>
  <c r="V2279"/>
  <c r="X2279"/>
  <c r="Z2279"/>
  <c r="O2280"/>
  <c r="Q2280"/>
  <c r="S2280"/>
  <c r="U2280"/>
  <c r="W2280"/>
  <c r="Y2280"/>
  <c r="N2281"/>
  <c r="P2281"/>
  <c r="R2281"/>
  <c r="T2281"/>
  <c r="V2281"/>
  <c r="X2281"/>
  <c r="Z2281"/>
  <c r="O2282"/>
  <c r="Q2282"/>
  <c r="S2282"/>
  <c r="U2282"/>
  <c r="W2282"/>
  <c r="Y2282"/>
  <c r="N2283"/>
  <c r="P2283"/>
  <c r="R2283"/>
  <c r="T2283"/>
  <c r="V2283"/>
  <c r="X2283"/>
  <c r="Z2283"/>
  <c r="O2284"/>
  <c r="Q2284"/>
  <c r="S2284"/>
  <c r="U2284"/>
  <c r="W2284"/>
  <c r="Y2284"/>
  <c r="N2285"/>
  <c r="P2285"/>
  <c r="R2285"/>
  <c r="T2285"/>
  <c r="V2285"/>
  <c r="X2285"/>
  <c r="Z2285"/>
  <c r="O2286"/>
  <c r="Q2286"/>
  <c r="S2286"/>
  <c r="U2286"/>
  <c r="W2286"/>
  <c r="Y2286"/>
  <c r="N2287"/>
  <c r="P2287"/>
  <c r="R2287"/>
  <c r="T2287"/>
  <c r="V2287"/>
  <c r="X2287"/>
  <c r="Z2287"/>
  <c r="O2288"/>
  <c r="Q2288"/>
  <c r="S2288"/>
  <c r="U2288"/>
  <c r="W2288"/>
  <c r="Y2288"/>
  <c r="N2289"/>
  <c r="P2289"/>
  <c r="R2289"/>
  <c r="T2289"/>
  <c r="V2289"/>
  <c r="X2289"/>
  <c r="Z2289"/>
  <c r="O2290"/>
  <c r="Q2290"/>
  <c r="S2290"/>
  <c r="U2290"/>
  <c r="W2290"/>
  <c r="Y2290"/>
  <c r="N2291"/>
  <c r="P2291"/>
  <c r="R2291"/>
  <c r="T2291"/>
  <c r="V2291"/>
  <c r="X2291"/>
  <c r="Z2291"/>
  <c r="O2292"/>
  <c r="Q2292"/>
  <c r="S2292"/>
  <c r="U2292"/>
  <c r="W2292"/>
  <c r="Y2292"/>
  <c r="N2293"/>
  <c r="P2293"/>
  <c r="R2293"/>
  <c r="T2293"/>
  <c r="V2293"/>
  <c r="X2293"/>
  <c r="Z2293"/>
  <c r="O2294"/>
  <c r="Q2294"/>
  <c r="S2294"/>
  <c r="U2294"/>
  <c r="W2294"/>
  <c r="Y2294"/>
  <c r="N2295"/>
  <c r="P2295"/>
  <c r="R2295"/>
  <c r="T2295"/>
  <c r="V2295"/>
  <c r="X2295"/>
  <c r="Z2295"/>
  <c r="O2296"/>
  <c r="Q2296"/>
  <c r="S2296"/>
  <c r="U2296"/>
  <c r="W2296"/>
  <c r="Y2296"/>
  <c r="N2297"/>
  <c r="P2297"/>
  <c r="R2297"/>
  <c r="T2297"/>
  <c r="V2297"/>
  <c r="X2297"/>
  <c r="Z2297"/>
  <c r="O2298"/>
  <c r="Q2298"/>
  <c r="S2298"/>
  <c r="U2298"/>
  <c r="W2298"/>
  <c r="Y2298"/>
  <c r="N2299"/>
  <c r="P2299"/>
  <c r="R2299"/>
  <c r="T2299"/>
  <c r="V2299"/>
  <c r="X2299"/>
  <c r="Z2299"/>
  <c r="O2300"/>
  <c r="Q2300"/>
  <c r="S2300"/>
  <c r="U2300"/>
  <c r="W2300"/>
  <c r="Y2300"/>
  <c r="N2301"/>
  <c r="P2301"/>
  <c r="R2301"/>
  <c r="T2301"/>
  <c r="V2301"/>
  <c r="X2301"/>
  <c r="Z2301"/>
  <c r="O2302"/>
  <c r="Q2302"/>
  <c r="S2302"/>
  <c r="U2302"/>
  <c r="W2302"/>
  <c r="Y2302"/>
  <c r="N2303"/>
  <c r="P2303"/>
  <c r="R2303"/>
  <c r="T2303"/>
  <c r="V2303"/>
  <c r="X2303"/>
  <c r="Z2303"/>
  <c r="O2304"/>
  <c r="Q2304"/>
  <c r="S2304"/>
  <c r="U2304"/>
  <c r="W2304"/>
  <c r="Y2304"/>
  <c r="N2305"/>
  <c r="P2305"/>
  <c r="R2305"/>
  <c r="T2305"/>
  <c r="V2305"/>
  <c r="X2305"/>
  <c r="Z2305"/>
  <c r="O2306"/>
  <c r="Q2306"/>
  <c r="S2306"/>
  <c r="U2306"/>
  <c r="W2306"/>
  <c r="Y2306"/>
  <c r="N2307"/>
  <c r="P2307"/>
  <c r="R2307"/>
  <c r="T2307"/>
  <c r="V2307"/>
  <c r="X2307"/>
  <c r="Z2307"/>
  <c r="O2308"/>
  <c r="Q2308"/>
  <c r="S2308"/>
  <c r="U2308"/>
  <c r="W2308"/>
  <c r="Y2308"/>
  <c r="N2309"/>
  <c r="P2309"/>
  <c r="R2309"/>
  <c r="T2309"/>
  <c r="V2309"/>
  <c r="X2309"/>
  <c r="Z2309"/>
  <c r="O2310"/>
  <c r="Q2310"/>
  <c r="S2310"/>
  <c r="U2310"/>
  <c r="W2310"/>
  <c r="Y2310"/>
  <c r="N2311"/>
  <c r="P2311"/>
  <c r="R2311"/>
  <c r="T2311"/>
  <c r="V2311"/>
  <c r="X2311"/>
  <c r="Z2311"/>
  <c r="O2312"/>
  <c r="Q2312"/>
  <c r="S2312"/>
  <c r="U2312"/>
  <c r="W2312"/>
  <c r="Y2312"/>
  <c r="N2313"/>
  <c r="P2313"/>
  <c r="R2313"/>
  <c r="T2313"/>
  <c r="V2313"/>
  <c r="X2313"/>
  <c r="Z2313"/>
  <c r="O2314"/>
  <c r="Q2314"/>
  <c r="S2314"/>
  <c r="U2314"/>
  <c r="W2314"/>
  <c r="Y2314"/>
  <c r="N2315"/>
  <c r="P2315"/>
  <c r="R2315"/>
  <c r="T2315"/>
  <c r="V2315"/>
  <c r="X2315"/>
  <c r="Z2315"/>
  <c r="O2316"/>
  <c r="Q2316"/>
  <c r="S2316"/>
  <c r="U2316"/>
  <c r="W2316"/>
  <c r="Y2316"/>
  <c r="N2317"/>
  <c r="P2317"/>
  <c r="R2317"/>
  <c r="T2317"/>
  <c r="V2317"/>
  <c r="X2317"/>
  <c r="Z2317"/>
  <c r="O2318"/>
  <c r="Q2318"/>
  <c r="S2318"/>
  <c r="U2318"/>
  <c r="W2318"/>
  <c r="Y2318"/>
  <c r="N2319"/>
  <c r="P2319"/>
  <c r="R2319"/>
  <c r="T2319"/>
  <c r="V2319"/>
  <c r="X2319"/>
  <c r="Z2319"/>
  <c r="O2320"/>
  <c r="Q2320"/>
  <c r="S2320"/>
  <c r="U2320"/>
  <c r="W2320"/>
  <c r="Y2320"/>
  <c r="N2321"/>
  <c r="P2321"/>
  <c r="R2321"/>
  <c r="T2321"/>
  <c r="V2321"/>
  <c r="X2321"/>
  <c r="Z2321"/>
  <c r="O2322"/>
  <c r="Q2322"/>
  <c r="S2322"/>
  <c r="U2322"/>
  <c r="W2322"/>
  <c r="Y2322"/>
  <c r="N2323"/>
  <c r="P2323"/>
  <c r="R2323"/>
  <c r="T2323"/>
  <c r="V2323"/>
  <c r="X2323"/>
  <c r="Z2323"/>
  <c r="O2324"/>
  <c r="Q2324"/>
  <c r="S2324"/>
  <c r="U2324"/>
  <c r="W2324"/>
  <c r="Y2324"/>
  <c r="N2325"/>
  <c r="P2325"/>
  <c r="R2325"/>
  <c r="T2325"/>
  <c r="V2325"/>
  <c r="X2325"/>
  <c r="Z2325"/>
  <c r="O2326"/>
  <c r="Q2326"/>
  <c r="S2326"/>
  <c r="U2326"/>
  <c r="W2326"/>
  <c r="Y2326"/>
  <c r="N2327"/>
  <c r="P2327"/>
  <c r="R2327"/>
  <c r="T2327"/>
  <c r="V2327"/>
  <c r="X2327"/>
  <c r="Z2327"/>
  <c r="O2328"/>
  <c r="Q2328"/>
  <c r="S2328"/>
  <c r="U2328"/>
  <c r="W2328"/>
  <c r="Y2328"/>
  <c r="N2329"/>
  <c r="P2329"/>
  <c r="R2329"/>
  <c r="T2329"/>
  <c r="V2329"/>
  <c r="X2329"/>
  <c r="Z2329"/>
  <c r="O2330"/>
  <c r="Q2330"/>
  <c r="S2330"/>
  <c r="U2330"/>
  <c r="W2330"/>
  <c r="Y2330"/>
  <c r="N2331"/>
  <c r="P2331"/>
  <c r="R2331"/>
  <c r="T2331"/>
  <c r="V2331"/>
  <c r="X2331"/>
  <c r="Z2331"/>
  <c r="O2332"/>
  <c r="Q2332"/>
  <c r="S2332"/>
  <c r="U2332"/>
  <c r="W2332"/>
  <c r="Y2332"/>
  <c r="N2333"/>
  <c r="P2333"/>
  <c r="R2333"/>
  <c r="T2333"/>
  <c r="V2333"/>
  <c r="X2333"/>
  <c r="Z2333"/>
  <c r="O2334"/>
  <c r="Q2334"/>
  <c r="S2334"/>
  <c r="U2334"/>
  <c r="W2334"/>
  <c r="Y2334"/>
  <c r="N2335"/>
  <c r="P2335"/>
  <c r="R2335"/>
  <c r="T2335"/>
  <c r="V2335"/>
  <c r="X2335"/>
  <c r="Z2335"/>
  <c r="O2336"/>
  <c r="Q2336"/>
  <c r="S2336"/>
  <c r="U2336"/>
  <c r="W2336"/>
  <c r="Y2336"/>
  <c r="N2337"/>
  <c r="P2337"/>
  <c r="R2337"/>
  <c r="T2337"/>
  <c r="V2337"/>
  <c r="X2337"/>
  <c r="Z2337"/>
  <c r="O2338"/>
  <c r="Q2338"/>
  <c r="S2338"/>
  <c r="U2338"/>
  <c r="W2338"/>
  <c r="Y2338"/>
  <c r="N2339"/>
  <c r="P2339"/>
  <c r="R2339"/>
  <c r="T2339"/>
  <c r="V2339"/>
  <c r="X2339"/>
  <c r="Z2339"/>
  <c r="O2340"/>
  <c r="Q2340"/>
  <c r="S2340"/>
  <c r="U2340"/>
  <c r="W2340"/>
  <c r="Y2340"/>
  <c r="N2341"/>
  <c r="P2341"/>
  <c r="R2341"/>
  <c r="T2341"/>
  <c r="V2341"/>
  <c r="X2341"/>
  <c r="Z2341"/>
  <c r="O2342"/>
  <c r="Q2342"/>
  <c r="S2342"/>
  <c r="U2342"/>
  <c r="W2342"/>
  <c r="Y2342"/>
  <c r="N2343"/>
  <c r="P2343"/>
  <c r="R2343"/>
  <c r="T2343"/>
  <c r="V2343"/>
  <c r="X2343"/>
  <c r="Z2343"/>
  <c r="O2344"/>
  <c r="Q2344"/>
  <c r="S2344"/>
  <c r="U2344"/>
  <c r="W2344"/>
  <c r="Y2344"/>
  <c r="N2345"/>
  <c r="P2345"/>
  <c r="R2345"/>
  <c r="T2345"/>
  <c r="V2345"/>
  <c r="X2345"/>
  <c r="Z2345"/>
  <c r="O2346"/>
  <c r="Q2346"/>
  <c r="S2346"/>
  <c r="U2346"/>
  <c r="W2346"/>
  <c r="Y2346"/>
  <c r="N2347"/>
  <c r="P2347"/>
  <c r="R2347"/>
  <c r="T2347"/>
  <c r="V2347"/>
  <c r="X2347"/>
  <c r="Z2347"/>
  <c r="O2348"/>
  <c r="Q2348"/>
  <c r="S2348"/>
  <c r="U2348"/>
  <c r="W2348"/>
  <c r="Y2348"/>
  <c r="N2349"/>
  <c r="P2349"/>
  <c r="R2349"/>
  <c r="T2349"/>
  <c r="V2349"/>
  <c r="X2349"/>
  <c r="Z2349"/>
  <c r="O2350"/>
  <c r="Q2350"/>
  <c r="S2350"/>
  <c r="U2350"/>
  <c r="W2350"/>
  <c r="Y2350"/>
  <c r="N2351"/>
  <c r="P2351"/>
  <c r="R2351"/>
  <c r="T2351"/>
  <c r="V2351"/>
  <c r="X2351"/>
  <c r="Z2351"/>
  <c r="O2352"/>
  <c r="Q2352"/>
  <c r="S2352"/>
  <c r="U2352"/>
  <c r="W2352"/>
  <c r="Y2352"/>
  <c r="N2353"/>
  <c r="P2353"/>
  <c r="R2353"/>
  <c r="T2353"/>
  <c r="V2353"/>
  <c r="X2353"/>
  <c r="Z2353"/>
  <c r="O2354"/>
  <c r="Q2354"/>
  <c r="S2354"/>
  <c r="U2354"/>
  <c r="W2354"/>
  <c r="Y2354"/>
  <c r="N2355"/>
  <c r="P2355"/>
  <c r="R2355"/>
  <c r="T2355"/>
  <c r="V2355"/>
  <c r="X2355"/>
  <c r="Z2355"/>
  <c r="O2356"/>
  <c r="Q2356"/>
  <c r="S2356"/>
  <c r="U2356"/>
  <c r="W2356"/>
  <c r="Y2356"/>
  <c r="N2357"/>
  <c r="P2357"/>
  <c r="R2357"/>
  <c r="T2357"/>
  <c r="V2357"/>
  <c r="X2357"/>
  <c r="Z2357"/>
  <c r="O2358"/>
  <c r="Q2358"/>
  <c r="S2358"/>
  <c r="U2358"/>
  <c r="W2358"/>
  <c r="Y2358"/>
  <c r="N2359"/>
  <c r="P2359"/>
  <c r="R2359"/>
  <c r="T2359"/>
  <c r="V2359"/>
  <c r="X2359"/>
  <c r="Z2359"/>
  <c r="O2360"/>
  <c r="Q2360"/>
  <c r="S2360"/>
  <c r="U2360"/>
  <c r="W2360"/>
  <c r="Y2360"/>
  <c r="N2361"/>
  <c r="P2361"/>
  <c r="R2361"/>
  <c r="T2361"/>
  <c r="V2361"/>
  <c r="X2361"/>
  <c r="Z2361"/>
  <c r="O2362"/>
  <c r="Q2362"/>
  <c r="S2362"/>
  <c r="U2362"/>
  <c r="W2362"/>
  <c r="Y2362"/>
  <c r="N2363"/>
  <c r="P2363"/>
  <c r="R2363"/>
  <c r="T2363"/>
  <c r="V2363"/>
  <c r="X2363"/>
  <c r="Z2363"/>
  <c r="O2364"/>
  <c r="Q2364"/>
  <c r="S2364"/>
  <c r="U2364"/>
  <c r="W2364"/>
  <c r="Y2364"/>
  <c r="N2365"/>
  <c r="P2365"/>
  <c r="R2365"/>
  <c r="T2365"/>
  <c r="V2365"/>
  <c r="X2365"/>
  <c r="Z2365"/>
  <c r="O2366"/>
  <c r="Q2366"/>
  <c r="S2366"/>
  <c r="U2366"/>
  <c r="W2366"/>
  <c r="Y2366"/>
  <c r="N2367"/>
  <c r="P2367"/>
  <c r="R2367"/>
  <c r="T2367"/>
  <c r="V2367"/>
  <c r="X2367"/>
  <c r="Z2367"/>
  <c r="O2368"/>
  <c r="Q2368"/>
  <c r="S2368"/>
  <c r="U2368"/>
  <c r="W2368"/>
  <c r="Y2368"/>
  <c r="N2369"/>
  <c r="P2369"/>
  <c r="R2369"/>
  <c r="T2369"/>
  <c r="V2369"/>
  <c r="X2369"/>
  <c r="Z2369"/>
  <c r="O2370"/>
  <c r="Q2370"/>
  <c r="S2370"/>
  <c r="U2370"/>
  <c r="W2370"/>
  <c r="Y2370"/>
  <c r="N2371"/>
  <c r="P2371"/>
  <c r="R2371"/>
  <c r="T2371"/>
  <c r="V2371"/>
  <c r="X2371"/>
  <c r="Z2371"/>
  <c r="O2372"/>
  <c r="Q2372"/>
  <c r="S2372"/>
  <c r="U2372"/>
  <c r="W2372"/>
  <c r="Y2372"/>
  <c r="N2373"/>
  <c r="P2373"/>
  <c r="R2373"/>
  <c r="T2373"/>
  <c r="V2373"/>
  <c r="X2373"/>
  <c r="Z2373"/>
  <c r="O2374"/>
  <c r="Q2374"/>
  <c r="S2374"/>
  <c r="U2374"/>
  <c r="W2374"/>
  <c r="Y2374"/>
  <c r="N2375"/>
  <c r="P2375"/>
  <c r="R2375"/>
  <c r="T2375"/>
  <c r="V2375"/>
  <c r="X2375"/>
  <c r="Z2375"/>
  <c r="O2376"/>
  <c r="Q2376"/>
  <c r="S2376"/>
  <c r="U2376"/>
  <c r="W2376"/>
  <c r="Y2376"/>
  <c r="N2377"/>
  <c r="P2377"/>
  <c r="R2377"/>
  <c r="T2377"/>
  <c r="V2377"/>
  <c r="X2377"/>
  <c r="Z2377"/>
  <c r="O2378"/>
  <c r="Q2378"/>
  <c r="S2378"/>
  <c r="U2378"/>
  <c r="W2378"/>
  <c r="Y2378"/>
  <c r="N2379"/>
  <c r="P2379"/>
  <c r="R2379"/>
  <c r="T2379"/>
  <c r="V2379"/>
  <c r="X2379"/>
  <c r="Z2379"/>
  <c r="O2380"/>
  <c r="Q2380"/>
  <c r="S2380"/>
  <c r="U2380"/>
  <c r="W2380"/>
  <c r="Y2380"/>
  <c r="N2381"/>
  <c r="P2381"/>
  <c r="R2381"/>
  <c r="T2381"/>
  <c r="V2381"/>
  <c r="X2381"/>
  <c r="Z2381"/>
  <c r="O2382"/>
  <c r="Q2382"/>
  <c r="S2382"/>
  <c r="U2382"/>
  <c r="W2382"/>
  <c r="Y2382"/>
  <c r="N2383"/>
  <c r="P2383"/>
  <c r="R2383"/>
  <c r="T2383"/>
  <c r="V2383"/>
  <c r="X2383"/>
  <c r="Z2383"/>
  <c r="O2384"/>
  <c r="Q2384"/>
  <c r="S2384"/>
  <c r="U2384"/>
  <c r="W2384"/>
  <c r="Y2384"/>
  <c r="N2385"/>
  <c r="P2385"/>
  <c r="R2385"/>
  <c r="T2385"/>
  <c r="V2385"/>
  <c r="X2385"/>
  <c r="Z2385"/>
  <c r="O2386"/>
  <c r="Q2386"/>
  <c r="S2386"/>
  <c r="U2386"/>
  <c r="W2386"/>
  <c r="Y2386"/>
  <c r="N2387"/>
  <c r="P2387"/>
  <c r="R2387"/>
  <c r="T2387"/>
  <c r="V2387"/>
  <c r="X2387"/>
  <c r="Z2387"/>
  <c r="O2388"/>
  <c r="Q2388"/>
  <c r="S2388"/>
  <c r="U2388"/>
  <c r="W2388"/>
  <c r="Y2388"/>
  <c r="N2389"/>
  <c r="P2389"/>
  <c r="R2389"/>
  <c r="T2389"/>
  <c r="V2389"/>
  <c r="X2389"/>
  <c r="Z2389"/>
  <c r="O2390"/>
  <c r="Q2390"/>
  <c r="S2390"/>
  <c r="U2390"/>
  <c r="W2390"/>
  <c r="Y2390"/>
  <c r="N2391"/>
  <c r="P2391"/>
  <c r="R2391"/>
  <c r="T2391"/>
  <c r="V2391"/>
  <c r="X2391"/>
  <c r="Z2391"/>
  <c r="O2392"/>
  <c r="Q2392"/>
  <c r="S2392"/>
  <c r="U2392"/>
  <c r="W2392"/>
  <c r="Y2392"/>
  <c r="N2393"/>
  <c r="P2393"/>
  <c r="R2393"/>
  <c r="T2393"/>
  <c r="V2393"/>
  <c r="X2393"/>
  <c r="Z2393"/>
  <c r="O2394"/>
  <c r="Q2394"/>
  <c r="S2394"/>
  <c r="U2394"/>
  <c r="W2394"/>
  <c r="Y2394"/>
  <c r="N2395"/>
  <c r="P2395"/>
  <c r="R2395"/>
  <c r="T2395"/>
  <c r="V2395"/>
  <c r="X2395"/>
  <c r="Z2395"/>
  <c r="O2396"/>
  <c r="Q2396"/>
  <c r="S2396"/>
  <c r="U2396"/>
  <c r="W2396"/>
  <c r="Y2396"/>
  <c r="N2397"/>
  <c r="P2397"/>
  <c r="R2397"/>
  <c r="T2397"/>
  <c r="V2397"/>
  <c r="X2397"/>
  <c r="Z2397"/>
  <c r="O2398"/>
  <c r="Q2398"/>
  <c r="S2398"/>
  <c r="U2398"/>
  <c r="W2398"/>
  <c r="Y2398"/>
  <c r="N2399"/>
  <c r="P2399"/>
  <c r="R2399"/>
  <c r="T2399"/>
  <c r="V2399"/>
  <c r="X2399"/>
  <c r="Z2399"/>
  <c r="O2400"/>
  <c r="Q2400"/>
  <c r="S2400"/>
  <c r="U2400"/>
  <c r="W2400"/>
  <c r="Y2400"/>
  <c r="N2401"/>
  <c r="P2401"/>
  <c r="R2401"/>
  <c r="T2401"/>
  <c r="V2401"/>
  <c r="X2401"/>
  <c r="Z2401"/>
  <c r="O2402"/>
  <c r="Q2402"/>
  <c r="S2402"/>
  <c r="U2402"/>
  <c r="W2402"/>
  <c r="Y2402"/>
  <c r="N2403"/>
  <c r="P2403"/>
  <c r="R2403"/>
  <c r="T2403"/>
  <c r="V2403"/>
  <c r="X2403"/>
  <c r="Z2403"/>
  <c r="O2404"/>
  <c r="Q2404"/>
  <c r="S2404"/>
  <c r="U2404"/>
  <c r="W2404"/>
  <c r="Y2404"/>
  <c r="N2405"/>
  <c r="P2405"/>
  <c r="R2405"/>
  <c r="T2405"/>
  <c r="V2405"/>
  <c r="X2405"/>
  <c r="Z2405"/>
  <c r="O2406"/>
  <c r="Q2406"/>
  <c r="S2406"/>
  <c r="U2406"/>
  <c r="W2406"/>
  <c r="Y2406"/>
  <c r="N2407"/>
  <c r="P2407"/>
  <c r="R2407"/>
  <c r="T2407"/>
  <c r="V2407"/>
  <c r="X2407"/>
  <c r="Z2407"/>
  <c r="O2408"/>
  <c r="Q2408"/>
  <c r="S2408"/>
  <c r="U2408"/>
  <c r="W2408"/>
  <c r="Y2408"/>
  <c r="N2409"/>
  <c r="P2409"/>
  <c r="R2409"/>
  <c r="T2409"/>
  <c r="V2409"/>
  <c r="X2409"/>
  <c r="Z2409"/>
  <c r="O2410"/>
  <c r="Q2410"/>
  <c r="S2410"/>
  <c r="U2410"/>
  <c r="W2410"/>
  <c r="Y2410"/>
  <c r="N2411"/>
  <c r="P2411"/>
  <c r="R2411"/>
  <c r="T2411"/>
  <c r="V2411"/>
  <c r="X2411"/>
  <c r="Z2411"/>
  <c r="O2412"/>
  <c r="Q2412"/>
  <c r="S2412"/>
  <c r="U2412"/>
  <c r="W2412"/>
  <c r="Y2412"/>
  <c r="N2413"/>
  <c r="P2413"/>
  <c r="R2413"/>
  <c r="T2413"/>
  <c r="V2413"/>
  <c r="X2413"/>
  <c r="Z2413"/>
  <c r="O2414"/>
  <c r="Q2414"/>
  <c r="S2414"/>
  <c r="U2414"/>
  <c r="W2414"/>
  <c r="Y2414"/>
  <c r="N2415"/>
  <c r="P2415"/>
  <c r="R2415"/>
  <c r="T2415"/>
  <c r="V2415"/>
  <c r="X2415"/>
  <c r="Z2415"/>
  <c r="O2416"/>
  <c r="Q2416"/>
  <c r="S2416"/>
  <c r="U2416"/>
  <c r="W2416"/>
  <c r="Y2416"/>
  <c r="N2417"/>
  <c r="P2417"/>
  <c r="R2417"/>
  <c r="T2417"/>
  <c r="V2417"/>
  <c r="X2417"/>
  <c r="Z2417"/>
  <c r="O2418"/>
  <c r="Q2418"/>
  <c r="S2418"/>
  <c r="U2418"/>
  <c r="W2418"/>
  <c r="Y2418"/>
  <c r="N2419"/>
  <c r="P2419"/>
  <c r="R2419"/>
  <c r="T2419"/>
  <c r="V2419"/>
  <c r="X2419"/>
  <c r="Z2419"/>
  <c r="O2420"/>
  <c r="Q2420"/>
  <c r="S2420"/>
  <c r="U2420"/>
  <c r="W2420"/>
  <c r="Y2420"/>
  <c r="N2421"/>
  <c r="P2421"/>
  <c r="R2421"/>
  <c r="T2421"/>
  <c r="V2421"/>
  <c r="X2421"/>
  <c r="Z2421"/>
  <c r="O2422"/>
  <c r="Q2422"/>
  <c r="S2422"/>
  <c r="U2422"/>
  <c r="W2422"/>
  <c r="Y2422"/>
  <c r="N2423"/>
  <c r="P2423"/>
  <c r="R2423"/>
  <c r="T2423"/>
  <c r="V2423"/>
  <c r="X2423"/>
  <c r="Z2423"/>
  <c r="O2424"/>
  <c r="Q2424"/>
  <c r="S2424"/>
  <c r="U2424"/>
  <c r="W2424"/>
  <c r="Y2424"/>
  <c r="N2425"/>
  <c r="P2425"/>
  <c r="R2425"/>
  <c r="T2425"/>
  <c r="V2425"/>
  <c r="X2425"/>
  <c r="Z2425"/>
  <c r="O2426"/>
  <c r="Q2426"/>
  <c r="S2426"/>
  <c r="U2426"/>
  <c r="W2426"/>
  <c r="Y2426"/>
  <c r="N2427"/>
  <c r="P2427"/>
  <c r="R2427"/>
  <c r="T2427"/>
  <c r="V2427"/>
  <c r="X2427"/>
  <c r="Z2427"/>
  <c r="O2428"/>
  <c r="Q2428"/>
  <c r="S2428"/>
  <c r="U2428"/>
  <c r="W2428"/>
  <c r="Y2428"/>
  <c r="N2429"/>
  <c r="P2429"/>
  <c r="R2429"/>
  <c r="T2429"/>
  <c r="V2429"/>
  <c r="X2429"/>
  <c r="Z2429"/>
  <c r="O2430"/>
  <c r="Q2430"/>
  <c r="S2430"/>
  <c r="U2430"/>
  <c r="W2430"/>
  <c r="Y2430"/>
  <c r="N2431"/>
  <c r="P2431"/>
  <c r="R2431"/>
  <c r="T2431"/>
  <c r="V2431"/>
  <c r="X2431"/>
  <c r="Z2431"/>
  <c r="O2432"/>
  <c r="Q2432"/>
  <c r="S2432"/>
  <c r="U2432"/>
  <c r="W2432"/>
  <c r="Y2432"/>
  <c r="N2433"/>
  <c r="P2433"/>
  <c r="R2433"/>
  <c r="T2433"/>
  <c r="V2433"/>
  <c r="X2433"/>
  <c r="Z2433"/>
  <c r="O2434"/>
  <c r="Q2434"/>
  <c r="S2434"/>
  <c r="U2434"/>
  <c r="W2434"/>
  <c r="Y2434"/>
  <c r="N2435"/>
  <c r="P2435"/>
  <c r="R2435"/>
  <c r="T2435"/>
  <c r="V2435"/>
  <c r="X2435"/>
  <c r="Z2435"/>
  <c r="O2436"/>
  <c r="Q2436"/>
  <c r="S2436"/>
  <c r="U2436"/>
  <c r="W2436"/>
  <c r="Y2436"/>
  <c r="N2437"/>
  <c r="P2437"/>
  <c r="R2437"/>
  <c r="T2437"/>
  <c r="V2437"/>
  <c r="X2437"/>
  <c r="Z2437"/>
  <c r="O2438"/>
  <c r="Q2438"/>
  <c r="S2438"/>
  <c r="U2438"/>
  <c r="W2438"/>
  <c r="Y2438"/>
  <c r="N2439"/>
  <c r="P2439"/>
  <c r="R2439"/>
  <c r="T2439"/>
  <c r="V2439"/>
  <c r="X2439"/>
  <c r="Z2439"/>
  <c r="O2440"/>
  <c r="Q2440"/>
  <c r="S2440"/>
  <c r="U2440"/>
  <c r="W2440"/>
  <c r="Y2440"/>
  <c r="N2441"/>
  <c r="P2441"/>
  <c r="R2441"/>
  <c r="T2441"/>
  <c r="V2441"/>
  <c r="X2441"/>
  <c r="Z2441"/>
  <c r="O2442"/>
  <c r="Q2442"/>
  <c r="S2442"/>
  <c r="U2442"/>
  <c r="W2442"/>
  <c r="Y2442"/>
  <c r="N2443"/>
  <c r="P2443"/>
  <c r="R2443"/>
  <c r="T2443"/>
  <c r="V2443"/>
  <c r="X2443"/>
  <c r="Z2443"/>
  <c r="O2444"/>
  <c r="Q2444"/>
  <c r="S2444"/>
  <c r="U2444"/>
  <c r="W2444"/>
  <c r="Y2444"/>
  <c r="N2445"/>
  <c r="P2445"/>
  <c r="R2445"/>
  <c r="T2445"/>
  <c r="V2445"/>
  <c r="X2445"/>
  <c r="Z2445"/>
  <c r="O2446"/>
  <c r="Q2446"/>
  <c r="S2446"/>
  <c r="U2446"/>
  <c r="W2446"/>
  <c r="Y2446"/>
  <c r="N2447"/>
  <c r="P2447"/>
  <c r="R2447"/>
  <c r="T2447"/>
  <c r="V2447"/>
  <c r="X2447"/>
  <c r="Z2447"/>
  <c r="O2448"/>
  <c r="Q2448"/>
  <c r="S2448"/>
  <c r="U2448"/>
  <c r="W2448"/>
  <c r="Y2448"/>
  <c r="N2449"/>
  <c r="P2449"/>
  <c r="R2449"/>
  <c r="T2449"/>
  <c r="V2449"/>
  <c r="X2449"/>
  <c r="Z2449"/>
  <c r="O2450"/>
  <c r="Q2450"/>
  <c r="S2450"/>
  <c r="U2450"/>
  <c r="W2450"/>
  <c r="Y2450"/>
  <c r="N2451"/>
  <c r="P2451"/>
  <c r="R2451"/>
  <c r="T2451"/>
  <c r="V2451"/>
  <c r="X2451"/>
  <c r="Z2451"/>
  <c r="O2452"/>
  <c r="Q2452"/>
  <c r="S2452"/>
  <c r="U2452"/>
  <c r="W2452"/>
  <c r="Y2452"/>
  <c r="N2453"/>
  <c r="P2453"/>
  <c r="R2453"/>
  <c r="T2453"/>
  <c r="V2453"/>
  <c r="X2453"/>
  <c r="Z2453"/>
  <c r="O2454"/>
  <c r="Q2454"/>
  <c r="S2454"/>
  <c r="U2454"/>
  <c r="W2454"/>
  <c r="Y2454"/>
  <c r="N2455"/>
  <c r="P2455"/>
  <c r="R2455"/>
  <c r="T2455"/>
  <c r="V2455"/>
  <c r="X2455"/>
  <c r="Z2455"/>
  <c r="O2456"/>
  <c r="Q2456"/>
  <c r="S2456"/>
  <c r="U2456"/>
  <c r="W2456"/>
  <c r="Y2456"/>
  <c r="N2457"/>
  <c r="P2457"/>
  <c r="R2457"/>
  <c r="T2457"/>
  <c r="V2457"/>
  <c r="X2457"/>
  <c r="Z2457"/>
  <c r="O2458"/>
  <c r="Q2458"/>
  <c r="S2458"/>
  <c r="U2458"/>
  <c r="W2458"/>
  <c r="Y2458"/>
  <c r="N2459"/>
  <c r="P2459"/>
  <c r="R2459"/>
  <c r="T2459"/>
  <c r="V2459"/>
  <c r="X2459"/>
  <c r="Z2459"/>
  <c r="O2460"/>
  <c r="Q2460"/>
  <c r="S2460"/>
  <c r="U2460"/>
  <c r="W2460"/>
  <c r="Y2460"/>
  <c r="N2461"/>
  <c r="P2461"/>
  <c r="R2461"/>
  <c r="T2461"/>
  <c r="V2461"/>
  <c r="X2461"/>
  <c r="Z2461"/>
  <c r="O2462"/>
  <c r="Q2462"/>
  <c r="S2462"/>
  <c r="U2462"/>
  <c r="W2462"/>
  <c r="Y2462"/>
  <c r="N2463"/>
  <c r="P2463"/>
  <c r="R2463"/>
  <c r="T2463"/>
  <c r="V2463"/>
  <c r="X2463"/>
  <c r="Z2463"/>
  <c r="O2464"/>
  <c r="Q2464"/>
  <c r="S2464"/>
  <c r="U2464"/>
  <c r="W2464"/>
  <c r="Y2464"/>
  <c r="N2465"/>
  <c r="P2465"/>
  <c r="R2465"/>
  <c r="T2465"/>
  <c r="V2465"/>
  <c r="X2465"/>
  <c r="Z2465"/>
  <c r="O2466"/>
  <c r="Q2466"/>
  <c r="S2466"/>
  <c r="U2466"/>
  <c r="W2466"/>
  <c r="Y2466"/>
  <c r="N2467"/>
  <c r="P2467"/>
  <c r="R2467"/>
  <c r="T2467"/>
  <c r="V2467"/>
  <c r="X2467"/>
  <c r="Z2467"/>
  <c r="O2468"/>
  <c r="Q2468"/>
  <c r="S2468"/>
  <c r="U2468"/>
  <c r="W2468"/>
  <c r="Y2468"/>
  <c r="N2469"/>
  <c r="P2469"/>
  <c r="R2469"/>
  <c r="T2469"/>
  <c r="V2469"/>
  <c r="X2469"/>
  <c r="Z2469"/>
  <c r="O2470"/>
  <c r="Q2470"/>
  <c r="S2470"/>
  <c r="U2470"/>
  <c r="W2470"/>
  <c r="Y2470"/>
  <c r="N2471"/>
  <c r="P2471"/>
  <c r="R2471"/>
  <c r="T2471"/>
  <c r="V2471"/>
  <c r="X2471"/>
  <c r="Z2471"/>
  <c r="O2472"/>
  <c r="Q2472"/>
  <c r="S2472"/>
  <c r="U2472"/>
  <c r="W2472"/>
  <c r="Y2472"/>
  <c r="N2473"/>
  <c r="P2473"/>
  <c r="R2473"/>
  <c r="T2473"/>
  <c r="V2473"/>
  <c r="X2473"/>
  <c r="Z2473"/>
  <c r="O2474"/>
  <c r="Q2474"/>
  <c r="S2474"/>
  <c r="U2474"/>
  <c r="W2474"/>
  <c r="Y2474"/>
  <c r="N2475"/>
  <c r="P2475"/>
  <c r="R2475"/>
  <c r="T2475"/>
  <c r="V2475"/>
  <c r="X2475"/>
  <c r="Z2475"/>
  <c r="O2476"/>
  <c r="Q2476"/>
  <c r="S2476"/>
  <c r="U2476"/>
  <c r="W2476"/>
  <c r="Y2476"/>
  <c r="N2477"/>
  <c r="P2477"/>
  <c r="R2477"/>
  <c r="T2477"/>
  <c r="V2477"/>
  <c r="X2477"/>
  <c r="Z2477"/>
  <c r="O2478"/>
  <c r="Q2478"/>
  <c r="S2478"/>
  <c r="U2478"/>
  <c r="W2478"/>
  <c r="Y2478"/>
  <c r="N2479"/>
  <c r="P2479"/>
  <c r="R2479"/>
  <c r="T2479"/>
  <c r="V2479"/>
  <c r="X2479"/>
  <c r="Z2479"/>
  <c r="O2480"/>
  <c r="Q2480"/>
  <c r="S2480"/>
  <c r="U2480"/>
  <c r="W2480"/>
  <c r="Y2480"/>
  <c r="N2481"/>
  <c r="P2481"/>
  <c r="R2481"/>
  <c r="T2481"/>
  <c r="V2481"/>
  <c r="X2481"/>
  <c r="Z2481"/>
  <c r="O2482"/>
  <c r="Q2482"/>
  <c r="S2482"/>
  <c r="U2482"/>
  <c r="W2482"/>
  <c r="Y2482"/>
  <c r="N2483"/>
  <c r="P2483"/>
  <c r="R2483"/>
  <c r="T2483"/>
  <c r="V2483"/>
  <c r="X2483"/>
  <c r="Z2483"/>
  <c r="O2484"/>
  <c r="Q2484"/>
  <c r="S2484"/>
  <c r="U2484"/>
  <c r="W2484"/>
  <c r="Y2484"/>
  <c r="N2485"/>
  <c r="P2485"/>
  <c r="R2485"/>
  <c r="T2485"/>
  <c r="V2485"/>
  <c r="X2485"/>
  <c r="Z2485"/>
  <c r="O2486"/>
  <c r="Q2486"/>
  <c r="S2486"/>
  <c r="U2486"/>
  <c r="W2486"/>
  <c r="Y2486"/>
  <c r="N2487"/>
  <c r="P2487"/>
  <c r="R2487"/>
  <c r="T2487"/>
  <c r="V2487"/>
  <c r="X2487"/>
  <c r="Z2487"/>
  <c r="O2488"/>
  <c r="Q2488"/>
  <c r="S2488"/>
  <c r="U2488"/>
  <c r="W2488"/>
  <c r="Y2488"/>
  <c r="N2489"/>
  <c r="P2489"/>
  <c r="R2489"/>
  <c r="T2489"/>
  <c r="V2489"/>
  <c r="X2489"/>
  <c r="Z2489"/>
  <c r="O2490"/>
  <c r="Q2490"/>
  <c r="S2490"/>
  <c r="U2490"/>
  <c r="W2490"/>
  <c r="Y2490"/>
  <c r="N2491"/>
  <c r="P2491"/>
  <c r="R2491"/>
  <c r="T2491"/>
  <c r="V2491"/>
  <c r="X2491"/>
  <c r="Z2491"/>
  <c r="O2492"/>
  <c r="Q2492"/>
  <c r="S2492"/>
  <c r="U2492"/>
  <c r="W2492"/>
  <c r="Y2492"/>
  <c r="N2493"/>
  <c r="P2493"/>
  <c r="R2493"/>
  <c r="T2493"/>
  <c r="V2493"/>
  <c r="X2493"/>
  <c r="Z2493"/>
  <c r="O2494"/>
  <c r="Q2494"/>
  <c r="S2494"/>
  <c r="U2494"/>
  <c r="W2494"/>
  <c r="Y2494"/>
  <c r="N2495"/>
  <c r="P2495"/>
  <c r="R2495"/>
  <c r="T2495"/>
  <c r="V2495"/>
  <c r="X2495"/>
  <c r="Z2495"/>
  <c r="O2496"/>
  <c r="Q2496"/>
  <c r="S2496"/>
  <c r="U2496"/>
  <c r="W2496"/>
  <c r="Y2496"/>
  <c r="N2497"/>
  <c r="P2497"/>
  <c r="R2497"/>
  <c r="T2497"/>
  <c r="V2497"/>
  <c r="X2497"/>
  <c r="Z2497"/>
  <c r="O2498"/>
  <c r="Q2498"/>
  <c r="S2498"/>
  <c r="U2498"/>
  <c r="W2498"/>
  <c r="Y2498"/>
  <c r="N2499"/>
  <c r="P2499"/>
  <c r="R2499"/>
  <c r="T2499"/>
  <c r="V2499"/>
  <c r="X2499"/>
  <c r="Z2499"/>
  <c r="O2500"/>
  <c r="Q2500"/>
  <c r="S2500"/>
  <c r="U2500"/>
  <c r="W2500"/>
  <c r="Y2500"/>
  <c r="N2501"/>
  <c r="P2501"/>
  <c r="R2501"/>
  <c r="T2501"/>
  <c r="V2501"/>
  <c r="X2501"/>
  <c r="Z2501"/>
  <c r="O2502"/>
  <c r="Q2502"/>
  <c r="S2502"/>
  <c r="U2502"/>
  <c r="W2502"/>
  <c r="Y2502"/>
  <c r="N2503"/>
  <c r="P2503"/>
  <c r="R2503"/>
  <c r="T2503"/>
  <c r="V2503"/>
  <c r="X2503"/>
  <c r="Z2503"/>
  <c r="O2504"/>
  <c r="Q2504"/>
  <c r="S2504"/>
  <c r="U2504"/>
  <c r="W2504"/>
  <c r="Y2504"/>
  <c r="N2505"/>
  <c r="P2505"/>
  <c r="R2505"/>
  <c r="T2505"/>
  <c r="V2505"/>
  <c r="X2505"/>
  <c r="Z2505"/>
  <c r="O2506"/>
  <c r="Q2506"/>
  <c r="S2506"/>
  <c r="U2506"/>
  <c r="W2506"/>
  <c r="Y2506"/>
  <c r="N2507"/>
  <c r="P2507"/>
  <c r="R2507"/>
  <c r="T2507"/>
  <c r="V2507"/>
  <c r="X2507"/>
  <c r="Z2507"/>
  <c r="O2508"/>
  <c r="Q2508"/>
  <c r="S2508"/>
  <c r="U2508"/>
  <c r="W2508"/>
  <c r="Y2508"/>
  <c r="N2509"/>
  <c r="P2509"/>
  <c r="R2509"/>
  <c r="T2509"/>
  <c r="V2509"/>
  <c r="X2509"/>
  <c r="Z2509"/>
  <c r="O2510"/>
  <c r="Q2510"/>
  <c r="S2510"/>
  <c r="U2510"/>
  <c r="W2510"/>
  <c r="Y2510"/>
  <c r="N2511"/>
  <c r="P2511"/>
  <c r="R2511"/>
  <c r="T2511"/>
  <c r="V2511"/>
  <c r="X2511"/>
  <c r="Z2511"/>
  <c r="O2512"/>
  <c r="Q2512"/>
  <c r="S2512"/>
  <c r="U2512"/>
  <c r="W2512"/>
  <c r="Y2512"/>
  <c r="N2513"/>
  <c r="P2513"/>
  <c r="R2513"/>
  <c r="T2513"/>
  <c r="V2513"/>
  <c r="X2513"/>
  <c r="Z2513"/>
  <c r="O2514"/>
  <c r="Q2514"/>
  <c r="S2514"/>
  <c r="U2514"/>
  <c r="W2514"/>
  <c r="Y2514"/>
  <c r="N2515"/>
  <c r="P2515"/>
  <c r="R2515"/>
  <c r="T2515"/>
  <c r="V2515"/>
  <c r="X2515"/>
  <c r="Z2515"/>
  <c r="O2516"/>
  <c r="Q2516"/>
  <c r="S2516"/>
  <c r="U2516"/>
  <c r="W2516"/>
  <c r="Y2516"/>
  <c r="N2517"/>
  <c r="P2517"/>
  <c r="R2517"/>
  <c r="T2517"/>
  <c r="V2517"/>
  <c r="X2517"/>
  <c r="Z2517"/>
  <c r="O2518"/>
  <c r="Q2518"/>
  <c r="S2518"/>
  <c r="U2518"/>
  <c r="W2518"/>
  <c r="Y2518"/>
  <c r="N2519"/>
  <c r="P2519"/>
  <c r="R2519"/>
  <c r="T2519"/>
  <c r="V2519"/>
  <c r="X2519"/>
  <c r="Z2519"/>
  <c r="O2520"/>
  <c r="Q2520"/>
  <c r="S2520"/>
  <c r="U2520"/>
  <c r="W2520"/>
  <c r="Y2520"/>
  <c r="N2521"/>
  <c r="P2521"/>
  <c r="R2521"/>
  <c r="T2521"/>
  <c r="V2521"/>
  <c r="X2521"/>
  <c r="Z2521"/>
  <c r="O2522"/>
  <c r="Q2522"/>
  <c r="S2522"/>
  <c r="U2522"/>
  <c r="W2522"/>
  <c r="Y2522"/>
  <c r="N2523"/>
  <c r="P2523"/>
  <c r="R2523"/>
  <c r="T2523"/>
  <c r="V2523"/>
  <c r="X2523"/>
  <c r="Z2523"/>
  <c r="O2524"/>
  <c r="Q2524"/>
  <c r="S2524"/>
  <c r="U2524"/>
  <c r="W2524"/>
  <c r="Y2524"/>
  <c r="N2525"/>
  <c r="P2525"/>
  <c r="R2525"/>
  <c r="T2525"/>
  <c r="V2525"/>
  <c r="X2525"/>
  <c r="Z2525"/>
  <c r="O2526"/>
  <c r="Q2526"/>
  <c r="S2526"/>
  <c r="U2526"/>
  <c r="W2526"/>
  <c r="Y2526"/>
  <c r="N2527"/>
  <c r="P2527"/>
  <c r="R2527"/>
  <c r="T2527"/>
  <c r="V2527"/>
  <c r="X2527"/>
  <c r="Z2527"/>
  <c r="O2528"/>
  <c r="Q2528"/>
  <c r="S2528"/>
  <c r="U2528"/>
  <c r="W2528"/>
  <c r="Y2528"/>
  <c r="N2529"/>
  <c r="P2529"/>
  <c r="R2529"/>
  <c r="T2529"/>
  <c r="V2529"/>
  <c r="X2529"/>
  <c r="Z2529"/>
  <c r="O2530"/>
  <c r="Q2530"/>
  <c r="S2530"/>
  <c r="U2530"/>
  <c r="W2530"/>
  <c r="Y2530"/>
  <c r="N2531"/>
  <c r="P2531"/>
  <c r="R2531"/>
  <c r="T2531"/>
  <c r="V2531"/>
  <c r="X2531"/>
  <c r="Z2531"/>
  <c r="O2532"/>
  <c r="Q2532"/>
  <c r="S2532"/>
  <c r="U2532"/>
  <c r="W2532"/>
  <c r="Y2532"/>
  <c r="N2533"/>
  <c r="P2533"/>
  <c r="R2533"/>
  <c r="T2533"/>
  <c r="V2533"/>
  <c r="X2533"/>
  <c r="Z2533"/>
  <c r="O2534"/>
  <c r="Q2534"/>
  <c r="S2534"/>
  <c r="U2534"/>
  <c r="W2534"/>
  <c r="Y2534"/>
  <c r="N2535"/>
  <c r="P2535"/>
  <c r="R2535"/>
  <c r="T2535"/>
  <c r="V2535"/>
  <c r="X2535"/>
  <c r="Z2535"/>
  <c r="O2536"/>
  <c r="Q2536"/>
  <c r="S2536"/>
  <c r="U2536"/>
  <c r="W2536"/>
  <c r="Y2536"/>
  <c r="N2537"/>
  <c r="P2537"/>
  <c r="R2537"/>
  <c r="T2537"/>
  <c r="V2537"/>
  <c r="X2537"/>
  <c r="Z2537"/>
  <c r="O2538"/>
  <c r="Q2538"/>
  <c r="S2538"/>
  <c r="U2538"/>
  <c r="W2538"/>
  <c r="Y2538"/>
  <c r="N2539"/>
  <c r="P2539"/>
  <c r="R2539"/>
  <c r="T2539"/>
  <c r="V2539"/>
  <c r="X2539"/>
  <c r="Z2539"/>
  <c r="O2540"/>
  <c r="Q2540"/>
  <c r="S2540"/>
  <c r="U2540"/>
  <c r="W2540"/>
  <c r="Y2540"/>
  <c r="N2541"/>
  <c r="P2541"/>
  <c r="R2541"/>
  <c r="T2541"/>
  <c r="V2541"/>
  <c r="X2541"/>
  <c r="Z2541"/>
  <c r="O2542"/>
  <c r="Q2542"/>
  <c r="S2542"/>
  <c r="U2542"/>
  <c r="W2542"/>
  <c r="Y2542"/>
  <c r="N2543"/>
  <c r="P2543"/>
  <c r="R2543"/>
  <c r="T2543"/>
  <c r="V2543"/>
  <c r="X2543"/>
  <c r="Z2543"/>
  <c r="O2544"/>
  <c r="Q2544"/>
  <c r="S2544"/>
  <c r="U2544"/>
  <c r="W2544"/>
  <c r="Y2544"/>
  <c r="N2545"/>
  <c r="P2545"/>
  <c r="R2545"/>
  <c r="T2545"/>
  <c r="V2545"/>
  <c r="X2545"/>
  <c r="Z2545"/>
  <c r="O2546"/>
  <c r="Q2546"/>
  <c r="S2546"/>
  <c r="U2546"/>
  <c r="W2546"/>
  <c r="Y2546"/>
  <c r="N2547"/>
  <c r="P2547"/>
  <c r="R2547"/>
  <c r="T2547"/>
  <c r="V2547"/>
  <c r="X2547"/>
  <c r="Z2547"/>
  <c r="O2548"/>
  <c r="Q2548"/>
  <c r="S2548"/>
  <c r="U2548"/>
  <c r="W2548"/>
  <c r="Y2548"/>
  <c r="N2549"/>
  <c r="P2549"/>
  <c r="R2549"/>
  <c r="T2549"/>
  <c r="V2549"/>
  <c r="X2549"/>
  <c r="Z2549"/>
  <c r="O2550"/>
  <c r="Q2550"/>
  <c r="S2550"/>
  <c r="U2550"/>
  <c r="W2550"/>
  <c r="Y2550"/>
  <c r="N2551"/>
  <c r="P2551"/>
  <c r="R2551"/>
  <c r="T2551"/>
  <c r="V2551"/>
  <c r="X2551"/>
  <c r="Z2551"/>
  <c r="O2552"/>
  <c r="Q2552"/>
  <c r="S2552"/>
  <c r="U2552"/>
  <c r="W2552"/>
  <c r="Y2552"/>
  <c r="N2553"/>
  <c r="P2553"/>
  <c r="R2553"/>
  <c r="T2553"/>
  <c r="V2553"/>
  <c r="X2553"/>
  <c r="Z2553"/>
  <c r="O2554"/>
  <c r="Q2554"/>
  <c r="S2554"/>
  <c r="U2554"/>
  <c r="W2554"/>
  <c r="Y2554"/>
  <c r="N2555"/>
  <c r="P2555"/>
  <c r="R2555"/>
  <c r="T2555"/>
  <c r="V2555"/>
  <c r="X2555"/>
  <c r="Z2555"/>
  <c r="O2556"/>
  <c r="Q2556"/>
  <c r="S2556"/>
  <c r="U2556"/>
  <c r="W2556"/>
  <c r="Y2556"/>
  <c r="N2557"/>
  <c r="P2557"/>
  <c r="R2557"/>
  <c r="T2557"/>
  <c r="V2557"/>
  <c r="X2557"/>
  <c r="Z2557"/>
  <c r="O2558"/>
  <c r="Q2558"/>
  <c r="S2558"/>
  <c r="U2558"/>
  <c r="W2558"/>
  <c r="Y2558"/>
  <c r="N2559"/>
  <c r="P2559"/>
  <c r="R2559"/>
  <c r="T2559"/>
  <c r="V2559"/>
  <c r="X2559"/>
  <c r="Z2559"/>
  <c r="O2560"/>
  <c r="Q2560"/>
  <c r="S2560"/>
  <c r="U2560"/>
  <c r="W2560"/>
  <c r="Y2560"/>
  <c r="N2561"/>
  <c r="P2561"/>
  <c r="R2561"/>
  <c r="T2561"/>
  <c r="V2561"/>
  <c r="X2561"/>
  <c r="Z2561"/>
  <c r="O2562"/>
  <c r="Q2562"/>
  <c r="S2562"/>
  <c r="U2562"/>
  <c r="W2562"/>
  <c r="Y2562"/>
  <c r="N2563"/>
  <c r="P2563"/>
  <c r="R2563"/>
  <c r="T2563"/>
  <c r="V2563"/>
  <c r="X2563"/>
  <c r="Z2563"/>
  <c r="O2564"/>
  <c r="Q2564"/>
  <c r="S2564"/>
  <c r="U2564"/>
  <c r="W2564"/>
  <c r="Y2564"/>
  <c r="N2565"/>
  <c r="P2565"/>
  <c r="R2565"/>
  <c r="T2565"/>
  <c r="V2565"/>
  <c r="X2565"/>
  <c r="Z2565"/>
  <c r="O2566"/>
  <c r="Q2566"/>
  <c r="S2566"/>
  <c r="U2566"/>
  <c r="W2566"/>
  <c r="Y2566"/>
  <c r="N2567"/>
  <c r="P2567"/>
  <c r="R2567"/>
  <c r="T2567"/>
  <c r="V2567"/>
  <c r="X2567"/>
  <c r="Z2567"/>
  <c r="O2568"/>
  <c r="Q2568"/>
  <c r="S2568"/>
  <c r="U2568"/>
  <c r="W2568"/>
  <c r="Y2568"/>
  <c r="N2569"/>
  <c r="P2569"/>
  <c r="R2569"/>
  <c r="T2569"/>
  <c r="V2569"/>
  <c r="X2569"/>
  <c r="Z2569"/>
  <c r="O2570"/>
  <c r="Q2570"/>
  <c r="S2570"/>
  <c r="U2570"/>
  <c r="W2570"/>
  <c r="Y2570"/>
  <c r="N2571"/>
  <c r="P2571"/>
  <c r="R2571"/>
  <c r="T2571"/>
  <c r="V2571"/>
  <c r="X2571"/>
  <c r="Z2571"/>
  <c r="O2572"/>
  <c r="Q2572"/>
  <c r="S2572"/>
  <c r="U2572"/>
  <c r="W2572"/>
  <c r="Y2572"/>
  <c r="N2573"/>
  <c r="P2573"/>
  <c r="R2573"/>
  <c r="T2573"/>
  <c r="V2573"/>
  <c r="X2573"/>
  <c r="Z2573"/>
  <c r="O2574"/>
  <c r="Q2574"/>
  <c r="S2574"/>
  <c r="U2574"/>
  <c r="W2574"/>
  <c r="Y2574"/>
  <c r="N2575"/>
  <c r="P2575"/>
  <c r="R2575"/>
  <c r="T2575"/>
  <c r="V2575"/>
  <c r="X2575"/>
  <c r="Z2575"/>
  <c r="O2576"/>
  <c r="Q2576"/>
  <c r="S2576"/>
  <c r="U2576"/>
  <c r="W2576"/>
  <c r="Y2576"/>
  <c r="N2577"/>
  <c r="P2577"/>
  <c r="R2577"/>
  <c r="T2577"/>
  <c r="V2577"/>
  <c r="X2577"/>
  <c r="Z2577"/>
  <c r="O2578"/>
  <c r="Q2578"/>
  <c r="S2578"/>
  <c r="U2578"/>
  <c r="W2578"/>
  <c r="Y2578"/>
  <c r="N2579"/>
  <c r="P2579"/>
  <c r="R2579"/>
  <c r="T2579"/>
  <c r="V2579"/>
  <c r="X2579"/>
  <c r="Z2579"/>
  <c r="O2580"/>
  <c r="Q2580"/>
  <c r="S2580"/>
  <c r="U2580"/>
  <c r="W2580"/>
  <c r="Y2580"/>
  <c r="N2581"/>
  <c r="P2581"/>
  <c r="R2581"/>
  <c r="T2581"/>
  <c r="V2581"/>
  <c r="X2581"/>
  <c r="Z2581"/>
  <c r="O2582"/>
  <c r="Q2582"/>
  <c r="S2582"/>
  <c r="U2582"/>
  <c r="W2582"/>
  <c r="Y2582"/>
  <c r="N2583"/>
  <c r="P2583"/>
  <c r="R2583"/>
  <c r="T2583"/>
  <c r="V2583"/>
  <c r="X2583"/>
  <c r="Z2583"/>
  <c r="O2584"/>
  <c r="Q2584"/>
  <c r="S2584"/>
  <c r="U2584"/>
  <c r="W2584"/>
  <c r="Y2584"/>
  <c r="N2585"/>
  <c r="P2585"/>
  <c r="R2585"/>
  <c r="T2585"/>
  <c r="V2585"/>
  <c r="X2585"/>
  <c r="Z2585"/>
  <c r="O2586"/>
  <c r="Q2586"/>
  <c r="S2586"/>
  <c r="U2586"/>
  <c r="W2586"/>
  <c r="Y2586"/>
  <c r="N2587"/>
  <c r="P2587"/>
  <c r="R2587"/>
  <c r="T2587"/>
  <c r="V2587"/>
  <c r="X2587"/>
  <c r="Z2587"/>
  <c r="O2588"/>
  <c r="Q2588"/>
  <c r="S2588"/>
  <c r="U2588"/>
  <c r="W2588"/>
  <c r="Y2588"/>
  <c r="N2589"/>
  <c r="P2589"/>
  <c r="R2589"/>
  <c r="T2589"/>
  <c r="V2589"/>
  <c r="X2589"/>
  <c r="Z2589"/>
  <c r="O2590"/>
  <c r="Q2590"/>
  <c r="S2590"/>
  <c r="U2590"/>
  <c r="W2590"/>
  <c r="Y2590"/>
  <c r="N2591"/>
  <c r="P2591"/>
  <c r="R2591"/>
  <c r="T2591"/>
  <c r="V2591"/>
  <c r="X2591"/>
  <c r="Z2591"/>
  <c r="O2592"/>
  <c r="Q2592"/>
  <c r="S2592"/>
  <c r="U2592"/>
  <c r="W2592"/>
  <c r="Y2592"/>
  <c r="N2593"/>
  <c r="P2593"/>
  <c r="R2593"/>
  <c r="T2593"/>
  <c r="V2593"/>
  <c r="X2593"/>
  <c r="Z2593"/>
  <c r="O2594"/>
  <c r="Q2594"/>
  <c r="S2594"/>
  <c r="U2594"/>
  <c r="W2594"/>
  <c r="Y2594"/>
  <c r="N2595"/>
  <c r="P2595"/>
  <c r="R2595"/>
  <c r="T2595"/>
  <c r="V2595"/>
  <c r="X2595"/>
  <c r="Z2595"/>
  <c r="O2596"/>
  <c r="Q2596"/>
  <c r="S2596"/>
  <c r="U2596"/>
  <c r="W2596"/>
  <c r="Y2596"/>
  <c r="N2597"/>
  <c r="P2597"/>
  <c r="R2597"/>
  <c r="T2597"/>
  <c r="V2597"/>
  <c r="X2597"/>
  <c r="Z2597"/>
  <c r="O2598"/>
  <c r="Q2598"/>
  <c r="S2598"/>
  <c r="U2598"/>
  <c r="W2598"/>
  <c r="Y2598"/>
  <c r="N2599"/>
  <c r="P2599"/>
  <c r="R2599"/>
  <c r="T2599"/>
  <c r="V2599"/>
  <c r="X2599"/>
  <c r="Z2599"/>
  <c r="O2600"/>
  <c r="Q2600"/>
  <c r="S2600"/>
  <c r="U2600"/>
  <c r="W2600"/>
  <c r="Y2600"/>
  <c r="N2601"/>
  <c r="P2601"/>
  <c r="R2601"/>
  <c r="T2601"/>
  <c r="V2601"/>
  <c r="X2601"/>
  <c r="Z2601"/>
  <c r="O2602"/>
  <c r="Q2602"/>
  <c r="S2602"/>
  <c r="U2602"/>
  <c r="W2602"/>
  <c r="Y2602"/>
  <c r="N2603"/>
  <c r="P2603"/>
  <c r="R2603"/>
  <c r="T2603"/>
  <c r="V2603"/>
  <c r="X2603"/>
  <c r="Z2603"/>
  <c r="O2604"/>
  <c r="Q2604"/>
  <c r="S2604"/>
  <c r="U2604"/>
  <c r="W2604"/>
  <c r="Y2604"/>
  <c r="N2605"/>
  <c r="P2605"/>
  <c r="R2605"/>
  <c r="T2605"/>
  <c r="V2605"/>
  <c r="X2605"/>
  <c r="Z2605"/>
  <c r="O2606"/>
  <c r="Q2606"/>
  <c r="S2606"/>
  <c r="U2606"/>
  <c r="W2606"/>
  <c r="Y2606"/>
  <c r="N2607"/>
  <c r="P2607"/>
  <c r="R2607"/>
  <c r="T2607"/>
  <c r="V2607"/>
  <c r="X2607"/>
  <c r="Z2607"/>
  <c r="O2608"/>
  <c r="Q2608"/>
  <c r="S2608"/>
  <c r="U2608"/>
  <c r="W2608"/>
  <c r="Y2608"/>
  <c r="N2609"/>
  <c r="P2609"/>
  <c r="R2609"/>
  <c r="T2609"/>
  <c r="V2609"/>
  <c r="X2609"/>
  <c r="Z2609"/>
  <c r="O2610"/>
  <c r="Q2610"/>
  <c r="S2610"/>
  <c r="U2610"/>
  <c r="W2610"/>
  <c r="Y2610"/>
  <c r="N2611"/>
  <c r="P2611"/>
  <c r="R2611"/>
  <c r="T2611"/>
  <c r="V2611"/>
  <c r="X2611"/>
  <c r="Z2611"/>
  <c r="O2612"/>
  <c r="Q2612"/>
  <c r="S2612"/>
  <c r="U2612"/>
  <c r="W2612"/>
  <c r="Y2612"/>
  <c r="N2613"/>
  <c r="P2613"/>
  <c r="R2613"/>
  <c r="T2613"/>
  <c r="V2613"/>
  <c r="X2613"/>
  <c r="Z2613"/>
  <c r="O2614"/>
  <c r="Q2614"/>
  <c r="S2614"/>
  <c r="U2614"/>
  <c r="W2614"/>
  <c r="Y2614"/>
  <c r="N2615"/>
  <c r="P2615"/>
  <c r="R2615"/>
  <c r="T2615"/>
  <c r="V2615"/>
  <c r="X2615"/>
  <c r="Z2615"/>
  <c r="O2616"/>
  <c r="Q2616"/>
  <c r="S2616"/>
  <c r="U2616"/>
  <c r="W2616"/>
  <c r="Y2616"/>
  <c r="N2617"/>
  <c r="P2617"/>
  <c r="R2617"/>
  <c r="T2617"/>
  <c r="V2617"/>
  <c r="X2617"/>
  <c r="Z2617"/>
  <c r="O2618"/>
  <c r="Q2618"/>
  <c r="S2618"/>
  <c r="U2618"/>
  <c r="W2618"/>
  <c r="Y2618"/>
  <c r="N2619"/>
  <c r="P2619"/>
  <c r="R2619"/>
  <c r="T2619"/>
  <c r="V2619"/>
  <c r="X2619"/>
  <c r="Z2619"/>
  <c r="O2620"/>
  <c r="Q2620"/>
  <c r="S2620"/>
  <c r="U2620"/>
  <c r="W2620"/>
  <c r="Y2620"/>
  <c r="N2621"/>
  <c r="P2621"/>
  <c r="R2621"/>
  <c r="T2621"/>
  <c r="V2621"/>
  <c r="X2621"/>
  <c r="Z2621"/>
  <c r="O2622"/>
  <c r="Q2622"/>
  <c r="S2622"/>
  <c r="U2622"/>
  <c r="W2622"/>
  <c r="Y2622"/>
  <c r="N2623"/>
  <c r="P2623"/>
  <c r="R2623"/>
  <c r="T2623"/>
  <c r="V2623"/>
  <c r="X2623"/>
  <c r="Z2623"/>
  <c r="O2624"/>
  <c r="Q2624"/>
  <c r="S2624"/>
  <c r="U2624"/>
  <c r="W2624"/>
  <c r="Y2624"/>
  <c r="N2625"/>
  <c r="P2625"/>
  <c r="R2625"/>
  <c r="T2625"/>
  <c r="V2625"/>
  <c r="X2625"/>
  <c r="Z2625"/>
  <c r="O2626"/>
  <c r="Q2626"/>
  <c r="S2626"/>
  <c r="U2626"/>
  <c r="W2626"/>
  <c r="Y2626"/>
  <c r="N2627"/>
  <c r="P2627"/>
  <c r="R2627"/>
  <c r="T2627"/>
  <c r="V2627"/>
  <c r="X2627"/>
  <c r="Z2627"/>
  <c r="O2628"/>
  <c r="Q2628"/>
  <c r="S2628"/>
  <c r="U2628"/>
  <c r="W2628"/>
  <c r="Y2628"/>
  <c r="N2629"/>
  <c r="P2629"/>
  <c r="R2629"/>
  <c r="T2629"/>
  <c r="V2629"/>
  <c r="X2629"/>
  <c r="Z2629"/>
  <c r="O2630"/>
  <c r="Q2630"/>
  <c r="S2630"/>
  <c r="U2630"/>
  <c r="W2630"/>
  <c r="Y2630"/>
  <c r="N2631"/>
  <c r="P2631"/>
  <c r="R2631"/>
  <c r="T2631"/>
  <c r="V2631"/>
  <c r="X2631"/>
  <c r="Z2631"/>
  <c r="O2632"/>
  <c r="Q2632"/>
  <c r="S2632"/>
  <c r="U2632"/>
  <c r="W2632"/>
  <c r="Y2632"/>
  <c r="N2633"/>
  <c r="P2633"/>
  <c r="R2633"/>
  <c r="T2633"/>
  <c r="V2633"/>
  <c r="X2633"/>
  <c r="Z2633"/>
  <c r="O2634"/>
  <c r="Q2634"/>
  <c r="S2634"/>
  <c r="U2634"/>
  <c r="W2634"/>
  <c r="Y2634"/>
  <c r="N2635"/>
  <c r="P2635"/>
  <c r="R2635"/>
  <c r="T2635"/>
  <c r="V2635"/>
  <c r="X2635"/>
  <c r="Z2635"/>
  <c r="O2636"/>
  <c r="Q2636"/>
  <c r="S2636"/>
  <c r="U2636"/>
  <c r="W2636"/>
  <c r="Y2636"/>
  <c r="N2637"/>
  <c r="P2637"/>
  <c r="R2637"/>
  <c r="T2637"/>
  <c r="V2637"/>
  <c r="X2637"/>
  <c r="Z2637"/>
  <c r="O2638"/>
  <c r="Q2638"/>
  <c r="S2638"/>
  <c r="U2638"/>
  <c r="W2638"/>
  <c r="Y2638"/>
  <c r="N2639"/>
  <c r="P2639"/>
  <c r="R2639"/>
  <c r="T2639"/>
  <c r="V2639"/>
  <c r="X2639"/>
  <c r="Z2639"/>
  <c r="O2640"/>
  <c r="Q2640"/>
  <c r="S2640"/>
  <c r="U2640"/>
  <c r="W2640"/>
  <c r="Y2640"/>
  <c r="N2641"/>
  <c r="P2641"/>
  <c r="R2641"/>
  <c r="T2641"/>
  <c r="V2641"/>
  <c r="X2641"/>
  <c r="Z2641"/>
  <c r="O2642"/>
  <c r="Q2642"/>
  <c r="S2642"/>
  <c r="U2642"/>
  <c r="W2642"/>
  <c r="Y2642"/>
  <c r="N2643"/>
  <c r="P2643"/>
  <c r="R2643"/>
  <c r="T2643"/>
  <c r="V2643"/>
  <c r="X2643"/>
  <c r="Z2643"/>
  <c r="O2644"/>
  <c r="Q2644"/>
  <c r="S2644"/>
  <c r="U2644"/>
  <c r="W2644"/>
  <c r="Y2644"/>
  <c r="N2645"/>
  <c r="P2645"/>
  <c r="R2645"/>
  <c r="T2645"/>
  <c r="V2645"/>
  <c r="X2645"/>
  <c r="Z2645"/>
  <c r="O2646"/>
  <c r="Q2646"/>
  <c r="S2646"/>
  <c r="U2646"/>
  <c r="W2646"/>
  <c r="Y2646"/>
  <c r="N2647"/>
  <c r="P2647"/>
  <c r="R2647"/>
  <c r="T2647"/>
  <c r="V2647"/>
  <c r="X2647"/>
  <c r="Z2647"/>
  <c r="O2648"/>
  <c r="Q2648"/>
  <c r="S2648"/>
  <c r="U2648"/>
  <c r="W2648"/>
  <c r="Y2648"/>
  <c r="N2649"/>
  <c r="P2649"/>
  <c r="R2649"/>
  <c r="T2649"/>
  <c r="V2649"/>
  <c r="X2649"/>
  <c r="Z2649"/>
  <c r="O2650"/>
  <c r="Q2650"/>
  <c r="S2650"/>
  <c r="U2650"/>
  <c r="W2650"/>
  <c r="Y2650"/>
  <c r="N2651"/>
  <c r="P2651"/>
  <c r="R2651"/>
  <c r="T2651"/>
  <c r="V2651"/>
  <c r="X2651"/>
  <c r="Z2651"/>
  <c r="O2652"/>
  <c r="Q2652"/>
  <c r="S2652"/>
  <c r="U2652"/>
  <c r="W2652"/>
  <c r="Y2652"/>
  <c r="N2653"/>
  <c r="P2653"/>
  <c r="R2653"/>
  <c r="T2653"/>
  <c r="V2653"/>
  <c r="X2653"/>
  <c r="Z2653"/>
  <c r="O2654"/>
  <c r="Q2654"/>
  <c r="S2654"/>
  <c r="U2654"/>
  <c r="W2654"/>
  <c r="Y2654"/>
  <c r="N2655"/>
  <c r="P2655"/>
  <c r="R2655"/>
  <c r="T2655"/>
  <c r="V2655"/>
  <c r="X2655"/>
  <c r="Z2655"/>
  <c r="O2656"/>
  <c r="Q2656"/>
  <c r="S2656"/>
  <c r="U2656"/>
  <c r="W2656"/>
  <c r="Y2656"/>
  <c r="N2657"/>
  <c r="P2657"/>
  <c r="R2657"/>
  <c r="T2657"/>
  <c r="V2657"/>
  <c r="X2657"/>
  <c r="Z2657"/>
  <c r="O2658"/>
  <c r="Q2658"/>
  <c r="S2658"/>
  <c r="U2658"/>
  <c r="W2658"/>
  <c r="Y2658"/>
  <c r="N2659"/>
  <c r="P2659"/>
  <c r="R2659"/>
  <c r="T2659"/>
  <c r="V2659"/>
  <c r="X2659"/>
  <c r="Z2659"/>
  <c r="O2660"/>
  <c r="Q2660"/>
  <c r="S2660"/>
  <c r="U2660"/>
  <c r="W2660"/>
  <c r="Y2660"/>
  <c r="N2661"/>
  <c r="P2661"/>
  <c r="R2661"/>
  <c r="T2661"/>
  <c r="V2661"/>
  <c r="X2661"/>
  <c r="Z2661"/>
  <c r="O2662"/>
  <c r="Q2662"/>
  <c r="S2662"/>
  <c r="U2662"/>
  <c r="W2662"/>
  <c r="Y2662"/>
  <c r="N2663"/>
  <c r="P2663"/>
  <c r="R2663"/>
  <c r="T2663"/>
  <c r="V2663"/>
  <c r="X2663"/>
  <c r="Z2663"/>
  <c r="O2664"/>
  <c r="Q2664"/>
  <c r="S2664"/>
  <c r="U2664"/>
  <c r="W2664"/>
  <c r="Y2664"/>
  <c r="N2665"/>
  <c r="P2665"/>
  <c r="R2665"/>
  <c r="T2665"/>
  <c r="V2665"/>
  <c r="X2665"/>
  <c r="Z2665"/>
  <c r="O2666"/>
  <c r="Q2666"/>
  <c r="S2666"/>
  <c r="U2666"/>
  <c r="W2666"/>
  <c r="Y2666"/>
  <c r="N2667"/>
  <c r="P2667"/>
  <c r="R2667"/>
  <c r="T2667"/>
  <c r="V2667"/>
  <c r="X2667"/>
  <c r="Z2667"/>
  <c r="O2668"/>
  <c r="Q2668"/>
  <c r="S2668"/>
  <c r="U2668"/>
  <c r="W2668"/>
  <c r="Y2668"/>
  <c r="N2669"/>
  <c r="P2669"/>
  <c r="R2669"/>
  <c r="T2669"/>
  <c r="V2669"/>
  <c r="X2669"/>
  <c r="Z2669"/>
  <c r="O2670"/>
  <c r="Q2670"/>
  <c r="S2670"/>
  <c r="U2670"/>
  <c r="W2670"/>
  <c r="Y2670"/>
  <c r="N2671"/>
  <c r="P2671"/>
  <c r="R2671"/>
  <c r="T2671"/>
  <c r="V2671"/>
  <c r="X2671"/>
  <c r="Z2671"/>
  <c r="O2672"/>
  <c r="Q2672"/>
  <c r="S2672"/>
  <c r="U2672"/>
  <c r="W2672"/>
  <c r="Y2672"/>
  <c r="N2673"/>
  <c r="P2673"/>
  <c r="R2673"/>
  <c r="T2673"/>
  <c r="V2673"/>
  <c r="X2673"/>
  <c r="Z2673"/>
  <c r="O2674"/>
  <c r="Q2674"/>
  <c r="S2674"/>
  <c r="U2674"/>
  <c r="W2674"/>
  <c r="Y2674"/>
  <c r="N2675"/>
  <c r="P2675"/>
  <c r="R2675"/>
  <c r="T2675"/>
  <c r="V2675"/>
  <c r="X2675"/>
  <c r="Z2675"/>
  <c r="O2676"/>
  <c r="Q2676"/>
  <c r="S2676"/>
  <c r="U2676"/>
  <c r="W2676"/>
  <c r="Y2676"/>
  <c r="N2677"/>
  <c r="P2677"/>
  <c r="R2677"/>
  <c r="T2677"/>
  <c r="V2677"/>
  <c r="X2677"/>
  <c r="Z2677"/>
  <c r="O2678"/>
  <c r="Q2678"/>
  <c r="S2678"/>
  <c r="U2678"/>
  <c r="W2678"/>
  <c r="Y2678"/>
  <c r="N2679"/>
  <c r="P2679"/>
  <c r="R2679"/>
  <c r="T2679"/>
  <c r="V2679"/>
  <c r="X2679"/>
  <c r="Z2679"/>
  <c r="O2680"/>
  <c r="Q2680"/>
  <c r="S2680"/>
  <c r="U2680"/>
  <c r="W2680"/>
  <c r="Y2680"/>
  <c r="N2681"/>
  <c r="P2681"/>
  <c r="R2681"/>
  <c r="T2681"/>
  <c r="V2681"/>
  <c r="X2681"/>
  <c r="Z2681"/>
  <c r="O2682"/>
  <c r="Q2682"/>
  <c r="S2682"/>
  <c r="U2682"/>
  <c r="W2682"/>
  <c r="Y2682"/>
  <c r="N2683"/>
  <c r="P2683"/>
  <c r="R2683"/>
  <c r="T2683"/>
  <c r="V2683"/>
  <c r="X2683"/>
  <c r="Z2683"/>
  <c r="O2684"/>
  <c r="Q2684"/>
  <c r="S2684"/>
  <c r="U2684"/>
  <c r="W2684"/>
  <c r="Y2684"/>
  <c r="N2685"/>
  <c r="P2685"/>
  <c r="R2685"/>
  <c r="T2685"/>
  <c r="V2685"/>
  <c r="X2685"/>
  <c r="Z2685"/>
  <c r="O2686"/>
  <c r="Q2686"/>
  <c r="S2686"/>
  <c r="U2686"/>
  <c r="W2686"/>
  <c r="Y2686"/>
  <c r="N2687"/>
  <c r="P2687"/>
  <c r="R2687"/>
  <c r="T2687"/>
  <c r="V2687"/>
  <c r="X2687"/>
  <c r="Z2687"/>
  <c r="O2688"/>
  <c r="Q2688"/>
  <c r="S2688"/>
  <c r="U2688"/>
  <c r="W2688"/>
  <c r="Y2688"/>
  <c r="N2689"/>
  <c r="P2689"/>
  <c r="R2689"/>
  <c r="T2689"/>
  <c r="V2689"/>
  <c r="X2689"/>
  <c r="Z2689"/>
  <c r="O2690"/>
  <c r="Q2690"/>
  <c r="S2690"/>
  <c r="U2690"/>
  <c r="W2690"/>
  <c r="Y2690"/>
  <c r="N2691"/>
  <c r="P2691"/>
  <c r="R2691"/>
  <c r="T2691"/>
  <c r="V2691"/>
  <c r="X2691"/>
  <c r="Z2691"/>
  <c r="O2692"/>
  <c r="Q2692"/>
  <c r="S2692"/>
  <c r="U2692"/>
  <c r="W2692"/>
  <c r="Y2692"/>
  <c r="N2693"/>
  <c r="P2693"/>
  <c r="R2693"/>
  <c r="T2693"/>
  <c r="V2693"/>
  <c r="X2693"/>
  <c r="Z2693"/>
  <c r="O2694"/>
  <c r="Q2694"/>
  <c r="S2694"/>
  <c r="U2694"/>
  <c r="W2694"/>
  <c r="Y2694"/>
  <c r="N2695"/>
  <c r="P2695"/>
  <c r="R2695"/>
  <c r="T2695"/>
  <c r="V2695"/>
  <c r="X2695"/>
  <c r="Z2695"/>
  <c r="O2696"/>
  <c r="Q2696"/>
  <c r="S2696"/>
  <c r="U2696"/>
  <c r="W2696"/>
  <c r="Y2696"/>
  <c r="N2697"/>
  <c r="P2697"/>
  <c r="R2697"/>
  <c r="T2697"/>
  <c r="V2697"/>
  <c r="X2697"/>
  <c r="Z2697"/>
  <c r="O2698"/>
  <c r="Q2698"/>
  <c r="S2698"/>
  <c r="U2698"/>
  <c r="W2698"/>
  <c r="Y2698"/>
  <c r="N2699"/>
  <c r="P2699"/>
  <c r="R2699"/>
  <c r="T2699"/>
  <c r="V2699"/>
  <c r="X2699"/>
  <c r="Z2699"/>
  <c r="O2700"/>
  <c r="Q2700"/>
  <c r="S2700"/>
  <c r="U2700"/>
  <c r="W2700"/>
  <c r="Y2700"/>
  <c r="N2701"/>
  <c r="P2701"/>
  <c r="R2701"/>
  <c r="T2701"/>
  <c r="V2701"/>
  <c r="X2701"/>
  <c r="Z2701"/>
  <c r="O2702"/>
  <c r="Q2702"/>
  <c r="S2702"/>
  <c r="U2702"/>
  <c r="W2702"/>
  <c r="Y2702"/>
  <c r="N2703"/>
  <c r="P2703"/>
  <c r="R2703"/>
  <c r="T2703"/>
  <c r="V2703"/>
  <c r="X2703"/>
  <c r="Z2703"/>
  <c r="O2704"/>
  <c r="Q2704"/>
  <c r="S2704"/>
  <c r="U2704"/>
  <c r="W2704"/>
  <c r="Y2704"/>
  <c r="N2705"/>
  <c r="P2705"/>
  <c r="R2705"/>
  <c r="T2705"/>
  <c r="V2705"/>
  <c r="X2705"/>
  <c r="Z2705"/>
  <c r="O2706"/>
  <c r="Q2706"/>
  <c r="S2706"/>
  <c r="U2706"/>
  <c r="W2706"/>
  <c r="Y2706"/>
  <c r="N2707"/>
  <c r="P2707"/>
  <c r="R2707"/>
  <c r="T2707"/>
  <c r="V2707"/>
  <c r="X2707"/>
  <c r="Z2707"/>
  <c r="O2708"/>
  <c r="Q2708"/>
  <c r="S2708"/>
  <c r="U2708"/>
  <c r="W2708"/>
  <c r="Y2708"/>
  <c r="N2709"/>
  <c r="P2709"/>
  <c r="R2709"/>
  <c r="T2709"/>
  <c r="V2709"/>
  <c r="X2709"/>
  <c r="Z2709"/>
  <c r="O2710"/>
  <c r="Q2710"/>
  <c r="S2710"/>
  <c r="U2710"/>
  <c r="W2710"/>
  <c r="Y2710"/>
  <c r="N2711"/>
  <c r="P2711"/>
  <c r="R2711"/>
  <c r="T2711"/>
  <c r="V2711"/>
  <c r="X2711"/>
  <c r="Z2711"/>
  <c r="O2712"/>
  <c r="Q2712"/>
  <c r="S2712"/>
  <c r="U2712"/>
  <c r="W2712"/>
  <c r="Y2712"/>
  <c r="N2713"/>
  <c r="P2713"/>
  <c r="R2713"/>
  <c r="T2713"/>
  <c r="V2713"/>
  <c r="X2713"/>
  <c r="Z2713"/>
  <c r="O2714"/>
  <c r="Q2714"/>
  <c r="S2714"/>
  <c r="U2714"/>
  <c r="W2714"/>
  <c r="Y2714"/>
  <c r="N2715"/>
  <c r="P2715"/>
  <c r="R2715"/>
  <c r="T2715"/>
  <c r="V2715"/>
  <c r="X2715"/>
  <c r="Z2715"/>
  <c r="O2716"/>
  <c r="Q2716"/>
  <c r="S2716"/>
  <c r="U2716"/>
  <c r="W2716"/>
  <c r="Y2716"/>
  <c r="N2717"/>
  <c r="P2717"/>
  <c r="R2717"/>
  <c r="T2717"/>
  <c r="V2717"/>
  <c r="X2717"/>
  <c r="Z2717"/>
  <c r="O2718"/>
  <c r="Q2718"/>
  <c r="S2718"/>
  <c r="U2718"/>
  <c r="W2718"/>
  <c r="Y2718"/>
  <c r="N2719"/>
  <c r="P2719"/>
  <c r="R2719"/>
  <c r="T2719"/>
  <c r="V2719"/>
  <c r="X2719"/>
  <c r="Z2719"/>
  <c r="O2720"/>
  <c r="Q2720"/>
  <c r="S2720"/>
  <c r="U2720"/>
  <c r="W2720"/>
  <c r="Y2720"/>
  <c r="N2721"/>
  <c r="P2721"/>
  <c r="R2721"/>
  <c r="T2721"/>
  <c r="V2721"/>
  <c r="X2721"/>
  <c r="Z2721"/>
  <c r="O2722"/>
  <c r="Q2722"/>
  <c r="S2722"/>
  <c r="U2722"/>
  <c r="W2722"/>
  <c r="Y2722"/>
  <c r="N2723"/>
  <c r="P2723"/>
  <c r="R2723"/>
  <c r="T2723"/>
  <c r="V2723"/>
  <c r="X2723"/>
  <c r="Z2723"/>
  <c r="O2724"/>
  <c r="Q2724"/>
  <c r="S2724"/>
  <c r="U2724"/>
  <c r="W2724"/>
  <c r="Y2724"/>
  <c r="N2725"/>
  <c r="P2725"/>
  <c r="R2725"/>
  <c r="T2725"/>
  <c r="V2725"/>
  <c r="X2725"/>
  <c r="Z2725"/>
  <c r="O2726"/>
  <c r="Q2726"/>
  <c r="S2726"/>
  <c r="U2726"/>
  <c r="W2726"/>
  <c r="Y2726"/>
  <c r="N2727"/>
  <c r="P2727"/>
  <c r="R2727"/>
  <c r="T2727"/>
  <c r="V2727"/>
  <c r="X2727"/>
  <c r="Z2727"/>
  <c r="O2728"/>
  <c r="Q2728"/>
  <c r="S2728"/>
  <c r="U2728"/>
  <c r="W2728"/>
  <c r="Y2728"/>
  <c r="N2729"/>
  <c r="P2729"/>
  <c r="R2729"/>
  <c r="T2729"/>
  <c r="V2729"/>
  <c r="X2729"/>
  <c r="Z2729"/>
  <c r="O2730"/>
  <c r="Q2730"/>
  <c r="S2730"/>
  <c r="U2730"/>
  <c r="W2730"/>
  <c r="Y2730"/>
  <c r="N2731"/>
  <c r="P2731"/>
  <c r="R2731"/>
  <c r="T2731"/>
  <c r="V2731"/>
  <c r="X2731"/>
  <c r="Z2731"/>
  <c r="O2732"/>
  <c r="Q2732"/>
  <c r="S2732"/>
  <c r="U2732"/>
  <c r="W2732"/>
  <c r="Y2732"/>
  <c r="N2733"/>
  <c r="P2733"/>
  <c r="R2733"/>
  <c r="T2733"/>
  <c r="V2733"/>
  <c r="X2733"/>
  <c r="Z2733"/>
  <c r="O2734"/>
  <c r="Q2734"/>
  <c r="S2734"/>
  <c r="U2734"/>
  <c r="W2734"/>
  <c r="Y2734"/>
  <c r="N2735"/>
  <c r="P2735"/>
  <c r="R2735"/>
  <c r="T2735"/>
  <c r="V2735"/>
  <c r="X2735"/>
  <c r="Z2735"/>
  <c r="O2736"/>
  <c r="Q2736"/>
  <c r="S2736"/>
  <c r="U2736"/>
  <c r="W2736"/>
  <c r="Y2736"/>
  <c r="N2737"/>
  <c r="P2737"/>
  <c r="R2737"/>
  <c r="T2737"/>
  <c r="V2737"/>
  <c r="X2737"/>
  <c r="Z2737"/>
  <c r="O2738"/>
  <c r="Q2738"/>
  <c r="S2738"/>
  <c r="U2738"/>
  <c r="W2738"/>
  <c r="Y2738"/>
  <c r="N2739"/>
  <c r="P2739"/>
  <c r="R2739"/>
  <c r="T2739"/>
  <c r="V2739"/>
  <c r="X2739"/>
  <c r="Z2739"/>
  <c r="O2740"/>
  <c r="Q2740"/>
  <c r="S2740"/>
  <c r="U2740"/>
  <c r="W2740"/>
  <c r="Y2740"/>
  <c r="N2741"/>
  <c r="P2741"/>
  <c r="R2741"/>
  <c r="T2741"/>
  <c r="V2741"/>
  <c r="X2741"/>
  <c r="Z2741"/>
  <c r="O2742"/>
  <c r="Q2742"/>
  <c r="S2742"/>
  <c r="U2742"/>
  <c r="W2742"/>
  <c r="Y2742"/>
  <c r="N2743"/>
  <c r="P2743"/>
  <c r="R2743"/>
  <c r="T2743"/>
  <c r="V2743"/>
  <c r="X2743"/>
  <c r="Z2743"/>
  <c r="O2744"/>
  <c r="Q2744"/>
  <c r="S2744"/>
  <c r="U2744"/>
  <c r="W2744"/>
  <c r="Y2744"/>
  <c r="N2745"/>
  <c r="P2745"/>
  <c r="R2745"/>
  <c r="T2745"/>
  <c r="V2745"/>
  <c r="X2745"/>
  <c r="Z2745"/>
  <c r="O2746"/>
  <c r="Q2746"/>
  <c r="S2746"/>
  <c r="U2746"/>
  <c r="W2746"/>
  <c r="Y2746"/>
  <c r="N2747"/>
  <c r="P2747"/>
  <c r="R2747"/>
  <c r="T2747"/>
  <c r="V2747"/>
  <c r="X2747"/>
  <c r="Z2747"/>
  <c r="O2748"/>
  <c r="Q2748"/>
  <c r="S2748"/>
  <c r="U2748"/>
  <c r="W2748"/>
  <c r="Y2748"/>
  <c r="N2749"/>
  <c r="P2749"/>
  <c r="R2749"/>
  <c r="T2749"/>
  <c r="V2749"/>
  <c r="X2749"/>
  <c r="Z2749"/>
  <c r="O2750"/>
  <c r="Q2750"/>
  <c r="S2750"/>
  <c r="U2750"/>
  <c r="W2750"/>
  <c r="Y2750"/>
  <c r="N2751"/>
  <c r="P2751"/>
  <c r="R2751"/>
  <c r="T2751"/>
  <c r="V2751"/>
  <c r="X2751"/>
  <c r="Z2751"/>
  <c r="O2752"/>
  <c r="Q2752"/>
  <c r="S2752"/>
  <c r="U2752"/>
  <c r="W2752"/>
  <c r="Y2752"/>
  <c r="N2753"/>
  <c r="P2753"/>
  <c r="R2753"/>
  <c r="T2753"/>
  <c r="V2753"/>
  <c r="X2753"/>
  <c r="Z2753"/>
  <c r="O2754"/>
  <c r="Q2754"/>
  <c r="S2754"/>
  <c r="U2754"/>
  <c r="W2754"/>
  <c r="Y2754"/>
  <c r="N2755"/>
  <c r="P2755"/>
  <c r="R2755"/>
  <c r="T2755"/>
  <c r="V2755"/>
  <c r="X2755"/>
  <c r="Z2755"/>
  <c r="O2756"/>
  <c r="Q2756"/>
  <c r="S2756"/>
  <c r="U2756"/>
  <c r="W2756"/>
  <c r="Y2756"/>
  <c r="N2757"/>
  <c r="P2757"/>
  <c r="R2757"/>
  <c r="T2757"/>
  <c r="V2757"/>
  <c r="X2757"/>
  <c r="Z2757"/>
  <c r="O2758"/>
  <c r="Q2758"/>
  <c r="S2758"/>
  <c r="U2758"/>
  <c r="W2758"/>
  <c r="Y2758"/>
  <c r="N2759"/>
  <c r="P2759"/>
  <c r="R2759"/>
  <c r="T2759"/>
  <c r="V2759"/>
  <c r="X2759"/>
  <c r="Z2759"/>
  <c r="O2760"/>
  <c r="Q2760"/>
  <c r="S2760"/>
  <c r="U2760"/>
  <c r="W2760"/>
  <c r="Y2760"/>
  <c r="N2761"/>
  <c r="P2761"/>
  <c r="R2761"/>
  <c r="T2761"/>
  <c r="V2761"/>
  <c r="X2761"/>
  <c r="Z2761"/>
  <c r="O2762"/>
  <c r="Q2762"/>
  <c r="S2762"/>
  <c r="U2762"/>
  <c r="W2762"/>
  <c r="Y2762"/>
  <c r="N2763"/>
  <c r="P2763"/>
  <c r="R2763"/>
  <c r="T2763"/>
  <c r="V2763"/>
  <c r="X2763"/>
  <c r="Z2763"/>
  <c r="O2764"/>
  <c r="Q2764"/>
  <c r="S2764"/>
  <c r="U2764"/>
  <c r="W2764"/>
  <c r="Y2764"/>
  <c r="N2765"/>
  <c r="P2765"/>
  <c r="R2765"/>
  <c r="T2765"/>
  <c r="V2765"/>
  <c r="X2765"/>
  <c r="Z2765"/>
  <c r="O2766"/>
  <c r="Q2766"/>
  <c r="S2766"/>
  <c r="U2766"/>
  <c r="W2766"/>
  <c r="Y2766"/>
  <c r="N2767"/>
  <c r="P2767"/>
  <c r="R2767"/>
  <c r="T2767"/>
  <c r="V2767"/>
  <c r="X2767"/>
  <c r="Z2767"/>
  <c r="O2768"/>
  <c r="Q2768"/>
  <c r="S2768"/>
  <c r="U2768"/>
  <c r="W2768"/>
  <c r="Y2768"/>
  <c r="N2769"/>
  <c r="P2769"/>
  <c r="R2769"/>
  <c r="T2769"/>
  <c r="V2769"/>
  <c r="X2769"/>
  <c r="Z2769"/>
  <c r="O2770"/>
  <c r="Q2770"/>
  <c r="S2770"/>
  <c r="U2770"/>
  <c r="W2770"/>
  <c r="Y2770"/>
  <c r="N2771"/>
  <c r="P2771"/>
  <c r="R2771"/>
  <c r="T2771"/>
  <c r="V2771"/>
  <c r="X2771"/>
  <c r="Z2771"/>
  <c r="O2772"/>
  <c r="Q2772"/>
  <c r="S2772"/>
  <c r="U2772"/>
  <c r="W2772"/>
  <c r="Y2772"/>
  <c r="N2773"/>
  <c r="P2773"/>
  <c r="R2773"/>
  <c r="T2773"/>
  <c r="V2773"/>
  <c r="X2773"/>
  <c r="Z2773"/>
  <c r="O2774"/>
  <c r="Q2774"/>
  <c r="S2774"/>
  <c r="U2774"/>
  <c r="W2774"/>
  <c r="Y2774"/>
  <c r="N2775"/>
  <c r="P2775"/>
  <c r="R2775"/>
  <c r="T2775"/>
  <c r="V2775"/>
  <c r="X2775"/>
  <c r="Z2775"/>
  <c r="O2776"/>
  <c r="Q2776"/>
  <c r="S2776"/>
  <c r="U2776"/>
  <c r="W2776"/>
  <c r="Y2776"/>
  <c r="N2777"/>
  <c r="P2777"/>
  <c r="R2777"/>
  <c r="T2777"/>
  <c r="V2777"/>
  <c r="X2777"/>
  <c r="Z2777"/>
  <c r="O2778"/>
  <c r="Q2778"/>
  <c r="S2778"/>
  <c r="U2778"/>
  <c r="W2778"/>
  <c r="Y2778"/>
  <c r="N2779"/>
  <c r="P2779"/>
  <c r="R2779"/>
  <c r="T2779"/>
  <c r="V2779"/>
  <c r="X2779"/>
  <c r="Z2779"/>
  <c r="O2780"/>
  <c r="Q2780"/>
  <c r="S2780"/>
  <c r="U2780"/>
  <c r="W2780"/>
  <c r="Y2780"/>
  <c r="N2781"/>
  <c r="P2781"/>
  <c r="R2781"/>
  <c r="T2781"/>
  <c r="V2781"/>
  <c r="X2781"/>
  <c r="Z2781"/>
  <c r="O2782"/>
  <c r="Q2782"/>
  <c r="S2782"/>
  <c r="U2782"/>
  <c r="W2782"/>
  <c r="Y2782"/>
  <c r="N2783"/>
  <c r="P2783"/>
  <c r="R2783"/>
  <c r="T2783"/>
  <c r="V2783"/>
  <c r="X2783"/>
  <c r="Z2783"/>
  <c r="O2784"/>
  <c r="Q2784"/>
  <c r="S2784"/>
  <c r="U2784"/>
  <c r="W2784"/>
  <c r="Y2784"/>
  <c r="N2785"/>
  <c r="P2785"/>
  <c r="R2785"/>
  <c r="T2785"/>
  <c r="V2785"/>
  <c r="X2785"/>
  <c r="Z2785"/>
  <c r="O2786"/>
  <c r="Q2786"/>
  <c r="S2786"/>
  <c r="U2786"/>
  <c r="W2786"/>
  <c r="Y2786"/>
  <c r="N2787"/>
  <c r="P2787"/>
  <c r="R2787"/>
  <c r="T2787"/>
  <c r="V2787"/>
  <c r="X2787"/>
  <c r="Z2787"/>
  <c r="O2788"/>
  <c r="Q2788"/>
  <c r="S2788"/>
  <c r="U2788"/>
  <c r="W2788"/>
  <c r="Y2788"/>
  <c r="N2789"/>
  <c r="P2789"/>
  <c r="R2789"/>
  <c r="T2789"/>
  <c r="V2789"/>
  <c r="X2789"/>
  <c r="Z2789"/>
  <c r="O2790"/>
  <c r="Q2790"/>
  <c r="S2790"/>
  <c r="U2790"/>
  <c r="W2790"/>
  <c r="Y2790"/>
  <c r="N2791"/>
  <c r="P2791"/>
  <c r="R2791"/>
  <c r="T2791"/>
  <c r="V2791"/>
  <c r="X2791"/>
  <c r="Z2791"/>
  <c r="O2792"/>
  <c r="Q2792"/>
  <c r="S2792"/>
  <c r="U2792"/>
  <c r="W2792"/>
  <c r="Y2792"/>
  <c r="N2793"/>
  <c r="P2793"/>
  <c r="R2793"/>
  <c r="T2793"/>
  <c r="V2793"/>
  <c r="X2793"/>
  <c r="Z2793"/>
  <c r="O2794"/>
  <c r="Q2794"/>
  <c r="S2794"/>
  <c r="U2794"/>
  <c r="W2794"/>
  <c r="Y2794"/>
  <c r="N2795"/>
  <c r="P2795"/>
  <c r="R2795"/>
  <c r="T2795"/>
  <c r="V2795"/>
  <c r="X2795"/>
  <c r="Z2795"/>
  <c r="O2796"/>
  <c r="Q2796"/>
  <c r="S2796"/>
  <c r="U2796"/>
  <c r="W2796"/>
  <c r="Y2796"/>
  <c r="N2797"/>
  <c r="P2797"/>
  <c r="R2797"/>
  <c r="T2797"/>
  <c r="V2797"/>
  <c r="X2797"/>
  <c r="Z2797"/>
  <c r="O2798"/>
  <c r="Q2798"/>
  <c r="S2798"/>
  <c r="U2798"/>
  <c r="W2798"/>
  <c r="Y2798"/>
  <c r="N2799"/>
  <c r="P2799"/>
  <c r="R2799"/>
  <c r="T2799"/>
  <c r="V2799"/>
  <c r="X2799"/>
  <c r="Z2799"/>
  <c r="O2800"/>
  <c r="Q2800"/>
  <c r="S2800"/>
  <c r="U2800"/>
  <c r="W2800"/>
  <c r="Y2800"/>
  <c r="N2801"/>
  <c r="P2801"/>
  <c r="R2801"/>
  <c r="T2801"/>
  <c r="V2801"/>
  <c r="X2801"/>
  <c r="Z2801"/>
  <c r="O2802"/>
  <c r="Q2802"/>
  <c r="S2802"/>
  <c r="U2802"/>
  <c r="W2802"/>
  <c r="Y2802"/>
  <c r="N2803"/>
  <c r="P2803"/>
  <c r="R2803"/>
  <c r="T2803"/>
  <c r="V2803"/>
  <c r="X2803"/>
  <c r="Z2803"/>
  <c r="O2804"/>
  <c r="Q2804"/>
  <c r="S2804"/>
  <c r="U2804"/>
  <c r="W2804"/>
  <c r="Y2804"/>
  <c r="N2805"/>
  <c r="P2805"/>
  <c r="R2805"/>
  <c r="T2805"/>
  <c r="V2805"/>
  <c r="X2805"/>
  <c r="Z2805"/>
  <c r="O2806"/>
  <c r="Q2806"/>
  <c r="S2806"/>
  <c r="U2806"/>
  <c r="W2806"/>
  <c r="Y2806"/>
  <c r="N2807"/>
  <c r="P2807"/>
  <c r="R2807"/>
  <c r="T2807"/>
  <c r="V2807"/>
  <c r="X2807"/>
  <c r="Z2807"/>
  <c r="O2808"/>
  <c r="Q2808"/>
  <c r="S2808"/>
  <c r="U2808"/>
  <c r="W2808"/>
  <c r="Y2808"/>
  <c r="N2809"/>
  <c r="P2809"/>
  <c r="R2809"/>
  <c r="T2809"/>
  <c r="V2809"/>
  <c r="X2809"/>
  <c r="Z2809"/>
  <c r="O2810"/>
  <c r="Q2810"/>
  <c r="S2810"/>
  <c r="U2810"/>
  <c r="W2810"/>
  <c r="Y2810"/>
  <c r="N2811"/>
  <c r="P2811"/>
  <c r="R2811"/>
  <c r="T2811"/>
  <c r="V2811"/>
  <c r="X2811"/>
  <c r="Z2811"/>
  <c r="O2812"/>
  <c r="Q2812"/>
  <c r="S2812"/>
  <c r="U2812"/>
  <c r="W2812"/>
  <c r="Y2812"/>
  <c r="N2813"/>
  <c r="P2813"/>
  <c r="R2813"/>
  <c r="T2813"/>
  <c r="V2813"/>
  <c r="X2813"/>
  <c r="Z2813"/>
  <c r="O2814"/>
  <c r="Q2814"/>
  <c r="S2814"/>
  <c r="U2814"/>
  <c r="W2814"/>
  <c r="Y2814"/>
  <c r="N2815"/>
  <c r="P2815"/>
  <c r="R2815"/>
  <c r="T2815"/>
  <c r="V2815"/>
  <c r="X2815"/>
  <c r="Z2815"/>
  <c r="O2816"/>
  <c r="Q2816"/>
  <c r="S2816"/>
  <c r="U2816"/>
  <c r="W2816"/>
  <c r="Y2816"/>
  <c r="N2817"/>
  <c r="P2817"/>
  <c r="R2817"/>
  <c r="T2817"/>
  <c r="V2817"/>
  <c r="X2817"/>
  <c r="Z2817"/>
  <c r="O2818"/>
  <c r="Q2818"/>
  <c r="S2818"/>
  <c r="U2818"/>
  <c r="W2818"/>
  <c r="Y2818"/>
  <c r="N2819"/>
  <c r="P2819"/>
  <c r="R2819"/>
  <c r="T2819"/>
  <c r="V2819"/>
  <c r="X2819"/>
  <c r="Z2819"/>
  <c r="O2820"/>
  <c r="Q2820"/>
  <c r="S2820"/>
  <c r="U2820"/>
  <c r="W2820"/>
  <c r="Y2820"/>
  <c r="N2821"/>
  <c r="P2821"/>
  <c r="R2821"/>
  <c r="T2821"/>
  <c r="V2821"/>
  <c r="X2821"/>
  <c r="Z2821"/>
  <c r="O2822"/>
  <c r="Q2822"/>
  <c r="S2822"/>
  <c r="U2822"/>
  <c r="W2822"/>
  <c r="Y2822"/>
  <c r="N2823"/>
  <c r="P2823"/>
  <c r="R2823"/>
  <c r="T2823"/>
  <c r="V2823"/>
  <c r="X2823"/>
  <c r="Z2823"/>
  <c r="O2824"/>
  <c r="Q2824"/>
  <c r="S2824"/>
  <c r="U2824"/>
  <c r="W2824"/>
  <c r="Y2824"/>
  <c r="N2825"/>
  <c r="P2825"/>
  <c r="R2825"/>
  <c r="T2825"/>
  <c r="V2825"/>
  <c r="X2825"/>
  <c r="Z2825"/>
  <c r="O2826"/>
  <c r="Q2826"/>
  <c r="S2826"/>
  <c r="U2826"/>
  <c r="W2826"/>
  <c r="Y2826"/>
  <c r="N2827"/>
  <c r="P2827"/>
  <c r="R2827"/>
  <c r="T2827"/>
  <c r="V2827"/>
  <c r="X2827"/>
  <c r="Z2827"/>
  <c r="O2828"/>
  <c r="Q2828"/>
  <c r="S2828"/>
  <c r="U2828"/>
  <c r="W2828"/>
  <c r="Y2828"/>
  <c r="N2829"/>
  <c r="P2829"/>
  <c r="R2829"/>
  <c r="T2829"/>
  <c r="V2829"/>
  <c r="X2829"/>
  <c r="Z2829"/>
  <c r="O2830"/>
  <c r="Q2830"/>
  <c r="S2830"/>
  <c r="U2830"/>
  <c r="W2830"/>
  <c r="Y2830"/>
  <c r="N2831"/>
  <c r="P2831"/>
  <c r="R2831"/>
  <c r="T2831"/>
  <c r="V2831"/>
  <c r="X2831"/>
  <c r="Z2831"/>
  <c r="O2832"/>
  <c r="Q2832"/>
  <c r="S2832"/>
  <c r="U2832"/>
  <c r="W2832"/>
  <c r="Y2832"/>
  <c r="N2833"/>
  <c r="P2833"/>
  <c r="R2833"/>
  <c r="T2833"/>
  <c r="V2833"/>
  <c r="X2833"/>
  <c r="Z2833"/>
  <c r="O2834"/>
  <c r="Q2834"/>
  <c r="S2834"/>
  <c r="U2834"/>
  <c r="W2834"/>
  <c r="Y2834"/>
  <c r="N2835"/>
  <c r="P2835"/>
  <c r="R2835"/>
  <c r="T2835"/>
  <c r="V2835"/>
  <c r="X2835"/>
  <c r="Z2835"/>
  <c r="O2836"/>
  <c r="Q2836"/>
  <c r="S2836"/>
  <c r="U2836"/>
  <c r="W2836"/>
  <c r="Y2836"/>
  <c r="N2837"/>
  <c r="P2837"/>
  <c r="R2837"/>
  <c r="T2837"/>
  <c r="V2837"/>
  <c r="X2837"/>
  <c r="Z2837"/>
  <c r="O2838"/>
  <c r="Q2838"/>
  <c r="S2838"/>
  <c r="U2838"/>
  <c r="W2838"/>
  <c r="Y2838"/>
  <c r="N2839"/>
  <c r="P2839"/>
  <c r="R2839"/>
  <c r="T2839"/>
  <c r="V2839"/>
  <c r="X2839"/>
  <c r="Z2839"/>
  <c r="O2840"/>
  <c r="Q2840"/>
  <c r="S2840"/>
  <c r="U2840"/>
  <c r="W2840"/>
  <c r="Y2840"/>
  <c r="N2841"/>
  <c r="P2841"/>
  <c r="R2841"/>
  <c r="T2841"/>
  <c r="V2841"/>
  <c r="X2841"/>
  <c r="Z2841"/>
  <c r="O2842"/>
  <c r="Q2842"/>
  <c r="S2842"/>
  <c r="U2842"/>
  <c r="W2842"/>
  <c r="Y2842"/>
  <c r="N2843"/>
  <c r="P2843"/>
  <c r="R2843"/>
  <c r="T2843"/>
  <c r="V2843"/>
  <c r="X2843"/>
  <c r="Z2843"/>
  <c r="O2844"/>
  <c r="Q2844"/>
  <c r="S2844"/>
  <c r="U2844"/>
  <c r="W2844"/>
  <c r="Y2844"/>
  <c r="N2845"/>
  <c r="P2845"/>
  <c r="R2845"/>
  <c r="T2845"/>
  <c r="V2845"/>
  <c r="X2845"/>
  <c r="Z2845"/>
  <c r="O2846"/>
  <c r="Q2846"/>
  <c r="S2846"/>
  <c r="U2846"/>
  <c r="W2846"/>
  <c r="Y2846"/>
  <c r="N2847"/>
  <c r="P2847"/>
  <c r="R2847"/>
  <c r="T2847"/>
  <c r="V2847"/>
  <c r="X2847"/>
  <c r="Z2847"/>
  <c r="O2848"/>
  <c r="Q2848"/>
  <c r="S2848"/>
  <c r="U2848"/>
  <c r="W2848"/>
  <c r="Y2848"/>
  <c r="N2849"/>
  <c r="P2849"/>
  <c r="R2849"/>
  <c r="T2849"/>
  <c r="V2849"/>
  <c r="X2849"/>
  <c r="Z2849"/>
  <c r="O2850"/>
  <c r="Q2850"/>
  <c r="S2850"/>
  <c r="U2850"/>
  <c r="W2850"/>
  <c r="Y2850"/>
  <c r="N2851"/>
  <c r="P2851"/>
  <c r="R2851"/>
  <c r="T2851"/>
  <c r="V2851"/>
  <c r="X2851"/>
  <c r="Z2851"/>
  <c r="O2852"/>
  <c r="Q2852"/>
  <c r="S2852"/>
  <c r="U2852"/>
  <c r="W2852"/>
  <c r="Y2852"/>
  <c r="N2853"/>
  <c r="P2853"/>
  <c r="R2853"/>
  <c r="T2853"/>
  <c r="V2853"/>
  <c r="X2853"/>
  <c r="Z2853"/>
  <c r="O2854"/>
  <c r="Q2854"/>
  <c r="S2854"/>
  <c r="U2854"/>
  <c r="W2854"/>
  <c r="Y2854"/>
  <c r="N2855"/>
  <c r="P2855"/>
  <c r="R2855"/>
  <c r="T2855"/>
  <c r="V2855"/>
  <c r="X2855"/>
  <c r="Z2855"/>
  <c r="O2856"/>
  <c r="Q2856"/>
  <c r="S2856"/>
  <c r="U2856"/>
  <c r="W2856"/>
  <c r="Y2856"/>
  <c r="N2857"/>
  <c r="P2857"/>
  <c r="R2857"/>
  <c r="T2857"/>
  <c r="V2857"/>
  <c r="X2857"/>
  <c r="Z2857"/>
  <c r="O2858"/>
  <c r="Q2858"/>
  <c r="S2858"/>
  <c r="U2858"/>
  <c r="W2858"/>
  <c r="Y2858"/>
  <c r="N2859"/>
  <c r="P2859"/>
  <c r="R2859"/>
  <c r="T2859"/>
  <c r="V2859"/>
  <c r="X2859"/>
  <c r="Z2859"/>
  <c r="O2860"/>
  <c r="Q2860"/>
  <c r="S2860"/>
  <c r="U2860"/>
  <c r="W2860"/>
  <c r="Y2860"/>
  <c r="N2861"/>
  <c r="P2861"/>
  <c r="R2861"/>
  <c r="T2861"/>
  <c r="V2861"/>
  <c r="X2861"/>
  <c r="Z2861"/>
  <c r="O2862"/>
  <c r="Q2862"/>
  <c r="S2862"/>
  <c r="U2862"/>
  <c r="W2862"/>
  <c r="Y2862"/>
  <c r="N2863"/>
  <c r="P2863"/>
  <c r="R2863"/>
  <c r="T2863"/>
  <c r="V2863"/>
  <c r="X2863"/>
  <c r="Z2863"/>
  <c r="O2864"/>
  <c r="Q2864"/>
  <c r="S2864"/>
  <c r="U2864"/>
  <c r="W2864"/>
  <c r="Y2864"/>
  <c r="N2865"/>
  <c r="P2865"/>
  <c r="R2865"/>
  <c r="T2865"/>
  <c r="V2865"/>
  <c r="X2865"/>
  <c r="Z2865"/>
  <c r="O2866"/>
  <c r="Q2866"/>
  <c r="S2866"/>
  <c r="U2866"/>
  <c r="W2866"/>
  <c r="Y2866"/>
  <c r="N2867"/>
  <c r="P2867"/>
  <c r="R2867"/>
  <c r="T2867"/>
  <c r="V2867"/>
  <c r="X2867"/>
  <c r="Z2867"/>
  <c r="O2868"/>
  <c r="Q2868"/>
  <c r="S2868"/>
  <c r="U2868"/>
  <c r="W2868"/>
  <c r="Y2868"/>
  <c r="N2869"/>
  <c r="P2869"/>
  <c r="R2869"/>
  <c r="T2869"/>
  <c r="V2869"/>
  <c r="X2869"/>
  <c r="Z2869"/>
  <c r="O2870"/>
  <c r="Q2870"/>
  <c r="S2870"/>
  <c r="U2870"/>
  <c r="W2870"/>
  <c r="Y2870"/>
  <c r="N2871"/>
  <c r="P2871"/>
  <c r="R2871"/>
  <c r="T2871"/>
  <c r="V2871"/>
  <c r="X2871"/>
  <c r="Z2871"/>
  <c r="O2872"/>
  <c r="Q2872"/>
  <c r="S2872"/>
  <c r="U2872"/>
  <c r="W2872"/>
  <c r="Y2872"/>
  <c r="N2873"/>
  <c r="P2873"/>
  <c r="R2873"/>
  <c r="T2873"/>
  <c r="V2873"/>
  <c r="X2873"/>
  <c r="Z2873"/>
  <c r="O2874"/>
  <c r="Q2874"/>
  <c r="S2874"/>
  <c r="U2874"/>
  <c r="W2874"/>
  <c r="Y2874"/>
  <c r="N2875"/>
  <c r="P2875"/>
  <c r="R2875"/>
  <c r="T2875"/>
  <c r="V2875"/>
  <c r="X2875"/>
  <c r="Z2875"/>
  <c r="O2876"/>
  <c r="Q2876"/>
  <c r="S2876"/>
  <c r="U2876"/>
  <c r="W2876"/>
  <c r="Y2876"/>
  <c r="N2877"/>
  <c r="P2877"/>
  <c r="R2877"/>
  <c r="T2877"/>
  <c r="V2877"/>
  <c r="X2877"/>
  <c r="Z2877"/>
  <c r="O2878"/>
  <c r="Q2878"/>
  <c r="S2878"/>
  <c r="U2878"/>
  <c r="W2878"/>
  <c r="Y2878"/>
  <c r="N2879"/>
  <c r="P2879"/>
  <c r="R2879"/>
  <c r="T2879"/>
  <c r="V2879"/>
  <c r="X2879"/>
  <c r="Z2879"/>
  <c r="O2880"/>
  <c r="Q2880"/>
  <c r="S2880"/>
  <c r="U2880"/>
  <c r="W2880"/>
  <c r="Y2880"/>
  <c r="N2881"/>
  <c r="P2881"/>
  <c r="R2881"/>
  <c r="T2881"/>
  <c r="V2881"/>
  <c r="X2881"/>
  <c r="Z2881"/>
  <c r="O2882"/>
  <c r="Q2882"/>
  <c r="S2882"/>
  <c r="U2882"/>
  <c r="W2882"/>
  <c r="Y2882"/>
  <c r="N2883"/>
  <c r="P2883"/>
  <c r="R2883"/>
  <c r="T2883"/>
  <c r="V2883"/>
  <c r="X2883"/>
  <c r="Z2883"/>
  <c r="O2884"/>
  <c r="Q2884"/>
  <c r="S2884"/>
  <c r="U2884"/>
  <c r="W2884"/>
  <c r="Y2884"/>
  <c r="N2885"/>
  <c r="P2885"/>
  <c r="R2885"/>
  <c r="T2885"/>
  <c r="V2885"/>
  <c r="X2885"/>
  <c r="Z2885"/>
  <c r="O2886"/>
  <c r="Q2886"/>
  <c r="S2886"/>
  <c r="U2886"/>
  <c r="W2886"/>
  <c r="Y2886"/>
  <c r="N2887"/>
  <c r="P2887"/>
  <c r="R2887"/>
  <c r="T2887"/>
  <c r="V2887"/>
  <c r="X2887"/>
  <c r="Z2887"/>
  <c r="O2888"/>
  <c r="Q2888"/>
  <c r="S2888"/>
  <c r="U2888"/>
  <c r="W2888"/>
  <c r="Y2888"/>
  <c r="N2889"/>
  <c r="P2889"/>
  <c r="R2889"/>
  <c r="T2889"/>
  <c r="V2889"/>
  <c r="X2889"/>
  <c r="Z2889"/>
  <c r="O2890"/>
  <c r="Q2890"/>
  <c r="S2890"/>
  <c r="U2890"/>
  <c r="W2890"/>
  <c r="Y2890"/>
  <c r="N2891"/>
  <c r="P2891"/>
  <c r="R2891"/>
  <c r="T2891"/>
  <c r="V2891"/>
  <c r="X2891"/>
  <c r="Z2891"/>
  <c r="O2892"/>
  <c r="Q2892"/>
  <c r="S2892"/>
  <c r="U2892"/>
  <c r="W2892"/>
  <c r="Y2892"/>
  <c r="N2893"/>
  <c r="P2893"/>
  <c r="R2893"/>
  <c r="T2893"/>
  <c r="V2893"/>
  <c r="X2893"/>
  <c r="Z2893"/>
  <c r="O2894"/>
  <c r="Q2894"/>
  <c r="S2894"/>
  <c r="U2894"/>
  <c r="W2894"/>
  <c r="Y2894"/>
  <c r="N2895"/>
  <c r="P2895"/>
  <c r="R2895"/>
  <c r="T2895"/>
  <c r="V2895"/>
  <c r="X2895"/>
  <c r="Z2895"/>
  <c r="O2896"/>
  <c r="Q2896"/>
  <c r="S2896"/>
  <c r="U2896"/>
  <c r="W2896"/>
  <c r="Y2896"/>
  <c r="N2897"/>
  <c r="P2897"/>
  <c r="R2897"/>
  <c r="T2897"/>
  <c r="V2897"/>
  <c r="X2897"/>
  <c r="Z2897"/>
  <c r="O2898"/>
  <c r="Q2898"/>
  <c r="S2898"/>
  <c r="U2898"/>
  <c r="W2898"/>
  <c r="Y2898"/>
  <c r="N2899"/>
  <c r="P2899"/>
  <c r="R2899"/>
  <c r="T2899"/>
  <c r="V2899"/>
  <c r="X2899"/>
  <c r="Z2899"/>
  <c r="O2900"/>
  <c r="Q2900"/>
  <c r="S2900"/>
  <c r="U2900"/>
  <c r="W2900"/>
  <c r="Y2900"/>
  <c r="N2901"/>
  <c r="P2901"/>
  <c r="R2901"/>
  <c r="T2901"/>
  <c r="V2901"/>
  <c r="X2901"/>
  <c r="Z2901"/>
  <c r="O2902"/>
  <c r="Q2902"/>
  <c r="S2902"/>
  <c r="U2902"/>
  <c r="W2902"/>
  <c r="Y2902"/>
  <c r="N2903"/>
  <c r="P2903"/>
  <c r="R2903"/>
  <c r="T2903"/>
  <c r="V2903"/>
  <c r="X2903"/>
  <c r="Z2903"/>
  <c r="O2904"/>
  <c r="Q2904"/>
  <c r="S2904"/>
  <c r="U2904"/>
  <c r="W2904"/>
  <c r="Y2904"/>
  <c r="N2905"/>
  <c r="P2905"/>
  <c r="R2905"/>
  <c r="T2905"/>
  <c r="V2905"/>
  <c r="X2905"/>
  <c r="Z2905"/>
  <c r="O2906"/>
  <c r="Q2906"/>
  <c r="S2906"/>
  <c r="U2906"/>
  <c r="W2906"/>
  <c r="Y2906"/>
  <c r="N2907"/>
  <c r="P2907"/>
  <c r="R2907"/>
  <c r="T2907"/>
  <c r="V2907"/>
  <c r="X2907"/>
  <c r="Z2907"/>
  <c r="O2908"/>
  <c r="Q2908"/>
  <c r="S2908"/>
  <c r="U2908"/>
  <c r="W2908"/>
  <c r="Y2908"/>
  <c r="N2909"/>
  <c r="P2909"/>
  <c r="R2909"/>
  <c r="T2909"/>
  <c r="V2909"/>
  <c r="X2909"/>
  <c r="Z2909"/>
  <c r="O2910"/>
  <c r="Q2910"/>
  <c r="S2910"/>
  <c r="U2910"/>
  <c r="W2910"/>
  <c r="Y2910"/>
  <c r="N2911"/>
  <c r="P2911"/>
  <c r="R2911"/>
  <c r="T2911"/>
  <c r="V2911"/>
  <c r="X2911"/>
  <c r="Z2911"/>
  <c r="O2912"/>
  <c r="Q2912"/>
  <c r="S2912"/>
  <c r="U2912"/>
  <c r="W2912"/>
  <c r="Y2912"/>
  <c r="N2913"/>
  <c r="P2913"/>
  <c r="R2913"/>
  <c r="T2913"/>
  <c r="V2913"/>
  <c r="X2913"/>
  <c r="Z2913"/>
  <c r="O2914"/>
  <c r="Q2914"/>
  <c r="S2914"/>
  <c r="U2914"/>
  <c r="W2914"/>
  <c r="Y2914"/>
  <c r="N2915"/>
  <c r="P2915"/>
  <c r="R2915"/>
  <c r="T2915"/>
  <c r="V2915"/>
  <c r="X2915"/>
  <c r="Z2915"/>
  <c r="O2916"/>
  <c r="Q2916"/>
  <c r="S2916"/>
  <c r="U2916"/>
  <c r="W2916"/>
  <c r="Y2916"/>
  <c r="N2917"/>
  <c r="P2917"/>
  <c r="R2917"/>
  <c r="T2917"/>
  <c r="V2917"/>
  <c r="X2917"/>
  <c r="Z2917"/>
  <c r="O2918"/>
  <c r="Q2918"/>
  <c r="S2918"/>
  <c r="U2918"/>
  <c r="W2918"/>
  <c r="Y2918"/>
  <c r="N2919"/>
  <c r="P2919"/>
  <c r="R2919"/>
  <c r="T2919"/>
  <c r="V2919"/>
  <c r="X2919"/>
  <c r="Z2919"/>
  <c r="O2920"/>
  <c r="Q2920"/>
  <c r="S2920"/>
  <c r="U2920"/>
  <c r="W2920"/>
  <c r="Y2920"/>
  <c r="N2921"/>
  <c r="P2921"/>
  <c r="R2921"/>
  <c r="T2921"/>
  <c r="V2921"/>
  <c r="X2921"/>
  <c r="Z2921"/>
  <c r="O2922"/>
  <c r="Q2922"/>
  <c r="S2922"/>
  <c r="U2922"/>
  <c r="W2922"/>
  <c r="Y2922"/>
  <c r="N2923"/>
  <c r="P2923"/>
  <c r="R2923"/>
  <c r="T2923"/>
  <c r="V2923"/>
  <c r="X2923"/>
  <c r="Z2923"/>
  <c r="O2924"/>
  <c r="Q2924"/>
  <c r="S2924"/>
  <c r="U2924"/>
  <c r="W2924"/>
  <c r="Y2924"/>
  <c r="N2925"/>
  <c r="P2925"/>
  <c r="R2925"/>
  <c r="T2925"/>
  <c r="V2925"/>
  <c r="X2925"/>
  <c r="Z2925"/>
  <c r="O2926"/>
  <c r="Q2926"/>
  <c r="S2926"/>
  <c r="U2926"/>
  <c r="W2926"/>
  <c r="Y2926"/>
  <c r="N2927"/>
  <c r="P2927"/>
  <c r="R2927"/>
  <c r="T2927"/>
  <c r="V2927"/>
  <c r="X2927"/>
  <c r="Z2927"/>
  <c r="O2928"/>
  <c r="Q2928"/>
  <c r="S2928"/>
  <c r="U2928"/>
  <c r="W2928"/>
  <c r="Y2928"/>
  <c r="N2929"/>
  <c r="P2929"/>
  <c r="R2929"/>
  <c r="T2929"/>
  <c r="V2929"/>
  <c r="X2929"/>
  <c r="Z2929"/>
  <c r="O2930"/>
  <c r="Q2930"/>
  <c r="S2930"/>
  <c r="U2930"/>
  <c r="W2930"/>
  <c r="Y2930"/>
  <c r="N2931"/>
  <c r="P2931"/>
  <c r="R2931"/>
  <c r="T2931"/>
  <c r="V2931"/>
  <c r="X2931"/>
  <c r="Z2931"/>
  <c r="O2932"/>
  <c r="Q2932"/>
  <c r="S2932"/>
  <c r="U2932"/>
  <c r="W2932"/>
  <c r="Y2932"/>
  <c r="N2933"/>
  <c r="P2933"/>
  <c r="R2933"/>
  <c r="T2933"/>
  <c r="V2933"/>
  <c r="X2933"/>
  <c r="Z2933"/>
  <c r="O2934"/>
  <c r="Q2934"/>
  <c r="S2934"/>
  <c r="U2934"/>
  <c r="W2934"/>
  <c r="Y2934"/>
  <c r="N2935"/>
  <c r="P2935"/>
  <c r="R2935"/>
  <c r="T2935"/>
  <c r="V2935"/>
  <c r="X2935"/>
  <c r="Z2935"/>
  <c r="O2936"/>
  <c r="Q2936"/>
  <c r="S2936"/>
  <c r="U2936"/>
  <c r="W2936"/>
  <c r="Y2936"/>
  <c r="N2937"/>
  <c r="P2937"/>
  <c r="R2937"/>
  <c r="T2937"/>
  <c r="V2937"/>
  <c r="X2937"/>
  <c r="Z2937"/>
  <c r="O2938"/>
  <c r="Q2938"/>
  <c r="S2938"/>
  <c r="U2938"/>
  <c r="W2938"/>
  <c r="Y2938"/>
  <c r="N2939"/>
  <c r="P2939"/>
  <c r="R2939"/>
  <c r="T2939"/>
  <c r="V2939"/>
  <c r="X2939"/>
  <c r="Z2939"/>
  <c r="O2940"/>
  <c r="Q2940"/>
  <c r="S2940"/>
  <c r="U2940"/>
  <c r="W2940"/>
  <c r="Y2940"/>
  <c r="N2941"/>
  <c r="P2941"/>
  <c r="R2941"/>
  <c r="T2941"/>
  <c r="V2941"/>
  <c r="X2941"/>
  <c r="Z2941"/>
  <c r="O2942"/>
  <c r="Q2942"/>
  <c r="S2942"/>
  <c r="U2942"/>
  <c r="W2942"/>
  <c r="Y2942"/>
  <c r="N2943"/>
  <c r="P2943"/>
  <c r="R2943"/>
  <c r="T2943"/>
  <c r="V2943"/>
  <c r="X2943"/>
  <c r="Z2943"/>
  <c r="O2944"/>
  <c r="Q2944"/>
  <c r="S2944"/>
  <c r="U2944"/>
  <c r="W2944"/>
  <c r="Y2944"/>
  <c r="N2945"/>
  <c r="P2945"/>
  <c r="R2945"/>
  <c r="T2945"/>
  <c r="V2945"/>
  <c r="X2945"/>
  <c r="Z2945"/>
  <c r="O2946"/>
  <c r="Q2946"/>
  <c r="S2946"/>
  <c r="U2946"/>
  <c r="W2946"/>
  <c r="Y2946"/>
  <c r="N2947"/>
  <c r="P2947"/>
  <c r="R2947"/>
  <c r="T2947"/>
  <c r="V2947"/>
  <c r="X2947"/>
  <c r="Z2947"/>
  <c r="O2948"/>
  <c r="Q2948"/>
  <c r="S2948"/>
  <c r="U2948"/>
  <c r="W2948"/>
  <c r="Y2948"/>
  <c r="N2949"/>
  <c r="P2949"/>
  <c r="R2949"/>
  <c r="T2949"/>
  <c r="V2949"/>
  <c r="X2949"/>
  <c r="Z2949"/>
  <c r="O2950"/>
  <c r="Q2950"/>
  <c r="S2950"/>
  <c r="U2950"/>
  <c r="W2950"/>
  <c r="Y2950"/>
  <c r="N2951"/>
  <c r="P2951"/>
  <c r="R2951"/>
  <c r="T2951"/>
  <c r="V2951"/>
  <c r="X2951"/>
  <c r="Z2951"/>
  <c r="O2952"/>
  <c r="Q2952"/>
  <c r="S2952"/>
  <c r="U2952"/>
  <c r="W2952"/>
  <c r="Y2952"/>
  <c r="N2953"/>
  <c r="P2953"/>
  <c r="R2953"/>
  <c r="T2953"/>
  <c r="V2953"/>
  <c r="X2953"/>
  <c r="Z2953"/>
  <c r="O2954"/>
  <c r="Q2954"/>
  <c r="S2954"/>
  <c r="U2954"/>
  <c r="W2954"/>
  <c r="Y2954"/>
  <c r="N2955"/>
  <c r="P2955"/>
  <c r="R2955"/>
  <c r="T2955"/>
  <c r="V2955"/>
  <c r="X2955"/>
  <c r="Z2955"/>
  <c r="O2956"/>
  <c r="Q2956"/>
  <c r="S2956"/>
  <c r="U2956"/>
  <c r="W2956"/>
  <c r="Y2956"/>
  <c r="N2957"/>
  <c r="P2957"/>
  <c r="R2957"/>
  <c r="T2957"/>
  <c r="V2957"/>
  <c r="X2957"/>
  <c r="Z2957"/>
  <c r="O2958"/>
  <c r="Q2958"/>
  <c r="S2958"/>
  <c r="U2958"/>
  <c r="W2958"/>
  <c r="Y2958"/>
  <c r="N2959"/>
  <c r="P2959"/>
  <c r="R2959"/>
  <c r="T2959"/>
  <c r="V2959"/>
  <c r="X2959"/>
  <c r="Z2959"/>
  <c r="O2960"/>
  <c r="Q2960"/>
  <c r="S2960"/>
  <c r="U2960"/>
  <c r="W2960"/>
  <c r="Y2960"/>
  <c r="N2961"/>
  <c r="P2961"/>
  <c r="R2961"/>
  <c r="T2961"/>
  <c r="V2961"/>
  <c r="X2961"/>
  <c r="Z2961"/>
  <c r="O2962"/>
  <c r="Q2962"/>
  <c r="S2962"/>
  <c r="U2962"/>
  <c r="W2962"/>
  <c r="Y2962"/>
  <c r="N2963"/>
  <c r="P2963"/>
  <c r="R2963"/>
  <c r="T2963"/>
  <c r="V2963"/>
  <c r="X2963"/>
  <c r="Z2963"/>
  <c r="O2964"/>
  <c r="Q2964"/>
  <c r="S2964"/>
  <c r="U2964"/>
  <c r="W2964"/>
  <c r="Y2964"/>
  <c r="N2965"/>
  <c r="P2965"/>
  <c r="R2965"/>
  <c r="T2965"/>
  <c r="V2965"/>
  <c r="X2965"/>
  <c r="Z2965"/>
  <c r="O2966"/>
  <c r="Q2966"/>
  <c r="S2966"/>
  <c r="U2966"/>
  <c r="W2966"/>
  <c r="Y2966"/>
  <c r="N2967"/>
  <c r="P2967"/>
  <c r="R2967"/>
  <c r="T2967"/>
  <c r="V2967"/>
  <c r="X2967"/>
  <c r="Z2967"/>
  <c r="O2968"/>
  <c r="Q2968"/>
  <c r="S2968"/>
  <c r="U2968"/>
  <c r="W2968"/>
  <c r="Y2968"/>
  <c r="N2969"/>
  <c r="P2969"/>
  <c r="R2969"/>
  <c r="T2969"/>
  <c r="V2969"/>
  <c r="X2969"/>
  <c r="Z2969"/>
  <c r="O2970"/>
  <c r="Q2970"/>
  <c r="S2970"/>
  <c r="U2970"/>
  <c r="W2970"/>
  <c r="Y2970"/>
  <c r="N2971"/>
  <c r="P2971"/>
  <c r="R2971"/>
  <c r="T2971"/>
  <c r="V2971"/>
  <c r="X2971"/>
  <c r="Z2971"/>
  <c r="O2972"/>
  <c r="Q2972"/>
  <c r="S2972"/>
  <c r="U2972"/>
  <c r="W2972"/>
  <c r="Y2972"/>
  <c r="N2973"/>
  <c r="P2973"/>
  <c r="R2973"/>
  <c r="T2973"/>
  <c r="V2973"/>
  <c r="X2973"/>
  <c r="Z2973"/>
  <c r="O2974"/>
  <c r="Q2974"/>
  <c r="S2974"/>
  <c r="U2974"/>
  <c r="W2974"/>
  <c r="Y2974"/>
  <c r="N2975"/>
  <c r="P2975"/>
  <c r="R2975"/>
  <c r="T2975"/>
  <c r="V2975"/>
  <c r="X2975"/>
  <c r="Z2975"/>
  <c r="O2976"/>
  <c r="Q2976"/>
  <c r="S2976"/>
  <c r="U2976"/>
  <c r="W2976"/>
  <c r="Y2976"/>
  <c r="N2977"/>
  <c r="P2977"/>
  <c r="R2977"/>
  <c r="T2977"/>
  <c r="V2977"/>
  <c r="X2977"/>
  <c r="Z2977"/>
  <c r="O2978"/>
  <c r="Q2978"/>
  <c r="S2978"/>
  <c r="U2978"/>
  <c r="W2978"/>
  <c r="Y2978"/>
  <c r="N2979"/>
  <c r="P2979"/>
  <c r="R2979"/>
  <c r="T2979"/>
  <c r="V2979"/>
  <c r="X2979"/>
  <c r="Z2979"/>
  <c r="O2980"/>
  <c r="Q2980"/>
  <c r="S2980"/>
  <c r="U2980"/>
  <c r="W2980"/>
  <c r="Y2980"/>
  <c r="N2981"/>
  <c r="P2981"/>
  <c r="R2981"/>
  <c r="T2981"/>
  <c r="V2981"/>
  <c r="X2981"/>
  <c r="Z2981"/>
  <c r="O2982"/>
  <c r="Q2982"/>
  <c r="S2982"/>
  <c r="U2982"/>
  <c r="W2982"/>
  <c r="Y2982"/>
  <c r="N2983"/>
  <c r="P2983"/>
  <c r="R2983"/>
  <c r="T2983"/>
  <c r="V2983"/>
  <c r="X2983"/>
  <c r="Z2983"/>
  <c r="O2984"/>
  <c r="Q2984"/>
  <c r="S2984"/>
  <c r="U2984"/>
  <c r="W2984"/>
  <c r="Y2984"/>
  <c r="N2985"/>
  <c r="P2985"/>
  <c r="R2985"/>
  <c r="T2985"/>
  <c r="V2985"/>
  <c r="X2985"/>
  <c r="Z2985"/>
  <c r="O2986"/>
  <c r="Q2986"/>
  <c r="S2986"/>
  <c r="U2986"/>
  <c r="W2986"/>
  <c r="Y2986"/>
  <c r="N2987"/>
  <c r="P2987"/>
  <c r="R2987"/>
  <c r="T2987"/>
  <c r="V2987"/>
  <c r="X2987"/>
  <c r="Z2987"/>
  <c r="O2988"/>
  <c r="Q2988"/>
  <c r="S2988"/>
  <c r="U2988"/>
  <c r="W2988"/>
  <c r="Y2988"/>
  <c r="N2989"/>
  <c r="P2989"/>
  <c r="R2989"/>
  <c r="T2989"/>
  <c r="V2989"/>
  <c r="X2989"/>
  <c r="Z2989"/>
  <c r="O2990"/>
  <c r="Q2990"/>
  <c r="S2990"/>
  <c r="U2990"/>
  <c r="W2990"/>
  <c r="Y2990"/>
  <c r="N2991"/>
  <c r="P2991"/>
  <c r="R2991"/>
  <c r="T2991"/>
  <c r="V2991"/>
  <c r="X2991"/>
  <c r="Z2991"/>
  <c r="O2992"/>
  <c r="Q2992"/>
  <c r="S2992"/>
  <c r="U2992"/>
  <c r="W2992"/>
  <c r="Y2992"/>
  <c r="N2993"/>
  <c r="P2993"/>
  <c r="R2993"/>
  <c r="T2993"/>
  <c r="V2993"/>
  <c r="X2993"/>
  <c r="Z2993"/>
  <c r="O2994"/>
  <c r="Q2994"/>
  <c r="S2994"/>
  <c r="U2994"/>
  <c r="W2994"/>
  <c r="Y2994"/>
  <c r="N2995"/>
  <c r="P2995"/>
  <c r="R2995"/>
  <c r="T2995"/>
  <c r="V2995"/>
  <c r="X2995"/>
  <c r="Z2995"/>
  <c r="O2996"/>
  <c r="Q2996"/>
  <c r="S2996"/>
  <c r="U2996"/>
  <c r="W2996"/>
  <c r="Y2996"/>
  <c r="N2997"/>
  <c r="P2997"/>
  <c r="R2997"/>
  <c r="T2997"/>
  <c r="V2997"/>
  <c r="X2997"/>
  <c r="Z2997"/>
  <c r="O2998"/>
  <c r="Q2998"/>
  <c r="S2998"/>
  <c r="U2998"/>
  <c r="W2998"/>
  <c r="Y2998"/>
  <c r="N2999"/>
  <c r="P2999"/>
  <c r="R2999"/>
  <c r="T2999"/>
  <c r="V2999"/>
  <c r="X2999"/>
  <c r="Z2999"/>
  <c r="O3000"/>
  <c r="Q3000"/>
  <c r="S3000"/>
  <c r="U3000"/>
  <c r="W3000"/>
  <c r="Y3000"/>
  <c r="N3001"/>
  <c r="P3001"/>
  <c r="R3001"/>
  <c r="T3001"/>
  <c r="V3001"/>
  <c r="X3001"/>
  <c r="Z3001"/>
  <c r="O3002"/>
  <c r="Q3002"/>
  <c r="S3002"/>
  <c r="U3002"/>
  <c r="W3002"/>
  <c r="Y3002"/>
  <c r="N3003"/>
  <c r="P3003"/>
  <c r="R3003"/>
  <c r="T3003"/>
  <c r="V3003"/>
  <c r="X3003"/>
  <c r="Z3003"/>
  <c r="O3004"/>
  <c r="Q3004"/>
  <c r="S3004"/>
  <c r="U3004"/>
  <c r="W3004"/>
  <c r="Y3004"/>
  <c r="N3005"/>
  <c r="P3005"/>
  <c r="R3005"/>
  <c r="T3005"/>
  <c r="V3005"/>
  <c r="X3005"/>
  <c r="Z3005"/>
  <c r="O3006"/>
  <c r="Q3006"/>
  <c r="S3006"/>
  <c r="U3006"/>
  <c r="W3006"/>
  <c r="Y3006"/>
  <c r="N3007"/>
  <c r="P3007"/>
  <c r="R3007"/>
  <c r="T3007"/>
  <c r="V3007"/>
  <c r="X3007"/>
  <c r="Z3007"/>
  <c r="O3008"/>
  <c r="Q3008"/>
  <c r="S3008"/>
  <c r="U3008"/>
  <c r="W3008"/>
  <c r="Y3008"/>
  <c r="N3009"/>
  <c r="P3009"/>
  <c r="R3009"/>
  <c r="T3009"/>
  <c r="V3009"/>
  <c r="X3009"/>
  <c r="Z3009"/>
  <c r="O3010"/>
  <c r="Q3010"/>
  <c r="S3010"/>
  <c r="U3010"/>
  <c r="W3010"/>
  <c r="Y3010"/>
  <c r="N3011"/>
  <c r="P3011"/>
  <c r="R3011"/>
  <c r="T3011"/>
  <c r="V3011"/>
  <c r="X3011"/>
  <c r="Z3011"/>
  <c r="O3012"/>
  <c r="Q3012"/>
  <c r="S3012"/>
  <c r="U3012"/>
  <c r="W3012"/>
  <c r="Y3012"/>
  <c r="N3013"/>
  <c r="P3013"/>
  <c r="R3013"/>
  <c r="T3013"/>
  <c r="V3013"/>
  <c r="X3013"/>
  <c r="Z3013"/>
  <c r="O3014"/>
  <c r="Q3014"/>
  <c r="S3014"/>
  <c r="U3014"/>
  <c r="W3014"/>
  <c r="Y3014"/>
  <c r="N3015"/>
  <c r="P3015"/>
  <c r="R3015"/>
  <c r="T3015"/>
  <c r="V3015"/>
  <c r="X3015"/>
  <c r="Z3015"/>
  <c r="O3016"/>
  <c r="Q3016"/>
  <c r="S3016"/>
  <c r="U3016"/>
  <c r="W3016"/>
  <c r="Y3016"/>
  <c r="N3017"/>
  <c r="P3017"/>
  <c r="R3017"/>
  <c r="T3017"/>
  <c r="V3017"/>
  <c r="X3017"/>
  <c r="Z3017"/>
  <c r="O3018"/>
  <c r="Q3018"/>
  <c r="S3018"/>
  <c r="U3018"/>
  <c r="W3018"/>
  <c r="Y3018"/>
  <c r="N3019"/>
  <c r="P3019"/>
  <c r="R3019"/>
  <c r="T3019"/>
  <c r="V3019"/>
  <c r="X3019"/>
  <c r="Z3019"/>
  <c r="O3020"/>
  <c r="Q3020"/>
  <c r="S3020"/>
  <c r="U3020"/>
  <c r="W3020"/>
  <c r="Y3020"/>
  <c r="N3021"/>
  <c r="P3021"/>
  <c r="R3021"/>
  <c r="T3021"/>
  <c r="V3021"/>
  <c r="X3021"/>
  <c r="Z3021"/>
  <c r="O3022"/>
  <c r="Q3022"/>
  <c r="S3022"/>
  <c r="U3022"/>
  <c r="W3022"/>
  <c r="Y3022"/>
  <c r="N3023"/>
  <c r="P3023"/>
  <c r="R3023"/>
  <c r="T3023"/>
  <c r="V3023"/>
  <c r="X3023"/>
  <c r="Z3023"/>
  <c r="O3024"/>
  <c r="Q3024"/>
  <c r="S3024"/>
  <c r="U3024"/>
  <c r="W3024"/>
  <c r="Y3024"/>
  <c r="N3025"/>
  <c r="P3025"/>
  <c r="R3025"/>
  <c r="T3025"/>
  <c r="V3025"/>
  <c r="X3025"/>
  <c r="Z3025"/>
  <c r="O3026"/>
  <c r="Q3026"/>
  <c r="S3026"/>
  <c r="U3026"/>
  <c r="W3026"/>
  <c r="Y3026"/>
  <c r="N3027"/>
  <c r="P3027"/>
  <c r="R3027"/>
  <c r="T3027"/>
  <c r="V3027"/>
  <c r="X3027"/>
  <c r="Z3027"/>
  <c r="O3028"/>
  <c r="Q3028"/>
  <c r="S3028"/>
  <c r="U3028"/>
  <c r="W3028"/>
  <c r="Y3028"/>
  <c r="N3029"/>
  <c r="P3029"/>
  <c r="R3029"/>
  <c r="T3029"/>
  <c r="V3029"/>
  <c r="X3029"/>
  <c r="Z3029"/>
  <c r="O3030"/>
  <c r="Q3030"/>
  <c r="S3030"/>
  <c r="U3030"/>
  <c r="W3030"/>
  <c r="Y3030"/>
  <c r="N3031"/>
  <c r="P3031"/>
  <c r="R3031"/>
  <c r="T3031"/>
  <c r="V3031"/>
  <c r="X3031"/>
  <c r="Z3031"/>
  <c r="O3032"/>
  <c r="Q3032"/>
  <c r="S3032"/>
  <c r="U3032"/>
  <c r="W3032"/>
  <c r="Y3032"/>
  <c r="N3033"/>
  <c r="P3033"/>
  <c r="R3033"/>
  <c r="T3033"/>
  <c r="V3033"/>
  <c r="X3033"/>
  <c r="Z3033"/>
  <c r="O3034"/>
  <c r="Q3034"/>
  <c r="S3034"/>
  <c r="U3034"/>
  <c r="W3034"/>
  <c r="Y3034"/>
  <c r="N3035"/>
  <c r="P3035"/>
  <c r="R3035"/>
  <c r="T3035"/>
  <c r="V3035"/>
  <c r="X3035"/>
  <c r="Z3035"/>
  <c r="O3036"/>
  <c r="Q3036"/>
  <c r="S3036"/>
  <c r="U3036"/>
  <c r="W3036"/>
  <c r="Y3036"/>
  <c r="N3037"/>
  <c r="P3037"/>
  <c r="R3037"/>
  <c r="T3037"/>
  <c r="V3037"/>
  <c r="X3037"/>
  <c r="Z3037"/>
  <c r="O3038"/>
  <c r="Q3038"/>
  <c r="S3038"/>
  <c r="U3038"/>
  <c r="W3038"/>
  <c r="Y3038"/>
  <c r="N3039"/>
  <c r="P3039"/>
  <c r="R3039"/>
  <c r="T3039"/>
  <c r="V3039"/>
  <c r="X3039"/>
  <c r="Z3039"/>
  <c r="O3040"/>
  <c r="Q3040"/>
  <c r="S3040"/>
  <c r="U3040"/>
  <c r="W3040"/>
  <c r="Y3040"/>
  <c r="N3041"/>
  <c r="P3041"/>
  <c r="R3041"/>
  <c r="T3041"/>
  <c r="V3041"/>
  <c r="X3041"/>
  <c r="Z3041"/>
  <c r="O3042"/>
  <c r="Q3042"/>
  <c r="S3042"/>
  <c r="U3042"/>
  <c r="W3042"/>
  <c r="Y3042"/>
  <c r="N3043"/>
  <c r="P3043"/>
  <c r="R3043"/>
  <c r="T3043"/>
  <c r="V3043"/>
  <c r="X3043"/>
  <c r="Z3043"/>
  <c r="O3044"/>
  <c r="Q3044"/>
  <c r="S3044"/>
  <c r="U3044"/>
  <c r="W3044"/>
  <c r="Y3044"/>
  <c r="N3045"/>
  <c r="P3045"/>
  <c r="R3045"/>
  <c r="T3045"/>
  <c r="V3045"/>
  <c r="X3045"/>
  <c r="Z3045"/>
  <c r="O3046"/>
  <c r="Q3046"/>
  <c r="S3046"/>
  <c r="U3046"/>
  <c r="W3046"/>
  <c r="Y3046"/>
  <c r="N3047"/>
  <c r="P3047"/>
  <c r="R3047"/>
  <c r="T3047"/>
  <c r="V3047"/>
  <c r="X3047"/>
  <c r="Z3047"/>
  <c r="O3048"/>
  <c r="Q3048"/>
  <c r="S3048"/>
  <c r="U3048"/>
  <c r="W3048"/>
  <c r="Y3048"/>
  <c r="N3049"/>
  <c r="P3049"/>
  <c r="R3049"/>
  <c r="T3049"/>
  <c r="V3049"/>
  <c r="X3049"/>
  <c r="Z3049"/>
  <c r="O3050"/>
  <c r="Q3050"/>
  <c r="S3050"/>
  <c r="U3050"/>
  <c r="W3050"/>
  <c r="Y3050"/>
  <c r="N3051"/>
  <c r="P3051"/>
  <c r="R3051"/>
  <c r="T3051"/>
  <c r="V3051"/>
  <c r="X3051"/>
  <c r="Z3051"/>
  <c r="O3052"/>
  <c r="Q3052"/>
  <c r="S3052"/>
  <c r="U3052"/>
  <c r="W3052"/>
  <c r="Y3052"/>
  <c r="N3053"/>
  <c r="P3053"/>
  <c r="R3053"/>
  <c r="T3053"/>
  <c r="V3053"/>
  <c r="X3053"/>
  <c r="Z3053"/>
  <c r="O3054"/>
  <c r="Q3054"/>
  <c r="S3054"/>
  <c r="U3054"/>
  <c r="W3054"/>
  <c r="Y3054"/>
  <c r="N3055"/>
  <c r="P3055"/>
  <c r="R3055"/>
  <c r="T3055"/>
  <c r="V3055"/>
  <c r="X3055"/>
  <c r="Z3055"/>
  <c r="O3056"/>
  <c r="Q3056"/>
  <c r="S3056"/>
  <c r="U3056"/>
  <c r="W3056"/>
  <c r="Y3056"/>
  <c r="N3057"/>
  <c r="P3057"/>
  <c r="R3057"/>
  <c r="T3057"/>
  <c r="V3057"/>
  <c r="X3057"/>
  <c r="Z3057"/>
  <c r="O3058"/>
  <c r="Q3058"/>
  <c r="S3058"/>
  <c r="U3058"/>
  <c r="W3058"/>
  <c r="Y3058"/>
  <c r="N3059"/>
  <c r="P3059"/>
  <c r="R3059"/>
  <c r="T3059"/>
  <c r="V3059"/>
  <c r="X3059"/>
  <c r="Z3059"/>
  <c r="O3060"/>
  <c r="Q3060"/>
  <c r="S3060"/>
  <c r="U3060"/>
  <c r="W3060"/>
  <c r="Y3060"/>
  <c r="N3061"/>
  <c r="P3061"/>
  <c r="R3061"/>
  <c r="T3061"/>
  <c r="V3061"/>
  <c r="X3061"/>
  <c r="Z3061"/>
  <c r="O3062"/>
  <c r="Q3062"/>
  <c r="S3062"/>
  <c r="U3062"/>
  <c r="W3062"/>
  <c r="Y3062"/>
  <c r="N3063"/>
  <c r="P3063"/>
  <c r="R3063"/>
  <c r="T3063"/>
  <c r="V3063"/>
  <c r="X3063"/>
  <c r="Z3063"/>
  <c r="O3064"/>
  <c r="Q3064"/>
  <c r="S3064"/>
  <c r="U3064"/>
  <c r="W3064"/>
  <c r="Y3064"/>
  <c r="N3065"/>
  <c r="P3065"/>
  <c r="R3065"/>
  <c r="T3065"/>
  <c r="V3065"/>
  <c r="X3065"/>
  <c r="Z3065"/>
  <c r="O3066"/>
  <c r="Q3066"/>
  <c r="S3066"/>
  <c r="U3066"/>
  <c r="W3066"/>
  <c r="Y3066"/>
  <c r="N3067"/>
  <c r="P3067"/>
  <c r="R3067"/>
  <c r="T3067"/>
  <c r="V3067"/>
  <c r="X3067"/>
  <c r="Z3067"/>
  <c r="O3068"/>
  <c r="Q3068"/>
  <c r="S3068"/>
  <c r="U3068"/>
  <c r="W3068"/>
  <c r="Y3068"/>
  <c r="N3069"/>
  <c r="P3069"/>
  <c r="R3069"/>
  <c r="T3069"/>
  <c r="V3069"/>
  <c r="X3069"/>
  <c r="Z3069"/>
  <c r="O3070"/>
  <c r="Q3070"/>
  <c r="S3070"/>
  <c r="U3070"/>
  <c r="W3070"/>
  <c r="Y3070"/>
  <c r="N3071"/>
  <c r="P3071"/>
  <c r="R3071"/>
  <c r="T3071"/>
  <c r="V3071"/>
  <c r="X3071"/>
  <c r="Z3071"/>
  <c r="O3072"/>
  <c r="Q3072"/>
  <c r="S3072"/>
  <c r="U3072"/>
  <c r="W3072"/>
  <c r="Y3072"/>
  <c r="N3073"/>
  <c r="P3073"/>
  <c r="R3073"/>
  <c r="T3073"/>
  <c r="V3073"/>
  <c r="X3073"/>
  <c r="Z3073"/>
  <c r="O3074"/>
  <c r="Q3074"/>
  <c r="S3074"/>
  <c r="U3074"/>
  <c r="W3074"/>
  <c r="Y3074"/>
  <c r="N3075"/>
  <c r="P3075"/>
  <c r="R3075"/>
  <c r="T3075"/>
  <c r="V3075"/>
  <c r="X3075"/>
  <c r="Z3075"/>
  <c r="O3076"/>
  <c r="Q3076"/>
  <c r="S3076"/>
  <c r="U3076"/>
  <c r="W3076"/>
  <c r="Y3076"/>
  <c r="N3077"/>
  <c r="P3077"/>
  <c r="R3077"/>
  <c r="T3077"/>
  <c r="V3077"/>
  <c r="X3077"/>
  <c r="Z3077"/>
  <c r="O3078"/>
  <c r="Q3078"/>
  <c r="S3078"/>
  <c r="U3078"/>
  <c r="W3078"/>
  <c r="Y3078"/>
  <c r="N3079"/>
  <c r="P3079"/>
  <c r="R3079"/>
  <c r="T3079"/>
  <c r="V3079"/>
  <c r="X3079"/>
  <c r="Z3079"/>
  <c r="O3080"/>
  <c r="Q3080"/>
  <c r="S3080"/>
  <c r="U3080"/>
  <c r="W3080"/>
  <c r="Y3080"/>
  <c r="N3081"/>
  <c r="P3081"/>
  <c r="R3081"/>
  <c r="T3081"/>
  <c r="V3081"/>
  <c r="X3081"/>
  <c r="Z3081"/>
  <c r="O3082"/>
  <c r="Q3082"/>
  <c r="S3082"/>
  <c r="U3082"/>
  <c r="W3082"/>
  <c r="Y3082"/>
  <c r="N3083"/>
  <c r="P3083"/>
  <c r="R3083"/>
  <c r="T3083"/>
  <c r="V3083"/>
  <c r="X3083"/>
  <c r="Z3083"/>
  <c r="O3084"/>
  <c r="Q3084"/>
  <c r="S3084"/>
  <c r="U3084"/>
  <c r="W3084"/>
  <c r="Y3084"/>
  <c r="N3085"/>
  <c r="P3085"/>
  <c r="R3085"/>
  <c r="T3085"/>
  <c r="V3085"/>
  <c r="X3085"/>
  <c r="Z3085"/>
  <c r="O3086"/>
  <c r="Q3086"/>
  <c r="S3086"/>
  <c r="U3086"/>
  <c r="W3086"/>
  <c r="Y3086"/>
  <c r="N3087"/>
  <c r="P3087"/>
  <c r="R3087"/>
  <c r="T3087"/>
  <c r="V3087"/>
  <c r="X3087"/>
  <c r="Z3087"/>
  <c r="O3088"/>
  <c r="Q3088"/>
  <c r="S3088"/>
  <c r="U3088"/>
  <c r="W3088"/>
  <c r="Y3088"/>
  <c r="N3089"/>
  <c r="P3089"/>
  <c r="R3089"/>
  <c r="T3089"/>
  <c r="V3089"/>
  <c r="X3089"/>
  <c r="Z3089"/>
  <c r="O3090"/>
  <c r="Q3090"/>
  <c r="S3090"/>
  <c r="U3090"/>
  <c r="W3090"/>
  <c r="Y3090"/>
  <c r="N3091"/>
  <c r="P3091"/>
  <c r="R3091"/>
  <c r="T3091"/>
  <c r="V3091"/>
  <c r="X3091"/>
  <c r="Z3091"/>
  <c r="O3092"/>
  <c r="Q3092"/>
  <c r="S3092"/>
  <c r="U3092"/>
  <c r="W3092"/>
  <c r="Y3092"/>
  <c r="N3093"/>
  <c r="P3093"/>
  <c r="R3093"/>
  <c r="T3093"/>
  <c r="V3093"/>
  <c r="X3093"/>
  <c r="Z3093"/>
  <c r="O3094"/>
  <c r="Q3094"/>
  <c r="S3094"/>
  <c r="U3094"/>
  <c r="W3094"/>
  <c r="Y3094"/>
  <c r="N3095"/>
  <c r="P3095"/>
  <c r="R3095"/>
  <c r="T3095"/>
  <c r="V3095"/>
  <c r="X3095"/>
  <c r="Z3095"/>
  <c r="O3096"/>
  <c r="Q3096"/>
  <c r="S3096"/>
  <c r="U3096"/>
  <c r="W3096"/>
  <c r="Y3096"/>
  <c r="N3097"/>
  <c r="P3097"/>
  <c r="R3097"/>
  <c r="T3097"/>
  <c r="V3097"/>
  <c r="X3097"/>
  <c r="Z3097"/>
  <c r="O3098"/>
  <c r="Q3098"/>
  <c r="S3098"/>
  <c r="U3098"/>
  <c r="W3098"/>
  <c r="Y3098"/>
  <c r="N3099"/>
  <c r="P3099"/>
  <c r="R3099"/>
  <c r="T3099"/>
  <c r="V3099"/>
  <c r="X3099"/>
  <c r="Z3099"/>
  <c r="O3100"/>
  <c r="Q3100"/>
  <c r="S3100"/>
  <c r="U3100"/>
  <c r="W3100"/>
  <c r="Y3100"/>
  <c r="N3101"/>
  <c r="P3101"/>
  <c r="R3101"/>
  <c r="T3101"/>
  <c r="V3101"/>
  <c r="X3101"/>
  <c r="Z3101"/>
  <c r="O3102"/>
  <c r="Q3102"/>
  <c r="S3102"/>
  <c r="U3102"/>
  <c r="W3102"/>
  <c r="Y3102"/>
  <c r="N3103"/>
  <c r="P3103"/>
  <c r="R3103"/>
  <c r="T3103"/>
  <c r="V3103"/>
  <c r="X3103"/>
  <c r="Z3103"/>
  <c r="O3104"/>
  <c r="Q3104"/>
  <c r="S3104"/>
  <c r="U3104"/>
  <c r="W3104"/>
  <c r="Y3104"/>
  <c r="N3105"/>
  <c r="P3105"/>
  <c r="R3105"/>
  <c r="T3105"/>
  <c r="V3105"/>
  <c r="X3105"/>
  <c r="Z3105"/>
  <c r="O3106"/>
  <c r="Q3106"/>
  <c r="S3106"/>
  <c r="U3106"/>
  <c r="W3106"/>
  <c r="Y3106"/>
  <c r="N3107"/>
  <c r="P3107"/>
  <c r="R3107"/>
  <c r="T3107"/>
  <c r="V3107"/>
  <c r="X3107"/>
  <c r="Z3107"/>
  <c r="O3108"/>
  <c r="Q3108"/>
  <c r="S3108"/>
  <c r="U3108"/>
  <c r="W3108"/>
  <c r="Y3108"/>
  <c r="N3109"/>
  <c r="P3109"/>
  <c r="R3109"/>
  <c r="T3109"/>
  <c r="V3109"/>
  <c r="X3109"/>
  <c r="Z3109"/>
  <c r="O3110"/>
  <c r="Q3110"/>
  <c r="S3110"/>
  <c r="U3110"/>
  <c r="W3110"/>
  <c r="Y3110"/>
  <c r="N3111"/>
  <c r="P3111"/>
  <c r="R3111"/>
  <c r="T3111"/>
  <c r="V3111"/>
  <c r="X3111"/>
  <c r="Z3111"/>
  <c r="O3112"/>
  <c r="Q3112"/>
  <c r="S3112"/>
  <c r="U3112"/>
  <c r="W3112"/>
  <c r="Y3112"/>
  <c r="N3113"/>
  <c r="P3113"/>
  <c r="R3113"/>
  <c r="T3113"/>
  <c r="V3113"/>
  <c r="X3113"/>
  <c r="Z3113"/>
  <c r="O3114"/>
  <c r="Q3114"/>
  <c r="S3114"/>
  <c r="U3114"/>
  <c r="W3114"/>
  <c r="Y3114"/>
  <c r="N3115"/>
  <c r="P3115"/>
  <c r="R3115"/>
  <c r="T3115"/>
  <c r="V3115"/>
  <c r="X3115"/>
  <c r="Z3115"/>
  <c r="O3116"/>
  <c r="Q3116"/>
  <c r="S3116"/>
  <c r="U3116"/>
  <c r="W3116"/>
  <c r="Y3116"/>
  <c r="N3117"/>
  <c r="P3117"/>
  <c r="R3117"/>
  <c r="T3117"/>
  <c r="V3117"/>
  <c r="X3117"/>
  <c r="Z3117"/>
  <c r="O3118"/>
  <c r="Q3118"/>
  <c r="S3118"/>
  <c r="U3118"/>
  <c r="W3118"/>
  <c r="Y3118"/>
  <c r="N3119"/>
  <c r="P3119"/>
  <c r="R3119"/>
  <c r="T3119"/>
  <c r="V3119"/>
  <c r="X3119"/>
  <c r="Z3119"/>
  <c r="O3120"/>
  <c r="Q3120"/>
  <c r="S3120"/>
  <c r="U3120"/>
  <c r="W3120"/>
  <c r="Y3120"/>
  <c r="N3121"/>
  <c r="P3121"/>
  <c r="R3121"/>
  <c r="T3121"/>
  <c r="V3121"/>
  <c r="X3121"/>
  <c r="Z3121"/>
  <c r="O3122"/>
  <c r="Q3122"/>
  <c r="S3122"/>
  <c r="U3122"/>
  <c r="W3122"/>
  <c r="Y3122"/>
  <c r="N3123"/>
  <c r="P3123"/>
  <c r="R3123"/>
  <c r="T3123"/>
  <c r="V3123"/>
  <c r="X3123"/>
  <c r="Z3123"/>
  <c r="O3124"/>
  <c r="Q3124"/>
  <c r="S3124"/>
  <c r="U3124"/>
  <c r="W3124"/>
  <c r="Y3124"/>
  <c r="N3125"/>
  <c r="P3125"/>
  <c r="R3125"/>
  <c r="T3125"/>
  <c r="V3125"/>
  <c r="X3125"/>
  <c r="Z3125"/>
  <c r="O3126"/>
  <c r="Q3126"/>
  <c r="S3126"/>
  <c r="U3126"/>
  <c r="W3126"/>
  <c r="Y3126"/>
  <c r="N3127"/>
  <c r="P3127"/>
  <c r="R3127"/>
  <c r="T3127"/>
  <c r="V3127"/>
  <c r="X3127"/>
  <c r="Z3127"/>
  <c r="O3128"/>
  <c r="Q3128"/>
  <c r="S3128"/>
  <c r="U3128"/>
  <c r="W3128"/>
  <c r="Y3128"/>
  <c r="N3129"/>
  <c r="P3129"/>
  <c r="R3129"/>
  <c r="T3129"/>
  <c r="V3129"/>
  <c r="X3129"/>
  <c r="Z3129"/>
  <c r="O3130"/>
  <c r="Q3130"/>
  <c r="S3130"/>
  <c r="U3130"/>
  <c r="W3130"/>
  <c r="Y3130"/>
  <c r="N3131"/>
  <c r="P3131"/>
  <c r="R3131"/>
  <c r="T3131"/>
  <c r="V3131"/>
  <c r="X3131"/>
  <c r="Z3131"/>
  <c r="O3132"/>
  <c r="Q3132"/>
  <c r="S3132"/>
  <c r="U3132"/>
  <c r="W3132"/>
  <c r="Y3132"/>
  <c r="N3133"/>
  <c r="P3133"/>
  <c r="R3133"/>
  <c r="T3133"/>
  <c r="V3133"/>
  <c r="X3133"/>
  <c r="Z3133"/>
  <c r="O3134"/>
  <c r="Q3134"/>
  <c r="S3134"/>
  <c r="U3134"/>
  <c r="W3134"/>
  <c r="Y3134"/>
  <c r="N3135"/>
  <c r="P3135"/>
  <c r="R3135"/>
  <c r="T3135"/>
  <c r="V3135"/>
  <c r="X3135"/>
  <c r="Z3135"/>
  <c r="O3136"/>
  <c r="Q3136"/>
  <c r="S3136"/>
  <c r="U3136"/>
  <c r="W3136"/>
  <c r="Y3136"/>
  <c r="N3137"/>
  <c r="P3137"/>
  <c r="R3137"/>
  <c r="T3137"/>
  <c r="V3137"/>
  <c r="X3137"/>
  <c r="Z3137"/>
  <c r="O3138"/>
  <c r="Q3138"/>
  <c r="S3138"/>
  <c r="U3138"/>
  <c r="W3138"/>
  <c r="Y3138"/>
  <c r="N3139"/>
  <c r="P3139"/>
  <c r="R3139"/>
  <c r="T3139"/>
  <c r="V3139"/>
  <c r="X3139"/>
  <c r="Z3139"/>
  <c r="O3140"/>
  <c r="Q3140"/>
  <c r="S3140"/>
  <c r="U3140"/>
  <c r="W3140"/>
  <c r="Y3140"/>
  <c r="N3141"/>
  <c r="P3141"/>
  <c r="R3141"/>
  <c r="T3141"/>
  <c r="V3141"/>
  <c r="X3141"/>
  <c r="Z3141"/>
  <c r="O3142"/>
  <c r="Q3142"/>
  <c r="S3142"/>
  <c r="U3142"/>
  <c r="W3142"/>
  <c r="Y3142"/>
  <c r="N3143"/>
  <c r="P3143"/>
  <c r="R3143"/>
  <c r="T3143"/>
  <c r="V3143"/>
  <c r="X3143"/>
  <c r="Z3143"/>
  <c r="O3144"/>
  <c r="Q3144"/>
  <c r="S3144"/>
  <c r="U3144"/>
  <c r="W3144"/>
  <c r="Y3144"/>
  <c r="N3145"/>
  <c r="P3145"/>
  <c r="R3145"/>
  <c r="T3145"/>
  <c r="V3145"/>
  <c r="X3145"/>
  <c r="Z3145"/>
  <c r="O3146"/>
  <c r="Q3146"/>
  <c r="S3146"/>
  <c r="U3146"/>
  <c r="W3146"/>
  <c r="Y3146"/>
  <c r="N3147"/>
  <c r="P3147"/>
  <c r="R3147"/>
  <c r="T3147"/>
  <c r="V3147"/>
  <c r="X3147"/>
  <c r="Z3147"/>
  <c r="O3148"/>
  <c r="Q3148"/>
  <c r="S3148"/>
  <c r="U3148"/>
  <c r="W3148"/>
  <c r="Y3148"/>
  <c r="N3149"/>
  <c r="P3149"/>
  <c r="R3149"/>
  <c r="T3149"/>
  <c r="V3149"/>
  <c r="X3149"/>
  <c r="Z3149"/>
  <c r="O3150"/>
  <c r="Q3150"/>
  <c r="S3150"/>
  <c r="U3150"/>
  <c r="W3150"/>
  <c r="Y3150"/>
  <c r="N3151"/>
  <c r="P3151"/>
  <c r="R3151"/>
  <c r="T3151"/>
  <c r="V3151"/>
  <c r="X3151"/>
  <c r="Z3151"/>
  <c r="O3152"/>
  <c r="Q3152"/>
  <c r="S3152"/>
  <c r="U3152"/>
  <c r="W3152"/>
  <c r="Y3152"/>
  <c r="N3153"/>
  <c r="P3153"/>
  <c r="R3153"/>
  <c r="T3153"/>
  <c r="V3153"/>
  <c r="X3153"/>
  <c r="Z3153"/>
  <c r="O3154"/>
  <c r="Q3154"/>
  <c r="S3154"/>
  <c r="U3154"/>
  <c r="W3154"/>
  <c r="Y3154"/>
  <c r="N3155"/>
  <c r="P3155"/>
  <c r="R3155"/>
  <c r="T3155"/>
  <c r="V3155"/>
  <c r="X3155"/>
  <c r="Z3155"/>
  <c r="O3156"/>
  <c r="Q3156"/>
  <c r="S3156"/>
  <c r="U3156"/>
  <c r="W3156"/>
  <c r="Y3156"/>
  <c r="N3157"/>
  <c r="P3157"/>
  <c r="R3157"/>
  <c r="T3157"/>
  <c r="V3157"/>
  <c r="X3157"/>
  <c r="Z3157"/>
  <c r="O3158"/>
  <c r="Q3158"/>
  <c r="S3158"/>
  <c r="U3158"/>
  <c r="W3158"/>
  <c r="Y3158"/>
  <c r="N3159"/>
  <c r="P3159"/>
  <c r="R3159"/>
  <c r="T3159"/>
  <c r="V3159"/>
  <c r="X3159"/>
  <c r="Z3159"/>
  <c r="O3160"/>
  <c r="Q3160"/>
  <c r="S3160"/>
  <c r="U3160"/>
  <c r="W3160"/>
  <c r="Y3160"/>
  <c r="N3161"/>
  <c r="P3161"/>
  <c r="R3161"/>
  <c r="T3161"/>
  <c r="V3161"/>
  <c r="X3161"/>
  <c r="Z3161"/>
  <c r="O3162"/>
  <c r="Q3162"/>
  <c r="S3162"/>
  <c r="U3162"/>
  <c r="W3162"/>
  <c r="Y3162"/>
  <c r="N3163"/>
  <c r="P3163"/>
  <c r="R3163"/>
  <c r="T3163"/>
  <c r="V3163"/>
  <c r="X3163"/>
  <c r="Z3163"/>
  <c r="O3164"/>
  <c r="Q3164"/>
  <c r="S3164"/>
  <c r="U3164"/>
  <c r="W3164"/>
  <c r="Y3164"/>
  <c r="N3165"/>
  <c r="P3165"/>
  <c r="R3165"/>
  <c r="T3165"/>
  <c r="V3165"/>
  <c r="X3165"/>
  <c r="Z3165"/>
  <c r="O3166"/>
  <c r="Q3166"/>
  <c r="S3166"/>
  <c r="U3166"/>
  <c r="W3166"/>
  <c r="Y3166"/>
  <c r="N3167"/>
  <c r="P3167"/>
  <c r="R3167"/>
  <c r="T3167"/>
  <c r="V3167"/>
  <c r="X3167"/>
  <c r="Z3167"/>
  <c r="O3168"/>
  <c r="Q3168"/>
  <c r="S3168"/>
  <c r="U3168"/>
  <c r="W3168"/>
  <c r="Y3168"/>
  <c r="N3169"/>
  <c r="P3169"/>
  <c r="R3169"/>
  <c r="T3169"/>
  <c r="V3169"/>
  <c r="X3169"/>
  <c r="Z3169"/>
  <c r="O3170"/>
  <c r="Q3170"/>
  <c r="S3170"/>
  <c r="U3170"/>
  <c r="W3170"/>
  <c r="Y3170"/>
  <c r="N3171"/>
  <c r="P3171"/>
  <c r="R3171"/>
  <c r="T3171"/>
  <c r="V3171"/>
  <c r="X3171"/>
  <c r="Z3171"/>
  <c r="O3172"/>
  <c r="Q3172"/>
  <c r="S3172"/>
  <c r="U3172"/>
  <c r="W3172"/>
  <c r="Y3172"/>
  <c r="N3173"/>
  <c r="P3173"/>
  <c r="R3173"/>
  <c r="T3173"/>
  <c r="V3173"/>
  <c r="X3173"/>
  <c r="Z3173"/>
  <c r="O3174"/>
  <c r="Q3174"/>
  <c r="S3174"/>
  <c r="U3174"/>
  <c r="W3174"/>
  <c r="Y3174"/>
  <c r="N3175"/>
  <c r="P3175"/>
  <c r="R3175"/>
  <c r="T3175"/>
  <c r="V3175"/>
  <c r="X3175"/>
  <c r="Z3175"/>
  <c r="O3176"/>
  <c r="Q3176"/>
  <c r="S3176"/>
  <c r="U3176"/>
  <c r="W3176"/>
  <c r="Y3176"/>
  <c r="N3177"/>
  <c r="P3177"/>
  <c r="R3177"/>
  <c r="T3177"/>
  <c r="V3177"/>
  <c r="X3177"/>
  <c r="Z3177"/>
  <c r="O3178"/>
  <c r="Q3178"/>
  <c r="S3178"/>
  <c r="U3178"/>
  <c r="W3178"/>
  <c r="Y3178"/>
  <c r="N3179"/>
  <c r="P3179"/>
  <c r="R3179"/>
  <c r="T3179"/>
  <c r="V3179"/>
  <c r="X3179"/>
  <c r="Z3179"/>
  <c r="O3180"/>
  <c r="Q3180"/>
  <c r="S3180"/>
  <c r="U3180"/>
  <c r="W3180"/>
  <c r="Y3180"/>
  <c r="N3181"/>
  <c r="P3181"/>
  <c r="R3181"/>
  <c r="T3181"/>
  <c r="V3181"/>
  <c r="X3181"/>
  <c r="Z3181"/>
  <c r="O3182"/>
  <c r="Q3182"/>
  <c r="S3182"/>
  <c r="U3182"/>
  <c r="W3182"/>
  <c r="Y3182"/>
  <c r="N3183"/>
  <c r="P3183"/>
  <c r="R3183"/>
  <c r="T3183"/>
  <c r="V3183"/>
  <c r="X3183"/>
  <c r="Z3183"/>
  <c r="O3184"/>
  <c r="Q3184"/>
  <c r="S3184"/>
  <c r="U3184"/>
  <c r="W3184"/>
  <c r="Y3184"/>
  <c r="N3185"/>
  <c r="P3185"/>
  <c r="R3185"/>
  <c r="T3185"/>
  <c r="V3185"/>
  <c r="X3185"/>
  <c r="Z3185"/>
  <c r="O3186"/>
  <c r="Q3186"/>
  <c r="S3186"/>
  <c r="U3186"/>
  <c r="W3186"/>
  <c r="Y3186"/>
  <c r="N3187"/>
  <c r="P3187"/>
  <c r="R3187"/>
  <c r="T3187"/>
  <c r="V3187"/>
  <c r="X3187"/>
  <c r="Z3187"/>
  <c r="O3188"/>
  <c r="Q3188"/>
  <c r="S3188"/>
  <c r="U3188"/>
  <c r="W3188"/>
  <c r="Y3188"/>
  <c r="N3189"/>
  <c r="P3189"/>
  <c r="R3189"/>
  <c r="T3189"/>
  <c r="V3189"/>
  <c r="X3189"/>
  <c r="Z3189"/>
  <c r="O3190"/>
  <c r="Q3190"/>
  <c r="S3190"/>
  <c r="U3190"/>
  <c r="W3190"/>
  <c r="Y3190"/>
  <c r="N3191"/>
  <c r="P3191"/>
  <c r="R3191"/>
  <c r="T3191"/>
  <c r="V3191"/>
  <c r="X3191"/>
  <c r="Z3191"/>
  <c r="O3192"/>
  <c r="Q3192"/>
  <c r="S3192"/>
  <c r="U3192"/>
  <c r="W3192"/>
  <c r="Y3192"/>
  <c r="N3193"/>
  <c r="P3193"/>
  <c r="R3193"/>
  <c r="T3193"/>
  <c r="V3193"/>
  <c r="X3193"/>
  <c r="Z3193"/>
  <c r="O3194"/>
  <c r="Q3194"/>
  <c r="S3194"/>
  <c r="U3194"/>
  <c r="W3194"/>
  <c r="Y3194"/>
  <c r="N3195"/>
  <c r="P3195"/>
  <c r="R3195"/>
  <c r="T3195"/>
  <c r="V3195"/>
  <c r="X3195"/>
  <c r="Z3195"/>
  <c r="O3196"/>
  <c r="Q3196"/>
  <c r="S3196"/>
  <c r="U3196"/>
  <c r="W3196"/>
  <c r="Y3196"/>
  <c r="N3197"/>
  <c r="P3197"/>
  <c r="R3197"/>
  <c r="T3197"/>
  <c r="V3197"/>
  <c r="X3197"/>
  <c r="Z3197"/>
  <c r="O3198"/>
  <c r="Q3198"/>
  <c r="S3198"/>
  <c r="U3198"/>
  <c r="W3198"/>
  <c r="Y3198"/>
  <c r="N3199"/>
  <c r="P3199"/>
  <c r="R3199"/>
  <c r="T3199"/>
  <c r="V3199"/>
  <c r="X3199"/>
  <c r="Z3199"/>
  <c r="O3200"/>
  <c r="Q3200"/>
  <c r="S3200"/>
  <c r="U3200"/>
  <c r="W3200"/>
  <c r="Y3200"/>
  <c r="N3201"/>
  <c r="P3201"/>
  <c r="R3201"/>
  <c r="T3201"/>
  <c r="V3201"/>
  <c r="X3201"/>
  <c r="Z3201"/>
  <c r="O3202"/>
  <c r="Q3202"/>
  <c r="S3202"/>
  <c r="U3202"/>
  <c r="W3202"/>
  <c r="Y3202"/>
  <c r="N3203"/>
  <c r="P3203"/>
  <c r="R3203"/>
  <c r="T3203"/>
  <c r="V3203"/>
  <c r="X3203"/>
  <c r="Z3203"/>
  <c r="O3204"/>
  <c r="Q3204"/>
  <c r="S3204"/>
  <c r="U3204"/>
  <c r="W3204"/>
  <c r="Y3204"/>
  <c r="N3205"/>
  <c r="P3205"/>
  <c r="R3205"/>
  <c r="T3205"/>
  <c r="V3205"/>
  <c r="X3205"/>
  <c r="Z3205"/>
  <c r="O3206"/>
  <c r="Q3206"/>
  <c r="S3206"/>
  <c r="U3206"/>
  <c r="W3206"/>
  <c r="Y3206"/>
  <c r="N3207"/>
  <c r="P3207"/>
  <c r="R3207"/>
  <c r="T3207"/>
  <c r="V3207"/>
  <c r="X3207"/>
  <c r="Z3207"/>
  <c r="O3208"/>
  <c r="Q3208"/>
  <c r="S3208"/>
  <c r="U3208"/>
  <c r="W3208"/>
  <c r="Y3208"/>
  <c r="N3209"/>
  <c r="P3209"/>
  <c r="R3209"/>
  <c r="T3209"/>
  <c r="V3209"/>
  <c r="X3209"/>
  <c r="Z3209"/>
  <c r="O3210"/>
  <c r="Q3210"/>
  <c r="S3210"/>
  <c r="U3210"/>
  <c r="W3210"/>
  <c r="Y3210"/>
  <c r="N3211"/>
  <c r="P3211"/>
  <c r="R3211"/>
  <c r="T3211"/>
  <c r="V3211"/>
  <c r="X3211"/>
  <c r="Z3211"/>
  <c r="O3212"/>
  <c r="Q3212"/>
  <c r="S3212"/>
  <c r="U3212"/>
  <c r="W3212"/>
  <c r="Y3212"/>
  <c r="N3213"/>
  <c r="P3213"/>
  <c r="R3213"/>
  <c r="T3213"/>
  <c r="V3213"/>
  <c r="X3213"/>
  <c r="Z3213"/>
  <c r="O3214"/>
  <c r="Q3214"/>
  <c r="S3214"/>
  <c r="U3214"/>
  <c r="W3214"/>
  <c r="Y3214"/>
  <c r="N3215"/>
  <c r="P3215"/>
  <c r="R3215"/>
  <c r="T3215"/>
  <c r="V3215"/>
  <c r="X3215"/>
  <c r="Z3215"/>
  <c r="O3216"/>
  <c r="Q3216"/>
  <c r="S3216"/>
  <c r="U3216"/>
  <c r="W3216"/>
  <c r="Y3216"/>
  <c r="N3217"/>
  <c r="P3217"/>
  <c r="R3217"/>
  <c r="T3217"/>
  <c r="V3217"/>
  <c r="X3217"/>
  <c r="Z3217"/>
  <c r="O3218"/>
  <c r="Q3218"/>
  <c r="S3218"/>
  <c r="U3218"/>
  <c r="W3218"/>
  <c r="Y3218"/>
  <c r="N3219"/>
  <c r="P3219"/>
  <c r="R3219"/>
  <c r="T3219"/>
  <c r="V3219"/>
  <c r="X3219"/>
  <c r="Z3219"/>
  <c r="O3220"/>
  <c r="Q3220"/>
  <c r="S3220"/>
  <c r="U3220"/>
  <c r="W3220"/>
  <c r="Y3220"/>
  <c r="N3221"/>
  <c r="P3221"/>
  <c r="R3221"/>
  <c r="T3221"/>
  <c r="V3221"/>
  <c r="X3221"/>
  <c r="Z3221"/>
  <c r="O3222"/>
  <c r="Q3222"/>
  <c r="S3222"/>
  <c r="U3222"/>
  <c r="W3222"/>
  <c r="Y3222"/>
  <c r="N3223"/>
  <c r="P3223"/>
  <c r="R3223"/>
  <c r="T3223"/>
  <c r="V3223"/>
  <c r="X3223"/>
  <c r="Z3223"/>
  <c r="O3224"/>
  <c r="Q3224"/>
  <c r="S3224"/>
  <c r="U3224"/>
  <c r="W3224"/>
  <c r="Y3224"/>
  <c r="N3225"/>
  <c r="P3225"/>
  <c r="R3225"/>
  <c r="T3225"/>
  <c r="V3225"/>
  <c r="X3225"/>
  <c r="Z3225"/>
  <c r="O3226"/>
  <c r="Q3226"/>
  <c r="S3226"/>
  <c r="U3226"/>
  <c r="W3226"/>
  <c r="Y3226"/>
  <c r="N3227"/>
  <c r="P3227"/>
  <c r="R3227"/>
  <c r="T3227"/>
  <c r="V3227"/>
  <c r="X3227"/>
  <c r="Z3227"/>
  <c r="O3228"/>
  <c r="Q3228"/>
  <c r="S3228"/>
  <c r="U3228"/>
  <c r="W3228"/>
  <c r="Y3228"/>
  <c r="N3229"/>
  <c r="P3229"/>
  <c r="R3229"/>
  <c r="T3229"/>
  <c r="V3229"/>
  <c r="X3229"/>
  <c r="Z3229"/>
  <c r="O3230"/>
  <c r="Q3230"/>
  <c r="S3230"/>
  <c r="U3230"/>
  <c r="W3230"/>
  <c r="Y3230"/>
  <c r="N3231"/>
  <c r="P3231"/>
  <c r="R3231"/>
  <c r="T3231"/>
  <c r="V3231"/>
  <c r="X3231"/>
  <c r="Z3231"/>
  <c r="N3235"/>
  <c r="P3235"/>
  <c r="R3235"/>
  <c r="T3235"/>
  <c r="V3235"/>
  <c r="O3236"/>
  <c r="Q3236"/>
  <c r="S3236"/>
  <c r="U3236"/>
  <c r="W3236"/>
  <c r="Y3236"/>
  <c r="N3237"/>
  <c r="P3237"/>
  <c r="R3237"/>
  <c r="T3237"/>
  <c r="V3237"/>
  <c r="X3237"/>
  <c r="Z3237"/>
  <c r="O3238"/>
  <c r="Q3238"/>
  <c r="S3238"/>
  <c r="U3238"/>
  <c r="W3238"/>
  <c r="Y3238"/>
  <c r="N3239"/>
  <c r="P3239"/>
  <c r="R3239"/>
  <c r="T3239"/>
  <c r="V3239"/>
  <c r="X3239"/>
  <c r="Z3239"/>
  <c r="O3240"/>
  <c r="Q3240"/>
  <c r="S3240"/>
  <c r="U3240"/>
  <c r="W3240"/>
  <c r="Y3240"/>
  <c r="N3241"/>
  <c r="P3241"/>
  <c r="R3241"/>
  <c r="T3241"/>
  <c r="V3241"/>
  <c r="X3241"/>
  <c r="Z3241"/>
  <c r="O3242"/>
  <c r="Q3242"/>
  <c r="S3242"/>
  <c r="U3242"/>
  <c r="W3242"/>
  <c r="Y3242"/>
  <c r="N3243"/>
  <c r="P3243"/>
  <c r="R3243"/>
  <c r="T3243"/>
  <c r="V3243"/>
  <c r="X3243"/>
  <c r="Z3243"/>
  <c r="O3244"/>
  <c r="Q3244"/>
  <c r="S3244"/>
  <c r="U3244"/>
  <c r="W3244"/>
  <c r="Y3244"/>
  <c r="N3245"/>
  <c r="P3245"/>
  <c r="R3245"/>
  <c r="T3245"/>
  <c r="V3245"/>
  <c r="X3245"/>
  <c r="Z3245"/>
  <c r="O3246"/>
  <c r="Q3246"/>
  <c r="S3246"/>
  <c r="U3246"/>
  <c r="W3246"/>
  <c r="Y3246"/>
  <c r="N3247"/>
  <c r="P3247"/>
  <c r="R3247"/>
  <c r="T3247"/>
  <c r="V3247"/>
  <c r="X3247"/>
  <c r="Z3247"/>
  <c r="O3248"/>
  <c r="Q3248"/>
  <c r="S3248"/>
  <c r="U3248"/>
  <c r="W3248"/>
  <c r="Y3248"/>
  <c r="N3249"/>
  <c r="P3249"/>
  <c r="R3249"/>
  <c r="T3249"/>
  <c r="V3249"/>
  <c r="X3249"/>
  <c r="Z3249"/>
  <c r="O3250"/>
  <c r="Q3250"/>
  <c r="S3250"/>
  <c r="U3250"/>
  <c r="W3250"/>
  <c r="Y3250"/>
  <c r="N3251"/>
  <c r="P3251"/>
  <c r="R3251"/>
  <c r="T3251"/>
  <c r="V3251"/>
  <c r="X3251"/>
  <c r="Z3251"/>
  <c r="O3252"/>
  <c r="Q3252"/>
  <c r="S3252"/>
  <c r="U3252"/>
  <c r="W3252"/>
  <c r="Y3252"/>
  <c r="N3253"/>
  <c r="P3253"/>
  <c r="R3253"/>
  <c r="T3253"/>
  <c r="V3253"/>
  <c r="X3253"/>
  <c r="Z3253"/>
  <c r="O3254"/>
  <c r="Q3254"/>
  <c r="S3254"/>
  <c r="U3254"/>
  <c r="W3254"/>
  <c r="Y3254"/>
  <c r="N3255"/>
  <c r="P3255"/>
  <c r="R3255"/>
  <c r="T3255"/>
  <c r="V3255"/>
  <c r="X3255"/>
  <c r="Z3255"/>
  <c r="O3256"/>
  <c r="Q3256"/>
  <c r="S3256"/>
  <c r="U3256"/>
  <c r="W3256"/>
  <c r="Y3256"/>
  <c r="N3257"/>
  <c r="P3257"/>
  <c r="R3257"/>
  <c r="T3257"/>
  <c r="V3257"/>
  <c r="X3257"/>
  <c r="Z3257"/>
  <c r="O3258"/>
  <c r="Q3258"/>
  <c r="S3258"/>
  <c r="U3258"/>
  <c r="W3258"/>
  <c r="Y3258"/>
  <c r="N3259"/>
  <c r="P3259"/>
  <c r="R3259"/>
  <c r="T3259"/>
  <c r="V3259"/>
  <c r="X3259"/>
  <c r="Z3259"/>
  <c r="O3260"/>
  <c r="Q3260"/>
  <c r="S3260"/>
  <c r="U3260"/>
  <c r="W3260"/>
  <c r="Y3260"/>
  <c r="N3261"/>
  <c r="P3261"/>
  <c r="R3261"/>
  <c r="T3261"/>
  <c r="V3261"/>
  <c r="X3261"/>
  <c r="Z3261"/>
  <c r="O3262"/>
  <c r="Q3262"/>
  <c r="S3262"/>
  <c r="U3262"/>
  <c r="W3262"/>
  <c r="Y3262"/>
  <c r="N3263"/>
  <c r="P3263"/>
  <c r="R3263"/>
  <c r="T3263"/>
  <c r="V3263"/>
  <c r="X3263"/>
  <c r="Z3263"/>
  <c r="O3264"/>
  <c r="Q3264"/>
  <c r="S3264"/>
  <c r="U3264"/>
  <c r="W3264"/>
  <c r="Y3264"/>
  <c r="N3265"/>
  <c r="P3265"/>
  <c r="R3265"/>
  <c r="T3265"/>
  <c r="V3265"/>
  <c r="X3265"/>
  <c r="Z3265"/>
  <c r="O3266"/>
  <c r="Q3266"/>
  <c r="S3266"/>
  <c r="U3266"/>
  <c r="W3266"/>
  <c r="Y3266"/>
  <c r="N3267"/>
  <c r="P3267"/>
  <c r="R3267"/>
  <c r="T3267"/>
  <c r="V3267"/>
  <c r="X3267"/>
  <c r="Z3267"/>
  <c r="O3268"/>
  <c r="Q3268"/>
  <c r="S3268"/>
  <c r="U3268"/>
  <c r="W3268"/>
  <c r="Y3268"/>
  <c r="N3269"/>
  <c r="P3269"/>
  <c r="R3269"/>
  <c r="T3269"/>
  <c r="V3269"/>
  <c r="X3269"/>
  <c r="Z3269"/>
  <c r="O3270"/>
  <c r="Q3270"/>
  <c r="S3270"/>
  <c r="U3270"/>
  <c r="W3270"/>
  <c r="Y3270"/>
  <c r="N3271"/>
  <c r="P3271"/>
  <c r="R3271"/>
  <c r="T3271"/>
  <c r="V3271"/>
  <c r="X3271"/>
  <c r="Z3271"/>
  <c r="O3272"/>
  <c r="Q3272"/>
  <c r="S3272"/>
  <c r="U3272"/>
  <c r="W3272"/>
  <c r="Y3272"/>
  <c r="N3273"/>
  <c r="P3273"/>
  <c r="R3273"/>
  <c r="T3273"/>
  <c r="V3273"/>
  <c r="X3273"/>
  <c r="Z3273"/>
  <c r="O3274"/>
  <c r="Q3274"/>
  <c r="S3274"/>
  <c r="U3274"/>
  <c r="W3274"/>
  <c r="Y3274"/>
  <c r="N3275"/>
  <c r="P3275"/>
  <c r="R3275"/>
  <c r="T3275"/>
  <c r="V3275"/>
  <c r="X3275"/>
  <c r="Z3275"/>
  <c r="O3276"/>
  <c r="Q3276"/>
  <c r="S3276"/>
  <c r="U3276"/>
  <c r="W3276"/>
  <c r="Y3276"/>
  <c r="N3277"/>
  <c r="P3277"/>
  <c r="R3277"/>
  <c r="T3277"/>
  <c r="V3277"/>
  <c r="X3277"/>
  <c r="Z3277"/>
  <c r="O3278"/>
  <c r="Q3278"/>
  <c r="S3278"/>
  <c r="U3278"/>
  <c r="W3278"/>
  <c r="Y3278"/>
  <c r="N3279"/>
  <c r="P3279"/>
  <c r="R3279"/>
  <c r="T3279"/>
  <c r="V3279"/>
  <c r="X3279"/>
  <c r="Z3279"/>
  <c r="O3280"/>
  <c r="Q3280"/>
  <c r="S3280"/>
  <c r="U3280"/>
  <c r="W3280"/>
  <c r="Y3280"/>
  <c r="N3281"/>
  <c r="P3281"/>
  <c r="R3281"/>
  <c r="T3281"/>
  <c r="V3281"/>
  <c r="X3281"/>
  <c r="Z3281"/>
  <c r="O3282"/>
  <c r="Q3282"/>
  <c r="S3282"/>
  <c r="U3282"/>
  <c r="W3282"/>
  <c r="Y3282"/>
  <c r="N3283"/>
  <c r="P3283"/>
  <c r="R3283"/>
  <c r="T3283"/>
  <c r="V3283"/>
  <c r="X3283"/>
  <c r="Z3283"/>
  <c r="O3284"/>
  <c r="Q3284"/>
  <c r="S3284"/>
  <c r="U3284"/>
  <c r="W3284"/>
  <c r="Y3284"/>
  <c r="N3285"/>
  <c r="P3285"/>
  <c r="R3285"/>
  <c r="T3285"/>
  <c r="V3285"/>
  <c r="X3285"/>
  <c r="Z3285"/>
  <c r="O3286"/>
  <c r="Q3286"/>
  <c r="S3286"/>
  <c r="U3286"/>
  <c r="W3286"/>
  <c r="Y3286"/>
  <c r="N3287"/>
  <c r="P3287"/>
  <c r="R3287"/>
  <c r="T3287"/>
  <c r="V3287"/>
  <c r="X3287"/>
  <c r="Z3287"/>
  <c r="O3288"/>
  <c r="Q3288"/>
  <c r="S3288"/>
  <c r="U3288"/>
  <c r="W3288"/>
  <c r="Y3288"/>
  <c r="N3289"/>
  <c r="P3289"/>
  <c r="R3289"/>
  <c r="T3289"/>
  <c r="V3289"/>
  <c r="X3289"/>
  <c r="Z3289"/>
  <c r="O3290"/>
  <c r="Q3290"/>
  <c r="S3290"/>
  <c r="U3290"/>
  <c r="W3290"/>
  <c r="Y3290"/>
  <c r="N3291"/>
  <c r="P3291"/>
  <c r="R3291"/>
  <c r="T3291"/>
  <c r="V3291"/>
  <c r="X3291"/>
  <c r="Z3291"/>
  <c r="O3292"/>
  <c r="Q3292"/>
  <c r="S3292"/>
  <c r="U3292"/>
  <c r="W3292"/>
  <c r="Y3292"/>
  <c r="N3293"/>
  <c r="P3293"/>
  <c r="R3293"/>
  <c r="T3293"/>
  <c r="V3293"/>
  <c r="X3293"/>
  <c r="Z3293"/>
  <c r="O3294"/>
  <c r="Q3294"/>
  <c r="S3294"/>
  <c r="U3294"/>
  <c r="W3294"/>
  <c r="Y3294"/>
  <c r="N3295"/>
  <c r="P3295"/>
  <c r="R3295"/>
  <c r="T3295"/>
  <c r="V3295"/>
  <c r="X3295"/>
  <c r="Z3295"/>
  <c r="O3296"/>
  <c r="Q3296"/>
  <c r="S3296"/>
  <c r="U3296"/>
  <c r="W3296"/>
  <c r="Y3296"/>
  <c r="N3297"/>
  <c r="P3297"/>
  <c r="R3297"/>
  <c r="T3297"/>
  <c r="V3297"/>
  <c r="X3297"/>
  <c r="Z3297"/>
  <c r="O3298"/>
  <c r="Q3298"/>
  <c r="S3298"/>
  <c r="U3298"/>
  <c r="W3298"/>
  <c r="Y3298"/>
  <c r="N3299"/>
  <c r="P3299"/>
  <c r="R3299"/>
  <c r="T3299"/>
  <c r="V3299"/>
  <c r="X3299"/>
  <c r="Z3299"/>
  <c r="O3300"/>
  <c r="Q3300"/>
  <c r="S3300"/>
  <c r="U3300"/>
  <c r="W3300"/>
  <c r="Y3300"/>
  <c r="N3301"/>
  <c r="P3301"/>
  <c r="R3301"/>
  <c r="T3301"/>
  <c r="V3301"/>
  <c r="X3301"/>
  <c r="Z3301"/>
  <c r="O3302"/>
  <c r="Q3302"/>
  <c r="S3302"/>
  <c r="U3302"/>
  <c r="W3302"/>
  <c r="Y3302"/>
  <c r="N3303"/>
  <c r="P3303"/>
  <c r="R3303"/>
  <c r="T3303"/>
  <c r="V3303"/>
  <c r="X3303"/>
  <c r="Z3303"/>
  <c r="O3304"/>
  <c r="Q3304"/>
  <c r="S3304"/>
  <c r="U3304"/>
  <c r="W3304"/>
  <c r="Y3304"/>
  <c r="N3305"/>
  <c r="P3305"/>
  <c r="R3305"/>
  <c r="T3305"/>
  <c r="V3305"/>
  <c r="X3305"/>
  <c r="Z3305"/>
  <c r="O3306"/>
  <c r="Q3306"/>
  <c r="S3306"/>
  <c r="U3306"/>
  <c r="W3306"/>
  <c r="Y3306"/>
  <c r="N3307"/>
  <c r="P3307"/>
  <c r="R3307"/>
  <c r="T3307"/>
  <c r="V3307"/>
  <c r="X3307"/>
  <c r="Z3307"/>
  <c r="O3308"/>
  <c r="Q3308"/>
  <c r="S3308"/>
  <c r="U3308"/>
  <c r="W3308"/>
  <c r="Y3308"/>
  <c r="N3309"/>
  <c r="P3309"/>
  <c r="R3309"/>
  <c r="T3309"/>
  <c r="V3309"/>
  <c r="X3309"/>
  <c r="Z3309"/>
  <c r="O3310"/>
  <c r="Q3310"/>
  <c r="S3310"/>
  <c r="U3310"/>
  <c r="W3310"/>
  <c r="Y3310"/>
  <c r="N3311"/>
  <c r="P3311"/>
  <c r="R3311"/>
  <c r="T3311"/>
  <c r="V3311"/>
  <c r="X3311"/>
  <c r="Z3311"/>
  <c r="O3312"/>
  <c r="Q3312"/>
  <c r="S3312"/>
  <c r="U3312"/>
  <c r="W3312"/>
  <c r="Y3312"/>
  <c r="N3313"/>
  <c r="P3313"/>
  <c r="R3313"/>
  <c r="T3313"/>
  <c r="V3313"/>
  <c r="X3313"/>
  <c r="Z3313"/>
  <c r="O3314"/>
  <c r="Q3314"/>
  <c r="S3314"/>
  <c r="U3314"/>
  <c r="W3314"/>
  <c r="Y3314"/>
  <c r="N3315"/>
  <c r="P3315"/>
  <c r="R3315"/>
  <c r="T3315"/>
  <c r="V3315"/>
  <c r="X3315"/>
  <c r="Z3315"/>
  <c r="O3316"/>
  <c r="Q3316"/>
  <c r="S3316"/>
  <c r="U3316"/>
  <c r="W3316"/>
  <c r="Y3316"/>
  <c r="N3317"/>
  <c r="P3317"/>
  <c r="R3317"/>
  <c r="T3317"/>
  <c r="V3317"/>
  <c r="X3317"/>
  <c r="Z3317"/>
  <c r="O3318"/>
  <c r="Q3318"/>
  <c r="S3318"/>
  <c r="U3318"/>
  <c r="W3318"/>
  <c r="Y3318"/>
  <c r="N3319"/>
  <c r="P3319"/>
  <c r="R3319"/>
  <c r="T3319"/>
  <c r="V3319"/>
  <c r="X3319"/>
  <c r="Z3319"/>
  <c r="O3320"/>
  <c r="Q3320"/>
  <c r="S3320"/>
  <c r="U3320"/>
  <c r="W3320"/>
  <c r="Y3320"/>
  <c r="N3321"/>
  <c r="P3321"/>
  <c r="R3321"/>
  <c r="T3321"/>
  <c r="V3321"/>
  <c r="X3321"/>
  <c r="Z3321"/>
  <c r="O3322"/>
  <c r="Q3322"/>
  <c r="S3322"/>
  <c r="U3322"/>
  <c r="W3322"/>
  <c r="Y3322"/>
  <c r="N3323"/>
  <c r="P3323"/>
  <c r="R3323"/>
  <c r="T3323"/>
  <c r="V3323"/>
  <c r="X3323"/>
  <c r="Z3323"/>
  <c r="O3324"/>
  <c r="Q3324"/>
  <c r="S3324"/>
  <c r="U3324"/>
  <c r="W3324"/>
  <c r="Y3324"/>
  <c r="N3325"/>
  <c r="P3325"/>
  <c r="R3325"/>
  <c r="T3325"/>
  <c r="V3325"/>
  <c r="X3325"/>
  <c r="Z3325"/>
  <c r="O3326"/>
  <c r="Q3326"/>
  <c r="S3326"/>
  <c r="U3326"/>
  <c r="W3326"/>
  <c r="Y3326"/>
  <c r="N3327"/>
  <c r="P3327"/>
  <c r="R3327"/>
  <c r="T3327"/>
  <c r="V3327"/>
  <c r="X3327"/>
  <c r="Z3327"/>
  <c r="O3328"/>
  <c r="Q3328"/>
  <c r="S3328"/>
  <c r="U3328"/>
  <c r="W3328"/>
  <c r="Y3328"/>
  <c r="N3329"/>
  <c r="P3329"/>
  <c r="R3329"/>
  <c r="T3329"/>
  <c r="V3329"/>
  <c r="X3329"/>
  <c r="Z3329"/>
  <c r="O3330"/>
  <c r="Q3330"/>
  <c r="S3330"/>
  <c r="U3330"/>
  <c r="W3330"/>
  <c r="Y3330"/>
  <c r="N3331"/>
  <c r="P3331"/>
  <c r="R3331"/>
  <c r="T3331"/>
  <c r="V3331"/>
  <c r="X3331"/>
  <c r="Z3331"/>
  <c r="O3332"/>
  <c r="Q3332"/>
  <c r="S3332"/>
  <c r="U3332"/>
  <c r="W3332"/>
  <c r="Y3332"/>
  <c r="N3333"/>
  <c r="P3333"/>
  <c r="R3333"/>
  <c r="T3333"/>
  <c r="V3333"/>
  <c r="X3333"/>
  <c r="Z3333"/>
  <c r="O3334"/>
  <c r="Q3334"/>
  <c r="S3334"/>
  <c r="U3334"/>
  <c r="W3334"/>
  <c r="Y3334"/>
  <c r="N3335"/>
  <c r="P3335"/>
  <c r="R3335"/>
  <c r="T3335"/>
  <c r="V3335"/>
  <c r="X3335"/>
  <c r="Z3335"/>
  <c r="O3336"/>
  <c r="Q3336"/>
  <c r="S3336"/>
  <c r="U3336"/>
  <c r="W3336"/>
  <c r="Y3336"/>
  <c r="N3337"/>
  <c r="P3337"/>
  <c r="R3337"/>
  <c r="T3337"/>
  <c r="V3337"/>
  <c r="X3337"/>
  <c r="Z3337"/>
  <c r="O3338"/>
  <c r="Q3338"/>
  <c r="S3338"/>
  <c r="U3338"/>
  <c r="W3338"/>
  <c r="Y3338"/>
  <c r="N3339"/>
  <c r="P3339"/>
  <c r="R3339"/>
  <c r="T3339"/>
  <c r="V3339"/>
  <c r="X3339"/>
  <c r="Z3339"/>
  <c r="O3340"/>
  <c r="Q3340"/>
  <c r="S3340"/>
  <c r="U3340"/>
  <c r="W3340"/>
  <c r="Y3340"/>
  <c r="N3341"/>
  <c r="P3341"/>
  <c r="R3341"/>
  <c r="T3341"/>
  <c r="V3341"/>
  <c r="X3341"/>
  <c r="Z3341"/>
  <c r="O3342"/>
  <c r="Q3342"/>
  <c r="S3342"/>
  <c r="U3342"/>
  <c r="W3342"/>
  <c r="Y3342"/>
  <c r="N3343"/>
  <c r="P3343"/>
  <c r="R3343"/>
  <c r="T3343"/>
  <c r="V3343"/>
  <c r="X3343"/>
  <c r="Z3343"/>
  <c r="O3344"/>
  <c r="Q3344"/>
  <c r="S3344"/>
  <c r="U3344"/>
  <c r="W3344"/>
  <c r="Y3344"/>
  <c r="N3345"/>
  <c r="P3345"/>
  <c r="R3345"/>
  <c r="T3345"/>
  <c r="V3345"/>
  <c r="X3345"/>
  <c r="Z3345"/>
  <c r="O3346"/>
  <c r="Q3346"/>
  <c r="S3346"/>
  <c r="U3346"/>
  <c r="W3346"/>
  <c r="Y3346"/>
  <c r="N3347"/>
  <c r="P3347"/>
  <c r="R3347"/>
  <c r="T3347"/>
  <c r="V3347"/>
  <c r="X3347"/>
  <c r="Z3347"/>
  <c r="O3348"/>
  <c r="Q3348"/>
  <c r="S3348"/>
  <c r="U3348"/>
  <c r="W3348"/>
  <c r="Y3348"/>
  <c r="N3349"/>
  <c r="P3349"/>
  <c r="R3349"/>
  <c r="T3349"/>
  <c r="V3349"/>
  <c r="X3349"/>
  <c r="Z3349"/>
  <c r="O3350"/>
  <c r="Q3350"/>
  <c r="S3350"/>
  <c r="U3350"/>
  <c r="W3350"/>
  <c r="Y3350"/>
  <c r="N3351"/>
  <c r="P3351"/>
  <c r="R3351"/>
  <c r="T3351"/>
  <c r="V3351"/>
  <c r="X3351"/>
  <c r="Z3351"/>
  <c r="O3352"/>
  <c r="Q3352"/>
  <c r="S3352"/>
  <c r="U3352"/>
  <c r="W3352"/>
  <c r="Y3352"/>
  <c r="N3353"/>
  <c r="P3353"/>
  <c r="R3353"/>
  <c r="T3353"/>
  <c r="V3353"/>
  <c r="X3353"/>
  <c r="Z3353"/>
  <c r="O3354"/>
  <c r="Q3354"/>
  <c r="S3354"/>
  <c r="U3354"/>
  <c r="W3354"/>
  <c r="Y3354"/>
  <c r="N3355"/>
  <c r="P3355"/>
  <c r="R3355"/>
  <c r="T3355"/>
  <c r="V3355"/>
  <c r="X3355"/>
  <c r="Z3355"/>
  <c r="O3356"/>
  <c r="Q3356"/>
  <c r="S3356"/>
  <c r="U3356"/>
  <c r="W3356"/>
  <c r="Y3356"/>
  <c r="N3357"/>
  <c r="P3357"/>
  <c r="R3357"/>
  <c r="T3357"/>
  <c r="V3357"/>
  <c r="X3357"/>
  <c r="Z3357"/>
  <c r="O3358"/>
  <c r="Q3358"/>
  <c r="S3358"/>
  <c r="U3358"/>
  <c r="W3358"/>
  <c r="Y3358"/>
  <c r="N3359"/>
  <c r="P3359"/>
  <c r="R3359"/>
  <c r="T3359"/>
  <c r="V3359"/>
  <c r="X3359"/>
  <c r="Z3359"/>
  <c r="O3360"/>
  <c r="Q3360"/>
  <c r="S3360"/>
  <c r="U3360"/>
  <c r="W3360"/>
  <c r="Y3360"/>
  <c r="N3361"/>
  <c r="P3361"/>
  <c r="R3361"/>
  <c r="T3361"/>
  <c r="V3361"/>
  <c r="X3361"/>
  <c r="Z3361"/>
  <c r="O3362"/>
  <c r="Q3362"/>
  <c r="S3362"/>
  <c r="U3362"/>
  <c r="W3362"/>
  <c r="Y3362"/>
  <c r="N3363"/>
  <c r="P3363"/>
  <c r="R3363"/>
  <c r="T3363"/>
  <c r="V3363"/>
  <c r="X3363"/>
  <c r="Z3363"/>
  <c r="O3364"/>
  <c r="Q3364"/>
  <c r="S3364"/>
  <c r="U3364"/>
  <c r="W3364"/>
  <c r="Y3364"/>
  <c r="N3365"/>
  <c r="P3365"/>
  <c r="R3365"/>
  <c r="T3365"/>
  <c r="V3365"/>
  <c r="X3365"/>
  <c r="Z3365"/>
  <c r="O3366"/>
  <c r="Q3366"/>
  <c r="S3366"/>
  <c r="U3366"/>
  <c r="W3366"/>
  <c r="Y3366"/>
  <c r="N3367"/>
  <c r="P3367"/>
  <c r="R3367"/>
  <c r="T3367"/>
  <c r="V3367"/>
  <c r="X3367"/>
  <c r="Z3367"/>
  <c r="O3368"/>
  <c r="Q3368"/>
  <c r="S3368"/>
  <c r="U3368"/>
  <c r="W3368"/>
  <c r="Y3368"/>
  <c r="N3369"/>
  <c r="P3369"/>
  <c r="R3369"/>
  <c r="T3369"/>
  <c r="V3369"/>
  <c r="X3369"/>
  <c r="Z3369"/>
  <c r="O3370"/>
  <c r="Q3370"/>
  <c r="S3370"/>
  <c r="U3370"/>
  <c r="W3370"/>
  <c r="Y3370"/>
  <c r="N3371"/>
  <c r="P3371"/>
  <c r="R3371"/>
  <c r="T3371"/>
  <c r="V3371"/>
  <c r="X3371"/>
  <c r="Z3371"/>
  <c r="O3372"/>
  <c r="Q3372"/>
  <c r="S3372"/>
  <c r="U3372"/>
  <c r="W3372"/>
  <c r="Y3372"/>
  <c r="N3373"/>
  <c r="P3373"/>
  <c r="R3373"/>
  <c r="T3373"/>
  <c r="V3373"/>
  <c r="X3373"/>
  <c r="Z3373"/>
  <c r="O3374"/>
  <c r="Q3374"/>
  <c r="S3374"/>
  <c r="U3374"/>
  <c r="W3374"/>
  <c r="Y3374"/>
  <c r="N3375"/>
  <c r="P3375"/>
  <c r="R3375"/>
  <c r="T3375"/>
  <c r="V3375"/>
  <c r="X3375"/>
  <c r="Z3375"/>
  <c r="O3376"/>
  <c r="Q3376"/>
  <c r="S3376"/>
  <c r="U3376"/>
  <c r="W3376"/>
  <c r="Y3376"/>
  <c r="N3377"/>
  <c r="P3377"/>
  <c r="R3377"/>
  <c r="T3377"/>
  <c r="V3377"/>
  <c r="X3377"/>
  <c r="Z3377"/>
  <c r="O3378"/>
  <c r="Q3378"/>
  <c r="S3378"/>
  <c r="U3378"/>
  <c r="W3378"/>
  <c r="Y3378"/>
  <c r="N3379"/>
  <c r="P3379"/>
  <c r="R3379"/>
  <c r="T3379"/>
  <c r="V3379"/>
  <c r="X3379"/>
  <c r="Z3379"/>
  <c r="O3380"/>
  <c r="Q3380"/>
  <c r="S3380"/>
  <c r="U3380"/>
  <c r="W3380"/>
  <c r="Y3380"/>
  <c r="N3381"/>
  <c r="P3381"/>
  <c r="R3381"/>
  <c r="T3381"/>
  <c r="V3381"/>
  <c r="X3381"/>
  <c r="Z3381"/>
  <c r="O3382"/>
  <c r="Q3382"/>
  <c r="S3382"/>
  <c r="U3382"/>
  <c r="W3382"/>
  <c r="Y3382"/>
  <c r="N3383"/>
  <c r="P3383"/>
  <c r="R3383"/>
  <c r="T3383"/>
  <c r="V3383"/>
  <c r="X3383"/>
  <c r="Z3383"/>
  <c r="O3384"/>
  <c r="Q3384"/>
  <c r="S3384"/>
  <c r="U3384"/>
  <c r="W3384"/>
  <c r="Y3384"/>
  <c r="N3385"/>
  <c r="P3385"/>
  <c r="R3385"/>
  <c r="T3385"/>
  <c r="V3385"/>
  <c r="X3385"/>
  <c r="Z3385"/>
  <c r="O3386"/>
  <c r="Q3386"/>
  <c r="S3386"/>
  <c r="U3386"/>
  <c r="W3386"/>
  <c r="Y3386"/>
  <c r="N3387"/>
  <c r="P3387"/>
  <c r="R3387"/>
  <c r="T3387"/>
  <c r="V3387"/>
  <c r="X3387"/>
  <c r="Z3387"/>
  <c r="O3388"/>
  <c r="Q3388"/>
  <c r="S3388"/>
  <c r="U3388"/>
  <c r="W3388"/>
  <c r="Y3388"/>
  <c r="N3389"/>
  <c r="P3389"/>
  <c r="R3389"/>
  <c r="T3389"/>
  <c r="V3389"/>
  <c r="X3389"/>
  <c r="Z3389"/>
  <c r="O3390"/>
  <c r="Q3390"/>
  <c r="S3390"/>
  <c r="U3390"/>
  <c r="W3390"/>
  <c r="Y3390"/>
  <c r="N3391"/>
  <c r="P3391"/>
  <c r="R3391"/>
  <c r="T3391"/>
  <c r="V3391"/>
  <c r="X3391"/>
  <c r="Z3391"/>
  <c r="O3392"/>
  <c r="Q3392"/>
  <c r="S3392"/>
  <c r="U3392"/>
  <c r="W3392"/>
  <c r="Y3392"/>
  <c r="N3393"/>
  <c r="P3393"/>
  <c r="R3393"/>
  <c r="T3393"/>
  <c r="V3393"/>
  <c r="X3393"/>
  <c r="Z3393"/>
  <c r="O3394"/>
  <c r="Q3394"/>
  <c r="S3394"/>
  <c r="U3394"/>
  <c r="W3394"/>
  <c r="Y3394"/>
  <c r="N3395"/>
  <c r="P3395"/>
  <c r="R3395"/>
  <c r="T3395"/>
  <c r="V3395"/>
  <c r="X3395"/>
  <c r="Z3395"/>
  <c r="O3396"/>
  <c r="Q3396"/>
  <c r="S3396"/>
  <c r="U3396"/>
  <c r="W3396"/>
  <c r="Y3396"/>
  <c r="N3397"/>
  <c r="P3397"/>
  <c r="R3397"/>
  <c r="T3397"/>
  <c r="V3397"/>
  <c r="X3397"/>
  <c r="Z3397"/>
  <c r="O3398"/>
  <c r="Q3398"/>
  <c r="S3398"/>
  <c r="U3398"/>
  <c r="W3398"/>
  <c r="Y3398"/>
  <c r="N3399"/>
  <c r="P3399"/>
  <c r="R3399"/>
  <c r="T3399"/>
  <c r="V3399"/>
  <c r="X3399"/>
  <c r="Z3399"/>
  <c r="O3400"/>
  <c r="Q3400"/>
  <c r="S3400"/>
  <c r="U3400"/>
  <c r="W3400"/>
  <c r="Y3400"/>
  <c r="N3401"/>
  <c r="P3401"/>
  <c r="R3401"/>
  <c r="T3401"/>
  <c r="V3401"/>
  <c r="X3401"/>
  <c r="Z3401"/>
  <c r="O3402"/>
  <c r="Q3402"/>
  <c r="S3402"/>
  <c r="U3402"/>
  <c r="W3402"/>
  <c r="Y3402"/>
  <c r="N3403"/>
  <c r="P3403"/>
  <c r="R3403"/>
  <c r="T3403"/>
  <c r="V3403"/>
  <c r="X3403"/>
  <c r="Z3403"/>
  <c r="O3404"/>
  <c r="Q3404"/>
  <c r="S3404"/>
  <c r="U3404"/>
  <c r="W3404"/>
  <c r="Y3404"/>
  <c r="N3405"/>
  <c r="P3405"/>
  <c r="R3405"/>
  <c r="T3405"/>
  <c r="V3405"/>
  <c r="X3405"/>
  <c r="Z3405"/>
  <c r="O3406"/>
  <c r="Q3406"/>
  <c r="S3406"/>
  <c r="U3406"/>
  <c r="W3406"/>
  <c r="Y3406"/>
  <c r="N3407"/>
  <c r="P3407"/>
  <c r="R3407"/>
  <c r="T3407"/>
  <c r="V3407"/>
  <c r="X3407"/>
  <c r="Z3407"/>
  <c r="O3408"/>
  <c r="Q3408"/>
  <c r="S3408"/>
  <c r="U3408"/>
  <c r="W3408"/>
  <c r="Y3408"/>
  <c r="N3409"/>
  <c r="P3409"/>
  <c r="R3409"/>
  <c r="T3409"/>
  <c r="V3409"/>
  <c r="X3409"/>
  <c r="Z3409"/>
  <c r="O3410"/>
  <c r="Q3410"/>
  <c r="S3410"/>
  <c r="U3410"/>
  <c r="W3410"/>
  <c r="Y3410"/>
  <c r="N3411"/>
  <c r="P3411"/>
  <c r="R3411"/>
  <c r="T3411"/>
  <c r="V3411"/>
  <c r="X3411"/>
  <c r="Z3411"/>
  <c r="O3412"/>
  <c r="Q3412"/>
  <c r="S3412"/>
  <c r="U3412"/>
  <c r="W3412"/>
  <c r="Y3412"/>
  <c r="N3413"/>
  <c r="P3413"/>
  <c r="R3413"/>
  <c r="T3413"/>
  <c r="V3413"/>
  <c r="X3413"/>
  <c r="Z3413"/>
  <c r="O3414"/>
  <c r="Q3414"/>
  <c r="S3414"/>
  <c r="U3414"/>
  <c r="W3414"/>
  <c r="Y3414"/>
  <c r="N3415"/>
  <c r="P3415"/>
  <c r="R3415"/>
  <c r="T3415"/>
  <c r="V3415"/>
  <c r="X3415"/>
  <c r="Z3415"/>
  <c r="O3416"/>
  <c r="Q3416"/>
  <c r="S3416"/>
  <c r="U3416"/>
  <c r="W3416"/>
  <c r="Y3416"/>
  <c r="N3417"/>
  <c r="P3417"/>
  <c r="R3417"/>
  <c r="T3417"/>
  <c r="V3417"/>
  <c r="X3417"/>
  <c r="Z3417"/>
  <c r="O3418"/>
  <c r="Q3418"/>
  <c r="S3418"/>
  <c r="U3418"/>
  <c r="W3418"/>
  <c r="Y3418"/>
  <c r="N3419"/>
  <c r="P3419"/>
  <c r="R3419"/>
  <c r="T3419"/>
  <c r="V3419"/>
  <c r="X3419"/>
  <c r="Z3419"/>
  <c r="O3420"/>
  <c r="Q3420"/>
  <c r="S3420"/>
  <c r="U3420"/>
  <c r="W3420"/>
  <c r="Y3420"/>
  <c r="N3421"/>
  <c r="P3421"/>
  <c r="R3421"/>
  <c r="T3421"/>
  <c r="V3421"/>
  <c r="X3421"/>
  <c r="Z3421"/>
  <c r="O3422"/>
  <c r="Q3422"/>
  <c r="S3422"/>
  <c r="U3422"/>
  <c r="W3422"/>
  <c r="Y3422"/>
  <c r="N3423"/>
  <c r="P3423"/>
  <c r="R3423"/>
  <c r="T3423"/>
  <c r="V3423"/>
  <c r="X3423"/>
  <c r="Z3423"/>
  <c r="O3424"/>
  <c r="Q3424"/>
  <c r="S3424"/>
  <c r="U3424"/>
  <c r="P2162"/>
  <c r="T2162"/>
  <c r="X2162"/>
  <c r="O2163"/>
  <c r="S2163"/>
  <c r="W2163"/>
  <c r="N2164"/>
  <c r="R2164"/>
  <c r="V2164"/>
  <c r="Z2164"/>
  <c r="Q2165"/>
  <c r="U2165"/>
  <c r="Y2165"/>
  <c r="P2166"/>
  <c r="T2166"/>
  <c r="V2166"/>
  <c r="X2166"/>
  <c r="Z2166"/>
  <c r="O2167"/>
  <c r="Q2167"/>
  <c r="S2167"/>
  <c r="U2167"/>
  <c r="W2167"/>
  <c r="Y2167"/>
  <c r="N2168"/>
  <c r="P2168"/>
  <c r="R2168"/>
  <c r="T2168"/>
  <c r="V2168"/>
  <c r="X2168"/>
  <c r="Z2168"/>
  <c r="O2169"/>
  <c r="Q2169"/>
  <c r="S2169"/>
  <c r="U2169"/>
  <c r="W2169"/>
  <c r="Y2169"/>
  <c r="N2170"/>
  <c r="P2170"/>
  <c r="R2170"/>
  <c r="T2170"/>
  <c r="V2170"/>
  <c r="X2170"/>
  <c r="Z2170"/>
  <c r="O2171"/>
  <c r="Q2171"/>
  <c r="S2171"/>
  <c r="U2171"/>
  <c r="W2171"/>
  <c r="Y2171"/>
  <c r="N2172"/>
  <c r="P2172"/>
  <c r="R2172"/>
  <c r="T2172"/>
  <c r="V2172"/>
  <c r="X2172"/>
  <c r="Z2172"/>
  <c r="O2173"/>
  <c r="Q2173"/>
  <c r="S2173"/>
  <c r="U2173"/>
  <c r="W2173"/>
  <c r="Y2173"/>
  <c r="N2174"/>
  <c r="P2174"/>
  <c r="R2174"/>
  <c r="T2174"/>
  <c r="V2174"/>
  <c r="X2174"/>
  <c r="Z2174"/>
  <c r="O2175"/>
  <c r="Q2175"/>
  <c r="S2175"/>
  <c r="U2175"/>
  <c r="W2175"/>
  <c r="Y2175"/>
  <c r="N2176"/>
  <c r="P2176"/>
  <c r="R2176"/>
  <c r="T2176"/>
  <c r="V2176"/>
  <c r="X2176"/>
  <c r="Z2176"/>
  <c r="O2177"/>
  <c r="Q2177"/>
  <c r="S2177"/>
  <c r="U2177"/>
  <c r="W2177"/>
  <c r="Y2177"/>
  <c r="N2178"/>
  <c r="P2178"/>
  <c r="R2178"/>
  <c r="T2178"/>
  <c r="V2178"/>
  <c r="X2178"/>
  <c r="Z2178"/>
  <c r="O2179"/>
  <c r="Q2179"/>
  <c r="S2179"/>
  <c r="U2179"/>
  <c r="W2179"/>
  <c r="Y2179"/>
  <c r="N2180"/>
  <c r="P2180"/>
  <c r="R2180"/>
  <c r="T2180"/>
  <c r="V2180"/>
  <c r="X2180"/>
  <c r="Z2180"/>
  <c r="O2181"/>
  <c r="Q2181"/>
  <c r="S2181"/>
  <c r="U2181"/>
  <c r="W2181"/>
  <c r="Y2181"/>
  <c r="N2182"/>
  <c r="P2182"/>
  <c r="R2182"/>
  <c r="T2182"/>
  <c r="V2182"/>
  <c r="X2182"/>
  <c r="Z2182"/>
  <c r="O2183"/>
  <c r="Q2183"/>
  <c r="S2183"/>
  <c r="U2183"/>
  <c r="W2183"/>
  <c r="Y2183"/>
  <c r="N2184"/>
  <c r="P2184"/>
  <c r="R2184"/>
  <c r="T2184"/>
  <c r="V2184"/>
  <c r="X2184"/>
  <c r="Z2184"/>
  <c r="O2185"/>
  <c r="Q2185"/>
  <c r="S2185"/>
  <c r="U2185"/>
  <c r="W2185"/>
  <c r="Y2185"/>
  <c r="N2186"/>
  <c r="P2186"/>
  <c r="R2186"/>
  <c r="T2186"/>
  <c r="V2186"/>
  <c r="X2186"/>
  <c r="Z2186"/>
  <c r="O2187"/>
  <c r="Q2187"/>
  <c r="S2187"/>
  <c r="U2187"/>
  <c r="W2187"/>
  <c r="Y2187"/>
  <c r="N2188"/>
  <c r="P2188"/>
  <c r="R2188"/>
  <c r="T2188"/>
  <c r="V2188"/>
  <c r="X2188"/>
  <c r="Z2188"/>
  <c r="O2189"/>
  <c r="Q2189"/>
  <c r="S2189"/>
  <c r="U2189"/>
  <c r="W2189"/>
  <c r="Y2189"/>
  <c r="N2190"/>
  <c r="P2190"/>
  <c r="R2190"/>
  <c r="T2190"/>
  <c r="V2190"/>
  <c r="X2190"/>
  <c r="Z2190"/>
  <c r="O2191"/>
  <c r="Q2191"/>
  <c r="S2191"/>
  <c r="U2191"/>
  <c r="W2191"/>
  <c r="Y2191"/>
  <c r="N2192"/>
  <c r="P2192"/>
  <c r="R2192"/>
  <c r="T2192"/>
  <c r="V2192"/>
  <c r="X2192"/>
  <c r="Z2192"/>
  <c r="O2193"/>
  <c r="Q2193"/>
  <c r="S2193"/>
  <c r="U2193"/>
  <c r="W2193"/>
  <c r="Y2193"/>
  <c r="N2194"/>
  <c r="P2194"/>
  <c r="R2194"/>
  <c r="T2194"/>
  <c r="V2194"/>
  <c r="X2194"/>
  <c r="Z2194"/>
  <c r="O2195"/>
  <c r="Q2195"/>
  <c r="S2195"/>
  <c r="U2195"/>
  <c r="W2195"/>
  <c r="Y2195"/>
  <c r="N2196"/>
  <c r="P2196"/>
  <c r="R2196"/>
  <c r="T2196"/>
  <c r="V2196"/>
  <c r="X2196"/>
  <c r="Z2196"/>
  <c r="O2197"/>
  <c r="Q2197"/>
  <c r="S2197"/>
  <c r="U2197"/>
  <c r="W2197"/>
  <c r="Y2197"/>
  <c r="N2198"/>
  <c r="P2198"/>
  <c r="R2198"/>
  <c r="T2198"/>
  <c r="V2198"/>
  <c r="X2198"/>
  <c r="Z2198"/>
  <c r="O2199"/>
  <c r="Q2199"/>
  <c r="S2199"/>
  <c r="U2199"/>
  <c r="W2199"/>
  <c r="Y2199"/>
  <c r="N2200"/>
  <c r="P2200"/>
  <c r="R2200"/>
  <c r="T2200"/>
  <c r="V2200"/>
  <c r="X2200"/>
  <c r="Z2200"/>
  <c r="O2201"/>
  <c r="Q2201"/>
  <c r="S2201"/>
  <c r="U2201"/>
  <c r="W2201"/>
  <c r="Y2201"/>
  <c r="N2202"/>
  <c r="P2202"/>
  <c r="R2202"/>
  <c r="T2202"/>
  <c r="V2202"/>
  <c r="X2202"/>
  <c r="Z2202"/>
  <c r="O2203"/>
  <c r="Q2203"/>
  <c r="S2203"/>
  <c r="U2203"/>
  <c r="W2203"/>
  <c r="Y2203"/>
  <c r="N2204"/>
  <c r="P2204"/>
  <c r="R2204"/>
  <c r="T2204"/>
  <c r="V2204"/>
  <c r="X2204"/>
  <c r="Z2204"/>
  <c r="O2205"/>
  <c r="Q2205"/>
  <c r="S2205"/>
  <c r="U2205"/>
  <c r="W2205"/>
  <c r="Y2205"/>
  <c r="N2206"/>
  <c r="P2206"/>
  <c r="R2206"/>
  <c r="T2206"/>
  <c r="V2206"/>
  <c r="X2206"/>
  <c r="Z2206"/>
  <c r="O2207"/>
  <c r="Q2207"/>
  <c r="S2207"/>
  <c r="U2207"/>
  <c r="W2207"/>
  <c r="Y2207"/>
  <c r="N2208"/>
  <c r="P2208"/>
  <c r="R2208"/>
  <c r="T2208"/>
  <c r="V2208"/>
  <c r="X2208"/>
  <c r="Z2208"/>
  <c r="O2209"/>
  <c r="Q2209"/>
  <c r="S2209"/>
  <c r="U2209"/>
  <c r="W2209"/>
  <c r="Y2209"/>
  <c r="N2210"/>
  <c r="P2210"/>
  <c r="R2210"/>
  <c r="T2210"/>
  <c r="V2210"/>
  <c r="X2210"/>
  <c r="Z2210"/>
  <c r="O2211"/>
  <c r="Q2211"/>
  <c r="S2211"/>
  <c r="U2211"/>
  <c r="W2211"/>
  <c r="Y2211"/>
  <c r="N2212"/>
  <c r="P2212"/>
  <c r="R2212"/>
  <c r="T2212"/>
  <c r="V2212"/>
  <c r="X2212"/>
  <c r="Z2212"/>
  <c r="O2213"/>
  <c r="Q2213"/>
  <c r="S2213"/>
  <c r="U2213"/>
  <c r="W2213"/>
  <c r="Y2213"/>
  <c r="N2214"/>
  <c r="P2214"/>
  <c r="R2214"/>
  <c r="T2214"/>
  <c r="V2214"/>
  <c r="X2214"/>
  <c r="Z2214"/>
  <c r="O2215"/>
  <c r="Q2215"/>
  <c r="S2215"/>
  <c r="U2215"/>
  <c r="W2215"/>
  <c r="Y2215"/>
  <c r="N2216"/>
  <c r="P2216"/>
  <c r="R2216"/>
  <c r="T2216"/>
  <c r="V2216"/>
  <c r="X2216"/>
  <c r="Z2216"/>
  <c r="O2217"/>
  <c r="Q2217"/>
  <c r="S2217"/>
  <c r="U2217"/>
  <c r="W2217"/>
  <c r="Y2217"/>
  <c r="N2218"/>
  <c r="P2218"/>
  <c r="R2218"/>
  <c r="T2218"/>
  <c r="V2218"/>
  <c r="X2218"/>
  <c r="Z2218"/>
  <c r="O2219"/>
  <c r="Q2219"/>
  <c r="S2219"/>
  <c r="U2219"/>
  <c r="W2219"/>
  <c r="Y2219"/>
  <c r="N2220"/>
  <c r="P2220"/>
  <c r="R2220"/>
  <c r="T2220"/>
  <c r="V2220"/>
  <c r="X2220"/>
  <c r="Z2220"/>
  <c r="O2221"/>
  <c r="Q2221"/>
  <c r="S2221"/>
  <c r="U2221"/>
  <c r="W2221"/>
  <c r="Y2221"/>
  <c r="N2222"/>
  <c r="P2222"/>
  <c r="R2222"/>
  <c r="T2222"/>
  <c r="V2222"/>
  <c r="X2222"/>
  <c r="Z2222"/>
  <c r="N2224"/>
  <c r="P2224"/>
  <c r="R2224"/>
  <c r="T2224"/>
  <c r="V2224"/>
  <c r="X2224"/>
  <c r="Z2224"/>
  <c r="O2225"/>
  <c r="Q2225"/>
  <c r="S2225"/>
  <c r="U2225"/>
  <c r="W2225"/>
  <c r="Y2225"/>
  <c r="N2226"/>
  <c r="P2226"/>
  <c r="R2226"/>
  <c r="T2226"/>
  <c r="V2226"/>
  <c r="X2226"/>
  <c r="Z2226"/>
  <c r="O2227"/>
  <c r="Q2227"/>
  <c r="S2227"/>
  <c r="U2227"/>
  <c r="W2227"/>
  <c r="Y2227"/>
  <c r="N2228"/>
  <c r="P2228"/>
  <c r="R2228"/>
  <c r="T2228"/>
  <c r="V2228"/>
  <c r="X2228"/>
  <c r="Z2228"/>
  <c r="O2229"/>
  <c r="Q2229"/>
  <c r="S2229"/>
  <c r="U2229"/>
  <c r="W2229"/>
  <c r="Y2229"/>
  <c r="N2230"/>
  <c r="P2230"/>
  <c r="R2230"/>
  <c r="T2230"/>
  <c r="V2230"/>
  <c r="X2230"/>
  <c r="Z2230"/>
  <c r="O2231"/>
  <c r="Q2231"/>
  <c r="S2231"/>
  <c r="U2231"/>
  <c r="W2231"/>
  <c r="Y2231"/>
  <c r="N2232"/>
  <c r="P2232"/>
  <c r="R2232"/>
  <c r="T2232"/>
  <c r="V2232"/>
  <c r="X2232"/>
  <c r="Z2232"/>
  <c r="O2233"/>
  <c r="Q2233"/>
  <c r="S2233"/>
  <c r="U2233"/>
  <c r="W2233"/>
  <c r="Y2233"/>
  <c r="N2234"/>
  <c r="P2234"/>
  <c r="R2234"/>
  <c r="T2234"/>
  <c r="V2234"/>
  <c r="X2234"/>
  <c r="Z2234"/>
  <c r="O2235"/>
  <c r="Q2235"/>
  <c r="S2235"/>
  <c r="U2235"/>
  <c r="W2235"/>
  <c r="Y2235"/>
  <c r="N2236"/>
  <c r="P2236"/>
  <c r="R2236"/>
  <c r="T2236"/>
  <c r="V2236"/>
  <c r="X2236"/>
  <c r="Z2236"/>
  <c r="O2237"/>
  <c r="Q2237"/>
  <c r="S2237"/>
  <c r="U2237"/>
  <c r="W2237"/>
  <c r="Y2237"/>
  <c r="N2238"/>
  <c r="P2238"/>
  <c r="R2238"/>
  <c r="T2238"/>
  <c r="V2238"/>
  <c r="X2238"/>
  <c r="Z2238"/>
  <c r="O2239"/>
  <c r="Q2239"/>
  <c r="S2239"/>
  <c r="U2239"/>
  <c r="W2239"/>
  <c r="Y2239"/>
  <c r="N2240"/>
  <c r="P2240"/>
  <c r="R2240"/>
  <c r="T2240"/>
  <c r="V2240"/>
  <c r="X2240"/>
  <c r="Z2240"/>
  <c r="O2241"/>
  <c r="Q2241"/>
  <c r="S2241"/>
  <c r="U2241"/>
  <c r="W2241"/>
  <c r="Y2241"/>
  <c r="N2242"/>
  <c r="P2242"/>
  <c r="R2242"/>
  <c r="T2242"/>
  <c r="V2242"/>
  <c r="X2242"/>
  <c r="Z2242"/>
  <c r="O2243"/>
  <c r="Q2243"/>
  <c r="S2243"/>
  <c r="U2243"/>
  <c r="W2243"/>
  <c r="Y2243"/>
  <c r="N2244"/>
  <c r="P2244"/>
  <c r="R2244"/>
  <c r="T2244"/>
  <c r="V2244"/>
  <c r="X2244"/>
  <c r="Z2244"/>
  <c r="O2245"/>
  <c r="Q2245"/>
  <c r="S2245"/>
  <c r="U2245"/>
  <c r="W2245"/>
  <c r="Y2245"/>
  <c r="N2246"/>
  <c r="P2246"/>
  <c r="R2246"/>
  <c r="T2246"/>
  <c r="V2246"/>
  <c r="X2246"/>
  <c r="Z2246"/>
  <c r="O2247"/>
  <c r="Q2247"/>
  <c r="S2247"/>
  <c r="U2247"/>
  <c r="W2247"/>
  <c r="Y2247"/>
  <c r="N2248"/>
  <c r="P2248"/>
  <c r="R2248"/>
  <c r="T2248"/>
  <c r="V2248"/>
  <c r="X2248"/>
  <c r="Z2248"/>
  <c r="O2249"/>
  <c r="Q2249"/>
  <c r="S2249"/>
  <c r="U2249"/>
  <c r="W2249"/>
  <c r="Y2249"/>
  <c r="N2250"/>
  <c r="P2250"/>
  <c r="R2250"/>
  <c r="T2250"/>
  <c r="V2250"/>
  <c r="X2250"/>
  <c r="Z2250"/>
  <c r="O2251"/>
  <c r="Q2251"/>
  <c r="S2251"/>
  <c r="U2251"/>
  <c r="W2251"/>
  <c r="Y2251"/>
  <c r="N2252"/>
  <c r="P2252"/>
  <c r="R2252"/>
  <c r="T2252"/>
  <c r="V2252"/>
  <c r="X2252"/>
  <c r="Z2252"/>
  <c r="O2253"/>
  <c r="Q2253"/>
  <c r="S2253"/>
  <c r="U2253"/>
  <c r="W2253"/>
  <c r="Y2253"/>
  <c r="N2254"/>
  <c r="P2254"/>
  <c r="R2254"/>
  <c r="T2254"/>
  <c r="V2254"/>
  <c r="X2254"/>
  <c r="Z2254"/>
  <c r="O2255"/>
  <c r="Q2255"/>
  <c r="S2255"/>
  <c r="U2255"/>
  <c r="W2255"/>
  <c r="Y2255"/>
  <c r="N2256"/>
  <c r="P2256"/>
  <c r="R2256"/>
  <c r="T2256"/>
  <c r="V2256"/>
  <c r="X2256"/>
  <c r="Z2256"/>
  <c r="O2257"/>
  <c r="Q2257"/>
  <c r="S2257"/>
  <c r="U2257"/>
  <c r="W2257"/>
  <c r="Y2257"/>
  <c r="N2258"/>
  <c r="P2258"/>
  <c r="R2258"/>
  <c r="T2258"/>
  <c r="V2258"/>
  <c r="X2258"/>
  <c r="Z2258"/>
  <c r="O2259"/>
  <c r="Q2259"/>
  <c r="S2259"/>
  <c r="U2259"/>
  <c r="W2259"/>
  <c r="Y2259"/>
  <c r="N2260"/>
  <c r="P2260"/>
  <c r="R2260"/>
  <c r="T2260"/>
  <c r="V2260"/>
  <c r="X2260"/>
  <c r="Z2260"/>
  <c r="O2261"/>
  <c r="Q2261"/>
  <c r="S2261"/>
  <c r="U2261"/>
  <c r="W2261"/>
  <c r="Y2261"/>
  <c r="N2262"/>
  <c r="P2262"/>
  <c r="R2262"/>
  <c r="T2262"/>
  <c r="V2262"/>
  <c r="X2262"/>
  <c r="Z2262"/>
  <c r="O2263"/>
  <c r="Q2263"/>
  <c r="S2263"/>
  <c r="U2263"/>
  <c r="W2263"/>
  <c r="Y2263"/>
  <c r="N2264"/>
  <c r="P2264"/>
  <c r="R2264"/>
  <c r="T2264"/>
  <c r="V2264"/>
  <c r="X2264"/>
  <c r="Z2264"/>
  <c r="O2265"/>
  <c r="Q2265"/>
  <c r="S2265"/>
  <c r="U2265"/>
  <c r="W2265"/>
  <c r="Y2265"/>
  <c r="N2266"/>
  <c r="P2266"/>
  <c r="R2266"/>
  <c r="T2266"/>
  <c r="V2266"/>
  <c r="X2266"/>
  <c r="Z2266"/>
  <c r="O2267"/>
  <c r="Q2267"/>
  <c r="S2267"/>
  <c r="U2267"/>
  <c r="W2267"/>
  <c r="Y2267"/>
  <c r="N2268"/>
  <c r="P2268"/>
  <c r="R2268"/>
  <c r="T2268"/>
  <c r="V2268"/>
  <c r="X2268"/>
  <c r="Z2268"/>
  <c r="O2269"/>
  <c r="Q2269"/>
  <c r="S2269"/>
  <c r="U2269"/>
  <c r="W2269"/>
  <c r="Y2269"/>
  <c r="N2270"/>
  <c r="P2270"/>
  <c r="R2270"/>
  <c r="T2270"/>
  <c r="V2270"/>
  <c r="X2270"/>
  <c r="Z2270"/>
  <c r="O2271"/>
  <c r="Q2271"/>
  <c r="S2271"/>
  <c r="U2271"/>
  <c r="W2271"/>
  <c r="Y2271"/>
  <c r="N2272"/>
  <c r="P2272"/>
  <c r="R2272"/>
  <c r="T2272"/>
  <c r="V2272"/>
  <c r="X2272"/>
  <c r="Z2272"/>
  <c r="O2273"/>
  <c r="Q2273"/>
  <c r="S2273"/>
  <c r="U2273"/>
  <c r="W2273"/>
  <c r="Y2273"/>
  <c r="N2274"/>
  <c r="P2274"/>
  <c r="R2274"/>
  <c r="T2274"/>
  <c r="V2274"/>
  <c r="X2274"/>
  <c r="Z2274"/>
  <c r="O2275"/>
  <c r="Q2275"/>
  <c r="S2275"/>
  <c r="U2275"/>
  <c r="W2275"/>
  <c r="Y2275"/>
  <c r="N2276"/>
  <c r="P2276"/>
  <c r="R2276"/>
  <c r="T2276"/>
  <c r="V2276"/>
  <c r="X2276"/>
  <c r="Z2276"/>
  <c r="O2277"/>
  <c r="Q2277"/>
  <c r="S2277"/>
  <c r="U2277"/>
  <c r="W2277"/>
  <c r="Y2277"/>
  <c r="N2278"/>
  <c r="P2278"/>
  <c r="R2278"/>
  <c r="T2278"/>
  <c r="V2278"/>
  <c r="X2278"/>
  <c r="Z2278"/>
  <c r="O2279"/>
  <c r="Q2279"/>
  <c r="S2279"/>
  <c r="U2279"/>
  <c r="W2279"/>
  <c r="Y2279"/>
  <c r="N2280"/>
  <c r="P2280"/>
  <c r="R2280"/>
  <c r="T2280"/>
  <c r="V2280"/>
  <c r="X2280"/>
  <c r="Z2280"/>
  <c r="O2281"/>
  <c r="Q2281"/>
  <c r="S2281"/>
  <c r="U2281"/>
  <c r="W2281"/>
  <c r="Y2281"/>
  <c r="N2282"/>
  <c r="P2282"/>
  <c r="R2282"/>
  <c r="T2282"/>
  <c r="V2282"/>
  <c r="X2282"/>
  <c r="Z2282"/>
  <c r="O2283"/>
  <c r="Q2283"/>
  <c r="S2283"/>
  <c r="U2283"/>
  <c r="W2283"/>
  <c r="Y2283"/>
  <c r="N2284"/>
  <c r="P2284"/>
  <c r="R2284"/>
  <c r="T2284"/>
  <c r="V2284"/>
  <c r="X2284"/>
  <c r="Z2284"/>
  <c r="O2285"/>
  <c r="Q2285"/>
  <c r="S2285"/>
  <c r="U2285"/>
  <c r="W2285"/>
  <c r="Y2285"/>
  <c r="N2286"/>
  <c r="P2286"/>
  <c r="R2286"/>
  <c r="T2286"/>
  <c r="V2286"/>
  <c r="X2286"/>
  <c r="Z2286"/>
  <c r="O2287"/>
  <c r="Q2287"/>
  <c r="S2287"/>
  <c r="U2287"/>
  <c r="W2287"/>
  <c r="Y2287"/>
  <c r="N2288"/>
  <c r="P2288"/>
  <c r="R2288"/>
  <c r="T2288"/>
  <c r="V2288"/>
  <c r="X2288"/>
  <c r="Z2288"/>
  <c r="O2289"/>
  <c r="Q2289"/>
  <c r="S2289"/>
  <c r="U2289"/>
  <c r="W2289"/>
  <c r="Y2289"/>
  <c r="N2290"/>
  <c r="P2290"/>
  <c r="R2290"/>
  <c r="T2290"/>
  <c r="V2290"/>
  <c r="X2290"/>
  <c r="Z2290"/>
  <c r="O2291"/>
  <c r="Q2291"/>
  <c r="S2291"/>
  <c r="U2291"/>
  <c r="W2291"/>
  <c r="Y2291"/>
  <c r="N2292"/>
  <c r="P2292"/>
  <c r="R2292"/>
  <c r="T2292"/>
  <c r="V2292"/>
  <c r="X2292"/>
  <c r="Z2292"/>
  <c r="O2293"/>
  <c r="Q2293"/>
  <c r="S2293"/>
  <c r="U2293"/>
  <c r="W2293"/>
  <c r="Y2293"/>
  <c r="N2294"/>
  <c r="P2294"/>
  <c r="R2294"/>
  <c r="T2294"/>
  <c r="V2294"/>
  <c r="X2294"/>
  <c r="Z2294"/>
  <c r="O2295"/>
  <c r="Q2295"/>
  <c r="S2295"/>
  <c r="U2295"/>
  <c r="W2295"/>
  <c r="Y2295"/>
  <c r="N2296"/>
  <c r="P2296"/>
  <c r="R2296"/>
  <c r="T2296"/>
  <c r="V2296"/>
  <c r="X2296"/>
  <c r="Z2296"/>
  <c r="O2297"/>
  <c r="Q2297"/>
  <c r="S2297"/>
  <c r="U2297"/>
  <c r="W2297"/>
  <c r="Y2297"/>
  <c r="N2298"/>
  <c r="P2298"/>
  <c r="R2298"/>
  <c r="T2298"/>
  <c r="V2298"/>
  <c r="X2298"/>
  <c r="Z2298"/>
  <c r="O2299"/>
  <c r="Q2299"/>
  <c r="S2299"/>
  <c r="U2299"/>
  <c r="W2299"/>
  <c r="Y2299"/>
  <c r="N2300"/>
  <c r="P2300"/>
  <c r="R2300"/>
  <c r="T2300"/>
  <c r="V2300"/>
  <c r="X2300"/>
  <c r="Z2300"/>
  <c r="O2301"/>
  <c r="Q2301"/>
  <c r="S2301"/>
  <c r="U2301"/>
  <c r="W2301"/>
  <c r="Y2301"/>
  <c r="N2302"/>
  <c r="P2302"/>
  <c r="R2302"/>
  <c r="T2302"/>
  <c r="V2302"/>
  <c r="X2302"/>
  <c r="Z2302"/>
  <c r="O2303"/>
  <c r="Q2303"/>
  <c r="S2303"/>
  <c r="U2303"/>
  <c r="W2303"/>
  <c r="Y2303"/>
  <c r="N2304"/>
  <c r="P2304"/>
  <c r="R2304"/>
  <c r="T2304"/>
  <c r="V2304"/>
  <c r="X2304"/>
  <c r="Z2304"/>
  <c r="O2305"/>
  <c r="Q2305"/>
  <c r="S2305"/>
  <c r="U2305"/>
  <c r="W2305"/>
  <c r="Y2305"/>
  <c r="N2306"/>
  <c r="P2306"/>
  <c r="R2306"/>
  <c r="T2306"/>
  <c r="V2306"/>
  <c r="X2306"/>
  <c r="Z2306"/>
  <c r="O2307"/>
  <c r="Q2307"/>
  <c r="S2307"/>
  <c r="U2307"/>
  <c r="W2307"/>
  <c r="Y2307"/>
  <c r="N2308"/>
  <c r="P2308"/>
  <c r="R2308"/>
  <c r="T2308"/>
  <c r="V2308"/>
  <c r="X2308"/>
  <c r="Z2308"/>
  <c r="O2309"/>
  <c r="Q2309"/>
  <c r="S2309"/>
  <c r="U2309"/>
  <c r="W2309"/>
  <c r="Y2309"/>
  <c r="N2310"/>
  <c r="P2310"/>
  <c r="R2310"/>
  <c r="T2310"/>
  <c r="V2310"/>
  <c r="X2310"/>
  <c r="Z2310"/>
  <c r="O2311"/>
  <c r="Q2311"/>
  <c r="S2311"/>
  <c r="U2311"/>
  <c r="W2311"/>
  <c r="Y2311"/>
  <c r="N2312"/>
  <c r="P2312"/>
  <c r="R2312"/>
  <c r="T2312"/>
  <c r="V2312"/>
  <c r="X2312"/>
  <c r="Z2312"/>
  <c r="O2313"/>
  <c r="Q2313"/>
  <c r="S2313"/>
  <c r="U2313"/>
  <c r="W2313"/>
  <c r="Y2313"/>
  <c r="N2314"/>
  <c r="P2314"/>
  <c r="R2314"/>
  <c r="T2314"/>
  <c r="V2314"/>
  <c r="X2314"/>
  <c r="Z2314"/>
  <c r="O2315"/>
  <c r="Q2315"/>
  <c r="S2315"/>
  <c r="U2315"/>
  <c r="W2315"/>
  <c r="Y2315"/>
  <c r="N2316"/>
  <c r="P2316"/>
  <c r="R2316"/>
  <c r="T2316"/>
  <c r="V2316"/>
  <c r="X2316"/>
  <c r="Z2316"/>
  <c r="O2317"/>
  <c r="Q2317"/>
  <c r="S2317"/>
  <c r="U2317"/>
  <c r="W2317"/>
  <c r="Y2317"/>
  <c r="N2318"/>
  <c r="P2318"/>
  <c r="R2318"/>
  <c r="T2318"/>
  <c r="V2318"/>
  <c r="X2318"/>
  <c r="Z2318"/>
  <c r="O2319"/>
  <c r="Q2319"/>
  <c r="S2319"/>
  <c r="U2319"/>
  <c r="W2319"/>
  <c r="Y2319"/>
  <c r="N2320"/>
  <c r="P2320"/>
  <c r="R2320"/>
  <c r="T2320"/>
  <c r="V2320"/>
  <c r="X2320"/>
  <c r="Z2320"/>
  <c r="O2321"/>
  <c r="Q2321"/>
  <c r="S2321"/>
  <c r="U2321"/>
  <c r="W2321"/>
  <c r="Y2321"/>
  <c r="N2322"/>
  <c r="P2322"/>
  <c r="R2322"/>
  <c r="T2322"/>
  <c r="V2322"/>
  <c r="X2322"/>
  <c r="Z2322"/>
  <c r="O2323"/>
  <c r="Q2323"/>
  <c r="S2323"/>
  <c r="U2323"/>
  <c r="W2323"/>
  <c r="Y2323"/>
  <c r="N2324"/>
  <c r="P2324"/>
  <c r="R2324"/>
  <c r="T2324"/>
  <c r="V2324"/>
  <c r="X2324"/>
  <c r="Z2324"/>
  <c r="O2325"/>
  <c r="Q2325"/>
  <c r="S2325"/>
  <c r="U2325"/>
  <c r="W2325"/>
  <c r="Y2325"/>
  <c r="N2326"/>
  <c r="P2326"/>
  <c r="R2326"/>
  <c r="T2326"/>
  <c r="V2326"/>
  <c r="X2326"/>
  <c r="Z2326"/>
  <c r="O2327"/>
  <c r="Q2327"/>
  <c r="S2327"/>
  <c r="U2327"/>
  <c r="W2327"/>
  <c r="Y2327"/>
  <c r="N2328"/>
  <c r="P2328"/>
  <c r="R2328"/>
  <c r="T2328"/>
  <c r="V2328"/>
  <c r="X2328"/>
  <c r="Z2328"/>
  <c r="O2329"/>
  <c r="Q2329"/>
  <c r="S2329"/>
  <c r="U2329"/>
  <c r="W2329"/>
  <c r="Y2329"/>
  <c r="N2330"/>
  <c r="P2330"/>
  <c r="R2330"/>
  <c r="T2330"/>
  <c r="V2330"/>
  <c r="X2330"/>
  <c r="Z2330"/>
  <c r="O2331"/>
  <c r="Q2331"/>
  <c r="S2331"/>
  <c r="U2331"/>
  <c r="W2331"/>
  <c r="Y2331"/>
  <c r="N2332"/>
  <c r="P2332"/>
  <c r="R2332"/>
  <c r="T2332"/>
  <c r="V2332"/>
  <c r="X2332"/>
  <c r="Z2332"/>
  <c r="O2333"/>
  <c r="Q2333"/>
  <c r="S2333"/>
  <c r="U2333"/>
  <c r="W2333"/>
  <c r="Y2333"/>
  <c r="N2334"/>
  <c r="P2334"/>
  <c r="R2334"/>
  <c r="T2334"/>
  <c r="V2334"/>
  <c r="X2334"/>
  <c r="Z2334"/>
  <c r="O2335"/>
  <c r="Q2335"/>
  <c r="S2335"/>
  <c r="U2335"/>
  <c r="W2335"/>
  <c r="Y2335"/>
  <c r="N2336"/>
  <c r="P2336"/>
  <c r="R2336"/>
  <c r="T2336"/>
  <c r="V2336"/>
  <c r="X2336"/>
  <c r="Z2336"/>
  <c r="O2337"/>
  <c r="Q2337"/>
  <c r="S2337"/>
  <c r="U2337"/>
  <c r="W2337"/>
  <c r="Y2337"/>
  <c r="N2338"/>
  <c r="P2338"/>
  <c r="R2338"/>
  <c r="T2338"/>
  <c r="V2338"/>
  <c r="X2338"/>
  <c r="Z2338"/>
  <c r="O2339"/>
  <c r="Q2339"/>
  <c r="S2339"/>
  <c r="U2339"/>
  <c r="W2339"/>
  <c r="Y2339"/>
  <c r="N2340"/>
  <c r="P2340"/>
  <c r="R2340"/>
  <c r="T2340"/>
  <c r="V2340"/>
  <c r="X2340"/>
  <c r="Z2340"/>
  <c r="O2341"/>
  <c r="Q2341"/>
  <c r="S2341"/>
  <c r="U2341"/>
  <c r="W2341"/>
  <c r="Y2341"/>
  <c r="N2342"/>
  <c r="P2342"/>
  <c r="R2342"/>
  <c r="T2342"/>
  <c r="V2342"/>
  <c r="X2342"/>
  <c r="Z2342"/>
  <c r="O2343"/>
  <c r="Q2343"/>
  <c r="S2343"/>
  <c r="U2343"/>
  <c r="W2343"/>
  <c r="Y2343"/>
  <c r="N2344"/>
  <c r="P2344"/>
  <c r="R2344"/>
  <c r="T2344"/>
  <c r="V2344"/>
  <c r="X2344"/>
  <c r="Z2344"/>
  <c r="O2345"/>
  <c r="Q2345"/>
  <c r="S2345"/>
  <c r="U2345"/>
  <c r="W2345"/>
  <c r="Y2345"/>
  <c r="N2346"/>
  <c r="P2346"/>
  <c r="R2346"/>
  <c r="T2346"/>
  <c r="V2346"/>
  <c r="X2346"/>
  <c r="Z2346"/>
  <c r="O2347"/>
  <c r="Q2347"/>
  <c r="S2347"/>
  <c r="U2347"/>
  <c r="W2347"/>
  <c r="Y2347"/>
  <c r="N2348"/>
  <c r="P2348"/>
  <c r="R2348"/>
  <c r="T2348"/>
  <c r="V2348"/>
  <c r="X2348"/>
  <c r="Z2348"/>
  <c r="O2349"/>
  <c r="Q2349"/>
  <c r="S2349"/>
  <c r="U2349"/>
  <c r="W2349"/>
  <c r="Y2349"/>
  <c r="N2350"/>
  <c r="P2350"/>
  <c r="R2350"/>
  <c r="T2350"/>
  <c r="V2350"/>
  <c r="X2350"/>
  <c r="Z2350"/>
  <c r="O2351"/>
  <c r="Q2351"/>
  <c r="S2351"/>
  <c r="U2351"/>
  <c r="W2351"/>
  <c r="Y2351"/>
  <c r="N2352"/>
  <c r="P2352"/>
  <c r="R2352"/>
  <c r="T2352"/>
  <c r="V2352"/>
  <c r="X2352"/>
  <c r="Z2352"/>
  <c r="O2353"/>
  <c r="Q2353"/>
  <c r="S2353"/>
  <c r="U2353"/>
  <c r="W2353"/>
  <c r="Y2353"/>
  <c r="N2354"/>
  <c r="P2354"/>
  <c r="R2354"/>
  <c r="T2354"/>
  <c r="V2354"/>
  <c r="X2354"/>
  <c r="Z2354"/>
  <c r="O2355"/>
  <c r="Q2355"/>
  <c r="S2355"/>
  <c r="U2355"/>
  <c r="W2355"/>
  <c r="Y2355"/>
  <c r="N2356"/>
  <c r="P2356"/>
  <c r="R2356"/>
  <c r="T2356"/>
  <c r="V2356"/>
  <c r="X2356"/>
  <c r="Z2356"/>
  <c r="O2357"/>
  <c r="Q2357"/>
  <c r="S2357"/>
  <c r="U2357"/>
  <c r="W2357"/>
  <c r="Y2357"/>
  <c r="N2358"/>
  <c r="P2358"/>
  <c r="R2358"/>
  <c r="T2358"/>
  <c r="V2358"/>
  <c r="X2358"/>
  <c r="Z2358"/>
  <c r="O2359"/>
  <c r="Q2359"/>
  <c r="S2359"/>
  <c r="U2359"/>
  <c r="W2359"/>
  <c r="Y2359"/>
  <c r="N2360"/>
  <c r="P2360"/>
  <c r="R2360"/>
  <c r="T2360"/>
  <c r="V2360"/>
  <c r="X2360"/>
  <c r="Z2360"/>
  <c r="O2361"/>
  <c r="Q2361"/>
  <c r="S2361"/>
  <c r="U2361"/>
  <c r="W2361"/>
  <c r="Y2361"/>
  <c r="N2362"/>
  <c r="P2362"/>
  <c r="R2362"/>
  <c r="T2362"/>
  <c r="V2362"/>
  <c r="X2362"/>
  <c r="Z2362"/>
  <c r="O2363"/>
  <c r="Q2363"/>
  <c r="S2363"/>
  <c r="U2363"/>
  <c r="W2363"/>
  <c r="Y2363"/>
  <c r="N2364"/>
  <c r="P2364"/>
  <c r="R2364"/>
  <c r="T2364"/>
  <c r="V2364"/>
  <c r="X2364"/>
  <c r="Z2364"/>
  <c r="O2365"/>
  <c r="Q2365"/>
  <c r="S2365"/>
  <c r="U2365"/>
  <c r="W2365"/>
  <c r="Y2365"/>
  <c r="N2366"/>
  <c r="P2366"/>
  <c r="R2366"/>
  <c r="T2366"/>
  <c r="V2366"/>
  <c r="X2366"/>
  <c r="Z2366"/>
  <c r="O2367"/>
  <c r="Q2367"/>
  <c r="S2367"/>
  <c r="U2367"/>
  <c r="W2367"/>
  <c r="Y2367"/>
  <c r="N2368"/>
  <c r="P2368"/>
  <c r="R2368"/>
  <c r="T2368"/>
  <c r="V2368"/>
  <c r="X2368"/>
  <c r="Z2368"/>
  <c r="O2369"/>
  <c r="Q2369"/>
  <c r="S2369"/>
  <c r="U2369"/>
  <c r="W2369"/>
  <c r="Y2369"/>
  <c r="N2370"/>
  <c r="P2370"/>
  <c r="R2370"/>
  <c r="T2370"/>
  <c r="V2370"/>
  <c r="X2370"/>
  <c r="Z2370"/>
  <c r="O2371"/>
  <c r="Q2371"/>
  <c r="S2371"/>
  <c r="U2371"/>
  <c r="W2371"/>
  <c r="Y2371"/>
  <c r="N2372"/>
  <c r="P2372"/>
  <c r="R2372"/>
  <c r="T2372"/>
  <c r="V2372"/>
  <c r="X2372"/>
  <c r="Z2372"/>
  <c r="O2373"/>
  <c r="Q2373"/>
  <c r="S2373"/>
  <c r="U2373"/>
  <c r="W2373"/>
  <c r="Y2373"/>
  <c r="N2374"/>
  <c r="P2374"/>
  <c r="R2374"/>
  <c r="T2374"/>
  <c r="V2374"/>
  <c r="X2374"/>
  <c r="Z2374"/>
  <c r="O2375"/>
  <c r="Q2375"/>
  <c r="S2375"/>
  <c r="U2375"/>
  <c r="W2375"/>
  <c r="Y2375"/>
  <c r="N2376"/>
  <c r="P2376"/>
  <c r="R2376"/>
  <c r="T2376"/>
  <c r="V2376"/>
  <c r="X2376"/>
  <c r="Z2376"/>
  <c r="O2377"/>
  <c r="Q2377"/>
  <c r="S2377"/>
  <c r="U2377"/>
  <c r="W2377"/>
  <c r="Y2377"/>
  <c r="N2378"/>
  <c r="P2378"/>
  <c r="R2378"/>
  <c r="T2378"/>
  <c r="V2378"/>
  <c r="X2378"/>
  <c r="Z2378"/>
  <c r="O2379"/>
  <c r="Q2379"/>
  <c r="S2379"/>
  <c r="U2379"/>
  <c r="W2379"/>
  <c r="Y2379"/>
  <c r="N2380"/>
  <c r="P2380"/>
  <c r="R2380"/>
  <c r="T2380"/>
  <c r="V2380"/>
  <c r="X2380"/>
  <c r="Z2380"/>
  <c r="O2381"/>
  <c r="Q2381"/>
  <c r="S2381"/>
  <c r="U2381"/>
  <c r="W2381"/>
  <c r="Y2381"/>
  <c r="N2382"/>
  <c r="P2382"/>
  <c r="R2382"/>
  <c r="T2382"/>
  <c r="V2382"/>
  <c r="X2382"/>
  <c r="Z2382"/>
  <c r="O2383"/>
  <c r="Q2383"/>
  <c r="S2383"/>
  <c r="U2383"/>
  <c r="W2383"/>
  <c r="Y2383"/>
  <c r="N2384"/>
  <c r="P2384"/>
  <c r="R2384"/>
  <c r="T2384"/>
  <c r="V2384"/>
  <c r="X2384"/>
  <c r="Z2384"/>
  <c r="O2385"/>
  <c r="Q2385"/>
  <c r="S2385"/>
  <c r="U2385"/>
  <c r="W2385"/>
  <c r="Y2385"/>
  <c r="N2386"/>
  <c r="P2386"/>
  <c r="R2386"/>
  <c r="T2386"/>
  <c r="V2386"/>
  <c r="X2386"/>
  <c r="Z2386"/>
  <c r="O2387"/>
  <c r="Q2387"/>
  <c r="S2387"/>
  <c r="U2387"/>
  <c r="W2387"/>
  <c r="Y2387"/>
  <c r="N2388"/>
  <c r="P2388"/>
  <c r="R2388"/>
  <c r="T2388"/>
  <c r="V2388"/>
  <c r="X2388"/>
  <c r="Z2388"/>
  <c r="O2389"/>
  <c r="Q2389"/>
  <c r="S2389"/>
  <c r="U2389"/>
  <c r="W2389"/>
  <c r="Y2389"/>
  <c r="N2390"/>
  <c r="P2390"/>
  <c r="R2390"/>
  <c r="T2390"/>
  <c r="V2390"/>
  <c r="X2390"/>
  <c r="Z2390"/>
  <c r="O2391"/>
  <c r="Q2391"/>
  <c r="S2391"/>
  <c r="U2391"/>
  <c r="W2391"/>
  <c r="Y2391"/>
  <c r="N2392"/>
  <c r="P2392"/>
  <c r="R2392"/>
  <c r="T2392"/>
  <c r="V2392"/>
  <c r="X2392"/>
  <c r="Z2392"/>
  <c r="O2393"/>
  <c r="Q2393"/>
  <c r="S2393"/>
  <c r="U2393"/>
  <c r="W2393"/>
  <c r="Y2393"/>
  <c r="N2394"/>
  <c r="P2394"/>
  <c r="R2394"/>
  <c r="T2394"/>
  <c r="V2394"/>
  <c r="X2394"/>
  <c r="Z2394"/>
  <c r="O2395"/>
  <c r="Q2395"/>
  <c r="S2395"/>
  <c r="U2395"/>
  <c r="W2395"/>
  <c r="Y2395"/>
  <c r="N2396"/>
  <c r="P2396"/>
  <c r="R2396"/>
  <c r="T2396"/>
  <c r="V2396"/>
  <c r="X2396"/>
  <c r="Z2396"/>
  <c r="O2397"/>
  <c r="Q2397"/>
  <c r="S2397"/>
  <c r="U2397"/>
  <c r="W2397"/>
  <c r="Y2397"/>
  <c r="N2398"/>
  <c r="P2398"/>
  <c r="R2398"/>
  <c r="T2398"/>
  <c r="V2398"/>
  <c r="X2398"/>
  <c r="Z2398"/>
  <c r="O2399"/>
  <c r="Q2399"/>
  <c r="S2399"/>
  <c r="U2399"/>
  <c r="W2399"/>
  <c r="Y2399"/>
  <c r="N2400"/>
  <c r="P2400"/>
  <c r="R2400"/>
  <c r="T2400"/>
  <c r="V2400"/>
  <c r="X2400"/>
  <c r="Z2400"/>
  <c r="O2401"/>
  <c r="Q2401"/>
  <c r="S2401"/>
  <c r="U2401"/>
  <c r="W2401"/>
  <c r="Y2401"/>
  <c r="N2402"/>
  <c r="P2402"/>
  <c r="R2402"/>
  <c r="T2402"/>
  <c r="V2402"/>
  <c r="X2402"/>
  <c r="Z2402"/>
  <c r="O2403"/>
  <c r="Q2403"/>
  <c r="S2403"/>
  <c r="U2403"/>
  <c r="W2403"/>
  <c r="Y2403"/>
  <c r="N2404"/>
  <c r="P2404"/>
  <c r="R2404"/>
  <c r="T2404"/>
  <c r="V2404"/>
  <c r="X2404"/>
  <c r="Z2404"/>
  <c r="O2405"/>
  <c r="Q2405"/>
  <c r="S2405"/>
  <c r="U2405"/>
  <c r="W2405"/>
  <c r="Y2405"/>
  <c r="N2406"/>
  <c r="P2406"/>
  <c r="R2406"/>
  <c r="T2406"/>
  <c r="V2406"/>
  <c r="X2406"/>
  <c r="Z2406"/>
  <c r="O2407"/>
  <c r="Q2407"/>
  <c r="S2407"/>
  <c r="U2407"/>
  <c r="W2407"/>
  <c r="Y2407"/>
  <c r="N2408"/>
  <c r="P2408"/>
  <c r="R2408"/>
  <c r="T2408"/>
  <c r="V2408"/>
  <c r="X2408"/>
  <c r="Z2408"/>
  <c r="O2409"/>
  <c r="Q2409"/>
  <c r="S2409"/>
  <c r="U2409"/>
  <c r="W2409"/>
  <c r="Y2409"/>
  <c r="N2410"/>
  <c r="P2410"/>
  <c r="R2410"/>
  <c r="T2410"/>
  <c r="V2410"/>
  <c r="X2410"/>
  <c r="Z2410"/>
  <c r="O2411"/>
  <c r="Q2411"/>
  <c r="S2411"/>
  <c r="U2411"/>
  <c r="W2411"/>
  <c r="Y2411"/>
  <c r="N2412"/>
  <c r="P2412"/>
  <c r="R2412"/>
  <c r="T2412"/>
  <c r="V2412"/>
  <c r="X2412"/>
  <c r="Z2412"/>
  <c r="O2413"/>
  <c r="Q2413"/>
  <c r="S2413"/>
  <c r="U2413"/>
  <c r="W2413"/>
  <c r="Y2413"/>
  <c r="N2414"/>
  <c r="P2414"/>
  <c r="R2414"/>
  <c r="T2414"/>
  <c r="V2414"/>
  <c r="X2414"/>
  <c r="Z2414"/>
  <c r="O2415"/>
  <c r="Q2415"/>
  <c r="S2415"/>
  <c r="U2415"/>
  <c r="W2415"/>
  <c r="Y2415"/>
  <c r="N2416"/>
  <c r="P2416"/>
  <c r="R2416"/>
  <c r="T2416"/>
  <c r="V2416"/>
  <c r="X2416"/>
  <c r="Z2416"/>
  <c r="O2417"/>
  <c r="Q2417"/>
  <c r="S2417"/>
  <c r="U2417"/>
  <c r="W2417"/>
  <c r="Y2417"/>
  <c r="N2418"/>
  <c r="P2418"/>
  <c r="R2418"/>
  <c r="T2418"/>
  <c r="V2418"/>
  <c r="X2418"/>
  <c r="Z2418"/>
  <c r="O2419"/>
  <c r="Q2419"/>
  <c r="S2419"/>
  <c r="U2419"/>
  <c r="W2419"/>
  <c r="Y2419"/>
  <c r="N2420"/>
  <c r="P2420"/>
  <c r="R2420"/>
  <c r="T2420"/>
  <c r="V2420"/>
  <c r="X2420"/>
  <c r="Z2420"/>
  <c r="O2421"/>
  <c r="Q2421"/>
  <c r="S2421"/>
  <c r="U2421"/>
  <c r="W2421"/>
  <c r="Y2421"/>
  <c r="N2422"/>
  <c r="P2422"/>
  <c r="R2422"/>
  <c r="T2422"/>
  <c r="V2422"/>
  <c r="X2422"/>
  <c r="Z2422"/>
  <c r="O2423"/>
  <c r="Q2423"/>
  <c r="S2423"/>
  <c r="U2423"/>
  <c r="W2423"/>
  <c r="Y2423"/>
  <c r="N2424"/>
  <c r="P2424"/>
  <c r="R2424"/>
  <c r="T2424"/>
  <c r="V2424"/>
  <c r="X2424"/>
  <c r="Z2424"/>
  <c r="O2425"/>
  <c r="Q2425"/>
  <c r="S2425"/>
  <c r="U2425"/>
  <c r="W2425"/>
  <c r="Y2425"/>
  <c r="N2426"/>
  <c r="P2426"/>
  <c r="R2426"/>
  <c r="T2426"/>
  <c r="V2426"/>
  <c r="X2426"/>
  <c r="Z2426"/>
  <c r="O2427"/>
  <c r="Q2427"/>
  <c r="S2427"/>
  <c r="U2427"/>
  <c r="W2427"/>
  <c r="Y2427"/>
  <c r="N2428"/>
  <c r="P2428"/>
  <c r="R2428"/>
  <c r="T2428"/>
  <c r="V2428"/>
  <c r="X2428"/>
  <c r="Z2428"/>
  <c r="O2429"/>
  <c r="Q2429"/>
  <c r="S2429"/>
  <c r="U2429"/>
  <c r="W2429"/>
  <c r="Y2429"/>
  <c r="N2430"/>
  <c r="P2430"/>
  <c r="R2430"/>
  <c r="T2430"/>
  <c r="V2430"/>
  <c r="X2430"/>
  <c r="Z2430"/>
  <c r="O2431"/>
  <c r="Q2431"/>
  <c r="S2431"/>
  <c r="U2431"/>
  <c r="W2431"/>
  <c r="Y2431"/>
  <c r="N2432"/>
  <c r="P2432"/>
  <c r="R2432"/>
  <c r="T2432"/>
  <c r="V2432"/>
  <c r="X2432"/>
  <c r="Z2432"/>
  <c r="O2433"/>
  <c r="Q2433"/>
  <c r="S2433"/>
  <c r="U2433"/>
  <c r="W2433"/>
  <c r="Y2433"/>
  <c r="N2434"/>
  <c r="P2434"/>
  <c r="R2434"/>
  <c r="T2434"/>
  <c r="V2434"/>
  <c r="X2434"/>
  <c r="Z2434"/>
  <c r="O2435"/>
  <c r="Q2435"/>
  <c r="S2435"/>
  <c r="U2435"/>
  <c r="W2435"/>
  <c r="Y2435"/>
  <c r="N2436"/>
  <c r="P2436"/>
  <c r="R2436"/>
  <c r="T2436"/>
  <c r="V2436"/>
  <c r="X2436"/>
  <c r="Z2436"/>
  <c r="O2437"/>
  <c r="Q2437"/>
  <c r="S2437"/>
  <c r="U2437"/>
  <c r="W2437"/>
  <c r="Y2437"/>
  <c r="N2438"/>
  <c r="P2438"/>
  <c r="R2438"/>
  <c r="T2438"/>
  <c r="V2438"/>
  <c r="X2438"/>
  <c r="Z2438"/>
  <c r="O2439"/>
  <c r="Q2439"/>
  <c r="S2439"/>
  <c r="U2439"/>
  <c r="W2439"/>
  <c r="Y2439"/>
  <c r="N2440"/>
  <c r="P2440"/>
  <c r="R2440"/>
  <c r="T2440"/>
  <c r="V2440"/>
  <c r="X2440"/>
  <c r="Z2440"/>
  <c r="O2441"/>
  <c r="Q2441"/>
  <c r="S2441"/>
  <c r="U2441"/>
  <c r="W2441"/>
  <c r="Y2441"/>
  <c r="N2442"/>
  <c r="P2442"/>
  <c r="R2442"/>
  <c r="T2442"/>
  <c r="V2442"/>
  <c r="X2442"/>
  <c r="Z2442"/>
  <c r="O2443"/>
  <c r="Q2443"/>
  <c r="S2443"/>
  <c r="U2443"/>
  <c r="W2443"/>
  <c r="Y2443"/>
  <c r="N2444"/>
  <c r="P2444"/>
  <c r="R2444"/>
  <c r="T2444"/>
  <c r="V2444"/>
  <c r="X2444"/>
  <c r="Z2444"/>
  <c r="O2445"/>
  <c r="Q2445"/>
  <c r="S2445"/>
  <c r="U2445"/>
  <c r="W2445"/>
  <c r="Y2445"/>
  <c r="N2446"/>
  <c r="P2446"/>
  <c r="R2446"/>
  <c r="T2446"/>
  <c r="V2446"/>
  <c r="X2446"/>
  <c r="Z2446"/>
  <c r="O2447"/>
  <c r="Q2447"/>
  <c r="S2447"/>
  <c r="U2447"/>
  <c r="W2447"/>
  <c r="Y2447"/>
  <c r="N2448"/>
  <c r="P2448"/>
  <c r="R2448"/>
  <c r="T2448"/>
  <c r="V2448"/>
  <c r="X2448"/>
  <c r="Z2448"/>
  <c r="O2449"/>
  <c r="Q2449"/>
  <c r="S2449"/>
  <c r="U2449"/>
  <c r="W2449"/>
  <c r="Y2449"/>
  <c r="N2450"/>
  <c r="P2450"/>
  <c r="R2450"/>
  <c r="T2450"/>
  <c r="V2450"/>
  <c r="X2450"/>
  <c r="Z2450"/>
  <c r="O2451"/>
  <c r="Q2451"/>
  <c r="S2451"/>
  <c r="U2451"/>
  <c r="W2451"/>
  <c r="Y2451"/>
  <c r="N2452"/>
  <c r="P2452"/>
  <c r="R2452"/>
  <c r="T2452"/>
  <c r="V2452"/>
  <c r="X2452"/>
  <c r="Z2452"/>
  <c r="O2453"/>
  <c r="Q2453"/>
  <c r="S2453"/>
  <c r="U2453"/>
  <c r="W2453"/>
  <c r="Y2453"/>
  <c r="N2454"/>
  <c r="P2454"/>
  <c r="R2454"/>
  <c r="T2454"/>
  <c r="V2454"/>
  <c r="X2454"/>
  <c r="Z2454"/>
  <c r="O2455"/>
  <c r="Q2455"/>
  <c r="S2455"/>
  <c r="U2455"/>
  <c r="W2455"/>
  <c r="Y2455"/>
  <c r="N2456"/>
  <c r="P2456"/>
  <c r="R2456"/>
  <c r="T2456"/>
  <c r="V2456"/>
  <c r="X2456"/>
  <c r="Z2456"/>
  <c r="O2457"/>
  <c r="Q2457"/>
  <c r="S2457"/>
  <c r="U2457"/>
  <c r="W2457"/>
  <c r="Y2457"/>
  <c r="N2458"/>
  <c r="P2458"/>
  <c r="R2458"/>
  <c r="T2458"/>
  <c r="V2458"/>
  <c r="X2458"/>
  <c r="Z2458"/>
  <c r="O2459"/>
  <c r="Q2459"/>
  <c r="S2459"/>
  <c r="U2459"/>
  <c r="W2459"/>
  <c r="Y2459"/>
  <c r="N2460"/>
  <c r="P2460"/>
  <c r="R2460"/>
  <c r="T2460"/>
  <c r="V2460"/>
  <c r="X2460"/>
  <c r="Z2460"/>
  <c r="O2461"/>
  <c r="Q2461"/>
  <c r="S2461"/>
  <c r="U2461"/>
  <c r="W2461"/>
  <c r="Y2461"/>
  <c r="N2462"/>
  <c r="P2462"/>
  <c r="R2462"/>
  <c r="T2462"/>
  <c r="V2462"/>
  <c r="X2462"/>
  <c r="Z2462"/>
  <c r="O2463"/>
  <c r="Q2463"/>
  <c r="S2463"/>
  <c r="U2463"/>
  <c r="W2463"/>
  <c r="Y2463"/>
  <c r="N2464"/>
  <c r="P2464"/>
  <c r="R2464"/>
  <c r="T2464"/>
  <c r="V2464"/>
  <c r="X2464"/>
  <c r="Z2464"/>
  <c r="O2465"/>
  <c r="Q2465"/>
  <c r="S2465"/>
  <c r="U2465"/>
  <c r="W2465"/>
  <c r="Y2465"/>
  <c r="N2466"/>
  <c r="P2466"/>
  <c r="R2466"/>
  <c r="T2466"/>
  <c r="V2466"/>
  <c r="X2466"/>
  <c r="Z2466"/>
  <c r="O2467"/>
  <c r="Q2467"/>
  <c r="S2467"/>
  <c r="U2467"/>
  <c r="W2467"/>
  <c r="Y2467"/>
  <c r="N2468"/>
  <c r="P2468"/>
  <c r="R2468"/>
  <c r="T2468"/>
  <c r="V2468"/>
  <c r="X2468"/>
  <c r="Z2468"/>
  <c r="O2469"/>
  <c r="Q2469"/>
  <c r="S2469"/>
  <c r="U2469"/>
  <c r="W2469"/>
  <c r="Y2469"/>
  <c r="N2470"/>
  <c r="P2470"/>
  <c r="R2470"/>
  <c r="T2470"/>
  <c r="V2470"/>
  <c r="X2470"/>
  <c r="Z2470"/>
  <c r="O2471"/>
  <c r="Q2471"/>
  <c r="S2471"/>
  <c r="U2471"/>
  <c r="W2471"/>
  <c r="Y2471"/>
  <c r="N2472"/>
  <c r="P2472"/>
  <c r="R2472"/>
  <c r="T2472"/>
  <c r="V2472"/>
  <c r="X2472"/>
  <c r="Z2472"/>
  <c r="O2473"/>
  <c r="Q2473"/>
  <c r="S2473"/>
  <c r="U2473"/>
  <c r="W2473"/>
  <c r="Y2473"/>
  <c r="N2474"/>
  <c r="P2474"/>
  <c r="R2474"/>
  <c r="T2474"/>
  <c r="V2474"/>
  <c r="X2474"/>
  <c r="Z2474"/>
  <c r="O2475"/>
  <c r="Q2475"/>
  <c r="S2475"/>
  <c r="U2475"/>
  <c r="W2475"/>
  <c r="Y2475"/>
  <c r="N2476"/>
  <c r="P2476"/>
  <c r="R2476"/>
  <c r="T2476"/>
  <c r="V2476"/>
  <c r="X2476"/>
  <c r="Z2476"/>
  <c r="O2477"/>
  <c r="Q2477"/>
  <c r="S2477"/>
  <c r="U2477"/>
  <c r="W2477"/>
  <c r="Y2477"/>
  <c r="N2478"/>
  <c r="P2478"/>
  <c r="R2478"/>
  <c r="T2478"/>
  <c r="V2478"/>
  <c r="X2478"/>
  <c r="Z2478"/>
  <c r="O2479"/>
  <c r="Q2479"/>
  <c r="S2479"/>
  <c r="U2479"/>
  <c r="W2479"/>
  <c r="Y2479"/>
  <c r="N2480"/>
  <c r="P2480"/>
  <c r="R2480"/>
  <c r="T2480"/>
  <c r="V2480"/>
  <c r="X2480"/>
  <c r="Z2480"/>
  <c r="O2481"/>
  <c r="Q2481"/>
  <c r="S2481"/>
  <c r="U2481"/>
  <c r="W2481"/>
  <c r="Y2481"/>
  <c r="N2482"/>
  <c r="P2482"/>
  <c r="R2482"/>
  <c r="T2482"/>
  <c r="V2482"/>
  <c r="X2482"/>
  <c r="Z2482"/>
  <c r="O2483"/>
  <c r="Q2483"/>
  <c r="S2483"/>
  <c r="U2483"/>
  <c r="W2483"/>
  <c r="Y2483"/>
  <c r="N2484"/>
  <c r="P2484"/>
  <c r="R2484"/>
  <c r="T2484"/>
  <c r="V2484"/>
  <c r="X2484"/>
  <c r="Z2484"/>
  <c r="O2485"/>
  <c r="Q2485"/>
  <c r="S2485"/>
  <c r="U2485"/>
  <c r="W2485"/>
  <c r="Y2485"/>
  <c r="N2486"/>
  <c r="P2486"/>
  <c r="R2486"/>
  <c r="T2486"/>
  <c r="V2486"/>
  <c r="X2486"/>
  <c r="Z2486"/>
  <c r="O2487"/>
  <c r="Q2487"/>
  <c r="S2487"/>
  <c r="U2487"/>
  <c r="W2487"/>
  <c r="Y2487"/>
  <c r="N2488"/>
  <c r="P2488"/>
  <c r="R2488"/>
  <c r="T2488"/>
  <c r="V2488"/>
  <c r="X2488"/>
  <c r="Z2488"/>
  <c r="O2489"/>
  <c r="Q2489"/>
  <c r="S2489"/>
  <c r="U2489"/>
  <c r="W2489"/>
  <c r="Y2489"/>
  <c r="N2490"/>
  <c r="P2490"/>
  <c r="R2490"/>
  <c r="T2490"/>
  <c r="V2490"/>
  <c r="X2490"/>
  <c r="Z2490"/>
  <c r="O2491"/>
  <c r="Q2491"/>
  <c r="S2491"/>
  <c r="U2491"/>
  <c r="W2491"/>
  <c r="Y2491"/>
  <c r="N2492"/>
  <c r="P2492"/>
  <c r="R2492"/>
  <c r="T2492"/>
  <c r="V2492"/>
  <c r="X2492"/>
  <c r="Z2492"/>
  <c r="O2493"/>
  <c r="Q2493"/>
  <c r="S2493"/>
  <c r="U2493"/>
  <c r="W2493"/>
  <c r="Y2493"/>
  <c r="N2494"/>
  <c r="P2494"/>
  <c r="R2494"/>
  <c r="T2494"/>
  <c r="V2494"/>
  <c r="X2494"/>
  <c r="Z2494"/>
  <c r="O2495"/>
  <c r="Q2495"/>
  <c r="S2495"/>
  <c r="U2495"/>
  <c r="W2495"/>
  <c r="Y2495"/>
  <c r="N2496"/>
  <c r="P2496"/>
  <c r="R2496"/>
  <c r="T2496"/>
  <c r="V2496"/>
  <c r="X2496"/>
  <c r="Z2496"/>
  <c r="O2497"/>
  <c r="Q2497"/>
  <c r="S2497"/>
  <c r="U2497"/>
  <c r="W2497"/>
  <c r="Y2497"/>
  <c r="N2498"/>
  <c r="P2498"/>
  <c r="R2498"/>
  <c r="T2498"/>
  <c r="V2498"/>
  <c r="X2498"/>
  <c r="Z2498"/>
  <c r="O2499"/>
  <c r="Q2499"/>
  <c r="S2499"/>
  <c r="U2499"/>
  <c r="W2499"/>
  <c r="Y2499"/>
  <c r="N2500"/>
  <c r="P2500"/>
  <c r="R2500"/>
  <c r="T2500"/>
  <c r="V2500"/>
  <c r="X2500"/>
  <c r="Z2500"/>
  <c r="O2501"/>
  <c r="Q2501"/>
  <c r="S2501"/>
  <c r="U2501"/>
  <c r="W2501"/>
  <c r="Y2501"/>
  <c r="N2502"/>
  <c r="P2502"/>
  <c r="R2502"/>
  <c r="T2502"/>
  <c r="V2502"/>
  <c r="X2502"/>
  <c r="Z2502"/>
  <c r="O2503"/>
  <c r="Q2503"/>
  <c r="S2503"/>
  <c r="U2503"/>
  <c r="W2503"/>
  <c r="Y2503"/>
  <c r="N2504"/>
  <c r="P2504"/>
  <c r="R2504"/>
  <c r="T2504"/>
  <c r="V2504"/>
  <c r="X2504"/>
  <c r="Z2504"/>
  <c r="O2505"/>
  <c r="Q2505"/>
  <c r="S2505"/>
  <c r="U2505"/>
  <c r="W2505"/>
  <c r="Y2505"/>
  <c r="N2506"/>
  <c r="P2506"/>
  <c r="R2506"/>
  <c r="T2506"/>
  <c r="V2506"/>
  <c r="X2506"/>
  <c r="Z2506"/>
  <c r="O2507"/>
  <c r="Q2507"/>
  <c r="S2507"/>
  <c r="U2507"/>
  <c r="W2507"/>
  <c r="Y2507"/>
  <c r="N2508"/>
  <c r="P2508"/>
  <c r="R2508"/>
  <c r="T2508"/>
  <c r="V2508"/>
  <c r="X2508"/>
  <c r="Z2508"/>
  <c r="O2509"/>
  <c r="Q2509"/>
  <c r="S2509"/>
  <c r="U2509"/>
  <c r="W2509"/>
  <c r="Y2509"/>
  <c r="N2510"/>
  <c r="P2510"/>
  <c r="R2510"/>
  <c r="T2510"/>
  <c r="V2510"/>
  <c r="X2510"/>
  <c r="Z2510"/>
  <c r="O2511"/>
  <c r="Q2511"/>
  <c r="S2511"/>
  <c r="U2511"/>
  <c r="W2511"/>
  <c r="Y2511"/>
  <c r="N2512"/>
  <c r="P2512"/>
  <c r="R2512"/>
  <c r="T2512"/>
  <c r="V2512"/>
  <c r="X2512"/>
  <c r="Z2512"/>
  <c r="O2513"/>
  <c r="Q2513"/>
  <c r="S2513"/>
  <c r="U2513"/>
  <c r="W2513"/>
  <c r="Y2513"/>
  <c r="N2514"/>
  <c r="P2514"/>
  <c r="R2514"/>
  <c r="T2514"/>
  <c r="V2514"/>
  <c r="X2514"/>
  <c r="Z2514"/>
  <c r="O2515"/>
  <c r="Q2515"/>
  <c r="S2515"/>
  <c r="U2515"/>
  <c r="W2515"/>
  <c r="Y2515"/>
  <c r="N2516"/>
  <c r="P2516"/>
  <c r="R2516"/>
  <c r="T2516"/>
  <c r="V2516"/>
  <c r="X2516"/>
  <c r="Z2516"/>
  <c r="O2517"/>
  <c r="Q2517"/>
  <c r="S2517"/>
  <c r="U2517"/>
  <c r="W2517"/>
  <c r="Y2517"/>
  <c r="N2518"/>
  <c r="P2518"/>
  <c r="R2518"/>
  <c r="T2518"/>
  <c r="V2518"/>
  <c r="X2518"/>
  <c r="Z2518"/>
  <c r="O2519"/>
  <c r="Q2519"/>
  <c r="S2519"/>
  <c r="U2519"/>
  <c r="W2519"/>
  <c r="Y2519"/>
  <c r="N2520"/>
  <c r="P2520"/>
  <c r="R2520"/>
  <c r="T2520"/>
  <c r="V2520"/>
  <c r="X2520"/>
  <c r="Z2520"/>
  <c r="O2521"/>
  <c r="Q2521"/>
  <c r="S2521"/>
  <c r="U2521"/>
  <c r="W2521"/>
  <c r="Y2521"/>
  <c r="N2522"/>
  <c r="P2522"/>
  <c r="R2522"/>
  <c r="T2522"/>
  <c r="V2522"/>
  <c r="X2522"/>
  <c r="Z2522"/>
  <c r="O2523"/>
  <c r="Q2523"/>
  <c r="S2523"/>
  <c r="U2523"/>
  <c r="W2523"/>
  <c r="Y2523"/>
  <c r="N2524"/>
  <c r="P2524"/>
  <c r="R2524"/>
  <c r="T2524"/>
  <c r="V2524"/>
  <c r="X2524"/>
  <c r="Z2524"/>
  <c r="O2525"/>
  <c r="Q2525"/>
  <c r="S2525"/>
  <c r="U2525"/>
  <c r="W2525"/>
  <c r="Y2525"/>
  <c r="N2526"/>
  <c r="P2526"/>
  <c r="R2526"/>
  <c r="T2526"/>
  <c r="V2526"/>
  <c r="X2526"/>
  <c r="Z2526"/>
  <c r="O2527"/>
  <c r="Q2527"/>
  <c r="S2527"/>
  <c r="U2527"/>
  <c r="W2527"/>
  <c r="Y2527"/>
  <c r="N2528"/>
  <c r="P2528"/>
  <c r="R2528"/>
  <c r="T2528"/>
  <c r="V2528"/>
  <c r="X2528"/>
  <c r="Z2528"/>
  <c r="O2529"/>
  <c r="Q2529"/>
  <c r="S2529"/>
  <c r="U2529"/>
  <c r="W2529"/>
  <c r="Y2529"/>
  <c r="N2530"/>
  <c r="P2530"/>
  <c r="R2530"/>
  <c r="T2530"/>
  <c r="V2530"/>
  <c r="X2530"/>
  <c r="Z2530"/>
  <c r="O2531"/>
  <c r="Q2531"/>
  <c r="S2531"/>
  <c r="U2531"/>
  <c r="W2531"/>
  <c r="Y2531"/>
  <c r="N2532"/>
  <c r="P2532"/>
  <c r="R2532"/>
  <c r="T2532"/>
  <c r="V2532"/>
  <c r="X2532"/>
  <c r="Z2532"/>
  <c r="O2533"/>
  <c r="Q2533"/>
  <c r="S2533"/>
  <c r="U2533"/>
  <c r="W2533"/>
  <c r="Y2533"/>
  <c r="N2534"/>
  <c r="P2534"/>
  <c r="R2534"/>
  <c r="T2534"/>
  <c r="V2534"/>
  <c r="X2534"/>
  <c r="Z2534"/>
  <c r="O2535"/>
  <c r="Q2535"/>
  <c r="S2535"/>
  <c r="U2535"/>
  <c r="W2535"/>
  <c r="Y2535"/>
  <c r="N2536"/>
  <c r="P2536"/>
  <c r="R2536"/>
  <c r="T2536"/>
  <c r="V2536"/>
  <c r="X2536"/>
  <c r="Z2536"/>
  <c r="O2537"/>
  <c r="Q2537"/>
  <c r="S2537"/>
  <c r="U2537"/>
  <c r="W2537"/>
  <c r="Y2537"/>
  <c r="N2538"/>
  <c r="P2538"/>
  <c r="R2538"/>
  <c r="T2538"/>
  <c r="V2538"/>
  <c r="X2538"/>
  <c r="Z2538"/>
  <c r="O2539"/>
  <c r="Q2539"/>
  <c r="S2539"/>
  <c r="U2539"/>
  <c r="W2539"/>
  <c r="Y2539"/>
  <c r="N2540"/>
  <c r="P2540"/>
  <c r="R2540"/>
  <c r="T2540"/>
  <c r="V2540"/>
  <c r="X2540"/>
  <c r="Z2540"/>
  <c r="O2541"/>
  <c r="Q2541"/>
  <c r="S2541"/>
  <c r="U2541"/>
  <c r="W2541"/>
  <c r="Y2541"/>
  <c r="N2542"/>
  <c r="P2542"/>
  <c r="R2542"/>
  <c r="T2542"/>
  <c r="V2542"/>
  <c r="X2542"/>
  <c r="Z2542"/>
  <c r="O2543"/>
  <c r="Q2543"/>
  <c r="S2543"/>
  <c r="U2543"/>
  <c r="W2543"/>
  <c r="Y2543"/>
  <c r="N2544"/>
  <c r="P2544"/>
  <c r="R2544"/>
  <c r="T2544"/>
  <c r="V2544"/>
  <c r="X2544"/>
  <c r="Z2544"/>
  <c r="O2545"/>
  <c r="Q2545"/>
  <c r="S2545"/>
  <c r="U2545"/>
  <c r="W2545"/>
  <c r="Y2545"/>
  <c r="N2546"/>
  <c r="P2546"/>
  <c r="R2546"/>
  <c r="T2546"/>
  <c r="V2546"/>
  <c r="X2546"/>
  <c r="Z2546"/>
  <c r="O2547"/>
  <c r="Q2547"/>
  <c r="S2547"/>
  <c r="U2547"/>
  <c r="W2547"/>
  <c r="Y2547"/>
  <c r="N2548"/>
  <c r="P2548"/>
  <c r="R2548"/>
  <c r="T2548"/>
  <c r="V2548"/>
  <c r="X2548"/>
  <c r="Z2548"/>
  <c r="O2549"/>
  <c r="Q2549"/>
  <c r="S2549"/>
  <c r="U2549"/>
  <c r="W2549"/>
  <c r="Y2549"/>
  <c r="N2550"/>
  <c r="P2550"/>
  <c r="R2550"/>
  <c r="T2550"/>
  <c r="V2550"/>
  <c r="X2550"/>
  <c r="Z2550"/>
  <c r="O2551"/>
  <c r="Q2551"/>
  <c r="S2551"/>
  <c r="U2551"/>
  <c r="W2551"/>
  <c r="Y2551"/>
  <c r="N2552"/>
  <c r="P2552"/>
  <c r="R2552"/>
  <c r="T2552"/>
  <c r="V2552"/>
  <c r="X2552"/>
  <c r="Z2552"/>
  <c r="O2553"/>
  <c r="Q2553"/>
  <c r="S2553"/>
  <c r="U2553"/>
  <c r="W2553"/>
  <c r="Y2553"/>
  <c r="N2554"/>
  <c r="P2554"/>
  <c r="R2554"/>
  <c r="T2554"/>
  <c r="V2554"/>
  <c r="X2554"/>
  <c r="Z2554"/>
  <c r="O2555"/>
  <c r="Q2555"/>
  <c r="S2555"/>
  <c r="U2555"/>
  <c r="W2555"/>
  <c r="Y2555"/>
  <c r="N2556"/>
  <c r="P2556"/>
  <c r="R2556"/>
  <c r="T2556"/>
  <c r="V2556"/>
  <c r="X2556"/>
  <c r="Z2556"/>
  <c r="O2557"/>
  <c r="Q2557"/>
  <c r="S2557"/>
  <c r="U2557"/>
  <c r="W2557"/>
  <c r="Y2557"/>
  <c r="N2558"/>
  <c r="P2558"/>
  <c r="R2558"/>
  <c r="T2558"/>
  <c r="V2558"/>
  <c r="X2558"/>
  <c r="Z2558"/>
  <c r="O2559"/>
  <c r="Q2559"/>
  <c r="S2559"/>
  <c r="U2559"/>
  <c r="W2559"/>
  <c r="Y2559"/>
  <c r="N2560"/>
  <c r="P2560"/>
  <c r="R2560"/>
  <c r="T2560"/>
  <c r="V2560"/>
  <c r="X2560"/>
  <c r="Z2560"/>
  <c r="O2561"/>
  <c r="Q2561"/>
  <c r="S2561"/>
  <c r="U2561"/>
  <c r="W2561"/>
  <c r="Y2561"/>
  <c r="N2562"/>
  <c r="P2562"/>
  <c r="R2562"/>
  <c r="T2562"/>
  <c r="V2562"/>
  <c r="X2562"/>
  <c r="Z2562"/>
  <c r="O2563"/>
  <c r="Q2563"/>
  <c r="S2563"/>
  <c r="U2563"/>
  <c r="W2563"/>
  <c r="Y2563"/>
  <c r="N2564"/>
  <c r="P2564"/>
  <c r="R2564"/>
  <c r="T2564"/>
  <c r="V2564"/>
  <c r="X2564"/>
  <c r="Z2564"/>
  <c r="O2565"/>
  <c r="Q2565"/>
  <c r="S2565"/>
  <c r="U2565"/>
  <c r="W2565"/>
  <c r="Y2565"/>
  <c r="N2566"/>
  <c r="P2566"/>
  <c r="R2566"/>
  <c r="T2566"/>
  <c r="V2566"/>
  <c r="X2566"/>
  <c r="Z2566"/>
  <c r="O2567"/>
  <c r="Q2567"/>
  <c r="S2567"/>
  <c r="U2567"/>
  <c r="W2567"/>
  <c r="Y2567"/>
  <c r="N2568"/>
  <c r="P2568"/>
  <c r="R2568"/>
  <c r="T2568"/>
  <c r="V2568"/>
  <c r="X2568"/>
  <c r="Z2568"/>
  <c r="O2569"/>
  <c r="Q2569"/>
  <c r="S2569"/>
  <c r="U2569"/>
  <c r="W2569"/>
  <c r="Y2569"/>
  <c r="N2570"/>
  <c r="P2570"/>
  <c r="R2570"/>
  <c r="T2570"/>
  <c r="V2570"/>
  <c r="X2570"/>
  <c r="Z2570"/>
  <c r="O2571"/>
  <c r="Q2571"/>
  <c r="S2571"/>
  <c r="U2571"/>
  <c r="W2571"/>
  <c r="Y2571"/>
  <c r="N2572"/>
  <c r="P2572"/>
  <c r="R2572"/>
  <c r="T2572"/>
  <c r="V2572"/>
  <c r="X2572"/>
  <c r="Z2572"/>
  <c r="O2573"/>
  <c r="Q2573"/>
  <c r="S2573"/>
  <c r="U2573"/>
  <c r="W2573"/>
  <c r="Y2573"/>
  <c r="N2574"/>
  <c r="P2574"/>
  <c r="R2574"/>
  <c r="T2574"/>
  <c r="V2574"/>
  <c r="X2574"/>
  <c r="Z2574"/>
  <c r="O2575"/>
  <c r="Q2575"/>
  <c r="S2575"/>
  <c r="U2575"/>
  <c r="W2575"/>
  <c r="Y2575"/>
  <c r="N2576"/>
  <c r="P2576"/>
  <c r="R2576"/>
  <c r="T2576"/>
  <c r="V2576"/>
  <c r="X2576"/>
  <c r="Z2576"/>
  <c r="O2577"/>
  <c r="Q2577"/>
  <c r="S2577"/>
  <c r="U2577"/>
  <c r="W2577"/>
  <c r="Y2577"/>
  <c r="N2578"/>
  <c r="P2578"/>
  <c r="R2578"/>
  <c r="T2578"/>
  <c r="V2578"/>
  <c r="X2578"/>
  <c r="Z2578"/>
  <c r="O2579"/>
  <c r="Q2579"/>
  <c r="S2579"/>
  <c r="U2579"/>
  <c r="W2579"/>
  <c r="Y2579"/>
  <c r="N2580"/>
  <c r="P2580"/>
  <c r="R2580"/>
  <c r="T2580"/>
  <c r="V2580"/>
  <c r="X2580"/>
  <c r="Z2580"/>
  <c r="O2581"/>
  <c r="Q2581"/>
  <c r="S2581"/>
  <c r="U2581"/>
  <c r="W2581"/>
  <c r="Y2581"/>
  <c r="N2582"/>
  <c r="P2582"/>
  <c r="R2582"/>
  <c r="T2582"/>
  <c r="V2582"/>
  <c r="X2582"/>
  <c r="Z2582"/>
  <c r="O2583"/>
  <c r="Q2583"/>
  <c r="S2583"/>
  <c r="U2583"/>
  <c r="W2583"/>
  <c r="Y2583"/>
  <c r="N2584"/>
  <c r="P2584"/>
  <c r="R2584"/>
  <c r="T2584"/>
  <c r="V2584"/>
  <c r="X2584"/>
  <c r="Z2584"/>
  <c r="O2585"/>
  <c r="Q2585"/>
  <c r="S2585"/>
  <c r="U2585"/>
  <c r="W2585"/>
  <c r="Y2585"/>
  <c r="N2586"/>
  <c r="P2586"/>
  <c r="R2586"/>
  <c r="T2586"/>
  <c r="V2586"/>
  <c r="X2586"/>
  <c r="Z2586"/>
  <c r="O2587"/>
  <c r="Q2587"/>
  <c r="S2587"/>
  <c r="U2587"/>
  <c r="W2587"/>
  <c r="Y2587"/>
  <c r="N2588"/>
  <c r="P2588"/>
  <c r="R2588"/>
  <c r="T2588"/>
  <c r="V2588"/>
  <c r="X2588"/>
  <c r="Z2588"/>
  <c r="O2589"/>
  <c r="Q2589"/>
  <c r="S2589"/>
  <c r="U2589"/>
  <c r="W2589"/>
  <c r="Y2589"/>
  <c r="N2590"/>
  <c r="P2590"/>
  <c r="R2590"/>
  <c r="T2590"/>
  <c r="V2590"/>
  <c r="X2590"/>
  <c r="Z2590"/>
  <c r="O2591"/>
  <c r="Q2591"/>
  <c r="S2591"/>
  <c r="U2591"/>
  <c r="W2591"/>
  <c r="Y2591"/>
  <c r="N2592"/>
  <c r="P2592"/>
  <c r="R2592"/>
  <c r="T2592"/>
  <c r="V2592"/>
  <c r="X2592"/>
  <c r="Z2592"/>
  <c r="O2593"/>
  <c r="Q2593"/>
  <c r="S2593"/>
  <c r="U2593"/>
  <c r="W2593"/>
  <c r="Y2593"/>
  <c r="N2594"/>
  <c r="P2594"/>
  <c r="R2594"/>
  <c r="T2594"/>
  <c r="V2594"/>
  <c r="X2594"/>
  <c r="Z2594"/>
  <c r="O2595"/>
  <c r="Q2595"/>
  <c r="S2595"/>
  <c r="U2595"/>
  <c r="W2595"/>
  <c r="Y2595"/>
  <c r="N2596"/>
  <c r="P2596"/>
  <c r="R2596"/>
  <c r="T2596"/>
  <c r="V2596"/>
  <c r="X2596"/>
  <c r="Z2596"/>
  <c r="O2597"/>
  <c r="Q2597"/>
  <c r="S2597"/>
  <c r="U2597"/>
  <c r="W2597"/>
  <c r="Y2597"/>
  <c r="N2598"/>
  <c r="P2598"/>
  <c r="R2598"/>
  <c r="T2598"/>
  <c r="V2598"/>
  <c r="X2598"/>
  <c r="Z2598"/>
  <c r="O2599"/>
  <c r="Q2599"/>
  <c r="S2599"/>
  <c r="U2599"/>
  <c r="W2599"/>
  <c r="Y2599"/>
  <c r="N2600"/>
  <c r="P2600"/>
  <c r="R2600"/>
  <c r="T2600"/>
  <c r="V2600"/>
  <c r="X2600"/>
  <c r="Z2600"/>
  <c r="O2601"/>
  <c r="Q2601"/>
  <c r="S2601"/>
  <c r="U2601"/>
  <c r="W2601"/>
  <c r="Y2601"/>
  <c r="N2602"/>
  <c r="P2602"/>
  <c r="R2602"/>
  <c r="T2602"/>
  <c r="V2602"/>
  <c r="X2602"/>
  <c r="Z2602"/>
  <c r="O2603"/>
  <c r="Q2603"/>
  <c r="S2603"/>
  <c r="U2603"/>
  <c r="W2603"/>
  <c r="Y2603"/>
  <c r="N2604"/>
  <c r="P2604"/>
  <c r="R2604"/>
  <c r="T2604"/>
  <c r="V2604"/>
  <c r="X2604"/>
  <c r="Z2604"/>
  <c r="O2605"/>
  <c r="Q2605"/>
  <c r="S2605"/>
  <c r="U2605"/>
  <c r="W2605"/>
  <c r="Y2605"/>
  <c r="N2606"/>
  <c r="P2606"/>
  <c r="R2606"/>
  <c r="T2606"/>
  <c r="V2606"/>
  <c r="X2606"/>
  <c r="Z2606"/>
  <c r="O2607"/>
  <c r="Q2607"/>
  <c r="S2607"/>
  <c r="U2607"/>
  <c r="W2607"/>
  <c r="Y2607"/>
  <c r="N2608"/>
  <c r="P2608"/>
  <c r="R2608"/>
  <c r="T2608"/>
  <c r="V2608"/>
  <c r="X2608"/>
  <c r="Z2608"/>
  <c r="O2609"/>
  <c r="Q2609"/>
  <c r="S2609"/>
  <c r="U2609"/>
  <c r="W2609"/>
  <c r="Y2609"/>
  <c r="N2610"/>
  <c r="P2610"/>
  <c r="R2610"/>
  <c r="T2610"/>
  <c r="V2610"/>
  <c r="X2610"/>
  <c r="Z2610"/>
  <c r="O2611"/>
  <c r="Q2611"/>
  <c r="S2611"/>
  <c r="U2611"/>
  <c r="W2611"/>
  <c r="Y2611"/>
  <c r="N2612"/>
  <c r="P2612"/>
  <c r="R2612"/>
  <c r="T2612"/>
  <c r="V2612"/>
  <c r="X2612"/>
  <c r="Z2612"/>
  <c r="O2613"/>
  <c r="Q2613"/>
  <c r="S2613"/>
  <c r="U2613"/>
  <c r="W2613"/>
  <c r="Y2613"/>
  <c r="N2614"/>
  <c r="P2614"/>
  <c r="R2614"/>
  <c r="T2614"/>
  <c r="V2614"/>
  <c r="X2614"/>
  <c r="Z2614"/>
  <c r="O2615"/>
  <c r="Q2615"/>
  <c r="S2615"/>
  <c r="U2615"/>
  <c r="W2615"/>
  <c r="Y2615"/>
  <c r="N2616"/>
  <c r="P2616"/>
  <c r="R2616"/>
  <c r="T2616"/>
  <c r="V2616"/>
  <c r="X2616"/>
  <c r="Z2616"/>
  <c r="O2617"/>
  <c r="Q2617"/>
  <c r="S2617"/>
  <c r="U2617"/>
  <c r="W2617"/>
  <c r="Y2617"/>
  <c r="N2618"/>
  <c r="P2618"/>
  <c r="R2618"/>
  <c r="T2618"/>
  <c r="V2618"/>
  <c r="X2618"/>
  <c r="Z2618"/>
  <c r="O2619"/>
  <c r="Q2619"/>
  <c r="S2619"/>
  <c r="U2619"/>
  <c r="W2619"/>
  <c r="Y2619"/>
  <c r="N2620"/>
  <c r="P2620"/>
  <c r="R2620"/>
  <c r="T2620"/>
  <c r="V2620"/>
  <c r="X2620"/>
  <c r="Z2620"/>
  <c r="O2621"/>
  <c r="Q2621"/>
  <c r="S2621"/>
  <c r="U2621"/>
  <c r="W2621"/>
  <c r="Y2621"/>
  <c r="N2622"/>
  <c r="P2622"/>
  <c r="R2622"/>
  <c r="T2622"/>
  <c r="V2622"/>
  <c r="X2622"/>
  <c r="Z2622"/>
  <c r="O2623"/>
  <c r="Q2623"/>
  <c r="S2623"/>
  <c r="U2623"/>
  <c r="W2623"/>
  <c r="Y2623"/>
  <c r="N2624"/>
  <c r="P2624"/>
  <c r="R2624"/>
  <c r="T2624"/>
  <c r="V2624"/>
  <c r="X2624"/>
  <c r="Z2624"/>
  <c r="O2625"/>
  <c r="Q2625"/>
  <c r="S2625"/>
  <c r="U2625"/>
  <c r="W2625"/>
  <c r="Y2625"/>
  <c r="N2626"/>
  <c r="P2626"/>
  <c r="R2626"/>
  <c r="T2626"/>
  <c r="V2626"/>
  <c r="X2626"/>
  <c r="Z2626"/>
  <c r="O2627"/>
  <c r="Q2627"/>
  <c r="S2627"/>
  <c r="U2627"/>
  <c r="W2627"/>
  <c r="Y2627"/>
  <c r="N2628"/>
  <c r="P2628"/>
  <c r="R2628"/>
  <c r="T2628"/>
  <c r="V2628"/>
  <c r="X2628"/>
  <c r="Z2628"/>
  <c r="O2629"/>
  <c r="Q2629"/>
  <c r="S2629"/>
  <c r="U2629"/>
  <c r="W2629"/>
  <c r="Y2629"/>
  <c r="N2630"/>
  <c r="P2630"/>
  <c r="R2630"/>
  <c r="T2630"/>
  <c r="V2630"/>
  <c r="X2630"/>
  <c r="Z2630"/>
  <c r="O2631"/>
  <c r="Q2631"/>
  <c r="S2631"/>
  <c r="U2631"/>
  <c r="W2631"/>
  <c r="Y2631"/>
  <c r="N2632"/>
  <c r="P2632"/>
  <c r="R2632"/>
  <c r="T2632"/>
  <c r="V2632"/>
  <c r="X2632"/>
  <c r="Z2632"/>
  <c r="O2633"/>
  <c r="Q2633"/>
  <c r="S2633"/>
  <c r="U2633"/>
  <c r="W2633"/>
  <c r="Y2633"/>
  <c r="N2634"/>
  <c r="P2634"/>
  <c r="R2634"/>
  <c r="T2634"/>
  <c r="V2634"/>
  <c r="X2634"/>
  <c r="Z2634"/>
  <c r="O2635"/>
  <c r="Q2635"/>
  <c r="S2635"/>
  <c r="U2635"/>
  <c r="W2635"/>
  <c r="Y2635"/>
  <c r="N2636"/>
  <c r="P2636"/>
  <c r="R2636"/>
  <c r="T2636"/>
  <c r="V2636"/>
  <c r="X2636"/>
  <c r="Z2636"/>
  <c r="O2637"/>
  <c r="Q2637"/>
  <c r="S2637"/>
  <c r="U2637"/>
  <c r="W2637"/>
  <c r="Y2637"/>
  <c r="N2638"/>
  <c r="P2638"/>
  <c r="R2638"/>
  <c r="T2638"/>
  <c r="V2638"/>
  <c r="X2638"/>
  <c r="Z2638"/>
  <c r="O2639"/>
  <c r="Q2639"/>
  <c r="S2639"/>
  <c r="U2639"/>
  <c r="W2639"/>
  <c r="Y2639"/>
  <c r="N2640"/>
  <c r="P2640"/>
  <c r="R2640"/>
  <c r="T2640"/>
  <c r="V2640"/>
  <c r="X2640"/>
  <c r="Z2640"/>
  <c r="O2641"/>
  <c r="Q2641"/>
  <c r="S2641"/>
  <c r="U2641"/>
  <c r="W2641"/>
  <c r="Y2641"/>
  <c r="N2642"/>
  <c r="P2642"/>
  <c r="R2642"/>
  <c r="T2642"/>
  <c r="V2642"/>
  <c r="X2642"/>
  <c r="Z2642"/>
  <c r="O2643"/>
  <c r="Q2643"/>
  <c r="S2643"/>
  <c r="U2643"/>
  <c r="W2643"/>
  <c r="Y2643"/>
  <c r="N2644"/>
  <c r="P2644"/>
  <c r="R2644"/>
  <c r="T2644"/>
  <c r="V2644"/>
  <c r="X2644"/>
  <c r="Z2644"/>
  <c r="O2645"/>
  <c r="Q2645"/>
  <c r="S2645"/>
  <c r="U2645"/>
  <c r="W2645"/>
  <c r="Y2645"/>
  <c r="N2646"/>
  <c r="P2646"/>
  <c r="R2646"/>
  <c r="T2646"/>
  <c r="V2646"/>
  <c r="X2646"/>
  <c r="Z2646"/>
  <c r="O2647"/>
  <c r="Q2647"/>
  <c r="S2647"/>
  <c r="U2647"/>
  <c r="W2647"/>
  <c r="Y2647"/>
  <c r="N2648"/>
  <c r="P2648"/>
  <c r="R2648"/>
  <c r="T2648"/>
  <c r="V2648"/>
  <c r="X2648"/>
  <c r="Z2648"/>
  <c r="O2649"/>
  <c r="Q2649"/>
  <c r="S2649"/>
  <c r="U2649"/>
  <c r="W2649"/>
  <c r="Y2649"/>
  <c r="N2650"/>
  <c r="P2650"/>
  <c r="R2650"/>
  <c r="T2650"/>
  <c r="V2650"/>
  <c r="X2650"/>
  <c r="Z2650"/>
  <c r="O2651"/>
  <c r="Q2651"/>
  <c r="S2651"/>
  <c r="U2651"/>
  <c r="W2651"/>
  <c r="Y2651"/>
  <c r="N2652"/>
  <c r="P2652"/>
  <c r="R2652"/>
  <c r="T2652"/>
  <c r="V2652"/>
  <c r="X2652"/>
  <c r="Z2652"/>
  <c r="O2653"/>
  <c r="Q2653"/>
  <c r="S2653"/>
  <c r="U2653"/>
  <c r="W2653"/>
  <c r="Y2653"/>
  <c r="N2654"/>
  <c r="P2654"/>
  <c r="R2654"/>
  <c r="T2654"/>
  <c r="V2654"/>
  <c r="X2654"/>
  <c r="Z2654"/>
  <c r="O2655"/>
  <c r="Q2655"/>
  <c r="S2655"/>
  <c r="U2655"/>
  <c r="W2655"/>
  <c r="Y2655"/>
  <c r="N2656"/>
  <c r="P2656"/>
  <c r="R2656"/>
  <c r="T2656"/>
  <c r="V2656"/>
  <c r="X2656"/>
  <c r="Z2656"/>
  <c r="O2657"/>
  <c r="Q2657"/>
  <c r="S2657"/>
  <c r="U2657"/>
  <c r="W2657"/>
  <c r="Y2657"/>
  <c r="N2658"/>
  <c r="P2658"/>
  <c r="R2658"/>
  <c r="T2658"/>
  <c r="V2658"/>
  <c r="X2658"/>
  <c r="Z2658"/>
  <c r="O2659"/>
  <c r="Q2659"/>
  <c r="S2659"/>
  <c r="U2659"/>
  <c r="W2659"/>
  <c r="Y2659"/>
  <c r="N2660"/>
  <c r="P2660"/>
  <c r="R2660"/>
  <c r="T2660"/>
  <c r="V2660"/>
  <c r="X2660"/>
  <c r="Z2660"/>
  <c r="O2661"/>
  <c r="Q2661"/>
  <c r="S2661"/>
  <c r="U2661"/>
  <c r="W2661"/>
  <c r="Y2661"/>
  <c r="N2662"/>
  <c r="P2662"/>
  <c r="R2662"/>
  <c r="T2662"/>
  <c r="V2662"/>
  <c r="X2662"/>
  <c r="Z2662"/>
  <c r="O2663"/>
  <c r="Q2663"/>
  <c r="S2663"/>
  <c r="U2663"/>
  <c r="W2663"/>
  <c r="Y2663"/>
  <c r="N2664"/>
  <c r="P2664"/>
  <c r="R2664"/>
  <c r="T2664"/>
  <c r="V2664"/>
  <c r="X2664"/>
  <c r="Z2664"/>
  <c r="O2665"/>
  <c r="Q2665"/>
  <c r="S2665"/>
  <c r="U2665"/>
  <c r="W2665"/>
  <c r="Y2665"/>
  <c r="N2666"/>
  <c r="P2666"/>
  <c r="R2666"/>
  <c r="T2666"/>
  <c r="V2666"/>
  <c r="X2666"/>
  <c r="Z2666"/>
  <c r="O2667"/>
  <c r="Q2667"/>
  <c r="S2667"/>
  <c r="U2667"/>
  <c r="W2667"/>
  <c r="Y2667"/>
  <c r="N2668"/>
  <c r="P2668"/>
  <c r="R2668"/>
  <c r="T2668"/>
  <c r="V2668"/>
  <c r="X2668"/>
  <c r="Z2668"/>
  <c r="O2669"/>
  <c r="Q2669"/>
  <c r="S2669"/>
  <c r="U2669"/>
  <c r="W2669"/>
  <c r="Y2669"/>
  <c r="N2670"/>
  <c r="P2670"/>
  <c r="R2670"/>
  <c r="T2670"/>
  <c r="V2670"/>
  <c r="X2670"/>
  <c r="Z2670"/>
  <c r="O2671"/>
  <c r="Q2671"/>
  <c r="S2671"/>
  <c r="U2671"/>
  <c r="W2671"/>
  <c r="Y2671"/>
  <c r="N2672"/>
  <c r="P2672"/>
  <c r="R2672"/>
  <c r="T2672"/>
  <c r="V2672"/>
  <c r="X2672"/>
  <c r="Z2672"/>
  <c r="O2673"/>
  <c r="Q2673"/>
  <c r="S2673"/>
  <c r="U2673"/>
  <c r="W2673"/>
  <c r="Y2673"/>
  <c r="N2674"/>
  <c r="P2674"/>
  <c r="R2674"/>
  <c r="T2674"/>
  <c r="V2674"/>
  <c r="X2674"/>
  <c r="Z2674"/>
  <c r="O2675"/>
  <c r="Q2675"/>
  <c r="S2675"/>
  <c r="U2675"/>
  <c r="W2675"/>
  <c r="Y2675"/>
  <c r="N2676"/>
  <c r="P2676"/>
  <c r="R2676"/>
  <c r="T2676"/>
  <c r="V2676"/>
  <c r="X2676"/>
  <c r="Z2676"/>
  <c r="O2677"/>
  <c r="Q2677"/>
  <c r="S2677"/>
  <c r="U2677"/>
  <c r="W2677"/>
  <c r="Y2677"/>
  <c r="N2678"/>
  <c r="P2678"/>
  <c r="R2678"/>
  <c r="T2678"/>
  <c r="V2678"/>
  <c r="X2678"/>
  <c r="Z2678"/>
  <c r="O2679"/>
  <c r="Q2679"/>
  <c r="S2679"/>
  <c r="U2679"/>
  <c r="W2679"/>
  <c r="Y2679"/>
  <c r="N2680"/>
  <c r="P2680"/>
  <c r="R2680"/>
  <c r="T2680"/>
  <c r="V2680"/>
  <c r="X2680"/>
  <c r="Z2680"/>
  <c r="O2681"/>
  <c r="Q2681"/>
  <c r="S2681"/>
  <c r="U2681"/>
  <c r="W2681"/>
  <c r="Y2681"/>
  <c r="N2682"/>
  <c r="P2682"/>
  <c r="R2682"/>
  <c r="T2682"/>
  <c r="V2682"/>
  <c r="X2682"/>
  <c r="Z2682"/>
  <c r="O2683"/>
  <c r="Q2683"/>
  <c r="S2683"/>
  <c r="U2683"/>
  <c r="W2683"/>
  <c r="Y2683"/>
  <c r="N2684"/>
  <c r="P2684"/>
  <c r="R2684"/>
  <c r="T2684"/>
  <c r="V2684"/>
  <c r="X2684"/>
  <c r="Z2684"/>
  <c r="O2685"/>
  <c r="Q2685"/>
  <c r="S2685"/>
  <c r="U2685"/>
  <c r="W2685"/>
  <c r="Y2685"/>
  <c r="N2686"/>
  <c r="P2686"/>
  <c r="R2686"/>
  <c r="T2686"/>
  <c r="V2686"/>
  <c r="X2686"/>
  <c r="Z2686"/>
  <c r="O2687"/>
  <c r="Q2687"/>
  <c r="S2687"/>
  <c r="U2687"/>
  <c r="W2687"/>
  <c r="Y2687"/>
  <c r="N2688"/>
  <c r="P2688"/>
  <c r="R2688"/>
  <c r="T2688"/>
  <c r="V2688"/>
  <c r="X2688"/>
  <c r="Z2688"/>
  <c r="O2689"/>
  <c r="Q2689"/>
  <c r="S2689"/>
  <c r="U2689"/>
  <c r="W2689"/>
  <c r="Y2689"/>
  <c r="N2690"/>
  <c r="P2690"/>
  <c r="R2690"/>
  <c r="T2690"/>
  <c r="V2690"/>
  <c r="X2690"/>
  <c r="Z2690"/>
  <c r="O2691"/>
  <c r="Q2691"/>
  <c r="S2691"/>
  <c r="U2691"/>
  <c r="W2691"/>
  <c r="Y2691"/>
  <c r="N2692"/>
  <c r="P2692"/>
  <c r="R2692"/>
  <c r="T2692"/>
  <c r="V2692"/>
  <c r="X2692"/>
  <c r="Z2692"/>
  <c r="O2693"/>
  <c r="Q2693"/>
  <c r="S2693"/>
  <c r="U2693"/>
  <c r="W2693"/>
  <c r="Y2693"/>
  <c r="N2694"/>
  <c r="P2694"/>
  <c r="R2694"/>
  <c r="T2694"/>
  <c r="V2694"/>
  <c r="X2694"/>
  <c r="Z2694"/>
  <c r="O2695"/>
  <c r="Q2695"/>
  <c r="S2695"/>
  <c r="U2695"/>
  <c r="W2695"/>
  <c r="Y2695"/>
  <c r="N2696"/>
  <c r="P2696"/>
  <c r="R2696"/>
  <c r="T2696"/>
  <c r="V2696"/>
  <c r="X2696"/>
  <c r="Z2696"/>
  <c r="O2697"/>
  <c r="Q2697"/>
  <c r="S2697"/>
  <c r="U2697"/>
  <c r="W2697"/>
  <c r="Y2697"/>
  <c r="N2698"/>
  <c r="P2698"/>
  <c r="R2698"/>
  <c r="T2698"/>
  <c r="V2698"/>
  <c r="X2698"/>
  <c r="Z2698"/>
  <c r="O2699"/>
  <c r="Q2699"/>
  <c r="S2699"/>
  <c r="U2699"/>
  <c r="W2699"/>
  <c r="Y2699"/>
  <c r="N2700"/>
  <c r="P2700"/>
  <c r="R2700"/>
  <c r="T2700"/>
  <c r="V2700"/>
  <c r="X2700"/>
  <c r="Z2700"/>
  <c r="O2701"/>
  <c r="Q2701"/>
  <c r="S2701"/>
  <c r="U2701"/>
  <c r="W2701"/>
  <c r="Y2701"/>
  <c r="N2702"/>
  <c r="P2702"/>
  <c r="R2702"/>
  <c r="T2702"/>
  <c r="V2702"/>
  <c r="X2702"/>
  <c r="Z2702"/>
  <c r="O2703"/>
  <c r="Q2703"/>
  <c r="S2703"/>
  <c r="U2703"/>
  <c r="W2703"/>
  <c r="Y2703"/>
  <c r="N2704"/>
  <c r="P2704"/>
  <c r="R2704"/>
  <c r="T2704"/>
  <c r="V2704"/>
  <c r="X2704"/>
  <c r="Z2704"/>
  <c r="O2705"/>
  <c r="Q2705"/>
  <c r="S2705"/>
  <c r="U2705"/>
  <c r="W2705"/>
  <c r="Y2705"/>
  <c r="N2706"/>
  <c r="P2706"/>
  <c r="R2706"/>
  <c r="T2706"/>
  <c r="V2706"/>
  <c r="X2706"/>
  <c r="Z2706"/>
  <c r="O2707"/>
  <c r="Q2707"/>
  <c r="S2707"/>
  <c r="U2707"/>
  <c r="W2707"/>
  <c r="Y2707"/>
  <c r="N2708"/>
  <c r="P2708"/>
  <c r="R2708"/>
  <c r="T2708"/>
  <c r="V2708"/>
  <c r="X2708"/>
  <c r="Z2708"/>
  <c r="O2709"/>
  <c r="Q2709"/>
  <c r="S2709"/>
  <c r="U2709"/>
  <c r="W2709"/>
  <c r="Y2709"/>
  <c r="N2710"/>
  <c r="P2710"/>
  <c r="R2710"/>
  <c r="T2710"/>
  <c r="V2710"/>
  <c r="X2710"/>
  <c r="Z2710"/>
  <c r="O2711"/>
  <c r="Q2711"/>
  <c r="S2711"/>
  <c r="U2711"/>
  <c r="W2711"/>
  <c r="Y2711"/>
  <c r="N2712"/>
  <c r="P2712"/>
  <c r="R2712"/>
  <c r="T2712"/>
  <c r="V2712"/>
  <c r="X2712"/>
  <c r="Z2712"/>
  <c r="O2713"/>
  <c r="Q2713"/>
  <c r="S2713"/>
  <c r="U2713"/>
  <c r="W2713"/>
  <c r="Y2713"/>
  <c r="N2714"/>
  <c r="P2714"/>
  <c r="R2714"/>
  <c r="T2714"/>
  <c r="V2714"/>
  <c r="X2714"/>
  <c r="Z2714"/>
  <c r="O2715"/>
  <c r="Q2715"/>
  <c r="S2715"/>
  <c r="U2715"/>
  <c r="W2715"/>
  <c r="Y2715"/>
  <c r="N2716"/>
  <c r="P2716"/>
  <c r="R2716"/>
  <c r="T2716"/>
  <c r="V2716"/>
  <c r="X2716"/>
  <c r="Z2716"/>
  <c r="O2717"/>
  <c r="Q2717"/>
  <c r="S2717"/>
  <c r="U2717"/>
  <c r="W2717"/>
  <c r="Y2717"/>
  <c r="N2718"/>
  <c r="P2718"/>
  <c r="R2718"/>
  <c r="T2718"/>
  <c r="V2718"/>
  <c r="X2718"/>
  <c r="Z2718"/>
  <c r="O2719"/>
  <c r="Q2719"/>
  <c r="S2719"/>
  <c r="U2719"/>
  <c r="W2719"/>
  <c r="Y2719"/>
  <c r="N2720"/>
  <c r="P2720"/>
  <c r="R2720"/>
  <c r="T2720"/>
  <c r="V2720"/>
  <c r="X2720"/>
  <c r="Z2720"/>
  <c r="O2721"/>
  <c r="Q2721"/>
  <c r="S2721"/>
  <c r="U2721"/>
  <c r="W2721"/>
  <c r="Y2721"/>
  <c r="N2722"/>
  <c r="P2722"/>
  <c r="R2722"/>
  <c r="T2722"/>
  <c r="V2722"/>
  <c r="X2722"/>
  <c r="Z2722"/>
  <c r="O2723"/>
  <c r="Q2723"/>
  <c r="S2723"/>
  <c r="U2723"/>
  <c r="W2723"/>
  <c r="Y2723"/>
  <c r="N2724"/>
  <c r="P2724"/>
  <c r="R2724"/>
  <c r="T2724"/>
  <c r="V2724"/>
  <c r="X2724"/>
  <c r="Z2724"/>
  <c r="O2725"/>
  <c r="Q2725"/>
  <c r="S2725"/>
  <c r="U2725"/>
  <c r="W2725"/>
  <c r="Y2725"/>
  <c r="N2726"/>
  <c r="P2726"/>
  <c r="R2726"/>
  <c r="T2726"/>
  <c r="V2726"/>
  <c r="X2726"/>
  <c r="Z2726"/>
  <c r="O2727"/>
  <c r="Q2727"/>
  <c r="S2727"/>
  <c r="U2727"/>
  <c r="W2727"/>
  <c r="Y2727"/>
  <c r="N2728"/>
  <c r="P2728"/>
  <c r="R2728"/>
  <c r="T2728"/>
  <c r="V2728"/>
  <c r="X2728"/>
  <c r="Z2728"/>
  <c r="O2729"/>
  <c r="Q2729"/>
  <c r="S2729"/>
  <c r="U2729"/>
  <c r="W2729"/>
  <c r="Y2729"/>
  <c r="N2730"/>
  <c r="P2730"/>
  <c r="R2730"/>
  <c r="T2730"/>
  <c r="V2730"/>
  <c r="X2730"/>
  <c r="Z2730"/>
  <c r="O2731"/>
  <c r="Q2731"/>
  <c r="S2731"/>
  <c r="U2731"/>
  <c r="W2731"/>
  <c r="Y2731"/>
  <c r="N2732"/>
  <c r="P2732"/>
  <c r="R2732"/>
  <c r="T2732"/>
  <c r="V2732"/>
  <c r="X2732"/>
  <c r="Z2732"/>
  <c r="O2733"/>
  <c r="Q2733"/>
  <c r="S2733"/>
  <c r="U2733"/>
  <c r="W2733"/>
  <c r="Y2733"/>
  <c r="N2734"/>
  <c r="P2734"/>
  <c r="R2734"/>
  <c r="T2734"/>
  <c r="V2734"/>
  <c r="X2734"/>
  <c r="Z2734"/>
  <c r="O2735"/>
  <c r="Q2735"/>
  <c r="S2735"/>
  <c r="U2735"/>
  <c r="W2735"/>
  <c r="Y2735"/>
  <c r="N2736"/>
  <c r="P2736"/>
  <c r="R2736"/>
  <c r="T2736"/>
  <c r="V2736"/>
  <c r="X2736"/>
  <c r="Z2736"/>
  <c r="O2737"/>
  <c r="Q2737"/>
  <c r="S2737"/>
  <c r="U2737"/>
  <c r="W2737"/>
  <c r="Y2737"/>
  <c r="N2738"/>
  <c r="P2738"/>
  <c r="R2738"/>
  <c r="T2738"/>
  <c r="V2738"/>
  <c r="X2738"/>
  <c r="Z2738"/>
  <c r="O2739"/>
  <c r="Q2739"/>
  <c r="S2739"/>
  <c r="U2739"/>
  <c r="W2739"/>
  <c r="Y2739"/>
  <c r="N2740"/>
  <c r="P2740"/>
  <c r="R2740"/>
  <c r="T2740"/>
  <c r="V2740"/>
  <c r="X2740"/>
  <c r="Z2740"/>
  <c r="O2741"/>
  <c r="Q2741"/>
  <c r="S2741"/>
  <c r="U2741"/>
  <c r="W2741"/>
  <c r="Y2741"/>
  <c r="N2742"/>
  <c r="P2742"/>
  <c r="R2742"/>
  <c r="T2742"/>
  <c r="V2742"/>
  <c r="X2742"/>
  <c r="Z2742"/>
  <c r="O2743"/>
  <c r="Q2743"/>
  <c r="S2743"/>
  <c r="U2743"/>
  <c r="W2743"/>
  <c r="Y2743"/>
  <c r="N2744"/>
  <c r="P2744"/>
  <c r="R2744"/>
  <c r="T2744"/>
  <c r="V2744"/>
  <c r="X2744"/>
  <c r="Z2744"/>
  <c r="O2745"/>
  <c r="Q2745"/>
  <c r="S2745"/>
  <c r="U2745"/>
  <c r="W2745"/>
  <c r="Y2745"/>
  <c r="N2746"/>
  <c r="P2746"/>
  <c r="R2746"/>
  <c r="T2746"/>
  <c r="V2746"/>
  <c r="X2746"/>
  <c r="Z2746"/>
  <c r="O2747"/>
  <c r="Q2747"/>
  <c r="S2747"/>
  <c r="U2747"/>
  <c r="W2747"/>
  <c r="Y2747"/>
  <c r="N2748"/>
  <c r="P2748"/>
  <c r="R2748"/>
  <c r="T2748"/>
  <c r="V2748"/>
  <c r="X2748"/>
  <c r="Z2748"/>
  <c r="O2749"/>
  <c r="Q2749"/>
  <c r="S2749"/>
  <c r="U2749"/>
  <c r="W2749"/>
  <c r="Y2749"/>
  <c r="N2750"/>
  <c r="P2750"/>
  <c r="R2750"/>
  <c r="T2750"/>
  <c r="V2750"/>
  <c r="X2750"/>
  <c r="Z2750"/>
  <c r="O2751"/>
  <c r="Q2751"/>
  <c r="S2751"/>
  <c r="U2751"/>
  <c r="W2751"/>
  <c r="Y2751"/>
  <c r="N2752"/>
  <c r="P2752"/>
  <c r="R2752"/>
  <c r="T2752"/>
  <c r="V2752"/>
  <c r="X2752"/>
  <c r="Z2752"/>
  <c r="O2753"/>
  <c r="Q2753"/>
  <c r="S2753"/>
  <c r="U2753"/>
  <c r="W2753"/>
  <c r="Y2753"/>
  <c r="N2754"/>
  <c r="P2754"/>
  <c r="R2754"/>
  <c r="T2754"/>
  <c r="V2754"/>
  <c r="X2754"/>
  <c r="Z2754"/>
  <c r="O2755"/>
  <c r="Q2755"/>
  <c r="S2755"/>
  <c r="U2755"/>
  <c r="W2755"/>
  <c r="Y2755"/>
  <c r="N2756"/>
  <c r="P2756"/>
  <c r="R2756"/>
  <c r="T2756"/>
  <c r="V2756"/>
  <c r="X2756"/>
  <c r="Z2756"/>
  <c r="O2757"/>
  <c r="Q2757"/>
  <c r="S2757"/>
  <c r="U2757"/>
  <c r="W2757"/>
  <c r="Y2757"/>
  <c r="N2758"/>
  <c r="P2758"/>
  <c r="R2758"/>
  <c r="T2758"/>
  <c r="V2758"/>
  <c r="X2758"/>
  <c r="Z2758"/>
  <c r="O2759"/>
  <c r="Q2759"/>
  <c r="S2759"/>
  <c r="U2759"/>
  <c r="W2759"/>
  <c r="Y2759"/>
  <c r="N2760"/>
  <c r="P2760"/>
  <c r="R2760"/>
  <c r="T2760"/>
  <c r="V2760"/>
  <c r="X2760"/>
  <c r="Z2760"/>
  <c r="O2761"/>
  <c r="Q2761"/>
  <c r="S2761"/>
  <c r="U2761"/>
  <c r="W2761"/>
  <c r="Y2761"/>
  <c r="N2762"/>
  <c r="P2762"/>
  <c r="R2762"/>
  <c r="T2762"/>
  <c r="V2762"/>
  <c r="X2762"/>
  <c r="Z2762"/>
  <c r="O2763"/>
  <c r="Q2763"/>
  <c r="S2763"/>
  <c r="U2763"/>
  <c r="W2763"/>
  <c r="Y2763"/>
  <c r="N2764"/>
  <c r="P2764"/>
  <c r="R2764"/>
  <c r="T2764"/>
  <c r="V2764"/>
  <c r="X2764"/>
  <c r="Z2764"/>
  <c r="O2765"/>
  <c r="Q2765"/>
  <c r="S2765"/>
  <c r="U2765"/>
  <c r="W2765"/>
  <c r="Y2765"/>
  <c r="N2766"/>
  <c r="P2766"/>
  <c r="R2766"/>
  <c r="T2766"/>
  <c r="V2766"/>
  <c r="X2766"/>
  <c r="Z2766"/>
  <c r="O2767"/>
  <c r="Q2767"/>
  <c r="S2767"/>
  <c r="U2767"/>
  <c r="W2767"/>
  <c r="Y2767"/>
  <c r="N2768"/>
  <c r="P2768"/>
  <c r="R2768"/>
  <c r="T2768"/>
  <c r="V2768"/>
  <c r="X2768"/>
  <c r="Z2768"/>
  <c r="O2769"/>
  <c r="Q2769"/>
  <c r="S2769"/>
  <c r="U2769"/>
  <c r="W2769"/>
  <c r="Y2769"/>
  <c r="N2770"/>
  <c r="P2770"/>
  <c r="R2770"/>
  <c r="T2770"/>
  <c r="V2770"/>
  <c r="X2770"/>
  <c r="Z2770"/>
  <c r="O2771"/>
  <c r="Q2771"/>
  <c r="S2771"/>
  <c r="U2771"/>
  <c r="W2771"/>
  <c r="Y2771"/>
  <c r="N2772"/>
  <c r="P2772"/>
  <c r="R2772"/>
  <c r="T2772"/>
  <c r="V2772"/>
  <c r="X2772"/>
  <c r="Z2772"/>
  <c r="O2773"/>
  <c r="Q2773"/>
  <c r="S2773"/>
  <c r="U2773"/>
  <c r="W2773"/>
  <c r="Y2773"/>
  <c r="N2774"/>
  <c r="P2774"/>
  <c r="R2774"/>
  <c r="T2774"/>
  <c r="V2774"/>
  <c r="X2774"/>
  <c r="Z2774"/>
  <c r="O2775"/>
  <c r="Q2775"/>
  <c r="S2775"/>
  <c r="U2775"/>
  <c r="W2775"/>
  <c r="Y2775"/>
  <c r="N2776"/>
  <c r="P2776"/>
  <c r="R2776"/>
  <c r="T2776"/>
  <c r="V2776"/>
  <c r="X2776"/>
  <c r="Z2776"/>
  <c r="O2777"/>
  <c r="Q2777"/>
  <c r="S2777"/>
  <c r="U2777"/>
  <c r="W2777"/>
  <c r="Y2777"/>
  <c r="N2778"/>
  <c r="P2778"/>
  <c r="R2778"/>
  <c r="T2778"/>
  <c r="V2778"/>
  <c r="X2778"/>
  <c r="Z2778"/>
  <c r="O2779"/>
  <c r="Q2779"/>
  <c r="S2779"/>
  <c r="U2779"/>
  <c r="W2779"/>
  <c r="Y2779"/>
  <c r="N2780"/>
  <c r="P2780"/>
  <c r="R2780"/>
  <c r="T2780"/>
  <c r="V2780"/>
  <c r="X2780"/>
  <c r="Z2780"/>
  <c r="O2781"/>
  <c r="Q2781"/>
  <c r="S2781"/>
  <c r="U2781"/>
  <c r="W2781"/>
  <c r="Y2781"/>
  <c r="N2782"/>
  <c r="P2782"/>
  <c r="R2782"/>
  <c r="T2782"/>
  <c r="V2782"/>
  <c r="X2782"/>
  <c r="Z2782"/>
  <c r="O2783"/>
  <c r="Q2783"/>
  <c r="S2783"/>
  <c r="U2783"/>
  <c r="W2783"/>
  <c r="Y2783"/>
  <c r="N2784"/>
  <c r="P2784"/>
  <c r="R2784"/>
  <c r="T2784"/>
  <c r="V2784"/>
  <c r="X2784"/>
  <c r="Z2784"/>
  <c r="O2785"/>
  <c r="Q2785"/>
  <c r="S2785"/>
  <c r="U2785"/>
  <c r="W2785"/>
  <c r="Y2785"/>
  <c r="N2786"/>
  <c r="P2786"/>
  <c r="R2786"/>
  <c r="T2786"/>
  <c r="V2786"/>
  <c r="X2786"/>
  <c r="Z2786"/>
  <c r="O2787"/>
  <c r="Q2787"/>
  <c r="S2787"/>
  <c r="U2787"/>
  <c r="W2787"/>
  <c r="Y2787"/>
  <c r="N2788"/>
  <c r="P2788"/>
  <c r="R2788"/>
  <c r="T2788"/>
  <c r="V2788"/>
  <c r="X2788"/>
  <c r="Z2788"/>
  <c r="O2789"/>
  <c r="Q2789"/>
  <c r="S2789"/>
  <c r="U2789"/>
  <c r="W2789"/>
  <c r="Y2789"/>
  <c r="N2790"/>
  <c r="P2790"/>
  <c r="R2790"/>
  <c r="T2790"/>
  <c r="V2790"/>
  <c r="X2790"/>
  <c r="Z2790"/>
  <c r="O2791"/>
  <c r="Q2791"/>
  <c r="S2791"/>
  <c r="U2791"/>
  <c r="W2791"/>
  <c r="Y2791"/>
  <c r="N2792"/>
  <c r="P2792"/>
  <c r="R2792"/>
  <c r="T2792"/>
  <c r="V2792"/>
  <c r="X2792"/>
  <c r="Z2792"/>
  <c r="O2793"/>
  <c r="Q2793"/>
  <c r="S2793"/>
  <c r="U2793"/>
  <c r="W2793"/>
  <c r="Y2793"/>
  <c r="N2794"/>
  <c r="P2794"/>
  <c r="R2794"/>
  <c r="T2794"/>
  <c r="V2794"/>
  <c r="X2794"/>
  <c r="Z2794"/>
  <c r="O2795"/>
  <c r="Q2795"/>
  <c r="S2795"/>
  <c r="U2795"/>
  <c r="W2795"/>
  <c r="Y2795"/>
  <c r="N2796"/>
  <c r="P2796"/>
  <c r="R2796"/>
  <c r="T2796"/>
  <c r="V2796"/>
  <c r="X2796"/>
  <c r="Z2796"/>
  <c r="O2797"/>
  <c r="Q2797"/>
  <c r="S2797"/>
  <c r="U2797"/>
  <c r="W2797"/>
  <c r="Y2797"/>
  <c r="N2798"/>
  <c r="P2798"/>
  <c r="R2798"/>
  <c r="T2798"/>
  <c r="V2798"/>
  <c r="X2798"/>
  <c r="Z2798"/>
  <c r="O2799"/>
  <c r="Q2799"/>
  <c r="S2799"/>
  <c r="U2799"/>
  <c r="W2799"/>
  <c r="Y2799"/>
  <c r="N2800"/>
  <c r="P2800"/>
  <c r="R2800"/>
  <c r="T2800"/>
  <c r="V2800"/>
  <c r="X2800"/>
  <c r="Z2800"/>
  <c r="O2801"/>
  <c r="Q2801"/>
  <c r="S2801"/>
  <c r="U2801"/>
  <c r="W2801"/>
  <c r="Y2801"/>
  <c r="N2802"/>
  <c r="P2802"/>
  <c r="R2802"/>
  <c r="T2802"/>
  <c r="V2802"/>
  <c r="X2802"/>
  <c r="Z2802"/>
  <c r="O2803"/>
  <c r="Q2803"/>
  <c r="S2803"/>
  <c r="U2803"/>
  <c r="W2803"/>
  <c r="Y2803"/>
  <c r="N2804"/>
  <c r="P2804"/>
  <c r="R2804"/>
  <c r="T2804"/>
  <c r="V2804"/>
  <c r="X2804"/>
  <c r="Z2804"/>
  <c r="O2805"/>
  <c r="Q2805"/>
  <c r="S2805"/>
  <c r="U2805"/>
  <c r="W2805"/>
  <c r="Y2805"/>
  <c r="N2806"/>
  <c r="P2806"/>
  <c r="R2806"/>
  <c r="T2806"/>
  <c r="V2806"/>
  <c r="X2806"/>
  <c r="Z2806"/>
  <c r="O2807"/>
  <c r="Q2807"/>
  <c r="S2807"/>
  <c r="U2807"/>
  <c r="W2807"/>
  <c r="Y2807"/>
  <c r="N2808"/>
  <c r="P2808"/>
  <c r="R2808"/>
  <c r="T2808"/>
  <c r="V2808"/>
  <c r="X2808"/>
  <c r="Z2808"/>
  <c r="O2809"/>
  <c r="Q2809"/>
  <c r="S2809"/>
  <c r="U2809"/>
  <c r="W2809"/>
  <c r="Y2809"/>
  <c r="N2810"/>
  <c r="P2810"/>
  <c r="R2810"/>
  <c r="T2810"/>
  <c r="V2810"/>
  <c r="X2810"/>
  <c r="Z2810"/>
  <c r="O2811"/>
  <c r="Q2811"/>
  <c r="S2811"/>
  <c r="U2811"/>
  <c r="W2811"/>
  <c r="Y2811"/>
  <c r="N2812"/>
  <c r="P2812"/>
  <c r="R2812"/>
  <c r="T2812"/>
  <c r="V2812"/>
  <c r="X2812"/>
  <c r="Z2812"/>
  <c r="O2813"/>
  <c r="Q2813"/>
  <c r="S2813"/>
  <c r="U2813"/>
  <c r="W2813"/>
  <c r="Y2813"/>
  <c r="N2814"/>
  <c r="P2814"/>
  <c r="R2814"/>
  <c r="T2814"/>
  <c r="V2814"/>
  <c r="X2814"/>
  <c r="Z2814"/>
  <c r="O2815"/>
  <c r="Q2815"/>
  <c r="S2815"/>
  <c r="U2815"/>
  <c r="W2815"/>
  <c r="Y2815"/>
  <c r="N2816"/>
  <c r="P2816"/>
  <c r="R2816"/>
  <c r="T2816"/>
  <c r="V2816"/>
  <c r="X2816"/>
  <c r="Z2816"/>
  <c r="O2817"/>
  <c r="Q2817"/>
  <c r="S2817"/>
  <c r="U2817"/>
  <c r="W2817"/>
  <c r="Y2817"/>
  <c r="N2818"/>
  <c r="P2818"/>
  <c r="R2818"/>
  <c r="T2818"/>
  <c r="V2818"/>
  <c r="X2818"/>
  <c r="Z2818"/>
  <c r="O2819"/>
  <c r="Q2819"/>
  <c r="S2819"/>
  <c r="U2819"/>
  <c r="W2819"/>
  <c r="Y2819"/>
  <c r="N2820"/>
  <c r="P2820"/>
  <c r="R2820"/>
  <c r="T2820"/>
  <c r="V2820"/>
  <c r="X2820"/>
  <c r="Z2820"/>
  <c r="O2821"/>
  <c r="Q2821"/>
  <c r="S2821"/>
  <c r="U2821"/>
  <c r="W2821"/>
  <c r="Y2821"/>
  <c r="N2822"/>
  <c r="P2822"/>
  <c r="R2822"/>
  <c r="T2822"/>
  <c r="V2822"/>
  <c r="X2822"/>
  <c r="Z2822"/>
  <c r="O2823"/>
  <c r="Q2823"/>
  <c r="S2823"/>
  <c r="U2823"/>
  <c r="W2823"/>
  <c r="Y2823"/>
  <c r="N2824"/>
  <c r="P2824"/>
  <c r="R2824"/>
  <c r="T2824"/>
  <c r="V2824"/>
  <c r="X2824"/>
  <c r="Z2824"/>
  <c r="O2825"/>
  <c r="Q2825"/>
  <c r="S2825"/>
  <c r="U2825"/>
  <c r="W2825"/>
  <c r="Y2825"/>
  <c r="N2826"/>
  <c r="P2826"/>
  <c r="R2826"/>
  <c r="T2826"/>
  <c r="V2826"/>
  <c r="X2826"/>
  <c r="Z2826"/>
  <c r="O2827"/>
  <c r="Q2827"/>
  <c r="S2827"/>
  <c r="U2827"/>
  <c r="W2827"/>
  <c r="Y2827"/>
  <c r="N2828"/>
  <c r="P2828"/>
  <c r="R2828"/>
  <c r="T2828"/>
  <c r="V2828"/>
  <c r="X2828"/>
  <c r="Z2828"/>
  <c r="O2829"/>
  <c r="Q2829"/>
  <c r="S2829"/>
  <c r="U2829"/>
  <c r="W2829"/>
  <c r="Y2829"/>
  <c r="N2830"/>
  <c r="P2830"/>
  <c r="R2830"/>
  <c r="T2830"/>
  <c r="V2830"/>
  <c r="X2830"/>
  <c r="Z2830"/>
  <c r="O2831"/>
  <c r="Q2831"/>
  <c r="S2831"/>
  <c r="U2831"/>
  <c r="W2831"/>
  <c r="Y2831"/>
  <c r="N2832"/>
  <c r="P2832"/>
  <c r="R2832"/>
  <c r="T2832"/>
  <c r="V2832"/>
  <c r="X2832"/>
  <c r="Z2832"/>
  <c r="O2833"/>
  <c r="Q2833"/>
  <c r="S2833"/>
  <c r="U2833"/>
  <c r="W2833"/>
  <c r="Y2833"/>
  <c r="N2834"/>
  <c r="P2834"/>
  <c r="R2834"/>
  <c r="T2834"/>
  <c r="V2834"/>
  <c r="X2834"/>
  <c r="Z2834"/>
  <c r="O2835"/>
  <c r="Q2835"/>
  <c r="S2835"/>
  <c r="U2835"/>
  <c r="W2835"/>
  <c r="Y2835"/>
  <c r="N2836"/>
  <c r="P2836"/>
  <c r="R2836"/>
  <c r="T2836"/>
  <c r="V2836"/>
  <c r="X2836"/>
  <c r="Z2836"/>
  <c r="O2837"/>
  <c r="Q2837"/>
  <c r="S2837"/>
  <c r="U2837"/>
  <c r="W2837"/>
  <c r="Y2837"/>
  <c r="N2838"/>
  <c r="P2838"/>
  <c r="R2838"/>
  <c r="T2838"/>
  <c r="V2838"/>
  <c r="X2838"/>
  <c r="Z2838"/>
  <c r="O2839"/>
  <c r="Q2839"/>
  <c r="S2839"/>
  <c r="U2839"/>
  <c r="W2839"/>
  <c r="Y2839"/>
  <c r="N2840"/>
  <c r="P2840"/>
  <c r="R2840"/>
  <c r="T2840"/>
  <c r="V2840"/>
  <c r="X2840"/>
  <c r="Z2840"/>
  <c r="O2841"/>
  <c r="Q2841"/>
  <c r="S2841"/>
  <c r="U2841"/>
  <c r="W2841"/>
  <c r="Y2841"/>
  <c r="N2842"/>
  <c r="P2842"/>
  <c r="R2842"/>
  <c r="T2842"/>
  <c r="V2842"/>
  <c r="X2842"/>
  <c r="Z2842"/>
  <c r="O2843"/>
  <c r="Q2843"/>
  <c r="S2843"/>
  <c r="U2843"/>
  <c r="W2843"/>
  <c r="Y2843"/>
  <c r="N2844"/>
  <c r="P2844"/>
  <c r="R2844"/>
  <c r="T2844"/>
  <c r="V2844"/>
  <c r="X2844"/>
  <c r="Z2844"/>
  <c r="O2845"/>
  <c r="Q2845"/>
  <c r="S2845"/>
  <c r="U2845"/>
  <c r="W2845"/>
  <c r="Y2845"/>
  <c r="N2846"/>
  <c r="P2846"/>
  <c r="R2846"/>
  <c r="T2846"/>
  <c r="V2846"/>
  <c r="X2846"/>
  <c r="Z2846"/>
  <c r="O2847"/>
  <c r="Q2847"/>
  <c r="S2847"/>
  <c r="U2847"/>
  <c r="W2847"/>
  <c r="Y2847"/>
  <c r="N2848"/>
  <c r="P2848"/>
  <c r="R2848"/>
  <c r="T2848"/>
  <c r="V2848"/>
  <c r="X2848"/>
  <c r="Z2848"/>
  <c r="O2849"/>
  <c r="Q2849"/>
  <c r="S2849"/>
  <c r="U2849"/>
  <c r="W2849"/>
  <c r="Y2849"/>
  <c r="N2850"/>
  <c r="P2850"/>
  <c r="R2850"/>
  <c r="T2850"/>
  <c r="V2850"/>
  <c r="X2850"/>
  <c r="Z2850"/>
  <c r="O2851"/>
  <c r="Q2851"/>
  <c r="S2851"/>
  <c r="U2851"/>
  <c r="W2851"/>
  <c r="Y2851"/>
  <c r="N2852"/>
  <c r="P2852"/>
  <c r="R2852"/>
  <c r="T2852"/>
  <c r="V2852"/>
  <c r="X2852"/>
  <c r="Z2852"/>
  <c r="O2853"/>
  <c r="Q2853"/>
  <c r="S2853"/>
  <c r="U2853"/>
  <c r="W2853"/>
  <c r="Y2853"/>
  <c r="N2854"/>
  <c r="P2854"/>
  <c r="R2854"/>
  <c r="T2854"/>
  <c r="V2854"/>
  <c r="X2854"/>
  <c r="Z2854"/>
  <c r="O2855"/>
  <c r="Q2855"/>
  <c r="S2855"/>
  <c r="U2855"/>
  <c r="W2855"/>
  <c r="Y2855"/>
  <c r="N2856"/>
  <c r="P2856"/>
  <c r="R2856"/>
  <c r="T2856"/>
  <c r="V2856"/>
  <c r="X2856"/>
  <c r="Z2856"/>
  <c r="O2857"/>
  <c r="Q2857"/>
  <c r="S2857"/>
  <c r="U2857"/>
  <c r="W2857"/>
  <c r="Y2857"/>
  <c r="N2858"/>
  <c r="P2858"/>
  <c r="R2858"/>
  <c r="T2858"/>
  <c r="V2858"/>
  <c r="X2858"/>
  <c r="Z2858"/>
  <c r="O2859"/>
  <c r="Q2859"/>
  <c r="S2859"/>
  <c r="U2859"/>
  <c r="W2859"/>
  <c r="Y2859"/>
  <c r="N2860"/>
  <c r="P2860"/>
  <c r="R2860"/>
  <c r="T2860"/>
  <c r="V2860"/>
  <c r="X2860"/>
  <c r="Z2860"/>
  <c r="O2861"/>
  <c r="Q2861"/>
  <c r="S2861"/>
  <c r="U2861"/>
  <c r="W2861"/>
  <c r="Y2861"/>
  <c r="N2862"/>
  <c r="P2862"/>
  <c r="R2862"/>
  <c r="T2862"/>
  <c r="V2862"/>
  <c r="X2862"/>
  <c r="Z2862"/>
  <c r="O2863"/>
  <c r="Q2863"/>
  <c r="S2863"/>
  <c r="U2863"/>
  <c r="W2863"/>
  <c r="Y2863"/>
  <c r="N2864"/>
  <c r="P2864"/>
  <c r="R2864"/>
  <c r="T2864"/>
  <c r="V2864"/>
  <c r="X2864"/>
  <c r="Z2864"/>
  <c r="O2865"/>
  <c r="Q2865"/>
  <c r="S2865"/>
  <c r="U2865"/>
  <c r="W2865"/>
  <c r="Y2865"/>
  <c r="N2866"/>
  <c r="P2866"/>
  <c r="R2866"/>
  <c r="T2866"/>
  <c r="V2866"/>
  <c r="X2866"/>
  <c r="Z2866"/>
  <c r="O2867"/>
  <c r="Q2867"/>
  <c r="S2867"/>
  <c r="U2867"/>
  <c r="W2867"/>
  <c r="Y2867"/>
  <c r="N2868"/>
  <c r="P2868"/>
  <c r="R2868"/>
  <c r="T2868"/>
  <c r="V2868"/>
  <c r="X2868"/>
  <c r="Z2868"/>
  <c r="O2869"/>
  <c r="Q2869"/>
  <c r="S2869"/>
  <c r="U2869"/>
  <c r="W2869"/>
  <c r="Y2869"/>
  <c r="N2870"/>
  <c r="P2870"/>
  <c r="R2870"/>
  <c r="T2870"/>
  <c r="V2870"/>
  <c r="X2870"/>
  <c r="Z2870"/>
  <c r="O2871"/>
  <c r="Q2871"/>
  <c r="S2871"/>
  <c r="U2871"/>
  <c r="W2871"/>
  <c r="Y2871"/>
  <c r="N2872"/>
  <c r="P2872"/>
  <c r="R2872"/>
  <c r="T2872"/>
  <c r="V2872"/>
  <c r="X2872"/>
  <c r="Z2872"/>
  <c r="O2873"/>
  <c r="Q2873"/>
  <c r="S2873"/>
  <c r="U2873"/>
  <c r="W2873"/>
  <c r="Y2873"/>
  <c r="N2874"/>
  <c r="P2874"/>
  <c r="R2874"/>
  <c r="T2874"/>
  <c r="V2874"/>
  <c r="X2874"/>
  <c r="Z2874"/>
  <c r="O2875"/>
  <c r="Q2875"/>
  <c r="S2875"/>
  <c r="U2875"/>
  <c r="W2875"/>
  <c r="Y2875"/>
  <c r="N2876"/>
  <c r="P2876"/>
  <c r="R2876"/>
  <c r="T2876"/>
  <c r="V2876"/>
  <c r="X2876"/>
  <c r="Z2876"/>
  <c r="O2877"/>
  <c r="Q2877"/>
  <c r="S2877"/>
  <c r="U2877"/>
  <c r="W2877"/>
  <c r="Y2877"/>
  <c r="N2878"/>
  <c r="P2878"/>
  <c r="R2878"/>
  <c r="T2878"/>
  <c r="V2878"/>
  <c r="X2878"/>
  <c r="Z2878"/>
  <c r="O2879"/>
  <c r="Q2879"/>
  <c r="S2879"/>
  <c r="U2879"/>
  <c r="W2879"/>
  <c r="Y2879"/>
  <c r="N2880"/>
  <c r="P2880"/>
  <c r="R2880"/>
  <c r="T2880"/>
  <c r="V2880"/>
  <c r="X2880"/>
  <c r="Z2880"/>
  <c r="O2881"/>
  <c r="Q2881"/>
  <c r="S2881"/>
  <c r="U2881"/>
  <c r="W2881"/>
  <c r="Y2881"/>
  <c r="N2882"/>
  <c r="P2882"/>
  <c r="R2882"/>
  <c r="T2882"/>
  <c r="V2882"/>
  <c r="X2882"/>
  <c r="Z2882"/>
  <c r="O2883"/>
  <c r="Q2883"/>
  <c r="S2883"/>
  <c r="U2883"/>
  <c r="W2883"/>
  <c r="Y2883"/>
  <c r="N2884"/>
  <c r="P2884"/>
  <c r="R2884"/>
  <c r="T2884"/>
  <c r="V2884"/>
  <c r="X2884"/>
  <c r="Z2884"/>
  <c r="O2885"/>
  <c r="Q2885"/>
  <c r="S2885"/>
  <c r="U2885"/>
  <c r="W2885"/>
  <c r="Y2885"/>
  <c r="N2886"/>
  <c r="P2886"/>
  <c r="R2886"/>
  <c r="T2886"/>
  <c r="V2886"/>
  <c r="X2886"/>
  <c r="Z2886"/>
  <c r="O2887"/>
  <c r="Q2887"/>
  <c r="S2887"/>
  <c r="U2887"/>
  <c r="W2887"/>
  <c r="Y2887"/>
  <c r="N2888"/>
  <c r="P2888"/>
  <c r="R2888"/>
  <c r="T2888"/>
  <c r="V2888"/>
  <c r="X2888"/>
  <c r="Z2888"/>
  <c r="O2889"/>
  <c r="Q2889"/>
  <c r="S2889"/>
  <c r="U2889"/>
  <c r="W2889"/>
  <c r="Y2889"/>
  <c r="N2890"/>
  <c r="P2890"/>
  <c r="R2890"/>
  <c r="T2890"/>
  <c r="V2890"/>
  <c r="X2890"/>
  <c r="Z2890"/>
  <c r="O2891"/>
  <c r="Q2891"/>
  <c r="S2891"/>
  <c r="U2891"/>
  <c r="W2891"/>
  <c r="Y2891"/>
  <c r="N2892"/>
  <c r="P2892"/>
  <c r="R2892"/>
  <c r="T2892"/>
  <c r="V2892"/>
  <c r="X2892"/>
  <c r="Z2892"/>
  <c r="O2893"/>
  <c r="Q2893"/>
  <c r="S2893"/>
  <c r="U2893"/>
  <c r="W2893"/>
  <c r="Y2893"/>
  <c r="N2894"/>
  <c r="P2894"/>
  <c r="R2894"/>
  <c r="T2894"/>
  <c r="V2894"/>
  <c r="X2894"/>
  <c r="Z2894"/>
  <c r="O2895"/>
  <c r="Q2895"/>
  <c r="S2895"/>
  <c r="U2895"/>
  <c r="W2895"/>
  <c r="Y2895"/>
  <c r="N2896"/>
  <c r="P2896"/>
  <c r="R2896"/>
  <c r="T2896"/>
  <c r="V2896"/>
  <c r="X2896"/>
  <c r="Z2896"/>
  <c r="O2897"/>
  <c r="Q2897"/>
  <c r="S2897"/>
  <c r="U2897"/>
  <c r="W2897"/>
  <c r="Y2897"/>
  <c r="N2898"/>
  <c r="P2898"/>
  <c r="R2898"/>
  <c r="T2898"/>
  <c r="V2898"/>
  <c r="X2898"/>
  <c r="Z2898"/>
  <c r="O2899"/>
  <c r="Q2899"/>
  <c r="S2899"/>
  <c r="U2899"/>
  <c r="W2899"/>
  <c r="Y2899"/>
  <c r="N2900"/>
  <c r="P2900"/>
  <c r="R2900"/>
  <c r="T2900"/>
  <c r="V2900"/>
  <c r="X2900"/>
  <c r="Z2900"/>
  <c r="O2901"/>
  <c r="Q2901"/>
  <c r="S2901"/>
  <c r="U2901"/>
  <c r="W2901"/>
  <c r="Y2901"/>
  <c r="N2902"/>
  <c r="P2902"/>
  <c r="R2902"/>
  <c r="T2902"/>
  <c r="V2902"/>
  <c r="X2902"/>
  <c r="Z2902"/>
  <c r="O2903"/>
  <c r="Q2903"/>
  <c r="S2903"/>
  <c r="U2903"/>
  <c r="W2903"/>
  <c r="Y2903"/>
  <c r="N2904"/>
  <c r="P2904"/>
  <c r="R2904"/>
  <c r="T2904"/>
  <c r="V2904"/>
  <c r="X2904"/>
  <c r="Z2904"/>
  <c r="O2905"/>
  <c r="Q2905"/>
  <c r="S2905"/>
  <c r="U2905"/>
  <c r="W2905"/>
  <c r="Y2905"/>
  <c r="N2906"/>
  <c r="P2906"/>
  <c r="R2906"/>
  <c r="T2906"/>
  <c r="V2906"/>
  <c r="X2906"/>
  <c r="Z2906"/>
  <c r="O2907"/>
  <c r="Q2907"/>
  <c r="S2907"/>
  <c r="U2907"/>
  <c r="W2907"/>
  <c r="Y2907"/>
  <c r="N2908"/>
  <c r="P2908"/>
  <c r="R2908"/>
  <c r="T2908"/>
  <c r="V2908"/>
  <c r="X2908"/>
  <c r="Z2908"/>
  <c r="O2909"/>
  <c r="Q2909"/>
  <c r="S2909"/>
  <c r="U2909"/>
  <c r="W2909"/>
  <c r="Y2909"/>
  <c r="N2910"/>
  <c r="P2910"/>
  <c r="R2910"/>
  <c r="T2910"/>
  <c r="V2910"/>
  <c r="X2910"/>
  <c r="Z2910"/>
  <c r="O2911"/>
  <c r="Q2911"/>
  <c r="S2911"/>
  <c r="U2911"/>
  <c r="W2911"/>
  <c r="Y2911"/>
  <c r="N2912"/>
  <c r="P2912"/>
  <c r="R2912"/>
  <c r="T2912"/>
  <c r="V2912"/>
  <c r="X2912"/>
  <c r="Z2912"/>
  <c r="O2913"/>
  <c r="Q2913"/>
  <c r="S2913"/>
  <c r="U2913"/>
  <c r="W2913"/>
  <c r="Y2913"/>
  <c r="N2914"/>
  <c r="P2914"/>
  <c r="R2914"/>
  <c r="T2914"/>
  <c r="V2914"/>
  <c r="X2914"/>
  <c r="Z2914"/>
  <c r="O2915"/>
  <c r="Q2915"/>
  <c r="S2915"/>
  <c r="U2915"/>
  <c r="W2915"/>
  <c r="Y2915"/>
  <c r="N2916"/>
  <c r="P2916"/>
  <c r="R2916"/>
  <c r="T2916"/>
  <c r="V2916"/>
  <c r="X2916"/>
  <c r="Z2916"/>
  <c r="O2917"/>
  <c r="Q2917"/>
  <c r="S2917"/>
  <c r="U2917"/>
  <c r="W2917"/>
  <c r="Y2917"/>
  <c r="N2918"/>
  <c r="P2918"/>
  <c r="R2918"/>
  <c r="T2918"/>
  <c r="V2918"/>
  <c r="X2918"/>
  <c r="Z2918"/>
  <c r="O2919"/>
  <c r="Q2919"/>
  <c r="S2919"/>
  <c r="U2919"/>
  <c r="W2919"/>
  <c r="Y2919"/>
  <c r="N2920"/>
  <c r="P2920"/>
  <c r="R2920"/>
  <c r="T2920"/>
  <c r="V2920"/>
  <c r="X2920"/>
  <c r="Z2920"/>
  <c r="O2921"/>
  <c r="Q2921"/>
  <c r="S2921"/>
  <c r="U2921"/>
  <c r="W2921"/>
  <c r="Y2921"/>
  <c r="N2922"/>
  <c r="P2922"/>
  <c r="R2922"/>
  <c r="T2922"/>
  <c r="V2922"/>
  <c r="X2922"/>
  <c r="Z2922"/>
  <c r="O2923"/>
  <c r="Q2923"/>
  <c r="S2923"/>
  <c r="U2923"/>
  <c r="W2923"/>
  <c r="Y2923"/>
  <c r="N2924"/>
  <c r="P2924"/>
  <c r="R2924"/>
  <c r="T2924"/>
  <c r="V2924"/>
  <c r="X2924"/>
  <c r="Z2924"/>
  <c r="O2925"/>
  <c r="Q2925"/>
  <c r="S2925"/>
  <c r="U2925"/>
  <c r="W2925"/>
  <c r="Y2925"/>
  <c r="N2926"/>
  <c r="P2926"/>
  <c r="R2926"/>
  <c r="T2926"/>
  <c r="V2926"/>
  <c r="X2926"/>
  <c r="Z2926"/>
  <c r="O2927"/>
  <c r="Q2927"/>
  <c r="S2927"/>
  <c r="U2927"/>
  <c r="W2927"/>
  <c r="Y2927"/>
  <c r="N2928"/>
  <c r="P2928"/>
  <c r="R2928"/>
  <c r="T2928"/>
  <c r="V2928"/>
  <c r="X2928"/>
  <c r="Z2928"/>
  <c r="O2929"/>
  <c r="Q2929"/>
  <c r="S2929"/>
  <c r="U2929"/>
  <c r="W2929"/>
  <c r="Y2929"/>
  <c r="N2930"/>
  <c r="P2930"/>
  <c r="R2930"/>
  <c r="T2930"/>
  <c r="V2930"/>
  <c r="X2930"/>
  <c r="Z2930"/>
  <c r="O2931"/>
  <c r="Q2931"/>
  <c r="S2931"/>
  <c r="U2931"/>
  <c r="W2931"/>
  <c r="Y2931"/>
  <c r="N2932"/>
  <c r="P2932"/>
  <c r="R2932"/>
  <c r="T2932"/>
  <c r="V2932"/>
  <c r="X2932"/>
  <c r="Z2932"/>
  <c r="O2933"/>
  <c r="Q2933"/>
  <c r="S2933"/>
  <c r="U2933"/>
  <c r="W2933"/>
  <c r="Y2933"/>
  <c r="N2934"/>
  <c r="P2934"/>
  <c r="R2934"/>
  <c r="T2934"/>
  <c r="V2934"/>
  <c r="X2934"/>
  <c r="Z2934"/>
  <c r="O2935"/>
  <c r="Q2935"/>
  <c r="S2935"/>
  <c r="U2935"/>
  <c r="W2935"/>
  <c r="Y2935"/>
  <c r="N2936"/>
  <c r="P2936"/>
  <c r="R2936"/>
  <c r="T2936"/>
  <c r="V2936"/>
  <c r="X2936"/>
  <c r="Z2936"/>
  <c r="O2937"/>
  <c r="Q2937"/>
  <c r="S2937"/>
  <c r="U2937"/>
  <c r="W2937"/>
  <c r="Y2937"/>
  <c r="N2938"/>
  <c r="P2938"/>
  <c r="R2938"/>
  <c r="T2938"/>
  <c r="V2938"/>
  <c r="X2938"/>
  <c r="Z2938"/>
  <c r="O2939"/>
  <c r="Q2939"/>
  <c r="S2939"/>
  <c r="U2939"/>
  <c r="W2939"/>
  <c r="Y2939"/>
  <c r="N2940"/>
  <c r="P2940"/>
  <c r="R2940"/>
  <c r="T2940"/>
  <c r="V2940"/>
  <c r="X2940"/>
  <c r="Z2940"/>
  <c r="O2941"/>
  <c r="Q2941"/>
  <c r="S2941"/>
  <c r="U2941"/>
  <c r="W2941"/>
  <c r="Y2941"/>
  <c r="N2942"/>
  <c r="P2942"/>
  <c r="R2942"/>
  <c r="T2942"/>
  <c r="V2942"/>
  <c r="X2942"/>
  <c r="Z2942"/>
  <c r="O2943"/>
  <c r="Q2943"/>
  <c r="S2943"/>
  <c r="U2943"/>
  <c r="W2943"/>
  <c r="Y2943"/>
  <c r="N2944"/>
  <c r="P2944"/>
  <c r="R2944"/>
  <c r="T2944"/>
  <c r="V2944"/>
  <c r="X2944"/>
  <c r="Z2944"/>
  <c r="O2945"/>
  <c r="Q2945"/>
  <c r="S2945"/>
  <c r="U2945"/>
  <c r="W2945"/>
  <c r="Y2945"/>
  <c r="N2946"/>
  <c r="P2946"/>
  <c r="R2946"/>
  <c r="T2946"/>
  <c r="V2946"/>
  <c r="X2946"/>
  <c r="Z2946"/>
  <c r="O2947"/>
  <c r="Q2947"/>
  <c r="S2947"/>
  <c r="U2947"/>
  <c r="W2947"/>
  <c r="Y2947"/>
  <c r="N2948"/>
  <c r="P2948"/>
  <c r="R2948"/>
  <c r="T2948"/>
  <c r="V2948"/>
  <c r="X2948"/>
  <c r="Z2948"/>
  <c r="O2949"/>
  <c r="Q2949"/>
  <c r="S2949"/>
  <c r="U2949"/>
  <c r="W2949"/>
  <c r="Y2949"/>
  <c r="N2950"/>
  <c r="P2950"/>
  <c r="R2950"/>
  <c r="T2950"/>
  <c r="V2950"/>
  <c r="X2950"/>
  <c r="Z2950"/>
  <c r="O2951"/>
  <c r="Q2951"/>
  <c r="S2951"/>
  <c r="U2951"/>
  <c r="W2951"/>
  <c r="Y2951"/>
  <c r="N2952"/>
  <c r="P2952"/>
  <c r="R2952"/>
  <c r="T2952"/>
  <c r="V2952"/>
  <c r="X2952"/>
  <c r="Z2952"/>
  <c r="O2953"/>
  <c r="Q2953"/>
  <c r="S2953"/>
  <c r="U2953"/>
  <c r="W2953"/>
  <c r="Y2953"/>
  <c r="N2954"/>
  <c r="P2954"/>
  <c r="R2954"/>
  <c r="T2954"/>
  <c r="V2954"/>
  <c r="X2954"/>
  <c r="Z2954"/>
  <c r="O2955"/>
  <c r="Q2955"/>
  <c r="S2955"/>
  <c r="U2955"/>
  <c r="W2955"/>
  <c r="Y2955"/>
  <c r="N2956"/>
  <c r="P2956"/>
  <c r="R2956"/>
  <c r="T2956"/>
  <c r="V2956"/>
  <c r="X2956"/>
  <c r="Z2956"/>
  <c r="O2957"/>
  <c r="Q2957"/>
  <c r="S2957"/>
  <c r="U2957"/>
  <c r="W2957"/>
  <c r="Y2957"/>
  <c r="N2958"/>
  <c r="P2958"/>
  <c r="R2958"/>
  <c r="T2958"/>
  <c r="V2958"/>
  <c r="X2958"/>
  <c r="Z2958"/>
  <c r="O2959"/>
  <c r="Q2959"/>
  <c r="S2959"/>
  <c r="U2959"/>
  <c r="W2959"/>
  <c r="Y2959"/>
  <c r="N2960"/>
  <c r="P2960"/>
  <c r="R2960"/>
  <c r="T2960"/>
  <c r="V2960"/>
  <c r="X2960"/>
  <c r="Z2960"/>
  <c r="O2961"/>
  <c r="Q2961"/>
  <c r="S2961"/>
  <c r="U2961"/>
  <c r="W2961"/>
  <c r="Y2961"/>
  <c r="N2962"/>
  <c r="P2962"/>
  <c r="R2962"/>
  <c r="T2962"/>
  <c r="V2962"/>
  <c r="X2962"/>
  <c r="Z2962"/>
  <c r="O2963"/>
  <c r="Q2963"/>
  <c r="S2963"/>
  <c r="U2963"/>
  <c r="W2963"/>
  <c r="Y2963"/>
  <c r="N2964"/>
  <c r="P2964"/>
  <c r="R2964"/>
  <c r="T2964"/>
  <c r="V2964"/>
  <c r="X2964"/>
  <c r="Z2964"/>
  <c r="O2965"/>
  <c r="Q2965"/>
  <c r="S2965"/>
  <c r="U2965"/>
  <c r="W2965"/>
  <c r="Y2965"/>
  <c r="N2966"/>
  <c r="P2966"/>
  <c r="R2966"/>
  <c r="T2966"/>
  <c r="V2966"/>
  <c r="X2966"/>
  <c r="Z2966"/>
  <c r="O2967"/>
  <c r="Q2967"/>
  <c r="S2967"/>
  <c r="U2967"/>
  <c r="W2967"/>
  <c r="Y2967"/>
  <c r="N2968"/>
  <c r="P2968"/>
  <c r="R2968"/>
  <c r="T2968"/>
  <c r="V2968"/>
  <c r="X2968"/>
  <c r="Z2968"/>
  <c r="O2969"/>
  <c r="Q2969"/>
  <c r="S2969"/>
  <c r="U2969"/>
  <c r="W2969"/>
  <c r="Y2969"/>
  <c r="N2970"/>
  <c r="P2970"/>
  <c r="R2970"/>
  <c r="T2970"/>
  <c r="V2970"/>
  <c r="X2970"/>
  <c r="Z2970"/>
  <c r="O2971"/>
  <c r="Q2971"/>
  <c r="S2971"/>
  <c r="U2971"/>
  <c r="W2971"/>
  <c r="Y2971"/>
  <c r="N2972"/>
  <c r="P2972"/>
  <c r="R2972"/>
  <c r="T2972"/>
  <c r="V2972"/>
  <c r="X2972"/>
  <c r="Z2972"/>
  <c r="O2973"/>
  <c r="Q2973"/>
  <c r="S2973"/>
  <c r="U2973"/>
  <c r="W2973"/>
  <c r="Y2973"/>
  <c r="N2974"/>
  <c r="P2974"/>
  <c r="R2974"/>
  <c r="T2974"/>
  <c r="V2974"/>
  <c r="X2974"/>
  <c r="Z2974"/>
  <c r="O2975"/>
  <c r="Q2975"/>
  <c r="S2975"/>
  <c r="U2975"/>
  <c r="W2975"/>
  <c r="Y2975"/>
  <c r="N2976"/>
  <c r="P2976"/>
  <c r="R2976"/>
  <c r="T2976"/>
  <c r="V2976"/>
  <c r="X2976"/>
  <c r="Z2976"/>
  <c r="O2977"/>
  <c r="Q2977"/>
  <c r="S2977"/>
  <c r="U2977"/>
  <c r="W2977"/>
  <c r="Y2977"/>
  <c r="N2978"/>
  <c r="P2978"/>
  <c r="R2978"/>
  <c r="T2978"/>
  <c r="V2978"/>
  <c r="X2978"/>
  <c r="Z2978"/>
  <c r="O2979"/>
  <c r="Q2979"/>
  <c r="S2979"/>
  <c r="U2979"/>
  <c r="W2979"/>
  <c r="Y2979"/>
  <c r="N2980"/>
  <c r="P2980"/>
  <c r="R2980"/>
  <c r="T2980"/>
  <c r="V2980"/>
  <c r="X2980"/>
  <c r="Z2980"/>
  <c r="O2981"/>
  <c r="Q2981"/>
  <c r="S2981"/>
  <c r="U2981"/>
  <c r="W2981"/>
  <c r="Y2981"/>
  <c r="N2982"/>
  <c r="P2982"/>
  <c r="R2982"/>
  <c r="T2982"/>
  <c r="V2982"/>
  <c r="X2982"/>
  <c r="Z2982"/>
  <c r="O2983"/>
  <c r="Q2983"/>
  <c r="S2983"/>
  <c r="U2983"/>
  <c r="W2983"/>
  <c r="Y2983"/>
  <c r="N2984"/>
  <c r="P2984"/>
  <c r="R2984"/>
  <c r="T2984"/>
  <c r="V2984"/>
  <c r="X2984"/>
  <c r="Z2984"/>
  <c r="O2985"/>
  <c r="Q2985"/>
  <c r="S2985"/>
  <c r="U2985"/>
  <c r="W2985"/>
  <c r="Y2985"/>
  <c r="N2986"/>
  <c r="P2986"/>
  <c r="R2986"/>
  <c r="T2986"/>
  <c r="V2986"/>
  <c r="X2986"/>
  <c r="Z2986"/>
  <c r="O2987"/>
  <c r="Q2987"/>
  <c r="S2987"/>
  <c r="U2987"/>
  <c r="W2987"/>
  <c r="Y2987"/>
  <c r="N2988"/>
  <c r="P2988"/>
  <c r="R2988"/>
  <c r="T2988"/>
  <c r="V2988"/>
  <c r="X2988"/>
  <c r="Z2988"/>
  <c r="O2989"/>
  <c r="Q2989"/>
  <c r="S2989"/>
  <c r="U2989"/>
  <c r="W2989"/>
  <c r="Y2989"/>
  <c r="N2990"/>
  <c r="P2990"/>
  <c r="R2990"/>
  <c r="T2990"/>
  <c r="V2990"/>
  <c r="X2990"/>
  <c r="Z2990"/>
  <c r="O2991"/>
  <c r="Q2991"/>
  <c r="S2991"/>
  <c r="U2991"/>
  <c r="W2991"/>
  <c r="Y2991"/>
  <c r="N2992"/>
  <c r="P2992"/>
  <c r="R2992"/>
  <c r="T2992"/>
  <c r="V2992"/>
  <c r="X2992"/>
  <c r="Z2992"/>
  <c r="O2993"/>
  <c r="Q2993"/>
  <c r="S2993"/>
  <c r="U2993"/>
  <c r="W2993"/>
  <c r="Y2993"/>
  <c r="N2994"/>
  <c r="P2994"/>
  <c r="R2994"/>
  <c r="T2994"/>
  <c r="V2994"/>
  <c r="X2994"/>
  <c r="Z2994"/>
  <c r="O2995"/>
  <c r="Q2995"/>
  <c r="S2995"/>
  <c r="U2995"/>
  <c r="W2995"/>
  <c r="Y2995"/>
  <c r="N2996"/>
  <c r="P2996"/>
  <c r="R2996"/>
  <c r="T2996"/>
  <c r="V2996"/>
  <c r="X2996"/>
  <c r="Z2996"/>
  <c r="O2997"/>
  <c r="Q2997"/>
  <c r="S2997"/>
  <c r="U2997"/>
  <c r="W2997"/>
  <c r="Y2997"/>
  <c r="N2998"/>
  <c r="P2998"/>
  <c r="R2998"/>
  <c r="T2998"/>
  <c r="V2998"/>
  <c r="X2998"/>
  <c r="Z2998"/>
  <c r="O2999"/>
  <c r="Q2999"/>
  <c r="S2999"/>
  <c r="U2999"/>
  <c r="W2999"/>
  <c r="Y2999"/>
  <c r="N3000"/>
  <c r="P3000"/>
  <c r="R3000"/>
  <c r="T3000"/>
  <c r="V3000"/>
  <c r="X3000"/>
  <c r="Z3000"/>
  <c r="O3001"/>
  <c r="Q3001"/>
  <c r="S3001"/>
  <c r="U3001"/>
  <c r="W3001"/>
  <c r="Y3001"/>
  <c r="N3002"/>
  <c r="P3002"/>
  <c r="R3002"/>
  <c r="T3002"/>
  <c r="V3002"/>
  <c r="X3002"/>
  <c r="Z3002"/>
  <c r="O3003"/>
  <c r="Q3003"/>
  <c r="S3003"/>
  <c r="U3003"/>
  <c r="W3003"/>
  <c r="Y3003"/>
  <c r="N3004"/>
  <c r="P3004"/>
  <c r="R3004"/>
  <c r="T3004"/>
  <c r="V3004"/>
  <c r="X3004"/>
  <c r="Z3004"/>
  <c r="O3005"/>
  <c r="Q3005"/>
  <c r="S3005"/>
  <c r="U3005"/>
  <c r="W3005"/>
  <c r="Y3005"/>
  <c r="N3006"/>
  <c r="P3006"/>
  <c r="R3006"/>
  <c r="T3006"/>
  <c r="V3006"/>
  <c r="X3006"/>
  <c r="Z3006"/>
  <c r="O3007"/>
  <c r="Q3007"/>
  <c r="S3007"/>
  <c r="U3007"/>
  <c r="W3007"/>
  <c r="Y3007"/>
  <c r="N3008"/>
  <c r="P3008"/>
  <c r="R3008"/>
  <c r="T3008"/>
  <c r="V3008"/>
  <c r="X3008"/>
  <c r="Z3008"/>
  <c r="O3009"/>
  <c r="Q3009"/>
  <c r="S3009"/>
  <c r="U3009"/>
  <c r="W3009"/>
  <c r="Y3009"/>
  <c r="N3010"/>
  <c r="P3010"/>
  <c r="R3010"/>
  <c r="T3010"/>
  <c r="V3010"/>
  <c r="X3010"/>
  <c r="Z3010"/>
  <c r="O3011"/>
  <c r="Q3011"/>
  <c r="S3011"/>
  <c r="U3011"/>
  <c r="W3011"/>
  <c r="Y3011"/>
  <c r="N3012"/>
  <c r="P3012"/>
  <c r="R3012"/>
  <c r="T3012"/>
  <c r="V3012"/>
  <c r="X3012"/>
  <c r="Z3012"/>
  <c r="O3013"/>
  <c r="Q3013"/>
  <c r="S3013"/>
  <c r="U3013"/>
  <c r="W3013"/>
  <c r="Y3013"/>
  <c r="N3014"/>
  <c r="P3014"/>
  <c r="R3014"/>
  <c r="T3014"/>
  <c r="V3014"/>
  <c r="X3014"/>
  <c r="Z3014"/>
  <c r="O3015"/>
  <c r="Q3015"/>
  <c r="S3015"/>
  <c r="U3015"/>
  <c r="W3015"/>
  <c r="Y3015"/>
  <c r="N3016"/>
  <c r="P3016"/>
  <c r="R3016"/>
  <c r="T3016"/>
  <c r="V3016"/>
  <c r="X3016"/>
  <c r="Z3016"/>
  <c r="O3017"/>
  <c r="Q3017"/>
  <c r="S3017"/>
  <c r="U3017"/>
  <c r="W3017"/>
  <c r="Y3017"/>
  <c r="N3018"/>
  <c r="P3018"/>
  <c r="R3018"/>
  <c r="T3018"/>
  <c r="V3018"/>
  <c r="X3018"/>
  <c r="Z3018"/>
  <c r="O3019"/>
  <c r="Q3019"/>
  <c r="S3019"/>
  <c r="U3019"/>
  <c r="W3019"/>
  <c r="Y3019"/>
  <c r="N3020"/>
  <c r="P3020"/>
  <c r="R3020"/>
  <c r="T3020"/>
  <c r="V3020"/>
  <c r="X3020"/>
  <c r="Z3020"/>
  <c r="O3021"/>
  <c r="Q3021"/>
  <c r="S3021"/>
  <c r="U3021"/>
  <c r="W3021"/>
  <c r="Y3021"/>
  <c r="N3022"/>
  <c r="P3022"/>
  <c r="R3022"/>
  <c r="T3022"/>
  <c r="V3022"/>
  <c r="X3022"/>
  <c r="Z3022"/>
  <c r="O3023"/>
  <c r="Q3023"/>
  <c r="S3023"/>
  <c r="U3023"/>
  <c r="W3023"/>
  <c r="Y3023"/>
  <c r="N3024"/>
  <c r="P3024"/>
  <c r="R3024"/>
  <c r="T3024"/>
  <c r="V3024"/>
  <c r="X3024"/>
  <c r="Z3024"/>
  <c r="O3025"/>
  <c r="Q3025"/>
  <c r="S3025"/>
  <c r="U3025"/>
  <c r="W3025"/>
  <c r="Y3025"/>
  <c r="N3026"/>
  <c r="P3026"/>
  <c r="R3026"/>
  <c r="T3026"/>
  <c r="V3026"/>
  <c r="X3026"/>
  <c r="Z3026"/>
  <c r="O3027"/>
  <c r="Q3027"/>
  <c r="S3027"/>
  <c r="U3027"/>
  <c r="W3027"/>
  <c r="Y3027"/>
  <c r="N3028"/>
  <c r="P3028"/>
  <c r="R3028"/>
  <c r="T3028"/>
  <c r="V3028"/>
  <c r="X3028"/>
  <c r="Z3028"/>
  <c r="O3029"/>
  <c r="Q3029"/>
  <c r="S3029"/>
  <c r="U3029"/>
  <c r="W3029"/>
  <c r="Y3029"/>
  <c r="N3030"/>
  <c r="P3030"/>
  <c r="R3030"/>
  <c r="T3030"/>
  <c r="V3030"/>
  <c r="X3030"/>
  <c r="Z3030"/>
  <c r="O3031"/>
  <c r="Q3031"/>
  <c r="S3031"/>
  <c r="U3031"/>
  <c r="W3031"/>
  <c r="Y3031"/>
  <c r="N3032"/>
  <c r="P3032"/>
  <c r="R3032"/>
  <c r="T3032"/>
  <c r="V3032"/>
  <c r="X3032"/>
  <c r="Z3032"/>
  <c r="O3033"/>
  <c r="Q3033"/>
  <c r="S3033"/>
  <c r="U3033"/>
  <c r="W3033"/>
  <c r="Y3033"/>
  <c r="N3034"/>
  <c r="P3034"/>
  <c r="R3034"/>
  <c r="T3034"/>
  <c r="V3034"/>
  <c r="X3034"/>
  <c r="Z3034"/>
  <c r="O3035"/>
  <c r="Q3035"/>
  <c r="S3035"/>
  <c r="U3035"/>
  <c r="W3035"/>
  <c r="Y3035"/>
  <c r="N3036"/>
  <c r="P3036"/>
  <c r="R3036"/>
  <c r="T3036"/>
  <c r="V3036"/>
  <c r="X3036"/>
  <c r="Z3036"/>
  <c r="O3037"/>
  <c r="Q3037"/>
  <c r="S3037"/>
  <c r="U3037"/>
  <c r="W3037"/>
  <c r="Y3037"/>
  <c r="N3038"/>
  <c r="P3038"/>
  <c r="R3038"/>
  <c r="T3038"/>
  <c r="V3038"/>
  <c r="X3038"/>
  <c r="Z3038"/>
  <c r="O3039"/>
  <c r="Q3039"/>
  <c r="S3039"/>
  <c r="U3039"/>
  <c r="W3039"/>
  <c r="Y3039"/>
  <c r="N3040"/>
  <c r="P3040"/>
  <c r="R3040"/>
  <c r="T3040"/>
  <c r="V3040"/>
  <c r="X3040"/>
  <c r="Z3040"/>
  <c r="O3041"/>
  <c r="Q3041"/>
  <c r="S3041"/>
  <c r="U3041"/>
  <c r="W3041"/>
  <c r="Y3041"/>
  <c r="N3042"/>
  <c r="P3042"/>
  <c r="R3042"/>
  <c r="T3042"/>
  <c r="V3042"/>
  <c r="X3042"/>
  <c r="Z3042"/>
  <c r="O3043"/>
  <c r="Q3043"/>
  <c r="S3043"/>
  <c r="U3043"/>
  <c r="W3043"/>
  <c r="Y3043"/>
  <c r="N3044"/>
  <c r="P3044"/>
  <c r="R3044"/>
  <c r="T3044"/>
  <c r="V3044"/>
  <c r="X3044"/>
  <c r="Z3044"/>
  <c r="O3045"/>
  <c r="Q3045"/>
  <c r="S3045"/>
  <c r="U3045"/>
  <c r="W3045"/>
  <c r="Y3045"/>
  <c r="N3046"/>
  <c r="P3046"/>
  <c r="R3046"/>
  <c r="T3046"/>
  <c r="V3046"/>
  <c r="X3046"/>
  <c r="Z3046"/>
  <c r="O3047"/>
  <c r="Q3047"/>
  <c r="S3047"/>
  <c r="U3047"/>
  <c r="W3047"/>
  <c r="Y3047"/>
  <c r="N3048"/>
  <c r="P3048"/>
  <c r="R3048"/>
  <c r="T3048"/>
  <c r="V3048"/>
  <c r="X3048"/>
  <c r="Z3048"/>
  <c r="O3049"/>
  <c r="Q3049"/>
  <c r="S3049"/>
  <c r="U3049"/>
  <c r="W3049"/>
  <c r="Y3049"/>
  <c r="N3050"/>
  <c r="P3050"/>
  <c r="R3050"/>
  <c r="T3050"/>
  <c r="V3050"/>
  <c r="X3050"/>
  <c r="Z3050"/>
  <c r="O3051"/>
  <c r="Q3051"/>
  <c r="S3051"/>
  <c r="U3051"/>
  <c r="W3051"/>
  <c r="Y3051"/>
  <c r="N3052"/>
  <c r="P3052"/>
  <c r="R3052"/>
  <c r="T3052"/>
  <c r="V3052"/>
  <c r="X3052"/>
  <c r="Z3052"/>
  <c r="O3053"/>
  <c r="Q3053"/>
  <c r="S3053"/>
  <c r="U3053"/>
  <c r="W3053"/>
  <c r="Y3053"/>
  <c r="N3054"/>
  <c r="P3054"/>
  <c r="R3054"/>
  <c r="T3054"/>
  <c r="V3054"/>
  <c r="X3054"/>
  <c r="Z3054"/>
  <c r="O3055"/>
  <c r="Q3055"/>
  <c r="S3055"/>
  <c r="U3055"/>
  <c r="W3055"/>
  <c r="Y3055"/>
  <c r="N3056"/>
  <c r="P3056"/>
  <c r="R3056"/>
  <c r="T3056"/>
  <c r="V3056"/>
  <c r="X3056"/>
  <c r="Z3056"/>
  <c r="O3057"/>
  <c r="Q3057"/>
  <c r="S3057"/>
  <c r="U3057"/>
  <c r="W3057"/>
  <c r="Y3057"/>
  <c r="N3058"/>
  <c r="P3058"/>
  <c r="R3058"/>
  <c r="T3058"/>
  <c r="V3058"/>
  <c r="X3058"/>
  <c r="Z3058"/>
  <c r="O3059"/>
  <c r="Q3059"/>
  <c r="S3059"/>
  <c r="U3059"/>
  <c r="W3059"/>
  <c r="Y3059"/>
  <c r="N3060"/>
  <c r="P3060"/>
  <c r="R3060"/>
  <c r="T3060"/>
  <c r="V3060"/>
  <c r="X3060"/>
  <c r="Z3060"/>
  <c r="O3061"/>
  <c r="Q3061"/>
  <c r="S3061"/>
  <c r="U3061"/>
  <c r="W3061"/>
  <c r="Y3061"/>
  <c r="N3062"/>
  <c r="P3062"/>
  <c r="R3062"/>
  <c r="T3062"/>
  <c r="V3062"/>
  <c r="X3062"/>
  <c r="Z3062"/>
  <c r="O3063"/>
  <c r="Q3063"/>
  <c r="S3063"/>
  <c r="U3063"/>
  <c r="W3063"/>
  <c r="Y3063"/>
  <c r="N3064"/>
  <c r="P3064"/>
  <c r="R3064"/>
  <c r="T3064"/>
  <c r="V3064"/>
  <c r="X3064"/>
  <c r="Z3064"/>
  <c r="O3065"/>
  <c r="Q3065"/>
  <c r="S3065"/>
  <c r="U3065"/>
  <c r="W3065"/>
  <c r="Y3065"/>
  <c r="N3066"/>
  <c r="P3066"/>
  <c r="R3066"/>
  <c r="T3066"/>
  <c r="V3066"/>
  <c r="X3066"/>
  <c r="Z3066"/>
  <c r="O3067"/>
  <c r="Q3067"/>
  <c r="S3067"/>
  <c r="U3067"/>
  <c r="W3067"/>
  <c r="Y3067"/>
  <c r="N3068"/>
  <c r="P3068"/>
  <c r="R3068"/>
  <c r="T3068"/>
  <c r="V3068"/>
  <c r="X3068"/>
  <c r="Z3068"/>
  <c r="O3069"/>
  <c r="Q3069"/>
  <c r="S3069"/>
  <c r="U3069"/>
  <c r="W3069"/>
  <c r="Y3069"/>
  <c r="N3070"/>
  <c r="P3070"/>
  <c r="R3070"/>
  <c r="T3070"/>
  <c r="V3070"/>
  <c r="X3070"/>
  <c r="Z3070"/>
  <c r="O3071"/>
  <c r="Q3071"/>
  <c r="S3071"/>
  <c r="U3071"/>
  <c r="W3071"/>
  <c r="Y3071"/>
  <c r="N3072"/>
  <c r="P3072"/>
  <c r="R3072"/>
  <c r="T3072"/>
  <c r="V3072"/>
  <c r="X3072"/>
  <c r="Z3072"/>
  <c r="O3073"/>
  <c r="Q3073"/>
  <c r="S3073"/>
  <c r="U3073"/>
  <c r="W3073"/>
  <c r="Y3073"/>
  <c r="N3074"/>
  <c r="P3074"/>
  <c r="R3074"/>
  <c r="T3074"/>
  <c r="V3074"/>
  <c r="X3074"/>
  <c r="Z3074"/>
  <c r="O3075"/>
  <c r="Q3075"/>
  <c r="S3075"/>
  <c r="U3075"/>
  <c r="W3075"/>
  <c r="Y3075"/>
  <c r="N3076"/>
  <c r="P3076"/>
  <c r="R3076"/>
  <c r="T3076"/>
  <c r="V3076"/>
  <c r="X3076"/>
  <c r="Z3076"/>
  <c r="O3077"/>
  <c r="Q3077"/>
  <c r="S3077"/>
  <c r="U3077"/>
  <c r="W3077"/>
  <c r="Y3077"/>
  <c r="N3078"/>
  <c r="P3078"/>
  <c r="R3078"/>
  <c r="T3078"/>
  <c r="V3078"/>
  <c r="X3078"/>
  <c r="Z3078"/>
  <c r="O3079"/>
  <c r="Q3079"/>
  <c r="S3079"/>
  <c r="U3079"/>
  <c r="W3079"/>
  <c r="Y3079"/>
  <c r="N3080"/>
  <c r="P3080"/>
  <c r="R3080"/>
  <c r="T3080"/>
  <c r="V3080"/>
  <c r="X3080"/>
  <c r="Z3080"/>
  <c r="O3081"/>
  <c r="Q3081"/>
  <c r="S3081"/>
  <c r="U3081"/>
  <c r="W3081"/>
  <c r="Y3081"/>
  <c r="N3082"/>
  <c r="P3082"/>
  <c r="R3082"/>
  <c r="T3082"/>
  <c r="V3082"/>
  <c r="X3082"/>
  <c r="Z3082"/>
  <c r="O3083"/>
  <c r="Q3083"/>
  <c r="S3083"/>
  <c r="U3083"/>
  <c r="W3083"/>
  <c r="Y3083"/>
  <c r="N3084"/>
  <c r="P3084"/>
  <c r="R3084"/>
  <c r="T3084"/>
  <c r="V3084"/>
  <c r="X3084"/>
  <c r="Z3084"/>
  <c r="O3085"/>
  <c r="Q3085"/>
  <c r="S3085"/>
  <c r="U3085"/>
  <c r="W3085"/>
  <c r="Y3085"/>
  <c r="N3086"/>
  <c r="P3086"/>
  <c r="R3086"/>
  <c r="T3086"/>
  <c r="V3086"/>
  <c r="X3086"/>
  <c r="Z3086"/>
  <c r="O3087"/>
  <c r="Q3087"/>
  <c r="S3087"/>
  <c r="U3087"/>
  <c r="W3087"/>
  <c r="Y3087"/>
  <c r="N3088"/>
  <c r="P3088"/>
  <c r="R3088"/>
  <c r="T3088"/>
  <c r="V3088"/>
  <c r="X3088"/>
  <c r="Z3088"/>
  <c r="O3089"/>
  <c r="Q3089"/>
  <c r="S3089"/>
  <c r="U3089"/>
  <c r="W3089"/>
  <c r="Y3089"/>
  <c r="N3090"/>
  <c r="P3090"/>
  <c r="R3090"/>
  <c r="T3090"/>
  <c r="V3090"/>
  <c r="X3090"/>
  <c r="Z3090"/>
  <c r="O3091"/>
  <c r="Q3091"/>
  <c r="S3091"/>
  <c r="U3091"/>
  <c r="W3091"/>
  <c r="Y3091"/>
  <c r="N3092"/>
  <c r="P3092"/>
  <c r="R3092"/>
  <c r="T3092"/>
  <c r="V3092"/>
  <c r="X3092"/>
  <c r="Z3092"/>
  <c r="O3093"/>
  <c r="Q3093"/>
  <c r="S3093"/>
  <c r="U3093"/>
  <c r="W3093"/>
  <c r="Y3093"/>
  <c r="N3094"/>
  <c r="P3094"/>
  <c r="R3094"/>
  <c r="T3094"/>
  <c r="V3094"/>
  <c r="X3094"/>
  <c r="Z3094"/>
  <c r="O3095"/>
  <c r="Q3095"/>
  <c r="S3095"/>
  <c r="U3095"/>
  <c r="W3095"/>
  <c r="Y3095"/>
  <c r="N3096"/>
  <c r="P3096"/>
  <c r="R3096"/>
  <c r="T3096"/>
  <c r="V3096"/>
  <c r="X3096"/>
  <c r="Z3096"/>
  <c r="O3097"/>
  <c r="Q3097"/>
  <c r="S3097"/>
  <c r="U3097"/>
  <c r="W3097"/>
  <c r="Y3097"/>
  <c r="N3098"/>
  <c r="P3098"/>
  <c r="R3098"/>
  <c r="T3098"/>
  <c r="V3098"/>
  <c r="X3098"/>
  <c r="Z3098"/>
  <c r="O3099"/>
  <c r="Q3099"/>
  <c r="S3099"/>
  <c r="U3099"/>
  <c r="W3099"/>
  <c r="Y3099"/>
  <c r="N3100"/>
  <c r="P3100"/>
  <c r="R3100"/>
  <c r="T3100"/>
  <c r="V3100"/>
  <c r="X3100"/>
  <c r="Z3100"/>
  <c r="O3101"/>
  <c r="Q3101"/>
  <c r="S3101"/>
  <c r="U3101"/>
  <c r="W3101"/>
  <c r="Y3101"/>
  <c r="N3102"/>
  <c r="P3102"/>
  <c r="R3102"/>
  <c r="T3102"/>
  <c r="V3102"/>
  <c r="X3102"/>
  <c r="Z3102"/>
  <c r="O3103"/>
  <c r="Q3103"/>
  <c r="S3103"/>
  <c r="U3103"/>
  <c r="W3103"/>
  <c r="Y3103"/>
  <c r="N3104"/>
  <c r="P3104"/>
  <c r="R3104"/>
  <c r="T3104"/>
  <c r="V3104"/>
  <c r="X3104"/>
  <c r="Z3104"/>
  <c r="O3105"/>
  <c r="Q3105"/>
  <c r="S3105"/>
  <c r="U3105"/>
  <c r="W3105"/>
  <c r="Y3105"/>
  <c r="N3106"/>
  <c r="P3106"/>
  <c r="R3106"/>
  <c r="T3106"/>
  <c r="V3106"/>
  <c r="X3106"/>
  <c r="Z3106"/>
  <c r="O3107"/>
  <c r="Q3107"/>
  <c r="S3107"/>
  <c r="U3107"/>
  <c r="W3107"/>
  <c r="Y3107"/>
  <c r="N3108"/>
  <c r="P3108"/>
  <c r="R3108"/>
  <c r="T3108"/>
  <c r="V3108"/>
  <c r="X3108"/>
  <c r="Z3108"/>
  <c r="O3109"/>
  <c r="Q3109"/>
  <c r="S3109"/>
  <c r="U3109"/>
  <c r="W3109"/>
  <c r="Y3109"/>
  <c r="N3110"/>
  <c r="P3110"/>
  <c r="R3110"/>
  <c r="T3110"/>
  <c r="V3110"/>
  <c r="X3110"/>
  <c r="Z3110"/>
  <c r="O3111"/>
  <c r="Q3111"/>
  <c r="S3111"/>
  <c r="U3111"/>
  <c r="W3111"/>
  <c r="Y3111"/>
  <c r="N3112"/>
  <c r="P3112"/>
  <c r="R3112"/>
  <c r="T3112"/>
  <c r="V3112"/>
  <c r="X3112"/>
  <c r="Z3112"/>
  <c r="O3113"/>
  <c r="Q3113"/>
  <c r="S3113"/>
  <c r="U3113"/>
  <c r="W3113"/>
  <c r="Y3113"/>
  <c r="N3114"/>
  <c r="P3114"/>
  <c r="R3114"/>
  <c r="T3114"/>
  <c r="V3114"/>
  <c r="X3114"/>
  <c r="Z3114"/>
  <c r="O3115"/>
  <c r="Q3115"/>
  <c r="S3115"/>
  <c r="U3115"/>
  <c r="W3115"/>
  <c r="Y3115"/>
  <c r="N3116"/>
  <c r="P3116"/>
  <c r="R3116"/>
  <c r="T3116"/>
  <c r="V3116"/>
  <c r="X3116"/>
  <c r="Z3116"/>
  <c r="O3117"/>
  <c r="Q3117"/>
  <c r="S3117"/>
  <c r="U3117"/>
  <c r="W3117"/>
  <c r="Y3117"/>
  <c r="N3118"/>
  <c r="P3118"/>
  <c r="R3118"/>
  <c r="T3118"/>
  <c r="V3118"/>
  <c r="X3118"/>
  <c r="Z3118"/>
  <c r="O3119"/>
  <c r="Q3119"/>
  <c r="S3119"/>
  <c r="U3119"/>
  <c r="W3119"/>
  <c r="Y3119"/>
  <c r="N3120"/>
  <c r="P3120"/>
  <c r="R3120"/>
  <c r="T3120"/>
  <c r="V3120"/>
  <c r="X3120"/>
  <c r="Z3120"/>
  <c r="O3121"/>
  <c r="Q3121"/>
  <c r="S3121"/>
  <c r="U3121"/>
  <c r="W3121"/>
  <c r="Y3121"/>
  <c r="N3122"/>
  <c r="P3122"/>
  <c r="R3122"/>
  <c r="T3122"/>
  <c r="V3122"/>
  <c r="X3122"/>
  <c r="Z3122"/>
  <c r="O3123"/>
  <c r="Q3123"/>
  <c r="S3123"/>
  <c r="U3123"/>
  <c r="W3123"/>
  <c r="Y3123"/>
  <c r="N3124"/>
  <c r="P3124"/>
  <c r="R3124"/>
  <c r="T3124"/>
  <c r="V3124"/>
  <c r="X3124"/>
  <c r="Z3124"/>
  <c r="O3125"/>
  <c r="Q3125"/>
  <c r="S3125"/>
  <c r="U3125"/>
  <c r="W3125"/>
  <c r="Y3125"/>
  <c r="N3126"/>
  <c r="P3126"/>
  <c r="R3126"/>
  <c r="T3126"/>
  <c r="V3126"/>
  <c r="X3126"/>
  <c r="Z3126"/>
  <c r="O3127"/>
  <c r="Q3127"/>
  <c r="S3127"/>
  <c r="U3127"/>
  <c r="W3127"/>
  <c r="Y3127"/>
  <c r="N3128"/>
  <c r="P3128"/>
  <c r="R3128"/>
  <c r="T3128"/>
  <c r="V3128"/>
  <c r="X3128"/>
  <c r="Z3128"/>
  <c r="O3129"/>
  <c r="Q3129"/>
  <c r="S3129"/>
  <c r="U3129"/>
  <c r="W3129"/>
  <c r="Y3129"/>
  <c r="N3130"/>
  <c r="P3130"/>
  <c r="R3130"/>
  <c r="T3130"/>
  <c r="V3130"/>
  <c r="X3130"/>
  <c r="Z3130"/>
  <c r="O3131"/>
  <c r="Q3131"/>
  <c r="S3131"/>
  <c r="U3131"/>
  <c r="W3131"/>
  <c r="Y3131"/>
  <c r="N3132"/>
  <c r="P3132"/>
  <c r="R3132"/>
  <c r="T3132"/>
  <c r="V3132"/>
  <c r="X3132"/>
  <c r="Z3132"/>
  <c r="O3133"/>
  <c r="Q3133"/>
  <c r="S3133"/>
  <c r="U3133"/>
  <c r="W3133"/>
  <c r="Y3133"/>
  <c r="N3134"/>
  <c r="P3134"/>
  <c r="R3134"/>
  <c r="T3134"/>
  <c r="V3134"/>
  <c r="X3134"/>
  <c r="Z3134"/>
  <c r="O3135"/>
  <c r="Q3135"/>
  <c r="S3135"/>
  <c r="U3135"/>
  <c r="W3135"/>
  <c r="Y3135"/>
  <c r="N3136"/>
  <c r="P3136"/>
  <c r="R3136"/>
  <c r="T3136"/>
  <c r="V3136"/>
  <c r="X3136"/>
  <c r="Z3136"/>
  <c r="O3137"/>
  <c r="Q3137"/>
  <c r="S3137"/>
  <c r="U3137"/>
  <c r="W3137"/>
  <c r="Y3137"/>
  <c r="N3138"/>
  <c r="P3138"/>
  <c r="R3138"/>
  <c r="T3138"/>
  <c r="V3138"/>
  <c r="X3138"/>
  <c r="Z3138"/>
  <c r="O3139"/>
  <c r="Q3139"/>
  <c r="S3139"/>
  <c r="U3139"/>
  <c r="W3139"/>
  <c r="Y3139"/>
  <c r="N3140"/>
  <c r="P3140"/>
  <c r="R3140"/>
  <c r="T3140"/>
  <c r="V3140"/>
  <c r="X3140"/>
  <c r="Z3140"/>
  <c r="O3141"/>
  <c r="Q3141"/>
  <c r="S3141"/>
  <c r="U3141"/>
  <c r="W3141"/>
  <c r="Y3141"/>
  <c r="N3142"/>
  <c r="P3142"/>
  <c r="R3142"/>
  <c r="T3142"/>
  <c r="V3142"/>
  <c r="X3142"/>
  <c r="Z3142"/>
  <c r="O3143"/>
  <c r="Q3143"/>
  <c r="S3143"/>
  <c r="U3143"/>
  <c r="W3143"/>
  <c r="Y3143"/>
  <c r="N3144"/>
  <c r="P3144"/>
  <c r="R3144"/>
  <c r="T3144"/>
  <c r="V3144"/>
  <c r="X3144"/>
  <c r="Z3144"/>
  <c r="O3145"/>
  <c r="Q3145"/>
  <c r="S3145"/>
  <c r="U3145"/>
  <c r="W3145"/>
  <c r="Y3145"/>
  <c r="N3146"/>
  <c r="P3146"/>
  <c r="R3146"/>
  <c r="T3146"/>
  <c r="V3146"/>
  <c r="X3146"/>
  <c r="Z3146"/>
  <c r="O3147"/>
  <c r="Q3147"/>
  <c r="S3147"/>
  <c r="U3147"/>
  <c r="W3147"/>
  <c r="Y3147"/>
  <c r="N3148"/>
  <c r="P3148"/>
  <c r="R3148"/>
  <c r="T3148"/>
  <c r="V3148"/>
  <c r="X3148"/>
  <c r="Z3148"/>
  <c r="O3149"/>
  <c r="Q3149"/>
  <c r="S3149"/>
  <c r="U3149"/>
  <c r="W3149"/>
  <c r="Y3149"/>
  <c r="N3150"/>
  <c r="P3150"/>
  <c r="R3150"/>
  <c r="T3150"/>
  <c r="V3150"/>
  <c r="X3150"/>
  <c r="Z3150"/>
  <c r="O3151"/>
  <c r="Q3151"/>
  <c r="S3151"/>
  <c r="U3151"/>
  <c r="W3151"/>
  <c r="Y3151"/>
  <c r="N3152"/>
  <c r="P3152"/>
  <c r="R3152"/>
  <c r="T3152"/>
  <c r="V3152"/>
  <c r="X3152"/>
  <c r="Z3152"/>
  <c r="O3153"/>
  <c r="Q3153"/>
  <c r="S3153"/>
  <c r="U3153"/>
  <c r="W3153"/>
  <c r="Y3153"/>
  <c r="N3154"/>
  <c r="P3154"/>
  <c r="R3154"/>
  <c r="T3154"/>
  <c r="V3154"/>
  <c r="X3154"/>
  <c r="Z3154"/>
  <c r="O3155"/>
  <c r="Q3155"/>
  <c r="S3155"/>
  <c r="U3155"/>
  <c r="W3155"/>
  <c r="Y3155"/>
  <c r="N3156"/>
  <c r="P3156"/>
  <c r="R3156"/>
  <c r="T3156"/>
  <c r="V3156"/>
  <c r="X3156"/>
  <c r="Z3156"/>
  <c r="O3157"/>
  <c r="Q3157"/>
  <c r="S3157"/>
  <c r="U3157"/>
  <c r="W3157"/>
  <c r="Y3157"/>
  <c r="N3158"/>
  <c r="P3158"/>
  <c r="R3158"/>
  <c r="T3158"/>
  <c r="V3158"/>
  <c r="X3158"/>
  <c r="Z3158"/>
  <c r="O3159"/>
  <c r="Q3159"/>
  <c r="S3159"/>
  <c r="U3159"/>
  <c r="W3159"/>
  <c r="Y3159"/>
  <c r="N3160"/>
  <c r="P3160"/>
  <c r="R3160"/>
  <c r="T3160"/>
  <c r="V3160"/>
  <c r="X3160"/>
  <c r="Z3160"/>
  <c r="O3161"/>
  <c r="Q3161"/>
  <c r="S3161"/>
  <c r="U3161"/>
  <c r="W3161"/>
  <c r="Y3161"/>
  <c r="N3162"/>
  <c r="P3162"/>
  <c r="R3162"/>
  <c r="T3162"/>
  <c r="V3162"/>
  <c r="X3162"/>
  <c r="Z3162"/>
  <c r="O3163"/>
  <c r="Q3163"/>
  <c r="S3163"/>
  <c r="U3163"/>
  <c r="W3163"/>
  <c r="Y3163"/>
  <c r="N3164"/>
  <c r="P3164"/>
  <c r="R3164"/>
  <c r="T3164"/>
  <c r="V3164"/>
  <c r="X3164"/>
  <c r="Z3164"/>
  <c r="O3165"/>
  <c r="Q3165"/>
  <c r="S3165"/>
  <c r="U3165"/>
  <c r="W3165"/>
  <c r="Y3165"/>
  <c r="N3166"/>
  <c r="P3166"/>
  <c r="R3166"/>
  <c r="T3166"/>
  <c r="V3166"/>
  <c r="X3166"/>
  <c r="Z3166"/>
  <c r="O3167"/>
  <c r="Q3167"/>
  <c r="S3167"/>
  <c r="U3167"/>
  <c r="W3167"/>
  <c r="Y3167"/>
  <c r="N3168"/>
  <c r="P3168"/>
  <c r="R3168"/>
  <c r="T3168"/>
  <c r="V3168"/>
  <c r="X3168"/>
  <c r="Z3168"/>
  <c r="O3169"/>
  <c r="Q3169"/>
  <c r="S3169"/>
  <c r="U3169"/>
  <c r="W3169"/>
  <c r="Y3169"/>
  <c r="N3170"/>
  <c r="P3170"/>
  <c r="R3170"/>
  <c r="T3170"/>
  <c r="V3170"/>
  <c r="X3170"/>
  <c r="Z3170"/>
  <c r="O3171"/>
  <c r="Q3171"/>
  <c r="S3171"/>
  <c r="U3171"/>
  <c r="W3171"/>
  <c r="Y3171"/>
  <c r="N3172"/>
  <c r="P3172"/>
  <c r="R3172"/>
  <c r="T3172"/>
  <c r="V3172"/>
  <c r="X3172"/>
  <c r="Z3172"/>
  <c r="O3173"/>
  <c r="Q3173"/>
  <c r="S3173"/>
  <c r="U3173"/>
  <c r="W3173"/>
  <c r="Y3173"/>
  <c r="N3174"/>
  <c r="P3174"/>
  <c r="R3174"/>
  <c r="T3174"/>
  <c r="V3174"/>
  <c r="X3174"/>
  <c r="Z3174"/>
  <c r="O3175"/>
  <c r="Q3175"/>
  <c r="S3175"/>
  <c r="U3175"/>
  <c r="W3175"/>
  <c r="Y3175"/>
  <c r="N3176"/>
  <c r="P3176"/>
  <c r="R3176"/>
  <c r="T3176"/>
  <c r="V3176"/>
  <c r="X3176"/>
  <c r="Z3176"/>
  <c r="O3177"/>
  <c r="Q3177"/>
  <c r="S3177"/>
  <c r="U3177"/>
  <c r="W3177"/>
  <c r="Y3177"/>
  <c r="N3178"/>
  <c r="P3178"/>
  <c r="R3178"/>
  <c r="T3178"/>
  <c r="V3178"/>
  <c r="X3178"/>
  <c r="Z3178"/>
  <c r="O3179"/>
  <c r="Q3179"/>
  <c r="S3179"/>
  <c r="U3179"/>
  <c r="W3179"/>
  <c r="Y3179"/>
  <c r="N3180"/>
  <c r="P3180"/>
  <c r="R3180"/>
  <c r="T3180"/>
  <c r="V3180"/>
  <c r="X3180"/>
  <c r="Z3180"/>
  <c r="O3181"/>
  <c r="Q3181"/>
  <c r="S3181"/>
  <c r="U3181"/>
  <c r="W3181"/>
  <c r="Y3181"/>
  <c r="N3182"/>
  <c r="P3182"/>
  <c r="R3182"/>
  <c r="T3182"/>
  <c r="V3182"/>
  <c r="X3182"/>
  <c r="Z3182"/>
  <c r="O3183"/>
  <c r="Q3183"/>
  <c r="S3183"/>
  <c r="U3183"/>
  <c r="W3183"/>
  <c r="Y3183"/>
  <c r="N3184"/>
  <c r="P3184"/>
  <c r="R3184"/>
  <c r="T3184"/>
  <c r="V3184"/>
  <c r="X3184"/>
  <c r="Z3184"/>
  <c r="O3185"/>
  <c r="Q3185"/>
  <c r="S3185"/>
  <c r="U3185"/>
  <c r="W3185"/>
  <c r="Y3185"/>
  <c r="N3186"/>
  <c r="P3186"/>
  <c r="R3186"/>
  <c r="T3186"/>
  <c r="V3186"/>
  <c r="X3186"/>
  <c r="Z3186"/>
  <c r="O3187"/>
  <c r="Q3187"/>
  <c r="S3187"/>
  <c r="U3187"/>
  <c r="W3187"/>
  <c r="Y3187"/>
  <c r="N3188"/>
  <c r="P3188"/>
  <c r="R3188"/>
  <c r="T3188"/>
  <c r="V3188"/>
  <c r="X3188"/>
  <c r="Z3188"/>
  <c r="O3189"/>
  <c r="Q3189"/>
  <c r="S3189"/>
  <c r="U3189"/>
  <c r="W3189"/>
  <c r="Y3189"/>
  <c r="N3190"/>
  <c r="P3190"/>
  <c r="R3190"/>
  <c r="T3190"/>
  <c r="V3190"/>
  <c r="X3190"/>
  <c r="Z3190"/>
  <c r="O3191"/>
  <c r="Q3191"/>
  <c r="S3191"/>
  <c r="U3191"/>
  <c r="W3191"/>
  <c r="Y3191"/>
  <c r="N3192"/>
  <c r="P3192"/>
  <c r="R3192"/>
  <c r="T3192"/>
  <c r="V3192"/>
  <c r="X3192"/>
  <c r="Z3192"/>
  <c r="O3193"/>
  <c r="Q3193"/>
  <c r="S3193"/>
  <c r="U3193"/>
  <c r="W3193"/>
  <c r="Y3193"/>
  <c r="N3194"/>
  <c r="P3194"/>
  <c r="R3194"/>
  <c r="T3194"/>
  <c r="V3194"/>
  <c r="X3194"/>
  <c r="Z3194"/>
  <c r="O3195"/>
  <c r="Q3195"/>
  <c r="S3195"/>
  <c r="U3195"/>
  <c r="W3195"/>
  <c r="Y3195"/>
  <c r="N3196"/>
  <c r="P3196"/>
  <c r="R3196"/>
  <c r="T3196"/>
  <c r="V3196"/>
  <c r="X3196"/>
  <c r="Z3196"/>
  <c r="O3197"/>
  <c r="Q3197"/>
  <c r="S3197"/>
  <c r="U3197"/>
  <c r="W3197"/>
  <c r="Y3197"/>
  <c r="N3198"/>
  <c r="P3198"/>
  <c r="R3198"/>
  <c r="T3198"/>
  <c r="V3198"/>
  <c r="X3198"/>
  <c r="Z3198"/>
  <c r="O3199"/>
  <c r="Q3199"/>
  <c r="S3199"/>
  <c r="U3199"/>
  <c r="W3199"/>
  <c r="Y3199"/>
  <c r="N3200"/>
  <c r="P3200"/>
  <c r="R3200"/>
  <c r="T3200"/>
  <c r="V3200"/>
  <c r="X3200"/>
  <c r="Z3200"/>
  <c r="O3201"/>
  <c r="Q3201"/>
  <c r="S3201"/>
  <c r="U3201"/>
  <c r="W3201"/>
  <c r="Y3201"/>
  <c r="N3202"/>
  <c r="P3202"/>
  <c r="R3202"/>
  <c r="T3202"/>
  <c r="V3202"/>
  <c r="X3202"/>
  <c r="Z3202"/>
  <c r="O3203"/>
  <c r="Q3203"/>
  <c r="S3203"/>
  <c r="U3203"/>
  <c r="W3203"/>
  <c r="Y3203"/>
  <c r="N3204"/>
  <c r="P3204"/>
  <c r="R3204"/>
  <c r="T3204"/>
  <c r="V3204"/>
  <c r="X3204"/>
  <c r="Z3204"/>
  <c r="O3205"/>
  <c r="Q3205"/>
  <c r="S3205"/>
  <c r="U3205"/>
  <c r="W3205"/>
  <c r="Y3205"/>
  <c r="N3206"/>
  <c r="P3206"/>
  <c r="R3206"/>
  <c r="T3206"/>
  <c r="V3206"/>
  <c r="X3206"/>
  <c r="Z3206"/>
  <c r="O3207"/>
  <c r="Q3207"/>
  <c r="S3207"/>
  <c r="U3207"/>
  <c r="W3207"/>
  <c r="Y3207"/>
  <c r="N3208"/>
  <c r="P3208"/>
  <c r="R3208"/>
  <c r="T3208"/>
  <c r="V3208"/>
  <c r="X3208"/>
  <c r="Z3208"/>
  <c r="O3209"/>
  <c r="Q3209"/>
  <c r="S3209"/>
  <c r="U3209"/>
  <c r="W3209"/>
  <c r="Y3209"/>
  <c r="N3210"/>
  <c r="P3210"/>
  <c r="R3210"/>
  <c r="T3210"/>
  <c r="V3210"/>
  <c r="X3210"/>
  <c r="Z3210"/>
  <c r="O3211"/>
  <c r="Q3211"/>
  <c r="S3211"/>
  <c r="U3211"/>
  <c r="W3211"/>
  <c r="Y3211"/>
  <c r="N3212"/>
  <c r="P3212"/>
  <c r="R3212"/>
  <c r="T3212"/>
  <c r="V3212"/>
  <c r="X3212"/>
  <c r="Z3212"/>
  <c r="O3213"/>
  <c r="Q3213"/>
  <c r="S3213"/>
  <c r="U3213"/>
  <c r="W3213"/>
  <c r="Y3213"/>
  <c r="N3214"/>
  <c r="P3214"/>
  <c r="R3214"/>
  <c r="T3214"/>
  <c r="V3214"/>
  <c r="X3214"/>
  <c r="Z3214"/>
  <c r="O3215"/>
  <c r="Q3215"/>
  <c r="S3215"/>
  <c r="U3215"/>
  <c r="W3215"/>
  <c r="Y3215"/>
  <c r="N3216"/>
  <c r="P3216"/>
  <c r="R3216"/>
  <c r="T3216"/>
  <c r="V3216"/>
  <c r="X3216"/>
  <c r="Z3216"/>
  <c r="O3217"/>
  <c r="Q3217"/>
  <c r="S3217"/>
  <c r="U3217"/>
  <c r="W3217"/>
  <c r="Y3217"/>
  <c r="N3218"/>
  <c r="P3218"/>
  <c r="R3218"/>
  <c r="T3218"/>
  <c r="V3218"/>
  <c r="X3218"/>
  <c r="Z3218"/>
  <c r="O3219"/>
  <c r="Q3219"/>
  <c r="S3219"/>
  <c r="U3219"/>
  <c r="W3219"/>
  <c r="Y3219"/>
  <c r="N3220"/>
  <c r="P3220"/>
  <c r="R3220"/>
  <c r="T3220"/>
  <c r="V3220"/>
  <c r="X3220"/>
  <c r="Z3220"/>
  <c r="O3221"/>
  <c r="Q3221"/>
  <c r="S3221"/>
  <c r="U3221"/>
  <c r="W3221"/>
  <c r="Y3221"/>
  <c r="N3222"/>
  <c r="P3222"/>
  <c r="R3222"/>
  <c r="T3222"/>
  <c r="V3222"/>
  <c r="X3222"/>
  <c r="Z3222"/>
  <c r="O3223"/>
  <c r="Q3223"/>
  <c r="S3223"/>
  <c r="U3223"/>
  <c r="W3223"/>
  <c r="Y3223"/>
  <c r="N3224"/>
  <c r="P3224"/>
  <c r="R3224"/>
  <c r="T3224"/>
  <c r="V3224"/>
  <c r="X3224"/>
  <c r="Z3224"/>
  <c r="O3225"/>
  <c r="Q3225"/>
  <c r="S3225"/>
  <c r="U3225"/>
  <c r="W3225"/>
  <c r="Y3225"/>
  <c r="N3226"/>
  <c r="P3226"/>
  <c r="R3226"/>
  <c r="T3226"/>
  <c r="V3226"/>
  <c r="X3226"/>
  <c r="Z3226"/>
  <c r="O3227"/>
  <c r="Q3227"/>
  <c r="S3227"/>
  <c r="U3227"/>
  <c r="W3227"/>
  <c r="Y3227"/>
  <c r="N3228"/>
  <c r="P3228"/>
  <c r="R3228"/>
  <c r="T3228"/>
  <c r="V3228"/>
  <c r="X3228"/>
  <c r="Z3228"/>
  <c r="O3229"/>
  <c r="Q3229"/>
  <c r="S3229"/>
  <c r="U3229"/>
  <c r="W3229"/>
  <c r="Y3229"/>
  <c r="N3230"/>
  <c r="P3230"/>
  <c r="R3230"/>
  <c r="T3230"/>
  <c r="V3230"/>
  <c r="X3230"/>
  <c r="Z3230"/>
  <c r="O3231"/>
  <c r="Q3231"/>
  <c r="S3231"/>
  <c r="U3231"/>
  <c r="W3231"/>
  <c r="Y3231"/>
  <c r="O3235"/>
  <c r="Q3235"/>
  <c r="S3235"/>
  <c r="U3235"/>
  <c r="W3235"/>
  <c r="N3236"/>
  <c r="P3236"/>
  <c r="R3236"/>
  <c r="T3236"/>
  <c r="V3236"/>
  <c r="X3236"/>
  <c r="Z3236"/>
  <c r="O3237"/>
  <c r="Q3237"/>
  <c r="S3237"/>
  <c r="U3237"/>
  <c r="W3237"/>
  <c r="Y3237"/>
  <c r="N3238"/>
  <c r="P3238"/>
  <c r="R3238"/>
  <c r="T3238"/>
  <c r="V3238"/>
  <c r="X3238"/>
  <c r="Z3238"/>
  <c r="O3239"/>
  <c r="Q3239"/>
  <c r="S3239"/>
  <c r="U3239"/>
  <c r="W3239"/>
  <c r="Y3239"/>
  <c r="N3240"/>
  <c r="P3240"/>
  <c r="R3240"/>
  <c r="T3240"/>
  <c r="V3240"/>
  <c r="X3240"/>
  <c r="Z3240"/>
  <c r="O3241"/>
  <c r="Q3241"/>
  <c r="S3241"/>
  <c r="U3241"/>
  <c r="W3241"/>
  <c r="Y3241"/>
  <c r="N3242"/>
  <c r="P3242"/>
  <c r="R3242"/>
  <c r="T3242"/>
  <c r="V3242"/>
  <c r="X3242"/>
  <c r="Z3242"/>
  <c r="O3243"/>
  <c r="Q3243"/>
  <c r="S3243"/>
  <c r="U3243"/>
  <c r="W3243"/>
  <c r="Y3243"/>
  <c r="N3244"/>
  <c r="P3244"/>
  <c r="R3244"/>
  <c r="T3244"/>
  <c r="V3244"/>
  <c r="X3244"/>
  <c r="Z3244"/>
  <c r="O3245"/>
  <c r="Q3245"/>
  <c r="S3245"/>
  <c r="U3245"/>
  <c r="W3245"/>
  <c r="Y3245"/>
  <c r="N3246"/>
  <c r="P3246"/>
  <c r="R3246"/>
  <c r="T3246"/>
  <c r="V3246"/>
  <c r="X3246"/>
  <c r="Z3246"/>
  <c r="O3247"/>
  <c r="Q3247"/>
  <c r="S3247"/>
  <c r="U3247"/>
  <c r="W3247"/>
  <c r="Y3247"/>
  <c r="N3248"/>
  <c r="P3248"/>
  <c r="R3248"/>
  <c r="T3248"/>
  <c r="V3248"/>
  <c r="X3248"/>
  <c r="Z3248"/>
  <c r="O3249"/>
  <c r="Q3249"/>
  <c r="S3249"/>
  <c r="U3249"/>
  <c r="W3249"/>
  <c r="Y3249"/>
  <c r="N3250"/>
  <c r="P3250"/>
  <c r="R3250"/>
  <c r="T3250"/>
  <c r="V3250"/>
  <c r="X3250"/>
  <c r="Z3250"/>
  <c r="O3251"/>
  <c r="Q3251"/>
  <c r="S3251"/>
  <c r="U3251"/>
  <c r="W3251"/>
  <c r="Y3251"/>
  <c r="N3252"/>
  <c r="P3252"/>
  <c r="R3252"/>
  <c r="T3252"/>
  <c r="V3252"/>
  <c r="X3252"/>
  <c r="Z3252"/>
  <c r="O3253"/>
  <c r="Q3253"/>
  <c r="S3253"/>
  <c r="U3253"/>
  <c r="W3253"/>
  <c r="Y3253"/>
  <c r="N3254"/>
  <c r="P3254"/>
  <c r="R3254"/>
  <c r="T3254"/>
  <c r="V3254"/>
  <c r="X3254"/>
  <c r="Z3254"/>
  <c r="O3255"/>
  <c r="Q3255"/>
  <c r="S3255"/>
  <c r="U3255"/>
  <c r="W3255"/>
  <c r="Y3255"/>
  <c r="N3256"/>
  <c r="P3256"/>
  <c r="R3256"/>
  <c r="T3256"/>
  <c r="V3256"/>
  <c r="X3256"/>
  <c r="Z3256"/>
  <c r="O3257"/>
  <c r="Q3257"/>
  <c r="S3257"/>
  <c r="U3257"/>
  <c r="W3257"/>
  <c r="Y3257"/>
  <c r="N3258"/>
  <c r="P3258"/>
  <c r="R3258"/>
  <c r="T3258"/>
  <c r="V3258"/>
  <c r="X3258"/>
  <c r="Z3258"/>
  <c r="O3259"/>
  <c r="Q3259"/>
  <c r="S3259"/>
  <c r="U3259"/>
  <c r="W3259"/>
  <c r="Y3259"/>
  <c r="N3260"/>
  <c r="P3260"/>
  <c r="R3260"/>
  <c r="T3260"/>
  <c r="V3260"/>
  <c r="X3260"/>
  <c r="Z3260"/>
  <c r="O3261"/>
  <c r="Q3261"/>
  <c r="S3261"/>
  <c r="U3261"/>
  <c r="W3261"/>
  <c r="Y3261"/>
  <c r="N3262"/>
  <c r="P3262"/>
  <c r="R3262"/>
  <c r="T3262"/>
  <c r="V3262"/>
  <c r="X3262"/>
  <c r="Z3262"/>
  <c r="O3263"/>
  <c r="Q3263"/>
  <c r="S3263"/>
  <c r="U3263"/>
  <c r="W3263"/>
  <c r="Y3263"/>
  <c r="N3264"/>
  <c r="P3264"/>
  <c r="R3264"/>
  <c r="T3264"/>
  <c r="V3264"/>
  <c r="X3264"/>
  <c r="Z3264"/>
  <c r="O3265"/>
  <c r="Q3265"/>
  <c r="S3265"/>
  <c r="U3265"/>
  <c r="W3265"/>
  <c r="Y3265"/>
  <c r="N3266"/>
  <c r="P3266"/>
  <c r="R3266"/>
  <c r="T3266"/>
  <c r="V3266"/>
  <c r="X3266"/>
  <c r="Z3266"/>
  <c r="O3267"/>
  <c r="Q3267"/>
  <c r="S3267"/>
  <c r="U3267"/>
  <c r="W3267"/>
  <c r="Y3267"/>
  <c r="N3268"/>
  <c r="P3268"/>
  <c r="R3268"/>
  <c r="T3268"/>
  <c r="V3268"/>
  <c r="X3268"/>
  <c r="Z3268"/>
  <c r="O3269"/>
  <c r="Q3269"/>
  <c r="S3269"/>
  <c r="U3269"/>
  <c r="W3269"/>
  <c r="Y3269"/>
  <c r="N3270"/>
  <c r="P3270"/>
  <c r="R3270"/>
  <c r="T3270"/>
  <c r="V3270"/>
  <c r="X3270"/>
  <c r="Z3270"/>
  <c r="O3271"/>
  <c r="Q3271"/>
  <c r="S3271"/>
  <c r="U3271"/>
  <c r="W3271"/>
  <c r="Y3271"/>
  <c r="N3272"/>
  <c r="P3272"/>
  <c r="R3272"/>
  <c r="T3272"/>
  <c r="V3272"/>
  <c r="X3272"/>
  <c r="Z3272"/>
  <c r="O3273"/>
  <c r="Q3273"/>
  <c r="S3273"/>
  <c r="U3273"/>
  <c r="W3273"/>
  <c r="Y3273"/>
  <c r="N3274"/>
  <c r="P3274"/>
  <c r="R3274"/>
  <c r="T3274"/>
  <c r="V3274"/>
  <c r="X3274"/>
  <c r="Z3274"/>
  <c r="O3275"/>
  <c r="Q3275"/>
  <c r="S3275"/>
  <c r="U3275"/>
  <c r="W3275"/>
  <c r="Y3275"/>
  <c r="N3276"/>
  <c r="P3276"/>
  <c r="R3276"/>
  <c r="T3276"/>
  <c r="V3276"/>
  <c r="X3276"/>
  <c r="Z3276"/>
  <c r="O3277"/>
  <c r="Q3277"/>
  <c r="S3277"/>
  <c r="U3277"/>
  <c r="W3277"/>
  <c r="Y3277"/>
  <c r="N3278"/>
  <c r="P3278"/>
  <c r="R3278"/>
  <c r="T3278"/>
  <c r="V3278"/>
  <c r="X3278"/>
  <c r="Z3278"/>
  <c r="O3279"/>
  <c r="Q3279"/>
  <c r="S3279"/>
  <c r="U3279"/>
  <c r="W3279"/>
  <c r="Y3279"/>
  <c r="N3280"/>
  <c r="P3280"/>
  <c r="R3280"/>
  <c r="T3280"/>
  <c r="V3280"/>
  <c r="X3280"/>
  <c r="Z3280"/>
  <c r="O3281"/>
  <c r="Q3281"/>
  <c r="S3281"/>
  <c r="U3281"/>
  <c r="W3281"/>
  <c r="Y3281"/>
  <c r="N3282"/>
  <c r="P3282"/>
  <c r="R3282"/>
  <c r="T3282"/>
  <c r="V3282"/>
  <c r="X3282"/>
  <c r="Z3282"/>
  <c r="O3283"/>
  <c r="Q3283"/>
  <c r="S3283"/>
  <c r="U3283"/>
  <c r="W3283"/>
  <c r="Y3283"/>
  <c r="N3284"/>
  <c r="P3284"/>
  <c r="R3284"/>
  <c r="T3284"/>
  <c r="V3284"/>
  <c r="X3284"/>
  <c r="Z3284"/>
  <c r="O3285"/>
  <c r="Q3285"/>
  <c r="S3285"/>
  <c r="U3285"/>
  <c r="W3285"/>
  <c r="Y3285"/>
  <c r="N3286"/>
  <c r="P3286"/>
  <c r="R3286"/>
  <c r="T3286"/>
  <c r="V3286"/>
  <c r="X3286"/>
  <c r="Z3286"/>
  <c r="O3287"/>
  <c r="Q3287"/>
  <c r="S3287"/>
  <c r="U3287"/>
  <c r="W3287"/>
  <c r="Y3287"/>
  <c r="N3288"/>
  <c r="P3288"/>
  <c r="R3288"/>
  <c r="T3288"/>
  <c r="V3288"/>
  <c r="X3288"/>
  <c r="Z3288"/>
  <c r="O3289"/>
  <c r="Q3289"/>
  <c r="S3289"/>
  <c r="U3289"/>
  <c r="W3289"/>
  <c r="Y3289"/>
  <c r="N3290"/>
  <c r="P3290"/>
  <c r="R3290"/>
  <c r="T3290"/>
  <c r="V3290"/>
  <c r="X3290"/>
  <c r="Z3290"/>
  <c r="O3291"/>
  <c r="Q3291"/>
  <c r="S3291"/>
  <c r="U3291"/>
  <c r="W3291"/>
  <c r="Y3291"/>
  <c r="N3292"/>
  <c r="P3292"/>
  <c r="R3292"/>
  <c r="T3292"/>
  <c r="V3292"/>
  <c r="X3292"/>
  <c r="Z3292"/>
  <c r="O3293"/>
  <c r="Q3293"/>
  <c r="S3293"/>
  <c r="U3293"/>
  <c r="W3293"/>
  <c r="Y3293"/>
  <c r="N3294"/>
  <c r="P3294"/>
  <c r="R3294"/>
  <c r="T3294"/>
  <c r="V3294"/>
  <c r="X3294"/>
  <c r="Z3294"/>
  <c r="O3295"/>
  <c r="Q3295"/>
  <c r="S3295"/>
  <c r="U3295"/>
  <c r="W3295"/>
  <c r="Y3295"/>
  <c r="N3296"/>
  <c r="P3296"/>
  <c r="R3296"/>
  <c r="T3296"/>
  <c r="V3296"/>
  <c r="X3296"/>
  <c r="Z3296"/>
  <c r="O3297"/>
  <c r="Q3297"/>
  <c r="S3297"/>
  <c r="U3297"/>
  <c r="W3297"/>
  <c r="Y3297"/>
  <c r="N3298"/>
  <c r="P3298"/>
  <c r="R3298"/>
  <c r="T3298"/>
  <c r="V3298"/>
  <c r="X3298"/>
  <c r="Z3298"/>
  <c r="O3299"/>
  <c r="Q3299"/>
  <c r="S3299"/>
  <c r="U3299"/>
  <c r="W3299"/>
  <c r="Y3299"/>
  <c r="N3300"/>
  <c r="P3300"/>
  <c r="R3300"/>
  <c r="T3300"/>
  <c r="V3300"/>
  <c r="X3300"/>
  <c r="Z3300"/>
  <c r="O3301"/>
  <c r="Q3301"/>
  <c r="S3301"/>
  <c r="U3301"/>
  <c r="W3301"/>
  <c r="Y3301"/>
  <c r="N3302"/>
  <c r="P3302"/>
  <c r="R3302"/>
  <c r="T3302"/>
  <c r="V3302"/>
  <c r="X3302"/>
  <c r="Z3302"/>
  <c r="O3303"/>
  <c r="Q3303"/>
  <c r="S3303"/>
  <c r="U3303"/>
  <c r="W3303"/>
  <c r="Y3303"/>
  <c r="N3304"/>
  <c r="P3304"/>
  <c r="R3304"/>
  <c r="T3304"/>
  <c r="V3304"/>
  <c r="X3304"/>
  <c r="Z3304"/>
  <c r="O3305"/>
  <c r="Q3305"/>
  <c r="S3305"/>
  <c r="U3305"/>
  <c r="W3305"/>
  <c r="Y3305"/>
  <c r="N3306"/>
  <c r="P3306"/>
  <c r="R3306"/>
  <c r="T3306"/>
  <c r="V3306"/>
  <c r="X3306"/>
  <c r="Z3306"/>
  <c r="O3307"/>
  <c r="Q3307"/>
  <c r="S3307"/>
  <c r="U3307"/>
  <c r="W3307"/>
  <c r="Y3307"/>
  <c r="N3308"/>
  <c r="P3308"/>
  <c r="R3308"/>
  <c r="T3308"/>
  <c r="V3308"/>
  <c r="X3308"/>
  <c r="Z3308"/>
  <c r="O3309"/>
  <c r="Q3309"/>
  <c r="S3309"/>
  <c r="U3309"/>
  <c r="W3309"/>
  <c r="Y3309"/>
  <c r="N3310"/>
  <c r="P3310"/>
  <c r="R3310"/>
  <c r="T3310"/>
  <c r="V3310"/>
  <c r="X3310"/>
  <c r="Z3310"/>
  <c r="O3311"/>
  <c r="Q3311"/>
  <c r="S3311"/>
  <c r="U3311"/>
  <c r="W3311"/>
  <c r="Y3311"/>
  <c r="N3312"/>
  <c r="P3312"/>
  <c r="R3312"/>
  <c r="T3312"/>
  <c r="V3312"/>
  <c r="X3312"/>
  <c r="Z3312"/>
  <c r="O3313"/>
  <c r="Q3313"/>
  <c r="S3313"/>
  <c r="U3313"/>
  <c r="W3313"/>
  <c r="Y3313"/>
  <c r="N3314"/>
  <c r="P3314"/>
  <c r="R3314"/>
  <c r="T3314"/>
  <c r="V3314"/>
  <c r="X3314"/>
  <c r="Z3314"/>
  <c r="O3315"/>
  <c r="Q3315"/>
  <c r="S3315"/>
  <c r="U3315"/>
  <c r="W3315"/>
  <c r="Y3315"/>
  <c r="N3316"/>
  <c r="P3316"/>
  <c r="R3316"/>
  <c r="T3316"/>
  <c r="V3316"/>
  <c r="X3316"/>
  <c r="Z3316"/>
  <c r="O3317"/>
  <c r="Q3317"/>
  <c r="S3317"/>
  <c r="U3317"/>
  <c r="W3317"/>
  <c r="Y3317"/>
  <c r="N3318"/>
  <c r="P3318"/>
  <c r="R3318"/>
  <c r="T3318"/>
  <c r="V3318"/>
  <c r="X3318"/>
  <c r="Z3318"/>
  <c r="O3319"/>
  <c r="Q3319"/>
  <c r="S3319"/>
  <c r="U3319"/>
  <c r="W3319"/>
  <c r="Y3319"/>
  <c r="N3320"/>
  <c r="P3320"/>
  <c r="R3320"/>
  <c r="T3320"/>
  <c r="V3320"/>
  <c r="X3320"/>
  <c r="Z3320"/>
  <c r="O3321"/>
  <c r="Q3321"/>
  <c r="S3321"/>
  <c r="U3321"/>
  <c r="W3321"/>
  <c r="Y3321"/>
  <c r="N3322"/>
  <c r="P3322"/>
  <c r="R3322"/>
  <c r="T3322"/>
  <c r="V3322"/>
  <c r="X3322"/>
  <c r="Z3322"/>
  <c r="O3323"/>
  <c r="Q3323"/>
  <c r="S3323"/>
  <c r="U3323"/>
  <c r="W3323"/>
  <c r="Y3323"/>
  <c r="N3324"/>
  <c r="P3324"/>
  <c r="R3324"/>
  <c r="T3324"/>
  <c r="V3324"/>
  <c r="X3324"/>
  <c r="Z3324"/>
  <c r="O3325"/>
  <c r="Q3325"/>
  <c r="S3325"/>
  <c r="U3325"/>
  <c r="W3325"/>
  <c r="Y3325"/>
  <c r="N3326"/>
  <c r="P3326"/>
  <c r="R3326"/>
  <c r="T3326"/>
  <c r="V3326"/>
  <c r="X3326"/>
  <c r="Z3326"/>
  <c r="O3327"/>
  <c r="Q3327"/>
  <c r="S3327"/>
  <c r="U3327"/>
  <c r="W3327"/>
  <c r="Y3327"/>
  <c r="N3328"/>
  <c r="P3328"/>
  <c r="R3328"/>
  <c r="T3328"/>
  <c r="V3328"/>
  <c r="X3328"/>
  <c r="Z3328"/>
  <c r="O3329"/>
  <c r="Q3329"/>
  <c r="S3329"/>
  <c r="U3329"/>
  <c r="W3329"/>
  <c r="Y3329"/>
  <c r="N3330"/>
  <c r="P3330"/>
  <c r="R3330"/>
  <c r="T3330"/>
  <c r="V3330"/>
  <c r="X3330"/>
  <c r="Z3330"/>
  <c r="O3331"/>
  <c r="Q3331"/>
  <c r="S3331"/>
  <c r="U3331"/>
  <c r="W3331"/>
  <c r="Y3331"/>
  <c r="N3332"/>
  <c r="P3332"/>
  <c r="R3332"/>
  <c r="T3332"/>
  <c r="V3332"/>
  <c r="X3332"/>
  <c r="Z3332"/>
  <c r="O3333"/>
  <c r="Q3333"/>
  <c r="S3333"/>
  <c r="U3333"/>
  <c r="W3333"/>
  <c r="Y3333"/>
  <c r="N3334"/>
  <c r="P3334"/>
  <c r="R3334"/>
  <c r="T3334"/>
  <c r="V3334"/>
  <c r="X3334"/>
  <c r="Z3334"/>
  <c r="O3335"/>
  <c r="Q3335"/>
  <c r="S3335"/>
  <c r="U3335"/>
  <c r="W3335"/>
  <c r="Y3335"/>
  <c r="N3336"/>
  <c r="P3336"/>
  <c r="R3336"/>
  <c r="T3336"/>
  <c r="V3336"/>
  <c r="X3336"/>
  <c r="Z3336"/>
  <c r="O3337"/>
  <c r="Q3337"/>
  <c r="S3337"/>
  <c r="U3337"/>
  <c r="W3337"/>
  <c r="Y3337"/>
  <c r="N3338"/>
  <c r="P3338"/>
  <c r="R3338"/>
  <c r="T3338"/>
  <c r="V3338"/>
  <c r="X3338"/>
  <c r="Z3338"/>
  <c r="O3339"/>
  <c r="Q3339"/>
  <c r="S3339"/>
  <c r="U3339"/>
  <c r="W3339"/>
  <c r="Y3339"/>
  <c r="N3340"/>
  <c r="P3340"/>
  <c r="R3340"/>
  <c r="T3340"/>
  <c r="V3340"/>
  <c r="X3340"/>
  <c r="Z3340"/>
  <c r="O3341"/>
  <c r="Q3341"/>
  <c r="S3341"/>
  <c r="U3341"/>
  <c r="W3341"/>
  <c r="Y3341"/>
  <c r="N3342"/>
  <c r="P3342"/>
  <c r="R3342"/>
  <c r="T3342"/>
  <c r="V3342"/>
  <c r="X3342"/>
  <c r="Z3342"/>
  <c r="O3343"/>
  <c r="Q3343"/>
  <c r="S3343"/>
  <c r="U3343"/>
  <c r="W3343"/>
  <c r="Y3343"/>
  <c r="N3344"/>
  <c r="P3344"/>
  <c r="R3344"/>
  <c r="T3344"/>
  <c r="V3344"/>
  <c r="X3344"/>
  <c r="Z3344"/>
  <c r="O3345"/>
  <c r="Q3345"/>
  <c r="S3345"/>
  <c r="U3345"/>
  <c r="W3345"/>
  <c r="Y3345"/>
  <c r="N3346"/>
  <c r="P3346"/>
  <c r="R3346"/>
  <c r="T3346"/>
  <c r="V3346"/>
  <c r="X3346"/>
  <c r="Z3346"/>
  <c r="O3347"/>
  <c r="Q3347"/>
  <c r="S3347"/>
  <c r="U3347"/>
  <c r="W3347"/>
  <c r="Y3347"/>
  <c r="N3348"/>
  <c r="P3348"/>
  <c r="R3348"/>
  <c r="T3348"/>
  <c r="V3348"/>
  <c r="X3348"/>
  <c r="Z3348"/>
  <c r="O3349"/>
  <c r="Q3349"/>
  <c r="S3349"/>
  <c r="U3349"/>
  <c r="W3349"/>
  <c r="Y3349"/>
  <c r="N3350"/>
  <c r="P3350"/>
  <c r="R3350"/>
  <c r="T3350"/>
  <c r="V3350"/>
  <c r="X3350"/>
  <c r="Z3350"/>
  <c r="O3351"/>
  <c r="Q3351"/>
  <c r="S3351"/>
  <c r="U3351"/>
  <c r="W3351"/>
  <c r="Y3351"/>
  <c r="N3352"/>
  <c r="P3352"/>
  <c r="R3352"/>
  <c r="T3352"/>
  <c r="V3352"/>
  <c r="X3352"/>
  <c r="Z3352"/>
  <c r="O3353"/>
  <c r="Q3353"/>
  <c r="S3353"/>
  <c r="U3353"/>
  <c r="W3353"/>
  <c r="Y3353"/>
  <c r="N3354"/>
  <c r="P3354"/>
  <c r="R3354"/>
  <c r="T3354"/>
  <c r="V3354"/>
  <c r="X3354"/>
  <c r="Z3354"/>
  <c r="O3355"/>
  <c r="Q3355"/>
  <c r="S3355"/>
  <c r="U3355"/>
  <c r="W3355"/>
  <c r="Y3355"/>
  <c r="N3356"/>
  <c r="P3356"/>
  <c r="R3356"/>
  <c r="T3356"/>
  <c r="V3356"/>
  <c r="X3356"/>
  <c r="Z3356"/>
  <c r="O3357"/>
  <c r="Q3357"/>
  <c r="S3357"/>
  <c r="U3357"/>
  <c r="W3357"/>
  <c r="Y3357"/>
  <c r="N3358"/>
  <c r="P3358"/>
  <c r="R3358"/>
  <c r="T3358"/>
  <c r="V3358"/>
  <c r="X3358"/>
  <c r="Z3358"/>
  <c r="O3359"/>
  <c r="Q3359"/>
  <c r="S3359"/>
  <c r="U3359"/>
  <c r="W3359"/>
  <c r="Y3359"/>
  <c r="N3360"/>
  <c r="P3360"/>
  <c r="R3360"/>
  <c r="T3360"/>
  <c r="V3360"/>
  <c r="X3360"/>
  <c r="Z3360"/>
  <c r="O3361"/>
  <c r="Q3361"/>
  <c r="S3361"/>
  <c r="U3361"/>
  <c r="W3361"/>
  <c r="Y3361"/>
  <c r="N3362"/>
  <c r="P3362"/>
  <c r="R3362"/>
  <c r="T3362"/>
  <c r="V3362"/>
  <c r="X3362"/>
  <c r="Z3362"/>
  <c r="O3363"/>
  <c r="Q3363"/>
  <c r="S3363"/>
  <c r="U3363"/>
  <c r="W3363"/>
  <c r="Y3363"/>
  <c r="N3364"/>
  <c r="P3364"/>
  <c r="R3364"/>
  <c r="T3364"/>
  <c r="V3364"/>
  <c r="X3364"/>
  <c r="Z3364"/>
  <c r="O3365"/>
  <c r="Q3365"/>
  <c r="S3365"/>
  <c r="U3365"/>
  <c r="W3365"/>
  <c r="Y3365"/>
  <c r="N3366"/>
  <c r="P3366"/>
  <c r="R3366"/>
  <c r="T3366"/>
  <c r="V3366"/>
  <c r="X3366"/>
  <c r="Z3366"/>
  <c r="O3367"/>
  <c r="Q3367"/>
  <c r="S3367"/>
  <c r="U3367"/>
  <c r="W3367"/>
  <c r="Y3367"/>
  <c r="N3368"/>
  <c r="P3368"/>
  <c r="R3368"/>
  <c r="T3368"/>
  <c r="V3368"/>
  <c r="X3368"/>
  <c r="Z3368"/>
  <c r="O3369"/>
  <c r="Q3369"/>
  <c r="S3369"/>
  <c r="U3369"/>
  <c r="W3369"/>
  <c r="Y3369"/>
  <c r="N3370"/>
  <c r="P3370"/>
  <c r="R3370"/>
  <c r="T3370"/>
  <c r="V3370"/>
  <c r="X3370"/>
  <c r="Z3370"/>
  <c r="O3371"/>
  <c r="Q3371"/>
  <c r="S3371"/>
  <c r="U3371"/>
  <c r="W3371"/>
  <c r="Y3371"/>
  <c r="N3372"/>
  <c r="P3372"/>
  <c r="R3372"/>
  <c r="T3372"/>
  <c r="V3372"/>
  <c r="X3372"/>
  <c r="Z3372"/>
  <c r="O3373"/>
  <c r="Q3373"/>
  <c r="S3373"/>
  <c r="U3373"/>
  <c r="W3373"/>
  <c r="Y3373"/>
  <c r="N3374"/>
  <c r="P3374"/>
  <c r="R3374"/>
  <c r="T3374"/>
  <c r="V3374"/>
  <c r="X3374"/>
  <c r="Z3374"/>
  <c r="O3375"/>
  <c r="Q3375"/>
  <c r="S3375"/>
  <c r="U3375"/>
  <c r="W3375"/>
  <c r="Y3375"/>
  <c r="N3376"/>
  <c r="P3376"/>
  <c r="R3376"/>
  <c r="T3376"/>
  <c r="V3376"/>
  <c r="X3376"/>
  <c r="Z3376"/>
  <c r="O3377"/>
  <c r="Q3377"/>
  <c r="S3377"/>
  <c r="U3377"/>
  <c r="W3377"/>
  <c r="Y3377"/>
  <c r="N3378"/>
  <c r="P3378"/>
  <c r="R3378"/>
  <c r="T3378"/>
  <c r="V3378"/>
  <c r="X3378"/>
  <c r="Z3378"/>
  <c r="O3379"/>
  <c r="Q3379"/>
  <c r="S3379"/>
  <c r="U3379"/>
  <c r="W3379"/>
  <c r="Y3379"/>
  <c r="N3380"/>
  <c r="P3380"/>
  <c r="R3380"/>
  <c r="T3380"/>
  <c r="V3380"/>
  <c r="X3380"/>
  <c r="Z3380"/>
  <c r="O3381"/>
  <c r="Q3381"/>
  <c r="S3381"/>
  <c r="U3381"/>
  <c r="W3381"/>
  <c r="Y3381"/>
  <c r="N3382"/>
  <c r="P3382"/>
  <c r="R3382"/>
  <c r="T3382"/>
  <c r="V3382"/>
  <c r="X3382"/>
  <c r="Z3382"/>
  <c r="O3383"/>
  <c r="Q3383"/>
  <c r="S3383"/>
  <c r="U3383"/>
  <c r="W3383"/>
  <c r="Y3383"/>
  <c r="N3384"/>
  <c r="P3384"/>
  <c r="R3384"/>
  <c r="T3384"/>
  <c r="V3384"/>
  <c r="X3384"/>
  <c r="Z3384"/>
  <c r="O3385"/>
  <c r="Q3385"/>
  <c r="S3385"/>
  <c r="U3385"/>
  <c r="W3385"/>
  <c r="Y3385"/>
  <c r="N3386"/>
  <c r="P3386"/>
  <c r="R3386"/>
  <c r="T3386"/>
  <c r="V3386"/>
  <c r="X3386"/>
  <c r="Z3386"/>
  <c r="O3387"/>
  <c r="Q3387"/>
  <c r="S3387"/>
  <c r="U3387"/>
  <c r="W3387"/>
  <c r="Y3387"/>
  <c r="N3388"/>
  <c r="P3388"/>
  <c r="R3388"/>
  <c r="T3388"/>
  <c r="V3388"/>
  <c r="X3388"/>
  <c r="Z3388"/>
  <c r="O3389"/>
  <c r="Q3389"/>
  <c r="S3389"/>
  <c r="U3389"/>
  <c r="W3389"/>
  <c r="Y3389"/>
  <c r="N3390"/>
  <c r="P3390"/>
  <c r="R3390"/>
  <c r="T3390"/>
  <c r="V3390"/>
  <c r="X3390"/>
  <c r="Z3390"/>
  <c r="O3391"/>
  <c r="Q3391"/>
  <c r="S3391"/>
  <c r="U3391"/>
  <c r="W3391"/>
  <c r="Y3391"/>
  <c r="N3392"/>
  <c r="P3392"/>
  <c r="R3392"/>
  <c r="T3392"/>
  <c r="V3392"/>
  <c r="X3392"/>
  <c r="Z3392"/>
  <c r="O3393"/>
  <c r="Q3393"/>
  <c r="S3393"/>
  <c r="U3393"/>
  <c r="W3393"/>
  <c r="Y3393"/>
  <c r="N3394"/>
  <c r="P3394"/>
  <c r="R3394"/>
  <c r="T3394"/>
  <c r="V3394"/>
  <c r="X3394"/>
  <c r="Z3394"/>
  <c r="O3395"/>
  <c r="Q3395"/>
  <c r="S3395"/>
  <c r="U3395"/>
  <c r="W3395"/>
  <c r="Y3395"/>
  <c r="N3396"/>
  <c r="P3396"/>
  <c r="R3396"/>
  <c r="T3396"/>
  <c r="V3396"/>
  <c r="X3396"/>
  <c r="Z3396"/>
  <c r="O3397"/>
  <c r="Q3397"/>
  <c r="S3397"/>
  <c r="U3397"/>
  <c r="W3397"/>
  <c r="Y3397"/>
  <c r="N3398"/>
  <c r="P3398"/>
  <c r="R3398"/>
  <c r="T3398"/>
  <c r="V3398"/>
  <c r="X3398"/>
  <c r="Z3398"/>
  <c r="O3399"/>
  <c r="Q3399"/>
  <c r="S3399"/>
  <c r="U3399"/>
  <c r="W3399"/>
  <c r="Y3399"/>
  <c r="N3400"/>
  <c r="P3400"/>
  <c r="R3400"/>
  <c r="T3400"/>
  <c r="V3400"/>
  <c r="X3400"/>
  <c r="Z3400"/>
  <c r="O3401"/>
  <c r="Q3401"/>
  <c r="S3401"/>
  <c r="U3401"/>
  <c r="W3401"/>
  <c r="Y3401"/>
  <c r="N3402"/>
  <c r="P3402"/>
  <c r="R3402"/>
  <c r="T3402"/>
  <c r="V3402"/>
  <c r="X3402"/>
  <c r="Z3402"/>
  <c r="O3403"/>
  <c r="Q3403"/>
  <c r="S3403"/>
  <c r="U3403"/>
  <c r="W3403"/>
  <c r="Y3403"/>
  <c r="N3404"/>
  <c r="P3404"/>
  <c r="R3404"/>
  <c r="T3404"/>
  <c r="V3404"/>
  <c r="X3404"/>
  <c r="Z3404"/>
  <c r="O3405"/>
  <c r="Q3405"/>
  <c r="S3405"/>
  <c r="U3405"/>
  <c r="W3405"/>
  <c r="Y3405"/>
  <c r="N3406"/>
  <c r="P3406"/>
  <c r="R3406"/>
  <c r="T3406"/>
  <c r="V3406"/>
  <c r="X3406"/>
  <c r="Z3406"/>
  <c r="O3407"/>
  <c r="Q3407"/>
  <c r="S3407"/>
  <c r="U3407"/>
  <c r="W3407"/>
  <c r="Y3407"/>
  <c r="N3408"/>
  <c r="P3408"/>
  <c r="R3408"/>
  <c r="T3408"/>
  <c r="V3408"/>
  <c r="X3408"/>
  <c r="Z3408"/>
  <c r="O3409"/>
  <c r="Q3409"/>
  <c r="S3409"/>
  <c r="U3409"/>
  <c r="W3409"/>
  <c r="Y3409"/>
  <c r="N3410"/>
  <c r="P3410"/>
  <c r="R3410"/>
  <c r="T3410"/>
  <c r="V3410"/>
  <c r="X3410"/>
  <c r="Z3410"/>
  <c r="O3411"/>
  <c r="Q3411"/>
  <c r="S3411"/>
  <c r="U3411"/>
  <c r="W3411"/>
  <c r="Y3411"/>
  <c r="N3412"/>
  <c r="P3412"/>
  <c r="R3412"/>
  <c r="T3412"/>
  <c r="V3412"/>
  <c r="X3412"/>
  <c r="Z3412"/>
  <c r="O3413"/>
  <c r="Q3413"/>
  <c r="S3413"/>
  <c r="U3413"/>
  <c r="W3413"/>
  <c r="Y3413"/>
  <c r="N3414"/>
  <c r="P3414"/>
  <c r="R3414"/>
  <c r="T3414"/>
  <c r="Z2"/>
  <c r="X2"/>
  <c r="V2"/>
  <c r="T2"/>
  <c r="R2"/>
  <c r="P2"/>
  <c r="Z3987"/>
  <c r="X3987"/>
  <c r="V3987"/>
  <c r="T3987"/>
  <c r="R3987"/>
  <c r="P3987"/>
  <c r="N3987"/>
  <c r="Y3986"/>
  <c r="W3986"/>
  <c r="U3986"/>
  <c r="S3986"/>
  <c r="Q3986"/>
  <c r="O3986"/>
  <c r="Z3985"/>
  <c r="X3985"/>
  <c r="V3985"/>
  <c r="T3985"/>
  <c r="R3985"/>
  <c r="P3985"/>
  <c r="N3985"/>
  <c r="Y3984"/>
  <c r="W3984"/>
  <c r="U3984"/>
  <c r="S3984"/>
  <c r="Q3984"/>
  <c r="O3984"/>
  <c r="Z3983"/>
  <c r="X3983"/>
  <c r="V3983"/>
  <c r="T3983"/>
  <c r="R3983"/>
  <c r="P3983"/>
  <c r="N3983"/>
  <c r="Y3982"/>
  <c r="W3982"/>
  <c r="U3982"/>
  <c r="S3982"/>
  <c r="Q3982"/>
  <c r="O3982"/>
  <c r="Z3981"/>
  <c r="X3981"/>
  <c r="V3981"/>
  <c r="T3981"/>
  <c r="R3981"/>
  <c r="P3981"/>
  <c r="N3981"/>
  <c r="Y3980"/>
  <c r="W3980"/>
  <c r="U3980"/>
  <c r="S3980"/>
  <c r="Q3980"/>
  <c r="O3980"/>
  <c r="Z3979"/>
  <c r="X3979"/>
  <c r="V3979"/>
  <c r="T3979"/>
  <c r="R3979"/>
  <c r="P3979"/>
  <c r="N3979"/>
  <c r="Y3978"/>
  <c r="W3978"/>
  <c r="U3978"/>
  <c r="S3978"/>
  <c r="Q3978"/>
  <c r="O3978"/>
  <c r="Z3977"/>
  <c r="X3977"/>
  <c r="V3977"/>
  <c r="T3977"/>
  <c r="R3977"/>
  <c r="P3977"/>
  <c r="N3977"/>
  <c r="Y3976"/>
  <c r="W3976"/>
  <c r="U3976"/>
  <c r="S3976"/>
  <c r="Q3976"/>
  <c r="O3976"/>
  <c r="Z3975"/>
  <c r="X3975"/>
  <c r="V3975"/>
  <c r="T3975"/>
  <c r="R3975"/>
  <c r="P3975"/>
  <c r="N3975"/>
  <c r="Y3974"/>
  <c r="W3974"/>
  <c r="U3974"/>
  <c r="S3974"/>
  <c r="Q3974"/>
  <c r="O3974"/>
  <c r="Z3973"/>
  <c r="X3973"/>
  <c r="V3973"/>
  <c r="T3973"/>
  <c r="R3973"/>
  <c r="P3973"/>
  <c r="N3973"/>
  <c r="Y3972"/>
  <c r="W3972"/>
  <c r="U3972"/>
  <c r="S3972"/>
  <c r="Q3972"/>
  <c r="O3972"/>
  <c r="Z3971"/>
  <c r="X3971"/>
  <c r="V3971"/>
  <c r="T3971"/>
  <c r="R3971"/>
  <c r="P3971"/>
  <c r="N3971"/>
  <c r="Y3970"/>
  <c r="W3970"/>
  <c r="U3970"/>
  <c r="S3970"/>
  <c r="Q3970"/>
  <c r="O3970"/>
  <c r="Z3969"/>
  <c r="X3969"/>
  <c r="V3969"/>
  <c r="T3969"/>
  <c r="R3969"/>
  <c r="P3969"/>
  <c r="N3969"/>
  <c r="Y3968"/>
  <c r="W3968"/>
  <c r="U3968"/>
  <c r="S3968"/>
  <c r="Q3968"/>
  <c r="O3968"/>
  <c r="Z3967"/>
  <c r="X3967"/>
  <c r="V3967"/>
  <c r="T3967"/>
  <c r="R3967"/>
  <c r="P3967"/>
  <c r="N3967"/>
  <c r="Y3966"/>
  <c r="W3966"/>
  <c r="U3966"/>
  <c r="S3966"/>
  <c r="Q3966"/>
  <c r="O3966"/>
  <c r="Z3965"/>
  <c r="X3965"/>
  <c r="V3965"/>
  <c r="T3965"/>
  <c r="R3965"/>
  <c r="P3965"/>
  <c r="N3965"/>
  <c r="Y3964"/>
  <c r="W3964"/>
  <c r="U3964"/>
  <c r="S3964"/>
  <c r="Q3964"/>
  <c r="O3964"/>
  <c r="Z3963"/>
  <c r="X3963"/>
  <c r="V3963"/>
  <c r="T3963"/>
  <c r="R3963"/>
  <c r="P3963"/>
  <c r="N3963"/>
  <c r="Y3962"/>
  <c r="W3962"/>
  <c r="U3962"/>
  <c r="S3962"/>
  <c r="Q3962"/>
  <c r="O3962"/>
  <c r="Z3961"/>
  <c r="X3961"/>
  <c r="V3961"/>
  <c r="T3961"/>
  <c r="R3961"/>
  <c r="P3961"/>
  <c r="N3961"/>
  <c r="Y3960"/>
  <c r="W3960"/>
  <c r="U3960"/>
  <c r="S3960"/>
  <c r="Q3960"/>
  <c r="O3960"/>
  <c r="Z3959"/>
  <c r="X3959"/>
  <c r="V3959"/>
  <c r="T3959"/>
  <c r="R3959"/>
  <c r="P3959"/>
  <c r="N3959"/>
  <c r="Y3958"/>
  <c r="W3958"/>
  <c r="U3958"/>
  <c r="S3958"/>
  <c r="Q3958"/>
  <c r="O3958"/>
  <c r="Z3957"/>
  <c r="X3957"/>
  <c r="V3957"/>
  <c r="T3957"/>
  <c r="R3957"/>
  <c r="P3957"/>
  <c r="N3957"/>
  <c r="Y3956"/>
  <c r="W3956"/>
  <c r="U3956"/>
  <c r="S3956"/>
  <c r="Q3956"/>
  <c r="O3956"/>
  <c r="Z3955"/>
  <c r="X3955"/>
  <c r="V3955"/>
  <c r="T3955"/>
  <c r="R3955"/>
  <c r="P3955"/>
  <c r="N3955"/>
  <c r="Y3954"/>
  <c r="W3954"/>
  <c r="U3954"/>
  <c r="S3954"/>
  <c r="Q3954"/>
  <c r="O3954"/>
  <c r="Z3953"/>
  <c r="X3953"/>
  <c r="V3953"/>
  <c r="T3953"/>
  <c r="R3953"/>
  <c r="P3953"/>
  <c r="N3953"/>
  <c r="Y3952"/>
  <c r="W3952"/>
  <c r="U3952"/>
  <c r="S3952"/>
  <c r="Q3952"/>
  <c r="O3952"/>
  <c r="Z3951"/>
  <c r="X3951"/>
  <c r="V3951"/>
  <c r="T3951"/>
  <c r="R3951"/>
  <c r="P3951"/>
  <c r="N3951"/>
  <c r="Y3950"/>
  <c r="W3950"/>
  <c r="U3950"/>
  <c r="S3950"/>
  <c r="Q3950"/>
  <c r="O3950"/>
  <c r="Z3949"/>
  <c r="X3949"/>
  <c r="V3949"/>
  <c r="T3949"/>
  <c r="R3949"/>
  <c r="P3949"/>
  <c r="N3949"/>
  <c r="Y3948"/>
  <c r="W3948"/>
  <c r="U3948"/>
  <c r="S3948"/>
  <c r="Q3948"/>
  <c r="O3948"/>
  <c r="Z3947"/>
  <c r="X3947"/>
  <c r="V3947"/>
  <c r="T3947"/>
  <c r="R3947"/>
  <c r="P3947"/>
  <c r="N3947"/>
  <c r="Y3946"/>
  <c r="W3946"/>
  <c r="U3946"/>
  <c r="S3946"/>
  <c r="Q3946"/>
  <c r="O3946"/>
  <c r="Z3945"/>
  <c r="X3945"/>
  <c r="V3945"/>
  <c r="T3945"/>
  <c r="R3945"/>
  <c r="P3945"/>
  <c r="N3945"/>
  <c r="Y3944"/>
  <c r="W3944"/>
  <c r="U3944"/>
  <c r="S3944"/>
  <c r="Q3944"/>
  <c r="O3944"/>
  <c r="Z3943"/>
  <c r="X3943"/>
  <c r="V3943"/>
  <c r="T3943"/>
  <c r="R3943"/>
  <c r="P3943"/>
  <c r="N3943"/>
  <c r="Y3942"/>
  <c r="W3942"/>
  <c r="U3942"/>
  <c r="S3942"/>
  <c r="Q3942"/>
  <c r="O3942"/>
  <c r="Z3941"/>
  <c r="X3941"/>
  <c r="V3941"/>
  <c r="T3941"/>
  <c r="R3941"/>
  <c r="P3941"/>
  <c r="N3941"/>
  <c r="Y3940"/>
  <c r="W3940"/>
  <c r="U3940"/>
  <c r="S3940"/>
  <c r="Q3940"/>
  <c r="O3940"/>
  <c r="Z3939"/>
  <c r="X3939"/>
  <c r="V3939"/>
  <c r="T3939"/>
  <c r="R3939"/>
  <c r="P3939"/>
  <c r="N3939"/>
  <c r="Y3938"/>
  <c r="W3938"/>
  <c r="U3938"/>
  <c r="S3938"/>
  <c r="Q3938"/>
  <c r="O3938"/>
  <c r="Z3937"/>
  <c r="X3937"/>
  <c r="V3937"/>
  <c r="T3937"/>
  <c r="R3937"/>
  <c r="P3937"/>
  <c r="N3937"/>
  <c r="Y3936"/>
  <c r="W3936"/>
  <c r="U3936"/>
  <c r="S3936"/>
  <c r="Q3936"/>
  <c r="O3936"/>
  <c r="Z3935"/>
  <c r="X3935"/>
  <c r="V3935"/>
  <c r="T3935"/>
  <c r="R3935"/>
  <c r="P3935"/>
  <c r="N3935"/>
  <c r="Y3934"/>
  <c r="W3934"/>
  <c r="U3934"/>
  <c r="S3934"/>
  <c r="Q3934"/>
  <c r="O3934"/>
  <c r="Z3933"/>
  <c r="X3933"/>
  <c r="V3933"/>
  <c r="T3933"/>
  <c r="R3933"/>
  <c r="P3933"/>
  <c r="N3933"/>
  <c r="Y3932"/>
  <c r="W3932"/>
  <c r="U3932"/>
  <c r="S3932"/>
  <c r="Q3932"/>
  <c r="O3932"/>
  <c r="Z3931"/>
  <c r="X3931"/>
  <c r="V3931"/>
  <c r="T3931"/>
  <c r="R3931"/>
  <c r="P3931"/>
  <c r="N3931"/>
  <c r="Y3930"/>
  <c r="W3930"/>
  <c r="U3930"/>
  <c r="S3930"/>
  <c r="Q3930"/>
  <c r="O3930"/>
  <c r="Z3929"/>
  <c r="X3929"/>
  <c r="V3929"/>
  <c r="T3929"/>
  <c r="R3929"/>
  <c r="P3929"/>
  <c r="N3929"/>
  <c r="Y3928"/>
  <c r="W3928"/>
  <c r="U3928"/>
  <c r="S3928"/>
  <c r="Q3928"/>
  <c r="O3928"/>
  <c r="Z3927"/>
  <c r="X3927"/>
  <c r="V3927"/>
  <c r="T3927"/>
  <c r="R3927"/>
  <c r="P3927"/>
  <c r="N3927"/>
  <c r="Y3926"/>
  <c r="W3926"/>
  <c r="U3926"/>
  <c r="S3926"/>
  <c r="Q3926"/>
  <c r="O3926"/>
  <c r="Z3925"/>
  <c r="X3925"/>
  <c r="V3925"/>
  <c r="T3925"/>
  <c r="R3925"/>
  <c r="P3925"/>
  <c r="N3925"/>
  <c r="Y3924"/>
  <c r="W3924"/>
  <c r="U3924"/>
  <c r="S3924"/>
  <c r="Q3924"/>
  <c r="O3924"/>
  <c r="Z3923"/>
  <c r="X3923"/>
  <c r="V3923"/>
  <c r="T3923"/>
  <c r="R3923"/>
  <c r="P3923"/>
  <c r="N3923"/>
  <c r="Y3922"/>
  <c r="W3922"/>
  <c r="U3922"/>
  <c r="S3922"/>
  <c r="Q3922"/>
  <c r="O3922"/>
  <c r="Z3921"/>
  <c r="X3921"/>
  <c r="V3921"/>
  <c r="T3921"/>
  <c r="R3921"/>
  <c r="P3921"/>
  <c r="N3921"/>
  <c r="Y3920"/>
  <c r="W3920"/>
  <c r="U3920"/>
  <c r="S3920"/>
  <c r="Q3920"/>
  <c r="O3920"/>
  <c r="Z3919"/>
  <c r="X3919"/>
  <c r="V3919"/>
  <c r="T3919"/>
  <c r="R3919"/>
  <c r="P3919"/>
  <c r="N3919"/>
  <c r="Y3918"/>
  <c r="W3918"/>
  <c r="U3918"/>
  <c r="S3918"/>
  <c r="Q3918"/>
  <c r="O3918"/>
  <c r="Z3917"/>
  <c r="X3917"/>
  <c r="V3917"/>
  <c r="T3917"/>
  <c r="R3917"/>
  <c r="P3917"/>
  <c r="N3917"/>
  <c r="Y3916"/>
  <c r="W3916"/>
  <c r="U3916"/>
  <c r="S3916"/>
  <c r="Q3916"/>
  <c r="O3916"/>
  <c r="Z3915"/>
  <c r="X3915"/>
  <c r="V3915"/>
  <c r="T3915"/>
  <c r="R3915"/>
  <c r="P3915"/>
  <c r="N3915"/>
  <c r="Y3914"/>
  <c r="W3914"/>
  <c r="U3914"/>
  <c r="S3914"/>
  <c r="Q3914"/>
  <c r="O3914"/>
  <c r="Z3913"/>
  <c r="X3913"/>
  <c r="V3913"/>
  <c r="T3913"/>
  <c r="R3913"/>
  <c r="P3913"/>
  <c r="N3913"/>
  <c r="Y3912"/>
  <c r="W3912"/>
  <c r="U3912"/>
  <c r="S3912"/>
  <c r="Q3912"/>
  <c r="O3912"/>
  <c r="Z3911"/>
  <c r="X3911"/>
  <c r="V3911"/>
  <c r="T3911"/>
  <c r="R3911"/>
  <c r="P3911"/>
  <c r="N3911"/>
  <c r="Y3910"/>
  <c r="W3910"/>
  <c r="U3910"/>
  <c r="S3910"/>
  <c r="Q3910"/>
  <c r="O3910"/>
  <c r="Z3909"/>
  <c r="X3909"/>
  <c r="V3909"/>
  <c r="T3909"/>
  <c r="R3909"/>
  <c r="P3909"/>
  <c r="N3909"/>
  <c r="Y3908"/>
  <c r="W3908"/>
  <c r="U3908"/>
  <c r="S3908"/>
  <c r="Q3908"/>
  <c r="O3908"/>
  <c r="Z3907"/>
  <c r="X3907"/>
  <c r="V3907"/>
  <c r="T3907"/>
  <c r="R3907"/>
  <c r="P3907"/>
  <c r="N3907"/>
  <c r="Y3906"/>
  <c r="W3906"/>
  <c r="U3906"/>
  <c r="S3906"/>
  <c r="Q3906"/>
  <c r="O3906"/>
  <c r="Z3905"/>
  <c r="X3905"/>
  <c r="V3905"/>
  <c r="T3905"/>
  <c r="R3905"/>
  <c r="P3905"/>
  <c r="N3905"/>
  <c r="Y3904"/>
  <c r="W3904"/>
  <c r="U3904"/>
  <c r="S3904"/>
  <c r="Q3904"/>
  <c r="O3904"/>
  <c r="Z3903"/>
  <c r="X3903"/>
  <c r="V3903"/>
  <c r="T3903"/>
  <c r="R3903"/>
  <c r="P3903"/>
  <c r="N3903"/>
  <c r="Y3902"/>
  <c r="W3902"/>
  <c r="U3902"/>
  <c r="S3902"/>
  <c r="Q3902"/>
  <c r="O3902"/>
  <c r="Z3901"/>
  <c r="X3901"/>
  <c r="V3901"/>
  <c r="T3901"/>
  <c r="R3901"/>
  <c r="P3901"/>
  <c r="N3901"/>
  <c r="Y3900"/>
  <c r="W3900"/>
  <c r="U3900"/>
  <c r="S3900"/>
  <c r="Q3900"/>
  <c r="O3900"/>
  <c r="Z3899"/>
  <c r="X3899"/>
  <c r="V3899"/>
  <c r="T3899"/>
  <c r="R3899"/>
  <c r="P3899"/>
  <c r="N3899"/>
  <c r="Y3898"/>
  <c r="W3898"/>
  <c r="U3898"/>
  <c r="S3898"/>
  <c r="Q3898"/>
  <c r="O3898"/>
  <c r="Z3897"/>
  <c r="X3897"/>
  <c r="V3897"/>
  <c r="T3897"/>
  <c r="R3897"/>
  <c r="P3897"/>
  <c r="N3897"/>
  <c r="Y3896"/>
  <c r="W3896"/>
  <c r="U3896"/>
  <c r="S3896"/>
  <c r="Q3896"/>
  <c r="O3896"/>
  <c r="Z3895"/>
  <c r="X3895"/>
  <c r="V3895"/>
  <c r="T3895"/>
  <c r="R3895"/>
  <c r="P3895"/>
  <c r="N3895"/>
  <c r="Y3894"/>
  <c r="W3894"/>
  <c r="U3894"/>
  <c r="S3894"/>
  <c r="Q3894"/>
  <c r="O3894"/>
  <c r="Z3893"/>
  <c r="X3893"/>
  <c r="V3893"/>
  <c r="T3893"/>
  <c r="R3893"/>
  <c r="P3893"/>
  <c r="N3893"/>
  <c r="Y3892"/>
  <c r="W3892"/>
  <c r="U3892"/>
  <c r="S3892"/>
  <c r="Q3892"/>
  <c r="O3892"/>
  <c r="Z3891"/>
  <c r="X3891"/>
  <c r="V3891"/>
  <c r="T3891"/>
  <c r="R3891"/>
  <c r="P3891"/>
  <c r="N3891"/>
  <c r="Y3890"/>
  <c r="W3890"/>
  <c r="U3890"/>
  <c r="S3890"/>
  <c r="Q3890"/>
  <c r="O3890"/>
  <c r="Z3889"/>
  <c r="X3889"/>
  <c r="V3889"/>
  <c r="T3889"/>
  <c r="R3889"/>
  <c r="P3889"/>
  <c r="N3889"/>
  <c r="Y3888"/>
  <c r="W3888"/>
  <c r="U3888"/>
  <c r="S3888"/>
  <c r="Q3888"/>
  <c r="O3888"/>
  <c r="Z3887"/>
  <c r="X3887"/>
  <c r="V3887"/>
  <c r="T3887"/>
  <c r="R3887"/>
  <c r="P3887"/>
  <c r="N3887"/>
  <c r="Y3886"/>
  <c r="W3886"/>
  <c r="U3886"/>
  <c r="S3886"/>
  <c r="Q3886"/>
  <c r="O3886"/>
  <c r="Z3885"/>
  <c r="X3885"/>
  <c r="V3885"/>
  <c r="T3885"/>
  <c r="R3885"/>
  <c r="P3885"/>
  <c r="N3885"/>
  <c r="Y3884"/>
  <c r="W3884"/>
  <c r="U3884"/>
  <c r="S3884"/>
  <c r="Q3884"/>
  <c r="O3884"/>
  <c r="Z3883"/>
  <c r="X3883"/>
  <c r="V3883"/>
  <c r="T3883"/>
  <c r="R3883"/>
  <c r="P3883"/>
  <c r="N3883"/>
  <c r="Y3882"/>
  <c r="W3882"/>
  <c r="U3882"/>
  <c r="S3882"/>
  <c r="Q3882"/>
  <c r="O3882"/>
  <c r="Z3881"/>
  <c r="X3881"/>
  <c r="V3881"/>
  <c r="T3881"/>
  <c r="R3881"/>
  <c r="P3881"/>
  <c r="N3881"/>
  <c r="Y3880"/>
  <c r="W3880"/>
  <c r="U3880"/>
  <c r="S3880"/>
  <c r="Q3880"/>
  <c r="O3880"/>
  <c r="Z3879"/>
  <c r="X3879"/>
  <c r="V3879"/>
  <c r="T3879"/>
  <c r="R3879"/>
  <c r="P3879"/>
  <c r="N3879"/>
  <c r="Y3878"/>
  <c r="W3878"/>
  <c r="U3878"/>
  <c r="S3878"/>
  <c r="Q3878"/>
  <c r="O3878"/>
  <c r="Z3877"/>
  <c r="X3877"/>
  <c r="V3877"/>
  <c r="T3877"/>
  <c r="R3877"/>
  <c r="P3877"/>
  <c r="N3877"/>
  <c r="Y3876"/>
  <c r="W3876"/>
  <c r="U3876"/>
  <c r="S3876"/>
  <c r="Q3876"/>
  <c r="O3876"/>
  <c r="Z3875"/>
  <c r="X3875"/>
  <c r="V3875"/>
  <c r="T3875"/>
  <c r="R3875"/>
  <c r="P3875"/>
  <c r="N3875"/>
  <c r="Y3874"/>
  <c r="W3874"/>
  <c r="U3874"/>
  <c r="S3874"/>
  <c r="Q3874"/>
  <c r="O3874"/>
  <c r="Z3873"/>
  <c r="X3873"/>
  <c r="V3873"/>
  <c r="T3873"/>
  <c r="R3873"/>
  <c r="P3873"/>
  <c r="N3873"/>
  <c r="Y3872"/>
  <c r="W3872"/>
  <c r="U3872"/>
  <c r="S3872"/>
  <c r="Q3872"/>
  <c r="O3872"/>
  <c r="Z3871"/>
  <c r="X3871"/>
  <c r="V3871"/>
  <c r="T3871"/>
  <c r="R3871"/>
  <c r="P3871"/>
  <c r="N3871"/>
  <c r="Y3870"/>
  <c r="W3870"/>
  <c r="U3870"/>
  <c r="S3870"/>
  <c r="Q3870"/>
  <c r="O3870"/>
  <c r="Z3869"/>
  <c r="X3869"/>
  <c r="V3869"/>
  <c r="T3869"/>
  <c r="R3869"/>
  <c r="P3869"/>
  <c r="N3869"/>
  <c r="Y3868"/>
  <c r="W3868"/>
  <c r="U3868"/>
  <c r="S3868"/>
  <c r="Q3868"/>
  <c r="O3868"/>
  <c r="Z3867"/>
  <c r="X3867"/>
  <c r="V3867"/>
  <c r="T3867"/>
  <c r="R3867"/>
  <c r="P3867"/>
  <c r="N3867"/>
  <c r="Y3866"/>
  <c r="W3866"/>
  <c r="U3866"/>
  <c r="S3866"/>
  <c r="Q3866"/>
  <c r="O3866"/>
  <c r="Z3865"/>
  <c r="X3865"/>
  <c r="V3865"/>
  <c r="T3865"/>
  <c r="R3865"/>
  <c r="P3865"/>
  <c r="N3865"/>
  <c r="Y3864"/>
  <c r="W3864"/>
  <c r="U3864"/>
  <c r="S3864"/>
  <c r="Q3864"/>
  <c r="O3864"/>
  <c r="Z3863"/>
  <c r="X3863"/>
  <c r="V3863"/>
  <c r="T3863"/>
  <c r="R3863"/>
  <c r="P3863"/>
  <c r="N3863"/>
  <c r="Y3862"/>
  <c r="W3862"/>
  <c r="U3862"/>
  <c r="S3862"/>
  <c r="Q3862"/>
  <c r="O3862"/>
  <c r="Z3861"/>
  <c r="X3861"/>
  <c r="V3861"/>
  <c r="T3861"/>
  <c r="R3861"/>
  <c r="P3861"/>
  <c r="N3861"/>
  <c r="Y3860"/>
  <c r="W3860"/>
  <c r="U3860"/>
  <c r="S3860"/>
  <c r="Q3860"/>
  <c r="O3860"/>
  <c r="Z3859"/>
  <c r="X3859"/>
  <c r="V3859"/>
  <c r="T3859"/>
  <c r="R3859"/>
  <c r="P3859"/>
  <c r="N3859"/>
  <c r="Y3858"/>
  <c r="W3858"/>
  <c r="U3858"/>
  <c r="S3858"/>
  <c r="Q3858"/>
  <c r="O3858"/>
  <c r="Z3857"/>
  <c r="X3857"/>
  <c r="V3857"/>
  <c r="T3857"/>
  <c r="R3857"/>
  <c r="P3857"/>
  <c r="N3857"/>
  <c r="Y3856"/>
  <c r="W3856"/>
  <c r="U3856"/>
  <c r="S3856"/>
  <c r="Q3856"/>
  <c r="O3856"/>
  <c r="Z3855"/>
  <c r="X3855"/>
  <c r="V3855"/>
  <c r="T3855"/>
  <c r="R3855"/>
  <c r="P3855"/>
  <c r="N3855"/>
  <c r="Y3854"/>
  <c r="W3854"/>
  <c r="U3854"/>
  <c r="S3854"/>
  <c r="Q3854"/>
  <c r="O3854"/>
  <c r="Z3853"/>
  <c r="X3853"/>
  <c r="V3853"/>
  <c r="T3853"/>
  <c r="R3853"/>
  <c r="P3853"/>
  <c r="N3853"/>
  <c r="Y3852"/>
  <c r="W3852"/>
  <c r="U3852"/>
  <c r="S3852"/>
  <c r="Q3852"/>
  <c r="O3852"/>
  <c r="Z3851"/>
  <c r="X3851"/>
  <c r="V3851"/>
  <c r="T3851"/>
  <c r="R3851"/>
  <c r="P3851"/>
  <c r="N3851"/>
  <c r="Y3850"/>
  <c r="W3850"/>
  <c r="U3850"/>
  <c r="S3850"/>
  <c r="Q3850"/>
  <c r="O3850"/>
  <c r="Z3849"/>
  <c r="X3849"/>
  <c r="V3849"/>
  <c r="T3849"/>
  <c r="R3849"/>
  <c r="P3849"/>
  <c r="N3849"/>
  <c r="Y3848"/>
  <c r="W3848"/>
  <c r="U3848"/>
  <c r="S3848"/>
  <c r="Q3848"/>
  <c r="O3848"/>
  <c r="Z3847"/>
  <c r="X3847"/>
  <c r="V3847"/>
  <c r="T3847"/>
  <c r="R3847"/>
  <c r="P3847"/>
  <c r="N3847"/>
  <c r="Y3846"/>
  <c r="W3846"/>
  <c r="U3846"/>
  <c r="S3846"/>
  <c r="Q3846"/>
  <c r="O3846"/>
  <c r="Z3845"/>
  <c r="X3845"/>
  <c r="V3845"/>
  <c r="T3845"/>
  <c r="R3845"/>
  <c r="P3845"/>
  <c r="N3845"/>
  <c r="Y3844"/>
  <c r="W3844"/>
  <c r="U3844"/>
  <c r="S3844"/>
  <c r="Q3844"/>
  <c r="O3844"/>
  <c r="Z3843"/>
  <c r="X3843"/>
  <c r="V3843"/>
  <c r="T3843"/>
  <c r="R3843"/>
  <c r="P3843"/>
  <c r="N3843"/>
  <c r="Y3842"/>
  <c r="W3842"/>
  <c r="U3842"/>
  <c r="S3842"/>
  <c r="Q3842"/>
  <c r="O3842"/>
  <c r="Z3841"/>
  <c r="X3841"/>
  <c r="V3841"/>
  <c r="T3841"/>
  <c r="R3841"/>
  <c r="P3841"/>
  <c r="N3841"/>
  <c r="Y3840"/>
  <c r="W3840"/>
  <c r="U3840"/>
  <c r="S3840"/>
  <c r="Q3840"/>
  <c r="O3840"/>
  <c r="Z3839"/>
  <c r="X3839"/>
  <c r="V3839"/>
  <c r="T3839"/>
  <c r="R3839"/>
  <c r="P3839"/>
  <c r="N3839"/>
  <c r="Y3838"/>
  <c r="W3838"/>
  <c r="U3838"/>
  <c r="S3838"/>
  <c r="Q3838"/>
  <c r="O3838"/>
  <c r="Z3837"/>
  <c r="X3837"/>
  <c r="V3837"/>
  <c r="T3837"/>
  <c r="R3837"/>
  <c r="P3837"/>
  <c r="N3837"/>
  <c r="Y3836"/>
  <c r="W3836"/>
  <c r="U3836"/>
  <c r="S3836"/>
  <c r="Q3836"/>
  <c r="O3836"/>
  <c r="Z3835"/>
  <c r="X3835"/>
  <c r="V3835"/>
  <c r="T3835"/>
  <c r="R3835"/>
  <c r="P3835"/>
  <c r="N3835"/>
  <c r="Y3834"/>
  <c r="W3834"/>
  <c r="U3834"/>
  <c r="S3834"/>
  <c r="Q3834"/>
  <c r="O3834"/>
  <c r="Z3833"/>
  <c r="X3833"/>
  <c r="V3833"/>
  <c r="T3833"/>
  <c r="R3833"/>
  <c r="P3833"/>
  <c r="N3833"/>
  <c r="Y3832"/>
  <c r="W3832"/>
  <c r="U3832"/>
  <c r="S3832"/>
  <c r="Q3832"/>
  <c r="O3832"/>
  <c r="Z3831"/>
  <c r="X3831"/>
  <c r="V3831"/>
  <c r="T3831"/>
  <c r="R3831"/>
  <c r="P3831"/>
  <c r="N3831"/>
  <c r="Y3830"/>
  <c r="W3830"/>
  <c r="U3830"/>
  <c r="S3830"/>
  <c r="Q3830"/>
  <c r="O3830"/>
  <c r="Z3829"/>
  <c r="X3829"/>
  <c r="V3829"/>
  <c r="T3829"/>
  <c r="R3829"/>
  <c r="P3829"/>
  <c r="N3829"/>
  <c r="Y3828"/>
  <c r="W3828"/>
  <c r="U3828"/>
  <c r="S3828"/>
  <c r="Q3828"/>
  <c r="O3828"/>
  <c r="Z3827"/>
  <c r="X3827"/>
  <c r="V3827"/>
  <c r="T3827"/>
  <c r="R3827"/>
  <c r="P3827"/>
  <c r="N3827"/>
  <c r="Y3826"/>
  <c r="W3826"/>
  <c r="U3826"/>
  <c r="S3826"/>
  <c r="Q3826"/>
  <c r="O3826"/>
  <c r="Z3825"/>
  <c r="X3825"/>
  <c r="V3825"/>
  <c r="T3825"/>
  <c r="R3825"/>
  <c r="P3825"/>
  <c r="N3825"/>
  <c r="Y3824"/>
  <c r="W3824"/>
  <c r="U3824"/>
  <c r="S3824"/>
  <c r="Q3824"/>
  <c r="O3824"/>
  <c r="Z3823"/>
  <c r="X3823"/>
  <c r="V3823"/>
  <c r="T3823"/>
  <c r="R3823"/>
  <c r="P3823"/>
  <c r="N3823"/>
  <c r="Y3822"/>
  <c r="W3822"/>
  <c r="U3822"/>
  <c r="S3822"/>
  <c r="Q3822"/>
  <c r="O3822"/>
  <c r="Z3821"/>
  <c r="X3821"/>
  <c r="V3821"/>
  <c r="T3821"/>
  <c r="R3821"/>
  <c r="P3821"/>
  <c r="N3821"/>
  <c r="Y3820"/>
  <c r="W3820"/>
  <c r="U3820"/>
  <c r="S3820"/>
  <c r="Q3820"/>
  <c r="O3820"/>
  <c r="Z3819"/>
  <c r="X3819"/>
  <c r="V3819"/>
  <c r="T3819"/>
  <c r="R3819"/>
  <c r="P3819"/>
  <c r="N3819"/>
  <c r="Y3818"/>
  <c r="W3818"/>
  <c r="U3818"/>
  <c r="S3818"/>
  <c r="Q3818"/>
  <c r="O3818"/>
  <c r="Z3817"/>
  <c r="X3817"/>
  <c r="V3817"/>
  <c r="T3817"/>
  <c r="R3817"/>
  <c r="P3817"/>
  <c r="N3817"/>
  <c r="Y3816"/>
  <c r="W3816"/>
  <c r="U3816"/>
  <c r="S3816"/>
  <c r="Q3816"/>
  <c r="O3816"/>
  <c r="Z3815"/>
  <c r="X3815"/>
  <c r="V3815"/>
  <c r="T3815"/>
  <c r="R3815"/>
  <c r="P3815"/>
  <c r="N3815"/>
  <c r="Y3814"/>
  <c r="W3814"/>
  <c r="U3814"/>
  <c r="S3814"/>
  <c r="Q3814"/>
  <c r="O3814"/>
  <c r="Z3813"/>
  <c r="X3813"/>
  <c r="V3813"/>
  <c r="T3813"/>
  <c r="R3813"/>
  <c r="P3813"/>
  <c r="N3813"/>
  <c r="Y3812"/>
  <c r="W3812"/>
  <c r="U3812"/>
  <c r="S3812"/>
  <c r="Q3812"/>
  <c r="O3812"/>
  <c r="Z3811"/>
  <c r="X3811"/>
  <c r="V3811"/>
  <c r="T3811"/>
  <c r="R3811"/>
  <c r="P3811"/>
  <c r="N3811"/>
  <c r="Y3810"/>
  <c r="W3810"/>
  <c r="U3810"/>
  <c r="S3810"/>
  <c r="Q3810"/>
  <c r="O3810"/>
  <c r="Z3809"/>
  <c r="X3809"/>
  <c r="V3809"/>
  <c r="T3809"/>
  <c r="R3809"/>
  <c r="P3809"/>
  <c r="N3809"/>
  <c r="Y3808"/>
  <c r="W3808"/>
  <c r="U3808"/>
  <c r="S3808"/>
  <c r="Q3808"/>
  <c r="O3808"/>
  <c r="Z3807"/>
  <c r="X3807"/>
  <c r="V3807"/>
  <c r="T3807"/>
  <c r="R3807"/>
  <c r="P3807"/>
  <c r="N3807"/>
  <c r="Y3806"/>
  <c r="W3806"/>
  <c r="U3806"/>
  <c r="S3806"/>
  <c r="Q3806"/>
  <c r="O3806"/>
  <c r="Z3805"/>
  <c r="X3805"/>
  <c r="V3805"/>
  <c r="T3805"/>
  <c r="R3805"/>
  <c r="P3805"/>
  <c r="N3805"/>
  <c r="Y3804"/>
  <c r="W3804"/>
  <c r="U3804"/>
  <c r="S3804"/>
  <c r="Q3804"/>
  <c r="O3804"/>
  <c r="Z3803"/>
  <c r="X3803"/>
  <c r="V3803"/>
  <c r="T3803"/>
  <c r="R3803"/>
  <c r="P3803"/>
  <c r="N3803"/>
  <c r="Y3802"/>
  <c r="W3802"/>
  <c r="U3802"/>
  <c r="S3802"/>
  <c r="Q3802"/>
  <c r="O3802"/>
  <c r="Z3801"/>
  <c r="X3801"/>
  <c r="V3801"/>
  <c r="T3801"/>
  <c r="R3801"/>
  <c r="P3801"/>
  <c r="N3801"/>
  <c r="Y3800"/>
  <c r="W3800"/>
  <c r="U3800"/>
  <c r="S3800"/>
  <c r="Q3800"/>
  <c r="O3800"/>
  <c r="Z3799"/>
  <c r="X3799"/>
  <c r="V3799"/>
  <c r="T3799"/>
  <c r="R3799"/>
  <c r="P3799"/>
  <c r="N3799"/>
  <c r="Y3798"/>
  <c r="W3798"/>
  <c r="U3798"/>
  <c r="S3798"/>
  <c r="Q3798"/>
  <c r="O3798"/>
  <c r="Z3797"/>
  <c r="X3797"/>
  <c r="V3797"/>
  <c r="T3797"/>
  <c r="R3797"/>
  <c r="P3797"/>
  <c r="N3797"/>
  <c r="Y3796"/>
  <c r="W3796"/>
  <c r="U3796"/>
  <c r="S3796"/>
  <c r="Q3796"/>
  <c r="O3796"/>
  <c r="Z3795"/>
  <c r="X3795"/>
  <c r="V3795"/>
  <c r="T3795"/>
  <c r="R3795"/>
  <c r="P3795"/>
  <c r="N3795"/>
  <c r="Y3794"/>
  <c r="W3794"/>
  <c r="U3794"/>
  <c r="S3794"/>
  <c r="Q3794"/>
  <c r="O3794"/>
  <c r="Z3793"/>
  <c r="X3793"/>
  <c r="V3793"/>
  <c r="T3793"/>
  <c r="R3793"/>
  <c r="P3793"/>
  <c r="N3793"/>
  <c r="Y3792"/>
  <c r="W3792"/>
  <c r="U3792"/>
  <c r="S3792"/>
  <c r="Q3792"/>
  <c r="O3792"/>
  <c r="Z3791"/>
  <c r="X3791"/>
  <c r="V3791"/>
  <c r="T3791"/>
  <c r="R3791"/>
  <c r="P3791"/>
  <c r="N3791"/>
  <c r="Y3790"/>
  <c r="W3790"/>
  <c r="U3790"/>
  <c r="S3790"/>
  <c r="Q3790"/>
  <c r="O3790"/>
  <c r="Z3789"/>
  <c r="X3789"/>
  <c r="V3789"/>
  <c r="T3789"/>
  <c r="R3789"/>
  <c r="P3789"/>
  <c r="N3789"/>
  <c r="Y3788"/>
  <c r="W3788"/>
  <c r="U3788"/>
  <c r="S3788"/>
  <c r="Q3788"/>
  <c r="O3788"/>
  <c r="Z3787"/>
  <c r="X3787"/>
  <c r="V3787"/>
  <c r="T3787"/>
  <c r="R3787"/>
  <c r="P3787"/>
  <c r="N3787"/>
  <c r="Y3786"/>
  <c r="W3786"/>
  <c r="U3786"/>
  <c r="S3786"/>
  <c r="Q3786"/>
  <c r="O3786"/>
  <c r="Z3785"/>
  <c r="X3785"/>
  <c r="V3785"/>
  <c r="T3785"/>
  <c r="R3785"/>
  <c r="P3785"/>
  <c r="N3785"/>
  <c r="Y3784"/>
  <c r="W3784"/>
  <c r="U3784"/>
  <c r="S3784"/>
  <c r="Q3784"/>
  <c r="O3784"/>
  <c r="Z3783"/>
  <c r="X3783"/>
  <c r="V3783"/>
  <c r="T3783"/>
  <c r="R3783"/>
  <c r="P3783"/>
  <c r="N3783"/>
  <c r="Y3782"/>
  <c r="W3782"/>
  <c r="U3782"/>
  <c r="S3782"/>
  <c r="Q3782"/>
  <c r="O3782"/>
  <c r="Z3781"/>
  <c r="X3781"/>
  <c r="V3781"/>
  <c r="T3781"/>
  <c r="R3781"/>
  <c r="P3781"/>
  <c r="N3781"/>
  <c r="Y3780"/>
  <c r="W3780"/>
  <c r="U3780"/>
  <c r="S3780"/>
  <c r="Q3780"/>
  <c r="O3780"/>
  <c r="Z3779"/>
  <c r="X3779"/>
  <c r="V3779"/>
  <c r="T3779"/>
  <c r="R3779"/>
  <c r="P3779"/>
  <c r="N3779"/>
  <c r="Y3778"/>
  <c r="W3778"/>
  <c r="U3778"/>
  <c r="S3778"/>
  <c r="Q3778"/>
  <c r="O3778"/>
  <c r="Z3777"/>
  <c r="X3777"/>
  <c r="V3777"/>
  <c r="T3777"/>
  <c r="R3777"/>
  <c r="P3777"/>
  <c r="N3777"/>
  <c r="Y3776"/>
  <c r="W3776"/>
  <c r="U3776"/>
  <c r="S3776"/>
  <c r="Q3776"/>
  <c r="O3776"/>
  <c r="Z3775"/>
  <c r="X3775"/>
  <c r="V3775"/>
  <c r="T3775"/>
  <c r="R3775"/>
  <c r="P3775"/>
  <c r="N3775"/>
  <c r="Y3774"/>
  <c r="W3774"/>
  <c r="U3774"/>
  <c r="S3774"/>
  <c r="Q3774"/>
  <c r="O3774"/>
  <c r="Z3773"/>
  <c r="X3773"/>
  <c r="V3773"/>
  <c r="T3773"/>
  <c r="R3773"/>
  <c r="P3773"/>
  <c r="N3773"/>
  <c r="Y3772"/>
  <c r="W3772"/>
  <c r="U3772"/>
  <c r="S3772"/>
  <c r="Q3772"/>
  <c r="O3772"/>
  <c r="Z3771"/>
  <c r="X3771"/>
  <c r="V3771"/>
  <c r="T3771"/>
  <c r="R3771"/>
  <c r="P3771"/>
  <c r="N3771"/>
  <c r="Y3770"/>
  <c r="W3770"/>
  <c r="U3770"/>
  <c r="S3770"/>
  <c r="Q3770"/>
  <c r="O3770"/>
  <c r="Z3769"/>
  <c r="X3769"/>
  <c r="V3769"/>
  <c r="T3769"/>
  <c r="R3769"/>
  <c r="P3769"/>
  <c r="N3769"/>
  <c r="Y3768"/>
  <c r="W3768"/>
  <c r="U3768"/>
  <c r="S3768"/>
  <c r="Q3768"/>
  <c r="O3768"/>
  <c r="Z3767"/>
  <c r="X3767"/>
  <c r="V3767"/>
  <c r="T3767"/>
  <c r="R3767"/>
  <c r="P3767"/>
  <c r="N3767"/>
  <c r="Y3766"/>
  <c r="W3766"/>
  <c r="U3766"/>
  <c r="S3766"/>
  <c r="Q3766"/>
  <c r="O3766"/>
  <c r="Z3765"/>
  <c r="X3765"/>
  <c r="V3765"/>
  <c r="T3765"/>
  <c r="R3765"/>
  <c r="P3765"/>
  <c r="N3765"/>
  <c r="Y3764"/>
  <c r="W3764"/>
  <c r="U3764"/>
  <c r="S3764"/>
  <c r="Q3764"/>
  <c r="O3764"/>
  <c r="Z3763"/>
  <c r="X3763"/>
  <c r="V3763"/>
  <c r="T3763"/>
  <c r="R3763"/>
  <c r="P3763"/>
  <c r="N3763"/>
  <c r="Y3762"/>
  <c r="W3762"/>
  <c r="U3762"/>
  <c r="S3762"/>
  <c r="Q3762"/>
  <c r="O3762"/>
  <c r="Z3761"/>
  <c r="X3761"/>
  <c r="V3761"/>
  <c r="T3761"/>
  <c r="R3761"/>
  <c r="P3761"/>
  <c r="N3761"/>
  <c r="Y3760"/>
  <c r="W3760"/>
  <c r="U3760"/>
  <c r="S3760"/>
  <c r="Q3760"/>
  <c r="O3760"/>
  <c r="Z3759"/>
  <c r="X3759"/>
  <c r="V3759"/>
  <c r="T3759"/>
  <c r="R3759"/>
  <c r="P3759"/>
  <c r="N3759"/>
  <c r="Y3758"/>
  <c r="W3758"/>
  <c r="U3758"/>
  <c r="S3758"/>
  <c r="Q3758"/>
  <c r="O3758"/>
  <c r="Z3757"/>
  <c r="X3757"/>
  <c r="V3757"/>
  <c r="T3757"/>
  <c r="R3757"/>
  <c r="P3757"/>
  <c r="N3757"/>
  <c r="Y3756"/>
  <c r="W3756"/>
  <c r="U3756"/>
  <c r="S3756"/>
  <c r="Q3756"/>
  <c r="O3756"/>
  <c r="Z3755"/>
  <c r="X3755"/>
  <c r="V3755"/>
  <c r="T3755"/>
  <c r="R3755"/>
  <c r="P3755"/>
  <c r="N3755"/>
  <c r="Y3754"/>
  <c r="W3754"/>
  <c r="U3754"/>
  <c r="S3754"/>
  <c r="Q3754"/>
  <c r="O3754"/>
  <c r="Z3753"/>
  <c r="X3753"/>
  <c r="V3753"/>
  <c r="T3753"/>
  <c r="R3753"/>
  <c r="P3753"/>
  <c r="N3753"/>
  <c r="Y3752"/>
  <c r="W3752"/>
  <c r="U3752"/>
  <c r="S3752"/>
  <c r="Q3752"/>
  <c r="O3752"/>
  <c r="Z3751"/>
  <c r="X3751"/>
  <c r="V3751"/>
  <c r="T3751"/>
  <c r="R3751"/>
  <c r="P3751"/>
  <c r="N3751"/>
  <c r="Y3750"/>
  <c r="W3750"/>
  <c r="U3750"/>
  <c r="S3750"/>
  <c r="Q3750"/>
  <c r="O3750"/>
  <c r="Z3749"/>
  <c r="X3749"/>
  <c r="V3749"/>
  <c r="T3749"/>
  <c r="R3749"/>
  <c r="P3749"/>
  <c r="N3749"/>
  <c r="Y3748"/>
  <c r="W3748"/>
  <c r="U3748"/>
  <c r="S3748"/>
  <c r="Q3748"/>
  <c r="O3748"/>
  <c r="Z3747"/>
  <c r="X3747"/>
  <c r="V3747"/>
  <c r="T3747"/>
  <c r="R3747"/>
  <c r="P3747"/>
  <c r="N3747"/>
  <c r="Y3746"/>
  <c r="W3746"/>
  <c r="U3746"/>
  <c r="S3746"/>
  <c r="Q3746"/>
  <c r="O3746"/>
  <c r="Z3745"/>
  <c r="X3745"/>
  <c r="V3745"/>
  <c r="T3745"/>
  <c r="R3745"/>
  <c r="P3745"/>
  <c r="N3745"/>
  <c r="Y3744"/>
  <c r="W3744"/>
  <c r="U3744"/>
  <c r="S3744"/>
  <c r="Q3744"/>
  <c r="O3744"/>
  <c r="Z3743"/>
  <c r="X3743"/>
  <c r="V3743"/>
  <c r="T3743"/>
  <c r="R3743"/>
  <c r="P3743"/>
  <c r="N3743"/>
  <c r="Y3742"/>
  <c r="W3742"/>
  <c r="U3742"/>
  <c r="S3742"/>
  <c r="Q3742"/>
  <c r="O3742"/>
  <c r="Z3741"/>
  <c r="X3741"/>
  <c r="V3741"/>
  <c r="T3741"/>
  <c r="R3741"/>
  <c r="P3741"/>
  <c r="N3741"/>
  <c r="Y3740"/>
  <c r="W3740"/>
  <c r="U3740"/>
  <c r="S3740"/>
  <c r="Q3740"/>
  <c r="O3740"/>
  <c r="Z3739"/>
  <c r="X3739"/>
  <c r="V3739"/>
  <c r="T3739"/>
  <c r="R3739"/>
  <c r="P3739"/>
  <c r="N3739"/>
  <c r="Y3738"/>
  <c r="W3738"/>
  <c r="U3738"/>
  <c r="S3738"/>
  <c r="Q3738"/>
  <c r="O3738"/>
  <c r="Z3737"/>
  <c r="X3737"/>
  <c r="V3737"/>
  <c r="T3737"/>
  <c r="R3737"/>
  <c r="P3737"/>
  <c r="N3737"/>
  <c r="Z3735"/>
  <c r="X3735"/>
  <c r="V3735"/>
  <c r="T3735"/>
  <c r="R3735"/>
  <c r="P3735"/>
  <c r="N3735"/>
  <c r="Y3734"/>
  <c r="W3734"/>
  <c r="U3734"/>
  <c r="S3734"/>
  <c r="Q3734"/>
  <c r="O3734"/>
  <c r="Z3733"/>
  <c r="X3733"/>
  <c r="V3733"/>
  <c r="T3733"/>
  <c r="R3733"/>
  <c r="P3733"/>
  <c r="N3733"/>
  <c r="Y3732"/>
  <c r="W3732"/>
  <c r="U3732"/>
  <c r="S3732"/>
  <c r="Q3732"/>
  <c r="O3732"/>
  <c r="Z3731"/>
  <c r="X3731"/>
  <c r="V3731"/>
  <c r="T3731"/>
  <c r="R3731"/>
  <c r="P3731"/>
  <c r="N3731"/>
  <c r="Y3730"/>
  <c r="W3730"/>
  <c r="U3730"/>
  <c r="S3730"/>
  <c r="Q3730"/>
  <c r="O3730"/>
  <c r="Z3729"/>
  <c r="X3729"/>
  <c r="V3729"/>
  <c r="T3729"/>
  <c r="R3729"/>
  <c r="P3729"/>
  <c r="N3729"/>
  <c r="Y3728"/>
  <c r="W3728"/>
  <c r="U3728"/>
  <c r="S3728"/>
  <c r="Q3728"/>
  <c r="O3728"/>
  <c r="Z3727"/>
  <c r="X3727"/>
  <c r="V3727"/>
  <c r="T3727"/>
  <c r="R3727"/>
  <c r="P3727"/>
  <c r="N3727"/>
  <c r="Y3726"/>
  <c r="W3726"/>
  <c r="U3726"/>
  <c r="S3726"/>
  <c r="Q3726"/>
  <c r="O3726"/>
  <c r="Z3725"/>
  <c r="X3725"/>
  <c r="V3725"/>
  <c r="T3725"/>
  <c r="R3725"/>
  <c r="P3725"/>
  <c r="N3725"/>
  <c r="Y3724"/>
  <c r="W3724"/>
  <c r="U3724"/>
  <c r="S3724"/>
  <c r="Q3724"/>
  <c r="O3724"/>
  <c r="Z3723"/>
  <c r="X3723"/>
  <c r="V3723"/>
  <c r="T3723"/>
  <c r="R3723"/>
  <c r="P3723"/>
  <c r="N3723"/>
  <c r="Y3722"/>
  <c r="W3722"/>
  <c r="U3722"/>
  <c r="S3722"/>
  <c r="Q3722"/>
  <c r="O3722"/>
  <c r="Z3721"/>
  <c r="X3721"/>
  <c r="V3721"/>
  <c r="T3721"/>
  <c r="R3721"/>
  <c r="P3721"/>
  <c r="N3721"/>
  <c r="Y3720"/>
  <c r="W3720"/>
  <c r="U3720"/>
  <c r="S3720"/>
  <c r="Q3720"/>
  <c r="O3720"/>
  <c r="Z3719"/>
  <c r="X3719"/>
  <c r="V3719"/>
  <c r="T3719"/>
  <c r="R3719"/>
  <c r="P3719"/>
  <c r="N3719"/>
  <c r="Y3718"/>
  <c r="W3718"/>
  <c r="U3718"/>
  <c r="S3718"/>
  <c r="Q3718"/>
  <c r="O3718"/>
  <c r="Z3717"/>
  <c r="X3717"/>
  <c r="V3717"/>
  <c r="T3717"/>
  <c r="R3717"/>
  <c r="P3717"/>
  <c r="N3717"/>
  <c r="Y3716"/>
  <c r="W3716"/>
  <c r="U3716"/>
  <c r="S3716"/>
  <c r="Q3716"/>
  <c r="O3716"/>
  <c r="Z3715"/>
  <c r="X3715"/>
  <c r="V3715"/>
  <c r="T3715"/>
  <c r="R3715"/>
  <c r="P3715"/>
  <c r="N3715"/>
  <c r="Y3714"/>
  <c r="W3714"/>
  <c r="U3714"/>
  <c r="S3714"/>
  <c r="Q3714"/>
  <c r="O3714"/>
  <c r="Z3713"/>
  <c r="X3713"/>
  <c r="V3713"/>
  <c r="T3713"/>
  <c r="R3713"/>
  <c r="P3713"/>
  <c r="N3713"/>
  <c r="Y3712"/>
  <c r="W3712"/>
  <c r="U3712"/>
  <c r="S3712"/>
  <c r="Q3712"/>
  <c r="O3712"/>
  <c r="Z3711"/>
  <c r="X3711"/>
  <c r="V3711"/>
  <c r="T3711"/>
  <c r="R3711"/>
  <c r="P3711"/>
  <c r="N3711"/>
  <c r="Y3710"/>
  <c r="W3710"/>
  <c r="U3710"/>
  <c r="S3710"/>
  <c r="Q3710"/>
  <c r="O3710"/>
  <c r="Z3709"/>
  <c r="X3709"/>
  <c r="V3709"/>
  <c r="T3709"/>
  <c r="R3709"/>
  <c r="P3709"/>
  <c r="N3709"/>
  <c r="Y3708"/>
  <c r="W3708"/>
  <c r="U3708"/>
  <c r="S3708"/>
  <c r="Q3708"/>
  <c r="O3708"/>
  <c r="Z3707"/>
  <c r="X3707"/>
  <c r="V3707"/>
  <c r="T3707"/>
  <c r="R3707"/>
  <c r="P3707"/>
  <c r="N3707"/>
  <c r="Y3706"/>
  <c r="W3706"/>
  <c r="U3706"/>
  <c r="S3706"/>
  <c r="Q3706"/>
  <c r="O3706"/>
  <c r="Z3705"/>
  <c r="X3705"/>
  <c r="V3705"/>
  <c r="T3705"/>
  <c r="R3705"/>
  <c r="P3705"/>
  <c r="N3705"/>
  <c r="Y3704"/>
  <c r="W3704"/>
  <c r="U3704"/>
  <c r="S3704"/>
  <c r="Q3704"/>
  <c r="O3704"/>
  <c r="Z3703"/>
  <c r="X3703"/>
  <c r="V3703"/>
  <c r="T3703"/>
  <c r="R3703"/>
  <c r="P3703"/>
  <c r="N3703"/>
  <c r="Y3702"/>
  <c r="W3702"/>
  <c r="U3702"/>
  <c r="S3702"/>
  <c r="Q3702"/>
  <c r="O3702"/>
  <c r="Z3701"/>
  <c r="X3701"/>
  <c r="V3701"/>
  <c r="T3701"/>
  <c r="R3701"/>
  <c r="P3701"/>
  <c r="N3701"/>
  <c r="Y3700"/>
  <c r="W3700"/>
  <c r="U3700"/>
  <c r="S3700"/>
  <c r="Q3700"/>
  <c r="O3700"/>
  <c r="Z3699"/>
  <c r="X3699"/>
  <c r="V3699"/>
  <c r="T3699"/>
  <c r="R3699"/>
  <c r="P3699"/>
  <c r="N3699"/>
  <c r="Y3698"/>
  <c r="W3698"/>
  <c r="U3698"/>
  <c r="S3698"/>
  <c r="Q3698"/>
  <c r="O3698"/>
  <c r="Z3697"/>
  <c r="X3697"/>
  <c r="V3697"/>
  <c r="T3697"/>
  <c r="R3697"/>
  <c r="P3697"/>
  <c r="N3697"/>
  <c r="Y3696"/>
  <c r="W3696"/>
  <c r="U3696"/>
  <c r="S3696"/>
  <c r="Q3696"/>
  <c r="O3696"/>
  <c r="Z3695"/>
  <c r="X3695"/>
  <c r="V3695"/>
  <c r="T3695"/>
  <c r="R3695"/>
  <c r="P3695"/>
  <c r="N3695"/>
  <c r="Y3694"/>
  <c r="W3694"/>
  <c r="U3694"/>
  <c r="S3694"/>
  <c r="Q3694"/>
  <c r="O3694"/>
  <c r="Z3693"/>
  <c r="X3693"/>
  <c r="V3693"/>
  <c r="T3693"/>
  <c r="R3693"/>
  <c r="P3693"/>
  <c r="N3693"/>
  <c r="Y3692"/>
  <c r="W3692"/>
  <c r="U3692"/>
  <c r="S3692"/>
  <c r="Q3692"/>
  <c r="O3692"/>
  <c r="Z3691"/>
  <c r="X3691"/>
  <c r="V3691"/>
  <c r="T3691"/>
  <c r="R3691"/>
  <c r="P3691"/>
  <c r="N3691"/>
  <c r="Y3690"/>
  <c r="W3690"/>
  <c r="U3690"/>
  <c r="S3690"/>
  <c r="Q3690"/>
  <c r="O3690"/>
  <c r="Z3689"/>
  <c r="X3689"/>
  <c r="V3689"/>
  <c r="T3689"/>
  <c r="R3689"/>
  <c r="P3689"/>
  <c r="N3689"/>
  <c r="Y3688"/>
  <c r="W3688"/>
  <c r="U3688"/>
  <c r="S3688"/>
  <c r="Q3688"/>
  <c r="O3688"/>
  <c r="Z3687"/>
  <c r="X3687"/>
  <c r="V3687"/>
  <c r="T3687"/>
  <c r="R3687"/>
  <c r="P3687"/>
  <c r="N3687"/>
  <c r="Y3686"/>
  <c r="W3686"/>
  <c r="U3686"/>
  <c r="S3686"/>
  <c r="Q3686"/>
  <c r="O3686"/>
  <c r="Z3685"/>
  <c r="X3685"/>
  <c r="V3685"/>
  <c r="T3685"/>
  <c r="R3685"/>
  <c r="P3685"/>
  <c r="N3685"/>
  <c r="Y3684"/>
  <c r="W3684"/>
  <c r="U3684"/>
  <c r="S3684"/>
  <c r="Q3684"/>
  <c r="O3684"/>
  <c r="Z3683"/>
  <c r="X3683"/>
  <c r="V3683"/>
  <c r="T3683"/>
  <c r="R3683"/>
  <c r="P3683"/>
  <c r="N3683"/>
  <c r="Y3682"/>
  <c r="W3682"/>
  <c r="U3682"/>
  <c r="S3682"/>
  <c r="Q3682"/>
  <c r="O3682"/>
  <c r="Z3681"/>
  <c r="X3681"/>
  <c r="V3681"/>
  <c r="T3681"/>
  <c r="R3681"/>
  <c r="P3681"/>
  <c r="N3681"/>
  <c r="Y3680"/>
  <c r="W3680"/>
  <c r="U3680"/>
  <c r="S3680"/>
  <c r="Q3680"/>
  <c r="O3680"/>
  <c r="Z3679"/>
  <c r="X3679"/>
  <c r="V3679"/>
  <c r="T3679"/>
  <c r="R3679"/>
  <c r="P3679"/>
  <c r="N3679"/>
  <c r="Y3678"/>
  <c r="W3678"/>
  <c r="U3678"/>
  <c r="S3678"/>
  <c r="Q3678"/>
  <c r="O3678"/>
  <c r="Z3677"/>
  <c r="X3677"/>
  <c r="V3677"/>
  <c r="T3677"/>
  <c r="R3677"/>
  <c r="P3677"/>
  <c r="N3677"/>
  <c r="Y3676"/>
  <c r="W3676"/>
  <c r="U3676"/>
  <c r="S3676"/>
  <c r="Q3676"/>
  <c r="O3676"/>
  <c r="Z3675"/>
  <c r="X3675"/>
  <c r="V3675"/>
  <c r="T3675"/>
  <c r="R3675"/>
  <c r="P3675"/>
  <c r="N3675"/>
  <c r="Y3674"/>
  <c r="W3674"/>
  <c r="U3674"/>
  <c r="S3674"/>
  <c r="Q3674"/>
  <c r="O3674"/>
  <c r="Z3673"/>
  <c r="X3673"/>
  <c r="V3673"/>
  <c r="T3673"/>
  <c r="R3673"/>
  <c r="P3673"/>
  <c r="N3673"/>
  <c r="Y3672"/>
  <c r="W3672"/>
  <c r="U3672"/>
  <c r="S3672"/>
  <c r="Q3672"/>
  <c r="O3672"/>
  <c r="Z3671"/>
  <c r="X3671"/>
  <c r="V3671"/>
  <c r="T3671"/>
  <c r="R3671"/>
  <c r="P3671"/>
  <c r="N3671"/>
  <c r="Y3670"/>
  <c r="W3670"/>
  <c r="U3670"/>
  <c r="S3670"/>
  <c r="Q3670"/>
  <c r="O3670"/>
  <c r="Z3669"/>
  <c r="X3669"/>
  <c r="V3669"/>
  <c r="T3669"/>
  <c r="R3669"/>
  <c r="P3669"/>
  <c r="N3669"/>
  <c r="Y3668"/>
  <c r="W3668"/>
  <c r="U3668"/>
  <c r="S3668"/>
  <c r="Q3668"/>
  <c r="O3668"/>
  <c r="Z3667"/>
  <c r="X3667"/>
  <c r="V3667"/>
  <c r="T3667"/>
  <c r="R3667"/>
  <c r="P3667"/>
  <c r="N3667"/>
  <c r="Y3666"/>
  <c r="W3666"/>
  <c r="U3666"/>
  <c r="S3666"/>
  <c r="Q3666"/>
  <c r="O3666"/>
  <c r="Z3665"/>
  <c r="X3665"/>
  <c r="V3665"/>
  <c r="T3665"/>
  <c r="R3665"/>
  <c r="P3665"/>
  <c r="N3665"/>
  <c r="Y3664"/>
  <c r="W3664"/>
  <c r="U3664"/>
  <c r="S3664"/>
  <c r="Q3664"/>
  <c r="O3664"/>
  <c r="Z3663"/>
  <c r="X3663"/>
  <c r="V3663"/>
  <c r="T3663"/>
  <c r="R3663"/>
  <c r="P3663"/>
  <c r="N3663"/>
  <c r="Y3662"/>
  <c r="W3662"/>
  <c r="U3662"/>
  <c r="S3662"/>
  <c r="Q3662"/>
  <c r="O3662"/>
  <c r="Z3661"/>
  <c r="X3661"/>
  <c r="V3661"/>
  <c r="T3661"/>
  <c r="R3661"/>
  <c r="P3661"/>
  <c r="N3661"/>
  <c r="Y3660"/>
  <c r="W3660"/>
  <c r="U3660"/>
  <c r="S3660"/>
  <c r="Q3660"/>
  <c r="O3660"/>
  <c r="Z3659"/>
  <c r="X3659"/>
  <c r="V3659"/>
  <c r="T3659"/>
  <c r="R3659"/>
  <c r="P3659"/>
  <c r="N3659"/>
  <c r="Y3658"/>
  <c r="W3658"/>
  <c r="U3658"/>
  <c r="S3658"/>
  <c r="Q3658"/>
  <c r="O3658"/>
  <c r="Z3657"/>
  <c r="X3657"/>
  <c r="V3657"/>
  <c r="T3657"/>
  <c r="R3657"/>
  <c r="P3657"/>
  <c r="N3657"/>
  <c r="Y3656"/>
  <c r="W3656"/>
  <c r="U3656"/>
  <c r="S3656"/>
  <c r="Q3656"/>
  <c r="O3656"/>
  <c r="Z3655"/>
  <c r="X3655"/>
  <c r="V3655"/>
  <c r="T3655"/>
  <c r="R3655"/>
  <c r="P3655"/>
  <c r="N3655"/>
  <c r="Y3654"/>
  <c r="W3654"/>
  <c r="U3654"/>
  <c r="S3654"/>
  <c r="Q3654"/>
  <c r="O3654"/>
  <c r="Z3653"/>
  <c r="X3653"/>
  <c r="V3653"/>
  <c r="T3653"/>
  <c r="R3653"/>
  <c r="P3653"/>
  <c r="N3653"/>
  <c r="Y3652"/>
  <c r="W3652"/>
  <c r="U3652"/>
  <c r="S3652"/>
  <c r="Q3652"/>
  <c r="O3652"/>
  <c r="Z3651"/>
  <c r="X3651"/>
  <c r="V3651"/>
  <c r="T3651"/>
  <c r="R3651"/>
  <c r="P3651"/>
  <c r="N3651"/>
  <c r="Y3650"/>
  <c r="W3650"/>
  <c r="U3650"/>
  <c r="S3650"/>
  <c r="Q3650"/>
  <c r="O3650"/>
  <c r="Z3649"/>
  <c r="X3649"/>
  <c r="V3649"/>
  <c r="T3649"/>
  <c r="R3649"/>
  <c r="P3649"/>
  <c r="N3649"/>
  <c r="Y3648"/>
  <c r="W3648"/>
  <c r="U3648"/>
  <c r="S3648"/>
  <c r="Q3648"/>
  <c r="O3648"/>
  <c r="Z3647"/>
  <c r="X3647"/>
  <c r="V3647"/>
  <c r="T3647"/>
  <c r="R3647"/>
  <c r="P3647"/>
  <c r="N3647"/>
  <c r="Y3646"/>
  <c r="W3646"/>
  <c r="U3646"/>
  <c r="S3646"/>
  <c r="Q3646"/>
  <c r="O3646"/>
  <c r="Z3645"/>
  <c r="X3645"/>
  <c r="V3645"/>
  <c r="T3645"/>
  <c r="R3645"/>
  <c r="P3645"/>
  <c r="N3645"/>
  <c r="Y3644"/>
  <c r="W3644"/>
  <c r="U3644"/>
  <c r="S3644"/>
  <c r="Q3644"/>
  <c r="O3644"/>
  <c r="Z3643"/>
  <c r="X3643"/>
  <c r="V3643"/>
  <c r="T3643"/>
  <c r="R3643"/>
  <c r="P3643"/>
  <c r="N3643"/>
  <c r="Y3642"/>
  <c r="W3642"/>
  <c r="U3642"/>
  <c r="S3642"/>
  <c r="Q3642"/>
  <c r="O3642"/>
  <c r="Z3641"/>
  <c r="X3641"/>
  <c r="V3641"/>
  <c r="T3641"/>
  <c r="R3641"/>
  <c r="P3641"/>
  <c r="N3641"/>
  <c r="Y3640"/>
  <c r="W3640"/>
  <c r="U3640"/>
  <c r="S3640"/>
  <c r="Q3640"/>
  <c r="O3640"/>
  <c r="Z3639"/>
  <c r="X3639"/>
  <c r="V3639"/>
  <c r="T3639"/>
  <c r="R3639"/>
  <c r="P3639"/>
  <c r="N3639"/>
  <c r="Y3638"/>
  <c r="W3638"/>
  <c r="U3638"/>
  <c r="S3638"/>
  <c r="Q3638"/>
  <c r="O3638"/>
  <c r="Z3637"/>
  <c r="X3637"/>
  <c r="V3637"/>
  <c r="T3637"/>
  <c r="R3637"/>
  <c r="P3637"/>
  <c r="N3637"/>
  <c r="Y3636"/>
  <c r="W3636"/>
  <c r="U3636"/>
  <c r="S3636"/>
  <c r="Q3636"/>
  <c r="O3636"/>
  <c r="Z3635"/>
  <c r="X3635"/>
  <c r="V3635"/>
  <c r="T3635"/>
  <c r="R3635"/>
  <c r="P3635"/>
  <c r="N3635"/>
  <c r="Y3634"/>
  <c r="W3634"/>
  <c r="U3634"/>
  <c r="S3634"/>
  <c r="Q3634"/>
  <c r="O3634"/>
  <c r="Z3633"/>
  <c r="X3633"/>
  <c r="V3633"/>
  <c r="T3633"/>
  <c r="R3633"/>
  <c r="P3633"/>
  <c r="N3633"/>
  <c r="Y3632"/>
  <c r="W3632"/>
  <c r="U3632"/>
  <c r="S3632"/>
  <c r="Q3632"/>
  <c r="O3632"/>
  <c r="Z3631"/>
  <c r="X3631"/>
  <c r="V3631"/>
  <c r="T3631"/>
  <c r="R3631"/>
  <c r="P3631"/>
  <c r="N3631"/>
  <c r="Y3630"/>
  <c r="W3630"/>
  <c r="U3630"/>
  <c r="S3630"/>
  <c r="Q3630"/>
  <c r="O3630"/>
  <c r="Z3629"/>
  <c r="X3629"/>
  <c r="V3629"/>
  <c r="T3629"/>
  <c r="R3629"/>
  <c r="P3629"/>
  <c r="N3629"/>
  <c r="Y3628"/>
  <c r="W3628"/>
  <c r="U3628"/>
  <c r="S3628"/>
  <c r="Q3628"/>
  <c r="O3628"/>
  <c r="Z3627"/>
  <c r="X3627"/>
  <c r="V3627"/>
  <c r="T3627"/>
  <c r="R3627"/>
  <c r="P3627"/>
  <c r="N3627"/>
  <c r="Y3626"/>
  <c r="W3626"/>
  <c r="U3626"/>
  <c r="S3626"/>
  <c r="Q3626"/>
  <c r="O3626"/>
  <c r="Z3625"/>
  <c r="X3625"/>
  <c r="V3625"/>
  <c r="T3625"/>
  <c r="R3625"/>
  <c r="P3625"/>
  <c r="N3625"/>
  <c r="Y3624"/>
  <c r="W3624"/>
  <c r="U3624"/>
  <c r="S3624"/>
  <c r="Q3624"/>
  <c r="O3624"/>
  <c r="Z3623"/>
  <c r="X3623"/>
  <c r="V3623"/>
  <c r="T3623"/>
  <c r="R3623"/>
  <c r="P3623"/>
  <c r="N3623"/>
  <c r="Y3622"/>
  <c r="W3622"/>
  <c r="U3622"/>
  <c r="S3622"/>
  <c r="Q3622"/>
  <c r="O3622"/>
  <c r="Z3621"/>
  <c r="X3621"/>
  <c r="V3621"/>
  <c r="T3621"/>
  <c r="R3621"/>
  <c r="P3621"/>
  <c r="N3621"/>
  <c r="Y3620"/>
  <c r="W3620"/>
  <c r="U3620"/>
  <c r="S3620"/>
  <c r="Q3620"/>
  <c r="O3620"/>
  <c r="Z3619"/>
  <c r="X3619"/>
  <c r="V3619"/>
  <c r="T3619"/>
  <c r="R3619"/>
  <c r="P3619"/>
  <c r="N3619"/>
  <c r="Y3618"/>
  <c r="W3618"/>
  <c r="U3618"/>
  <c r="S3618"/>
  <c r="Q3618"/>
  <c r="O3618"/>
  <c r="Z3617"/>
  <c r="X3617"/>
  <c r="V3617"/>
  <c r="T3617"/>
  <c r="R3617"/>
  <c r="P3617"/>
  <c r="N3617"/>
  <c r="Y3616"/>
  <c r="W3616"/>
  <c r="U3616"/>
  <c r="S3616"/>
  <c r="Q3616"/>
  <c r="O3616"/>
  <c r="Z3615"/>
  <c r="X3615"/>
  <c r="V3615"/>
  <c r="T3615"/>
  <c r="R3615"/>
  <c r="P3615"/>
  <c r="N3615"/>
  <c r="Y3614"/>
  <c r="W3614"/>
  <c r="U3614"/>
  <c r="S3614"/>
  <c r="Q3614"/>
  <c r="O3614"/>
  <c r="Z3613"/>
  <c r="X3613"/>
  <c r="V3613"/>
  <c r="T3613"/>
  <c r="R3613"/>
  <c r="P3613"/>
  <c r="N3613"/>
  <c r="Y3612"/>
  <c r="W3612"/>
  <c r="U3612"/>
  <c r="S3612"/>
  <c r="Q3612"/>
  <c r="O3612"/>
  <c r="Z3611"/>
  <c r="X3611"/>
  <c r="V3611"/>
  <c r="T3611"/>
  <c r="R3611"/>
  <c r="P3611"/>
  <c r="N3611"/>
  <c r="Y3610"/>
  <c r="W3610"/>
  <c r="U3610"/>
  <c r="S3610"/>
  <c r="Q3610"/>
  <c r="O3610"/>
  <c r="Z3609"/>
  <c r="X3609"/>
  <c r="V3609"/>
  <c r="T3609"/>
  <c r="R3609"/>
  <c r="P3609"/>
  <c r="N3609"/>
  <c r="Y3608"/>
  <c r="W3608"/>
  <c r="U3608"/>
  <c r="S3608"/>
  <c r="Q3608"/>
  <c r="O3608"/>
  <c r="Z3607"/>
  <c r="X3607"/>
  <c r="V3607"/>
  <c r="T3607"/>
  <c r="R3607"/>
  <c r="P3607"/>
  <c r="N3607"/>
  <c r="Y3606"/>
  <c r="W3606"/>
  <c r="U3606"/>
  <c r="S3606"/>
  <c r="Q3606"/>
  <c r="O3606"/>
  <c r="Z3605"/>
  <c r="X3605"/>
  <c r="V3605"/>
  <c r="T3605"/>
  <c r="R3605"/>
  <c r="P3605"/>
  <c r="N3605"/>
  <c r="Y3604"/>
  <c r="W3604"/>
  <c r="U3604"/>
  <c r="S3604"/>
  <c r="Q3604"/>
  <c r="O3604"/>
  <c r="Z3603"/>
  <c r="X3603"/>
  <c r="V3603"/>
  <c r="T3603"/>
  <c r="R3603"/>
  <c r="P3603"/>
  <c r="N3603"/>
  <c r="Y3602"/>
  <c r="W3602"/>
  <c r="U3602"/>
  <c r="S3602"/>
  <c r="Q3602"/>
  <c r="O3602"/>
  <c r="Z3601"/>
  <c r="X3601"/>
  <c r="V3601"/>
  <c r="T3601"/>
  <c r="R3601"/>
  <c r="P3601"/>
  <c r="N3601"/>
  <c r="Y3600"/>
  <c r="W3600"/>
  <c r="U3600"/>
  <c r="S3600"/>
  <c r="Q3600"/>
  <c r="O3600"/>
  <c r="Z3599"/>
  <c r="X3599"/>
  <c r="V3599"/>
  <c r="T3599"/>
  <c r="R3599"/>
  <c r="P3599"/>
  <c r="N3599"/>
  <c r="Y3598"/>
  <c r="W3598"/>
  <c r="U3598"/>
  <c r="S3598"/>
  <c r="Q3598"/>
  <c r="O3598"/>
  <c r="Z3597"/>
  <c r="X3597"/>
  <c r="V3597"/>
  <c r="T3597"/>
  <c r="R3597"/>
  <c r="P3597"/>
  <c r="N3597"/>
  <c r="Y3596"/>
  <c r="W3596"/>
  <c r="U3596"/>
  <c r="S3596"/>
  <c r="Q3596"/>
  <c r="O3596"/>
  <c r="Z3595"/>
  <c r="X3595"/>
  <c r="V3595"/>
  <c r="T3595"/>
  <c r="R3595"/>
  <c r="P3595"/>
  <c r="N3595"/>
  <c r="Y3594"/>
  <c r="W3594"/>
  <c r="U3594"/>
  <c r="S3594"/>
  <c r="Q3594"/>
  <c r="O3594"/>
  <c r="Z3593"/>
  <c r="X3593"/>
  <c r="V3593"/>
  <c r="T3593"/>
  <c r="R3593"/>
  <c r="P3593"/>
  <c r="N3593"/>
  <c r="Y3592"/>
  <c r="W3592"/>
  <c r="U3592"/>
  <c r="S3592"/>
  <c r="Q3592"/>
  <c r="O3592"/>
  <c r="Z3591"/>
  <c r="X3591"/>
  <c r="V3591"/>
  <c r="T3591"/>
  <c r="R3591"/>
  <c r="P3591"/>
  <c r="N3591"/>
  <c r="Y3590"/>
  <c r="W3590"/>
  <c r="U3590"/>
  <c r="S3590"/>
  <c r="Q3590"/>
  <c r="O3590"/>
  <c r="Z3589"/>
  <c r="X3589"/>
  <c r="V3589"/>
  <c r="T3589"/>
  <c r="R3589"/>
  <c r="P3589"/>
  <c r="N3589"/>
  <c r="Y3588"/>
  <c r="W3588"/>
  <c r="U3588"/>
  <c r="S3588"/>
  <c r="Q3588"/>
  <c r="O3588"/>
  <c r="Z3587"/>
  <c r="X3587"/>
  <c r="V3587"/>
  <c r="T3587"/>
  <c r="R3587"/>
  <c r="P3587"/>
  <c r="N3587"/>
  <c r="Y3586"/>
  <c r="W3586"/>
  <c r="U3586"/>
  <c r="S3586"/>
  <c r="Q3586"/>
  <c r="O3586"/>
  <c r="Z3585"/>
  <c r="X3585"/>
  <c r="V3585"/>
  <c r="T3585"/>
  <c r="R3585"/>
  <c r="P3585"/>
  <c r="N3585"/>
  <c r="Y3584"/>
  <c r="W3584"/>
  <c r="U3584"/>
  <c r="S3584"/>
  <c r="Q3584"/>
  <c r="O3584"/>
  <c r="Z3583"/>
  <c r="X3583"/>
  <c r="V3583"/>
  <c r="T3583"/>
  <c r="R3583"/>
  <c r="P3583"/>
  <c r="N3583"/>
  <c r="Y3582"/>
  <c r="W3582"/>
  <c r="U3582"/>
  <c r="S3582"/>
  <c r="Q3582"/>
  <c r="O3582"/>
  <c r="Z3581"/>
  <c r="X3581"/>
  <c r="V3581"/>
  <c r="T3581"/>
  <c r="R3581"/>
  <c r="P3581"/>
  <c r="N3581"/>
  <c r="Y3580"/>
  <c r="W3580"/>
  <c r="U3580"/>
  <c r="S3580"/>
  <c r="Q3580"/>
  <c r="O3580"/>
  <c r="Z3579"/>
  <c r="X3579"/>
  <c r="V3579"/>
  <c r="T3579"/>
  <c r="R3579"/>
  <c r="P3579"/>
  <c r="N3579"/>
  <c r="Y3578"/>
  <c r="W3578"/>
  <c r="U3578"/>
  <c r="S3578"/>
  <c r="Q3578"/>
  <c r="O3578"/>
  <c r="Z3577"/>
  <c r="X3577"/>
  <c r="V3577"/>
  <c r="T3577"/>
  <c r="R3577"/>
  <c r="P3577"/>
  <c r="N3577"/>
  <c r="Y3576"/>
  <c r="W3576"/>
  <c r="U3576"/>
  <c r="S3576"/>
  <c r="Q3576"/>
  <c r="O3576"/>
  <c r="Z3575"/>
  <c r="X3575"/>
  <c r="V3575"/>
  <c r="T3575"/>
  <c r="R3575"/>
  <c r="P3575"/>
  <c r="N3575"/>
  <c r="Y3574"/>
  <c r="W3574"/>
  <c r="U3574"/>
  <c r="S3574"/>
  <c r="Q3574"/>
  <c r="O3574"/>
  <c r="Z3573"/>
  <c r="X3573"/>
  <c r="V3573"/>
  <c r="T3573"/>
  <c r="R3573"/>
  <c r="P3573"/>
  <c r="N3573"/>
  <c r="Y3572"/>
  <c r="W3572"/>
  <c r="U3572"/>
  <c r="S3572"/>
  <c r="Q3572"/>
  <c r="O3572"/>
  <c r="Z3571"/>
  <c r="X3571"/>
  <c r="V3571"/>
  <c r="T3571"/>
  <c r="R3571"/>
  <c r="P3571"/>
  <c r="N3571"/>
  <c r="Y3570"/>
  <c r="W3570"/>
  <c r="U3570"/>
  <c r="S3570"/>
  <c r="Q3570"/>
  <c r="O3570"/>
  <c r="Z3569"/>
  <c r="X3569"/>
  <c r="V3569"/>
  <c r="T3569"/>
  <c r="R3569"/>
  <c r="P3569"/>
  <c r="N3569"/>
  <c r="Y3568"/>
  <c r="W3568"/>
  <c r="U3568"/>
  <c r="S3568"/>
  <c r="Q3568"/>
  <c r="O3568"/>
  <c r="Z3567"/>
  <c r="X3567"/>
  <c r="V3567"/>
  <c r="T3567"/>
  <c r="R3567"/>
  <c r="P3567"/>
  <c r="N3567"/>
  <c r="Y3566"/>
  <c r="W3566"/>
  <c r="U3566"/>
  <c r="S3566"/>
  <c r="Q3566"/>
  <c r="O3566"/>
  <c r="Z3565"/>
  <c r="X3565"/>
  <c r="V3565"/>
  <c r="T3565"/>
  <c r="R3565"/>
  <c r="P3565"/>
  <c r="N3565"/>
  <c r="Y3564"/>
  <c r="W3564"/>
  <c r="U3564"/>
  <c r="S3564"/>
  <c r="Q3564"/>
  <c r="O3564"/>
  <c r="Z3563"/>
  <c r="X3563"/>
  <c r="V3563"/>
  <c r="T3563"/>
  <c r="R3563"/>
  <c r="P3563"/>
  <c r="N3563"/>
  <c r="Y3562"/>
  <c r="W3562"/>
  <c r="U3562"/>
  <c r="S3562"/>
  <c r="Q3562"/>
  <c r="O3562"/>
  <c r="Z3561"/>
  <c r="X3561"/>
  <c r="V3561"/>
  <c r="T3561"/>
  <c r="R3561"/>
  <c r="P3561"/>
  <c r="N3561"/>
  <c r="Y3560"/>
  <c r="W3560"/>
  <c r="U3560"/>
  <c r="S3560"/>
  <c r="Q3560"/>
  <c r="O3560"/>
  <c r="Z3559"/>
  <c r="X3559"/>
  <c r="V3559"/>
  <c r="T3559"/>
  <c r="R3559"/>
  <c r="P3559"/>
  <c r="N3559"/>
  <c r="Y3558"/>
  <c r="W3558"/>
  <c r="U3558"/>
  <c r="S3558"/>
  <c r="Q3558"/>
  <c r="O3558"/>
  <c r="Z3557"/>
  <c r="X3557"/>
  <c r="V3557"/>
  <c r="T3557"/>
  <c r="R3557"/>
  <c r="P3557"/>
  <c r="N3557"/>
  <c r="Y3556"/>
  <c r="W3556"/>
  <c r="U3556"/>
  <c r="S3556"/>
  <c r="Q3556"/>
  <c r="O3556"/>
  <c r="Z3555"/>
  <c r="X3555"/>
  <c r="V3555"/>
  <c r="T3555"/>
  <c r="R3555"/>
  <c r="P3555"/>
  <c r="N3555"/>
  <c r="Y3554"/>
  <c r="W3554"/>
  <c r="U3554"/>
  <c r="S3554"/>
  <c r="Q3554"/>
  <c r="O3554"/>
  <c r="Z3553"/>
  <c r="X3553"/>
  <c r="V3553"/>
  <c r="T3553"/>
  <c r="R3553"/>
  <c r="P3553"/>
  <c r="N3553"/>
  <c r="Y3552"/>
  <c r="W3552"/>
  <c r="U3552"/>
  <c r="S3552"/>
  <c r="Q3552"/>
  <c r="O3552"/>
  <c r="Z3551"/>
  <c r="X3551"/>
  <c r="V3551"/>
  <c r="T3551"/>
  <c r="R3551"/>
  <c r="P3551"/>
  <c r="N3551"/>
  <c r="Y3550"/>
  <c r="W3550"/>
  <c r="U3550"/>
  <c r="S3550"/>
  <c r="Q3550"/>
  <c r="O3550"/>
  <c r="Z3549"/>
  <c r="X3549"/>
  <c r="V3549"/>
  <c r="T3549"/>
  <c r="R3549"/>
  <c r="P3549"/>
  <c r="N3549"/>
  <c r="Y3548"/>
  <c r="W3548"/>
  <c r="U3548"/>
  <c r="S3548"/>
  <c r="Q3548"/>
  <c r="O3548"/>
  <c r="Z3547"/>
  <c r="X3547"/>
  <c r="V3547"/>
  <c r="T3547"/>
  <c r="R3547"/>
  <c r="P3547"/>
  <c r="N3547"/>
  <c r="Y3546"/>
  <c r="W3546"/>
  <c r="U3546"/>
  <c r="S3546"/>
  <c r="Q3546"/>
  <c r="O3546"/>
  <c r="Z3545"/>
  <c r="X3545"/>
  <c r="V3545"/>
  <c r="T3545"/>
  <c r="R3545"/>
  <c r="P3545"/>
  <c r="N3545"/>
  <c r="Y3544"/>
  <c r="W3544"/>
  <c r="U3544"/>
  <c r="S3544"/>
  <c r="Q3544"/>
  <c r="O3544"/>
  <c r="Z3543"/>
  <c r="X3543"/>
  <c r="V3543"/>
  <c r="T3543"/>
  <c r="R3543"/>
  <c r="P3543"/>
  <c r="N3543"/>
  <c r="Y3542"/>
  <c r="W3542"/>
  <c r="U3542"/>
  <c r="S3542"/>
  <c r="Q3542"/>
  <c r="O3542"/>
  <c r="Z3541"/>
  <c r="X3541"/>
  <c r="V3541"/>
  <c r="T3541"/>
  <c r="R3541"/>
  <c r="P3541"/>
  <c r="N3541"/>
  <c r="Y3540"/>
  <c r="W3540"/>
  <c r="U3540"/>
  <c r="S3540"/>
  <c r="Q3540"/>
  <c r="O3540"/>
  <c r="Z3539"/>
  <c r="X3539"/>
  <c r="V3539"/>
  <c r="T3539"/>
  <c r="R3539"/>
  <c r="P3539"/>
  <c r="N3539"/>
  <c r="Y3538"/>
  <c r="W3538"/>
  <c r="U3538"/>
  <c r="S3538"/>
  <c r="Q3538"/>
  <c r="O3538"/>
  <c r="Z3537"/>
  <c r="X3537"/>
  <c r="V3537"/>
  <c r="T3537"/>
  <c r="R3537"/>
  <c r="P3537"/>
  <c r="N3537"/>
  <c r="Y3536"/>
  <c r="W3536"/>
  <c r="U3536"/>
  <c r="S3536"/>
  <c r="Q3536"/>
  <c r="O3536"/>
  <c r="Z3535"/>
  <c r="X3535"/>
  <c r="V3535"/>
  <c r="T3535"/>
  <c r="R3535"/>
  <c r="P3535"/>
  <c r="N3535"/>
  <c r="Y3534"/>
  <c r="W3534"/>
  <c r="U3534"/>
  <c r="S3534"/>
  <c r="Q3534"/>
  <c r="O3534"/>
  <c r="Z3533"/>
  <c r="X3533"/>
  <c r="V3533"/>
  <c r="T3533"/>
  <c r="R3533"/>
  <c r="P3533"/>
  <c r="N3533"/>
  <c r="Y3532"/>
  <c r="W3532"/>
  <c r="U3532"/>
  <c r="S3532"/>
  <c r="Q3532"/>
  <c r="O3532"/>
  <c r="Z3531"/>
  <c r="X3531"/>
  <c r="V3531"/>
  <c r="T3531"/>
  <c r="R3531"/>
  <c r="P3531"/>
  <c r="N3531"/>
  <c r="Y3530"/>
  <c r="W3530"/>
  <c r="U3530"/>
  <c r="S3530"/>
  <c r="Q3530"/>
  <c r="O3530"/>
  <c r="Z3529"/>
  <c r="X3529"/>
  <c r="V3529"/>
  <c r="T3529"/>
  <c r="R3529"/>
  <c r="P3529"/>
  <c r="N3529"/>
  <c r="Y3528"/>
  <c r="W3528"/>
  <c r="U3528"/>
  <c r="S3528"/>
  <c r="Q3528"/>
  <c r="O3528"/>
  <c r="Z3527"/>
  <c r="X3527"/>
  <c r="V3527"/>
  <c r="T3527"/>
  <c r="R3527"/>
  <c r="P3527"/>
  <c r="N3527"/>
  <c r="Y3526"/>
  <c r="W3526"/>
  <c r="U3526"/>
  <c r="S3526"/>
  <c r="Q3526"/>
  <c r="O3526"/>
  <c r="Z3525"/>
  <c r="X3525"/>
  <c r="V3525"/>
  <c r="T3525"/>
  <c r="R3525"/>
  <c r="P3525"/>
  <c r="N3525"/>
  <c r="Y3524"/>
  <c r="W3524"/>
  <c r="U3524"/>
  <c r="S3524"/>
  <c r="Q3524"/>
  <c r="O3524"/>
  <c r="Z3523"/>
  <c r="X3523"/>
  <c r="V3523"/>
  <c r="T3523"/>
  <c r="R3523"/>
  <c r="P3523"/>
  <c r="N3523"/>
  <c r="Y3522"/>
  <c r="W3522"/>
  <c r="U3522"/>
  <c r="S3522"/>
  <c r="Q3522"/>
  <c r="O3522"/>
  <c r="Z3521"/>
  <c r="X3521"/>
  <c r="V3521"/>
  <c r="T3521"/>
  <c r="R3521"/>
  <c r="P3521"/>
  <c r="N3521"/>
  <c r="Y3520"/>
  <c r="W3520"/>
  <c r="U3520"/>
  <c r="S3520"/>
  <c r="Q3520"/>
  <c r="O3520"/>
  <c r="Z3519"/>
  <c r="X3519"/>
  <c r="V3519"/>
  <c r="T3519"/>
  <c r="R3519"/>
  <c r="P3519"/>
  <c r="N3519"/>
  <c r="Y3518"/>
  <c r="W3518"/>
  <c r="U3518"/>
  <c r="S3518"/>
  <c r="Q3518"/>
  <c r="O3518"/>
  <c r="Z3517"/>
  <c r="X3517"/>
  <c r="V3517"/>
  <c r="T3517"/>
  <c r="R3517"/>
  <c r="P3517"/>
  <c r="N3517"/>
  <c r="Y3516"/>
  <c r="W3516"/>
  <c r="U3516"/>
  <c r="S3516"/>
  <c r="Q3516"/>
  <c r="O3516"/>
  <c r="Z3515"/>
  <c r="X3515"/>
  <c r="V3515"/>
  <c r="T3515"/>
  <c r="R3515"/>
  <c r="P3515"/>
  <c r="N3515"/>
  <c r="Y3514"/>
  <c r="W3514"/>
  <c r="U3514"/>
  <c r="S3514"/>
  <c r="Q3514"/>
  <c r="O3514"/>
  <c r="Z3513"/>
  <c r="X3513"/>
  <c r="V3513"/>
  <c r="T3513"/>
  <c r="R3513"/>
  <c r="P3513"/>
  <c r="N3513"/>
  <c r="Y3512"/>
  <c r="W3512"/>
  <c r="U3512"/>
  <c r="S3512"/>
  <c r="Q3512"/>
  <c r="O3512"/>
  <c r="Z3511"/>
  <c r="X3511"/>
  <c r="V3511"/>
  <c r="T3511"/>
  <c r="R3511"/>
  <c r="P3511"/>
  <c r="N3511"/>
  <c r="Y3510"/>
  <c r="W3510"/>
  <c r="U3510"/>
  <c r="S3510"/>
  <c r="Q3510"/>
  <c r="O3510"/>
  <c r="Z3509"/>
  <c r="X3509"/>
  <c r="V3509"/>
  <c r="T3509"/>
  <c r="R3509"/>
  <c r="P3509"/>
  <c r="N3509"/>
  <c r="Y3508"/>
  <c r="W3508"/>
  <c r="U3508"/>
  <c r="S3508"/>
  <c r="Q3508"/>
  <c r="O3508"/>
  <c r="Z3507"/>
  <c r="X3507"/>
  <c r="V3507"/>
  <c r="T3507"/>
  <c r="R3507"/>
  <c r="P3507"/>
  <c r="N3507"/>
  <c r="Y3506"/>
  <c r="W3506"/>
  <c r="U3506"/>
  <c r="S3506"/>
  <c r="Q3506"/>
  <c r="O3506"/>
  <c r="Z3505"/>
  <c r="X3505"/>
  <c r="V3505"/>
  <c r="T3505"/>
  <c r="R3505"/>
  <c r="P3505"/>
  <c r="N3505"/>
  <c r="Y3504"/>
  <c r="W3504"/>
  <c r="U3504"/>
  <c r="S3504"/>
  <c r="Q3504"/>
  <c r="O3504"/>
  <c r="Z3503"/>
  <c r="X3503"/>
  <c r="V3503"/>
  <c r="T3503"/>
  <c r="R3503"/>
  <c r="P3503"/>
  <c r="N3503"/>
  <c r="Y3502"/>
  <c r="W3502"/>
  <c r="U3502"/>
  <c r="S3502"/>
  <c r="Q3502"/>
  <c r="O3502"/>
  <c r="Z3501"/>
  <c r="X3501"/>
  <c r="V3501"/>
  <c r="T3501"/>
  <c r="R3501"/>
  <c r="P3501"/>
  <c r="N3501"/>
  <c r="Y3500"/>
  <c r="W3500"/>
  <c r="U3500"/>
  <c r="S3500"/>
  <c r="Q3500"/>
  <c r="O3500"/>
  <c r="Z3499"/>
  <c r="X3499"/>
  <c r="V3499"/>
  <c r="T3499"/>
  <c r="R3499"/>
  <c r="P3499"/>
  <c r="N3499"/>
  <c r="Y3498"/>
  <c r="W3498"/>
  <c r="U3498"/>
  <c r="S3498"/>
  <c r="Q3498"/>
  <c r="O3498"/>
  <c r="Z3497"/>
  <c r="X3497"/>
  <c r="V3497"/>
  <c r="T3497"/>
  <c r="R3497"/>
  <c r="P3497"/>
  <c r="N3497"/>
  <c r="Y3496"/>
  <c r="W3496"/>
  <c r="U3496"/>
  <c r="S3496"/>
  <c r="Q3496"/>
  <c r="O3496"/>
  <c r="Z3495"/>
  <c r="X3495"/>
  <c r="V3495"/>
  <c r="T3495"/>
  <c r="R3495"/>
  <c r="P3495"/>
  <c r="N3495"/>
  <c r="Y3494"/>
  <c r="W3494"/>
  <c r="U3494"/>
  <c r="S3494"/>
  <c r="Q3494"/>
  <c r="O3494"/>
  <c r="Z3493"/>
  <c r="X3493"/>
  <c r="V3493"/>
  <c r="T3493"/>
  <c r="R3493"/>
  <c r="P3493"/>
  <c r="N3493"/>
  <c r="Y3492"/>
  <c r="W3492"/>
  <c r="U3492"/>
  <c r="S3492"/>
  <c r="Q3492"/>
  <c r="O3492"/>
  <c r="Z3491"/>
  <c r="X3491"/>
  <c r="V3491"/>
  <c r="T3491"/>
  <c r="R3491"/>
  <c r="P3491"/>
  <c r="N3491"/>
  <c r="Y3490"/>
  <c r="W3490"/>
  <c r="U3490"/>
  <c r="S3490"/>
  <c r="Q3490"/>
  <c r="O3490"/>
  <c r="Z3489"/>
  <c r="X3489"/>
  <c r="V3489"/>
  <c r="T3489"/>
  <c r="R3489"/>
  <c r="P3489"/>
  <c r="N3489"/>
  <c r="Y3488"/>
  <c r="W3488"/>
  <c r="U3488"/>
  <c r="S3488"/>
  <c r="Q3488"/>
  <c r="O3488"/>
  <c r="Z3487"/>
  <c r="X3487"/>
  <c r="V3487"/>
  <c r="T3487"/>
  <c r="R3487"/>
  <c r="P3487"/>
  <c r="N3487"/>
  <c r="Y3486"/>
  <c r="W3486"/>
  <c r="U3486"/>
  <c r="S3486"/>
  <c r="Q3486"/>
  <c r="O3486"/>
  <c r="Z3483"/>
  <c r="X3483"/>
  <c r="V3483"/>
  <c r="T3483"/>
  <c r="R3483"/>
  <c r="P3483"/>
  <c r="N3483"/>
  <c r="Y3482"/>
  <c r="W3482"/>
  <c r="U3482"/>
  <c r="S3482"/>
  <c r="Q3482"/>
  <c r="O3482"/>
  <c r="Z3481"/>
  <c r="X3481"/>
  <c r="V3481"/>
  <c r="T3481"/>
  <c r="R3481"/>
  <c r="P3481"/>
  <c r="N3481"/>
  <c r="Y3480"/>
  <c r="W3480"/>
  <c r="U3480"/>
  <c r="S3480"/>
  <c r="Q3480"/>
  <c r="O3480"/>
  <c r="Z3479"/>
  <c r="X3479"/>
  <c r="V3479"/>
  <c r="T3479"/>
  <c r="R3479"/>
  <c r="P3479"/>
  <c r="N3479"/>
  <c r="Y3478"/>
  <c r="W3478"/>
  <c r="U3478"/>
  <c r="S3478"/>
  <c r="Q3478"/>
  <c r="O3478"/>
  <c r="Z3477"/>
  <c r="X3477"/>
  <c r="V3477"/>
  <c r="T3477"/>
  <c r="R3477"/>
  <c r="P3477"/>
  <c r="N3477"/>
  <c r="Y3476"/>
  <c r="W3476"/>
  <c r="U3476"/>
  <c r="S3476"/>
  <c r="Q3476"/>
  <c r="O3476"/>
  <c r="Z3475"/>
  <c r="X3475"/>
  <c r="V3475"/>
  <c r="T3475"/>
  <c r="R3475"/>
  <c r="P3475"/>
  <c r="N3475"/>
  <c r="Y3474"/>
  <c r="W3474"/>
  <c r="U3474"/>
  <c r="S3474"/>
  <c r="Q3474"/>
  <c r="O3474"/>
  <c r="Z3473"/>
  <c r="X3473"/>
  <c r="V3473"/>
  <c r="T3473"/>
  <c r="R3473"/>
  <c r="P3473"/>
  <c r="N3473"/>
  <c r="Y3472"/>
  <c r="W3472"/>
  <c r="U3472"/>
  <c r="S3472"/>
  <c r="Q3472"/>
  <c r="O3472"/>
  <c r="Z3471"/>
  <c r="X3471"/>
  <c r="V3471"/>
  <c r="T3471"/>
  <c r="R3471"/>
  <c r="P3471"/>
  <c r="N3471"/>
  <c r="Y3470"/>
  <c r="W3470"/>
  <c r="U3470"/>
  <c r="S3470"/>
  <c r="Q3470"/>
  <c r="O3470"/>
  <c r="Z3469"/>
  <c r="X3469"/>
  <c r="V3469"/>
  <c r="T3469"/>
  <c r="R3469"/>
  <c r="P3469"/>
  <c r="N3469"/>
  <c r="Y3468"/>
  <c r="W3468"/>
  <c r="U3468"/>
  <c r="S3468"/>
  <c r="Q3468"/>
  <c r="O3468"/>
  <c r="Z3467"/>
  <c r="X3467"/>
  <c r="V3467"/>
  <c r="T3467"/>
  <c r="R3467"/>
  <c r="P3467"/>
  <c r="N3467"/>
  <c r="Y3466"/>
  <c r="W3466"/>
  <c r="U3466"/>
  <c r="S3466"/>
  <c r="Q3466"/>
  <c r="O3466"/>
  <c r="Z3465"/>
  <c r="X3465"/>
  <c r="V3465"/>
  <c r="T3465"/>
  <c r="R3465"/>
  <c r="P3465"/>
  <c r="N3465"/>
  <c r="Y3464"/>
  <c r="W3464"/>
  <c r="U3464"/>
  <c r="S3464"/>
  <c r="Q3464"/>
  <c r="O3464"/>
  <c r="Z3463"/>
  <c r="X3463"/>
  <c r="V3463"/>
  <c r="T3463"/>
  <c r="R3463"/>
  <c r="P3463"/>
  <c r="N3463"/>
  <c r="Y3462"/>
  <c r="W3462"/>
  <c r="U3462"/>
  <c r="S3462"/>
  <c r="Q3462"/>
  <c r="O3462"/>
  <c r="Z3461"/>
  <c r="X3461"/>
  <c r="V3461"/>
  <c r="T3461"/>
  <c r="R3461"/>
  <c r="P3461"/>
  <c r="N3461"/>
  <c r="Y3460"/>
  <c r="W3460"/>
  <c r="U3460"/>
  <c r="S3460"/>
  <c r="Q3460"/>
  <c r="O3460"/>
  <c r="Z3459"/>
  <c r="X3459"/>
  <c r="V3459"/>
  <c r="T3459"/>
  <c r="R3459"/>
  <c r="P3459"/>
  <c r="N3459"/>
  <c r="Y3458"/>
  <c r="W3458"/>
  <c r="U3458"/>
  <c r="S3458"/>
  <c r="Q3458"/>
  <c r="O3458"/>
  <c r="Z3457"/>
  <c r="X3457"/>
  <c r="V3457"/>
  <c r="T3457"/>
  <c r="R3457"/>
  <c r="P3457"/>
  <c r="N3457"/>
  <c r="Y3456"/>
  <c r="W3456"/>
  <c r="U3456"/>
  <c r="S3456"/>
  <c r="Q3456"/>
  <c r="O3456"/>
  <c r="Z3455"/>
  <c r="X3455"/>
  <c r="V3455"/>
  <c r="T3455"/>
  <c r="R3455"/>
  <c r="P3455"/>
  <c r="N3455"/>
  <c r="Y3454"/>
  <c r="W3454"/>
  <c r="U3454"/>
  <c r="S3454"/>
  <c r="Q3454"/>
  <c r="O3454"/>
  <c r="Z3453"/>
  <c r="X3453"/>
  <c r="V3453"/>
  <c r="T3453"/>
  <c r="R3453"/>
  <c r="P3453"/>
  <c r="N3453"/>
  <c r="Y3452"/>
  <c r="W3452"/>
  <c r="U3452"/>
  <c r="S3452"/>
  <c r="Q3452"/>
  <c r="O3452"/>
  <c r="Z3451"/>
  <c r="X3451"/>
  <c r="V3451"/>
  <c r="T3451"/>
  <c r="R3451"/>
  <c r="P3451"/>
  <c r="N3451"/>
  <c r="Y3450"/>
  <c r="W3450"/>
  <c r="U3450"/>
  <c r="S3450"/>
  <c r="Q3450"/>
  <c r="O3450"/>
  <c r="Z3449"/>
  <c r="X3449"/>
  <c r="V3449"/>
  <c r="T3449"/>
  <c r="R3449"/>
  <c r="P3449"/>
  <c r="N3449"/>
  <c r="Y3448"/>
  <c r="W3448"/>
  <c r="U3448"/>
  <c r="S3448"/>
  <c r="Q3448"/>
  <c r="O3448"/>
  <c r="Z3447"/>
  <c r="X3447"/>
  <c r="V3447"/>
  <c r="T3447"/>
  <c r="R3447"/>
  <c r="P3447"/>
  <c r="N3447"/>
  <c r="Y3446"/>
  <c r="W3446"/>
  <c r="U3446"/>
  <c r="S3446"/>
  <c r="Q3446"/>
  <c r="O3446"/>
  <c r="Z3445"/>
  <c r="X3445"/>
  <c r="V3445"/>
  <c r="T3445"/>
  <c r="R3445"/>
  <c r="P3445"/>
  <c r="N3445"/>
  <c r="Y3444"/>
  <c r="W3444"/>
  <c r="U3444"/>
  <c r="S3444"/>
  <c r="Q3444"/>
  <c r="O3444"/>
  <c r="Z3443"/>
  <c r="X3443"/>
  <c r="V3443"/>
  <c r="T3443"/>
  <c r="R3443"/>
  <c r="P3443"/>
  <c r="N3443"/>
  <c r="Y3442"/>
  <c r="W3442"/>
  <c r="U3442"/>
  <c r="S3442"/>
  <c r="Q3442"/>
  <c r="O3442"/>
  <c r="Z3441"/>
  <c r="X3441"/>
  <c r="V3441"/>
  <c r="T3441"/>
  <c r="R3441"/>
  <c r="P3441"/>
  <c r="N3441"/>
  <c r="Y3440"/>
  <c r="W3440"/>
  <c r="U3440"/>
  <c r="S3440"/>
  <c r="Q3440"/>
  <c r="O3440"/>
  <c r="Z3439"/>
  <c r="X3439"/>
  <c r="V3439"/>
  <c r="T3439"/>
  <c r="R3439"/>
  <c r="P3439"/>
  <c r="N3439"/>
  <c r="Y3438"/>
  <c r="W3438"/>
  <c r="U3438"/>
  <c r="S3438"/>
  <c r="Q3438"/>
  <c r="O3438"/>
  <c r="Z3437"/>
  <c r="X3437"/>
  <c r="V3437"/>
  <c r="T3437"/>
  <c r="R3437"/>
  <c r="P3437"/>
  <c r="N3437"/>
  <c r="Y3436"/>
  <c r="W3436"/>
  <c r="U3436"/>
  <c r="S3436"/>
  <c r="Q3436"/>
  <c r="O3436"/>
  <c r="Z3435"/>
  <c r="X3435"/>
  <c r="V3435"/>
  <c r="T3435"/>
  <c r="R3435"/>
  <c r="P3435"/>
  <c r="N3435"/>
  <c r="Y3434"/>
  <c r="W3434"/>
  <c r="U3434"/>
  <c r="S3434"/>
  <c r="Q3434"/>
  <c r="O3434"/>
  <c r="Z3433"/>
  <c r="X3433"/>
  <c r="V3433"/>
  <c r="T3433"/>
  <c r="R3433"/>
  <c r="P3433"/>
  <c r="N3433"/>
  <c r="Y3432"/>
  <c r="W3432"/>
  <c r="U3432"/>
  <c r="S3432"/>
  <c r="Q3432"/>
  <c r="O3432"/>
  <c r="Z3431"/>
  <c r="X3431"/>
  <c r="V3431"/>
  <c r="T3431"/>
  <c r="R3431"/>
  <c r="P3431"/>
  <c r="N3431"/>
  <c r="Y3430"/>
  <c r="W3430"/>
  <c r="U3430"/>
  <c r="S3430"/>
  <c r="Q3430"/>
  <c r="O3430"/>
  <c r="Z3429"/>
  <c r="X3429"/>
  <c r="V3429"/>
  <c r="T3429"/>
  <c r="R3429"/>
  <c r="P3429"/>
  <c r="N3429"/>
  <c r="Y3428"/>
  <c r="W3428"/>
  <c r="U3428"/>
  <c r="S3428"/>
  <c r="Q3428"/>
  <c r="O3428"/>
  <c r="Z3427"/>
  <c r="X3427"/>
  <c r="V3427"/>
  <c r="T3427"/>
  <c r="R3427"/>
  <c r="P3427"/>
  <c r="N3427"/>
  <c r="Y3426"/>
  <c r="W3426"/>
  <c r="U3426"/>
  <c r="S3426"/>
  <c r="Q3426"/>
  <c r="O3426"/>
  <c r="Z3425"/>
  <c r="X3425"/>
  <c r="V3425"/>
  <c r="T3425"/>
  <c r="R3425"/>
  <c r="P3425"/>
  <c r="N3425"/>
  <c r="Y3424"/>
  <c r="W3424"/>
  <c r="T3424"/>
  <c r="P3424"/>
  <c r="Y3423"/>
  <c r="U3423"/>
  <c r="Q3423"/>
  <c r="Z3422"/>
  <c r="V3422"/>
  <c r="R3422"/>
  <c r="N3422"/>
  <c r="W3421"/>
  <c r="S3421"/>
  <c r="O3421"/>
  <c r="X3420"/>
  <c r="T3420"/>
  <c r="P3420"/>
  <c r="Y3419"/>
  <c r="U3419"/>
  <c r="Q3419"/>
  <c r="Z3418"/>
  <c r="V3418"/>
  <c r="R3418"/>
  <c r="N3418"/>
  <c r="W3417"/>
  <c r="S3417"/>
  <c r="O3417"/>
  <c r="X3416"/>
  <c r="T3416"/>
  <c r="P3416"/>
  <c r="Y3415"/>
  <c r="U3415"/>
  <c r="Q3415"/>
  <c r="Z3414"/>
  <c r="V3414"/>
  <c r="T3982"/>
  <c r="R3982"/>
  <c r="P3982"/>
  <c r="N3982"/>
  <c r="Y3981"/>
  <c r="W3981"/>
  <c r="U3981"/>
  <c r="S3981"/>
  <c r="Q3981"/>
  <c r="O3981"/>
  <c r="Z3980"/>
  <c r="X3980"/>
  <c r="V3980"/>
  <c r="T3980"/>
  <c r="R3980"/>
  <c r="P3980"/>
  <c r="N3980"/>
  <c r="Y3979"/>
  <c r="W3979"/>
  <c r="U3979"/>
  <c r="S3979"/>
  <c r="Q3979"/>
  <c r="O3979"/>
  <c r="Z3978"/>
  <c r="X3978"/>
  <c r="V3978"/>
  <c r="T3978"/>
  <c r="R3978"/>
  <c r="P3978"/>
  <c r="N3978"/>
  <c r="Y3977"/>
  <c r="W3977"/>
  <c r="U3977"/>
  <c r="S3977"/>
  <c r="Q3977"/>
  <c r="O3977"/>
  <c r="Z3976"/>
  <c r="X3976"/>
  <c r="V3976"/>
  <c r="T3976"/>
  <c r="R3976"/>
  <c r="P3976"/>
  <c r="N3976"/>
  <c r="Y3975"/>
  <c r="W3975"/>
  <c r="U3975"/>
  <c r="S3975"/>
  <c r="Q3975"/>
  <c r="O3975"/>
  <c r="Z3974"/>
  <c r="X3974"/>
  <c r="V3974"/>
  <c r="T3974"/>
  <c r="R3974"/>
  <c r="P3974"/>
  <c r="N3974"/>
  <c r="Y3973"/>
  <c r="W3973"/>
  <c r="U3973"/>
  <c r="S3973"/>
  <c r="Q3973"/>
  <c r="O3973"/>
  <c r="Z3972"/>
  <c r="X3972"/>
  <c r="V3972"/>
  <c r="T3972"/>
  <c r="R3972"/>
  <c r="P3972"/>
  <c r="N3972"/>
  <c r="Y3971"/>
  <c r="W3971"/>
  <c r="U3971"/>
  <c r="S3971"/>
  <c r="Q3971"/>
  <c r="O3971"/>
  <c r="Z3970"/>
  <c r="X3970"/>
  <c r="V3970"/>
  <c r="T3970"/>
  <c r="R3970"/>
  <c r="P3970"/>
  <c r="N3970"/>
  <c r="Y3969"/>
  <c r="W3969"/>
  <c r="U3969"/>
  <c r="S3969"/>
  <c r="Q3969"/>
  <c r="O3969"/>
  <c r="Z3968"/>
  <c r="X3968"/>
  <c r="V3968"/>
  <c r="T3968"/>
  <c r="R3968"/>
  <c r="P3968"/>
  <c r="N3968"/>
  <c r="Y3967"/>
  <c r="W3967"/>
  <c r="U3967"/>
  <c r="S3967"/>
  <c r="Q3967"/>
  <c r="O3967"/>
  <c r="Z3966"/>
  <c r="X3966"/>
  <c r="V3966"/>
  <c r="T3966"/>
  <c r="R3966"/>
  <c r="P3966"/>
  <c r="N3966"/>
  <c r="Y3965"/>
  <c r="W3965"/>
  <c r="U3965"/>
  <c r="S3965"/>
  <c r="Q3965"/>
  <c r="O3965"/>
  <c r="Z3964"/>
  <c r="X3964"/>
  <c r="V3964"/>
  <c r="T3964"/>
  <c r="R3964"/>
  <c r="P3964"/>
  <c r="N3964"/>
  <c r="Y3963"/>
  <c r="W3963"/>
  <c r="U3963"/>
  <c r="S3963"/>
  <c r="Q3963"/>
  <c r="O3963"/>
  <c r="Z3962"/>
  <c r="X3962"/>
  <c r="V3962"/>
  <c r="T3962"/>
  <c r="R3962"/>
  <c r="P3962"/>
  <c r="N3962"/>
  <c r="Y3961"/>
  <c r="W3961"/>
  <c r="U3961"/>
  <c r="S3961"/>
  <c r="Q3961"/>
  <c r="O3961"/>
  <c r="Z3960"/>
  <c r="X3960"/>
  <c r="V3960"/>
  <c r="T3960"/>
  <c r="R3960"/>
  <c r="P3960"/>
  <c r="N3960"/>
  <c r="Y3959"/>
  <c r="W3959"/>
  <c r="U3959"/>
  <c r="S3959"/>
  <c r="Q3959"/>
  <c r="O3959"/>
  <c r="Z3958"/>
  <c r="X3958"/>
  <c r="V3958"/>
  <c r="T3958"/>
  <c r="R3958"/>
  <c r="P3958"/>
  <c r="N3958"/>
  <c r="Y3957"/>
  <c r="W3957"/>
  <c r="U3957"/>
  <c r="S3957"/>
  <c r="Q3957"/>
  <c r="O3957"/>
  <c r="Z3956"/>
  <c r="X3956"/>
  <c r="V3956"/>
  <c r="T3956"/>
  <c r="R3956"/>
  <c r="P3956"/>
  <c r="N3956"/>
  <c r="Y3955"/>
  <c r="W3955"/>
  <c r="U3955"/>
  <c r="S3955"/>
  <c r="Q3955"/>
  <c r="O3955"/>
  <c r="Z3954"/>
  <c r="X3954"/>
  <c r="V3954"/>
  <c r="T3954"/>
  <c r="R3954"/>
  <c r="P3954"/>
  <c r="N3954"/>
  <c r="Y3953"/>
  <c r="W3953"/>
  <c r="U3953"/>
  <c r="S3953"/>
  <c r="Q3953"/>
  <c r="O3953"/>
  <c r="Z3952"/>
  <c r="X3952"/>
  <c r="V3952"/>
  <c r="T3952"/>
  <c r="R3952"/>
  <c r="P3952"/>
  <c r="N3952"/>
  <c r="Y3951"/>
  <c r="W3951"/>
  <c r="U3951"/>
  <c r="S3951"/>
  <c r="Q3951"/>
  <c r="O3951"/>
  <c r="Z3950"/>
  <c r="X3950"/>
  <c r="V3950"/>
  <c r="T3950"/>
  <c r="R3950"/>
  <c r="P3950"/>
  <c r="N3950"/>
  <c r="Y3949"/>
  <c r="W3949"/>
  <c r="U3949"/>
  <c r="S3949"/>
  <c r="Q3949"/>
  <c r="O3949"/>
  <c r="Z3948"/>
  <c r="X3948"/>
  <c r="V3948"/>
  <c r="T3948"/>
  <c r="R3948"/>
  <c r="P3948"/>
  <c r="N3948"/>
  <c r="Y3947"/>
  <c r="W3947"/>
  <c r="U3947"/>
  <c r="S3947"/>
  <c r="Q3947"/>
  <c r="O3947"/>
  <c r="Z3946"/>
  <c r="X3946"/>
  <c r="V3946"/>
  <c r="T3946"/>
  <c r="R3946"/>
  <c r="P3946"/>
  <c r="N3946"/>
  <c r="Y3945"/>
  <c r="W3945"/>
  <c r="U3945"/>
  <c r="S3945"/>
  <c r="Q3945"/>
  <c r="O3945"/>
  <c r="Z3944"/>
  <c r="X3944"/>
  <c r="V3944"/>
  <c r="T3944"/>
  <c r="R3944"/>
  <c r="P3944"/>
  <c r="N3944"/>
  <c r="Y3943"/>
  <c r="W3943"/>
  <c r="U3943"/>
  <c r="S3943"/>
  <c r="Q3943"/>
  <c r="O3943"/>
  <c r="Z3942"/>
  <c r="X3942"/>
  <c r="V3942"/>
  <c r="T3942"/>
  <c r="R3942"/>
  <c r="P3942"/>
  <c r="N3942"/>
  <c r="Y3941"/>
  <c r="W3941"/>
  <c r="U3941"/>
  <c r="S3941"/>
  <c r="Q3941"/>
  <c r="O3941"/>
  <c r="Z3940"/>
  <c r="X3940"/>
  <c r="V3940"/>
  <c r="T3940"/>
  <c r="R3940"/>
  <c r="P3940"/>
  <c r="N3940"/>
  <c r="Y3939"/>
  <c r="W3939"/>
  <c r="U3939"/>
  <c r="S3939"/>
  <c r="Q3939"/>
  <c r="O3939"/>
  <c r="Z3938"/>
  <c r="X3938"/>
  <c r="V3938"/>
  <c r="T3938"/>
  <c r="R3938"/>
  <c r="P3938"/>
  <c r="N3938"/>
  <c r="Y3937"/>
  <c r="W3937"/>
  <c r="U3937"/>
  <c r="S3937"/>
  <c r="Q3937"/>
  <c r="O3937"/>
  <c r="Z3936"/>
  <c r="X3936"/>
  <c r="V3936"/>
  <c r="T3936"/>
  <c r="R3936"/>
  <c r="P3936"/>
  <c r="N3936"/>
  <c r="Y3935"/>
  <c r="W3935"/>
  <c r="U3935"/>
  <c r="S3935"/>
  <c r="Q3935"/>
  <c r="O3935"/>
  <c r="Z3934"/>
  <c r="X3934"/>
  <c r="V3934"/>
  <c r="T3934"/>
  <c r="R3934"/>
  <c r="P3934"/>
  <c r="N3934"/>
  <c r="Y3933"/>
  <c r="W3933"/>
  <c r="U3933"/>
  <c r="S3933"/>
  <c r="Q3933"/>
  <c r="O3933"/>
  <c r="Z3932"/>
  <c r="X3932"/>
  <c r="V3932"/>
  <c r="T3932"/>
  <c r="R3932"/>
  <c r="P3932"/>
  <c r="N3932"/>
  <c r="Y3931"/>
  <c r="W3931"/>
  <c r="U3931"/>
  <c r="S3931"/>
  <c r="Q3931"/>
  <c r="O3931"/>
  <c r="Z3930"/>
  <c r="X3930"/>
  <c r="V3930"/>
  <c r="T3930"/>
  <c r="R3930"/>
  <c r="P3930"/>
  <c r="N3930"/>
  <c r="Y3929"/>
  <c r="W3929"/>
  <c r="U3929"/>
  <c r="S3929"/>
  <c r="Q3929"/>
  <c r="O3929"/>
  <c r="Z3928"/>
  <c r="X3928"/>
  <c r="V3928"/>
  <c r="T3928"/>
  <c r="R3928"/>
  <c r="P3928"/>
  <c r="N3928"/>
  <c r="Y3927"/>
  <c r="W3927"/>
  <c r="U3927"/>
  <c r="S3927"/>
  <c r="Q3927"/>
  <c r="O3927"/>
  <c r="Z3926"/>
  <c r="X3926"/>
  <c r="V3926"/>
  <c r="T3926"/>
  <c r="R3926"/>
  <c r="P3926"/>
  <c r="N3926"/>
  <c r="Y3925"/>
  <c r="W3925"/>
  <c r="U3925"/>
  <c r="S3925"/>
  <c r="Q3925"/>
  <c r="O3925"/>
  <c r="Z3924"/>
  <c r="X3924"/>
  <c r="V3924"/>
  <c r="T3924"/>
  <c r="R3924"/>
  <c r="P3924"/>
  <c r="N3924"/>
  <c r="Y3923"/>
  <c r="W3923"/>
  <c r="U3923"/>
  <c r="S3923"/>
  <c r="Q3923"/>
  <c r="O3923"/>
  <c r="Z3922"/>
  <c r="X3922"/>
  <c r="V3922"/>
  <c r="T3922"/>
  <c r="R3922"/>
  <c r="P3922"/>
  <c r="N3922"/>
  <c r="Y3921"/>
  <c r="W3921"/>
  <c r="U3921"/>
  <c r="S3921"/>
  <c r="Q3921"/>
  <c r="O3921"/>
  <c r="Z3920"/>
  <c r="X3920"/>
  <c r="V3920"/>
  <c r="T3920"/>
  <c r="R3920"/>
  <c r="P3920"/>
  <c r="N3920"/>
  <c r="Y3919"/>
  <c r="W3919"/>
  <c r="U3919"/>
  <c r="S3919"/>
  <c r="Q3919"/>
  <c r="O3919"/>
  <c r="Z3918"/>
  <c r="X3918"/>
  <c r="V3918"/>
  <c r="T3918"/>
  <c r="R3918"/>
  <c r="P3918"/>
  <c r="N3918"/>
  <c r="Y3917"/>
  <c r="W3917"/>
  <c r="U3917"/>
  <c r="S3917"/>
  <c r="Q3917"/>
  <c r="O3917"/>
  <c r="Z3916"/>
  <c r="X3916"/>
  <c r="V3916"/>
  <c r="T3916"/>
  <c r="R3916"/>
  <c r="P3916"/>
  <c r="N3916"/>
  <c r="Y3915"/>
  <c r="W3915"/>
  <c r="U3915"/>
  <c r="S3915"/>
  <c r="Q3915"/>
  <c r="O3915"/>
  <c r="Z3914"/>
  <c r="X3914"/>
  <c r="V3914"/>
  <c r="T3914"/>
  <c r="R3914"/>
  <c r="P3914"/>
  <c r="N3914"/>
  <c r="Y3913"/>
  <c r="W3913"/>
  <c r="U3913"/>
  <c r="S3913"/>
  <c r="Q3913"/>
  <c r="O3913"/>
  <c r="Z3912"/>
  <c r="X3912"/>
  <c r="V3912"/>
  <c r="T3912"/>
  <c r="R3912"/>
  <c r="P3912"/>
  <c r="N3912"/>
  <c r="Y3911"/>
  <c r="W3911"/>
  <c r="U3911"/>
  <c r="S3911"/>
  <c r="Q3911"/>
  <c r="O3911"/>
  <c r="Z3910"/>
  <c r="X3910"/>
  <c r="V3910"/>
  <c r="T3910"/>
  <c r="R3910"/>
  <c r="P3910"/>
  <c r="N3910"/>
  <c r="Y3909"/>
  <c r="W3909"/>
  <c r="U3909"/>
  <c r="S3909"/>
  <c r="Q3909"/>
  <c r="O3909"/>
  <c r="Z3908"/>
  <c r="X3908"/>
  <c r="V3908"/>
  <c r="T3908"/>
  <c r="R3908"/>
  <c r="P3908"/>
  <c r="N3908"/>
  <c r="Y3907"/>
  <c r="W3907"/>
  <c r="U3907"/>
  <c r="S3907"/>
  <c r="Q3907"/>
  <c r="O3907"/>
  <c r="Z3906"/>
  <c r="X3906"/>
  <c r="V3906"/>
  <c r="T3906"/>
  <c r="R3906"/>
  <c r="P3906"/>
  <c r="N3906"/>
  <c r="Y3905"/>
  <c r="W3905"/>
  <c r="U3905"/>
  <c r="S3905"/>
  <c r="Q3905"/>
  <c r="O3905"/>
  <c r="Z3904"/>
  <c r="X3904"/>
  <c r="V3904"/>
  <c r="T3904"/>
  <c r="R3904"/>
  <c r="P3904"/>
  <c r="N3904"/>
  <c r="Y3903"/>
  <c r="W3903"/>
  <c r="U3903"/>
  <c r="S3903"/>
  <c r="Q3903"/>
  <c r="O3903"/>
  <c r="Z3902"/>
  <c r="X3902"/>
  <c r="V3902"/>
  <c r="T3902"/>
  <c r="R3902"/>
  <c r="P3902"/>
  <c r="N3902"/>
  <c r="Y3901"/>
  <c r="W3901"/>
  <c r="U3901"/>
  <c r="S3901"/>
  <c r="Q3901"/>
  <c r="O3901"/>
  <c r="Z3900"/>
  <c r="X3900"/>
  <c r="V3900"/>
  <c r="T3900"/>
  <c r="R3900"/>
  <c r="P3900"/>
  <c r="N3900"/>
  <c r="Y3899"/>
  <c r="W3899"/>
  <c r="U3899"/>
  <c r="S3899"/>
  <c r="Q3899"/>
  <c r="O3899"/>
  <c r="Z3898"/>
  <c r="X3898"/>
  <c r="V3898"/>
  <c r="T3898"/>
  <c r="R3898"/>
  <c r="P3898"/>
  <c r="N3898"/>
  <c r="Y3897"/>
  <c r="W3897"/>
  <c r="U3897"/>
  <c r="S3897"/>
  <c r="Q3897"/>
  <c r="O3897"/>
  <c r="Z3896"/>
  <c r="X3896"/>
  <c r="V3896"/>
  <c r="T3896"/>
  <c r="R3896"/>
  <c r="P3896"/>
  <c r="N3896"/>
  <c r="Y3895"/>
  <c r="W3895"/>
  <c r="U3895"/>
  <c r="S3895"/>
  <c r="Q3895"/>
  <c r="O3895"/>
  <c r="Z3894"/>
  <c r="X3894"/>
  <c r="V3894"/>
  <c r="T3894"/>
  <c r="R3894"/>
  <c r="P3894"/>
  <c r="N3894"/>
  <c r="Y3893"/>
  <c r="W3893"/>
  <c r="U3893"/>
  <c r="S3893"/>
  <c r="Q3893"/>
  <c r="O3893"/>
  <c r="Z3892"/>
  <c r="X3892"/>
  <c r="V3892"/>
  <c r="T3892"/>
  <c r="R3892"/>
  <c r="P3892"/>
  <c r="N3892"/>
  <c r="Y3891"/>
  <c r="W3891"/>
  <c r="U3891"/>
  <c r="S3891"/>
  <c r="Q3891"/>
  <c r="O3891"/>
  <c r="Z3890"/>
  <c r="X3890"/>
  <c r="V3890"/>
  <c r="T3890"/>
  <c r="R3890"/>
  <c r="P3890"/>
  <c r="N3890"/>
  <c r="Y3889"/>
  <c r="W3889"/>
  <c r="U3889"/>
  <c r="S3889"/>
  <c r="Q3889"/>
  <c r="O3889"/>
  <c r="Z3888"/>
  <c r="X3888"/>
  <c r="V3888"/>
  <c r="T3888"/>
  <c r="R3888"/>
  <c r="P3888"/>
  <c r="N3888"/>
  <c r="Y3887"/>
  <c r="W3887"/>
  <c r="U3887"/>
  <c r="S3887"/>
  <c r="Q3887"/>
  <c r="O3887"/>
  <c r="Z3886"/>
  <c r="X3886"/>
  <c r="V3886"/>
  <c r="T3886"/>
  <c r="R3886"/>
  <c r="P3886"/>
  <c r="N3886"/>
  <c r="Y3885"/>
  <c r="W3885"/>
  <c r="U3885"/>
  <c r="S3885"/>
  <c r="Q3885"/>
  <c r="O3885"/>
  <c r="Z3884"/>
  <c r="X3884"/>
  <c r="V3884"/>
  <c r="T3884"/>
  <c r="R3884"/>
  <c r="P3884"/>
  <c r="N3884"/>
  <c r="Y3883"/>
  <c r="W3883"/>
  <c r="U3883"/>
  <c r="S3883"/>
  <c r="Q3883"/>
  <c r="O3883"/>
  <c r="Z3882"/>
  <c r="X3882"/>
  <c r="V3882"/>
  <c r="T3882"/>
  <c r="R3882"/>
  <c r="P3882"/>
  <c r="N3882"/>
  <c r="Y3881"/>
  <c r="W3881"/>
  <c r="U3881"/>
  <c r="S3881"/>
  <c r="Q3881"/>
  <c r="O3881"/>
  <c r="Z3880"/>
  <c r="X3880"/>
  <c r="V3880"/>
  <c r="T3880"/>
  <c r="R3880"/>
  <c r="P3880"/>
  <c r="N3880"/>
  <c r="Y3879"/>
  <c r="W3879"/>
  <c r="U3879"/>
  <c r="S3879"/>
  <c r="Q3879"/>
  <c r="O3879"/>
  <c r="Z3878"/>
  <c r="X3878"/>
  <c r="V3878"/>
  <c r="T3878"/>
  <c r="R3878"/>
  <c r="P3878"/>
  <c r="N3878"/>
  <c r="Y3877"/>
  <c r="W3877"/>
  <c r="U3877"/>
  <c r="S3877"/>
  <c r="Q3877"/>
  <c r="O3877"/>
  <c r="Z3876"/>
  <c r="X3876"/>
  <c r="V3876"/>
  <c r="T3876"/>
  <c r="R3876"/>
  <c r="P3876"/>
  <c r="N3876"/>
  <c r="Y3875"/>
  <c r="W3875"/>
  <c r="U3875"/>
  <c r="S3875"/>
  <c r="Q3875"/>
  <c r="O3875"/>
  <c r="Z3874"/>
  <c r="X3874"/>
  <c r="V3874"/>
  <c r="T3874"/>
  <c r="R3874"/>
  <c r="P3874"/>
  <c r="N3874"/>
  <c r="Y3873"/>
  <c r="W3873"/>
  <c r="U3873"/>
  <c r="S3873"/>
  <c r="Q3873"/>
  <c r="O3873"/>
  <c r="Z3872"/>
  <c r="X3872"/>
  <c r="V3872"/>
  <c r="T3872"/>
  <c r="R3872"/>
  <c r="P3872"/>
  <c r="N3872"/>
  <c r="Y3871"/>
  <c r="W3871"/>
  <c r="U3871"/>
  <c r="S3871"/>
  <c r="Q3871"/>
  <c r="O3871"/>
  <c r="Z3870"/>
  <c r="X3870"/>
  <c r="V3870"/>
  <c r="T3870"/>
  <c r="R3870"/>
  <c r="P3870"/>
  <c r="N3870"/>
  <c r="Y3869"/>
  <c r="W3869"/>
  <c r="U3869"/>
  <c r="S3869"/>
  <c r="Q3869"/>
  <c r="O3869"/>
  <c r="Z3868"/>
  <c r="X3868"/>
  <c r="V3868"/>
  <c r="T3868"/>
  <c r="R3868"/>
  <c r="P3868"/>
  <c r="N3868"/>
  <c r="Y3867"/>
  <c r="W3867"/>
  <c r="U3867"/>
  <c r="S3867"/>
  <c r="Q3867"/>
  <c r="O3867"/>
  <c r="Z3866"/>
  <c r="X3866"/>
  <c r="V3866"/>
  <c r="T3866"/>
  <c r="R3866"/>
  <c r="P3866"/>
  <c r="N3866"/>
  <c r="Y3865"/>
  <c r="W3865"/>
  <c r="U3865"/>
  <c r="S3865"/>
  <c r="Q3865"/>
  <c r="O3865"/>
  <c r="Z3864"/>
  <c r="X3864"/>
  <c r="V3864"/>
  <c r="T3864"/>
  <c r="R3864"/>
  <c r="P3864"/>
  <c r="N3864"/>
  <c r="Y3863"/>
  <c r="W3863"/>
  <c r="U3863"/>
  <c r="S3863"/>
  <c r="Q3863"/>
  <c r="O3863"/>
  <c r="Z3862"/>
  <c r="X3862"/>
  <c r="V3862"/>
  <c r="T3862"/>
  <c r="R3862"/>
  <c r="P3862"/>
  <c r="N3862"/>
  <c r="Y3861"/>
  <c r="W3861"/>
  <c r="U3861"/>
  <c r="S3861"/>
  <c r="Q3861"/>
  <c r="O3861"/>
  <c r="Z3860"/>
  <c r="X3860"/>
  <c r="V3860"/>
  <c r="T3860"/>
  <c r="R3860"/>
  <c r="P3860"/>
  <c r="N3860"/>
  <c r="Y3859"/>
  <c r="W3859"/>
  <c r="U3859"/>
  <c r="S3859"/>
  <c r="Q3859"/>
  <c r="O3859"/>
  <c r="Z3858"/>
  <c r="X3858"/>
  <c r="V3858"/>
  <c r="T3858"/>
  <c r="R3858"/>
  <c r="P3858"/>
  <c r="N3858"/>
  <c r="Y3857"/>
  <c r="W3857"/>
  <c r="U3857"/>
  <c r="S3857"/>
  <c r="Q3857"/>
  <c r="O3857"/>
  <c r="Z3856"/>
  <c r="X3856"/>
  <c r="V3856"/>
  <c r="T3856"/>
  <c r="R3856"/>
  <c r="P3856"/>
  <c r="N3856"/>
  <c r="Y3855"/>
  <c r="W3855"/>
  <c r="U3855"/>
  <c r="S3855"/>
  <c r="Q3855"/>
  <c r="O3855"/>
  <c r="Z3854"/>
  <c r="X3854"/>
  <c r="V3854"/>
  <c r="T3854"/>
  <c r="R3854"/>
  <c r="P3854"/>
  <c r="N3854"/>
  <c r="Y3853"/>
  <c r="W3853"/>
  <c r="U3853"/>
  <c r="S3853"/>
  <c r="Q3853"/>
  <c r="O3853"/>
  <c r="Z3852"/>
  <c r="X3852"/>
  <c r="V3852"/>
  <c r="T3852"/>
  <c r="R3852"/>
  <c r="P3852"/>
  <c r="N3852"/>
  <c r="Y3851"/>
  <c r="W3851"/>
  <c r="U3851"/>
  <c r="S3851"/>
  <c r="Q3851"/>
  <c r="O3851"/>
  <c r="Z3850"/>
  <c r="X3850"/>
  <c r="V3850"/>
  <c r="T3850"/>
  <c r="R3850"/>
  <c r="P3850"/>
  <c r="N3850"/>
  <c r="Y3849"/>
  <c r="W3849"/>
  <c r="U3849"/>
  <c r="S3849"/>
  <c r="Q3849"/>
  <c r="O3849"/>
  <c r="Z3848"/>
  <c r="X3848"/>
  <c r="V3848"/>
  <c r="T3848"/>
  <c r="R3848"/>
  <c r="P3848"/>
  <c r="N3848"/>
  <c r="Y3847"/>
  <c r="W3847"/>
  <c r="U3847"/>
  <c r="S3847"/>
  <c r="Q3847"/>
  <c r="O3847"/>
  <c r="Z3846"/>
  <c r="X3846"/>
  <c r="V3846"/>
  <c r="T3846"/>
  <c r="R3846"/>
  <c r="P3846"/>
  <c r="N3846"/>
  <c r="Y3845"/>
  <c r="W3845"/>
  <c r="U3845"/>
  <c r="S3845"/>
  <c r="Q3845"/>
  <c r="O3845"/>
  <c r="Z3844"/>
  <c r="X3844"/>
  <c r="V3844"/>
  <c r="T3844"/>
  <c r="R3844"/>
  <c r="P3844"/>
  <c r="N3844"/>
  <c r="Y3843"/>
  <c r="W3843"/>
  <c r="U3843"/>
  <c r="S3843"/>
  <c r="Q3843"/>
  <c r="O3843"/>
  <c r="Z3842"/>
  <c r="X3842"/>
  <c r="V3842"/>
  <c r="T3842"/>
  <c r="R3842"/>
  <c r="P3842"/>
  <c r="N3842"/>
  <c r="Y3841"/>
  <c r="W3841"/>
  <c r="U3841"/>
  <c r="S3841"/>
  <c r="Q3841"/>
  <c r="O3841"/>
  <c r="Z3840"/>
  <c r="X3840"/>
  <c r="V3840"/>
  <c r="T3840"/>
  <c r="R3840"/>
  <c r="P3840"/>
  <c r="N3840"/>
  <c r="Y3839"/>
  <c r="W3839"/>
  <c r="U3839"/>
  <c r="S3839"/>
  <c r="Q3839"/>
  <c r="O3839"/>
  <c r="Z3838"/>
  <c r="X3838"/>
  <c r="V3838"/>
  <c r="T3838"/>
  <c r="R3838"/>
  <c r="P3838"/>
  <c r="N3838"/>
  <c r="Y3837"/>
  <c r="W3837"/>
  <c r="U3837"/>
  <c r="S3837"/>
  <c r="Q3837"/>
  <c r="O3837"/>
  <c r="Z3836"/>
  <c r="X3836"/>
  <c r="V3836"/>
  <c r="T3836"/>
  <c r="R3836"/>
  <c r="P3836"/>
  <c r="N3836"/>
  <c r="Y3835"/>
  <c r="W3835"/>
  <c r="U3835"/>
  <c r="S3835"/>
  <c r="Q3835"/>
  <c r="O3835"/>
  <c r="Z3834"/>
  <c r="X3834"/>
  <c r="V3834"/>
  <c r="T3834"/>
  <c r="R3834"/>
  <c r="P3834"/>
  <c r="N3834"/>
  <c r="Y3833"/>
  <c r="W3833"/>
  <c r="U3833"/>
  <c r="S3833"/>
  <c r="Q3833"/>
  <c r="O3833"/>
  <c r="Z3832"/>
  <c r="X3832"/>
  <c r="V3832"/>
  <c r="T3832"/>
  <c r="R3832"/>
  <c r="P3832"/>
  <c r="N3832"/>
  <c r="Y3831"/>
  <c r="W3831"/>
  <c r="U3831"/>
  <c r="S3831"/>
  <c r="Q3831"/>
  <c r="O3831"/>
  <c r="Z3830"/>
  <c r="X3830"/>
  <c r="V3830"/>
  <c r="T3830"/>
  <c r="R3830"/>
  <c r="P3830"/>
  <c r="N3830"/>
  <c r="Y3829"/>
  <c r="W3829"/>
  <c r="U3829"/>
  <c r="S3829"/>
  <c r="Q3829"/>
  <c r="O3829"/>
  <c r="Z3828"/>
  <c r="X3828"/>
  <c r="V3828"/>
  <c r="T3828"/>
  <c r="R3828"/>
  <c r="P3828"/>
  <c r="N3828"/>
  <c r="Y3827"/>
  <c r="W3827"/>
  <c r="U3827"/>
  <c r="S3827"/>
  <c r="Q3827"/>
  <c r="O3827"/>
  <c r="Z3826"/>
  <c r="X3826"/>
  <c r="V3826"/>
  <c r="T3826"/>
  <c r="R3826"/>
  <c r="P3826"/>
  <c r="N3826"/>
  <c r="Y3825"/>
  <c r="W3825"/>
  <c r="U3825"/>
  <c r="S3825"/>
  <c r="Q3825"/>
  <c r="O3825"/>
  <c r="Z3824"/>
  <c r="X3824"/>
  <c r="V3824"/>
  <c r="T3824"/>
  <c r="R3824"/>
  <c r="P3824"/>
  <c r="N3824"/>
  <c r="Y3823"/>
  <c r="W3823"/>
  <c r="U3823"/>
  <c r="S3823"/>
  <c r="Q3823"/>
  <c r="O3823"/>
  <c r="Z3822"/>
  <c r="X3822"/>
  <c r="V3822"/>
  <c r="T3822"/>
  <c r="R3822"/>
  <c r="P3822"/>
  <c r="N3822"/>
  <c r="Y3821"/>
  <c r="W3821"/>
  <c r="U3821"/>
  <c r="S3821"/>
  <c r="Q3821"/>
  <c r="O3821"/>
  <c r="Z3820"/>
  <c r="X3820"/>
  <c r="V3820"/>
  <c r="T3820"/>
  <c r="R3820"/>
  <c r="P3820"/>
  <c r="N3820"/>
  <c r="Y3819"/>
  <c r="W3819"/>
  <c r="U3819"/>
  <c r="S3819"/>
  <c r="Q3819"/>
  <c r="O3819"/>
  <c r="Z3818"/>
  <c r="X3818"/>
  <c r="V3818"/>
  <c r="T3818"/>
  <c r="R3818"/>
  <c r="P3818"/>
  <c r="N3818"/>
  <c r="Y3817"/>
  <c r="W3817"/>
  <c r="U3817"/>
  <c r="S3817"/>
  <c r="Q3817"/>
  <c r="O3817"/>
  <c r="Z3816"/>
  <c r="X3816"/>
  <c r="V3816"/>
  <c r="T3816"/>
  <c r="R3816"/>
  <c r="P3816"/>
  <c r="N3816"/>
  <c r="Y3815"/>
  <c r="W3815"/>
  <c r="U3815"/>
  <c r="S3815"/>
  <c r="Q3815"/>
  <c r="O3815"/>
  <c r="Z3814"/>
  <c r="X3814"/>
  <c r="V3814"/>
  <c r="T3814"/>
  <c r="R3814"/>
  <c r="P3814"/>
  <c r="N3814"/>
  <c r="Y3813"/>
  <c r="W3813"/>
  <c r="U3813"/>
  <c r="S3813"/>
  <c r="Q3813"/>
  <c r="O3813"/>
  <c r="Z3812"/>
  <c r="X3812"/>
  <c r="V3812"/>
  <c r="T3812"/>
  <c r="R3812"/>
  <c r="P3812"/>
  <c r="N3812"/>
  <c r="Y3811"/>
  <c r="W3811"/>
  <c r="U3811"/>
  <c r="S3811"/>
  <c r="Q3811"/>
  <c r="O3811"/>
  <c r="Z3810"/>
  <c r="X3810"/>
  <c r="V3810"/>
  <c r="T3810"/>
  <c r="R3810"/>
  <c r="P3810"/>
  <c r="N3810"/>
  <c r="Y3809"/>
  <c r="W3809"/>
  <c r="U3809"/>
  <c r="S3809"/>
  <c r="Q3809"/>
  <c r="O3809"/>
  <c r="Z3808"/>
  <c r="X3808"/>
  <c r="V3808"/>
  <c r="T3808"/>
  <c r="R3808"/>
  <c r="P3808"/>
  <c r="N3808"/>
  <c r="Y3807"/>
  <c r="W3807"/>
  <c r="U3807"/>
  <c r="S3807"/>
  <c r="Q3807"/>
  <c r="O3807"/>
  <c r="Z3806"/>
  <c r="X3806"/>
  <c r="V3806"/>
  <c r="T3806"/>
  <c r="R3806"/>
  <c r="P3806"/>
  <c r="N3806"/>
  <c r="Y3805"/>
  <c r="W3805"/>
  <c r="U3805"/>
  <c r="S3805"/>
  <c r="Q3805"/>
  <c r="O3805"/>
  <c r="Z3804"/>
  <c r="X3804"/>
  <c r="V3804"/>
  <c r="T3804"/>
  <c r="R3804"/>
  <c r="P3804"/>
  <c r="N3804"/>
  <c r="Y3803"/>
  <c r="W3803"/>
  <c r="U3803"/>
  <c r="S3803"/>
  <c r="Q3803"/>
  <c r="O3803"/>
  <c r="Z3802"/>
  <c r="X3802"/>
  <c r="V3802"/>
  <c r="T3802"/>
  <c r="R3802"/>
  <c r="P3802"/>
  <c r="N3802"/>
  <c r="Y3801"/>
  <c r="W3801"/>
  <c r="U3801"/>
  <c r="S3801"/>
  <c r="Q3801"/>
  <c r="O3801"/>
  <c r="Z3800"/>
  <c r="X3800"/>
  <c r="V3800"/>
  <c r="T3800"/>
  <c r="R3800"/>
  <c r="P3800"/>
  <c r="N3800"/>
  <c r="Y3799"/>
  <c r="W3799"/>
  <c r="U3799"/>
  <c r="S3799"/>
  <c r="Q3799"/>
  <c r="O3799"/>
  <c r="Z3798"/>
  <c r="X3798"/>
  <c r="V3798"/>
  <c r="T3798"/>
  <c r="R3798"/>
  <c r="P3798"/>
  <c r="N3798"/>
  <c r="Y3797"/>
  <c r="W3797"/>
  <c r="U3797"/>
  <c r="S3797"/>
  <c r="Q3797"/>
  <c r="O3797"/>
  <c r="Z3796"/>
  <c r="X3796"/>
  <c r="V3796"/>
  <c r="T3796"/>
  <c r="R3796"/>
  <c r="P3796"/>
  <c r="N3796"/>
  <c r="Y3795"/>
  <c r="W3795"/>
  <c r="U3795"/>
  <c r="S3795"/>
  <c r="Q3795"/>
  <c r="O3795"/>
  <c r="Z3794"/>
  <c r="X3794"/>
  <c r="V3794"/>
  <c r="T3794"/>
  <c r="R3794"/>
  <c r="P3794"/>
  <c r="N3794"/>
  <c r="Y3793"/>
  <c r="W3793"/>
  <c r="U3793"/>
  <c r="S3793"/>
  <c r="Q3793"/>
  <c r="O3793"/>
  <c r="Z3792"/>
  <c r="X3792"/>
  <c r="V3792"/>
  <c r="T3792"/>
  <c r="R3792"/>
  <c r="P3792"/>
  <c r="N3792"/>
  <c r="Y3791"/>
  <c r="W3791"/>
  <c r="U3791"/>
  <c r="S3791"/>
  <c r="Q3791"/>
  <c r="O3791"/>
  <c r="Z3790"/>
  <c r="X3790"/>
  <c r="V3790"/>
  <c r="T3790"/>
  <c r="R3790"/>
  <c r="P3790"/>
  <c r="N3790"/>
  <c r="Y3789"/>
  <c r="W3789"/>
  <c r="U3789"/>
  <c r="S3789"/>
  <c r="Q3789"/>
  <c r="O3789"/>
  <c r="Z3788"/>
  <c r="X3788"/>
  <c r="V3788"/>
  <c r="T3788"/>
  <c r="R3788"/>
  <c r="P3788"/>
  <c r="N3788"/>
  <c r="Y3787"/>
  <c r="W3787"/>
  <c r="U3787"/>
  <c r="S3787"/>
  <c r="Q3787"/>
  <c r="O3787"/>
  <c r="Z3786"/>
  <c r="X3786"/>
  <c r="V3786"/>
  <c r="T3786"/>
  <c r="R3786"/>
  <c r="P3786"/>
  <c r="N3786"/>
  <c r="Y3785"/>
  <c r="W3785"/>
  <c r="U3785"/>
  <c r="S3785"/>
  <c r="Q3785"/>
  <c r="O3785"/>
  <c r="Z3784"/>
  <c r="X3784"/>
  <c r="V3784"/>
  <c r="T3784"/>
  <c r="R3784"/>
  <c r="P3784"/>
  <c r="N3784"/>
  <c r="Y3783"/>
  <c r="W3783"/>
  <c r="U3783"/>
  <c r="S3783"/>
  <c r="Q3783"/>
  <c r="O3783"/>
  <c r="Z3782"/>
  <c r="X3782"/>
  <c r="V3782"/>
  <c r="T3782"/>
  <c r="R3782"/>
  <c r="P3782"/>
  <c r="N3782"/>
  <c r="Y3781"/>
  <c r="W3781"/>
  <c r="U3781"/>
  <c r="S3781"/>
  <c r="Q3781"/>
  <c r="O3781"/>
  <c r="Z3780"/>
  <c r="X3780"/>
  <c r="V3780"/>
  <c r="T3780"/>
  <c r="R3780"/>
  <c r="P3780"/>
  <c r="N3780"/>
  <c r="Y3779"/>
  <c r="W3779"/>
  <c r="U3779"/>
  <c r="S3779"/>
  <c r="Q3779"/>
  <c r="O3779"/>
  <c r="Z3778"/>
  <c r="X3778"/>
  <c r="V3778"/>
  <c r="T3778"/>
  <c r="R3778"/>
  <c r="P3778"/>
  <c r="N3778"/>
  <c r="Y3777"/>
  <c r="W3777"/>
  <c r="U3777"/>
  <c r="S3777"/>
  <c r="Q3777"/>
  <c r="O3777"/>
  <c r="Z3776"/>
  <c r="X3776"/>
  <c r="V3776"/>
  <c r="T3776"/>
  <c r="R3776"/>
  <c r="P3776"/>
  <c r="N3776"/>
  <c r="Y3775"/>
  <c r="W3775"/>
  <c r="U3775"/>
  <c r="S3775"/>
  <c r="Q3775"/>
  <c r="O3775"/>
  <c r="Z3774"/>
  <c r="X3774"/>
  <c r="V3774"/>
  <c r="T3774"/>
  <c r="R3774"/>
  <c r="P3774"/>
  <c r="N3774"/>
  <c r="Y3773"/>
  <c r="W3773"/>
  <c r="U3773"/>
  <c r="S3773"/>
  <c r="Q3773"/>
  <c r="O3773"/>
  <c r="Z3772"/>
  <c r="X3772"/>
  <c r="V3772"/>
  <c r="T3772"/>
  <c r="R3772"/>
  <c r="P3772"/>
  <c r="N3772"/>
  <c r="Y3771"/>
  <c r="W3771"/>
  <c r="U3771"/>
  <c r="S3771"/>
  <c r="Q3771"/>
  <c r="O3771"/>
  <c r="Z3770"/>
  <c r="X3770"/>
  <c r="V3770"/>
  <c r="T3770"/>
  <c r="R3770"/>
  <c r="P3770"/>
  <c r="N3770"/>
  <c r="Y3769"/>
  <c r="W3769"/>
  <c r="U3769"/>
  <c r="S3769"/>
  <c r="Q3769"/>
  <c r="O3769"/>
  <c r="Z3768"/>
  <c r="X3768"/>
  <c r="V3768"/>
  <c r="T3768"/>
  <c r="R3768"/>
  <c r="P3768"/>
  <c r="N3768"/>
  <c r="Y3767"/>
  <c r="W3767"/>
  <c r="U3767"/>
  <c r="S3767"/>
  <c r="Q3767"/>
  <c r="O3767"/>
  <c r="Z3766"/>
  <c r="X3766"/>
  <c r="V3766"/>
  <c r="T3766"/>
  <c r="R3766"/>
  <c r="P3766"/>
  <c r="N3766"/>
  <c r="Y3765"/>
  <c r="W3765"/>
  <c r="U3765"/>
  <c r="S3765"/>
  <c r="Q3765"/>
  <c r="O3765"/>
  <c r="Z3764"/>
  <c r="X3764"/>
  <c r="V3764"/>
  <c r="T3764"/>
  <c r="R3764"/>
  <c r="P3764"/>
  <c r="N3764"/>
  <c r="Y3763"/>
  <c r="W3763"/>
  <c r="U3763"/>
  <c r="S3763"/>
  <c r="Q3763"/>
  <c r="O3763"/>
  <c r="Z3762"/>
  <c r="X3762"/>
  <c r="V3762"/>
  <c r="T3762"/>
  <c r="R3762"/>
  <c r="P3762"/>
  <c r="N3762"/>
  <c r="Y3761"/>
  <c r="W3761"/>
  <c r="U3761"/>
  <c r="S3761"/>
  <c r="Q3761"/>
  <c r="O3761"/>
  <c r="Z3760"/>
  <c r="X3760"/>
  <c r="V3760"/>
  <c r="T3760"/>
  <c r="R3760"/>
  <c r="P3760"/>
  <c r="N3760"/>
  <c r="Y3759"/>
  <c r="W3759"/>
  <c r="U3759"/>
  <c r="S3759"/>
  <c r="Q3759"/>
  <c r="O3759"/>
  <c r="Z3758"/>
  <c r="X3758"/>
  <c r="V3758"/>
  <c r="T3758"/>
  <c r="R3758"/>
  <c r="P3758"/>
  <c r="N3758"/>
  <c r="Y3757"/>
  <c r="W3757"/>
  <c r="U3757"/>
  <c r="S3757"/>
  <c r="Q3757"/>
  <c r="O3757"/>
  <c r="Z3756"/>
  <c r="X3756"/>
  <c r="V3756"/>
  <c r="T3756"/>
  <c r="R3756"/>
  <c r="P3756"/>
  <c r="N3756"/>
  <c r="Y3755"/>
  <c r="W3755"/>
  <c r="U3755"/>
  <c r="S3755"/>
  <c r="Q3755"/>
  <c r="O3755"/>
  <c r="Z3754"/>
  <c r="X3754"/>
  <c r="V3754"/>
  <c r="T3754"/>
  <c r="R3754"/>
  <c r="P3754"/>
  <c r="N3754"/>
  <c r="Y3753"/>
  <c r="W3753"/>
  <c r="U3753"/>
  <c r="S3753"/>
  <c r="Q3753"/>
  <c r="O3753"/>
  <c r="Z3752"/>
  <c r="X3752"/>
  <c r="V3752"/>
  <c r="T3752"/>
  <c r="R3752"/>
  <c r="P3752"/>
  <c r="N3752"/>
  <c r="Y3751"/>
  <c r="W3751"/>
  <c r="U3751"/>
  <c r="S3751"/>
  <c r="Q3751"/>
  <c r="O3751"/>
  <c r="Z3750"/>
  <c r="X3750"/>
  <c r="V3750"/>
  <c r="T3750"/>
  <c r="R3750"/>
  <c r="P3750"/>
  <c r="N3750"/>
  <c r="Y3749"/>
  <c r="W3749"/>
  <c r="U3749"/>
  <c r="S3749"/>
  <c r="Q3749"/>
  <c r="O3749"/>
  <c r="Z3748"/>
  <c r="X3748"/>
  <c r="V3748"/>
  <c r="T3748"/>
  <c r="R3748"/>
  <c r="P3748"/>
  <c r="N3748"/>
  <c r="Y3747"/>
  <c r="W3747"/>
  <c r="U3747"/>
  <c r="S3747"/>
  <c r="Q3747"/>
  <c r="O3747"/>
  <c r="Z3746"/>
  <c r="X3746"/>
  <c r="V3746"/>
  <c r="T3746"/>
  <c r="R3746"/>
  <c r="P3746"/>
  <c r="N3746"/>
  <c r="Y3745"/>
  <c r="W3745"/>
  <c r="U3745"/>
  <c r="S3745"/>
  <c r="Q3745"/>
  <c r="O3745"/>
  <c r="Z3744"/>
  <c r="X3744"/>
  <c r="V3744"/>
  <c r="T3744"/>
  <c r="R3744"/>
  <c r="P3744"/>
  <c r="N3744"/>
  <c r="Y3743"/>
  <c r="W3743"/>
  <c r="U3743"/>
  <c r="S3743"/>
  <c r="Q3743"/>
  <c r="O3743"/>
  <c r="Z3742"/>
  <c r="X3742"/>
  <c r="V3742"/>
  <c r="T3742"/>
  <c r="R3742"/>
  <c r="P3742"/>
  <c r="N3742"/>
  <c r="Y3741"/>
  <c r="W3741"/>
  <c r="U3741"/>
  <c r="S3741"/>
  <c r="Q3741"/>
  <c r="O3741"/>
  <c r="Z3740"/>
  <c r="X3740"/>
  <c r="V3740"/>
  <c r="T3740"/>
  <c r="R3740"/>
  <c r="P3740"/>
  <c r="N3740"/>
  <c r="Y3739"/>
  <c r="W3739"/>
  <c r="U3739"/>
  <c r="S3739"/>
  <c r="Q3739"/>
  <c r="O3739"/>
  <c r="Z3738"/>
  <c r="X3738"/>
  <c r="V3738"/>
  <c r="T3738"/>
  <c r="R3738"/>
  <c r="P3738"/>
  <c r="N3738"/>
  <c r="Y3737"/>
  <c r="W3737"/>
  <c r="U3737"/>
  <c r="S3737"/>
  <c r="Q3737"/>
  <c r="O3737"/>
  <c r="Y3735"/>
  <c r="W3735"/>
  <c r="U3735"/>
  <c r="S3735"/>
  <c r="Q3735"/>
  <c r="O3735"/>
  <c r="Z3734"/>
  <c r="X3734"/>
  <c r="V3734"/>
  <c r="T3734"/>
  <c r="R3734"/>
  <c r="P3734"/>
  <c r="N3734"/>
  <c r="Y3733"/>
  <c r="W3733"/>
  <c r="U3733"/>
  <c r="S3733"/>
  <c r="Q3733"/>
  <c r="O3733"/>
  <c r="Z3732"/>
  <c r="X3732"/>
  <c r="V3732"/>
  <c r="T3732"/>
  <c r="R3732"/>
  <c r="P3732"/>
  <c r="N3732"/>
  <c r="Y3731"/>
  <c r="W3731"/>
  <c r="U3731"/>
  <c r="S3731"/>
  <c r="Q3731"/>
  <c r="O3731"/>
  <c r="Z3730"/>
  <c r="X3730"/>
  <c r="V3730"/>
  <c r="T3730"/>
  <c r="R3730"/>
  <c r="P3730"/>
  <c r="N3730"/>
  <c r="Y3729"/>
  <c r="W3729"/>
  <c r="U3729"/>
  <c r="S3729"/>
  <c r="Q3729"/>
  <c r="O3729"/>
  <c r="Z3728"/>
  <c r="X3728"/>
  <c r="V3728"/>
  <c r="T3728"/>
  <c r="R3728"/>
  <c r="P3728"/>
  <c r="N3728"/>
  <c r="Y3727"/>
  <c r="W3727"/>
  <c r="U3727"/>
  <c r="S3727"/>
  <c r="Q3727"/>
  <c r="O3727"/>
  <c r="Z3726"/>
  <c r="X3726"/>
  <c r="V3726"/>
  <c r="T3726"/>
  <c r="R3726"/>
  <c r="P3726"/>
  <c r="N3726"/>
  <c r="Y3725"/>
  <c r="W3725"/>
  <c r="U3725"/>
  <c r="S3725"/>
  <c r="Q3725"/>
  <c r="O3725"/>
  <c r="Z3724"/>
  <c r="X3724"/>
  <c r="V3724"/>
  <c r="T3724"/>
  <c r="R3724"/>
  <c r="P3724"/>
  <c r="N3724"/>
  <c r="Y3723"/>
  <c r="W3723"/>
  <c r="U3723"/>
  <c r="S3723"/>
  <c r="Q3723"/>
  <c r="O3723"/>
  <c r="Z3722"/>
  <c r="X3722"/>
  <c r="V3722"/>
  <c r="T3722"/>
  <c r="R3722"/>
  <c r="P3722"/>
  <c r="N3722"/>
  <c r="Y3721"/>
  <c r="W3721"/>
  <c r="U3721"/>
  <c r="S3721"/>
  <c r="Q3721"/>
  <c r="O3721"/>
  <c r="Z3720"/>
  <c r="X3720"/>
  <c r="V3720"/>
  <c r="T3720"/>
  <c r="R3720"/>
  <c r="P3720"/>
  <c r="N3720"/>
  <c r="Y3719"/>
  <c r="W3719"/>
  <c r="U3719"/>
  <c r="S3719"/>
  <c r="Q3719"/>
  <c r="O3719"/>
  <c r="Z3718"/>
  <c r="X3718"/>
  <c r="V3718"/>
  <c r="T3718"/>
  <c r="R3718"/>
  <c r="P3718"/>
  <c r="N3718"/>
  <c r="Y3717"/>
  <c r="W3717"/>
  <c r="U3717"/>
  <c r="S3717"/>
  <c r="Q3717"/>
  <c r="O3717"/>
  <c r="Z3716"/>
  <c r="X3716"/>
  <c r="V3716"/>
  <c r="T3716"/>
  <c r="R3716"/>
  <c r="P3716"/>
  <c r="N3716"/>
  <c r="Y3715"/>
  <c r="W3715"/>
  <c r="U3715"/>
  <c r="S3715"/>
  <c r="Q3715"/>
  <c r="O3715"/>
  <c r="Z3714"/>
  <c r="X3714"/>
  <c r="V3714"/>
  <c r="T3714"/>
  <c r="R3714"/>
  <c r="P3714"/>
  <c r="N3714"/>
  <c r="Y3713"/>
  <c r="W3713"/>
  <c r="U3713"/>
  <c r="S3713"/>
  <c r="Q3713"/>
  <c r="O3713"/>
  <c r="Z3712"/>
  <c r="X3712"/>
  <c r="V3712"/>
  <c r="T3712"/>
  <c r="R3712"/>
  <c r="P3712"/>
  <c r="N3712"/>
  <c r="Y3711"/>
  <c r="W3711"/>
  <c r="U3711"/>
  <c r="S3711"/>
  <c r="Q3711"/>
  <c r="O3711"/>
  <c r="Z3710"/>
  <c r="X3710"/>
  <c r="V3710"/>
  <c r="T3710"/>
  <c r="R3710"/>
  <c r="P3710"/>
  <c r="N3710"/>
  <c r="Y3709"/>
  <c r="W3709"/>
  <c r="U3709"/>
  <c r="S3709"/>
  <c r="Q3709"/>
  <c r="O3709"/>
  <c r="Z3708"/>
  <c r="X3708"/>
  <c r="V3708"/>
  <c r="T3708"/>
  <c r="R3708"/>
  <c r="P3708"/>
  <c r="N3708"/>
  <c r="Y3707"/>
  <c r="W3707"/>
  <c r="U3707"/>
  <c r="S3707"/>
  <c r="Q3707"/>
  <c r="O3707"/>
  <c r="Z3706"/>
  <c r="X3706"/>
  <c r="V3706"/>
  <c r="T3706"/>
  <c r="R3706"/>
  <c r="P3706"/>
  <c r="N3706"/>
  <c r="Y3705"/>
  <c r="W3705"/>
  <c r="U3705"/>
  <c r="S3705"/>
  <c r="Q3705"/>
  <c r="O3705"/>
  <c r="Z3704"/>
  <c r="X3704"/>
  <c r="V3704"/>
  <c r="T3704"/>
  <c r="R3704"/>
  <c r="P3704"/>
  <c r="N3704"/>
  <c r="Y3703"/>
  <c r="W3703"/>
  <c r="U3703"/>
  <c r="S3703"/>
  <c r="Q3703"/>
  <c r="O3703"/>
  <c r="Z3702"/>
  <c r="X3702"/>
  <c r="V3702"/>
  <c r="T3702"/>
  <c r="R3702"/>
  <c r="P3702"/>
  <c r="N3702"/>
  <c r="Y3701"/>
  <c r="W3701"/>
  <c r="U3701"/>
  <c r="S3701"/>
  <c r="Q3701"/>
  <c r="O3701"/>
  <c r="Z3700"/>
  <c r="X3700"/>
  <c r="V3700"/>
  <c r="T3700"/>
  <c r="R3700"/>
  <c r="P3700"/>
  <c r="N3700"/>
  <c r="Y3699"/>
  <c r="W3699"/>
  <c r="U3699"/>
  <c r="S3699"/>
  <c r="Q3699"/>
  <c r="O3699"/>
  <c r="Z3698"/>
  <c r="X3698"/>
  <c r="V3698"/>
  <c r="T3698"/>
  <c r="R3698"/>
  <c r="P3698"/>
  <c r="N3698"/>
  <c r="Y3697"/>
  <c r="W3697"/>
  <c r="U3697"/>
  <c r="S3697"/>
  <c r="Q3697"/>
  <c r="O3697"/>
  <c r="Z3696"/>
  <c r="X3696"/>
  <c r="V3696"/>
  <c r="T3696"/>
  <c r="R3696"/>
  <c r="P3696"/>
  <c r="N3696"/>
  <c r="Y3695"/>
  <c r="W3695"/>
  <c r="U3695"/>
  <c r="S3695"/>
  <c r="Q3695"/>
  <c r="O3695"/>
  <c r="Z3694"/>
  <c r="X3694"/>
  <c r="V3694"/>
  <c r="T3694"/>
  <c r="R3694"/>
  <c r="P3694"/>
  <c r="N3694"/>
  <c r="Y3693"/>
  <c r="W3693"/>
  <c r="U3693"/>
  <c r="S3693"/>
  <c r="Q3693"/>
  <c r="O3693"/>
  <c r="Z3692"/>
  <c r="X3692"/>
  <c r="V3692"/>
  <c r="T3692"/>
  <c r="R3692"/>
  <c r="P3692"/>
  <c r="N3692"/>
  <c r="Y3691"/>
  <c r="W3691"/>
  <c r="U3691"/>
  <c r="S3691"/>
  <c r="Q3691"/>
  <c r="O3691"/>
  <c r="Z3690"/>
  <c r="X3690"/>
  <c r="V3690"/>
  <c r="T3690"/>
  <c r="R3690"/>
  <c r="P3690"/>
  <c r="N3690"/>
  <c r="Y3689"/>
  <c r="W3689"/>
  <c r="U3689"/>
  <c r="S3689"/>
  <c r="Q3689"/>
  <c r="O3689"/>
  <c r="Z3688"/>
  <c r="X3688"/>
  <c r="V3688"/>
  <c r="T3688"/>
  <c r="R3688"/>
  <c r="P3688"/>
  <c r="N3688"/>
  <c r="Y3687"/>
  <c r="W3687"/>
  <c r="U3687"/>
  <c r="S3687"/>
  <c r="Q3687"/>
  <c r="O3687"/>
  <c r="Z3686"/>
  <c r="X3686"/>
  <c r="V3686"/>
  <c r="T3686"/>
  <c r="R3686"/>
  <c r="P3686"/>
  <c r="N3686"/>
  <c r="Y3685"/>
  <c r="W3685"/>
  <c r="U3685"/>
  <c r="S3685"/>
  <c r="Q3685"/>
  <c r="O3685"/>
  <c r="Z3684"/>
  <c r="X3684"/>
  <c r="V3684"/>
  <c r="T3684"/>
  <c r="R3684"/>
  <c r="P3684"/>
  <c r="N3684"/>
  <c r="Y3683"/>
  <c r="W3683"/>
  <c r="U3683"/>
  <c r="S3683"/>
  <c r="Q3683"/>
  <c r="O3683"/>
  <c r="Z3682"/>
  <c r="X3682"/>
  <c r="V3682"/>
  <c r="T3682"/>
  <c r="R3682"/>
  <c r="P3682"/>
  <c r="N3682"/>
  <c r="Y3681"/>
  <c r="W3681"/>
  <c r="U3681"/>
  <c r="S3681"/>
  <c r="Q3681"/>
  <c r="O3681"/>
  <c r="Z3680"/>
  <c r="X3680"/>
  <c r="V3680"/>
  <c r="T3680"/>
  <c r="R3680"/>
  <c r="P3680"/>
  <c r="N3680"/>
  <c r="Y3679"/>
  <c r="W3679"/>
  <c r="U3679"/>
  <c r="S3679"/>
  <c r="Q3679"/>
  <c r="O3679"/>
  <c r="Z3678"/>
  <c r="X3678"/>
  <c r="V3678"/>
  <c r="T3678"/>
  <c r="R3678"/>
  <c r="P3678"/>
  <c r="N3678"/>
  <c r="Y3677"/>
  <c r="W3677"/>
  <c r="U3677"/>
  <c r="S3677"/>
  <c r="Q3677"/>
  <c r="O3677"/>
  <c r="Z3676"/>
  <c r="X3676"/>
  <c r="V3676"/>
  <c r="T3676"/>
  <c r="R3676"/>
  <c r="P3676"/>
  <c r="N3676"/>
  <c r="Y3675"/>
  <c r="W3675"/>
  <c r="U3675"/>
  <c r="S3675"/>
  <c r="Q3675"/>
  <c r="O3675"/>
  <c r="Z3674"/>
  <c r="X3674"/>
  <c r="V3674"/>
  <c r="T3674"/>
  <c r="R3674"/>
  <c r="P3674"/>
  <c r="N3674"/>
  <c r="Y3673"/>
  <c r="W3673"/>
  <c r="U3673"/>
  <c r="S3673"/>
  <c r="Q3673"/>
  <c r="O3673"/>
  <c r="Z3672"/>
  <c r="X3672"/>
  <c r="V3672"/>
  <c r="T3672"/>
  <c r="R3672"/>
  <c r="P3672"/>
  <c r="N3672"/>
  <c r="Y3671"/>
  <c r="W3671"/>
  <c r="U3671"/>
  <c r="S3671"/>
  <c r="Q3671"/>
  <c r="O3671"/>
  <c r="Z3670"/>
  <c r="X3670"/>
  <c r="V3670"/>
  <c r="T3670"/>
  <c r="R3670"/>
  <c r="P3670"/>
  <c r="N3670"/>
  <c r="Y3669"/>
  <c r="W3669"/>
  <c r="U3669"/>
  <c r="S3669"/>
  <c r="Q3669"/>
  <c r="O3669"/>
  <c r="Z3668"/>
  <c r="X3668"/>
  <c r="V3668"/>
  <c r="T3668"/>
  <c r="R3668"/>
  <c r="P3668"/>
  <c r="N3668"/>
  <c r="Y3667"/>
  <c r="W3667"/>
  <c r="U3667"/>
  <c r="S3667"/>
  <c r="Q3667"/>
  <c r="O3667"/>
  <c r="Z3666"/>
  <c r="X3666"/>
  <c r="V3666"/>
  <c r="T3666"/>
  <c r="R3666"/>
  <c r="P3666"/>
  <c r="N3666"/>
  <c r="Y3665"/>
  <c r="W3665"/>
  <c r="U3665"/>
  <c r="S3665"/>
  <c r="Q3665"/>
  <c r="O3665"/>
  <c r="Z3664"/>
  <c r="X3664"/>
  <c r="V3664"/>
  <c r="T3664"/>
  <c r="R3664"/>
  <c r="P3664"/>
  <c r="N3664"/>
  <c r="Y3663"/>
  <c r="W3663"/>
  <c r="U3663"/>
  <c r="S3663"/>
  <c r="Q3663"/>
  <c r="O3663"/>
  <c r="Z3662"/>
  <c r="X3662"/>
  <c r="V3662"/>
  <c r="T3662"/>
  <c r="R3662"/>
  <c r="P3662"/>
  <c r="N3662"/>
  <c r="Y3661"/>
  <c r="W3661"/>
  <c r="U3661"/>
  <c r="S3661"/>
  <c r="Q3661"/>
  <c r="O3661"/>
  <c r="Z3660"/>
  <c r="X3660"/>
  <c r="V3660"/>
  <c r="T3660"/>
  <c r="R3660"/>
  <c r="P3660"/>
  <c r="N3660"/>
  <c r="Y3659"/>
  <c r="W3659"/>
  <c r="U3659"/>
  <c r="S3659"/>
  <c r="Q3659"/>
  <c r="O3659"/>
  <c r="Z3658"/>
  <c r="X3658"/>
  <c r="V3658"/>
  <c r="T3658"/>
  <c r="R3658"/>
  <c r="P3658"/>
  <c r="N3658"/>
  <c r="Y3657"/>
  <c r="W3657"/>
  <c r="U3657"/>
  <c r="S3657"/>
  <c r="Q3657"/>
  <c r="O3657"/>
  <c r="Z3656"/>
  <c r="X3656"/>
  <c r="V3656"/>
  <c r="T3656"/>
  <c r="R3656"/>
  <c r="P3656"/>
  <c r="N3656"/>
  <c r="Y3655"/>
  <c r="W3655"/>
  <c r="U3655"/>
  <c r="S3655"/>
  <c r="Q3655"/>
  <c r="O3655"/>
  <c r="Z3654"/>
  <c r="X3654"/>
  <c r="V3654"/>
  <c r="T3654"/>
  <c r="R3654"/>
  <c r="P3654"/>
  <c r="N3654"/>
  <c r="Y3653"/>
  <c r="W3653"/>
  <c r="U3653"/>
  <c r="S3653"/>
  <c r="Q3653"/>
  <c r="O3653"/>
  <c r="Z3652"/>
  <c r="X3652"/>
  <c r="V3652"/>
  <c r="T3652"/>
  <c r="R3652"/>
  <c r="P3652"/>
  <c r="N3652"/>
  <c r="Y3651"/>
  <c r="W3651"/>
  <c r="U3651"/>
  <c r="S3651"/>
  <c r="Q3651"/>
  <c r="O3651"/>
  <c r="Z3650"/>
  <c r="X3650"/>
  <c r="V3650"/>
  <c r="T3650"/>
  <c r="R3650"/>
  <c r="P3650"/>
  <c r="N3650"/>
  <c r="Y3649"/>
  <c r="W3649"/>
  <c r="U3649"/>
  <c r="S3649"/>
  <c r="Q3649"/>
  <c r="O3649"/>
  <c r="Z3648"/>
  <c r="X3648"/>
  <c r="V3648"/>
  <c r="T3648"/>
  <c r="R3648"/>
  <c r="P3648"/>
  <c r="N3648"/>
  <c r="Y3647"/>
  <c r="W3647"/>
  <c r="U3647"/>
  <c r="S3647"/>
  <c r="Q3647"/>
  <c r="O3647"/>
  <c r="Z3646"/>
  <c r="X3646"/>
  <c r="V3646"/>
  <c r="T3646"/>
  <c r="R3646"/>
  <c r="P3646"/>
  <c r="N3646"/>
  <c r="Y3645"/>
  <c r="W3645"/>
  <c r="U3645"/>
  <c r="S3645"/>
  <c r="Q3645"/>
  <c r="O3645"/>
  <c r="Z3644"/>
  <c r="X3644"/>
  <c r="V3644"/>
  <c r="T3644"/>
  <c r="R3644"/>
  <c r="P3644"/>
  <c r="N3644"/>
  <c r="Y3643"/>
  <c r="W3643"/>
  <c r="U3643"/>
  <c r="S3643"/>
  <c r="Q3643"/>
  <c r="O3643"/>
  <c r="Z3642"/>
  <c r="X3642"/>
  <c r="V3642"/>
  <c r="T3642"/>
  <c r="R3642"/>
  <c r="P3642"/>
  <c r="N3642"/>
  <c r="Y3641"/>
  <c r="W3641"/>
  <c r="U3641"/>
  <c r="S3641"/>
  <c r="Q3641"/>
  <c r="O3641"/>
  <c r="Z3640"/>
  <c r="X3640"/>
  <c r="V3640"/>
  <c r="T3640"/>
  <c r="R3640"/>
  <c r="P3640"/>
  <c r="N3640"/>
  <c r="Y3639"/>
  <c r="W3639"/>
  <c r="U3639"/>
  <c r="S3639"/>
  <c r="Q3639"/>
  <c r="O3639"/>
  <c r="Z3638"/>
  <c r="X3638"/>
  <c r="V3638"/>
  <c r="T3638"/>
  <c r="R3638"/>
  <c r="P3638"/>
  <c r="N3638"/>
  <c r="Y3637"/>
  <c r="W3637"/>
  <c r="U3637"/>
  <c r="S3637"/>
  <c r="Q3637"/>
  <c r="O3637"/>
  <c r="Z3636"/>
  <c r="X3636"/>
  <c r="V3636"/>
  <c r="T3636"/>
  <c r="R3636"/>
  <c r="P3636"/>
  <c r="N3636"/>
  <c r="Y3635"/>
  <c r="W3635"/>
  <c r="U3635"/>
  <c r="S3635"/>
  <c r="Q3635"/>
  <c r="O3635"/>
  <c r="Z3634"/>
  <c r="X3634"/>
  <c r="V3634"/>
  <c r="T3634"/>
  <c r="R3634"/>
  <c r="P3634"/>
  <c r="N3634"/>
  <c r="Y3633"/>
  <c r="W3633"/>
  <c r="U3633"/>
  <c r="S3633"/>
  <c r="Q3633"/>
  <c r="O3633"/>
  <c r="Z3632"/>
  <c r="X3632"/>
  <c r="V3632"/>
  <c r="T3632"/>
  <c r="R3632"/>
  <c r="P3632"/>
  <c r="N3632"/>
  <c r="Y3631"/>
  <c r="W3631"/>
  <c r="U3631"/>
  <c r="S3631"/>
  <c r="Q3631"/>
  <c r="O3631"/>
  <c r="Z3630"/>
  <c r="X3630"/>
  <c r="V3630"/>
  <c r="T3630"/>
  <c r="R3630"/>
  <c r="P3630"/>
  <c r="N3630"/>
  <c r="Y3629"/>
  <c r="W3629"/>
  <c r="U3629"/>
  <c r="S3629"/>
  <c r="Q3629"/>
  <c r="O3629"/>
  <c r="Z3628"/>
  <c r="X3628"/>
  <c r="V3628"/>
  <c r="T3628"/>
  <c r="R3628"/>
  <c r="P3628"/>
  <c r="N3628"/>
  <c r="Y3627"/>
  <c r="W3627"/>
  <c r="U3627"/>
  <c r="S3627"/>
  <c r="Q3627"/>
  <c r="O3627"/>
  <c r="Z3626"/>
  <c r="X3626"/>
  <c r="V3626"/>
  <c r="T3626"/>
  <c r="R3626"/>
  <c r="P3626"/>
  <c r="N3626"/>
  <c r="Y3625"/>
  <c r="W3625"/>
  <c r="U3625"/>
  <c r="S3625"/>
  <c r="Q3625"/>
  <c r="O3625"/>
  <c r="Z3624"/>
  <c r="X3624"/>
  <c r="V3624"/>
  <c r="T3624"/>
  <c r="R3624"/>
  <c r="P3624"/>
  <c r="N3624"/>
  <c r="Y3623"/>
  <c r="W3623"/>
  <c r="U3623"/>
  <c r="S3623"/>
  <c r="Q3623"/>
  <c r="O3623"/>
  <c r="Z3622"/>
  <c r="X3622"/>
  <c r="V3622"/>
  <c r="T3622"/>
  <c r="R3622"/>
  <c r="P3622"/>
  <c r="N3622"/>
  <c r="Y3621"/>
  <c r="W3621"/>
  <c r="U3621"/>
  <c r="S3621"/>
  <c r="Q3621"/>
  <c r="O3621"/>
  <c r="Z3620"/>
  <c r="X3620"/>
  <c r="V3620"/>
  <c r="T3620"/>
  <c r="R3620"/>
  <c r="P3620"/>
  <c r="N3620"/>
  <c r="Y3619"/>
  <c r="W3619"/>
  <c r="U3619"/>
  <c r="S3619"/>
  <c r="Q3619"/>
  <c r="O3619"/>
  <c r="Z3618"/>
  <c r="X3618"/>
  <c r="V3618"/>
  <c r="T3618"/>
  <c r="R3618"/>
  <c r="P3618"/>
  <c r="N3618"/>
  <c r="Y3617"/>
  <c r="W3617"/>
  <c r="U3617"/>
  <c r="S3617"/>
  <c r="Q3617"/>
  <c r="O3617"/>
  <c r="Z3616"/>
  <c r="X3616"/>
  <c r="V3616"/>
  <c r="T3616"/>
  <c r="R3616"/>
  <c r="P3616"/>
  <c r="N3616"/>
  <c r="Y3615"/>
  <c r="W3615"/>
  <c r="U3615"/>
  <c r="S3615"/>
  <c r="Q3615"/>
  <c r="O3615"/>
  <c r="Z3614"/>
  <c r="X3614"/>
  <c r="V3614"/>
  <c r="T3614"/>
  <c r="R3614"/>
  <c r="P3614"/>
  <c r="N3614"/>
  <c r="Y3613"/>
  <c r="W3613"/>
  <c r="U3613"/>
  <c r="S3613"/>
  <c r="Q3613"/>
  <c r="O3613"/>
  <c r="Z3612"/>
  <c r="X3612"/>
  <c r="V3612"/>
  <c r="T3612"/>
  <c r="R3612"/>
  <c r="P3612"/>
  <c r="N3612"/>
  <c r="Y3611"/>
  <c r="W3611"/>
  <c r="U3611"/>
  <c r="S3611"/>
  <c r="Q3611"/>
  <c r="O3611"/>
  <c r="Z3610"/>
  <c r="X3610"/>
  <c r="V3610"/>
  <c r="T3610"/>
  <c r="R3610"/>
  <c r="P3610"/>
  <c r="N3610"/>
  <c r="Y3609"/>
  <c r="W3609"/>
  <c r="U3609"/>
  <c r="S3609"/>
  <c r="Q3609"/>
  <c r="O3609"/>
  <c r="Z3608"/>
  <c r="X3608"/>
  <c r="V3608"/>
  <c r="T3608"/>
  <c r="R3608"/>
  <c r="P3608"/>
  <c r="N3608"/>
  <c r="Y3607"/>
  <c r="W3607"/>
  <c r="U3607"/>
  <c r="S3607"/>
  <c r="Q3607"/>
  <c r="O3607"/>
  <c r="Z3606"/>
  <c r="X3606"/>
  <c r="V3606"/>
  <c r="T3606"/>
  <c r="R3606"/>
  <c r="P3606"/>
  <c r="N3606"/>
  <c r="Y3605"/>
  <c r="W3605"/>
  <c r="U3605"/>
  <c r="S3605"/>
  <c r="Q3605"/>
  <c r="O3605"/>
  <c r="Z3604"/>
  <c r="X3604"/>
  <c r="V3604"/>
  <c r="T3604"/>
  <c r="R3604"/>
  <c r="P3604"/>
  <c r="N3604"/>
  <c r="Y3603"/>
  <c r="W3603"/>
  <c r="U3603"/>
  <c r="S3603"/>
  <c r="Q3603"/>
  <c r="O3603"/>
  <c r="Z3602"/>
  <c r="X3602"/>
  <c r="V3602"/>
  <c r="T3602"/>
  <c r="R3602"/>
  <c r="P3602"/>
  <c r="N3602"/>
  <c r="Y3601"/>
  <c r="W3601"/>
  <c r="U3601"/>
  <c r="S3601"/>
  <c r="Q3601"/>
  <c r="O3601"/>
  <c r="Z3600"/>
  <c r="X3600"/>
  <c r="V3600"/>
  <c r="T3600"/>
  <c r="R3600"/>
  <c r="P3600"/>
  <c r="N3600"/>
  <c r="Y3599"/>
  <c r="W3599"/>
  <c r="U3599"/>
  <c r="S3599"/>
  <c r="Q3599"/>
  <c r="O3599"/>
  <c r="Z3598"/>
  <c r="X3598"/>
  <c r="V3598"/>
  <c r="T3598"/>
  <c r="R3598"/>
  <c r="P3598"/>
  <c r="N3598"/>
  <c r="Y3597"/>
  <c r="W3597"/>
  <c r="U3597"/>
  <c r="S3597"/>
  <c r="Q3597"/>
  <c r="O3597"/>
  <c r="Z3596"/>
  <c r="X3596"/>
  <c r="V3596"/>
  <c r="T3596"/>
  <c r="R3596"/>
  <c r="P3596"/>
  <c r="N3596"/>
  <c r="Y3595"/>
  <c r="W3595"/>
  <c r="U3595"/>
  <c r="S3595"/>
  <c r="Q3595"/>
  <c r="O3595"/>
  <c r="Z3594"/>
  <c r="X3594"/>
  <c r="V3594"/>
  <c r="T3594"/>
  <c r="R3594"/>
  <c r="P3594"/>
  <c r="N3594"/>
  <c r="Y3593"/>
  <c r="W3593"/>
  <c r="U3593"/>
  <c r="S3593"/>
  <c r="Q3593"/>
  <c r="O3593"/>
  <c r="Z3592"/>
  <c r="X3592"/>
  <c r="V3592"/>
  <c r="T3592"/>
  <c r="R3592"/>
  <c r="P3592"/>
  <c r="N3592"/>
  <c r="Y3591"/>
  <c r="W3591"/>
  <c r="U3591"/>
  <c r="S3591"/>
  <c r="Q3591"/>
  <c r="O3591"/>
  <c r="Z3590"/>
  <c r="X3590"/>
  <c r="V3590"/>
  <c r="T3590"/>
  <c r="R3590"/>
  <c r="P3590"/>
  <c r="N3590"/>
  <c r="Y3589"/>
  <c r="W3589"/>
  <c r="U3589"/>
  <c r="S3589"/>
  <c r="Q3589"/>
  <c r="O3589"/>
  <c r="Z3588"/>
  <c r="X3588"/>
  <c r="V3588"/>
  <c r="T3588"/>
  <c r="R3588"/>
  <c r="P3588"/>
  <c r="N3588"/>
  <c r="Y3587"/>
  <c r="W3587"/>
  <c r="U3587"/>
  <c r="S3587"/>
  <c r="Q3587"/>
  <c r="O3587"/>
  <c r="Z3586"/>
  <c r="X3586"/>
  <c r="V3586"/>
  <c r="T3586"/>
  <c r="R3586"/>
  <c r="P3586"/>
  <c r="N3586"/>
  <c r="Y3585"/>
  <c r="W3585"/>
  <c r="U3585"/>
  <c r="S3585"/>
  <c r="Q3585"/>
  <c r="O3585"/>
  <c r="Z3584"/>
  <c r="X3584"/>
  <c r="V3584"/>
  <c r="T3584"/>
  <c r="R3584"/>
  <c r="P3584"/>
  <c r="N3584"/>
  <c r="Y3583"/>
  <c r="W3583"/>
  <c r="U3583"/>
  <c r="S3583"/>
  <c r="Q3583"/>
  <c r="O3583"/>
  <c r="Z3582"/>
  <c r="X3582"/>
  <c r="V3582"/>
  <c r="T3582"/>
  <c r="R3582"/>
  <c r="P3582"/>
  <c r="N3582"/>
  <c r="Y3581"/>
  <c r="W3581"/>
  <c r="U3581"/>
  <c r="S3581"/>
  <c r="Q3581"/>
  <c r="O3581"/>
  <c r="Z3580"/>
  <c r="X3580"/>
  <c r="V3580"/>
  <c r="T3580"/>
  <c r="R3580"/>
  <c r="P3580"/>
  <c r="N3580"/>
  <c r="Y3579"/>
  <c r="W3579"/>
  <c r="U3579"/>
  <c r="S3579"/>
  <c r="Q3579"/>
  <c r="O3579"/>
  <c r="Z3578"/>
  <c r="X3578"/>
  <c r="V3578"/>
  <c r="T3578"/>
  <c r="R3578"/>
  <c r="P3578"/>
  <c r="N3578"/>
  <c r="Y3577"/>
  <c r="W3577"/>
  <c r="U3577"/>
  <c r="S3577"/>
  <c r="Q3577"/>
  <c r="O3577"/>
  <c r="Z3576"/>
  <c r="X3576"/>
  <c r="V3576"/>
  <c r="T3576"/>
  <c r="R3576"/>
  <c r="P3576"/>
  <c r="N3576"/>
  <c r="Y3575"/>
  <c r="W3575"/>
  <c r="U3575"/>
  <c r="S3575"/>
  <c r="Q3575"/>
  <c r="O3575"/>
  <c r="Z3574"/>
  <c r="X3574"/>
  <c r="V3574"/>
  <c r="T3574"/>
  <c r="R3574"/>
  <c r="P3574"/>
  <c r="N3574"/>
  <c r="Y3573"/>
  <c r="W3573"/>
  <c r="U3573"/>
  <c r="S3573"/>
  <c r="Q3573"/>
  <c r="O3573"/>
  <c r="Z3572"/>
  <c r="X3572"/>
  <c r="V3572"/>
  <c r="T3572"/>
  <c r="R3572"/>
  <c r="P3572"/>
  <c r="N3572"/>
  <c r="Y3571"/>
  <c r="W3571"/>
  <c r="U3571"/>
  <c r="S3571"/>
  <c r="Q3571"/>
  <c r="O3571"/>
  <c r="Z3570"/>
  <c r="X3570"/>
  <c r="V3570"/>
  <c r="T3570"/>
  <c r="R3570"/>
  <c r="P3570"/>
  <c r="N3570"/>
  <c r="Y3569"/>
  <c r="W3569"/>
  <c r="U3569"/>
  <c r="S3569"/>
  <c r="Q3569"/>
  <c r="O3569"/>
  <c r="Z3568"/>
  <c r="X3568"/>
  <c r="V3568"/>
  <c r="T3568"/>
  <c r="R3568"/>
  <c r="P3568"/>
  <c r="N3568"/>
  <c r="Y3567"/>
  <c r="W3567"/>
  <c r="U3567"/>
  <c r="S3567"/>
  <c r="Q3567"/>
  <c r="O3567"/>
  <c r="Z3566"/>
  <c r="X3566"/>
  <c r="V3566"/>
  <c r="T3566"/>
  <c r="R3566"/>
  <c r="P3566"/>
  <c r="N3566"/>
  <c r="Y3565"/>
  <c r="W3565"/>
  <c r="U3565"/>
  <c r="S3565"/>
  <c r="Q3565"/>
  <c r="O3565"/>
  <c r="Z3564"/>
  <c r="X3564"/>
  <c r="V3564"/>
  <c r="T3564"/>
  <c r="R3564"/>
  <c r="P3564"/>
  <c r="N3564"/>
  <c r="Y3563"/>
  <c r="W3563"/>
  <c r="U3563"/>
  <c r="S3563"/>
  <c r="Q3563"/>
  <c r="O3563"/>
  <c r="Z3562"/>
  <c r="X3562"/>
  <c r="V3562"/>
  <c r="T3562"/>
  <c r="R3562"/>
  <c r="P3562"/>
  <c r="N3562"/>
  <c r="Y3561"/>
  <c r="W3561"/>
  <c r="U3561"/>
  <c r="S3561"/>
  <c r="Q3561"/>
  <c r="O3561"/>
  <c r="Z3560"/>
  <c r="X3560"/>
  <c r="V3560"/>
  <c r="T3560"/>
  <c r="R3560"/>
  <c r="P3560"/>
  <c r="N3560"/>
  <c r="Y3559"/>
  <c r="W3559"/>
  <c r="U3559"/>
  <c r="S3559"/>
  <c r="Q3559"/>
  <c r="O3559"/>
  <c r="Z3558"/>
  <c r="X3558"/>
  <c r="V3558"/>
  <c r="T3558"/>
  <c r="R3558"/>
  <c r="P3558"/>
  <c r="N3558"/>
  <c r="Y3557"/>
  <c r="W3557"/>
  <c r="U3557"/>
  <c r="S3557"/>
  <c r="Q3557"/>
  <c r="O3557"/>
  <c r="Z3556"/>
  <c r="X3556"/>
  <c r="V3556"/>
  <c r="T3556"/>
  <c r="R3556"/>
  <c r="P3556"/>
  <c r="N3556"/>
  <c r="Y3555"/>
  <c r="W3555"/>
  <c r="U3555"/>
  <c r="S3555"/>
  <c r="Q3555"/>
  <c r="O3555"/>
  <c r="Z3554"/>
  <c r="X3554"/>
  <c r="V3554"/>
  <c r="T3554"/>
  <c r="R3554"/>
  <c r="P3554"/>
  <c r="N3554"/>
  <c r="Y3553"/>
  <c r="W3553"/>
  <c r="U3553"/>
  <c r="S3553"/>
  <c r="Q3553"/>
  <c r="O3553"/>
  <c r="Z3552"/>
  <c r="X3552"/>
  <c r="V3552"/>
  <c r="T3552"/>
  <c r="R3552"/>
  <c r="P3552"/>
  <c r="N3552"/>
  <c r="Y3551"/>
  <c r="W3551"/>
  <c r="U3551"/>
  <c r="S3551"/>
  <c r="Q3551"/>
  <c r="O3551"/>
  <c r="Z3550"/>
  <c r="X3550"/>
  <c r="V3550"/>
  <c r="T3550"/>
  <c r="R3550"/>
  <c r="P3550"/>
  <c r="N3550"/>
  <c r="Y3549"/>
  <c r="W3549"/>
  <c r="U3549"/>
  <c r="S3549"/>
  <c r="Q3549"/>
  <c r="O3549"/>
  <c r="Z3548"/>
  <c r="X3548"/>
  <c r="V3548"/>
  <c r="T3548"/>
  <c r="R3548"/>
  <c r="P3548"/>
  <c r="N3548"/>
  <c r="Y3547"/>
  <c r="W3547"/>
  <c r="U3547"/>
  <c r="S3547"/>
  <c r="Q3547"/>
  <c r="O3547"/>
  <c r="Z3546"/>
  <c r="X3546"/>
  <c r="V3546"/>
  <c r="T3546"/>
  <c r="R3546"/>
  <c r="P3546"/>
  <c r="N3546"/>
  <c r="Y3545"/>
  <c r="W3545"/>
  <c r="U3545"/>
  <c r="S3545"/>
  <c r="Q3545"/>
  <c r="O3545"/>
  <c r="Z3544"/>
  <c r="X3544"/>
  <c r="V3544"/>
  <c r="T3544"/>
  <c r="R3544"/>
  <c r="P3544"/>
  <c r="N3544"/>
  <c r="Y3543"/>
  <c r="W3543"/>
  <c r="U3543"/>
  <c r="S3543"/>
  <c r="Q3543"/>
  <c r="O3543"/>
  <c r="Z3542"/>
  <c r="X3542"/>
  <c r="V3542"/>
  <c r="T3542"/>
  <c r="R3542"/>
  <c r="P3542"/>
  <c r="N3542"/>
  <c r="Y3541"/>
  <c r="W3541"/>
  <c r="U3541"/>
  <c r="S3541"/>
  <c r="Q3541"/>
  <c r="O3541"/>
  <c r="Z3540"/>
  <c r="X3540"/>
  <c r="V3540"/>
  <c r="T3540"/>
  <c r="R3540"/>
  <c r="P3540"/>
  <c r="N3540"/>
  <c r="Y3539"/>
  <c r="W3539"/>
  <c r="U3539"/>
  <c r="S3539"/>
  <c r="Q3539"/>
  <c r="O3539"/>
  <c r="Z3538"/>
  <c r="X3538"/>
  <c r="V3538"/>
  <c r="T3538"/>
  <c r="R3538"/>
  <c r="P3538"/>
  <c r="N3538"/>
  <c r="Y3537"/>
  <c r="W3537"/>
  <c r="U3537"/>
  <c r="S3537"/>
  <c r="Q3537"/>
  <c r="O3537"/>
  <c r="Z3536"/>
  <c r="X3536"/>
  <c r="V3536"/>
  <c r="T3536"/>
  <c r="R3536"/>
  <c r="P3536"/>
  <c r="N3536"/>
  <c r="Y3535"/>
  <c r="W3535"/>
  <c r="U3535"/>
  <c r="S3535"/>
  <c r="Q3535"/>
  <c r="O3535"/>
  <c r="Z3534"/>
  <c r="X3534"/>
  <c r="V3534"/>
  <c r="T3534"/>
  <c r="R3534"/>
  <c r="P3534"/>
  <c r="N3534"/>
  <c r="Y3533"/>
  <c r="W3533"/>
  <c r="U3533"/>
  <c r="S3533"/>
  <c r="Q3533"/>
  <c r="O3533"/>
  <c r="Z3532"/>
  <c r="X3532"/>
  <c r="V3532"/>
  <c r="T3532"/>
  <c r="R3532"/>
  <c r="P3532"/>
  <c r="N3532"/>
  <c r="Y3531"/>
  <c r="W3531"/>
  <c r="U3531"/>
  <c r="S3531"/>
  <c r="Q3531"/>
  <c r="O3531"/>
  <c r="Z3530"/>
  <c r="X3530"/>
  <c r="V3530"/>
  <c r="T3530"/>
  <c r="R3530"/>
  <c r="P3530"/>
  <c r="N3530"/>
  <c r="Y3529"/>
  <c r="W3529"/>
  <c r="U3529"/>
  <c r="S3529"/>
  <c r="Q3529"/>
  <c r="O3529"/>
  <c r="Z3528"/>
  <c r="X3528"/>
  <c r="V3528"/>
  <c r="T3528"/>
  <c r="R3528"/>
  <c r="P3528"/>
  <c r="N3528"/>
  <c r="Y3527"/>
  <c r="W3527"/>
  <c r="U3527"/>
  <c r="S3527"/>
  <c r="Q3527"/>
  <c r="O3527"/>
  <c r="Z3526"/>
  <c r="X3526"/>
  <c r="V3526"/>
  <c r="T3526"/>
  <c r="R3526"/>
  <c r="P3526"/>
  <c r="N3526"/>
  <c r="Y3525"/>
  <c r="W3525"/>
  <c r="U3525"/>
  <c r="S3525"/>
  <c r="Q3525"/>
  <c r="O3525"/>
  <c r="Z3524"/>
  <c r="X3524"/>
  <c r="V3524"/>
  <c r="T3524"/>
  <c r="R3524"/>
  <c r="P3524"/>
  <c r="N3524"/>
  <c r="Y3523"/>
  <c r="W3523"/>
  <c r="U3523"/>
  <c r="S3523"/>
  <c r="Q3523"/>
  <c r="O3523"/>
  <c r="Z3522"/>
  <c r="X3522"/>
  <c r="V3522"/>
  <c r="T3522"/>
  <c r="R3522"/>
  <c r="P3522"/>
  <c r="N3522"/>
  <c r="Y3521"/>
  <c r="W3521"/>
  <c r="U3521"/>
  <c r="S3521"/>
  <c r="Q3521"/>
  <c r="O3521"/>
  <c r="Z3520"/>
  <c r="X3520"/>
  <c r="V3520"/>
  <c r="T3520"/>
  <c r="R3520"/>
  <c r="P3520"/>
  <c r="N3520"/>
  <c r="Y3519"/>
  <c r="W3519"/>
  <c r="U3519"/>
  <c r="S3519"/>
  <c r="Q3519"/>
  <c r="O3519"/>
  <c r="Z3518"/>
  <c r="X3518"/>
  <c r="V3518"/>
  <c r="T3518"/>
  <c r="R3518"/>
  <c r="P3518"/>
  <c r="N3518"/>
  <c r="Y3517"/>
  <c r="W3517"/>
  <c r="U3517"/>
  <c r="S3517"/>
  <c r="Q3517"/>
  <c r="O3517"/>
  <c r="Z3516"/>
  <c r="X3516"/>
  <c r="V3516"/>
  <c r="T3516"/>
  <c r="R3516"/>
  <c r="P3516"/>
  <c r="N3516"/>
  <c r="Y3515"/>
  <c r="W3515"/>
  <c r="U3515"/>
  <c r="S3515"/>
  <c r="Q3515"/>
  <c r="O3515"/>
  <c r="Z3514"/>
  <c r="X3514"/>
  <c r="V3514"/>
  <c r="T3514"/>
  <c r="R3514"/>
  <c r="P3514"/>
  <c r="N3514"/>
  <c r="Y3513"/>
  <c r="W3513"/>
  <c r="U3513"/>
  <c r="S3513"/>
  <c r="Q3513"/>
  <c r="O3513"/>
  <c r="Z3512"/>
  <c r="X3512"/>
  <c r="V3512"/>
  <c r="T3512"/>
  <c r="R3512"/>
  <c r="P3512"/>
  <c r="N3512"/>
  <c r="Y3511"/>
  <c r="W3511"/>
  <c r="U3511"/>
  <c r="S3511"/>
  <c r="Q3511"/>
  <c r="O3511"/>
  <c r="Z3510"/>
  <c r="X3510"/>
  <c r="V3510"/>
  <c r="T3510"/>
  <c r="R3510"/>
  <c r="P3510"/>
  <c r="N3510"/>
  <c r="Y3509"/>
  <c r="W3509"/>
  <c r="U3509"/>
  <c r="S3509"/>
  <c r="Q3509"/>
  <c r="O3509"/>
  <c r="Z3508"/>
  <c r="X3508"/>
  <c r="V3508"/>
  <c r="T3508"/>
  <c r="R3508"/>
  <c r="P3508"/>
  <c r="N3508"/>
  <c r="Y3507"/>
  <c r="W3507"/>
  <c r="U3507"/>
  <c r="S3507"/>
  <c r="Q3507"/>
  <c r="O3507"/>
  <c r="Z3506"/>
  <c r="X3506"/>
  <c r="V3506"/>
  <c r="T3506"/>
  <c r="R3506"/>
  <c r="P3506"/>
  <c r="N3506"/>
  <c r="Y3505"/>
  <c r="W3505"/>
  <c r="U3505"/>
  <c r="S3505"/>
  <c r="Q3505"/>
  <c r="O3505"/>
  <c r="Z3504"/>
  <c r="X3504"/>
  <c r="V3504"/>
  <c r="T3504"/>
  <c r="R3504"/>
  <c r="P3504"/>
  <c r="N3504"/>
  <c r="Y3503"/>
  <c r="W3503"/>
  <c r="U3503"/>
  <c r="S3503"/>
  <c r="Q3503"/>
  <c r="O3503"/>
  <c r="Z3502"/>
  <c r="X3502"/>
  <c r="V3502"/>
  <c r="T3502"/>
  <c r="R3502"/>
  <c r="P3502"/>
  <c r="N3502"/>
  <c r="Y3501"/>
  <c r="W3501"/>
  <c r="U3501"/>
  <c r="S3501"/>
  <c r="Q3501"/>
  <c r="O3501"/>
  <c r="Z3500"/>
  <c r="X3500"/>
  <c r="V3500"/>
  <c r="T3500"/>
  <c r="R3500"/>
  <c r="P3500"/>
  <c r="N3500"/>
  <c r="Y3499"/>
  <c r="W3499"/>
  <c r="U3499"/>
  <c r="S3499"/>
  <c r="Q3499"/>
  <c r="O3499"/>
  <c r="Z3498"/>
  <c r="X3498"/>
  <c r="V3498"/>
  <c r="T3498"/>
  <c r="R3498"/>
  <c r="P3498"/>
  <c r="N3498"/>
  <c r="Y3497"/>
  <c r="W3497"/>
  <c r="U3497"/>
  <c r="S3497"/>
  <c r="Q3497"/>
  <c r="O3497"/>
  <c r="Z3496"/>
  <c r="X3496"/>
  <c r="V3496"/>
  <c r="T3496"/>
  <c r="R3496"/>
  <c r="P3496"/>
  <c r="N3496"/>
  <c r="Y3495"/>
  <c r="W3495"/>
  <c r="U3495"/>
  <c r="S3495"/>
  <c r="Q3495"/>
  <c r="O3495"/>
  <c r="Z3494"/>
  <c r="X3494"/>
  <c r="V3494"/>
  <c r="T3494"/>
  <c r="R3494"/>
  <c r="P3494"/>
  <c r="N3494"/>
  <c r="Y3493"/>
  <c r="W3493"/>
  <c r="U3493"/>
  <c r="S3493"/>
  <c r="Q3493"/>
  <c r="O3493"/>
  <c r="Z3492"/>
  <c r="X3492"/>
  <c r="V3492"/>
  <c r="T3492"/>
  <c r="R3492"/>
  <c r="P3492"/>
  <c r="N3492"/>
  <c r="Y3491"/>
  <c r="W3491"/>
  <c r="U3491"/>
  <c r="S3491"/>
  <c r="Q3491"/>
  <c r="O3491"/>
  <c r="Z3490"/>
  <c r="X3490"/>
  <c r="V3490"/>
  <c r="T3490"/>
  <c r="R3490"/>
  <c r="P3490"/>
  <c r="N3490"/>
  <c r="Y3489"/>
  <c r="W3489"/>
  <c r="U3489"/>
  <c r="S3489"/>
  <c r="Q3489"/>
  <c r="O3489"/>
  <c r="Z3488"/>
  <c r="X3488"/>
  <c r="V3488"/>
  <c r="T3488"/>
  <c r="R3488"/>
  <c r="P3488"/>
  <c r="N3488"/>
  <c r="Y3487"/>
  <c r="W3487"/>
  <c r="U3487"/>
  <c r="S3487"/>
  <c r="Q3487"/>
  <c r="O3487"/>
  <c r="Z3486"/>
  <c r="X3486"/>
  <c r="V3486"/>
  <c r="T3486"/>
  <c r="R3486"/>
  <c r="P3486"/>
  <c r="N3486"/>
  <c r="Y3483"/>
  <c r="W3483"/>
  <c r="U3483"/>
  <c r="S3483"/>
  <c r="Q3483"/>
  <c r="O3483"/>
  <c r="Z3482"/>
  <c r="X3482"/>
  <c r="V3482"/>
  <c r="T3482"/>
  <c r="R3482"/>
  <c r="P3482"/>
  <c r="N3482"/>
  <c r="Y3481"/>
  <c r="W3481"/>
  <c r="U3481"/>
  <c r="S3481"/>
  <c r="Q3481"/>
  <c r="O3481"/>
  <c r="Z3480"/>
  <c r="X3480"/>
  <c r="V3480"/>
  <c r="T3480"/>
  <c r="R3480"/>
  <c r="P3480"/>
  <c r="N3480"/>
  <c r="Y3479"/>
  <c r="W3479"/>
  <c r="U3479"/>
  <c r="S3479"/>
  <c r="Q3479"/>
  <c r="O3479"/>
  <c r="Z3478"/>
  <c r="X3478"/>
  <c r="V3478"/>
  <c r="T3478"/>
  <c r="R3478"/>
  <c r="P3478"/>
  <c r="N3478"/>
  <c r="Y3477"/>
  <c r="W3477"/>
  <c r="U3477"/>
  <c r="S3477"/>
  <c r="Q3477"/>
  <c r="O3477"/>
  <c r="Z3476"/>
  <c r="X3476"/>
  <c r="V3476"/>
  <c r="T3476"/>
  <c r="R3476"/>
  <c r="P3476"/>
  <c r="N3476"/>
  <c r="Y3475"/>
  <c r="W3475"/>
  <c r="U3475"/>
  <c r="S3475"/>
  <c r="Q3475"/>
  <c r="O3475"/>
  <c r="Z3474"/>
  <c r="X3474"/>
  <c r="V3474"/>
  <c r="T3474"/>
  <c r="R3474"/>
  <c r="P3474"/>
  <c r="N3474"/>
  <c r="Y3473"/>
  <c r="W3473"/>
  <c r="U3473"/>
  <c r="S3473"/>
  <c r="Q3473"/>
  <c r="O3473"/>
  <c r="Z3472"/>
  <c r="X3472"/>
  <c r="V3472"/>
  <c r="T3472"/>
  <c r="R3472"/>
  <c r="P3472"/>
  <c r="N3472"/>
  <c r="Y3471"/>
  <c r="W3471"/>
  <c r="U3471"/>
  <c r="S3471"/>
  <c r="Q3471"/>
  <c r="O3471"/>
  <c r="Z3470"/>
  <c r="X3470"/>
  <c r="V3470"/>
  <c r="T3470"/>
  <c r="R3470"/>
  <c r="P3470"/>
  <c r="N3470"/>
  <c r="Y3469"/>
  <c r="W3469"/>
  <c r="U3469"/>
  <c r="S3469"/>
  <c r="Q3469"/>
  <c r="O3469"/>
  <c r="Z3468"/>
  <c r="X3468"/>
  <c r="V3468"/>
  <c r="T3468"/>
  <c r="R3468"/>
  <c r="P3468"/>
  <c r="N3468"/>
  <c r="Y3467"/>
  <c r="W3467"/>
  <c r="U3467"/>
  <c r="S3467"/>
  <c r="Q3467"/>
  <c r="O3467"/>
  <c r="Z3466"/>
  <c r="X3466"/>
  <c r="V3466"/>
  <c r="T3466"/>
  <c r="R3466"/>
  <c r="P3466"/>
  <c r="N3466"/>
  <c r="Y3465"/>
  <c r="W3465"/>
  <c r="U3465"/>
  <c r="S3465"/>
  <c r="Q3465"/>
  <c r="O3465"/>
  <c r="Z3464"/>
  <c r="X3464"/>
  <c r="V3464"/>
  <c r="T3464"/>
  <c r="R3464"/>
  <c r="P3464"/>
  <c r="N3464"/>
  <c r="Y3463"/>
  <c r="W3463"/>
  <c r="U3463"/>
  <c r="S3463"/>
  <c r="Q3463"/>
  <c r="O3463"/>
  <c r="Z3462"/>
  <c r="X3462"/>
  <c r="V3462"/>
  <c r="T3462"/>
  <c r="R3462"/>
  <c r="P3462"/>
  <c r="N3462"/>
  <c r="Y3461"/>
  <c r="W3461"/>
  <c r="U3461"/>
  <c r="S3461"/>
  <c r="Q3461"/>
  <c r="O3461"/>
  <c r="Z3460"/>
  <c r="X3460"/>
  <c r="V3460"/>
  <c r="T3460"/>
  <c r="R3460"/>
  <c r="P3460"/>
  <c r="N3460"/>
  <c r="Y3459"/>
  <c r="W3459"/>
  <c r="U3459"/>
  <c r="S3459"/>
  <c r="Q3459"/>
  <c r="O3459"/>
  <c r="Z3458"/>
  <c r="X3458"/>
  <c r="V3458"/>
  <c r="T3458"/>
  <c r="R3458"/>
  <c r="P3458"/>
  <c r="N3458"/>
  <c r="Y3457"/>
  <c r="W3457"/>
  <c r="U3457"/>
  <c r="S3457"/>
  <c r="Q3457"/>
  <c r="O3457"/>
  <c r="Z3456"/>
  <c r="X3456"/>
  <c r="V3456"/>
  <c r="T3456"/>
  <c r="R3456"/>
  <c r="P3456"/>
  <c r="N3456"/>
  <c r="Y3455"/>
  <c r="W3455"/>
  <c r="U3455"/>
  <c r="S3455"/>
  <c r="Q3455"/>
  <c r="O3455"/>
  <c r="Z3454"/>
  <c r="X3454"/>
  <c r="V3454"/>
  <c r="T3454"/>
  <c r="R3454"/>
  <c r="P3454"/>
  <c r="N3454"/>
  <c r="Y3453"/>
  <c r="W3453"/>
  <c r="U3453"/>
  <c r="S3453"/>
  <c r="Q3453"/>
  <c r="O3453"/>
  <c r="Z3452"/>
  <c r="X3452"/>
  <c r="V3452"/>
  <c r="T3452"/>
  <c r="R3452"/>
  <c r="P3452"/>
  <c r="N3452"/>
  <c r="Y3451"/>
  <c r="W3451"/>
  <c r="U3451"/>
  <c r="S3451"/>
  <c r="Q3451"/>
  <c r="O3451"/>
  <c r="Z3450"/>
  <c r="X3450"/>
  <c r="V3450"/>
  <c r="T3450"/>
  <c r="R3450"/>
  <c r="P3450"/>
  <c r="N3450"/>
  <c r="Y3449"/>
  <c r="W3449"/>
  <c r="U3449"/>
  <c r="S3449"/>
  <c r="Q3449"/>
  <c r="O3449"/>
  <c r="Z3448"/>
  <c r="X3448"/>
  <c r="V3448"/>
  <c r="T3448"/>
  <c r="R3448"/>
  <c r="P3448"/>
  <c r="N3448"/>
  <c r="Y3447"/>
  <c r="W3447"/>
  <c r="U3447"/>
  <c r="S3447"/>
  <c r="Q3447"/>
  <c r="O3447"/>
  <c r="Z3446"/>
  <c r="X3446"/>
  <c r="V3446"/>
  <c r="T3446"/>
  <c r="R3446"/>
  <c r="P3446"/>
  <c r="N3446"/>
  <c r="Y3445"/>
  <c r="W3445"/>
  <c r="U3445"/>
  <c r="S3445"/>
  <c r="Q3445"/>
  <c r="O3445"/>
  <c r="Z3444"/>
  <c r="X3444"/>
  <c r="V3444"/>
  <c r="T3444"/>
  <c r="R3444"/>
  <c r="P3444"/>
  <c r="N3444"/>
  <c r="Y3443"/>
  <c r="W3443"/>
  <c r="U3443"/>
  <c r="S3443"/>
  <c r="Q3443"/>
  <c r="O3443"/>
  <c r="Z3442"/>
  <c r="X3442"/>
  <c r="V3442"/>
  <c r="T3442"/>
  <c r="R3442"/>
  <c r="P3442"/>
  <c r="N3442"/>
  <c r="Y3441"/>
  <c r="W3441"/>
  <c r="U3441"/>
  <c r="S3441"/>
  <c r="Q3441"/>
  <c r="O3441"/>
  <c r="Z3440"/>
  <c r="X3440"/>
  <c r="V3440"/>
  <c r="T3440"/>
  <c r="R3440"/>
  <c r="P3440"/>
  <c r="N3440"/>
  <c r="Y3439"/>
  <c r="W3439"/>
  <c r="U3439"/>
  <c r="S3439"/>
  <c r="Q3439"/>
  <c r="O3439"/>
  <c r="Z3438"/>
  <c r="X3438"/>
  <c r="V3438"/>
  <c r="T3438"/>
  <c r="R3438"/>
  <c r="P3438"/>
  <c r="N3438"/>
  <c r="Y3437"/>
  <c r="W3437"/>
  <c r="U3437"/>
  <c r="S3437"/>
  <c r="Q3437"/>
  <c r="O3437"/>
  <c r="Z3436"/>
  <c r="X3436"/>
  <c r="V3436"/>
  <c r="T3436"/>
  <c r="R3436"/>
  <c r="P3436"/>
  <c r="N3436"/>
  <c r="Y3435"/>
  <c r="W3435"/>
  <c r="U3435"/>
  <c r="S3435"/>
  <c r="Q3435"/>
  <c r="O3435"/>
  <c r="Z3434"/>
  <c r="X3434"/>
  <c r="V3434"/>
  <c r="T3434"/>
  <c r="R3434"/>
  <c r="P3434"/>
  <c r="N3434"/>
  <c r="Y3433"/>
  <c r="W3433"/>
  <c r="U3433"/>
  <c r="S3433"/>
  <c r="Q3433"/>
  <c r="O3433"/>
  <c r="Z3432"/>
  <c r="X3432"/>
  <c r="V3432"/>
  <c r="T3432"/>
  <c r="R3432"/>
  <c r="P3432"/>
  <c r="N3432"/>
  <c r="Y3431"/>
  <c r="W3431"/>
  <c r="U3431"/>
  <c r="S3431"/>
  <c r="Q3431"/>
  <c r="O3431"/>
  <c r="Z3430"/>
  <c r="X3430"/>
  <c r="V3430"/>
  <c r="T3430"/>
  <c r="R3430"/>
  <c r="P3430"/>
  <c r="N3430"/>
  <c r="Y3429"/>
  <c r="W3429"/>
  <c r="U3429"/>
  <c r="S3429"/>
  <c r="Q3429"/>
  <c r="O3429"/>
  <c r="Z3428"/>
  <c r="X3428"/>
  <c r="V3428"/>
  <c r="T3428"/>
  <c r="R3428"/>
  <c r="P3428"/>
  <c r="N3428"/>
  <c r="Y3427"/>
  <c r="W3427"/>
  <c r="U3427"/>
  <c r="S3427"/>
  <c r="Q3427"/>
  <c r="O3427"/>
  <c r="Z3426"/>
  <c r="X3426"/>
  <c r="V3426"/>
  <c r="T3426"/>
  <c r="R3426"/>
  <c r="P3426"/>
  <c r="N3426"/>
  <c r="Y3425"/>
  <c r="W3425"/>
  <c r="U3425"/>
  <c r="S3425"/>
  <c r="Q3425"/>
  <c r="O3425"/>
  <c r="Z3424"/>
  <c r="X3424"/>
  <c r="V3424"/>
  <c r="R3424"/>
  <c r="N3424"/>
  <c r="W3423"/>
  <c r="S3423"/>
  <c r="O3423"/>
  <c r="X3422"/>
  <c r="T3422"/>
  <c r="P3422"/>
  <c r="Y3421"/>
  <c r="U3421"/>
  <c r="Q3421"/>
  <c r="Z3420"/>
  <c r="V3420"/>
  <c r="R3420"/>
  <c r="N3420"/>
  <c r="W3419"/>
  <c r="S3419"/>
  <c r="O3419"/>
  <c r="X3418"/>
  <c r="T3418"/>
  <c r="P3418"/>
  <c r="Y3417"/>
  <c r="U3417"/>
  <c r="Q3417"/>
  <c r="Z3416"/>
  <c r="V3416"/>
  <c r="R3416"/>
  <c r="N3416"/>
  <c r="W3415"/>
  <c r="S3415"/>
  <c r="O3415"/>
  <c r="X3414"/>
  <c r="R14" i="5"/>
  <c r="Q11"/>
  <c r="Q9"/>
  <c r="Q7"/>
  <c r="Q193"/>
  <c r="R193" s="1"/>
  <c r="Q191"/>
  <c r="R191" s="1"/>
  <c r="Q189"/>
  <c r="R189" s="1"/>
  <c r="Q187"/>
  <c r="R187" s="1"/>
  <c r="Q185"/>
  <c r="R185" s="1"/>
  <c r="Q183"/>
  <c r="Q181"/>
  <c r="Q179"/>
  <c r="Q177"/>
  <c r="Q175"/>
  <c r="Q173"/>
  <c r="Q171"/>
  <c r="R171" s="1"/>
  <c r="Q169"/>
  <c r="R169" s="1"/>
  <c r="Q167"/>
  <c r="R167" s="1"/>
  <c r="Q165"/>
  <c r="R165" s="1"/>
  <c r="Q163"/>
  <c r="R163" s="1"/>
  <c r="Q161"/>
  <c r="R161" s="1"/>
  <c r="Q159"/>
  <c r="Q157"/>
  <c r="Q155"/>
  <c r="Q153"/>
  <c r="Q151"/>
  <c r="Q149"/>
  <c r="Q147"/>
  <c r="R147" s="1"/>
  <c r="Q145"/>
  <c r="R145" s="1"/>
  <c r="Q143"/>
  <c r="R143" s="1"/>
  <c r="Q141"/>
  <c r="R141" s="1"/>
  <c r="Q139"/>
  <c r="R139" s="1"/>
  <c r="Q137"/>
  <c r="R137" s="1"/>
  <c r="Q135"/>
  <c r="Q133"/>
  <c r="Q131"/>
  <c r="Q129"/>
  <c r="Q127"/>
  <c r="Q125"/>
  <c r="Q123"/>
  <c r="R123" s="1"/>
  <c r="Q121"/>
  <c r="R121" s="1"/>
  <c r="Q119"/>
  <c r="R119" s="1"/>
  <c r="Q117"/>
  <c r="R117" s="1"/>
  <c r="Q115"/>
  <c r="R115" s="1"/>
  <c r="Q113"/>
  <c r="R113" s="1"/>
  <c r="Q111"/>
  <c r="Q109"/>
  <c r="Q107"/>
  <c r="Q105"/>
  <c r="Q103"/>
  <c r="Q101"/>
  <c r="Q99"/>
  <c r="R99" s="1"/>
  <c r="Q97"/>
  <c r="R97" s="1"/>
  <c r="Q95"/>
  <c r="R95" s="1"/>
  <c r="Q93"/>
  <c r="R93" s="1"/>
  <c r="Q91"/>
  <c r="R91" s="1"/>
  <c r="Q89"/>
  <c r="R89" s="1"/>
  <c r="Q87"/>
  <c r="Q85"/>
  <c r="Q83"/>
  <c r="Q81"/>
  <c r="Q79"/>
  <c r="Q77"/>
  <c r="Q75"/>
  <c r="R75" s="1"/>
  <c r="Q73"/>
  <c r="R73" s="1"/>
  <c r="Q71"/>
  <c r="R71" s="1"/>
  <c r="Q69"/>
  <c r="R69" s="1"/>
  <c r="Q67"/>
  <c r="R67" s="1"/>
  <c r="Q65"/>
  <c r="R65" s="1"/>
  <c r="Q63"/>
  <c r="Q61"/>
  <c r="Q59"/>
  <c r="Q57"/>
  <c r="Q55"/>
  <c r="Q53"/>
  <c r="Q51"/>
  <c r="R51" s="1"/>
  <c r="Q49"/>
  <c r="R49" s="1"/>
  <c r="Q47"/>
  <c r="R47" s="1"/>
  <c r="Q45"/>
  <c r="R45" s="1"/>
  <c r="Q43"/>
  <c r="R43" s="1"/>
  <c r="Q41"/>
  <c r="R41" s="1"/>
  <c r="Q39"/>
  <c r="Q37"/>
  <c r="Q35"/>
  <c r="Q33"/>
  <c r="Q31"/>
  <c r="Q29"/>
  <c r="Q27"/>
  <c r="R27" s="1"/>
  <c r="Q25"/>
  <c r="R25" s="1"/>
  <c r="Q23"/>
  <c r="R23" s="1"/>
  <c r="Q21"/>
  <c r="R21" s="1"/>
  <c r="Q19"/>
  <c r="R19" s="1"/>
  <c r="Q17"/>
  <c r="R17" s="1"/>
  <c r="Q15"/>
  <c r="Q13"/>
  <c r="R29"/>
  <c r="R53"/>
  <c r="R77"/>
  <c r="R101"/>
  <c r="R125"/>
  <c r="R149"/>
  <c r="R173"/>
  <c r="R183"/>
  <c r="R181"/>
  <c r="R179"/>
  <c r="R177"/>
  <c r="R175"/>
  <c r="R159"/>
  <c r="R157"/>
  <c r="R155"/>
  <c r="R153"/>
  <c r="R151"/>
  <c r="R135"/>
  <c r="R133"/>
  <c r="R131"/>
  <c r="R129"/>
  <c r="R127"/>
  <c r="R111"/>
  <c r="R109"/>
  <c r="R107"/>
  <c r="R105"/>
  <c r="R103"/>
  <c r="R87"/>
  <c r="R85"/>
  <c r="R83"/>
  <c r="R81"/>
  <c r="R79"/>
  <c r="R63"/>
  <c r="R61"/>
  <c r="R59"/>
  <c r="R57"/>
  <c r="R55"/>
  <c r="R39"/>
  <c r="R37"/>
  <c r="R35"/>
  <c r="R33"/>
  <c r="R31"/>
  <c r="R15"/>
  <c r="R13"/>
  <c r="R11"/>
  <c r="R9"/>
  <c r="R7"/>
  <c r="Q12"/>
  <c r="Q10"/>
  <c r="Q8"/>
  <c r="Q6"/>
  <c r="Q192"/>
  <c r="R192" s="1"/>
  <c r="Q190"/>
  <c r="R190" s="1"/>
  <c r="Q188"/>
  <c r="R188" s="1"/>
  <c r="Q186"/>
  <c r="R186" s="1"/>
  <c r="Q184"/>
  <c r="R184" s="1"/>
  <c r="Q182"/>
  <c r="R182" s="1"/>
  <c r="Q180"/>
  <c r="R180" s="1"/>
  <c r="Q178"/>
  <c r="R178" s="1"/>
  <c r="Q176"/>
  <c r="R176" s="1"/>
  <c r="Q174"/>
  <c r="R174" s="1"/>
  <c r="Q172"/>
  <c r="R172" s="1"/>
  <c r="Q170"/>
  <c r="R170" s="1"/>
  <c r="Q168"/>
  <c r="R168" s="1"/>
  <c r="Q166"/>
  <c r="R166" s="1"/>
  <c r="Q164"/>
  <c r="R164" s="1"/>
  <c r="Q162"/>
  <c r="R162" s="1"/>
  <c r="Q160"/>
  <c r="R160" s="1"/>
  <c r="Q158"/>
  <c r="R158" s="1"/>
  <c r="Q156"/>
  <c r="R156" s="1"/>
  <c r="Q154"/>
  <c r="R154" s="1"/>
  <c r="Q152"/>
  <c r="R152" s="1"/>
  <c r="Q150"/>
  <c r="R150" s="1"/>
  <c r="Q148"/>
  <c r="R148" s="1"/>
  <c r="Q146"/>
  <c r="R146" s="1"/>
  <c r="Q144"/>
  <c r="R144" s="1"/>
  <c r="Q142"/>
  <c r="R142" s="1"/>
  <c r="Q140"/>
  <c r="R140" s="1"/>
  <c r="Q138"/>
  <c r="R138" s="1"/>
  <c r="Q136"/>
  <c r="R136" s="1"/>
  <c r="Q134"/>
  <c r="R134" s="1"/>
  <c r="Q132"/>
  <c r="R132" s="1"/>
  <c r="Q130"/>
  <c r="R130" s="1"/>
  <c r="Q128"/>
  <c r="R128" s="1"/>
  <c r="Q126"/>
  <c r="R126" s="1"/>
  <c r="Q124"/>
  <c r="R124" s="1"/>
  <c r="Q122"/>
  <c r="R122" s="1"/>
  <c r="Q120"/>
  <c r="R120" s="1"/>
  <c r="Q118"/>
  <c r="R118" s="1"/>
  <c r="Q116"/>
  <c r="R116" s="1"/>
  <c r="Q114"/>
  <c r="R114" s="1"/>
  <c r="Q112"/>
  <c r="R112" s="1"/>
  <c r="Q110"/>
  <c r="R110" s="1"/>
  <c r="Q108"/>
  <c r="R108" s="1"/>
  <c r="Q106"/>
  <c r="R106" s="1"/>
  <c r="Q104"/>
  <c r="R104" s="1"/>
  <c r="Q102"/>
  <c r="R102" s="1"/>
  <c r="Q100"/>
  <c r="R100" s="1"/>
  <c r="Q98"/>
  <c r="R98" s="1"/>
  <c r="Q96"/>
  <c r="R96" s="1"/>
  <c r="Q94"/>
  <c r="R94" s="1"/>
  <c r="Q92"/>
  <c r="R92" s="1"/>
  <c r="Q90"/>
  <c r="R90" s="1"/>
  <c r="Q88"/>
  <c r="R88" s="1"/>
  <c r="Q86"/>
  <c r="R86" s="1"/>
  <c r="Q84"/>
  <c r="R84" s="1"/>
  <c r="Q82"/>
  <c r="R82" s="1"/>
  <c r="Q80"/>
  <c r="R80" s="1"/>
  <c r="Q78"/>
  <c r="R78" s="1"/>
  <c r="Q76"/>
  <c r="R76" s="1"/>
  <c r="Q74"/>
  <c r="R74" s="1"/>
  <c r="Q72"/>
  <c r="R72" s="1"/>
  <c r="Q70"/>
  <c r="R70" s="1"/>
  <c r="Q68"/>
  <c r="R68" s="1"/>
  <c r="Q66"/>
  <c r="R66" s="1"/>
  <c r="Q64"/>
  <c r="R64" s="1"/>
  <c r="Q62"/>
  <c r="R62" s="1"/>
  <c r="Q60"/>
  <c r="R60" s="1"/>
  <c r="Q58"/>
  <c r="R58" s="1"/>
  <c r="Q56"/>
  <c r="R56" s="1"/>
  <c r="Q54"/>
  <c r="R54" s="1"/>
  <c r="Q52"/>
  <c r="R52" s="1"/>
  <c r="Q50"/>
  <c r="R50" s="1"/>
  <c r="Q48"/>
  <c r="R48" s="1"/>
  <c r="Q46"/>
  <c r="R46" s="1"/>
  <c r="Q44"/>
  <c r="R44" s="1"/>
  <c r="Q42"/>
  <c r="R42" s="1"/>
  <c r="Q40"/>
  <c r="R40" s="1"/>
  <c r="Q38"/>
  <c r="R38" s="1"/>
  <c r="Q36"/>
  <c r="R36" s="1"/>
  <c r="Q34"/>
  <c r="R34" s="1"/>
  <c r="Q32"/>
  <c r="R32" s="1"/>
  <c r="Q30"/>
  <c r="R30" s="1"/>
  <c r="Q28"/>
  <c r="R28" s="1"/>
  <c r="Q26"/>
  <c r="R26" s="1"/>
  <c r="Q24"/>
  <c r="R24" s="1"/>
  <c r="Q22"/>
  <c r="R22" s="1"/>
  <c r="Q20"/>
  <c r="R20" s="1"/>
  <c r="Q18"/>
  <c r="R18" s="1"/>
  <c r="Q16"/>
  <c r="R16" s="1"/>
  <c r="R12"/>
  <c r="R10"/>
  <c r="R8"/>
  <c r="R6"/>
  <c r="F17"/>
  <c r="F15"/>
  <c r="F13"/>
  <c r="F11"/>
  <c r="F9"/>
  <c r="F7"/>
  <c r="F5"/>
  <c r="F3"/>
  <c r="G17"/>
  <c r="G15"/>
  <c r="G13"/>
  <c r="G11"/>
  <c r="G9"/>
  <c r="G7"/>
  <c r="G5"/>
  <c r="F2"/>
  <c r="F16"/>
  <c r="F14"/>
  <c r="F12"/>
  <c r="F10"/>
  <c r="F8"/>
  <c r="F6"/>
  <c r="F4"/>
  <c r="G2"/>
  <c r="G16"/>
  <c r="G14"/>
  <c r="G12"/>
  <c r="G10"/>
  <c r="G8"/>
  <c r="G6"/>
  <c r="AD1468" i="3" l="1"/>
  <c r="AD1470"/>
  <c r="AD1472"/>
  <c r="AD1474"/>
  <c r="AD1476"/>
  <c r="AD1478"/>
  <c r="AD1480"/>
  <c r="AD1482"/>
  <c r="AD1484"/>
  <c r="AD1486"/>
  <c r="AD1488"/>
  <c r="AD1490"/>
  <c r="AD1492"/>
  <c r="AD1494"/>
  <c r="AD1496"/>
  <c r="AD1498"/>
  <c r="AD1500"/>
  <c r="AD1502"/>
  <c r="AD1504"/>
  <c r="AD1506"/>
  <c r="AD1508"/>
  <c r="AD1510"/>
  <c r="AD1512"/>
  <c r="AD1514"/>
  <c r="AD1516"/>
  <c r="AD1518"/>
  <c r="AD1520"/>
  <c r="AD1522"/>
  <c r="AD1524"/>
  <c r="AD1526"/>
  <c r="AD1528"/>
  <c r="AD1530"/>
  <c r="AD1532"/>
  <c r="AD1534"/>
  <c r="AD1536"/>
  <c r="AD1538"/>
  <c r="AD1540"/>
  <c r="AD1542"/>
  <c r="AD1544"/>
  <c r="AD1467"/>
  <c r="AD1469"/>
  <c r="AD1471"/>
  <c r="AD1473"/>
  <c r="AD1475"/>
  <c r="AD1477"/>
  <c r="AD1479"/>
  <c r="AD1481"/>
  <c r="AD1483"/>
  <c r="AD1485"/>
  <c r="AD1487"/>
  <c r="AD1489"/>
  <c r="AD1491"/>
  <c r="AD1493"/>
  <c r="AD1495"/>
  <c r="AD1497"/>
  <c r="AD1499"/>
  <c r="AD1501"/>
  <c r="AD1503"/>
  <c r="AD1505"/>
  <c r="AD1507"/>
  <c r="AD1509"/>
  <c r="AD1511"/>
  <c r="AD1513"/>
  <c r="AD1515"/>
  <c r="AD1517"/>
  <c r="AD1519"/>
  <c r="AD1521"/>
  <c r="AD1523"/>
  <c r="AD1525"/>
  <c r="AD1527"/>
  <c r="AD1529"/>
  <c r="AD1531"/>
  <c r="AD1533"/>
  <c r="AD1535"/>
  <c r="AD1537"/>
  <c r="AD1539"/>
  <c r="AD1546"/>
  <c r="AD1548"/>
  <c r="AD1550"/>
  <c r="AD1552"/>
  <c r="AD1554"/>
  <c r="AD1556"/>
  <c r="AD1558"/>
  <c r="AD1560"/>
  <c r="AD1562"/>
  <c r="AD1564"/>
  <c r="AD1566"/>
  <c r="AD1568"/>
  <c r="AD1570"/>
  <c r="AD1572"/>
  <c r="AD1574"/>
  <c r="AD1576"/>
  <c r="AD1578"/>
  <c r="AD1580"/>
  <c r="AD1582"/>
  <c r="AD1584"/>
  <c r="AD1586"/>
  <c r="AD1588"/>
  <c r="AD1590"/>
  <c r="AD1592"/>
  <c r="AD1594"/>
  <c r="AD1596"/>
  <c r="AD1598"/>
  <c r="AD1600"/>
  <c r="AD1602"/>
  <c r="AD1604"/>
  <c r="AD1606"/>
  <c r="AD1608"/>
  <c r="AD1610"/>
  <c r="AD1612"/>
  <c r="AD1614"/>
  <c r="AD1616"/>
  <c r="AD1618"/>
  <c r="AD1620"/>
  <c r="AD1622"/>
  <c r="AD1624"/>
  <c r="AD1626"/>
  <c r="AD1628"/>
  <c r="AD1630"/>
  <c r="AD1632"/>
  <c r="AD1634"/>
  <c r="AD1636"/>
  <c r="AD1638"/>
  <c r="AD1640"/>
  <c r="AD1642"/>
  <c r="AD1644"/>
  <c r="AD1646"/>
  <c r="AD1648"/>
  <c r="AD1650"/>
  <c r="AD1652"/>
  <c r="AD1654"/>
  <c r="AD1656"/>
  <c r="AD1658"/>
  <c r="AD1660"/>
  <c r="AD1662"/>
  <c r="AD1664"/>
  <c r="AD1666"/>
  <c r="AD1668"/>
  <c r="AD1670"/>
  <c r="AD1672"/>
  <c r="AD1674"/>
  <c r="AD1676"/>
  <c r="AD1678"/>
  <c r="AD1680"/>
  <c r="AD1682"/>
  <c r="AD1684"/>
  <c r="AD1686"/>
  <c r="AD1688"/>
  <c r="AD1690"/>
  <c r="AD1692"/>
  <c r="AD1694"/>
  <c r="AD1696"/>
  <c r="AD1698"/>
  <c r="AD1700"/>
  <c r="AD1702"/>
  <c r="AD1704"/>
  <c r="AD1706"/>
  <c r="AD1708"/>
  <c r="AD1710"/>
  <c r="AD1712"/>
  <c r="AD1714"/>
  <c r="AD1716"/>
  <c r="AD1541"/>
  <c r="AD1543"/>
  <c r="AD1545"/>
  <c r="AD1547"/>
  <c r="AD1549"/>
  <c r="AD1551"/>
  <c r="AD1553"/>
  <c r="AD1555"/>
  <c r="AD1557"/>
  <c r="AD1559"/>
  <c r="AD1561"/>
  <c r="AD1563"/>
  <c r="AD1565"/>
  <c r="AD1567"/>
  <c r="AD1569"/>
  <c r="AD1571"/>
  <c r="AD1573"/>
  <c r="AD1575"/>
  <c r="AD1577"/>
  <c r="AD1579"/>
  <c r="AD1581"/>
  <c r="AD1583"/>
  <c r="AD1585"/>
  <c r="AD1587"/>
  <c r="AD1589"/>
  <c r="AD1591"/>
  <c r="AD1593"/>
  <c r="AD1595"/>
  <c r="AD1597"/>
  <c r="AD1599"/>
  <c r="AD1601"/>
  <c r="AD1603"/>
  <c r="AD1605"/>
  <c r="AD1607"/>
  <c r="AD1609"/>
  <c r="AD1611"/>
  <c r="AD1613"/>
  <c r="AD1615"/>
  <c r="AD1617"/>
  <c r="AD1619"/>
  <c r="AD1621"/>
  <c r="AD1623"/>
  <c r="AD1625"/>
  <c r="AD1627"/>
  <c r="AD1629"/>
  <c r="AD1631"/>
  <c r="AD1633"/>
  <c r="AD1635"/>
  <c r="AD1637"/>
  <c r="AD1639"/>
  <c r="AD1641"/>
  <c r="AD1643"/>
  <c r="AD1645"/>
  <c r="AD1647"/>
  <c r="AD1649"/>
  <c r="AD1651"/>
  <c r="AD1653"/>
  <c r="AD1655"/>
  <c r="AD1657"/>
  <c r="AD1659"/>
  <c r="AD1661"/>
  <c r="AD1663"/>
  <c r="AD1665"/>
  <c r="AD1667"/>
  <c r="AD1669"/>
  <c r="AD1671"/>
  <c r="AD1673"/>
  <c r="AD1675"/>
  <c r="AD1677"/>
  <c r="AD1679"/>
  <c r="AD1681"/>
  <c r="AD1683"/>
  <c r="AD1685"/>
  <c r="AD1687"/>
  <c r="AD1689"/>
  <c r="AD1691"/>
  <c r="AD1693"/>
  <c r="AD1695"/>
  <c r="AD1697"/>
  <c r="AD1699"/>
  <c r="AD1701"/>
  <c r="AD1703"/>
  <c r="AD1705"/>
  <c r="AD1707"/>
  <c r="AD1709"/>
  <c r="AD1711"/>
  <c r="AD1713"/>
  <c r="AD1715"/>
  <c r="AD1717"/>
  <c r="AD2476"/>
  <c r="AD2478"/>
  <c r="AD2480"/>
  <c r="AD2482"/>
  <c r="AD2484"/>
  <c r="AD2486"/>
  <c r="AD2488"/>
  <c r="AD2490"/>
  <c r="AD2492"/>
  <c r="AD2494"/>
  <c r="AD2496"/>
  <c r="AD2498"/>
  <c r="AD2500"/>
  <c r="AD2502"/>
  <c r="AD2504"/>
  <c r="AD2506"/>
  <c r="AD2508"/>
  <c r="AD2510"/>
  <c r="AD2512"/>
  <c r="AD2514"/>
  <c r="AD2516"/>
  <c r="AD2518"/>
  <c r="AD2520"/>
  <c r="AD2522"/>
  <c r="AD2524"/>
  <c r="AD2526"/>
  <c r="AD2528"/>
  <c r="AD2530"/>
  <c r="AD2532"/>
  <c r="AD2534"/>
  <c r="AD2536"/>
  <c r="AD2538"/>
  <c r="AD2540"/>
  <c r="AD2542"/>
  <c r="AD2544"/>
  <c r="AD2475"/>
  <c r="AD2477"/>
  <c r="AD2479"/>
  <c r="AD2481"/>
  <c r="AD2483"/>
  <c r="AD2485"/>
  <c r="AD2487"/>
  <c r="AD2489"/>
  <c r="AD2491"/>
  <c r="AD2493"/>
  <c r="AD2495"/>
  <c r="AD2497"/>
  <c r="AD2499"/>
  <c r="AD2501"/>
  <c r="AD2503"/>
  <c r="AD2505"/>
  <c r="AD2507"/>
  <c r="AD2509"/>
  <c r="AD2511"/>
  <c r="AD2513"/>
  <c r="AD2515"/>
  <c r="AD2517"/>
  <c r="AD2519"/>
  <c r="AD2521"/>
  <c r="AD2523"/>
  <c r="AD2525"/>
  <c r="AD2527"/>
  <c r="AD2529"/>
  <c r="AD2531"/>
  <c r="AD2533"/>
  <c r="AD2535"/>
  <c r="AD2537"/>
  <c r="AD2539"/>
  <c r="AD2541"/>
  <c r="AD2543"/>
  <c r="AD2545"/>
  <c r="AD2547"/>
  <c r="AD2549"/>
  <c r="AD2551"/>
  <c r="AD2553"/>
  <c r="AD2555"/>
  <c r="AD2557"/>
  <c r="AD2559"/>
  <c r="AD2561"/>
  <c r="AD2563"/>
  <c r="AD2546"/>
  <c r="AD2548"/>
  <c r="AD2550"/>
  <c r="AD2552"/>
  <c r="AD2554"/>
  <c r="AD2556"/>
  <c r="AD2558"/>
  <c r="AD2560"/>
  <c r="AD2562"/>
  <c r="AD2564"/>
  <c r="AD2566"/>
  <c r="AD2568"/>
  <c r="AD2570"/>
  <c r="AD2572"/>
  <c r="AD2574"/>
  <c r="AD2576"/>
  <c r="AD2578"/>
  <c r="AD2580"/>
  <c r="AD2582"/>
  <c r="AD2584"/>
  <c r="AD2586"/>
  <c r="AD2588"/>
  <c r="AD2590"/>
  <c r="AD2592"/>
  <c r="AD2594"/>
  <c r="AD2596"/>
  <c r="AD2598"/>
  <c r="AD2600"/>
  <c r="AD2602"/>
  <c r="AD2604"/>
  <c r="AD2606"/>
  <c r="AD2608"/>
  <c r="AD2610"/>
  <c r="AD2612"/>
  <c r="AD2614"/>
  <c r="AD2616"/>
  <c r="AD2618"/>
  <c r="AD2620"/>
  <c r="AD2622"/>
  <c r="AD2624"/>
  <c r="AD2626"/>
  <c r="AD2628"/>
  <c r="AD2630"/>
  <c r="AD2632"/>
  <c r="AD2634"/>
  <c r="AD2636"/>
  <c r="AD2638"/>
  <c r="AD2640"/>
  <c r="AD2642"/>
  <c r="AD2644"/>
  <c r="AD2646"/>
  <c r="AD2648"/>
  <c r="AD2650"/>
  <c r="AD2652"/>
  <c r="AD2654"/>
  <c r="AD2656"/>
  <c r="AD2658"/>
  <c r="AD2660"/>
  <c r="AD2662"/>
  <c r="AD2664"/>
  <c r="AD2666"/>
  <c r="AD2668"/>
  <c r="AD2670"/>
  <c r="AD2672"/>
  <c r="AD2674"/>
  <c r="AD2676"/>
  <c r="AD2678"/>
  <c r="AD2680"/>
  <c r="AD2682"/>
  <c r="AD2684"/>
  <c r="AD2686"/>
  <c r="AD2688"/>
  <c r="AD2690"/>
  <c r="AD2692"/>
  <c r="AD2694"/>
  <c r="AD2696"/>
  <c r="AD2698"/>
  <c r="AD2700"/>
  <c r="AD2702"/>
  <c r="AD2704"/>
  <c r="AD2706"/>
  <c r="AD2708"/>
  <c r="AD2710"/>
  <c r="AD2712"/>
  <c r="AD2714"/>
  <c r="AD2716"/>
  <c r="AD2718"/>
  <c r="AD2720"/>
  <c r="AD2722"/>
  <c r="AD2724"/>
  <c r="AD2726"/>
  <c r="AD2565"/>
  <c r="AD2567"/>
  <c r="AD2569"/>
  <c r="AD2571"/>
  <c r="AD2573"/>
  <c r="AD2575"/>
  <c r="AD2577"/>
  <c r="AD2579"/>
  <c r="AD2581"/>
  <c r="AD2583"/>
  <c r="AD2585"/>
  <c r="AD2587"/>
  <c r="AD2589"/>
  <c r="AD2591"/>
  <c r="AD2593"/>
  <c r="AD2595"/>
  <c r="AD2597"/>
  <c r="AD2599"/>
  <c r="AD2601"/>
  <c r="AD2603"/>
  <c r="AD2605"/>
  <c r="AD2607"/>
  <c r="AD2609"/>
  <c r="AD2611"/>
  <c r="AD2613"/>
  <c r="AD2615"/>
  <c r="AD2617"/>
  <c r="AD2619"/>
  <c r="AD2621"/>
  <c r="AD2623"/>
  <c r="AD2625"/>
  <c r="AD2627"/>
  <c r="AD2629"/>
  <c r="AD2631"/>
  <c r="AD2633"/>
  <c r="AD2635"/>
  <c r="AD2637"/>
  <c r="AD2639"/>
  <c r="AD2641"/>
  <c r="AD2643"/>
  <c r="AD2645"/>
  <c r="AD2647"/>
  <c r="AD2649"/>
  <c r="AD2651"/>
  <c r="AD2653"/>
  <c r="AD2655"/>
  <c r="AD2657"/>
  <c r="AD2659"/>
  <c r="AD2661"/>
  <c r="AD2663"/>
  <c r="AD2665"/>
  <c r="AD2667"/>
  <c r="AD2669"/>
  <c r="AD2671"/>
  <c r="AD2673"/>
  <c r="AD2675"/>
  <c r="AD2677"/>
  <c r="AD2679"/>
  <c r="AD2681"/>
  <c r="AD2683"/>
  <c r="AD2685"/>
  <c r="AD2687"/>
  <c r="AD2689"/>
  <c r="AD2691"/>
  <c r="AD2693"/>
  <c r="AD2695"/>
  <c r="AD2697"/>
  <c r="AD2699"/>
  <c r="AD2701"/>
  <c r="AD2703"/>
  <c r="AD2705"/>
  <c r="AD2707"/>
  <c r="AD2709"/>
  <c r="AD2711"/>
  <c r="AD2713"/>
  <c r="AD2715"/>
  <c r="AD2717"/>
  <c r="AD2719"/>
  <c r="AD2721"/>
  <c r="AD2723"/>
  <c r="AD2725"/>
  <c r="AD3484"/>
  <c r="AD3486"/>
  <c r="AD3488"/>
  <c r="AD3490"/>
  <c r="AD3492"/>
  <c r="AD3494"/>
  <c r="AD3496"/>
  <c r="AD3498"/>
  <c r="AD3500"/>
  <c r="AD3502"/>
  <c r="AD3504"/>
  <c r="AD3506"/>
  <c r="AD3508"/>
  <c r="AD3510"/>
  <c r="AD3512"/>
  <c r="AD3514"/>
  <c r="AD3516"/>
  <c r="AD3518"/>
  <c r="AD3520"/>
  <c r="AD3522"/>
  <c r="AD3524"/>
  <c r="AD3526"/>
  <c r="AD3528"/>
  <c r="AD3530"/>
  <c r="AD3532"/>
  <c r="AD3534"/>
  <c r="AD3536"/>
  <c r="AD3538"/>
  <c r="AD3540"/>
  <c r="AD3542"/>
  <c r="AD3544"/>
  <c r="AD3546"/>
  <c r="AD3548"/>
  <c r="AD3550"/>
  <c r="AD3552"/>
  <c r="AD3554"/>
  <c r="AD3556"/>
  <c r="AD3558"/>
  <c r="AD3560"/>
  <c r="AD3562"/>
  <c r="AD3564"/>
  <c r="AD3566"/>
  <c r="AD3568"/>
  <c r="AD3485"/>
  <c r="AD3487"/>
  <c r="AD3489"/>
  <c r="AD3491"/>
  <c r="AD3493"/>
  <c r="AD3495"/>
  <c r="AD3497"/>
  <c r="AD3499"/>
  <c r="AD3501"/>
  <c r="AD3503"/>
  <c r="AD3505"/>
  <c r="AD3507"/>
  <c r="AD3509"/>
  <c r="AD3511"/>
  <c r="AD3513"/>
  <c r="AD3515"/>
  <c r="AD3517"/>
  <c r="AD3519"/>
  <c r="AD3521"/>
  <c r="AD3523"/>
  <c r="AD3525"/>
  <c r="AD3527"/>
  <c r="AD3529"/>
  <c r="AD3531"/>
  <c r="AD3533"/>
  <c r="AD3535"/>
  <c r="AD3537"/>
  <c r="AD3539"/>
  <c r="AD3541"/>
  <c r="AD3543"/>
  <c r="AD3545"/>
  <c r="AD3547"/>
  <c r="AD3549"/>
  <c r="AD3551"/>
  <c r="AD3553"/>
  <c r="AD3555"/>
  <c r="AD3557"/>
  <c r="AD3559"/>
  <c r="AD3561"/>
  <c r="AD3563"/>
  <c r="AD3565"/>
  <c r="AD3567"/>
  <c r="AD3569"/>
  <c r="AD3571"/>
  <c r="AD3573"/>
  <c r="AD3575"/>
  <c r="AD3577"/>
  <c r="AD3579"/>
  <c r="AD3581"/>
  <c r="AD3583"/>
  <c r="AD3585"/>
  <c r="AD3587"/>
  <c r="AD3589"/>
  <c r="AD3591"/>
  <c r="AD3593"/>
  <c r="AD3595"/>
  <c r="AD3597"/>
  <c r="AD3599"/>
  <c r="AD3601"/>
  <c r="AD3603"/>
  <c r="AD3605"/>
  <c r="AD3607"/>
  <c r="AD3609"/>
  <c r="AD3611"/>
  <c r="AD3613"/>
  <c r="AD3615"/>
  <c r="AD3617"/>
  <c r="AD3619"/>
  <c r="AD3621"/>
  <c r="AD3623"/>
  <c r="AD3625"/>
  <c r="AD3627"/>
  <c r="AD3629"/>
  <c r="AD3631"/>
  <c r="AD3633"/>
  <c r="AD3635"/>
  <c r="AD3637"/>
  <c r="AD3639"/>
  <c r="AD3641"/>
  <c r="AD3643"/>
  <c r="AD3645"/>
  <c r="AD3647"/>
  <c r="AD3649"/>
  <c r="AD3651"/>
  <c r="AD3653"/>
  <c r="AD3655"/>
  <c r="AD3657"/>
  <c r="AD3659"/>
  <c r="AD3661"/>
  <c r="AD3663"/>
  <c r="AD3665"/>
  <c r="AD3667"/>
  <c r="AD3669"/>
  <c r="AD3671"/>
  <c r="AD3673"/>
  <c r="AD3675"/>
  <c r="AD3677"/>
  <c r="AD3679"/>
  <c r="AD3681"/>
  <c r="AD3570"/>
  <c r="AD3572"/>
  <c r="AD3574"/>
  <c r="AD3576"/>
  <c r="AD3578"/>
  <c r="AD3580"/>
  <c r="AD3582"/>
  <c r="AD3584"/>
  <c r="AD3586"/>
  <c r="AD3588"/>
  <c r="AD3590"/>
  <c r="AD3592"/>
  <c r="AD3594"/>
  <c r="AD3596"/>
  <c r="AD3598"/>
  <c r="AD3600"/>
  <c r="AD3602"/>
  <c r="AD3604"/>
  <c r="AD3606"/>
  <c r="AD3608"/>
  <c r="AD3610"/>
  <c r="AD3612"/>
  <c r="AD3614"/>
  <c r="AD3616"/>
  <c r="AD3618"/>
  <c r="AD3620"/>
  <c r="AD3622"/>
  <c r="AD3624"/>
  <c r="AD3626"/>
  <c r="AD3628"/>
  <c r="AD3630"/>
  <c r="AD3632"/>
  <c r="AD3634"/>
  <c r="AD3636"/>
  <c r="AD3638"/>
  <c r="AD3640"/>
  <c r="AD3642"/>
  <c r="AD3644"/>
  <c r="AD3646"/>
  <c r="AD3648"/>
  <c r="AD3650"/>
  <c r="AD3652"/>
  <c r="AD3654"/>
  <c r="AD3656"/>
  <c r="AD3658"/>
  <c r="AD3660"/>
  <c r="AD3662"/>
  <c r="AD3664"/>
  <c r="AD3666"/>
  <c r="AD3668"/>
  <c r="AD3670"/>
  <c r="AD3672"/>
  <c r="AD3674"/>
  <c r="AD3676"/>
  <c r="AD3678"/>
  <c r="AD3680"/>
  <c r="AD3682"/>
  <c r="AD3683"/>
  <c r="AD3685"/>
  <c r="AD3687"/>
  <c r="AD3689"/>
  <c r="AD3691"/>
  <c r="AD3693"/>
  <c r="AD3695"/>
  <c r="AD3697"/>
  <c r="AD3699"/>
  <c r="AD3701"/>
  <c r="AD3703"/>
  <c r="AD3705"/>
  <c r="AD3707"/>
  <c r="AD3709"/>
  <c r="AD3711"/>
  <c r="AD3713"/>
  <c r="AD3715"/>
  <c r="AD3717"/>
  <c r="AD3719"/>
  <c r="AD3721"/>
  <c r="AD3723"/>
  <c r="AD3725"/>
  <c r="AD3727"/>
  <c r="AD3729"/>
  <c r="AD3731"/>
  <c r="AD3733"/>
  <c r="AD3735"/>
  <c r="AD3684"/>
  <c r="AD3686"/>
  <c r="AD3688"/>
  <c r="AD3690"/>
  <c r="AD3692"/>
  <c r="AD3694"/>
  <c r="AD3696"/>
  <c r="AD3698"/>
  <c r="AD3700"/>
  <c r="AD3702"/>
  <c r="AD3704"/>
  <c r="AD3706"/>
  <c r="AD3708"/>
  <c r="AD3710"/>
  <c r="AD3712"/>
  <c r="AD3714"/>
  <c r="AD3716"/>
  <c r="AD3718"/>
  <c r="AD3720"/>
  <c r="AD3722"/>
  <c r="AD3724"/>
  <c r="AD3726"/>
  <c r="AD3728"/>
  <c r="AD3730"/>
  <c r="AD3732"/>
  <c r="AD3734"/>
  <c r="AD1214"/>
  <c r="AD1216"/>
  <c r="AD1218"/>
  <c r="AD1220"/>
  <c r="AD1222"/>
  <c r="AD1224"/>
  <c r="AD1226"/>
  <c r="AD1228"/>
  <c r="AD1230"/>
  <c r="AD1232"/>
  <c r="AD1234"/>
  <c r="AD1236"/>
  <c r="AD1238"/>
  <c r="AD1240"/>
  <c r="AD1242"/>
  <c r="AD1244"/>
  <c r="AD1246"/>
  <c r="AD1248"/>
  <c r="AD1250"/>
  <c r="AD1252"/>
  <c r="AD1254"/>
  <c r="AD1256"/>
  <c r="AD1258"/>
  <c r="AD1260"/>
  <c r="AD1262"/>
  <c r="AD1264"/>
  <c r="AD1266"/>
  <c r="AD1268"/>
  <c r="AD1270"/>
  <c r="AD1272"/>
  <c r="AD1274"/>
  <c r="AD1276"/>
  <c r="AD1278"/>
  <c r="AD1280"/>
  <c r="AD1282"/>
  <c r="AD1284"/>
  <c r="AD1286"/>
  <c r="AD1288"/>
  <c r="AD1290"/>
  <c r="AD1292"/>
  <c r="AD1294"/>
  <c r="AD1296"/>
  <c r="AD1298"/>
  <c r="AD1300"/>
  <c r="AD1302"/>
  <c r="AD1304"/>
  <c r="AD1306"/>
  <c r="AD1308"/>
  <c r="AD1310"/>
  <c r="AD1312"/>
  <c r="AD1314"/>
  <c r="AD1316"/>
  <c r="AD1318"/>
  <c r="AD1320"/>
  <c r="AD1322"/>
  <c r="AD1324"/>
  <c r="AD1326"/>
  <c r="AD1328"/>
  <c r="AD1330"/>
  <c r="AD1332"/>
  <c r="AD1334"/>
  <c r="AD1336"/>
  <c r="AD1338"/>
  <c r="AD1340"/>
  <c r="AD1342"/>
  <c r="AD1344"/>
  <c r="AD1346"/>
  <c r="AD1348"/>
  <c r="AD1350"/>
  <c r="AD1352"/>
  <c r="AD1354"/>
  <c r="AD1356"/>
  <c r="AD1358"/>
  <c r="AD1360"/>
  <c r="AD1362"/>
  <c r="AD1364"/>
  <c r="AD1366"/>
  <c r="AD1368"/>
  <c r="AD1370"/>
  <c r="AD1372"/>
  <c r="AD1374"/>
  <c r="AD1376"/>
  <c r="AD1378"/>
  <c r="AD1380"/>
  <c r="AD1382"/>
  <c r="AD1384"/>
  <c r="AD1386"/>
  <c r="AD1388"/>
  <c r="AD1390"/>
  <c r="AD1392"/>
  <c r="AD1394"/>
  <c r="AD1396"/>
  <c r="AD1398"/>
  <c r="AD1400"/>
  <c r="AD1402"/>
  <c r="AD1404"/>
  <c r="AD1406"/>
  <c r="AD1408"/>
  <c r="AD1410"/>
  <c r="AD1412"/>
  <c r="AD1414"/>
  <c r="AD1416"/>
  <c r="AD1418"/>
  <c r="AD1420"/>
  <c r="AD1422"/>
  <c r="AD1424"/>
  <c r="AD1426"/>
  <c r="AD1428"/>
  <c r="AD1430"/>
  <c r="AD1432"/>
  <c r="AD1434"/>
  <c r="AD1436"/>
  <c r="AD1438"/>
  <c r="AD1440"/>
  <c r="AD1442"/>
  <c r="AD1444"/>
  <c r="AD1446"/>
  <c r="AD1448"/>
  <c r="AD1450"/>
  <c r="AD1452"/>
  <c r="AD1454"/>
  <c r="AD1456"/>
  <c r="AD1458"/>
  <c r="AD1460"/>
  <c r="AD1462"/>
  <c r="AD1464"/>
  <c r="AD1466"/>
  <c r="AD1213"/>
  <c r="AD1215"/>
  <c r="AD1217"/>
  <c r="AD1219"/>
  <c r="AD1221"/>
  <c r="AD1223"/>
  <c r="AD1225"/>
  <c r="AD1227"/>
  <c r="AD1229"/>
  <c r="AD1231"/>
  <c r="AD1233"/>
  <c r="AD1235"/>
  <c r="AD1237"/>
  <c r="AD1239"/>
  <c r="AD1241"/>
  <c r="AD1243"/>
  <c r="AD1245"/>
  <c r="AD1247"/>
  <c r="AD1249"/>
  <c r="AD1251"/>
  <c r="AD1253"/>
  <c r="AD1255"/>
  <c r="AD1257"/>
  <c r="AD1259"/>
  <c r="AD1261"/>
  <c r="AD1263"/>
  <c r="AD1265"/>
  <c r="AD1267"/>
  <c r="AD1269"/>
  <c r="AD1271"/>
  <c r="AD1273"/>
  <c r="AD1275"/>
  <c r="AD1277"/>
  <c r="AD1279"/>
  <c r="AD1281"/>
  <c r="AD1283"/>
  <c r="AD1285"/>
  <c r="AD1287"/>
  <c r="AD1289"/>
  <c r="AD1291"/>
  <c r="AD1293"/>
  <c r="AD1295"/>
  <c r="AD1297"/>
  <c r="AD1299"/>
  <c r="AD1301"/>
  <c r="AD1303"/>
  <c r="AD1305"/>
  <c r="AD1307"/>
  <c r="AD1309"/>
  <c r="AD1311"/>
  <c r="AD1313"/>
  <c r="AD1315"/>
  <c r="AD1317"/>
  <c r="AD1319"/>
  <c r="AD1321"/>
  <c r="AD1323"/>
  <c r="AD1325"/>
  <c r="AD1327"/>
  <c r="AD1329"/>
  <c r="AD1331"/>
  <c r="AD1333"/>
  <c r="AD1335"/>
  <c r="AD1337"/>
  <c r="AD1339"/>
  <c r="AD1341"/>
  <c r="AD1343"/>
  <c r="AD1345"/>
  <c r="AD1347"/>
  <c r="AD1349"/>
  <c r="AD1351"/>
  <c r="AD1353"/>
  <c r="AD1355"/>
  <c r="AD1357"/>
  <c r="AD1359"/>
  <c r="AD1361"/>
  <c r="AD1363"/>
  <c r="AD1365"/>
  <c r="AD1367"/>
  <c r="AD1369"/>
  <c r="AD1371"/>
  <c r="AD1373"/>
  <c r="AD1375"/>
  <c r="AD1377"/>
  <c r="AD1379"/>
  <c r="AD1381"/>
  <c r="AD1383"/>
  <c r="AD1385"/>
  <c r="AD1387"/>
  <c r="AD1389"/>
  <c r="AD1391"/>
  <c r="AD1393"/>
  <c r="AD1395"/>
  <c r="AD1397"/>
  <c r="AD1399"/>
  <c r="AD1401"/>
  <c r="AD1403"/>
  <c r="AD1405"/>
  <c r="AD1407"/>
  <c r="AD1409"/>
  <c r="AD1411"/>
  <c r="AD1413"/>
  <c r="AD1415"/>
  <c r="AD1417"/>
  <c r="AD1419"/>
  <c r="AD1421"/>
  <c r="AD1423"/>
  <c r="AD1425"/>
  <c r="AD1427"/>
  <c r="AD1429"/>
  <c r="AD1431"/>
  <c r="AD1433"/>
  <c r="AD1435"/>
  <c r="AD1437"/>
  <c r="AD1439"/>
  <c r="AD1441"/>
  <c r="AD1443"/>
  <c r="AD1445"/>
  <c r="AD1447"/>
  <c r="AD1449"/>
  <c r="AD1451"/>
  <c r="AD1453"/>
  <c r="AD1455"/>
  <c r="AD1457"/>
  <c r="AD1459"/>
  <c r="AD1461"/>
  <c r="AD1463"/>
  <c r="AD1465"/>
  <c r="AD2224"/>
  <c r="AD2226"/>
  <c r="AD2228"/>
  <c r="AD2230"/>
  <c r="AD2232"/>
  <c r="AD2234"/>
  <c r="AD2236"/>
  <c r="AD2238"/>
  <c r="AD2240"/>
  <c r="AD2242"/>
  <c r="AD2244"/>
  <c r="AD2246"/>
  <c r="AD2248"/>
  <c r="AD2250"/>
  <c r="AD2252"/>
  <c r="AD2254"/>
  <c r="AD2256"/>
  <c r="AD2258"/>
  <c r="AD2260"/>
  <c r="AD2262"/>
  <c r="AD2264"/>
  <c r="AD2266"/>
  <c r="AD2268"/>
  <c r="AD2270"/>
  <c r="AD2272"/>
  <c r="AD2274"/>
  <c r="AD2276"/>
  <c r="AD2278"/>
  <c r="AD2280"/>
  <c r="AD2282"/>
  <c r="AD2284"/>
  <c r="AD2286"/>
  <c r="AD2288"/>
  <c r="AD2290"/>
  <c r="AD2292"/>
  <c r="AD2294"/>
  <c r="AD2296"/>
  <c r="AD2298"/>
  <c r="AD2300"/>
  <c r="AD2302"/>
  <c r="AD2304"/>
  <c r="AD2306"/>
  <c r="AD2308"/>
  <c r="AD2310"/>
  <c r="AD2312"/>
  <c r="AD2314"/>
  <c r="AD2316"/>
  <c r="AD2318"/>
  <c r="AD2320"/>
  <c r="AD2322"/>
  <c r="AD2324"/>
  <c r="AD2326"/>
  <c r="AD2328"/>
  <c r="AD2330"/>
  <c r="AD2332"/>
  <c r="AD2334"/>
  <c r="AD2336"/>
  <c r="AD2338"/>
  <c r="AD2340"/>
  <c r="AD2342"/>
  <c r="AD2344"/>
  <c r="AD2346"/>
  <c r="AD2348"/>
  <c r="AD2350"/>
  <c r="AD2352"/>
  <c r="AD2354"/>
  <c r="AD2356"/>
  <c r="AD2358"/>
  <c r="AD2360"/>
  <c r="AD2362"/>
  <c r="AD2364"/>
  <c r="AD2366"/>
  <c r="AD2368"/>
  <c r="AD2370"/>
  <c r="AD2372"/>
  <c r="AD2374"/>
  <c r="AD2376"/>
  <c r="AD2378"/>
  <c r="AD2380"/>
  <c r="AD2382"/>
  <c r="AD2384"/>
  <c r="AD2386"/>
  <c r="AD2388"/>
  <c r="AD2390"/>
  <c r="AD2392"/>
  <c r="AD2394"/>
  <c r="AD2396"/>
  <c r="AD2398"/>
  <c r="AD2400"/>
  <c r="AD2402"/>
  <c r="AD2404"/>
  <c r="AD2406"/>
  <c r="AD2408"/>
  <c r="AD2410"/>
  <c r="AD2412"/>
  <c r="AD2414"/>
  <c r="AD2416"/>
  <c r="AD2418"/>
  <c r="AD2420"/>
  <c r="AD2422"/>
  <c r="AD2424"/>
  <c r="AD2426"/>
  <c r="AD2428"/>
  <c r="AD2430"/>
  <c r="AD2432"/>
  <c r="AD2434"/>
  <c r="AD2436"/>
  <c r="AD2438"/>
  <c r="AD2440"/>
  <c r="AD2442"/>
  <c r="AD2444"/>
  <c r="AD2446"/>
  <c r="AD2448"/>
  <c r="AD2450"/>
  <c r="AD2452"/>
  <c r="AD2454"/>
  <c r="AD2456"/>
  <c r="AD2458"/>
  <c r="AD2460"/>
  <c r="AD2462"/>
  <c r="AD2464"/>
  <c r="AD2466"/>
  <c r="AD2468"/>
  <c r="AD2470"/>
  <c r="AD2472"/>
  <c r="AD2474"/>
  <c r="AD2223"/>
  <c r="AD2225"/>
  <c r="AD2227"/>
  <c r="AD2229"/>
  <c r="AD2231"/>
  <c r="AD2233"/>
  <c r="AD2235"/>
  <c r="AD2237"/>
  <c r="AD2239"/>
  <c r="AD2241"/>
  <c r="AD2243"/>
  <c r="AD2245"/>
  <c r="AD2247"/>
  <c r="AD2249"/>
  <c r="AD2251"/>
  <c r="AD2253"/>
  <c r="AD2255"/>
  <c r="AD2257"/>
  <c r="AD2259"/>
  <c r="AD2261"/>
  <c r="AD2263"/>
  <c r="AD2265"/>
  <c r="AD2267"/>
  <c r="AD2269"/>
  <c r="AD2271"/>
  <c r="AD2273"/>
  <c r="AD2275"/>
  <c r="AD2277"/>
  <c r="AD2279"/>
  <c r="AD2281"/>
  <c r="AD2283"/>
  <c r="AD2285"/>
  <c r="AD2287"/>
  <c r="AD2289"/>
  <c r="AD2291"/>
  <c r="AD2293"/>
  <c r="AD2295"/>
  <c r="AD2297"/>
  <c r="AD2299"/>
  <c r="AD2301"/>
  <c r="AD2303"/>
  <c r="AD2305"/>
  <c r="AD2307"/>
  <c r="AD2309"/>
  <c r="AD2311"/>
  <c r="AD2313"/>
  <c r="AD2315"/>
  <c r="AD2317"/>
  <c r="AD2319"/>
  <c r="AD2321"/>
  <c r="AD2323"/>
  <c r="AD2325"/>
  <c r="AD2327"/>
  <c r="AD2329"/>
  <c r="AD2331"/>
  <c r="AD2333"/>
  <c r="AD2335"/>
  <c r="AD2337"/>
  <c r="AD2339"/>
  <c r="AD2341"/>
  <c r="AD2343"/>
  <c r="AD2345"/>
  <c r="AD2347"/>
  <c r="AD2349"/>
  <c r="AD2351"/>
  <c r="AD2353"/>
  <c r="AD2355"/>
  <c r="AD2357"/>
  <c r="AD2359"/>
  <c r="AD2361"/>
  <c r="AD2363"/>
  <c r="AD2365"/>
  <c r="AD2367"/>
  <c r="AD2369"/>
  <c r="AD2371"/>
  <c r="AD2373"/>
  <c r="AD2375"/>
  <c r="AD2377"/>
  <c r="AD2379"/>
  <c r="AD2381"/>
  <c r="AD2383"/>
  <c r="AD2385"/>
  <c r="AD2387"/>
  <c r="AD2389"/>
  <c r="AD2391"/>
  <c r="AD2393"/>
  <c r="AD2395"/>
  <c r="AD2397"/>
  <c r="AD2399"/>
  <c r="AD2401"/>
  <c r="AD2403"/>
  <c r="AD2405"/>
  <c r="AD2407"/>
  <c r="AD2409"/>
  <c r="AD2411"/>
  <c r="AD2413"/>
  <c r="AD2415"/>
  <c r="AD2417"/>
  <c r="AD2419"/>
  <c r="AD2421"/>
  <c r="AD2423"/>
  <c r="AD2425"/>
  <c r="AD2427"/>
  <c r="AD2429"/>
  <c r="AD2431"/>
  <c r="AD2433"/>
  <c r="AD2435"/>
  <c r="AD2437"/>
  <c r="AD2439"/>
  <c r="AD2441"/>
  <c r="AD2443"/>
  <c r="AD2445"/>
  <c r="AD2447"/>
  <c r="AD2449"/>
  <c r="AD2451"/>
  <c r="AD2453"/>
  <c r="AD2455"/>
  <c r="AD2457"/>
  <c r="AD2459"/>
  <c r="AD2461"/>
  <c r="AD2463"/>
  <c r="AD2465"/>
  <c r="AD2467"/>
  <c r="AD2469"/>
  <c r="AD2471"/>
  <c r="AD2473"/>
  <c r="AD3232"/>
  <c r="AD3234"/>
  <c r="AD3236"/>
  <c r="AD3238"/>
  <c r="AD3240"/>
  <c r="AD3242"/>
  <c r="AD3244"/>
  <c r="AD3246"/>
  <c r="AD3248"/>
  <c r="AD3250"/>
  <c r="AD3252"/>
  <c r="AD3254"/>
  <c r="AD3256"/>
  <c r="AD3258"/>
  <c r="AD3260"/>
  <c r="AD3262"/>
  <c r="AD3264"/>
  <c r="AD3266"/>
  <c r="AD3268"/>
  <c r="AD3270"/>
  <c r="AD3272"/>
  <c r="AD3274"/>
  <c r="AD3276"/>
  <c r="AD3278"/>
  <c r="AD3280"/>
  <c r="AD3282"/>
  <c r="AD3284"/>
  <c r="AD3286"/>
  <c r="AD3288"/>
  <c r="AD3290"/>
  <c r="AD3292"/>
  <c r="AD3294"/>
  <c r="AD3296"/>
  <c r="AD3298"/>
  <c r="AD3300"/>
  <c r="AD3302"/>
  <c r="AD3304"/>
  <c r="AD3306"/>
  <c r="AD3308"/>
  <c r="AD3310"/>
  <c r="AD3312"/>
  <c r="AD3314"/>
  <c r="AD3316"/>
  <c r="AD3318"/>
  <c r="AD3320"/>
  <c r="AD3322"/>
  <c r="AD3324"/>
  <c r="AD3326"/>
  <c r="AD3328"/>
  <c r="AD3330"/>
  <c r="AD3332"/>
  <c r="AD3334"/>
  <c r="AD3336"/>
  <c r="AD3338"/>
  <c r="AD3340"/>
  <c r="AD3342"/>
  <c r="AD3344"/>
  <c r="AD3346"/>
  <c r="AD3348"/>
  <c r="AD3350"/>
  <c r="AD3352"/>
  <c r="AD3354"/>
  <c r="AD3356"/>
  <c r="AD3358"/>
  <c r="AD3360"/>
  <c r="AD3362"/>
  <c r="AD3364"/>
  <c r="AD3366"/>
  <c r="AD3368"/>
  <c r="AD3370"/>
  <c r="AD3372"/>
  <c r="AD3374"/>
  <c r="AD3376"/>
  <c r="AD3378"/>
  <c r="AD3380"/>
  <c r="AD3382"/>
  <c r="AD3384"/>
  <c r="AD3386"/>
  <c r="AD3388"/>
  <c r="AD3390"/>
  <c r="AD3392"/>
  <c r="AD3394"/>
  <c r="AD3396"/>
  <c r="AD3398"/>
  <c r="AD3400"/>
  <c r="AD3402"/>
  <c r="AD3404"/>
  <c r="AD3406"/>
  <c r="AD3408"/>
  <c r="AD3410"/>
  <c r="AD3412"/>
  <c r="AD3414"/>
  <c r="AD3416"/>
  <c r="AD3418"/>
  <c r="AD3420"/>
  <c r="AD3422"/>
  <c r="AD3424"/>
  <c r="AD3426"/>
  <c r="AD3428"/>
  <c r="AD3430"/>
  <c r="AD3432"/>
  <c r="AD3434"/>
  <c r="AD3436"/>
  <c r="AD3438"/>
  <c r="AD3440"/>
  <c r="AD3442"/>
  <c r="AD3444"/>
  <c r="AD3446"/>
  <c r="AD3448"/>
  <c r="AD3450"/>
  <c r="AD3452"/>
  <c r="AD3454"/>
  <c r="AD3456"/>
  <c r="AD3458"/>
  <c r="AD3460"/>
  <c r="AD3462"/>
  <c r="AD3464"/>
  <c r="AD3466"/>
  <c r="AD3468"/>
  <c r="AD3470"/>
  <c r="AD3472"/>
  <c r="AD3474"/>
  <c r="AD3476"/>
  <c r="AD3478"/>
  <c r="AD3480"/>
  <c r="AD3482"/>
  <c r="AD3233"/>
  <c r="AD3235"/>
  <c r="AD3237"/>
  <c r="AD3239"/>
  <c r="AD3241"/>
  <c r="AD3243"/>
  <c r="AD3245"/>
  <c r="AD3247"/>
  <c r="AD3249"/>
  <c r="AD3251"/>
  <c r="AD3253"/>
  <c r="AD3255"/>
  <c r="AD3257"/>
  <c r="AD3259"/>
  <c r="AD3261"/>
  <c r="AD3263"/>
  <c r="AD3265"/>
  <c r="AD3267"/>
  <c r="AD3269"/>
  <c r="AD3271"/>
  <c r="AD3273"/>
  <c r="AD3275"/>
  <c r="AD3277"/>
  <c r="AD3279"/>
  <c r="AD3281"/>
  <c r="AD3283"/>
  <c r="AD3285"/>
  <c r="AD3287"/>
  <c r="AD3289"/>
  <c r="AD3291"/>
  <c r="AD3293"/>
  <c r="AD3295"/>
  <c r="AD3297"/>
  <c r="AD3299"/>
  <c r="AD3301"/>
  <c r="AD3303"/>
  <c r="AD3305"/>
  <c r="AD3307"/>
  <c r="AD3309"/>
  <c r="AD3311"/>
  <c r="AD3313"/>
  <c r="AD3315"/>
  <c r="AD3317"/>
  <c r="AD3319"/>
  <c r="AD3321"/>
  <c r="AD3323"/>
  <c r="AD3325"/>
  <c r="AD3327"/>
  <c r="AD3329"/>
  <c r="AD3331"/>
  <c r="AD3333"/>
  <c r="AD3335"/>
  <c r="AD3337"/>
  <c r="AD3339"/>
  <c r="AD3341"/>
  <c r="AD3343"/>
  <c r="AD3345"/>
  <c r="AD3347"/>
  <c r="AD3349"/>
  <c r="AD3351"/>
  <c r="AD3353"/>
  <c r="AD3355"/>
  <c r="AD3357"/>
  <c r="AD3359"/>
  <c r="AD3361"/>
  <c r="AD3363"/>
  <c r="AD3365"/>
  <c r="AD3367"/>
  <c r="AD3369"/>
  <c r="AD3371"/>
  <c r="AD3373"/>
  <c r="AD3375"/>
  <c r="AD3377"/>
  <c r="AD3379"/>
  <c r="AD3381"/>
  <c r="AD3383"/>
  <c r="AD3385"/>
  <c r="AD3387"/>
  <c r="AD3389"/>
  <c r="AD3391"/>
  <c r="AD3393"/>
  <c r="AD3395"/>
  <c r="AD3397"/>
  <c r="AD3399"/>
  <c r="AD3401"/>
  <c r="AD3403"/>
  <c r="AD3405"/>
  <c r="AD3407"/>
  <c r="AD3409"/>
  <c r="AD3411"/>
  <c r="AD3413"/>
  <c r="AD3415"/>
  <c r="AD3417"/>
  <c r="AD3419"/>
  <c r="AD3421"/>
  <c r="AD3423"/>
  <c r="AD3425"/>
  <c r="AD3427"/>
  <c r="AD3429"/>
  <c r="AD3431"/>
  <c r="AD3433"/>
  <c r="AD3435"/>
  <c r="AD3437"/>
  <c r="AD3439"/>
  <c r="AD3441"/>
  <c r="AD3443"/>
  <c r="AD3445"/>
  <c r="AD3447"/>
  <c r="AD3449"/>
  <c r="AD3451"/>
  <c r="AD3453"/>
  <c r="AD3455"/>
  <c r="AD3457"/>
  <c r="AD3459"/>
  <c r="AD3461"/>
  <c r="AD3463"/>
  <c r="AD3465"/>
  <c r="AD3467"/>
  <c r="AD3469"/>
  <c r="AD3471"/>
  <c r="AD3473"/>
  <c r="AD3475"/>
  <c r="AD3477"/>
  <c r="AD3479"/>
  <c r="AD3481"/>
  <c r="AD3483"/>
  <c r="G3" i="5"/>
  <c r="G4"/>
  <c r="AD961" i="3"/>
  <c r="AD963"/>
  <c r="AD965"/>
  <c r="AD967"/>
  <c r="AD969"/>
  <c r="AD971"/>
  <c r="AD973"/>
  <c r="AD975"/>
  <c r="AD977"/>
  <c r="AD979"/>
  <c r="AD981"/>
  <c r="AD983"/>
  <c r="AD985"/>
  <c r="AD987"/>
  <c r="AD989"/>
  <c r="AD991"/>
  <c r="AD993"/>
  <c r="AD995"/>
  <c r="AD997"/>
  <c r="AD999"/>
  <c r="AD1001"/>
  <c r="AD1003"/>
  <c r="AD1005"/>
  <c r="AD1007"/>
  <c r="AD1009"/>
  <c r="AD1011"/>
  <c r="AD1013"/>
  <c r="AD1015"/>
  <c r="AD1017"/>
  <c r="AD1019"/>
  <c r="AD1021"/>
  <c r="AD1023"/>
  <c r="AD1025"/>
  <c r="AD1027"/>
  <c r="AD1029"/>
  <c r="AD1031"/>
  <c r="AD960"/>
  <c r="AD962"/>
  <c r="AD964"/>
  <c r="AD966"/>
  <c r="AD968"/>
  <c r="AD970"/>
  <c r="AD972"/>
  <c r="AD974"/>
  <c r="AD976"/>
  <c r="AD978"/>
  <c r="AD980"/>
  <c r="AD982"/>
  <c r="AD984"/>
  <c r="AD986"/>
  <c r="AD988"/>
  <c r="AD990"/>
  <c r="AD992"/>
  <c r="AD994"/>
  <c r="AD996"/>
  <c r="AD998"/>
  <c r="AD1000"/>
  <c r="AD1002"/>
  <c r="AD1004"/>
  <c r="AD1006"/>
  <c r="AD1008"/>
  <c r="AD1010"/>
  <c r="AD1012"/>
  <c r="AD1014"/>
  <c r="AD1016"/>
  <c r="AD1018"/>
  <c r="AD1020"/>
  <c r="AD1022"/>
  <c r="AD1034"/>
  <c r="AD1036"/>
  <c r="AD1038"/>
  <c r="AD1040"/>
  <c r="AD1042"/>
  <c r="AD1044"/>
  <c r="AD1046"/>
  <c r="AD1048"/>
  <c r="AD1050"/>
  <c r="AD1052"/>
  <c r="AD1054"/>
  <c r="AD1056"/>
  <c r="AD1058"/>
  <c r="AD1060"/>
  <c r="AD1062"/>
  <c r="AD1064"/>
  <c r="AD1066"/>
  <c r="AD1068"/>
  <c r="AD1070"/>
  <c r="AD1072"/>
  <c r="AD1074"/>
  <c r="AD1076"/>
  <c r="AD1078"/>
  <c r="AD1080"/>
  <c r="AD1082"/>
  <c r="AD1084"/>
  <c r="AD1086"/>
  <c r="AD1088"/>
  <c r="AD1090"/>
  <c r="AD1092"/>
  <c r="AD1094"/>
  <c r="AD1096"/>
  <c r="AD1098"/>
  <c r="AD1100"/>
  <c r="AD1102"/>
  <c r="AD1104"/>
  <c r="AD1106"/>
  <c r="AD1108"/>
  <c r="AD1110"/>
  <c r="AD1112"/>
  <c r="AD1114"/>
  <c r="AD1116"/>
  <c r="AD1118"/>
  <c r="AD1120"/>
  <c r="AD1122"/>
  <c r="AD1124"/>
  <c r="AD1126"/>
  <c r="AD1128"/>
  <c r="AD1130"/>
  <c r="AD1132"/>
  <c r="AD1134"/>
  <c r="AD1136"/>
  <c r="AD1138"/>
  <c r="AD1140"/>
  <c r="AD1142"/>
  <c r="AD1144"/>
  <c r="AD1146"/>
  <c r="AD1148"/>
  <c r="AD1150"/>
  <c r="AD1152"/>
  <c r="AD1154"/>
  <c r="AD1156"/>
  <c r="AD1158"/>
  <c r="AD1160"/>
  <c r="AD1162"/>
  <c r="AD1164"/>
  <c r="AD1166"/>
  <c r="AD1168"/>
  <c r="AD1170"/>
  <c r="AD1172"/>
  <c r="AD1174"/>
  <c r="AD1176"/>
  <c r="AD1178"/>
  <c r="AD1180"/>
  <c r="AD1182"/>
  <c r="AD1184"/>
  <c r="AD1186"/>
  <c r="AD1188"/>
  <c r="AD1190"/>
  <c r="AD1192"/>
  <c r="AD1194"/>
  <c r="AD1196"/>
  <c r="AD1198"/>
  <c r="AD1200"/>
  <c r="AD1202"/>
  <c r="AD1204"/>
  <c r="AD1206"/>
  <c r="AD1208"/>
  <c r="AD1210"/>
  <c r="AD1212"/>
  <c r="AD1024"/>
  <c r="AD1026"/>
  <c r="AD1028"/>
  <c r="AD1030"/>
  <c r="AD1032"/>
  <c r="AD1033"/>
  <c r="AD1035"/>
  <c r="AD1037"/>
  <c r="AD1039"/>
  <c r="AD1041"/>
  <c r="AD1043"/>
  <c r="AD1045"/>
  <c r="AD1047"/>
  <c r="AD1049"/>
  <c r="AD1051"/>
  <c r="AD1053"/>
  <c r="AD1055"/>
  <c r="AD1057"/>
  <c r="AD1059"/>
  <c r="AD1061"/>
  <c r="AD1063"/>
  <c r="AD1065"/>
  <c r="AD1067"/>
  <c r="AD1069"/>
  <c r="AD1071"/>
  <c r="AD1073"/>
  <c r="AD1075"/>
  <c r="AD1077"/>
  <c r="AD1079"/>
  <c r="AD1081"/>
  <c r="AD1083"/>
  <c r="AD1085"/>
  <c r="AD1087"/>
  <c r="AD1089"/>
  <c r="AD1091"/>
  <c r="AD1093"/>
  <c r="AD1095"/>
  <c r="AD1097"/>
  <c r="AD1099"/>
  <c r="AD1101"/>
  <c r="AD1103"/>
  <c r="AD1105"/>
  <c r="AD1107"/>
  <c r="AD1109"/>
  <c r="AD1111"/>
  <c r="AD1113"/>
  <c r="AD1115"/>
  <c r="AD1117"/>
  <c r="AD1119"/>
  <c r="AD1121"/>
  <c r="AD1123"/>
  <c r="AD1125"/>
  <c r="AD1127"/>
  <c r="AD1129"/>
  <c r="AD1131"/>
  <c r="AD1133"/>
  <c r="AD1135"/>
  <c r="AD1137"/>
  <c r="AD1139"/>
  <c r="AD1141"/>
  <c r="AD1143"/>
  <c r="AD1145"/>
  <c r="AD1147"/>
  <c r="AD1149"/>
  <c r="AD1151"/>
  <c r="AD1153"/>
  <c r="AD1155"/>
  <c r="AD1157"/>
  <c r="AD1159"/>
  <c r="AD1161"/>
  <c r="AD1163"/>
  <c r="AD1165"/>
  <c r="AD1167"/>
  <c r="AD1169"/>
  <c r="AD1171"/>
  <c r="AD1173"/>
  <c r="AD1175"/>
  <c r="AD1177"/>
  <c r="AD1179"/>
  <c r="AD1181"/>
  <c r="AD1183"/>
  <c r="AD1185"/>
  <c r="AD1187"/>
  <c r="AD1189"/>
  <c r="AD1191"/>
  <c r="AD1193"/>
  <c r="AD1195"/>
  <c r="AD1197"/>
  <c r="AD1199"/>
  <c r="AD1201"/>
  <c r="AD1203"/>
  <c r="AD1205"/>
  <c r="AD1207"/>
  <c r="AD1209"/>
  <c r="AD1211"/>
  <c r="AD1970"/>
  <c r="AD1972"/>
  <c r="AD1974"/>
  <c r="AD1976"/>
  <c r="AD1978"/>
  <c r="AD1980"/>
  <c r="AD1982"/>
  <c r="AD1984"/>
  <c r="AD1986"/>
  <c r="AD1988"/>
  <c r="AD1990"/>
  <c r="AD1992"/>
  <c r="AD1994"/>
  <c r="AD1996"/>
  <c r="AD1998"/>
  <c r="AD2000"/>
  <c r="AD2002"/>
  <c r="AD2004"/>
  <c r="AD2006"/>
  <c r="AD2008"/>
  <c r="AD2010"/>
  <c r="AD2012"/>
  <c r="AD2014"/>
  <c r="AD2016"/>
  <c r="AD2018"/>
  <c r="AD2020"/>
  <c r="AD2022"/>
  <c r="AD2024"/>
  <c r="AD2026"/>
  <c r="AD2028"/>
  <c r="AD2030"/>
  <c r="AD2032"/>
  <c r="AD2034"/>
  <c r="AD2036"/>
  <c r="AD2038"/>
  <c r="AD2040"/>
  <c r="AD2042"/>
  <c r="AD2044"/>
  <c r="AD2046"/>
  <c r="AD2048"/>
  <c r="AD2050"/>
  <c r="AD2052"/>
  <c r="AD2054"/>
  <c r="AD2056"/>
  <c r="AD2058"/>
  <c r="AD2060"/>
  <c r="AD2062"/>
  <c r="AD2064"/>
  <c r="AD2066"/>
  <c r="AD2068"/>
  <c r="AD2070"/>
  <c r="AD2072"/>
  <c r="AD2074"/>
  <c r="AD2076"/>
  <c r="AD2078"/>
  <c r="AD2080"/>
  <c r="AD2082"/>
  <c r="AD2084"/>
  <c r="AD2086"/>
  <c r="AD2088"/>
  <c r="AD2090"/>
  <c r="AD2092"/>
  <c r="AD2094"/>
  <c r="AD2096"/>
  <c r="AD2098"/>
  <c r="AD2100"/>
  <c r="AD2102"/>
  <c r="AD2104"/>
  <c r="AD2106"/>
  <c r="AD2108"/>
  <c r="AD2110"/>
  <c r="AD2112"/>
  <c r="AD2114"/>
  <c r="AD2116"/>
  <c r="AD2118"/>
  <c r="AD2120"/>
  <c r="AD2122"/>
  <c r="AD2124"/>
  <c r="AD2126"/>
  <c r="AD2128"/>
  <c r="AD2130"/>
  <c r="AD2132"/>
  <c r="AD2134"/>
  <c r="AD2136"/>
  <c r="AD2138"/>
  <c r="AD2140"/>
  <c r="AD2142"/>
  <c r="AD2144"/>
  <c r="AD2146"/>
  <c r="AD2148"/>
  <c r="AD2150"/>
  <c r="AD2152"/>
  <c r="AD2154"/>
  <c r="AD2156"/>
  <c r="AD2158"/>
  <c r="AD2160"/>
  <c r="AD2162"/>
  <c r="AD2164"/>
  <c r="AD2166"/>
  <c r="AD2168"/>
  <c r="AD2170"/>
  <c r="AD2172"/>
  <c r="AD2174"/>
  <c r="AD2176"/>
  <c r="AD2178"/>
  <c r="AD2180"/>
  <c r="AD2182"/>
  <c r="AD2184"/>
  <c r="AD2186"/>
  <c r="AD2188"/>
  <c r="AD2190"/>
  <c r="AD2192"/>
  <c r="AD2194"/>
  <c r="AD2196"/>
  <c r="AD2198"/>
  <c r="AD2200"/>
  <c r="AD2202"/>
  <c r="AD2204"/>
  <c r="AD2206"/>
  <c r="AD2208"/>
  <c r="AD2210"/>
  <c r="AD2212"/>
  <c r="AD2214"/>
  <c r="AD2216"/>
  <c r="AD2218"/>
  <c r="AD2220"/>
  <c r="AD2222"/>
  <c r="AD1971"/>
  <c r="AD1973"/>
  <c r="AD1975"/>
  <c r="AD1977"/>
  <c r="AD1979"/>
  <c r="AD1981"/>
  <c r="AD1983"/>
  <c r="AD1985"/>
  <c r="AD1987"/>
  <c r="AD1989"/>
  <c r="AD1991"/>
  <c r="AD1993"/>
  <c r="AD1995"/>
  <c r="AD1997"/>
  <c r="AD1999"/>
  <c r="AD2001"/>
  <c r="AD2003"/>
  <c r="AD2005"/>
  <c r="AD2007"/>
  <c r="AD2009"/>
  <c r="AD2011"/>
  <c r="AD2013"/>
  <c r="AD2015"/>
  <c r="AD2017"/>
  <c r="AD2019"/>
  <c r="AD2021"/>
  <c r="AD2023"/>
  <c r="AD2025"/>
  <c r="AD2027"/>
  <c r="AD2029"/>
  <c r="AD2031"/>
  <c r="AD2033"/>
  <c r="AD2035"/>
  <c r="AD2037"/>
  <c r="AD2039"/>
  <c r="AD2041"/>
  <c r="AD2043"/>
  <c r="AD2045"/>
  <c r="AD2047"/>
  <c r="AD2049"/>
  <c r="AD2051"/>
  <c r="AD2053"/>
  <c r="AD2055"/>
  <c r="AD2057"/>
  <c r="AD2059"/>
  <c r="AD2061"/>
  <c r="AD2063"/>
  <c r="AD2065"/>
  <c r="AD2067"/>
  <c r="AD2069"/>
  <c r="AD2071"/>
  <c r="AD2073"/>
  <c r="AD2075"/>
  <c r="AD2077"/>
  <c r="AD2079"/>
  <c r="AD2081"/>
  <c r="AD2083"/>
  <c r="AD2085"/>
  <c r="AD2087"/>
  <c r="AD2089"/>
  <c r="AD2091"/>
  <c r="AD2093"/>
  <c r="AD2095"/>
  <c r="AD2097"/>
  <c r="AD2099"/>
  <c r="AD2101"/>
  <c r="AD2103"/>
  <c r="AD2105"/>
  <c r="AD2107"/>
  <c r="AD2109"/>
  <c r="AD2111"/>
  <c r="AD2113"/>
  <c r="AD2115"/>
  <c r="AD2117"/>
  <c r="AD2119"/>
  <c r="AD2121"/>
  <c r="AD2123"/>
  <c r="AD2125"/>
  <c r="AD2127"/>
  <c r="AD2129"/>
  <c r="AD2131"/>
  <c r="AD2133"/>
  <c r="AD2135"/>
  <c r="AD2137"/>
  <c r="AD2139"/>
  <c r="AD2141"/>
  <c r="AD2143"/>
  <c r="AD2145"/>
  <c r="AD2147"/>
  <c r="AD2149"/>
  <c r="AD2151"/>
  <c r="AD2153"/>
  <c r="AD2155"/>
  <c r="AD2157"/>
  <c r="AD2159"/>
  <c r="AD2161"/>
  <c r="AD2163"/>
  <c r="AD2165"/>
  <c r="AD2167"/>
  <c r="AD2169"/>
  <c r="AD2171"/>
  <c r="AD2173"/>
  <c r="AD2175"/>
  <c r="AD2177"/>
  <c r="AD2179"/>
  <c r="AD2181"/>
  <c r="AD2183"/>
  <c r="AD2185"/>
  <c r="AD2187"/>
  <c r="AD2189"/>
  <c r="AD2191"/>
  <c r="AD2193"/>
  <c r="AD2195"/>
  <c r="AD2197"/>
  <c r="AD2199"/>
  <c r="AD2201"/>
  <c r="AD2203"/>
  <c r="AD2205"/>
  <c r="AD2207"/>
  <c r="AD2209"/>
  <c r="AD2211"/>
  <c r="AD2213"/>
  <c r="AD2215"/>
  <c r="AD2217"/>
  <c r="AD2219"/>
  <c r="AD2221"/>
  <c r="AD2980"/>
  <c r="AD2982"/>
  <c r="AD2984"/>
  <c r="AD2986"/>
  <c r="AD2988"/>
  <c r="AD2990"/>
  <c r="AD2992"/>
  <c r="AD2994"/>
  <c r="AD2996"/>
  <c r="AD2998"/>
  <c r="AD3000"/>
  <c r="AD3002"/>
  <c r="AD3004"/>
  <c r="AD3006"/>
  <c r="AD3008"/>
  <c r="AD3010"/>
  <c r="AD3012"/>
  <c r="AD3014"/>
  <c r="AD3016"/>
  <c r="AD3018"/>
  <c r="AD3020"/>
  <c r="AD3022"/>
  <c r="AD3024"/>
  <c r="AD3026"/>
  <c r="AD3028"/>
  <c r="AD3030"/>
  <c r="AD3032"/>
  <c r="AD3034"/>
  <c r="AD3036"/>
  <c r="AD3038"/>
  <c r="AD3040"/>
  <c r="AD3042"/>
  <c r="AD3044"/>
  <c r="AD3046"/>
  <c r="AD3048"/>
  <c r="AD3050"/>
  <c r="AD3052"/>
  <c r="AD3054"/>
  <c r="AD3056"/>
  <c r="AD3058"/>
  <c r="AD3060"/>
  <c r="AD3062"/>
  <c r="AD3064"/>
  <c r="AD3066"/>
  <c r="AD3068"/>
  <c r="AD3070"/>
  <c r="AD3072"/>
  <c r="AD3074"/>
  <c r="AD3076"/>
  <c r="AD3078"/>
  <c r="AD3080"/>
  <c r="AD3082"/>
  <c r="AD3084"/>
  <c r="AD3086"/>
  <c r="AD3088"/>
  <c r="AD3090"/>
  <c r="AD3092"/>
  <c r="AD3094"/>
  <c r="AD3096"/>
  <c r="AD3098"/>
  <c r="AD3100"/>
  <c r="AD3102"/>
  <c r="AD3104"/>
  <c r="AD3106"/>
  <c r="AD3108"/>
  <c r="AD3110"/>
  <c r="AD3112"/>
  <c r="AD3114"/>
  <c r="AD3116"/>
  <c r="AD3118"/>
  <c r="AD3120"/>
  <c r="AD3122"/>
  <c r="AD3124"/>
  <c r="AD3126"/>
  <c r="AD3128"/>
  <c r="AD3130"/>
  <c r="AD3132"/>
  <c r="AD3134"/>
  <c r="AD3136"/>
  <c r="AD3138"/>
  <c r="AD3140"/>
  <c r="AD3142"/>
  <c r="AD3144"/>
  <c r="AD3146"/>
  <c r="AD3148"/>
  <c r="AD3150"/>
  <c r="AD3152"/>
  <c r="AD3154"/>
  <c r="AD3156"/>
  <c r="AD3158"/>
  <c r="AD3160"/>
  <c r="AD3162"/>
  <c r="AD3164"/>
  <c r="AD3166"/>
  <c r="AD3168"/>
  <c r="AD3170"/>
  <c r="AD3172"/>
  <c r="AD3174"/>
  <c r="AD3176"/>
  <c r="AD3178"/>
  <c r="AD3180"/>
  <c r="AD3182"/>
  <c r="AD3184"/>
  <c r="AD3186"/>
  <c r="AD3188"/>
  <c r="AD3190"/>
  <c r="AD3192"/>
  <c r="AD3194"/>
  <c r="AD3196"/>
  <c r="AD3198"/>
  <c r="AD3200"/>
  <c r="AD3202"/>
  <c r="AD3204"/>
  <c r="AD3206"/>
  <c r="AD3208"/>
  <c r="AD3210"/>
  <c r="AD3212"/>
  <c r="AD3214"/>
  <c r="AD3216"/>
  <c r="AD3218"/>
  <c r="AD3220"/>
  <c r="AD3222"/>
  <c r="AD3224"/>
  <c r="AD3226"/>
  <c r="AD3228"/>
  <c r="AD3230"/>
  <c r="AD2979"/>
  <c r="AD2981"/>
  <c r="AD2983"/>
  <c r="AD2985"/>
  <c r="AD2987"/>
  <c r="AD2989"/>
  <c r="AD2991"/>
  <c r="AD2993"/>
  <c r="AD2995"/>
  <c r="AD2997"/>
  <c r="AD2999"/>
  <c r="AD3001"/>
  <c r="AD3003"/>
  <c r="AD3005"/>
  <c r="AD3007"/>
  <c r="AD3009"/>
  <c r="AD3011"/>
  <c r="AD3013"/>
  <c r="AD3015"/>
  <c r="AD3017"/>
  <c r="AD3019"/>
  <c r="AD3021"/>
  <c r="AD3023"/>
  <c r="AD3025"/>
  <c r="AD3027"/>
  <c r="AD3029"/>
  <c r="AD3031"/>
  <c r="AD3033"/>
  <c r="AD3035"/>
  <c r="AD3037"/>
  <c r="AD3039"/>
  <c r="AD3041"/>
  <c r="AD3043"/>
  <c r="AD3045"/>
  <c r="AD3047"/>
  <c r="AD3049"/>
  <c r="AD3051"/>
  <c r="AD3053"/>
  <c r="AD3055"/>
  <c r="AD3057"/>
  <c r="AD3059"/>
  <c r="AD3061"/>
  <c r="AD3063"/>
  <c r="AD3065"/>
  <c r="AD3067"/>
  <c r="AD3069"/>
  <c r="AD3071"/>
  <c r="AD3073"/>
  <c r="AD3075"/>
  <c r="AD3077"/>
  <c r="AD3079"/>
  <c r="AD3081"/>
  <c r="AD3083"/>
  <c r="AD3085"/>
  <c r="AD3087"/>
  <c r="AD3089"/>
  <c r="AD3091"/>
  <c r="AD3093"/>
  <c r="AD3095"/>
  <c r="AD3097"/>
  <c r="AD3099"/>
  <c r="AD3101"/>
  <c r="AD3103"/>
  <c r="AD3105"/>
  <c r="AD3107"/>
  <c r="AD3109"/>
  <c r="AD3111"/>
  <c r="AD3113"/>
  <c r="AD3115"/>
  <c r="AD3117"/>
  <c r="AD3119"/>
  <c r="AD3121"/>
  <c r="AD3123"/>
  <c r="AD3125"/>
  <c r="AD3127"/>
  <c r="AD3129"/>
  <c r="AD3131"/>
  <c r="AD3133"/>
  <c r="AD3135"/>
  <c r="AD3137"/>
  <c r="AD3139"/>
  <c r="AD3141"/>
  <c r="AD3143"/>
  <c r="AD3145"/>
  <c r="AD3147"/>
  <c r="AD3149"/>
  <c r="AD3151"/>
  <c r="AD3153"/>
  <c r="AD3155"/>
  <c r="AD3157"/>
  <c r="AD3159"/>
  <c r="AD3161"/>
  <c r="AD3163"/>
  <c r="AD3165"/>
  <c r="AD3167"/>
  <c r="AD3169"/>
  <c r="AD3171"/>
  <c r="AD3173"/>
  <c r="AD3175"/>
  <c r="AD3177"/>
  <c r="AD3179"/>
  <c r="AD3181"/>
  <c r="AD3183"/>
  <c r="AD3185"/>
  <c r="AD3187"/>
  <c r="AD3189"/>
  <c r="AD3191"/>
  <c r="AD3193"/>
  <c r="AD3195"/>
  <c r="AD3197"/>
  <c r="AD3199"/>
  <c r="AD3201"/>
  <c r="AD3203"/>
  <c r="AD3205"/>
  <c r="AD3207"/>
  <c r="AD3209"/>
  <c r="AD3211"/>
  <c r="AD3213"/>
  <c r="AD3215"/>
  <c r="AD3217"/>
  <c r="AD3219"/>
  <c r="AD3221"/>
  <c r="AD3223"/>
  <c r="AD3225"/>
  <c r="AD3227"/>
  <c r="AD3229"/>
  <c r="AD3231"/>
  <c r="AD3"/>
  <c r="AD5"/>
  <c r="AD7"/>
  <c r="AD9"/>
  <c r="AD11"/>
  <c r="AD13"/>
  <c r="AD15"/>
  <c r="AD17"/>
  <c r="AD19"/>
  <c r="AD21"/>
  <c r="AD23"/>
  <c r="AD25"/>
  <c r="AD27"/>
  <c r="AD29"/>
  <c r="AD31"/>
  <c r="AD33"/>
  <c r="AD35"/>
  <c r="AD37"/>
  <c r="AD39"/>
  <c r="AD41"/>
  <c r="AD43"/>
  <c r="AD45"/>
  <c r="AD47"/>
  <c r="AD49"/>
  <c r="AD51"/>
  <c r="AD53"/>
  <c r="AD55"/>
  <c r="AD57"/>
  <c r="AD59"/>
  <c r="AD61"/>
  <c r="AD63"/>
  <c r="AD65"/>
  <c r="AD67"/>
  <c r="AD69"/>
  <c r="AD71"/>
  <c r="AD73"/>
  <c r="AD75"/>
  <c r="AD77"/>
  <c r="AD79"/>
  <c r="AD81"/>
  <c r="AD83"/>
  <c r="AD85"/>
  <c r="AD87"/>
  <c r="AD89"/>
  <c r="AD91"/>
  <c r="AD93"/>
  <c r="AD95"/>
  <c r="AD97"/>
  <c r="AD99"/>
  <c r="AD101"/>
  <c r="AD103"/>
  <c r="AD105"/>
  <c r="AD107"/>
  <c r="AD109"/>
  <c r="AD111"/>
  <c r="AD113"/>
  <c r="AD115"/>
  <c r="AD117"/>
  <c r="AD119"/>
  <c r="AD121"/>
  <c r="AD123"/>
  <c r="AD125"/>
  <c r="AD127"/>
  <c r="AD129"/>
  <c r="AD131"/>
  <c r="AD133"/>
  <c r="AD135"/>
  <c r="AD137"/>
  <c r="AD139"/>
  <c r="AD141"/>
  <c r="AD143"/>
  <c r="AD145"/>
  <c r="AD147"/>
  <c r="AD149"/>
  <c r="AD151"/>
  <c r="AD153"/>
  <c r="AD155"/>
  <c r="AD157"/>
  <c r="AD159"/>
  <c r="AD161"/>
  <c r="AD163"/>
  <c r="AD165"/>
  <c r="AD167"/>
  <c r="AD169"/>
  <c r="AD171"/>
  <c r="AD173"/>
  <c r="AD175"/>
  <c r="AD177"/>
  <c r="AD179"/>
  <c r="AD181"/>
  <c r="AD183"/>
  <c r="AD185"/>
  <c r="AD187"/>
  <c r="AD189"/>
  <c r="AD191"/>
  <c r="AD193"/>
  <c r="AD195"/>
  <c r="AD197"/>
  <c r="AD199"/>
  <c r="AD201"/>
  <c r="AD203"/>
  <c r="AD205"/>
  <c r="AD207"/>
  <c r="AD209"/>
  <c r="AD211"/>
  <c r="AD4"/>
  <c r="AD6"/>
  <c r="AD8"/>
  <c r="AD10"/>
  <c r="AD12"/>
  <c r="AD14"/>
  <c r="AD16"/>
  <c r="AD18"/>
  <c r="AD20"/>
  <c r="AD22"/>
  <c r="AD24"/>
  <c r="AD26"/>
  <c r="AD28"/>
  <c r="AD30"/>
  <c r="AD32"/>
  <c r="AD34"/>
  <c r="AD36"/>
  <c r="AD38"/>
  <c r="AD40"/>
  <c r="AD42"/>
  <c r="AD44"/>
  <c r="AD46"/>
  <c r="AD48"/>
  <c r="AD50"/>
  <c r="AD52"/>
  <c r="AD54"/>
  <c r="AD56"/>
  <c r="AD58"/>
  <c r="AD60"/>
  <c r="AD62"/>
  <c r="AD64"/>
  <c r="AD66"/>
  <c r="AD68"/>
  <c r="AD70"/>
  <c r="AD72"/>
  <c r="AD74"/>
  <c r="AD76"/>
  <c r="AD78"/>
  <c r="AD80"/>
  <c r="AD82"/>
  <c r="AD84"/>
  <c r="AD86"/>
  <c r="AD88"/>
  <c r="AD90"/>
  <c r="AD92"/>
  <c r="AD94"/>
  <c r="AD96"/>
  <c r="AD98"/>
  <c r="AD100"/>
  <c r="AD102"/>
  <c r="AD104"/>
  <c r="AD106"/>
  <c r="AD108"/>
  <c r="AD110"/>
  <c r="AD112"/>
  <c r="AD114"/>
  <c r="AD116"/>
  <c r="AD118"/>
  <c r="AD120"/>
  <c r="AD122"/>
  <c r="AD124"/>
  <c r="AD126"/>
  <c r="AD128"/>
  <c r="AD130"/>
  <c r="AD132"/>
  <c r="AD134"/>
  <c r="AD136"/>
  <c r="AD138"/>
  <c r="AD140"/>
  <c r="AD142"/>
  <c r="AD144"/>
  <c r="AD146"/>
  <c r="AD148"/>
  <c r="AD150"/>
  <c r="AD152"/>
  <c r="AD154"/>
  <c r="AD156"/>
  <c r="AD158"/>
  <c r="AD160"/>
  <c r="AD162"/>
  <c r="AD164"/>
  <c r="AD166"/>
  <c r="AD168"/>
  <c r="AD170"/>
  <c r="AD172"/>
  <c r="AD174"/>
  <c r="AD176"/>
  <c r="AD178"/>
  <c r="AD180"/>
  <c r="AD182"/>
  <c r="AD184"/>
  <c r="AD186"/>
  <c r="AD188"/>
  <c r="AD190"/>
  <c r="AD192"/>
  <c r="AD194"/>
  <c r="AD196"/>
  <c r="AD198"/>
  <c r="AD200"/>
  <c r="AD202"/>
  <c r="AD204"/>
  <c r="AD206"/>
  <c r="AD208"/>
  <c r="AD210"/>
  <c r="AD2"/>
  <c r="AD711"/>
  <c r="AD713"/>
  <c r="AD715"/>
  <c r="AD717"/>
  <c r="AD719"/>
  <c r="AD721"/>
  <c r="AD723"/>
  <c r="AD725"/>
  <c r="AD727"/>
  <c r="AD729"/>
  <c r="AD731"/>
  <c r="AD733"/>
  <c r="AD735"/>
  <c r="AD737"/>
  <c r="AD739"/>
  <c r="AD741"/>
  <c r="AD743"/>
  <c r="AD745"/>
  <c r="AD747"/>
  <c r="AD749"/>
  <c r="AD751"/>
  <c r="AD753"/>
  <c r="AD755"/>
  <c r="AD757"/>
  <c r="AD759"/>
  <c r="AD761"/>
  <c r="AD763"/>
  <c r="AD765"/>
  <c r="AD767"/>
  <c r="AD769"/>
  <c r="AD771"/>
  <c r="AD773"/>
  <c r="AD775"/>
  <c r="AD777"/>
  <c r="AD779"/>
  <c r="AD781"/>
  <c r="AD783"/>
  <c r="AD785"/>
  <c r="AD787"/>
  <c r="AD789"/>
  <c r="AD791"/>
  <c r="AD793"/>
  <c r="AD795"/>
  <c r="AD797"/>
  <c r="AD799"/>
  <c r="AD801"/>
  <c r="AD803"/>
  <c r="AD805"/>
  <c r="AD807"/>
  <c r="AD809"/>
  <c r="AD811"/>
  <c r="AD813"/>
  <c r="AD815"/>
  <c r="AD817"/>
  <c r="AD819"/>
  <c r="AD821"/>
  <c r="AD823"/>
  <c r="AD825"/>
  <c r="AD827"/>
  <c r="AD829"/>
  <c r="AD831"/>
  <c r="AD833"/>
  <c r="AD835"/>
  <c r="AD837"/>
  <c r="AD839"/>
  <c r="AD841"/>
  <c r="AD843"/>
  <c r="AD845"/>
  <c r="AD847"/>
  <c r="AD849"/>
  <c r="AD851"/>
  <c r="AD853"/>
  <c r="AD855"/>
  <c r="AD857"/>
  <c r="AD859"/>
  <c r="AD861"/>
  <c r="AD863"/>
  <c r="AD865"/>
  <c r="AD867"/>
  <c r="AD869"/>
  <c r="AD871"/>
  <c r="AD873"/>
  <c r="AD875"/>
  <c r="AD877"/>
  <c r="AD879"/>
  <c r="AD881"/>
  <c r="AD883"/>
  <c r="AD885"/>
  <c r="AD887"/>
  <c r="AD889"/>
  <c r="AD891"/>
  <c r="AD893"/>
  <c r="AD895"/>
  <c r="AD897"/>
  <c r="AD899"/>
  <c r="AD901"/>
  <c r="AD903"/>
  <c r="AD905"/>
  <c r="AD907"/>
  <c r="AD909"/>
  <c r="AD911"/>
  <c r="AD913"/>
  <c r="AD915"/>
  <c r="AD917"/>
  <c r="AD919"/>
  <c r="AD921"/>
  <c r="AD923"/>
  <c r="AD925"/>
  <c r="AD927"/>
  <c r="AD929"/>
  <c r="AD931"/>
  <c r="AD933"/>
  <c r="AD935"/>
  <c r="AD937"/>
  <c r="AD939"/>
  <c r="AD941"/>
  <c r="AD943"/>
  <c r="AD945"/>
  <c r="AD947"/>
  <c r="AD949"/>
  <c r="AD951"/>
  <c r="AD953"/>
  <c r="AD955"/>
  <c r="AD957"/>
  <c r="AD959"/>
  <c r="AD710"/>
  <c r="AD712"/>
  <c r="AD714"/>
  <c r="AD716"/>
  <c r="AD718"/>
  <c r="AD720"/>
  <c r="AD722"/>
  <c r="AD724"/>
  <c r="AD726"/>
  <c r="AD728"/>
  <c r="AD730"/>
  <c r="AD732"/>
  <c r="AD734"/>
  <c r="AD736"/>
  <c r="AD738"/>
  <c r="AD740"/>
  <c r="AD742"/>
  <c r="AD744"/>
  <c r="AD746"/>
  <c r="AD748"/>
  <c r="AD750"/>
  <c r="AD752"/>
  <c r="AD754"/>
  <c r="AD756"/>
  <c r="AD758"/>
  <c r="AD760"/>
  <c r="AD762"/>
  <c r="AD764"/>
  <c r="AD766"/>
  <c r="AD768"/>
  <c r="AD770"/>
  <c r="AD772"/>
  <c r="AD774"/>
  <c r="AD776"/>
  <c r="AD778"/>
  <c r="AD780"/>
  <c r="AD782"/>
  <c r="AD784"/>
  <c r="AD786"/>
  <c r="AD788"/>
  <c r="AD790"/>
  <c r="AD792"/>
  <c r="AD794"/>
  <c r="AD796"/>
  <c r="AD798"/>
  <c r="AD800"/>
  <c r="AD802"/>
  <c r="AD804"/>
  <c r="AD806"/>
  <c r="AD808"/>
  <c r="AD810"/>
  <c r="AD812"/>
  <c r="AD814"/>
  <c r="AD816"/>
  <c r="AD818"/>
  <c r="AD820"/>
  <c r="AD822"/>
  <c r="AD824"/>
  <c r="AD826"/>
  <c r="AD828"/>
  <c r="AD830"/>
  <c r="AD832"/>
  <c r="AD834"/>
  <c r="AD836"/>
  <c r="AD838"/>
  <c r="AD840"/>
  <c r="AD842"/>
  <c r="AD844"/>
  <c r="AD846"/>
  <c r="AD848"/>
  <c r="AD850"/>
  <c r="AD852"/>
  <c r="AD854"/>
  <c r="AD856"/>
  <c r="AD858"/>
  <c r="AD860"/>
  <c r="AD862"/>
  <c r="AD864"/>
  <c r="AD866"/>
  <c r="AD868"/>
  <c r="AD870"/>
  <c r="AD872"/>
  <c r="AD874"/>
  <c r="AD876"/>
  <c r="AD878"/>
  <c r="AD880"/>
  <c r="AD882"/>
  <c r="AD884"/>
  <c r="AD886"/>
  <c r="AD888"/>
  <c r="AD890"/>
  <c r="AD892"/>
  <c r="AD894"/>
  <c r="AD896"/>
  <c r="AD898"/>
  <c r="AD900"/>
  <c r="AD902"/>
  <c r="AD904"/>
  <c r="AD906"/>
  <c r="AD908"/>
  <c r="AD910"/>
  <c r="AD912"/>
  <c r="AD914"/>
  <c r="AD916"/>
  <c r="AD918"/>
  <c r="AD920"/>
  <c r="AD922"/>
  <c r="AD924"/>
  <c r="AD926"/>
  <c r="AD928"/>
  <c r="AD930"/>
  <c r="AD932"/>
  <c r="AD934"/>
  <c r="AD936"/>
  <c r="AD938"/>
  <c r="AD940"/>
  <c r="AD942"/>
  <c r="AD944"/>
  <c r="AD946"/>
  <c r="AD948"/>
  <c r="AD950"/>
  <c r="AD952"/>
  <c r="AD954"/>
  <c r="AD956"/>
  <c r="AD958"/>
  <c r="AD1718"/>
  <c r="AD1720"/>
  <c r="AD1722"/>
  <c r="AD1724"/>
  <c r="AD1726"/>
  <c r="AD1728"/>
  <c r="AD1730"/>
  <c r="AD1732"/>
  <c r="AD1734"/>
  <c r="AD1736"/>
  <c r="AD1738"/>
  <c r="AD1740"/>
  <c r="AD1742"/>
  <c r="AD1744"/>
  <c r="AD1746"/>
  <c r="AD1748"/>
  <c r="AD1750"/>
  <c r="AD1752"/>
  <c r="AD1754"/>
  <c r="AD1756"/>
  <c r="AD1758"/>
  <c r="AD1760"/>
  <c r="AD1762"/>
  <c r="AD1764"/>
  <c r="AD1766"/>
  <c r="AD1768"/>
  <c r="AD1770"/>
  <c r="AD1772"/>
  <c r="AD1774"/>
  <c r="AD1776"/>
  <c r="AD1778"/>
  <c r="AD1780"/>
  <c r="AD1782"/>
  <c r="AD1784"/>
  <c r="AD1786"/>
  <c r="AD1788"/>
  <c r="AD1790"/>
  <c r="AD1792"/>
  <c r="AD1794"/>
  <c r="AD1796"/>
  <c r="AD1798"/>
  <c r="AD1800"/>
  <c r="AD1802"/>
  <c r="AD1804"/>
  <c r="AD1806"/>
  <c r="AD1808"/>
  <c r="AD1810"/>
  <c r="AD1812"/>
  <c r="AD1814"/>
  <c r="AD1816"/>
  <c r="AD1818"/>
  <c r="AD1820"/>
  <c r="AD1822"/>
  <c r="AD1824"/>
  <c r="AD1826"/>
  <c r="AD1828"/>
  <c r="AD1830"/>
  <c r="AD1832"/>
  <c r="AD1834"/>
  <c r="AD1836"/>
  <c r="AD1838"/>
  <c r="AD1840"/>
  <c r="AD1842"/>
  <c r="AD1844"/>
  <c r="AD1846"/>
  <c r="AD1848"/>
  <c r="AD1850"/>
  <c r="AD1852"/>
  <c r="AD1854"/>
  <c r="AD1856"/>
  <c r="AD1858"/>
  <c r="AD1860"/>
  <c r="AD1862"/>
  <c r="AD1864"/>
  <c r="AD1866"/>
  <c r="AD1868"/>
  <c r="AD1870"/>
  <c r="AD1872"/>
  <c r="AD1874"/>
  <c r="AD1876"/>
  <c r="AD1878"/>
  <c r="AD1880"/>
  <c r="AD1882"/>
  <c r="AD1884"/>
  <c r="AD1886"/>
  <c r="AD1888"/>
  <c r="AD1890"/>
  <c r="AD1892"/>
  <c r="AD1894"/>
  <c r="AD1896"/>
  <c r="AD1898"/>
  <c r="AD1900"/>
  <c r="AD1902"/>
  <c r="AD1904"/>
  <c r="AD1906"/>
  <c r="AD1908"/>
  <c r="AD1910"/>
  <c r="AD1912"/>
  <c r="AD1914"/>
  <c r="AD1916"/>
  <c r="AD1918"/>
  <c r="AD1920"/>
  <c r="AD1922"/>
  <c r="AD1924"/>
  <c r="AD1926"/>
  <c r="AD1928"/>
  <c r="AD1930"/>
  <c r="AD1932"/>
  <c r="AD1934"/>
  <c r="AD1936"/>
  <c r="AD1938"/>
  <c r="AD1940"/>
  <c r="AD1942"/>
  <c r="AD1944"/>
  <c r="AD1946"/>
  <c r="AD1948"/>
  <c r="AD1950"/>
  <c r="AD1952"/>
  <c r="AD1954"/>
  <c r="AD1956"/>
  <c r="AD1958"/>
  <c r="AD1960"/>
  <c r="AD1962"/>
  <c r="AD1964"/>
  <c r="AD1966"/>
  <c r="AD1968"/>
  <c r="AD1719"/>
  <c r="AD1721"/>
  <c r="AD1723"/>
  <c r="AD1725"/>
  <c r="AD1727"/>
  <c r="AD1729"/>
  <c r="AD1731"/>
  <c r="AD1733"/>
  <c r="AD1735"/>
  <c r="AD1737"/>
  <c r="AD1739"/>
  <c r="AD1741"/>
  <c r="AD1743"/>
  <c r="AD1745"/>
  <c r="AD1747"/>
  <c r="AD1749"/>
  <c r="AD1751"/>
  <c r="AD1753"/>
  <c r="AD1755"/>
  <c r="AD1757"/>
  <c r="AD1759"/>
  <c r="AD1761"/>
  <c r="AD1763"/>
  <c r="AD1765"/>
  <c r="AD1767"/>
  <c r="AD1769"/>
  <c r="AD1771"/>
  <c r="AD1773"/>
  <c r="AD1775"/>
  <c r="AD1777"/>
  <c r="AD1779"/>
  <c r="AD1781"/>
  <c r="AD1783"/>
  <c r="AD1785"/>
  <c r="AD1787"/>
  <c r="AD1789"/>
  <c r="AD1791"/>
  <c r="AD1793"/>
  <c r="AD1795"/>
  <c r="AD1797"/>
  <c r="AD1799"/>
  <c r="AD1801"/>
  <c r="AD1803"/>
  <c r="AD1805"/>
  <c r="AD1807"/>
  <c r="AD1809"/>
  <c r="AD1811"/>
  <c r="AD1813"/>
  <c r="AD1815"/>
  <c r="AD1817"/>
  <c r="AD1819"/>
  <c r="AD1821"/>
  <c r="AD1823"/>
  <c r="AD1825"/>
  <c r="AD1827"/>
  <c r="AD1829"/>
  <c r="AD1831"/>
  <c r="AD1833"/>
  <c r="AD1835"/>
  <c r="AD1837"/>
  <c r="AD1839"/>
  <c r="AD1841"/>
  <c r="AD1843"/>
  <c r="AD1845"/>
  <c r="AD1847"/>
  <c r="AD1849"/>
  <c r="AD1851"/>
  <c r="AD1853"/>
  <c r="AD1855"/>
  <c r="AD1857"/>
  <c r="AD1859"/>
  <c r="AD1861"/>
  <c r="AD1863"/>
  <c r="AD1865"/>
  <c r="AD1867"/>
  <c r="AD1869"/>
  <c r="AD1871"/>
  <c r="AD1873"/>
  <c r="AD1875"/>
  <c r="AD1877"/>
  <c r="AD1879"/>
  <c r="AD1881"/>
  <c r="AD1883"/>
  <c r="AD1885"/>
  <c r="AD1887"/>
  <c r="AD1889"/>
  <c r="AD1891"/>
  <c r="AD1893"/>
  <c r="AD1895"/>
  <c r="AD1897"/>
  <c r="AD1899"/>
  <c r="AD1901"/>
  <c r="AD1903"/>
  <c r="AD1905"/>
  <c r="AD1907"/>
  <c r="AD1909"/>
  <c r="AD1911"/>
  <c r="AD1913"/>
  <c r="AD1915"/>
  <c r="AD1917"/>
  <c r="AD1919"/>
  <c r="AD1921"/>
  <c r="AD1923"/>
  <c r="AD1925"/>
  <c r="AD1927"/>
  <c r="AD1929"/>
  <c r="AD1931"/>
  <c r="AD1933"/>
  <c r="AD1935"/>
  <c r="AD1937"/>
  <c r="AD1939"/>
  <c r="AD1941"/>
  <c r="AD1943"/>
  <c r="AD1945"/>
  <c r="AD1947"/>
  <c r="AD1949"/>
  <c r="AD1951"/>
  <c r="AD1953"/>
  <c r="AD1955"/>
  <c r="AD1957"/>
  <c r="AD1959"/>
  <c r="AD1961"/>
  <c r="AD1963"/>
  <c r="AD1965"/>
  <c r="AD1967"/>
  <c r="AD1969"/>
  <c r="AD2728"/>
  <c r="AD2730"/>
  <c r="AD2732"/>
  <c r="AD2734"/>
  <c r="AD2736"/>
  <c r="AD2738"/>
  <c r="AD2740"/>
  <c r="AD2742"/>
  <c r="AD2744"/>
  <c r="AD2746"/>
  <c r="AD2748"/>
  <c r="AD2750"/>
  <c r="AD2752"/>
  <c r="AD2754"/>
  <c r="AD2756"/>
  <c r="AD2758"/>
  <c r="AD2760"/>
  <c r="AD2762"/>
  <c r="AD2764"/>
  <c r="AD2766"/>
  <c r="AD2768"/>
  <c r="AD2770"/>
  <c r="AD2772"/>
  <c r="AD2774"/>
  <c r="AD2776"/>
  <c r="AD2778"/>
  <c r="AD2780"/>
  <c r="AD2782"/>
  <c r="AD2784"/>
  <c r="AD2786"/>
  <c r="AD2788"/>
  <c r="AD2790"/>
  <c r="AD2792"/>
  <c r="AD2794"/>
  <c r="AD2796"/>
  <c r="AD2798"/>
  <c r="AD2800"/>
  <c r="AD2802"/>
  <c r="AD2804"/>
  <c r="AD2806"/>
  <c r="AD2808"/>
  <c r="AD2810"/>
  <c r="AD2812"/>
  <c r="AD2814"/>
  <c r="AD2816"/>
  <c r="AD2818"/>
  <c r="AD2820"/>
  <c r="AD2822"/>
  <c r="AD2824"/>
  <c r="AD2826"/>
  <c r="AD2828"/>
  <c r="AD2830"/>
  <c r="AD2832"/>
  <c r="AD2834"/>
  <c r="AD2836"/>
  <c r="AD2838"/>
  <c r="AD2840"/>
  <c r="AD2842"/>
  <c r="AD2844"/>
  <c r="AD2846"/>
  <c r="AD2848"/>
  <c r="AD2850"/>
  <c r="AD2852"/>
  <c r="AD2854"/>
  <c r="AD2856"/>
  <c r="AD2858"/>
  <c r="AD2860"/>
  <c r="AD2862"/>
  <c r="AD2864"/>
  <c r="AD2866"/>
  <c r="AD2868"/>
  <c r="AD2870"/>
  <c r="AD2872"/>
  <c r="AD2874"/>
  <c r="AD2876"/>
  <c r="AD2878"/>
  <c r="AD2880"/>
  <c r="AD2882"/>
  <c r="AD2884"/>
  <c r="AD2886"/>
  <c r="AD2888"/>
  <c r="AD2890"/>
  <c r="AD2892"/>
  <c r="AD2894"/>
  <c r="AD2896"/>
  <c r="AD2898"/>
  <c r="AD2900"/>
  <c r="AD2902"/>
  <c r="AD2904"/>
  <c r="AD2906"/>
  <c r="AD2908"/>
  <c r="AD2910"/>
  <c r="AD2912"/>
  <c r="AD2914"/>
  <c r="AD2916"/>
  <c r="AD2918"/>
  <c r="AD2920"/>
  <c r="AD2922"/>
  <c r="AD2924"/>
  <c r="AD2926"/>
  <c r="AD2928"/>
  <c r="AD2930"/>
  <c r="AD2932"/>
  <c r="AD2934"/>
  <c r="AD2936"/>
  <c r="AD2938"/>
  <c r="AD2940"/>
  <c r="AD2942"/>
  <c r="AD2944"/>
  <c r="AD2946"/>
  <c r="AD2948"/>
  <c r="AD2950"/>
  <c r="AD2952"/>
  <c r="AD2954"/>
  <c r="AD2956"/>
  <c r="AD2958"/>
  <c r="AD2960"/>
  <c r="AD2962"/>
  <c r="AD2964"/>
  <c r="AD2966"/>
  <c r="AD2968"/>
  <c r="AD2970"/>
  <c r="AD2972"/>
  <c r="AD2974"/>
  <c r="AD2976"/>
  <c r="AD2978"/>
  <c r="AD2727"/>
  <c r="AD2729"/>
  <c r="AD2731"/>
  <c r="AD2733"/>
  <c r="AD2735"/>
  <c r="AD2737"/>
  <c r="AD2739"/>
  <c r="AD2741"/>
  <c r="AD2743"/>
  <c r="AD2745"/>
  <c r="AD2747"/>
  <c r="AD2749"/>
  <c r="AD2751"/>
  <c r="AD2753"/>
  <c r="AD2755"/>
  <c r="AD2757"/>
  <c r="AD2759"/>
  <c r="AD2761"/>
  <c r="AD2763"/>
  <c r="AD2765"/>
  <c r="AD2767"/>
  <c r="AD2769"/>
  <c r="AD2771"/>
  <c r="AD2773"/>
  <c r="AD2775"/>
  <c r="AD2777"/>
  <c r="AD2779"/>
  <c r="AD2781"/>
  <c r="AD2783"/>
  <c r="AD2785"/>
  <c r="AD2787"/>
  <c r="AD2789"/>
  <c r="AD2791"/>
  <c r="AD2793"/>
  <c r="AD2795"/>
  <c r="AD2797"/>
  <c r="AD2799"/>
  <c r="AD2801"/>
  <c r="AD2803"/>
  <c r="AD2805"/>
  <c r="AD2807"/>
  <c r="AD2809"/>
  <c r="AD2811"/>
  <c r="AD2813"/>
  <c r="AD2815"/>
  <c r="AD2817"/>
  <c r="AD2819"/>
  <c r="AD2821"/>
  <c r="AD2823"/>
  <c r="AD2825"/>
  <c r="AD2827"/>
  <c r="AD2829"/>
  <c r="AD2831"/>
  <c r="AD2833"/>
  <c r="AD2835"/>
  <c r="AD2837"/>
  <c r="AD2839"/>
  <c r="AD2841"/>
  <c r="AD2843"/>
  <c r="AD2845"/>
  <c r="AD2847"/>
  <c r="AD2849"/>
  <c r="AD2851"/>
  <c r="AD2853"/>
  <c r="AD2855"/>
  <c r="AD2857"/>
  <c r="AD2859"/>
  <c r="AD2861"/>
  <c r="AD2863"/>
  <c r="AD2865"/>
  <c r="AD2867"/>
  <c r="AD2869"/>
  <c r="AD2871"/>
  <c r="AD2873"/>
  <c r="AD2875"/>
  <c r="AD2877"/>
  <c r="AD2879"/>
  <c r="AD2881"/>
  <c r="AD2883"/>
  <c r="AD2885"/>
  <c r="AD2887"/>
  <c r="AD2889"/>
  <c r="AD2891"/>
  <c r="AD2893"/>
  <c r="AD2895"/>
  <c r="AD2897"/>
  <c r="AD2899"/>
  <c r="AD2901"/>
  <c r="AD2903"/>
  <c r="AD2905"/>
  <c r="AD2907"/>
  <c r="AD2909"/>
  <c r="AD2911"/>
  <c r="AD2913"/>
  <c r="AD2915"/>
  <c r="AD2917"/>
  <c r="AD2919"/>
  <c r="AD2921"/>
  <c r="AD2923"/>
  <c r="AD2925"/>
  <c r="AD2927"/>
  <c r="AD2929"/>
  <c r="AD2931"/>
  <c r="AD2933"/>
  <c r="AD2935"/>
  <c r="AD2937"/>
  <c r="AD2939"/>
  <c r="AD2941"/>
  <c r="AD2943"/>
  <c r="AD2945"/>
  <c r="AD2947"/>
  <c r="AD2949"/>
  <c r="AD2951"/>
  <c r="AD2953"/>
  <c r="AD2955"/>
  <c r="AD2957"/>
  <c r="AD2959"/>
  <c r="AD2961"/>
  <c r="AD2963"/>
  <c r="AD2965"/>
  <c r="AD2967"/>
  <c r="AD2969"/>
  <c r="AD2971"/>
  <c r="AD2973"/>
  <c r="AD2975"/>
  <c r="AD2977"/>
  <c r="AD3737"/>
  <c r="AD3739"/>
  <c r="AD3741"/>
  <c r="AD3743"/>
  <c r="AD3745"/>
  <c r="AD3747"/>
  <c r="AD3749"/>
  <c r="AD3751"/>
  <c r="AD3753"/>
  <c r="AD3755"/>
  <c r="AD3757"/>
  <c r="AD3759"/>
  <c r="AD3761"/>
  <c r="AD3763"/>
  <c r="AD3765"/>
  <c r="AD3767"/>
  <c r="AD3769"/>
  <c r="AD3771"/>
  <c r="AD3773"/>
  <c r="AD3775"/>
  <c r="AD3777"/>
  <c r="AD3779"/>
  <c r="AD3781"/>
  <c r="AD3783"/>
  <c r="AD3785"/>
  <c r="AD3787"/>
  <c r="AD3789"/>
  <c r="AD3791"/>
  <c r="AD3793"/>
  <c r="AD3795"/>
  <c r="AD3797"/>
  <c r="AD3799"/>
  <c r="AD3801"/>
  <c r="AD3803"/>
  <c r="AD3805"/>
  <c r="AD3807"/>
  <c r="AD3809"/>
  <c r="AD3811"/>
  <c r="AD3813"/>
  <c r="AD3815"/>
  <c r="AD3817"/>
  <c r="AD3819"/>
  <c r="AD3821"/>
  <c r="AD3823"/>
  <c r="AD3825"/>
  <c r="AD3827"/>
  <c r="AD3829"/>
  <c r="AD3831"/>
  <c r="AD3833"/>
  <c r="AD3835"/>
  <c r="AD3837"/>
  <c r="AD3839"/>
  <c r="AD3841"/>
  <c r="AD3843"/>
  <c r="AD3845"/>
  <c r="AD3847"/>
  <c r="AD3849"/>
  <c r="AD3851"/>
  <c r="AD3853"/>
  <c r="AD3855"/>
  <c r="AD3857"/>
  <c r="AD3859"/>
  <c r="AD3861"/>
  <c r="AD3863"/>
  <c r="AD3865"/>
  <c r="AD3867"/>
  <c r="AD3869"/>
  <c r="AD3871"/>
  <c r="AD3873"/>
  <c r="AD3875"/>
  <c r="AD3877"/>
  <c r="AD3879"/>
  <c r="AD3881"/>
  <c r="AD3883"/>
  <c r="AD3885"/>
  <c r="AD3887"/>
  <c r="AD3889"/>
  <c r="AD3891"/>
  <c r="AD3893"/>
  <c r="AD3895"/>
  <c r="AD3897"/>
  <c r="AD3899"/>
  <c r="AD3901"/>
  <c r="AD3903"/>
  <c r="AD3905"/>
  <c r="AD3907"/>
  <c r="AD3909"/>
  <c r="AD3911"/>
  <c r="AD3913"/>
  <c r="AD3915"/>
  <c r="AD3917"/>
  <c r="AD3919"/>
  <c r="AD3921"/>
  <c r="AD3923"/>
  <c r="AD3925"/>
  <c r="AD3927"/>
  <c r="AD3929"/>
  <c r="AD3931"/>
  <c r="AD3933"/>
  <c r="AD3935"/>
  <c r="AD3937"/>
  <c r="AD3939"/>
  <c r="AD3941"/>
  <c r="AD3943"/>
  <c r="AD3945"/>
  <c r="AD3947"/>
  <c r="AD3949"/>
  <c r="AD3951"/>
  <c r="AD3953"/>
  <c r="AD3955"/>
  <c r="AD3957"/>
  <c r="AD3959"/>
  <c r="AD3961"/>
  <c r="AD3963"/>
  <c r="AD3965"/>
  <c r="AD3967"/>
  <c r="AD3969"/>
  <c r="AD3971"/>
  <c r="AD3973"/>
  <c r="AD3975"/>
  <c r="AD3977"/>
  <c r="AD3979"/>
  <c r="AD3981"/>
  <c r="AD3983"/>
  <c r="AD3985"/>
  <c r="AD3987"/>
  <c r="AD3736"/>
  <c r="AD3738"/>
  <c r="AD3740"/>
  <c r="AD3742"/>
  <c r="AD3744"/>
  <c r="AD3746"/>
  <c r="AD3748"/>
  <c r="AD3750"/>
  <c r="AD3752"/>
  <c r="AD3754"/>
  <c r="AD3756"/>
  <c r="AD3758"/>
  <c r="AD3760"/>
  <c r="AD3762"/>
  <c r="AD3764"/>
  <c r="AD3766"/>
  <c r="AD3768"/>
  <c r="AD3770"/>
  <c r="AD3772"/>
  <c r="AD3774"/>
  <c r="AD3776"/>
  <c r="AD3778"/>
  <c r="AD3780"/>
  <c r="AD3782"/>
  <c r="AD3784"/>
  <c r="AD3786"/>
  <c r="AD3788"/>
  <c r="AD3790"/>
  <c r="AD3792"/>
  <c r="AD3794"/>
  <c r="AD3796"/>
  <c r="AD3798"/>
  <c r="AD3800"/>
  <c r="AD3802"/>
  <c r="AD3804"/>
  <c r="AD3806"/>
  <c r="AD3808"/>
  <c r="AD3810"/>
  <c r="AD3812"/>
  <c r="AD3814"/>
  <c r="AD3816"/>
  <c r="AD3818"/>
  <c r="AD3820"/>
  <c r="AD3822"/>
  <c r="AD3824"/>
  <c r="AD3826"/>
  <c r="AD3828"/>
  <c r="AD3830"/>
  <c r="AD3832"/>
  <c r="AD3834"/>
  <c r="AD3836"/>
  <c r="AD3838"/>
  <c r="AD3840"/>
  <c r="AD3842"/>
  <c r="AD3844"/>
  <c r="AD3846"/>
  <c r="AD3848"/>
  <c r="AD3850"/>
  <c r="AD3852"/>
  <c r="AD3854"/>
  <c r="AD3856"/>
  <c r="AD3858"/>
  <c r="AD3860"/>
  <c r="AD3862"/>
  <c r="AD3864"/>
  <c r="AD3866"/>
  <c r="AD3868"/>
  <c r="AD3870"/>
  <c r="AD3872"/>
  <c r="AD3874"/>
  <c r="AD3876"/>
  <c r="AD3878"/>
  <c r="AD3880"/>
  <c r="AD3882"/>
  <c r="AD3884"/>
  <c r="AD3886"/>
  <c r="AD3888"/>
  <c r="AD3890"/>
  <c r="AD3892"/>
  <c r="AD3894"/>
  <c r="AD3896"/>
  <c r="AD3898"/>
  <c r="AD3900"/>
  <c r="AD3902"/>
  <c r="AD3904"/>
  <c r="AD3906"/>
  <c r="AD3908"/>
  <c r="AD3910"/>
  <c r="AD3912"/>
  <c r="AD3914"/>
  <c r="AD3916"/>
  <c r="AD3918"/>
  <c r="AD3920"/>
  <c r="AD3922"/>
  <c r="AD3924"/>
  <c r="AD3926"/>
  <c r="AD3928"/>
  <c r="AD3930"/>
  <c r="AD3932"/>
  <c r="AD3934"/>
  <c r="AD3936"/>
  <c r="AD3938"/>
  <c r="AD3940"/>
  <c r="AD3942"/>
  <c r="AD3944"/>
  <c r="AD3946"/>
  <c r="AD3948"/>
  <c r="AD3950"/>
  <c r="AD3952"/>
  <c r="AD3954"/>
  <c r="AD3956"/>
  <c r="AD3958"/>
  <c r="AD3960"/>
  <c r="AD3962"/>
  <c r="AD3964"/>
  <c r="AD3966"/>
  <c r="AD3968"/>
  <c r="AD3970"/>
  <c r="AD3972"/>
  <c r="AD3974"/>
  <c r="AD3976"/>
  <c r="AD3978"/>
  <c r="AD3980"/>
  <c r="AD3982"/>
  <c r="AD3984"/>
  <c r="AD3986"/>
  <c r="H12" i="7"/>
  <c r="H3"/>
  <c r="H11"/>
  <c r="H14"/>
  <c r="H5"/>
  <c r="H13"/>
  <c r="F4"/>
  <c r="F6"/>
  <c r="F8"/>
  <c r="F10"/>
  <c r="F12"/>
  <c r="F14"/>
  <c r="F16"/>
  <c r="F2"/>
  <c r="F3"/>
  <c r="F5"/>
  <c r="F7"/>
  <c r="F9"/>
  <c r="F11"/>
  <c r="F13"/>
  <c r="F15"/>
  <c r="F17"/>
  <c r="H6"/>
  <c r="G6"/>
  <c r="G10"/>
  <c r="G14"/>
  <c r="G2"/>
  <c r="G5"/>
  <c r="G9"/>
  <c r="H9"/>
  <c r="G13"/>
  <c r="G17"/>
  <c r="H17"/>
  <c r="G8"/>
  <c r="G12"/>
  <c r="G16"/>
  <c r="G3"/>
  <c r="G7"/>
  <c r="G11"/>
  <c r="G15"/>
  <c r="AE3736" i="3" l="1"/>
  <c r="AE3738"/>
  <c r="AE3740"/>
  <c r="AE3742"/>
  <c r="AE3744"/>
  <c r="AE3746"/>
  <c r="AE3748"/>
  <c r="AE3750"/>
  <c r="AE3752"/>
  <c r="AE3754"/>
  <c r="AE3756"/>
  <c r="AE3758"/>
  <c r="AE3760"/>
  <c r="AE3762"/>
  <c r="AE3764"/>
  <c r="AE3766"/>
  <c r="AE3768"/>
  <c r="AE3770"/>
  <c r="AE3772"/>
  <c r="AE3774"/>
  <c r="AE3776"/>
  <c r="AE3778"/>
  <c r="AE3780"/>
  <c r="AE3782"/>
  <c r="AE3784"/>
  <c r="AE3786"/>
  <c r="AE3788"/>
  <c r="AE3790"/>
  <c r="AE3792"/>
  <c r="AE3794"/>
  <c r="AE3796"/>
  <c r="AE3798"/>
  <c r="AE3800"/>
  <c r="AE3802"/>
  <c r="AE3804"/>
  <c r="AE3806"/>
  <c r="AE3808"/>
  <c r="AE3810"/>
  <c r="AE3812"/>
  <c r="AE3814"/>
  <c r="AE3816"/>
  <c r="AE3818"/>
  <c r="AE3820"/>
  <c r="AE3822"/>
  <c r="AE3824"/>
  <c r="AE3826"/>
  <c r="AE3828"/>
  <c r="AE3830"/>
  <c r="AE3832"/>
  <c r="AE3834"/>
  <c r="AE3836"/>
  <c r="AE3838"/>
  <c r="AE3840"/>
  <c r="AE3842"/>
  <c r="AE3844"/>
  <c r="AE3846"/>
  <c r="AE3848"/>
  <c r="AE3850"/>
  <c r="AE3852"/>
  <c r="AE3854"/>
  <c r="AE3856"/>
  <c r="AE3858"/>
  <c r="AE3860"/>
  <c r="AE3862"/>
  <c r="AE3864"/>
  <c r="AE3866"/>
  <c r="AE3868"/>
  <c r="AE3870"/>
  <c r="AE3872"/>
  <c r="AE3874"/>
  <c r="AE3876"/>
  <c r="AE3878"/>
  <c r="AE3880"/>
  <c r="AE3882"/>
  <c r="AE3884"/>
  <c r="AE3886"/>
  <c r="AE3888"/>
  <c r="AE3890"/>
  <c r="AE3892"/>
  <c r="AE3894"/>
  <c r="AE3896"/>
  <c r="AE3898"/>
  <c r="AE3900"/>
  <c r="AE3902"/>
  <c r="AE3904"/>
  <c r="AE3906"/>
  <c r="AE3908"/>
  <c r="AE3910"/>
  <c r="AE3912"/>
  <c r="AE3914"/>
  <c r="AE3916"/>
  <c r="AE3918"/>
  <c r="AE3920"/>
  <c r="AE3922"/>
  <c r="AE3924"/>
  <c r="AE3926"/>
  <c r="AE3928"/>
  <c r="AE3930"/>
  <c r="AE3932"/>
  <c r="AE3934"/>
  <c r="AE3936"/>
  <c r="AE3938"/>
  <c r="AE3940"/>
  <c r="AE3942"/>
  <c r="AE3944"/>
  <c r="AE3946"/>
  <c r="AE3948"/>
  <c r="AE3950"/>
  <c r="AE3952"/>
  <c r="AE3954"/>
  <c r="AE3956"/>
  <c r="AE3958"/>
  <c r="AE3960"/>
  <c r="AE3962"/>
  <c r="AE3964"/>
  <c r="AE3966"/>
  <c r="AE3968"/>
  <c r="AE3970"/>
  <c r="AE3972"/>
  <c r="AE3974"/>
  <c r="AE3976"/>
  <c r="AE3978"/>
  <c r="AE3980"/>
  <c r="AE3982"/>
  <c r="AE3984"/>
  <c r="AE3986"/>
  <c r="AE3737"/>
  <c r="AE3739"/>
  <c r="AE3741"/>
  <c r="AE3743"/>
  <c r="AE3745"/>
  <c r="AE3747"/>
  <c r="AE3749"/>
  <c r="AE3751"/>
  <c r="AE3753"/>
  <c r="AE3755"/>
  <c r="AE3757"/>
  <c r="AE3759"/>
  <c r="AE3761"/>
  <c r="AE3763"/>
  <c r="AE3765"/>
  <c r="AE3767"/>
  <c r="AE3769"/>
  <c r="AE3771"/>
  <c r="AE3773"/>
  <c r="AE3775"/>
  <c r="AE3777"/>
  <c r="AE3779"/>
  <c r="AE3781"/>
  <c r="AE3783"/>
  <c r="AE3785"/>
  <c r="AE3787"/>
  <c r="AE3789"/>
  <c r="AE3791"/>
  <c r="AE3793"/>
  <c r="AE3795"/>
  <c r="AE3797"/>
  <c r="AE3799"/>
  <c r="AE3801"/>
  <c r="AE3803"/>
  <c r="AE3805"/>
  <c r="AE3807"/>
  <c r="AE3809"/>
  <c r="AE3811"/>
  <c r="AE3813"/>
  <c r="AE3815"/>
  <c r="AE3817"/>
  <c r="AE3819"/>
  <c r="AE3821"/>
  <c r="AE3823"/>
  <c r="AE3825"/>
  <c r="AE3827"/>
  <c r="AE3829"/>
  <c r="AE3831"/>
  <c r="AE3833"/>
  <c r="AE3835"/>
  <c r="AE3837"/>
  <c r="AE3839"/>
  <c r="AE3841"/>
  <c r="AE3843"/>
  <c r="AE3845"/>
  <c r="AE3847"/>
  <c r="AE3849"/>
  <c r="AE3851"/>
  <c r="AE3853"/>
  <c r="AE3855"/>
  <c r="AE3857"/>
  <c r="AE3859"/>
  <c r="AE3861"/>
  <c r="AE3863"/>
  <c r="AE3865"/>
  <c r="AE3867"/>
  <c r="AE3869"/>
  <c r="AE3871"/>
  <c r="AE3873"/>
  <c r="AE3875"/>
  <c r="AE3877"/>
  <c r="AE3879"/>
  <c r="AE3881"/>
  <c r="AE3883"/>
  <c r="AE3885"/>
  <c r="AE3887"/>
  <c r="AE3889"/>
  <c r="AE3891"/>
  <c r="AE3893"/>
  <c r="AE3895"/>
  <c r="AE3897"/>
  <c r="AE3899"/>
  <c r="AE3901"/>
  <c r="AE3903"/>
  <c r="AE3905"/>
  <c r="AE3907"/>
  <c r="AE3909"/>
  <c r="AE3911"/>
  <c r="AE3913"/>
  <c r="AE3915"/>
  <c r="AE3917"/>
  <c r="AE3919"/>
  <c r="AE3921"/>
  <c r="AE3923"/>
  <c r="AE3925"/>
  <c r="AE3927"/>
  <c r="AE3929"/>
  <c r="AE3931"/>
  <c r="AE3933"/>
  <c r="AE3935"/>
  <c r="AE3937"/>
  <c r="AE3939"/>
  <c r="AE3941"/>
  <c r="AE3943"/>
  <c r="AE3945"/>
  <c r="AE3947"/>
  <c r="AE3949"/>
  <c r="AE3951"/>
  <c r="AE3953"/>
  <c r="AE3955"/>
  <c r="AE3957"/>
  <c r="AE3959"/>
  <c r="AE3961"/>
  <c r="AE3963"/>
  <c r="AE3965"/>
  <c r="AE3967"/>
  <c r="AE3969"/>
  <c r="AE3971"/>
  <c r="AE3973"/>
  <c r="AE3975"/>
  <c r="AE3977"/>
  <c r="AE3979"/>
  <c r="AE3981"/>
  <c r="AE3983"/>
  <c r="AE3985"/>
  <c r="AE3987"/>
  <c r="AE4"/>
  <c r="AE6"/>
  <c r="AE8"/>
  <c r="AE10"/>
  <c r="AE12"/>
  <c r="AE14"/>
  <c r="AE16"/>
  <c r="AE18"/>
  <c r="AE20"/>
  <c r="AE22"/>
  <c r="AE24"/>
  <c r="AE26"/>
  <c r="AE28"/>
  <c r="AE30"/>
  <c r="AE32"/>
  <c r="AE34"/>
  <c r="AE36"/>
  <c r="AE38"/>
  <c r="AE40"/>
  <c r="AE42"/>
  <c r="AE44"/>
  <c r="AE46"/>
  <c r="AE48"/>
  <c r="AE50"/>
  <c r="AE52"/>
  <c r="AE54"/>
  <c r="AE56"/>
  <c r="AE58"/>
  <c r="AE60"/>
  <c r="AE62"/>
  <c r="AE64"/>
  <c r="AE66"/>
  <c r="AE68"/>
  <c r="AE70"/>
  <c r="AE72"/>
  <c r="AE74"/>
  <c r="AE76"/>
  <c r="AE78"/>
  <c r="AE80"/>
  <c r="AE82"/>
  <c r="AE84"/>
  <c r="AE86"/>
  <c r="AE88"/>
  <c r="AE90"/>
  <c r="AE92"/>
  <c r="AE94"/>
  <c r="AE96"/>
  <c r="AE98"/>
  <c r="AE100"/>
  <c r="AE102"/>
  <c r="AE104"/>
  <c r="AE106"/>
  <c r="AE108"/>
  <c r="AE110"/>
  <c r="AE112"/>
  <c r="AE114"/>
  <c r="AE116"/>
  <c r="AE118"/>
  <c r="AE120"/>
  <c r="AE122"/>
  <c r="AE124"/>
  <c r="AE126"/>
  <c r="AE128"/>
  <c r="AE130"/>
  <c r="AE132"/>
  <c r="AE134"/>
  <c r="AE136"/>
  <c r="AE138"/>
  <c r="AE140"/>
  <c r="AE142"/>
  <c r="AE144"/>
  <c r="AE146"/>
  <c r="AE148"/>
  <c r="AE150"/>
  <c r="AE152"/>
  <c r="AE154"/>
  <c r="AE156"/>
  <c r="AE158"/>
  <c r="AE160"/>
  <c r="AE162"/>
  <c r="AE164"/>
  <c r="AE166"/>
  <c r="AE168"/>
  <c r="AE170"/>
  <c r="AE172"/>
  <c r="AE174"/>
  <c r="AE176"/>
  <c r="AE178"/>
  <c r="AE180"/>
  <c r="AE182"/>
  <c r="AE184"/>
  <c r="AE186"/>
  <c r="AE188"/>
  <c r="AE190"/>
  <c r="AE192"/>
  <c r="AE194"/>
  <c r="AE196"/>
  <c r="AE198"/>
  <c r="AE200"/>
  <c r="AE202"/>
  <c r="AE204"/>
  <c r="AE206"/>
  <c r="AE208"/>
  <c r="AE210"/>
  <c r="AE3"/>
  <c r="AE5"/>
  <c r="AE7"/>
  <c r="AE9"/>
  <c r="AE11"/>
  <c r="AE13"/>
  <c r="AE15"/>
  <c r="AE17"/>
  <c r="AE19"/>
  <c r="AE21"/>
  <c r="AE23"/>
  <c r="AE25"/>
  <c r="AE27"/>
  <c r="AE29"/>
  <c r="AE31"/>
  <c r="AE33"/>
  <c r="AE35"/>
  <c r="AE37"/>
  <c r="AE39"/>
  <c r="AE41"/>
  <c r="AE43"/>
  <c r="AE45"/>
  <c r="AE47"/>
  <c r="AE49"/>
  <c r="AE51"/>
  <c r="AE53"/>
  <c r="AE55"/>
  <c r="AE57"/>
  <c r="AE59"/>
  <c r="AE61"/>
  <c r="AE63"/>
  <c r="AE65"/>
  <c r="AE67"/>
  <c r="AE69"/>
  <c r="AE71"/>
  <c r="AE73"/>
  <c r="AE75"/>
  <c r="AE77"/>
  <c r="AE79"/>
  <c r="AE81"/>
  <c r="AE83"/>
  <c r="AE85"/>
  <c r="AE87"/>
  <c r="AE89"/>
  <c r="AE91"/>
  <c r="AE93"/>
  <c r="AE95"/>
  <c r="AE97"/>
  <c r="AE99"/>
  <c r="AE101"/>
  <c r="AE103"/>
  <c r="AE105"/>
  <c r="AE107"/>
  <c r="AE109"/>
  <c r="AE111"/>
  <c r="AE113"/>
  <c r="AE115"/>
  <c r="AE117"/>
  <c r="AE119"/>
  <c r="AE121"/>
  <c r="AE123"/>
  <c r="AE125"/>
  <c r="AE127"/>
  <c r="AE129"/>
  <c r="AE131"/>
  <c r="AE133"/>
  <c r="AE135"/>
  <c r="AE137"/>
  <c r="AE139"/>
  <c r="AE141"/>
  <c r="AE143"/>
  <c r="AE145"/>
  <c r="AE147"/>
  <c r="AE149"/>
  <c r="AE151"/>
  <c r="AE153"/>
  <c r="AE155"/>
  <c r="AE157"/>
  <c r="AE159"/>
  <c r="AE161"/>
  <c r="AE163"/>
  <c r="AE165"/>
  <c r="AE167"/>
  <c r="AE169"/>
  <c r="AE171"/>
  <c r="AE173"/>
  <c r="AE175"/>
  <c r="AE177"/>
  <c r="AE179"/>
  <c r="AE181"/>
  <c r="AE183"/>
  <c r="AE185"/>
  <c r="AE187"/>
  <c r="AE189"/>
  <c r="AE191"/>
  <c r="AE193"/>
  <c r="AE195"/>
  <c r="AE197"/>
  <c r="AE199"/>
  <c r="AE201"/>
  <c r="AE203"/>
  <c r="AE205"/>
  <c r="AE207"/>
  <c r="AE209"/>
  <c r="AE211"/>
  <c r="AE2"/>
  <c r="AE1971"/>
  <c r="AE1973"/>
  <c r="AE1975"/>
  <c r="AE1977"/>
  <c r="AE1979"/>
  <c r="AE1981"/>
  <c r="AE1983"/>
  <c r="AE1985"/>
  <c r="AE1987"/>
  <c r="AE1989"/>
  <c r="AE1991"/>
  <c r="AE1993"/>
  <c r="AE1995"/>
  <c r="AE1997"/>
  <c r="AE1999"/>
  <c r="AE2001"/>
  <c r="AE2003"/>
  <c r="AE2005"/>
  <c r="AE2007"/>
  <c r="AE2009"/>
  <c r="AE2011"/>
  <c r="AE2013"/>
  <c r="AE2015"/>
  <c r="AE2017"/>
  <c r="AE2019"/>
  <c r="AE2021"/>
  <c r="AE2023"/>
  <c r="AE2025"/>
  <c r="AE2027"/>
  <c r="AE2029"/>
  <c r="AE2031"/>
  <c r="AE2033"/>
  <c r="AE2035"/>
  <c r="AE2037"/>
  <c r="AE2039"/>
  <c r="AE2041"/>
  <c r="AE2043"/>
  <c r="AE2045"/>
  <c r="AE2047"/>
  <c r="AE2049"/>
  <c r="AE2051"/>
  <c r="AE2053"/>
  <c r="AE2055"/>
  <c r="AE2057"/>
  <c r="AE2059"/>
  <c r="AE2061"/>
  <c r="AE2063"/>
  <c r="AE2065"/>
  <c r="AE2067"/>
  <c r="AE2069"/>
  <c r="AE2071"/>
  <c r="AE2073"/>
  <c r="AE2075"/>
  <c r="AE2077"/>
  <c r="AE2079"/>
  <c r="AE2081"/>
  <c r="AE2083"/>
  <c r="AE2085"/>
  <c r="AE2087"/>
  <c r="AE2089"/>
  <c r="AE2091"/>
  <c r="AE2093"/>
  <c r="AE2095"/>
  <c r="AE2097"/>
  <c r="AE2099"/>
  <c r="AE2101"/>
  <c r="AE2103"/>
  <c r="AE2105"/>
  <c r="AE2107"/>
  <c r="AE2109"/>
  <c r="AE2111"/>
  <c r="AE2113"/>
  <c r="AE2115"/>
  <c r="AE2117"/>
  <c r="AE2119"/>
  <c r="AE2121"/>
  <c r="AE2123"/>
  <c r="AE2125"/>
  <c r="AE2127"/>
  <c r="AE2129"/>
  <c r="AE2131"/>
  <c r="AE2133"/>
  <c r="AE2135"/>
  <c r="AE2137"/>
  <c r="AE2139"/>
  <c r="AE2141"/>
  <c r="AE2143"/>
  <c r="AE2145"/>
  <c r="AE2147"/>
  <c r="AE2149"/>
  <c r="AE2151"/>
  <c r="AE2153"/>
  <c r="AE2155"/>
  <c r="AE2157"/>
  <c r="AE2159"/>
  <c r="AE2161"/>
  <c r="AE2163"/>
  <c r="AE2165"/>
  <c r="AE2167"/>
  <c r="AE2169"/>
  <c r="AE2171"/>
  <c r="AE2173"/>
  <c r="AE2175"/>
  <c r="AE2177"/>
  <c r="AE2179"/>
  <c r="AE2181"/>
  <c r="AE2183"/>
  <c r="AE2185"/>
  <c r="AE2187"/>
  <c r="AE2189"/>
  <c r="AE2191"/>
  <c r="AE2193"/>
  <c r="AE2195"/>
  <c r="AE2197"/>
  <c r="AE2199"/>
  <c r="AE2201"/>
  <c r="AE2203"/>
  <c r="AE2205"/>
  <c r="AE2207"/>
  <c r="AE2209"/>
  <c r="AE2211"/>
  <c r="AE2213"/>
  <c r="AE2215"/>
  <c r="AE2217"/>
  <c r="AE2219"/>
  <c r="AE2221"/>
  <c r="AE1970"/>
  <c r="AE1972"/>
  <c r="AE1974"/>
  <c r="AE1976"/>
  <c r="AE1978"/>
  <c r="AE1980"/>
  <c r="AE1982"/>
  <c r="AE1984"/>
  <c r="AE1986"/>
  <c r="AE1988"/>
  <c r="AE1990"/>
  <c r="AE1992"/>
  <c r="AE1994"/>
  <c r="AE1996"/>
  <c r="AE1998"/>
  <c r="AE2000"/>
  <c r="AE2002"/>
  <c r="AE2004"/>
  <c r="AE2006"/>
  <c r="AE2008"/>
  <c r="AE2010"/>
  <c r="AE2012"/>
  <c r="AE2014"/>
  <c r="AE2016"/>
  <c r="AE2018"/>
  <c r="AE2020"/>
  <c r="AE2022"/>
  <c r="AE2024"/>
  <c r="AE2026"/>
  <c r="AE2028"/>
  <c r="AE2030"/>
  <c r="AE2032"/>
  <c r="AE2034"/>
  <c r="AE2036"/>
  <c r="AE2038"/>
  <c r="AE2040"/>
  <c r="AE2042"/>
  <c r="AE2044"/>
  <c r="AE2046"/>
  <c r="AE2048"/>
  <c r="AE2050"/>
  <c r="AE2052"/>
  <c r="AE2054"/>
  <c r="AE2056"/>
  <c r="AE2058"/>
  <c r="AE2060"/>
  <c r="AE2062"/>
  <c r="AE2064"/>
  <c r="AE2066"/>
  <c r="AE2068"/>
  <c r="AE2070"/>
  <c r="AE2072"/>
  <c r="AE2074"/>
  <c r="AE2076"/>
  <c r="AE2078"/>
  <c r="AE2080"/>
  <c r="AE2082"/>
  <c r="AE2084"/>
  <c r="AE2086"/>
  <c r="AE2088"/>
  <c r="AE2090"/>
  <c r="AE2092"/>
  <c r="AE2094"/>
  <c r="AE2096"/>
  <c r="AE2098"/>
  <c r="AE2100"/>
  <c r="AE2102"/>
  <c r="AE2104"/>
  <c r="AE2106"/>
  <c r="AE2108"/>
  <c r="AE2110"/>
  <c r="AE2112"/>
  <c r="AE2114"/>
  <c r="AE2116"/>
  <c r="AE2118"/>
  <c r="AE2120"/>
  <c r="AE2122"/>
  <c r="AE2124"/>
  <c r="AE2126"/>
  <c r="AE2128"/>
  <c r="AE2130"/>
  <c r="AE2132"/>
  <c r="AE2134"/>
  <c r="AE2136"/>
  <c r="AE2138"/>
  <c r="AE2140"/>
  <c r="AE2142"/>
  <c r="AE2144"/>
  <c r="AE2146"/>
  <c r="AE2148"/>
  <c r="AE2150"/>
  <c r="AE2152"/>
  <c r="AE2154"/>
  <c r="AE2156"/>
  <c r="AE2158"/>
  <c r="AE2160"/>
  <c r="AE2162"/>
  <c r="AE2164"/>
  <c r="AE2166"/>
  <c r="AE2168"/>
  <c r="AE2170"/>
  <c r="AE2172"/>
  <c r="AE2174"/>
  <c r="AE2176"/>
  <c r="AE2178"/>
  <c r="AE2180"/>
  <c r="AE2182"/>
  <c r="AE2184"/>
  <c r="AE2186"/>
  <c r="AE2188"/>
  <c r="AE2190"/>
  <c r="AE2192"/>
  <c r="AE2194"/>
  <c r="AE2196"/>
  <c r="AE2198"/>
  <c r="AE2200"/>
  <c r="AE2202"/>
  <c r="AE2204"/>
  <c r="AE2206"/>
  <c r="AE2208"/>
  <c r="AE2210"/>
  <c r="AE2212"/>
  <c r="AE2214"/>
  <c r="AE2216"/>
  <c r="AE2218"/>
  <c r="AE2220"/>
  <c r="AE2222"/>
  <c r="AE3233"/>
  <c r="AE3235"/>
  <c r="AE3237"/>
  <c r="AE3239"/>
  <c r="AE3241"/>
  <c r="AE3243"/>
  <c r="AE3245"/>
  <c r="AE3247"/>
  <c r="AE3249"/>
  <c r="AE3251"/>
  <c r="AE3253"/>
  <c r="AE3255"/>
  <c r="AE3257"/>
  <c r="AE3259"/>
  <c r="AE3261"/>
  <c r="AE3263"/>
  <c r="AE3265"/>
  <c r="AE3267"/>
  <c r="AE3269"/>
  <c r="AE3271"/>
  <c r="AE3273"/>
  <c r="AE3275"/>
  <c r="AE3277"/>
  <c r="AE3279"/>
  <c r="AE3281"/>
  <c r="AE3283"/>
  <c r="AE3285"/>
  <c r="AE3287"/>
  <c r="AE3289"/>
  <c r="AE3291"/>
  <c r="AE3293"/>
  <c r="AE3295"/>
  <c r="AE3297"/>
  <c r="AE3299"/>
  <c r="AE3301"/>
  <c r="AE3303"/>
  <c r="AE3305"/>
  <c r="AE3307"/>
  <c r="AE3309"/>
  <c r="AE3311"/>
  <c r="AE3313"/>
  <c r="AE3315"/>
  <c r="AE3317"/>
  <c r="AE3319"/>
  <c r="AE3321"/>
  <c r="AE3323"/>
  <c r="AE3325"/>
  <c r="AE3327"/>
  <c r="AE3329"/>
  <c r="AE3331"/>
  <c r="AE3333"/>
  <c r="AE3335"/>
  <c r="AE3337"/>
  <c r="AE3339"/>
  <c r="AE3341"/>
  <c r="AE3343"/>
  <c r="AE3345"/>
  <c r="AE3347"/>
  <c r="AE3349"/>
  <c r="AE3351"/>
  <c r="AE3353"/>
  <c r="AE3355"/>
  <c r="AE3357"/>
  <c r="AE3359"/>
  <c r="AE3361"/>
  <c r="AE3363"/>
  <c r="AE3365"/>
  <c r="AE3367"/>
  <c r="AE3369"/>
  <c r="AE3371"/>
  <c r="AE3373"/>
  <c r="AE3375"/>
  <c r="AE3377"/>
  <c r="AE3379"/>
  <c r="AE3381"/>
  <c r="AE3383"/>
  <c r="AE3385"/>
  <c r="AE3387"/>
  <c r="AE3389"/>
  <c r="AE3391"/>
  <c r="AE3393"/>
  <c r="AE3395"/>
  <c r="AE3397"/>
  <c r="AE3399"/>
  <c r="AE3401"/>
  <c r="AE3403"/>
  <c r="AE3405"/>
  <c r="AE3407"/>
  <c r="AE3409"/>
  <c r="AE3411"/>
  <c r="AE3413"/>
  <c r="AE3415"/>
  <c r="AE3417"/>
  <c r="AE3419"/>
  <c r="AE3421"/>
  <c r="AE3423"/>
  <c r="AE3425"/>
  <c r="AE3427"/>
  <c r="AE3429"/>
  <c r="AE3431"/>
  <c r="AE3433"/>
  <c r="AE3435"/>
  <c r="AE3437"/>
  <c r="AE3439"/>
  <c r="AE3441"/>
  <c r="AE3443"/>
  <c r="AE3445"/>
  <c r="AE3447"/>
  <c r="AE3449"/>
  <c r="AE3451"/>
  <c r="AE3453"/>
  <c r="AE3455"/>
  <c r="AE3457"/>
  <c r="AE3459"/>
  <c r="AE3461"/>
  <c r="AE3463"/>
  <c r="AE3465"/>
  <c r="AE3467"/>
  <c r="AE3469"/>
  <c r="AE3471"/>
  <c r="AE3473"/>
  <c r="AE3475"/>
  <c r="AE3477"/>
  <c r="AE3479"/>
  <c r="AE3481"/>
  <c r="AE3483"/>
  <c r="AE3232"/>
  <c r="AE3234"/>
  <c r="AE3236"/>
  <c r="AE3238"/>
  <c r="AE3240"/>
  <c r="AE3242"/>
  <c r="AE3244"/>
  <c r="AE3246"/>
  <c r="AE3248"/>
  <c r="AE3250"/>
  <c r="AE3252"/>
  <c r="AE3254"/>
  <c r="AE3256"/>
  <c r="AE3258"/>
  <c r="AE3260"/>
  <c r="AE3262"/>
  <c r="AE3264"/>
  <c r="AE3266"/>
  <c r="AE3268"/>
  <c r="AE3270"/>
  <c r="AE3272"/>
  <c r="AE3274"/>
  <c r="AE3276"/>
  <c r="AE3278"/>
  <c r="AE3280"/>
  <c r="AE3282"/>
  <c r="AE3284"/>
  <c r="AE3286"/>
  <c r="AE3288"/>
  <c r="AE3290"/>
  <c r="AE3292"/>
  <c r="AE3294"/>
  <c r="AE3296"/>
  <c r="AE3298"/>
  <c r="AE3300"/>
  <c r="AE3302"/>
  <c r="AE3304"/>
  <c r="AE3306"/>
  <c r="AE3308"/>
  <c r="AE3310"/>
  <c r="AE3312"/>
  <c r="AE3314"/>
  <c r="AE3316"/>
  <c r="AE3318"/>
  <c r="AE3320"/>
  <c r="AE3322"/>
  <c r="AE3324"/>
  <c r="AE3326"/>
  <c r="AE3328"/>
  <c r="AE3330"/>
  <c r="AE3332"/>
  <c r="AE3334"/>
  <c r="AE3336"/>
  <c r="AE3338"/>
  <c r="AE3340"/>
  <c r="AE3342"/>
  <c r="AE3344"/>
  <c r="AE3346"/>
  <c r="AE3348"/>
  <c r="AE3350"/>
  <c r="AE3352"/>
  <c r="AE3354"/>
  <c r="AE3356"/>
  <c r="AE3358"/>
  <c r="AE3360"/>
  <c r="AE3362"/>
  <c r="AE3364"/>
  <c r="AE3366"/>
  <c r="AE3368"/>
  <c r="AE3370"/>
  <c r="AE3372"/>
  <c r="AE3374"/>
  <c r="AE3376"/>
  <c r="AE3378"/>
  <c r="AE3380"/>
  <c r="AE3382"/>
  <c r="AE3384"/>
  <c r="AE3386"/>
  <c r="AE3388"/>
  <c r="AE3390"/>
  <c r="AE3392"/>
  <c r="AE3394"/>
  <c r="AE3396"/>
  <c r="AE3398"/>
  <c r="AE3400"/>
  <c r="AE3402"/>
  <c r="AE3404"/>
  <c r="AE3406"/>
  <c r="AE3408"/>
  <c r="AE3410"/>
  <c r="AE3412"/>
  <c r="AE3414"/>
  <c r="AE3416"/>
  <c r="AE3418"/>
  <c r="AE3420"/>
  <c r="AE3422"/>
  <c r="AE3424"/>
  <c r="AE3426"/>
  <c r="AE3428"/>
  <c r="AE3430"/>
  <c r="AE3432"/>
  <c r="AE3434"/>
  <c r="AE3436"/>
  <c r="AE3438"/>
  <c r="AE3440"/>
  <c r="AE3442"/>
  <c r="AE3444"/>
  <c r="AE3446"/>
  <c r="AE3448"/>
  <c r="AE3450"/>
  <c r="AE3452"/>
  <c r="AE3454"/>
  <c r="AE3456"/>
  <c r="AE3458"/>
  <c r="AE3460"/>
  <c r="AE3462"/>
  <c r="AE3464"/>
  <c r="AE3466"/>
  <c r="AE3468"/>
  <c r="AE3470"/>
  <c r="AE3472"/>
  <c r="AE3474"/>
  <c r="AE3476"/>
  <c r="AE3478"/>
  <c r="AE3480"/>
  <c r="AE3482"/>
  <c r="AE1213"/>
  <c r="AE1215"/>
  <c r="AE1217"/>
  <c r="AE1219"/>
  <c r="AE1221"/>
  <c r="AE1223"/>
  <c r="AE1225"/>
  <c r="AE1227"/>
  <c r="AE1229"/>
  <c r="AE1231"/>
  <c r="AE1233"/>
  <c r="AE1235"/>
  <c r="AE1237"/>
  <c r="AE1239"/>
  <c r="AE1241"/>
  <c r="AE1243"/>
  <c r="AE1245"/>
  <c r="AE1247"/>
  <c r="AE1249"/>
  <c r="AE1251"/>
  <c r="AE1253"/>
  <c r="AE1255"/>
  <c r="AE1257"/>
  <c r="AE1259"/>
  <c r="AE1261"/>
  <c r="AE1263"/>
  <c r="AE1265"/>
  <c r="AE1267"/>
  <c r="AE1269"/>
  <c r="AE1271"/>
  <c r="AE1273"/>
  <c r="AE1275"/>
  <c r="AE1277"/>
  <c r="AE1279"/>
  <c r="AE1281"/>
  <c r="AE1283"/>
  <c r="AE1285"/>
  <c r="AE1287"/>
  <c r="AE1289"/>
  <c r="AE1291"/>
  <c r="AE1293"/>
  <c r="AE1295"/>
  <c r="AE1297"/>
  <c r="AE1299"/>
  <c r="AE1301"/>
  <c r="AE1303"/>
  <c r="AE1305"/>
  <c r="AE1307"/>
  <c r="AE1309"/>
  <c r="AE1311"/>
  <c r="AE1313"/>
  <c r="AE1315"/>
  <c r="AE1317"/>
  <c r="AE1319"/>
  <c r="AE1321"/>
  <c r="AE1323"/>
  <c r="AE1325"/>
  <c r="AE1327"/>
  <c r="AE1329"/>
  <c r="AE1331"/>
  <c r="AE1333"/>
  <c r="AE1335"/>
  <c r="AE1337"/>
  <c r="AE1339"/>
  <c r="AE1341"/>
  <c r="AE1343"/>
  <c r="AE1345"/>
  <c r="AE1347"/>
  <c r="AE1349"/>
  <c r="AE1351"/>
  <c r="AE1353"/>
  <c r="AE1355"/>
  <c r="AE1357"/>
  <c r="AE1359"/>
  <c r="AE1361"/>
  <c r="AE1363"/>
  <c r="AE1365"/>
  <c r="AE1367"/>
  <c r="AE1369"/>
  <c r="AE1371"/>
  <c r="AE1373"/>
  <c r="AE1375"/>
  <c r="AE1377"/>
  <c r="AE1379"/>
  <c r="AE1381"/>
  <c r="AE1383"/>
  <c r="AE1385"/>
  <c r="AE1387"/>
  <c r="AE1389"/>
  <c r="AE1391"/>
  <c r="AE1393"/>
  <c r="AE1395"/>
  <c r="AE1397"/>
  <c r="AE1399"/>
  <c r="AE1401"/>
  <c r="AE1403"/>
  <c r="AE1405"/>
  <c r="AE1407"/>
  <c r="AE1409"/>
  <c r="AE1411"/>
  <c r="AE1413"/>
  <c r="AE1415"/>
  <c r="AE1417"/>
  <c r="AE1419"/>
  <c r="AE1421"/>
  <c r="AE1423"/>
  <c r="AE1425"/>
  <c r="AE1427"/>
  <c r="AE1429"/>
  <c r="AE1431"/>
  <c r="AE1433"/>
  <c r="AE1435"/>
  <c r="AE1437"/>
  <c r="AE1439"/>
  <c r="AE1441"/>
  <c r="AE1443"/>
  <c r="AE1445"/>
  <c r="AE1447"/>
  <c r="AE1449"/>
  <c r="AE1451"/>
  <c r="AE1453"/>
  <c r="AE1455"/>
  <c r="AE1457"/>
  <c r="AE1459"/>
  <c r="AE1461"/>
  <c r="AE1463"/>
  <c r="AE1465"/>
  <c r="AE1214"/>
  <c r="AE1216"/>
  <c r="AE1218"/>
  <c r="AE1220"/>
  <c r="AE1222"/>
  <c r="AE1224"/>
  <c r="AE1226"/>
  <c r="AE1228"/>
  <c r="AE1230"/>
  <c r="AE1232"/>
  <c r="AE1234"/>
  <c r="AE1236"/>
  <c r="AE1238"/>
  <c r="AE1240"/>
  <c r="AE1242"/>
  <c r="AE1244"/>
  <c r="AE1246"/>
  <c r="AE1248"/>
  <c r="AE1250"/>
  <c r="AE1252"/>
  <c r="AE1254"/>
  <c r="AE1256"/>
  <c r="AE1258"/>
  <c r="AE1260"/>
  <c r="AE1262"/>
  <c r="AE1264"/>
  <c r="AE1266"/>
  <c r="AE1268"/>
  <c r="AE1270"/>
  <c r="AE1272"/>
  <c r="AE1274"/>
  <c r="AE1276"/>
  <c r="AE1278"/>
  <c r="AE1280"/>
  <c r="AE1282"/>
  <c r="AE1284"/>
  <c r="AE1286"/>
  <c r="AE1288"/>
  <c r="AE1290"/>
  <c r="AE1292"/>
  <c r="AE1294"/>
  <c r="AE1296"/>
  <c r="AE1298"/>
  <c r="AE1300"/>
  <c r="AE1302"/>
  <c r="AE1304"/>
  <c r="AE1306"/>
  <c r="AE1308"/>
  <c r="AE1310"/>
  <c r="AE1312"/>
  <c r="AE1314"/>
  <c r="AE1316"/>
  <c r="AE1318"/>
  <c r="AE1320"/>
  <c r="AE1322"/>
  <c r="AE1324"/>
  <c r="AE1326"/>
  <c r="AE1328"/>
  <c r="AE1330"/>
  <c r="AE1332"/>
  <c r="AE1334"/>
  <c r="AE1336"/>
  <c r="AE1338"/>
  <c r="AE1340"/>
  <c r="AE1342"/>
  <c r="AE1344"/>
  <c r="AE1346"/>
  <c r="AE1348"/>
  <c r="AE1350"/>
  <c r="AE1352"/>
  <c r="AE1354"/>
  <c r="AE1356"/>
  <c r="AE1358"/>
  <c r="AE1360"/>
  <c r="AE1362"/>
  <c r="AE1364"/>
  <c r="AE1366"/>
  <c r="AE1368"/>
  <c r="AE1370"/>
  <c r="AE1372"/>
  <c r="AE1374"/>
  <c r="AE1376"/>
  <c r="AE1378"/>
  <c r="AE1380"/>
  <c r="AE1382"/>
  <c r="AE1384"/>
  <c r="AE1386"/>
  <c r="AE1388"/>
  <c r="AE1390"/>
  <c r="AE1392"/>
  <c r="AE1394"/>
  <c r="AE1396"/>
  <c r="AE1398"/>
  <c r="AE1400"/>
  <c r="AE1402"/>
  <c r="AE1404"/>
  <c r="AE1406"/>
  <c r="AE1408"/>
  <c r="AE1410"/>
  <c r="AE1412"/>
  <c r="AE1414"/>
  <c r="AE1416"/>
  <c r="AE1418"/>
  <c r="AE1420"/>
  <c r="AE1422"/>
  <c r="AE1424"/>
  <c r="AE1426"/>
  <c r="AE1428"/>
  <c r="AE1430"/>
  <c r="AE1432"/>
  <c r="AE1434"/>
  <c r="AE1436"/>
  <c r="AE1438"/>
  <c r="AE1440"/>
  <c r="AE1442"/>
  <c r="AE1444"/>
  <c r="AE1446"/>
  <c r="AE1448"/>
  <c r="AE1450"/>
  <c r="AE1452"/>
  <c r="AE1454"/>
  <c r="AE1456"/>
  <c r="AE1458"/>
  <c r="AE1460"/>
  <c r="AE1462"/>
  <c r="AE1464"/>
  <c r="AE1466"/>
  <c r="AE3485"/>
  <c r="AE3487"/>
  <c r="AE3489"/>
  <c r="AE3491"/>
  <c r="AE3493"/>
  <c r="AE3495"/>
  <c r="AE3497"/>
  <c r="AE3499"/>
  <c r="AE3501"/>
  <c r="AE3503"/>
  <c r="AE3505"/>
  <c r="AE3507"/>
  <c r="AE3509"/>
  <c r="AE3511"/>
  <c r="AE3513"/>
  <c r="AE3515"/>
  <c r="AE3517"/>
  <c r="AE3519"/>
  <c r="AE3521"/>
  <c r="AE3523"/>
  <c r="AE3525"/>
  <c r="AE3527"/>
  <c r="AE3529"/>
  <c r="AE3531"/>
  <c r="AE3533"/>
  <c r="AE3535"/>
  <c r="AE3537"/>
  <c r="AE3539"/>
  <c r="AE3541"/>
  <c r="AE3543"/>
  <c r="AE3545"/>
  <c r="AE3547"/>
  <c r="AE3549"/>
  <c r="AE3551"/>
  <c r="AE3553"/>
  <c r="AE3555"/>
  <c r="AE3557"/>
  <c r="AE3559"/>
  <c r="AE3561"/>
  <c r="AE3563"/>
  <c r="AE3565"/>
  <c r="AE3567"/>
  <c r="AE3484"/>
  <c r="AE3486"/>
  <c r="AE3488"/>
  <c r="AE3490"/>
  <c r="AE3492"/>
  <c r="AE3494"/>
  <c r="AE3496"/>
  <c r="AE3498"/>
  <c r="AE3500"/>
  <c r="AE3502"/>
  <c r="AE3504"/>
  <c r="AE3506"/>
  <c r="AE3508"/>
  <c r="AE3510"/>
  <c r="AE3512"/>
  <c r="AE3514"/>
  <c r="AE3516"/>
  <c r="AE3518"/>
  <c r="AE3520"/>
  <c r="AE3522"/>
  <c r="AE3524"/>
  <c r="AE3526"/>
  <c r="AE3528"/>
  <c r="AE3530"/>
  <c r="AE3532"/>
  <c r="AE3534"/>
  <c r="AE3536"/>
  <c r="AE3538"/>
  <c r="AE3540"/>
  <c r="AE3542"/>
  <c r="AE3544"/>
  <c r="AE3546"/>
  <c r="AE3548"/>
  <c r="AE3550"/>
  <c r="AE3552"/>
  <c r="AE3554"/>
  <c r="AE3556"/>
  <c r="AE3558"/>
  <c r="AE3560"/>
  <c r="AE3562"/>
  <c r="AE3564"/>
  <c r="AE3566"/>
  <c r="AE3568"/>
  <c r="AE3570"/>
  <c r="AE3572"/>
  <c r="AE3574"/>
  <c r="AE3576"/>
  <c r="AE3578"/>
  <c r="AE3580"/>
  <c r="AE3582"/>
  <c r="AE3584"/>
  <c r="AE3586"/>
  <c r="AE3588"/>
  <c r="AE3590"/>
  <c r="AE3592"/>
  <c r="AE3594"/>
  <c r="AE3596"/>
  <c r="AE3598"/>
  <c r="AE3600"/>
  <c r="AE3602"/>
  <c r="AE3604"/>
  <c r="AE3606"/>
  <c r="AE3608"/>
  <c r="AE3610"/>
  <c r="AE3612"/>
  <c r="AE3614"/>
  <c r="AE3616"/>
  <c r="AE3618"/>
  <c r="AE3620"/>
  <c r="AE3622"/>
  <c r="AE3624"/>
  <c r="AE3626"/>
  <c r="AE3628"/>
  <c r="AE3630"/>
  <c r="AE3632"/>
  <c r="AE3634"/>
  <c r="AE3636"/>
  <c r="AE3638"/>
  <c r="AE3640"/>
  <c r="AE3642"/>
  <c r="AE3644"/>
  <c r="AE3646"/>
  <c r="AE3648"/>
  <c r="AE3650"/>
  <c r="AE3652"/>
  <c r="AE3654"/>
  <c r="AE3656"/>
  <c r="AE3658"/>
  <c r="AE3660"/>
  <c r="AE3662"/>
  <c r="AE3664"/>
  <c r="AE3666"/>
  <c r="AE3668"/>
  <c r="AE3670"/>
  <c r="AE3672"/>
  <c r="AE3674"/>
  <c r="AE3676"/>
  <c r="AE3678"/>
  <c r="AE3680"/>
  <c r="AE3682"/>
  <c r="AE3569"/>
  <c r="AE3571"/>
  <c r="AE3573"/>
  <c r="AE3575"/>
  <c r="AE3577"/>
  <c r="AE3579"/>
  <c r="AE3581"/>
  <c r="AE3583"/>
  <c r="AE3585"/>
  <c r="AE3587"/>
  <c r="AE3589"/>
  <c r="AE3591"/>
  <c r="AE3593"/>
  <c r="AE3595"/>
  <c r="AE3597"/>
  <c r="AE3599"/>
  <c r="AE3601"/>
  <c r="AE3603"/>
  <c r="AE3605"/>
  <c r="AE3607"/>
  <c r="AE3609"/>
  <c r="AE3611"/>
  <c r="AE3613"/>
  <c r="AE3615"/>
  <c r="AE3617"/>
  <c r="AE3619"/>
  <c r="AE3621"/>
  <c r="AE3623"/>
  <c r="AE3625"/>
  <c r="AE3627"/>
  <c r="AE3629"/>
  <c r="AE3631"/>
  <c r="AE3633"/>
  <c r="AE3635"/>
  <c r="AE3637"/>
  <c r="AE3639"/>
  <c r="AE3641"/>
  <c r="AE3643"/>
  <c r="AE3645"/>
  <c r="AE3647"/>
  <c r="AE3649"/>
  <c r="AE3651"/>
  <c r="AE3653"/>
  <c r="AE3655"/>
  <c r="AE3657"/>
  <c r="AE3659"/>
  <c r="AE3661"/>
  <c r="AE3663"/>
  <c r="AE3665"/>
  <c r="AE3667"/>
  <c r="AE3669"/>
  <c r="AE3671"/>
  <c r="AE3673"/>
  <c r="AE3675"/>
  <c r="AE3677"/>
  <c r="AE3679"/>
  <c r="AE3681"/>
  <c r="AE3684"/>
  <c r="AE3686"/>
  <c r="AE3688"/>
  <c r="AE3690"/>
  <c r="AE3692"/>
  <c r="AE3694"/>
  <c r="AE3696"/>
  <c r="AE3698"/>
  <c r="AE3700"/>
  <c r="AE3702"/>
  <c r="AE3704"/>
  <c r="AE3706"/>
  <c r="AE3708"/>
  <c r="AE3710"/>
  <c r="AE3712"/>
  <c r="AE3714"/>
  <c r="AE3716"/>
  <c r="AE3718"/>
  <c r="AE3720"/>
  <c r="AE3722"/>
  <c r="AE3724"/>
  <c r="AE3726"/>
  <c r="AE3728"/>
  <c r="AE3730"/>
  <c r="AE3732"/>
  <c r="AE3734"/>
  <c r="AE3683"/>
  <c r="AE3685"/>
  <c r="AE3687"/>
  <c r="AE3689"/>
  <c r="AE3691"/>
  <c r="AE3693"/>
  <c r="AE3695"/>
  <c r="AE3697"/>
  <c r="AE3699"/>
  <c r="AE3701"/>
  <c r="AE3703"/>
  <c r="AE3705"/>
  <c r="AE3707"/>
  <c r="AE3709"/>
  <c r="AE3711"/>
  <c r="AE3713"/>
  <c r="AE3715"/>
  <c r="AE3717"/>
  <c r="AE3719"/>
  <c r="AE3721"/>
  <c r="AE3723"/>
  <c r="AE3725"/>
  <c r="AE3727"/>
  <c r="AE3729"/>
  <c r="AE3731"/>
  <c r="AE3733"/>
  <c r="AE3735"/>
  <c r="AE1467"/>
  <c r="AE1469"/>
  <c r="AE1471"/>
  <c r="AE1473"/>
  <c r="AE1475"/>
  <c r="AE1477"/>
  <c r="AE1479"/>
  <c r="AE1481"/>
  <c r="AE1483"/>
  <c r="AE1485"/>
  <c r="AE1487"/>
  <c r="AE1489"/>
  <c r="AE1491"/>
  <c r="AE1493"/>
  <c r="AE1495"/>
  <c r="AE1497"/>
  <c r="AE1499"/>
  <c r="AE1501"/>
  <c r="AE1503"/>
  <c r="AE1505"/>
  <c r="AE1507"/>
  <c r="AE1509"/>
  <c r="AE1511"/>
  <c r="AE1513"/>
  <c r="AE1515"/>
  <c r="AE1517"/>
  <c r="AE1519"/>
  <c r="AE1521"/>
  <c r="AE1523"/>
  <c r="AE1525"/>
  <c r="AE1527"/>
  <c r="AE1529"/>
  <c r="AE1531"/>
  <c r="AE1533"/>
  <c r="AE1535"/>
  <c r="AE1537"/>
  <c r="AE1539"/>
  <c r="AE1541"/>
  <c r="AE1543"/>
  <c r="AE1468"/>
  <c r="AE1470"/>
  <c r="AE1472"/>
  <c r="AE1474"/>
  <c r="AE1476"/>
  <c r="AE1478"/>
  <c r="AE1480"/>
  <c r="AE1482"/>
  <c r="AE1484"/>
  <c r="AE1486"/>
  <c r="AE1488"/>
  <c r="AE1490"/>
  <c r="AE1492"/>
  <c r="AE1494"/>
  <c r="AE1496"/>
  <c r="AE1498"/>
  <c r="AE1500"/>
  <c r="AE1502"/>
  <c r="AE1504"/>
  <c r="AE1506"/>
  <c r="AE1508"/>
  <c r="AE1510"/>
  <c r="AE1512"/>
  <c r="AE1514"/>
  <c r="AE1516"/>
  <c r="AE1518"/>
  <c r="AE1520"/>
  <c r="AE1522"/>
  <c r="AE1524"/>
  <c r="AE1526"/>
  <c r="AE1528"/>
  <c r="AE1530"/>
  <c r="AE1532"/>
  <c r="AE1534"/>
  <c r="AE1536"/>
  <c r="AE1538"/>
  <c r="AE1545"/>
  <c r="AE1547"/>
  <c r="AE1549"/>
  <c r="AE1551"/>
  <c r="AE1553"/>
  <c r="AE1555"/>
  <c r="AE1557"/>
  <c r="AE1559"/>
  <c r="AE1561"/>
  <c r="AE1563"/>
  <c r="AE1565"/>
  <c r="AE1567"/>
  <c r="AE1569"/>
  <c r="AE1571"/>
  <c r="AE1573"/>
  <c r="AE1575"/>
  <c r="AE1577"/>
  <c r="AE1579"/>
  <c r="AE1581"/>
  <c r="AE1583"/>
  <c r="AE1585"/>
  <c r="AE1587"/>
  <c r="AE1589"/>
  <c r="AE1591"/>
  <c r="AE1593"/>
  <c r="AE1595"/>
  <c r="AE1597"/>
  <c r="AE1599"/>
  <c r="AE1601"/>
  <c r="AE1603"/>
  <c r="AE1605"/>
  <c r="AE1607"/>
  <c r="AE1609"/>
  <c r="AE1611"/>
  <c r="AE1613"/>
  <c r="AE1615"/>
  <c r="AE1617"/>
  <c r="AE1619"/>
  <c r="AE1621"/>
  <c r="AE1623"/>
  <c r="AE1625"/>
  <c r="AE1627"/>
  <c r="AE1629"/>
  <c r="AE1631"/>
  <c r="AE1633"/>
  <c r="AE1635"/>
  <c r="AE1637"/>
  <c r="AE1639"/>
  <c r="AE1641"/>
  <c r="AE1643"/>
  <c r="AE1645"/>
  <c r="AE1647"/>
  <c r="AE1649"/>
  <c r="AE1651"/>
  <c r="AE1653"/>
  <c r="AE1655"/>
  <c r="AE1657"/>
  <c r="AE1659"/>
  <c r="AE1661"/>
  <c r="AE1663"/>
  <c r="AE1665"/>
  <c r="AE1667"/>
  <c r="AE1669"/>
  <c r="AE1671"/>
  <c r="AE1673"/>
  <c r="AE1675"/>
  <c r="AE1677"/>
  <c r="AE1679"/>
  <c r="AE1681"/>
  <c r="AE1683"/>
  <c r="AE1685"/>
  <c r="AE1687"/>
  <c r="AE1689"/>
  <c r="AE1691"/>
  <c r="AE1693"/>
  <c r="AE1695"/>
  <c r="AE1697"/>
  <c r="AE1699"/>
  <c r="AE1701"/>
  <c r="AE1703"/>
  <c r="AE1705"/>
  <c r="AE1707"/>
  <c r="AE1709"/>
  <c r="AE1711"/>
  <c r="AE1713"/>
  <c r="AE1715"/>
  <c r="AE1717"/>
  <c r="AE1540"/>
  <c r="AE1542"/>
  <c r="AE1544"/>
  <c r="AE1546"/>
  <c r="AE1548"/>
  <c r="AE1550"/>
  <c r="AE1552"/>
  <c r="AE1554"/>
  <c r="AE1556"/>
  <c r="AE1558"/>
  <c r="AE1560"/>
  <c r="AE1562"/>
  <c r="AE1564"/>
  <c r="AE1566"/>
  <c r="AE1568"/>
  <c r="AE1570"/>
  <c r="AE1572"/>
  <c r="AE1574"/>
  <c r="AE1576"/>
  <c r="AE1578"/>
  <c r="AE1580"/>
  <c r="AE1582"/>
  <c r="AE1584"/>
  <c r="AE1586"/>
  <c r="AE1588"/>
  <c r="AE1590"/>
  <c r="AE1592"/>
  <c r="AE1594"/>
  <c r="AE1596"/>
  <c r="AE1598"/>
  <c r="AE1600"/>
  <c r="AE1602"/>
  <c r="AE1604"/>
  <c r="AE1606"/>
  <c r="AE1608"/>
  <c r="AE1610"/>
  <c r="AE1612"/>
  <c r="AE1614"/>
  <c r="AE1616"/>
  <c r="AE1618"/>
  <c r="AE1620"/>
  <c r="AE1622"/>
  <c r="AE1624"/>
  <c r="AE1626"/>
  <c r="AE1628"/>
  <c r="AE1630"/>
  <c r="AE1632"/>
  <c r="AE1634"/>
  <c r="AE1636"/>
  <c r="AE1638"/>
  <c r="AE1640"/>
  <c r="AE1642"/>
  <c r="AE1644"/>
  <c r="AE1646"/>
  <c r="AE1648"/>
  <c r="AE1650"/>
  <c r="AE1652"/>
  <c r="AE1654"/>
  <c r="AE1656"/>
  <c r="AE1658"/>
  <c r="AE1660"/>
  <c r="AE1662"/>
  <c r="AE1664"/>
  <c r="AE1666"/>
  <c r="AE1668"/>
  <c r="AE1670"/>
  <c r="AE1672"/>
  <c r="AE1674"/>
  <c r="AE1676"/>
  <c r="AE1678"/>
  <c r="AE1680"/>
  <c r="AE1682"/>
  <c r="AE1684"/>
  <c r="AE1686"/>
  <c r="AE1688"/>
  <c r="AE1690"/>
  <c r="AE1692"/>
  <c r="AE1694"/>
  <c r="AE1696"/>
  <c r="AE1698"/>
  <c r="AE1700"/>
  <c r="AE1702"/>
  <c r="AE1704"/>
  <c r="AE1706"/>
  <c r="AE1708"/>
  <c r="AE1710"/>
  <c r="AE1712"/>
  <c r="AE1714"/>
  <c r="AE1716"/>
  <c r="AE2727"/>
  <c r="AE2729"/>
  <c r="AE2731"/>
  <c r="AE2733"/>
  <c r="AE2735"/>
  <c r="AE2737"/>
  <c r="AE2739"/>
  <c r="AE2741"/>
  <c r="AE2743"/>
  <c r="AE2745"/>
  <c r="AE2747"/>
  <c r="AE2749"/>
  <c r="AE2751"/>
  <c r="AE2753"/>
  <c r="AE2755"/>
  <c r="AE2757"/>
  <c r="AE2759"/>
  <c r="AE2761"/>
  <c r="AE2763"/>
  <c r="AE2765"/>
  <c r="AE2767"/>
  <c r="AE2769"/>
  <c r="AE2771"/>
  <c r="AE2773"/>
  <c r="AE2775"/>
  <c r="AE2777"/>
  <c r="AE2779"/>
  <c r="AE2781"/>
  <c r="AE2783"/>
  <c r="AE2785"/>
  <c r="AE2787"/>
  <c r="AE2789"/>
  <c r="AE2791"/>
  <c r="AE2793"/>
  <c r="AE2795"/>
  <c r="AE2797"/>
  <c r="AE2799"/>
  <c r="AE2801"/>
  <c r="AE2803"/>
  <c r="AE2805"/>
  <c r="AE2807"/>
  <c r="AE2809"/>
  <c r="AE2811"/>
  <c r="AE2813"/>
  <c r="AE2815"/>
  <c r="AE2817"/>
  <c r="AE2819"/>
  <c r="AE2821"/>
  <c r="AE2823"/>
  <c r="AE2825"/>
  <c r="AE2827"/>
  <c r="AE2829"/>
  <c r="AE2831"/>
  <c r="AE2833"/>
  <c r="AE2835"/>
  <c r="AE2837"/>
  <c r="AE2839"/>
  <c r="AE2841"/>
  <c r="AE2843"/>
  <c r="AE2845"/>
  <c r="AE2847"/>
  <c r="AE2849"/>
  <c r="AE2851"/>
  <c r="AE2853"/>
  <c r="AE2855"/>
  <c r="AE2857"/>
  <c r="AE2859"/>
  <c r="AE2861"/>
  <c r="AE2863"/>
  <c r="AE2865"/>
  <c r="AE2867"/>
  <c r="AE2869"/>
  <c r="AE2871"/>
  <c r="AE2873"/>
  <c r="AE2875"/>
  <c r="AE2877"/>
  <c r="AE2879"/>
  <c r="AE2881"/>
  <c r="AE2883"/>
  <c r="AE2885"/>
  <c r="AE2887"/>
  <c r="AE2889"/>
  <c r="AE2891"/>
  <c r="AE2893"/>
  <c r="AE2895"/>
  <c r="AE2897"/>
  <c r="AE2899"/>
  <c r="AE2901"/>
  <c r="AE2903"/>
  <c r="AE2905"/>
  <c r="AE2907"/>
  <c r="AE2909"/>
  <c r="AE2911"/>
  <c r="AE2913"/>
  <c r="AE2915"/>
  <c r="AE2917"/>
  <c r="AE2919"/>
  <c r="AE2921"/>
  <c r="AE2923"/>
  <c r="AE2925"/>
  <c r="AE2927"/>
  <c r="AE2929"/>
  <c r="AE2931"/>
  <c r="AE2933"/>
  <c r="AE2935"/>
  <c r="AE2937"/>
  <c r="AE2939"/>
  <c r="AE2941"/>
  <c r="AE2943"/>
  <c r="AE2945"/>
  <c r="AE2947"/>
  <c r="AE2949"/>
  <c r="AE2951"/>
  <c r="AE2953"/>
  <c r="AE2955"/>
  <c r="AE2957"/>
  <c r="AE2959"/>
  <c r="AE2961"/>
  <c r="AE2963"/>
  <c r="AE2965"/>
  <c r="AE2967"/>
  <c r="AE2969"/>
  <c r="AE2971"/>
  <c r="AE2973"/>
  <c r="AE2975"/>
  <c r="AE2977"/>
  <c r="AE2728"/>
  <c r="AE2730"/>
  <c r="AE2732"/>
  <c r="AE2734"/>
  <c r="AE2736"/>
  <c r="AE2738"/>
  <c r="AE2740"/>
  <c r="AE2742"/>
  <c r="AE2744"/>
  <c r="AE2746"/>
  <c r="AE2748"/>
  <c r="AE2750"/>
  <c r="AE2752"/>
  <c r="AE2754"/>
  <c r="AE2756"/>
  <c r="AE2758"/>
  <c r="AE2760"/>
  <c r="AE2762"/>
  <c r="AE2764"/>
  <c r="AE2766"/>
  <c r="AE2768"/>
  <c r="AE2770"/>
  <c r="AE2772"/>
  <c r="AE2774"/>
  <c r="AE2776"/>
  <c r="AE2778"/>
  <c r="AE2780"/>
  <c r="AE2782"/>
  <c r="AE2784"/>
  <c r="AE2786"/>
  <c r="AE2788"/>
  <c r="AE2790"/>
  <c r="AE2792"/>
  <c r="AE2794"/>
  <c r="AE2796"/>
  <c r="AE2798"/>
  <c r="AE2800"/>
  <c r="AE2802"/>
  <c r="AE2804"/>
  <c r="AE2806"/>
  <c r="AE2808"/>
  <c r="AE2810"/>
  <c r="AE2812"/>
  <c r="AE2814"/>
  <c r="AE2816"/>
  <c r="AE2818"/>
  <c r="AE2820"/>
  <c r="AE2822"/>
  <c r="AE2824"/>
  <c r="AE2826"/>
  <c r="AE2828"/>
  <c r="AE2830"/>
  <c r="AE2832"/>
  <c r="AE2834"/>
  <c r="AE2836"/>
  <c r="AE2838"/>
  <c r="AE2840"/>
  <c r="AE2842"/>
  <c r="AE2844"/>
  <c r="AE2846"/>
  <c r="AE2848"/>
  <c r="AE2850"/>
  <c r="AE2852"/>
  <c r="AE2854"/>
  <c r="AE2856"/>
  <c r="AE2858"/>
  <c r="AE2860"/>
  <c r="AE2862"/>
  <c r="AE2864"/>
  <c r="AE2866"/>
  <c r="AE2868"/>
  <c r="AE2870"/>
  <c r="AE2872"/>
  <c r="AE2874"/>
  <c r="AE2876"/>
  <c r="AE2878"/>
  <c r="AE2880"/>
  <c r="AE2882"/>
  <c r="AE2884"/>
  <c r="AE2886"/>
  <c r="AE2888"/>
  <c r="AE2890"/>
  <c r="AE2892"/>
  <c r="AE2894"/>
  <c r="AE2896"/>
  <c r="AE2898"/>
  <c r="AE2900"/>
  <c r="AE2902"/>
  <c r="AE2904"/>
  <c r="AE2906"/>
  <c r="AE2908"/>
  <c r="AE2910"/>
  <c r="AE2912"/>
  <c r="AE2914"/>
  <c r="AE2916"/>
  <c r="AE2918"/>
  <c r="AE2920"/>
  <c r="AE2922"/>
  <c r="AE2924"/>
  <c r="AE2926"/>
  <c r="AE2928"/>
  <c r="AE2930"/>
  <c r="AE2932"/>
  <c r="AE2934"/>
  <c r="AE2936"/>
  <c r="AE2938"/>
  <c r="AE2940"/>
  <c r="AE2942"/>
  <c r="AE2944"/>
  <c r="AE2946"/>
  <c r="AE2948"/>
  <c r="AE2950"/>
  <c r="AE2952"/>
  <c r="AE2954"/>
  <c r="AE2956"/>
  <c r="AE2958"/>
  <c r="AE2960"/>
  <c r="AE2962"/>
  <c r="AE2964"/>
  <c r="AE2966"/>
  <c r="AE2968"/>
  <c r="AE2970"/>
  <c r="AE2972"/>
  <c r="AE2974"/>
  <c r="AE2976"/>
  <c r="AE2978"/>
  <c r="AE710"/>
  <c r="AE712"/>
  <c r="AE714"/>
  <c r="AE716"/>
  <c r="AE718"/>
  <c r="AE720"/>
  <c r="AE722"/>
  <c r="AE724"/>
  <c r="AE726"/>
  <c r="AE728"/>
  <c r="AE730"/>
  <c r="AE732"/>
  <c r="AE734"/>
  <c r="AE736"/>
  <c r="AE738"/>
  <c r="AE740"/>
  <c r="AE742"/>
  <c r="AE744"/>
  <c r="AE746"/>
  <c r="AE748"/>
  <c r="AE750"/>
  <c r="AE752"/>
  <c r="AE754"/>
  <c r="AE756"/>
  <c r="AE758"/>
  <c r="AE760"/>
  <c r="AE762"/>
  <c r="AE764"/>
  <c r="AE766"/>
  <c r="AE768"/>
  <c r="AE770"/>
  <c r="AE772"/>
  <c r="AE774"/>
  <c r="AE776"/>
  <c r="AE778"/>
  <c r="AE780"/>
  <c r="AE782"/>
  <c r="AE784"/>
  <c r="AE786"/>
  <c r="AE788"/>
  <c r="AE790"/>
  <c r="AE792"/>
  <c r="AE794"/>
  <c r="AE796"/>
  <c r="AE798"/>
  <c r="AE800"/>
  <c r="AE802"/>
  <c r="AE804"/>
  <c r="AE806"/>
  <c r="AE808"/>
  <c r="AE810"/>
  <c r="AE812"/>
  <c r="AE814"/>
  <c r="AE816"/>
  <c r="AE818"/>
  <c r="AE820"/>
  <c r="AE822"/>
  <c r="AE824"/>
  <c r="AE826"/>
  <c r="AE828"/>
  <c r="AE830"/>
  <c r="AE832"/>
  <c r="AE834"/>
  <c r="AE836"/>
  <c r="AE838"/>
  <c r="AE840"/>
  <c r="AE842"/>
  <c r="AE844"/>
  <c r="AE846"/>
  <c r="AE848"/>
  <c r="AE850"/>
  <c r="AE852"/>
  <c r="AE854"/>
  <c r="AE856"/>
  <c r="AE858"/>
  <c r="AE860"/>
  <c r="AE862"/>
  <c r="AE864"/>
  <c r="AE866"/>
  <c r="AE868"/>
  <c r="AE870"/>
  <c r="AE872"/>
  <c r="AE874"/>
  <c r="AE876"/>
  <c r="AE878"/>
  <c r="AE880"/>
  <c r="AE882"/>
  <c r="AE884"/>
  <c r="AE886"/>
  <c r="AE888"/>
  <c r="AE890"/>
  <c r="AE892"/>
  <c r="AE894"/>
  <c r="AE896"/>
  <c r="AE898"/>
  <c r="AE900"/>
  <c r="AE902"/>
  <c r="AE904"/>
  <c r="AE906"/>
  <c r="AE908"/>
  <c r="AE910"/>
  <c r="AE912"/>
  <c r="AE914"/>
  <c r="AE916"/>
  <c r="AE918"/>
  <c r="AE920"/>
  <c r="AE922"/>
  <c r="AE924"/>
  <c r="AE926"/>
  <c r="AE928"/>
  <c r="AE930"/>
  <c r="AE932"/>
  <c r="AE934"/>
  <c r="AE936"/>
  <c r="AE938"/>
  <c r="AE940"/>
  <c r="AE942"/>
  <c r="AE944"/>
  <c r="AE946"/>
  <c r="AE948"/>
  <c r="AE950"/>
  <c r="AE952"/>
  <c r="AE954"/>
  <c r="AE956"/>
  <c r="AE958"/>
  <c r="AE711"/>
  <c r="AE713"/>
  <c r="AE715"/>
  <c r="AE717"/>
  <c r="AE719"/>
  <c r="AE721"/>
  <c r="AE723"/>
  <c r="AE725"/>
  <c r="AE727"/>
  <c r="AE729"/>
  <c r="AE731"/>
  <c r="AE733"/>
  <c r="AE735"/>
  <c r="AE737"/>
  <c r="AE739"/>
  <c r="AE741"/>
  <c r="AE743"/>
  <c r="AE745"/>
  <c r="AE747"/>
  <c r="AE749"/>
  <c r="AE751"/>
  <c r="AE753"/>
  <c r="AE755"/>
  <c r="AE757"/>
  <c r="AE759"/>
  <c r="AE761"/>
  <c r="AE763"/>
  <c r="AE765"/>
  <c r="AE767"/>
  <c r="AE769"/>
  <c r="AE771"/>
  <c r="AE773"/>
  <c r="AE775"/>
  <c r="AE777"/>
  <c r="AE779"/>
  <c r="AE781"/>
  <c r="AE783"/>
  <c r="AE785"/>
  <c r="AE787"/>
  <c r="AE789"/>
  <c r="AE791"/>
  <c r="AE793"/>
  <c r="AE795"/>
  <c r="AE797"/>
  <c r="AE799"/>
  <c r="AE801"/>
  <c r="AE803"/>
  <c r="AE805"/>
  <c r="AE807"/>
  <c r="AE809"/>
  <c r="AE811"/>
  <c r="AE813"/>
  <c r="AE815"/>
  <c r="AE817"/>
  <c r="AE819"/>
  <c r="AE821"/>
  <c r="AE823"/>
  <c r="AE825"/>
  <c r="AE827"/>
  <c r="AE829"/>
  <c r="AE831"/>
  <c r="AE833"/>
  <c r="AE835"/>
  <c r="AE837"/>
  <c r="AE839"/>
  <c r="AE841"/>
  <c r="AE843"/>
  <c r="AE845"/>
  <c r="AE847"/>
  <c r="AE849"/>
  <c r="AE851"/>
  <c r="AE853"/>
  <c r="AE855"/>
  <c r="AE857"/>
  <c r="AE859"/>
  <c r="AE861"/>
  <c r="AE863"/>
  <c r="AE865"/>
  <c r="AE867"/>
  <c r="AE869"/>
  <c r="AE871"/>
  <c r="AE873"/>
  <c r="AE875"/>
  <c r="AE877"/>
  <c r="AE879"/>
  <c r="AE881"/>
  <c r="AE883"/>
  <c r="AE885"/>
  <c r="AE887"/>
  <c r="AE889"/>
  <c r="AE891"/>
  <c r="AE893"/>
  <c r="AE895"/>
  <c r="AE897"/>
  <c r="AE899"/>
  <c r="AE901"/>
  <c r="AE903"/>
  <c r="AE905"/>
  <c r="AE907"/>
  <c r="AE909"/>
  <c r="AE911"/>
  <c r="AE913"/>
  <c r="AE915"/>
  <c r="AE917"/>
  <c r="AE919"/>
  <c r="AE921"/>
  <c r="AE923"/>
  <c r="AE925"/>
  <c r="AE927"/>
  <c r="AE929"/>
  <c r="AE931"/>
  <c r="AE933"/>
  <c r="AE935"/>
  <c r="AE937"/>
  <c r="AE939"/>
  <c r="AE941"/>
  <c r="AE943"/>
  <c r="AE945"/>
  <c r="AE947"/>
  <c r="AE949"/>
  <c r="AE951"/>
  <c r="AE953"/>
  <c r="AE955"/>
  <c r="AE957"/>
  <c r="AE959"/>
  <c r="AE2979"/>
  <c r="AE2981"/>
  <c r="AE2983"/>
  <c r="AE2985"/>
  <c r="AE2987"/>
  <c r="AE2989"/>
  <c r="AE2991"/>
  <c r="AE2993"/>
  <c r="AE2995"/>
  <c r="AE2997"/>
  <c r="AE2999"/>
  <c r="AE3001"/>
  <c r="AE3003"/>
  <c r="AE3005"/>
  <c r="AE3007"/>
  <c r="AE3009"/>
  <c r="AE3011"/>
  <c r="AE3013"/>
  <c r="AE3015"/>
  <c r="AE3017"/>
  <c r="AE3019"/>
  <c r="AE3021"/>
  <c r="AE3023"/>
  <c r="AE3025"/>
  <c r="AE3027"/>
  <c r="AE3029"/>
  <c r="AE3031"/>
  <c r="AE3033"/>
  <c r="AE3035"/>
  <c r="AE3037"/>
  <c r="AE3039"/>
  <c r="AE3041"/>
  <c r="AE3043"/>
  <c r="AE3045"/>
  <c r="AE3047"/>
  <c r="AE3049"/>
  <c r="AE3051"/>
  <c r="AE3053"/>
  <c r="AE3055"/>
  <c r="AE3057"/>
  <c r="AE3059"/>
  <c r="AE3061"/>
  <c r="AE3063"/>
  <c r="AE3065"/>
  <c r="AE3067"/>
  <c r="AE3069"/>
  <c r="AE3071"/>
  <c r="AE3073"/>
  <c r="AE3075"/>
  <c r="AE3077"/>
  <c r="AE3079"/>
  <c r="AE3081"/>
  <c r="AE3083"/>
  <c r="AE3085"/>
  <c r="AE3087"/>
  <c r="AE3089"/>
  <c r="AE3091"/>
  <c r="AE3093"/>
  <c r="AE3095"/>
  <c r="AE3097"/>
  <c r="AE3099"/>
  <c r="AE3101"/>
  <c r="AE3103"/>
  <c r="AE3105"/>
  <c r="AE3107"/>
  <c r="AE3109"/>
  <c r="AE3111"/>
  <c r="AE3113"/>
  <c r="AE3115"/>
  <c r="AE3117"/>
  <c r="AE3119"/>
  <c r="AE3121"/>
  <c r="AE3123"/>
  <c r="AE3125"/>
  <c r="AE3127"/>
  <c r="AE3129"/>
  <c r="AE3131"/>
  <c r="AE3133"/>
  <c r="AE3135"/>
  <c r="AE3137"/>
  <c r="AE3139"/>
  <c r="AE3141"/>
  <c r="AE3143"/>
  <c r="AE3145"/>
  <c r="AE3147"/>
  <c r="AE3149"/>
  <c r="AE3151"/>
  <c r="AE3153"/>
  <c r="AE3155"/>
  <c r="AE3157"/>
  <c r="AE3159"/>
  <c r="AE3161"/>
  <c r="AE3163"/>
  <c r="AE3165"/>
  <c r="AE3167"/>
  <c r="AE3169"/>
  <c r="AE3171"/>
  <c r="AE3173"/>
  <c r="AE3175"/>
  <c r="AE3177"/>
  <c r="AE3179"/>
  <c r="AE3181"/>
  <c r="AE3183"/>
  <c r="AE3185"/>
  <c r="AE3187"/>
  <c r="AE3189"/>
  <c r="AE3191"/>
  <c r="AE3193"/>
  <c r="AE3195"/>
  <c r="AE3197"/>
  <c r="AE3199"/>
  <c r="AE3201"/>
  <c r="AE3203"/>
  <c r="AE3205"/>
  <c r="AE3207"/>
  <c r="AE3209"/>
  <c r="AE3211"/>
  <c r="AE3213"/>
  <c r="AE3215"/>
  <c r="AE3217"/>
  <c r="AE3219"/>
  <c r="AE3221"/>
  <c r="AE3223"/>
  <c r="AE3225"/>
  <c r="AE3227"/>
  <c r="AE3229"/>
  <c r="AE3231"/>
  <c r="AE2980"/>
  <c r="AE2982"/>
  <c r="AE2984"/>
  <c r="AE2986"/>
  <c r="AE2988"/>
  <c r="AE2990"/>
  <c r="AE2992"/>
  <c r="AE2994"/>
  <c r="AE2996"/>
  <c r="AE2998"/>
  <c r="AE3000"/>
  <c r="AE3002"/>
  <c r="AE3004"/>
  <c r="AE3006"/>
  <c r="AE3008"/>
  <c r="AE3010"/>
  <c r="AE3012"/>
  <c r="AE3014"/>
  <c r="AE3016"/>
  <c r="AE3018"/>
  <c r="AE3020"/>
  <c r="AE3022"/>
  <c r="AE3024"/>
  <c r="AE3026"/>
  <c r="AE3028"/>
  <c r="AE3030"/>
  <c r="AE3032"/>
  <c r="AE3034"/>
  <c r="AE3036"/>
  <c r="AE3038"/>
  <c r="AE3040"/>
  <c r="AE3042"/>
  <c r="AE3044"/>
  <c r="AE3046"/>
  <c r="AE3048"/>
  <c r="AE3050"/>
  <c r="AE3052"/>
  <c r="AE3054"/>
  <c r="AE3056"/>
  <c r="AE3058"/>
  <c r="AE3060"/>
  <c r="AE3062"/>
  <c r="AE3064"/>
  <c r="AE3066"/>
  <c r="AE3068"/>
  <c r="AE3070"/>
  <c r="AE3072"/>
  <c r="AE3074"/>
  <c r="AE3076"/>
  <c r="AE3078"/>
  <c r="AE3080"/>
  <c r="AE3082"/>
  <c r="AE3084"/>
  <c r="AE3086"/>
  <c r="AE3088"/>
  <c r="AE3090"/>
  <c r="AE3092"/>
  <c r="AE3094"/>
  <c r="AE3096"/>
  <c r="AE3098"/>
  <c r="AE3100"/>
  <c r="AE3102"/>
  <c r="AE3104"/>
  <c r="AE3106"/>
  <c r="AE3108"/>
  <c r="AE3110"/>
  <c r="AE3112"/>
  <c r="AE3114"/>
  <c r="AE3116"/>
  <c r="AE3118"/>
  <c r="AE3120"/>
  <c r="AE3122"/>
  <c r="AE3124"/>
  <c r="AE3126"/>
  <c r="AE3128"/>
  <c r="AE3130"/>
  <c r="AE3132"/>
  <c r="AE3134"/>
  <c r="AE3136"/>
  <c r="AE3138"/>
  <c r="AE3140"/>
  <c r="AE3142"/>
  <c r="AE3144"/>
  <c r="AE3146"/>
  <c r="AE3148"/>
  <c r="AE3150"/>
  <c r="AE3152"/>
  <c r="AE3154"/>
  <c r="AE3156"/>
  <c r="AE3158"/>
  <c r="AE3160"/>
  <c r="AE3162"/>
  <c r="AE3164"/>
  <c r="AE3166"/>
  <c r="AE3168"/>
  <c r="AE3170"/>
  <c r="AE3172"/>
  <c r="AE3174"/>
  <c r="AE3176"/>
  <c r="AE3178"/>
  <c r="AE3180"/>
  <c r="AE3182"/>
  <c r="AE3184"/>
  <c r="AE3186"/>
  <c r="AE3188"/>
  <c r="AE3190"/>
  <c r="AE3192"/>
  <c r="AE3194"/>
  <c r="AE3196"/>
  <c r="AE3198"/>
  <c r="AE3200"/>
  <c r="AE3202"/>
  <c r="AE3204"/>
  <c r="AE3206"/>
  <c r="AE3208"/>
  <c r="AE3210"/>
  <c r="AE3212"/>
  <c r="AE3214"/>
  <c r="AE3216"/>
  <c r="AE3218"/>
  <c r="AE3220"/>
  <c r="AE3222"/>
  <c r="AE3224"/>
  <c r="AE3226"/>
  <c r="AE3228"/>
  <c r="AE3230"/>
  <c r="AE960"/>
  <c r="AE962"/>
  <c r="AE964"/>
  <c r="AE966"/>
  <c r="AE968"/>
  <c r="AE970"/>
  <c r="AE972"/>
  <c r="AE974"/>
  <c r="AE976"/>
  <c r="AE978"/>
  <c r="AE980"/>
  <c r="AE982"/>
  <c r="AE984"/>
  <c r="AE986"/>
  <c r="AE988"/>
  <c r="AE990"/>
  <c r="AE992"/>
  <c r="AE994"/>
  <c r="AE996"/>
  <c r="AE998"/>
  <c r="AE1000"/>
  <c r="AE1002"/>
  <c r="AE1004"/>
  <c r="AE1006"/>
  <c r="AE1008"/>
  <c r="AE1010"/>
  <c r="AE1012"/>
  <c r="AE1014"/>
  <c r="AE1016"/>
  <c r="AE1018"/>
  <c r="AE1020"/>
  <c r="AE1022"/>
  <c r="AE1024"/>
  <c r="AE1026"/>
  <c r="AE1028"/>
  <c r="AE1030"/>
  <c r="AE1032"/>
  <c r="AE961"/>
  <c r="AE963"/>
  <c r="AE965"/>
  <c r="AE967"/>
  <c r="AE969"/>
  <c r="AE971"/>
  <c r="AE973"/>
  <c r="AE975"/>
  <c r="AE977"/>
  <c r="AE979"/>
  <c r="AE981"/>
  <c r="AE983"/>
  <c r="AE985"/>
  <c r="AE987"/>
  <c r="AE989"/>
  <c r="AE991"/>
  <c r="AE993"/>
  <c r="AE995"/>
  <c r="AE997"/>
  <c r="AE999"/>
  <c r="AE1001"/>
  <c r="AE1003"/>
  <c r="AE1005"/>
  <c r="AE1007"/>
  <c r="AE1009"/>
  <c r="AE1011"/>
  <c r="AE1013"/>
  <c r="AE1015"/>
  <c r="AE1017"/>
  <c r="AE1019"/>
  <c r="AE1021"/>
  <c r="AE1023"/>
  <c r="AE1033"/>
  <c r="AE1035"/>
  <c r="AE1037"/>
  <c r="AE1039"/>
  <c r="AE1041"/>
  <c r="AE1043"/>
  <c r="AE1045"/>
  <c r="AE1047"/>
  <c r="AE1049"/>
  <c r="AE1051"/>
  <c r="AE1053"/>
  <c r="AE1055"/>
  <c r="AE1057"/>
  <c r="AE1059"/>
  <c r="AE1061"/>
  <c r="AE1063"/>
  <c r="AE1065"/>
  <c r="AE1067"/>
  <c r="AE1069"/>
  <c r="AE1071"/>
  <c r="AE1073"/>
  <c r="AE1075"/>
  <c r="AE1077"/>
  <c r="AE1079"/>
  <c r="AE1081"/>
  <c r="AE1083"/>
  <c r="AE1085"/>
  <c r="AE1087"/>
  <c r="AE1089"/>
  <c r="AE1091"/>
  <c r="AE1093"/>
  <c r="AE1095"/>
  <c r="AE1097"/>
  <c r="AE1099"/>
  <c r="AE1101"/>
  <c r="AE1103"/>
  <c r="AE1105"/>
  <c r="AE1107"/>
  <c r="AE1109"/>
  <c r="AE1111"/>
  <c r="AE1113"/>
  <c r="AE1115"/>
  <c r="AE1117"/>
  <c r="AE1119"/>
  <c r="AE1121"/>
  <c r="AE1123"/>
  <c r="AE1125"/>
  <c r="AE1127"/>
  <c r="AE1129"/>
  <c r="AE1131"/>
  <c r="AE1133"/>
  <c r="AE1135"/>
  <c r="AE1137"/>
  <c r="AE1139"/>
  <c r="AE1141"/>
  <c r="AE1143"/>
  <c r="AE1145"/>
  <c r="AE1147"/>
  <c r="AE1149"/>
  <c r="AE1151"/>
  <c r="AE1153"/>
  <c r="AE1155"/>
  <c r="AE1157"/>
  <c r="AE1159"/>
  <c r="AE1161"/>
  <c r="AE1163"/>
  <c r="AE1165"/>
  <c r="AE1167"/>
  <c r="AE1169"/>
  <c r="AE1171"/>
  <c r="AE1173"/>
  <c r="AE1175"/>
  <c r="AE1177"/>
  <c r="AE1179"/>
  <c r="AE1181"/>
  <c r="AE1183"/>
  <c r="AE1185"/>
  <c r="AE1187"/>
  <c r="AE1189"/>
  <c r="AE1191"/>
  <c r="AE1193"/>
  <c r="AE1195"/>
  <c r="AE1197"/>
  <c r="AE1199"/>
  <c r="AE1201"/>
  <c r="AE1203"/>
  <c r="AE1205"/>
  <c r="AE1207"/>
  <c r="AE1209"/>
  <c r="AE1211"/>
  <c r="AE1025"/>
  <c r="AE1027"/>
  <c r="AE1029"/>
  <c r="AE1031"/>
  <c r="AE1034"/>
  <c r="AE1036"/>
  <c r="AE1038"/>
  <c r="AE1040"/>
  <c r="AE1042"/>
  <c r="AE1044"/>
  <c r="AE1046"/>
  <c r="AE1048"/>
  <c r="AE1050"/>
  <c r="AE1052"/>
  <c r="AE1054"/>
  <c r="AE1056"/>
  <c r="AE1058"/>
  <c r="AE1060"/>
  <c r="AE1062"/>
  <c r="AE1064"/>
  <c r="AE1066"/>
  <c r="AE1068"/>
  <c r="AE1070"/>
  <c r="AE1072"/>
  <c r="AE1074"/>
  <c r="AE1076"/>
  <c r="AE1078"/>
  <c r="AE1080"/>
  <c r="AE1082"/>
  <c r="AE1084"/>
  <c r="AE1086"/>
  <c r="AE1088"/>
  <c r="AE1090"/>
  <c r="AE1092"/>
  <c r="AE1094"/>
  <c r="AE1096"/>
  <c r="AE1098"/>
  <c r="AE1100"/>
  <c r="AE1102"/>
  <c r="AE1104"/>
  <c r="AE1106"/>
  <c r="AE1108"/>
  <c r="AE1110"/>
  <c r="AE1112"/>
  <c r="AE1114"/>
  <c r="AE1116"/>
  <c r="AE1118"/>
  <c r="AE1120"/>
  <c r="AE1122"/>
  <c r="AE1124"/>
  <c r="AE1126"/>
  <c r="AE1128"/>
  <c r="AE1130"/>
  <c r="AE1132"/>
  <c r="AE1134"/>
  <c r="AE1136"/>
  <c r="AE1138"/>
  <c r="AE1140"/>
  <c r="AE1142"/>
  <c r="AE1144"/>
  <c r="AE1146"/>
  <c r="AE1148"/>
  <c r="AE1150"/>
  <c r="AE1152"/>
  <c r="AE1154"/>
  <c r="AE1156"/>
  <c r="AE1158"/>
  <c r="AE1160"/>
  <c r="AE1162"/>
  <c r="AE1164"/>
  <c r="AE1166"/>
  <c r="AE1168"/>
  <c r="AE1170"/>
  <c r="AE1172"/>
  <c r="AE1174"/>
  <c r="AE1176"/>
  <c r="AE1178"/>
  <c r="AE1180"/>
  <c r="AE1182"/>
  <c r="AE1184"/>
  <c r="AE1186"/>
  <c r="AE1188"/>
  <c r="AE1190"/>
  <c r="AE1192"/>
  <c r="AE1194"/>
  <c r="AE1196"/>
  <c r="AE1198"/>
  <c r="AE1200"/>
  <c r="AE1202"/>
  <c r="AE1204"/>
  <c r="AE1206"/>
  <c r="AE1208"/>
  <c r="AE1210"/>
  <c r="AE1212"/>
  <c r="AE2223"/>
  <c r="AE2225"/>
  <c r="AE2227"/>
  <c r="AE2229"/>
  <c r="AE2231"/>
  <c r="AE2233"/>
  <c r="AE2235"/>
  <c r="AE2237"/>
  <c r="AE2239"/>
  <c r="AE2241"/>
  <c r="AE2243"/>
  <c r="AE2245"/>
  <c r="AE2247"/>
  <c r="AE2249"/>
  <c r="AE2251"/>
  <c r="AE2253"/>
  <c r="AE2255"/>
  <c r="AE2257"/>
  <c r="AE2259"/>
  <c r="AE2261"/>
  <c r="AE2263"/>
  <c r="AE2265"/>
  <c r="AE2267"/>
  <c r="AE2269"/>
  <c r="AE2271"/>
  <c r="AE2273"/>
  <c r="AE2275"/>
  <c r="AE2277"/>
  <c r="AE2279"/>
  <c r="AE2281"/>
  <c r="AE2283"/>
  <c r="AE2285"/>
  <c r="AE2287"/>
  <c r="AE2289"/>
  <c r="AE2291"/>
  <c r="AE2293"/>
  <c r="AE2295"/>
  <c r="AE2297"/>
  <c r="AE2299"/>
  <c r="AE2301"/>
  <c r="AE2303"/>
  <c r="AE2305"/>
  <c r="AE2307"/>
  <c r="AE2309"/>
  <c r="AE2311"/>
  <c r="AE2313"/>
  <c r="AE2315"/>
  <c r="AE2317"/>
  <c r="AE2319"/>
  <c r="AE2321"/>
  <c r="AE2323"/>
  <c r="AE2325"/>
  <c r="AE2327"/>
  <c r="AE2329"/>
  <c r="AE2331"/>
  <c r="AE2333"/>
  <c r="AE2335"/>
  <c r="AE2337"/>
  <c r="AE2339"/>
  <c r="AE2341"/>
  <c r="AE2343"/>
  <c r="AE2345"/>
  <c r="AE2347"/>
  <c r="AE2349"/>
  <c r="AE2351"/>
  <c r="AE2353"/>
  <c r="AE2355"/>
  <c r="AE2357"/>
  <c r="AE2359"/>
  <c r="AE2361"/>
  <c r="AE2363"/>
  <c r="AE2365"/>
  <c r="AE2367"/>
  <c r="AE2369"/>
  <c r="AE2371"/>
  <c r="AE2373"/>
  <c r="AE2375"/>
  <c r="AE2377"/>
  <c r="AE2379"/>
  <c r="AE2381"/>
  <c r="AE2383"/>
  <c r="AE2385"/>
  <c r="AE2387"/>
  <c r="AE2389"/>
  <c r="AE2391"/>
  <c r="AE2393"/>
  <c r="AE2395"/>
  <c r="AE2397"/>
  <c r="AE2399"/>
  <c r="AE2401"/>
  <c r="AE2403"/>
  <c r="AE2405"/>
  <c r="AE2407"/>
  <c r="AE2409"/>
  <c r="AE2411"/>
  <c r="AE2413"/>
  <c r="AE2415"/>
  <c r="AE2417"/>
  <c r="AE2419"/>
  <c r="AE2421"/>
  <c r="AE2423"/>
  <c r="AE2425"/>
  <c r="AE2427"/>
  <c r="AE2429"/>
  <c r="AE2431"/>
  <c r="AE2433"/>
  <c r="AE2435"/>
  <c r="AE2437"/>
  <c r="AE2439"/>
  <c r="AE2441"/>
  <c r="AE2443"/>
  <c r="AE2445"/>
  <c r="AE2447"/>
  <c r="AE2449"/>
  <c r="AE2451"/>
  <c r="AE2453"/>
  <c r="AE2455"/>
  <c r="AE2457"/>
  <c r="AE2459"/>
  <c r="AE2461"/>
  <c r="AE2463"/>
  <c r="AE2465"/>
  <c r="AE2467"/>
  <c r="AE2469"/>
  <c r="AE2471"/>
  <c r="AE2473"/>
  <c r="AE2224"/>
  <c r="AE2226"/>
  <c r="AE2228"/>
  <c r="AE2230"/>
  <c r="AE2232"/>
  <c r="AE2234"/>
  <c r="AE2236"/>
  <c r="AE2238"/>
  <c r="AE2240"/>
  <c r="AE2242"/>
  <c r="AE2244"/>
  <c r="AE2246"/>
  <c r="AE2248"/>
  <c r="AE2250"/>
  <c r="AE2252"/>
  <c r="AE2254"/>
  <c r="AE2256"/>
  <c r="AE2258"/>
  <c r="AE2260"/>
  <c r="AE2262"/>
  <c r="AE2264"/>
  <c r="AE2266"/>
  <c r="AE2268"/>
  <c r="AE2270"/>
  <c r="AE2272"/>
  <c r="AE2274"/>
  <c r="AE2276"/>
  <c r="AE2278"/>
  <c r="AE2280"/>
  <c r="AE2282"/>
  <c r="AE2284"/>
  <c r="AE2286"/>
  <c r="AE2288"/>
  <c r="AE2290"/>
  <c r="AE2292"/>
  <c r="AE2294"/>
  <c r="AE2296"/>
  <c r="AE2298"/>
  <c r="AE2300"/>
  <c r="AE2302"/>
  <c r="AE2304"/>
  <c r="AE2306"/>
  <c r="AE2308"/>
  <c r="AE2310"/>
  <c r="AE2312"/>
  <c r="AE2314"/>
  <c r="AE2316"/>
  <c r="AE2318"/>
  <c r="AE2320"/>
  <c r="AE2322"/>
  <c r="AE2324"/>
  <c r="AE2326"/>
  <c r="AE2328"/>
  <c r="AE2330"/>
  <c r="AE2332"/>
  <c r="AE2334"/>
  <c r="AE2336"/>
  <c r="AE2338"/>
  <c r="AE2340"/>
  <c r="AE2342"/>
  <c r="AE2344"/>
  <c r="AE2346"/>
  <c r="AE2348"/>
  <c r="AE2350"/>
  <c r="AE2352"/>
  <c r="AE2354"/>
  <c r="AE2356"/>
  <c r="AE2358"/>
  <c r="AE2360"/>
  <c r="AE2362"/>
  <c r="AE2364"/>
  <c r="AE2366"/>
  <c r="AE2368"/>
  <c r="AE2370"/>
  <c r="AE2372"/>
  <c r="AE2374"/>
  <c r="AE2376"/>
  <c r="AE2378"/>
  <c r="AE2380"/>
  <c r="AE2382"/>
  <c r="AE2384"/>
  <c r="AE2386"/>
  <c r="AE2388"/>
  <c r="AE2390"/>
  <c r="AE2392"/>
  <c r="AE2394"/>
  <c r="AE2396"/>
  <c r="AE2398"/>
  <c r="AE2400"/>
  <c r="AE2402"/>
  <c r="AE2404"/>
  <c r="AE2406"/>
  <c r="AE2408"/>
  <c r="AE2410"/>
  <c r="AE2412"/>
  <c r="AE2414"/>
  <c r="AE2416"/>
  <c r="AE2418"/>
  <c r="AE2420"/>
  <c r="AE2422"/>
  <c r="AE2424"/>
  <c r="AE2426"/>
  <c r="AE2428"/>
  <c r="AE2430"/>
  <c r="AE2432"/>
  <c r="AE2434"/>
  <c r="AE2436"/>
  <c r="AE2438"/>
  <c r="AE2440"/>
  <c r="AE2442"/>
  <c r="AE2444"/>
  <c r="AE2446"/>
  <c r="AE2448"/>
  <c r="AE2450"/>
  <c r="AE2452"/>
  <c r="AE2454"/>
  <c r="AE2456"/>
  <c r="AE2458"/>
  <c r="AE2460"/>
  <c r="AE2462"/>
  <c r="AE2464"/>
  <c r="AE2466"/>
  <c r="AE2468"/>
  <c r="AE2470"/>
  <c r="AE2472"/>
  <c r="AE2474"/>
  <c r="AE212"/>
  <c r="AE214"/>
  <c r="AE216"/>
  <c r="AE218"/>
  <c r="AE220"/>
  <c r="AE222"/>
  <c r="AE224"/>
  <c r="AE226"/>
  <c r="AE228"/>
  <c r="AE230"/>
  <c r="AE232"/>
  <c r="AE234"/>
  <c r="AE236"/>
  <c r="AE238"/>
  <c r="AE240"/>
  <c r="AE242"/>
  <c r="AE244"/>
  <c r="AE246"/>
  <c r="AE248"/>
  <c r="AE250"/>
  <c r="AE252"/>
  <c r="AE254"/>
  <c r="AE256"/>
  <c r="AE258"/>
  <c r="AE213"/>
  <c r="AE215"/>
  <c r="AE217"/>
  <c r="AE219"/>
  <c r="AE221"/>
  <c r="AE223"/>
  <c r="AE225"/>
  <c r="AE227"/>
  <c r="AE229"/>
  <c r="AE231"/>
  <c r="AE233"/>
  <c r="AE235"/>
  <c r="AE237"/>
  <c r="AE239"/>
  <c r="AE241"/>
  <c r="AE243"/>
  <c r="AE245"/>
  <c r="AE247"/>
  <c r="AE249"/>
  <c r="AE251"/>
  <c r="AE253"/>
  <c r="AE255"/>
  <c r="AE259"/>
  <c r="AE261"/>
  <c r="AE263"/>
  <c r="AE265"/>
  <c r="AE267"/>
  <c r="AE269"/>
  <c r="AE271"/>
  <c r="AE273"/>
  <c r="AE275"/>
  <c r="AE277"/>
  <c r="AE279"/>
  <c r="AE281"/>
  <c r="AE283"/>
  <c r="AE285"/>
  <c r="AE287"/>
  <c r="AE289"/>
  <c r="AE291"/>
  <c r="AE293"/>
  <c r="AE295"/>
  <c r="AE297"/>
  <c r="AE299"/>
  <c r="AE301"/>
  <c r="AE303"/>
  <c r="AE305"/>
  <c r="AE307"/>
  <c r="AE309"/>
  <c r="AE311"/>
  <c r="AE313"/>
  <c r="AE315"/>
  <c r="AE317"/>
  <c r="AE319"/>
  <c r="AE321"/>
  <c r="AE323"/>
  <c r="AE325"/>
  <c r="AE327"/>
  <c r="AE329"/>
  <c r="AE331"/>
  <c r="AE333"/>
  <c r="AE335"/>
  <c r="AE337"/>
  <c r="AE339"/>
  <c r="AE341"/>
  <c r="AE343"/>
  <c r="AE345"/>
  <c r="AE347"/>
  <c r="AE349"/>
  <c r="AE351"/>
  <c r="AE353"/>
  <c r="AE355"/>
  <c r="AE357"/>
  <c r="AE359"/>
  <c r="AE361"/>
  <c r="AE363"/>
  <c r="AE365"/>
  <c r="AE367"/>
  <c r="AE369"/>
  <c r="AE371"/>
  <c r="AE373"/>
  <c r="AE375"/>
  <c r="AE377"/>
  <c r="AE379"/>
  <c r="AE381"/>
  <c r="AE383"/>
  <c r="AE385"/>
  <c r="AE387"/>
  <c r="AE389"/>
  <c r="AE391"/>
  <c r="AE393"/>
  <c r="AE395"/>
  <c r="AE397"/>
  <c r="AE399"/>
  <c r="AE401"/>
  <c r="AE403"/>
  <c r="AE405"/>
  <c r="AE407"/>
  <c r="AE409"/>
  <c r="AE411"/>
  <c r="AE413"/>
  <c r="AE415"/>
  <c r="AE417"/>
  <c r="AE419"/>
  <c r="AE421"/>
  <c r="AE423"/>
  <c r="AE425"/>
  <c r="AE427"/>
  <c r="AE429"/>
  <c r="AE431"/>
  <c r="AE433"/>
  <c r="AE435"/>
  <c r="AE437"/>
  <c r="AE439"/>
  <c r="AE441"/>
  <c r="AE443"/>
  <c r="AE445"/>
  <c r="AE447"/>
  <c r="AE449"/>
  <c r="AE451"/>
  <c r="AE453"/>
  <c r="AE455"/>
  <c r="AE457"/>
  <c r="AE459"/>
  <c r="AE257"/>
  <c r="AE260"/>
  <c r="AE262"/>
  <c r="AE264"/>
  <c r="AE266"/>
  <c r="AE268"/>
  <c r="AE270"/>
  <c r="AE272"/>
  <c r="AE274"/>
  <c r="AE276"/>
  <c r="AE278"/>
  <c r="AE280"/>
  <c r="AE282"/>
  <c r="AE284"/>
  <c r="AE286"/>
  <c r="AE288"/>
  <c r="AE290"/>
  <c r="AE292"/>
  <c r="AE294"/>
  <c r="AE296"/>
  <c r="AE298"/>
  <c r="AE300"/>
  <c r="AE302"/>
  <c r="AE304"/>
  <c r="AE306"/>
  <c r="AE308"/>
  <c r="AE310"/>
  <c r="AE312"/>
  <c r="AE314"/>
  <c r="AE316"/>
  <c r="AE318"/>
  <c r="AE320"/>
  <c r="AE322"/>
  <c r="AE324"/>
  <c r="AE326"/>
  <c r="AE328"/>
  <c r="AE330"/>
  <c r="AE332"/>
  <c r="AE334"/>
  <c r="AE336"/>
  <c r="AE338"/>
  <c r="AE340"/>
  <c r="AE342"/>
  <c r="AE344"/>
  <c r="AE346"/>
  <c r="AE348"/>
  <c r="AE350"/>
  <c r="AE352"/>
  <c r="AE354"/>
  <c r="AE356"/>
  <c r="AE358"/>
  <c r="AE360"/>
  <c r="AE362"/>
  <c r="AE364"/>
  <c r="AE366"/>
  <c r="AE368"/>
  <c r="AE370"/>
  <c r="AE372"/>
  <c r="AE374"/>
  <c r="AE376"/>
  <c r="AE378"/>
  <c r="AE380"/>
  <c r="AE382"/>
  <c r="AE384"/>
  <c r="AE386"/>
  <c r="AE388"/>
  <c r="AE390"/>
  <c r="AE392"/>
  <c r="AE394"/>
  <c r="AE396"/>
  <c r="AE398"/>
  <c r="AE400"/>
  <c r="AE402"/>
  <c r="AE404"/>
  <c r="AE406"/>
  <c r="AE408"/>
  <c r="AE410"/>
  <c r="AE412"/>
  <c r="AE414"/>
  <c r="AE416"/>
  <c r="AE418"/>
  <c r="AE420"/>
  <c r="AE422"/>
  <c r="AE424"/>
  <c r="AE426"/>
  <c r="AE428"/>
  <c r="AE430"/>
  <c r="AE432"/>
  <c r="AE434"/>
  <c r="AE436"/>
  <c r="AE438"/>
  <c r="AE440"/>
  <c r="AE442"/>
  <c r="AE444"/>
  <c r="AE446"/>
  <c r="AE448"/>
  <c r="AE450"/>
  <c r="AE452"/>
  <c r="AE454"/>
  <c r="AE456"/>
  <c r="AE458"/>
  <c r="AE2475"/>
  <c r="AE2477"/>
  <c r="AE2479"/>
  <c r="AE2481"/>
  <c r="AE2483"/>
  <c r="AE2485"/>
  <c r="AE2487"/>
  <c r="AE2489"/>
  <c r="AE2491"/>
  <c r="AE2493"/>
  <c r="AE2495"/>
  <c r="AE2497"/>
  <c r="AE2499"/>
  <c r="AE2501"/>
  <c r="AE2503"/>
  <c r="AE2505"/>
  <c r="AE2507"/>
  <c r="AE2509"/>
  <c r="AE2511"/>
  <c r="AE2513"/>
  <c r="AE2515"/>
  <c r="AE2517"/>
  <c r="AE2519"/>
  <c r="AE2521"/>
  <c r="AE2523"/>
  <c r="AE2525"/>
  <c r="AE2527"/>
  <c r="AE2529"/>
  <c r="AE2531"/>
  <c r="AE2533"/>
  <c r="AE2535"/>
  <c r="AE2537"/>
  <c r="AE2539"/>
  <c r="AE2541"/>
  <c r="AE2543"/>
  <c r="AE2476"/>
  <c r="AE2478"/>
  <c r="AE2480"/>
  <c r="AE2482"/>
  <c r="AE2484"/>
  <c r="AE2486"/>
  <c r="AE2488"/>
  <c r="AE2490"/>
  <c r="AE2492"/>
  <c r="AE2494"/>
  <c r="AE2496"/>
  <c r="AE2498"/>
  <c r="AE2500"/>
  <c r="AE2502"/>
  <c r="AE2504"/>
  <c r="AE2506"/>
  <c r="AE2508"/>
  <c r="AE2510"/>
  <c r="AE2512"/>
  <c r="AE2514"/>
  <c r="AE2516"/>
  <c r="AE2518"/>
  <c r="AE2520"/>
  <c r="AE2522"/>
  <c r="AE2524"/>
  <c r="AE2526"/>
  <c r="AE2528"/>
  <c r="AE2530"/>
  <c r="AE2532"/>
  <c r="AE2534"/>
  <c r="AE2536"/>
  <c r="AE2538"/>
  <c r="AE2540"/>
  <c r="AE2542"/>
  <c r="AE2544"/>
  <c r="AE2546"/>
  <c r="AE2548"/>
  <c r="AE2550"/>
  <c r="AE2552"/>
  <c r="AE2554"/>
  <c r="AE2556"/>
  <c r="AE2558"/>
  <c r="AE2560"/>
  <c r="AE2562"/>
  <c r="AE2545"/>
  <c r="AE2547"/>
  <c r="AE2549"/>
  <c r="AE2551"/>
  <c r="AE2553"/>
  <c r="AE2555"/>
  <c r="AE2557"/>
  <c r="AE2559"/>
  <c r="AE2561"/>
  <c r="AE2563"/>
  <c r="AE2565"/>
  <c r="AE2567"/>
  <c r="AE2569"/>
  <c r="AE2571"/>
  <c r="AE2573"/>
  <c r="AE2575"/>
  <c r="AE2577"/>
  <c r="AE2579"/>
  <c r="AE2581"/>
  <c r="AE2583"/>
  <c r="AE2585"/>
  <c r="AE2587"/>
  <c r="AE2589"/>
  <c r="AE2591"/>
  <c r="AE2593"/>
  <c r="AE2595"/>
  <c r="AE2597"/>
  <c r="AE2599"/>
  <c r="AE2601"/>
  <c r="AE2603"/>
  <c r="AE2605"/>
  <c r="AE2607"/>
  <c r="AE2609"/>
  <c r="AE2611"/>
  <c r="AE2613"/>
  <c r="AE2615"/>
  <c r="AE2617"/>
  <c r="AE2619"/>
  <c r="AE2621"/>
  <c r="AE2623"/>
  <c r="AE2625"/>
  <c r="AE2627"/>
  <c r="AE2629"/>
  <c r="AE2631"/>
  <c r="AE2633"/>
  <c r="AE2635"/>
  <c r="AE2637"/>
  <c r="AE2639"/>
  <c r="AE2641"/>
  <c r="AE2643"/>
  <c r="AE2645"/>
  <c r="AE2647"/>
  <c r="AE2649"/>
  <c r="AE2651"/>
  <c r="AE2653"/>
  <c r="AE2655"/>
  <c r="AE2657"/>
  <c r="AE2659"/>
  <c r="AE2661"/>
  <c r="AE2663"/>
  <c r="AE2665"/>
  <c r="AE2667"/>
  <c r="AE2669"/>
  <c r="AE2671"/>
  <c r="AE2673"/>
  <c r="AE2675"/>
  <c r="AE2677"/>
  <c r="AE2679"/>
  <c r="AE2681"/>
  <c r="AE2683"/>
  <c r="AE2685"/>
  <c r="AE2687"/>
  <c r="AE2689"/>
  <c r="AE2691"/>
  <c r="AE2693"/>
  <c r="AE2695"/>
  <c r="AE2697"/>
  <c r="AE2699"/>
  <c r="AE2701"/>
  <c r="AE2703"/>
  <c r="AE2705"/>
  <c r="AE2707"/>
  <c r="AE2709"/>
  <c r="AE2711"/>
  <c r="AE2713"/>
  <c r="AE2715"/>
  <c r="AE2717"/>
  <c r="AE2719"/>
  <c r="AE2721"/>
  <c r="AE2723"/>
  <c r="AE2725"/>
  <c r="AE2564"/>
  <c r="AE2566"/>
  <c r="AE2568"/>
  <c r="AE2570"/>
  <c r="AE2572"/>
  <c r="AE2574"/>
  <c r="AE2576"/>
  <c r="AE2578"/>
  <c r="AE2580"/>
  <c r="AE2582"/>
  <c r="AE2584"/>
  <c r="AE2586"/>
  <c r="AE2588"/>
  <c r="AE2590"/>
  <c r="AE2592"/>
  <c r="AE2594"/>
  <c r="AE2596"/>
  <c r="AE2598"/>
  <c r="AE2600"/>
  <c r="AE2602"/>
  <c r="AE2604"/>
  <c r="AE2606"/>
  <c r="AE2608"/>
  <c r="AE2610"/>
  <c r="AE2612"/>
  <c r="AE2614"/>
  <c r="AE2616"/>
  <c r="AE2618"/>
  <c r="AE2620"/>
  <c r="AE2622"/>
  <c r="AE2624"/>
  <c r="AE2626"/>
  <c r="AE2628"/>
  <c r="AE2630"/>
  <c r="AE2632"/>
  <c r="AE2634"/>
  <c r="AE2636"/>
  <c r="AE2638"/>
  <c r="AE2640"/>
  <c r="AE2642"/>
  <c r="AE2644"/>
  <c r="AE2646"/>
  <c r="AE2648"/>
  <c r="AE2650"/>
  <c r="AE2652"/>
  <c r="AE2654"/>
  <c r="AE2656"/>
  <c r="AE2658"/>
  <c r="AE2660"/>
  <c r="AE2662"/>
  <c r="AE2664"/>
  <c r="AE2666"/>
  <c r="AE2668"/>
  <c r="AE2670"/>
  <c r="AE2672"/>
  <c r="AE2674"/>
  <c r="AE2676"/>
  <c r="AE2678"/>
  <c r="AE2680"/>
  <c r="AE2682"/>
  <c r="AE2684"/>
  <c r="AE2686"/>
  <c r="AE2688"/>
  <c r="AE2690"/>
  <c r="AE2692"/>
  <c r="AE2694"/>
  <c r="AE2696"/>
  <c r="AE2698"/>
  <c r="AE2700"/>
  <c r="AE2702"/>
  <c r="AE2704"/>
  <c r="AE2706"/>
  <c r="AE2708"/>
  <c r="AE2710"/>
  <c r="AE2712"/>
  <c r="AE2714"/>
  <c r="AE2716"/>
  <c r="AE2718"/>
  <c r="AE2720"/>
  <c r="AE2722"/>
  <c r="AE2724"/>
  <c r="AE2726"/>
  <c r="AD213"/>
  <c r="AD215"/>
  <c r="AD217"/>
  <c r="AD219"/>
  <c r="AD221"/>
  <c r="AD223"/>
  <c r="AD225"/>
  <c r="AD227"/>
  <c r="AD229"/>
  <c r="AD231"/>
  <c r="AD233"/>
  <c r="AD235"/>
  <c r="AD237"/>
  <c r="AD239"/>
  <c r="AD241"/>
  <c r="AD243"/>
  <c r="AD245"/>
  <c r="AD247"/>
  <c r="AD249"/>
  <c r="AD251"/>
  <c r="AD253"/>
  <c r="AD255"/>
  <c r="AD257"/>
  <c r="AD212"/>
  <c r="AD214"/>
  <c r="AD216"/>
  <c r="AD218"/>
  <c r="AD220"/>
  <c r="AD222"/>
  <c r="AD224"/>
  <c r="AD226"/>
  <c r="AD228"/>
  <c r="AD230"/>
  <c r="AD232"/>
  <c r="AD234"/>
  <c r="AD236"/>
  <c r="AD238"/>
  <c r="AD240"/>
  <c r="AD242"/>
  <c r="AD244"/>
  <c r="AD246"/>
  <c r="AD248"/>
  <c r="AD250"/>
  <c r="AD252"/>
  <c r="AD254"/>
  <c r="AD260"/>
  <c r="AD262"/>
  <c r="AD264"/>
  <c r="AD266"/>
  <c r="AD268"/>
  <c r="AD270"/>
  <c r="AD272"/>
  <c r="AD274"/>
  <c r="AD276"/>
  <c r="AD278"/>
  <c r="AD280"/>
  <c r="AD282"/>
  <c r="AD284"/>
  <c r="AD286"/>
  <c r="AD288"/>
  <c r="AD290"/>
  <c r="AD292"/>
  <c r="AD294"/>
  <c r="AD296"/>
  <c r="AD298"/>
  <c r="AD300"/>
  <c r="AD302"/>
  <c r="AD304"/>
  <c r="AD306"/>
  <c r="AD308"/>
  <c r="AD310"/>
  <c r="AD312"/>
  <c r="AD314"/>
  <c r="AD316"/>
  <c r="AD318"/>
  <c r="AD320"/>
  <c r="AD322"/>
  <c r="AD324"/>
  <c r="AD326"/>
  <c r="AD328"/>
  <c r="AD330"/>
  <c r="AD332"/>
  <c r="AD334"/>
  <c r="AD336"/>
  <c r="AD338"/>
  <c r="AD340"/>
  <c r="AD342"/>
  <c r="AD344"/>
  <c r="AD346"/>
  <c r="AD348"/>
  <c r="AD350"/>
  <c r="AD352"/>
  <c r="AD354"/>
  <c r="AD356"/>
  <c r="AD358"/>
  <c r="AD360"/>
  <c r="AD362"/>
  <c r="AD364"/>
  <c r="AD366"/>
  <c r="AD368"/>
  <c r="AD370"/>
  <c r="AD372"/>
  <c r="AD374"/>
  <c r="AD376"/>
  <c r="AD378"/>
  <c r="AD380"/>
  <c r="AD382"/>
  <c r="AD384"/>
  <c r="AD386"/>
  <c r="AD388"/>
  <c r="AD390"/>
  <c r="AD392"/>
  <c r="AD394"/>
  <c r="AD396"/>
  <c r="AD398"/>
  <c r="AD400"/>
  <c r="AD402"/>
  <c r="AD404"/>
  <c r="AD406"/>
  <c r="AD408"/>
  <c r="AD410"/>
  <c r="AD412"/>
  <c r="AD414"/>
  <c r="AD416"/>
  <c r="AD418"/>
  <c r="AD420"/>
  <c r="AD422"/>
  <c r="AD424"/>
  <c r="AD426"/>
  <c r="AD428"/>
  <c r="AD430"/>
  <c r="AD432"/>
  <c r="AD434"/>
  <c r="AD436"/>
  <c r="AD438"/>
  <c r="AD440"/>
  <c r="AD442"/>
  <c r="AD444"/>
  <c r="AD446"/>
  <c r="AD448"/>
  <c r="AD450"/>
  <c r="AD452"/>
  <c r="AD454"/>
  <c r="AD456"/>
  <c r="AD458"/>
  <c r="AD256"/>
  <c r="AD258"/>
  <c r="AD259"/>
  <c r="AD261"/>
  <c r="AD263"/>
  <c r="AD265"/>
  <c r="AD267"/>
  <c r="AD269"/>
  <c r="AD271"/>
  <c r="AD273"/>
  <c r="AD275"/>
  <c r="AD277"/>
  <c r="AD279"/>
  <c r="AD281"/>
  <c r="AD283"/>
  <c r="AD285"/>
  <c r="AD287"/>
  <c r="AD289"/>
  <c r="AD291"/>
  <c r="AD293"/>
  <c r="AD295"/>
  <c r="AD297"/>
  <c r="AD299"/>
  <c r="AD301"/>
  <c r="AD303"/>
  <c r="AD305"/>
  <c r="AD307"/>
  <c r="AD309"/>
  <c r="AD311"/>
  <c r="AD313"/>
  <c r="AD315"/>
  <c r="AD317"/>
  <c r="AD319"/>
  <c r="AD321"/>
  <c r="AD323"/>
  <c r="AD325"/>
  <c r="AD327"/>
  <c r="AD329"/>
  <c r="AD331"/>
  <c r="AD333"/>
  <c r="AD335"/>
  <c r="AD337"/>
  <c r="AD339"/>
  <c r="AD341"/>
  <c r="AD343"/>
  <c r="AD345"/>
  <c r="AD347"/>
  <c r="AD349"/>
  <c r="AD351"/>
  <c r="AD353"/>
  <c r="AD355"/>
  <c r="AD357"/>
  <c r="AD359"/>
  <c r="AD361"/>
  <c r="AD363"/>
  <c r="AD365"/>
  <c r="AD367"/>
  <c r="AD369"/>
  <c r="AD371"/>
  <c r="AD373"/>
  <c r="AD375"/>
  <c r="AD377"/>
  <c r="AD379"/>
  <c r="AD381"/>
  <c r="AD383"/>
  <c r="AD385"/>
  <c r="AD387"/>
  <c r="AD389"/>
  <c r="AD391"/>
  <c r="AD393"/>
  <c r="AD395"/>
  <c r="AD397"/>
  <c r="AD399"/>
  <c r="AD401"/>
  <c r="AD403"/>
  <c r="AD405"/>
  <c r="AD407"/>
  <c r="AD409"/>
  <c r="AD411"/>
  <c r="AD413"/>
  <c r="AD415"/>
  <c r="AD417"/>
  <c r="AD419"/>
  <c r="AD421"/>
  <c r="AD423"/>
  <c r="AD425"/>
  <c r="AD427"/>
  <c r="AD429"/>
  <c r="AD431"/>
  <c r="AD433"/>
  <c r="AD435"/>
  <c r="AD437"/>
  <c r="AD439"/>
  <c r="AD441"/>
  <c r="AD443"/>
  <c r="AD445"/>
  <c r="AD447"/>
  <c r="AD449"/>
  <c r="AD451"/>
  <c r="AD453"/>
  <c r="AD455"/>
  <c r="AD457"/>
  <c r="AD459"/>
  <c r="H15" i="7"/>
  <c r="H7"/>
  <c r="H8"/>
  <c r="H2"/>
  <c r="H10"/>
  <c r="AE1719" i="3"/>
  <c r="AE1721"/>
  <c r="AE1723"/>
  <c r="AE1725"/>
  <c r="AE1727"/>
  <c r="AE1729"/>
  <c r="AE1731"/>
  <c r="AE1733"/>
  <c r="AE1735"/>
  <c r="AE1737"/>
  <c r="AE1739"/>
  <c r="AE1741"/>
  <c r="AE1743"/>
  <c r="AE1745"/>
  <c r="AE1747"/>
  <c r="AE1749"/>
  <c r="AE1751"/>
  <c r="AE1753"/>
  <c r="AE1755"/>
  <c r="AE1757"/>
  <c r="AE1759"/>
  <c r="AE1761"/>
  <c r="AE1763"/>
  <c r="AE1765"/>
  <c r="AE1767"/>
  <c r="AE1769"/>
  <c r="AE1771"/>
  <c r="AE1773"/>
  <c r="AE1775"/>
  <c r="AE1777"/>
  <c r="AE1779"/>
  <c r="AE1781"/>
  <c r="AE1783"/>
  <c r="AE1785"/>
  <c r="AE1787"/>
  <c r="AE1789"/>
  <c r="AE1791"/>
  <c r="AE1793"/>
  <c r="AE1795"/>
  <c r="AE1797"/>
  <c r="AE1799"/>
  <c r="AE1801"/>
  <c r="AE1803"/>
  <c r="AE1805"/>
  <c r="AE1807"/>
  <c r="AE1809"/>
  <c r="AE1811"/>
  <c r="AE1813"/>
  <c r="AE1815"/>
  <c r="AE1817"/>
  <c r="AE1819"/>
  <c r="AE1821"/>
  <c r="AE1823"/>
  <c r="AE1825"/>
  <c r="AE1827"/>
  <c r="AE1829"/>
  <c r="AE1831"/>
  <c r="AE1833"/>
  <c r="AE1835"/>
  <c r="AE1837"/>
  <c r="AE1839"/>
  <c r="AE1841"/>
  <c r="AE1843"/>
  <c r="AE1845"/>
  <c r="AE1847"/>
  <c r="AE1849"/>
  <c r="AE1851"/>
  <c r="AE1853"/>
  <c r="AE1855"/>
  <c r="AE1857"/>
  <c r="AE1859"/>
  <c r="AE1861"/>
  <c r="AE1863"/>
  <c r="AE1865"/>
  <c r="AE1867"/>
  <c r="AE1869"/>
  <c r="AE1871"/>
  <c r="AE1873"/>
  <c r="AE1875"/>
  <c r="AE1877"/>
  <c r="AE1879"/>
  <c r="AE1881"/>
  <c r="AE1883"/>
  <c r="AE1885"/>
  <c r="AE1887"/>
  <c r="AE1889"/>
  <c r="AE1891"/>
  <c r="AE1893"/>
  <c r="AE1895"/>
  <c r="AE1897"/>
  <c r="AE1899"/>
  <c r="AE1901"/>
  <c r="AE1903"/>
  <c r="AE1905"/>
  <c r="AE1907"/>
  <c r="AE1909"/>
  <c r="AE1911"/>
  <c r="AE1913"/>
  <c r="AE1915"/>
  <c r="AE1917"/>
  <c r="AE1919"/>
  <c r="AE1921"/>
  <c r="AE1923"/>
  <c r="AE1925"/>
  <c r="AE1927"/>
  <c r="AE1929"/>
  <c r="AE1931"/>
  <c r="AE1933"/>
  <c r="AE1935"/>
  <c r="AE1937"/>
  <c r="AE1939"/>
  <c r="AE1941"/>
  <c r="AE1943"/>
  <c r="AE1945"/>
  <c r="AE1947"/>
  <c r="AE1949"/>
  <c r="AE1951"/>
  <c r="AE1953"/>
  <c r="AE1955"/>
  <c r="AE1957"/>
  <c r="AE1959"/>
  <c r="AE1961"/>
  <c r="AE1963"/>
  <c r="AE1965"/>
  <c r="AE1967"/>
  <c r="AE1969"/>
  <c r="AE1718"/>
  <c r="AE1720"/>
  <c r="AE1722"/>
  <c r="AE1724"/>
  <c r="AE1726"/>
  <c r="AE1728"/>
  <c r="AE1730"/>
  <c r="AE1732"/>
  <c r="AE1734"/>
  <c r="AE1736"/>
  <c r="AE1738"/>
  <c r="AE1740"/>
  <c r="AE1742"/>
  <c r="AE1744"/>
  <c r="AE1746"/>
  <c r="AE1748"/>
  <c r="AE1750"/>
  <c r="AE1752"/>
  <c r="AE1754"/>
  <c r="AE1756"/>
  <c r="AE1758"/>
  <c r="AE1760"/>
  <c r="AE1762"/>
  <c r="AE1764"/>
  <c r="AE1766"/>
  <c r="AE1768"/>
  <c r="AE1770"/>
  <c r="AE1772"/>
  <c r="AE1774"/>
  <c r="AE1776"/>
  <c r="AE1778"/>
  <c r="AE1780"/>
  <c r="AE1782"/>
  <c r="AE1784"/>
  <c r="AE1786"/>
  <c r="AE1788"/>
  <c r="AE1790"/>
  <c r="AE1792"/>
  <c r="AE1794"/>
  <c r="AE1796"/>
  <c r="AE1798"/>
  <c r="AE1800"/>
  <c r="AE1802"/>
  <c r="AE1804"/>
  <c r="AE1806"/>
  <c r="AE1808"/>
  <c r="AE1810"/>
  <c r="AE1812"/>
  <c r="AE1814"/>
  <c r="AE1816"/>
  <c r="AE1818"/>
  <c r="AE1820"/>
  <c r="AE1822"/>
  <c r="AE1824"/>
  <c r="AE1826"/>
  <c r="AE1828"/>
  <c r="AE1830"/>
  <c r="AE1832"/>
  <c r="AE1834"/>
  <c r="AE1836"/>
  <c r="AE1838"/>
  <c r="AE1840"/>
  <c r="AE1842"/>
  <c r="AE1844"/>
  <c r="AE1846"/>
  <c r="AE1848"/>
  <c r="AE1850"/>
  <c r="AE1852"/>
  <c r="AE1854"/>
  <c r="AE1856"/>
  <c r="AE1858"/>
  <c r="AE1860"/>
  <c r="AE1862"/>
  <c r="AE1864"/>
  <c r="AE1866"/>
  <c r="AE1868"/>
  <c r="AE1870"/>
  <c r="AE1872"/>
  <c r="AE1874"/>
  <c r="AE1876"/>
  <c r="AE1878"/>
  <c r="AE1880"/>
  <c r="AE1882"/>
  <c r="AE1884"/>
  <c r="AE1886"/>
  <c r="AE1888"/>
  <c r="AE1890"/>
  <c r="AE1892"/>
  <c r="AE1894"/>
  <c r="AE1896"/>
  <c r="AE1898"/>
  <c r="AE1900"/>
  <c r="AE1902"/>
  <c r="AE1904"/>
  <c r="AE1906"/>
  <c r="AE1908"/>
  <c r="AE1910"/>
  <c r="AE1912"/>
  <c r="AE1914"/>
  <c r="AE1916"/>
  <c r="AE1918"/>
  <c r="AE1920"/>
  <c r="AE1922"/>
  <c r="AE1924"/>
  <c r="AE1926"/>
  <c r="AE1928"/>
  <c r="AE1930"/>
  <c r="AE1932"/>
  <c r="AE1934"/>
  <c r="AE1936"/>
  <c r="AE1938"/>
  <c r="AE1940"/>
  <c r="AE1942"/>
  <c r="AE1944"/>
  <c r="AE1946"/>
  <c r="AE1948"/>
  <c r="AE1950"/>
  <c r="AE1952"/>
  <c r="AE1954"/>
  <c r="AE1956"/>
  <c r="AE1958"/>
  <c r="AE1960"/>
  <c r="AE1962"/>
  <c r="AE1964"/>
  <c r="AE1966"/>
  <c r="AE1968"/>
  <c r="AD460"/>
  <c r="AD462"/>
  <c r="AD464"/>
  <c r="AD466"/>
  <c r="AD468"/>
  <c r="AD470"/>
  <c r="AD472"/>
  <c r="AD474"/>
  <c r="AD476"/>
  <c r="AD478"/>
  <c r="AD480"/>
  <c r="AD482"/>
  <c r="AD484"/>
  <c r="AD486"/>
  <c r="AD488"/>
  <c r="AD490"/>
  <c r="AD492"/>
  <c r="AD494"/>
  <c r="AD496"/>
  <c r="AD498"/>
  <c r="AD500"/>
  <c r="AD502"/>
  <c r="AD504"/>
  <c r="AD506"/>
  <c r="AD508"/>
  <c r="AD510"/>
  <c r="AD512"/>
  <c r="AD514"/>
  <c r="AD516"/>
  <c r="AD518"/>
  <c r="AD520"/>
  <c r="AD522"/>
  <c r="AD524"/>
  <c r="AD526"/>
  <c r="AD528"/>
  <c r="AD530"/>
  <c r="AD532"/>
  <c r="AD534"/>
  <c r="AD536"/>
  <c r="AD538"/>
  <c r="AD540"/>
  <c r="AD542"/>
  <c r="AD544"/>
  <c r="AD546"/>
  <c r="AD548"/>
  <c r="AD550"/>
  <c r="AD552"/>
  <c r="AD554"/>
  <c r="AD556"/>
  <c r="AD558"/>
  <c r="AD560"/>
  <c r="AD562"/>
  <c r="AD564"/>
  <c r="AD566"/>
  <c r="AD568"/>
  <c r="AD570"/>
  <c r="AD572"/>
  <c r="AD574"/>
  <c r="AD576"/>
  <c r="AD578"/>
  <c r="AD580"/>
  <c r="AD582"/>
  <c r="AD584"/>
  <c r="AD586"/>
  <c r="AD588"/>
  <c r="AD590"/>
  <c r="AD592"/>
  <c r="AD594"/>
  <c r="AD596"/>
  <c r="AD598"/>
  <c r="AD600"/>
  <c r="AD602"/>
  <c r="AD604"/>
  <c r="AD606"/>
  <c r="AD608"/>
  <c r="AD610"/>
  <c r="AD612"/>
  <c r="AD614"/>
  <c r="AD616"/>
  <c r="AD618"/>
  <c r="AD620"/>
  <c r="AD622"/>
  <c r="AD624"/>
  <c r="AD626"/>
  <c r="AD628"/>
  <c r="AD630"/>
  <c r="AD632"/>
  <c r="AD634"/>
  <c r="AD636"/>
  <c r="AD461"/>
  <c r="AD463"/>
  <c r="AD465"/>
  <c r="AD467"/>
  <c r="AD469"/>
  <c r="AD471"/>
  <c r="AD473"/>
  <c r="AD475"/>
  <c r="AD477"/>
  <c r="AD479"/>
  <c r="AD481"/>
  <c r="AD483"/>
  <c r="AD485"/>
  <c r="AD487"/>
  <c r="AD489"/>
  <c r="AD491"/>
  <c r="AD493"/>
  <c r="AD495"/>
  <c r="AD497"/>
  <c r="AD499"/>
  <c r="AD501"/>
  <c r="AD503"/>
  <c r="AD505"/>
  <c r="AD507"/>
  <c r="AD509"/>
  <c r="AD511"/>
  <c r="AD639"/>
  <c r="AD641"/>
  <c r="AD643"/>
  <c r="AD645"/>
  <c r="AD647"/>
  <c r="AD649"/>
  <c r="AD651"/>
  <c r="AD653"/>
  <c r="AD655"/>
  <c r="AD657"/>
  <c r="AD659"/>
  <c r="AD661"/>
  <c r="AD663"/>
  <c r="AD665"/>
  <c r="AD667"/>
  <c r="AD669"/>
  <c r="AD671"/>
  <c r="AD673"/>
  <c r="AD675"/>
  <c r="AD677"/>
  <c r="AD679"/>
  <c r="AD681"/>
  <c r="AD683"/>
  <c r="AD685"/>
  <c r="AD687"/>
  <c r="AD689"/>
  <c r="AD691"/>
  <c r="AD693"/>
  <c r="AD695"/>
  <c r="AD697"/>
  <c r="AD699"/>
  <c r="AD701"/>
  <c r="AD703"/>
  <c r="AD705"/>
  <c r="AD707"/>
  <c r="AD709"/>
  <c r="AD513"/>
  <c r="AD515"/>
  <c r="AD517"/>
  <c r="AD519"/>
  <c r="AD521"/>
  <c r="AD523"/>
  <c r="AD525"/>
  <c r="AD527"/>
  <c r="AD529"/>
  <c r="AD531"/>
  <c r="AD533"/>
  <c r="AD535"/>
  <c r="AD537"/>
  <c r="AD539"/>
  <c r="AD541"/>
  <c r="AD543"/>
  <c r="AD545"/>
  <c r="AD547"/>
  <c r="AD549"/>
  <c r="AD551"/>
  <c r="AD553"/>
  <c r="AD555"/>
  <c r="AD557"/>
  <c r="AD559"/>
  <c r="AD561"/>
  <c r="AD563"/>
  <c r="AD565"/>
  <c r="AD567"/>
  <c r="AD569"/>
  <c r="AD571"/>
  <c r="AD573"/>
  <c r="AD575"/>
  <c r="AD577"/>
  <c r="AD579"/>
  <c r="AD581"/>
  <c r="AD583"/>
  <c r="AD585"/>
  <c r="AD587"/>
  <c r="AD589"/>
  <c r="AD591"/>
  <c r="AD593"/>
  <c r="AD595"/>
  <c r="AD597"/>
  <c r="AD599"/>
  <c r="AD601"/>
  <c r="AD603"/>
  <c r="AD605"/>
  <c r="AD607"/>
  <c r="AD609"/>
  <c r="AD611"/>
  <c r="AD613"/>
  <c r="AD615"/>
  <c r="AD617"/>
  <c r="AD619"/>
  <c r="AD621"/>
  <c r="AD623"/>
  <c r="AD625"/>
  <c r="AD627"/>
  <c r="AD629"/>
  <c r="AD631"/>
  <c r="AD633"/>
  <c r="AD635"/>
  <c r="AD637"/>
  <c r="AD638"/>
  <c r="AD640"/>
  <c r="AD642"/>
  <c r="AD644"/>
  <c r="AD646"/>
  <c r="AD648"/>
  <c r="AD650"/>
  <c r="AD652"/>
  <c r="AD654"/>
  <c r="AD656"/>
  <c r="AD658"/>
  <c r="AD660"/>
  <c r="AD662"/>
  <c r="AD664"/>
  <c r="AD666"/>
  <c r="AD668"/>
  <c r="AD670"/>
  <c r="AD672"/>
  <c r="AD674"/>
  <c r="AD676"/>
  <c r="AD678"/>
  <c r="AD680"/>
  <c r="AD682"/>
  <c r="AD684"/>
  <c r="AD686"/>
  <c r="AD688"/>
  <c r="AD690"/>
  <c r="AD692"/>
  <c r="AD694"/>
  <c r="AD696"/>
  <c r="AD698"/>
  <c r="AD700"/>
  <c r="AD702"/>
  <c r="AD704"/>
  <c r="AD706"/>
  <c r="AD708"/>
  <c r="G4" i="7"/>
  <c r="H16"/>
  <c r="H4"/>
  <c r="AE461" i="3" l="1"/>
  <c r="AE463"/>
  <c r="AE465"/>
  <c r="AE467"/>
  <c r="AE469"/>
  <c r="AE471"/>
  <c r="AE473"/>
  <c r="AE475"/>
  <c r="AE477"/>
  <c r="AE479"/>
  <c r="AE481"/>
  <c r="AE483"/>
  <c r="AE485"/>
  <c r="AE487"/>
  <c r="AE489"/>
  <c r="AE491"/>
  <c r="AE493"/>
  <c r="AE495"/>
  <c r="AE497"/>
  <c r="AE499"/>
  <c r="AE501"/>
  <c r="AE503"/>
  <c r="AE505"/>
  <c r="AE507"/>
  <c r="AE509"/>
  <c r="AE511"/>
  <c r="AE513"/>
  <c r="AE515"/>
  <c r="AE517"/>
  <c r="AE519"/>
  <c r="AE521"/>
  <c r="AE523"/>
  <c r="AE525"/>
  <c r="AE527"/>
  <c r="AE529"/>
  <c r="AE531"/>
  <c r="AE533"/>
  <c r="AE535"/>
  <c r="AE537"/>
  <c r="AE539"/>
  <c r="AE541"/>
  <c r="AE543"/>
  <c r="AE545"/>
  <c r="AE547"/>
  <c r="AE549"/>
  <c r="AE551"/>
  <c r="AE553"/>
  <c r="AE555"/>
  <c r="AE557"/>
  <c r="AE559"/>
  <c r="AE561"/>
  <c r="AE563"/>
  <c r="AE565"/>
  <c r="AE567"/>
  <c r="AE569"/>
  <c r="AE571"/>
  <c r="AE573"/>
  <c r="AE575"/>
  <c r="AE577"/>
  <c r="AE579"/>
  <c r="AE581"/>
  <c r="AE583"/>
  <c r="AE585"/>
  <c r="AE587"/>
  <c r="AE589"/>
  <c r="AE591"/>
  <c r="AE593"/>
  <c r="AE595"/>
  <c r="AE597"/>
  <c r="AE599"/>
  <c r="AE601"/>
  <c r="AE603"/>
  <c r="AE605"/>
  <c r="AE607"/>
  <c r="AE609"/>
  <c r="AE611"/>
  <c r="AE613"/>
  <c r="AE615"/>
  <c r="AE617"/>
  <c r="AE619"/>
  <c r="AE621"/>
  <c r="AE623"/>
  <c r="AE625"/>
  <c r="AE627"/>
  <c r="AE629"/>
  <c r="AE631"/>
  <c r="AE633"/>
  <c r="AE635"/>
  <c r="AE637"/>
  <c r="AE460"/>
  <c r="AE462"/>
  <c r="AE464"/>
  <c r="AE466"/>
  <c r="AE468"/>
  <c r="AE470"/>
  <c r="AE472"/>
  <c r="AE474"/>
  <c r="AE476"/>
  <c r="AE478"/>
  <c r="AE480"/>
  <c r="AE482"/>
  <c r="AE484"/>
  <c r="AE486"/>
  <c r="AE488"/>
  <c r="AE490"/>
  <c r="AE492"/>
  <c r="AE494"/>
  <c r="AE496"/>
  <c r="AE498"/>
  <c r="AE500"/>
  <c r="AE502"/>
  <c r="AE504"/>
  <c r="AE506"/>
  <c r="AE508"/>
  <c r="AE510"/>
  <c r="AE638"/>
  <c r="AE640"/>
  <c r="AE642"/>
  <c r="AE644"/>
  <c r="AE646"/>
  <c r="AE648"/>
  <c r="AE650"/>
  <c r="AE652"/>
  <c r="AE654"/>
  <c r="AE656"/>
  <c r="AE658"/>
  <c r="AE660"/>
  <c r="AE662"/>
  <c r="AE664"/>
  <c r="AE666"/>
  <c r="AE668"/>
  <c r="AE670"/>
  <c r="AE672"/>
  <c r="AE674"/>
  <c r="AE676"/>
  <c r="AE678"/>
  <c r="AE680"/>
  <c r="AE682"/>
  <c r="AE684"/>
  <c r="AE686"/>
  <c r="AE688"/>
  <c r="AE690"/>
  <c r="AE692"/>
  <c r="AE694"/>
  <c r="AE696"/>
  <c r="AE698"/>
  <c r="AE700"/>
  <c r="AE702"/>
  <c r="AE704"/>
  <c r="AE706"/>
  <c r="AE708"/>
  <c r="AE512"/>
  <c r="AE514"/>
  <c r="AE516"/>
  <c r="AE518"/>
  <c r="AE520"/>
  <c r="AE522"/>
  <c r="AE524"/>
  <c r="AE526"/>
  <c r="AE528"/>
  <c r="AE530"/>
  <c r="AE532"/>
  <c r="AE534"/>
  <c r="AE536"/>
  <c r="AE538"/>
  <c r="AE540"/>
  <c r="AE542"/>
  <c r="AE544"/>
  <c r="AE546"/>
  <c r="AE548"/>
  <c r="AE550"/>
  <c r="AE552"/>
  <c r="AE554"/>
  <c r="AE556"/>
  <c r="AE558"/>
  <c r="AE560"/>
  <c r="AE562"/>
  <c r="AE564"/>
  <c r="AE566"/>
  <c r="AE568"/>
  <c r="AE570"/>
  <c r="AE572"/>
  <c r="AE574"/>
  <c r="AE576"/>
  <c r="AE578"/>
  <c r="AE580"/>
  <c r="AE582"/>
  <c r="AE584"/>
  <c r="AE586"/>
  <c r="AE588"/>
  <c r="AE590"/>
  <c r="AE592"/>
  <c r="AE594"/>
  <c r="AE596"/>
  <c r="AE598"/>
  <c r="AE600"/>
  <c r="AE602"/>
  <c r="AE604"/>
  <c r="AE606"/>
  <c r="AE608"/>
  <c r="AE610"/>
  <c r="AE612"/>
  <c r="AE614"/>
  <c r="AE616"/>
  <c r="AE618"/>
  <c r="AE620"/>
  <c r="AE622"/>
  <c r="AE624"/>
  <c r="AE626"/>
  <c r="AE628"/>
  <c r="AE630"/>
  <c r="AE632"/>
  <c r="AE634"/>
  <c r="AE636"/>
  <c r="AE639"/>
  <c r="AE641"/>
  <c r="AE643"/>
  <c r="AE645"/>
  <c r="AE647"/>
  <c r="AE649"/>
  <c r="AE651"/>
  <c r="AE653"/>
  <c r="AE655"/>
  <c r="AE657"/>
  <c r="AE659"/>
  <c r="AE661"/>
  <c r="AE663"/>
  <c r="AE665"/>
  <c r="AE667"/>
  <c r="AE669"/>
  <c r="AE671"/>
  <c r="AE673"/>
  <c r="AE675"/>
  <c r="AE677"/>
  <c r="AE679"/>
  <c r="AE681"/>
  <c r="AE683"/>
  <c r="AE685"/>
  <c r="AE687"/>
  <c r="AE689"/>
  <c r="AE691"/>
  <c r="AE693"/>
  <c r="AE695"/>
  <c r="AE697"/>
  <c r="AE699"/>
  <c r="AE701"/>
  <c r="AE703"/>
  <c r="AE705"/>
  <c r="AE707"/>
  <c r="AE709"/>
  <c r="N3233"/>
  <c r="N3234" s="1"/>
  <c r="P3234"/>
  <c r="P3233"/>
  <c r="R3234"/>
  <c r="R3233"/>
  <c r="T3234"/>
  <c r="T3233"/>
  <c r="V3234"/>
  <c r="V3233"/>
  <c r="O3233"/>
  <c r="O3234" s="1"/>
  <c r="Q3233"/>
  <c r="Q3234" s="1"/>
  <c r="S3233"/>
  <c r="S3234" s="1"/>
  <c r="U3233"/>
  <c r="U3234" s="1"/>
  <c r="W3233"/>
  <c r="W3234" s="1"/>
</calcChain>
</file>

<file path=xl/comments1.xml><?xml version="1.0" encoding="utf-8"?>
<comments xmlns="http://schemas.openxmlformats.org/spreadsheetml/2006/main">
  <authors>
    <author>Кузнецов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Кузнецов:</t>
        </r>
        <r>
          <rPr>
            <sz val="9"/>
            <color indexed="81"/>
            <rFont val="Tahoma"/>
            <family val="2"/>
            <charset val="204"/>
          </rPr>
          <t xml:space="preserve">
th..b. / day</t>
        </r>
      </text>
    </comment>
  </commentList>
</comments>
</file>

<file path=xl/sharedStrings.xml><?xml version="1.0" encoding="utf-8"?>
<sst xmlns="http://schemas.openxmlformats.org/spreadsheetml/2006/main" count="900" uniqueCount="59">
  <si>
    <t>OilSupplyNonOpec</t>
  </si>
  <si>
    <t>OilSupplyOpec</t>
  </si>
  <si>
    <t>OilSupplyWorld</t>
  </si>
  <si>
    <t>OilDemandWorld</t>
  </si>
  <si>
    <t>WTIOpenInterest1</t>
  </si>
  <si>
    <t>WTIOpenInterest3</t>
  </si>
  <si>
    <t>WTIOpenInterest4</t>
  </si>
  <si>
    <t>WTIPrice1</t>
  </si>
  <si>
    <t>WTIPrice4</t>
  </si>
  <si>
    <t>WTIPrice3</t>
  </si>
  <si>
    <t>date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</si>
  <si>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</si>
  <si>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</si>
  <si>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</si>
  <si>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</si>
  <si>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</si>
  <si>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</si>
  <si>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NonRept_Positions_Long_All</t>
  </si>
  <si>
    <t>NonRept_Positions_Short_All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</si>
  <si>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</si>
  <si>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</si>
  <si>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</si>
  <si>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</si>
  <si>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</si>
  <si>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Market_and_Exchange_Names</t>
  </si>
  <si>
    <t>Report_Date_as_MM_DD_YYYY</t>
  </si>
  <si>
    <t>CRUDE OIL, LIGHT SWEET - NEW YORK MERCANTILE EXCHANGE</t>
  </si>
  <si>
    <t>week</t>
  </si>
  <si>
    <t>year</t>
  </si>
  <si>
    <t>OpenInterest</t>
  </si>
  <si>
    <t>NoncommercialLong</t>
  </si>
  <si>
    <t>NoncommercialShort</t>
  </si>
  <si>
    <t>NoncommercialSpreads</t>
  </si>
  <si>
    <t>CommercialLong</t>
  </si>
  <si>
    <t>CommercialShort</t>
  </si>
  <si>
    <t>NonreportablePositionsLong</t>
  </si>
  <si>
    <t>NonreportablePositionsShort</t>
  </si>
  <si>
    <t>SaudiRevenue</t>
  </si>
  <si>
    <t>SaudiExpenditure</t>
  </si>
  <si>
    <t>SaudiRevenueFromGDP</t>
  </si>
  <si>
    <t>SaudiExpenditureFromGDP</t>
  </si>
  <si>
    <t>supply</t>
  </si>
  <si>
    <t>demand</t>
  </si>
  <si>
    <t>год</t>
  </si>
  <si>
    <t>в день</t>
  </si>
  <si>
    <t>дней в месяце</t>
  </si>
  <si>
    <t>в месяц</t>
  </si>
  <si>
    <t>месяц</t>
  </si>
  <si>
    <t>ср цена</t>
  </si>
  <si>
    <t>month</t>
  </si>
  <si>
    <t>technical_month</t>
  </si>
  <si>
    <t>technical_year</t>
  </si>
  <si>
    <t>income</t>
  </si>
  <si>
    <t>SaudiRevenueFromOil</t>
  </si>
  <si>
    <t>WTIPriceYearlyAvg</t>
  </si>
  <si>
    <t>SaudiOilProductionYearly</t>
  </si>
  <si>
    <t>OilDemandUS</t>
  </si>
  <si>
    <t>OilSupplyUS</t>
  </si>
  <si>
    <t>d</t>
  </si>
</sst>
</file>

<file path=xl/styles.xml><?xml version="1.0" encoding="utf-8"?>
<styleSheet xmlns="http://schemas.openxmlformats.org/spreadsheetml/2006/main">
  <numFmts count="2">
    <numFmt numFmtId="43" formatCode="_-* #,##0.00_₽_-;\-* #,##0.00_₽_-;_-* &quot;-&quot;??_₽_-;_-@_-"/>
    <numFmt numFmtId="164" formatCode="_-* #,##0_₽_-;\-* #,##0_₽_-;_-* &quot;-&quot;??_₽_-;_-@_-"/>
  </numFmts>
  <fonts count="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1" applyNumberFormat="1" applyFont="1" applyBorder="1"/>
    <xf numFmtId="0" fontId="0" fillId="0" borderId="0" xfId="0" applyBorder="1"/>
    <xf numFmtId="14" fontId="0" fillId="0" borderId="0" xfId="0" applyNumberFormat="1"/>
    <xf numFmtId="0" fontId="0" fillId="0" borderId="0" xfId="0" applyFont="1"/>
    <xf numFmtId="164" fontId="0" fillId="0" borderId="0" xfId="1" applyNumberFormat="1" applyFont="1"/>
    <xf numFmtId="9" fontId="0" fillId="0" borderId="0" xfId="2" applyFont="1"/>
    <xf numFmtId="164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0" borderId="0" xfId="0" applyFill="1" applyBorder="1"/>
    <xf numFmtId="1" fontId="0" fillId="0" borderId="0" xfId="0" applyNumberFormat="1"/>
  </cellXfs>
  <cellStyles count="3">
    <cellStyle name="Обычный" xfId="0" builtinId="0"/>
    <cellStyle name="Процентный" xfId="2" builtinId="5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122"/>
  <sheetViews>
    <sheetView tabSelected="1" topLeftCell="A1717" zoomScale="55" zoomScaleNormal="55" workbookViewId="0">
      <selection activeCell="G1718" sqref="G1718"/>
    </sheetView>
  </sheetViews>
  <sheetFormatPr defaultRowHeight="15"/>
  <cols>
    <col min="1" max="1" width="11.28515625" bestFit="1" customWidth="1"/>
    <col min="2" max="2" width="10" style="2" bestFit="1" customWidth="1"/>
    <col min="3" max="7" width="10" style="2" customWidth="1"/>
    <col min="8" max="13" width="9.140625" style="2"/>
    <col min="32" max="32" width="16.5703125" bestFit="1" customWidth="1"/>
    <col min="33" max="33" width="14.5703125" bestFit="1" customWidth="1"/>
  </cols>
  <sheetData>
    <row r="1" spans="1:33">
      <c r="A1" s="2" t="s">
        <v>10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9</v>
      </c>
      <c r="G1" s="2" t="s">
        <v>8</v>
      </c>
      <c r="H1" s="2" t="s">
        <v>0</v>
      </c>
      <c r="I1" s="2" t="s">
        <v>1</v>
      </c>
      <c r="J1" s="2" t="s">
        <v>2</v>
      </c>
      <c r="K1" s="2" t="s">
        <v>3</v>
      </c>
      <c r="L1" s="10" t="s">
        <v>57</v>
      </c>
      <c r="M1" s="10" t="s">
        <v>56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5" t="s">
        <v>37</v>
      </c>
      <c r="AB1" s="5" t="s">
        <v>38</v>
      </c>
      <c r="AC1" t="s">
        <v>55</v>
      </c>
      <c r="AD1" t="s">
        <v>54</v>
      </c>
      <c r="AE1" t="s">
        <v>53</v>
      </c>
      <c r="AF1" s="2" t="s">
        <v>50</v>
      </c>
      <c r="AG1" s="2" t="s">
        <v>51</v>
      </c>
    </row>
    <row r="2" spans="1:33">
      <c r="A2" s="3">
        <v>36586</v>
      </c>
      <c r="B2" s="1">
        <v>126784</v>
      </c>
      <c r="C2" s="1">
        <v>58777</v>
      </c>
      <c r="D2" s="1">
        <v>37494</v>
      </c>
      <c r="E2" s="1">
        <v>31.77</v>
      </c>
      <c r="F2" s="1">
        <v>28.69</v>
      </c>
      <c r="G2" s="1">
        <v>27.66</v>
      </c>
      <c r="H2" s="2">
        <v>46.5</v>
      </c>
      <c r="I2" s="2">
        <v>26.3</v>
      </c>
      <c r="J2" s="2">
        <v>75.8</v>
      </c>
      <c r="K2" s="2">
        <v>77.599999999999994</v>
      </c>
      <c r="L2">
        <f>SUMIFS(US!B:B,US!$D:$D,YEAR(daily!$A2),US!$E:$E,MONTH(daily!$A2))</f>
        <v>9238</v>
      </c>
      <c r="M2">
        <f>SUMIFS(US!C:C,US!$D:$D,YEAR(daily!$A2),US!$E:$E,MONTH(daily!$A2))</f>
        <v>19218</v>
      </c>
      <c r="N2">
        <f>SUMIFS(COT!E:E,COT!$A:$A,YEAR(daily!$A2),COT!$B:$B,WEEKNUM(daily!$A2))</f>
        <v>500336</v>
      </c>
      <c r="O2">
        <f>SUMIFS(COT!F:F,COT!$A:$A,YEAR(daily!$A2),COT!$B:$B,WEEKNUM(daily!$A2))</f>
        <v>71652</v>
      </c>
      <c r="P2">
        <f>SUMIFS(COT!G:G,COT!$A:$A,YEAR(daily!$A2),COT!$B:$B,WEEKNUM(daily!$A2))</f>
        <v>27160</v>
      </c>
      <c r="Q2">
        <f>SUMIFS(COT!H:H,COT!$A:$A,YEAR(daily!$A2),COT!$B:$B,WEEKNUM(daily!$A2))</f>
        <v>31324</v>
      </c>
      <c r="R2">
        <f>SUMIFS(COT!I:I,COT!$A:$A,YEAR(daily!$A2),COT!$B:$B,WEEKNUM(daily!$A2))</f>
        <v>347466</v>
      </c>
      <c r="S2">
        <f>SUMIFS(COT!J:J,COT!$A:$A,YEAR(daily!$A2),COT!$B:$B,WEEKNUM(daily!$A2))</f>
        <v>392782</v>
      </c>
      <c r="T2">
        <f>SUMIFS(COT!K:K,COT!$A:$A,YEAR(daily!$A2),COT!$B:$B,WEEKNUM(daily!$A2))</f>
        <v>49894</v>
      </c>
      <c r="U2">
        <f>SUMIFS(COT!L:L,COT!$A:$A,YEAR(daily!$A2),COT!$B:$B,WEEKNUM(daily!$A2))</f>
        <v>49070</v>
      </c>
      <c r="V2">
        <f>SUMIFS(COT!M:M,COT!$A:$A,YEAR(daily!$A2),COT!$B:$B,WEEKNUM(daily!$A2))</f>
        <v>46</v>
      </c>
      <c r="W2">
        <f>SUMIFS(COT!N:N,COT!$A:$A,YEAR(daily!$A2),COT!$B:$B,WEEKNUM(daily!$A2))</f>
        <v>37</v>
      </c>
      <c r="X2">
        <f>SUMIFS(COT!O:O,COT!$A:$A,YEAR(daily!$A2),COT!$B:$B,WEEKNUM(daily!$A2))</f>
        <v>37</v>
      </c>
      <c r="Y2">
        <f>SUMIFS(COT!P:P,COT!$A:$A,YEAR(daily!$A2),COT!$B:$B,WEEKNUM(daily!$A2))</f>
        <v>89</v>
      </c>
      <c r="Z2">
        <f>SUMIFS(COT!Q:Q,COT!$A:$A,YEAR(daily!$A2),COT!$B:$B,WEEKNUM(daily!$A2))</f>
        <v>100</v>
      </c>
      <c r="AA2">
        <f>SUMIFS(Saudi!B:B,Saudi!$A:$A,YEAR(daily!$A2))</f>
        <v>258.10000000000002</v>
      </c>
      <c r="AB2">
        <f>SUMIFS(Saudi!C:C,Saudi!$A:$A,YEAR(daily!$A2))</f>
        <v>235.471</v>
      </c>
      <c r="AC2">
        <f>SUMIFS(Saudi!F:F,Saudi!$A:$A,YEAR(daily!$A2))</f>
        <v>3468177</v>
      </c>
      <c r="AD2">
        <f>SUMIFS(Saudi!G:G,Saudi!$A:$A,YEAR(daily!$A2))</f>
        <v>30.206255765126471</v>
      </c>
      <c r="AE2">
        <f>SUMIFS(Saudi!H:H,Saudi!$A:$A,YEAR(daily!$A2))</f>
        <v>104760641.50072902</v>
      </c>
      <c r="AF2" s="5">
        <f t="shared" ref="AF2:AF65" si="0">MONTH(A2)</f>
        <v>3</v>
      </c>
      <c r="AG2" s="5">
        <f t="shared" ref="AG2:AG65" si="1">YEAR(A2)</f>
        <v>2000</v>
      </c>
    </row>
    <row r="3" spans="1:33">
      <c r="A3" s="3">
        <v>36587</v>
      </c>
      <c r="B3" s="1">
        <v>122978</v>
      </c>
      <c r="C3" s="1">
        <v>58365</v>
      </c>
      <c r="D3" s="1">
        <v>40037</v>
      </c>
      <c r="E3" s="1">
        <v>31.69</v>
      </c>
      <c r="F3" s="1">
        <v>28.71</v>
      </c>
      <c r="G3" s="1">
        <v>27.68</v>
      </c>
      <c r="H3" s="2">
        <v>46.5</v>
      </c>
      <c r="I3" s="2">
        <v>26.3</v>
      </c>
      <c r="J3" s="2">
        <v>75.8</v>
      </c>
      <c r="K3" s="2">
        <v>77.599999999999994</v>
      </c>
      <c r="L3">
        <f>SUMIFS(US!B:B,US!$D:$D,YEAR(daily!$A3),US!$E:$E,MONTH(daily!$A3))</f>
        <v>9238</v>
      </c>
      <c r="M3">
        <f>SUMIFS(US!C:C,US!$D:$D,YEAR(daily!$A3),US!$E:$E,MONTH(daily!$A3))</f>
        <v>19218</v>
      </c>
      <c r="N3">
        <f>SUMIFS(COT!E:E,COT!$A:$A,YEAR(daily!$A3),COT!$B:$B,WEEKNUM(daily!$A3))</f>
        <v>500336</v>
      </c>
      <c r="O3">
        <f>SUMIFS(COT!F:F,COT!$A:$A,YEAR(daily!$A3),COT!$B:$B,WEEKNUM(daily!$A3))</f>
        <v>71652</v>
      </c>
      <c r="P3">
        <f>SUMIFS(COT!G:G,COT!$A:$A,YEAR(daily!$A3),COT!$B:$B,WEEKNUM(daily!$A3))</f>
        <v>27160</v>
      </c>
      <c r="Q3">
        <f>SUMIFS(COT!H:H,COT!$A:$A,YEAR(daily!$A3),COT!$B:$B,WEEKNUM(daily!$A3))</f>
        <v>31324</v>
      </c>
      <c r="R3">
        <f>SUMIFS(COT!I:I,COT!$A:$A,YEAR(daily!$A3),COT!$B:$B,WEEKNUM(daily!$A3))</f>
        <v>347466</v>
      </c>
      <c r="S3">
        <f>SUMIFS(COT!J:J,COT!$A:$A,YEAR(daily!$A3),COT!$B:$B,WEEKNUM(daily!$A3))</f>
        <v>392782</v>
      </c>
      <c r="T3">
        <f>SUMIFS(COT!K:K,COT!$A:$A,YEAR(daily!$A3),COT!$B:$B,WEEKNUM(daily!$A3))</f>
        <v>49894</v>
      </c>
      <c r="U3">
        <f>SUMIFS(COT!L:L,COT!$A:$A,YEAR(daily!$A3),COT!$B:$B,WEEKNUM(daily!$A3))</f>
        <v>49070</v>
      </c>
      <c r="V3">
        <f>SUMIFS(COT!M:M,COT!$A:$A,YEAR(daily!$A3),COT!$B:$B,WEEKNUM(daily!$A3))</f>
        <v>46</v>
      </c>
      <c r="W3">
        <f>SUMIFS(COT!N:N,COT!$A:$A,YEAR(daily!$A3),COT!$B:$B,WEEKNUM(daily!$A3))</f>
        <v>37</v>
      </c>
      <c r="X3">
        <f>SUMIFS(COT!O:O,COT!$A:$A,YEAR(daily!$A3),COT!$B:$B,WEEKNUM(daily!$A3))</f>
        <v>37</v>
      </c>
      <c r="Y3">
        <f>SUMIFS(COT!P:P,COT!$A:$A,YEAR(daily!$A3),COT!$B:$B,WEEKNUM(daily!$A3))</f>
        <v>89</v>
      </c>
      <c r="Z3">
        <f>SUMIFS(COT!Q:Q,COT!$A:$A,YEAR(daily!$A3),COT!$B:$B,WEEKNUM(daily!$A3))</f>
        <v>100</v>
      </c>
      <c r="AA3">
        <f>SUMIFS(Saudi!B:B,Saudi!$A:$A,YEAR(daily!$A3))</f>
        <v>258.10000000000002</v>
      </c>
      <c r="AB3">
        <f>SUMIFS(Saudi!C:C,Saudi!$A:$A,YEAR(daily!$A3))</f>
        <v>235.471</v>
      </c>
      <c r="AC3">
        <f>SUMIFS(Saudi!F:F,Saudi!$A:$A,YEAR(daily!$A3))</f>
        <v>3468177</v>
      </c>
      <c r="AD3">
        <f>SUMIFS(Saudi!G:G,Saudi!$A:$A,YEAR(daily!$A3))</f>
        <v>30.206255765126471</v>
      </c>
      <c r="AE3">
        <f>SUMIFS(Saudi!H:H,Saudi!$A:$A,YEAR(daily!$A3))</f>
        <v>104760641.50072902</v>
      </c>
      <c r="AF3" s="5">
        <f t="shared" si="0"/>
        <v>3</v>
      </c>
      <c r="AG3" s="5">
        <f t="shared" si="1"/>
        <v>2000</v>
      </c>
    </row>
    <row r="4" spans="1:33">
      <c r="A4" s="3">
        <v>36588</v>
      </c>
      <c r="B4" s="1">
        <v>119026</v>
      </c>
      <c r="C4" s="1">
        <v>60805</v>
      </c>
      <c r="D4" s="1">
        <v>39708</v>
      </c>
      <c r="E4" s="1">
        <v>31.51</v>
      </c>
      <c r="F4" s="1">
        <v>28.68</v>
      </c>
      <c r="G4" s="1">
        <v>27.68</v>
      </c>
      <c r="H4" s="2">
        <v>46.5</v>
      </c>
      <c r="I4" s="2">
        <v>26.3</v>
      </c>
      <c r="J4" s="2">
        <v>75.8</v>
      </c>
      <c r="K4" s="2">
        <v>77.599999999999994</v>
      </c>
      <c r="L4">
        <f>SUMIFS(US!B:B,US!$D:$D,YEAR(daily!$A4),US!$E:$E,MONTH(daily!$A4))</f>
        <v>9238</v>
      </c>
      <c r="M4">
        <f>SUMIFS(US!C:C,US!$D:$D,YEAR(daily!$A4),US!$E:$E,MONTH(daily!$A4))</f>
        <v>19218</v>
      </c>
      <c r="N4">
        <f>SUMIFS(COT!E:E,COT!$A:$A,YEAR(daily!$A4),COT!$B:$B,WEEKNUM(daily!$A4))</f>
        <v>500336</v>
      </c>
      <c r="O4">
        <f>SUMIFS(COT!F:F,COT!$A:$A,YEAR(daily!$A4),COT!$B:$B,WEEKNUM(daily!$A4))</f>
        <v>71652</v>
      </c>
      <c r="P4">
        <f>SUMIFS(COT!G:G,COT!$A:$A,YEAR(daily!$A4),COT!$B:$B,WEEKNUM(daily!$A4))</f>
        <v>27160</v>
      </c>
      <c r="Q4">
        <f>SUMIFS(COT!H:H,COT!$A:$A,YEAR(daily!$A4),COT!$B:$B,WEEKNUM(daily!$A4))</f>
        <v>31324</v>
      </c>
      <c r="R4">
        <f>SUMIFS(COT!I:I,COT!$A:$A,YEAR(daily!$A4),COT!$B:$B,WEEKNUM(daily!$A4))</f>
        <v>347466</v>
      </c>
      <c r="S4">
        <f>SUMIFS(COT!J:J,COT!$A:$A,YEAR(daily!$A4),COT!$B:$B,WEEKNUM(daily!$A4))</f>
        <v>392782</v>
      </c>
      <c r="T4">
        <f>SUMIFS(COT!K:K,COT!$A:$A,YEAR(daily!$A4),COT!$B:$B,WEEKNUM(daily!$A4))</f>
        <v>49894</v>
      </c>
      <c r="U4">
        <f>SUMIFS(COT!L:L,COT!$A:$A,YEAR(daily!$A4),COT!$B:$B,WEEKNUM(daily!$A4))</f>
        <v>49070</v>
      </c>
      <c r="V4">
        <f>SUMIFS(COT!M:M,COT!$A:$A,YEAR(daily!$A4),COT!$B:$B,WEEKNUM(daily!$A4))</f>
        <v>46</v>
      </c>
      <c r="W4">
        <f>SUMIFS(COT!N:N,COT!$A:$A,YEAR(daily!$A4),COT!$B:$B,WEEKNUM(daily!$A4))</f>
        <v>37</v>
      </c>
      <c r="X4">
        <f>SUMIFS(COT!O:O,COT!$A:$A,YEAR(daily!$A4),COT!$B:$B,WEEKNUM(daily!$A4))</f>
        <v>37</v>
      </c>
      <c r="Y4">
        <f>SUMIFS(COT!P:P,COT!$A:$A,YEAR(daily!$A4),COT!$B:$B,WEEKNUM(daily!$A4))</f>
        <v>89</v>
      </c>
      <c r="Z4">
        <f>SUMIFS(COT!Q:Q,COT!$A:$A,YEAR(daily!$A4),COT!$B:$B,WEEKNUM(daily!$A4))</f>
        <v>100</v>
      </c>
      <c r="AA4">
        <f>SUMIFS(Saudi!B:B,Saudi!$A:$A,YEAR(daily!$A4))</f>
        <v>258.10000000000002</v>
      </c>
      <c r="AB4">
        <f>SUMIFS(Saudi!C:C,Saudi!$A:$A,YEAR(daily!$A4))</f>
        <v>235.471</v>
      </c>
      <c r="AC4">
        <f>SUMIFS(Saudi!F:F,Saudi!$A:$A,YEAR(daily!$A4))</f>
        <v>3468177</v>
      </c>
      <c r="AD4">
        <f>SUMIFS(Saudi!G:G,Saudi!$A:$A,YEAR(daily!$A4))</f>
        <v>30.206255765126471</v>
      </c>
      <c r="AE4">
        <f>SUMIFS(Saudi!H:H,Saudi!$A:$A,YEAR(daily!$A4))</f>
        <v>104760641.50072902</v>
      </c>
      <c r="AF4" s="5">
        <f t="shared" si="0"/>
        <v>3</v>
      </c>
      <c r="AG4" s="5">
        <f t="shared" si="1"/>
        <v>2000</v>
      </c>
    </row>
    <row r="5" spans="1:33">
      <c r="A5" s="3">
        <v>36591</v>
      </c>
      <c r="B5" s="1">
        <v>115281</v>
      </c>
      <c r="C5" s="1">
        <v>60370</v>
      </c>
      <c r="D5" s="1">
        <v>39661</v>
      </c>
      <c r="E5" s="1">
        <v>32.18</v>
      </c>
      <c r="F5" s="1">
        <v>29.16</v>
      </c>
      <c r="G5" s="1">
        <v>28.12</v>
      </c>
      <c r="H5" s="2">
        <v>46.5</v>
      </c>
      <c r="I5" s="2">
        <v>26.3</v>
      </c>
      <c r="J5" s="2">
        <v>75.8</v>
      </c>
      <c r="K5" s="2">
        <v>77.599999999999994</v>
      </c>
      <c r="L5">
        <f>SUMIFS(US!B:B,US!$D:$D,YEAR(daily!$A5),US!$E:$E,MONTH(daily!$A5))</f>
        <v>9238</v>
      </c>
      <c r="M5">
        <f>SUMIFS(US!C:C,US!$D:$D,YEAR(daily!$A5),US!$E:$E,MONTH(daily!$A5))</f>
        <v>19218</v>
      </c>
      <c r="N5">
        <f>SUMIFS(COT!E:E,COT!$A:$A,YEAR(daily!$A5),COT!$B:$B,WEEKNUM(daily!$A5))</f>
        <v>518623</v>
      </c>
      <c r="O5">
        <f>SUMIFS(COT!F:F,COT!$A:$A,YEAR(daily!$A5),COT!$B:$B,WEEKNUM(daily!$A5))</f>
        <v>66663</v>
      </c>
      <c r="P5">
        <f>SUMIFS(COT!G:G,COT!$A:$A,YEAR(daily!$A5),COT!$B:$B,WEEKNUM(daily!$A5))</f>
        <v>27636</v>
      </c>
      <c r="Q5">
        <f>SUMIFS(COT!H:H,COT!$A:$A,YEAR(daily!$A5),COT!$B:$B,WEEKNUM(daily!$A5))</f>
        <v>31314</v>
      </c>
      <c r="R5">
        <f>SUMIFS(COT!I:I,COT!$A:$A,YEAR(daily!$A5),COT!$B:$B,WEEKNUM(daily!$A5))</f>
        <v>367206</v>
      </c>
      <c r="S5">
        <f>SUMIFS(COT!J:J,COT!$A:$A,YEAR(daily!$A5),COT!$B:$B,WEEKNUM(daily!$A5))</f>
        <v>405337</v>
      </c>
      <c r="T5">
        <f>SUMIFS(COT!K:K,COT!$A:$A,YEAR(daily!$A5),COT!$B:$B,WEEKNUM(daily!$A5))</f>
        <v>53440</v>
      </c>
      <c r="U5">
        <f>SUMIFS(COT!L:L,COT!$A:$A,YEAR(daily!$A5),COT!$B:$B,WEEKNUM(daily!$A5))</f>
        <v>54336</v>
      </c>
      <c r="V5">
        <f>SUMIFS(COT!M:M,COT!$A:$A,YEAR(daily!$A5),COT!$B:$B,WEEKNUM(daily!$A5))</f>
        <v>41</v>
      </c>
      <c r="W5">
        <f>SUMIFS(COT!N:N,COT!$A:$A,YEAR(daily!$A5),COT!$B:$B,WEEKNUM(daily!$A5))</f>
        <v>40</v>
      </c>
      <c r="X5">
        <f>SUMIFS(COT!O:O,COT!$A:$A,YEAR(daily!$A5),COT!$B:$B,WEEKNUM(daily!$A5))</f>
        <v>38</v>
      </c>
      <c r="Y5">
        <f>SUMIFS(COT!P:P,COT!$A:$A,YEAR(daily!$A5),COT!$B:$B,WEEKNUM(daily!$A5))</f>
        <v>92</v>
      </c>
      <c r="Z5">
        <f>SUMIFS(COT!Q:Q,COT!$A:$A,YEAR(daily!$A5),COT!$B:$B,WEEKNUM(daily!$A5))</f>
        <v>101</v>
      </c>
      <c r="AA5">
        <f>SUMIFS(Saudi!B:B,Saudi!$A:$A,YEAR(daily!$A5))</f>
        <v>258.10000000000002</v>
      </c>
      <c r="AB5">
        <f>SUMIFS(Saudi!C:C,Saudi!$A:$A,YEAR(daily!$A5))</f>
        <v>235.471</v>
      </c>
      <c r="AC5">
        <f>SUMIFS(Saudi!F:F,Saudi!$A:$A,YEAR(daily!$A5))</f>
        <v>3468177</v>
      </c>
      <c r="AD5">
        <f>SUMIFS(Saudi!G:G,Saudi!$A:$A,YEAR(daily!$A5))</f>
        <v>30.206255765126471</v>
      </c>
      <c r="AE5">
        <f>SUMIFS(Saudi!H:H,Saudi!$A:$A,YEAR(daily!$A5))</f>
        <v>104760641.50072902</v>
      </c>
      <c r="AF5" s="5">
        <f t="shared" si="0"/>
        <v>3</v>
      </c>
      <c r="AG5" s="5">
        <f t="shared" si="1"/>
        <v>2000</v>
      </c>
    </row>
    <row r="6" spans="1:33">
      <c r="A6" s="3">
        <v>36592</v>
      </c>
      <c r="B6" s="1">
        <v>112497</v>
      </c>
      <c r="C6" s="1">
        <v>62617</v>
      </c>
      <c r="D6" s="1">
        <v>40659</v>
      </c>
      <c r="E6" s="1">
        <v>34.130000000000003</v>
      </c>
      <c r="F6" s="1">
        <v>30.66</v>
      </c>
      <c r="G6" s="1">
        <v>29.46</v>
      </c>
      <c r="H6" s="2">
        <v>46.5</v>
      </c>
      <c r="I6" s="2">
        <v>26.3</v>
      </c>
      <c r="J6" s="2">
        <v>75.8</v>
      </c>
      <c r="K6" s="2">
        <v>77.599999999999994</v>
      </c>
      <c r="L6">
        <f>SUMIFS(US!B:B,US!$D:$D,YEAR(daily!$A6),US!$E:$E,MONTH(daily!$A6))</f>
        <v>9238</v>
      </c>
      <c r="M6">
        <f>SUMIFS(US!C:C,US!$D:$D,YEAR(daily!$A6),US!$E:$E,MONTH(daily!$A6))</f>
        <v>19218</v>
      </c>
      <c r="N6">
        <f>SUMIFS(COT!E:E,COT!$A:$A,YEAR(daily!$A6),COT!$B:$B,WEEKNUM(daily!$A6))</f>
        <v>518623</v>
      </c>
      <c r="O6">
        <f>SUMIFS(COT!F:F,COT!$A:$A,YEAR(daily!$A6),COT!$B:$B,WEEKNUM(daily!$A6))</f>
        <v>66663</v>
      </c>
      <c r="P6">
        <f>SUMIFS(COT!G:G,COT!$A:$A,YEAR(daily!$A6),COT!$B:$B,WEEKNUM(daily!$A6))</f>
        <v>27636</v>
      </c>
      <c r="Q6">
        <f>SUMIFS(COT!H:H,COT!$A:$A,YEAR(daily!$A6),COT!$B:$B,WEEKNUM(daily!$A6))</f>
        <v>31314</v>
      </c>
      <c r="R6">
        <f>SUMIFS(COT!I:I,COT!$A:$A,YEAR(daily!$A6),COT!$B:$B,WEEKNUM(daily!$A6))</f>
        <v>367206</v>
      </c>
      <c r="S6">
        <f>SUMIFS(COT!J:J,COT!$A:$A,YEAR(daily!$A6),COT!$B:$B,WEEKNUM(daily!$A6))</f>
        <v>405337</v>
      </c>
      <c r="T6">
        <f>SUMIFS(COT!K:K,COT!$A:$A,YEAR(daily!$A6),COT!$B:$B,WEEKNUM(daily!$A6))</f>
        <v>53440</v>
      </c>
      <c r="U6">
        <f>SUMIFS(COT!L:L,COT!$A:$A,YEAR(daily!$A6),COT!$B:$B,WEEKNUM(daily!$A6))</f>
        <v>54336</v>
      </c>
      <c r="V6">
        <f>SUMIFS(COT!M:M,COT!$A:$A,YEAR(daily!$A6),COT!$B:$B,WEEKNUM(daily!$A6))</f>
        <v>41</v>
      </c>
      <c r="W6">
        <f>SUMIFS(COT!N:N,COT!$A:$A,YEAR(daily!$A6),COT!$B:$B,WEEKNUM(daily!$A6))</f>
        <v>40</v>
      </c>
      <c r="X6">
        <f>SUMIFS(COT!O:O,COT!$A:$A,YEAR(daily!$A6),COT!$B:$B,WEEKNUM(daily!$A6))</f>
        <v>38</v>
      </c>
      <c r="Y6">
        <f>SUMIFS(COT!P:P,COT!$A:$A,YEAR(daily!$A6),COT!$B:$B,WEEKNUM(daily!$A6))</f>
        <v>92</v>
      </c>
      <c r="Z6">
        <f>SUMIFS(COT!Q:Q,COT!$A:$A,YEAR(daily!$A6),COT!$B:$B,WEEKNUM(daily!$A6))</f>
        <v>101</v>
      </c>
      <c r="AA6">
        <f>SUMIFS(Saudi!B:B,Saudi!$A:$A,YEAR(daily!$A6))</f>
        <v>258.10000000000002</v>
      </c>
      <c r="AB6">
        <f>SUMIFS(Saudi!C:C,Saudi!$A:$A,YEAR(daily!$A6))</f>
        <v>235.471</v>
      </c>
      <c r="AC6">
        <f>SUMIFS(Saudi!F:F,Saudi!$A:$A,YEAR(daily!$A6))</f>
        <v>3468177</v>
      </c>
      <c r="AD6">
        <f>SUMIFS(Saudi!G:G,Saudi!$A:$A,YEAR(daily!$A6))</f>
        <v>30.206255765126471</v>
      </c>
      <c r="AE6">
        <f>SUMIFS(Saudi!H:H,Saudi!$A:$A,YEAR(daily!$A6))</f>
        <v>104760641.50072902</v>
      </c>
      <c r="AF6" s="5">
        <f t="shared" si="0"/>
        <v>3</v>
      </c>
      <c r="AG6" s="5">
        <f t="shared" si="1"/>
        <v>2000</v>
      </c>
    </row>
    <row r="7" spans="1:33">
      <c r="A7" s="3">
        <v>36593</v>
      </c>
      <c r="B7" s="1">
        <v>111156</v>
      </c>
      <c r="C7" s="1">
        <v>64292</v>
      </c>
      <c r="D7" s="1">
        <v>41551</v>
      </c>
      <c r="E7" s="1">
        <v>31.26</v>
      </c>
      <c r="F7" s="1">
        <v>28.09</v>
      </c>
      <c r="G7" s="1">
        <v>27.07</v>
      </c>
      <c r="H7" s="2">
        <v>46.5</v>
      </c>
      <c r="I7" s="2">
        <v>26.3</v>
      </c>
      <c r="J7" s="2">
        <v>75.8</v>
      </c>
      <c r="K7" s="2">
        <v>77.599999999999994</v>
      </c>
      <c r="L7">
        <f>SUMIFS(US!B:B,US!$D:$D,YEAR(daily!$A7),US!$E:$E,MONTH(daily!$A7))</f>
        <v>9238</v>
      </c>
      <c r="M7">
        <f>SUMIFS(US!C:C,US!$D:$D,YEAR(daily!$A7),US!$E:$E,MONTH(daily!$A7))</f>
        <v>19218</v>
      </c>
      <c r="N7">
        <f>SUMIFS(COT!E:E,COT!$A:$A,YEAR(daily!$A7),COT!$B:$B,WEEKNUM(daily!$A7))</f>
        <v>518623</v>
      </c>
      <c r="O7">
        <f>SUMIFS(COT!F:F,COT!$A:$A,YEAR(daily!$A7),COT!$B:$B,WEEKNUM(daily!$A7))</f>
        <v>66663</v>
      </c>
      <c r="P7">
        <f>SUMIFS(COT!G:G,COT!$A:$A,YEAR(daily!$A7),COT!$B:$B,WEEKNUM(daily!$A7))</f>
        <v>27636</v>
      </c>
      <c r="Q7">
        <f>SUMIFS(COT!H:H,COT!$A:$A,YEAR(daily!$A7),COT!$B:$B,WEEKNUM(daily!$A7))</f>
        <v>31314</v>
      </c>
      <c r="R7">
        <f>SUMIFS(COT!I:I,COT!$A:$A,YEAR(daily!$A7),COT!$B:$B,WEEKNUM(daily!$A7))</f>
        <v>367206</v>
      </c>
      <c r="S7">
        <f>SUMIFS(COT!J:J,COT!$A:$A,YEAR(daily!$A7),COT!$B:$B,WEEKNUM(daily!$A7))</f>
        <v>405337</v>
      </c>
      <c r="T7">
        <f>SUMIFS(COT!K:K,COT!$A:$A,YEAR(daily!$A7),COT!$B:$B,WEEKNUM(daily!$A7))</f>
        <v>53440</v>
      </c>
      <c r="U7">
        <f>SUMIFS(COT!L:L,COT!$A:$A,YEAR(daily!$A7),COT!$B:$B,WEEKNUM(daily!$A7))</f>
        <v>54336</v>
      </c>
      <c r="V7">
        <f>SUMIFS(COT!M:M,COT!$A:$A,YEAR(daily!$A7),COT!$B:$B,WEEKNUM(daily!$A7))</f>
        <v>41</v>
      </c>
      <c r="W7">
        <f>SUMIFS(COT!N:N,COT!$A:$A,YEAR(daily!$A7),COT!$B:$B,WEEKNUM(daily!$A7))</f>
        <v>40</v>
      </c>
      <c r="X7">
        <f>SUMIFS(COT!O:O,COT!$A:$A,YEAR(daily!$A7),COT!$B:$B,WEEKNUM(daily!$A7))</f>
        <v>38</v>
      </c>
      <c r="Y7">
        <f>SUMIFS(COT!P:P,COT!$A:$A,YEAR(daily!$A7),COT!$B:$B,WEEKNUM(daily!$A7))</f>
        <v>92</v>
      </c>
      <c r="Z7">
        <f>SUMIFS(COT!Q:Q,COT!$A:$A,YEAR(daily!$A7),COT!$B:$B,WEEKNUM(daily!$A7))</f>
        <v>101</v>
      </c>
      <c r="AA7">
        <f>SUMIFS(Saudi!B:B,Saudi!$A:$A,YEAR(daily!$A7))</f>
        <v>258.10000000000002</v>
      </c>
      <c r="AB7">
        <f>SUMIFS(Saudi!C:C,Saudi!$A:$A,YEAR(daily!$A7))</f>
        <v>235.471</v>
      </c>
      <c r="AC7">
        <f>SUMIFS(Saudi!F:F,Saudi!$A:$A,YEAR(daily!$A7))</f>
        <v>3468177</v>
      </c>
      <c r="AD7">
        <f>SUMIFS(Saudi!G:G,Saudi!$A:$A,YEAR(daily!$A7))</f>
        <v>30.206255765126471</v>
      </c>
      <c r="AE7">
        <f>SUMIFS(Saudi!H:H,Saudi!$A:$A,YEAR(daily!$A7))</f>
        <v>104760641.50072902</v>
      </c>
      <c r="AF7" s="5">
        <f t="shared" si="0"/>
        <v>3</v>
      </c>
      <c r="AG7" s="5">
        <f t="shared" si="1"/>
        <v>2000</v>
      </c>
    </row>
    <row r="8" spans="1:33">
      <c r="A8" s="3">
        <v>36594</v>
      </c>
      <c r="B8" s="1">
        <v>108721</v>
      </c>
      <c r="C8" s="1">
        <v>63248</v>
      </c>
      <c r="D8" s="1">
        <v>42248</v>
      </c>
      <c r="E8" s="1">
        <v>31.69</v>
      </c>
      <c r="F8" s="1">
        <v>28.65</v>
      </c>
      <c r="G8" s="1">
        <v>27.68</v>
      </c>
      <c r="H8" s="2">
        <v>46.5</v>
      </c>
      <c r="I8" s="2">
        <v>26.3</v>
      </c>
      <c r="J8" s="2">
        <v>75.8</v>
      </c>
      <c r="K8" s="2">
        <v>77.599999999999994</v>
      </c>
      <c r="L8">
        <f>SUMIFS(US!B:B,US!$D:$D,YEAR(daily!$A8),US!$E:$E,MONTH(daily!$A8))</f>
        <v>9238</v>
      </c>
      <c r="M8">
        <f>SUMIFS(US!C:C,US!$D:$D,YEAR(daily!$A8),US!$E:$E,MONTH(daily!$A8))</f>
        <v>19218</v>
      </c>
      <c r="N8">
        <f>SUMIFS(COT!E:E,COT!$A:$A,YEAR(daily!$A8),COT!$B:$B,WEEKNUM(daily!$A8))</f>
        <v>518623</v>
      </c>
      <c r="O8">
        <f>SUMIFS(COT!F:F,COT!$A:$A,YEAR(daily!$A8),COT!$B:$B,WEEKNUM(daily!$A8))</f>
        <v>66663</v>
      </c>
      <c r="P8">
        <f>SUMIFS(COT!G:G,COT!$A:$A,YEAR(daily!$A8),COT!$B:$B,WEEKNUM(daily!$A8))</f>
        <v>27636</v>
      </c>
      <c r="Q8">
        <f>SUMIFS(COT!H:H,COT!$A:$A,YEAR(daily!$A8),COT!$B:$B,WEEKNUM(daily!$A8))</f>
        <v>31314</v>
      </c>
      <c r="R8">
        <f>SUMIFS(COT!I:I,COT!$A:$A,YEAR(daily!$A8),COT!$B:$B,WEEKNUM(daily!$A8))</f>
        <v>367206</v>
      </c>
      <c r="S8">
        <f>SUMIFS(COT!J:J,COT!$A:$A,YEAR(daily!$A8),COT!$B:$B,WEEKNUM(daily!$A8))</f>
        <v>405337</v>
      </c>
      <c r="T8">
        <f>SUMIFS(COT!K:K,COT!$A:$A,YEAR(daily!$A8),COT!$B:$B,WEEKNUM(daily!$A8))</f>
        <v>53440</v>
      </c>
      <c r="U8">
        <f>SUMIFS(COT!L:L,COT!$A:$A,YEAR(daily!$A8),COT!$B:$B,WEEKNUM(daily!$A8))</f>
        <v>54336</v>
      </c>
      <c r="V8">
        <f>SUMIFS(COT!M:M,COT!$A:$A,YEAR(daily!$A8),COT!$B:$B,WEEKNUM(daily!$A8))</f>
        <v>41</v>
      </c>
      <c r="W8">
        <f>SUMIFS(COT!N:N,COT!$A:$A,YEAR(daily!$A8),COT!$B:$B,WEEKNUM(daily!$A8))</f>
        <v>40</v>
      </c>
      <c r="X8">
        <f>SUMIFS(COT!O:O,COT!$A:$A,YEAR(daily!$A8),COT!$B:$B,WEEKNUM(daily!$A8))</f>
        <v>38</v>
      </c>
      <c r="Y8">
        <f>SUMIFS(COT!P:P,COT!$A:$A,YEAR(daily!$A8),COT!$B:$B,WEEKNUM(daily!$A8))</f>
        <v>92</v>
      </c>
      <c r="Z8">
        <f>SUMIFS(COT!Q:Q,COT!$A:$A,YEAR(daily!$A8),COT!$B:$B,WEEKNUM(daily!$A8))</f>
        <v>101</v>
      </c>
      <c r="AA8">
        <f>SUMIFS(Saudi!B:B,Saudi!$A:$A,YEAR(daily!$A8))</f>
        <v>258.10000000000002</v>
      </c>
      <c r="AB8">
        <f>SUMIFS(Saudi!C:C,Saudi!$A:$A,YEAR(daily!$A8))</f>
        <v>235.471</v>
      </c>
      <c r="AC8">
        <f>SUMIFS(Saudi!F:F,Saudi!$A:$A,YEAR(daily!$A8))</f>
        <v>3468177</v>
      </c>
      <c r="AD8">
        <f>SUMIFS(Saudi!G:G,Saudi!$A:$A,YEAR(daily!$A8))</f>
        <v>30.206255765126471</v>
      </c>
      <c r="AE8">
        <f>SUMIFS(Saudi!H:H,Saudi!$A:$A,YEAR(daily!$A8))</f>
        <v>104760641.50072902</v>
      </c>
      <c r="AF8" s="5">
        <f t="shared" si="0"/>
        <v>3</v>
      </c>
      <c r="AG8" s="5">
        <f t="shared" si="1"/>
        <v>2000</v>
      </c>
    </row>
    <row r="9" spans="1:33">
      <c r="A9" s="3">
        <v>36595</v>
      </c>
      <c r="B9" s="1">
        <v>102721</v>
      </c>
      <c r="C9" s="1">
        <v>60471</v>
      </c>
      <c r="D9" s="1">
        <v>42756</v>
      </c>
      <c r="E9" s="1">
        <v>31.76</v>
      </c>
      <c r="F9" s="1">
        <v>28.39</v>
      </c>
      <c r="G9" s="1">
        <v>27.38</v>
      </c>
      <c r="H9" s="2">
        <v>46.5</v>
      </c>
      <c r="I9" s="2">
        <v>26.3</v>
      </c>
      <c r="J9" s="2">
        <v>75.8</v>
      </c>
      <c r="K9" s="2">
        <v>77.599999999999994</v>
      </c>
      <c r="L9">
        <f>SUMIFS(US!B:B,US!$D:$D,YEAR(daily!$A9),US!$E:$E,MONTH(daily!$A9))</f>
        <v>9238</v>
      </c>
      <c r="M9">
        <f>SUMIFS(US!C:C,US!$D:$D,YEAR(daily!$A9),US!$E:$E,MONTH(daily!$A9))</f>
        <v>19218</v>
      </c>
      <c r="N9">
        <f>SUMIFS(COT!E:E,COT!$A:$A,YEAR(daily!$A9),COT!$B:$B,WEEKNUM(daily!$A9))</f>
        <v>518623</v>
      </c>
      <c r="O9">
        <f>SUMIFS(COT!F:F,COT!$A:$A,YEAR(daily!$A9),COT!$B:$B,WEEKNUM(daily!$A9))</f>
        <v>66663</v>
      </c>
      <c r="P9">
        <f>SUMIFS(COT!G:G,COT!$A:$A,YEAR(daily!$A9),COT!$B:$B,WEEKNUM(daily!$A9))</f>
        <v>27636</v>
      </c>
      <c r="Q9">
        <f>SUMIFS(COT!H:H,COT!$A:$A,YEAR(daily!$A9),COT!$B:$B,WEEKNUM(daily!$A9))</f>
        <v>31314</v>
      </c>
      <c r="R9">
        <f>SUMIFS(COT!I:I,COT!$A:$A,YEAR(daily!$A9),COT!$B:$B,WEEKNUM(daily!$A9))</f>
        <v>367206</v>
      </c>
      <c r="S9">
        <f>SUMIFS(COT!J:J,COT!$A:$A,YEAR(daily!$A9),COT!$B:$B,WEEKNUM(daily!$A9))</f>
        <v>405337</v>
      </c>
      <c r="T9">
        <f>SUMIFS(COT!K:K,COT!$A:$A,YEAR(daily!$A9),COT!$B:$B,WEEKNUM(daily!$A9))</f>
        <v>53440</v>
      </c>
      <c r="U9">
        <f>SUMIFS(COT!L:L,COT!$A:$A,YEAR(daily!$A9),COT!$B:$B,WEEKNUM(daily!$A9))</f>
        <v>54336</v>
      </c>
      <c r="V9">
        <f>SUMIFS(COT!M:M,COT!$A:$A,YEAR(daily!$A9),COT!$B:$B,WEEKNUM(daily!$A9))</f>
        <v>41</v>
      </c>
      <c r="W9">
        <f>SUMIFS(COT!N:N,COT!$A:$A,YEAR(daily!$A9),COT!$B:$B,WEEKNUM(daily!$A9))</f>
        <v>40</v>
      </c>
      <c r="X9">
        <f>SUMIFS(COT!O:O,COT!$A:$A,YEAR(daily!$A9),COT!$B:$B,WEEKNUM(daily!$A9))</f>
        <v>38</v>
      </c>
      <c r="Y9">
        <f>SUMIFS(COT!P:P,COT!$A:$A,YEAR(daily!$A9),COT!$B:$B,WEEKNUM(daily!$A9))</f>
        <v>92</v>
      </c>
      <c r="Z9">
        <f>SUMIFS(COT!Q:Q,COT!$A:$A,YEAR(daily!$A9),COT!$B:$B,WEEKNUM(daily!$A9))</f>
        <v>101</v>
      </c>
      <c r="AA9">
        <f>SUMIFS(Saudi!B:B,Saudi!$A:$A,YEAR(daily!$A9))</f>
        <v>258.10000000000002</v>
      </c>
      <c r="AB9">
        <f>SUMIFS(Saudi!C:C,Saudi!$A:$A,YEAR(daily!$A9))</f>
        <v>235.471</v>
      </c>
      <c r="AC9">
        <f>SUMIFS(Saudi!F:F,Saudi!$A:$A,YEAR(daily!$A9))</f>
        <v>3468177</v>
      </c>
      <c r="AD9">
        <f>SUMIFS(Saudi!G:G,Saudi!$A:$A,YEAR(daily!$A9))</f>
        <v>30.206255765126471</v>
      </c>
      <c r="AE9">
        <f>SUMIFS(Saudi!H:H,Saudi!$A:$A,YEAR(daily!$A9))</f>
        <v>104760641.50072902</v>
      </c>
      <c r="AF9" s="5">
        <f t="shared" si="0"/>
        <v>3</v>
      </c>
      <c r="AG9" s="5">
        <f t="shared" si="1"/>
        <v>2000</v>
      </c>
    </row>
    <row r="10" spans="1:33">
      <c r="A10" s="3">
        <v>36598</v>
      </c>
      <c r="B10" s="1">
        <v>104085</v>
      </c>
      <c r="C10" s="1">
        <v>63255</v>
      </c>
      <c r="D10" s="1">
        <v>41991</v>
      </c>
      <c r="E10" s="1">
        <v>32.020000000000003</v>
      </c>
      <c r="F10" s="1">
        <v>28.45</v>
      </c>
      <c r="G10" s="1">
        <v>27.39</v>
      </c>
      <c r="H10" s="2">
        <v>46.5</v>
      </c>
      <c r="I10" s="2">
        <v>26.3</v>
      </c>
      <c r="J10" s="2">
        <v>75.8</v>
      </c>
      <c r="K10" s="2">
        <v>77.599999999999994</v>
      </c>
      <c r="L10">
        <f>SUMIFS(US!B:B,US!$D:$D,YEAR(daily!$A10),US!$E:$E,MONTH(daily!$A10))</f>
        <v>9238</v>
      </c>
      <c r="M10">
        <f>SUMIFS(US!C:C,US!$D:$D,YEAR(daily!$A10),US!$E:$E,MONTH(daily!$A10))</f>
        <v>19218</v>
      </c>
      <c r="N10">
        <f>SUMIFS(COT!E:E,COT!$A:$A,YEAR(daily!$A10),COT!$B:$B,WEEKNUM(daily!$A10))</f>
        <v>540499</v>
      </c>
      <c r="O10">
        <f>SUMIFS(COT!F:F,COT!$A:$A,YEAR(daily!$A10),COT!$B:$B,WEEKNUM(daily!$A10))</f>
        <v>57106</v>
      </c>
      <c r="P10">
        <f>SUMIFS(COT!G:G,COT!$A:$A,YEAR(daily!$A10),COT!$B:$B,WEEKNUM(daily!$A10))</f>
        <v>27980</v>
      </c>
      <c r="Q10">
        <f>SUMIFS(COT!H:H,COT!$A:$A,YEAR(daily!$A10),COT!$B:$B,WEEKNUM(daily!$A10))</f>
        <v>33651</v>
      </c>
      <c r="R10">
        <f>SUMIFS(COT!I:I,COT!$A:$A,YEAR(daily!$A10),COT!$B:$B,WEEKNUM(daily!$A10))</f>
        <v>404125</v>
      </c>
      <c r="S10">
        <f>SUMIFS(COT!J:J,COT!$A:$A,YEAR(daily!$A10),COT!$B:$B,WEEKNUM(daily!$A10))</f>
        <v>431830</v>
      </c>
      <c r="T10">
        <f>SUMIFS(COT!K:K,COT!$A:$A,YEAR(daily!$A10),COT!$B:$B,WEEKNUM(daily!$A10))</f>
        <v>45617</v>
      </c>
      <c r="U10">
        <f>SUMIFS(COT!L:L,COT!$A:$A,YEAR(daily!$A10),COT!$B:$B,WEEKNUM(daily!$A10))</f>
        <v>47038</v>
      </c>
      <c r="V10">
        <f>SUMIFS(COT!M:M,COT!$A:$A,YEAR(daily!$A10),COT!$B:$B,WEEKNUM(daily!$A10))</f>
        <v>42</v>
      </c>
      <c r="W10">
        <f>SUMIFS(COT!N:N,COT!$A:$A,YEAR(daily!$A10),COT!$B:$B,WEEKNUM(daily!$A10))</f>
        <v>43</v>
      </c>
      <c r="X10">
        <f>SUMIFS(COT!O:O,COT!$A:$A,YEAR(daily!$A10),COT!$B:$B,WEEKNUM(daily!$A10))</f>
        <v>42</v>
      </c>
      <c r="Y10">
        <f>SUMIFS(COT!P:P,COT!$A:$A,YEAR(daily!$A10),COT!$B:$B,WEEKNUM(daily!$A10))</f>
        <v>95</v>
      </c>
      <c r="Z10">
        <f>SUMIFS(COT!Q:Q,COT!$A:$A,YEAR(daily!$A10),COT!$B:$B,WEEKNUM(daily!$A10))</f>
        <v>112</v>
      </c>
      <c r="AA10">
        <f>SUMIFS(Saudi!B:B,Saudi!$A:$A,YEAR(daily!$A10))</f>
        <v>258.10000000000002</v>
      </c>
      <c r="AB10">
        <f>SUMIFS(Saudi!C:C,Saudi!$A:$A,YEAR(daily!$A10))</f>
        <v>235.471</v>
      </c>
      <c r="AC10">
        <f>SUMIFS(Saudi!F:F,Saudi!$A:$A,YEAR(daily!$A10))</f>
        <v>3468177</v>
      </c>
      <c r="AD10">
        <f>SUMIFS(Saudi!G:G,Saudi!$A:$A,YEAR(daily!$A10))</f>
        <v>30.206255765126471</v>
      </c>
      <c r="AE10">
        <f>SUMIFS(Saudi!H:H,Saudi!$A:$A,YEAR(daily!$A10))</f>
        <v>104760641.50072902</v>
      </c>
      <c r="AF10" s="5">
        <f t="shared" si="0"/>
        <v>3</v>
      </c>
      <c r="AG10" s="5">
        <f t="shared" si="1"/>
        <v>2000</v>
      </c>
    </row>
    <row r="11" spans="1:33">
      <c r="A11" s="3">
        <v>36599</v>
      </c>
      <c r="B11" s="1">
        <v>99363</v>
      </c>
      <c r="C11" s="1">
        <v>62246</v>
      </c>
      <c r="D11" s="1">
        <v>42055</v>
      </c>
      <c r="E11" s="1">
        <v>31.69</v>
      </c>
      <c r="F11" s="1">
        <v>28.32</v>
      </c>
      <c r="G11" s="1">
        <v>27.32</v>
      </c>
      <c r="H11" s="2">
        <v>46.5</v>
      </c>
      <c r="I11" s="2">
        <v>26.3</v>
      </c>
      <c r="J11" s="2">
        <v>75.8</v>
      </c>
      <c r="K11" s="2">
        <v>77.599999999999994</v>
      </c>
      <c r="L11">
        <f>SUMIFS(US!B:B,US!$D:$D,YEAR(daily!$A11),US!$E:$E,MONTH(daily!$A11))</f>
        <v>9238</v>
      </c>
      <c r="M11">
        <f>SUMIFS(US!C:C,US!$D:$D,YEAR(daily!$A11),US!$E:$E,MONTH(daily!$A11))</f>
        <v>19218</v>
      </c>
      <c r="N11">
        <f>SUMIFS(COT!E:E,COT!$A:$A,YEAR(daily!$A11),COT!$B:$B,WEEKNUM(daily!$A11))</f>
        <v>540499</v>
      </c>
      <c r="O11">
        <f>SUMIFS(COT!F:F,COT!$A:$A,YEAR(daily!$A11),COT!$B:$B,WEEKNUM(daily!$A11))</f>
        <v>57106</v>
      </c>
      <c r="P11">
        <f>SUMIFS(COT!G:G,COT!$A:$A,YEAR(daily!$A11),COT!$B:$B,WEEKNUM(daily!$A11))</f>
        <v>27980</v>
      </c>
      <c r="Q11">
        <f>SUMIFS(COT!H:H,COT!$A:$A,YEAR(daily!$A11),COT!$B:$B,WEEKNUM(daily!$A11))</f>
        <v>33651</v>
      </c>
      <c r="R11">
        <f>SUMIFS(COT!I:I,COT!$A:$A,YEAR(daily!$A11),COT!$B:$B,WEEKNUM(daily!$A11))</f>
        <v>404125</v>
      </c>
      <c r="S11">
        <f>SUMIFS(COT!J:J,COT!$A:$A,YEAR(daily!$A11),COT!$B:$B,WEEKNUM(daily!$A11))</f>
        <v>431830</v>
      </c>
      <c r="T11">
        <f>SUMIFS(COT!K:K,COT!$A:$A,YEAR(daily!$A11),COT!$B:$B,WEEKNUM(daily!$A11))</f>
        <v>45617</v>
      </c>
      <c r="U11">
        <f>SUMIFS(COT!L:L,COT!$A:$A,YEAR(daily!$A11),COT!$B:$B,WEEKNUM(daily!$A11))</f>
        <v>47038</v>
      </c>
      <c r="V11">
        <f>SUMIFS(COT!M:M,COT!$A:$A,YEAR(daily!$A11),COT!$B:$B,WEEKNUM(daily!$A11))</f>
        <v>42</v>
      </c>
      <c r="W11">
        <f>SUMIFS(COT!N:N,COT!$A:$A,YEAR(daily!$A11),COT!$B:$B,WEEKNUM(daily!$A11))</f>
        <v>43</v>
      </c>
      <c r="X11">
        <f>SUMIFS(COT!O:O,COT!$A:$A,YEAR(daily!$A11),COT!$B:$B,WEEKNUM(daily!$A11))</f>
        <v>42</v>
      </c>
      <c r="Y11">
        <f>SUMIFS(COT!P:P,COT!$A:$A,YEAR(daily!$A11),COT!$B:$B,WEEKNUM(daily!$A11))</f>
        <v>95</v>
      </c>
      <c r="Z11">
        <f>SUMIFS(COT!Q:Q,COT!$A:$A,YEAR(daily!$A11),COT!$B:$B,WEEKNUM(daily!$A11))</f>
        <v>112</v>
      </c>
      <c r="AA11">
        <f>SUMIFS(Saudi!B:B,Saudi!$A:$A,YEAR(daily!$A11))</f>
        <v>258.10000000000002</v>
      </c>
      <c r="AB11">
        <f>SUMIFS(Saudi!C:C,Saudi!$A:$A,YEAR(daily!$A11))</f>
        <v>235.471</v>
      </c>
      <c r="AC11">
        <f>SUMIFS(Saudi!F:F,Saudi!$A:$A,YEAR(daily!$A11))</f>
        <v>3468177</v>
      </c>
      <c r="AD11">
        <f>SUMIFS(Saudi!G:G,Saudi!$A:$A,YEAR(daily!$A11))</f>
        <v>30.206255765126471</v>
      </c>
      <c r="AE11">
        <f>SUMIFS(Saudi!H:H,Saudi!$A:$A,YEAR(daily!$A11))</f>
        <v>104760641.50072902</v>
      </c>
      <c r="AF11" s="5">
        <f t="shared" si="0"/>
        <v>3</v>
      </c>
      <c r="AG11" s="5">
        <f t="shared" si="1"/>
        <v>2000</v>
      </c>
    </row>
    <row r="12" spans="1:33">
      <c r="A12" s="3">
        <v>36600</v>
      </c>
      <c r="B12" s="1">
        <v>95301</v>
      </c>
      <c r="C12" s="1">
        <v>63740</v>
      </c>
      <c r="D12" s="1">
        <v>42839</v>
      </c>
      <c r="E12" s="1">
        <v>30.72</v>
      </c>
      <c r="F12" s="1">
        <v>27.78</v>
      </c>
      <c r="G12" s="1">
        <v>26.88</v>
      </c>
      <c r="H12" s="2">
        <v>46.5</v>
      </c>
      <c r="I12" s="2">
        <v>26.3</v>
      </c>
      <c r="J12" s="2">
        <v>75.8</v>
      </c>
      <c r="K12" s="2">
        <v>77.599999999999994</v>
      </c>
      <c r="L12">
        <f>SUMIFS(US!B:B,US!$D:$D,YEAR(daily!$A12),US!$E:$E,MONTH(daily!$A12))</f>
        <v>9238</v>
      </c>
      <c r="M12">
        <f>SUMIFS(US!C:C,US!$D:$D,YEAR(daily!$A12),US!$E:$E,MONTH(daily!$A12))</f>
        <v>19218</v>
      </c>
      <c r="N12">
        <f>SUMIFS(COT!E:E,COT!$A:$A,YEAR(daily!$A12),COT!$B:$B,WEEKNUM(daily!$A12))</f>
        <v>540499</v>
      </c>
      <c r="O12">
        <f>SUMIFS(COT!F:F,COT!$A:$A,YEAR(daily!$A12),COT!$B:$B,WEEKNUM(daily!$A12))</f>
        <v>57106</v>
      </c>
      <c r="P12">
        <f>SUMIFS(COT!G:G,COT!$A:$A,YEAR(daily!$A12),COT!$B:$B,WEEKNUM(daily!$A12))</f>
        <v>27980</v>
      </c>
      <c r="Q12">
        <f>SUMIFS(COT!H:H,COT!$A:$A,YEAR(daily!$A12),COT!$B:$B,WEEKNUM(daily!$A12))</f>
        <v>33651</v>
      </c>
      <c r="R12">
        <f>SUMIFS(COT!I:I,COT!$A:$A,YEAR(daily!$A12),COT!$B:$B,WEEKNUM(daily!$A12))</f>
        <v>404125</v>
      </c>
      <c r="S12">
        <f>SUMIFS(COT!J:J,COT!$A:$A,YEAR(daily!$A12),COT!$B:$B,WEEKNUM(daily!$A12))</f>
        <v>431830</v>
      </c>
      <c r="T12">
        <f>SUMIFS(COT!K:K,COT!$A:$A,YEAR(daily!$A12),COT!$B:$B,WEEKNUM(daily!$A12))</f>
        <v>45617</v>
      </c>
      <c r="U12">
        <f>SUMIFS(COT!L:L,COT!$A:$A,YEAR(daily!$A12),COT!$B:$B,WEEKNUM(daily!$A12))</f>
        <v>47038</v>
      </c>
      <c r="V12">
        <f>SUMIFS(COT!M:M,COT!$A:$A,YEAR(daily!$A12),COT!$B:$B,WEEKNUM(daily!$A12))</f>
        <v>42</v>
      </c>
      <c r="W12">
        <f>SUMIFS(COT!N:N,COT!$A:$A,YEAR(daily!$A12),COT!$B:$B,WEEKNUM(daily!$A12))</f>
        <v>43</v>
      </c>
      <c r="X12">
        <f>SUMIFS(COT!O:O,COT!$A:$A,YEAR(daily!$A12),COT!$B:$B,WEEKNUM(daily!$A12))</f>
        <v>42</v>
      </c>
      <c r="Y12">
        <f>SUMIFS(COT!P:P,COT!$A:$A,YEAR(daily!$A12),COT!$B:$B,WEEKNUM(daily!$A12))</f>
        <v>95</v>
      </c>
      <c r="Z12">
        <f>SUMIFS(COT!Q:Q,COT!$A:$A,YEAR(daily!$A12),COT!$B:$B,WEEKNUM(daily!$A12))</f>
        <v>112</v>
      </c>
      <c r="AA12">
        <f>SUMIFS(Saudi!B:B,Saudi!$A:$A,YEAR(daily!$A12))</f>
        <v>258.10000000000002</v>
      </c>
      <c r="AB12">
        <f>SUMIFS(Saudi!C:C,Saudi!$A:$A,YEAR(daily!$A12))</f>
        <v>235.471</v>
      </c>
      <c r="AC12">
        <f>SUMIFS(Saudi!F:F,Saudi!$A:$A,YEAR(daily!$A12))</f>
        <v>3468177</v>
      </c>
      <c r="AD12">
        <f>SUMIFS(Saudi!G:G,Saudi!$A:$A,YEAR(daily!$A12))</f>
        <v>30.206255765126471</v>
      </c>
      <c r="AE12">
        <f>SUMIFS(Saudi!H:H,Saudi!$A:$A,YEAR(daily!$A12))</f>
        <v>104760641.50072902</v>
      </c>
      <c r="AF12" s="5">
        <f t="shared" si="0"/>
        <v>3</v>
      </c>
      <c r="AG12" s="5">
        <f t="shared" si="1"/>
        <v>2000</v>
      </c>
    </row>
    <row r="13" spans="1:33">
      <c r="A13" s="3">
        <v>36601</v>
      </c>
      <c r="B13" s="1">
        <v>84079</v>
      </c>
      <c r="C13" s="1">
        <v>66291</v>
      </c>
      <c r="D13" s="1">
        <v>43591</v>
      </c>
      <c r="E13" s="1">
        <v>31.09</v>
      </c>
      <c r="F13" s="1">
        <v>28</v>
      </c>
      <c r="G13" s="1">
        <v>27.1</v>
      </c>
      <c r="H13" s="2">
        <v>46.5</v>
      </c>
      <c r="I13" s="2">
        <v>26.3</v>
      </c>
      <c r="J13" s="2">
        <v>75.8</v>
      </c>
      <c r="K13" s="2">
        <v>77.599999999999994</v>
      </c>
      <c r="L13">
        <f>SUMIFS(US!B:B,US!$D:$D,YEAR(daily!$A13),US!$E:$E,MONTH(daily!$A13))</f>
        <v>9238</v>
      </c>
      <c r="M13">
        <f>SUMIFS(US!C:C,US!$D:$D,YEAR(daily!$A13),US!$E:$E,MONTH(daily!$A13))</f>
        <v>19218</v>
      </c>
      <c r="N13">
        <f>SUMIFS(COT!E:E,COT!$A:$A,YEAR(daily!$A13),COT!$B:$B,WEEKNUM(daily!$A13))</f>
        <v>540499</v>
      </c>
      <c r="O13">
        <f>SUMIFS(COT!F:F,COT!$A:$A,YEAR(daily!$A13),COT!$B:$B,WEEKNUM(daily!$A13))</f>
        <v>57106</v>
      </c>
      <c r="P13">
        <f>SUMIFS(COT!G:G,COT!$A:$A,YEAR(daily!$A13),COT!$B:$B,WEEKNUM(daily!$A13))</f>
        <v>27980</v>
      </c>
      <c r="Q13">
        <f>SUMIFS(COT!H:H,COT!$A:$A,YEAR(daily!$A13),COT!$B:$B,WEEKNUM(daily!$A13))</f>
        <v>33651</v>
      </c>
      <c r="R13">
        <f>SUMIFS(COT!I:I,COT!$A:$A,YEAR(daily!$A13),COT!$B:$B,WEEKNUM(daily!$A13))</f>
        <v>404125</v>
      </c>
      <c r="S13">
        <f>SUMIFS(COT!J:J,COT!$A:$A,YEAR(daily!$A13),COT!$B:$B,WEEKNUM(daily!$A13))</f>
        <v>431830</v>
      </c>
      <c r="T13">
        <f>SUMIFS(COT!K:K,COT!$A:$A,YEAR(daily!$A13),COT!$B:$B,WEEKNUM(daily!$A13))</f>
        <v>45617</v>
      </c>
      <c r="U13">
        <f>SUMIFS(COT!L:L,COT!$A:$A,YEAR(daily!$A13),COT!$B:$B,WEEKNUM(daily!$A13))</f>
        <v>47038</v>
      </c>
      <c r="V13">
        <f>SUMIFS(COT!M:M,COT!$A:$A,YEAR(daily!$A13),COT!$B:$B,WEEKNUM(daily!$A13))</f>
        <v>42</v>
      </c>
      <c r="W13">
        <f>SUMIFS(COT!N:N,COT!$A:$A,YEAR(daily!$A13),COT!$B:$B,WEEKNUM(daily!$A13))</f>
        <v>43</v>
      </c>
      <c r="X13">
        <f>SUMIFS(COT!O:O,COT!$A:$A,YEAR(daily!$A13),COT!$B:$B,WEEKNUM(daily!$A13))</f>
        <v>42</v>
      </c>
      <c r="Y13">
        <f>SUMIFS(COT!P:P,COT!$A:$A,YEAR(daily!$A13),COT!$B:$B,WEEKNUM(daily!$A13))</f>
        <v>95</v>
      </c>
      <c r="Z13">
        <f>SUMIFS(COT!Q:Q,COT!$A:$A,YEAR(daily!$A13),COT!$B:$B,WEEKNUM(daily!$A13))</f>
        <v>112</v>
      </c>
      <c r="AA13">
        <f>SUMIFS(Saudi!B:B,Saudi!$A:$A,YEAR(daily!$A13))</f>
        <v>258.10000000000002</v>
      </c>
      <c r="AB13">
        <f>SUMIFS(Saudi!C:C,Saudi!$A:$A,YEAR(daily!$A13))</f>
        <v>235.471</v>
      </c>
      <c r="AC13">
        <f>SUMIFS(Saudi!F:F,Saudi!$A:$A,YEAR(daily!$A13))</f>
        <v>3468177</v>
      </c>
      <c r="AD13">
        <f>SUMIFS(Saudi!G:G,Saudi!$A:$A,YEAR(daily!$A13))</f>
        <v>30.206255765126471</v>
      </c>
      <c r="AE13">
        <f>SUMIFS(Saudi!H:H,Saudi!$A:$A,YEAR(daily!$A13))</f>
        <v>104760641.50072902</v>
      </c>
      <c r="AF13" s="5">
        <f t="shared" si="0"/>
        <v>3</v>
      </c>
      <c r="AG13" s="5">
        <f t="shared" si="1"/>
        <v>2000</v>
      </c>
    </row>
    <row r="14" spans="1:33">
      <c r="A14" s="3">
        <v>36602</v>
      </c>
      <c r="B14" s="1">
        <v>68557</v>
      </c>
      <c r="C14" s="1">
        <v>71100</v>
      </c>
      <c r="D14" s="1">
        <v>43804</v>
      </c>
      <c r="E14" s="1">
        <v>30.91</v>
      </c>
      <c r="F14" s="1">
        <v>27.83</v>
      </c>
      <c r="G14" s="1">
        <v>27</v>
      </c>
      <c r="H14" s="2">
        <v>46.5</v>
      </c>
      <c r="I14" s="2">
        <v>26.3</v>
      </c>
      <c r="J14" s="2">
        <v>75.8</v>
      </c>
      <c r="K14" s="2">
        <v>77.599999999999994</v>
      </c>
      <c r="L14">
        <f>SUMIFS(US!B:B,US!$D:$D,YEAR(daily!$A14),US!$E:$E,MONTH(daily!$A14))</f>
        <v>9238</v>
      </c>
      <c r="M14">
        <f>SUMIFS(US!C:C,US!$D:$D,YEAR(daily!$A14),US!$E:$E,MONTH(daily!$A14))</f>
        <v>19218</v>
      </c>
      <c r="N14">
        <f>SUMIFS(COT!E:E,COT!$A:$A,YEAR(daily!$A14),COT!$B:$B,WEEKNUM(daily!$A14))</f>
        <v>540499</v>
      </c>
      <c r="O14">
        <f>SUMIFS(COT!F:F,COT!$A:$A,YEAR(daily!$A14),COT!$B:$B,WEEKNUM(daily!$A14))</f>
        <v>57106</v>
      </c>
      <c r="P14">
        <f>SUMIFS(COT!G:G,COT!$A:$A,YEAR(daily!$A14),COT!$B:$B,WEEKNUM(daily!$A14))</f>
        <v>27980</v>
      </c>
      <c r="Q14">
        <f>SUMIFS(COT!H:H,COT!$A:$A,YEAR(daily!$A14),COT!$B:$B,WEEKNUM(daily!$A14))</f>
        <v>33651</v>
      </c>
      <c r="R14">
        <f>SUMIFS(COT!I:I,COT!$A:$A,YEAR(daily!$A14),COT!$B:$B,WEEKNUM(daily!$A14))</f>
        <v>404125</v>
      </c>
      <c r="S14">
        <f>SUMIFS(COT!J:J,COT!$A:$A,YEAR(daily!$A14),COT!$B:$B,WEEKNUM(daily!$A14))</f>
        <v>431830</v>
      </c>
      <c r="T14">
        <f>SUMIFS(COT!K:K,COT!$A:$A,YEAR(daily!$A14),COT!$B:$B,WEEKNUM(daily!$A14))</f>
        <v>45617</v>
      </c>
      <c r="U14">
        <f>SUMIFS(COT!L:L,COT!$A:$A,YEAR(daily!$A14),COT!$B:$B,WEEKNUM(daily!$A14))</f>
        <v>47038</v>
      </c>
      <c r="V14">
        <f>SUMIFS(COT!M:M,COT!$A:$A,YEAR(daily!$A14),COT!$B:$B,WEEKNUM(daily!$A14))</f>
        <v>42</v>
      </c>
      <c r="W14">
        <f>SUMIFS(COT!N:N,COT!$A:$A,YEAR(daily!$A14),COT!$B:$B,WEEKNUM(daily!$A14))</f>
        <v>43</v>
      </c>
      <c r="X14">
        <f>SUMIFS(COT!O:O,COT!$A:$A,YEAR(daily!$A14),COT!$B:$B,WEEKNUM(daily!$A14))</f>
        <v>42</v>
      </c>
      <c r="Y14">
        <f>SUMIFS(COT!P:P,COT!$A:$A,YEAR(daily!$A14),COT!$B:$B,WEEKNUM(daily!$A14))</f>
        <v>95</v>
      </c>
      <c r="Z14">
        <f>SUMIFS(COT!Q:Q,COT!$A:$A,YEAR(daily!$A14),COT!$B:$B,WEEKNUM(daily!$A14))</f>
        <v>112</v>
      </c>
      <c r="AA14">
        <f>SUMIFS(Saudi!B:B,Saudi!$A:$A,YEAR(daily!$A14))</f>
        <v>258.10000000000002</v>
      </c>
      <c r="AB14">
        <f>SUMIFS(Saudi!C:C,Saudi!$A:$A,YEAR(daily!$A14))</f>
        <v>235.471</v>
      </c>
      <c r="AC14">
        <f>SUMIFS(Saudi!F:F,Saudi!$A:$A,YEAR(daily!$A14))</f>
        <v>3468177</v>
      </c>
      <c r="AD14">
        <f>SUMIFS(Saudi!G:G,Saudi!$A:$A,YEAR(daily!$A14))</f>
        <v>30.206255765126471</v>
      </c>
      <c r="AE14">
        <f>SUMIFS(Saudi!H:H,Saudi!$A:$A,YEAR(daily!$A14))</f>
        <v>104760641.50072902</v>
      </c>
      <c r="AF14" s="5">
        <f t="shared" si="0"/>
        <v>3</v>
      </c>
      <c r="AG14" s="5">
        <f t="shared" si="1"/>
        <v>2000</v>
      </c>
    </row>
    <row r="15" spans="1:33">
      <c r="A15" s="3">
        <v>36605</v>
      </c>
      <c r="B15" s="1">
        <v>59229</v>
      </c>
      <c r="C15" s="1">
        <v>79145</v>
      </c>
      <c r="D15" s="1">
        <v>45055</v>
      </c>
      <c r="E15" s="1">
        <v>29.43</v>
      </c>
      <c r="F15" s="1">
        <v>26.7</v>
      </c>
      <c r="G15" s="1">
        <v>26.13</v>
      </c>
      <c r="H15" s="2">
        <v>46.5</v>
      </c>
      <c r="I15" s="2">
        <v>26.3</v>
      </c>
      <c r="J15" s="2">
        <v>75.8</v>
      </c>
      <c r="K15" s="2">
        <v>77.599999999999994</v>
      </c>
      <c r="L15">
        <f>SUMIFS(US!B:B,US!$D:$D,YEAR(daily!$A15),US!$E:$E,MONTH(daily!$A15))</f>
        <v>9238</v>
      </c>
      <c r="M15">
        <f>SUMIFS(US!C:C,US!$D:$D,YEAR(daily!$A15),US!$E:$E,MONTH(daily!$A15))</f>
        <v>19218</v>
      </c>
      <c r="N15">
        <f>SUMIFS(COT!E:E,COT!$A:$A,YEAR(daily!$A15),COT!$B:$B,WEEKNUM(daily!$A15))</f>
        <v>505851</v>
      </c>
      <c r="O15">
        <f>SUMIFS(COT!F:F,COT!$A:$A,YEAR(daily!$A15),COT!$B:$B,WEEKNUM(daily!$A15))</f>
        <v>48846</v>
      </c>
      <c r="P15">
        <f>SUMIFS(COT!G:G,COT!$A:$A,YEAR(daily!$A15),COT!$B:$B,WEEKNUM(daily!$A15))</f>
        <v>23275</v>
      </c>
      <c r="Q15">
        <f>SUMIFS(COT!H:H,COT!$A:$A,YEAR(daily!$A15),COT!$B:$B,WEEKNUM(daily!$A15))</f>
        <v>35200</v>
      </c>
      <c r="R15">
        <f>SUMIFS(COT!I:I,COT!$A:$A,YEAR(daily!$A15),COT!$B:$B,WEEKNUM(daily!$A15))</f>
        <v>383276</v>
      </c>
      <c r="S15">
        <f>SUMIFS(COT!J:J,COT!$A:$A,YEAR(daily!$A15),COT!$B:$B,WEEKNUM(daily!$A15))</f>
        <v>402239</v>
      </c>
      <c r="T15">
        <f>SUMIFS(COT!K:K,COT!$A:$A,YEAR(daily!$A15),COT!$B:$B,WEEKNUM(daily!$A15))</f>
        <v>38529</v>
      </c>
      <c r="U15">
        <f>SUMIFS(COT!L:L,COT!$A:$A,YEAR(daily!$A15),COT!$B:$B,WEEKNUM(daily!$A15))</f>
        <v>45137</v>
      </c>
      <c r="V15">
        <f>SUMIFS(COT!M:M,COT!$A:$A,YEAR(daily!$A15),COT!$B:$B,WEEKNUM(daily!$A15))</f>
        <v>39</v>
      </c>
      <c r="W15">
        <f>SUMIFS(COT!N:N,COT!$A:$A,YEAR(daily!$A15),COT!$B:$B,WEEKNUM(daily!$A15))</f>
        <v>29</v>
      </c>
      <c r="X15">
        <f>SUMIFS(COT!O:O,COT!$A:$A,YEAR(daily!$A15),COT!$B:$B,WEEKNUM(daily!$A15))</f>
        <v>30</v>
      </c>
      <c r="Y15">
        <f>SUMIFS(COT!P:P,COT!$A:$A,YEAR(daily!$A15),COT!$B:$B,WEEKNUM(daily!$A15))</f>
        <v>86</v>
      </c>
      <c r="Z15">
        <f>SUMIFS(COT!Q:Q,COT!$A:$A,YEAR(daily!$A15),COT!$B:$B,WEEKNUM(daily!$A15))</f>
        <v>98</v>
      </c>
      <c r="AA15">
        <f>SUMIFS(Saudi!B:B,Saudi!$A:$A,YEAR(daily!$A15))</f>
        <v>258.10000000000002</v>
      </c>
      <c r="AB15">
        <f>SUMIFS(Saudi!C:C,Saudi!$A:$A,YEAR(daily!$A15))</f>
        <v>235.471</v>
      </c>
      <c r="AC15">
        <f>SUMIFS(Saudi!F:F,Saudi!$A:$A,YEAR(daily!$A15))</f>
        <v>3468177</v>
      </c>
      <c r="AD15">
        <f>SUMIFS(Saudi!G:G,Saudi!$A:$A,YEAR(daily!$A15))</f>
        <v>30.206255765126471</v>
      </c>
      <c r="AE15">
        <f>SUMIFS(Saudi!H:H,Saudi!$A:$A,YEAR(daily!$A15))</f>
        <v>104760641.50072902</v>
      </c>
      <c r="AF15" s="5">
        <f t="shared" si="0"/>
        <v>3</v>
      </c>
      <c r="AG15" s="5">
        <f t="shared" si="1"/>
        <v>2000</v>
      </c>
    </row>
    <row r="16" spans="1:33">
      <c r="A16" s="3">
        <v>36606</v>
      </c>
      <c r="B16" s="1">
        <v>37520</v>
      </c>
      <c r="C16" s="1">
        <v>78501</v>
      </c>
      <c r="D16" s="1">
        <v>46850</v>
      </c>
      <c r="E16" s="1">
        <v>28</v>
      </c>
      <c r="F16" s="1">
        <v>27.06</v>
      </c>
      <c r="G16" s="1">
        <v>26.47</v>
      </c>
      <c r="H16" s="2">
        <v>46.5</v>
      </c>
      <c r="I16" s="2">
        <v>26.3</v>
      </c>
      <c r="J16" s="2">
        <v>75.8</v>
      </c>
      <c r="K16" s="2">
        <v>77.599999999999994</v>
      </c>
      <c r="L16">
        <f>SUMIFS(US!B:B,US!$D:$D,YEAR(daily!$A16),US!$E:$E,MONTH(daily!$A16))</f>
        <v>9238</v>
      </c>
      <c r="M16">
        <f>SUMIFS(US!C:C,US!$D:$D,YEAR(daily!$A16),US!$E:$E,MONTH(daily!$A16))</f>
        <v>19218</v>
      </c>
      <c r="N16">
        <f>SUMIFS(COT!E:E,COT!$A:$A,YEAR(daily!$A16),COT!$B:$B,WEEKNUM(daily!$A16))</f>
        <v>505851</v>
      </c>
      <c r="O16">
        <f>SUMIFS(COT!F:F,COT!$A:$A,YEAR(daily!$A16),COT!$B:$B,WEEKNUM(daily!$A16))</f>
        <v>48846</v>
      </c>
      <c r="P16">
        <f>SUMIFS(COT!G:G,COT!$A:$A,YEAR(daily!$A16),COT!$B:$B,WEEKNUM(daily!$A16))</f>
        <v>23275</v>
      </c>
      <c r="Q16">
        <f>SUMIFS(COT!H:H,COT!$A:$A,YEAR(daily!$A16),COT!$B:$B,WEEKNUM(daily!$A16))</f>
        <v>35200</v>
      </c>
      <c r="R16">
        <f>SUMIFS(COT!I:I,COT!$A:$A,YEAR(daily!$A16),COT!$B:$B,WEEKNUM(daily!$A16))</f>
        <v>383276</v>
      </c>
      <c r="S16">
        <f>SUMIFS(COT!J:J,COT!$A:$A,YEAR(daily!$A16),COT!$B:$B,WEEKNUM(daily!$A16))</f>
        <v>402239</v>
      </c>
      <c r="T16">
        <f>SUMIFS(COT!K:K,COT!$A:$A,YEAR(daily!$A16),COT!$B:$B,WEEKNUM(daily!$A16))</f>
        <v>38529</v>
      </c>
      <c r="U16">
        <f>SUMIFS(COT!L:L,COT!$A:$A,YEAR(daily!$A16),COT!$B:$B,WEEKNUM(daily!$A16))</f>
        <v>45137</v>
      </c>
      <c r="V16">
        <f>SUMIFS(COT!M:M,COT!$A:$A,YEAR(daily!$A16),COT!$B:$B,WEEKNUM(daily!$A16))</f>
        <v>39</v>
      </c>
      <c r="W16">
        <f>SUMIFS(COT!N:N,COT!$A:$A,YEAR(daily!$A16),COT!$B:$B,WEEKNUM(daily!$A16))</f>
        <v>29</v>
      </c>
      <c r="X16">
        <f>SUMIFS(COT!O:O,COT!$A:$A,YEAR(daily!$A16),COT!$B:$B,WEEKNUM(daily!$A16))</f>
        <v>30</v>
      </c>
      <c r="Y16">
        <f>SUMIFS(COT!P:P,COT!$A:$A,YEAR(daily!$A16),COT!$B:$B,WEEKNUM(daily!$A16))</f>
        <v>86</v>
      </c>
      <c r="Z16">
        <f>SUMIFS(COT!Q:Q,COT!$A:$A,YEAR(daily!$A16),COT!$B:$B,WEEKNUM(daily!$A16))</f>
        <v>98</v>
      </c>
      <c r="AA16">
        <f>SUMIFS(Saudi!B:B,Saudi!$A:$A,YEAR(daily!$A16))</f>
        <v>258.10000000000002</v>
      </c>
      <c r="AB16">
        <f>SUMIFS(Saudi!C:C,Saudi!$A:$A,YEAR(daily!$A16))</f>
        <v>235.471</v>
      </c>
      <c r="AC16">
        <f>SUMIFS(Saudi!F:F,Saudi!$A:$A,YEAR(daily!$A16))</f>
        <v>3468177</v>
      </c>
      <c r="AD16">
        <f>SUMIFS(Saudi!G:G,Saudi!$A:$A,YEAR(daily!$A16))</f>
        <v>30.206255765126471</v>
      </c>
      <c r="AE16">
        <f>SUMIFS(Saudi!H:H,Saudi!$A:$A,YEAR(daily!$A16))</f>
        <v>104760641.50072902</v>
      </c>
      <c r="AF16" s="5">
        <f t="shared" si="0"/>
        <v>3</v>
      </c>
      <c r="AG16" s="5">
        <f t="shared" si="1"/>
        <v>2000</v>
      </c>
    </row>
    <row r="17" spans="1:33">
      <c r="A17" s="3">
        <v>36607</v>
      </c>
      <c r="B17" s="1">
        <v>136675</v>
      </c>
      <c r="C17" s="1">
        <v>48645</v>
      </c>
      <c r="D17" s="1">
        <v>25612</v>
      </c>
      <c r="E17" s="1">
        <v>27.46</v>
      </c>
      <c r="F17" s="1">
        <v>26.17</v>
      </c>
      <c r="G17" s="1">
        <v>25.69</v>
      </c>
      <c r="H17" s="2">
        <v>46.5</v>
      </c>
      <c r="I17" s="2">
        <v>26.3</v>
      </c>
      <c r="J17" s="2">
        <v>75.8</v>
      </c>
      <c r="K17" s="2">
        <v>77.599999999999994</v>
      </c>
      <c r="L17">
        <f>SUMIFS(US!B:B,US!$D:$D,YEAR(daily!$A17),US!$E:$E,MONTH(daily!$A17))</f>
        <v>9238</v>
      </c>
      <c r="M17">
        <f>SUMIFS(US!C:C,US!$D:$D,YEAR(daily!$A17),US!$E:$E,MONTH(daily!$A17))</f>
        <v>19218</v>
      </c>
      <c r="N17">
        <f>SUMIFS(COT!E:E,COT!$A:$A,YEAR(daily!$A17),COT!$B:$B,WEEKNUM(daily!$A17))</f>
        <v>505851</v>
      </c>
      <c r="O17">
        <f>SUMIFS(COT!F:F,COT!$A:$A,YEAR(daily!$A17),COT!$B:$B,WEEKNUM(daily!$A17))</f>
        <v>48846</v>
      </c>
      <c r="P17">
        <f>SUMIFS(COT!G:G,COT!$A:$A,YEAR(daily!$A17),COT!$B:$B,WEEKNUM(daily!$A17))</f>
        <v>23275</v>
      </c>
      <c r="Q17">
        <f>SUMIFS(COT!H:H,COT!$A:$A,YEAR(daily!$A17),COT!$B:$B,WEEKNUM(daily!$A17))</f>
        <v>35200</v>
      </c>
      <c r="R17">
        <f>SUMIFS(COT!I:I,COT!$A:$A,YEAR(daily!$A17),COT!$B:$B,WEEKNUM(daily!$A17))</f>
        <v>383276</v>
      </c>
      <c r="S17">
        <f>SUMIFS(COT!J:J,COT!$A:$A,YEAR(daily!$A17),COT!$B:$B,WEEKNUM(daily!$A17))</f>
        <v>402239</v>
      </c>
      <c r="T17">
        <f>SUMIFS(COT!K:K,COT!$A:$A,YEAR(daily!$A17),COT!$B:$B,WEEKNUM(daily!$A17))</f>
        <v>38529</v>
      </c>
      <c r="U17">
        <f>SUMIFS(COT!L:L,COT!$A:$A,YEAR(daily!$A17),COT!$B:$B,WEEKNUM(daily!$A17))</f>
        <v>45137</v>
      </c>
      <c r="V17">
        <f>SUMIFS(COT!M:M,COT!$A:$A,YEAR(daily!$A17),COT!$B:$B,WEEKNUM(daily!$A17))</f>
        <v>39</v>
      </c>
      <c r="W17">
        <f>SUMIFS(COT!N:N,COT!$A:$A,YEAR(daily!$A17),COT!$B:$B,WEEKNUM(daily!$A17))</f>
        <v>29</v>
      </c>
      <c r="X17">
        <f>SUMIFS(COT!O:O,COT!$A:$A,YEAR(daily!$A17),COT!$B:$B,WEEKNUM(daily!$A17))</f>
        <v>30</v>
      </c>
      <c r="Y17">
        <f>SUMIFS(COT!P:P,COT!$A:$A,YEAR(daily!$A17),COT!$B:$B,WEEKNUM(daily!$A17))</f>
        <v>86</v>
      </c>
      <c r="Z17">
        <f>SUMIFS(COT!Q:Q,COT!$A:$A,YEAR(daily!$A17),COT!$B:$B,WEEKNUM(daily!$A17))</f>
        <v>98</v>
      </c>
      <c r="AA17">
        <f>SUMIFS(Saudi!B:B,Saudi!$A:$A,YEAR(daily!$A17))</f>
        <v>258.10000000000002</v>
      </c>
      <c r="AB17">
        <f>SUMIFS(Saudi!C:C,Saudi!$A:$A,YEAR(daily!$A17))</f>
        <v>235.471</v>
      </c>
      <c r="AC17">
        <f>SUMIFS(Saudi!F:F,Saudi!$A:$A,YEAR(daily!$A17))</f>
        <v>3468177</v>
      </c>
      <c r="AD17">
        <f>SUMIFS(Saudi!G:G,Saudi!$A:$A,YEAR(daily!$A17))</f>
        <v>30.206255765126471</v>
      </c>
      <c r="AE17">
        <f>SUMIFS(Saudi!H:H,Saudi!$A:$A,YEAR(daily!$A17))</f>
        <v>104760641.50072902</v>
      </c>
      <c r="AF17" s="5">
        <f t="shared" si="0"/>
        <v>3</v>
      </c>
      <c r="AG17" s="5">
        <f t="shared" si="1"/>
        <v>2000</v>
      </c>
    </row>
    <row r="18" spans="1:33">
      <c r="A18" s="3">
        <v>36608</v>
      </c>
      <c r="B18" s="1">
        <v>133691</v>
      </c>
      <c r="C18" s="1">
        <v>48914</v>
      </c>
      <c r="D18" s="1">
        <v>25684</v>
      </c>
      <c r="E18" s="1">
        <v>27.31</v>
      </c>
      <c r="F18" s="1">
        <v>26.19</v>
      </c>
      <c r="G18" s="1">
        <v>25.72</v>
      </c>
      <c r="H18" s="2">
        <v>46.5</v>
      </c>
      <c r="I18" s="2">
        <v>26.3</v>
      </c>
      <c r="J18" s="2">
        <v>75.8</v>
      </c>
      <c r="K18" s="2">
        <v>77.599999999999994</v>
      </c>
      <c r="L18">
        <f>SUMIFS(US!B:B,US!$D:$D,YEAR(daily!$A18),US!$E:$E,MONTH(daily!$A18))</f>
        <v>9238</v>
      </c>
      <c r="M18">
        <f>SUMIFS(US!C:C,US!$D:$D,YEAR(daily!$A18),US!$E:$E,MONTH(daily!$A18))</f>
        <v>19218</v>
      </c>
      <c r="N18">
        <f>SUMIFS(COT!E:E,COT!$A:$A,YEAR(daily!$A18),COT!$B:$B,WEEKNUM(daily!$A18))</f>
        <v>505851</v>
      </c>
      <c r="O18">
        <f>SUMIFS(COT!F:F,COT!$A:$A,YEAR(daily!$A18),COT!$B:$B,WEEKNUM(daily!$A18))</f>
        <v>48846</v>
      </c>
      <c r="P18">
        <f>SUMIFS(COT!G:G,COT!$A:$A,YEAR(daily!$A18),COT!$B:$B,WEEKNUM(daily!$A18))</f>
        <v>23275</v>
      </c>
      <c r="Q18">
        <f>SUMIFS(COT!H:H,COT!$A:$A,YEAR(daily!$A18),COT!$B:$B,WEEKNUM(daily!$A18))</f>
        <v>35200</v>
      </c>
      <c r="R18">
        <f>SUMIFS(COT!I:I,COT!$A:$A,YEAR(daily!$A18),COT!$B:$B,WEEKNUM(daily!$A18))</f>
        <v>383276</v>
      </c>
      <c r="S18">
        <f>SUMIFS(COT!J:J,COT!$A:$A,YEAR(daily!$A18),COT!$B:$B,WEEKNUM(daily!$A18))</f>
        <v>402239</v>
      </c>
      <c r="T18">
        <f>SUMIFS(COT!K:K,COT!$A:$A,YEAR(daily!$A18),COT!$B:$B,WEEKNUM(daily!$A18))</f>
        <v>38529</v>
      </c>
      <c r="U18">
        <f>SUMIFS(COT!L:L,COT!$A:$A,YEAR(daily!$A18),COT!$B:$B,WEEKNUM(daily!$A18))</f>
        <v>45137</v>
      </c>
      <c r="V18">
        <f>SUMIFS(COT!M:M,COT!$A:$A,YEAR(daily!$A18),COT!$B:$B,WEEKNUM(daily!$A18))</f>
        <v>39</v>
      </c>
      <c r="W18">
        <f>SUMIFS(COT!N:N,COT!$A:$A,YEAR(daily!$A18),COT!$B:$B,WEEKNUM(daily!$A18))</f>
        <v>29</v>
      </c>
      <c r="X18">
        <f>SUMIFS(COT!O:O,COT!$A:$A,YEAR(daily!$A18),COT!$B:$B,WEEKNUM(daily!$A18))</f>
        <v>30</v>
      </c>
      <c r="Y18">
        <f>SUMIFS(COT!P:P,COT!$A:$A,YEAR(daily!$A18),COT!$B:$B,WEEKNUM(daily!$A18))</f>
        <v>86</v>
      </c>
      <c r="Z18">
        <f>SUMIFS(COT!Q:Q,COT!$A:$A,YEAR(daily!$A18),COT!$B:$B,WEEKNUM(daily!$A18))</f>
        <v>98</v>
      </c>
      <c r="AA18">
        <f>SUMIFS(Saudi!B:B,Saudi!$A:$A,YEAR(daily!$A18))</f>
        <v>258.10000000000002</v>
      </c>
      <c r="AB18">
        <f>SUMIFS(Saudi!C:C,Saudi!$A:$A,YEAR(daily!$A18))</f>
        <v>235.471</v>
      </c>
      <c r="AC18">
        <f>SUMIFS(Saudi!F:F,Saudi!$A:$A,YEAR(daily!$A18))</f>
        <v>3468177</v>
      </c>
      <c r="AD18">
        <f>SUMIFS(Saudi!G:G,Saudi!$A:$A,YEAR(daily!$A18))</f>
        <v>30.206255765126471</v>
      </c>
      <c r="AE18">
        <f>SUMIFS(Saudi!H:H,Saudi!$A:$A,YEAR(daily!$A18))</f>
        <v>104760641.50072902</v>
      </c>
      <c r="AF18" s="5">
        <f t="shared" si="0"/>
        <v>3</v>
      </c>
      <c r="AG18" s="5">
        <f t="shared" si="1"/>
        <v>2000</v>
      </c>
    </row>
    <row r="19" spans="1:33">
      <c r="A19" s="3">
        <v>36609</v>
      </c>
      <c r="B19" s="1">
        <v>125899</v>
      </c>
      <c r="C19" s="1">
        <v>49370</v>
      </c>
      <c r="D19" s="1">
        <v>25756</v>
      </c>
      <c r="E19" s="1">
        <v>28.02</v>
      </c>
      <c r="F19" s="1">
        <v>26.71</v>
      </c>
      <c r="G19" s="1">
        <v>26.21</v>
      </c>
      <c r="H19" s="2">
        <v>46.5</v>
      </c>
      <c r="I19" s="2">
        <v>26.3</v>
      </c>
      <c r="J19" s="2">
        <v>75.8</v>
      </c>
      <c r="K19" s="2">
        <v>77.599999999999994</v>
      </c>
      <c r="L19">
        <f>SUMIFS(US!B:B,US!$D:$D,YEAR(daily!$A19),US!$E:$E,MONTH(daily!$A19))</f>
        <v>9238</v>
      </c>
      <c r="M19">
        <f>SUMIFS(US!C:C,US!$D:$D,YEAR(daily!$A19),US!$E:$E,MONTH(daily!$A19))</f>
        <v>19218</v>
      </c>
      <c r="N19">
        <f>SUMIFS(COT!E:E,COT!$A:$A,YEAR(daily!$A19),COT!$B:$B,WEEKNUM(daily!$A19))</f>
        <v>505851</v>
      </c>
      <c r="O19">
        <f>SUMIFS(COT!F:F,COT!$A:$A,YEAR(daily!$A19),COT!$B:$B,WEEKNUM(daily!$A19))</f>
        <v>48846</v>
      </c>
      <c r="P19">
        <f>SUMIFS(COT!G:G,COT!$A:$A,YEAR(daily!$A19),COT!$B:$B,WEEKNUM(daily!$A19))</f>
        <v>23275</v>
      </c>
      <c r="Q19">
        <f>SUMIFS(COT!H:H,COT!$A:$A,YEAR(daily!$A19),COT!$B:$B,WEEKNUM(daily!$A19))</f>
        <v>35200</v>
      </c>
      <c r="R19">
        <f>SUMIFS(COT!I:I,COT!$A:$A,YEAR(daily!$A19),COT!$B:$B,WEEKNUM(daily!$A19))</f>
        <v>383276</v>
      </c>
      <c r="S19">
        <f>SUMIFS(COT!J:J,COT!$A:$A,YEAR(daily!$A19),COT!$B:$B,WEEKNUM(daily!$A19))</f>
        <v>402239</v>
      </c>
      <c r="T19">
        <f>SUMIFS(COT!K:K,COT!$A:$A,YEAR(daily!$A19),COT!$B:$B,WEEKNUM(daily!$A19))</f>
        <v>38529</v>
      </c>
      <c r="U19">
        <f>SUMIFS(COT!L:L,COT!$A:$A,YEAR(daily!$A19),COT!$B:$B,WEEKNUM(daily!$A19))</f>
        <v>45137</v>
      </c>
      <c r="V19">
        <f>SUMIFS(COT!M:M,COT!$A:$A,YEAR(daily!$A19),COT!$B:$B,WEEKNUM(daily!$A19))</f>
        <v>39</v>
      </c>
      <c r="W19">
        <f>SUMIFS(COT!N:N,COT!$A:$A,YEAR(daily!$A19),COT!$B:$B,WEEKNUM(daily!$A19))</f>
        <v>29</v>
      </c>
      <c r="X19">
        <f>SUMIFS(COT!O:O,COT!$A:$A,YEAR(daily!$A19),COT!$B:$B,WEEKNUM(daily!$A19))</f>
        <v>30</v>
      </c>
      <c r="Y19">
        <f>SUMIFS(COT!P:P,COT!$A:$A,YEAR(daily!$A19),COT!$B:$B,WEEKNUM(daily!$A19))</f>
        <v>86</v>
      </c>
      <c r="Z19">
        <f>SUMIFS(COT!Q:Q,COT!$A:$A,YEAR(daily!$A19),COT!$B:$B,WEEKNUM(daily!$A19))</f>
        <v>98</v>
      </c>
      <c r="AA19">
        <f>SUMIFS(Saudi!B:B,Saudi!$A:$A,YEAR(daily!$A19))</f>
        <v>258.10000000000002</v>
      </c>
      <c r="AB19">
        <f>SUMIFS(Saudi!C:C,Saudi!$A:$A,YEAR(daily!$A19))</f>
        <v>235.471</v>
      </c>
      <c r="AC19">
        <f>SUMIFS(Saudi!F:F,Saudi!$A:$A,YEAR(daily!$A19))</f>
        <v>3468177</v>
      </c>
      <c r="AD19">
        <f>SUMIFS(Saudi!G:G,Saudi!$A:$A,YEAR(daily!$A19))</f>
        <v>30.206255765126471</v>
      </c>
      <c r="AE19">
        <f>SUMIFS(Saudi!H:H,Saudi!$A:$A,YEAR(daily!$A19))</f>
        <v>104760641.50072902</v>
      </c>
      <c r="AF19" s="5">
        <f t="shared" si="0"/>
        <v>3</v>
      </c>
      <c r="AG19" s="5">
        <f t="shared" si="1"/>
        <v>2000</v>
      </c>
    </row>
    <row r="20" spans="1:33">
      <c r="A20" s="3">
        <v>36612</v>
      </c>
      <c r="B20" s="1">
        <v>125913</v>
      </c>
      <c r="C20" s="1">
        <v>48512</v>
      </c>
      <c r="D20" s="1">
        <v>26219</v>
      </c>
      <c r="E20" s="1">
        <v>27.79</v>
      </c>
      <c r="F20" s="1">
        <v>26.45</v>
      </c>
      <c r="G20" s="1">
        <v>25.97</v>
      </c>
      <c r="H20" s="2">
        <v>46.5</v>
      </c>
      <c r="I20" s="2">
        <v>26.3</v>
      </c>
      <c r="J20" s="2">
        <v>75.8</v>
      </c>
      <c r="K20" s="2">
        <v>77.599999999999994</v>
      </c>
      <c r="L20">
        <f>SUMIFS(US!B:B,US!$D:$D,YEAR(daily!$A20),US!$E:$E,MONTH(daily!$A20))</f>
        <v>9238</v>
      </c>
      <c r="M20">
        <f>SUMIFS(US!C:C,US!$D:$D,YEAR(daily!$A20),US!$E:$E,MONTH(daily!$A20))</f>
        <v>19218</v>
      </c>
      <c r="N20">
        <f>SUMIFS(COT!E:E,COT!$A:$A,YEAR(daily!$A20),COT!$B:$B,WEEKNUM(daily!$A20))</f>
        <v>486362</v>
      </c>
      <c r="O20">
        <f>SUMIFS(COT!F:F,COT!$A:$A,YEAR(daily!$A20),COT!$B:$B,WEEKNUM(daily!$A20))</f>
        <v>43305</v>
      </c>
      <c r="P20">
        <f>SUMIFS(COT!G:G,COT!$A:$A,YEAR(daily!$A20),COT!$B:$B,WEEKNUM(daily!$A20))</f>
        <v>24297</v>
      </c>
      <c r="Q20">
        <f>SUMIFS(COT!H:H,COT!$A:$A,YEAR(daily!$A20),COT!$B:$B,WEEKNUM(daily!$A20))</f>
        <v>35092</v>
      </c>
      <c r="R20">
        <f>SUMIFS(COT!I:I,COT!$A:$A,YEAR(daily!$A20),COT!$B:$B,WEEKNUM(daily!$A20))</f>
        <v>357818</v>
      </c>
      <c r="S20">
        <f>SUMIFS(COT!J:J,COT!$A:$A,YEAR(daily!$A20),COT!$B:$B,WEEKNUM(daily!$A20))</f>
        <v>379877</v>
      </c>
      <c r="T20">
        <f>SUMIFS(COT!K:K,COT!$A:$A,YEAR(daily!$A20),COT!$B:$B,WEEKNUM(daily!$A20))</f>
        <v>50147</v>
      </c>
      <c r="U20">
        <f>SUMIFS(COT!L:L,COT!$A:$A,YEAR(daily!$A20),COT!$B:$B,WEEKNUM(daily!$A20))</f>
        <v>47096</v>
      </c>
      <c r="V20">
        <f>SUMIFS(COT!M:M,COT!$A:$A,YEAR(daily!$A20),COT!$B:$B,WEEKNUM(daily!$A20))</f>
        <v>43</v>
      </c>
      <c r="W20">
        <f>SUMIFS(COT!N:N,COT!$A:$A,YEAR(daily!$A20),COT!$B:$B,WEEKNUM(daily!$A20))</f>
        <v>25</v>
      </c>
      <c r="X20">
        <f>SUMIFS(COT!O:O,COT!$A:$A,YEAR(daily!$A20),COT!$B:$B,WEEKNUM(daily!$A20))</f>
        <v>32</v>
      </c>
      <c r="Y20">
        <f>SUMIFS(COT!P:P,COT!$A:$A,YEAR(daily!$A20),COT!$B:$B,WEEKNUM(daily!$A20))</f>
        <v>83</v>
      </c>
      <c r="Z20">
        <f>SUMIFS(COT!Q:Q,COT!$A:$A,YEAR(daily!$A20),COT!$B:$B,WEEKNUM(daily!$A20))</f>
        <v>90</v>
      </c>
      <c r="AA20">
        <f>SUMIFS(Saudi!B:B,Saudi!$A:$A,YEAR(daily!$A20))</f>
        <v>258.10000000000002</v>
      </c>
      <c r="AB20">
        <f>SUMIFS(Saudi!C:C,Saudi!$A:$A,YEAR(daily!$A20))</f>
        <v>235.471</v>
      </c>
      <c r="AC20">
        <f>SUMIFS(Saudi!F:F,Saudi!$A:$A,YEAR(daily!$A20))</f>
        <v>3468177</v>
      </c>
      <c r="AD20">
        <f>SUMIFS(Saudi!G:G,Saudi!$A:$A,YEAR(daily!$A20))</f>
        <v>30.206255765126471</v>
      </c>
      <c r="AE20">
        <f>SUMIFS(Saudi!H:H,Saudi!$A:$A,YEAR(daily!$A20))</f>
        <v>104760641.50072902</v>
      </c>
      <c r="AF20" s="5">
        <f t="shared" si="0"/>
        <v>3</v>
      </c>
      <c r="AG20" s="5">
        <f t="shared" si="1"/>
        <v>2000</v>
      </c>
    </row>
    <row r="21" spans="1:33">
      <c r="A21" s="3">
        <v>36613</v>
      </c>
      <c r="B21" s="1">
        <v>124421</v>
      </c>
      <c r="C21" s="1">
        <v>50380</v>
      </c>
      <c r="D21" s="1">
        <v>26460</v>
      </c>
      <c r="E21" s="1">
        <v>27.09</v>
      </c>
      <c r="F21" s="1">
        <v>25.88</v>
      </c>
      <c r="G21" s="1">
        <v>25.48</v>
      </c>
      <c r="H21" s="2">
        <v>46.5</v>
      </c>
      <c r="I21" s="2">
        <v>26.3</v>
      </c>
      <c r="J21" s="2">
        <v>75.8</v>
      </c>
      <c r="K21" s="2">
        <v>77.599999999999994</v>
      </c>
      <c r="L21">
        <f>SUMIFS(US!B:B,US!$D:$D,YEAR(daily!$A21),US!$E:$E,MONTH(daily!$A21))</f>
        <v>9238</v>
      </c>
      <c r="M21">
        <f>SUMIFS(US!C:C,US!$D:$D,YEAR(daily!$A21),US!$E:$E,MONTH(daily!$A21))</f>
        <v>19218</v>
      </c>
      <c r="N21">
        <f>SUMIFS(COT!E:E,COT!$A:$A,YEAR(daily!$A21),COT!$B:$B,WEEKNUM(daily!$A21))</f>
        <v>486362</v>
      </c>
      <c r="O21">
        <f>SUMIFS(COT!F:F,COT!$A:$A,YEAR(daily!$A21),COT!$B:$B,WEEKNUM(daily!$A21))</f>
        <v>43305</v>
      </c>
      <c r="P21">
        <f>SUMIFS(COT!G:G,COT!$A:$A,YEAR(daily!$A21),COT!$B:$B,WEEKNUM(daily!$A21))</f>
        <v>24297</v>
      </c>
      <c r="Q21">
        <f>SUMIFS(COT!H:H,COT!$A:$A,YEAR(daily!$A21),COT!$B:$B,WEEKNUM(daily!$A21))</f>
        <v>35092</v>
      </c>
      <c r="R21">
        <f>SUMIFS(COT!I:I,COT!$A:$A,YEAR(daily!$A21),COT!$B:$B,WEEKNUM(daily!$A21))</f>
        <v>357818</v>
      </c>
      <c r="S21">
        <f>SUMIFS(COT!J:J,COT!$A:$A,YEAR(daily!$A21),COT!$B:$B,WEEKNUM(daily!$A21))</f>
        <v>379877</v>
      </c>
      <c r="T21">
        <f>SUMIFS(COT!K:K,COT!$A:$A,YEAR(daily!$A21),COT!$B:$B,WEEKNUM(daily!$A21))</f>
        <v>50147</v>
      </c>
      <c r="U21">
        <f>SUMIFS(COT!L:L,COT!$A:$A,YEAR(daily!$A21),COT!$B:$B,WEEKNUM(daily!$A21))</f>
        <v>47096</v>
      </c>
      <c r="V21">
        <f>SUMIFS(COT!M:M,COT!$A:$A,YEAR(daily!$A21),COT!$B:$B,WEEKNUM(daily!$A21))</f>
        <v>43</v>
      </c>
      <c r="W21">
        <f>SUMIFS(COT!N:N,COT!$A:$A,YEAR(daily!$A21),COT!$B:$B,WEEKNUM(daily!$A21))</f>
        <v>25</v>
      </c>
      <c r="X21">
        <f>SUMIFS(COT!O:O,COT!$A:$A,YEAR(daily!$A21),COT!$B:$B,WEEKNUM(daily!$A21))</f>
        <v>32</v>
      </c>
      <c r="Y21">
        <f>SUMIFS(COT!P:P,COT!$A:$A,YEAR(daily!$A21),COT!$B:$B,WEEKNUM(daily!$A21))</f>
        <v>83</v>
      </c>
      <c r="Z21">
        <f>SUMIFS(COT!Q:Q,COT!$A:$A,YEAR(daily!$A21),COT!$B:$B,WEEKNUM(daily!$A21))</f>
        <v>90</v>
      </c>
      <c r="AA21">
        <f>SUMIFS(Saudi!B:B,Saudi!$A:$A,YEAR(daily!$A21))</f>
        <v>258.10000000000002</v>
      </c>
      <c r="AB21">
        <f>SUMIFS(Saudi!C:C,Saudi!$A:$A,YEAR(daily!$A21))</f>
        <v>235.471</v>
      </c>
      <c r="AC21">
        <f>SUMIFS(Saudi!F:F,Saudi!$A:$A,YEAR(daily!$A21))</f>
        <v>3468177</v>
      </c>
      <c r="AD21">
        <f>SUMIFS(Saudi!G:G,Saudi!$A:$A,YEAR(daily!$A21))</f>
        <v>30.206255765126471</v>
      </c>
      <c r="AE21">
        <f>SUMIFS(Saudi!H:H,Saudi!$A:$A,YEAR(daily!$A21))</f>
        <v>104760641.50072902</v>
      </c>
      <c r="AF21" s="5">
        <f t="shared" si="0"/>
        <v>3</v>
      </c>
      <c r="AG21" s="5">
        <f t="shared" si="1"/>
        <v>2000</v>
      </c>
    </row>
    <row r="22" spans="1:33">
      <c r="A22" s="3">
        <v>36614</v>
      </c>
      <c r="B22" s="1">
        <v>123588</v>
      </c>
      <c r="C22" s="1">
        <v>49184</v>
      </c>
      <c r="D22" s="1">
        <v>27002</v>
      </c>
      <c r="E22" s="1">
        <v>26.45</v>
      </c>
      <c r="F22" s="1">
        <v>25.58</v>
      </c>
      <c r="G22" s="1">
        <v>25.31</v>
      </c>
      <c r="H22" s="2">
        <v>46.5</v>
      </c>
      <c r="I22" s="2">
        <v>26.3</v>
      </c>
      <c r="J22" s="2">
        <v>75.8</v>
      </c>
      <c r="K22" s="2">
        <v>77.599999999999994</v>
      </c>
      <c r="L22">
        <f>SUMIFS(US!B:B,US!$D:$D,YEAR(daily!$A22),US!$E:$E,MONTH(daily!$A22))</f>
        <v>9238</v>
      </c>
      <c r="M22">
        <f>SUMIFS(US!C:C,US!$D:$D,YEAR(daily!$A22),US!$E:$E,MONTH(daily!$A22))</f>
        <v>19218</v>
      </c>
      <c r="N22">
        <f>SUMIFS(COT!E:E,COT!$A:$A,YEAR(daily!$A22),COT!$B:$B,WEEKNUM(daily!$A22))</f>
        <v>486362</v>
      </c>
      <c r="O22">
        <f>SUMIFS(COT!F:F,COT!$A:$A,YEAR(daily!$A22),COT!$B:$B,WEEKNUM(daily!$A22))</f>
        <v>43305</v>
      </c>
      <c r="P22">
        <f>SUMIFS(COT!G:G,COT!$A:$A,YEAR(daily!$A22),COT!$B:$B,WEEKNUM(daily!$A22))</f>
        <v>24297</v>
      </c>
      <c r="Q22">
        <f>SUMIFS(COT!H:H,COT!$A:$A,YEAR(daily!$A22),COT!$B:$B,WEEKNUM(daily!$A22))</f>
        <v>35092</v>
      </c>
      <c r="R22">
        <f>SUMIFS(COT!I:I,COT!$A:$A,YEAR(daily!$A22),COT!$B:$B,WEEKNUM(daily!$A22))</f>
        <v>357818</v>
      </c>
      <c r="S22">
        <f>SUMIFS(COT!J:J,COT!$A:$A,YEAR(daily!$A22),COT!$B:$B,WEEKNUM(daily!$A22))</f>
        <v>379877</v>
      </c>
      <c r="T22">
        <f>SUMIFS(COT!K:K,COT!$A:$A,YEAR(daily!$A22),COT!$B:$B,WEEKNUM(daily!$A22))</f>
        <v>50147</v>
      </c>
      <c r="U22">
        <f>SUMIFS(COT!L:L,COT!$A:$A,YEAR(daily!$A22),COT!$B:$B,WEEKNUM(daily!$A22))</f>
        <v>47096</v>
      </c>
      <c r="V22">
        <f>SUMIFS(COT!M:M,COT!$A:$A,YEAR(daily!$A22),COT!$B:$B,WEEKNUM(daily!$A22))</f>
        <v>43</v>
      </c>
      <c r="W22">
        <f>SUMIFS(COT!N:N,COT!$A:$A,YEAR(daily!$A22),COT!$B:$B,WEEKNUM(daily!$A22))</f>
        <v>25</v>
      </c>
      <c r="X22">
        <f>SUMIFS(COT!O:O,COT!$A:$A,YEAR(daily!$A22),COT!$B:$B,WEEKNUM(daily!$A22))</f>
        <v>32</v>
      </c>
      <c r="Y22">
        <f>SUMIFS(COT!P:P,COT!$A:$A,YEAR(daily!$A22),COT!$B:$B,WEEKNUM(daily!$A22))</f>
        <v>83</v>
      </c>
      <c r="Z22">
        <f>SUMIFS(COT!Q:Q,COT!$A:$A,YEAR(daily!$A22),COT!$B:$B,WEEKNUM(daily!$A22))</f>
        <v>90</v>
      </c>
      <c r="AA22">
        <f>SUMIFS(Saudi!B:B,Saudi!$A:$A,YEAR(daily!$A22))</f>
        <v>258.10000000000002</v>
      </c>
      <c r="AB22">
        <f>SUMIFS(Saudi!C:C,Saudi!$A:$A,YEAR(daily!$A22))</f>
        <v>235.471</v>
      </c>
      <c r="AC22">
        <f>SUMIFS(Saudi!F:F,Saudi!$A:$A,YEAR(daily!$A22))</f>
        <v>3468177</v>
      </c>
      <c r="AD22">
        <f>SUMIFS(Saudi!G:G,Saudi!$A:$A,YEAR(daily!$A22))</f>
        <v>30.206255765126471</v>
      </c>
      <c r="AE22">
        <f>SUMIFS(Saudi!H:H,Saudi!$A:$A,YEAR(daily!$A22))</f>
        <v>104760641.50072902</v>
      </c>
      <c r="AF22" s="5">
        <f t="shared" si="0"/>
        <v>3</v>
      </c>
      <c r="AG22" s="5">
        <f t="shared" si="1"/>
        <v>2000</v>
      </c>
    </row>
    <row r="23" spans="1:33">
      <c r="A23" s="3">
        <v>36615</v>
      </c>
      <c r="B23" s="1">
        <v>123588</v>
      </c>
      <c r="C23" s="1">
        <v>49184</v>
      </c>
      <c r="D23" s="1">
        <v>27002</v>
      </c>
      <c r="E23" s="1">
        <v>26.7</v>
      </c>
      <c r="F23" s="1">
        <v>25.74</v>
      </c>
      <c r="G23" s="1">
        <v>25.47</v>
      </c>
      <c r="H23" s="2">
        <v>46.5</v>
      </c>
      <c r="I23" s="2">
        <v>26.3</v>
      </c>
      <c r="J23" s="2">
        <v>75.8</v>
      </c>
      <c r="K23" s="2">
        <v>77.599999999999994</v>
      </c>
      <c r="L23">
        <f>SUMIFS(US!B:B,US!$D:$D,YEAR(daily!$A23),US!$E:$E,MONTH(daily!$A23))</f>
        <v>9238</v>
      </c>
      <c r="M23">
        <f>SUMIFS(US!C:C,US!$D:$D,YEAR(daily!$A23),US!$E:$E,MONTH(daily!$A23))</f>
        <v>19218</v>
      </c>
      <c r="N23">
        <f>SUMIFS(COT!E:E,COT!$A:$A,YEAR(daily!$A23),COT!$B:$B,WEEKNUM(daily!$A23))</f>
        <v>486362</v>
      </c>
      <c r="O23">
        <f>SUMIFS(COT!F:F,COT!$A:$A,YEAR(daily!$A23),COT!$B:$B,WEEKNUM(daily!$A23))</f>
        <v>43305</v>
      </c>
      <c r="P23">
        <f>SUMIFS(COT!G:G,COT!$A:$A,YEAR(daily!$A23),COT!$B:$B,WEEKNUM(daily!$A23))</f>
        <v>24297</v>
      </c>
      <c r="Q23">
        <f>SUMIFS(COT!H:H,COT!$A:$A,YEAR(daily!$A23),COT!$B:$B,WEEKNUM(daily!$A23))</f>
        <v>35092</v>
      </c>
      <c r="R23">
        <f>SUMIFS(COT!I:I,COT!$A:$A,YEAR(daily!$A23),COT!$B:$B,WEEKNUM(daily!$A23))</f>
        <v>357818</v>
      </c>
      <c r="S23">
        <f>SUMIFS(COT!J:J,COT!$A:$A,YEAR(daily!$A23),COT!$B:$B,WEEKNUM(daily!$A23))</f>
        <v>379877</v>
      </c>
      <c r="T23">
        <f>SUMIFS(COT!K:K,COT!$A:$A,YEAR(daily!$A23),COT!$B:$B,WEEKNUM(daily!$A23))</f>
        <v>50147</v>
      </c>
      <c r="U23">
        <f>SUMIFS(COT!L:L,COT!$A:$A,YEAR(daily!$A23),COT!$B:$B,WEEKNUM(daily!$A23))</f>
        <v>47096</v>
      </c>
      <c r="V23">
        <f>SUMIFS(COT!M:M,COT!$A:$A,YEAR(daily!$A23),COT!$B:$B,WEEKNUM(daily!$A23))</f>
        <v>43</v>
      </c>
      <c r="W23">
        <f>SUMIFS(COT!N:N,COT!$A:$A,YEAR(daily!$A23),COT!$B:$B,WEEKNUM(daily!$A23))</f>
        <v>25</v>
      </c>
      <c r="X23">
        <f>SUMIFS(COT!O:O,COT!$A:$A,YEAR(daily!$A23),COT!$B:$B,WEEKNUM(daily!$A23))</f>
        <v>32</v>
      </c>
      <c r="Y23">
        <f>SUMIFS(COT!P:P,COT!$A:$A,YEAR(daily!$A23),COT!$B:$B,WEEKNUM(daily!$A23))</f>
        <v>83</v>
      </c>
      <c r="Z23">
        <f>SUMIFS(COT!Q:Q,COT!$A:$A,YEAR(daily!$A23),COT!$B:$B,WEEKNUM(daily!$A23))</f>
        <v>90</v>
      </c>
      <c r="AA23">
        <f>SUMIFS(Saudi!B:B,Saudi!$A:$A,YEAR(daily!$A23))</f>
        <v>258.10000000000002</v>
      </c>
      <c r="AB23">
        <f>SUMIFS(Saudi!C:C,Saudi!$A:$A,YEAR(daily!$A23))</f>
        <v>235.471</v>
      </c>
      <c r="AC23">
        <f>SUMIFS(Saudi!F:F,Saudi!$A:$A,YEAR(daily!$A23))</f>
        <v>3468177</v>
      </c>
      <c r="AD23">
        <f>SUMIFS(Saudi!G:G,Saudi!$A:$A,YEAR(daily!$A23))</f>
        <v>30.206255765126471</v>
      </c>
      <c r="AE23">
        <f>SUMIFS(Saudi!H:H,Saudi!$A:$A,YEAR(daily!$A23))</f>
        <v>104760641.50072902</v>
      </c>
      <c r="AF23" s="5">
        <f t="shared" si="0"/>
        <v>3</v>
      </c>
      <c r="AG23" s="5">
        <f t="shared" si="1"/>
        <v>2000</v>
      </c>
    </row>
    <row r="24" spans="1:33">
      <c r="A24" s="3">
        <v>36616</v>
      </c>
      <c r="B24" s="1">
        <v>117551</v>
      </c>
      <c r="C24" s="1">
        <v>46762</v>
      </c>
      <c r="D24" s="1">
        <v>28421</v>
      </c>
      <c r="E24" s="1">
        <v>26.9</v>
      </c>
      <c r="F24" s="1">
        <v>26.04</v>
      </c>
      <c r="G24" s="1">
        <v>25.76</v>
      </c>
      <c r="H24" s="2">
        <v>46.5</v>
      </c>
      <c r="I24" s="2">
        <v>26.3</v>
      </c>
      <c r="J24" s="2">
        <v>75.8</v>
      </c>
      <c r="K24" s="2">
        <v>77.599999999999994</v>
      </c>
      <c r="L24">
        <f>SUMIFS(US!B:B,US!$D:$D,YEAR(daily!$A24),US!$E:$E,MONTH(daily!$A24))</f>
        <v>9238</v>
      </c>
      <c r="M24">
        <f>SUMIFS(US!C:C,US!$D:$D,YEAR(daily!$A24),US!$E:$E,MONTH(daily!$A24))</f>
        <v>19218</v>
      </c>
      <c r="N24">
        <f>SUMIFS(COT!E:E,COT!$A:$A,YEAR(daily!$A24),COT!$B:$B,WEEKNUM(daily!$A24))</f>
        <v>486362</v>
      </c>
      <c r="O24">
        <f>SUMIFS(COT!F:F,COT!$A:$A,YEAR(daily!$A24),COT!$B:$B,WEEKNUM(daily!$A24))</f>
        <v>43305</v>
      </c>
      <c r="P24">
        <f>SUMIFS(COT!G:G,COT!$A:$A,YEAR(daily!$A24),COT!$B:$B,WEEKNUM(daily!$A24))</f>
        <v>24297</v>
      </c>
      <c r="Q24">
        <f>SUMIFS(COT!H:H,COT!$A:$A,YEAR(daily!$A24),COT!$B:$B,WEEKNUM(daily!$A24))</f>
        <v>35092</v>
      </c>
      <c r="R24">
        <f>SUMIFS(COT!I:I,COT!$A:$A,YEAR(daily!$A24),COT!$B:$B,WEEKNUM(daily!$A24))</f>
        <v>357818</v>
      </c>
      <c r="S24">
        <f>SUMIFS(COT!J:J,COT!$A:$A,YEAR(daily!$A24),COT!$B:$B,WEEKNUM(daily!$A24))</f>
        <v>379877</v>
      </c>
      <c r="T24">
        <f>SUMIFS(COT!K:K,COT!$A:$A,YEAR(daily!$A24),COT!$B:$B,WEEKNUM(daily!$A24))</f>
        <v>50147</v>
      </c>
      <c r="U24">
        <f>SUMIFS(COT!L:L,COT!$A:$A,YEAR(daily!$A24),COT!$B:$B,WEEKNUM(daily!$A24))</f>
        <v>47096</v>
      </c>
      <c r="V24">
        <f>SUMIFS(COT!M:M,COT!$A:$A,YEAR(daily!$A24),COT!$B:$B,WEEKNUM(daily!$A24))</f>
        <v>43</v>
      </c>
      <c r="W24">
        <f>SUMIFS(COT!N:N,COT!$A:$A,YEAR(daily!$A24),COT!$B:$B,WEEKNUM(daily!$A24))</f>
        <v>25</v>
      </c>
      <c r="X24">
        <f>SUMIFS(COT!O:O,COT!$A:$A,YEAR(daily!$A24),COT!$B:$B,WEEKNUM(daily!$A24))</f>
        <v>32</v>
      </c>
      <c r="Y24">
        <f>SUMIFS(COT!P:P,COT!$A:$A,YEAR(daily!$A24),COT!$B:$B,WEEKNUM(daily!$A24))</f>
        <v>83</v>
      </c>
      <c r="Z24">
        <f>SUMIFS(COT!Q:Q,COT!$A:$A,YEAR(daily!$A24),COT!$B:$B,WEEKNUM(daily!$A24))</f>
        <v>90</v>
      </c>
      <c r="AA24">
        <f>SUMIFS(Saudi!B:B,Saudi!$A:$A,YEAR(daily!$A24))</f>
        <v>258.10000000000002</v>
      </c>
      <c r="AB24">
        <f>SUMIFS(Saudi!C:C,Saudi!$A:$A,YEAR(daily!$A24))</f>
        <v>235.471</v>
      </c>
      <c r="AC24">
        <f>SUMIFS(Saudi!F:F,Saudi!$A:$A,YEAR(daily!$A24))</f>
        <v>3468177</v>
      </c>
      <c r="AD24">
        <f>SUMIFS(Saudi!G:G,Saudi!$A:$A,YEAR(daily!$A24))</f>
        <v>30.206255765126471</v>
      </c>
      <c r="AE24">
        <f>SUMIFS(Saudi!H:H,Saudi!$A:$A,YEAR(daily!$A24))</f>
        <v>104760641.50072902</v>
      </c>
      <c r="AF24" s="5">
        <f t="shared" si="0"/>
        <v>3</v>
      </c>
      <c r="AG24" s="5">
        <f t="shared" si="1"/>
        <v>2000</v>
      </c>
    </row>
    <row r="25" spans="1:33">
      <c r="A25" s="3">
        <v>36619</v>
      </c>
      <c r="B25" s="1">
        <v>124235</v>
      </c>
      <c r="C25" s="1">
        <v>47099</v>
      </c>
      <c r="D25" s="1">
        <v>28553</v>
      </c>
      <c r="E25" s="1">
        <v>26.43</v>
      </c>
      <c r="F25" s="1">
        <v>25.62</v>
      </c>
      <c r="G25" s="1">
        <v>25.34</v>
      </c>
      <c r="H25" s="2">
        <v>46.5</v>
      </c>
      <c r="I25" s="2">
        <v>26.3</v>
      </c>
      <c r="J25" s="2">
        <v>75.8</v>
      </c>
      <c r="K25" s="2">
        <v>77.599999999999994</v>
      </c>
      <c r="L25">
        <f>SUMIFS(US!B:B,US!$D:$D,YEAR(daily!$A25),US!$E:$E,MONTH(daily!$A25))</f>
        <v>9154</v>
      </c>
      <c r="M25">
        <f>SUMIFS(US!C:C,US!$D:$D,YEAR(daily!$A25),US!$E:$E,MONTH(daily!$A25))</f>
        <v>18816</v>
      </c>
      <c r="N25">
        <f>SUMIFS(COT!E:E,COT!$A:$A,YEAR(daily!$A25),COT!$B:$B,WEEKNUM(daily!$A25))</f>
        <v>491276</v>
      </c>
      <c r="O25">
        <f>SUMIFS(COT!F:F,COT!$A:$A,YEAR(daily!$A25),COT!$B:$B,WEEKNUM(daily!$A25))</f>
        <v>39576</v>
      </c>
      <c r="P25">
        <f>SUMIFS(COT!G:G,COT!$A:$A,YEAR(daily!$A25),COT!$B:$B,WEEKNUM(daily!$A25))</f>
        <v>24337</v>
      </c>
      <c r="Q25">
        <f>SUMIFS(COT!H:H,COT!$A:$A,YEAR(daily!$A25),COT!$B:$B,WEEKNUM(daily!$A25))</f>
        <v>30439</v>
      </c>
      <c r="R25">
        <f>SUMIFS(COT!I:I,COT!$A:$A,YEAR(daily!$A25),COT!$B:$B,WEEKNUM(daily!$A25))</f>
        <v>373536</v>
      </c>
      <c r="S25">
        <f>SUMIFS(COT!J:J,COT!$A:$A,YEAR(daily!$A25),COT!$B:$B,WEEKNUM(daily!$A25))</f>
        <v>388557</v>
      </c>
      <c r="T25">
        <f>SUMIFS(COT!K:K,COT!$A:$A,YEAR(daily!$A25),COT!$B:$B,WEEKNUM(daily!$A25))</f>
        <v>47725</v>
      </c>
      <c r="U25">
        <f>SUMIFS(COT!L:L,COT!$A:$A,YEAR(daily!$A25),COT!$B:$B,WEEKNUM(daily!$A25))</f>
        <v>47943</v>
      </c>
      <c r="V25">
        <f>SUMIFS(COT!M:M,COT!$A:$A,YEAR(daily!$A25),COT!$B:$B,WEEKNUM(daily!$A25))</f>
        <v>34</v>
      </c>
      <c r="W25">
        <f>SUMIFS(COT!N:N,COT!$A:$A,YEAR(daily!$A25),COT!$B:$B,WEEKNUM(daily!$A25))</f>
        <v>33</v>
      </c>
      <c r="X25">
        <f>SUMIFS(COT!O:O,COT!$A:$A,YEAR(daily!$A25),COT!$B:$B,WEEKNUM(daily!$A25))</f>
        <v>35</v>
      </c>
      <c r="Y25">
        <f>SUMIFS(COT!P:P,COT!$A:$A,YEAR(daily!$A25),COT!$B:$B,WEEKNUM(daily!$A25))</f>
        <v>84</v>
      </c>
      <c r="Z25">
        <f>SUMIFS(COT!Q:Q,COT!$A:$A,YEAR(daily!$A25),COT!$B:$B,WEEKNUM(daily!$A25))</f>
        <v>94</v>
      </c>
      <c r="AA25">
        <f>SUMIFS(Saudi!B:B,Saudi!$A:$A,YEAR(daily!$A25))</f>
        <v>258.10000000000002</v>
      </c>
      <c r="AB25">
        <f>SUMIFS(Saudi!C:C,Saudi!$A:$A,YEAR(daily!$A25))</f>
        <v>235.471</v>
      </c>
      <c r="AC25">
        <f>SUMIFS(Saudi!F:F,Saudi!$A:$A,YEAR(daily!$A25))</f>
        <v>3468177</v>
      </c>
      <c r="AD25">
        <f>SUMIFS(Saudi!G:G,Saudi!$A:$A,YEAR(daily!$A25))</f>
        <v>30.206255765126471</v>
      </c>
      <c r="AE25">
        <f>SUMIFS(Saudi!H:H,Saudi!$A:$A,YEAR(daily!$A25))</f>
        <v>104760641.50072902</v>
      </c>
      <c r="AF25" s="5">
        <f t="shared" si="0"/>
        <v>4</v>
      </c>
      <c r="AG25" s="5">
        <f t="shared" si="1"/>
        <v>2000</v>
      </c>
    </row>
    <row r="26" spans="1:33">
      <c r="A26" s="3">
        <v>36620</v>
      </c>
      <c r="B26" s="1">
        <v>122709</v>
      </c>
      <c r="C26" s="1">
        <v>47433</v>
      </c>
      <c r="D26" s="1">
        <v>28484</v>
      </c>
      <c r="E26" s="1">
        <v>25.45</v>
      </c>
      <c r="F26" s="1">
        <v>24.93</v>
      </c>
      <c r="G26" s="1">
        <v>24.72</v>
      </c>
      <c r="H26" s="2">
        <v>46.5</v>
      </c>
      <c r="I26" s="2">
        <v>26.3</v>
      </c>
      <c r="J26" s="2">
        <v>75.8</v>
      </c>
      <c r="K26" s="2">
        <v>77.599999999999994</v>
      </c>
      <c r="L26">
        <f>SUMIFS(US!B:B,US!$D:$D,YEAR(daily!$A26),US!$E:$E,MONTH(daily!$A26))</f>
        <v>9154</v>
      </c>
      <c r="M26">
        <f>SUMIFS(US!C:C,US!$D:$D,YEAR(daily!$A26),US!$E:$E,MONTH(daily!$A26))</f>
        <v>18816</v>
      </c>
      <c r="N26">
        <f>SUMIFS(COT!E:E,COT!$A:$A,YEAR(daily!$A26),COT!$B:$B,WEEKNUM(daily!$A26))</f>
        <v>491276</v>
      </c>
      <c r="O26">
        <f>SUMIFS(COT!F:F,COT!$A:$A,YEAR(daily!$A26),COT!$B:$B,WEEKNUM(daily!$A26))</f>
        <v>39576</v>
      </c>
      <c r="P26">
        <f>SUMIFS(COT!G:G,COT!$A:$A,YEAR(daily!$A26),COT!$B:$B,WEEKNUM(daily!$A26))</f>
        <v>24337</v>
      </c>
      <c r="Q26">
        <f>SUMIFS(COT!H:H,COT!$A:$A,YEAR(daily!$A26),COT!$B:$B,WEEKNUM(daily!$A26))</f>
        <v>30439</v>
      </c>
      <c r="R26">
        <f>SUMIFS(COT!I:I,COT!$A:$A,YEAR(daily!$A26),COT!$B:$B,WEEKNUM(daily!$A26))</f>
        <v>373536</v>
      </c>
      <c r="S26">
        <f>SUMIFS(COT!J:J,COT!$A:$A,YEAR(daily!$A26),COT!$B:$B,WEEKNUM(daily!$A26))</f>
        <v>388557</v>
      </c>
      <c r="T26">
        <f>SUMIFS(COT!K:K,COT!$A:$A,YEAR(daily!$A26),COT!$B:$B,WEEKNUM(daily!$A26))</f>
        <v>47725</v>
      </c>
      <c r="U26">
        <f>SUMIFS(COT!L:L,COT!$A:$A,YEAR(daily!$A26),COT!$B:$B,WEEKNUM(daily!$A26))</f>
        <v>47943</v>
      </c>
      <c r="V26">
        <f>SUMIFS(COT!M:M,COT!$A:$A,YEAR(daily!$A26),COT!$B:$B,WEEKNUM(daily!$A26))</f>
        <v>34</v>
      </c>
      <c r="W26">
        <f>SUMIFS(COT!N:N,COT!$A:$A,YEAR(daily!$A26),COT!$B:$B,WEEKNUM(daily!$A26))</f>
        <v>33</v>
      </c>
      <c r="X26">
        <f>SUMIFS(COT!O:O,COT!$A:$A,YEAR(daily!$A26),COT!$B:$B,WEEKNUM(daily!$A26))</f>
        <v>35</v>
      </c>
      <c r="Y26">
        <f>SUMIFS(COT!P:P,COT!$A:$A,YEAR(daily!$A26),COT!$B:$B,WEEKNUM(daily!$A26))</f>
        <v>84</v>
      </c>
      <c r="Z26">
        <f>SUMIFS(COT!Q:Q,COT!$A:$A,YEAR(daily!$A26),COT!$B:$B,WEEKNUM(daily!$A26))</f>
        <v>94</v>
      </c>
      <c r="AA26">
        <f>SUMIFS(Saudi!B:B,Saudi!$A:$A,YEAR(daily!$A26))</f>
        <v>258.10000000000002</v>
      </c>
      <c r="AB26">
        <f>SUMIFS(Saudi!C:C,Saudi!$A:$A,YEAR(daily!$A26))</f>
        <v>235.471</v>
      </c>
      <c r="AC26">
        <f>SUMIFS(Saudi!F:F,Saudi!$A:$A,YEAR(daily!$A26))</f>
        <v>3468177</v>
      </c>
      <c r="AD26">
        <f>SUMIFS(Saudi!G:G,Saudi!$A:$A,YEAR(daily!$A26))</f>
        <v>30.206255765126471</v>
      </c>
      <c r="AE26">
        <f>SUMIFS(Saudi!H:H,Saudi!$A:$A,YEAR(daily!$A26))</f>
        <v>104760641.50072902</v>
      </c>
      <c r="AF26" s="5">
        <f t="shared" si="0"/>
        <v>4</v>
      </c>
      <c r="AG26" s="5">
        <f t="shared" si="1"/>
        <v>2000</v>
      </c>
    </row>
    <row r="27" spans="1:33">
      <c r="A27" s="3">
        <v>36621</v>
      </c>
      <c r="B27" s="1">
        <v>119242</v>
      </c>
      <c r="C27" s="1">
        <v>47658</v>
      </c>
      <c r="D27" s="1">
        <v>29055</v>
      </c>
      <c r="E27" s="1">
        <v>25.83</v>
      </c>
      <c r="F27" s="1">
        <v>25.11</v>
      </c>
      <c r="G27" s="1">
        <v>24.92</v>
      </c>
      <c r="H27" s="2">
        <v>46.5</v>
      </c>
      <c r="I27" s="2">
        <v>26.3</v>
      </c>
      <c r="J27" s="2">
        <v>75.8</v>
      </c>
      <c r="K27" s="2">
        <v>77.599999999999994</v>
      </c>
      <c r="L27">
        <f>SUMIFS(US!B:B,US!$D:$D,YEAR(daily!$A27),US!$E:$E,MONTH(daily!$A27))</f>
        <v>9154</v>
      </c>
      <c r="M27">
        <f>SUMIFS(US!C:C,US!$D:$D,YEAR(daily!$A27),US!$E:$E,MONTH(daily!$A27))</f>
        <v>18816</v>
      </c>
      <c r="N27">
        <f>SUMIFS(COT!E:E,COT!$A:$A,YEAR(daily!$A27),COT!$B:$B,WEEKNUM(daily!$A27))</f>
        <v>491276</v>
      </c>
      <c r="O27">
        <f>SUMIFS(COT!F:F,COT!$A:$A,YEAR(daily!$A27),COT!$B:$B,WEEKNUM(daily!$A27))</f>
        <v>39576</v>
      </c>
      <c r="P27">
        <f>SUMIFS(COT!G:G,COT!$A:$A,YEAR(daily!$A27),COT!$B:$B,WEEKNUM(daily!$A27))</f>
        <v>24337</v>
      </c>
      <c r="Q27">
        <f>SUMIFS(COT!H:H,COT!$A:$A,YEAR(daily!$A27),COT!$B:$B,WEEKNUM(daily!$A27))</f>
        <v>30439</v>
      </c>
      <c r="R27">
        <f>SUMIFS(COT!I:I,COT!$A:$A,YEAR(daily!$A27),COT!$B:$B,WEEKNUM(daily!$A27))</f>
        <v>373536</v>
      </c>
      <c r="S27">
        <f>SUMIFS(COT!J:J,COT!$A:$A,YEAR(daily!$A27),COT!$B:$B,WEEKNUM(daily!$A27))</f>
        <v>388557</v>
      </c>
      <c r="T27">
        <f>SUMIFS(COT!K:K,COT!$A:$A,YEAR(daily!$A27),COT!$B:$B,WEEKNUM(daily!$A27))</f>
        <v>47725</v>
      </c>
      <c r="U27">
        <f>SUMIFS(COT!L:L,COT!$A:$A,YEAR(daily!$A27),COT!$B:$B,WEEKNUM(daily!$A27))</f>
        <v>47943</v>
      </c>
      <c r="V27">
        <f>SUMIFS(COT!M:M,COT!$A:$A,YEAR(daily!$A27),COT!$B:$B,WEEKNUM(daily!$A27))</f>
        <v>34</v>
      </c>
      <c r="W27">
        <f>SUMIFS(COT!N:N,COT!$A:$A,YEAR(daily!$A27),COT!$B:$B,WEEKNUM(daily!$A27))</f>
        <v>33</v>
      </c>
      <c r="X27">
        <f>SUMIFS(COT!O:O,COT!$A:$A,YEAR(daily!$A27),COT!$B:$B,WEEKNUM(daily!$A27))</f>
        <v>35</v>
      </c>
      <c r="Y27">
        <f>SUMIFS(COT!P:P,COT!$A:$A,YEAR(daily!$A27),COT!$B:$B,WEEKNUM(daily!$A27))</f>
        <v>84</v>
      </c>
      <c r="Z27">
        <f>SUMIFS(COT!Q:Q,COT!$A:$A,YEAR(daily!$A27),COT!$B:$B,WEEKNUM(daily!$A27))</f>
        <v>94</v>
      </c>
      <c r="AA27">
        <f>SUMIFS(Saudi!B:B,Saudi!$A:$A,YEAR(daily!$A27))</f>
        <v>258.10000000000002</v>
      </c>
      <c r="AB27">
        <f>SUMIFS(Saudi!C:C,Saudi!$A:$A,YEAR(daily!$A27))</f>
        <v>235.471</v>
      </c>
      <c r="AC27">
        <f>SUMIFS(Saudi!F:F,Saudi!$A:$A,YEAR(daily!$A27))</f>
        <v>3468177</v>
      </c>
      <c r="AD27">
        <f>SUMIFS(Saudi!G:G,Saudi!$A:$A,YEAR(daily!$A27))</f>
        <v>30.206255765126471</v>
      </c>
      <c r="AE27">
        <f>SUMIFS(Saudi!H:H,Saudi!$A:$A,YEAR(daily!$A27))</f>
        <v>104760641.50072902</v>
      </c>
      <c r="AF27" s="5">
        <f t="shared" si="0"/>
        <v>4</v>
      </c>
      <c r="AG27" s="5">
        <f t="shared" si="1"/>
        <v>2000</v>
      </c>
    </row>
    <row r="28" spans="1:33">
      <c r="A28" s="3">
        <v>36622</v>
      </c>
      <c r="B28" s="1">
        <v>122650</v>
      </c>
      <c r="C28" s="1">
        <v>49798</v>
      </c>
      <c r="D28" s="1">
        <v>29241</v>
      </c>
      <c r="E28" s="1">
        <v>25.69</v>
      </c>
      <c r="F28" s="1">
        <v>24.89</v>
      </c>
      <c r="G28" s="1">
        <v>24.7</v>
      </c>
      <c r="H28" s="2">
        <v>46.5</v>
      </c>
      <c r="I28" s="2">
        <v>26.3</v>
      </c>
      <c r="J28" s="2">
        <v>75.8</v>
      </c>
      <c r="K28" s="2">
        <v>77.599999999999994</v>
      </c>
      <c r="L28">
        <f>SUMIFS(US!B:B,US!$D:$D,YEAR(daily!$A28),US!$E:$E,MONTH(daily!$A28))</f>
        <v>9154</v>
      </c>
      <c r="M28">
        <f>SUMIFS(US!C:C,US!$D:$D,YEAR(daily!$A28),US!$E:$E,MONTH(daily!$A28))</f>
        <v>18816</v>
      </c>
      <c r="N28">
        <f>SUMIFS(COT!E:E,COT!$A:$A,YEAR(daily!$A28),COT!$B:$B,WEEKNUM(daily!$A28))</f>
        <v>491276</v>
      </c>
      <c r="O28">
        <f>SUMIFS(COT!F:F,COT!$A:$A,YEAR(daily!$A28),COT!$B:$B,WEEKNUM(daily!$A28))</f>
        <v>39576</v>
      </c>
      <c r="P28">
        <f>SUMIFS(COT!G:G,COT!$A:$A,YEAR(daily!$A28),COT!$B:$B,WEEKNUM(daily!$A28))</f>
        <v>24337</v>
      </c>
      <c r="Q28">
        <f>SUMIFS(COT!H:H,COT!$A:$A,YEAR(daily!$A28),COT!$B:$B,WEEKNUM(daily!$A28))</f>
        <v>30439</v>
      </c>
      <c r="R28">
        <f>SUMIFS(COT!I:I,COT!$A:$A,YEAR(daily!$A28),COT!$B:$B,WEEKNUM(daily!$A28))</f>
        <v>373536</v>
      </c>
      <c r="S28">
        <f>SUMIFS(COT!J:J,COT!$A:$A,YEAR(daily!$A28),COT!$B:$B,WEEKNUM(daily!$A28))</f>
        <v>388557</v>
      </c>
      <c r="T28">
        <f>SUMIFS(COT!K:K,COT!$A:$A,YEAR(daily!$A28),COT!$B:$B,WEEKNUM(daily!$A28))</f>
        <v>47725</v>
      </c>
      <c r="U28">
        <f>SUMIFS(COT!L:L,COT!$A:$A,YEAR(daily!$A28),COT!$B:$B,WEEKNUM(daily!$A28))</f>
        <v>47943</v>
      </c>
      <c r="V28">
        <f>SUMIFS(COT!M:M,COT!$A:$A,YEAR(daily!$A28),COT!$B:$B,WEEKNUM(daily!$A28))</f>
        <v>34</v>
      </c>
      <c r="W28">
        <f>SUMIFS(COT!N:N,COT!$A:$A,YEAR(daily!$A28),COT!$B:$B,WEEKNUM(daily!$A28))</f>
        <v>33</v>
      </c>
      <c r="X28">
        <f>SUMIFS(COT!O:O,COT!$A:$A,YEAR(daily!$A28),COT!$B:$B,WEEKNUM(daily!$A28))</f>
        <v>35</v>
      </c>
      <c r="Y28">
        <f>SUMIFS(COT!P:P,COT!$A:$A,YEAR(daily!$A28),COT!$B:$B,WEEKNUM(daily!$A28))</f>
        <v>84</v>
      </c>
      <c r="Z28">
        <f>SUMIFS(COT!Q:Q,COT!$A:$A,YEAR(daily!$A28),COT!$B:$B,WEEKNUM(daily!$A28))</f>
        <v>94</v>
      </c>
      <c r="AA28">
        <f>SUMIFS(Saudi!B:B,Saudi!$A:$A,YEAR(daily!$A28))</f>
        <v>258.10000000000002</v>
      </c>
      <c r="AB28">
        <f>SUMIFS(Saudi!C:C,Saudi!$A:$A,YEAR(daily!$A28))</f>
        <v>235.471</v>
      </c>
      <c r="AC28">
        <f>SUMIFS(Saudi!F:F,Saudi!$A:$A,YEAR(daily!$A28))</f>
        <v>3468177</v>
      </c>
      <c r="AD28">
        <f>SUMIFS(Saudi!G:G,Saudi!$A:$A,YEAR(daily!$A28))</f>
        <v>30.206255765126471</v>
      </c>
      <c r="AE28">
        <f>SUMIFS(Saudi!H:H,Saudi!$A:$A,YEAR(daily!$A28))</f>
        <v>104760641.50072902</v>
      </c>
      <c r="AF28" s="5">
        <f t="shared" si="0"/>
        <v>4</v>
      </c>
      <c r="AG28" s="5">
        <f t="shared" si="1"/>
        <v>2000</v>
      </c>
    </row>
    <row r="29" spans="1:33">
      <c r="A29" s="3">
        <v>36623</v>
      </c>
      <c r="B29" s="1">
        <v>121647</v>
      </c>
      <c r="C29" s="1">
        <v>47313</v>
      </c>
      <c r="D29" s="1">
        <v>29848</v>
      </c>
      <c r="E29" s="1">
        <v>25.04</v>
      </c>
      <c r="F29" s="1">
        <v>24.27</v>
      </c>
      <c r="G29" s="1">
        <v>24.09</v>
      </c>
      <c r="H29" s="2">
        <v>46.5</v>
      </c>
      <c r="I29" s="2">
        <v>26.3</v>
      </c>
      <c r="J29" s="2">
        <v>75.8</v>
      </c>
      <c r="K29" s="2">
        <v>77.599999999999994</v>
      </c>
      <c r="L29">
        <f>SUMIFS(US!B:B,US!$D:$D,YEAR(daily!$A29),US!$E:$E,MONTH(daily!$A29))</f>
        <v>9154</v>
      </c>
      <c r="M29">
        <f>SUMIFS(US!C:C,US!$D:$D,YEAR(daily!$A29),US!$E:$E,MONTH(daily!$A29))</f>
        <v>18816</v>
      </c>
      <c r="N29">
        <f>SUMIFS(COT!E:E,COT!$A:$A,YEAR(daily!$A29),COT!$B:$B,WEEKNUM(daily!$A29))</f>
        <v>491276</v>
      </c>
      <c r="O29">
        <f>SUMIFS(COT!F:F,COT!$A:$A,YEAR(daily!$A29),COT!$B:$B,WEEKNUM(daily!$A29))</f>
        <v>39576</v>
      </c>
      <c r="P29">
        <f>SUMIFS(COT!G:G,COT!$A:$A,YEAR(daily!$A29),COT!$B:$B,WEEKNUM(daily!$A29))</f>
        <v>24337</v>
      </c>
      <c r="Q29">
        <f>SUMIFS(COT!H:H,COT!$A:$A,YEAR(daily!$A29),COT!$B:$B,WEEKNUM(daily!$A29))</f>
        <v>30439</v>
      </c>
      <c r="R29">
        <f>SUMIFS(COT!I:I,COT!$A:$A,YEAR(daily!$A29),COT!$B:$B,WEEKNUM(daily!$A29))</f>
        <v>373536</v>
      </c>
      <c r="S29">
        <f>SUMIFS(COT!J:J,COT!$A:$A,YEAR(daily!$A29),COT!$B:$B,WEEKNUM(daily!$A29))</f>
        <v>388557</v>
      </c>
      <c r="T29">
        <f>SUMIFS(COT!K:K,COT!$A:$A,YEAR(daily!$A29),COT!$B:$B,WEEKNUM(daily!$A29))</f>
        <v>47725</v>
      </c>
      <c r="U29">
        <f>SUMIFS(COT!L:L,COT!$A:$A,YEAR(daily!$A29),COT!$B:$B,WEEKNUM(daily!$A29))</f>
        <v>47943</v>
      </c>
      <c r="V29">
        <f>SUMIFS(COT!M:M,COT!$A:$A,YEAR(daily!$A29),COT!$B:$B,WEEKNUM(daily!$A29))</f>
        <v>34</v>
      </c>
      <c r="W29">
        <f>SUMIFS(COT!N:N,COT!$A:$A,YEAR(daily!$A29),COT!$B:$B,WEEKNUM(daily!$A29))</f>
        <v>33</v>
      </c>
      <c r="X29">
        <f>SUMIFS(COT!O:O,COT!$A:$A,YEAR(daily!$A29),COT!$B:$B,WEEKNUM(daily!$A29))</f>
        <v>35</v>
      </c>
      <c r="Y29">
        <f>SUMIFS(COT!P:P,COT!$A:$A,YEAR(daily!$A29),COT!$B:$B,WEEKNUM(daily!$A29))</f>
        <v>84</v>
      </c>
      <c r="Z29">
        <f>SUMIFS(COT!Q:Q,COT!$A:$A,YEAR(daily!$A29),COT!$B:$B,WEEKNUM(daily!$A29))</f>
        <v>94</v>
      </c>
      <c r="AA29">
        <f>SUMIFS(Saudi!B:B,Saudi!$A:$A,YEAR(daily!$A29))</f>
        <v>258.10000000000002</v>
      </c>
      <c r="AB29">
        <f>SUMIFS(Saudi!C:C,Saudi!$A:$A,YEAR(daily!$A29))</f>
        <v>235.471</v>
      </c>
      <c r="AC29">
        <f>SUMIFS(Saudi!F:F,Saudi!$A:$A,YEAR(daily!$A29))</f>
        <v>3468177</v>
      </c>
      <c r="AD29">
        <f>SUMIFS(Saudi!G:G,Saudi!$A:$A,YEAR(daily!$A29))</f>
        <v>30.206255765126471</v>
      </c>
      <c r="AE29">
        <f>SUMIFS(Saudi!H:H,Saudi!$A:$A,YEAR(daily!$A29))</f>
        <v>104760641.50072902</v>
      </c>
      <c r="AF29" s="5">
        <f t="shared" si="0"/>
        <v>4</v>
      </c>
      <c r="AG29" s="5">
        <f t="shared" si="1"/>
        <v>2000</v>
      </c>
    </row>
    <row r="30" spans="1:33">
      <c r="A30" s="3">
        <v>36626</v>
      </c>
      <c r="B30" s="1">
        <v>116238</v>
      </c>
      <c r="C30" s="1">
        <v>47924</v>
      </c>
      <c r="D30" s="1">
        <v>30329</v>
      </c>
      <c r="E30" s="1">
        <v>23.85</v>
      </c>
      <c r="F30" s="1">
        <v>23.05</v>
      </c>
      <c r="G30" s="1">
        <v>22.92</v>
      </c>
      <c r="H30" s="2">
        <v>46.5</v>
      </c>
      <c r="I30" s="2">
        <v>26.3</v>
      </c>
      <c r="J30" s="2">
        <v>75.8</v>
      </c>
      <c r="K30" s="2">
        <v>77.599999999999994</v>
      </c>
      <c r="L30">
        <f>SUMIFS(US!B:B,US!$D:$D,YEAR(daily!$A30),US!$E:$E,MONTH(daily!$A30))</f>
        <v>9154</v>
      </c>
      <c r="M30">
        <f>SUMIFS(US!C:C,US!$D:$D,YEAR(daily!$A30),US!$E:$E,MONTH(daily!$A30))</f>
        <v>18816</v>
      </c>
      <c r="N30">
        <f>SUMIFS(COT!E:E,COT!$A:$A,YEAR(daily!$A30),COT!$B:$B,WEEKNUM(daily!$A30))</f>
        <v>501322</v>
      </c>
      <c r="O30">
        <f>SUMIFS(COT!F:F,COT!$A:$A,YEAR(daily!$A30),COT!$B:$B,WEEKNUM(daily!$A30))</f>
        <v>33704</v>
      </c>
      <c r="P30">
        <f>SUMIFS(COT!G:G,COT!$A:$A,YEAR(daily!$A30),COT!$B:$B,WEEKNUM(daily!$A30))</f>
        <v>33282</v>
      </c>
      <c r="Q30">
        <f>SUMIFS(COT!H:H,COT!$A:$A,YEAR(daily!$A30),COT!$B:$B,WEEKNUM(daily!$A30))</f>
        <v>30326</v>
      </c>
      <c r="R30">
        <f>SUMIFS(COT!I:I,COT!$A:$A,YEAR(daily!$A30),COT!$B:$B,WEEKNUM(daily!$A30))</f>
        <v>395308</v>
      </c>
      <c r="S30">
        <f>SUMIFS(COT!J:J,COT!$A:$A,YEAR(daily!$A30),COT!$B:$B,WEEKNUM(daily!$A30))</f>
        <v>388910</v>
      </c>
      <c r="T30">
        <f>SUMIFS(COT!K:K,COT!$A:$A,YEAR(daily!$A30),COT!$B:$B,WEEKNUM(daily!$A30))</f>
        <v>41984</v>
      </c>
      <c r="U30">
        <f>SUMIFS(COT!L:L,COT!$A:$A,YEAR(daily!$A30),COT!$B:$B,WEEKNUM(daily!$A30))</f>
        <v>48804</v>
      </c>
      <c r="V30">
        <f>SUMIFS(COT!M:M,COT!$A:$A,YEAR(daily!$A30),COT!$B:$B,WEEKNUM(daily!$A30))</f>
        <v>34</v>
      </c>
      <c r="W30">
        <f>SUMIFS(COT!N:N,COT!$A:$A,YEAR(daily!$A30),COT!$B:$B,WEEKNUM(daily!$A30))</f>
        <v>36</v>
      </c>
      <c r="X30">
        <f>SUMIFS(COT!O:O,COT!$A:$A,YEAR(daily!$A30),COT!$B:$B,WEEKNUM(daily!$A30))</f>
        <v>34</v>
      </c>
      <c r="Y30">
        <f>SUMIFS(COT!P:P,COT!$A:$A,YEAR(daily!$A30),COT!$B:$B,WEEKNUM(daily!$A30))</f>
        <v>86</v>
      </c>
      <c r="Z30">
        <f>SUMIFS(COT!Q:Q,COT!$A:$A,YEAR(daily!$A30),COT!$B:$B,WEEKNUM(daily!$A30))</f>
        <v>91</v>
      </c>
      <c r="AA30">
        <f>SUMIFS(Saudi!B:B,Saudi!$A:$A,YEAR(daily!$A30))</f>
        <v>258.10000000000002</v>
      </c>
      <c r="AB30">
        <f>SUMIFS(Saudi!C:C,Saudi!$A:$A,YEAR(daily!$A30))</f>
        <v>235.471</v>
      </c>
      <c r="AC30">
        <f>SUMIFS(Saudi!F:F,Saudi!$A:$A,YEAR(daily!$A30))</f>
        <v>3468177</v>
      </c>
      <c r="AD30">
        <f>SUMIFS(Saudi!G:G,Saudi!$A:$A,YEAR(daily!$A30))</f>
        <v>30.206255765126471</v>
      </c>
      <c r="AE30">
        <f>SUMIFS(Saudi!H:H,Saudi!$A:$A,YEAR(daily!$A30))</f>
        <v>104760641.50072902</v>
      </c>
      <c r="AF30" s="5">
        <f t="shared" si="0"/>
        <v>4</v>
      </c>
      <c r="AG30" s="5">
        <f t="shared" si="1"/>
        <v>2000</v>
      </c>
    </row>
    <row r="31" spans="1:33">
      <c r="A31" s="3">
        <v>36627</v>
      </c>
      <c r="B31" s="1">
        <v>107817</v>
      </c>
      <c r="C31" s="1">
        <v>48434</v>
      </c>
      <c r="D31" s="1">
        <v>31031</v>
      </c>
      <c r="E31" s="1">
        <v>24.14</v>
      </c>
      <c r="F31" s="1">
        <v>23.27</v>
      </c>
      <c r="G31" s="1">
        <v>23.17</v>
      </c>
      <c r="H31" s="2">
        <v>46.5</v>
      </c>
      <c r="I31" s="2">
        <v>26.3</v>
      </c>
      <c r="J31" s="2">
        <v>75.8</v>
      </c>
      <c r="K31" s="2">
        <v>77.599999999999994</v>
      </c>
      <c r="L31">
        <f>SUMIFS(US!B:B,US!$D:$D,YEAR(daily!$A31),US!$E:$E,MONTH(daily!$A31))</f>
        <v>9154</v>
      </c>
      <c r="M31">
        <f>SUMIFS(US!C:C,US!$D:$D,YEAR(daily!$A31),US!$E:$E,MONTH(daily!$A31))</f>
        <v>18816</v>
      </c>
      <c r="N31">
        <f>SUMIFS(COT!E:E,COT!$A:$A,YEAR(daily!$A31),COT!$B:$B,WEEKNUM(daily!$A31))</f>
        <v>501322</v>
      </c>
      <c r="O31">
        <f>SUMIFS(COT!F:F,COT!$A:$A,YEAR(daily!$A31),COT!$B:$B,WEEKNUM(daily!$A31))</f>
        <v>33704</v>
      </c>
      <c r="P31">
        <f>SUMIFS(COT!G:G,COT!$A:$A,YEAR(daily!$A31),COT!$B:$B,WEEKNUM(daily!$A31))</f>
        <v>33282</v>
      </c>
      <c r="Q31">
        <f>SUMIFS(COT!H:H,COT!$A:$A,YEAR(daily!$A31),COT!$B:$B,WEEKNUM(daily!$A31))</f>
        <v>30326</v>
      </c>
      <c r="R31">
        <f>SUMIFS(COT!I:I,COT!$A:$A,YEAR(daily!$A31),COT!$B:$B,WEEKNUM(daily!$A31))</f>
        <v>395308</v>
      </c>
      <c r="S31">
        <f>SUMIFS(COT!J:J,COT!$A:$A,YEAR(daily!$A31),COT!$B:$B,WEEKNUM(daily!$A31))</f>
        <v>388910</v>
      </c>
      <c r="T31">
        <f>SUMIFS(COT!K:K,COT!$A:$A,YEAR(daily!$A31),COT!$B:$B,WEEKNUM(daily!$A31))</f>
        <v>41984</v>
      </c>
      <c r="U31">
        <f>SUMIFS(COT!L:L,COT!$A:$A,YEAR(daily!$A31),COT!$B:$B,WEEKNUM(daily!$A31))</f>
        <v>48804</v>
      </c>
      <c r="V31">
        <f>SUMIFS(COT!M:M,COT!$A:$A,YEAR(daily!$A31),COT!$B:$B,WEEKNUM(daily!$A31))</f>
        <v>34</v>
      </c>
      <c r="W31">
        <f>SUMIFS(COT!N:N,COT!$A:$A,YEAR(daily!$A31),COT!$B:$B,WEEKNUM(daily!$A31))</f>
        <v>36</v>
      </c>
      <c r="X31">
        <f>SUMIFS(COT!O:O,COT!$A:$A,YEAR(daily!$A31),COT!$B:$B,WEEKNUM(daily!$A31))</f>
        <v>34</v>
      </c>
      <c r="Y31">
        <f>SUMIFS(COT!P:P,COT!$A:$A,YEAR(daily!$A31),COT!$B:$B,WEEKNUM(daily!$A31))</f>
        <v>86</v>
      </c>
      <c r="Z31">
        <f>SUMIFS(COT!Q:Q,COT!$A:$A,YEAR(daily!$A31),COT!$B:$B,WEEKNUM(daily!$A31))</f>
        <v>91</v>
      </c>
      <c r="AA31">
        <f>SUMIFS(Saudi!B:B,Saudi!$A:$A,YEAR(daily!$A31))</f>
        <v>258.10000000000002</v>
      </c>
      <c r="AB31">
        <f>SUMIFS(Saudi!C:C,Saudi!$A:$A,YEAR(daily!$A31))</f>
        <v>235.471</v>
      </c>
      <c r="AC31">
        <f>SUMIFS(Saudi!F:F,Saudi!$A:$A,YEAR(daily!$A31))</f>
        <v>3468177</v>
      </c>
      <c r="AD31">
        <f>SUMIFS(Saudi!G:G,Saudi!$A:$A,YEAR(daily!$A31))</f>
        <v>30.206255765126471</v>
      </c>
      <c r="AE31">
        <f>SUMIFS(Saudi!H:H,Saudi!$A:$A,YEAR(daily!$A31))</f>
        <v>104760641.50072902</v>
      </c>
      <c r="AF31" s="5">
        <f t="shared" si="0"/>
        <v>4</v>
      </c>
      <c r="AG31" s="5">
        <f t="shared" si="1"/>
        <v>2000</v>
      </c>
    </row>
    <row r="32" spans="1:33">
      <c r="A32" s="3">
        <v>36628</v>
      </c>
      <c r="B32" s="1">
        <v>99675</v>
      </c>
      <c r="C32" s="1">
        <v>47630</v>
      </c>
      <c r="D32" s="1">
        <v>31108</v>
      </c>
      <c r="E32" s="1">
        <v>25.41</v>
      </c>
      <c r="F32" s="1">
        <v>24.57</v>
      </c>
      <c r="G32" s="1">
        <v>24.43</v>
      </c>
      <c r="H32" s="2">
        <v>46.5</v>
      </c>
      <c r="I32" s="2">
        <v>26.3</v>
      </c>
      <c r="J32" s="2">
        <v>75.8</v>
      </c>
      <c r="K32" s="2">
        <v>77.599999999999994</v>
      </c>
      <c r="L32">
        <f>SUMIFS(US!B:B,US!$D:$D,YEAR(daily!$A32),US!$E:$E,MONTH(daily!$A32))</f>
        <v>9154</v>
      </c>
      <c r="M32">
        <f>SUMIFS(US!C:C,US!$D:$D,YEAR(daily!$A32),US!$E:$E,MONTH(daily!$A32))</f>
        <v>18816</v>
      </c>
      <c r="N32">
        <f>SUMIFS(COT!E:E,COT!$A:$A,YEAR(daily!$A32),COT!$B:$B,WEEKNUM(daily!$A32))</f>
        <v>501322</v>
      </c>
      <c r="O32">
        <f>SUMIFS(COT!F:F,COT!$A:$A,YEAR(daily!$A32),COT!$B:$B,WEEKNUM(daily!$A32))</f>
        <v>33704</v>
      </c>
      <c r="P32">
        <f>SUMIFS(COT!G:G,COT!$A:$A,YEAR(daily!$A32),COT!$B:$B,WEEKNUM(daily!$A32))</f>
        <v>33282</v>
      </c>
      <c r="Q32">
        <f>SUMIFS(COT!H:H,COT!$A:$A,YEAR(daily!$A32),COT!$B:$B,WEEKNUM(daily!$A32))</f>
        <v>30326</v>
      </c>
      <c r="R32">
        <f>SUMIFS(COT!I:I,COT!$A:$A,YEAR(daily!$A32),COT!$B:$B,WEEKNUM(daily!$A32))</f>
        <v>395308</v>
      </c>
      <c r="S32">
        <f>SUMIFS(COT!J:J,COT!$A:$A,YEAR(daily!$A32),COT!$B:$B,WEEKNUM(daily!$A32))</f>
        <v>388910</v>
      </c>
      <c r="T32">
        <f>SUMIFS(COT!K:K,COT!$A:$A,YEAR(daily!$A32),COT!$B:$B,WEEKNUM(daily!$A32))</f>
        <v>41984</v>
      </c>
      <c r="U32">
        <f>SUMIFS(COT!L:L,COT!$A:$A,YEAR(daily!$A32),COT!$B:$B,WEEKNUM(daily!$A32))</f>
        <v>48804</v>
      </c>
      <c r="V32">
        <f>SUMIFS(COT!M:M,COT!$A:$A,YEAR(daily!$A32),COT!$B:$B,WEEKNUM(daily!$A32))</f>
        <v>34</v>
      </c>
      <c r="W32">
        <f>SUMIFS(COT!N:N,COT!$A:$A,YEAR(daily!$A32),COT!$B:$B,WEEKNUM(daily!$A32))</f>
        <v>36</v>
      </c>
      <c r="X32">
        <f>SUMIFS(COT!O:O,COT!$A:$A,YEAR(daily!$A32),COT!$B:$B,WEEKNUM(daily!$A32))</f>
        <v>34</v>
      </c>
      <c r="Y32">
        <f>SUMIFS(COT!P:P,COT!$A:$A,YEAR(daily!$A32),COT!$B:$B,WEEKNUM(daily!$A32))</f>
        <v>86</v>
      </c>
      <c r="Z32">
        <f>SUMIFS(COT!Q:Q,COT!$A:$A,YEAR(daily!$A32),COT!$B:$B,WEEKNUM(daily!$A32))</f>
        <v>91</v>
      </c>
      <c r="AA32">
        <f>SUMIFS(Saudi!B:B,Saudi!$A:$A,YEAR(daily!$A32))</f>
        <v>258.10000000000002</v>
      </c>
      <c r="AB32">
        <f>SUMIFS(Saudi!C:C,Saudi!$A:$A,YEAR(daily!$A32))</f>
        <v>235.471</v>
      </c>
      <c r="AC32">
        <f>SUMIFS(Saudi!F:F,Saudi!$A:$A,YEAR(daily!$A32))</f>
        <v>3468177</v>
      </c>
      <c r="AD32">
        <f>SUMIFS(Saudi!G:G,Saudi!$A:$A,YEAR(daily!$A32))</f>
        <v>30.206255765126471</v>
      </c>
      <c r="AE32">
        <f>SUMIFS(Saudi!H:H,Saudi!$A:$A,YEAR(daily!$A32))</f>
        <v>104760641.50072902</v>
      </c>
      <c r="AF32" s="5">
        <f t="shared" si="0"/>
        <v>4</v>
      </c>
      <c r="AG32" s="5">
        <f t="shared" si="1"/>
        <v>2000</v>
      </c>
    </row>
    <row r="33" spans="1:33">
      <c r="A33" s="3">
        <v>36629</v>
      </c>
      <c r="B33" s="1">
        <v>86777</v>
      </c>
      <c r="C33" s="1">
        <v>49804</v>
      </c>
      <c r="D33" s="1">
        <v>31398</v>
      </c>
      <c r="E33" s="1">
        <v>25.38</v>
      </c>
      <c r="F33" s="1">
        <v>24.41</v>
      </c>
      <c r="G33" s="1">
        <v>24.21</v>
      </c>
      <c r="H33" s="2">
        <v>46.5</v>
      </c>
      <c r="I33" s="2">
        <v>26.3</v>
      </c>
      <c r="J33" s="2">
        <v>75.8</v>
      </c>
      <c r="K33" s="2">
        <v>77.599999999999994</v>
      </c>
      <c r="L33">
        <f>SUMIFS(US!B:B,US!$D:$D,YEAR(daily!$A33),US!$E:$E,MONTH(daily!$A33))</f>
        <v>9154</v>
      </c>
      <c r="M33">
        <f>SUMIFS(US!C:C,US!$D:$D,YEAR(daily!$A33),US!$E:$E,MONTH(daily!$A33))</f>
        <v>18816</v>
      </c>
      <c r="N33">
        <f>SUMIFS(COT!E:E,COT!$A:$A,YEAR(daily!$A33),COT!$B:$B,WEEKNUM(daily!$A33))</f>
        <v>501322</v>
      </c>
      <c r="O33">
        <f>SUMIFS(COT!F:F,COT!$A:$A,YEAR(daily!$A33),COT!$B:$B,WEEKNUM(daily!$A33))</f>
        <v>33704</v>
      </c>
      <c r="P33">
        <f>SUMIFS(COT!G:G,COT!$A:$A,YEAR(daily!$A33),COT!$B:$B,WEEKNUM(daily!$A33))</f>
        <v>33282</v>
      </c>
      <c r="Q33">
        <f>SUMIFS(COT!H:H,COT!$A:$A,YEAR(daily!$A33),COT!$B:$B,WEEKNUM(daily!$A33))</f>
        <v>30326</v>
      </c>
      <c r="R33">
        <f>SUMIFS(COT!I:I,COT!$A:$A,YEAR(daily!$A33),COT!$B:$B,WEEKNUM(daily!$A33))</f>
        <v>395308</v>
      </c>
      <c r="S33">
        <f>SUMIFS(COT!J:J,COT!$A:$A,YEAR(daily!$A33),COT!$B:$B,WEEKNUM(daily!$A33))</f>
        <v>388910</v>
      </c>
      <c r="T33">
        <f>SUMIFS(COT!K:K,COT!$A:$A,YEAR(daily!$A33),COT!$B:$B,WEEKNUM(daily!$A33))</f>
        <v>41984</v>
      </c>
      <c r="U33">
        <f>SUMIFS(COT!L:L,COT!$A:$A,YEAR(daily!$A33),COT!$B:$B,WEEKNUM(daily!$A33))</f>
        <v>48804</v>
      </c>
      <c r="V33">
        <f>SUMIFS(COT!M:M,COT!$A:$A,YEAR(daily!$A33),COT!$B:$B,WEEKNUM(daily!$A33))</f>
        <v>34</v>
      </c>
      <c r="W33">
        <f>SUMIFS(COT!N:N,COT!$A:$A,YEAR(daily!$A33),COT!$B:$B,WEEKNUM(daily!$A33))</f>
        <v>36</v>
      </c>
      <c r="X33">
        <f>SUMIFS(COT!O:O,COT!$A:$A,YEAR(daily!$A33),COT!$B:$B,WEEKNUM(daily!$A33))</f>
        <v>34</v>
      </c>
      <c r="Y33">
        <f>SUMIFS(COT!P:P,COT!$A:$A,YEAR(daily!$A33),COT!$B:$B,WEEKNUM(daily!$A33))</f>
        <v>86</v>
      </c>
      <c r="Z33">
        <f>SUMIFS(COT!Q:Q,COT!$A:$A,YEAR(daily!$A33),COT!$B:$B,WEEKNUM(daily!$A33))</f>
        <v>91</v>
      </c>
      <c r="AA33">
        <f>SUMIFS(Saudi!B:B,Saudi!$A:$A,YEAR(daily!$A33))</f>
        <v>258.10000000000002</v>
      </c>
      <c r="AB33">
        <f>SUMIFS(Saudi!C:C,Saudi!$A:$A,YEAR(daily!$A33))</f>
        <v>235.471</v>
      </c>
      <c r="AC33">
        <f>SUMIFS(Saudi!F:F,Saudi!$A:$A,YEAR(daily!$A33))</f>
        <v>3468177</v>
      </c>
      <c r="AD33">
        <f>SUMIFS(Saudi!G:G,Saudi!$A:$A,YEAR(daily!$A33))</f>
        <v>30.206255765126471</v>
      </c>
      <c r="AE33">
        <f>SUMIFS(Saudi!H:H,Saudi!$A:$A,YEAR(daily!$A33))</f>
        <v>104760641.50072902</v>
      </c>
      <c r="AF33" s="5">
        <f t="shared" si="0"/>
        <v>4</v>
      </c>
      <c r="AG33" s="5">
        <f t="shared" si="1"/>
        <v>2000</v>
      </c>
    </row>
    <row r="34" spans="1:33">
      <c r="A34" s="3">
        <v>36630</v>
      </c>
      <c r="B34" s="1">
        <v>77082</v>
      </c>
      <c r="C34" s="1">
        <v>48256</v>
      </c>
      <c r="D34" s="1">
        <v>31448</v>
      </c>
      <c r="E34" s="1">
        <v>25.57</v>
      </c>
      <c r="F34" s="1">
        <v>24.12</v>
      </c>
      <c r="G34" s="1">
        <v>23.92</v>
      </c>
      <c r="H34" s="2">
        <v>46.5</v>
      </c>
      <c r="I34" s="2">
        <v>26.3</v>
      </c>
      <c r="J34" s="2">
        <v>75.8</v>
      </c>
      <c r="K34" s="2">
        <v>77.599999999999994</v>
      </c>
      <c r="L34">
        <f>SUMIFS(US!B:B,US!$D:$D,YEAR(daily!$A34),US!$E:$E,MONTH(daily!$A34))</f>
        <v>9154</v>
      </c>
      <c r="M34">
        <f>SUMIFS(US!C:C,US!$D:$D,YEAR(daily!$A34),US!$E:$E,MONTH(daily!$A34))</f>
        <v>18816</v>
      </c>
      <c r="N34">
        <f>SUMIFS(COT!E:E,COT!$A:$A,YEAR(daily!$A34),COT!$B:$B,WEEKNUM(daily!$A34))</f>
        <v>501322</v>
      </c>
      <c r="O34">
        <f>SUMIFS(COT!F:F,COT!$A:$A,YEAR(daily!$A34),COT!$B:$B,WEEKNUM(daily!$A34))</f>
        <v>33704</v>
      </c>
      <c r="P34">
        <f>SUMIFS(COT!G:G,COT!$A:$A,YEAR(daily!$A34),COT!$B:$B,WEEKNUM(daily!$A34))</f>
        <v>33282</v>
      </c>
      <c r="Q34">
        <f>SUMIFS(COT!H:H,COT!$A:$A,YEAR(daily!$A34),COT!$B:$B,WEEKNUM(daily!$A34))</f>
        <v>30326</v>
      </c>
      <c r="R34">
        <f>SUMIFS(COT!I:I,COT!$A:$A,YEAR(daily!$A34),COT!$B:$B,WEEKNUM(daily!$A34))</f>
        <v>395308</v>
      </c>
      <c r="S34">
        <f>SUMIFS(COT!J:J,COT!$A:$A,YEAR(daily!$A34),COT!$B:$B,WEEKNUM(daily!$A34))</f>
        <v>388910</v>
      </c>
      <c r="T34">
        <f>SUMIFS(COT!K:K,COT!$A:$A,YEAR(daily!$A34),COT!$B:$B,WEEKNUM(daily!$A34))</f>
        <v>41984</v>
      </c>
      <c r="U34">
        <f>SUMIFS(COT!L:L,COT!$A:$A,YEAR(daily!$A34),COT!$B:$B,WEEKNUM(daily!$A34))</f>
        <v>48804</v>
      </c>
      <c r="V34">
        <f>SUMIFS(COT!M:M,COT!$A:$A,YEAR(daily!$A34),COT!$B:$B,WEEKNUM(daily!$A34))</f>
        <v>34</v>
      </c>
      <c r="W34">
        <f>SUMIFS(COT!N:N,COT!$A:$A,YEAR(daily!$A34),COT!$B:$B,WEEKNUM(daily!$A34))</f>
        <v>36</v>
      </c>
      <c r="X34">
        <f>SUMIFS(COT!O:O,COT!$A:$A,YEAR(daily!$A34),COT!$B:$B,WEEKNUM(daily!$A34))</f>
        <v>34</v>
      </c>
      <c r="Y34">
        <f>SUMIFS(COT!P:P,COT!$A:$A,YEAR(daily!$A34),COT!$B:$B,WEEKNUM(daily!$A34))</f>
        <v>86</v>
      </c>
      <c r="Z34">
        <f>SUMIFS(COT!Q:Q,COT!$A:$A,YEAR(daily!$A34),COT!$B:$B,WEEKNUM(daily!$A34))</f>
        <v>91</v>
      </c>
      <c r="AA34">
        <f>SUMIFS(Saudi!B:B,Saudi!$A:$A,YEAR(daily!$A34))</f>
        <v>258.10000000000002</v>
      </c>
      <c r="AB34">
        <f>SUMIFS(Saudi!C:C,Saudi!$A:$A,YEAR(daily!$A34))</f>
        <v>235.471</v>
      </c>
      <c r="AC34">
        <f>SUMIFS(Saudi!F:F,Saudi!$A:$A,YEAR(daily!$A34))</f>
        <v>3468177</v>
      </c>
      <c r="AD34">
        <f>SUMIFS(Saudi!G:G,Saudi!$A:$A,YEAR(daily!$A34))</f>
        <v>30.206255765126471</v>
      </c>
      <c r="AE34">
        <f>SUMIFS(Saudi!H:H,Saudi!$A:$A,YEAR(daily!$A34))</f>
        <v>104760641.50072902</v>
      </c>
      <c r="AF34" s="5">
        <f t="shared" si="0"/>
        <v>4</v>
      </c>
      <c r="AG34" s="5">
        <f t="shared" si="1"/>
        <v>2000</v>
      </c>
    </row>
    <row r="35" spans="1:33">
      <c r="A35" s="3">
        <v>36633</v>
      </c>
      <c r="B35" s="1">
        <v>60854</v>
      </c>
      <c r="C35" s="1">
        <v>48180</v>
      </c>
      <c r="D35" s="1">
        <v>30843</v>
      </c>
      <c r="E35" s="1">
        <v>25.89</v>
      </c>
      <c r="F35" s="1">
        <v>24.28</v>
      </c>
      <c r="G35" s="1">
        <v>24.07</v>
      </c>
      <c r="H35" s="2">
        <v>46.5</v>
      </c>
      <c r="I35" s="2">
        <v>26.3</v>
      </c>
      <c r="J35" s="2">
        <v>75.8</v>
      </c>
      <c r="K35" s="2">
        <v>77.599999999999994</v>
      </c>
      <c r="L35">
        <f>SUMIFS(US!B:B,US!$D:$D,YEAR(daily!$A35),US!$E:$E,MONTH(daily!$A35))</f>
        <v>9154</v>
      </c>
      <c r="M35">
        <f>SUMIFS(US!C:C,US!$D:$D,YEAR(daily!$A35),US!$E:$E,MONTH(daily!$A35))</f>
        <v>18816</v>
      </c>
      <c r="N35">
        <f>SUMIFS(COT!E:E,COT!$A:$A,YEAR(daily!$A35),COT!$B:$B,WEEKNUM(daily!$A35))</f>
        <v>460362</v>
      </c>
      <c r="O35">
        <f>SUMIFS(COT!F:F,COT!$A:$A,YEAR(daily!$A35),COT!$B:$B,WEEKNUM(daily!$A35))</f>
        <v>24270</v>
      </c>
      <c r="P35">
        <f>SUMIFS(COT!G:G,COT!$A:$A,YEAR(daily!$A35),COT!$B:$B,WEEKNUM(daily!$A35))</f>
        <v>33598</v>
      </c>
      <c r="Q35">
        <f>SUMIFS(COT!H:H,COT!$A:$A,YEAR(daily!$A35),COT!$B:$B,WEEKNUM(daily!$A35))</f>
        <v>22416</v>
      </c>
      <c r="R35">
        <f>SUMIFS(COT!I:I,COT!$A:$A,YEAR(daily!$A35),COT!$B:$B,WEEKNUM(daily!$A35))</f>
        <v>376826</v>
      </c>
      <c r="S35">
        <f>SUMIFS(COT!J:J,COT!$A:$A,YEAR(daily!$A35),COT!$B:$B,WEEKNUM(daily!$A35))</f>
        <v>362304</v>
      </c>
      <c r="T35">
        <f>SUMIFS(COT!K:K,COT!$A:$A,YEAR(daily!$A35),COT!$B:$B,WEEKNUM(daily!$A35))</f>
        <v>36850</v>
      </c>
      <c r="U35">
        <f>SUMIFS(COT!L:L,COT!$A:$A,YEAR(daily!$A35),COT!$B:$B,WEEKNUM(daily!$A35))</f>
        <v>42044</v>
      </c>
      <c r="V35">
        <f>SUMIFS(COT!M:M,COT!$A:$A,YEAR(daily!$A35),COT!$B:$B,WEEKNUM(daily!$A35))</f>
        <v>30</v>
      </c>
      <c r="W35">
        <f>SUMIFS(COT!N:N,COT!$A:$A,YEAR(daily!$A35),COT!$B:$B,WEEKNUM(daily!$A35))</f>
        <v>30</v>
      </c>
      <c r="X35">
        <f>SUMIFS(COT!O:O,COT!$A:$A,YEAR(daily!$A35),COT!$B:$B,WEEKNUM(daily!$A35))</f>
        <v>30</v>
      </c>
      <c r="Y35">
        <f>SUMIFS(COT!P:P,COT!$A:$A,YEAR(daily!$A35),COT!$B:$B,WEEKNUM(daily!$A35))</f>
        <v>84</v>
      </c>
      <c r="Z35">
        <f>SUMIFS(COT!Q:Q,COT!$A:$A,YEAR(daily!$A35),COT!$B:$B,WEEKNUM(daily!$A35))</f>
        <v>84</v>
      </c>
      <c r="AA35">
        <f>SUMIFS(Saudi!B:B,Saudi!$A:$A,YEAR(daily!$A35))</f>
        <v>258.10000000000002</v>
      </c>
      <c r="AB35">
        <f>SUMIFS(Saudi!C:C,Saudi!$A:$A,YEAR(daily!$A35))</f>
        <v>235.471</v>
      </c>
      <c r="AC35">
        <f>SUMIFS(Saudi!F:F,Saudi!$A:$A,YEAR(daily!$A35))</f>
        <v>3468177</v>
      </c>
      <c r="AD35">
        <f>SUMIFS(Saudi!G:G,Saudi!$A:$A,YEAR(daily!$A35))</f>
        <v>30.206255765126471</v>
      </c>
      <c r="AE35">
        <f>SUMIFS(Saudi!H:H,Saudi!$A:$A,YEAR(daily!$A35))</f>
        <v>104760641.50072902</v>
      </c>
      <c r="AF35" s="5">
        <f t="shared" si="0"/>
        <v>4</v>
      </c>
      <c r="AG35" s="5">
        <f t="shared" si="1"/>
        <v>2000</v>
      </c>
    </row>
    <row r="36" spans="1:33">
      <c r="A36" s="3">
        <v>36634</v>
      </c>
      <c r="B36" s="1">
        <v>47954</v>
      </c>
      <c r="C36" s="1">
        <v>49221</v>
      </c>
      <c r="D36" s="1">
        <v>32277</v>
      </c>
      <c r="E36" s="1">
        <v>26.11</v>
      </c>
      <c r="F36" s="1">
        <v>24.4</v>
      </c>
      <c r="G36" s="1">
        <v>24.15</v>
      </c>
      <c r="H36" s="2">
        <v>46.5</v>
      </c>
      <c r="I36" s="2">
        <v>26.3</v>
      </c>
      <c r="J36" s="2">
        <v>75.8</v>
      </c>
      <c r="K36" s="2">
        <v>77.599999999999994</v>
      </c>
      <c r="L36">
        <f>SUMIFS(US!B:B,US!$D:$D,YEAR(daily!$A36),US!$E:$E,MONTH(daily!$A36))</f>
        <v>9154</v>
      </c>
      <c r="M36">
        <f>SUMIFS(US!C:C,US!$D:$D,YEAR(daily!$A36),US!$E:$E,MONTH(daily!$A36))</f>
        <v>18816</v>
      </c>
      <c r="N36">
        <f>SUMIFS(COT!E:E,COT!$A:$A,YEAR(daily!$A36),COT!$B:$B,WEEKNUM(daily!$A36))</f>
        <v>460362</v>
      </c>
      <c r="O36">
        <f>SUMIFS(COT!F:F,COT!$A:$A,YEAR(daily!$A36),COT!$B:$B,WEEKNUM(daily!$A36))</f>
        <v>24270</v>
      </c>
      <c r="P36">
        <f>SUMIFS(COT!G:G,COT!$A:$A,YEAR(daily!$A36),COT!$B:$B,WEEKNUM(daily!$A36))</f>
        <v>33598</v>
      </c>
      <c r="Q36">
        <f>SUMIFS(COT!H:H,COT!$A:$A,YEAR(daily!$A36),COT!$B:$B,WEEKNUM(daily!$A36))</f>
        <v>22416</v>
      </c>
      <c r="R36">
        <f>SUMIFS(COT!I:I,COT!$A:$A,YEAR(daily!$A36),COT!$B:$B,WEEKNUM(daily!$A36))</f>
        <v>376826</v>
      </c>
      <c r="S36">
        <f>SUMIFS(COT!J:J,COT!$A:$A,YEAR(daily!$A36),COT!$B:$B,WEEKNUM(daily!$A36))</f>
        <v>362304</v>
      </c>
      <c r="T36">
        <f>SUMIFS(COT!K:K,COT!$A:$A,YEAR(daily!$A36),COT!$B:$B,WEEKNUM(daily!$A36))</f>
        <v>36850</v>
      </c>
      <c r="U36">
        <f>SUMIFS(COT!L:L,COT!$A:$A,YEAR(daily!$A36),COT!$B:$B,WEEKNUM(daily!$A36))</f>
        <v>42044</v>
      </c>
      <c r="V36">
        <f>SUMIFS(COT!M:M,COT!$A:$A,YEAR(daily!$A36),COT!$B:$B,WEEKNUM(daily!$A36))</f>
        <v>30</v>
      </c>
      <c r="W36">
        <f>SUMIFS(COT!N:N,COT!$A:$A,YEAR(daily!$A36),COT!$B:$B,WEEKNUM(daily!$A36))</f>
        <v>30</v>
      </c>
      <c r="X36">
        <f>SUMIFS(COT!O:O,COT!$A:$A,YEAR(daily!$A36),COT!$B:$B,WEEKNUM(daily!$A36))</f>
        <v>30</v>
      </c>
      <c r="Y36">
        <f>SUMIFS(COT!P:P,COT!$A:$A,YEAR(daily!$A36),COT!$B:$B,WEEKNUM(daily!$A36))</f>
        <v>84</v>
      </c>
      <c r="Z36">
        <f>SUMIFS(COT!Q:Q,COT!$A:$A,YEAR(daily!$A36),COT!$B:$B,WEEKNUM(daily!$A36))</f>
        <v>84</v>
      </c>
      <c r="AA36">
        <f>SUMIFS(Saudi!B:B,Saudi!$A:$A,YEAR(daily!$A36))</f>
        <v>258.10000000000002</v>
      </c>
      <c r="AB36">
        <f>SUMIFS(Saudi!C:C,Saudi!$A:$A,YEAR(daily!$A36))</f>
        <v>235.471</v>
      </c>
      <c r="AC36">
        <f>SUMIFS(Saudi!F:F,Saudi!$A:$A,YEAR(daily!$A36))</f>
        <v>3468177</v>
      </c>
      <c r="AD36">
        <f>SUMIFS(Saudi!G:G,Saudi!$A:$A,YEAR(daily!$A36))</f>
        <v>30.206255765126471</v>
      </c>
      <c r="AE36">
        <f>SUMIFS(Saudi!H:H,Saudi!$A:$A,YEAR(daily!$A36))</f>
        <v>104760641.50072902</v>
      </c>
      <c r="AF36" s="5">
        <f t="shared" si="0"/>
        <v>4</v>
      </c>
      <c r="AG36" s="5">
        <f t="shared" si="1"/>
        <v>2000</v>
      </c>
    </row>
    <row r="37" spans="1:33">
      <c r="A37" s="3">
        <v>36635</v>
      </c>
      <c r="B37" s="1">
        <v>35055</v>
      </c>
      <c r="C37" s="1">
        <v>54103</v>
      </c>
      <c r="D37" s="1">
        <v>32050</v>
      </c>
      <c r="E37" s="1">
        <v>27.35</v>
      </c>
      <c r="F37" s="1">
        <v>25.25</v>
      </c>
      <c r="G37" s="1">
        <v>24.91</v>
      </c>
      <c r="H37" s="2">
        <v>46.5</v>
      </c>
      <c r="I37" s="2">
        <v>26.3</v>
      </c>
      <c r="J37" s="2">
        <v>75.8</v>
      </c>
      <c r="K37" s="2">
        <v>77.599999999999994</v>
      </c>
      <c r="L37">
        <f>SUMIFS(US!B:B,US!$D:$D,YEAR(daily!$A37),US!$E:$E,MONTH(daily!$A37))</f>
        <v>9154</v>
      </c>
      <c r="M37">
        <f>SUMIFS(US!C:C,US!$D:$D,YEAR(daily!$A37),US!$E:$E,MONTH(daily!$A37))</f>
        <v>18816</v>
      </c>
      <c r="N37">
        <f>SUMIFS(COT!E:E,COT!$A:$A,YEAR(daily!$A37),COT!$B:$B,WEEKNUM(daily!$A37))</f>
        <v>460362</v>
      </c>
      <c r="O37">
        <f>SUMIFS(COT!F:F,COT!$A:$A,YEAR(daily!$A37),COT!$B:$B,WEEKNUM(daily!$A37))</f>
        <v>24270</v>
      </c>
      <c r="P37">
        <f>SUMIFS(COT!G:G,COT!$A:$A,YEAR(daily!$A37),COT!$B:$B,WEEKNUM(daily!$A37))</f>
        <v>33598</v>
      </c>
      <c r="Q37">
        <f>SUMIFS(COT!H:H,COT!$A:$A,YEAR(daily!$A37),COT!$B:$B,WEEKNUM(daily!$A37))</f>
        <v>22416</v>
      </c>
      <c r="R37">
        <f>SUMIFS(COT!I:I,COT!$A:$A,YEAR(daily!$A37),COT!$B:$B,WEEKNUM(daily!$A37))</f>
        <v>376826</v>
      </c>
      <c r="S37">
        <f>SUMIFS(COT!J:J,COT!$A:$A,YEAR(daily!$A37),COT!$B:$B,WEEKNUM(daily!$A37))</f>
        <v>362304</v>
      </c>
      <c r="T37">
        <f>SUMIFS(COT!K:K,COT!$A:$A,YEAR(daily!$A37),COT!$B:$B,WEEKNUM(daily!$A37))</f>
        <v>36850</v>
      </c>
      <c r="U37">
        <f>SUMIFS(COT!L:L,COT!$A:$A,YEAR(daily!$A37),COT!$B:$B,WEEKNUM(daily!$A37))</f>
        <v>42044</v>
      </c>
      <c r="V37">
        <f>SUMIFS(COT!M:M,COT!$A:$A,YEAR(daily!$A37),COT!$B:$B,WEEKNUM(daily!$A37))</f>
        <v>30</v>
      </c>
      <c r="W37">
        <f>SUMIFS(COT!N:N,COT!$A:$A,YEAR(daily!$A37),COT!$B:$B,WEEKNUM(daily!$A37))</f>
        <v>30</v>
      </c>
      <c r="X37">
        <f>SUMIFS(COT!O:O,COT!$A:$A,YEAR(daily!$A37),COT!$B:$B,WEEKNUM(daily!$A37))</f>
        <v>30</v>
      </c>
      <c r="Y37">
        <f>SUMIFS(COT!P:P,COT!$A:$A,YEAR(daily!$A37),COT!$B:$B,WEEKNUM(daily!$A37))</f>
        <v>84</v>
      </c>
      <c r="Z37">
        <f>SUMIFS(COT!Q:Q,COT!$A:$A,YEAR(daily!$A37),COT!$B:$B,WEEKNUM(daily!$A37))</f>
        <v>84</v>
      </c>
      <c r="AA37">
        <f>SUMIFS(Saudi!B:B,Saudi!$A:$A,YEAR(daily!$A37))</f>
        <v>258.10000000000002</v>
      </c>
      <c r="AB37">
        <f>SUMIFS(Saudi!C:C,Saudi!$A:$A,YEAR(daily!$A37))</f>
        <v>235.471</v>
      </c>
      <c r="AC37">
        <f>SUMIFS(Saudi!F:F,Saudi!$A:$A,YEAR(daily!$A37))</f>
        <v>3468177</v>
      </c>
      <c r="AD37">
        <f>SUMIFS(Saudi!G:G,Saudi!$A:$A,YEAR(daily!$A37))</f>
        <v>30.206255765126471</v>
      </c>
      <c r="AE37">
        <f>SUMIFS(Saudi!H:H,Saudi!$A:$A,YEAR(daily!$A37))</f>
        <v>104760641.50072902</v>
      </c>
      <c r="AF37" s="5">
        <f t="shared" si="0"/>
        <v>4</v>
      </c>
      <c r="AG37" s="5">
        <f t="shared" si="1"/>
        <v>2000</v>
      </c>
    </row>
    <row r="38" spans="1:33">
      <c r="A38" s="3">
        <v>36636</v>
      </c>
      <c r="B38" s="1">
        <v>122276</v>
      </c>
      <c r="C38" s="1">
        <v>33962</v>
      </c>
      <c r="D38" s="1">
        <v>22468</v>
      </c>
      <c r="E38" s="1">
        <v>25.88</v>
      </c>
      <c r="F38" s="1">
        <v>24.98</v>
      </c>
      <c r="G38" s="1">
        <v>24.69</v>
      </c>
      <c r="H38" s="2">
        <v>46.5</v>
      </c>
      <c r="I38" s="2">
        <v>26.3</v>
      </c>
      <c r="J38" s="2">
        <v>75.8</v>
      </c>
      <c r="K38" s="2">
        <v>77.599999999999994</v>
      </c>
      <c r="L38">
        <f>SUMIFS(US!B:B,US!$D:$D,YEAR(daily!$A38),US!$E:$E,MONTH(daily!$A38))</f>
        <v>9154</v>
      </c>
      <c r="M38">
        <f>SUMIFS(US!C:C,US!$D:$D,YEAR(daily!$A38),US!$E:$E,MONTH(daily!$A38))</f>
        <v>18816</v>
      </c>
      <c r="N38">
        <f>SUMIFS(COT!E:E,COT!$A:$A,YEAR(daily!$A38),COT!$B:$B,WEEKNUM(daily!$A38))</f>
        <v>460362</v>
      </c>
      <c r="O38">
        <f>SUMIFS(COT!F:F,COT!$A:$A,YEAR(daily!$A38),COT!$B:$B,WEEKNUM(daily!$A38))</f>
        <v>24270</v>
      </c>
      <c r="P38">
        <f>SUMIFS(COT!G:G,COT!$A:$A,YEAR(daily!$A38),COT!$B:$B,WEEKNUM(daily!$A38))</f>
        <v>33598</v>
      </c>
      <c r="Q38">
        <f>SUMIFS(COT!H:H,COT!$A:$A,YEAR(daily!$A38),COT!$B:$B,WEEKNUM(daily!$A38))</f>
        <v>22416</v>
      </c>
      <c r="R38">
        <f>SUMIFS(COT!I:I,COT!$A:$A,YEAR(daily!$A38),COT!$B:$B,WEEKNUM(daily!$A38))</f>
        <v>376826</v>
      </c>
      <c r="S38">
        <f>SUMIFS(COT!J:J,COT!$A:$A,YEAR(daily!$A38),COT!$B:$B,WEEKNUM(daily!$A38))</f>
        <v>362304</v>
      </c>
      <c r="T38">
        <f>SUMIFS(COT!K:K,COT!$A:$A,YEAR(daily!$A38),COT!$B:$B,WEEKNUM(daily!$A38))</f>
        <v>36850</v>
      </c>
      <c r="U38">
        <f>SUMIFS(COT!L:L,COT!$A:$A,YEAR(daily!$A38),COT!$B:$B,WEEKNUM(daily!$A38))</f>
        <v>42044</v>
      </c>
      <c r="V38">
        <f>SUMIFS(COT!M:M,COT!$A:$A,YEAR(daily!$A38),COT!$B:$B,WEEKNUM(daily!$A38))</f>
        <v>30</v>
      </c>
      <c r="W38">
        <f>SUMIFS(COT!N:N,COT!$A:$A,YEAR(daily!$A38),COT!$B:$B,WEEKNUM(daily!$A38))</f>
        <v>30</v>
      </c>
      <c r="X38">
        <f>SUMIFS(COT!O:O,COT!$A:$A,YEAR(daily!$A38),COT!$B:$B,WEEKNUM(daily!$A38))</f>
        <v>30</v>
      </c>
      <c r="Y38">
        <f>SUMIFS(COT!P:P,COT!$A:$A,YEAR(daily!$A38),COT!$B:$B,WEEKNUM(daily!$A38))</f>
        <v>84</v>
      </c>
      <c r="Z38">
        <f>SUMIFS(COT!Q:Q,COT!$A:$A,YEAR(daily!$A38),COT!$B:$B,WEEKNUM(daily!$A38))</f>
        <v>84</v>
      </c>
      <c r="AA38">
        <f>SUMIFS(Saudi!B:B,Saudi!$A:$A,YEAR(daily!$A38))</f>
        <v>258.10000000000002</v>
      </c>
      <c r="AB38">
        <f>SUMIFS(Saudi!C:C,Saudi!$A:$A,YEAR(daily!$A38))</f>
        <v>235.471</v>
      </c>
      <c r="AC38">
        <f>SUMIFS(Saudi!F:F,Saudi!$A:$A,YEAR(daily!$A38))</f>
        <v>3468177</v>
      </c>
      <c r="AD38">
        <f>SUMIFS(Saudi!G:G,Saudi!$A:$A,YEAR(daily!$A38))</f>
        <v>30.206255765126471</v>
      </c>
      <c r="AE38">
        <f>SUMIFS(Saudi!H:H,Saudi!$A:$A,YEAR(daily!$A38))</f>
        <v>104760641.50072902</v>
      </c>
      <c r="AF38" s="5">
        <f t="shared" si="0"/>
        <v>4</v>
      </c>
      <c r="AG38" s="5">
        <f t="shared" si="1"/>
        <v>2000</v>
      </c>
    </row>
    <row r="39" spans="1:33">
      <c r="A39" s="3">
        <v>36640</v>
      </c>
      <c r="B39" s="1">
        <v>114957</v>
      </c>
      <c r="C39" s="1">
        <v>34523</v>
      </c>
      <c r="D39" s="1">
        <v>23062</v>
      </c>
      <c r="E39" s="1">
        <v>26.04</v>
      </c>
      <c r="F39" s="1">
        <v>25.18</v>
      </c>
      <c r="G39" s="1">
        <v>24.88</v>
      </c>
      <c r="H39" s="2">
        <v>46.5</v>
      </c>
      <c r="I39" s="2">
        <v>26.3</v>
      </c>
      <c r="J39" s="2">
        <v>75.8</v>
      </c>
      <c r="K39" s="2">
        <v>77.599999999999994</v>
      </c>
      <c r="L39">
        <f>SUMIFS(US!B:B,US!$D:$D,YEAR(daily!$A39),US!$E:$E,MONTH(daily!$A39))</f>
        <v>9154</v>
      </c>
      <c r="M39">
        <f>SUMIFS(US!C:C,US!$D:$D,YEAR(daily!$A39),US!$E:$E,MONTH(daily!$A39))</f>
        <v>18816</v>
      </c>
      <c r="N39">
        <f>SUMIFS(COT!E:E,COT!$A:$A,YEAR(daily!$A39),COT!$B:$B,WEEKNUM(daily!$A39))</f>
        <v>424305</v>
      </c>
      <c r="O39">
        <f>SUMIFS(COT!F:F,COT!$A:$A,YEAR(daily!$A39),COT!$B:$B,WEEKNUM(daily!$A39))</f>
        <v>22524</v>
      </c>
      <c r="P39">
        <f>SUMIFS(COT!G:G,COT!$A:$A,YEAR(daily!$A39),COT!$B:$B,WEEKNUM(daily!$A39))</f>
        <v>33639</v>
      </c>
      <c r="Q39">
        <f>SUMIFS(COT!H:H,COT!$A:$A,YEAR(daily!$A39),COT!$B:$B,WEEKNUM(daily!$A39))</f>
        <v>23946</v>
      </c>
      <c r="R39">
        <f>SUMIFS(COT!I:I,COT!$A:$A,YEAR(daily!$A39),COT!$B:$B,WEEKNUM(daily!$A39))</f>
        <v>336121</v>
      </c>
      <c r="S39">
        <f>SUMIFS(COT!J:J,COT!$A:$A,YEAR(daily!$A39),COT!$B:$B,WEEKNUM(daily!$A39))</f>
        <v>324156</v>
      </c>
      <c r="T39">
        <f>SUMIFS(COT!K:K,COT!$A:$A,YEAR(daily!$A39),COT!$B:$B,WEEKNUM(daily!$A39))</f>
        <v>41714</v>
      </c>
      <c r="U39">
        <f>SUMIFS(COT!L:L,COT!$A:$A,YEAR(daily!$A39),COT!$B:$B,WEEKNUM(daily!$A39))</f>
        <v>42564</v>
      </c>
      <c r="V39">
        <f>SUMIFS(COT!M:M,COT!$A:$A,YEAR(daily!$A39),COT!$B:$B,WEEKNUM(daily!$A39))</f>
        <v>25</v>
      </c>
      <c r="W39">
        <f>SUMIFS(COT!N:N,COT!$A:$A,YEAR(daily!$A39),COT!$B:$B,WEEKNUM(daily!$A39))</f>
        <v>31</v>
      </c>
      <c r="X39">
        <f>SUMIFS(COT!O:O,COT!$A:$A,YEAR(daily!$A39),COT!$B:$B,WEEKNUM(daily!$A39))</f>
        <v>28</v>
      </c>
      <c r="Y39">
        <f>SUMIFS(COT!P:P,COT!$A:$A,YEAR(daily!$A39),COT!$B:$B,WEEKNUM(daily!$A39))</f>
        <v>75</v>
      </c>
      <c r="Z39">
        <f>SUMIFS(COT!Q:Q,COT!$A:$A,YEAR(daily!$A39),COT!$B:$B,WEEKNUM(daily!$A39))</f>
        <v>79</v>
      </c>
      <c r="AA39">
        <f>SUMIFS(Saudi!B:B,Saudi!$A:$A,YEAR(daily!$A39))</f>
        <v>258.10000000000002</v>
      </c>
      <c r="AB39">
        <f>SUMIFS(Saudi!C:C,Saudi!$A:$A,YEAR(daily!$A39))</f>
        <v>235.471</v>
      </c>
      <c r="AC39">
        <f>SUMIFS(Saudi!F:F,Saudi!$A:$A,YEAR(daily!$A39))</f>
        <v>3468177</v>
      </c>
      <c r="AD39">
        <f>SUMIFS(Saudi!G:G,Saudi!$A:$A,YEAR(daily!$A39))</f>
        <v>30.206255765126471</v>
      </c>
      <c r="AE39">
        <f>SUMIFS(Saudi!H:H,Saudi!$A:$A,YEAR(daily!$A39))</f>
        <v>104760641.50072902</v>
      </c>
      <c r="AF39" s="5">
        <f t="shared" si="0"/>
        <v>4</v>
      </c>
      <c r="AG39" s="5">
        <f t="shared" si="1"/>
        <v>2000</v>
      </c>
    </row>
    <row r="40" spans="1:33">
      <c r="A40" s="3">
        <v>36641</v>
      </c>
      <c r="B40" s="1">
        <v>113472</v>
      </c>
      <c r="C40" s="1">
        <v>34514</v>
      </c>
      <c r="D40" s="1">
        <v>22717</v>
      </c>
      <c r="E40" s="1">
        <v>25.33</v>
      </c>
      <c r="F40" s="1">
        <v>24.7</v>
      </c>
      <c r="G40" s="1">
        <v>24.42</v>
      </c>
      <c r="H40" s="2">
        <v>46.5</v>
      </c>
      <c r="I40" s="2">
        <v>26.3</v>
      </c>
      <c r="J40" s="2">
        <v>75.8</v>
      </c>
      <c r="K40" s="2">
        <v>77.599999999999994</v>
      </c>
      <c r="L40">
        <f>SUMIFS(US!B:B,US!$D:$D,YEAR(daily!$A40),US!$E:$E,MONTH(daily!$A40))</f>
        <v>9154</v>
      </c>
      <c r="M40">
        <f>SUMIFS(US!C:C,US!$D:$D,YEAR(daily!$A40),US!$E:$E,MONTH(daily!$A40))</f>
        <v>18816</v>
      </c>
      <c r="N40">
        <f>SUMIFS(COT!E:E,COT!$A:$A,YEAR(daily!$A40),COT!$B:$B,WEEKNUM(daily!$A40))</f>
        <v>424305</v>
      </c>
      <c r="O40">
        <f>SUMIFS(COT!F:F,COT!$A:$A,YEAR(daily!$A40),COT!$B:$B,WEEKNUM(daily!$A40))</f>
        <v>22524</v>
      </c>
      <c r="P40">
        <f>SUMIFS(COT!G:G,COT!$A:$A,YEAR(daily!$A40),COT!$B:$B,WEEKNUM(daily!$A40))</f>
        <v>33639</v>
      </c>
      <c r="Q40">
        <f>SUMIFS(COT!H:H,COT!$A:$A,YEAR(daily!$A40),COT!$B:$B,WEEKNUM(daily!$A40))</f>
        <v>23946</v>
      </c>
      <c r="R40">
        <f>SUMIFS(COT!I:I,COT!$A:$A,YEAR(daily!$A40),COT!$B:$B,WEEKNUM(daily!$A40))</f>
        <v>336121</v>
      </c>
      <c r="S40">
        <f>SUMIFS(COT!J:J,COT!$A:$A,YEAR(daily!$A40),COT!$B:$B,WEEKNUM(daily!$A40))</f>
        <v>324156</v>
      </c>
      <c r="T40">
        <f>SUMIFS(COT!K:K,COT!$A:$A,YEAR(daily!$A40),COT!$B:$B,WEEKNUM(daily!$A40))</f>
        <v>41714</v>
      </c>
      <c r="U40">
        <f>SUMIFS(COT!L:L,COT!$A:$A,YEAR(daily!$A40),COT!$B:$B,WEEKNUM(daily!$A40))</f>
        <v>42564</v>
      </c>
      <c r="V40">
        <f>SUMIFS(COT!M:M,COT!$A:$A,YEAR(daily!$A40),COT!$B:$B,WEEKNUM(daily!$A40))</f>
        <v>25</v>
      </c>
      <c r="W40">
        <f>SUMIFS(COT!N:N,COT!$A:$A,YEAR(daily!$A40),COT!$B:$B,WEEKNUM(daily!$A40))</f>
        <v>31</v>
      </c>
      <c r="X40">
        <f>SUMIFS(COT!O:O,COT!$A:$A,YEAR(daily!$A40),COT!$B:$B,WEEKNUM(daily!$A40))</f>
        <v>28</v>
      </c>
      <c r="Y40">
        <f>SUMIFS(COT!P:P,COT!$A:$A,YEAR(daily!$A40),COT!$B:$B,WEEKNUM(daily!$A40))</f>
        <v>75</v>
      </c>
      <c r="Z40">
        <f>SUMIFS(COT!Q:Q,COT!$A:$A,YEAR(daily!$A40),COT!$B:$B,WEEKNUM(daily!$A40))</f>
        <v>79</v>
      </c>
      <c r="AA40">
        <f>SUMIFS(Saudi!B:B,Saudi!$A:$A,YEAR(daily!$A40))</f>
        <v>258.10000000000002</v>
      </c>
      <c r="AB40">
        <f>SUMIFS(Saudi!C:C,Saudi!$A:$A,YEAR(daily!$A40))</f>
        <v>235.471</v>
      </c>
      <c r="AC40">
        <f>SUMIFS(Saudi!F:F,Saudi!$A:$A,YEAR(daily!$A40))</f>
        <v>3468177</v>
      </c>
      <c r="AD40">
        <f>SUMIFS(Saudi!G:G,Saudi!$A:$A,YEAR(daily!$A40))</f>
        <v>30.206255765126471</v>
      </c>
      <c r="AE40">
        <f>SUMIFS(Saudi!H:H,Saudi!$A:$A,YEAR(daily!$A40))</f>
        <v>104760641.50072902</v>
      </c>
      <c r="AF40" s="5">
        <f t="shared" si="0"/>
        <v>4</v>
      </c>
      <c r="AG40" s="5">
        <f t="shared" si="1"/>
        <v>2000</v>
      </c>
    </row>
    <row r="41" spans="1:33">
      <c r="A41" s="3">
        <v>36642</v>
      </c>
      <c r="B41" s="1">
        <v>110937</v>
      </c>
      <c r="C41" s="1">
        <v>35330</v>
      </c>
      <c r="D41" s="1">
        <v>22630</v>
      </c>
      <c r="E41" s="1">
        <v>24.65</v>
      </c>
      <c r="F41" s="1">
        <v>24.34</v>
      </c>
      <c r="G41" s="1">
        <v>24.15</v>
      </c>
      <c r="H41" s="2">
        <v>46.5</v>
      </c>
      <c r="I41" s="2">
        <v>26.3</v>
      </c>
      <c r="J41" s="2">
        <v>75.8</v>
      </c>
      <c r="K41" s="2">
        <v>77.599999999999994</v>
      </c>
      <c r="L41">
        <f>SUMIFS(US!B:B,US!$D:$D,YEAR(daily!$A41),US!$E:$E,MONTH(daily!$A41))</f>
        <v>9154</v>
      </c>
      <c r="M41">
        <f>SUMIFS(US!C:C,US!$D:$D,YEAR(daily!$A41),US!$E:$E,MONTH(daily!$A41))</f>
        <v>18816</v>
      </c>
      <c r="N41">
        <f>SUMIFS(COT!E:E,COT!$A:$A,YEAR(daily!$A41),COT!$B:$B,WEEKNUM(daily!$A41))</f>
        <v>424305</v>
      </c>
      <c r="O41">
        <f>SUMIFS(COT!F:F,COT!$A:$A,YEAR(daily!$A41),COT!$B:$B,WEEKNUM(daily!$A41))</f>
        <v>22524</v>
      </c>
      <c r="P41">
        <f>SUMIFS(COT!G:G,COT!$A:$A,YEAR(daily!$A41),COT!$B:$B,WEEKNUM(daily!$A41))</f>
        <v>33639</v>
      </c>
      <c r="Q41">
        <f>SUMIFS(COT!H:H,COT!$A:$A,YEAR(daily!$A41),COT!$B:$B,WEEKNUM(daily!$A41))</f>
        <v>23946</v>
      </c>
      <c r="R41">
        <f>SUMIFS(COT!I:I,COT!$A:$A,YEAR(daily!$A41),COT!$B:$B,WEEKNUM(daily!$A41))</f>
        <v>336121</v>
      </c>
      <c r="S41">
        <f>SUMIFS(COT!J:J,COT!$A:$A,YEAR(daily!$A41),COT!$B:$B,WEEKNUM(daily!$A41))</f>
        <v>324156</v>
      </c>
      <c r="T41">
        <f>SUMIFS(COT!K:K,COT!$A:$A,YEAR(daily!$A41),COT!$B:$B,WEEKNUM(daily!$A41))</f>
        <v>41714</v>
      </c>
      <c r="U41">
        <f>SUMIFS(COT!L:L,COT!$A:$A,YEAR(daily!$A41),COT!$B:$B,WEEKNUM(daily!$A41))</f>
        <v>42564</v>
      </c>
      <c r="V41">
        <f>SUMIFS(COT!M:M,COT!$A:$A,YEAR(daily!$A41),COT!$B:$B,WEEKNUM(daily!$A41))</f>
        <v>25</v>
      </c>
      <c r="W41">
        <f>SUMIFS(COT!N:N,COT!$A:$A,YEAR(daily!$A41),COT!$B:$B,WEEKNUM(daily!$A41))</f>
        <v>31</v>
      </c>
      <c r="X41">
        <f>SUMIFS(COT!O:O,COT!$A:$A,YEAR(daily!$A41),COT!$B:$B,WEEKNUM(daily!$A41))</f>
        <v>28</v>
      </c>
      <c r="Y41">
        <f>SUMIFS(COT!P:P,COT!$A:$A,YEAR(daily!$A41),COT!$B:$B,WEEKNUM(daily!$A41))</f>
        <v>75</v>
      </c>
      <c r="Z41">
        <f>SUMIFS(COT!Q:Q,COT!$A:$A,YEAR(daily!$A41),COT!$B:$B,WEEKNUM(daily!$A41))</f>
        <v>79</v>
      </c>
      <c r="AA41">
        <f>SUMIFS(Saudi!B:B,Saudi!$A:$A,YEAR(daily!$A41))</f>
        <v>258.10000000000002</v>
      </c>
      <c r="AB41">
        <f>SUMIFS(Saudi!C:C,Saudi!$A:$A,YEAR(daily!$A41))</f>
        <v>235.471</v>
      </c>
      <c r="AC41">
        <f>SUMIFS(Saudi!F:F,Saudi!$A:$A,YEAR(daily!$A41))</f>
        <v>3468177</v>
      </c>
      <c r="AD41">
        <f>SUMIFS(Saudi!G:G,Saudi!$A:$A,YEAR(daily!$A41))</f>
        <v>30.206255765126471</v>
      </c>
      <c r="AE41">
        <f>SUMIFS(Saudi!H:H,Saudi!$A:$A,YEAR(daily!$A41))</f>
        <v>104760641.50072902</v>
      </c>
      <c r="AF41" s="5">
        <f t="shared" si="0"/>
        <v>4</v>
      </c>
      <c r="AG41" s="5">
        <f t="shared" si="1"/>
        <v>2000</v>
      </c>
    </row>
    <row r="42" spans="1:33">
      <c r="A42" s="3">
        <v>36643</v>
      </c>
      <c r="B42" s="1">
        <v>107002</v>
      </c>
      <c r="C42" s="1">
        <v>38144</v>
      </c>
      <c r="D42" s="1">
        <v>23121</v>
      </c>
      <c r="E42" s="1">
        <v>25.42</v>
      </c>
      <c r="F42" s="1">
        <v>24.94</v>
      </c>
      <c r="G42" s="1">
        <v>24.7</v>
      </c>
      <c r="H42" s="2">
        <v>46.5</v>
      </c>
      <c r="I42" s="2">
        <v>26.3</v>
      </c>
      <c r="J42" s="2">
        <v>75.8</v>
      </c>
      <c r="K42" s="2">
        <v>77.599999999999994</v>
      </c>
      <c r="L42">
        <f>SUMIFS(US!B:B,US!$D:$D,YEAR(daily!$A42),US!$E:$E,MONTH(daily!$A42))</f>
        <v>9154</v>
      </c>
      <c r="M42">
        <f>SUMIFS(US!C:C,US!$D:$D,YEAR(daily!$A42),US!$E:$E,MONTH(daily!$A42))</f>
        <v>18816</v>
      </c>
      <c r="N42">
        <f>SUMIFS(COT!E:E,COT!$A:$A,YEAR(daily!$A42),COT!$B:$B,WEEKNUM(daily!$A42))</f>
        <v>424305</v>
      </c>
      <c r="O42">
        <f>SUMIFS(COT!F:F,COT!$A:$A,YEAR(daily!$A42),COT!$B:$B,WEEKNUM(daily!$A42))</f>
        <v>22524</v>
      </c>
      <c r="P42">
        <f>SUMIFS(COT!G:G,COT!$A:$A,YEAR(daily!$A42),COT!$B:$B,WEEKNUM(daily!$A42))</f>
        <v>33639</v>
      </c>
      <c r="Q42">
        <f>SUMIFS(COT!H:H,COT!$A:$A,YEAR(daily!$A42),COT!$B:$B,WEEKNUM(daily!$A42))</f>
        <v>23946</v>
      </c>
      <c r="R42">
        <f>SUMIFS(COT!I:I,COT!$A:$A,YEAR(daily!$A42),COT!$B:$B,WEEKNUM(daily!$A42))</f>
        <v>336121</v>
      </c>
      <c r="S42">
        <f>SUMIFS(COT!J:J,COT!$A:$A,YEAR(daily!$A42),COT!$B:$B,WEEKNUM(daily!$A42))</f>
        <v>324156</v>
      </c>
      <c r="T42">
        <f>SUMIFS(COT!K:K,COT!$A:$A,YEAR(daily!$A42),COT!$B:$B,WEEKNUM(daily!$A42))</f>
        <v>41714</v>
      </c>
      <c r="U42">
        <f>SUMIFS(COT!L:L,COT!$A:$A,YEAR(daily!$A42),COT!$B:$B,WEEKNUM(daily!$A42))</f>
        <v>42564</v>
      </c>
      <c r="V42">
        <f>SUMIFS(COT!M:M,COT!$A:$A,YEAR(daily!$A42),COT!$B:$B,WEEKNUM(daily!$A42))</f>
        <v>25</v>
      </c>
      <c r="W42">
        <f>SUMIFS(COT!N:N,COT!$A:$A,YEAR(daily!$A42),COT!$B:$B,WEEKNUM(daily!$A42))</f>
        <v>31</v>
      </c>
      <c r="X42">
        <f>SUMIFS(COT!O:O,COT!$A:$A,YEAR(daily!$A42),COT!$B:$B,WEEKNUM(daily!$A42))</f>
        <v>28</v>
      </c>
      <c r="Y42">
        <f>SUMIFS(COT!P:P,COT!$A:$A,YEAR(daily!$A42),COT!$B:$B,WEEKNUM(daily!$A42))</f>
        <v>75</v>
      </c>
      <c r="Z42">
        <f>SUMIFS(COT!Q:Q,COT!$A:$A,YEAR(daily!$A42),COT!$B:$B,WEEKNUM(daily!$A42))</f>
        <v>79</v>
      </c>
      <c r="AA42">
        <f>SUMIFS(Saudi!B:B,Saudi!$A:$A,YEAR(daily!$A42))</f>
        <v>258.10000000000002</v>
      </c>
      <c r="AB42">
        <f>SUMIFS(Saudi!C:C,Saudi!$A:$A,YEAR(daily!$A42))</f>
        <v>235.471</v>
      </c>
      <c r="AC42">
        <f>SUMIFS(Saudi!F:F,Saudi!$A:$A,YEAR(daily!$A42))</f>
        <v>3468177</v>
      </c>
      <c r="AD42">
        <f>SUMIFS(Saudi!G:G,Saudi!$A:$A,YEAR(daily!$A42))</f>
        <v>30.206255765126471</v>
      </c>
      <c r="AE42">
        <f>SUMIFS(Saudi!H:H,Saudi!$A:$A,YEAR(daily!$A42))</f>
        <v>104760641.50072902</v>
      </c>
      <c r="AF42" s="5">
        <f t="shared" si="0"/>
        <v>4</v>
      </c>
      <c r="AG42" s="5">
        <f t="shared" si="1"/>
        <v>2000</v>
      </c>
    </row>
    <row r="43" spans="1:33">
      <c r="A43" s="3">
        <v>36644</v>
      </c>
      <c r="B43" s="1">
        <v>103766</v>
      </c>
      <c r="C43" s="1">
        <v>39096</v>
      </c>
      <c r="D43" s="1">
        <v>21820</v>
      </c>
      <c r="E43" s="1">
        <v>25.74</v>
      </c>
      <c r="F43" s="1">
        <v>25.15</v>
      </c>
      <c r="G43" s="1">
        <v>24.86</v>
      </c>
      <c r="H43" s="2">
        <v>46.5</v>
      </c>
      <c r="I43" s="2">
        <v>26.3</v>
      </c>
      <c r="J43" s="2">
        <v>75.8</v>
      </c>
      <c r="K43" s="2">
        <v>77.599999999999994</v>
      </c>
      <c r="L43">
        <f>SUMIFS(US!B:B,US!$D:$D,YEAR(daily!$A43),US!$E:$E,MONTH(daily!$A43))</f>
        <v>9154</v>
      </c>
      <c r="M43">
        <f>SUMIFS(US!C:C,US!$D:$D,YEAR(daily!$A43),US!$E:$E,MONTH(daily!$A43))</f>
        <v>18816</v>
      </c>
      <c r="N43">
        <f>SUMIFS(COT!E:E,COT!$A:$A,YEAR(daily!$A43),COT!$B:$B,WEEKNUM(daily!$A43))</f>
        <v>424305</v>
      </c>
      <c r="O43">
        <f>SUMIFS(COT!F:F,COT!$A:$A,YEAR(daily!$A43),COT!$B:$B,WEEKNUM(daily!$A43))</f>
        <v>22524</v>
      </c>
      <c r="P43">
        <f>SUMIFS(COT!G:G,COT!$A:$A,YEAR(daily!$A43),COT!$B:$B,WEEKNUM(daily!$A43))</f>
        <v>33639</v>
      </c>
      <c r="Q43">
        <f>SUMIFS(COT!H:H,COT!$A:$A,YEAR(daily!$A43),COT!$B:$B,WEEKNUM(daily!$A43))</f>
        <v>23946</v>
      </c>
      <c r="R43">
        <f>SUMIFS(COT!I:I,COT!$A:$A,YEAR(daily!$A43),COT!$B:$B,WEEKNUM(daily!$A43))</f>
        <v>336121</v>
      </c>
      <c r="S43">
        <f>SUMIFS(COT!J:J,COT!$A:$A,YEAR(daily!$A43),COT!$B:$B,WEEKNUM(daily!$A43))</f>
        <v>324156</v>
      </c>
      <c r="T43">
        <f>SUMIFS(COT!K:K,COT!$A:$A,YEAR(daily!$A43),COT!$B:$B,WEEKNUM(daily!$A43))</f>
        <v>41714</v>
      </c>
      <c r="U43">
        <f>SUMIFS(COT!L:L,COT!$A:$A,YEAR(daily!$A43),COT!$B:$B,WEEKNUM(daily!$A43))</f>
        <v>42564</v>
      </c>
      <c r="V43">
        <f>SUMIFS(COT!M:M,COT!$A:$A,YEAR(daily!$A43),COT!$B:$B,WEEKNUM(daily!$A43))</f>
        <v>25</v>
      </c>
      <c r="W43">
        <f>SUMIFS(COT!N:N,COT!$A:$A,YEAR(daily!$A43),COT!$B:$B,WEEKNUM(daily!$A43))</f>
        <v>31</v>
      </c>
      <c r="X43">
        <f>SUMIFS(COT!O:O,COT!$A:$A,YEAR(daily!$A43),COT!$B:$B,WEEKNUM(daily!$A43))</f>
        <v>28</v>
      </c>
      <c r="Y43">
        <f>SUMIFS(COT!P:P,COT!$A:$A,YEAR(daily!$A43),COT!$B:$B,WEEKNUM(daily!$A43))</f>
        <v>75</v>
      </c>
      <c r="Z43">
        <f>SUMIFS(COT!Q:Q,COT!$A:$A,YEAR(daily!$A43),COT!$B:$B,WEEKNUM(daily!$A43))</f>
        <v>79</v>
      </c>
      <c r="AA43">
        <f>SUMIFS(Saudi!B:B,Saudi!$A:$A,YEAR(daily!$A43))</f>
        <v>258.10000000000002</v>
      </c>
      <c r="AB43">
        <f>SUMIFS(Saudi!C:C,Saudi!$A:$A,YEAR(daily!$A43))</f>
        <v>235.471</v>
      </c>
      <c r="AC43">
        <f>SUMIFS(Saudi!F:F,Saudi!$A:$A,YEAR(daily!$A43))</f>
        <v>3468177</v>
      </c>
      <c r="AD43">
        <f>SUMIFS(Saudi!G:G,Saudi!$A:$A,YEAR(daily!$A43))</f>
        <v>30.206255765126471</v>
      </c>
      <c r="AE43">
        <f>SUMIFS(Saudi!H:H,Saudi!$A:$A,YEAR(daily!$A43))</f>
        <v>104760641.50072902</v>
      </c>
      <c r="AF43" s="5">
        <f t="shared" si="0"/>
        <v>4</v>
      </c>
      <c r="AG43" s="5">
        <f t="shared" si="1"/>
        <v>2000</v>
      </c>
    </row>
    <row r="44" spans="1:33">
      <c r="A44" s="3">
        <v>36647</v>
      </c>
      <c r="B44" s="1">
        <v>103525</v>
      </c>
      <c r="C44" s="1">
        <v>39951</v>
      </c>
      <c r="D44" s="1">
        <v>23008</v>
      </c>
      <c r="E44" s="1">
        <v>25.87</v>
      </c>
      <c r="F44" s="1">
        <v>25.25</v>
      </c>
      <c r="G44" s="1">
        <v>24.95</v>
      </c>
      <c r="H44" s="2">
        <v>46.5</v>
      </c>
      <c r="I44" s="2">
        <v>26.3</v>
      </c>
      <c r="J44" s="2">
        <v>75.8</v>
      </c>
      <c r="K44" s="2">
        <v>77.599999999999994</v>
      </c>
      <c r="L44">
        <f>SUMIFS(US!B:B,US!$D:$D,YEAR(daily!$A44),US!$E:$E,MONTH(daily!$A44))</f>
        <v>9140</v>
      </c>
      <c r="M44">
        <f>SUMIFS(US!C:C,US!$D:$D,YEAR(daily!$A44),US!$E:$E,MONTH(daily!$A44))</f>
        <v>19605</v>
      </c>
      <c r="N44">
        <f>SUMIFS(COT!E:E,COT!$A:$A,YEAR(daily!$A44),COT!$B:$B,WEEKNUM(daily!$A44))</f>
        <v>439268</v>
      </c>
      <c r="O44">
        <f>SUMIFS(COT!F:F,COT!$A:$A,YEAR(daily!$A44),COT!$B:$B,WEEKNUM(daily!$A44))</f>
        <v>35341</v>
      </c>
      <c r="P44">
        <f>SUMIFS(COT!G:G,COT!$A:$A,YEAR(daily!$A44),COT!$B:$B,WEEKNUM(daily!$A44))</f>
        <v>31110</v>
      </c>
      <c r="Q44">
        <f>SUMIFS(COT!H:H,COT!$A:$A,YEAR(daily!$A44),COT!$B:$B,WEEKNUM(daily!$A44))</f>
        <v>21081</v>
      </c>
      <c r="R44">
        <f>SUMIFS(COT!I:I,COT!$A:$A,YEAR(daily!$A44),COT!$B:$B,WEEKNUM(daily!$A44))</f>
        <v>337049</v>
      </c>
      <c r="S44">
        <f>SUMIFS(COT!J:J,COT!$A:$A,YEAR(daily!$A44),COT!$B:$B,WEEKNUM(daily!$A44))</f>
        <v>344843</v>
      </c>
      <c r="T44">
        <f>SUMIFS(COT!K:K,COT!$A:$A,YEAR(daily!$A44),COT!$B:$B,WEEKNUM(daily!$A44))</f>
        <v>45797</v>
      </c>
      <c r="U44">
        <f>SUMIFS(COT!L:L,COT!$A:$A,YEAR(daily!$A44),COT!$B:$B,WEEKNUM(daily!$A44))</f>
        <v>42234</v>
      </c>
      <c r="V44">
        <f>SUMIFS(COT!M:M,COT!$A:$A,YEAR(daily!$A44),COT!$B:$B,WEEKNUM(daily!$A44))</f>
        <v>36</v>
      </c>
      <c r="W44">
        <f>SUMIFS(COT!N:N,COT!$A:$A,YEAR(daily!$A44),COT!$B:$B,WEEKNUM(daily!$A44))</f>
        <v>31</v>
      </c>
      <c r="X44">
        <f>SUMIFS(COT!O:O,COT!$A:$A,YEAR(daily!$A44),COT!$B:$B,WEEKNUM(daily!$A44))</f>
        <v>36</v>
      </c>
      <c r="Y44">
        <f>SUMIFS(COT!P:P,COT!$A:$A,YEAR(daily!$A44),COT!$B:$B,WEEKNUM(daily!$A44))</f>
        <v>83</v>
      </c>
      <c r="Z44">
        <f>SUMIFS(COT!Q:Q,COT!$A:$A,YEAR(daily!$A44),COT!$B:$B,WEEKNUM(daily!$A44))</f>
        <v>85</v>
      </c>
      <c r="AA44">
        <f>SUMIFS(Saudi!B:B,Saudi!$A:$A,YEAR(daily!$A44))</f>
        <v>258.10000000000002</v>
      </c>
      <c r="AB44">
        <f>SUMIFS(Saudi!C:C,Saudi!$A:$A,YEAR(daily!$A44))</f>
        <v>235.471</v>
      </c>
      <c r="AC44">
        <f>SUMIFS(Saudi!F:F,Saudi!$A:$A,YEAR(daily!$A44))</f>
        <v>3468177</v>
      </c>
      <c r="AD44">
        <f>SUMIFS(Saudi!G:G,Saudi!$A:$A,YEAR(daily!$A44))</f>
        <v>30.206255765126471</v>
      </c>
      <c r="AE44">
        <f>SUMIFS(Saudi!H:H,Saudi!$A:$A,YEAR(daily!$A44))</f>
        <v>104760641.50072902</v>
      </c>
      <c r="AF44" s="5">
        <f t="shared" si="0"/>
        <v>5</v>
      </c>
      <c r="AG44" s="5">
        <f t="shared" si="1"/>
        <v>2000</v>
      </c>
    </row>
    <row r="45" spans="1:33">
      <c r="A45" s="3">
        <v>36648</v>
      </c>
      <c r="B45" s="1">
        <v>103148</v>
      </c>
      <c r="C45" s="1">
        <v>40350</v>
      </c>
      <c r="D45" s="1">
        <v>22853</v>
      </c>
      <c r="E45" s="1">
        <v>26.89</v>
      </c>
      <c r="F45" s="1">
        <v>26</v>
      </c>
      <c r="G45" s="1">
        <v>25.6</v>
      </c>
      <c r="H45" s="2">
        <v>46.5</v>
      </c>
      <c r="I45" s="2">
        <v>26.3</v>
      </c>
      <c r="J45" s="2">
        <v>75.8</v>
      </c>
      <c r="K45" s="2">
        <v>77.599999999999994</v>
      </c>
      <c r="L45">
        <f>SUMIFS(US!B:B,US!$D:$D,YEAR(daily!$A45),US!$E:$E,MONTH(daily!$A45))</f>
        <v>9140</v>
      </c>
      <c r="M45">
        <f>SUMIFS(US!C:C,US!$D:$D,YEAR(daily!$A45),US!$E:$E,MONTH(daily!$A45))</f>
        <v>19605</v>
      </c>
      <c r="N45">
        <f>SUMIFS(COT!E:E,COT!$A:$A,YEAR(daily!$A45),COT!$B:$B,WEEKNUM(daily!$A45))</f>
        <v>439268</v>
      </c>
      <c r="O45">
        <f>SUMIFS(COT!F:F,COT!$A:$A,YEAR(daily!$A45),COT!$B:$B,WEEKNUM(daily!$A45))</f>
        <v>35341</v>
      </c>
      <c r="P45">
        <f>SUMIFS(COT!G:G,COT!$A:$A,YEAR(daily!$A45),COT!$B:$B,WEEKNUM(daily!$A45))</f>
        <v>31110</v>
      </c>
      <c r="Q45">
        <f>SUMIFS(COT!H:H,COT!$A:$A,YEAR(daily!$A45),COT!$B:$B,WEEKNUM(daily!$A45))</f>
        <v>21081</v>
      </c>
      <c r="R45">
        <f>SUMIFS(COT!I:I,COT!$A:$A,YEAR(daily!$A45),COT!$B:$B,WEEKNUM(daily!$A45))</f>
        <v>337049</v>
      </c>
      <c r="S45">
        <f>SUMIFS(COT!J:J,COT!$A:$A,YEAR(daily!$A45),COT!$B:$B,WEEKNUM(daily!$A45))</f>
        <v>344843</v>
      </c>
      <c r="T45">
        <f>SUMIFS(COT!K:K,COT!$A:$A,YEAR(daily!$A45),COT!$B:$B,WEEKNUM(daily!$A45))</f>
        <v>45797</v>
      </c>
      <c r="U45">
        <f>SUMIFS(COT!L:L,COT!$A:$A,YEAR(daily!$A45),COT!$B:$B,WEEKNUM(daily!$A45))</f>
        <v>42234</v>
      </c>
      <c r="V45">
        <f>SUMIFS(COT!M:M,COT!$A:$A,YEAR(daily!$A45),COT!$B:$B,WEEKNUM(daily!$A45))</f>
        <v>36</v>
      </c>
      <c r="W45">
        <f>SUMIFS(COT!N:N,COT!$A:$A,YEAR(daily!$A45),COT!$B:$B,WEEKNUM(daily!$A45))</f>
        <v>31</v>
      </c>
      <c r="X45">
        <f>SUMIFS(COT!O:O,COT!$A:$A,YEAR(daily!$A45),COT!$B:$B,WEEKNUM(daily!$A45))</f>
        <v>36</v>
      </c>
      <c r="Y45">
        <f>SUMIFS(COT!P:P,COT!$A:$A,YEAR(daily!$A45),COT!$B:$B,WEEKNUM(daily!$A45))</f>
        <v>83</v>
      </c>
      <c r="Z45">
        <f>SUMIFS(COT!Q:Q,COT!$A:$A,YEAR(daily!$A45),COT!$B:$B,WEEKNUM(daily!$A45))</f>
        <v>85</v>
      </c>
      <c r="AA45">
        <f>SUMIFS(Saudi!B:B,Saudi!$A:$A,YEAR(daily!$A45))</f>
        <v>258.10000000000002</v>
      </c>
      <c r="AB45">
        <f>SUMIFS(Saudi!C:C,Saudi!$A:$A,YEAR(daily!$A45))</f>
        <v>235.471</v>
      </c>
      <c r="AC45">
        <f>SUMIFS(Saudi!F:F,Saudi!$A:$A,YEAR(daily!$A45))</f>
        <v>3468177</v>
      </c>
      <c r="AD45">
        <f>SUMIFS(Saudi!G:G,Saudi!$A:$A,YEAR(daily!$A45))</f>
        <v>30.206255765126471</v>
      </c>
      <c r="AE45">
        <f>SUMIFS(Saudi!H:H,Saudi!$A:$A,YEAR(daily!$A45))</f>
        <v>104760641.50072902</v>
      </c>
      <c r="AF45" s="5">
        <f t="shared" si="0"/>
        <v>5</v>
      </c>
      <c r="AG45" s="5">
        <f t="shared" si="1"/>
        <v>2000</v>
      </c>
    </row>
    <row r="46" spans="1:33">
      <c r="A46" s="3">
        <v>36649</v>
      </c>
      <c r="B46" s="1">
        <v>107309</v>
      </c>
      <c r="C46" s="1">
        <v>40658</v>
      </c>
      <c r="D46" s="1">
        <v>23071</v>
      </c>
      <c r="E46" s="1">
        <v>26.75</v>
      </c>
      <c r="F46" s="1">
        <v>25.91</v>
      </c>
      <c r="G46" s="1">
        <v>25.46</v>
      </c>
      <c r="H46" s="2">
        <v>46.5</v>
      </c>
      <c r="I46" s="2">
        <v>26.3</v>
      </c>
      <c r="J46" s="2">
        <v>75.8</v>
      </c>
      <c r="K46" s="2">
        <v>77.599999999999994</v>
      </c>
      <c r="L46">
        <f>SUMIFS(US!B:B,US!$D:$D,YEAR(daily!$A46),US!$E:$E,MONTH(daily!$A46))</f>
        <v>9140</v>
      </c>
      <c r="M46">
        <f>SUMIFS(US!C:C,US!$D:$D,YEAR(daily!$A46),US!$E:$E,MONTH(daily!$A46))</f>
        <v>19605</v>
      </c>
      <c r="N46">
        <f>SUMIFS(COT!E:E,COT!$A:$A,YEAR(daily!$A46),COT!$B:$B,WEEKNUM(daily!$A46))</f>
        <v>439268</v>
      </c>
      <c r="O46">
        <f>SUMIFS(COT!F:F,COT!$A:$A,YEAR(daily!$A46),COT!$B:$B,WEEKNUM(daily!$A46))</f>
        <v>35341</v>
      </c>
      <c r="P46">
        <f>SUMIFS(COT!G:G,COT!$A:$A,YEAR(daily!$A46),COT!$B:$B,WEEKNUM(daily!$A46))</f>
        <v>31110</v>
      </c>
      <c r="Q46">
        <f>SUMIFS(COT!H:H,COT!$A:$A,YEAR(daily!$A46),COT!$B:$B,WEEKNUM(daily!$A46))</f>
        <v>21081</v>
      </c>
      <c r="R46">
        <f>SUMIFS(COT!I:I,COT!$A:$A,YEAR(daily!$A46),COT!$B:$B,WEEKNUM(daily!$A46))</f>
        <v>337049</v>
      </c>
      <c r="S46">
        <f>SUMIFS(COT!J:J,COT!$A:$A,YEAR(daily!$A46),COT!$B:$B,WEEKNUM(daily!$A46))</f>
        <v>344843</v>
      </c>
      <c r="T46">
        <f>SUMIFS(COT!K:K,COT!$A:$A,YEAR(daily!$A46),COT!$B:$B,WEEKNUM(daily!$A46))</f>
        <v>45797</v>
      </c>
      <c r="U46">
        <f>SUMIFS(COT!L:L,COT!$A:$A,YEAR(daily!$A46),COT!$B:$B,WEEKNUM(daily!$A46))</f>
        <v>42234</v>
      </c>
      <c r="V46">
        <f>SUMIFS(COT!M:M,COT!$A:$A,YEAR(daily!$A46),COT!$B:$B,WEEKNUM(daily!$A46))</f>
        <v>36</v>
      </c>
      <c r="W46">
        <f>SUMIFS(COT!N:N,COT!$A:$A,YEAR(daily!$A46),COT!$B:$B,WEEKNUM(daily!$A46))</f>
        <v>31</v>
      </c>
      <c r="X46">
        <f>SUMIFS(COT!O:O,COT!$A:$A,YEAR(daily!$A46),COT!$B:$B,WEEKNUM(daily!$A46))</f>
        <v>36</v>
      </c>
      <c r="Y46">
        <f>SUMIFS(COT!P:P,COT!$A:$A,YEAR(daily!$A46),COT!$B:$B,WEEKNUM(daily!$A46))</f>
        <v>83</v>
      </c>
      <c r="Z46">
        <f>SUMIFS(COT!Q:Q,COT!$A:$A,YEAR(daily!$A46),COT!$B:$B,WEEKNUM(daily!$A46))</f>
        <v>85</v>
      </c>
      <c r="AA46">
        <f>SUMIFS(Saudi!B:B,Saudi!$A:$A,YEAR(daily!$A46))</f>
        <v>258.10000000000002</v>
      </c>
      <c r="AB46">
        <f>SUMIFS(Saudi!C:C,Saudi!$A:$A,YEAR(daily!$A46))</f>
        <v>235.471</v>
      </c>
      <c r="AC46">
        <f>SUMIFS(Saudi!F:F,Saudi!$A:$A,YEAR(daily!$A46))</f>
        <v>3468177</v>
      </c>
      <c r="AD46">
        <f>SUMIFS(Saudi!G:G,Saudi!$A:$A,YEAR(daily!$A46))</f>
        <v>30.206255765126471</v>
      </c>
      <c r="AE46">
        <f>SUMIFS(Saudi!H:H,Saudi!$A:$A,YEAR(daily!$A46))</f>
        <v>104760641.50072902</v>
      </c>
      <c r="AF46" s="5">
        <f t="shared" si="0"/>
        <v>5</v>
      </c>
      <c r="AG46" s="5">
        <f t="shared" si="1"/>
        <v>2000</v>
      </c>
    </row>
    <row r="47" spans="1:33">
      <c r="A47" s="3">
        <v>36650</v>
      </c>
      <c r="B47" s="1">
        <v>101112</v>
      </c>
      <c r="C47" s="1">
        <v>41251</v>
      </c>
      <c r="D47" s="1">
        <v>23421</v>
      </c>
      <c r="E47" s="1">
        <v>26.98</v>
      </c>
      <c r="F47" s="1">
        <v>26.02</v>
      </c>
      <c r="G47" s="1">
        <v>25.52</v>
      </c>
      <c r="H47" s="2">
        <v>46.5</v>
      </c>
      <c r="I47" s="2">
        <v>26.3</v>
      </c>
      <c r="J47" s="2">
        <v>75.8</v>
      </c>
      <c r="K47" s="2">
        <v>77.599999999999994</v>
      </c>
      <c r="L47">
        <f>SUMIFS(US!B:B,US!$D:$D,YEAR(daily!$A47),US!$E:$E,MONTH(daily!$A47))</f>
        <v>9140</v>
      </c>
      <c r="M47">
        <f>SUMIFS(US!C:C,US!$D:$D,YEAR(daily!$A47),US!$E:$E,MONTH(daily!$A47))</f>
        <v>19605</v>
      </c>
      <c r="N47">
        <f>SUMIFS(COT!E:E,COT!$A:$A,YEAR(daily!$A47),COT!$B:$B,WEEKNUM(daily!$A47))</f>
        <v>439268</v>
      </c>
      <c r="O47">
        <f>SUMIFS(COT!F:F,COT!$A:$A,YEAR(daily!$A47),COT!$B:$B,WEEKNUM(daily!$A47))</f>
        <v>35341</v>
      </c>
      <c r="P47">
        <f>SUMIFS(COT!G:G,COT!$A:$A,YEAR(daily!$A47),COT!$B:$B,WEEKNUM(daily!$A47))</f>
        <v>31110</v>
      </c>
      <c r="Q47">
        <f>SUMIFS(COT!H:H,COT!$A:$A,YEAR(daily!$A47),COT!$B:$B,WEEKNUM(daily!$A47))</f>
        <v>21081</v>
      </c>
      <c r="R47">
        <f>SUMIFS(COT!I:I,COT!$A:$A,YEAR(daily!$A47),COT!$B:$B,WEEKNUM(daily!$A47))</f>
        <v>337049</v>
      </c>
      <c r="S47">
        <f>SUMIFS(COT!J:J,COT!$A:$A,YEAR(daily!$A47),COT!$B:$B,WEEKNUM(daily!$A47))</f>
        <v>344843</v>
      </c>
      <c r="T47">
        <f>SUMIFS(COT!K:K,COT!$A:$A,YEAR(daily!$A47),COT!$B:$B,WEEKNUM(daily!$A47))</f>
        <v>45797</v>
      </c>
      <c r="U47">
        <f>SUMIFS(COT!L:L,COT!$A:$A,YEAR(daily!$A47),COT!$B:$B,WEEKNUM(daily!$A47))</f>
        <v>42234</v>
      </c>
      <c r="V47">
        <f>SUMIFS(COT!M:M,COT!$A:$A,YEAR(daily!$A47),COT!$B:$B,WEEKNUM(daily!$A47))</f>
        <v>36</v>
      </c>
      <c r="W47">
        <f>SUMIFS(COT!N:N,COT!$A:$A,YEAR(daily!$A47),COT!$B:$B,WEEKNUM(daily!$A47))</f>
        <v>31</v>
      </c>
      <c r="X47">
        <f>SUMIFS(COT!O:O,COT!$A:$A,YEAR(daily!$A47),COT!$B:$B,WEEKNUM(daily!$A47))</f>
        <v>36</v>
      </c>
      <c r="Y47">
        <f>SUMIFS(COT!P:P,COT!$A:$A,YEAR(daily!$A47),COT!$B:$B,WEEKNUM(daily!$A47))</f>
        <v>83</v>
      </c>
      <c r="Z47">
        <f>SUMIFS(COT!Q:Q,COT!$A:$A,YEAR(daily!$A47),COT!$B:$B,WEEKNUM(daily!$A47))</f>
        <v>85</v>
      </c>
      <c r="AA47">
        <f>SUMIFS(Saudi!B:B,Saudi!$A:$A,YEAR(daily!$A47))</f>
        <v>258.10000000000002</v>
      </c>
      <c r="AB47">
        <f>SUMIFS(Saudi!C:C,Saudi!$A:$A,YEAR(daily!$A47))</f>
        <v>235.471</v>
      </c>
      <c r="AC47">
        <f>SUMIFS(Saudi!F:F,Saudi!$A:$A,YEAR(daily!$A47))</f>
        <v>3468177</v>
      </c>
      <c r="AD47">
        <f>SUMIFS(Saudi!G:G,Saudi!$A:$A,YEAR(daily!$A47))</f>
        <v>30.206255765126471</v>
      </c>
      <c r="AE47">
        <f>SUMIFS(Saudi!H:H,Saudi!$A:$A,YEAR(daily!$A47))</f>
        <v>104760641.50072902</v>
      </c>
      <c r="AF47" s="5">
        <f t="shared" si="0"/>
        <v>5</v>
      </c>
      <c r="AG47" s="5">
        <f t="shared" si="1"/>
        <v>2000</v>
      </c>
    </row>
    <row r="48" spans="1:33">
      <c r="A48" s="3">
        <v>36651</v>
      </c>
      <c r="B48" s="1">
        <v>100101</v>
      </c>
      <c r="C48" s="1">
        <v>41427</v>
      </c>
      <c r="D48" s="1">
        <v>23198</v>
      </c>
      <c r="E48" s="1">
        <v>27.29</v>
      </c>
      <c r="F48" s="1">
        <v>26.31</v>
      </c>
      <c r="G48" s="1">
        <v>25.78</v>
      </c>
      <c r="H48" s="2">
        <v>46.5</v>
      </c>
      <c r="I48" s="2">
        <v>26.3</v>
      </c>
      <c r="J48" s="2">
        <v>75.8</v>
      </c>
      <c r="K48" s="2">
        <v>77.599999999999994</v>
      </c>
      <c r="L48">
        <f>SUMIFS(US!B:B,US!$D:$D,YEAR(daily!$A48),US!$E:$E,MONTH(daily!$A48))</f>
        <v>9140</v>
      </c>
      <c r="M48">
        <f>SUMIFS(US!C:C,US!$D:$D,YEAR(daily!$A48),US!$E:$E,MONTH(daily!$A48))</f>
        <v>19605</v>
      </c>
      <c r="N48">
        <f>SUMIFS(COT!E:E,COT!$A:$A,YEAR(daily!$A48),COT!$B:$B,WEEKNUM(daily!$A48))</f>
        <v>439268</v>
      </c>
      <c r="O48">
        <f>SUMIFS(COT!F:F,COT!$A:$A,YEAR(daily!$A48),COT!$B:$B,WEEKNUM(daily!$A48))</f>
        <v>35341</v>
      </c>
      <c r="P48">
        <f>SUMIFS(COT!G:G,COT!$A:$A,YEAR(daily!$A48),COT!$B:$B,WEEKNUM(daily!$A48))</f>
        <v>31110</v>
      </c>
      <c r="Q48">
        <f>SUMIFS(COT!H:H,COT!$A:$A,YEAR(daily!$A48),COT!$B:$B,WEEKNUM(daily!$A48))</f>
        <v>21081</v>
      </c>
      <c r="R48">
        <f>SUMIFS(COT!I:I,COT!$A:$A,YEAR(daily!$A48),COT!$B:$B,WEEKNUM(daily!$A48))</f>
        <v>337049</v>
      </c>
      <c r="S48">
        <f>SUMIFS(COT!J:J,COT!$A:$A,YEAR(daily!$A48),COT!$B:$B,WEEKNUM(daily!$A48))</f>
        <v>344843</v>
      </c>
      <c r="T48">
        <f>SUMIFS(COT!K:K,COT!$A:$A,YEAR(daily!$A48),COT!$B:$B,WEEKNUM(daily!$A48))</f>
        <v>45797</v>
      </c>
      <c r="U48">
        <f>SUMIFS(COT!L:L,COT!$A:$A,YEAR(daily!$A48),COT!$B:$B,WEEKNUM(daily!$A48))</f>
        <v>42234</v>
      </c>
      <c r="V48">
        <f>SUMIFS(COT!M:M,COT!$A:$A,YEAR(daily!$A48),COT!$B:$B,WEEKNUM(daily!$A48))</f>
        <v>36</v>
      </c>
      <c r="W48">
        <f>SUMIFS(COT!N:N,COT!$A:$A,YEAR(daily!$A48),COT!$B:$B,WEEKNUM(daily!$A48))</f>
        <v>31</v>
      </c>
      <c r="X48">
        <f>SUMIFS(COT!O:O,COT!$A:$A,YEAR(daily!$A48),COT!$B:$B,WEEKNUM(daily!$A48))</f>
        <v>36</v>
      </c>
      <c r="Y48">
        <f>SUMIFS(COT!P:P,COT!$A:$A,YEAR(daily!$A48),COT!$B:$B,WEEKNUM(daily!$A48))</f>
        <v>83</v>
      </c>
      <c r="Z48">
        <f>SUMIFS(COT!Q:Q,COT!$A:$A,YEAR(daily!$A48),COT!$B:$B,WEEKNUM(daily!$A48))</f>
        <v>85</v>
      </c>
      <c r="AA48">
        <f>SUMIFS(Saudi!B:B,Saudi!$A:$A,YEAR(daily!$A48))</f>
        <v>258.10000000000002</v>
      </c>
      <c r="AB48">
        <f>SUMIFS(Saudi!C:C,Saudi!$A:$A,YEAR(daily!$A48))</f>
        <v>235.471</v>
      </c>
      <c r="AC48">
        <f>SUMIFS(Saudi!F:F,Saudi!$A:$A,YEAR(daily!$A48))</f>
        <v>3468177</v>
      </c>
      <c r="AD48">
        <f>SUMIFS(Saudi!G:G,Saudi!$A:$A,YEAR(daily!$A48))</f>
        <v>30.206255765126471</v>
      </c>
      <c r="AE48">
        <f>SUMIFS(Saudi!H:H,Saudi!$A:$A,YEAR(daily!$A48))</f>
        <v>104760641.50072902</v>
      </c>
      <c r="AF48" s="5">
        <f t="shared" si="0"/>
        <v>5</v>
      </c>
      <c r="AG48" s="5">
        <f t="shared" si="1"/>
        <v>2000</v>
      </c>
    </row>
    <row r="49" spans="1:33">
      <c r="A49" s="3">
        <v>36654</v>
      </c>
      <c r="B49" s="1">
        <v>95086</v>
      </c>
      <c r="C49" s="1">
        <v>42506</v>
      </c>
      <c r="D49" s="1">
        <v>24076</v>
      </c>
      <c r="E49" s="1">
        <v>28.09</v>
      </c>
      <c r="F49" s="1">
        <v>27.01</v>
      </c>
      <c r="G49" s="1">
        <v>26.42</v>
      </c>
      <c r="H49" s="2">
        <v>46.5</v>
      </c>
      <c r="I49" s="2">
        <v>26.3</v>
      </c>
      <c r="J49" s="2">
        <v>75.8</v>
      </c>
      <c r="K49" s="2">
        <v>77.599999999999994</v>
      </c>
      <c r="L49">
        <f>SUMIFS(US!B:B,US!$D:$D,YEAR(daily!$A49),US!$E:$E,MONTH(daily!$A49))</f>
        <v>9140</v>
      </c>
      <c r="M49">
        <f>SUMIFS(US!C:C,US!$D:$D,YEAR(daily!$A49),US!$E:$E,MONTH(daily!$A49))</f>
        <v>19605</v>
      </c>
      <c r="N49">
        <f>SUMIFS(COT!E:E,COT!$A:$A,YEAR(daily!$A49),COT!$B:$B,WEEKNUM(daily!$A49))</f>
        <v>455941</v>
      </c>
      <c r="O49">
        <f>SUMIFS(COT!F:F,COT!$A:$A,YEAR(daily!$A49),COT!$B:$B,WEEKNUM(daily!$A49))</f>
        <v>42405</v>
      </c>
      <c r="P49">
        <f>SUMIFS(COT!G:G,COT!$A:$A,YEAR(daily!$A49),COT!$B:$B,WEEKNUM(daily!$A49))</f>
        <v>20926</v>
      </c>
      <c r="Q49">
        <f>SUMIFS(COT!H:H,COT!$A:$A,YEAR(daily!$A49),COT!$B:$B,WEEKNUM(daily!$A49))</f>
        <v>28328</v>
      </c>
      <c r="R49">
        <f>SUMIFS(COT!I:I,COT!$A:$A,YEAR(daily!$A49),COT!$B:$B,WEEKNUM(daily!$A49))</f>
        <v>332029</v>
      </c>
      <c r="S49">
        <f>SUMIFS(COT!J:J,COT!$A:$A,YEAR(daily!$A49),COT!$B:$B,WEEKNUM(daily!$A49))</f>
        <v>362556</v>
      </c>
      <c r="T49">
        <f>SUMIFS(COT!K:K,COT!$A:$A,YEAR(daily!$A49),COT!$B:$B,WEEKNUM(daily!$A49))</f>
        <v>53179</v>
      </c>
      <c r="U49">
        <f>SUMIFS(COT!L:L,COT!$A:$A,YEAR(daily!$A49),COT!$B:$B,WEEKNUM(daily!$A49))</f>
        <v>44131</v>
      </c>
      <c r="V49">
        <f>SUMIFS(COT!M:M,COT!$A:$A,YEAR(daily!$A49),COT!$B:$B,WEEKNUM(daily!$A49))</f>
        <v>31</v>
      </c>
      <c r="W49">
        <f>SUMIFS(COT!N:N,COT!$A:$A,YEAR(daily!$A49),COT!$B:$B,WEEKNUM(daily!$A49))</f>
        <v>32</v>
      </c>
      <c r="X49">
        <f>SUMIFS(COT!O:O,COT!$A:$A,YEAR(daily!$A49),COT!$B:$B,WEEKNUM(daily!$A49))</f>
        <v>35</v>
      </c>
      <c r="Y49">
        <f>SUMIFS(COT!P:P,COT!$A:$A,YEAR(daily!$A49),COT!$B:$B,WEEKNUM(daily!$A49))</f>
        <v>81</v>
      </c>
      <c r="Z49">
        <f>SUMIFS(COT!Q:Q,COT!$A:$A,YEAR(daily!$A49),COT!$B:$B,WEEKNUM(daily!$A49))</f>
        <v>82</v>
      </c>
      <c r="AA49">
        <f>SUMIFS(Saudi!B:B,Saudi!$A:$A,YEAR(daily!$A49))</f>
        <v>258.10000000000002</v>
      </c>
      <c r="AB49">
        <f>SUMIFS(Saudi!C:C,Saudi!$A:$A,YEAR(daily!$A49))</f>
        <v>235.471</v>
      </c>
      <c r="AC49">
        <f>SUMIFS(Saudi!F:F,Saudi!$A:$A,YEAR(daily!$A49))</f>
        <v>3468177</v>
      </c>
      <c r="AD49">
        <f>SUMIFS(Saudi!G:G,Saudi!$A:$A,YEAR(daily!$A49))</f>
        <v>30.206255765126471</v>
      </c>
      <c r="AE49">
        <f>SUMIFS(Saudi!H:H,Saudi!$A:$A,YEAR(daily!$A49))</f>
        <v>104760641.50072902</v>
      </c>
      <c r="AF49" s="5">
        <f t="shared" si="0"/>
        <v>5</v>
      </c>
      <c r="AG49" s="5">
        <f t="shared" si="1"/>
        <v>2000</v>
      </c>
    </row>
    <row r="50" spans="1:33">
      <c r="A50" s="3">
        <v>36655</v>
      </c>
      <c r="B50" s="1">
        <v>91106</v>
      </c>
      <c r="C50" s="1">
        <v>42420</v>
      </c>
      <c r="D50" s="1">
        <v>23962</v>
      </c>
      <c r="E50" s="1">
        <v>28.65</v>
      </c>
      <c r="F50" s="1">
        <v>27.67</v>
      </c>
      <c r="G50" s="1">
        <v>27</v>
      </c>
      <c r="H50" s="2">
        <v>46.5</v>
      </c>
      <c r="I50" s="2">
        <v>26.3</v>
      </c>
      <c r="J50" s="2">
        <v>75.8</v>
      </c>
      <c r="K50" s="2">
        <v>77.599999999999994</v>
      </c>
      <c r="L50">
        <f>SUMIFS(US!B:B,US!$D:$D,YEAR(daily!$A50),US!$E:$E,MONTH(daily!$A50))</f>
        <v>9140</v>
      </c>
      <c r="M50">
        <f>SUMIFS(US!C:C,US!$D:$D,YEAR(daily!$A50),US!$E:$E,MONTH(daily!$A50))</f>
        <v>19605</v>
      </c>
      <c r="N50">
        <f>SUMIFS(COT!E:E,COT!$A:$A,YEAR(daily!$A50),COT!$B:$B,WEEKNUM(daily!$A50))</f>
        <v>455941</v>
      </c>
      <c r="O50">
        <f>SUMIFS(COT!F:F,COT!$A:$A,YEAR(daily!$A50),COT!$B:$B,WEEKNUM(daily!$A50))</f>
        <v>42405</v>
      </c>
      <c r="P50">
        <f>SUMIFS(COT!G:G,COT!$A:$A,YEAR(daily!$A50),COT!$B:$B,WEEKNUM(daily!$A50))</f>
        <v>20926</v>
      </c>
      <c r="Q50">
        <f>SUMIFS(COT!H:H,COT!$A:$A,YEAR(daily!$A50),COT!$B:$B,WEEKNUM(daily!$A50))</f>
        <v>28328</v>
      </c>
      <c r="R50">
        <f>SUMIFS(COT!I:I,COT!$A:$A,YEAR(daily!$A50),COT!$B:$B,WEEKNUM(daily!$A50))</f>
        <v>332029</v>
      </c>
      <c r="S50">
        <f>SUMIFS(COT!J:J,COT!$A:$A,YEAR(daily!$A50),COT!$B:$B,WEEKNUM(daily!$A50))</f>
        <v>362556</v>
      </c>
      <c r="T50">
        <f>SUMIFS(COT!K:K,COT!$A:$A,YEAR(daily!$A50),COT!$B:$B,WEEKNUM(daily!$A50))</f>
        <v>53179</v>
      </c>
      <c r="U50">
        <f>SUMIFS(COT!L:L,COT!$A:$A,YEAR(daily!$A50),COT!$B:$B,WEEKNUM(daily!$A50))</f>
        <v>44131</v>
      </c>
      <c r="V50">
        <f>SUMIFS(COT!M:M,COT!$A:$A,YEAR(daily!$A50),COT!$B:$B,WEEKNUM(daily!$A50))</f>
        <v>31</v>
      </c>
      <c r="W50">
        <f>SUMIFS(COT!N:N,COT!$A:$A,YEAR(daily!$A50),COT!$B:$B,WEEKNUM(daily!$A50))</f>
        <v>32</v>
      </c>
      <c r="X50">
        <f>SUMIFS(COT!O:O,COT!$A:$A,YEAR(daily!$A50),COT!$B:$B,WEEKNUM(daily!$A50))</f>
        <v>35</v>
      </c>
      <c r="Y50">
        <f>SUMIFS(COT!P:P,COT!$A:$A,YEAR(daily!$A50),COT!$B:$B,WEEKNUM(daily!$A50))</f>
        <v>81</v>
      </c>
      <c r="Z50">
        <f>SUMIFS(COT!Q:Q,COT!$A:$A,YEAR(daily!$A50),COT!$B:$B,WEEKNUM(daily!$A50))</f>
        <v>82</v>
      </c>
      <c r="AA50">
        <f>SUMIFS(Saudi!B:B,Saudi!$A:$A,YEAR(daily!$A50))</f>
        <v>258.10000000000002</v>
      </c>
      <c r="AB50">
        <f>SUMIFS(Saudi!C:C,Saudi!$A:$A,YEAR(daily!$A50))</f>
        <v>235.471</v>
      </c>
      <c r="AC50">
        <f>SUMIFS(Saudi!F:F,Saudi!$A:$A,YEAR(daily!$A50))</f>
        <v>3468177</v>
      </c>
      <c r="AD50">
        <f>SUMIFS(Saudi!G:G,Saudi!$A:$A,YEAR(daily!$A50))</f>
        <v>30.206255765126471</v>
      </c>
      <c r="AE50">
        <f>SUMIFS(Saudi!H:H,Saudi!$A:$A,YEAR(daily!$A50))</f>
        <v>104760641.50072902</v>
      </c>
      <c r="AF50" s="5">
        <f t="shared" si="0"/>
        <v>5</v>
      </c>
      <c r="AG50" s="5">
        <f t="shared" si="1"/>
        <v>2000</v>
      </c>
    </row>
    <row r="51" spans="1:33">
      <c r="A51" s="3">
        <v>36656</v>
      </c>
      <c r="B51" s="1">
        <v>85255</v>
      </c>
      <c r="C51" s="1">
        <v>43615</v>
      </c>
      <c r="D51" s="1">
        <v>24539</v>
      </c>
      <c r="E51" s="1">
        <v>28.1</v>
      </c>
      <c r="F51" s="1">
        <v>27.45</v>
      </c>
      <c r="G51" s="1">
        <v>26.86</v>
      </c>
      <c r="H51" s="2">
        <v>46.5</v>
      </c>
      <c r="I51" s="2">
        <v>26.3</v>
      </c>
      <c r="J51" s="2">
        <v>75.8</v>
      </c>
      <c r="K51" s="2">
        <v>77.599999999999994</v>
      </c>
      <c r="L51">
        <f>SUMIFS(US!B:B,US!$D:$D,YEAR(daily!$A51),US!$E:$E,MONTH(daily!$A51))</f>
        <v>9140</v>
      </c>
      <c r="M51">
        <f>SUMIFS(US!C:C,US!$D:$D,YEAR(daily!$A51),US!$E:$E,MONTH(daily!$A51))</f>
        <v>19605</v>
      </c>
      <c r="N51">
        <f>SUMIFS(COT!E:E,COT!$A:$A,YEAR(daily!$A51),COT!$B:$B,WEEKNUM(daily!$A51))</f>
        <v>455941</v>
      </c>
      <c r="O51">
        <f>SUMIFS(COT!F:F,COT!$A:$A,YEAR(daily!$A51),COT!$B:$B,WEEKNUM(daily!$A51))</f>
        <v>42405</v>
      </c>
      <c r="P51">
        <f>SUMIFS(COT!G:G,COT!$A:$A,YEAR(daily!$A51),COT!$B:$B,WEEKNUM(daily!$A51))</f>
        <v>20926</v>
      </c>
      <c r="Q51">
        <f>SUMIFS(COT!H:H,COT!$A:$A,YEAR(daily!$A51),COT!$B:$B,WEEKNUM(daily!$A51))</f>
        <v>28328</v>
      </c>
      <c r="R51">
        <f>SUMIFS(COT!I:I,COT!$A:$A,YEAR(daily!$A51),COT!$B:$B,WEEKNUM(daily!$A51))</f>
        <v>332029</v>
      </c>
      <c r="S51">
        <f>SUMIFS(COT!J:J,COT!$A:$A,YEAR(daily!$A51),COT!$B:$B,WEEKNUM(daily!$A51))</f>
        <v>362556</v>
      </c>
      <c r="T51">
        <f>SUMIFS(COT!K:K,COT!$A:$A,YEAR(daily!$A51),COT!$B:$B,WEEKNUM(daily!$A51))</f>
        <v>53179</v>
      </c>
      <c r="U51">
        <f>SUMIFS(COT!L:L,COT!$A:$A,YEAR(daily!$A51),COT!$B:$B,WEEKNUM(daily!$A51))</f>
        <v>44131</v>
      </c>
      <c r="V51">
        <f>SUMIFS(COT!M:M,COT!$A:$A,YEAR(daily!$A51),COT!$B:$B,WEEKNUM(daily!$A51))</f>
        <v>31</v>
      </c>
      <c r="W51">
        <f>SUMIFS(COT!N:N,COT!$A:$A,YEAR(daily!$A51),COT!$B:$B,WEEKNUM(daily!$A51))</f>
        <v>32</v>
      </c>
      <c r="X51">
        <f>SUMIFS(COT!O:O,COT!$A:$A,YEAR(daily!$A51),COT!$B:$B,WEEKNUM(daily!$A51))</f>
        <v>35</v>
      </c>
      <c r="Y51">
        <f>SUMIFS(COT!P:P,COT!$A:$A,YEAR(daily!$A51),COT!$B:$B,WEEKNUM(daily!$A51))</f>
        <v>81</v>
      </c>
      <c r="Z51">
        <f>SUMIFS(COT!Q:Q,COT!$A:$A,YEAR(daily!$A51),COT!$B:$B,WEEKNUM(daily!$A51))</f>
        <v>82</v>
      </c>
      <c r="AA51">
        <f>SUMIFS(Saudi!B:B,Saudi!$A:$A,YEAR(daily!$A51))</f>
        <v>258.10000000000002</v>
      </c>
      <c r="AB51">
        <f>SUMIFS(Saudi!C:C,Saudi!$A:$A,YEAR(daily!$A51))</f>
        <v>235.471</v>
      </c>
      <c r="AC51">
        <f>SUMIFS(Saudi!F:F,Saudi!$A:$A,YEAR(daily!$A51))</f>
        <v>3468177</v>
      </c>
      <c r="AD51">
        <f>SUMIFS(Saudi!G:G,Saudi!$A:$A,YEAR(daily!$A51))</f>
        <v>30.206255765126471</v>
      </c>
      <c r="AE51">
        <f>SUMIFS(Saudi!H:H,Saudi!$A:$A,YEAR(daily!$A51))</f>
        <v>104760641.50072902</v>
      </c>
      <c r="AF51" s="5">
        <f t="shared" si="0"/>
        <v>5</v>
      </c>
      <c r="AG51" s="5">
        <f t="shared" si="1"/>
        <v>2000</v>
      </c>
    </row>
    <row r="52" spans="1:33">
      <c r="A52" s="3">
        <v>36657</v>
      </c>
      <c r="B52" s="1">
        <v>73459</v>
      </c>
      <c r="C52" s="1">
        <v>41337</v>
      </c>
      <c r="D52" s="1">
        <v>25990</v>
      </c>
      <c r="E52" s="1">
        <v>29.11</v>
      </c>
      <c r="F52" s="1">
        <v>28.27</v>
      </c>
      <c r="G52" s="1">
        <v>27.66</v>
      </c>
      <c r="H52" s="2">
        <v>46.5</v>
      </c>
      <c r="I52" s="2">
        <v>26.3</v>
      </c>
      <c r="J52" s="2">
        <v>75.8</v>
      </c>
      <c r="K52" s="2">
        <v>77.599999999999994</v>
      </c>
      <c r="L52">
        <f>SUMIFS(US!B:B,US!$D:$D,YEAR(daily!$A52),US!$E:$E,MONTH(daily!$A52))</f>
        <v>9140</v>
      </c>
      <c r="M52">
        <f>SUMIFS(US!C:C,US!$D:$D,YEAR(daily!$A52),US!$E:$E,MONTH(daily!$A52))</f>
        <v>19605</v>
      </c>
      <c r="N52">
        <f>SUMIFS(COT!E:E,COT!$A:$A,YEAR(daily!$A52),COT!$B:$B,WEEKNUM(daily!$A52))</f>
        <v>455941</v>
      </c>
      <c r="O52">
        <f>SUMIFS(COT!F:F,COT!$A:$A,YEAR(daily!$A52),COT!$B:$B,WEEKNUM(daily!$A52))</f>
        <v>42405</v>
      </c>
      <c r="P52">
        <f>SUMIFS(COT!G:G,COT!$A:$A,YEAR(daily!$A52),COT!$B:$B,WEEKNUM(daily!$A52))</f>
        <v>20926</v>
      </c>
      <c r="Q52">
        <f>SUMIFS(COT!H:H,COT!$A:$A,YEAR(daily!$A52),COT!$B:$B,WEEKNUM(daily!$A52))</f>
        <v>28328</v>
      </c>
      <c r="R52">
        <f>SUMIFS(COT!I:I,COT!$A:$A,YEAR(daily!$A52),COT!$B:$B,WEEKNUM(daily!$A52))</f>
        <v>332029</v>
      </c>
      <c r="S52">
        <f>SUMIFS(COT!J:J,COT!$A:$A,YEAR(daily!$A52),COT!$B:$B,WEEKNUM(daily!$A52))</f>
        <v>362556</v>
      </c>
      <c r="T52">
        <f>SUMIFS(COT!K:K,COT!$A:$A,YEAR(daily!$A52),COT!$B:$B,WEEKNUM(daily!$A52))</f>
        <v>53179</v>
      </c>
      <c r="U52">
        <f>SUMIFS(COT!L:L,COT!$A:$A,YEAR(daily!$A52),COT!$B:$B,WEEKNUM(daily!$A52))</f>
        <v>44131</v>
      </c>
      <c r="V52">
        <f>SUMIFS(COT!M:M,COT!$A:$A,YEAR(daily!$A52),COT!$B:$B,WEEKNUM(daily!$A52))</f>
        <v>31</v>
      </c>
      <c r="W52">
        <f>SUMIFS(COT!N:N,COT!$A:$A,YEAR(daily!$A52),COT!$B:$B,WEEKNUM(daily!$A52))</f>
        <v>32</v>
      </c>
      <c r="X52">
        <f>SUMIFS(COT!O:O,COT!$A:$A,YEAR(daily!$A52),COT!$B:$B,WEEKNUM(daily!$A52))</f>
        <v>35</v>
      </c>
      <c r="Y52">
        <f>SUMIFS(COT!P:P,COT!$A:$A,YEAR(daily!$A52),COT!$B:$B,WEEKNUM(daily!$A52))</f>
        <v>81</v>
      </c>
      <c r="Z52">
        <f>SUMIFS(COT!Q:Q,COT!$A:$A,YEAR(daily!$A52),COT!$B:$B,WEEKNUM(daily!$A52))</f>
        <v>82</v>
      </c>
      <c r="AA52">
        <f>SUMIFS(Saudi!B:B,Saudi!$A:$A,YEAR(daily!$A52))</f>
        <v>258.10000000000002</v>
      </c>
      <c r="AB52">
        <f>SUMIFS(Saudi!C:C,Saudi!$A:$A,YEAR(daily!$A52))</f>
        <v>235.471</v>
      </c>
      <c r="AC52">
        <f>SUMIFS(Saudi!F:F,Saudi!$A:$A,YEAR(daily!$A52))</f>
        <v>3468177</v>
      </c>
      <c r="AD52">
        <f>SUMIFS(Saudi!G:G,Saudi!$A:$A,YEAR(daily!$A52))</f>
        <v>30.206255765126471</v>
      </c>
      <c r="AE52">
        <f>SUMIFS(Saudi!H:H,Saudi!$A:$A,YEAR(daily!$A52))</f>
        <v>104760641.50072902</v>
      </c>
      <c r="AF52" s="5">
        <f t="shared" si="0"/>
        <v>5</v>
      </c>
      <c r="AG52" s="5">
        <f t="shared" si="1"/>
        <v>2000</v>
      </c>
    </row>
    <row r="53" spans="1:33">
      <c r="A53" s="3">
        <v>36658</v>
      </c>
      <c r="B53" s="1">
        <v>71886</v>
      </c>
      <c r="C53" s="1">
        <v>40395</v>
      </c>
      <c r="D53" s="1">
        <v>25553</v>
      </c>
      <c r="E53" s="1">
        <v>29.62</v>
      </c>
      <c r="F53" s="1">
        <v>28.71</v>
      </c>
      <c r="G53" s="1">
        <v>28.06</v>
      </c>
      <c r="H53" s="2">
        <v>46.5</v>
      </c>
      <c r="I53" s="2">
        <v>26.3</v>
      </c>
      <c r="J53" s="2">
        <v>75.8</v>
      </c>
      <c r="K53" s="2">
        <v>77.599999999999994</v>
      </c>
      <c r="L53">
        <f>SUMIFS(US!B:B,US!$D:$D,YEAR(daily!$A53),US!$E:$E,MONTH(daily!$A53))</f>
        <v>9140</v>
      </c>
      <c r="M53">
        <f>SUMIFS(US!C:C,US!$D:$D,YEAR(daily!$A53),US!$E:$E,MONTH(daily!$A53))</f>
        <v>19605</v>
      </c>
      <c r="N53">
        <f>SUMIFS(COT!E:E,COT!$A:$A,YEAR(daily!$A53),COT!$B:$B,WEEKNUM(daily!$A53))</f>
        <v>455941</v>
      </c>
      <c r="O53">
        <f>SUMIFS(COT!F:F,COT!$A:$A,YEAR(daily!$A53),COT!$B:$B,WEEKNUM(daily!$A53))</f>
        <v>42405</v>
      </c>
      <c r="P53">
        <f>SUMIFS(COT!G:G,COT!$A:$A,YEAR(daily!$A53),COT!$B:$B,WEEKNUM(daily!$A53))</f>
        <v>20926</v>
      </c>
      <c r="Q53">
        <f>SUMIFS(COT!H:H,COT!$A:$A,YEAR(daily!$A53),COT!$B:$B,WEEKNUM(daily!$A53))</f>
        <v>28328</v>
      </c>
      <c r="R53">
        <f>SUMIFS(COT!I:I,COT!$A:$A,YEAR(daily!$A53),COT!$B:$B,WEEKNUM(daily!$A53))</f>
        <v>332029</v>
      </c>
      <c r="S53">
        <f>SUMIFS(COT!J:J,COT!$A:$A,YEAR(daily!$A53),COT!$B:$B,WEEKNUM(daily!$A53))</f>
        <v>362556</v>
      </c>
      <c r="T53">
        <f>SUMIFS(COT!K:K,COT!$A:$A,YEAR(daily!$A53),COT!$B:$B,WEEKNUM(daily!$A53))</f>
        <v>53179</v>
      </c>
      <c r="U53">
        <f>SUMIFS(COT!L:L,COT!$A:$A,YEAR(daily!$A53),COT!$B:$B,WEEKNUM(daily!$A53))</f>
        <v>44131</v>
      </c>
      <c r="V53">
        <f>SUMIFS(COT!M:M,COT!$A:$A,YEAR(daily!$A53),COT!$B:$B,WEEKNUM(daily!$A53))</f>
        <v>31</v>
      </c>
      <c r="W53">
        <f>SUMIFS(COT!N:N,COT!$A:$A,YEAR(daily!$A53),COT!$B:$B,WEEKNUM(daily!$A53))</f>
        <v>32</v>
      </c>
      <c r="X53">
        <f>SUMIFS(COT!O:O,COT!$A:$A,YEAR(daily!$A53),COT!$B:$B,WEEKNUM(daily!$A53))</f>
        <v>35</v>
      </c>
      <c r="Y53">
        <f>SUMIFS(COT!P:P,COT!$A:$A,YEAR(daily!$A53),COT!$B:$B,WEEKNUM(daily!$A53))</f>
        <v>81</v>
      </c>
      <c r="Z53">
        <f>SUMIFS(COT!Q:Q,COT!$A:$A,YEAR(daily!$A53),COT!$B:$B,WEEKNUM(daily!$A53))</f>
        <v>82</v>
      </c>
      <c r="AA53">
        <f>SUMIFS(Saudi!B:B,Saudi!$A:$A,YEAR(daily!$A53))</f>
        <v>258.10000000000002</v>
      </c>
      <c r="AB53">
        <f>SUMIFS(Saudi!C:C,Saudi!$A:$A,YEAR(daily!$A53))</f>
        <v>235.471</v>
      </c>
      <c r="AC53">
        <f>SUMIFS(Saudi!F:F,Saudi!$A:$A,YEAR(daily!$A53))</f>
        <v>3468177</v>
      </c>
      <c r="AD53">
        <f>SUMIFS(Saudi!G:G,Saudi!$A:$A,YEAR(daily!$A53))</f>
        <v>30.206255765126471</v>
      </c>
      <c r="AE53">
        <f>SUMIFS(Saudi!H:H,Saudi!$A:$A,YEAR(daily!$A53))</f>
        <v>104760641.50072902</v>
      </c>
      <c r="AF53" s="5">
        <f t="shared" si="0"/>
        <v>5</v>
      </c>
      <c r="AG53" s="5">
        <f t="shared" si="1"/>
        <v>2000</v>
      </c>
    </row>
    <row r="54" spans="1:33">
      <c r="A54" s="3">
        <v>36661</v>
      </c>
      <c r="B54" s="1">
        <v>70615</v>
      </c>
      <c r="C54" s="1">
        <v>40978</v>
      </c>
      <c r="D54" s="1">
        <v>25539</v>
      </c>
      <c r="E54" s="1">
        <v>29.92</v>
      </c>
      <c r="F54" s="1">
        <v>29.07</v>
      </c>
      <c r="G54" s="1">
        <v>28.41</v>
      </c>
      <c r="H54" s="2">
        <v>46.5</v>
      </c>
      <c r="I54" s="2">
        <v>26.3</v>
      </c>
      <c r="J54" s="2">
        <v>75.8</v>
      </c>
      <c r="K54" s="2">
        <v>77.599999999999994</v>
      </c>
      <c r="L54">
        <f>SUMIFS(US!B:B,US!$D:$D,YEAR(daily!$A54),US!$E:$E,MONTH(daily!$A54))</f>
        <v>9140</v>
      </c>
      <c r="M54">
        <f>SUMIFS(US!C:C,US!$D:$D,YEAR(daily!$A54),US!$E:$E,MONTH(daily!$A54))</f>
        <v>19605</v>
      </c>
      <c r="N54">
        <f>SUMIFS(COT!E:E,COT!$A:$A,YEAR(daily!$A54),COT!$B:$B,WEEKNUM(daily!$A54))</f>
        <v>469822</v>
      </c>
      <c r="O54">
        <f>SUMIFS(COT!F:F,COT!$A:$A,YEAR(daily!$A54),COT!$B:$B,WEEKNUM(daily!$A54))</f>
        <v>59157</v>
      </c>
      <c r="P54">
        <f>SUMIFS(COT!G:G,COT!$A:$A,YEAR(daily!$A54),COT!$B:$B,WEEKNUM(daily!$A54))</f>
        <v>21069</v>
      </c>
      <c r="Q54">
        <f>SUMIFS(COT!H:H,COT!$A:$A,YEAR(daily!$A54),COT!$B:$B,WEEKNUM(daily!$A54))</f>
        <v>24379</v>
      </c>
      <c r="R54">
        <f>SUMIFS(COT!I:I,COT!$A:$A,YEAR(daily!$A54),COT!$B:$B,WEEKNUM(daily!$A54))</f>
        <v>342192</v>
      </c>
      <c r="S54">
        <f>SUMIFS(COT!J:J,COT!$A:$A,YEAR(daily!$A54),COT!$B:$B,WEEKNUM(daily!$A54))</f>
        <v>375071</v>
      </c>
      <c r="T54">
        <f>SUMIFS(COT!K:K,COT!$A:$A,YEAR(daily!$A54),COT!$B:$B,WEEKNUM(daily!$A54))</f>
        <v>44094</v>
      </c>
      <c r="U54">
        <f>SUMIFS(COT!L:L,COT!$A:$A,YEAR(daily!$A54),COT!$B:$B,WEEKNUM(daily!$A54))</f>
        <v>49303</v>
      </c>
      <c r="V54">
        <f>SUMIFS(COT!M:M,COT!$A:$A,YEAR(daily!$A54),COT!$B:$B,WEEKNUM(daily!$A54))</f>
        <v>37</v>
      </c>
      <c r="W54">
        <f>SUMIFS(COT!N:N,COT!$A:$A,YEAR(daily!$A54),COT!$B:$B,WEEKNUM(daily!$A54))</f>
        <v>30</v>
      </c>
      <c r="X54">
        <f>SUMIFS(COT!O:O,COT!$A:$A,YEAR(daily!$A54),COT!$B:$B,WEEKNUM(daily!$A54))</f>
        <v>33</v>
      </c>
      <c r="Y54">
        <f>SUMIFS(COT!P:P,COT!$A:$A,YEAR(daily!$A54),COT!$B:$B,WEEKNUM(daily!$A54))</f>
        <v>79</v>
      </c>
      <c r="Z54">
        <f>SUMIFS(COT!Q:Q,COT!$A:$A,YEAR(daily!$A54),COT!$B:$B,WEEKNUM(daily!$A54))</f>
        <v>85</v>
      </c>
      <c r="AA54">
        <f>SUMIFS(Saudi!B:B,Saudi!$A:$A,YEAR(daily!$A54))</f>
        <v>258.10000000000002</v>
      </c>
      <c r="AB54">
        <f>SUMIFS(Saudi!C:C,Saudi!$A:$A,YEAR(daily!$A54))</f>
        <v>235.471</v>
      </c>
      <c r="AC54">
        <f>SUMIFS(Saudi!F:F,Saudi!$A:$A,YEAR(daily!$A54))</f>
        <v>3468177</v>
      </c>
      <c r="AD54">
        <f>SUMIFS(Saudi!G:G,Saudi!$A:$A,YEAR(daily!$A54))</f>
        <v>30.206255765126471</v>
      </c>
      <c r="AE54">
        <f>SUMIFS(Saudi!H:H,Saudi!$A:$A,YEAR(daily!$A54))</f>
        <v>104760641.50072902</v>
      </c>
      <c r="AF54" s="5">
        <f t="shared" si="0"/>
        <v>5</v>
      </c>
      <c r="AG54" s="5">
        <f t="shared" si="1"/>
        <v>2000</v>
      </c>
    </row>
    <row r="55" spans="1:33">
      <c r="A55" s="3">
        <v>36662</v>
      </c>
      <c r="B55" s="1">
        <v>67713</v>
      </c>
      <c r="C55" s="1">
        <v>42848</v>
      </c>
      <c r="D55" s="1">
        <v>25117</v>
      </c>
      <c r="E55" s="1">
        <v>29.73</v>
      </c>
      <c r="F55" s="1">
        <v>29.08</v>
      </c>
      <c r="G55" s="1">
        <v>28.41</v>
      </c>
      <c r="H55" s="2">
        <v>46.5</v>
      </c>
      <c r="I55" s="2">
        <v>26.3</v>
      </c>
      <c r="J55" s="2">
        <v>75.8</v>
      </c>
      <c r="K55" s="2">
        <v>77.599999999999994</v>
      </c>
      <c r="L55">
        <f>SUMIFS(US!B:B,US!$D:$D,YEAR(daily!$A55),US!$E:$E,MONTH(daily!$A55))</f>
        <v>9140</v>
      </c>
      <c r="M55">
        <f>SUMIFS(US!C:C,US!$D:$D,YEAR(daily!$A55),US!$E:$E,MONTH(daily!$A55))</f>
        <v>19605</v>
      </c>
      <c r="N55">
        <f>SUMIFS(COT!E:E,COT!$A:$A,YEAR(daily!$A55),COT!$B:$B,WEEKNUM(daily!$A55))</f>
        <v>469822</v>
      </c>
      <c r="O55">
        <f>SUMIFS(COT!F:F,COT!$A:$A,YEAR(daily!$A55),COT!$B:$B,WEEKNUM(daily!$A55))</f>
        <v>59157</v>
      </c>
      <c r="P55">
        <f>SUMIFS(COT!G:G,COT!$A:$A,YEAR(daily!$A55),COT!$B:$B,WEEKNUM(daily!$A55))</f>
        <v>21069</v>
      </c>
      <c r="Q55">
        <f>SUMIFS(COT!H:H,COT!$A:$A,YEAR(daily!$A55),COT!$B:$B,WEEKNUM(daily!$A55))</f>
        <v>24379</v>
      </c>
      <c r="R55">
        <f>SUMIFS(COT!I:I,COT!$A:$A,YEAR(daily!$A55),COT!$B:$B,WEEKNUM(daily!$A55))</f>
        <v>342192</v>
      </c>
      <c r="S55">
        <f>SUMIFS(COT!J:J,COT!$A:$A,YEAR(daily!$A55),COT!$B:$B,WEEKNUM(daily!$A55))</f>
        <v>375071</v>
      </c>
      <c r="T55">
        <f>SUMIFS(COT!K:K,COT!$A:$A,YEAR(daily!$A55),COT!$B:$B,WEEKNUM(daily!$A55))</f>
        <v>44094</v>
      </c>
      <c r="U55">
        <f>SUMIFS(COT!L:L,COT!$A:$A,YEAR(daily!$A55),COT!$B:$B,WEEKNUM(daily!$A55))</f>
        <v>49303</v>
      </c>
      <c r="V55">
        <f>SUMIFS(COT!M:M,COT!$A:$A,YEAR(daily!$A55),COT!$B:$B,WEEKNUM(daily!$A55))</f>
        <v>37</v>
      </c>
      <c r="W55">
        <f>SUMIFS(COT!N:N,COT!$A:$A,YEAR(daily!$A55),COT!$B:$B,WEEKNUM(daily!$A55))</f>
        <v>30</v>
      </c>
      <c r="X55">
        <f>SUMIFS(COT!O:O,COT!$A:$A,YEAR(daily!$A55),COT!$B:$B,WEEKNUM(daily!$A55))</f>
        <v>33</v>
      </c>
      <c r="Y55">
        <f>SUMIFS(COT!P:P,COT!$A:$A,YEAR(daily!$A55),COT!$B:$B,WEEKNUM(daily!$A55))</f>
        <v>79</v>
      </c>
      <c r="Z55">
        <f>SUMIFS(COT!Q:Q,COT!$A:$A,YEAR(daily!$A55),COT!$B:$B,WEEKNUM(daily!$A55))</f>
        <v>85</v>
      </c>
      <c r="AA55">
        <f>SUMIFS(Saudi!B:B,Saudi!$A:$A,YEAR(daily!$A55))</f>
        <v>258.10000000000002</v>
      </c>
      <c r="AB55">
        <f>SUMIFS(Saudi!C:C,Saudi!$A:$A,YEAR(daily!$A55))</f>
        <v>235.471</v>
      </c>
      <c r="AC55">
        <f>SUMIFS(Saudi!F:F,Saudi!$A:$A,YEAR(daily!$A55))</f>
        <v>3468177</v>
      </c>
      <c r="AD55">
        <f>SUMIFS(Saudi!G:G,Saudi!$A:$A,YEAR(daily!$A55))</f>
        <v>30.206255765126471</v>
      </c>
      <c r="AE55">
        <f>SUMIFS(Saudi!H:H,Saudi!$A:$A,YEAR(daily!$A55))</f>
        <v>104760641.50072902</v>
      </c>
      <c r="AF55" s="5">
        <f t="shared" si="0"/>
        <v>5</v>
      </c>
      <c r="AG55" s="5">
        <f t="shared" si="1"/>
        <v>2000</v>
      </c>
    </row>
    <row r="56" spans="1:33">
      <c r="A56" s="3">
        <v>36663</v>
      </c>
      <c r="B56" s="1">
        <v>59346</v>
      </c>
      <c r="C56" s="1">
        <v>44082</v>
      </c>
      <c r="D56" s="1">
        <v>27001</v>
      </c>
      <c r="E56" s="1">
        <v>29.32</v>
      </c>
      <c r="F56" s="1">
        <v>28.96</v>
      </c>
      <c r="G56" s="1">
        <v>28.38</v>
      </c>
      <c r="H56" s="2">
        <v>46.5</v>
      </c>
      <c r="I56" s="2">
        <v>26.3</v>
      </c>
      <c r="J56" s="2">
        <v>75.8</v>
      </c>
      <c r="K56" s="2">
        <v>77.599999999999994</v>
      </c>
      <c r="L56">
        <f>SUMIFS(US!B:B,US!$D:$D,YEAR(daily!$A56),US!$E:$E,MONTH(daily!$A56))</f>
        <v>9140</v>
      </c>
      <c r="M56">
        <f>SUMIFS(US!C:C,US!$D:$D,YEAR(daily!$A56),US!$E:$E,MONTH(daily!$A56))</f>
        <v>19605</v>
      </c>
      <c r="N56">
        <f>SUMIFS(COT!E:E,COT!$A:$A,YEAR(daily!$A56),COT!$B:$B,WEEKNUM(daily!$A56))</f>
        <v>469822</v>
      </c>
      <c r="O56">
        <f>SUMIFS(COT!F:F,COT!$A:$A,YEAR(daily!$A56),COT!$B:$B,WEEKNUM(daily!$A56))</f>
        <v>59157</v>
      </c>
      <c r="P56">
        <f>SUMIFS(COT!G:G,COT!$A:$A,YEAR(daily!$A56),COT!$B:$B,WEEKNUM(daily!$A56))</f>
        <v>21069</v>
      </c>
      <c r="Q56">
        <f>SUMIFS(COT!H:H,COT!$A:$A,YEAR(daily!$A56),COT!$B:$B,WEEKNUM(daily!$A56))</f>
        <v>24379</v>
      </c>
      <c r="R56">
        <f>SUMIFS(COT!I:I,COT!$A:$A,YEAR(daily!$A56),COT!$B:$B,WEEKNUM(daily!$A56))</f>
        <v>342192</v>
      </c>
      <c r="S56">
        <f>SUMIFS(COT!J:J,COT!$A:$A,YEAR(daily!$A56),COT!$B:$B,WEEKNUM(daily!$A56))</f>
        <v>375071</v>
      </c>
      <c r="T56">
        <f>SUMIFS(COT!K:K,COT!$A:$A,YEAR(daily!$A56),COT!$B:$B,WEEKNUM(daily!$A56))</f>
        <v>44094</v>
      </c>
      <c r="U56">
        <f>SUMIFS(COT!L:L,COT!$A:$A,YEAR(daily!$A56),COT!$B:$B,WEEKNUM(daily!$A56))</f>
        <v>49303</v>
      </c>
      <c r="V56">
        <f>SUMIFS(COT!M:M,COT!$A:$A,YEAR(daily!$A56),COT!$B:$B,WEEKNUM(daily!$A56))</f>
        <v>37</v>
      </c>
      <c r="W56">
        <f>SUMIFS(COT!N:N,COT!$A:$A,YEAR(daily!$A56),COT!$B:$B,WEEKNUM(daily!$A56))</f>
        <v>30</v>
      </c>
      <c r="X56">
        <f>SUMIFS(COT!O:O,COT!$A:$A,YEAR(daily!$A56),COT!$B:$B,WEEKNUM(daily!$A56))</f>
        <v>33</v>
      </c>
      <c r="Y56">
        <f>SUMIFS(COT!P:P,COT!$A:$A,YEAR(daily!$A56),COT!$B:$B,WEEKNUM(daily!$A56))</f>
        <v>79</v>
      </c>
      <c r="Z56">
        <f>SUMIFS(COT!Q:Q,COT!$A:$A,YEAR(daily!$A56),COT!$B:$B,WEEKNUM(daily!$A56))</f>
        <v>85</v>
      </c>
      <c r="AA56">
        <f>SUMIFS(Saudi!B:B,Saudi!$A:$A,YEAR(daily!$A56))</f>
        <v>258.10000000000002</v>
      </c>
      <c r="AB56">
        <f>SUMIFS(Saudi!C:C,Saudi!$A:$A,YEAR(daily!$A56))</f>
        <v>235.471</v>
      </c>
      <c r="AC56">
        <f>SUMIFS(Saudi!F:F,Saudi!$A:$A,YEAR(daily!$A56))</f>
        <v>3468177</v>
      </c>
      <c r="AD56">
        <f>SUMIFS(Saudi!G:G,Saudi!$A:$A,YEAR(daily!$A56))</f>
        <v>30.206255765126471</v>
      </c>
      <c r="AE56">
        <f>SUMIFS(Saudi!H:H,Saudi!$A:$A,YEAR(daily!$A56))</f>
        <v>104760641.50072902</v>
      </c>
      <c r="AF56" s="5">
        <f t="shared" si="0"/>
        <v>5</v>
      </c>
      <c r="AG56" s="5">
        <f t="shared" si="1"/>
        <v>2000</v>
      </c>
    </row>
    <row r="57" spans="1:33">
      <c r="A57" s="3">
        <v>36664</v>
      </c>
      <c r="B57" s="1">
        <v>48888</v>
      </c>
      <c r="C57" s="1">
        <v>47840</v>
      </c>
      <c r="D57" s="1">
        <v>28020</v>
      </c>
      <c r="E57" s="1">
        <v>30.33</v>
      </c>
      <c r="F57" s="1">
        <v>29.66</v>
      </c>
      <c r="G57" s="1">
        <v>29.01</v>
      </c>
      <c r="H57" s="2">
        <v>46.5</v>
      </c>
      <c r="I57" s="2">
        <v>26.3</v>
      </c>
      <c r="J57" s="2">
        <v>75.8</v>
      </c>
      <c r="K57" s="2">
        <v>77.599999999999994</v>
      </c>
      <c r="L57">
        <f>SUMIFS(US!B:B,US!$D:$D,YEAR(daily!$A57),US!$E:$E,MONTH(daily!$A57))</f>
        <v>9140</v>
      </c>
      <c r="M57">
        <f>SUMIFS(US!C:C,US!$D:$D,YEAR(daily!$A57),US!$E:$E,MONTH(daily!$A57))</f>
        <v>19605</v>
      </c>
      <c r="N57">
        <f>SUMIFS(COT!E:E,COT!$A:$A,YEAR(daily!$A57),COT!$B:$B,WEEKNUM(daily!$A57))</f>
        <v>469822</v>
      </c>
      <c r="O57">
        <f>SUMIFS(COT!F:F,COT!$A:$A,YEAR(daily!$A57),COT!$B:$B,WEEKNUM(daily!$A57))</f>
        <v>59157</v>
      </c>
      <c r="P57">
        <f>SUMIFS(COT!G:G,COT!$A:$A,YEAR(daily!$A57),COT!$B:$B,WEEKNUM(daily!$A57))</f>
        <v>21069</v>
      </c>
      <c r="Q57">
        <f>SUMIFS(COT!H:H,COT!$A:$A,YEAR(daily!$A57),COT!$B:$B,WEEKNUM(daily!$A57))</f>
        <v>24379</v>
      </c>
      <c r="R57">
        <f>SUMIFS(COT!I:I,COT!$A:$A,YEAR(daily!$A57),COT!$B:$B,WEEKNUM(daily!$A57))</f>
        <v>342192</v>
      </c>
      <c r="S57">
        <f>SUMIFS(COT!J:J,COT!$A:$A,YEAR(daily!$A57),COT!$B:$B,WEEKNUM(daily!$A57))</f>
        <v>375071</v>
      </c>
      <c r="T57">
        <f>SUMIFS(COT!K:K,COT!$A:$A,YEAR(daily!$A57),COT!$B:$B,WEEKNUM(daily!$A57))</f>
        <v>44094</v>
      </c>
      <c r="U57">
        <f>SUMIFS(COT!L:L,COT!$A:$A,YEAR(daily!$A57),COT!$B:$B,WEEKNUM(daily!$A57))</f>
        <v>49303</v>
      </c>
      <c r="V57">
        <f>SUMIFS(COT!M:M,COT!$A:$A,YEAR(daily!$A57),COT!$B:$B,WEEKNUM(daily!$A57))</f>
        <v>37</v>
      </c>
      <c r="W57">
        <f>SUMIFS(COT!N:N,COT!$A:$A,YEAR(daily!$A57),COT!$B:$B,WEEKNUM(daily!$A57))</f>
        <v>30</v>
      </c>
      <c r="X57">
        <f>SUMIFS(COT!O:O,COT!$A:$A,YEAR(daily!$A57),COT!$B:$B,WEEKNUM(daily!$A57))</f>
        <v>33</v>
      </c>
      <c r="Y57">
        <f>SUMIFS(COT!P:P,COT!$A:$A,YEAR(daily!$A57),COT!$B:$B,WEEKNUM(daily!$A57))</f>
        <v>79</v>
      </c>
      <c r="Z57">
        <f>SUMIFS(COT!Q:Q,COT!$A:$A,YEAR(daily!$A57),COT!$B:$B,WEEKNUM(daily!$A57))</f>
        <v>85</v>
      </c>
      <c r="AA57">
        <f>SUMIFS(Saudi!B:B,Saudi!$A:$A,YEAR(daily!$A57))</f>
        <v>258.10000000000002</v>
      </c>
      <c r="AB57">
        <f>SUMIFS(Saudi!C:C,Saudi!$A:$A,YEAR(daily!$A57))</f>
        <v>235.471</v>
      </c>
      <c r="AC57">
        <f>SUMIFS(Saudi!F:F,Saudi!$A:$A,YEAR(daily!$A57))</f>
        <v>3468177</v>
      </c>
      <c r="AD57">
        <f>SUMIFS(Saudi!G:G,Saudi!$A:$A,YEAR(daily!$A57))</f>
        <v>30.206255765126471</v>
      </c>
      <c r="AE57">
        <f>SUMIFS(Saudi!H:H,Saudi!$A:$A,YEAR(daily!$A57))</f>
        <v>104760641.50072902</v>
      </c>
      <c r="AF57" s="5">
        <f t="shared" si="0"/>
        <v>5</v>
      </c>
      <c r="AG57" s="5">
        <f t="shared" si="1"/>
        <v>2000</v>
      </c>
    </row>
    <row r="58" spans="1:33">
      <c r="A58" s="3">
        <v>36665</v>
      </c>
      <c r="B58" s="1">
        <v>35767</v>
      </c>
      <c r="C58" s="1">
        <v>51102</v>
      </c>
      <c r="D58" s="1">
        <v>27966</v>
      </c>
      <c r="E58" s="1">
        <v>29.89</v>
      </c>
      <c r="F58" s="1">
        <v>29.41</v>
      </c>
      <c r="G58" s="1">
        <v>28.84</v>
      </c>
      <c r="H58" s="2">
        <v>46.5</v>
      </c>
      <c r="I58" s="2">
        <v>26.3</v>
      </c>
      <c r="J58" s="2">
        <v>75.8</v>
      </c>
      <c r="K58" s="2">
        <v>77.599999999999994</v>
      </c>
      <c r="L58">
        <f>SUMIFS(US!B:B,US!$D:$D,YEAR(daily!$A58),US!$E:$E,MONTH(daily!$A58))</f>
        <v>9140</v>
      </c>
      <c r="M58">
        <f>SUMIFS(US!C:C,US!$D:$D,YEAR(daily!$A58),US!$E:$E,MONTH(daily!$A58))</f>
        <v>19605</v>
      </c>
      <c r="N58">
        <f>SUMIFS(COT!E:E,COT!$A:$A,YEAR(daily!$A58),COT!$B:$B,WEEKNUM(daily!$A58))</f>
        <v>469822</v>
      </c>
      <c r="O58">
        <f>SUMIFS(COT!F:F,COT!$A:$A,YEAR(daily!$A58),COT!$B:$B,WEEKNUM(daily!$A58))</f>
        <v>59157</v>
      </c>
      <c r="P58">
        <f>SUMIFS(COT!G:G,COT!$A:$A,YEAR(daily!$A58),COT!$B:$B,WEEKNUM(daily!$A58))</f>
        <v>21069</v>
      </c>
      <c r="Q58">
        <f>SUMIFS(COT!H:H,COT!$A:$A,YEAR(daily!$A58),COT!$B:$B,WEEKNUM(daily!$A58))</f>
        <v>24379</v>
      </c>
      <c r="R58">
        <f>SUMIFS(COT!I:I,COT!$A:$A,YEAR(daily!$A58),COT!$B:$B,WEEKNUM(daily!$A58))</f>
        <v>342192</v>
      </c>
      <c r="S58">
        <f>SUMIFS(COT!J:J,COT!$A:$A,YEAR(daily!$A58),COT!$B:$B,WEEKNUM(daily!$A58))</f>
        <v>375071</v>
      </c>
      <c r="T58">
        <f>SUMIFS(COT!K:K,COT!$A:$A,YEAR(daily!$A58),COT!$B:$B,WEEKNUM(daily!$A58))</f>
        <v>44094</v>
      </c>
      <c r="U58">
        <f>SUMIFS(COT!L:L,COT!$A:$A,YEAR(daily!$A58),COT!$B:$B,WEEKNUM(daily!$A58))</f>
        <v>49303</v>
      </c>
      <c r="V58">
        <f>SUMIFS(COT!M:M,COT!$A:$A,YEAR(daily!$A58),COT!$B:$B,WEEKNUM(daily!$A58))</f>
        <v>37</v>
      </c>
      <c r="W58">
        <f>SUMIFS(COT!N:N,COT!$A:$A,YEAR(daily!$A58),COT!$B:$B,WEEKNUM(daily!$A58))</f>
        <v>30</v>
      </c>
      <c r="X58">
        <f>SUMIFS(COT!O:O,COT!$A:$A,YEAR(daily!$A58),COT!$B:$B,WEEKNUM(daily!$A58))</f>
        <v>33</v>
      </c>
      <c r="Y58">
        <f>SUMIFS(COT!P:P,COT!$A:$A,YEAR(daily!$A58),COT!$B:$B,WEEKNUM(daily!$A58))</f>
        <v>79</v>
      </c>
      <c r="Z58">
        <f>SUMIFS(COT!Q:Q,COT!$A:$A,YEAR(daily!$A58),COT!$B:$B,WEEKNUM(daily!$A58))</f>
        <v>85</v>
      </c>
      <c r="AA58">
        <f>SUMIFS(Saudi!B:B,Saudi!$A:$A,YEAR(daily!$A58))</f>
        <v>258.10000000000002</v>
      </c>
      <c r="AB58">
        <f>SUMIFS(Saudi!C:C,Saudi!$A:$A,YEAR(daily!$A58))</f>
        <v>235.471</v>
      </c>
      <c r="AC58">
        <f>SUMIFS(Saudi!F:F,Saudi!$A:$A,YEAR(daily!$A58))</f>
        <v>3468177</v>
      </c>
      <c r="AD58">
        <f>SUMIFS(Saudi!G:G,Saudi!$A:$A,YEAR(daily!$A58))</f>
        <v>30.206255765126471</v>
      </c>
      <c r="AE58">
        <f>SUMIFS(Saudi!H:H,Saudi!$A:$A,YEAR(daily!$A58))</f>
        <v>104760641.50072902</v>
      </c>
      <c r="AF58" s="5">
        <f t="shared" si="0"/>
        <v>5</v>
      </c>
      <c r="AG58" s="5">
        <f t="shared" si="1"/>
        <v>2000</v>
      </c>
    </row>
    <row r="59" spans="1:33">
      <c r="A59" s="3">
        <v>36668</v>
      </c>
      <c r="B59" s="1">
        <v>25827</v>
      </c>
      <c r="C59" s="1">
        <v>53019</v>
      </c>
      <c r="D59" s="1">
        <v>29461</v>
      </c>
      <c r="E59" s="1">
        <v>28.61</v>
      </c>
      <c r="F59" s="1">
        <v>28.32</v>
      </c>
      <c r="G59" s="1">
        <v>27.83</v>
      </c>
      <c r="H59" s="2">
        <v>46.5</v>
      </c>
      <c r="I59" s="2">
        <v>26.3</v>
      </c>
      <c r="J59" s="2">
        <v>75.8</v>
      </c>
      <c r="K59" s="2">
        <v>77.599999999999994</v>
      </c>
      <c r="L59">
        <f>SUMIFS(US!B:B,US!$D:$D,YEAR(daily!$A59),US!$E:$E,MONTH(daily!$A59))</f>
        <v>9140</v>
      </c>
      <c r="M59">
        <f>SUMIFS(US!C:C,US!$D:$D,YEAR(daily!$A59),US!$E:$E,MONTH(daily!$A59))</f>
        <v>19605</v>
      </c>
      <c r="N59">
        <f>SUMIFS(COT!E:E,COT!$A:$A,YEAR(daily!$A59),COT!$B:$B,WEEKNUM(daily!$A59))</f>
        <v>445579</v>
      </c>
      <c r="O59">
        <f>SUMIFS(COT!F:F,COT!$A:$A,YEAR(daily!$A59),COT!$B:$B,WEEKNUM(daily!$A59))</f>
        <v>49298</v>
      </c>
      <c r="P59">
        <f>SUMIFS(COT!G:G,COT!$A:$A,YEAR(daily!$A59),COT!$B:$B,WEEKNUM(daily!$A59))</f>
        <v>13794</v>
      </c>
      <c r="Q59">
        <f>SUMIFS(COT!H:H,COT!$A:$A,YEAR(daily!$A59),COT!$B:$B,WEEKNUM(daily!$A59))</f>
        <v>26516</v>
      </c>
      <c r="R59">
        <f>SUMIFS(COT!I:I,COT!$A:$A,YEAR(daily!$A59),COT!$B:$B,WEEKNUM(daily!$A59))</f>
        <v>322014</v>
      </c>
      <c r="S59">
        <f>SUMIFS(COT!J:J,COT!$A:$A,YEAR(daily!$A59),COT!$B:$B,WEEKNUM(daily!$A59))</f>
        <v>357287</v>
      </c>
      <c r="T59">
        <f>SUMIFS(COT!K:K,COT!$A:$A,YEAR(daily!$A59),COT!$B:$B,WEEKNUM(daily!$A59))</f>
        <v>47751</v>
      </c>
      <c r="U59">
        <f>SUMIFS(COT!L:L,COT!$A:$A,YEAR(daily!$A59),COT!$B:$B,WEEKNUM(daily!$A59))</f>
        <v>47982</v>
      </c>
      <c r="V59">
        <f>SUMIFS(COT!M:M,COT!$A:$A,YEAR(daily!$A59),COT!$B:$B,WEEKNUM(daily!$A59))</f>
        <v>28</v>
      </c>
      <c r="W59">
        <f>SUMIFS(COT!N:N,COT!$A:$A,YEAR(daily!$A59),COT!$B:$B,WEEKNUM(daily!$A59))</f>
        <v>24</v>
      </c>
      <c r="X59">
        <f>SUMIFS(COT!O:O,COT!$A:$A,YEAR(daily!$A59),COT!$B:$B,WEEKNUM(daily!$A59))</f>
        <v>27</v>
      </c>
      <c r="Y59">
        <f>SUMIFS(COT!P:P,COT!$A:$A,YEAR(daily!$A59),COT!$B:$B,WEEKNUM(daily!$A59))</f>
        <v>69</v>
      </c>
      <c r="Z59">
        <f>SUMIFS(COT!Q:Q,COT!$A:$A,YEAR(daily!$A59),COT!$B:$B,WEEKNUM(daily!$A59))</f>
        <v>76</v>
      </c>
      <c r="AA59">
        <f>SUMIFS(Saudi!B:B,Saudi!$A:$A,YEAR(daily!$A59))</f>
        <v>258.10000000000002</v>
      </c>
      <c r="AB59">
        <f>SUMIFS(Saudi!C:C,Saudi!$A:$A,YEAR(daily!$A59))</f>
        <v>235.471</v>
      </c>
      <c r="AC59">
        <f>SUMIFS(Saudi!F:F,Saudi!$A:$A,YEAR(daily!$A59))</f>
        <v>3468177</v>
      </c>
      <c r="AD59">
        <f>SUMIFS(Saudi!G:G,Saudi!$A:$A,YEAR(daily!$A59))</f>
        <v>30.206255765126471</v>
      </c>
      <c r="AE59">
        <f>SUMIFS(Saudi!H:H,Saudi!$A:$A,YEAR(daily!$A59))</f>
        <v>104760641.50072902</v>
      </c>
      <c r="AF59" s="5">
        <f t="shared" si="0"/>
        <v>5</v>
      </c>
      <c r="AG59" s="5">
        <f t="shared" si="1"/>
        <v>2000</v>
      </c>
    </row>
    <row r="60" spans="1:33">
      <c r="A60" s="3">
        <v>36669</v>
      </c>
      <c r="B60" s="1">
        <v>137557</v>
      </c>
      <c r="C60" s="1">
        <v>29610</v>
      </c>
      <c r="D60" s="1">
        <v>19232</v>
      </c>
      <c r="E60" s="1">
        <v>28.78</v>
      </c>
      <c r="F60" s="1">
        <v>27.81</v>
      </c>
      <c r="G60" s="1">
        <v>27.35</v>
      </c>
      <c r="H60" s="2">
        <v>46.5</v>
      </c>
      <c r="I60" s="2">
        <v>26.3</v>
      </c>
      <c r="J60" s="2">
        <v>75.8</v>
      </c>
      <c r="K60" s="2">
        <v>77.599999999999994</v>
      </c>
      <c r="L60">
        <f>SUMIFS(US!B:B,US!$D:$D,YEAR(daily!$A60),US!$E:$E,MONTH(daily!$A60))</f>
        <v>9140</v>
      </c>
      <c r="M60">
        <f>SUMIFS(US!C:C,US!$D:$D,YEAR(daily!$A60),US!$E:$E,MONTH(daily!$A60))</f>
        <v>19605</v>
      </c>
      <c r="N60">
        <f>SUMIFS(COT!E:E,COT!$A:$A,YEAR(daily!$A60),COT!$B:$B,WEEKNUM(daily!$A60))</f>
        <v>445579</v>
      </c>
      <c r="O60">
        <f>SUMIFS(COT!F:F,COT!$A:$A,YEAR(daily!$A60),COT!$B:$B,WEEKNUM(daily!$A60))</f>
        <v>49298</v>
      </c>
      <c r="P60">
        <f>SUMIFS(COT!G:G,COT!$A:$A,YEAR(daily!$A60),COT!$B:$B,WEEKNUM(daily!$A60))</f>
        <v>13794</v>
      </c>
      <c r="Q60">
        <f>SUMIFS(COT!H:H,COT!$A:$A,YEAR(daily!$A60),COT!$B:$B,WEEKNUM(daily!$A60))</f>
        <v>26516</v>
      </c>
      <c r="R60">
        <f>SUMIFS(COT!I:I,COT!$A:$A,YEAR(daily!$A60),COT!$B:$B,WEEKNUM(daily!$A60))</f>
        <v>322014</v>
      </c>
      <c r="S60">
        <f>SUMIFS(COT!J:J,COT!$A:$A,YEAR(daily!$A60),COT!$B:$B,WEEKNUM(daily!$A60))</f>
        <v>357287</v>
      </c>
      <c r="T60">
        <f>SUMIFS(COT!K:K,COT!$A:$A,YEAR(daily!$A60),COT!$B:$B,WEEKNUM(daily!$A60))</f>
        <v>47751</v>
      </c>
      <c r="U60">
        <f>SUMIFS(COT!L:L,COT!$A:$A,YEAR(daily!$A60),COT!$B:$B,WEEKNUM(daily!$A60))</f>
        <v>47982</v>
      </c>
      <c r="V60">
        <f>SUMIFS(COT!M:M,COT!$A:$A,YEAR(daily!$A60),COT!$B:$B,WEEKNUM(daily!$A60))</f>
        <v>28</v>
      </c>
      <c r="W60">
        <f>SUMIFS(COT!N:N,COT!$A:$A,YEAR(daily!$A60),COT!$B:$B,WEEKNUM(daily!$A60))</f>
        <v>24</v>
      </c>
      <c r="X60">
        <f>SUMIFS(COT!O:O,COT!$A:$A,YEAR(daily!$A60),COT!$B:$B,WEEKNUM(daily!$A60))</f>
        <v>27</v>
      </c>
      <c r="Y60">
        <f>SUMIFS(COT!P:P,COT!$A:$A,YEAR(daily!$A60),COT!$B:$B,WEEKNUM(daily!$A60))</f>
        <v>69</v>
      </c>
      <c r="Z60">
        <f>SUMIFS(COT!Q:Q,COT!$A:$A,YEAR(daily!$A60),COT!$B:$B,WEEKNUM(daily!$A60))</f>
        <v>76</v>
      </c>
      <c r="AA60">
        <f>SUMIFS(Saudi!B:B,Saudi!$A:$A,YEAR(daily!$A60))</f>
        <v>258.10000000000002</v>
      </c>
      <c r="AB60">
        <f>SUMIFS(Saudi!C:C,Saudi!$A:$A,YEAR(daily!$A60))</f>
        <v>235.471</v>
      </c>
      <c r="AC60">
        <f>SUMIFS(Saudi!F:F,Saudi!$A:$A,YEAR(daily!$A60))</f>
        <v>3468177</v>
      </c>
      <c r="AD60">
        <f>SUMIFS(Saudi!G:G,Saudi!$A:$A,YEAR(daily!$A60))</f>
        <v>30.206255765126471</v>
      </c>
      <c r="AE60">
        <f>SUMIFS(Saudi!H:H,Saudi!$A:$A,YEAR(daily!$A60))</f>
        <v>104760641.50072902</v>
      </c>
      <c r="AF60" s="5">
        <f t="shared" si="0"/>
        <v>5</v>
      </c>
      <c r="AG60" s="5">
        <f t="shared" si="1"/>
        <v>2000</v>
      </c>
    </row>
    <row r="61" spans="1:33">
      <c r="A61" s="3">
        <v>36670</v>
      </c>
      <c r="B61" s="1">
        <v>137657</v>
      </c>
      <c r="C61" s="1">
        <v>29731</v>
      </c>
      <c r="D61" s="1">
        <v>18827</v>
      </c>
      <c r="E61" s="1">
        <v>29.93</v>
      </c>
      <c r="F61" s="1">
        <v>28.6</v>
      </c>
      <c r="G61" s="1">
        <v>28.09</v>
      </c>
      <c r="H61" s="2">
        <v>46.5</v>
      </c>
      <c r="I61" s="2">
        <v>26.3</v>
      </c>
      <c r="J61" s="2">
        <v>75.8</v>
      </c>
      <c r="K61" s="2">
        <v>77.599999999999994</v>
      </c>
      <c r="L61">
        <f>SUMIFS(US!B:B,US!$D:$D,YEAR(daily!$A61),US!$E:$E,MONTH(daily!$A61))</f>
        <v>9140</v>
      </c>
      <c r="M61">
        <f>SUMIFS(US!C:C,US!$D:$D,YEAR(daily!$A61),US!$E:$E,MONTH(daily!$A61))</f>
        <v>19605</v>
      </c>
      <c r="N61">
        <f>SUMIFS(COT!E:E,COT!$A:$A,YEAR(daily!$A61),COT!$B:$B,WEEKNUM(daily!$A61))</f>
        <v>445579</v>
      </c>
      <c r="O61">
        <f>SUMIFS(COT!F:F,COT!$A:$A,YEAR(daily!$A61),COT!$B:$B,WEEKNUM(daily!$A61))</f>
        <v>49298</v>
      </c>
      <c r="P61">
        <f>SUMIFS(COT!G:G,COT!$A:$A,YEAR(daily!$A61),COT!$B:$B,WEEKNUM(daily!$A61))</f>
        <v>13794</v>
      </c>
      <c r="Q61">
        <f>SUMIFS(COT!H:H,COT!$A:$A,YEAR(daily!$A61),COT!$B:$B,WEEKNUM(daily!$A61))</f>
        <v>26516</v>
      </c>
      <c r="R61">
        <f>SUMIFS(COT!I:I,COT!$A:$A,YEAR(daily!$A61),COT!$B:$B,WEEKNUM(daily!$A61))</f>
        <v>322014</v>
      </c>
      <c r="S61">
        <f>SUMIFS(COT!J:J,COT!$A:$A,YEAR(daily!$A61),COT!$B:$B,WEEKNUM(daily!$A61))</f>
        <v>357287</v>
      </c>
      <c r="T61">
        <f>SUMIFS(COT!K:K,COT!$A:$A,YEAR(daily!$A61),COT!$B:$B,WEEKNUM(daily!$A61))</f>
        <v>47751</v>
      </c>
      <c r="U61">
        <f>SUMIFS(COT!L:L,COT!$A:$A,YEAR(daily!$A61),COT!$B:$B,WEEKNUM(daily!$A61))</f>
        <v>47982</v>
      </c>
      <c r="V61">
        <f>SUMIFS(COT!M:M,COT!$A:$A,YEAR(daily!$A61),COT!$B:$B,WEEKNUM(daily!$A61))</f>
        <v>28</v>
      </c>
      <c r="W61">
        <f>SUMIFS(COT!N:N,COT!$A:$A,YEAR(daily!$A61),COT!$B:$B,WEEKNUM(daily!$A61))</f>
        <v>24</v>
      </c>
      <c r="X61">
        <f>SUMIFS(COT!O:O,COT!$A:$A,YEAR(daily!$A61),COT!$B:$B,WEEKNUM(daily!$A61))</f>
        <v>27</v>
      </c>
      <c r="Y61">
        <f>SUMIFS(COT!P:P,COT!$A:$A,YEAR(daily!$A61),COT!$B:$B,WEEKNUM(daily!$A61))</f>
        <v>69</v>
      </c>
      <c r="Z61">
        <f>SUMIFS(COT!Q:Q,COT!$A:$A,YEAR(daily!$A61),COT!$B:$B,WEEKNUM(daily!$A61))</f>
        <v>76</v>
      </c>
      <c r="AA61">
        <f>SUMIFS(Saudi!B:B,Saudi!$A:$A,YEAR(daily!$A61))</f>
        <v>258.10000000000002</v>
      </c>
      <c r="AB61">
        <f>SUMIFS(Saudi!C:C,Saudi!$A:$A,YEAR(daily!$A61))</f>
        <v>235.471</v>
      </c>
      <c r="AC61">
        <f>SUMIFS(Saudi!F:F,Saudi!$A:$A,YEAR(daily!$A61))</f>
        <v>3468177</v>
      </c>
      <c r="AD61">
        <f>SUMIFS(Saudi!G:G,Saudi!$A:$A,YEAR(daily!$A61))</f>
        <v>30.206255765126471</v>
      </c>
      <c r="AE61">
        <f>SUMIFS(Saudi!H:H,Saudi!$A:$A,YEAR(daily!$A61))</f>
        <v>104760641.50072902</v>
      </c>
      <c r="AF61" s="5">
        <f t="shared" si="0"/>
        <v>5</v>
      </c>
      <c r="AG61" s="5">
        <f t="shared" si="1"/>
        <v>2000</v>
      </c>
    </row>
    <row r="62" spans="1:33">
      <c r="A62" s="3">
        <v>36671</v>
      </c>
      <c r="B62" s="1">
        <v>135881</v>
      </c>
      <c r="C62" s="1">
        <v>31018</v>
      </c>
      <c r="D62" s="1">
        <v>19202</v>
      </c>
      <c r="E62" s="1">
        <v>30.51</v>
      </c>
      <c r="F62" s="1">
        <v>28.98</v>
      </c>
      <c r="G62" s="1">
        <v>28.43</v>
      </c>
      <c r="H62" s="2">
        <v>46.5</v>
      </c>
      <c r="I62" s="2">
        <v>26.3</v>
      </c>
      <c r="J62" s="2">
        <v>75.8</v>
      </c>
      <c r="K62" s="2">
        <v>77.599999999999994</v>
      </c>
      <c r="L62">
        <f>SUMIFS(US!B:B,US!$D:$D,YEAR(daily!$A62),US!$E:$E,MONTH(daily!$A62))</f>
        <v>9140</v>
      </c>
      <c r="M62">
        <f>SUMIFS(US!C:C,US!$D:$D,YEAR(daily!$A62),US!$E:$E,MONTH(daily!$A62))</f>
        <v>19605</v>
      </c>
      <c r="N62">
        <f>SUMIFS(COT!E:E,COT!$A:$A,YEAR(daily!$A62),COT!$B:$B,WEEKNUM(daily!$A62))</f>
        <v>445579</v>
      </c>
      <c r="O62">
        <f>SUMIFS(COT!F:F,COT!$A:$A,YEAR(daily!$A62),COT!$B:$B,WEEKNUM(daily!$A62))</f>
        <v>49298</v>
      </c>
      <c r="P62">
        <f>SUMIFS(COT!G:G,COT!$A:$A,YEAR(daily!$A62),COT!$B:$B,WEEKNUM(daily!$A62))</f>
        <v>13794</v>
      </c>
      <c r="Q62">
        <f>SUMIFS(COT!H:H,COT!$A:$A,YEAR(daily!$A62),COT!$B:$B,WEEKNUM(daily!$A62))</f>
        <v>26516</v>
      </c>
      <c r="R62">
        <f>SUMIFS(COT!I:I,COT!$A:$A,YEAR(daily!$A62),COT!$B:$B,WEEKNUM(daily!$A62))</f>
        <v>322014</v>
      </c>
      <c r="S62">
        <f>SUMIFS(COT!J:J,COT!$A:$A,YEAR(daily!$A62),COT!$B:$B,WEEKNUM(daily!$A62))</f>
        <v>357287</v>
      </c>
      <c r="T62">
        <f>SUMIFS(COT!K:K,COT!$A:$A,YEAR(daily!$A62),COT!$B:$B,WEEKNUM(daily!$A62))</f>
        <v>47751</v>
      </c>
      <c r="U62">
        <f>SUMIFS(COT!L:L,COT!$A:$A,YEAR(daily!$A62),COT!$B:$B,WEEKNUM(daily!$A62))</f>
        <v>47982</v>
      </c>
      <c r="V62">
        <f>SUMIFS(COT!M:M,COT!$A:$A,YEAR(daily!$A62),COT!$B:$B,WEEKNUM(daily!$A62))</f>
        <v>28</v>
      </c>
      <c r="W62">
        <f>SUMIFS(COT!N:N,COT!$A:$A,YEAR(daily!$A62),COT!$B:$B,WEEKNUM(daily!$A62))</f>
        <v>24</v>
      </c>
      <c r="X62">
        <f>SUMIFS(COT!O:O,COT!$A:$A,YEAR(daily!$A62),COT!$B:$B,WEEKNUM(daily!$A62))</f>
        <v>27</v>
      </c>
      <c r="Y62">
        <f>SUMIFS(COT!P:P,COT!$A:$A,YEAR(daily!$A62),COT!$B:$B,WEEKNUM(daily!$A62))</f>
        <v>69</v>
      </c>
      <c r="Z62">
        <f>SUMIFS(COT!Q:Q,COT!$A:$A,YEAR(daily!$A62),COT!$B:$B,WEEKNUM(daily!$A62))</f>
        <v>76</v>
      </c>
      <c r="AA62">
        <f>SUMIFS(Saudi!B:B,Saudi!$A:$A,YEAR(daily!$A62))</f>
        <v>258.10000000000002</v>
      </c>
      <c r="AB62">
        <f>SUMIFS(Saudi!C:C,Saudi!$A:$A,YEAR(daily!$A62))</f>
        <v>235.471</v>
      </c>
      <c r="AC62">
        <f>SUMIFS(Saudi!F:F,Saudi!$A:$A,YEAR(daily!$A62))</f>
        <v>3468177</v>
      </c>
      <c r="AD62">
        <f>SUMIFS(Saudi!G:G,Saudi!$A:$A,YEAR(daily!$A62))</f>
        <v>30.206255765126471</v>
      </c>
      <c r="AE62">
        <f>SUMIFS(Saudi!H:H,Saudi!$A:$A,YEAR(daily!$A62))</f>
        <v>104760641.50072902</v>
      </c>
      <c r="AF62" s="5">
        <f t="shared" si="0"/>
        <v>5</v>
      </c>
      <c r="AG62" s="5">
        <f t="shared" si="1"/>
        <v>2000</v>
      </c>
    </row>
    <row r="63" spans="1:33">
      <c r="A63" s="3">
        <v>36672</v>
      </c>
      <c r="B63" s="1">
        <v>140301</v>
      </c>
      <c r="C63" s="1">
        <v>32042</v>
      </c>
      <c r="D63" s="1">
        <v>19451</v>
      </c>
      <c r="E63" s="1">
        <v>30</v>
      </c>
      <c r="F63" s="1">
        <v>28.4</v>
      </c>
      <c r="G63" s="1">
        <v>27.85</v>
      </c>
      <c r="H63" s="2">
        <v>46.5</v>
      </c>
      <c r="I63" s="2">
        <v>26.3</v>
      </c>
      <c r="J63" s="2">
        <v>75.8</v>
      </c>
      <c r="K63" s="2">
        <v>77.599999999999994</v>
      </c>
      <c r="L63">
        <f>SUMIFS(US!B:B,US!$D:$D,YEAR(daily!$A63),US!$E:$E,MONTH(daily!$A63))</f>
        <v>9140</v>
      </c>
      <c r="M63">
        <f>SUMIFS(US!C:C,US!$D:$D,YEAR(daily!$A63),US!$E:$E,MONTH(daily!$A63))</f>
        <v>19605</v>
      </c>
      <c r="N63">
        <f>SUMIFS(COT!E:E,COT!$A:$A,YEAR(daily!$A63),COT!$B:$B,WEEKNUM(daily!$A63))</f>
        <v>445579</v>
      </c>
      <c r="O63">
        <f>SUMIFS(COT!F:F,COT!$A:$A,YEAR(daily!$A63),COT!$B:$B,WEEKNUM(daily!$A63))</f>
        <v>49298</v>
      </c>
      <c r="P63">
        <f>SUMIFS(COT!G:G,COT!$A:$A,YEAR(daily!$A63),COT!$B:$B,WEEKNUM(daily!$A63))</f>
        <v>13794</v>
      </c>
      <c r="Q63">
        <f>SUMIFS(COT!H:H,COT!$A:$A,YEAR(daily!$A63),COT!$B:$B,WEEKNUM(daily!$A63))</f>
        <v>26516</v>
      </c>
      <c r="R63">
        <f>SUMIFS(COT!I:I,COT!$A:$A,YEAR(daily!$A63),COT!$B:$B,WEEKNUM(daily!$A63))</f>
        <v>322014</v>
      </c>
      <c r="S63">
        <f>SUMIFS(COT!J:J,COT!$A:$A,YEAR(daily!$A63),COT!$B:$B,WEEKNUM(daily!$A63))</f>
        <v>357287</v>
      </c>
      <c r="T63">
        <f>SUMIFS(COT!K:K,COT!$A:$A,YEAR(daily!$A63),COT!$B:$B,WEEKNUM(daily!$A63))</f>
        <v>47751</v>
      </c>
      <c r="U63">
        <f>SUMIFS(COT!L:L,COT!$A:$A,YEAR(daily!$A63),COT!$B:$B,WEEKNUM(daily!$A63))</f>
        <v>47982</v>
      </c>
      <c r="V63">
        <f>SUMIFS(COT!M:M,COT!$A:$A,YEAR(daily!$A63),COT!$B:$B,WEEKNUM(daily!$A63))</f>
        <v>28</v>
      </c>
      <c r="W63">
        <f>SUMIFS(COT!N:N,COT!$A:$A,YEAR(daily!$A63),COT!$B:$B,WEEKNUM(daily!$A63))</f>
        <v>24</v>
      </c>
      <c r="X63">
        <f>SUMIFS(COT!O:O,COT!$A:$A,YEAR(daily!$A63),COT!$B:$B,WEEKNUM(daily!$A63))</f>
        <v>27</v>
      </c>
      <c r="Y63">
        <f>SUMIFS(COT!P:P,COT!$A:$A,YEAR(daily!$A63),COT!$B:$B,WEEKNUM(daily!$A63))</f>
        <v>69</v>
      </c>
      <c r="Z63">
        <f>SUMIFS(COT!Q:Q,COT!$A:$A,YEAR(daily!$A63),COT!$B:$B,WEEKNUM(daily!$A63))</f>
        <v>76</v>
      </c>
      <c r="AA63">
        <f>SUMIFS(Saudi!B:B,Saudi!$A:$A,YEAR(daily!$A63))</f>
        <v>258.10000000000002</v>
      </c>
      <c r="AB63">
        <f>SUMIFS(Saudi!C:C,Saudi!$A:$A,YEAR(daily!$A63))</f>
        <v>235.471</v>
      </c>
      <c r="AC63">
        <f>SUMIFS(Saudi!F:F,Saudi!$A:$A,YEAR(daily!$A63))</f>
        <v>3468177</v>
      </c>
      <c r="AD63">
        <f>SUMIFS(Saudi!G:G,Saudi!$A:$A,YEAR(daily!$A63))</f>
        <v>30.206255765126471</v>
      </c>
      <c r="AE63">
        <f>SUMIFS(Saudi!H:H,Saudi!$A:$A,YEAR(daily!$A63))</f>
        <v>104760641.50072902</v>
      </c>
      <c r="AF63" s="5">
        <f t="shared" si="0"/>
        <v>5</v>
      </c>
      <c r="AG63" s="5">
        <f t="shared" si="1"/>
        <v>2000</v>
      </c>
    </row>
    <row r="64" spans="1:33">
      <c r="A64" s="3">
        <v>36676</v>
      </c>
      <c r="B64" s="1">
        <v>135699</v>
      </c>
      <c r="C64" s="1">
        <v>31946</v>
      </c>
      <c r="D64" s="1">
        <v>19485</v>
      </c>
      <c r="E64" s="1">
        <v>30.35</v>
      </c>
      <c r="F64" s="1">
        <v>28.77</v>
      </c>
      <c r="G64" s="1">
        <v>28.24</v>
      </c>
      <c r="H64" s="2">
        <v>46.5</v>
      </c>
      <c r="I64" s="2">
        <v>26.3</v>
      </c>
      <c r="J64" s="2">
        <v>75.8</v>
      </c>
      <c r="K64" s="2">
        <v>77.599999999999994</v>
      </c>
      <c r="L64">
        <f>SUMIFS(US!B:B,US!$D:$D,YEAR(daily!$A64),US!$E:$E,MONTH(daily!$A64))</f>
        <v>9140</v>
      </c>
      <c r="M64">
        <f>SUMIFS(US!C:C,US!$D:$D,YEAR(daily!$A64),US!$E:$E,MONTH(daily!$A64))</f>
        <v>19605</v>
      </c>
      <c r="N64">
        <f>SUMIFS(COT!E:E,COT!$A:$A,YEAR(daily!$A64),COT!$B:$B,WEEKNUM(daily!$A64))</f>
        <v>456224</v>
      </c>
      <c r="O64">
        <f>SUMIFS(COT!F:F,COT!$A:$A,YEAR(daily!$A64),COT!$B:$B,WEEKNUM(daily!$A64))</f>
        <v>54935</v>
      </c>
      <c r="P64">
        <f>SUMIFS(COT!G:G,COT!$A:$A,YEAR(daily!$A64),COT!$B:$B,WEEKNUM(daily!$A64))</f>
        <v>13714</v>
      </c>
      <c r="Q64">
        <f>SUMIFS(COT!H:H,COT!$A:$A,YEAR(daily!$A64),COT!$B:$B,WEEKNUM(daily!$A64))</f>
        <v>26401</v>
      </c>
      <c r="R64">
        <f>SUMIFS(COT!I:I,COT!$A:$A,YEAR(daily!$A64),COT!$B:$B,WEEKNUM(daily!$A64))</f>
        <v>325916</v>
      </c>
      <c r="S64">
        <f>SUMIFS(COT!J:J,COT!$A:$A,YEAR(daily!$A64),COT!$B:$B,WEEKNUM(daily!$A64))</f>
        <v>366300</v>
      </c>
      <c r="T64">
        <f>SUMIFS(COT!K:K,COT!$A:$A,YEAR(daily!$A64),COT!$B:$B,WEEKNUM(daily!$A64))</f>
        <v>48972</v>
      </c>
      <c r="U64">
        <f>SUMIFS(COT!L:L,COT!$A:$A,YEAR(daily!$A64),COT!$B:$B,WEEKNUM(daily!$A64))</f>
        <v>49809</v>
      </c>
      <c r="V64">
        <f>SUMIFS(COT!M:M,COT!$A:$A,YEAR(daily!$A64),COT!$B:$B,WEEKNUM(daily!$A64))</f>
        <v>36</v>
      </c>
      <c r="W64">
        <f>SUMIFS(COT!N:N,COT!$A:$A,YEAR(daily!$A64),COT!$B:$B,WEEKNUM(daily!$A64))</f>
        <v>20</v>
      </c>
      <c r="X64">
        <f>SUMIFS(COT!O:O,COT!$A:$A,YEAR(daily!$A64),COT!$B:$B,WEEKNUM(daily!$A64))</f>
        <v>25</v>
      </c>
      <c r="Y64">
        <f>SUMIFS(COT!P:P,COT!$A:$A,YEAR(daily!$A64),COT!$B:$B,WEEKNUM(daily!$A64))</f>
        <v>77</v>
      </c>
      <c r="Z64">
        <f>SUMIFS(COT!Q:Q,COT!$A:$A,YEAR(daily!$A64),COT!$B:$B,WEEKNUM(daily!$A64))</f>
        <v>84</v>
      </c>
      <c r="AA64">
        <f>SUMIFS(Saudi!B:B,Saudi!$A:$A,YEAR(daily!$A64))</f>
        <v>258.10000000000002</v>
      </c>
      <c r="AB64">
        <f>SUMIFS(Saudi!C:C,Saudi!$A:$A,YEAR(daily!$A64))</f>
        <v>235.471</v>
      </c>
      <c r="AC64">
        <f>SUMIFS(Saudi!F:F,Saudi!$A:$A,YEAR(daily!$A64))</f>
        <v>3468177</v>
      </c>
      <c r="AD64">
        <f>SUMIFS(Saudi!G:G,Saudi!$A:$A,YEAR(daily!$A64))</f>
        <v>30.206255765126471</v>
      </c>
      <c r="AE64">
        <f>SUMIFS(Saudi!H:H,Saudi!$A:$A,YEAR(daily!$A64))</f>
        <v>104760641.50072902</v>
      </c>
      <c r="AF64" s="5">
        <f t="shared" si="0"/>
        <v>5</v>
      </c>
      <c r="AG64" s="5">
        <f t="shared" si="1"/>
        <v>2000</v>
      </c>
    </row>
    <row r="65" spans="1:33">
      <c r="A65" s="3">
        <v>36677</v>
      </c>
      <c r="B65" s="1">
        <v>136162</v>
      </c>
      <c r="C65" s="1">
        <v>32874</v>
      </c>
      <c r="D65" s="1">
        <v>19346</v>
      </c>
      <c r="E65" s="1">
        <v>29.01</v>
      </c>
      <c r="F65" s="1">
        <v>27.89</v>
      </c>
      <c r="G65" s="1">
        <v>27.4</v>
      </c>
      <c r="H65" s="2">
        <v>46.5</v>
      </c>
      <c r="I65" s="2">
        <v>26.3</v>
      </c>
      <c r="J65" s="2">
        <v>75.8</v>
      </c>
      <c r="K65" s="2">
        <v>77.599999999999994</v>
      </c>
      <c r="L65">
        <f>SUMIFS(US!B:B,US!$D:$D,YEAR(daily!$A65),US!$E:$E,MONTH(daily!$A65))</f>
        <v>9140</v>
      </c>
      <c r="M65">
        <f>SUMIFS(US!C:C,US!$D:$D,YEAR(daily!$A65),US!$E:$E,MONTH(daily!$A65))</f>
        <v>19605</v>
      </c>
      <c r="N65">
        <f>SUMIFS(COT!E:E,COT!$A:$A,YEAR(daily!$A65),COT!$B:$B,WEEKNUM(daily!$A65))</f>
        <v>456224</v>
      </c>
      <c r="O65">
        <f>SUMIFS(COT!F:F,COT!$A:$A,YEAR(daily!$A65),COT!$B:$B,WEEKNUM(daily!$A65))</f>
        <v>54935</v>
      </c>
      <c r="P65">
        <f>SUMIFS(COT!G:G,COT!$A:$A,YEAR(daily!$A65),COT!$B:$B,WEEKNUM(daily!$A65))</f>
        <v>13714</v>
      </c>
      <c r="Q65">
        <f>SUMIFS(COT!H:H,COT!$A:$A,YEAR(daily!$A65),COT!$B:$B,WEEKNUM(daily!$A65))</f>
        <v>26401</v>
      </c>
      <c r="R65">
        <f>SUMIFS(COT!I:I,COT!$A:$A,YEAR(daily!$A65),COT!$B:$B,WEEKNUM(daily!$A65))</f>
        <v>325916</v>
      </c>
      <c r="S65">
        <f>SUMIFS(COT!J:J,COT!$A:$A,YEAR(daily!$A65),COT!$B:$B,WEEKNUM(daily!$A65))</f>
        <v>366300</v>
      </c>
      <c r="T65">
        <f>SUMIFS(COT!K:K,COT!$A:$A,YEAR(daily!$A65),COT!$B:$B,WEEKNUM(daily!$A65))</f>
        <v>48972</v>
      </c>
      <c r="U65">
        <f>SUMIFS(COT!L:L,COT!$A:$A,YEAR(daily!$A65),COT!$B:$B,WEEKNUM(daily!$A65))</f>
        <v>49809</v>
      </c>
      <c r="V65">
        <f>SUMIFS(COT!M:M,COT!$A:$A,YEAR(daily!$A65),COT!$B:$B,WEEKNUM(daily!$A65))</f>
        <v>36</v>
      </c>
      <c r="W65">
        <f>SUMIFS(COT!N:N,COT!$A:$A,YEAR(daily!$A65),COT!$B:$B,WEEKNUM(daily!$A65))</f>
        <v>20</v>
      </c>
      <c r="X65">
        <f>SUMIFS(COT!O:O,COT!$A:$A,YEAR(daily!$A65),COT!$B:$B,WEEKNUM(daily!$A65))</f>
        <v>25</v>
      </c>
      <c r="Y65">
        <f>SUMIFS(COT!P:P,COT!$A:$A,YEAR(daily!$A65),COT!$B:$B,WEEKNUM(daily!$A65))</f>
        <v>77</v>
      </c>
      <c r="Z65">
        <f>SUMIFS(COT!Q:Q,COT!$A:$A,YEAR(daily!$A65),COT!$B:$B,WEEKNUM(daily!$A65))</f>
        <v>84</v>
      </c>
      <c r="AA65">
        <f>SUMIFS(Saudi!B:B,Saudi!$A:$A,YEAR(daily!$A65))</f>
        <v>258.10000000000002</v>
      </c>
      <c r="AB65">
        <f>SUMIFS(Saudi!C:C,Saudi!$A:$A,YEAR(daily!$A65))</f>
        <v>235.471</v>
      </c>
      <c r="AC65">
        <f>SUMIFS(Saudi!F:F,Saudi!$A:$A,YEAR(daily!$A65))</f>
        <v>3468177</v>
      </c>
      <c r="AD65">
        <f>SUMIFS(Saudi!G:G,Saudi!$A:$A,YEAR(daily!$A65))</f>
        <v>30.206255765126471</v>
      </c>
      <c r="AE65">
        <f>SUMIFS(Saudi!H:H,Saudi!$A:$A,YEAR(daily!$A65))</f>
        <v>104760641.50072902</v>
      </c>
      <c r="AF65" s="5">
        <f t="shared" si="0"/>
        <v>5</v>
      </c>
      <c r="AG65" s="5">
        <f t="shared" si="1"/>
        <v>2000</v>
      </c>
    </row>
    <row r="66" spans="1:33">
      <c r="A66" s="3">
        <v>36678</v>
      </c>
      <c r="B66" s="1">
        <v>126598</v>
      </c>
      <c r="C66" s="1">
        <v>33378</v>
      </c>
      <c r="D66" s="1">
        <v>20146</v>
      </c>
      <c r="E66" s="1">
        <v>30.14</v>
      </c>
      <c r="F66" s="1">
        <v>28.71</v>
      </c>
      <c r="G66" s="1">
        <v>28.2</v>
      </c>
      <c r="H66" s="2">
        <v>46.3</v>
      </c>
      <c r="I66" s="2">
        <v>27.6</v>
      </c>
      <c r="J66" s="2">
        <v>76.900000000000006</v>
      </c>
      <c r="K66" s="2">
        <v>75.599999999999994</v>
      </c>
      <c r="L66">
        <f>SUMIFS(US!B:B,US!$D:$D,YEAR(daily!$A66),US!$E:$E,MONTH(daily!$A66))</f>
        <v>9078</v>
      </c>
      <c r="M66">
        <f>SUMIFS(US!C:C,US!$D:$D,YEAR(daily!$A66),US!$E:$E,MONTH(daily!$A66))</f>
        <v>20054</v>
      </c>
      <c r="N66">
        <f>SUMIFS(COT!E:E,COT!$A:$A,YEAR(daily!$A66),COT!$B:$B,WEEKNUM(daily!$A66))</f>
        <v>456224</v>
      </c>
      <c r="O66">
        <f>SUMIFS(COT!F:F,COT!$A:$A,YEAR(daily!$A66),COT!$B:$B,WEEKNUM(daily!$A66))</f>
        <v>54935</v>
      </c>
      <c r="P66">
        <f>SUMIFS(COT!G:G,COT!$A:$A,YEAR(daily!$A66),COT!$B:$B,WEEKNUM(daily!$A66))</f>
        <v>13714</v>
      </c>
      <c r="Q66">
        <f>SUMIFS(COT!H:H,COT!$A:$A,YEAR(daily!$A66),COT!$B:$B,WEEKNUM(daily!$A66))</f>
        <v>26401</v>
      </c>
      <c r="R66">
        <f>SUMIFS(COT!I:I,COT!$A:$A,YEAR(daily!$A66),COT!$B:$B,WEEKNUM(daily!$A66))</f>
        <v>325916</v>
      </c>
      <c r="S66">
        <f>SUMIFS(COT!J:J,COT!$A:$A,YEAR(daily!$A66),COT!$B:$B,WEEKNUM(daily!$A66))</f>
        <v>366300</v>
      </c>
      <c r="T66">
        <f>SUMIFS(COT!K:K,COT!$A:$A,YEAR(daily!$A66),COT!$B:$B,WEEKNUM(daily!$A66))</f>
        <v>48972</v>
      </c>
      <c r="U66">
        <f>SUMIFS(COT!L:L,COT!$A:$A,YEAR(daily!$A66),COT!$B:$B,WEEKNUM(daily!$A66))</f>
        <v>49809</v>
      </c>
      <c r="V66">
        <f>SUMIFS(COT!M:M,COT!$A:$A,YEAR(daily!$A66),COT!$B:$B,WEEKNUM(daily!$A66))</f>
        <v>36</v>
      </c>
      <c r="W66">
        <f>SUMIFS(COT!N:N,COT!$A:$A,YEAR(daily!$A66),COT!$B:$B,WEEKNUM(daily!$A66))</f>
        <v>20</v>
      </c>
      <c r="X66">
        <f>SUMIFS(COT!O:O,COT!$A:$A,YEAR(daily!$A66),COT!$B:$B,WEEKNUM(daily!$A66))</f>
        <v>25</v>
      </c>
      <c r="Y66">
        <f>SUMIFS(COT!P:P,COT!$A:$A,YEAR(daily!$A66),COT!$B:$B,WEEKNUM(daily!$A66))</f>
        <v>77</v>
      </c>
      <c r="Z66">
        <f>SUMIFS(COT!Q:Q,COT!$A:$A,YEAR(daily!$A66),COT!$B:$B,WEEKNUM(daily!$A66))</f>
        <v>84</v>
      </c>
      <c r="AA66">
        <f>SUMIFS(Saudi!B:B,Saudi!$A:$A,YEAR(daily!$A66))</f>
        <v>258.10000000000002</v>
      </c>
      <c r="AB66">
        <f>SUMIFS(Saudi!C:C,Saudi!$A:$A,YEAR(daily!$A66))</f>
        <v>235.471</v>
      </c>
      <c r="AC66">
        <f>SUMIFS(Saudi!F:F,Saudi!$A:$A,YEAR(daily!$A66))</f>
        <v>3468177</v>
      </c>
      <c r="AD66">
        <f>SUMIFS(Saudi!G:G,Saudi!$A:$A,YEAR(daily!$A66))</f>
        <v>30.206255765126471</v>
      </c>
      <c r="AE66">
        <f>SUMIFS(Saudi!H:H,Saudi!$A:$A,YEAR(daily!$A66))</f>
        <v>104760641.50072902</v>
      </c>
      <c r="AF66" s="5">
        <f t="shared" ref="AF66:AF129" si="2">MONTH(A66)</f>
        <v>6</v>
      </c>
      <c r="AG66" s="5">
        <f t="shared" ref="AG66:AG129" si="3">YEAR(A66)</f>
        <v>2000</v>
      </c>
    </row>
    <row r="67" spans="1:33">
      <c r="A67" s="3">
        <v>36679</v>
      </c>
      <c r="B67" s="1">
        <v>121488</v>
      </c>
      <c r="C67" s="1">
        <v>34761</v>
      </c>
      <c r="D67" s="1">
        <v>20771</v>
      </c>
      <c r="E67" s="1">
        <v>30.35</v>
      </c>
      <c r="F67" s="1">
        <v>28.74</v>
      </c>
      <c r="G67" s="1">
        <v>28.18</v>
      </c>
      <c r="H67" s="2">
        <v>46.3</v>
      </c>
      <c r="I67" s="2">
        <v>27.6</v>
      </c>
      <c r="J67" s="2">
        <v>76.900000000000006</v>
      </c>
      <c r="K67" s="2">
        <v>75.599999999999994</v>
      </c>
      <c r="L67">
        <f>SUMIFS(US!B:B,US!$D:$D,YEAR(daily!$A67),US!$E:$E,MONTH(daily!$A67))</f>
        <v>9078</v>
      </c>
      <c r="M67">
        <f>SUMIFS(US!C:C,US!$D:$D,YEAR(daily!$A67),US!$E:$E,MONTH(daily!$A67))</f>
        <v>20054</v>
      </c>
      <c r="N67">
        <f>SUMIFS(COT!E:E,COT!$A:$A,YEAR(daily!$A67),COT!$B:$B,WEEKNUM(daily!$A67))</f>
        <v>456224</v>
      </c>
      <c r="O67">
        <f>SUMIFS(COT!F:F,COT!$A:$A,YEAR(daily!$A67),COT!$B:$B,WEEKNUM(daily!$A67))</f>
        <v>54935</v>
      </c>
      <c r="P67">
        <f>SUMIFS(COT!G:G,COT!$A:$A,YEAR(daily!$A67),COT!$B:$B,WEEKNUM(daily!$A67))</f>
        <v>13714</v>
      </c>
      <c r="Q67">
        <f>SUMIFS(COT!H:H,COT!$A:$A,YEAR(daily!$A67),COT!$B:$B,WEEKNUM(daily!$A67))</f>
        <v>26401</v>
      </c>
      <c r="R67">
        <f>SUMIFS(COT!I:I,COT!$A:$A,YEAR(daily!$A67),COT!$B:$B,WEEKNUM(daily!$A67))</f>
        <v>325916</v>
      </c>
      <c r="S67">
        <f>SUMIFS(COT!J:J,COT!$A:$A,YEAR(daily!$A67),COT!$B:$B,WEEKNUM(daily!$A67))</f>
        <v>366300</v>
      </c>
      <c r="T67">
        <f>SUMIFS(COT!K:K,COT!$A:$A,YEAR(daily!$A67),COT!$B:$B,WEEKNUM(daily!$A67))</f>
        <v>48972</v>
      </c>
      <c r="U67">
        <f>SUMIFS(COT!L:L,COT!$A:$A,YEAR(daily!$A67),COT!$B:$B,WEEKNUM(daily!$A67))</f>
        <v>49809</v>
      </c>
      <c r="V67">
        <f>SUMIFS(COT!M:M,COT!$A:$A,YEAR(daily!$A67),COT!$B:$B,WEEKNUM(daily!$A67))</f>
        <v>36</v>
      </c>
      <c r="W67">
        <f>SUMIFS(COT!N:N,COT!$A:$A,YEAR(daily!$A67),COT!$B:$B,WEEKNUM(daily!$A67))</f>
        <v>20</v>
      </c>
      <c r="X67">
        <f>SUMIFS(COT!O:O,COT!$A:$A,YEAR(daily!$A67),COT!$B:$B,WEEKNUM(daily!$A67))</f>
        <v>25</v>
      </c>
      <c r="Y67">
        <f>SUMIFS(COT!P:P,COT!$A:$A,YEAR(daily!$A67),COT!$B:$B,WEEKNUM(daily!$A67))</f>
        <v>77</v>
      </c>
      <c r="Z67">
        <f>SUMIFS(COT!Q:Q,COT!$A:$A,YEAR(daily!$A67),COT!$B:$B,WEEKNUM(daily!$A67))</f>
        <v>84</v>
      </c>
      <c r="AA67">
        <f>SUMIFS(Saudi!B:B,Saudi!$A:$A,YEAR(daily!$A67))</f>
        <v>258.10000000000002</v>
      </c>
      <c r="AB67">
        <f>SUMIFS(Saudi!C:C,Saudi!$A:$A,YEAR(daily!$A67))</f>
        <v>235.471</v>
      </c>
      <c r="AC67">
        <f>SUMIFS(Saudi!F:F,Saudi!$A:$A,YEAR(daily!$A67))</f>
        <v>3468177</v>
      </c>
      <c r="AD67">
        <f>SUMIFS(Saudi!G:G,Saudi!$A:$A,YEAR(daily!$A67))</f>
        <v>30.206255765126471</v>
      </c>
      <c r="AE67">
        <f>SUMIFS(Saudi!H:H,Saudi!$A:$A,YEAR(daily!$A67))</f>
        <v>104760641.50072902</v>
      </c>
      <c r="AF67" s="5">
        <f t="shared" si="2"/>
        <v>6</v>
      </c>
      <c r="AG67" s="5">
        <f t="shared" si="3"/>
        <v>2000</v>
      </c>
    </row>
    <row r="68" spans="1:33">
      <c r="A68" s="3">
        <v>36682</v>
      </c>
      <c r="B68" s="1">
        <v>121074</v>
      </c>
      <c r="C68" s="1">
        <v>35765</v>
      </c>
      <c r="D68" s="1">
        <v>20192</v>
      </c>
      <c r="E68" s="1">
        <v>29.7</v>
      </c>
      <c r="F68" s="1">
        <v>28.25</v>
      </c>
      <c r="G68" s="1">
        <v>27.72</v>
      </c>
      <c r="H68" s="2">
        <v>46.3</v>
      </c>
      <c r="I68" s="2">
        <v>27.6</v>
      </c>
      <c r="J68" s="2">
        <v>76.900000000000006</v>
      </c>
      <c r="K68" s="2">
        <v>75.599999999999994</v>
      </c>
      <c r="L68">
        <f>SUMIFS(US!B:B,US!$D:$D,YEAR(daily!$A68),US!$E:$E,MONTH(daily!$A68))</f>
        <v>9078</v>
      </c>
      <c r="M68">
        <f>SUMIFS(US!C:C,US!$D:$D,YEAR(daily!$A68),US!$E:$E,MONTH(daily!$A68))</f>
        <v>20054</v>
      </c>
      <c r="N68">
        <f>SUMIFS(COT!E:E,COT!$A:$A,YEAR(daily!$A68),COT!$B:$B,WEEKNUM(daily!$A68))</f>
        <v>459603</v>
      </c>
      <c r="O68">
        <f>SUMIFS(COT!F:F,COT!$A:$A,YEAR(daily!$A68),COT!$B:$B,WEEKNUM(daily!$A68))</f>
        <v>48514</v>
      </c>
      <c r="P68">
        <f>SUMIFS(COT!G:G,COT!$A:$A,YEAR(daily!$A68),COT!$B:$B,WEEKNUM(daily!$A68))</f>
        <v>17532</v>
      </c>
      <c r="Q68">
        <f>SUMIFS(COT!H:H,COT!$A:$A,YEAR(daily!$A68),COT!$B:$B,WEEKNUM(daily!$A68))</f>
        <v>26534</v>
      </c>
      <c r="R68">
        <f>SUMIFS(COT!I:I,COT!$A:$A,YEAR(daily!$A68),COT!$B:$B,WEEKNUM(daily!$A68))</f>
        <v>331617</v>
      </c>
      <c r="S68">
        <f>SUMIFS(COT!J:J,COT!$A:$A,YEAR(daily!$A68),COT!$B:$B,WEEKNUM(daily!$A68))</f>
        <v>361430</v>
      </c>
      <c r="T68">
        <f>SUMIFS(COT!K:K,COT!$A:$A,YEAR(daily!$A68),COT!$B:$B,WEEKNUM(daily!$A68))</f>
        <v>52938</v>
      </c>
      <c r="U68">
        <f>SUMIFS(COT!L:L,COT!$A:$A,YEAR(daily!$A68),COT!$B:$B,WEEKNUM(daily!$A68))</f>
        <v>54107</v>
      </c>
      <c r="V68">
        <f>SUMIFS(COT!M:M,COT!$A:$A,YEAR(daily!$A68),COT!$B:$B,WEEKNUM(daily!$A68))</f>
        <v>33</v>
      </c>
      <c r="W68">
        <f>SUMIFS(COT!N:N,COT!$A:$A,YEAR(daily!$A68),COT!$B:$B,WEEKNUM(daily!$A68))</f>
        <v>23</v>
      </c>
      <c r="X68">
        <f>SUMIFS(COT!O:O,COT!$A:$A,YEAR(daily!$A68),COT!$B:$B,WEEKNUM(daily!$A68))</f>
        <v>28</v>
      </c>
      <c r="Y68">
        <f>SUMIFS(COT!P:P,COT!$A:$A,YEAR(daily!$A68),COT!$B:$B,WEEKNUM(daily!$A68))</f>
        <v>76</v>
      </c>
      <c r="Z68">
        <f>SUMIFS(COT!Q:Q,COT!$A:$A,YEAR(daily!$A68),COT!$B:$B,WEEKNUM(daily!$A68))</f>
        <v>85</v>
      </c>
      <c r="AA68">
        <f>SUMIFS(Saudi!B:B,Saudi!$A:$A,YEAR(daily!$A68))</f>
        <v>258.10000000000002</v>
      </c>
      <c r="AB68">
        <f>SUMIFS(Saudi!C:C,Saudi!$A:$A,YEAR(daily!$A68))</f>
        <v>235.471</v>
      </c>
      <c r="AC68">
        <f>SUMIFS(Saudi!F:F,Saudi!$A:$A,YEAR(daily!$A68))</f>
        <v>3468177</v>
      </c>
      <c r="AD68">
        <f>SUMIFS(Saudi!G:G,Saudi!$A:$A,YEAR(daily!$A68))</f>
        <v>30.206255765126471</v>
      </c>
      <c r="AE68">
        <f>SUMIFS(Saudi!H:H,Saudi!$A:$A,YEAR(daily!$A68))</f>
        <v>104760641.50072902</v>
      </c>
      <c r="AF68" s="5">
        <f t="shared" si="2"/>
        <v>6</v>
      </c>
      <c r="AG68" s="5">
        <f t="shared" si="3"/>
        <v>2000</v>
      </c>
    </row>
    <row r="69" spans="1:33">
      <c r="A69" s="3">
        <v>36683</v>
      </c>
      <c r="B69" s="1">
        <v>116160</v>
      </c>
      <c r="C69" s="1">
        <v>35596</v>
      </c>
      <c r="D69" s="1">
        <v>21146</v>
      </c>
      <c r="E69" s="1">
        <v>29.75</v>
      </c>
      <c r="F69" s="1">
        <v>28.3</v>
      </c>
      <c r="G69" s="1">
        <v>27.76</v>
      </c>
      <c r="H69" s="2">
        <v>46.3</v>
      </c>
      <c r="I69" s="2">
        <v>27.6</v>
      </c>
      <c r="J69" s="2">
        <v>76.900000000000006</v>
      </c>
      <c r="K69" s="2">
        <v>75.599999999999994</v>
      </c>
      <c r="L69">
        <f>SUMIFS(US!B:B,US!$D:$D,YEAR(daily!$A69),US!$E:$E,MONTH(daily!$A69))</f>
        <v>9078</v>
      </c>
      <c r="M69">
        <f>SUMIFS(US!C:C,US!$D:$D,YEAR(daily!$A69),US!$E:$E,MONTH(daily!$A69))</f>
        <v>20054</v>
      </c>
      <c r="N69">
        <f>SUMIFS(COT!E:E,COT!$A:$A,YEAR(daily!$A69),COT!$B:$B,WEEKNUM(daily!$A69))</f>
        <v>459603</v>
      </c>
      <c r="O69">
        <f>SUMIFS(COT!F:F,COT!$A:$A,YEAR(daily!$A69),COT!$B:$B,WEEKNUM(daily!$A69))</f>
        <v>48514</v>
      </c>
      <c r="P69">
        <f>SUMIFS(COT!G:G,COT!$A:$A,YEAR(daily!$A69),COT!$B:$B,WEEKNUM(daily!$A69))</f>
        <v>17532</v>
      </c>
      <c r="Q69">
        <f>SUMIFS(COT!H:H,COT!$A:$A,YEAR(daily!$A69),COT!$B:$B,WEEKNUM(daily!$A69))</f>
        <v>26534</v>
      </c>
      <c r="R69">
        <f>SUMIFS(COT!I:I,COT!$A:$A,YEAR(daily!$A69),COT!$B:$B,WEEKNUM(daily!$A69))</f>
        <v>331617</v>
      </c>
      <c r="S69">
        <f>SUMIFS(COT!J:J,COT!$A:$A,YEAR(daily!$A69),COT!$B:$B,WEEKNUM(daily!$A69))</f>
        <v>361430</v>
      </c>
      <c r="T69">
        <f>SUMIFS(COT!K:K,COT!$A:$A,YEAR(daily!$A69),COT!$B:$B,WEEKNUM(daily!$A69))</f>
        <v>52938</v>
      </c>
      <c r="U69">
        <f>SUMIFS(COT!L:L,COT!$A:$A,YEAR(daily!$A69),COT!$B:$B,WEEKNUM(daily!$A69))</f>
        <v>54107</v>
      </c>
      <c r="V69">
        <f>SUMIFS(COT!M:M,COT!$A:$A,YEAR(daily!$A69),COT!$B:$B,WEEKNUM(daily!$A69))</f>
        <v>33</v>
      </c>
      <c r="W69">
        <f>SUMIFS(COT!N:N,COT!$A:$A,YEAR(daily!$A69),COT!$B:$B,WEEKNUM(daily!$A69))</f>
        <v>23</v>
      </c>
      <c r="X69">
        <f>SUMIFS(COT!O:O,COT!$A:$A,YEAR(daily!$A69),COT!$B:$B,WEEKNUM(daily!$A69))</f>
        <v>28</v>
      </c>
      <c r="Y69">
        <f>SUMIFS(COT!P:P,COT!$A:$A,YEAR(daily!$A69),COT!$B:$B,WEEKNUM(daily!$A69))</f>
        <v>76</v>
      </c>
      <c r="Z69">
        <f>SUMIFS(COT!Q:Q,COT!$A:$A,YEAR(daily!$A69),COT!$B:$B,WEEKNUM(daily!$A69))</f>
        <v>85</v>
      </c>
      <c r="AA69">
        <f>SUMIFS(Saudi!B:B,Saudi!$A:$A,YEAR(daily!$A69))</f>
        <v>258.10000000000002</v>
      </c>
      <c r="AB69">
        <f>SUMIFS(Saudi!C:C,Saudi!$A:$A,YEAR(daily!$A69))</f>
        <v>235.471</v>
      </c>
      <c r="AC69">
        <f>SUMIFS(Saudi!F:F,Saudi!$A:$A,YEAR(daily!$A69))</f>
        <v>3468177</v>
      </c>
      <c r="AD69">
        <f>SUMIFS(Saudi!G:G,Saudi!$A:$A,YEAR(daily!$A69))</f>
        <v>30.206255765126471</v>
      </c>
      <c r="AE69">
        <f>SUMIFS(Saudi!H:H,Saudi!$A:$A,YEAR(daily!$A69))</f>
        <v>104760641.50072902</v>
      </c>
      <c r="AF69" s="5">
        <f t="shared" si="2"/>
        <v>6</v>
      </c>
      <c r="AG69" s="5">
        <f t="shared" si="3"/>
        <v>2000</v>
      </c>
    </row>
    <row r="70" spans="1:33">
      <c r="A70" s="3">
        <v>36684</v>
      </c>
      <c r="B70" s="1">
        <v>112594</v>
      </c>
      <c r="C70" s="1">
        <v>35938</v>
      </c>
      <c r="D70" s="1">
        <v>22483</v>
      </c>
      <c r="E70" s="1">
        <v>29.95</v>
      </c>
      <c r="F70" s="1">
        <v>28.66</v>
      </c>
      <c r="G70" s="1">
        <v>28.13</v>
      </c>
      <c r="H70" s="2">
        <v>46.3</v>
      </c>
      <c r="I70" s="2">
        <v>27.6</v>
      </c>
      <c r="J70" s="2">
        <v>76.900000000000006</v>
      </c>
      <c r="K70" s="2">
        <v>75.599999999999994</v>
      </c>
      <c r="L70">
        <f>SUMIFS(US!B:B,US!$D:$D,YEAR(daily!$A70),US!$E:$E,MONTH(daily!$A70))</f>
        <v>9078</v>
      </c>
      <c r="M70">
        <f>SUMIFS(US!C:C,US!$D:$D,YEAR(daily!$A70),US!$E:$E,MONTH(daily!$A70))</f>
        <v>20054</v>
      </c>
      <c r="N70">
        <f>SUMIFS(COT!E:E,COT!$A:$A,YEAR(daily!$A70),COT!$B:$B,WEEKNUM(daily!$A70))</f>
        <v>459603</v>
      </c>
      <c r="O70">
        <f>SUMIFS(COT!F:F,COT!$A:$A,YEAR(daily!$A70),COT!$B:$B,WEEKNUM(daily!$A70))</f>
        <v>48514</v>
      </c>
      <c r="P70">
        <f>SUMIFS(COT!G:G,COT!$A:$A,YEAR(daily!$A70),COT!$B:$B,WEEKNUM(daily!$A70))</f>
        <v>17532</v>
      </c>
      <c r="Q70">
        <f>SUMIFS(COT!H:H,COT!$A:$A,YEAR(daily!$A70),COT!$B:$B,WEEKNUM(daily!$A70))</f>
        <v>26534</v>
      </c>
      <c r="R70">
        <f>SUMIFS(COT!I:I,COT!$A:$A,YEAR(daily!$A70),COT!$B:$B,WEEKNUM(daily!$A70))</f>
        <v>331617</v>
      </c>
      <c r="S70">
        <f>SUMIFS(COT!J:J,COT!$A:$A,YEAR(daily!$A70),COT!$B:$B,WEEKNUM(daily!$A70))</f>
        <v>361430</v>
      </c>
      <c r="T70">
        <f>SUMIFS(COT!K:K,COT!$A:$A,YEAR(daily!$A70),COT!$B:$B,WEEKNUM(daily!$A70))</f>
        <v>52938</v>
      </c>
      <c r="U70">
        <f>SUMIFS(COT!L:L,COT!$A:$A,YEAR(daily!$A70),COT!$B:$B,WEEKNUM(daily!$A70))</f>
        <v>54107</v>
      </c>
      <c r="V70">
        <f>SUMIFS(COT!M:M,COT!$A:$A,YEAR(daily!$A70),COT!$B:$B,WEEKNUM(daily!$A70))</f>
        <v>33</v>
      </c>
      <c r="W70">
        <f>SUMIFS(COT!N:N,COT!$A:$A,YEAR(daily!$A70),COT!$B:$B,WEEKNUM(daily!$A70))</f>
        <v>23</v>
      </c>
      <c r="X70">
        <f>SUMIFS(COT!O:O,COT!$A:$A,YEAR(daily!$A70),COT!$B:$B,WEEKNUM(daily!$A70))</f>
        <v>28</v>
      </c>
      <c r="Y70">
        <f>SUMIFS(COT!P:P,COT!$A:$A,YEAR(daily!$A70),COT!$B:$B,WEEKNUM(daily!$A70))</f>
        <v>76</v>
      </c>
      <c r="Z70">
        <f>SUMIFS(COT!Q:Q,COT!$A:$A,YEAR(daily!$A70),COT!$B:$B,WEEKNUM(daily!$A70))</f>
        <v>85</v>
      </c>
      <c r="AA70">
        <f>SUMIFS(Saudi!B:B,Saudi!$A:$A,YEAR(daily!$A70))</f>
        <v>258.10000000000002</v>
      </c>
      <c r="AB70">
        <f>SUMIFS(Saudi!C:C,Saudi!$A:$A,YEAR(daily!$A70))</f>
        <v>235.471</v>
      </c>
      <c r="AC70">
        <f>SUMIFS(Saudi!F:F,Saudi!$A:$A,YEAR(daily!$A70))</f>
        <v>3468177</v>
      </c>
      <c r="AD70">
        <f>SUMIFS(Saudi!G:G,Saudi!$A:$A,YEAR(daily!$A70))</f>
        <v>30.206255765126471</v>
      </c>
      <c r="AE70">
        <f>SUMIFS(Saudi!H:H,Saudi!$A:$A,YEAR(daily!$A70))</f>
        <v>104760641.50072902</v>
      </c>
      <c r="AF70" s="5">
        <f t="shared" si="2"/>
        <v>6</v>
      </c>
      <c r="AG70" s="5">
        <f t="shared" si="3"/>
        <v>2000</v>
      </c>
    </row>
    <row r="71" spans="1:33">
      <c r="A71" s="3">
        <v>36685</v>
      </c>
      <c r="B71" s="1">
        <v>105280</v>
      </c>
      <c r="C71" s="1">
        <v>36955</v>
      </c>
      <c r="D71" s="1">
        <v>23079</v>
      </c>
      <c r="E71" s="1">
        <v>29.78</v>
      </c>
      <c r="F71" s="1">
        <v>28.39</v>
      </c>
      <c r="G71" s="1">
        <v>27.83</v>
      </c>
      <c r="H71" s="2">
        <v>46.3</v>
      </c>
      <c r="I71" s="2">
        <v>27.6</v>
      </c>
      <c r="J71" s="2">
        <v>76.900000000000006</v>
      </c>
      <c r="K71" s="2">
        <v>75.599999999999994</v>
      </c>
      <c r="L71">
        <f>SUMIFS(US!B:B,US!$D:$D,YEAR(daily!$A71),US!$E:$E,MONTH(daily!$A71))</f>
        <v>9078</v>
      </c>
      <c r="M71">
        <f>SUMIFS(US!C:C,US!$D:$D,YEAR(daily!$A71),US!$E:$E,MONTH(daily!$A71))</f>
        <v>20054</v>
      </c>
      <c r="N71">
        <f>SUMIFS(COT!E:E,COT!$A:$A,YEAR(daily!$A71),COT!$B:$B,WEEKNUM(daily!$A71))</f>
        <v>459603</v>
      </c>
      <c r="O71">
        <f>SUMIFS(COT!F:F,COT!$A:$A,YEAR(daily!$A71),COT!$B:$B,WEEKNUM(daily!$A71))</f>
        <v>48514</v>
      </c>
      <c r="P71">
        <f>SUMIFS(COT!G:G,COT!$A:$A,YEAR(daily!$A71),COT!$B:$B,WEEKNUM(daily!$A71))</f>
        <v>17532</v>
      </c>
      <c r="Q71">
        <f>SUMIFS(COT!H:H,COT!$A:$A,YEAR(daily!$A71),COT!$B:$B,WEEKNUM(daily!$A71))</f>
        <v>26534</v>
      </c>
      <c r="R71">
        <f>SUMIFS(COT!I:I,COT!$A:$A,YEAR(daily!$A71),COT!$B:$B,WEEKNUM(daily!$A71))</f>
        <v>331617</v>
      </c>
      <c r="S71">
        <f>SUMIFS(COT!J:J,COT!$A:$A,YEAR(daily!$A71),COT!$B:$B,WEEKNUM(daily!$A71))</f>
        <v>361430</v>
      </c>
      <c r="T71">
        <f>SUMIFS(COT!K:K,COT!$A:$A,YEAR(daily!$A71),COT!$B:$B,WEEKNUM(daily!$A71))</f>
        <v>52938</v>
      </c>
      <c r="U71">
        <f>SUMIFS(COT!L:L,COT!$A:$A,YEAR(daily!$A71),COT!$B:$B,WEEKNUM(daily!$A71))</f>
        <v>54107</v>
      </c>
      <c r="V71">
        <f>SUMIFS(COT!M:M,COT!$A:$A,YEAR(daily!$A71),COT!$B:$B,WEEKNUM(daily!$A71))</f>
        <v>33</v>
      </c>
      <c r="W71">
        <f>SUMIFS(COT!N:N,COT!$A:$A,YEAR(daily!$A71),COT!$B:$B,WEEKNUM(daily!$A71))</f>
        <v>23</v>
      </c>
      <c r="X71">
        <f>SUMIFS(COT!O:O,COT!$A:$A,YEAR(daily!$A71),COT!$B:$B,WEEKNUM(daily!$A71))</f>
        <v>28</v>
      </c>
      <c r="Y71">
        <f>SUMIFS(COT!P:P,COT!$A:$A,YEAR(daily!$A71),COT!$B:$B,WEEKNUM(daily!$A71))</f>
        <v>76</v>
      </c>
      <c r="Z71">
        <f>SUMIFS(COT!Q:Q,COT!$A:$A,YEAR(daily!$A71),COT!$B:$B,WEEKNUM(daily!$A71))</f>
        <v>85</v>
      </c>
      <c r="AA71">
        <f>SUMIFS(Saudi!B:B,Saudi!$A:$A,YEAR(daily!$A71))</f>
        <v>258.10000000000002</v>
      </c>
      <c r="AB71">
        <f>SUMIFS(Saudi!C:C,Saudi!$A:$A,YEAR(daily!$A71))</f>
        <v>235.471</v>
      </c>
      <c r="AC71">
        <f>SUMIFS(Saudi!F:F,Saudi!$A:$A,YEAR(daily!$A71))</f>
        <v>3468177</v>
      </c>
      <c r="AD71">
        <f>SUMIFS(Saudi!G:G,Saudi!$A:$A,YEAR(daily!$A71))</f>
        <v>30.206255765126471</v>
      </c>
      <c r="AE71">
        <f>SUMIFS(Saudi!H:H,Saudi!$A:$A,YEAR(daily!$A71))</f>
        <v>104760641.50072902</v>
      </c>
      <c r="AF71" s="5">
        <f t="shared" si="2"/>
        <v>6</v>
      </c>
      <c r="AG71" s="5">
        <f t="shared" si="3"/>
        <v>2000</v>
      </c>
    </row>
    <row r="72" spans="1:33">
      <c r="A72" s="3">
        <v>36686</v>
      </c>
      <c r="B72" s="1">
        <v>103768</v>
      </c>
      <c r="C72" s="1">
        <v>36912</v>
      </c>
      <c r="D72" s="1">
        <v>26203</v>
      </c>
      <c r="E72" s="1">
        <v>30.2</v>
      </c>
      <c r="F72" s="1">
        <v>28.46</v>
      </c>
      <c r="G72" s="1">
        <v>27.89</v>
      </c>
      <c r="H72" s="2">
        <v>46.3</v>
      </c>
      <c r="I72" s="2">
        <v>27.6</v>
      </c>
      <c r="J72" s="2">
        <v>76.900000000000006</v>
      </c>
      <c r="K72" s="2">
        <v>75.599999999999994</v>
      </c>
      <c r="L72">
        <f>SUMIFS(US!B:B,US!$D:$D,YEAR(daily!$A72),US!$E:$E,MONTH(daily!$A72))</f>
        <v>9078</v>
      </c>
      <c r="M72">
        <f>SUMIFS(US!C:C,US!$D:$D,YEAR(daily!$A72),US!$E:$E,MONTH(daily!$A72))</f>
        <v>20054</v>
      </c>
      <c r="N72">
        <f>SUMIFS(COT!E:E,COT!$A:$A,YEAR(daily!$A72),COT!$B:$B,WEEKNUM(daily!$A72))</f>
        <v>459603</v>
      </c>
      <c r="O72">
        <f>SUMIFS(COT!F:F,COT!$A:$A,YEAR(daily!$A72),COT!$B:$B,WEEKNUM(daily!$A72))</f>
        <v>48514</v>
      </c>
      <c r="P72">
        <f>SUMIFS(COT!G:G,COT!$A:$A,YEAR(daily!$A72),COT!$B:$B,WEEKNUM(daily!$A72))</f>
        <v>17532</v>
      </c>
      <c r="Q72">
        <f>SUMIFS(COT!H:H,COT!$A:$A,YEAR(daily!$A72),COT!$B:$B,WEEKNUM(daily!$A72))</f>
        <v>26534</v>
      </c>
      <c r="R72">
        <f>SUMIFS(COT!I:I,COT!$A:$A,YEAR(daily!$A72),COT!$B:$B,WEEKNUM(daily!$A72))</f>
        <v>331617</v>
      </c>
      <c r="S72">
        <f>SUMIFS(COT!J:J,COT!$A:$A,YEAR(daily!$A72),COT!$B:$B,WEEKNUM(daily!$A72))</f>
        <v>361430</v>
      </c>
      <c r="T72">
        <f>SUMIFS(COT!K:K,COT!$A:$A,YEAR(daily!$A72),COT!$B:$B,WEEKNUM(daily!$A72))</f>
        <v>52938</v>
      </c>
      <c r="U72">
        <f>SUMIFS(COT!L:L,COT!$A:$A,YEAR(daily!$A72),COT!$B:$B,WEEKNUM(daily!$A72))</f>
        <v>54107</v>
      </c>
      <c r="V72">
        <f>SUMIFS(COT!M:M,COT!$A:$A,YEAR(daily!$A72),COT!$B:$B,WEEKNUM(daily!$A72))</f>
        <v>33</v>
      </c>
      <c r="W72">
        <f>SUMIFS(COT!N:N,COT!$A:$A,YEAR(daily!$A72),COT!$B:$B,WEEKNUM(daily!$A72))</f>
        <v>23</v>
      </c>
      <c r="X72">
        <f>SUMIFS(COT!O:O,COT!$A:$A,YEAR(daily!$A72),COT!$B:$B,WEEKNUM(daily!$A72))</f>
        <v>28</v>
      </c>
      <c r="Y72">
        <f>SUMIFS(COT!P:P,COT!$A:$A,YEAR(daily!$A72),COT!$B:$B,WEEKNUM(daily!$A72))</f>
        <v>76</v>
      </c>
      <c r="Z72">
        <f>SUMIFS(COT!Q:Q,COT!$A:$A,YEAR(daily!$A72),COT!$B:$B,WEEKNUM(daily!$A72))</f>
        <v>85</v>
      </c>
      <c r="AA72">
        <f>SUMIFS(Saudi!B:B,Saudi!$A:$A,YEAR(daily!$A72))</f>
        <v>258.10000000000002</v>
      </c>
      <c r="AB72">
        <f>SUMIFS(Saudi!C:C,Saudi!$A:$A,YEAR(daily!$A72))</f>
        <v>235.471</v>
      </c>
      <c r="AC72">
        <f>SUMIFS(Saudi!F:F,Saudi!$A:$A,YEAR(daily!$A72))</f>
        <v>3468177</v>
      </c>
      <c r="AD72">
        <f>SUMIFS(Saudi!G:G,Saudi!$A:$A,YEAR(daily!$A72))</f>
        <v>30.206255765126471</v>
      </c>
      <c r="AE72">
        <f>SUMIFS(Saudi!H:H,Saudi!$A:$A,YEAR(daily!$A72))</f>
        <v>104760641.50072902</v>
      </c>
      <c r="AF72" s="5">
        <f t="shared" si="2"/>
        <v>6</v>
      </c>
      <c r="AG72" s="5">
        <f t="shared" si="3"/>
        <v>2000</v>
      </c>
    </row>
    <row r="73" spans="1:33">
      <c r="A73" s="3">
        <v>36689</v>
      </c>
      <c r="B73" s="1">
        <v>103861</v>
      </c>
      <c r="C73" s="1">
        <v>38147</v>
      </c>
      <c r="D73" s="1">
        <v>23940</v>
      </c>
      <c r="E73" s="1">
        <v>31.74</v>
      </c>
      <c r="F73" s="1">
        <v>29.53</v>
      </c>
      <c r="G73" s="1">
        <v>28.85</v>
      </c>
      <c r="H73" s="2">
        <v>46.3</v>
      </c>
      <c r="I73" s="2">
        <v>27.6</v>
      </c>
      <c r="J73" s="2">
        <v>76.900000000000006</v>
      </c>
      <c r="K73" s="2">
        <v>75.599999999999994</v>
      </c>
      <c r="L73">
        <f>SUMIFS(US!B:B,US!$D:$D,YEAR(daily!$A73),US!$E:$E,MONTH(daily!$A73))</f>
        <v>9078</v>
      </c>
      <c r="M73">
        <f>SUMIFS(US!C:C,US!$D:$D,YEAR(daily!$A73),US!$E:$E,MONTH(daily!$A73))</f>
        <v>20054</v>
      </c>
      <c r="N73">
        <f>SUMIFS(COT!E:E,COT!$A:$A,YEAR(daily!$A73),COT!$B:$B,WEEKNUM(daily!$A73))</f>
        <v>505772</v>
      </c>
      <c r="O73">
        <f>SUMIFS(COT!F:F,COT!$A:$A,YEAR(daily!$A73),COT!$B:$B,WEEKNUM(daily!$A73))</f>
        <v>51276</v>
      </c>
      <c r="P73">
        <f>SUMIFS(COT!G:G,COT!$A:$A,YEAR(daily!$A73),COT!$B:$B,WEEKNUM(daily!$A73))</f>
        <v>21277</v>
      </c>
      <c r="Q73">
        <f>SUMIFS(COT!H:H,COT!$A:$A,YEAR(daily!$A73),COT!$B:$B,WEEKNUM(daily!$A73))</f>
        <v>31754</v>
      </c>
      <c r="R73">
        <f>SUMIFS(COT!I:I,COT!$A:$A,YEAR(daily!$A73),COT!$B:$B,WEEKNUM(daily!$A73))</f>
        <v>371178</v>
      </c>
      <c r="S73">
        <f>SUMIFS(COT!J:J,COT!$A:$A,YEAR(daily!$A73),COT!$B:$B,WEEKNUM(daily!$A73))</f>
        <v>403935</v>
      </c>
      <c r="T73">
        <f>SUMIFS(COT!K:K,COT!$A:$A,YEAR(daily!$A73),COT!$B:$B,WEEKNUM(daily!$A73))</f>
        <v>51564</v>
      </c>
      <c r="U73">
        <f>SUMIFS(COT!L:L,COT!$A:$A,YEAR(daily!$A73),COT!$B:$B,WEEKNUM(daily!$A73))</f>
        <v>48806</v>
      </c>
      <c r="V73">
        <f>SUMIFS(COT!M:M,COT!$A:$A,YEAR(daily!$A73),COT!$B:$B,WEEKNUM(daily!$A73))</f>
        <v>38</v>
      </c>
      <c r="W73">
        <f>SUMIFS(COT!N:N,COT!$A:$A,YEAR(daily!$A73),COT!$B:$B,WEEKNUM(daily!$A73))</f>
        <v>33</v>
      </c>
      <c r="X73">
        <f>SUMIFS(COT!O:O,COT!$A:$A,YEAR(daily!$A73),COT!$B:$B,WEEKNUM(daily!$A73))</f>
        <v>36</v>
      </c>
      <c r="Y73">
        <f>SUMIFS(COT!P:P,COT!$A:$A,YEAR(daily!$A73),COT!$B:$B,WEEKNUM(daily!$A73))</f>
        <v>79</v>
      </c>
      <c r="Z73">
        <f>SUMIFS(COT!Q:Q,COT!$A:$A,YEAR(daily!$A73),COT!$B:$B,WEEKNUM(daily!$A73))</f>
        <v>95</v>
      </c>
      <c r="AA73">
        <f>SUMIFS(Saudi!B:B,Saudi!$A:$A,YEAR(daily!$A73))</f>
        <v>258.10000000000002</v>
      </c>
      <c r="AB73">
        <f>SUMIFS(Saudi!C:C,Saudi!$A:$A,YEAR(daily!$A73))</f>
        <v>235.471</v>
      </c>
      <c r="AC73">
        <f>SUMIFS(Saudi!F:F,Saudi!$A:$A,YEAR(daily!$A73))</f>
        <v>3468177</v>
      </c>
      <c r="AD73">
        <f>SUMIFS(Saudi!G:G,Saudi!$A:$A,YEAR(daily!$A73))</f>
        <v>30.206255765126471</v>
      </c>
      <c r="AE73">
        <f>SUMIFS(Saudi!H:H,Saudi!$A:$A,YEAR(daily!$A73))</f>
        <v>104760641.50072902</v>
      </c>
      <c r="AF73" s="5">
        <f t="shared" si="2"/>
        <v>6</v>
      </c>
      <c r="AG73" s="5">
        <f t="shared" si="3"/>
        <v>2000</v>
      </c>
    </row>
    <row r="74" spans="1:33">
      <c r="A74" s="3">
        <v>36690</v>
      </c>
      <c r="B74" s="1">
        <v>103063</v>
      </c>
      <c r="C74" s="1">
        <v>38547</v>
      </c>
      <c r="D74" s="1">
        <v>24584</v>
      </c>
      <c r="E74" s="1">
        <v>32.56</v>
      </c>
      <c r="F74" s="1">
        <v>30.16</v>
      </c>
      <c r="G74" s="1">
        <v>29.41</v>
      </c>
      <c r="H74" s="2">
        <v>46.3</v>
      </c>
      <c r="I74" s="2">
        <v>27.6</v>
      </c>
      <c r="J74" s="2">
        <v>76.900000000000006</v>
      </c>
      <c r="K74" s="2">
        <v>75.599999999999994</v>
      </c>
      <c r="L74">
        <f>SUMIFS(US!B:B,US!$D:$D,YEAR(daily!$A74),US!$E:$E,MONTH(daily!$A74))</f>
        <v>9078</v>
      </c>
      <c r="M74">
        <f>SUMIFS(US!C:C,US!$D:$D,YEAR(daily!$A74),US!$E:$E,MONTH(daily!$A74))</f>
        <v>20054</v>
      </c>
      <c r="N74">
        <f>SUMIFS(COT!E:E,COT!$A:$A,YEAR(daily!$A74),COT!$B:$B,WEEKNUM(daily!$A74))</f>
        <v>505772</v>
      </c>
      <c r="O74">
        <f>SUMIFS(COT!F:F,COT!$A:$A,YEAR(daily!$A74),COT!$B:$B,WEEKNUM(daily!$A74))</f>
        <v>51276</v>
      </c>
      <c r="P74">
        <f>SUMIFS(COT!G:G,COT!$A:$A,YEAR(daily!$A74),COT!$B:$B,WEEKNUM(daily!$A74))</f>
        <v>21277</v>
      </c>
      <c r="Q74">
        <f>SUMIFS(COT!H:H,COT!$A:$A,YEAR(daily!$A74),COT!$B:$B,WEEKNUM(daily!$A74))</f>
        <v>31754</v>
      </c>
      <c r="R74">
        <f>SUMIFS(COT!I:I,COT!$A:$A,YEAR(daily!$A74),COT!$B:$B,WEEKNUM(daily!$A74))</f>
        <v>371178</v>
      </c>
      <c r="S74">
        <f>SUMIFS(COT!J:J,COT!$A:$A,YEAR(daily!$A74),COT!$B:$B,WEEKNUM(daily!$A74))</f>
        <v>403935</v>
      </c>
      <c r="T74">
        <f>SUMIFS(COT!K:K,COT!$A:$A,YEAR(daily!$A74),COT!$B:$B,WEEKNUM(daily!$A74))</f>
        <v>51564</v>
      </c>
      <c r="U74">
        <f>SUMIFS(COT!L:L,COT!$A:$A,YEAR(daily!$A74),COT!$B:$B,WEEKNUM(daily!$A74))</f>
        <v>48806</v>
      </c>
      <c r="V74">
        <f>SUMIFS(COT!M:M,COT!$A:$A,YEAR(daily!$A74),COT!$B:$B,WEEKNUM(daily!$A74))</f>
        <v>38</v>
      </c>
      <c r="W74">
        <f>SUMIFS(COT!N:N,COT!$A:$A,YEAR(daily!$A74),COT!$B:$B,WEEKNUM(daily!$A74))</f>
        <v>33</v>
      </c>
      <c r="X74">
        <f>SUMIFS(COT!O:O,COT!$A:$A,YEAR(daily!$A74),COT!$B:$B,WEEKNUM(daily!$A74))</f>
        <v>36</v>
      </c>
      <c r="Y74">
        <f>SUMIFS(COT!P:P,COT!$A:$A,YEAR(daily!$A74),COT!$B:$B,WEEKNUM(daily!$A74))</f>
        <v>79</v>
      </c>
      <c r="Z74">
        <f>SUMIFS(COT!Q:Q,COT!$A:$A,YEAR(daily!$A74),COT!$B:$B,WEEKNUM(daily!$A74))</f>
        <v>95</v>
      </c>
      <c r="AA74">
        <f>SUMIFS(Saudi!B:B,Saudi!$A:$A,YEAR(daily!$A74))</f>
        <v>258.10000000000002</v>
      </c>
      <c r="AB74">
        <f>SUMIFS(Saudi!C:C,Saudi!$A:$A,YEAR(daily!$A74))</f>
        <v>235.471</v>
      </c>
      <c r="AC74">
        <f>SUMIFS(Saudi!F:F,Saudi!$A:$A,YEAR(daily!$A74))</f>
        <v>3468177</v>
      </c>
      <c r="AD74">
        <f>SUMIFS(Saudi!G:G,Saudi!$A:$A,YEAR(daily!$A74))</f>
        <v>30.206255765126471</v>
      </c>
      <c r="AE74">
        <f>SUMIFS(Saudi!H:H,Saudi!$A:$A,YEAR(daily!$A74))</f>
        <v>104760641.50072902</v>
      </c>
      <c r="AF74" s="5">
        <f t="shared" si="2"/>
        <v>6</v>
      </c>
      <c r="AG74" s="5">
        <f t="shared" si="3"/>
        <v>2000</v>
      </c>
    </row>
    <row r="75" spans="1:33">
      <c r="A75" s="3">
        <v>36691</v>
      </c>
      <c r="B75" s="1">
        <v>103848</v>
      </c>
      <c r="C75" s="1">
        <v>43478</v>
      </c>
      <c r="D75" s="1">
        <v>23637</v>
      </c>
      <c r="E75" s="1">
        <v>32.85</v>
      </c>
      <c r="F75" s="1">
        <v>30.09</v>
      </c>
      <c r="G75" s="1">
        <v>29.33</v>
      </c>
      <c r="H75" s="2">
        <v>46.3</v>
      </c>
      <c r="I75" s="2">
        <v>27.6</v>
      </c>
      <c r="J75" s="2">
        <v>76.900000000000006</v>
      </c>
      <c r="K75" s="2">
        <v>75.599999999999994</v>
      </c>
      <c r="L75">
        <f>SUMIFS(US!B:B,US!$D:$D,YEAR(daily!$A75),US!$E:$E,MONTH(daily!$A75))</f>
        <v>9078</v>
      </c>
      <c r="M75">
        <f>SUMIFS(US!C:C,US!$D:$D,YEAR(daily!$A75),US!$E:$E,MONTH(daily!$A75))</f>
        <v>20054</v>
      </c>
      <c r="N75">
        <f>SUMIFS(COT!E:E,COT!$A:$A,YEAR(daily!$A75),COT!$B:$B,WEEKNUM(daily!$A75))</f>
        <v>505772</v>
      </c>
      <c r="O75">
        <f>SUMIFS(COT!F:F,COT!$A:$A,YEAR(daily!$A75),COT!$B:$B,WEEKNUM(daily!$A75))</f>
        <v>51276</v>
      </c>
      <c r="P75">
        <f>SUMIFS(COT!G:G,COT!$A:$A,YEAR(daily!$A75),COT!$B:$B,WEEKNUM(daily!$A75))</f>
        <v>21277</v>
      </c>
      <c r="Q75">
        <f>SUMIFS(COT!H:H,COT!$A:$A,YEAR(daily!$A75),COT!$B:$B,WEEKNUM(daily!$A75))</f>
        <v>31754</v>
      </c>
      <c r="R75">
        <f>SUMIFS(COT!I:I,COT!$A:$A,YEAR(daily!$A75),COT!$B:$B,WEEKNUM(daily!$A75))</f>
        <v>371178</v>
      </c>
      <c r="S75">
        <f>SUMIFS(COT!J:J,COT!$A:$A,YEAR(daily!$A75),COT!$B:$B,WEEKNUM(daily!$A75))</f>
        <v>403935</v>
      </c>
      <c r="T75">
        <f>SUMIFS(COT!K:K,COT!$A:$A,YEAR(daily!$A75),COT!$B:$B,WEEKNUM(daily!$A75))</f>
        <v>51564</v>
      </c>
      <c r="U75">
        <f>SUMIFS(COT!L:L,COT!$A:$A,YEAR(daily!$A75),COT!$B:$B,WEEKNUM(daily!$A75))</f>
        <v>48806</v>
      </c>
      <c r="V75">
        <f>SUMIFS(COT!M:M,COT!$A:$A,YEAR(daily!$A75),COT!$B:$B,WEEKNUM(daily!$A75))</f>
        <v>38</v>
      </c>
      <c r="W75">
        <f>SUMIFS(COT!N:N,COT!$A:$A,YEAR(daily!$A75),COT!$B:$B,WEEKNUM(daily!$A75))</f>
        <v>33</v>
      </c>
      <c r="X75">
        <f>SUMIFS(COT!O:O,COT!$A:$A,YEAR(daily!$A75),COT!$B:$B,WEEKNUM(daily!$A75))</f>
        <v>36</v>
      </c>
      <c r="Y75">
        <f>SUMIFS(COT!P:P,COT!$A:$A,YEAR(daily!$A75),COT!$B:$B,WEEKNUM(daily!$A75))</f>
        <v>79</v>
      </c>
      <c r="Z75">
        <f>SUMIFS(COT!Q:Q,COT!$A:$A,YEAR(daily!$A75),COT!$B:$B,WEEKNUM(daily!$A75))</f>
        <v>95</v>
      </c>
      <c r="AA75">
        <f>SUMIFS(Saudi!B:B,Saudi!$A:$A,YEAR(daily!$A75))</f>
        <v>258.10000000000002</v>
      </c>
      <c r="AB75">
        <f>SUMIFS(Saudi!C:C,Saudi!$A:$A,YEAR(daily!$A75))</f>
        <v>235.471</v>
      </c>
      <c r="AC75">
        <f>SUMIFS(Saudi!F:F,Saudi!$A:$A,YEAR(daily!$A75))</f>
        <v>3468177</v>
      </c>
      <c r="AD75">
        <f>SUMIFS(Saudi!G:G,Saudi!$A:$A,YEAR(daily!$A75))</f>
        <v>30.206255765126471</v>
      </c>
      <c r="AE75">
        <f>SUMIFS(Saudi!H:H,Saudi!$A:$A,YEAR(daily!$A75))</f>
        <v>104760641.50072902</v>
      </c>
      <c r="AF75" s="5">
        <f t="shared" si="2"/>
        <v>6</v>
      </c>
      <c r="AG75" s="5">
        <f t="shared" si="3"/>
        <v>2000</v>
      </c>
    </row>
    <row r="76" spans="1:33">
      <c r="A76" s="3">
        <v>36692</v>
      </c>
      <c r="B76" s="1">
        <v>103229</v>
      </c>
      <c r="C76" s="1">
        <v>44549</v>
      </c>
      <c r="D76" s="1">
        <v>23783</v>
      </c>
      <c r="E76" s="1">
        <v>32.950000000000003</v>
      </c>
      <c r="F76" s="1">
        <v>29.87</v>
      </c>
      <c r="G76" s="1">
        <v>29.11</v>
      </c>
      <c r="H76" s="2">
        <v>46.3</v>
      </c>
      <c r="I76" s="2">
        <v>27.6</v>
      </c>
      <c r="J76" s="2">
        <v>76.900000000000006</v>
      </c>
      <c r="K76" s="2">
        <v>75.599999999999994</v>
      </c>
      <c r="L76">
        <f>SUMIFS(US!B:B,US!$D:$D,YEAR(daily!$A76),US!$E:$E,MONTH(daily!$A76))</f>
        <v>9078</v>
      </c>
      <c r="M76">
        <f>SUMIFS(US!C:C,US!$D:$D,YEAR(daily!$A76),US!$E:$E,MONTH(daily!$A76))</f>
        <v>20054</v>
      </c>
      <c r="N76">
        <f>SUMIFS(COT!E:E,COT!$A:$A,YEAR(daily!$A76),COT!$B:$B,WEEKNUM(daily!$A76))</f>
        <v>505772</v>
      </c>
      <c r="O76">
        <f>SUMIFS(COT!F:F,COT!$A:$A,YEAR(daily!$A76),COT!$B:$B,WEEKNUM(daily!$A76))</f>
        <v>51276</v>
      </c>
      <c r="P76">
        <f>SUMIFS(COT!G:G,COT!$A:$A,YEAR(daily!$A76),COT!$B:$B,WEEKNUM(daily!$A76))</f>
        <v>21277</v>
      </c>
      <c r="Q76">
        <f>SUMIFS(COT!H:H,COT!$A:$A,YEAR(daily!$A76),COT!$B:$B,WEEKNUM(daily!$A76))</f>
        <v>31754</v>
      </c>
      <c r="R76">
        <f>SUMIFS(COT!I:I,COT!$A:$A,YEAR(daily!$A76),COT!$B:$B,WEEKNUM(daily!$A76))</f>
        <v>371178</v>
      </c>
      <c r="S76">
        <f>SUMIFS(COT!J:J,COT!$A:$A,YEAR(daily!$A76),COT!$B:$B,WEEKNUM(daily!$A76))</f>
        <v>403935</v>
      </c>
      <c r="T76">
        <f>SUMIFS(COT!K:K,COT!$A:$A,YEAR(daily!$A76),COT!$B:$B,WEEKNUM(daily!$A76))</f>
        <v>51564</v>
      </c>
      <c r="U76">
        <f>SUMIFS(COT!L:L,COT!$A:$A,YEAR(daily!$A76),COT!$B:$B,WEEKNUM(daily!$A76))</f>
        <v>48806</v>
      </c>
      <c r="V76">
        <f>SUMIFS(COT!M:M,COT!$A:$A,YEAR(daily!$A76),COT!$B:$B,WEEKNUM(daily!$A76))</f>
        <v>38</v>
      </c>
      <c r="W76">
        <f>SUMIFS(COT!N:N,COT!$A:$A,YEAR(daily!$A76),COT!$B:$B,WEEKNUM(daily!$A76))</f>
        <v>33</v>
      </c>
      <c r="X76">
        <f>SUMIFS(COT!O:O,COT!$A:$A,YEAR(daily!$A76),COT!$B:$B,WEEKNUM(daily!$A76))</f>
        <v>36</v>
      </c>
      <c r="Y76">
        <f>SUMIFS(COT!P:P,COT!$A:$A,YEAR(daily!$A76),COT!$B:$B,WEEKNUM(daily!$A76))</f>
        <v>79</v>
      </c>
      <c r="Z76">
        <f>SUMIFS(COT!Q:Q,COT!$A:$A,YEAR(daily!$A76),COT!$B:$B,WEEKNUM(daily!$A76))</f>
        <v>95</v>
      </c>
      <c r="AA76">
        <f>SUMIFS(Saudi!B:B,Saudi!$A:$A,YEAR(daily!$A76))</f>
        <v>258.10000000000002</v>
      </c>
      <c r="AB76">
        <f>SUMIFS(Saudi!C:C,Saudi!$A:$A,YEAR(daily!$A76))</f>
        <v>235.471</v>
      </c>
      <c r="AC76">
        <f>SUMIFS(Saudi!F:F,Saudi!$A:$A,YEAR(daily!$A76))</f>
        <v>3468177</v>
      </c>
      <c r="AD76">
        <f>SUMIFS(Saudi!G:G,Saudi!$A:$A,YEAR(daily!$A76))</f>
        <v>30.206255765126471</v>
      </c>
      <c r="AE76">
        <f>SUMIFS(Saudi!H:H,Saudi!$A:$A,YEAR(daily!$A76))</f>
        <v>104760641.50072902</v>
      </c>
      <c r="AF76" s="5">
        <f t="shared" si="2"/>
        <v>6</v>
      </c>
      <c r="AG76" s="5">
        <f t="shared" si="3"/>
        <v>2000</v>
      </c>
    </row>
    <row r="77" spans="1:33">
      <c r="A77" s="3">
        <v>36693</v>
      </c>
      <c r="B77" s="1">
        <v>77499</v>
      </c>
      <c r="C77" s="1">
        <v>45795</v>
      </c>
      <c r="D77" s="1">
        <v>24396</v>
      </c>
      <c r="E77" s="1">
        <v>32.33</v>
      </c>
      <c r="F77" s="1">
        <v>29.02</v>
      </c>
      <c r="G77" s="1">
        <v>28.31</v>
      </c>
      <c r="H77" s="2">
        <v>46.3</v>
      </c>
      <c r="I77" s="2">
        <v>27.6</v>
      </c>
      <c r="J77" s="2">
        <v>76.900000000000006</v>
      </c>
      <c r="K77" s="2">
        <v>75.599999999999994</v>
      </c>
      <c r="L77">
        <f>SUMIFS(US!B:B,US!$D:$D,YEAR(daily!$A77),US!$E:$E,MONTH(daily!$A77))</f>
        <v>9078</v>
      </c>
      <c r="M77">
        <f>SUMIFS(US!C:C,US!$D:$D,YEAR(daily!$A77),US!$E:$E,MONTH(daily!$A77))</f>
        <v>20054</v>
      </c>
      <c r="N77">
        <f>SUMIFS(COT!E:E,COT!$A:$A,YEAR(daily!$A77),COT!$B:$B,WEEKNUM(daily!$A77))</f>
        <v>505772</v>
      </c>
      <c r="O77">
        <f>SUMIFS(COT!F:F,COT!$A:$A,YEAR(daily!$A77),COT!$B:$B,WEEKNUM(daily!$A77))</f>
        <v>51276</v>
      </c>
      <c r="P77">
        <f>SUMIFS(COT!G:G,COT!$A:$A,YEAR(daily!$A77),COT!$B:$B,WEEKNUM(daily!$A77))</f>
        <v>21277</v>
      </c>
      <c r="Q77">
        <f>SUMIFS(COT!H:H,COT!$A:$A,YEAR(daily!$A77),COT!$B:$B,WEEKNUM(daily!$A77))</f>
        <v>31754</v>
      </c>
      <c r="R77">
        <f>SUMIFS(COT!I:I,COT!$A:$A,YEAR(daily!$A77),COT!$B:$B,WEEKNUM(daily!$A77))</f>
        <v>371178</v>
      </c>
      <c r="S77">
        <f>SUMIFS(COT!J:J,COT!$A:$A,YEAR(daily!$A77),COT!$B:$B,WEEKNUM(daily!$A77))</f>
        <v>403935</v>
      </c>
      <c r="T77">
        <f>SUMIFS(COT!K:K,COT!$A:$A,YEAR(daily!$A77),COT!$B:$B,WEEKNUM(daily!$A77))</f>
        <v>51564</v>
      </c>
      <c r="U77">
        <f>SUMIFS(COT!L:L,COT!$A:$A,YEAR(daily!$A77),COT!$B:$B,WEEKNUM(daily!$A77))</f>
        <v>48806</v>
      </c>
      <c r="V77">
        <f>SUMIFS(COT!M:M,COT!$A:$A,YEAR(daily!$A77),COT!$B:$B,WEEKNUM(daily!$A77))</f>
        <v>38</v>
      </c>
      <c r="W77">
        <f>SUMIFS(COT!N:N,COT!$A:$A,YEAR(daily!$A77),COT!$B:$B,WEEKNUM(daily!$A77))</f>
        <v>33</v>
      </c>
      <c r="X77">
        <f>SUMIFS(COT!O:O,COT!$A:$A,YEAR(daily!$A77),COT!$B:$B,WEEKNUM(daily!$A77))</f>
        <v>36</v>
      </c>
      <c r="Y77">
        <f>SUMIFS(COT!P:P,COT!$A:$A,YEAR(daily!$A77),COT!$B:$B,WEEKNUM(daily!$A77))</f>
        <v>79</v>
      </c>
      <c r="Z77">
        <f>SUMIFS(COT!Q:Q,COT!$A:$A,YEAR(daily!$A77),COT!$B:$B,WEEKNUM(daily!$A77))</f>
        <v>95</v>
      </c>
      <c r="AA77">
        <f>SUMIFS(Saudi!B:B,Saudi!$A:$A,YEAR(daily!$A77))</f>
        <v>258.10000000000002</v>
      </c>
      <c r="AB77">
        <f>SUMIFS(Saudi!C:C,Saudi!$A:$A,YEAR(daily!$A77))</f>
        <v>235.471</v>
      </c>
      <c r="AC77">
        <f>SUMIFS(Saudi!F:F,Saudi!$A:$A,YEAR(daily!$A77))</f>
        <v>3468177</v>
      </c>
      <c r="AD77">
        <f>SUMIFS(Saudi!G:G,Saudi!$A:$A,YEAR(daily!$A77))</f>
        <v>30.206255765126471</v>
      </c>
      <c r="AE77">
        <f>SUMIFS(Saudi!H:H,Saudi!$A:$A,YEAR(daily!$A77))</f>
        <v>104760641.50072902</v>
      </c>
      <c r="AF77" s="5">
        <f t="shared" si="2"/>
        <v>6</v>
      </c>
      <c r="AG77" s="5">
        <f t="shared" si="3"/>
        <v>2000</v>
      </c>
    </row>
    <row r="78" spans="1:33">
      <c r="A78" s="3">
        <v>36696</v>
      </c>
      <c r="B78" s="1">
        <v>67207</v>
      </c>
      <c r="C78" s="1">
        <v>46888</v>
      </c>
      <c r="D78" s="1">
        <v>24850</v>
      </c>
      <c r="E78" s="1">
        <v>31.69</v>
      </c>
      <c r="F78" s="1">
        <v>28.67</v>
      </c>
      <c r="G78" s="1">
        <v>28.02</v>
      </c>
      <c r="H78" s="2">
        <v>46.3</v>
      </c>
      <c r="I78" s="2">
        <v>27.6</v>
      </c>
      <c r="J78" s="2">
        <v>76.900000000000006</v>
      </c>
      <c r="K78" s="2">
        <v>75.599999999999994</v>
      </c>
      <c r="L78">
        <f>SUMIFS(US!B:B,US!$D:$D,YEAR(daily!$A78),US!$E:$E,MONTH(daily!$A78))</f>
        <v>9078</v>
      </c>
      <c r="M78">
        <f>SUMIFS(US!C:C,US!$D:$D,YEAR(daily!$A78),US!$E:$E,MONTH(daily!$A78))</f>
        <v>20054</v>
      </c>
      <c r="N78">
        <f>SUMIFS(COT!E:E,COT!$A:$A,YEAR(daily!$A78),COT!$B:$B,WEEKNUM(daily!$A78))</f>
        <v>455011</v>
      </c>
      <c r="O78">
        <f>SUMIFS(COT!F:F,COT!$A:$A,YEAR(daily!$A78),COT!$B:$B,WEEKNUM(daily!$A78))</f>
        <v>49826</v>
      </c>
      <c r="P78">
        <f>SUMIFS(COT!G:G,COT!$A:$A,YEAR(daily!$A78),COT!$B:$B,WEEKNUM(daily!$A78))</f>
        <v>18552</v>
      </c>
      <c r="Q78">
        <f>SUMIFS(COT!H:H,COT!$A:$A,YEAR(daily!$A78),COT!$B:$B,WEEKNUM(daily!$A78))</f>
        <v>21866</v>
      </c>
      <c r="R78">
        <f>SUMIFS(COT!I:I,COT!$A:$A,YEAR(daily!$A78),COT!$B:$B,WEEKNUM(daily!$A78))</f>
        <v>331157</v>
      </c>
      <c r="S78">
        <f>SUMIFS(COT!J:J,COT!$A:$A,YEAR(daily!$A78),COT!$B:$B,WEEKNUM(daily!$A78))</f>
        <v>363746</v>
      </c>
      <c r="T78">
        <f>SUMIFS(COT!K:K,COT!$A:$A,YEAR(daily!$A78),COT!$B:$B,WEEKNUM(daily!$A78))</f>
        <v>52162</v>
      </c>
      <c r="U78">
        <f>SUMIFS(COT!L:L,COT!$A:$A,YEAR(daily!$A78),COT!$B:$B,WEEKNUM(daily!$A78))</f>
        <v>50847</v>
      </c>
      <c r="V78">
        <f>SUMIFS(COT!M:M,COT!$A:$A,YEAR(daily!$A78),COT!$B:$B,WEEKNUM(daily!$A78))</f>
        <v>31</v>
      </c>
      <c r="W78">
        <f>SUMIFS(COT!N:N,COT!$A:$A,YEAR(daily!$A78),COT!$B:$B,WEEKNUM(daily!$A78))</f>
        <v>25</v>
      </c>
      <c r="X78">
        <f>SUMIFS(COT!O:O,COT!$A:$A,YEAR(daily!$A78),COT!$B:$B,WEEKNUM(daily!$A78))</f>
        <v>20</v>
      </c>
      <c r="Y78">
        <f>SUMIFS(COT!P:P,COT!$A:$A,YEAR(daily!$A78),COT!$B:$B,WEEKNUM(daily!$A78))</f>
        <v>73</v>
      </c>
      <c r="Z78">
        <f>SUMIFS(COT!Q:Q,COT!$A:$A,YEAR(daily!$A78),COT!$B:$B,WEEKNUM(daily!$A78))</f>
        <v>80</v>
      </c>
      <c r="AA78">
        <f>SUMIFS(Saudi!B:B,Saudi!$A:$A,YEAR(daily!$A78))</f>
        <v>258.10000000000002</v>
      </c>
      <c r="AB78">
        <f>SUMIFS(Saudi!C:C,Saudi!$A:$A,YEAR(daily!$A78))</f>
        <v>235.471</v>
      </c>
      <c r="AC78">
        <f>SUMIFS(Saudi!F:F,Saudi!$A:$A,YEAR(daily!$A78))</f>
        <v>3468177</v>
      </c>
      <c r="AD78">
        <f>SUMIFS(Saudi!G:G,Saudi!$A:$A,YEAR(daily!$A78))</f>
        <v>30.206255765126471</v>
      </c>
      <c r="AE78">
        <f>SUMIFS(Saudi!H:H,Saudi!$A:$A,YEAR(daily!$A78))</f>
        <v>104760641.50072902</v>
      </c>
      <c r="AF78" s="5">
        <f t="shared" si="2"/>
        <v>6</v>
      </c>
      <c r="AG78" s="5">
        <f t="shared" si="3"/>
        <v>2000</v>
      </c>
    </row>
    <row r="79" spans="1:33">
      <c r="A79" s="3">
        <v>36697</v>
      </c>
      <c r="B79" s="1">
        <v>46755</v>
      </c>
      <c r="C79" s="1">
        <v>47424</v>
      </c>
      <c r="D79" s="1">
        <v>24516</v>
      </c>
      <c r="E79" s="1">
        <v>33.049999999999997</v>
      </c>
      <c r="F79" s="1">
        <v>29.49</v>
      </c>
      <c r="G79" s="1">
        <v>28.74</v>
      </c>
      <c r="H79" s="2">
        <v>46.3</v>
      </c>
      <c r="I79" s="2">
        <v>27.6</v>
      </c>
      <c r="J79" s="2">
        <v>76.900000000000006</v>
      </c>
      <c r="K79" s="2">
        <v>75.599999999999994</v>
      </c>
      <c r="L79">
        <f>SUMIFS(US!B:B,US!$D:$D,YEAR(daily!$A79),US!$E:$E,MONTH(daily!$A79))</f>
        <v>9078</v>
      </c>
      <c r="M79">
        <f>SUMIFS(US!C:C,US!$D:$D,YEAR(daily!$A79),US!$E:$E,MONTH(daily!$A79))</f>
        <v>20054</v>
      </c>
      <c r="N79">
        <f>SUMIFS(COT!E:E,COT!$A:$A,YEAR(daily!$A79),COT!$B:$B,WEEKNUM(daily!$A79))</f>
        <v>455011</v>
      </c>
      <c r="O79">
        <f>SUMIFS(COT!F:F,COT!$A:$A,YEAR(daily!$A79),COT!$B:$B,WEEKNUM(daily!$A79))</f>
        <v>49826</v>
      </c>
      <c r="P79">
        <f>SUMIFS(COT!G:G,COT!$A:$A,YEAR(daily!$A79),COT!$B:$B,WEEKNUM(daily!$A79))</f>
        <v>18552</v>
      </c>
      <c r="Q79">
        <f>SUMIFS(COT!H:H,COT!$A:$A,YEAR(daily!$A79),COT!$B:$B,WEEKNUM(daily!$A79))</f>
        <v>21866</v>
      </c>
      <c r="R79">
        <f>SUMIFS(COT!I:I,COT!$A:$A,YEAR(daily!$A79),COT!$B:$B,WEEKNUM(daily!$A79))</f>
        <v>331157</v>
      </c>
      <c r="S79">
        <f>SUMIFS(COT!J:J,COT!$A:$A,YEAR(daily!$A79),COT!$B:$B,WEEKNUM(daily!$A79))</f>
        <v>363746</v>
      </c>
      <c r="T79">
        <f>SUMIFS(COT!K:K,COT!$A:$A,YEAR(daily!$A79),COT!$B:$B,WEEKNUM(daily!$A79))</f>
        <v>52162</v>
      </c>
      <c r="U79">
        <f>SUMIFS(COT!L:L,COT!$A:$A,YEAR(daily!$A79),COT!$B:$B,WEEKNUM(daily!$A79))</f>
        <v>50847</v>
      </c>
      <c r="V79">
        <f>SUMIFS(COT!M:M,COT!$A:$A,YEAR(daily!$A79),COT!$B:$B,WEEKNUM(daily!$A79))</f>
        <v>31</v>
      </c>
      <c r="W79">
        <f>SUMIFS(COT!N:N,COT!$A:$A,YEAR(daily!$A79),COT!$B:$B,WEEKNUM(daily!$A79))</f>
        <v>25</v>
      </c>
      <c r="X79">
        <f>SUMIFS(COT!O:O,COT!$A:$A,YEAR(daily!$A79),COT!$B:$B,WEEKNUM(daily!$A79))</f>
        <v>20</v>
      </c>
      <c r="Y79">
        <f>SUMIFS(COT!P:P,COT!$A:$A,YEAR(daily!$A79),COT!$B:$B,WEEKNUM(daily!$A79))</f>
        <v>73</v>
      </c>
      <c r="Z79">
        <f>SUMIFS(COT!Q:Q,COT!$A:$A,YEAR(daily!$A79),COT!$B:$B,WEEKNUM(daily!$A79))</f>
        <v>80</v>
      </c>
      <c r="AA79">
        <f>SUMIFS(Saudi!B:B,Saudi!$A:$A,YEAR(daily!$A79))</f>
        <v>258.10000000000002</v>
      </c>
      <c r="AB79">
        <f>SUMIFS(Saudi!C:C,Saudi!$A:$A,YEAR(daily!$A79))</f>
        <v>235.471</v>
      </c>
      <c r="AC79">
        <f>SUMIFS(Saudi!F:F,Saudi!$A:$A,YEAR(daily!$A79))</f>
        <v>3468177</v>
      </c>
      <c r="AD79">
        <f>SUMIFS(Saudi!G:G,Saudi!$A:$A,YEAR(daily!$A79))</f>
        <v>30.206255765126471</v>
      </c>
      <c r="AE79">
        <f>SUMIFS(Saudi!H:H,Saudi!$A:$A,YEAR(daily!$A79))</f>
        <v>104760641.50072902</v>
      </c>
      <c r="AF79" s="5">
        <f t="shared" si="2"/>
        <v>6</v>
      </c>
      <c r="AG79" s="5">
        <f t="shared" si="3"/>
        <v>2000</v>
      </c>
    </row>
    <row r="80" spans="1:33">
      <c r="A80" s="3">
        <v>36698</v>
      </c>
      <c r="B80" s="1">
        <v>145523</v>
      </c>
      <c r="C80" s="1">
        <v>24536</v>
      </c>
      <c r="D80" s="1">
        <v>18568</v>
      </c>
      <c r="E80" s="1">
        <v>31.37</v>
      </c>
      <c r="F80" s="1">
        <v>29.05</v>
      </c>
      <c r="G80" s="1">
        <v>28.45</v>
      </c>
      <c r="H80" s="2">
        <v>46.3</v>
      </c>
      <c r="I80" s="2">
        <v>27.6</v>
      </c>
      <c r="J80" s="2">
        <v>76.900000000000006</v>
      </c>
      <c r="K80" s="2">
        <v>75.599999999999994</v>
      </c>
      <c r="L80">
        <f>SUMIFS(US!B:B,US!$D:$D,YEAR(daily!$A80),US!$E:$E,MONTH(daily!$A80))</f>
        <v>9078</v>
      </c>
      <c r="M80">
        <f>SUMIFS(US!C:C,US!$D:$D,YEAR(daily!$A80),US!$E:$E,MONTH(daily!$A80))</f>
        <v>20054</v>
      </c>
      <c r="N80">
        <f>SUMIFS(COT!E:E,COT!$A:$A,YEAR(daily!$A80),COT!$B:$B,WEEKNUM(daily!$A80))</f>
        <v>455011</v>
      </c>
      <c r="O80">
        <f>SUMIFS(COT!F:F,COT!$A:$A,YEAR(daily!$A80),COT!$B:$B,WEEKNUM(daily!$A80))</f>
        <v>49826</v>
      </c>
      <c r="P80">
        <f>SUMIFS(COT!G:G,COT!$A:$A,YEAR(daily!$A80),COT!$B:$B,WEEKNUM(daily!$A80))</f>
        <v>18552</v>
      </c>
      <c r="Q80">
        <f>SUMIFS(COT!H:H,COT!$A:$A,YEAR(daily!$A80),COT!$B:$B,WEEKNUM(daily!$A80))</f>
        <v>21866</v>
      </c>
      <c r="R80">
        <f>SUMIFS(COT!I:I,COT!$A:$A,YEAR(daily!$A80),COT!$B:$B,WEEKNUM(daily!$A80))</f>
        <v>331157</v>
      </c>
      <c r="S80">
        <f>SUMIFS(COT!J:J,COT!$A:$A,YEAR(daily!$A80),COT!$B:$B,WEEKNUM(daily!$A80))</f>
        <v>363746</v>
      </c>
      <c r="T80">
        <f>SUMIFS(COT!K:K,COT!$A:$A,YEAR(daily!$A80),COT!$B:$B,WEEKNUM(daily!$A80))</f>
        <v>52162</v>
      </c>
      <c r="U80">
        <f>SUMIFS(COT!L:L,COT!$A:$A,YEAR(daily!$A80),COT!$B:$B,WEEKNUM(daily!$A80))</f>
        <v>50847</v>
      </c>
      <c r="V80">
        <f>SUMIFS(COT!M:M,COT!$A:$A,YEAR(daily!$A80),COT!$B:$B,WEEKNUM(daily!$A80))</f>
        <v>31</v>
      </c>
      <c r="W80">
        <f>SUMIFS(COT!N:N,COT!$A:$A,YEAR(daily!$A80),COT!$B:$B,WEEKNUM(daily!$A80))</f>
        <v>25</v>
      </c>
      <c r="X80">
        <f>SUMIFS(COT!O:O,COT!$A:$A,YEAR(daily!$A80),COT!$B:$B,WEEKNUM(daily!$A80))</f>
        <v>20</v>
      </c>
      <c r="Y80">
        <f>SUMIFS(COT!P:P,COT!$A:$A,YEAR(daily!$A80),COT!$B:$B,WEEKNUM(daily!$A80))</f>
        <v>73</v>
      </c>
      <c r="Z80">
        <f>SUMIFS(COT!Q:Q,COT!$A:$A,YEAR(daily!$A80),COT!$B:$B,WEEKNUM(daily!$A80))</f>
        <v>80</v>
      </c>
      <c r="AA80">
        <f>SUMIFS(Saudi!B:B,Saudi!$A:$A,YEAR(daily!$A80))</f>
        <v>258.10000000000002</v>
      </c>
      <c r="AB80">
        <f>SUMIFS(Saudi!C:C,Saudi!$A:$A,YEAR(daily!$A80))</f>
        <v>235.471</v>
      </c>
      <c r="AC80">
        <f>SUMIFS(Saudi!F:F,Saudi!$A:$A,YEAR(daily!$A80))</f>
        <v>3468177</v>
      </c>
      <c r="AD80">
        <f>SUMIFS(Saudi!G:G,Saudi!$A:$A,YEAR(daily!$A80))</f>
        <v>30.206255765126471</v>
      </c>
      <c r="AE80">
        <f>SUMIFS(Saudi!H:H,Saudi!$A:$A,YEAR(daily!$A80))</f>
        <v>104760641.50072902</v>
      </c>
      <c r="AF80" s="5">
        <f t="shared" si="2"/>
        <v>6</v>
      </c>
      <c r="AG80" s="5">
        <f t="shared" si="3"/>
        <v>2000</v>
      </c>
    </row>
    <row r="81" spans="1:33">
      <c r="A81" s="3">
        <v>36699</v>
      </c>
      <c r="B81" s="1">
        <v>144372</v>
      </c>
      <c r="C81" s="1">
        <v>27329</v>
      </c>
      <c r="D81" s="1">
        <v>18428</v>
      </c>
      <c r="E81" s="1">
        <v>32.19</v>
      </c>
      <c r="F81" s="1">
        <v>29.75</v>
      </c>
      <c r="G81" s="1">
        <v>29.11</v>
      </c>
      <c r="H81" s="2">
        <v>46.3</v>
      </c>
      <c r="I81" s="2">
        <v>27.6</v>
      </c>
      <c r="J81" s="2">
        <v>76.900000000000006</v>
      </c>
      <c r="K81" s="2">
        <v>75.599999999999994</v>
      </c>
      <c r="L81">
        <f>SUMIFS(US!B:B,US!$D:$D,YEAR(daily!$A81),US!$E:$E,MONTH(daily!$A81))</f>
        <v>9078</v>
      </c>
      <c r="M81">
        <f>SUMIFS(US!C:C,US!$D:$D,YEAR(daily!$A81),US!$E:$E,MONTH(daily!$A81))</f>
        <v>20054</v>
      </c>
      <c r="N81">
        <f>SUMIFS(COT!E:E,COT!$A:$A,YEAR(daily!$A81),COT!$B:$B,WEEKNUM(daily!$A81))</f>
        <v>455011</v>
      </c>
      <c r="O81">
        <f>SUMIFS(COT!F:F,COT!$A:$A,YEAR(daily!$A81),COT!$B:$B,WEEKNUM(daily!$A81))</f>
        <v>49826</v>
      </c>
      <c r="P81">
        <f>SUMIFS(COT!G:G,COT!$A:$A,YEAR(daily!$A81),COT!$B:$B,WEEKNUM(daily!$A81))</f>
        <v>18552</v>
      </c>
      <c r="Q81">
        <f>SUMIFS(COT!H:H,COT!$A:$A,YEAR(daily!$A81),COT!$B:$B,WEEKNUM(daily!$A81))</f>
        <v>21866</v>
      </c>
      <c r="R81">
        <f>SUMIFS(COT!I:I,COT!$A:$A,YEAR(daily!$A81),COT!$B:$B,WEEKNUM(daily!$A81))</f>
        <v>331157</v>
      </c>
      <c r="S81">
        <f>SUMIFS(COT!J:J,COT!$A:$A,YEAR(daily!$A81),COT!$B:$B,WEEKNUM(daily!$A81))</f>
        <v>363746</v>
      </c>
      <c r="T81">
        <f>SUMIFS(COT!K:K,COT!$A:$A,YEAR(daily!$A81),COT!$B:$B,WEEKNUM(daily!$A81))</f>
        <v>52162</v>
      </c>
      <c r="U81">
        <f>SUMIFS(COT!L:L,COT!$A:$A,YEAR(daily!$A81),COT!$B:$B,WEEKNUM(daily!$A81))</f>
        <v>50847</v>
      </c>
      <c r="V81">
        <f>SUMIFS(COT!M:M,COT!$A:$A,YEAR(daily!$A81),COT!$B:$B,WEEKNUM(daily!$A81))</f>
        <v>31</v>
      </c>
      <c r="W81">
        <f>SUMIFS(COT!N:N,COT!$A:$A,YEAR(daily!$A81),COT!$B:$B,WEEKNUM(daily!$A81))</f>
        <v>25</v>
      </c>
      <c r="X81">
        <f>SUMIFS(COT!O:O,COT!$A:$A,YEAR(daily!$A81),COT!$B:$B,WEEKNUM(daily!$A81))</f>
        <v>20</v>
      </c>
      <c r="Y81">
        <f>SUMIFS(COT!P:P,COT!$A:$A,YEAR(daily!$A81),COT!$B:$B,WEEKNUM(daily!$A81))</f>
        <v>73</v>
      </c>
      <c r="Z81">
        <f>SUMIFS(COT!Q:Q,COT!$A:$A,YEAR(daily!$A81),COT!$B:$B,WEEKNUM(daily!$A81))</f>
        <v>80</v>
      </c>
      <c r="AA81">
        <f>SUMIFS(Saudi!B:B,Saudi!$A:$A,YEAR(daily!$A81))</f>
        <v>258.10000000000002</v>
      </c>
      <c r="AB81">
        <f>SUMIFS(Saudi!C:C,Saudi!$A:$A,YEAR(daily!$A81))</f>
        <v>235.471</v>
      </c>
      <c r="AC81">
        <f>SUMIFS(Saudi!F:F,Saudi!$A:$A,YEAR(daily!$A81))</f>
        <v>3468177</v>
      </c>
      <c r="AD81">
        <f>SUMIFS(Saudi!G:G,Saudi!$A:$A,YEAR(daily!$A81))</f>
        <v>30.206255765126471</v>
      </c>
      <c r="AE81">
        <f>SUMIFS(Saudi!H:H,Saudi!$A:$A,YEAR(daily!$A81))</f>
        <v>104760641.50072902</v>
      </c>
      <c r="AF81" s="5">
        <f t="shared" si="2"/>
        <v>6</v>
      </c>
      <c r="AG81" s="5">
        <f t="shared" si="3"/>
        <v>2000</v>
      </c>
    </row>
    <row r="82" spans="1:33">
      <c r="A82" s="3">
        <v>36700</v>
      </c>
      <c r="B82" s="1">
        <v>141606</v>
      </c>
      <c r="C82" s="1">
        <v>29057</v>
      </c>
      <c r="D82" s="1">
        <v>17606</v>
      </c>
      <c r="E82" s="1">
        <v>32.25</v>
      </c>
      <c r="F82" s="1">
        <v>29.92</v>
      </c>
      <c r="G82" s="1">
        <v>29.28</v>
      </c>
      <c r="H82" s="2">
        <v>46.3</v>
      </c>
      <c r="I82" s="2">
        <v>27.6</v>
      </c>
      <c r="J82" s="2">
        <v>76.900000000000006</v>
      </c>
      <c r="K82" s="2">
        <v>75.599999999999994</v>
      </c>
      <c r="L82">
        <f>SUMIFS(US!B:B,US!$D:$D,YEAR(daily!$A82),US!$E:$E,MONTH(daily!$A82))</f>
        <v>9078</v>
      </c>
      <c r="M82">
        <f>SUMIFS(US!C:C,US!$D:$D,YEAR(daily!$A82),US!$E:$E,MONTH(daily!$A82))</f>
        <v>20054</v>
      </c>
      <c r="N82">
        <f>SUMIFS(COT!E:E,COT!$A:$A,YEAR(daily!$A82),COT!$B:$B,WEEKNUM(daily!$A82))</f>
        <v>455011</v>
      </c>
      <c r="O82">
        <f>SUMIFS(COT!F:F,COT!$A:$A,YEAR(daily!$A82),COT!$B:$B,WEEKNUM(daily!$A82))</f>
        <v>49826</v>
      </c>
      <c r="P82">
        <f>SUMIFS(COT!G:G,COT!$A:$A,YEAR(daily!$A82),COT!$B:$B,WEEKNUM(daily!$A82))</f>
        <v>18552</v>
      </c>
      <c r="Q82">
        <f>SUMIFS(COT!H:H,COT!$A:$A,YEAR(daily!$A82),COT!$B:$B,WEEKNUM(daily!$A82))</f>
        <v>21866</v>
      </c>
      <c r="R82">
        <f>SUMIFS(COT!I:I,COT!$A:$A,YEAR(daily!$A82),COT!$B:$B,WEEKNUM(daily!$A82))</f>
        <v>331157</v>
      </c>
      <c r="S82">
        <f>SUMIFS(COT!J:J,COT!$A:$A,YEAR(daily!$A82),COT!$B:$B,WEEKNUM(daily!$A82))</f>
        <v>363746</v>
      </c>
      <c r="T82">
        <f>SUMIFS(COT!K:K,COT!$A:$A,YEAR(daily!$A82),COT!$B:$B,WEEKNUM(daily!$A82))</f>
        <v>52162</v>
      </c>
      <c r="U82">
        <f>SUMIFS(COT!L:L,COT!$A:$A,YEAR(daily!$A82),COT!$B:$B,WEEKNUM(daily!$A82))</f>
        <v>50847</v>
      </c>
      <c r="V82">
        <f>SUMIFS(COT!M:M,COT!$A:$A,YEAR(daily!$A82),COT!$B:$B,WEEKNUM(daily!$A82))</f>
        <v>31</v>
      </c>
      <c r="W82">
        <f>SUMIFS(COT!N:N,COT!$A:$A,YEAR(daily!$A82),COT!$B:$B,WEEKNUM(daily!$A82))</f>
        <v>25</v>
      </c>
      <c r="X82">
        <f>SUMIFS(COT!O:O,COT!$A:$A,YEAR(daily!$A82),COT!$B:$B,WEEKNUM(daily!$A82))</f>
        <v>20</v>
      </c>
      <c r="Y82">
        <f>SUMIFS(COT!P:P,COT!$A:$A,YEAR(daily!$A82),COT!$B:$B,WEEKNUM(daily!$A82))</f>
        <v>73</v>
      </c>
      <c r="Z82">
        <f>SUMIFS(COT!Q:Q,COT!$A:$A,YEAR(daily!$A82),COT!$B:$B,WEEKNUM(daily!$A82))</f>
        <v>80</v>
      </c>
      <c r="AA82">
        <f>SUMIFS(Saudi!B:B,Saudi!$A:$A,YEAR(daily!$A82))</f>
        <v>258.10000000000002</v>
      </c>
      <c r="AB82">
        <f>SUMIFS(Saudi!C:C,Saudi!$A:$A,YEAR(daily!$A82))</f>
        <v>235.471</v>
      </c>
      <c r="AC82">
        <f>SUMIFS(Saudi!F:F,Saudi!$A:$A,YEAR(daily!$A82))</f>
        <v>3468177</v>
      </c>
      <c r="AD82">
        <f>SUMIFS(Saudi!G:G,Saudi!$A:$A,YEAR(daily!$A82))</f>
        <v>30.206255765126471</v>
      </c>
      <c r="AE82">
        <f>SUMIFS(Saudi!H:H,Saudi!$A:$A,YEAR(daily!$A82))</f>
        <v>104760641.50072902</v>
      </c>
      <c r="AF82" s="5">
        <f t="shared" si="2"/>
        <v>6</v>
      </c>
      <c r="AG82" s="5">
        <f t="shared" si="3"/>
        <v>2000</v>
      </c>
    </row>
    <row r="83" spans="1:33">
      <c r="A83" s="3">
        <v>36703</v>
      </c>
      <c r="B83" s="1">
        <v>142656</v>
      </c>
      <c r="C83" s="1">
        <v>30192</v>
      </c>
      <c r="D83" s="1">
        <v>18493</v>
      </c>
      <c r="E83" s="1">
        <v>31.63</v>
      </c>
      <c r="F83" s="1">
        <v>29.52</v>
      </c>
      <c r="G83" s="1">
        <v>28.9</v>
      </c>
      <c r="H83" s="2">
        <v>46.3</v>
      </c>
      <c r="I83" s="2">
        <v>27.6</v>
      </c>
      <c r="J83" s="2">
        <v>76.900000000000006</v>
      </c>
      <c r="K83" s="2">
        <v>75.599999999999994</v>
      </c>
      <c r="L83">
        <f>SUMIFS(US!B:B,US!$D:$D,YEAR(daily!$A83),US!$E:$E,MONTH(daily!$A83))</f>
        <v>9078</v>
      </c>
      <c r="M83">
        <f>SUMIFS(US!C:C,US!$D:$D,YEAR(daily!$A83),US!$E:$E,MONTH(daily!$A83))</f>
        <v>20054</v>
      </c>
      <c r="N83">
        <f>SUMIFS(COT!E:E,COT!$A:$A,YEAR(daily!$A83),COT!$B:$B,WEEKNUM(daily!$A83))</f>
        <v>438951</v>
      </c>
      <c r="O83">
        <f>SUMIFS(COT!F:F,COT!$A:$A,YEAR(daily!$A83),COT!$B:$B,WEEKNUM(daily!$A83))</f>
        <v>50562</v>
      </c>
      <c r="P83">
        <f>SUMIFS(COT!G:G,COT!$A:$A,YEAR(daily!$A83),COT!$B:$B,WEEKNUM(daily!$A83))</f>
        <v>19479</v>
      </c>
      <c r="Q83">
        <f>SUMIFS(COT!H:H,COT!$A:$A,YEAR(daily!$A83),COT!$B:$B,WEEKNUM(daily!$A83))</f>
        <v>22161</v>
      </c>
      <c r="R83">
        <f>SUMIFS(COT!I:I,COT!$A:$A,YEAR(daily!$A83),COT!$B:$B,WEEKNUM(daily!$A83))</f>
        <v>316663</v>
      </c>
      <c r="S83">
        <f>SUMIFS(COT!J:J,COT!$A:$A,YEAR(daily!$A83),COT!$B:$B,WEEKNUM(daily!$A83))</f>
        <v>347433</v>
      </c>
      <c r="T83">
        <f>SUMIFS(COT!K:K,COT!$A:$A,YEAR(daily!$A83),COT!$B:$B,WEEKNUM(daily!$A83))</f>
        <v>49565</v>
      </c>
      <c r="U83">
        <f>SUMIFS(COT!L:L,COT!$A:$A,YEAR(daily!$A83),COT!$B:$B,WEEKNUM(daily!$A83))</f>
        <v>49878</v>
      </c>
      <c r="V83">
        <f>SUMIFS(COT!M:M,COT!$A:$A,YEAR(daily!$A83),COT!$B:$B,WEEKNUM(daily!$A83))</f>
        <v>40</v>
      </c>
      <c r="W83">
        <f>SUMIFS(COT!N:N,COT!$A:$A,YEAR(daily!$A83),COT!$B:$B,WEEKNUM(daily!$A83))</f>
        <v>25</v>
      </c>
      <c r="X83">
        <f>SUMIFS(COT!O:O,COT!$A:$A,YEAR(daily!$A83),COT!$B:$B,WEEKNUM(daily!$A83))</f>
        <v>27</v>
      </c>
      <c r="Y83">
        <f>SUMIFS(COT!P:P,COT!$A:$A,YEAR(daily!$A83),COT!$B:$B,WEEKNUM(daily!$A83))</f>
        <v>75</v>
      </c>
      <c r="Z83">
        <f>SUMIFS(COT!Q:Q,COT!$A:$A,YEAR(daily!$A83),COT!$B:$B,WEEKNUM(daily!$A83))</f>
        <v>85</v>
      </c>
      <c r="AA83">
        <f>SUMIFS(Saudi!B:B,Saudi!$A:$A,YEAR(daily!$A83))</f>
        <v>258.10000000000002</v>
      </c>
      <c r="AB83">
        <f>SUMIFS(Saudi!C:C,Saudi!$A:$A,YEAR(daily!$A83))</f>
        <v>235.471</v>
      </c>
      <c r="AC83">
        <f>SUMIFS(Saudi!F:F,Saudi!$A:$A,YEAR(daily!$A83))</f>
        <v>3468177</v>
      </c>
      <c r="AD83">
        <f>SUMIFS(Saudi!G:G,Saudi!$A:$A,YEAR(daily!$A83))</f>
        <v>30.206255765126471</v>
      </c>
      <c r="AE83">
        <f>SUMIFS(Saudi!H:H,Saudi!$A:$A,YEAR(daily!$A83))</f>
        <v>104760641.50072902</v>
      </c>
      <c r="AF83" s="5">
        <f t="shared" si="2"/>
        <v>6</v>
      </c>
      <c r="AG83" s="5">
        <f t="shared" si="3"/>
        <v>2000</v>
      </c>
    </row>
    <row r="84" spans="1:33">
      <c r="A84" s="3">
        <v>36704</v>
      </c>
      <c r="B84" s="1">
        <v>139710</v>
      </c>
      <c r="C84" s="1">
        <v>29922</v>
      </c>
      <c r="D84" s="1">
        <v>18358</v>
      </c>
      <c r="E84" s="1">
        <v>32.06</v>
      </c>
      <c r="F84" s="1">
        <v>30.01</v>
      </c>
      <c r="G84" s="1">
        <v>29.38</v>
      </c>
      <c r="H84" s="2">
        <v>46.3</v>
      </c>
      <c r="I84" s="2">
        <v>27.6</v>
      </c>
      <c r="J84" s="2">
        <v>76.900000000000006</v>
      </c>
      <c r="K84" s="2">
        <v>75.599999999999994</v>
      </c>
      <c r="L84">
        <f>SUMIFS(US!B:B,US!$D:$D,YEAR(daily!$A84),US!$E:$E,MONTH(daily!$A84))</f>
        <v>9078</v>
      </c>
      <c r="M84">
        <f>SUMIFS(US!C:C,US!$D:$D,YEAR(daily!$A84),US!$E:$E,MONTH(daily!$A84))</f>
        <v>20054</v>
      </c>
      <c r="N84">
        <f>SUMIFS(COT!E:E,COT!$A:$A,YEAR(daily!$A84),COT!$B:$B,WEEKNUM(daily!$A84))</f>
        <v>438951</v>
      </c>
      <c r="O84">
        <f>SUMIFS(COT!F:F,COT!$A:$A,YEAR(daily!$A84),COT!$B:$B,WEEKNUM(daily!$A84))</f>
        <v>50562</v>
      </c>
      <c r="P84">
        <f>SUMIFS(COT!G:G,COT!$A:$A,YEAR(daily!$A84),COT!$B:$B,WEEKNUM(daily!$A84))</f>
        <v>19479</v>
      </c>
      <c r="Q84">
        <f>SUMIFS(COT!H:H,COT!$A:$A,YEAR(daily!$A84),COT!$B:$B,WEEKNUM(daily!$A84))</f>
        <v>22161</v>
      </c>
      <c r="R84">
        <f>SUMIFS(COT!I:I,COT!$A:$A,YEAR(daily!$A84),COT!$B:$B,WEEKNUM(daily!$A84))</f>
        <v>316663</v>
      </c>
      <c r="S84">
        <f>SUMIFS(COT!J:J,COT!$A:$A,YEAR(daily!$A84),COT!$B:$B,WEEKNUM(daily!$A84))</f>
        <v>347433</v>
      </c>
      <c r="T84">
        <f>SUMIFS(COT!K:K,COT!$A:$A,YEAR(daily!$A84),COT!$B:$B,WEEKNUM(daily!$A84))</f>
        <v>49565</v>
      </c>
      <c r="U84">
        <f>SUMIFS(COT!L:L,COT!$A:$A,YEAR(daily!$A84),COT!$B:$B,WEEKNUM(daily!$A84))</f>
        <v>49878</v>
      </c>
      <c r="V84">
        <f>SUMIFS(COT!M:M,COT!$A:$A,YEAR(daily!$A84),COT!$B:$B,WEEKNUM(daily!$A84))</f>
        <v>40</v>
      </c>
      <c r="W84">
        <f>SUMIFS(COT!N:N,COT!$A:$A,YEAR(daily!$A84),COT!$B:$B,WEEKNUM(daily!$A84))</f>
        <v>25</v>
      </c>
      <c r="X84">
        <f>SUMIFS(COT!O:O,COT!$A:$A,YEAR(daily!$A84),COT!$B:$B,WEEKNUM(daily!$A84))</f>
        <v>27</v>
      </c>
      <c r="Y84">
        <f>SUMIFS(COT!P:P,COT!$A:$A,YEAR(daily!$A84),COT!$B:$B,WEEKNUM(daily!$A84))</f>
        <v>75</v>
      </c>
      <c r="Z84">
        <f>SUMIFS(COT!Q:Q,COT!$A:$A,YEAR(daily!$A84),COT!$B:$B,WEEKNUM(daily!$A84))</f>
        <v>85</v>
      </c>
      <c r="AA84">
        <f>SUMIFS(Saudi!B:B,Saudi!$A:$A,YEAR(daily!$A84))</f>
        <v>258.10000000000002</v>
      </c>
      <c r="AB84">
        <f>SUMIFS(Saudi!C:C,Saudi!$A:$A,YEAR(daily!$A84))</f>
        <v>235.471</v>
      </c>
      <c r="AC84">
        <f>SUMIFS(Saudi!F:F,Saudi!$A:$A,YEAR(daily!$A84))</f>
        <v>3468177</v>
      </c>
      <c r="AD84">
        <f>SUMIFS(Saudi!G:G,Saudi!$A:$A,YEAR(daily!$A84))</f>
        <v>30.206255765126471</v>
      </c>
      <c r="AE84">
        <f>SUMIFS(Saudi!H:H,Saudi!$A:$A,YEAR(daily!$A84))</f>
        <v>104760641.50072902</v>
      </c>
      <c r="AF84" s="5">
        <f t="shared" si="2"/>
        <v>6</v>
      </c>
      <c r="AG84" s="5">
        <f t="shared" si="3"/>
        <v>2000</v>
      </c>
    </row>
    <row r="85" spans="1:33">
      <c r="A85" s="3">
        <v>36705</v>
      </c>
      <c r="B85" s="1">
        <v>136274</v>
      </c>
      <c r="C85" s="1">
        <v>30901</v>
      </c>
      <c r="D85" s="1">
        <v>18844</v>
      </c>
      <c r="E85" s="1">
        <v>31.9</v>
      </c>
      <c r="F85" s="1">
        <v>29.78</v>
      </c>
      <c r="G85" s="1">
        <v>29.14</v>
      </c>
      <c r="H85" s="2">
        <v>46.3</v>
      </c>
      <c r="I85" s="2">
        <v>27.6</v>
      </c>
      <c r="J85" s="2">
        <v>76.900000000000006</v>
      </c>
      <c r="K85" s="2">
        <v>75.599999999999994</v>
      </c>
      <c r="L85">
        <f>SUMIFS(US!B:B,US!$D:$D,YEAR(daily!$A85),US!$E:$E,MONTH(daily!$A85))</f>
        <v>9078</v>
      </c>
      <c r="M85">
        <f>SUMIFS(US!C:C,US!$D:$D,YEAR(daily!$A85),US!$E:$E,MONTH(daily!$A85))</f>
        <v>20054</v>
      </c>
      <c r="N85">
        <f>SUMIFS(COT!E:E,COT!$A:$A,YEAR(daily!$A85),COT!$B:$B,WEEKNUM(daily!$A85))</f>
        <v>438951</v>
      </c>
      <c r="O85">
        <f>SUMIFS(COT!F:F,COT!$A:$A,YEAR(daily!$A85),COT!$B:$B,WEEKNUM(daily!$A85))</f>
        <v>50562</v>
      </c>
      <c r="P85">
        <f>SUMIFS(COT!G:G,COT!$A:$A,YEAR(daily!$A85),COT!$B:$B,WEEKNUM(daily!$A85))</f>
        <v>19479</v>
      </c>
      <c r="Q85">
        <f>SUMIFS(COT!H:H,COT!$A:$A,YEAR(daily!$A85),COT!$B:$B,WEEKNUM(daily!$A85))</f>
        <v>22161</v>
      </c>
      <c r="R85">
        <f>SUMIFS(COT!I:I,COT!$A:$A,YEAR(daily!$A85),COT!$B:$B,WEEKNUM(daily!$A85))</f>
        <v>316663</v>
      </c>
      <c r="S85">
        <f>SUMIFS(COT!J:J,COT!$A:$A,YEAR(daily!$A85),COT!$B:$B,WEEKNUM(daily!$A85))</f>
        <v>347433</v>
      </c>
      <c r="T85">
        <f>SUMIFS(COT!K:K,COT!$A:$A,YEAR(daily!$A85),COT!$B:$B,WEEKNUM(daily!$A85))</f>
        <v>49565</v>
      </c>
      <c r="U85">
        <f>SUMIFS(COT!L:L,COT!$A:$A,YEAR(daily!$A85),COT!$B:$B,WEEKNUM(daily!$A85))</f>
        <v>49878</v>
      </c>
      <c r="V85">
        <f>SUMIFS(COT!M:M,COT!$A:$A,YEAR(daily!$A85),COT!$B:$B,WEEKNUM(daily!$A85))</f>
        <v>40</v>
      </c>
      <c r="W85">
        <f>SUMIFS(COT!N:N,COT!$A:$A,YEAR(daily!$A85),COT!$B:$B,WEEKNUM(daily!$A85))</f>
        <v>25</v>
      </c>
      <c r="X85">
        <f>SUMIFS(COT!O:O,COT!$A:$A,YEAR(daily!$A85),COT!$B:$B,WEEKNUM(daily!$A85))</f>
        <v>27</v>
      </c>
      <c r="Y85">
        <f>SUMIFS(COT!P:P,COT!$A:$A,YEAR(daily!$A85),COT!$B:$B,WEEKNUM(daily!$A85))</f>
        <v>75</v>
      </c>
      <c r="Z85">
        <f>SUMIFS(COT!Q:Q,COT!$A:$A,YEAR(daily!$A85),COT!$B:$B,WEEKNUM(daily!$A85))</f>
        <v>85</v>
      </c>
      <c r="AA85">
        <f>SUMIFS(Saudi!B:B,Saudi!$A:$A,YEAR(daily!$A85))</f>
        <v>258.10000000000002</v>
      </c>
      <c r="AB85">
        <f>SUMIFS(Saudi!C:C,Saudi!$A:$A,YEAR(daily!$A85))</f>
        <v>235.471</v>
      </c>
      <c r="AC85">
        <f>SUMIFS(Saudi!F:F,Saudi!$A:$A,YEAR(daily!$A85))</f>
        <v>3468177</v>
      </c>
      <c r="AD85">
        <f>SUMIFS(Saudi!G:G,Saudi!$A:$A,YEAR(daily!$A85))</f>
        <v>30.206255765126471</v>
      </c>
      <c r="AE85">
        <f>SUMIFS(Saudi!H:H,Saudi!$A:$A,YEAR(daily!$A85))</f>
        <v>104760641.50072902</v>
      </c>
      <c r="AF85" s="5">
        <f t="shared" si="2"/>
        <v>6</v>
      </c>
      <c r="AG85" s="5">
        <f t="shared" si="3"/>
        <v>2000</v>
      </c>
    </row>
    <row r="86" spans="1:33">
      <c r="A86" s="3">
        <v>36706</v>
      </c>
      <c r="B86" s="1">
        <v>133191</v>
      </c>
      <c r="C86" s="1">
        <v>31192</v>
      </c>
      <c r="D86" s="1">
        <v>19309</v>
      </c>
      <c r="E86" s="1">
        <v>32.72</v>
      </c>
      <c r="F86" s="1">
        <v>30.33</v>
      </c>
      <c r="G86" s="1">
        <v>29.65</v>
      </c>
      <c r="H86" s="2">
        <v>46.3</v>
      </c>
      <c r="I86" s="2">
        <v>27.6</v>
      </c>
      <c r="J86" s="2">
        <v>76.900000000000006</v>
      </c>
      <c r="K86" s="2">
        <v>75.599999999999994</v>
      </c>
      <c r="L86">
        <f>SUMIFS(US!B:B,US!$D:$D,YEAR(daily!$A86),US!$E:$E,MONTH(daily!$A86))</f>
        <v>9078</v>
      </c>
      <c r="M86">
        <f>SUMIFS(US!C:C,US!$D:$D,YEAR(daily!$A86),US!$E:$E,MONTH(daily!$A86))</f>
        <v>20054</v>
      </c>
      <c r="N86">
        <f>SUMIFS(COT!E:E,COT!$A:$A,YEAR(daily!$A86),COT!$B:$B,WEEKNUM(daily!$A86))</f>
        <v>438951</v>
      </c>
      <c r="O86">
        <f>SUMIFS(COT!F:F,COT!$A:$A,YEAR(daily!$A86),COT!$B:$B,WEEKNUM(daily!$A86))</f>
        <v>50562</v>
      </c>
      <c r="P86">
        <f>SUMIFS(COT!G:G,COT!$A:$A,YEAR(daily!$A86),COT!$B:$B,WEEKNUM(daily!$A86))</f>
        <v>19479</v>
      </c>
      <c r="Q86">
        <f>SUMIFS(COT!H:H,COT!$A:$A,YEAR(daily!$A86),COT!$B:$B,WEEKNUM(daily!$A86))</f>
        <v>22161</v>
      </c>
      <c r="R86">
        <f>SUMIFS(COT!I:I,COT!$A:$A,YEAR(daily!$A86),COT!$B:$B,WEEKNUM(daily!$A86))</f>
        <v>316663</v>
      </c>
      <c r="S86">
        <f>SUMIFS(COT!J:J,COT!$A:$A,YEAR(daily!$A86),COT!$B:$B,WEEKNUM(daily!$A86))</f>
        <v>347433</v>
      </c>
      <c r="T86">
        <f>SUMIFS(COT!K:K,COT!$A:$A,YEAR(daily!$A86),COT!$B:$B,WEEKNUM(daily!$A86))</f>
        <v>49565</v>
      </c>
      <c r="U86">
        <f>SUMIFS(COT!L:L,COT!$A:$A,YEAR(daily!$A86),COT!$B:$B,WEEKNUM(daily!$A86))</f>
        <v>49878</v>
      </c>
      <c r="V86">
        <f>SUMIFS(COT!M:M,COT!$A:$A,YEAR(daily!$A86),COT!$B:$B,WEEKNUM(daily!$A86))</f>
        <v>40</v>
      </c>
      <c r="W86">
        <f>SUMIFS(COT!N:N,COT!$A:$A,YEAR(daily!$A86),COT!$B:$B,WEEKNUM(daily!$A86))</f>
        <v>25</v>
      </c>
      <c r="X86">
        <f>SUMIFS(COT!O:O,COT!$A:$A,YEAR(daily!$A86),COT!$B:$B,WEEKNUM(daily!$A86))</f>
        <v>27</v>
      </c>
      <c r="Y86">
        <f>SUMIFS(COT!P:P,COT!$A:$A,YEAR(daily!$A86),COT!$B:$B,WEEKNUM(daily!$A86))</f>
        <v>75</v>
      </c>
      <c r="Z86">
        <f>SUMIFS(COT!Q:Q,COT!$A:$A,YEAR(daily!$A86),COT!$B:$B,WEEKNUM(daily!$A86))</f>
        <v>85</v>
      </c>
      <c r="AA86">
        <f>SUMIFS(Saudi!B:B,Saudi!$A:$A,YEAR(daily!$A86))</f>
        <v>258.10000000000002</v>
      </c>
      <c r="AB86">
        <f>SUMIFS(Saudi!C:C,Saudi!$A:$A,YEAR(daily!$A86))</f>
        <v>235.471</v>
      </c>
      <c r="AC86">
        <f>SUMIFS(Saudi!F:F,Saudi!$A:$A,YEAR(daily!$A86))</f>
        <v>3468177</v>
      </c>
      <c r="AD86">
        <f>SUMIFS(Saudi!G:G,Saudi!$A:$A,YEAR(daily!$A86))</f>
        <v>30.206255765126471</v>
      </c>
      <c r="AE86">
        <f>SUMIFS(Saudi!H:H,Saudi!$A:$A,YEAR(daily!$A86))</f>
        <v>104760641.50072902</v>
      </c>
      <c r="AF86" s="5">
        <f t="shared" si="2"/>
        <v>6</v>
      </c>
      <c r="AG86" s="5">
        <f t="shared" si="3"/>
        <v>2000</v>
      </c>
    </row>
    <row r="87" spans="1:33">
      <c r="A87" s="3">
        <v>36707</v>
      </c>
      <c r="B87" s="1">
        <v>131978</v>
      </c>
      <c r="C87" s="1">
        <v>32473</v>
      </c>
      <c r="D87" s="1">
        <v>19274</v>
      </c>
      <c r="E87" s="1">
        <v>32.5</v>
      </c>
      <c r="F87" s="1">
        <v>30.2</v>
      </c>
      <c r="G87" s="1">
        <v>29.51</v>
      </c>
      <c r="H87" s="2">
        <v>46.3</v>
      </c>
      <c r="I87" s="2">
        <v>27.6</v>
      </c>
      <c r="J87" s="2">
        <v>76.900000000000006</v>
      </c>
      <c r="K87" s="2">
        <v>75.599999999999994</v>
      </c>
      <c r="L87">
        <f>SUMIFS(US!B:B,US!$D:$D,YEAR(daily!$A87),US!$E:$E,MONTH(daily!$A87))</f>
        <v>9078</v>
      </c>
      <c r="M87">
        <f>SUMIFS(US!C:C,US!$D:$D,YEAR(daily!$A87),US!$E:$E,MONTH(daily!$A87))</f>
        <v>20054</v>
      </c>
      <c r="N87">
        <f>SUMIFS(COT!E:E,COT!$A:$A,YEAR(daily!$A87),COT!$B:$B,WEEKNUM(daily!$A87))</f>
        <v>438951</v>
      </c>
      <c r="O87">
        <f>SUMIFS(COT!F:F,COT!$A:$A,YEAR(daily!$A87),COT!$B:$B,WEEKNUM(daily!$A87))</f>
        <v>50562</v>
      </c>
      <c r="P87">
        <f>SUMIFS(COT!G:G,COT!$A:$A,YEAR(daily!$A87),COT!$B:$B,WEEKNUM(daily!$A87))</f>
        <v>19479</v>
      </c>
      <c r="Q87">
        <f>SUMIFS(COT!H:H,COT!$A:$A,YEAR(daily!$A87),COT!$B:$B,WEEKNUM(daily!$A87))</f>
        <v>22161</v>
      </c>
      <c r="R87">
        <f>SUMIFS(COT!I:I,COT!$A:$A,YEAR(daily!$A87),COT!$B:$B,WEEKNUM(daily!$A87))</f>
        <v>316663</v>
      </c>
      <c r="S87">
        <f>SUMIFS(COT!J:J,COT!$A:$A,YEAR(daily!$A87),COT!$B:$B,WEEKNUM(daily!$A87))</f>
        <v>347433</v>
      </c>
      <c r="T87">
        <f>SUMIFS(COT!K:K,COT!$A:$A,YEAR(daily!$A87),COT!$B:$B,WEEKNUM(daily!$A87))</f>
        <v>49565</v>
      </c>
      <c r="U87">
        <f>SUMIFS(COT!L:L,COT!$A:$A,YEAR(daily!$A87),COT!$B:$B,WEEKNUM(daily!$A87))</f>
        <v>49878</v>
      </c>
      <c r="V87">
        <f>SUMIFS(COT!M:M,COT!$A:$A,YEAR(daily!$A87),COT!$B:$B,WEEKNUM(daily!$A87))</f>
        <v>40</v>
      </c>
      <c r="W87">
        <f>SUMIFS(COT!N:N,COT!$A:$A,YEAR(daily!$A87),COT!$B:$B,WEEKNUM(daily!$A87))</f>
        <v>25</v>
      </c>
      <c r="X87">
        <f>SUMIFS(COT!O:O,COT!$A:$A,YEAR(daily!$A87),COT!$B:$B,WEEKNUM(daily!$A87))</f>
        <v>27</v>
      </c>
      <c r="Y87">
        <f>SUMIFS(COT!P:P,COT!$A:$A,YEAR(daily!$A87),COT!$B:$B,WEEKNUM(daily!$A87))</f>
        <v>75</v>
      </c>
      <c r="Z87">
        <f>SUMIFS(COT!Q:Q,COT!$A:$A,YEAR(daily!$A87),COT!$B:$B,WEEKNUM(daily!$A87))</f>
        <v>85</v>
      </c>
      <c r="AA87">
        <f>SUMIFS(Saudi!B:B,Saudi!$A:$A,YEAR(daily!$A87))</f>
        <v>258.10000000000002</v>
      </c>
      <c r="AB87">
        <f>SUMIFS(Saudi!C:C,Saudi!$A:$A,YEAR(daily!$A87))</f>
        <v>235.471</v>
      </c>
      <c r="AC87">
        <f>SUMIFS(Saudi!F:F,Saudi!$A:$A,YEAR(daily!$A87))</f>
        <v>3468177</v>
      </c>
      <c r="AD87">
        <f>SUMIFS(Saudi!G:G,Saudi!$A:$A,YEAR(daily!$A87))</f>
        <v>30.206255765126471</v>
      </c>
      <c r="AE87">
        <f>SUMIFS(Saudi!H:H,Saudi!$A:$A,YEAR(daily!$A87))</f>
        <v>104760641.50072902</v>
      </c>
      <c r="AF87" s="5">
        <f t="shared" si="2"/>
        <v>6</v>
      </c>
      <c r="AG87" s="5">
        <f t="shared" si="3"/>
        <v>2000</v>
      </c>
    </row>
    <row r="88" spans="1:33">
      <c r="A88" s="3">
        <v>36712</v>
      </c>
      <c r="B88" s="1">
        <v>120281.33333333333</v>
      </c>
      <c r="C88" s="1">
        <v>26267.137931034482</v>
      </c>
      <c r="D88" s="1">
        <v>51353.387878787878</v>
      </c>
      <c r="E88" s="1">
        <v>30.67</v>
      </c>
      <c r="F88" s="1">
        <v>28.9</v>
      </c>
      <c r="G88" s="1">
        <v>28.35</v>
      </c>
      <c r="H88" s="2">
        <v>46.3</v>
      </c>
      <c r="I88" s="2">
        <v>27.6</v>
      </c>
      <c r="J88" s="2">
        <v>76.900000000000006</v>
      </c>
      <c r="K88" s="2">
        <v>75.599999999999994</v>
      </c>
      <c r="L88">
        <f>SUMIFS(US!B:B,US!$D:$D,YEAR(daily!$A88),US!$E:$E,MONTH(daily!$A88))</f>
        <v>8978</v>
      </c>
      <c r="M88">
        <f>SUMIFS(US!C:C,US!$D:$D,YEAR(daily!$A88),US!$E:$E,MONTH(daily!$A88))</f>
        <v>19696</v>
      </c>
      <c r="N88">
        <f>SUMIFS(COT!E:E,COT!$A:$A,YEAR(daily!$A88),COT!$B:$B,WEEKNUM(daily!$A88))</f>
        <v>436552</v>
      </c>
      <c r="O88">
        <f>SUMIFS(COT!F:F,COT!$A:$A,YEAR(daily!$A88),COT!$B:$B,WEEKNUM(daily!$A88))</f>
        <v>47524</v>
      </c>
      <c r="P88">
        <f>SUMIFS(COT!G:G,COT!$A:$A,YEAR(daily!$A88),COT!$B:$B,WEEKNUM(daily!$A88))</f>
        <v>18335</v>
      </c>
      <c r="Q88">
        <f>SUMIFS(COT!H:H,COT!$A:$A,YEAR(daily!$A88),COT!$B:$B,WEEKNUM(daily!$A88))</f>
        <v>25762</v>
      </c>
      <c r="R88">
        <f>SUMIFS(COT!I:I,COT!$A:$A,YEAR(daily!$A88),COT!$B:$B,WEEKNUM(daily!$A88))</f>
        <v>317508</v>
      </c>
      <c r="S88">
        <f>SUMIFS(COT!J:J,COT!$A:$A,YEAR(daily!$A88),COT!$B:$B,WEEKNUM(daily!$A88))</f>
        <v>343165</v>
      </c>
      <c r="T88">
        <f>SUMIFS(COT!K:K,COT!$A:$A,YEAR(daily!$A88),COT!$B:$B,WEEKNUM(daily!$A88))</f>
        <v>45758</v>
      </c>
      <c r="U88">
        <f>SUMIFS(COT!L:L,COT!$A:$A,YEAR(daily!$A88),COT!$B:$B,WEEKNUM(daily!$A88))</f>
        <v>49290</v>
      </c>
      <c r="V88">
        <f>SUMIFS(COT!M:M,COT!$A:$A,YEAR(daily!$A88),COT!$B:$B,WEEKNUM(daily!$A88))</f>
        <v>39</v>
      </c>
      <c r="W88">
        <f>SUMIFS(COT!N:N,COT!$A:$A,YEAR(daily!$A88),COT!$B:$B,WEEKNUM(daily!$A88))</f>
        <v>22</v>
      </c>
      <c r="X88">
        <f>SUMIFS(COT!O:O,COT!$A:$A,YEAR(daily!$A88),COT!$B:$B,WEEKNUM(daily!$A88))</f>
        <v>25</v>
      </c>
      <c r="Y88">
        <f>SUMIFS(COT!P:P,COT!$A:$A,YEAR(daily!$A88),COT!$B:$B,WEEKNUM(daily!$A88))</f>
        <v>79</v>
      </c>
      <c r="Z88">
        <f>SUMIFS(COT!Q:Q,COT!$A:$A,YEAR(daily!$A88),COT!$B:$B,WEEKNUM(daily!$A88))</f>
        <v>90</v>
      </c>
      <c r="AA88">
        <f>SUMIFS(Saudi!B:B,Saudi!$A:$A,YEAR(daily!$A88))</f>
        <v>258.10000000000002</v>
      </c>
      <c r="AB88">
        <f>SUMIFS(Saudi!C:C,Saudi!$A:$A,YEAR(daily!$A88))</f>
        <v>235.471</v>
      </c>
      <c r="AC88">
        <f>SUMIFS(Saudi!F:F,Saudi!$A:$A,YEAR(daily!$A88))</f>
        <v>3468177</v>
      </c>
      <c r="AD88">
        <f>SUMIFS(Saudi!G:G,Saudi!$A:$A,YEAR(daily!$A88))</f>
        <v>30.206255765126471</v>
      </c>
      <c r="AE88">
        <f>SUMIFS(Saudi!H:H,Saudi!$A:$A,YEAR(daily!$A88))</f>
        <v>104760641.50072902</v>
      </c>
      <c r="AF88" s="5">
        <f t="shared" si="2"/>
        <v>7</v>
      </c>
      <c r="AG88" s="5">
        <f t="shared" si="3"/>
        <v>2000</v>
      </c>
    </row>
    <row r="89" spans="1:33">
      <c r="A89" s="3">
        <v>36713</v>
      </c>
      <c r="B89" s="1">
        <v>117942</v>
      </c>
      <c r="C89" s="1">
        <v>31813</v>
      </c>
      <c r="D89" s="1">
        <v>19926</v>
      </c>
      <c r="E89" s="1">
        <v>29.99</v>
      </c>
      <c r="F89" s="1">
        <v>28.48</v>
      </c>
      <c r="G89" s="1">
        <v>27.98</v>
      </c>
      <c r="H89" s="2">
        <v>46.3</v>
      </c>
      <c r="I89" s="2">
        <v>27.6</v>
      </c>
      <c r="J89" s="2">
        <v>76.900000000000006</v>
      </c>
      <c r="K89" s="2">
        <v>75.599999999999994</v>
      </c>
      <c r="L89">
        <f>SUMIFS(US!B:B,US!$D:$D,YEAR(daily!$A89),US!$E:$E,MONTH(daily!$A89))</f>
        <v>8978</v>
      </c>
      <c r="M89">
        <f>SUMIFS(US!C:C,US!$D:$D,YEAR(daily!$A89),US!$E:$E,MONTH(daily!$A89))</f>
        <v>19696</v>
      </c>
      <c r="N89">
        <f>SUMIFS(COT!E:E,COT!$A:$A,YEAR(daily!$A89),COT!$B:$B,WEEKNUM(daily!$A89))</f>
        <v>436552</v>
      </c>
      <c r="O89">
        <f>SUMIFS(COT!F:F,COT!$A:$A,YEAR(daily!$A89),COT!$B:$B,WEEKNUM(daily!$A89))</f>
        <v>47524</v>
      </c>
      <c r="P89">
        <f>SUMIFS(COT!G:G,COT!$A:$A,YEAR(daily!$A89),COT!$B:$B,WEEKNUM(daily!$A89))</f>
        <v>18335</v>
      </c>
      <c r="Q89">
        <f>SUMIFS(COT!H:H,COT!$A:$A,YEAR(daily!$A89),COT!$B:$B,WEEKNUM(daily!$A89))</f>
        <v>25762</v>
      </c>
      <c r="R89">
        <f>SUMIFS(COT!I:I,COT!$A:$A,YEAR(daily!$A89),COT!$B:$B,WEEKNUM(daily!$A89))</f>
        <v>317508</v>
      </c>
      <c r="S89">
        <f>SUMIFS(COT!J:J,COT!$A:$A,YEAR(daily!$A89),COT!$B:$B,WEEKNUM(daily!$A89))</f>
        <v>343165</v>
      </c>
      <c r="T89">
        <f>SUMIFS(COT!K:K,COT!$A:$A,YEAR(daily!$A89),COT!$B:$B,WEEKNUM(daily!$A89))</f>
        <v>45758</v>
      </c>
      <c r="U89">
        <f>SUMIFS(COT!L:L,COT!$A:$A,YEAR(daily!$A89),COT!$B:$B,WEEKNUM(daily!$A89))</f>
        <v>49290</v>
      </c>
      <c r="V89">
        <f>SUMIFS(COT!M:M,COT!$A:$A,YEAR(daily!$A89),COT!$B:$B,WEEKNUM(daily!$A89))</f>
        <v>39</v>
      </c>
      <c r="W89">
        <f>SUMIFS(COT!N:N,COT!$A:$A,YEAR(daily!$A89),COT!$B:$B,WEEKNUM(daily!$A89))</f>
        <v>22</v>
      </c>
      <c r="X89">
        <f>SUMIFS(COT!O:O,COT!$A:$A,YEAR(daily!$A89),COT!$B:$B,WEEKNUM(daily!$A89))</f>
        <v>25</v>
      </c>
      <c r="Y89">
        <f>SUMIFS(COT!P:P,COT!$A:$A,YEAR(daily!$A89),COT!$B:$B,WEEKNUM(daily!$A89))</f>
        <v>79</v>
      </c>
      <c r="Z89">
        <f>SUMIFS(COT!Q:Q,COT!$A:$A,YEAR(daily!$A89),COT!$B:$B,WEEKNUM(daily!$A89))</f>
        <v>90</v>
      </c>
      <c r="AA89">
        <f>SUMIFS(Saudi!B:B,Saudi!$A:$A,YEAR(daily!$A89))</f>
        <v>258.10000000000002</v>
      </c>
      <c r="AB89">
        <f>SUMIFS(Saudi!C:C,Saudi!$A:$A,YEAR(daily!$A89))</f>
        <v>235.471</v>
      </c>
      <c r="AC89">
        <f>SUMIFS(Saudi!F:F,Saudi!$A:$A,YEAR(daily!$A89))</f>
        <v>3468177</v>
      </c>
      <c r="AD89">
        <f>SUMIFS(Saudi!G:G,Saudi!$A:$A,YEAR(daily!$A89))</f>
        <v>30.206255765126471</v>
      </c>
      <c r="AE89">
        <f>SUMIFS(Saudi!H:H,Saudi!$A:$A,YEAR(daily!$A89))</f>
        <v>104760641.50072902</v>
      </c>
      <c r="AF89" s="5">
        <f t="shared" si="2"/>
        <v>7</v>
      </c>
      <c r="AG89" s="5">
        <f t="shared" si="3"/>
        <v>2000</v>
      </c>
    </row>
    <row r="90" spans="1:33">
      <c r="A90" s="3">
        <v>36714</v>
      </c>
      <c r="B90" s="1">
        <v>107786</v>
      </c>
      <c r="C90" s="1">
        <v>33860</v>
      </c>
      <c r="D90" s="1">
        <v>20129</v>
      </c>
      <c r="E90" s="1">
        <v>30.28</v>
      </c>
      <c r="F90" s="1">
        <v>28.62</v>
      </c>
      <c r="G90" s="1">
        <v>28.12</v>
      </c>
      <c r="H90" s="2">
        <v>46.3</v>
      </c>
      <c r="I90" s="2">
        <v>27.6</v>
      </c>
      <c r="J90" s="2">
        <v>76.900000000000006</v>
      </c>
      <c r="K90" s="2">
        <v>75.599999999999994</v>
      </c>
      <c r="L90">
        <f>SUMIFS(US!B:B,US!$D:$D,YEAR(daily!$A90),US!$E:$E,MONTH(daily!$A90))</f>
        <v>8978</v>
      </c>
      <c r="M90">
        <f>SUMIFS(US!C:C,US!$D:$D,YEAR(daily!$A90),US!$E:$E,MONTH(daily!$A90))</f>
        <v>19696</v>
      </c>
      <c r="N90">
        <f>SUMIFS(COT!E:E,COT!$A:$A,YEAR(daily!$A90),COT!$B:$B,WEEKNUM(daily!$A90))</f>
        <v>436552</v>
      </c>
      <c r="O90">
        <f>SUMIFS(COT!F:F,COT!$A:$A,YEAR(daily!$A90),COT!$B:$B,WEEKNUM(daily!$A90))</f>
        <v>47524</v>
      </c>
      <c r="P90">
        <f>SUMIFS(COT!G:G,COT!$A:$A,YEAR(daily!$A90),COT!$B:$B,WEEKNUM(daily!$A90))</f>
        <v>18335</v>
      </c>
      <c r="Q90">
        <f>SUMIFS(COT!H:H,COT!$A:$A,YEAR(daily!$A90),COT!$B:$B,WEEKNUM(daily!$A90))</f>
        <v>25762</v>
      </c>
      <c r="R90">
        <f>SUMIFS(COT!I:I,COT!$A:$A,YEAR(daily!$A90),COT!$B:$B,WEEKNUM(daily!$A90))</f>
        <v>317508</v>
      </c>
      <c r="S90">
        <f>SUMIFS(COT!J:J,COT!$A:$A,YEAR(daily!$A90),COT!$B:$B,WEEKNUM(daily!$A90))</f>
        <v>343165</v>
      </c>
      <c r="T90">
        <f>SUMIFS(COT!K:K,COT!$A:$A,YEAR(daily!$A90),COT!$B:$B,WEEKNUM(daily!$A90))</f>
        <v>45758</v>
      </c>
      <c r="U90">
        <f>SUMIFS(COT!L:L,COT!$A:$A,YEAR(daily!$A90),COT!$B:$B,WEEKNUM(daily!$A90))</f>
        <v>49290</v>
      </c>
      <c r="V90">
        <f>SUMIFS(COT!M:M,COT!$A:$A,YEAR(daily!$A90),COT!$B:$B,WEEKNUM(daily!$A90))</f>
        <v>39</v>
      </c>
      <c r="W90">
        <f>SUMIFS(COT!N:N,COT!$A:$A,YEAR(daily!$A90),COT!$B:$B,WEEKNUM(daily!$A90))</f>
        <v>22</v>
      </c>
      <c r="X90">
        <f>SUMIFS(COT!O:O,COT!$A:$A,YEAR(daily!$A90),COT!$B:$B,WEEKNUM(daily!$A90))</f>
        <v>25</v>
      </c>
      <c r="Y90">
        <f>SUMIFS(COT!P:P,COT!$A:$A,YEAR(daily!$A90),COT!$B:$B,WEEKNUM(daily!$A90))</f>
        <v>79</v>
      </c>
      <c r="Z90">
        <f>SUMIFS(COT!Q:Q,COT!$A:$A,YEAR(daily!$A90),COT!$B:$B,WEEKNUM(daily!$A90))</f>
        <v>90</v>
      </c>
      <c r="AA90">
        <f>SUMIFS(Saudi!B:B,Saudi!$A:$A,YEAR(daily!$A90))</f>
        <v>258.10000000000002</v>
      </c>
      <c r="AB90">
        <f>SUMIFS(Saudi!C:C,Saudi!$A:$A,YEAR(daily!$A90))</f>
        <v>235.471</v>
      </c>
      <c r="AC90">
        <f>SUMIFS(Saudi!F:F,Saudi!$A:$A,YEAR(daily!$A90))</f>
        <v>3468177</v>
      </c>
      <c r="AD90">
        <f>SUMIFS(Saudi!G:G,Saudi!$A:$A,YEAR(daily!$A90))</f>
        <v>30.206255765126471</v>
      </c>
      <c r="AE90">
        <f>SUMIFS(Saudi!H:H,Saudi!$A:$A,YEAR(daily!$A90))</f>
        <v>104760641.50072902</v>
      </c>
      <c r="AF90" s="5">
        <f t="shared" si="2"/>
        <v>7</v>
      </c>
      <c r="AG90" s="5">
        <f t="shared" si="3"/>
        <v>2000</v>
      </c>
    </row>
    <row r="91" spans="1:33">
      <c r="A91" s="3">
        <v>36717</v>
      </c>
      <c r="B91" s="1">
        <v>102110</v>
      </c>
      <c r="C91" s="1">
        <v>33500</v>
      </c>
      <c r="D91" s="1">
        <v>20108</v>
      </c>
      <c r="E91" s="1">
        <v>29.69</v>
      </c>
      <c r="F91" s="1">
        <v>28.29</v>
      </c>
      <c r="G91" s="1">
        <v>27.82</v>
      </c>
      <c r="H91" s="2">
        <v>46.3</v>
      </c>
      <c r="I91" s="2">
        <v>27.6</v>
      </c>
      <c r="J91" s="2">
        <v>76.900000000000006</v>
      </c>
      <c r="K91" s="2">
        <v>75.599999999999994</v>
      </c>
      <c r="L91">
        <f>SUMIFS(US!B:B,US!$D:$D,YEAR(daily!$A91),US!$E:$E,MONTH(daily!$A91))</f>
        <v>8978</v>
      </c>
      <c r="M91">
        <f>SUMIFS(US!C:C,US!$D:$D,YEAR(daily!$A91),US!$E:$E,MONTH(daily!$A91))</f>
        <v>19696</v>
      </c>
      <c r="N91">
        <f>SUMIFS(COT!E:E,COT!$A:$A,YEAR(daily!$A91),COT!$B:$B,WEEKNUM(daily!$A91))</f>
        <v>428202</v>
      </c>
      <c r="O91">
        <f>SUMIFS(COT!F:F,COT!$A:$A,YEAR(daily!$A91),COT!$B:$B,WEEKNUM(daily!$A91))</f>
        <v>44359</v>
      </c>
      <c r="P91">
        <f>SUMIFS(COT!G:G,COT!$A:$A,YEAR(daily!$A91),COT!$B:$B,WEEKNUM(daily!$A91))</f>
        <v>21819</v>
      </c>
      <c r="Q91">
        <f>SUMIFS(COT!H:H,COT!$A:$A,YEAR(daily!$A91),COT!$B:$B,WEEKNUM(daily!$A91))</f>
        <v>27180</v>
      </c>
      <c r="R91">
        <f>SUMIFS(COT!I:I,COT!$A:$A,YEAR(daily!$A91),COT!$B:$B,WEEKNUM(daily!$A91))</f>
        <v>312977</v>
      </c>
      <c r="S91">
        <f>SUMIFS(COT!J:J,COT!$A:$A,YEAR(daily!$A91),COT!$B:$B,WEEKNUM(daily!$A91))</f>
        <v>327829</v>
      </c>
      <c r="T91">
        <f>SUMIFS(COT!K:K,COT!$A:$A,YEAR(daily!$A91),COT!$B:$B,WEEKNUM(daily!$A91))</f>
        <v>43686</v>
      </c>
      <c r="U91">
        <f>SUMIFS(COT!L:L,COT!$A:$A,YEAR(daily!$A91),COT!$B:$B,WEEKNUM(daily!$A91))</f>
        <v>51374</v>
      </c>
      <c r="V91">
        <f>SUMIFS(COT!M:M,COT!$A:$A,YEAR(daily!$A91),COT!$B:$B,WEEKNUM(daily!$A91))</f>
        <v>36</v>
      </c>
      <c r="W91">
        <f>SUMIFS(COT!N:N,COT!$A:$A,YEAR(daily!$A91),COT!$B:$B,WEEKNUM(daily!$A91))</f>
        <v>26</v>
      </c>
      <c r="X91">
        <f>SUMIFS(COT!O:O,COT!$A:$A,YEAR(daily!$A91),COT!$B:$B,WEEKNUM(daily!$A91))</f>
        <v>26</v>
      </c>
      <c r="Y91">
        <f>SUMIFS(COT!P:P,COT!$A:$A,YEAR(daily!$A91),COT!$B:$B,WEEKNUM(daily!$A91))</f>
        <v>80</v>
      </c>
      <c r="Z91">
        <f>SUMIFS(COT!Q:Q,COT!$A:$A,YEAR(daily!$A91),COT!$B:$B,WEEKNUM(daily!$A91))</f>
        <v>83</v>
      </c>
      <c r="AA91">
        <f>SUMIFS(Saudi!B:B,Saudi!$A:$A,YEAR(daily!$A91))</f>
        <v>258.10000000000002</v>
      </c>
      <c r="AB91">
        <f>SUMIFS(Saudi!C:C,Saudi!$A:$A,YEAR(daily!$A91))</f>
        <v>235.471</v>
      </c>
      <c r="AC91">
        <f>SUMIFS(Saudi!F:F,Saudi!$A:$A,YEAR(daily!$A91))</f>
        <v>3468177</v>
      </c>
      <c r="AD91">
        <f>SUMIFS(Saudi!G:G,Saudi!$A:$A,YEAR(daily!$A91))</f>
        <v>30.206255765126471</v>
      </c>
      <c r="AE91">
        <f>SUMIFS(Saudi!H:H,Saudi!$A:$A,YEAR(daily!$A91))</f>
        <v>104760641.50072902</v>
      </c>
      <c r="AF91" s="5">
        <f t="shared" si="2"/>
        <v>7</v>
      </c>
      <c r="AG91" s="5">
        <f t="shared" si="3"/>
        <v>2000</v>
      </c>
    </row>
    <row r="92" spans="1:33">
      <c r="A92" s="3">
        <v>36718</v>
      </c>
      <c r="B92" s="1">
        <v>96571</v>
      </c>
      <c r="C92" s="1">
        <v>32412</v>
      </c>
      <c r="D92" s="1">
        <v>20536</v>
      </c>
      <c r="E92" s="1">
        <v>29.7</v>
      </c>
      <c r="F92" s="1">
        <v>28.56</v>
      </c>
      <c r="G92" s="1">
        <v>28.13</v>
      </c>
      <c r="H92" s="2">
        <v>46.3</v>
      </c>
      <c r="I92" s="2">
        <v>27.6</v>
      </c>
      <c r="J92" s="2">
        <v>76.900000000000006</v>
      </c>
      <c r="K92" s="2">
        <v>75.599999999999994</v>
      </c>
      <c r="L92">
        <f>SUMIFS(US!B:B,US!$D:$D,YEAR(daily!$A92),US!$E:$E,MONTH(daily!$A92))</f>
        <v>8978</v>
      </c>
      <c r="M92">
        <f>SUMIFS(US!C:C,US!$D:$D,YEAR(daily!$A92),US!$E:$E,MONTH(daily!$A92))</f>
        <v>19696</v>
      </c>
      <c r="N92">
        <f>SUMIFS(COT!E:E,COT!$A:$A,YEAR(daily!$A92),COT!$B:$B,WEEKNUM(daily!$A92))</f>
        <v>428202</v>
      </c>
      <c r="O92">
        <f>SUMIFS(COT!F:F,COT!$A:$A,YEAR(daily!$A92),COT!$B:$B,WEEKNUM(daily!$A92))</f>
        <v>44359</v>
      </c>
      <c r="P92">
        <f>SUMIFS(COT!G:G,COT!$A:$A,YEAR(daily!$A92),COT!$B:$B,WEEKNUM(daily!$A92))</f>
        <v>21819</v>
      </c>
      <c r="Q92">
        <f>SUMIFS(COT!H:H,COT!$A:$A,YEAR(daily!$A92),COT!$B:$B,WEEKNUM(daily!$A92))</f>
        <v>27180</v>
      </c>
      <c r="R92">
        <f>SUMIFS(COT!I:I,COT!$A:$A,YEAR(daily!$A92),COT!$B:$B,WEEKNUM(daily!$A92))</f>
        <v>312977</v>
      </c>
      <c r="S92">
        <f>SUMIFS(COT!J:J,COT!$A:$A,YEAR(daily!$A92),COT!$B:$B,WEEKNUM(daily!$A92))</f>
        <v>327829</v>
      </c>
      <c r="T92">
        <f>SUMIFS(COT!K:K,COT!$A:$A,YEAR(daily!$A92),COT!$B:$B,WEEKNUM(daily!$A92))</f>
        <v>43686</v>
      </c>
      <c r="U92">
        <f>SUMIFS(COT!L:L,COT!$A:$A,YEAR(daily!$A92),COT!$B:$B,WEEKNUM(daily!$A92))</f>
        <v>51374</v>
      </c>
      <c r="V92">
        <f>SUMIFS(COT!M:M,COT!$A:$A,YEAR(daily!$A92),COT!$B:$B,WEEKNUM(daily!$A92))</f>
        <v>36</v>
      </c>
      <c r="W92">
        <f>SUMIFS(COT!N:N,COT!$A:$A,YEAR(daily!$A92),COT!$B:$B,WEEKNUM(daily!$A92))</f>
        <v>26</v>
      </c>
      <c r="X92">
        <f>SUMIFS(COT!O:O,COT!$A:$A,YEAR(daily!$A92),COT!$B:$B,WEEKNUM(daily!$A92))</f>
        <v>26</v>
      </c>
      <c r="Y92">
        <f>SUMIFS(COT!P:P,COT!$A:$A,YEAR(daily!$A92),COT!$B:$B,WEEKNUM(daily!$A92))</f>
        <v>80</v>
      </c>
      <c r="Z92">
        <f>SUMIFS(COT!Q:Q,COT!$A:$A,YEAR(daily!$A92),COT!$B:$B,WEEKNUM(daily!$A92))</f>
        <v>83</v>
      </c>
      <c r="AA92">
        <f>SUMIFS(Saudi!B:B,Saudi!$A:$A,YEAR(daily!$A92))</f>
        <v>258.10000000000002</v>
      </c>
      <c r="AB92">
        <f>SUMIFS(Saudi!C:C,Saudi!$A:$A,YEAR(daily!$A92))</f>
        <v>235.471</v>
      </c>
      <c r="AC92">
        <f>SUMIFS(Saudi!F:F,Saudi!$A:$A,YEAR(daily!$A92))</f>
        <v>3468177</v>
      </c>
      <c r="AD92">
        <f>SUMIFS(Saudi!G:G,Saudi!$A:$A,YEAR(daily!$A92))</f>
        <v>30.206255765126471</v>
      </c>
      <c r="AE92">
        <f>SUMIFS(Saudi!H:H,Saudi!$A:$A,YEAR(daily!$A92))</f>
        <v>104760641.50072902</v>
      </c>
      <c r="AF92" s="5">
        <f t="shared" si="2"/>
        <v>7</v>
      </c>
      <c r="AG92" s="5">
        <f t="shared" si="3"/>
        <v>2000</v>
      </c>
    </row>
    <row r="93" spans="1:33">
      <c r="A93" s="3">
        <v>36719</v>
      </c>
      <c r="B93" s="1">
        <v>84547</v>
      </c>
      <c r="C93" s="1">
        <v>32402</v>
      </c>
      <c r="D93" s="1">
        <v>20487</v>
      </c>
      <c r="E93" s="1">
        <v>30.32</v>
      </c>
      <c r="F93" s="1">
        <v>29.04</v>
      </c>
      <c r="G93" s="1">
        <v>28.6</v>
      </c>
      <c r="H93" s="2">
        <v>46.3</v>
      </c>
      <c r="I93" s="2">
        <v>27.6</v>
      </c>
      <c r="J93" s="2">
        <v>76.900000000000006</v>
      </c>
      <c r="K93" s="2">
        <v>75.599999999999994</v>
      </c>
      <c r="L93">
        <f>SUMIFS(US!B:B,US!$D:$D,YEAR(daily!$A93),US!$E:$E,MONTH(daily!$A93))</f>
        <v>8978</v>
      </c>
      <c r="M93">
        <f>SUMIFS(US!C:C,US!$D:$D,YEAR(daily!$A93),US!$E:$E,MONTH(daily!$A93))</f>
        <v>19696</v>
      </c>
      <c r="N93">
        <f>SUMIFS(COT!E:E,COT!$A:$A,YEAR(daily!$A93),COT!$B:$B,WEEKNUM(daily!$A93))</f>
        <v>428202</v>
      </c>
      <c r="O93">
        <f>SUMIFS(COT!F:F,COT!$A:$A,YEAR(daily!$A93),COT!$B:$B,WEEKNUM(daily!$A93))</f>
        <v>44359</v>
      </c>
      <c r="P93">
        <f>SUMIFS(COT!G:G,COT!$A:$A,YEAR(daily!$A93),COT!$B:$B,WEEKNUM(daily!$A93))</f>
        <v>21819</v>
      </c>
      <c r="Q93">
        <f>SUMIFS(COT!H:H,COT!$A:$A,YEAR(daily!$A93),COT!$B:$B,WEEKNUM(daily!$A93))</f>
        <v>27180</v>
      </c>
      <c r="R93">
        <f>SUMIFS(COT!I:I,COT!$A:$A,YEAR(daily!$A93),COT!$B:$B,WEEKNUM(daily!$A93))</f>
        <v>312977</v>
      </c>
      <c r="S93">
        <f>SUMIFS(COT!J:J,COT!$A:$A,YEAR(daily!$A93),COT!$B:$B,WEEKNUM(daily!$A93))</f>
        <v>327829</v>
      </c>
      <c r="T93">
        <f>SUMIFS(COT!K:K,COT!$A:$A,YEAR(daily!$A93),COT!$B:$B,WEEKNUM(daily!$A93))</f>
        <v>43686</v>
      </c>
      <c r="U93">
        <f>SUMIFS(COT!L:L,COT!$A:$A,YEAR(daily!$A93),COT!$B:$B,WEEKNUM(daily!$A93))</f>
        <v>51374</v>
      </c>
      <c r="V93">
        <f>SUMIFS(COT!M:M,COT!$A:$A,YEAR(daily!$A93),COT!$B:$B,WEEKNUM(daily!$A93))</f>
        <v>36</v>
      </c>
      <c r="W93">
        <f>SUMIFS(COT!N:N,COT!$A:$A,YEAR(daily!$A93),COT!$B:$B,WEEKNUM(daily!$A93))</f>
        <v>26</v>
      </c>
      <c r="X93">
        <f>SUMIFS(COT!O:O,COT!$A:$A,YEAR(daily!$A93),COT!$B:$B,WEEKNUM(daily!$A93))</f>
        <v>26</v>
      </c>
      <c r="Y93">
        <f>SUMIFS(COT!P:P,COT!$A:$A,YEAR(daily!$A93),COT!$B:$B,WEEKNUM(daily!$A93))</f>
        <v>80</v>
      </c>
      <c r="Z93">
        <f>SUMIFS(COT!Q:Q,COT!$A:$A,YEAR(daily!$A93),COT!$B:$B,WEEKNUM(daily!$A93))</f>
        <v>83</v>
      </c>
      <c r="AA93">
        <f>SUMIFS(Saudi!B:B,Saudi!$A:$A,YEAR(daily!$A93))</f>
        <v>258.10000000000002</v>
      </c>
      <c r="AB93">
        <f>SUMIFS(Saudi!C:C,Saudi!$A:$A,YEAR(daily!$A93))</f>
        <v>235.471</v>
      </c>
      <c r="AC93">
        <f>SUMIFS(Saudi!F:F,Saudi!$A:$A,YEAR(daily!$A93))</f>
        <v>3468177</v>
      </c>
      <c r="AD93">
        <f>SUMIFS(Saudi!G:G,Saudi!$A:$A,YEAR(daily!$A93))</f>
        <v>30.206255765126471</v>
      </c>
      <c r="AE93">
        <f>SUMIFS(Saudi!H:H,Saudi!$A:$A,YEAR(daily!$A93))</f>
        <v>104760641.50072902</v>
      </c>
      <c r="AF93" s="5">
        <f t="shared" si="2"/>
        <v>7</v>
      </c>
      <c r="AG93" s="5">
        <f t="shared" si="3"/>
        <v>2000</v>
      </c>
    </row>
    <row r="94" spans="1:33">
      <c r="A94" s="3">
        <v>36720</v>
      </c>
      <c r="B94" s="1">
        <v>77230</v>
      </c>
      <c r="C94" s="1">
        <v>32570</v>
      </c>
      <c r="D94" s="1">
        <v>22059</v>
      </c>
      <c r="E94" s="1">
        <v>31.47</v>
      </c>
      <c r="F94" s="1">
        <v>29.69</v>
      </c>
      <c r="G94" s="1">
        <v>29.21</v>
      </c>
      <c r="H94" s="2">
        <v>46.3</v>
      </c>
      <c r="I94" s="2">
        <v>27.6</v>
      </c>
      <c r="J94" s="2">
        <v>76.900000000000006</v>
      </c>
      <c r="K94" s="2">
        <v>75.599999999999994</v>
      </c>
      <c r="L94">
        <f>SUMIFS(US!B:B,US!$D:$D,YEAR(daily!$A94),US!$E:$E,MONTH(daily!$A94))</f>
        <v>8978</v>
      </c>
      <c r="M94">
        <f>SUMIFS(US!C:C,US!$D:$D,YEAR(daily!$A94),US!$E:$E,MONTH(daily!$A94))</f>
        <v>19696</v>
      </c>
      <c r="N94">
        <f>SUMIFS(COT!E:E,COT!$A:$A,YEAR(daily!$A94),COT!$B:$B,WEEKNUM(daily!$A94))</f>
        <v>428202</v>
      </c>
      <c r="O94">
        <f>SUMIFS(COT!F:F,COT!$A:$A,YEAR(daily!$A94),COT!$B:$B,WEEKNUM(daily!$A94))</f>
        <v>44359</v>
      </c>
      <c r="P94">
        <f>SUMIFS(COT!G:G,COT!$A:$A,YEAR(daily!$A94),COT!$B:$B,WEEKNUM(daily!$A94))</f>
        <v>21819</v>
      </c>
      <c r="Q94">
        <f>SUMIFS(COT!H:H,COT!$A:$A,YEAR(daily!$A94),COT!$B:$B,WEEKNUM(daily!$A94))</f>
        <v>27180</v>
      </c>
      <c r="R94">
        <f>SUMIFS(COT!I:I,COT!$A:$A,YEAR(daily!$A94),COT!$B:$B,WEEKNUM(daily!$A94))</f>
        <v>312977</v>
      </c>
      <c r="S94">
        <f>SUMIFS(COT!J:J,COT!$A:$A,YEAR(daily!$A94),COT!$B:$B,WEEKNUM(daily!$A94))</f>
        <v>327829</v>
      </c>
      <c r="T94">
        <f>SUMIFS(COT!K:K,COT!$A:$A,YEAR(daily!$A94),COT!$B:$B,WEEKNUM(daily!$A94))</f>
        <v>43686</v>
      </c>
      <c r="U94">
        <f>SUMIFS(COT!L:L,COT!$A:$A,YEAR(daily!$A94),COT!$B:$B,WEEKNUM(daily!$A94))</f>
        <v>51374</v>
      </c>
      <c r="V94">
        <f>SUMIFS(COT!M:M,COT!$A:$A,YEAR(daily!$A94),COT!$B:$B,WEEKNUM(daily!$A94))</f>
        <v>36</v>
      </c>
      <c r="W94">
        <f>SUMIFS(COT!N:N,COT!$A:$A,YEAR(daily!$A94),COT!$B:$B,WEEKNUM(daily!$A94))</f>
        <v>26</v>
      </c>
      <c r="X94">
        <f>SUMIFS(COT!O:O,COT!$A:$A,YEAR(daily!$A94),COT!$B:$B,WEEKNUM(daily!$A94))</f>
        <v>26</v>
      </c>
      <c r="Y94">
        <f>SUMIFS(COT!P:P,COT!$A:$A,YEAR(daily!$A94),COT!$B:$B,WEEKNUM(daily!$A94))</f>
        <v>80</v>
      </c>
      <c r="Z94">
        <f>SUMIFS(COT!Q:Q,COT!$A:$A,YEAR(daily!$A94),COT!$B:$B,WEEKNUM(daily!$A94))</f>
        <v>83</v>
      </c>
      <c r="AA94">
        <f>SUMIFS(Saudi!B:B,Saudi!$A:$A,YEAR(daily!$A94))</f>
        <v>258.10000000000002</v>
      </c>
      <c r="AB94">
        <f>SUMIFS(Saudi!C:C,Saudi!$A:$A,YEAR(daily!$A94))</f>
        <v>235.471</v>
      </c>
      <c r="AC94">
        <f>SUMIFS(Saudi!F:F,Saudi!$A:$A,YEAR(daily!$A94))</f>
        <v>3468177</v>
      </c>
      <c r="AD94">
        <f>SUMIFS(Saudi!G:G,Saudi!$A:$A,YEAR(daily!$A94))</f>
        <v>30.206255765126471</v>
      </c>
      <c r="AE94">
        <f>SUMIFS(Saudi!H:H,Saudi!$A:$A,YEAR(daily!$A94))</f>
        <v>104760641.50072902</v>
      </c>
      <c r="AF94" s="5">
        <f t="shared" si="2"/>
        <v>7</v>
      </c>
      <c r="AG94" s="5">
        <f t="shared" si="3"/>
        <v>2000</v>
      </c>
    </row>
    <row r="95" spans="1:33">
      <c r="A95" s="3">
        <v>36721</v>
      </c>
      <c r="B95" s="1">
        <v>72962</v>
      </c>
      <c r="C95" s="1">
        <v>39471</v>
      </c>
      <c r="D95" s="1">
        <v>22178</v>
      </c>
      <c r="E95" s="1">
        <v>31.4</v>
      </c>
      <c r="F95" s="1">
        <v>29.71</v>
      </c>
      <c r="G95" s="1">
        <v>29.21</v>
      </c>
      <c r="H95" s="2">
        <v>46.3</v>
      </c>
      <c r="I95" s="2">
        <v>27.6</v>
      </c>
      <c r="J95" s="2">
        <v>76.900000000000006</v>
      </c>
      <c r="K95" s="2">
        <v>75.599999999999994</v>
      </c>
      <c r="L95">
        <f>SUMIFS(US!B:B,US!$D:$D,YEAR(daily!$A95),US!$E:$E,MONTH(daily!$A95))</f>
        <v>8978</v>
      </c>
      <c r="M95">
        <f>SUMIFS(US!C:C,US!$D:$D,YEAR(daily!$A95),US!$E:$E,MONTH(daily!$A95))</f>
        <v>19696</v>
      </c>
      <c r="N95">
        <f>SUMIFS(COT!E:E,COT!$A:$A,YEAR(daily!$A95),COT!$B:$B,WEEKNUM(daily!$A95))</f>
        <v>428202</v>
      </c>
      <c r="O95">
        <f>SUMIFS(COT!F:F,COT!$A:$A,YEAR(daily!$A95),COT!$B:$B,WEEKNUM(daily!$A95))</f>
        <v>44359</v>
      </c>
      <c r="P95">
        <f>SUMIFS(COT!G:G,COT!$A:$A,YEAR(daily!$A95),COT!$B:$B,WEEKNUM(daily!$A95))</f>
        <v>21819</v>
      </c>
      <c r="Q95">
        <f>SUMIFS(COT!H:H,COT!$A:$A,YEAR(daily!$A95),COT!$B:$B,WEEKNUM(daily!$A95))</f>
        <v>27180</v>
      </c>
      <c r="R95">
        <f>SUMIFS(COT!I:I,COT!$A:$A,YEAR(daily!$A95),COT!$B:$B,WEEKNUM(daily!$A95))</f>
        <v>312977</v>
      </c>
      <c r="S95">
        <f>SUMIFS(COT!J:J,COT!$A:$A,YEAR(daily!$A95),COT!$B:$B,WEEKNUM(daily!$A95))</f>
        <v>327829</v>
      </c>
      <c r="T95">
        <f>SUMIFS(COT!K:K,COT!$A:$A,YEAR(daily!$A95),COT!$B:$B,WEEKNUM(daily!$A95))</f>
        <v>43686</v>
      </c>
      <c r="U95">
        <f>SUMIFS(COT!L:L,COT!$A:$A,YEAR(daily!$A95),COT!$B:$B,WEEKNUM(daily!$A95))</f>
        <v>51374</v>
      </c>
      <c r="V95">
        <f>SUMIFS(COT!M:M,COT!$A:$A,YEAR(daily!$A95),COT!$B:$B,WEEKNUM(daily!$A95))</f>
        <v>36</v>
      </c>
      <c r="W95">
        <f>SUMIFS(COT!N:N,COT!$A:$A,YEAR(daily!$A95),COT!$B:$B,WEEKNUM(daily!$A95))</f>
        <v>26</v>
      </c>
      <c r="X95">
        <f>SUMIFS(COT!O:O,COT!$A:$A,YEAR(daily!$A95),COT!$B:$B,WEEKNUM(daily!$A95))</f>
        <v>26</v>
      </c>
      <c r="Y95">
        <f>SUMIFS(COT!P:P,COT!$A:$A,YEAR(daily!$A95),COT!$B:$B,WEEKNUM(daily!$A95))</f>
        <v>80</v>
      </c>
      <c r="Z95">
        <f>SUMIFS(COT!Q:Q,COT!$A:$A,YEAR(daily!$A95),COT!$B:$B,WEEKNUM(daily!$A95))</f>
        <v>83</v>
      </c>
      <c r="AA95">
        <f>SUMIFS(Saudi!B:B,Saudi!$A:$A,YEAR(daily!$A95))</f>
        <v>258.10000000000002</v>
      </c>
      <c r="AB95">
        <f>SUMIFS(Saudi!C:C,Saudi!$A:$A,YEAR(daily!$A95))</f>
        <v>235.471</v>
      </c>
      <c r="AC95">
        <f>SUMIFS(Saudi!F:F,Saudi!$A:$A,YEAR(daily!$A95))</f>
        <v>3468177</v>
      </c>
      <c r="AD95">
        <f>SUMIFS(Saudi!G:G,Saudi!$A:$A,YEAR(daily!$A95))</f>
        <v>30.206255765126471</v>
      </c>
      <c r="AE95">
        <f>SUMIFS(Saudi!H:H,Saudi!$A:$A,YEAR(daily!$A95))</f>
        <v>104760641.50072902</v>
      </c>
      <c r="AF95" s="5">
        <f t="shared" si="2"/>
        <v>7</v>
      </c>
      <c r="AG95" s="5">
        <f t="shared" si="3"/>
        <v>2000</v>
      </c>
    </row>
    <row r="96" spans="1:33">
      <c r="A96" s="3">
        <v>36724</v>
      </c>
      <c r="B96" s="1">
        <v>71897</v>
      </c>
      <c r="C96" s="1">
        <v>40326</v>
      </c>
      <c r="D96" s="1">
        <v>21715</v>
      </c>
      <c r="E96" s="1">
        <v>30.83</v>
      </c>
      <c r="F96" s="1">
        <v>29.12</v>
      </c>
      <c r="G96" s="1">
        <v>28.68</v>
      </c>
      <c r="H96" s="2">
        <v>46.3</v>
      </c>
      <c r="I96" s="2">
        <v>27.6</v>
      </c>
      <c r="J96" s="2">
        <v>76.900000000000006</v>
      </c>
      <c r="K96" s="2">
        <v>75.599999999999994</v>
      </c>
      <c r="L96">
        <f>SUMIFS(US!B:B,US!$D:$D,YEAR(daily!$A96),US!$E:$E,MONTH(daily!$A96))</f>
        <v>8978</v>
      </c>
      <c r="M96">
        <f>SUMIFS(US!C:C,US!$D:$D,YEAR(daily!$A96),US!$E:$E,MONTH(daily!$A96))</f>
        <v>19696</v>
      </c>
      <c r="N96">
        <f>SUMIFS(COT!E:E,COT!$A:$A,YEAR(daily!$A96),COT!$B:$B,WEEKNUM(daily!$A96))</f>
        <v>456717</v>
      </c>
      <c r="O96">
        <f>SUMIFS(COT!F:F,COT!$A:$A,YEAR(daily!$A96),COT!$B:$B,WEEKNUM(daily!$A96))</f>
        <v>46748</v>
      </c>
      <c r="P96">
        <f>SUMIFS(COT!G:G,COT!$A:$A,YEAR(daily!$A96),COT!$B:$B,WEEKNUM(daily!$A96))</f>
        <v>27276</v>
      </c>
      <c r="Q96">
        <f>SUMIFS(COT!H:H,COT!$A:$A,YEAR(daily!$A96),COT!$B:$B,WEEKNUM(daily!$A96))</f>
        <v>27334</v>
      </c>
      <c r="R96">
        <f>SUMIFS(COT!I:I,COT!$A:$A,YEAR(daily!$A96),COT!$B:$B,WEEKNUM(daily!$A96))</f>
        <v>339751</v>
      </c>
      <c r="S96">
        <f>SUMIFS(COT!J:J,COT!$A:$A,YEAR(daily!$A96),COT!$B:$B,WEEKNUM(daily!$A96))</f>
        <v>351079</v>
      </c>
      <c r="T96">
        <f>SUMIFS(COT!K:K,COT!$A:$A,YEAR(daily!$A96),COT!$B:$B,WEEKNUM(daily!$A96))</f>
        <v>42884</v>
      </c>
      <c r="U96">
        <f>SUMIFS(COT!L:L,COT!$A:$A,YEAR(daily!$A96),COT!$B:$B,WEEKNUM(daily!$A96))</f>
        <v>51028</v>
      </c>
      <c r="V96">
        <f>SUMIFS(COT!M:M,COT!$A:$A,YEAR(daily!$A96),COT!$B:$B,WEEKNUM(daily!$A96))</f>
        <v>31</v>
      </c>
      <c r="W96">
        <f>SUMIFS(COT!N:N,COT!$A:$A,YEAR(daily!$A96),COT!$B:$B,WEEKNUM(daily!$A96))</f>
        <v>26</v>
      </c>
      <c r="X96">
        <f>SUMIFS(COT!O:O,COT!$A:$A,YEAR(daily!$A96),COT!$B:$B,WEEKNUM(daily!$A96))</f>
        <v>26</v>
      </c>
      <c r="Y96">
        <f>SUMIFS(COT!P:P,COT!$A:$A,YEAR(daily!$A96),COT!$B:$B,WEEKNUM(daily!$A96))</f>
        <v>79</v>
      </c>
      <c r="Z96">
        <f>SUMIFS(COT!Q:Q,COT!$A:$A,YEAR(daily!$A96),COT!$B:$B,WEEKNUM(daily!$A96))</f>
        <v>81</v>
      </c>
      <c r="AA96">
        <f>SUMIFS(Saudi!B:B,Saudi!$A:$A,YEAR(daily!$A96))</f>
        <v>258.10000000000002</v>
      </c>
      <c r="AB96">
        <f>SUMIFS(Saudi!C:C,Saudi!$A:$A,YEAR(daily!$A96))</f>
        <v>235.471</v>
      </c>
      <c r="AC96">
        <f>SUMIFS(Saudi!F:F,Saudi!$A:$A,YEAR(daily!$A96))</f>
        <v>3468177</v>
      </c>
      <c r="AD96">
        <f>SUMIFS(Saudi!G:G,Saudi!$A:$A,YEAR(daily!$A96))</f>
        <v>30.206255765126471</v>
      </c>
      <c r="AE96">
        <f>SUMIFS(Saudi!H:H,Saudi!$A:$A,YEAR(daily!$A96))</f>
        <v>104760641.50072902</v>
      </c>
      <c r="AF96" s="5">
        <f t="shared" si="2"/>
        <v>7</v>
      </c>
      <c r="AG96" s="5">
        <f t="shared" si="3"/>
        <v>2000</v>
      </c>
    </row>
    <row r="97" spans="1:33">
      <c r="A97" s="3">
        <v>36725</v>
      </c>
      <c r="B97" s="1">
        <v>61374</v>
      </c>
      <c r="C97" s="1">
        <v>43085</v>
      </c>
      <c r="D97" s="1">
        <v>22811</v>
      </c>
      <c r="E97" s="1">
        <v>31.94</v>
      </c>
      <c r="F97" s="1">
        <v>29.93</v>
      </c>
      <c r="G97" s="1">
        <v>29.41</v>
      </c>
      <c r="H97" s="2">
        <v>46.3</v>
      </c>
      <c r="I97" s="2">
        <v>27.6</v>
      </c>
      <c r="J97" s="2">
        <v>76.900000000000006</v>
      </c>
      <c r="K97" s="2">
        <v>75.599999999999994</v>
      </c>
      <c r="L97">
        <f>SUMIFS(US!B:B,US!$D:$D,YEAR(daily!$A97),US!$E:$E,MONTH(daily!$A97))</f>
        <v>8978</v>
      </c>
      <c r="M97">
        <f>SUMIFS(US!C:C,US!$D:$D,YEAR(daily!$A97),US!$E:$E,MONTH(daily!$A97))</f>
        <v>19696</v>
      </c>
      <c r="N97">
        <f>SUMIFS(COT!E:E,COT!$A:$A,YEAR(daily!$A97),COT!$B:$B,WEEKNUM(daily!$A97))</f>
        <v>456717</v>
      </c>
      <c r="O97">
        <f>SUMIFS(COT!F:F,COT!$A:$A,YEAR(daily!$A97),COT!$B:$B,WEEKNUM(daily!$A97))</f>
        <v>46748</v>
      </c>
      <c r="P97">
        <f>SUMIFS(COT!G:G,COT!$A:$A,YEAR(daily!$A97),COT!$B:$B,WEEKNUM(daily!$A97))</f>
        <v>27276</v>
      </c>
      <c r="Q97">
        <f>SUMIFS(COT!H:H,COT!$A:$A,YEAR(daily!$A97),COT!$B:$B,WEEKNUM(daily!$A97))</f>
        <v>27334</v>
      </c>
      <c r="R97">
        <f>SUMIFS(COT!I:I,COT!$A:$A,YEAR(daily!$A97),COT!$B:$B,WEEKNUM(daily!$A97))</f>
        <v>339751</v>
      </c>
      <c r="S97">
        <f>SUMIFS(COT!J:J,COT!$A:$A,YEAR(daily!$A97),COT!$B:$B,WEEKNUM(daily!$A97))</f>
        <v>351079</v>
      </c>
      <c r="T97">
        <f>SUMIFS(COT!K:K,COT!$A:$A,YEAR(daily!$A97),COT!$B:$B,WEEKNUM(daily!$A97))</f>
        <v>42884</v>
      </c>
      <c r="U97">
        <f>SUMIFS(COT!L:L,COT!$A:$A,YEAR(daily!$A97),COT!$B:$B,WEEKNUM(daily!$A97))</f>
        <v>51028</v>
      </c>
      <c r="V97">
        <f>SUMIFS(COT!M:M,COT!$A:$A,YEAR(daily!$A97),COT!$B:$B,WEEKNUM(daily!$A97))</f>
        <v>31</v>
      </c>
      <c r="W97">
        <f>SUMIFS(COT!N:N,COT!$A:$A,YEAR(daily!$A97),COT!$B:$B,WEEKNUM(daily!$A97))</f>
        <v>26</v>
      </c>
      <c r="X97">
        <f>SUMIFS(COT!O:O,COT!$A:$A,YEAR(daily!$A97),COT!$B:$B,WEEKNUM(daily!$A97))</f>
        <v>26</v>
      </c>
      <c r="Y97">
        <f>SUMIFS(COT!P:P,COT!$A:$A,YEAR(daily!$A97),COT!$B:$B,WEEKNUM(daily!$A97))</f>
        <v>79</v>
      </c>
      <c r="Z97">
        <f>SUMIFS(COT!Q:Q,COT!$A:$A,YEAR(daily!$A97),COT!$B:$B,WEEKNUM(daily!$A97))</f>
        <v>81</v>
      </c>
      <c r="AA97">
        <f>SUMIFS(Saudi!B:B,Saudi!$A:$A,YEAR(daily!$A97))</f>
        <v>258.10000000000002</v>
      </c>
      <c r="AB97">
        <f>SUMIFS(Saudi!C:C,Saudi!$A:$A,YEAR(daily!$A97))</f>
        <v>235.471</v>
      </c>
      <c r="AC97">
        <f>SUMIFS(Saudi!F:F,Saudi!$A:$A,YEAR(daily!$A97))</f>
        <v>3468177</v>
      </c>
      <c r="AD97">
        <f>SUMIFS(Saudi!G:G,Saudi!$A:$A,YEAR(daily!$A97))</f>
        <v>30.206255765126471</v>
      </c>
      <c r="AE97">
        <f>SUMIFS(Saudi!H:H,Saudi!$A:$A,YEAR(daily!$A97))</f>
        <v>104760641.50072902</v>
      </c>
      <c r="AF97" s="5">
        <f t="shared" si="2"/>
        <v>7</v>
      </c>
      <c r="AG97" s="5">
        <f t="shared" si="3"/>
        <v>2000</v>
      </c>
    </row>
    <row r="98" spans="1:33">
      <c r="A98" s="3">
        <v>36726</v>
      </c>
      <c r="B98" s="1">
        <v>42983</v>
      </c>
      <c r="C98" s="1">
        <v>45488</v>
      </c>
      <c r="D98" s="1">
        <v>22980</v>
      </c>
      <c r="E98" s="1">
        <v>31.42</v>
      </c>
      <c r="F98" s="1">
        <v>29.76</v>
      </c>
      <c r="G98" s="1">
        <v>29.32</v>
      </c>
      <c r="H98" s="2">
        <v>46.3</v>
      </c>
      <c r="I98" s="2">
        <v>27.6</v>
      </c>
      <c r="J98" s="2">
        <v>76.900000000000006</v>
      </c>
      <c r="K98" s="2">
        <v>75.599999999999994</v>
      </c>
      <c r="L98">
        <f>SUMIFS(US!B:B,US!$D:$D,YEAR(daily!$A98),US!$E:$E,MONTH(daily!$A98))</f>
        <v>8978</v>
      </c>
      <c r="M98">
        <f>SUMIFS(US!C:C,US!$D:$D,YEAR(daily!$A98),US!$E:$E,MONTH(daily!$A98))</f>
        <v>19696</v>
      </c>
      <c r="N98">
        <f>SUMIFS(COT!E:E,COT!$A:$A,YEAR(daily!$A98),COT!$B:$B,WEEKNUM(daily!$A98))</f>
        <v>456717</v>
      </c>
      <c r="O98">
        <f>SUMIFS(COT!F:F,COT!$A:$A,YEAR(daily!$A98),COT!$B:$B,WEEKNUM(daily!$A98))</f>
        <v>46748</v>
      </c>
      <c r="P98">
        <f>SUMIFS(COT!G:G,COT!$A:$A,YEAR(daily!$A98),COT!$B:$B,WEEKNUM(daily!$A98))</f>
        <v>27276</v>
      </c>
      <c r="Q98">
        <f>SUMIFS(COT!H:H,COT!$A:$A,YEAR(daily!$A98),COT!$B:$B,WEEKNUM(daily!$A98))</f>
        <v>27334</v>
      </c>
      <c r="R98">
        <f>SUMIFS(COT!I:I,COT!$A:$A,YEAR(daily!$A98),COT!$B:$B,WEEKNUM(daily!$A98))</f>
        <v>339751</v>
      </c>
      <c r="S98">
        <f>SUMIFS(COT!J:J,COT!$A:$A,YEAR(daily!$A98),COT!$B:$B,WEEKNUM(daily!$A98))</f>
        <v>351079</v>
      </c>
      <c r="T98">
        <f>SUMIFS(COT!K:K,COT!$A:$A,YEAR(daily!$A98),COT!$B:$B,WEEKNUM(daily!$A98))</f>
        <v>42884</v>
      </c>
      <c r="U98">
        <f>SUMIFS(COT!L:L,COT!$A:$A,YEAR(daily!$A98),COT!$B:$B,WEEKNUM(daily!$A98))</f>
        <v>51028</v>
      </c>
      <c r="V98">
        <f>SUMIFS(COT!M:M,COT!$A:$A,YEAR(daily!$A98),COT!$B:$B,WEEKNUM(daily!$A98))</f>
        <v>31</v>
      </c>
      <c r="W98">
        <f>SUMIFS(COT!N:N,COT!$A:$A,YEAR(daily!$A98),COT!$B:$B,WEEKNUM(daily!$A98))</f>
        <v>26</v>
      </c>
      <c r="X98">
        <f>SUMIFS(COT!O:O,COT!$A:$A,YEAR(daily!$A98),COT!$B:$B,WEEKNUM(daily!$A98))</f>
        <v>26</v>
      </c>
      <c r="Y98">
        <f>SUMIFS(COT!P:P,COT!$A:$A,YEAR(daily!$A98),COT!$B:$B,WEEKNUM(daily!$A98))</f>
        <v>79</v>
      </c>
      <c r="Z98">
        <f>SUMIFS(COT!Q:Q,COT!$A:$A,YEAR(daily!$A98),COT!$B:$B,WEEKNUM(daily!$A98))</f>
        <v>81</v>
      </c>
      <c r="AA98">
        <f>SUMIFS(Saudi!B:B,Saudi!$A:$A,YEAR(daily!$A98))</f>
        <v>258.10000000000002</v>
      </c>
      <c r="AB98">
        <f>SUMIFS(Saudi!C:C,Saudi!$A:$A,YEAR(daily!$A98))</f>
        <v>235.471</v>
      </c>
      <c r="AC98">
        <f>SUMIFS(Saudi!F:F,Saudi!$A:$A,YEAR(daily!$A98))</f>
        <v>3468177</v>
      </c>
      <c r="AD98">
        <f>SUMIFS(Saudi!G:G,Saudi!$A:$A,YEAR(daily!$A98))</f>
        <v>30.206255765126471</v>
      </c>
      <c r="AE98">
        <f>SUMIFS(Saudi!H:H,Saudi!$A:$A,YEAR(daily!$A98))</f>
        <v>104760641.50072902</v>
      </c>
      <c r="AF98" s="5">
        <f t="shared" si="2"/>
        <v>7</v>
      </c>
      <c r="AG98" s="5">
        <f t="shared" si="3"/>
        <v>2000</v>
      </c>
    </row>
    <row r="99" spans="1:33">
      <c r="A99" s="3">
        <v>36727</v>
      </c>
      <c r="B99" s="1">
        <v>29664</v>
      </c>
      <c r="C99" s="1">
        <v>47424</v>
      </c>
      <c r="D99" s="1">
        <v>23000</v>
      </c>
      <c r="E99" s="1">
        <v>30.93</v>
      </c>
      <c r="F99" s="1">
        <v>29.31</v>
      </c>
      <c r="G99" s="1">
        <v>28.91</v>
      </c>
      <c r="H99" s="2">
        <v>46.3</v>
      </c>
      <c r="I99" s="2">
        <v>27.6</v>
      </c>
      <c r="J99" s="2">
        <v>76.900000000000006</v>
      </c>
      <c r="K99" s="2">
        <v>75.599999999999994</v>
      </c>
      <c r="L99">
        <f>SUMIFS(US!B:B,US!$D:$D,YEAR(daily!$A99),US!$E:$E,MONTH(daily!$A99))</f>
        <v>8978</v>
      </c>
      <c r="M99">
        <f>SUMIFS(US!C:C,US!$D:$D,YEAR(daily!$A99),US!$E:$E,MONTH(daily!$A99))</f>
        <v>19696</v>
      </c>
      <c r="N99">
        <f>SUMIFS(COT!E:E,COT!$A:$A,YEAR(daily!$A99),COT!$B:$B,WEEKNUM(daily!$A99))</f>
        <v>456717</v>
      </c>
      <c r="O99">
        <f>SUMIFS(COT!F:F,COT!$A:$A,YEAR(daily!$A99),COT!$B:$B,WEEKNUM(daily!$A99))</f>
        <v>46748</v>
      </c>
      <c r="P99">
        <f>SUMIFS(COT!G:G,COT!$A:$A,YEAR(daily!$A99),COT!$B:$B,WEEKNUM(daily!$A99))</f>
        <v>27276</v>
      </c>
      <c r="Q99">
        <f>SUMIFS(COT!H:H,COT!$A:$A,YEAR(daily!$A99),COT!$B:$B,WEEKNUM(daily!$A99))</f>
        <v>27334</v>
      </c>
      <c r="R99">
        <f>SUMIFS(COT!I:I,COT!$A:$A,YEAR(daily!$A99),COT!$B:$B,WEEKNUM(daily!$A99))</f>
        <v>339751</v>
      </c>
      <c r="S99">
        <f>SUMIFS(COT!J:J,COT!$A:$A,YEAR(daily!$A99),COT!$B:$B,WEEKNUM(daily!$A99))</f>
        <v>351079</v>
      </c>
      <c r="T99">
        <f>SUMIFS(COT!K:K,COT!$A:$A,YEAR(daily!$A99),COT!$B:$B,WEEKNUM(daily!$A99))</f>
        <v>42884</v>
      </c>
      <c r="U99">
        <f>SUMIFS(COT!L:L,COT!$A:$A,YEAR(daily!$A99),COT!$B:$B,WEEKNUM(daily!$A99))</f>
        <v>51028</v>
      </c>
      <c r="V99">
        <f>SUMIFS(COT!M:M,COT!$A:$A,YEAR(daily!$A99),COT!$B:$B,WEEKNUM(daily!$A99))</f>
        <v>31</v>
      </c>
      <c r="W99">
        <f>SUMIFS(COT!N:N,COT!$A:$A,YEAR(daily!$A99),COT!$B:$B,WEEKNUM(daily!$A99))</f>
        <v>26</v>
      </c>
      <c r="X99">
        <f>SUMIFS(COT!O:O,COT!$A:$A,YEAR(daily!$A99),COT!$B:$B,WEEKNUM(daily!$A99))</f>
        <v>26</v>
      </c>
      <c r="Y99">
        <f>SUMIFS(COT!P:P,COT!$A:$A,YEAR(daily!$A99),COT!$B:$B,WEEKNUM(daily!$A99))</f>
        <v>79</v>
      </c>
      <c r="Z99">
        <f>SUMIFS(COT!Q:Q,COT!$A:$A,YEAR(daily!$A99),COT!$B:$B,WEEKNUM(daily!$A99))</f>
        <v>81</v>
      </c>
      <c r="AA99">
        <f>SUMIFS(Saudi!B:B,Saudi!$A:$A,YEAR(daily!$A99))</f>
        <v>258.10000000000002</v>
      </c>
      <c r="AB99">
        <f>SUMIFS(Saudi!C:C,Saudi!$A:$A,YEAR(daily!$A99))</f>
        <v>235.471</v>
      </c>
      <c r="AC99">
        <f>SUMIFS(Saudi!F:F,Saudi!$A:$A,YEAR(daily!$A99))</f>
        <v>3468177</v>
      </c>
      <c r="AD99">
        <f>SUMIFS(Saudi!G:G,Saudi!$A:$A,YEAR(daily!$A99))</f>
        <v>30.206255765126471</v>
      </c>
      <c r="AE99">
        <f>SUMIFS(Saudi!H:H,Saudi!$A:$A,YEAR(daily!$A99))</f>
        <v>104760641.50072902</v>
      </c>
      <c r="AF99" s="5">
        <f t="shared" si="2"/>
        <v>7</v>
      </c>
      <c r="AG99" s="5">
        <f t="shared" si="3"/>
        <v>2000</v>
      </c>
    </row>
    <row r="100" spans="1:33">
      <c r="A100" s="3">
        <v>36728</v>
      </c>
      <c r="B100" s="1">
        <v>147979</v>
      </c>
      <c r="C100" s="1">
        <v>24957</v>
      </c>
      <c r="D100" s="1">
        <v>39908</v>
      </c>
      <c r="E100" s="1">
        <v>28.56</v>
      </c>
      <c r="F100" s="1">
        <v>28.08</v>
      </c>
      <c r="G100" s="1">
        <v>27.78</v>
      </c>
      <c r="H100" s="2">
        <v>46.3</v>
      </c>
      <c r="I100" s="2">
        <v>27.6</v>
      </c>
      <c r="J100" s="2">
        <v>76.900000000000006</v>
      </c>
      <c r="K100" s="2">
        <v>75.599999999999994</v>
      </c>
      <c r="L100">
        <f>SUMIFS(US!B:B,US!$D:$D,YEAR(daily!$A100),US!$E:$E,MONTH(daily!$A100))</f>
        <v>8978</v>
      </c>
      <c r="M100">
        <f>SUMIFS(US!C:C,US!$D:$D,YEAR(daily!$A100),US!$E:$E,MONTH(daily!$A100))</f>
        <v>19696</v>
      </c>
      <c r="N100">
        <f>SUMIFS(COT!E:E,COT!$A:$A,YEAR(daily!$A100),COT!$B:$B,WEEKNUM(daily!$A100))</f>
        <v>456717</v>
      </c>
      <c r="O100">
        <f>SUMIFS(COT!F:F,COT!$A:$A,YEAR(daily!$A100),COT!$B:$B,WEEKNUM(daily!$A100))</f>
        <v>46748</v>
      </c>
      <c r="P100">
        <f>SUMIFS(COT!G:G,COT!$A:$A,YEAR(daily!$A100),COT!$B:$B,WEEKNUM(daily!$A100))</f>
        <v>27276</v>
      </c>
      <c r="Q100">
        <f>SUMIFS(COT!H:H,COT!$A:$A,YEAR(daily!$A100),COT!$B:$B,WEEKNUM(daily!$A100))</f>
        <v>27334</v>
      </c>
      <c r="R100">
        <f>SUMIFS(COT!I:I,COT!$A:$A,YEAR(daily!$A100),COT!$B:$B,WEEKNUM(daily!$A100))</f>
        <v>339751</v>
      </c>
      <c r="S100">
        <f>SUMIFS(COT!J:J,COT!$A:$A,YEAR(daily!$A100),COT!$B:$B,WEEKNUM(daily!$A100))</f>
        <v>351079</v>
      </c>
      <c r="T100">
        <f>SUMIFS(COT!K:K,COT!$A:$A,YEAR(daily!$A100),COT!$B:$B,WEEKNUM(daily!$A100))</f>
        <v>42884</v>
      </c>
      <c r="U100">
        <f>SUMIFS(COT!L:L,COT!$A:$A,YEAR(daily!$A100),COT!$B:$B,WEEKNUM(daily!$A100))</f>
        <v>51028</v>
      </c>
      <c r="V100">
        <f>SUMIFS(COT!M:M,COT!$A:$A,YEAR(daily!$A100),COT!$B:$B,WEEKNUM(daily!$A100))</f>
        <v>31</v>
      </c>
      <c r="W100">
        <f>SUMIFS(COT!N:N,COT!$A:$A,YEAR(daily!$A100),COT!$B:$B,WEEKNUM(daily!$A100))</f>
        <v>26</v>
      </c>
      <c r="X100">
        <f>SUMIFS(COT!O:O,COT!$A:$A,YEAR(daily!$A100),COT!$B:$B,WEEKNUM(daily!$A100))</f>
        <v>26</v>
      </c>
      <c r="Y100">
        <f>SUMIFS(COT!P:P,COT!$A:$A,YEAR(daily!$A100),COT!$B:$B,WEEKNUM(daily!$A100))</f>
        <v>79</v>
      </c>
      <c r="Z100">
        <f>SUMIFS(COT!Q:Q,COT!$A:$A,YEAR(daily!$A100),COT!$B:$B,WEEKNUM(daily!$A100))</f>
        <v>81</v>
      </c>
      <c r="AA100">
        <f>SUMIFS(Saudi!B:B,Saudi!$A:$A,YEAR(daily!$A100))</f>
        <v>258.10000000000002</v>
      </c>
      <c r="AB100">
        <f>SUMIFS(Saudi!C:C,Saudi!$A:$A,YEAR(daily!$A100))</f>
        <v>235.471</v>
      </c>
      <c r="AC100">
        <f>SUMIFS(Saudi!F:F,Saudi!$A:$A,YEAR(daily!$A100))</f>
        <v>3468177</v>
      </c>
      <c r="AD100">
        <f>SUMIFS(Saudi!G:G,Saudi!$A:$A,YEAR(daily!$A100))</f>
        <v>30.206255765126471</v>
      </c>
      <c r="AE100">
        <f>SUMIFS(Saudi!H:H,Saudi!$A:$A,YEAR(daily!$A100))</f>
        <v>104760641.50072902</v>
      </c>
      <c r="AF100" s="5">
        <f t="shared" si="2"/>
        <v>7</v>
      </c>
      <c r="AG100" s="5">
        <f t="shared" si="3"/>
        <v>2000</v>
      </c>
    </row>
    <row r="101" spans="1:33">
      <c r="A101" s="3">
        <v>36731</v>
      </c>
      <c r="B101" s="1">
        <v>137444</v>
      </c>
      <c r="C101" s="1">
        <v>25853</v>
      </c>
      <c r="D101" s="1">
        <v>40182</v>
      </c>
      <c r="E101" s="1">
        <v>28.02</v>
      </c>
      <c r="F101" s="1">
        <v>27.57</v>
      </c>
      <c r="G101" s="1">
        <v>27.31</v>
      </c>
      <c r="H101" s="2">
        <v>46.3</v>
      </c>
      <c r="I101" s="2">
        <v>27.6</v>
      </c>
      <c r="J101" s="2">
        <v>76.900000000000006</v>
      </c>
      <c r="K101" s="2">
        <v>75.599999999999994</v>
      </c>
      <c r="L101">
        <f>SUMIFS(US!B:B,US!$D:$D,YEAR(daily!$A101),US!$E:$E,MONTH(daily!$A101))</f>
        <v>8978</v>
      </c>
      <c r="M101">
        <f>SUMIFS(US!C:C,US!$D:$D,YEAR(daily!$A101),US!$E:$E,MONTH(daily!$A101))</f>
        <v>19696</v>
      </c>
      <c r="N101">
        <f>SUMIFS(COT!E:E,COT!$A:$A,YEAR(daily!$A101),COT!$B:$B,WEEKNUM(daily!$A101))</f>
        <v>411712</v>
      </c>
      <c r="O101">
        <f>SUMIFS(COT!F:F,COT!$A:$A,YEAR(daily!$A101),COT!$B:$B,WEEKNUM(daily!$A101))</f>
        <v>33755</v>
      </c>
      <c r="P101">
        <f>SUMIFS(COT!G:G,COT!$A:$A,YEAR(daily!$A101),COT!$B:$B,WEEKNUM(daily!$A101))</f>
        <v>25058</v>
      </c>
      <c r="Q101">
        <f>SUMIFS(COT!H:H,COT!$A:$A,YEAR(daily!$A101),COT!$B:$B,WEEKNUM(daily!$A101))</f>
        <v>30933</v>
      </c>
      <c r="R101">
        <f>SUMIFS(COT!I:I,COT!$A:$A,YEAR(daily!$A101),COT!$B:$B,WEEKNUM(daily!$A101))</f>
        <v>309065</v>
      </c>
      <c r="S101">
        <f>SUMIFS(COT!J:J,COT!$A:$A,YEAR(daily!$A101),COT!$B:$B,WEEKNUM(daily!$A101))</f>
        <v>314726</v>
      </c>
      <c r="T101">
        <f>SUMIFS(COT!K:K,COT!$A:$A,YEAR(daily!$A101),COT!$B:$B,WEEKNUM(daily!$A101))</f>
        <v>37959</v>
      </c>
      <c r="U101">
        <f>SUMIFS(COT!L:L,COT!$A:$A,YEAR(daily!$A101),COT!$B:$B,WEEKNUM(daily!$A101))</f>
        <v>40995</v>
      </c>
      <c r="V101">
        <f>SUMIFS(COT!M:M,COT!$A:$A,YEAR(daily!$A101),COT!$B:$B,WEEKNUM(daily!$A101))</f>
        <v>22</v>
      </c>
      <c r="W101">
        <f>SUMIFS(COT!N:N,COT!$A:$A,YEAR(daily!$A101),COT!$B:$B,WEEKNUM(daily!$A101))</f>
        <v>27</v>
      </c>
      <c r="X101">
        <f>SUMIFS(COT!O:O,COT!$A:$A,YEAR(daily!$A101),COT!$B:$B,WEEKNUM(daily!$A101))</f>
        <v>26</v>
      </c>
      <c r="Y101">
        <f>SUMIFS(COT!P:P,COT!$A:$A,YEAR(daily!$A101),COT!$B:$B,WEEKNUM(daily!$A101))</f>
        <v>70</v>
      </c>
      <c r="Z101">
        <f>SUMIFS(COT!Q:Q,COT!$A:$A,YEAR(daily!$A101),COT!$B:$B,WEEKNUM(daily!$A101))</f>
        <v>75</v>
      </c>
      <c r="AA101">
        <f>SUMIFS(Saudi!B:B,Saudi!$A:$A,YEAR(daily!$A101))</f>
        <v>258.10000000000002</v>
      </c>
      <c r="AB101">
        <f>SUMIFS(Saudi!C:C,Saudi!$A:$A,YEAR(daily!$A101))</f>
        <v>235.471</v>
      </c>
      <c r="AC101">
        <f>SUMIFS(Saudi!F:F,Saudi!$A:$A,YEAR(daily!$A101))</f>
        <v>3468177</v>
      </c>
      <c r="AD101">
        <f>SUMIFS(Saudi!G:G,Saudi!$A:$A,YEAR(daily!$A101))</f>
        <v>30.206255765126471</v>
      </c>
      <c r="AE101">
        <f>SUMIFS(Saudi!H:H,Saudi!$A:$A,YEAR(daily!$A101))</f>
        <v>104760641.50072902</v>
      </c>
      <c r="AF101" s="5">
        <f t="shared" si="2"/>
        <v>7</v>
      </c>
      <c r="AG101" s="5">
        <f t="shared" si="3"/>
        <v>2000</v>
      </c>
    </row>
    <row r="102" spans="1:33">
      <c r="A102" s="3">
        <v>36732</v>
      </c>
      <c r="B102" s="1">
        <v>126381</v>
      </c>
      <c r="C102" s="1">
        <v>26179</v>
      </c>
      <c r="D102" s="1">
        <v>39498</v>
      </c>
      <c r="E102" s="1">
        <v>27.95</v>
      </c>
      <c r="F102" s="1">
        <v>27.5</v>
      </c>
      <c r="G102" s="1">
        <v>27.24</v>
      </c>
      <c r="H102" s="2">
        <v>46.3</v>
      </c>
      <c r="I102" s="2">
        <v>27.6</v>
      </c>
      <c r="J102" s="2">
        <v>76.900000000000006</v>
      </c>
      <c r="K102" s="2">
        <v>75.599999999999994</v>
      </c>
      <c r="L102">
        <f>SUMIFS(US!B:B,US!$D:$D,YEAR(daily!$A102),US!$E:$E,MONTH(daily!$A102))</f>
        <v>8978</v>
      </c>
      <c r="M102">
        <f>SUMIFS(US!C:C,US!$D:$D,YEAR(daily!$A102),US!$E:$E,MONTH(daily!$A102))</f>
        <v>19696</v>
      </c>
      <c r="N102">
        <f>SUMIFS(COT!E:E,COT!$A:$A,YEAR(daily!$A102),COT!$B:$B,WEEKNUM(daily!$A102))</f>
        <v>411712</v>
      </c>
      <c r="O102">
        <f>SUMIFS(COT!F:F,COT!$A:$A,YEAR(daily!$A102),COT!$B:$B,WEEKNUM(daily!$A102))</f>
        <v>33755</v>
      </c>
      <c r="P102">
        <f>SUMIFS(COT!G:G,COT!$A:$A,YEAR(daily!$A102),COT!$B:$B,WEEKNUM(daily!$A102))</f>
        <v>25058</v>
      </c>
      <c r="Q102">
        <f>SUMIFS(COT!H:H,COT!$A:$A,YEAR(daily!$A102),COT!$B:$B,WEEKNUM(daily!$A102))</f>
        <v>30933</v>
      </c>
      <c r="R102">
        <f>SUMIFS(COT!I:I,COT!$A:$A,YEAR(daily!$A102),COT!$B:$B,WEEKNUM(daily!$A102))</f>
        <v>309065</v>
      </c>
      <c r="S102">
        <f>SUMIFS(COT!J:J,COT!$A:$A,YEAR(daily!$A102),COT!$B:$B,WEEKNUM(daily!$A102))</f>
        <v>314726</v>
      </c>
      <c r="T102">
        <f>SUMIFS(COT!K:K,COT!$A:$A,YEAR(daily!$A102),COT!$B:$B,WEEKNUM(daily!$A102))</f>
        <v>37959</v>
      </c>
      <c r="U102">
        <f>SUMIFS(COT!L:L,COT!$A:$A,YEAR(daily!$A102),COT!$B:$B,WEEKNUM(daily!$A102))</f>
        <v>40995</v>
      </c>
      <c r="V102">
        <f>SUMIFS(COT!M:M,COT!$A:$A,YEAR(daily!$A102),COT!$B:$B,WEEKNUM(daily!$A102))</f>
        <v>22</v>
      </c>
      <c r="W102">
        <f>SUMIFS(COT!N:N,COT!$A:$A,YEAR(daily!$A102),COT!$B:$B,WEEKNUM(daily!$A102))</f>
        <v>27</v>
      </c>
      <c r="X102">
        <f>SUMIFS(COT!O:O,COT!$A:$A,YEAR(daily!$A102),COT!$B:$B,WEEKNUM(daily!$A102))</f>
        <v>26</v>
      </c>
      <c r="Y102">
        <f>SUMIFS(COT!P:P,COT!$A:$A,YEAR(daily!$A102),COT!$B:$B,WEEKNUM(daily!$A102))</f>
        <v>70</v>
      </c>
      <c r="Z102">
        <f>SUMIFS(COT!Q:Q,COT!$A:$A,YEAR(daily!$A102),COT!$B:$B,WEEKNUM(daily!$A102))</f>
        <v>75</v>
      </c>
      <c r="AA102">
        <f>SUMIFS(Saudi!B:B,Saudi!$A:$A,YEAR(daily!$A102))</f>
        <v>258.10000000000002</v>
      </c>
      <c r="AB102">
        <f>SUMIFS(Saudi!C:C,Saudi!$A:$A,YEAR(daily!$A102))</f>
        <v>235.471</v>
      </c>
      <c r="AC102">
        <f>SUMIFS(Saudi!F:F,Saudi!$A:$A,YEAR(daily!$A102))</f>
        <v>3468177</v>
      </c>
      <c r="AD102">
        <f>SUMIFS(Saudi!G:G,Saudi!$A:$A,YEAR(daily!$A102))</f>
        <v>30.206255765126471</v>
      </c>
      <c r="AE102">
        <f>SUMIFS(Saudi!H:H,Saudi!$A:$A,YEAR(daily!$A102))</f>
        <v>104760641.50072902</v>
      </c>
      <c r="AF102" s="5">
        <f t="shared" si="2"/>
        <v>7</v>
      </c>
      <c r="AG102" s="5">
        <f t="shared" si="3"/>
        <v>2000</v>
      </c>
    </row>
    <row r="103" spans="1:33">
      <c r="A103" s="3">
        <v>36733</v>
      </c>
      <c r="B103" s="1">
        <v>121477</v>
      </c>
      <c r="C103" s="1">
        <v>25991</v>
      </c>
      <c r="D103" s="1">
        <v>39728</v>
      </c>
      <c r="E103" s="1">
        <v>27.81</v>
      </c>
      <c r="F103" s="1">
        <v>27.44</v>
      </c>
      <c r="G103" s="1">
        <v>27.2</v>
      </c>
      <c r="H103" s="2">
        <v>46.3</v>
      </c>
      <c r="I103" s="2">
        <v>27.6</v>
      </c>
      <c r="J103" s="2">
        <v>76.900000000000006</v>
      </c>
      <c r="K103" s="2">
        <v>75.599999999999994</v>
      </c>
      <c r="L103">
        <f>SUMIFS(US!B:B,US!$D:$D,YEAR(daily!$A103),US!$E:$E,MONTH(daily!$A103))</f>
        <v>8978</v>
      </c>
      <c r="M103">
        <f>SUMIFS(US!C:C,US!$D:$D,YEAR(daily!$A103),US!$E:$E,MONTH(daily!$A103))</f>
        <v>19696</v>
      </c>
      <c r="N103">
        <f>SUMIFS(COT!E:E,COT!$A:$A,YEAR(daily!$A103),COT!$B:$B,WEEKNUM(daily!$A103))</f>
        <v>411712</v>
      </c>
      <c r="O103">
        <f>SUMIFS(COT!F:F,COT!$A:$A,YEAR(daily!$A103),COT!$B:$B,WEEKNUM(daily!$A103))</f>
        <v>33755</v>
      </c>
      <c r="P103">
        <f>SUMIFS(COT!G:G,COT!$A:$A,YEAR(daily!$A103),COT!$B:$B,WEEKNUM(daily!$A103))</f>
        <v>25058</v>
      </c>
      <c r="Q103">
        <f>SUMIFS(COT!H:H,COT!$A:$A,YEAR(daily!$A103),COT!$B:$B,WEEKNUM(daily!$A103))</f>
        <v>30933</v>
      </c>
      <c r="R103">
        <f>SUMIFS(COT!I:I,COT!$A:$A,YEAR(daily!$A103),COT!$B:$B,WEEKNUM(daily!$A103))</f>
        <v>309065</v>
      </c>
      <c r="S103">
        <f>SUMIFS(COT!J:J,COT!$A:$A,YEAR(daily!$A103),COT!$B:$B,WEEKNUM(daily!$A103))</f>
        <v>314726</v>
      </c>
      <c r="T103">
        <f>SUMIFS(COT!K:K,COT!$A:$A,YEAR(daily!$A103),COT!$B:$B,WEEKNUM(daily!$A103))</f>
        <v>37959</v>
      </c>
      <c r="U103">
        <f>SUMIFS(COT!L:L,COT!$A:$A,YEAR(daily!$A103),COT!$B:$B,WEEKNUM(daily!$A103))</f>
        <v>40995</v>
      </c>
      <c r="V103">
        <f>SUMIFS(COT!M:M,COT!$A:$A,YEAR(daily!$A103),COT!$B:$B,WEEKNUM(daily!$A103))</f>
        <v>22</v>
      </c>
      <c r="W103">
        <f>SUMIFS(COT!N:N,COT!$A:$A,YEAR(daily!$A103),COT!$B:$B,WEEKNUM(daily!$A103))</f>
        <v>27</v>
      </c>
      <c r="X103">
        <f>SUMIFS(COT!O:O,COT!$A:$A,YEAR(daily!$A103),COT!$B:$B,WEEKNUM(daily!$A103))</f>
        <v>26</v>
      </c>
      <c r="Y103">
        <f>SUMIFS(COT!P:P,COT!$A:$A,YEAR(daily!$A103),COT!$B:$B,WEEKNUM(daily!$A103))</f>
        <v>70</v>
      </c>
      <c r="Z103">
        <f>SUMIFS(COT!Q:Q,COT!$A:$A,YEAR(daily!$A103),COT!$B:$B,WEEKNUM(daily!$A103))</f>
        <v>75</v>
      </c>
      <c r="AA103">
        <f>SUMIFS(Saudi!B:B,Saudi!$A:$A,YEAR(daily!$A103))</f>
        <v>258.10000000000002</v>
      </c>
      <c r="AB103">
        <f>SUMIFS(Saudi!C:C,Saudi!$A:$A,YEAR(daily!$A103))</f>
        <v>235.471</v>
      </c>
      <c r="AC103">
        <f>SUMIFS(Saudi!F:F,Saudi!$A:$A,YEAR(daily!$A103))</f>
        <v>3468177</v>
      </c>
      <c r="AD103">
        <f>SUMIFS(Saudi!G:G,Saudi!$A:$A,YEAR(daily!$A103))</f>
        <v>30.206255765126471</v>
      </c>
      <c r="AE103">
        <f>SUMIFS(Saudi!H:H,Saudi!$A:$A,YEAR(daily!$A103))</f>
        <v>104760641.50072902</v>
      </c>
      <c r="AF103" s="5">
        <f t="shared" si="2"/>
        <v>7</v>
      </c>
      <c r="AG103" s="5">
        <f t="shared" si="3"/>
        <v>2000</v>
      </c>
    </row>
    <row r="104" spans="1:33">
      <c r="A104" s="3">
        <v>36734</v>
      </c>
      <c r="B104" s="1">
        <v>119707</v>
      </c>
      <c r="C104" s="1">
        <v>27025</v>
      </c>
      <c r="D104" s="1">
        <v>40137</v>
      </c>
      <c r="E104" s="1">
        <v>28.02</v>
      </c>
      <c r="F104" s="1">
        <v>27.65</v>
      </c>
      <c r="G104" s="1">
        <v>27.43</v>
      </c>
      <c r="H104" s="2">
        <v>46.3</v>
      </c>
      <c r="I104" s="2">
        <v>27.6</v>
      </c>
      <c r="J104" s="2">
        <v>76.900000000000006</v>
      </c>
      <c r="K104" s="2">
        <v>75.599999999999994</v>
      </c>
      <c r="L104">
        <f>SUMIFS(US!B:B,US!$D:$D,YEAR(daily!$A104),US!$E:$E,MONTH(daily!$A104))</f>
        <v>8978</v>
      </c>
      <c r="M104">
        <f>SUMIFS(US!C:C,US!$D:$D,YEAR(daily!$A104),US!$E:$E,MONTH(daily!$A104))</f>
        <v>19696</v>
      </c>
      <c r="N104">
        <f>SUMIFS(COT!E:E,COT!$A:$A,YEAR(daily!$A104),COT!$B:$B,WEEKNUM(daily!$A104))</f>
        <v>411712</v>
      </c>
      <c r="O104">
        <f>SUMIFS(COT!F:F,COT!$A:$A,YEAR(daily!$A104),COT!$B:$B,WEEKNUM(daily!$A104))</f>
        <v>33755</v>
      </c>
      <c r="P104">
        <f>SUMIFS(COT!G:G,COT!$A:$A,YEAR(daily!$A104),COT!$B:$B,WEEKNUM(daily!$A104))</f>
        <v>25058</v>
      </c>
      <c r="Q104">
        <f>SUMIFS(COT!H:H,COT!$A:$A,YEAR(daily!$A104),COT!$B:$B,WEEKNUM(daily!$A104))</f>
        <v>30933</v>
      </c>
      <c r="R104">
        <f>SUMIFS(COT!I:I,COT!$A:$A,YEAR(daily!$A104),COT!$B:$B,WEEKNUM(daily!$A104))</f>
        <v>309065</v>
      </c>
      <c r="S104">
        <f>SUMIFS(COT!J:J,COT!$A:$A,YEAR(daily!$A104),COT!$B:$B,WEEKNUM(daily!$A104))</f>
        <v>314726</v>
      </c>
      <c r="T104">
        <f>SUMIFS(COT!K:K,COT!$A:$A,YEAR(daily!$A104),COT!$B:$B,WEEKNUM(daily!$A104))</f>
        <v>37959</v>
      </c>
      <c r="U104">
        <f>SUMIFS(COT!L:L,COT!$A:$A,YEAR(daily!$A104),COT!$B:$B,WEEKNUM(daily!$A104))</f>
        <v>40995</v>
      </c>
      <c r="V104">
        <f>SUMIFS(COT!M:M,COT!$A:$A,YEAR(daily!$A104),COT!$B:$B,WEEKNUM(daily!$A104))</f>
        <v>22</v>
      </c>
      <c r="W104">
        <f>SUMIFS(COT!N:N,COT!$A:$A,YEAR(daily!$A104),COT!$B:$B,WEEKNUM(daily!$A104))</f>
        <v>27</v>
      </c>
      <c r="X104">
        <f>SUMIFS(COT!O:O,COT!$A:$A,YEAR(daily!$A104),COT!$B:$B,WEEKNUM(daily!$A104))</f>
        <v>26</v>
      </c>
      <c r="Y104">
        <f>SUMIFS(COT!P:P,COT!$A:$A,YEAR(daily!$A104),COT!$B:$B,WEEKNUM(daily!$A104))</f>
        <v>70</v>
      </c>
      <c r="Z104">
        <f>SUMIFS(COT!Q:Q,COT!$A:$A,YEAR(daily!$A104),COT!$B:$B,WEEKNUM(daily!$A104))</f>
        <v>75</v>
      </c>
      <c r="AA104">
        <f>SUMIFS(Saudi!B:B,Saudi!$A:$A,YEAR(daily!$A104))</f>
        <v>258.10000000000002</v>
      </c>
      <c r="AB104">
        <f>SUMIFS(Saudi!C:C,Saudi!$A:$A,YEAR(daily!$A104))</f>
        <v>235.471</v>
      </c>
      <c r="AC104">
        <f>SUMIFS(Saudi!F:F,Saudi!$A:$A,YEAR(daily!$A104))</f>
        <v>3468177</v>
      </c>
      <c r="AD104">
        <f>SUMIFS(Saudi!G:G,Saudi!$A:$A,YEAR(daily!$A104))</f>
        <v>30.206255765126471</v>
      </c>
      <c r="AE104">
        <f>SUMIFS(Saudi!H:H,Saudi!$A:$A,YEAR(daily!$A104))</f>
        <v>104760641.50072902</v>
      </c>
      <c r="AF104" s="5">
        <f t="shared" si="2"/>
        <v>7</v>
      </c>
      <c r="AG104" s="5">
        <f t="shared" si="3"/>
        <v>2000</v>
      </c>
    </row>
    <row r="105" spans="1:33">
      <c r="A105" s="3">
        <v>36735</v>
      </c>
      <c r="B105" s="1">
        <v>115521</v>
      </c>
      <c r="C105" s="1">
        <v>26623</v>
      </c>
      <c r="D105" s="1">
        <v>39971</v>
      </c>
      <c r="E105" s="1">
        <v>28.18</v>
      </c>
      <c r="F105" s="1">
        <v>27.76</v>
      </c>
      <c r="G105" s="1">
        <v>27.54</v>
      </c>
      <c r="H105" s="2">
        <v>46.3</v>
      </c>
      <c r="I105" s="2">
        <v>27.6</v>
      </c>
      <c r="J105" s="2">
        <v>76.900000000000006</v>
      </c>
      <c r="K105" s="2">
        <v>75.599999999999994</v>
      </c>
      <c r="L105">
        <f>SUMIFS(US!B:B,US!$D:$D,YEAR(daily!$A105),US!$E:$E,MONTH(daily!$A105))</f>
        <v>8978</v>
      </c>
      <c r="M105">
        <f>SUMIFS(US!C:C,US!$D:$D,YEAR(daily!$A105),US!$E:$E,MONTH(daily!$A105))</f>
        <v>19696</v>
      </c>
      <c r="N105">
        <f>SUMIFS(COT!E:E,COT!$A:$A,YEAR(daily!$A105),COT!$B:$B,WEEKNUM(daily!$A105))</f>
        <v>411712</v>
      </c>
      <c r="O105">
        <f>SUMIFS(COT!F:F,COT!$A:$A,YEAR(daily!$A105),COT!$B:$B,WEEKNUM(daily!$A105))</f>
        <v>33755</v>
      </c>
      <c r="P105">
        <f>SUMIFS(COT!G:G,COT!$A:$A,YEAR(daily!$A105),COT!$B:$B,WEEKNUM(daily!$A105))</f>
        <v>25058</v>
      </c>
      <c r="Q105">
        <f>SUMIFS(COT!H:H,COT!$A:$A,YEAR(daily!$A105),COT!$B:$B,WEEKNUM(daily!$A105))</f>
        <v>30933</v>
      </c>
      <c r="R105">
        <f>SUMIFS(COT!I:I,COT!$A:$A,YEAR(daily!$A105),COT!$B:$B,WEEKNUM(daily!$A105))</f>
        <v>309065</v>
      </c>
      <c r="S105">
        <f>SUMIFS(COT!J:J,COT!$A:$A,YEAR(daily!$A105),COT!$B:$B,WEEKNUM(daily!$A105))</f>
        <v>314726</v>
      </c>
      <c r="T105">
        <f>SUMIFS(COT!K:K,COT!$A:$A,YEAR(daily!$A105),COT!$B:$B,WEEKNUM(daily!$A105))</f>
        <v>37959</v>
      </c>
      <c r="U105">
        <f>SUMIFS(COT!L:L,COT!$A:$A,YEAR(daily!$A105),COT!$B:$B,WEEKNUM(daily!$A105))</f>
        <v>40995</v>
      </c>
      <c r="V105">
        <f>SUMIFS(COT!M:M,COT!$A:$A,YEAR(daily!$A105),COT!$B:$B,WEEKNUM(daily!$A105))</f>
        <v>22</v>
      </c>
      <c r="W105">
        <f>SUMIFS(COT!N:N,COT!$A:$A,YEAR(daily!$A105),COT!$B:$B,WEEKNUM(daily!$A105))</f>
        <v>27</v>
      </c>
      <c r="X105">
        <f>SUMIFS(COT!O:O,COT!$A:$A,YEAR(daily!$A105),COT!$B:$B,WEEKNUM(daily!$A105))</f>
        <v>26</v>
      </c>
      <c r="Y105">
        <f>SUMIFS(COT!P:P,COT!$A:$A,YEAR(daily!$A105),COT!$B:$B,WEEKNUM(daily!$A105))</f>
        <v>70</v>
      </c>
      <c r="Z105">
        <f>SUMIFS(COT!Q:Q,COT!$A:$A,YEAR(daily!$A105),COT!$B:$B,WEEKNUM(daily!$A105))</f>
        <v>75</v>
      </c>
      <c r="AA105">
        <f>SUMIFS(Saudi!B:B,Saudi!$A:$A,YEAR(daily!$A105))</f>
        <v>258.10000000000002</v>
      </c>
      <c r="AB105">
        <f>SUMIFS(Saudi!C:C,Saudi!$A:$A,YEAR(daily!$A105))</f>
        <v>235.471</v>
      </c>
      <c r="AC105">
        <f>SUMIFS(Saudi!F:F,Saudi!$A:$A,YEAR(daily!$A105))</f>
        <v>3468177</v>
      </c>
      <c r="AD105">
        <f>SUMIFS(Saudi!G:G,Saudi!$A:$A,YEAR(daily!$A105))</f>
        <v>30.206255765126471</v>
      </c>
      <c r="AE105">
        <f>SUMIFS(Saudi!H:H,Saudi!$A:$A,YEAR(daily!$A105))</f>
        <v>104760641.50072902</v>
      </c>
      <c r="AF105" s="5">
        <f t="shared" si="2"/>
        <v>7</v>
      </c>
      <c r="AG105" s="5">
        <f t="shared" si="3"/>
        <v>2000</v>
      </c>
    </row>
    <row r="106" spans="1:33">
      <c r="A106" s="3">
        <v>36738</v>
      </c>
      <c r="B106" s="1">
        <v>109834</v>
      </c>
      <c r="C106" s="1">
        <v>26901</v>
      </c>
      <c r="D106" s="1">
        <v>38631</v>
      </c>
      <c r="E106" s="1">
        <v>27.43</v>
      </c>
      <c r="F106" s="1">
        <v>27.19</v>
      </c>
      <c r="G106" s="1">
        <v>27</v>
      </c>
      <c r="H106" s="2">
        <v>46.3</v>
      </c>
      <c r="I106" s="2">
        <v>27.6</v>
      </c>
      <c r="J106" s="2">
        <v>76.900000000000006</v>
      </c>
      <c r="K106" s="2">
        <v>75.599999999999994</v>
      </c>
      <c r="L106">
        <f>SUMIFS(US!B:B,US!$D:$D,YEAR(daily!$A106),US!$E:$E,MONTH(daily!$A106))</f>
        <v>8978</v>
      </c>
      <c r="M106">
        <f>SUMIFS(US!C:C,US!$D:$D,YEAR(daily!$A106),US!$E:$E,MONTH(daily!$A106))</f>
        <v>19696</v>
      </c>
      <c r="N106">
        <f>SUMIFS(COT!E:E,COT!$A:$A,YEAR(daily!$A106),COT!$B:$B,WEEKNUM(daily!$A106))</f>
        <v>407409</v>
      </c>
      <c r="O106">
        <f>SUMIFS(COT!F:F,COT!$A:$A,YEAR(daily!$A106),COT!$B:$B,WEEKNUM(daily!$A106))</f>
        <v>23838</v>
      </c>
      <c r="P106">
        <f>SUMIFS(COT!G:G,COT!$A:$A,YEAR(daily!$A106),COT!$B:$B,WEEKNUM(daily!$A106))</f>
        <v>26394</v>
      </c>
      <c r="Q106">
        <f>SUMIFS(COT!H:H,COT!$A:$A,YEAR(daily!$A106),COT!$B:$B,WEEKNUM(daily!$A106))</f>
        <v>27837</v>
      </c>
      <c r="R106">
        <f>SUMIFS(COT!I:I,COT!$A:$A,YEAR(daily!$A106),COT!$B:$B,WEEKNUM(daily!$A106))</f>
        <v>318648</v>
      </c>
      <c r="S106">
        <f>SUMIFS(COT!J:J,COT!$A:$A,YEAR(daily!$A106),COT!$B:$B,WEEKNUM(daily!$A106))</f>
        <v>310314</v>
      </c>
      <c r="T106">
        <f>SUMIFS(COT!K:K,COT!$A:$A,YEAR(daily!$A106),COT!$B:$B,WEEKNUM(daily!$A106))</f>
        <v>37086</v>
      </c>
      <c r="U106">
        <f>SUMIFS(COT!L:L,COT!$A:$A,YEAR(daily!$A106),COT!$B:$B,WEEKNUM(daily!$A106))</f>
        <v>42864</v>
      </c>
      <c r="V106">
        <f>SUMIFS(COT!M:M,COT!$A:$A,YEAR(daily!$A106),COT!$B:$B,WEEKNUM(daily!$A106))</f>
        <v>19</v>
      </c>
      <c r="W106">
        <f>SUMIFS(COT!N:N,COT!$A:$A,YEAR(daily!$A106),COT!$B:$B,WEEKNUM(daily!$A106))</f>
        <v>23</v>
      </c>
      <c r="X106">
        <f>SUMIFS(COT!O:O,COT!$A:$A,YEAR(daily!$A106),COT!$B:$B,WEEKNUM(daily!$A106))</f>
        <v>22</v>
      </c>
      <c r="Y106">
        <f>SUMIFS(COT!P:P,COT!$A:$A,YEAR(daily!$A106),COT!$B:$B,WEEKNUM(daily!$A106))</f>
        <v>68</v>
      </c>
      <c r="Z106">
        <f>SUMIFS(COT!Q:Q,COT!$A:$A,YEAR(daily!$A106),COT!$B:$B,WEEKNUM(daily!$A106))</f>
        <v>75</v>
      </c>
      <c r="AA106">
        <f>SUMIFS(Saudi!B:B,Saudi!$A:$A,YEAR(daily!$A106))</f>
        <v>258.10000000000002</v>
      </c>
      <c r="AB106">
        <f>SUMIFS(Saudi!C:C,Saudi!$A:$A,YEAR(daily!$A106))</f>
        <v>235.471</v>
      </c>
      <c r="AC106">
        <f>SUMIFS(Saudi!F:F,Saudi!$A:$A,YEAR(daily!$A106))</f>
        <v>3468177</v>
      </c>
      <c r="AD106">
        <f>SUMIFS(Saudi!G:G,Saudi!$A:$A,YEAR(daily!$A106))</f>
        <v>30.206255765126471</v>
      </c>
      <c r="AE106">
        <f>SUMIFS(Saudi!H:H,Saudi!$A:$A,YEAR(daily!$A106))</f>
        <v>104760641.50072902</v>
      </c>
      <c r="AF106" s="5">
        <f t="shared" si="2"/>
        <v>7</v>
      </c>
      <c r="AG106" s="5">
        <f t="shared" si="3"/>
        <v>2000</v>
      </c>
    </row>
    <row r="107" spans="1:33">
      <c r="A107" s="3">
        <v>36739</v>
      </c>
      <c r="B107" s="1">
        <v>110550</v>
      </c>
      <c r="C107" s="1">
        <v>27938</v>
      </c>
      <c r="D107" s="1">
        <v>39515</v>
      </c>
      <c r="E107" s="1">
        <v>27.79</v>
      </c>
      <c r="F107" s="1">
        <v>27.44</v>
      </c>
      <c r="G107" s="1">
        <v>27.25</v>
      </c>
      <c r="H107" s="2">
        <v>46.3</v>
      </c>
      <c r="I107" s="2">
        <v>27.6</v>
      </c>
      <c r="J107" s="2">
        <v>76.900000000000006</v>
      </c>
      <c r="K107" s="2">
        <v>75.599999999999994</v>
      </c>
      <c r="L107">
        <f>SUMIFS(US!B:B,US!$D:$D,YEAR(daily!$A107),US!$E:$E,MONTH(daily!$A107))</f>
        <v>9017</v>
      </c>
      <c r="M107">
        <f>SUMIFS(US!C:C,US!$D:$D,YEAR(daily!$A107),US!$E:$E,MONTH(daily!$A107))</f>
        <v>20496</v>
      </c>
      <c r="N107">
        <f>SUMIFS(COT!E:E,COT!$A:$A,YEAR(daily!$A107),COT!$B:$B,WEEKNUM(daily!$A107))</f>
        <v>407409</v>
      </c>
      <c r="O107">
        <f>SUMIFS(COT!F:F,COT!$A:$A,YEAR(daily!$A107),COT!$B:$B,WEEKNUM(daily!$A107))</f>
        <v>23838</v>
      </c>
      <c r="P107">
        <f>SUMIFS(COT!G:G,COT!$A:$A,YEAR(daily!$A107),COT!$B:$B,WEEKNUM(daily!$A107))</f>
        <v>26394</v>
      </c>
      <c r="Q107">
        <f>SUMIFS(COT!H:H,COT!$A:$A,YEAR(daily!$A107),COT!$B:$B,WEEKNUM(daily!$A107))</f>
        <v>27837</v>
      </c>
      <c r="R107">
        <f>SUMIFS(COT!I:I,COT!$A:$A,YEAR(daily!$A107),COT!$B:$B,WEEKNUM(daily!$A107))</f>
        <v>318648</v>
      </c>
      <c r="S107">
        <f>SUMIFS(COT!J:J,COT!$A:$A,YEAR(daily!$A107),COT!$B:$B,WEEKNUM(daily!$A107))</f>
        <v>310314</v>
      </c>
      <c r="T107">
        <f>SUMIFS(COT!K:K,COT!$A:$A,YEAR(daily!$A107),COT!$B:$B,WEEKNUM(daily!$A107))</f>
        <v>37086</v>
      </c>
      <c r="U107">
        <f>SUMIFS(COT!L:L,COT!$A:$A,YEAR(daily!$A107),COT!$B:$B,WEEKNUM(daily!$A107))</f>
        <v>42864</v>
      </c>
      <c r="V107">
        <f>SUMIFS(COT!M:M,COT!$A:$A,YEAR(daily!$A107),COT!$B:$B,WEEKNUM(daily!$A107))</f>
        <v>19</v>
      </c>
      <c r="W107">
        <f>SUMIFS(COT!N:N,COT!$A:$A,YEAR(daily!$A107),COT!$B:$B,WEEKNUM(daily!$A107))</f>
        <v>23</v>
      </c>
      <c r="X107">
        <f>SUMIFS(COT!O:O,COT!$A:$A,YEAR(daily!$A107),COT!$B:$B,WEEKNUM(daily!$A107))</f>
        <v>22</v>
      </c>
      <c r="Y107">
        <f>SUMIFS(COT!P:P,COT!$A:$A,YEAR(daily!$A107),COT!$B:$B,WEEKNUM(daily!$A107))</f>
        <v>68</v>
      </c>
      <c r="Z107">
        <f>SUMIFS(COT!Q:Q,COT!$A:$A,YEAR(daily!$A107),COT!$B:$B,WEEKNUM(daily!$A107))</f>
        <v>75</v>
      </c>
      <c r="AA107">
        <f>SUMIFS(Saudi!B:B,Saudi!$A:$A,YEAR(daily!$A107))</f>
        <v>258.10000000000002</v>
      </c>
      <c r="AB107">
        <f>SUMIFS(Saudi!C:C,Saudi!$A:$A,YEAR(daily!$A107))</f>
        <v>235.471</v>
      </c>
      <c r="AC107">
        <f>SUMIFS(Saudi!F:F,Saudi!$A:$A,YEAR(daily!$A107))</f>
        <v>3468177</v>
      </c>
      <c r="AD107">
        <f>SUMIFS(Saudi!G:G,Saudi!$A:$A,YEAR(daily!$A107))</f>
        <v>30.206255765126471</v>
      </c>
      <c r="AE107">
        <f>SUMIFS(Saudi!H:H,Saudi!$A:$A,YEAR(daily!$A107))</f>
        <v>104760641.50072902</v>
      </c>
      <c r="AF107" s="5">
        <f t="shared" si="2"/>
        <v>8</v>
      </c>
      <c r="AG107" s="5">
        <f t="shared" si="3"/>
        <v>2000</v>
      </c>
    </row>
    <row r="108" spans="1:33">
      <c r="A108" s="3">
        <v>36740</v>
      </c>
      <c r="B108" s="1">
        <v>105097</v>
      </c>
      <c r="C108" s="1">
        <v>27531</v>
      </c>
      <c r="D108" s="1">
        <v>39203</v>
      </c>
      <c r="E108" s="1">
        <v>28.26</v>
      </c>
      <c r="F108" s="1">
        <v>27.72</v>
      </c>
      <c r="G108" s="1">
        <v>27.46</v>
      </c>
      <c r="H108" s="2">
        <v>46.3</v>
      </c>
      <c r="I108" s="2">
        <v>27.6</v>
      </c>
      <c r="J108" s="2">
        <v>76.900000000000006</v>
      </c>
      <c r="K108" s="2">
        <v>75.599999999999994</v>
      </c>
      <c r="L108">
        <f>SUMIFS(US!B:B,US!$D:$D,YEAR(daily!$A108),US!$E:$E,MONTH(daily!$A108))</f>
        <v>9017</v>
      </c>
      <c r="M108">
        <f>SUMIFS(US!C:C,US!$D:$D,YEAR(daily!$A108),US!$E:$E,MONTH(daily!$A108))</f>
        <v>20496</v>
      </c>
      <c r="N108">
        <f>SUMIFS(COT!E:E,COT!$A:$A,YEAR(daily!$A108),COT!$B:$B,WEEKNUM(daily!$A108))</f>
        <v>407409</v>
      </c>
      <c r="O108">
        <f>SUMIFS(COT!F:F,COT!$A:$A,YEAR(daily!$A108),COT!$B:$B,WEEKNUM(daily!$A108))</f>
        <v>23838</v>
      </c>
      <c r="P108">
        <f>SUMIFS(COT!G:G,COT!$A:$A,YEAR(daily!$A108),COT!$B:$B,WEEKNUM(daily!$A108))</f>
        <v>26394</v>
      </c>
      <c r="Q108">
        <f>SUMIFS(COT!H:H,COT!$A:$A,YEAR(daily!$A108),COT!$B:$B,WEEKNUM(daily!$A108))</f>
        <v>27837</v>
      </c>
      <c r="R108">
        <f>SUMIFS(COT!I:I,COT!$A:$A,YEAR(daily!$A108),COT!$B:$B,WEEKNUM(daily!$A108))</f>
        <v>318648</v>
      </c>
      <c r="S108">
        <f>SUMIFS(COT!J:J,COT!$A:$A,YEAR(daily!$A108),COT!$B:$B,WEEKNUM(daily!$A108))</f>
        <v>310314</v>
      </c>
      <c r="T108">
        <f>SUMIFS(COT!K:K,COT!$A:$A,YEAR(daily!$A108),COT!$B:$B,WEEKNUM(daily!$A108))</f>
        <v>37086</v>
      </c>
      <c r="U108">
        <f>SUMIFS(COT!L:L,COT!$A:$A,YEAR(daily!$A108),COT!$B:$B,WEEKNUM(daily!$A108))</f>
        <v>42864</v>
      </c>
      <c r="V108">
        <f>SUMIFS(COT!M:M,COT!$A:$A,YEAR(daily!$A108),COT!$B:$B,WEEKNUM(daily!$A108))</f>
        <v>19</v>
      </c>
      <c r="W108">
        <f>SUMIFS(COT!N:N,COT!$A:$A,YEAR(daily!$A108),COT!$B:$B,WEEKNUM(daily!$A108))</f>
        <v>23</v>
      </c>
      <c r="X108">
        <f>SUMIFS(COT!O:O,COT!$A:$A,YEAR(daily!$A108),COT!$B:$B,WEEKNUM(daily!$A108))</f>
        <v>22</v>
      </c>
      <c r="Y108">
        <f>SUMIFS(COT!P:P,COT!$A:$A,YEAR(daily!$A108),COT!$B:$B,WEEKNUM(daily!$A108))</f>
        <v>68</v>
      </c>
      <c r="Z108">
        <f>SUMIFS(COT!Q:Q,COT!$A:$A,YEAR(daily!$A108),COT!$B:$B,WEEKNUM(daily!$A108))</f>
        <v>75</v>
      </c>
      <c r="AA108">
        <f>SUMIFS(Saudi!B:B,Saudi!$A:$A,YEAR(daily!$A108))</f>
        <v>258.10000000000002</v>
      </c>
      <c r="AB108">
        <f>SUMIFS(Saudi!C:C,Saudi!$A:$A,YEAR(daily!$A108))</f>
        <v>235.471</v>
      </c>
      <c r="AC108">
        <f>SUMIFS(Saudi!F:F,Saudi!$A:$A,YEAR(daily!$A108))</f>
        <v>3468177</v>
      </c>
      <c r="AD108">
        <f>SUMIFS(Saudi!G:G,Saudi!$A:$A,YEAR(daily!$A108))</f>
        <v>30.206255765126471</v>
      </c>
      <c r="AE108">
        <f>SUMIFS(Saudi!H:H,Saudi!$A:$A,YEAR(daily!$A108))</f>
        <v>104760641.50072902</v>
      </c>
      <c r="AF108" s="5">
        <f t="shared" si="2"/>
        <v>8</v>
      </c>
      <c r="AG108" s="5">
        <f t="shared" si="3"/>
        <v>2000</v>
      </c>
    </row>
    <row r="109" spans="1:33">
      <c r="A109" s="3">
        <v>36741</v>
      </c>
      <c r="B109" s="1">
        <v>106892</v>
      </c>
      <c r="C109" s="1">
        <v>29351</v>
      </c>
      <c r="D109" s="1">
        <v>40351</v>
      </c>
      <c r="E109" s="1">
        <v>28.66</v>
      </c>
      <c r="F109" s="1">
        <v>27.98</v>
      </c>
      <c r="G109" s="1">
        <v>27.66</v>
      </c>
      <c r="H109" s="2">
        <v>46.3</v>
      </c>
      <c r="I109" s="2">
        <v>27.6</v>
      </c>
      <c r="J109" s="2">
        <v>76.900000000000006</v>
      </c>
      <c r="K109" s="2">
        <v>75.599999999999994</v>
      </c>
      <c r="L109">
        <f>SUMIFS(US!B:B,US!$D:$D,YEAR(daily!$A109),US!$E:$E,MONTH(daily!$A109))</f>
        <v>9017</v>
      </c>
      <c r="M109">
        <f>SUMIFS(US!C:C,US!$D:$D,YEAR(daily!$A109),US!$E:$E,MONTH(daily!$A109))</f>
        <v>20496</v>
      </c>
      <c r="N109">
        <f>SUMIFS(COT!E:E,COT!$A:$A,YEAR(daily!$A109),COT!$B:$B,WEEKNUM(daily!$A109))</f>
        <v>407409</v>
      </c>
      <c r="O109">
        <f>SUMIFS(COT!F:F,COT!$A:$A,YEAR(daily!$A109),COT!$B:$B,WEEKNUM(daily!$A109))</f>
        <v>23838</v>
      </c>
      <c r="P109">
        <f>SUMIFS(COT!G:G,COT!$A:$A,YEAR(daily!$A109),COT!$B:$B,WEEKNUM(daily!$A109))</f>
        <v>26394</v>
      </c>
      <c r="Q109">
        <f>SUMIFS(COT!H:H,COT!$A:$A,YEAR(daily!$A109),COT!$B:$B,WEEKNUM(daily!$A109))</f>
        <v>27837</v>
      </c>
      <c r="R109">
        <f>SUMIFS(COT!I:I,COT!$A:$A,YEAR(daily!$A109),COT!$B:$B,WEEKNUM(daily!$A109))</f>
        <v>318648</v>
      </c>
      <c r="S109">
        <f>SUMIFS(COT!J:J,COT!$A:$A,YEAR(daily!$A109),COT!$B:$B,WEEKNUM(daily!$A109))</f>
        <v>310314</v>
      </c>
      <c r="T109">
        <f>SUMIFS(COT!K:K,COT!$A:$A,YEAR(daily!$A109),COT!$B:$B,WEEKNUM(daily!$A109))</f>
        <v>37086</v>
      </c>
      <c r="U109">
        <f>SUMIFS(COT!L:L,COT!$A:$A,YEAR(daily!$A109),COT!$B:$B,WEEKNUM(daily!$A109))</f>
        <v>42864</v>
      </c>
      <c r="V109">
        <f>SUMIFS(COT!M:M,COT!$A:$A,YEAR(daily!$A109),COT!$B:$B,WEEKNUM(daily!$A109))</f>
        <v>19</v>
      </c>
      <c r="W109">
        <f>SUMIFS(COT!N:N,COT!$A:$A,YEAR(daily!$A109),COT!$B:$B,WEEKNUM(daily!$A109))</f>
        <v>23</v>
      </c>
      <c r="X109">
        <f>SUMIFS(COT!O:O,COT!$A:$A,YEAR(daily!$A109),COT!$B:$B,WEEKNUM(daily!$A109))</f>
        <v>22</v>
      </c>
      <c r="Y109">
        <f>SUMIFS(COT!P:P,COT!$A:$A,YEAR(daily!$A109),COT!$B:$B,WEEKNUM(daily!$A109))</f>
        <v>68</v>
      </c>
      <c r="Z109">
        <f>SUMIFS(COT!Q:Q,COT!$A:$A,YEAR(daily!$A109),COT!$B:$B,WEEKNUM(daily!$A109))</f>
        <v>75</v>
      </c>
      <c r="AA109">
        <f>SUMIFS(Saudi!B:B,Saudi!$A:$A,YEAR(daily!$A109))</f>
        <v>258.10000000000002</v>
      </c>
      <c r="AB109">
        <f>SUMIFS(Saudi!C:C,Saudi!$A:$A,YEAR(daily!$A109))</f>
        <v>235.471</v>
      </c>
      <c r="AC109">
        <f>SUMIFS(Saudi!F:F,Saudi!$A:$A,YEAR(daily!$A109))</f>
        <v>3468177</v>
      </c>
      <c r="AD109">
        <f>SUMIFS(Saudi!G:G,Saudi!$A:$A,YEAR(daily!$A109))</f>
        <v>30.206255765126471</v>
      </c>
      <c r="AE109">
        <f>SUMIFS(Saudi!H:H,Saudi!$A:$A,YEAR(daily!$A109))</f>
        <v>104760641.50072902</v>
      </c>
      <c r="AF109" s="5">
        <f t="shared" si="2"/>
        <v>8</v>
      </c>
      <c r="AG109" s="5">
        <f t="shared" si="3"/>
        <v>2000</v>
      </c>
    </row>
    <row r="110" spans="1:33">
      <c r="A110" s="3">
        <v>36742</v>
      </c>
      <c r="B110" s="1">
        <v>104943</v>
      </c>
      <c r="C110" s="1">
        <v>31251</v>
      </c>
      <c r="D110" s="1">
        <v>39698</v>
      </c>
      <c r="E110" s="1">
        <v>29.96</v>
      </c>
      <c r="F110" s="1">
        <v>28.94</v>
      </c>
      <c r="G110" s="1">
        <v>28.53</v>
      </c>
      <c r="H110" s="2">
        <v>46.3</v>
      </c>
      <c r="I110" s="2">
        <v>27.6</v>
      </c>
      <c r="J110" s="2">
        <v>76.900000000000006</v>
      </c>
      <c r="K110" s="2">
        <v>75.599999999999994</v>
      </c>
      <c r="L110">
        <f>SUMIFS(US!B:B,US!$D:$D,YEAR(daily!$A110),US!$E:$E,MONTH(daily!$A110))</f>
        <v>9017</v>
      </c>
      <c r="M110">
        <f>SUMIFS(US!C:C,US!$D:$D,YEAR(daily!$A110),US!$E:$E,MONTH(daily!$A110))</f>
        <v>20496</v>
      </c>
      <c r="N110">
        <f>SUMIFS(COT!E:E,COT!$A:$A,YEAR(daily!$A110),COT!$B:$B,WEEKNUM(daily!$A110))</f>
        <v>407409</v>
      </c>
      <c r="O110">
        <f>SUMIFS(COT!F:F,COT!$A:$A,YEAR(daily!$A110),COT!$B:$B,WEEKNUM(daily!$A110))</f>
        <v>23838</v>
      </c>
      <c r="P110">
        <f>SUMIFS(COT!G:G,COT!$A:$A,YEAR(daily!$A110),COT!$B:$B,WEEKNUM(daily!$A110))</f>
        <v>26394</v>
      </c>
      <c r="Q110">
        <f>SUMIFS(COT!H:H,COT!$A:$A,YEAR(daily!$A110),COT!$B:$B,WEEKNUM(daily!$A110))</f>
        <v>27837</v>
      </c>
      <c r="R110">
        <f>SUMIFS(COT!I:I,COT!$A:$A,YEAR(daily!$A110),COT!$B:$B,WEEKNUM(daily!$A110))</f>
        <v>318648</v>
      </c>
      <c r="S110">
        <f>SUMIFS(COT!J:J,COT!$A:$A,YEAR(daily!$A110),COT!$B:$B,WEEKNUM(daily!$A110))</f>
        <v>310314</v>
      </c>
      <c r="T110">
        <f>SUMIFS(COT!K:K,COT!$A:$A,YEAR(daily!$A110),COT!$B:$B,WEEKNUM(daily!$A110))</f>
        <v>37086</v>
      </c>
      <c r="U110">
        <f>SUMIFS(COT!L:L,COT!$A:$A,YEAR(daily!$A110),COT!$B:$B,WEEKNUM(daily!$A110))</f>
        <v>42864</v>
      </c>
      <c r="V110">
        <f>SUMIFS(COT!M:M,COT!$A:$A,YEAR(daily!$A110),COT!$B:$B,WEEKNUM(daily!$A110))</f>
        <v>19</v>
      </c>
      <c r="W110">
        <f>SUMIFS(COT!N:N,COT!$A:$A,YEAR(daily!$A110),COT!$B:$B,WEEKNUM(daily!$A110))</f>
        <v>23</v>
      </c>
      <c r="X110">
        <f>SUMIFS(COT!O:O,COT!$A:$A,YEAR(daily!$A110),COT!$B:$B,WEEKNUM(daily!$A110))</f>
        <v>22</v>
      </c>
      <c r="Y110">
        <f>SUMIFS(COT!P:P,COT!$A:$A,YEAR(daily!$A110),COT!$B:$B,WEEKNUM(daily!$A110))</f>
        <v>68</v>
      </c>
      <c r="Z110">
        <f>SUMIFS(COT!Q:Q,COT!$A:$A,YEAR(daily!$A110),COT!$B:$B,WEEKNUM(daily!$A110))</f>
        <v>75</v>
      </c>
      <c r="AA110">
        <f>SUMIFS(Saudi!B:B,Saudi!$A:$A,YEAR(daily!$A110))</f>
        <v>258.10000000000002</v>
      </c>
      <c r="AB110">
        <f>SUMIFS(Saudi!C:C,Saudi!$A:$A,YEAR(daily!$A110))</f>
        <v>235.471</v>
      </c>
      <c r="AC110">
        <f>SUMIFS(Saudi!F:F,Saudi!$A:$A,YEAR(daily!$A110))</f>
        <v>3468177</v>
      </c>
      <c r="AD110">
        <f>SUMIFS(Saudi!G:G,Saudi!$A:$A,YEAR(daily!$A110))</f>
        <v>30.206255765126471</v>
      </c>
      <c r="AE110">
        <f>SUMIFS(Saudi!H:H,Saudi!$A:$A,YEAR(daily!$A110))</f>
        <v>104760641.50072902</v>
      </c>
      <c r="AF110" s="5">
        <f t="shared" si="2"/>
        <v>8</v>
      </c>
      <c r="AG110" s="5">
        <f t="shared" si="3"/>
        <v>2000</v>
      </c>
    </row>
    <row r="111" spans="1:33">
      <c r="A111" s="3">
        <v>36745</v>
      </c>
      <c r="B111" s="1">
        <v>102182</v>
      </c>
      <c r="C111" s="1">
        <v>34718</v>
      </c>
      <c r="D111" s="1">
        <v>40643</v>
      </c>
      <c r="E111" s="1">
        <v>28.91</v>
      </c>
      <c r="F111" s="1">
        <v>28.3</v>
      </c>
      <c r="G111" s="1">
        <v>27.94</v>
      </c>
      <c r="H111" s="2">
        <v>46.3</v>
      </c>
      <c r="I111" s="2">
        <v>27.6</v>
      </c>
      <c r="J111" s="2">
        <v>76.900000000000006</v>
      </c>
      <c r="K111" s="2">
        <v>75.599999999999994</v>
      </c>
      <c r="L111">
        <f>SUMIFS(US!B:B,US!$D:$D,YEAR(daily!$A111),US!$E:$E,MONTH(daily!$A111))</f>
        <v>9017</v>
      </c>
      <c r="M111">
        <f>SUMIFS(US!C:C,US!$D:$D,YEAR(daily!$A111),US!$E:$E,MONTH(daily!$A111))</f>
        <v>20496</v>
      </c>
      <c r="N111">
        <f>SUMIFS(COT!E:E,COT!$A:$A,YEAR(daily!$A111),COT!$B:$B,WEEKNUM(daily!$A111))</f>
        <v>413886</v>
      </c>
      <c r="O111">
        <f>SUMIFS(COT!F:F,COT!$A:$A,YEAR(daily!$A111),COT!$B:$B,WEEKNUM(daily!$A111))</f>
        <v>24616</v>
      </c>
      <c r="P111">
        <f>SUMIFS(COT!G:G,COT!$A:$A,YEAR(daily!$A111),COT!$B:$B,WEEKNUM(daily!$A111))</f>
        <v>28962</v>
      </c>
      <c r="Q111">
        <f>SUMIFS(COT!H:H,COT!$A:$A,YEAR(daily!$A111),COT!$B:$B,WEEKNUM(daily!$A111))</f>
        <v>25491</v>
      </c>
      <c r="R111">
        <f>SUMIFS(COT!I:I,COT!$A:$A,YEAR(daily!$A111),COT!$B:$B,WEEKNUM(daily!$A111))</f>
        <v>324694</v>
      </c>
      <c r="S111">
        <f>SUMIFS(COT!J:J,COT!$A:$A,YEAR(daily!$A111),COT!$B:$B,WEEKNUM(daily!$A111))</f>
        <v>316313</v>
      </c>
      <c r="T111">
        <f>SUMIFS(COT!K:K,COT!$A:$A,YEAR(daily!$A111),COT!$B:$B,WEEKNUM(daily!$A111))</f>
        <v>39085</v>
      </c>
      <c r="U111">
        <f>SUMIFS(COT!L:L,COT!$A:$A,YEAR(daily!$A111),COT!$B:$B,WEEKNUM(daily!$A111))</f>
        <v>43120</v>
      </c>
      <c r="V111">
        <f>SUMIFS(COT!M:M,COT!$A:$A,YEAR(daily!$A111),COT!$B:$B,WEEKNUM(daily!$A111))</f>
        <v>19</v>
      </c>
      <c r="W111">
        <f>SUMIFS(COT!N:N,COT!$A:$A,YEAR(daily!$A111),COT!$B:$B,WEEKNUM(daily!$A111))</f>
        <v>26</v>
      </c>
      <c r="X111">
        <f>SUMIFS(COT!O:O,COT!$A:$A,YEAR(daily!$A111),COT!$B:$B,WEEKNUM(daily!$A111))</f>
        <v>23</v>
      </c>
      <c r="Y111">
        <f>SUMIFS(COT!P:P,COT!$A:$A,YEAR(daily!$A111),COT!$B:$B,WEEKNUM(daily!$A111))</f>
        <v>73</v>
      </c>
      <c r="Z111">
        <f>SUMIFS(COT!Q:Q,COT!$A:$A,YEAR(daily!$A111),COT!$B:$B,WEEKNUM(daily!$A111))</f>
        <v>78</v>
      </c>
      <c r="AA111">
        <f>SUMIFS(Saudi!B:B,Saudi!$A:$A,YEAR(daily!$A111))</f>
        <v>258.10000000000002</v>
      </c>
      <c r="AB111">
        <f>SUMIFS(Saudi!C:C,Saudi!$A:$A,YEAR(daily!$A111))</f>
        <v>235.471</v>
      </c>
      <c r="AC111">
        <f>SUMIFS(Saudi!F:F,Saudi!$A:$A,YEAR(daily!$A111))</f>
        <v>3468177</v>
      </c>
      <c r="AD111">
        <f>SUMIFS(Saudi!G:G,Saudi!$A:$A,YEAR(daily!$A111))</f>
        <v>30.206255765126471</v>
      </c>
      <c r="AE111">
        <f>SUMIFS(Saudi!H:H,Saudi!$A:$A,YEAR(daily!$A111))</f>
        <v>104760641.50072902</v>
      </c>
      <c r="AF111" s="5">
        <f t="shared" si="2"/>
        <v>8</v>
      </c>
      <c r="AG111" s="5">
        <f t="shared" si="3"/>
        <v>2000</v>
      </c>
    </row>
    <row r="112" spans="1:33">
      <c r="A112" s="3">
        <v>36746</v>
      </c>
      <c r="B112" s="1">
        <v>96109</v>
      </c>
      <c r="C112" s="1">
        <v>36148</v>
      </c>
      <c r="D112" s="1">
        <v>41398</v>
      </c>
      <c r="E112" s="1">
        <v>29.12</v>
      </c>
      <c r="F112" s="1">
        <v>28.51</v>
      </c>
      <c r="G112" s="1">
        <v>28.15</v>
      </c>
      <c r="H112" s="2">
        <v>46.3</v>
      </c>
      <c r="I112" s="2">
        <v>27.6</v>
      </c>
      <c r="J112" s="2">
        <v>76.900000000000006</v>
      </c>
      <c r="K112" s="2">
        <v>75.599999999999994</v>
      </c>
      <c r="L112">
        <f>SUMIFS(US!B:B,US!$D:$D,YEAR(daily!$A112),US!$E:$E,MONTH(daily!$A112))</f>
        <v>9017</v>
      </c>
      <c r="M112">
        <f>SUMIFS(US!C:C,US!$D:$D,YEAR(daily!$A112),US!$E:$E,MONTH(daily!$A112))</f>
        <v>20496</v>
      </c>
      <c r="N112">
        <f>SUMIFS(COT!E:E,COT!$A:$A,YEAR(daily!$A112),COT!$B:$B,WEEKNUM(daily!$A112))</f>
        <v>413886</v>
      </c>
      <c r="O112">
        <f>SUMIFS(COT!F:F,COT!$A:$A,YEAR(daily!$A112),COT!$B:$B,WEEKNUM(daily!$A112))</f>
        <v>24616</v>
      </c>
      <c r="P112">
        <f>SUMIFS(COT!G:G,COT!$A:$A,YEAR(daily!$A112),COT!$B:$B,WEEKNUM(daily!$A112))</f>
        <v>28962</v>
      </c>
      <c r="Q112">
        <f>SUMIFS(COT!H:H,COT!$A:$A,YEAR(daily!$A112),COT!$B:$B,WEEKNUM(daily!$A112))</f>
        <v>25491</v>
      </c>
      <c r="R112">
        <f>SUMIFS(COT!I:I,COT!$A:$A,YEAR(daily!$A112),COT!$B:$B,WEEKNUM(daily!$A112))</f>
        <v>324694</v>
      </c>
      <c r="S112">
        <f>SUMIFS(COT!J:J,COT!$A:$A,YEAR(daily!$A112),COT!$B:$B,WEEKNUM(daily!$A112))</f>
        <v>316313</v>
      </c>
      <c r="T112">
        <f>SUMIFS(COT!K:K,COT!$A:$A,YEAR(daily!$A112),COT!$B:$B,WEEKNUM(daily!$A112))</f>
        <v>39085</v>
      </c>
      <c r="U112">
        <f>SUMIFS(COT!L:L,COT!$A:$A,YEAR(daily!$A112),COT!$B:$B,WEEKNUM(daily!$A112))</f>
        <v>43120</v>
      </c>
      <c r="V112">
        <f>SUMIFS(COT!M:M,COT!$A:$A,YEAR(daily!$A112),COT!$B:$B,WEEKNUM(daily!$A112))</f>
        <v>19</v>
      </c>
      <c r="W112">
        <f>SUMIFS(COT!N:N,COT!$A:$A,YEAR(daily!$A112),COT!$B:$B,WEEKNUM(daily!$A112))</f>
        <v>26</v>
      </c>
      <c r="X112">
        <f>SUMIFS(COT!O:O,COT!$A:$A,YEAR(daily!$A112),COT!$B:$B,WEEKNUM(daily!$A112))</f>
        <v>23</v>
      </c>
      <c r="Y112">
        <f>SUMIFS(COT!P:P,COT!$A:$A,YEAR(daily!$A112),COT!$B:$B,WEEKNUM(daily!$A112))</f>
        <v>73</v>
      </c>
      <c r="Z112">
        <f>SUMIFS(COT!Q:Q,COT!$A:$A,YEAR(daily!$A112),COT!$B:$B,WEEKNUM(daily!$A112))</f>
        <v>78</v>
      </c>
      <c r="AA112">
        <f>SUMIFS(Saudi!B:B,Saudi!$A:$A,YEAR(daily!$A112))</f>
        <v>258.10000000000002</v>
      </c>
      <c r="AB112">
        <f>SUMIFS(Saudi!C:C,Saudi!$A:$A,YEAR(daily!$A112))</f>
        <v>235.471</v>
      </c>
      <c r="AC112">
        <f>SUMIFS(Saudi!F:F,Saudi!$A:$A,YEAR(daily!$A112))</f>
        <v>3468177</v>
      </c>
      <c r="AD112">
        <f>SUMIFS(Saudi!G:G,Saudi!$A:$A,YEAR(daily!$A112))</f>
        <v>30.206255765126471</v>
      </c>
      <c r="AE112">
        <f>SUMIFS(Saudi!H:H,Saudi!$A:$A,YEAR(daily!$A112))</f>
        <v>104760641.50072902</v>
      </c>
      <c r="AF112" s="5">
        <f t="shared" si="2"/>
        <v>8</v>
      </c>
      <c r="AG112" s="5">
        <f t="shared" si="3"/>
        <v>2000</v>
      </c>
    </row>
    <row r="113" spans="1:33">
      <c r="A113" s="3">
        <v>36747</v>
      </c>
      <c r="B113" s="1">
        <v>90186</v>
      </c>
      <c r="C113" s="1">
        <v>35153</v>
      </c>
      <c r="D113" s="1">
        <v>41677</v>
      </c>
      <c r="E113" s="1">
        <v>30.35</v>
      </c>
      <c r="F113" s="1">
        <v>29.43</v>
      </c>
      <c r="G113" s="1">
        <v>28.98</v>
      </c>
      <c r="H113" s="2">
        <v>46.3</v>
      </c>
      <c r="I113" s="2">
        <v>27.6</v>
      </c>
      <c r="J113" s="2">
        <v>76.900000000000006</v>
      </c>
      <c r="K113" s="2">
        <v>75.599999999999994</v>
      </c>
      <c r="L113">
        <f>SUMIFS(US!B:B,US!$D:$D,YEAR(daily!$A113),US!$E:$E,MONTH(daily!$A113))</f>
        <v>9017</v>
      </c>
      <c r="M113">
        <f>SUMIFS(US!C:C,US!$D:$D,YEAR(daily!$A113),US!$E:$E,MONTH(daily!$A113))</f>
        <v>20496</v>
      </c>
      <c r="N113">
        <f>SUMIFS(COT!E:E,COT!$A:$A,YEAR(daily!$A113),COT!$B:$B,WEEKNUM(daily!$A113))</f>
        <v>413886</v>
      </c>
      <c r="O113">
        <f>SUMIFS(COT!F:F,COT!$A:$A,YEAR(daily!$A113),COT!$B:$B,WEEKNUM(daily!$A113))</f>
        <v>24616</v>
      </c>
      <c r="P113">
        <f>SUMIFS(COT!G:G,COT!$A:$A,YEAR(daily!$A113),COT!$B:$B,WEEKNUM(daily!$A113))</f>
        <v>28962</v>
      </c>
      <c r="Q113">
        <f>SUMIFS(COT!H:H,COT!$A:$A,YEAR(daily!$A113),COT!$B:$B,WEEKNUM(daily!$A113))</f>
        <v>25491</v>
      </c>
      <c r="R113">
        <f>SUMIFS(COT!I:I,COT!$A:$A,YEAR(daily!$A113),COT!$B:$B,WEEKNUM(daily!$A113))</f>
        <v>324694</v>
      </c>
      <c r="S113">
        <f>SUMIFS(COT!J:J,COT!$A:$A,YEAR(daily!$A113),COT!$B:$B,WEEKNUM(daily!$A113))</f>
        <v>316313</v>
      </c>
      <c r="T113">
        <f>SUMIFS(COT!K:K,COT!$A:$A,YEAR(daily!$A113),COT!$B:$B,WEEKNUM(daily!$A113))</f>
        <v>39085</v>
      </c>
      <c r="U113">
        <f>SUMIFS(COT!L:L,COT!$A:$A,YEAR(daily!$A113),COT!$B:$B,WEEKNUM(daily!$A113))</f>
        <v>43120</v>
      </c>
      <c r="V113">
        <f>SUMIFS(COT!M:M,COT!$A:$A,YEAR(daily!$A113),COT!$B:$B,WEEKNUM(daily!$A113))</f>
        <v>19</v>
      </c>
      <c r="W113">
        <f>SUMIFS(COT!N:N,COT!$A:$A,YEAR(daily!$A113),COT!$B:$B,WEEKNUM(daily!$A113))</f>
        <v>26</v>
      </c>
      <c r="X113">
        <f>SUMIFS(COT!O:O,COT!$A:$A,YEAR(daily!$A113),COT!$B:$B,WEEKNUM(daily!$A113))</f>
        <v>23</v>
      </c>
      <c r="Y113">
        <f>SUMIFS(COT!P:P,COT!$A:$A,YEAR(daily!$A113),COT!$B:$B,WEEKNUM(daily!$A113))</f>
        <v>73</v>
      </c>
      <c r="Z113">
        <f>SUMIFS(COT!Q:Q,COT!$A:$A,YEAR(daily!$A113),COT!$B:$B,WEEKNUM(daily!$A113))</f>
        <v>78</v>
      </c>
      <c r="AA113">
        <f>SUMIFS(Saudi!B:B,Saudi!$A:$A,YEAR(daily!$A113))</f>
        <v>258.10000000000002</v>
      </c>
      <c r="AB113">
        <f>SUMIFS(Saudi!C:C,Saudi!$A:$A,YEAR(daily!$A113))</f>
        <v>235.471</v>
      </c>
      <c r="AC113">
        <f>SUMIFS(Saudi!F:F,Saudi!$A:$A,YEAR(daily!$A113))</f>
        <v>3468177</v>
      </c>
      <c r="AD113">
        <f>SUMIFS(Saudi!G:G,Saudi!$A:$A,YEAR(daily!$A113))</f>
        <v>30.206255765126471</v>
      </c>
      <c r="AE113">
        <f>SUMIFS(Saudi!H:H,Saudi!$A:$A,YEAR(daily!$A113))</f>
        <v>104760641.50072902</v>
      </c>
      <c r="AF113" s="5">
        <f t="shared" si="2"/>
        <v>8</v>
      </c>
      <c r="AG113" s="5">
        <f t="shared" si="3"/>
        <v>2000</v>
      </c>
    </row>
    <row r="114" spans="1:33">
      <c r="A114" s="3">
        <v>36748</v>
      </c>
      <c r="B114" s="1">
        <v>88110</v>
      </c>
      <c r="C114" s="1">
        <v>34248</v>
      </c>
      <c r="D114" s="1">
        <v>41297</v>
      </c>
      <c r="E114" s="1">
        <v>31.34</v>
      </c>
      <c r="F114" s="1">
        <v>30.25</v>
      </c>
      <c r="G114" s="1">
        <v>29.7</v>
      </c>
      <c r="H114" s="2">
        <v>46.3</v>
      </c>
      <c r="I114" s="2">
        <v>27.6</v>
      </c>
      <c r="J114" s="2">
        <v>76.900000000000006</v>
      </c>
      <c r="K114" s="2">
        <v>75.599999999999994</v>
      </c>
      <c r="L114">
        <f>SUMIFS(US!B:B,US!$D:$D,YEAR(daily!$A114),US!$E:$E,MONTH(daily!$A114))</f>
        <v>9017</v>
      </c>
      <c r="M114">
        <f>SUMIFS(US!C:C,US!$D:$D,YEAR(daily!$A114),US!$E:$E,MONTH(daily!$A114))</f>
        <v>20496</v>
      </c>
      <c r="N114">
        <f>SUMIFS(COT!E:E,COT!$A:$A,YEAR(daily!$A114),COT!$B:$B,WEEKNUM(daily!$A114))</f>
        <v>413886</v>
      </c>
      <c r="O114">
        <f>SUMIFS(COT!F:F,COT!$A:$A,YEAR(daily!$A114),COT!$B:$B,WEEKNUM(daily!$A114))</f>
        <v>24616</v>
      </c>
      <c r="P114">
        <f>SUMIFS(COT!G:G,COT!$A:$A,YEAR(daily!$A114),COT!$B:$B,WEEKNUM(daily!$A114))</f>
        <v>28962</v>
      </c>
      <c r="Q114">
        <f>SUMIFS(COT!H:H,COT!$A:$A,YEAR(daily!$A114),COT!$B:$B,WEEKNUM(daily!$A114))</f>
        <v>25491</v>
      </c>
      <c r="R114">
        <f>SUMIFS(COT!I:I,COT!$A:$A,YEAR(daily!$A114),COT!$B:$B,WEEKNUM(daily!$A114))</f>
        <v>324694</v>
      </c>
      <c r="S114">
        <f>SUMIFS(COT!J:J,COT!$A:$A,YEAR(daily!$A114),COT!$B:$B,WEEKNUM(daily!$A114))</f>
        <v>316313</v>
      </c>
      <c r="T114">
        <f>SUMIFS(COT!K:K,COT!$A:$A,YEAR(daily!$A114),COT!$B:$B,WEEKNUM(daily!$A114))</f>
        <v>39085</v>
      </c>
      <c r="U114">
        <f>SUMIFS(COT!L:L,COT!$A:$A,YEAR(daily!$A114),COT!$B:$B,WEEKNUM(daily!$A114))</f>
        <v>43120</v>
      </c>
      <c r="V114">
        <f>SUMIFS(COT!M:M,COT!$A:$A,YEAR(daily!$A114),COT!$B:$B,WEEKNUM(daily!$A114))</f>
        <v>19</v>
      </c>
      <c r="W114">
        <f>SUMIFS(COT!N:N,COT!$A:$A,YEAR(daily!$A114),COT!$B:$B,WEEKNUM(daily!$A114))</f>
        <v>26</v>
      </c>
      <c r="X114">
        <f>SUMIFS(COT!O:O,COT!$A:$A,YEAR(daily!$A114),COT!$B:$B,WEEKNUM(daily!$A114))</f>
        <v>23</v>
      </c>
      <c r="Y114">
        <f>SUMIFS(COT!P:P,COT!$A:$A,YEAR(daily!$A114),COT!$B:$B,WEEKNUM(daily!$A114))</f>
        <v>73</v>
      </c>
      <c r="Z114">
        <f>SUMIFS(COT!Q:Q,COT!$A:$A,YEAR(daily!$A114),COT!$B:$B,WEEKNUM(daily!$A114))</f>
        <v>78</v>
      </c>
      <c r="AA114">
        <f>SUMIFS(Saudi!B:B,Saudi!$A:$A,YEAR(daily!$A114))</f>
        <v>258.10000000000002</v>
      </c>
      <c r="AB114">
        <f>SUMIFS(Saudi!C:C,Saudi!$A:$A,YEAR(daily!$A114))</f>
        <v>235.471</v>
      </c>
      <c r="AC114">
        <f>SUMIFS(Saudi!F:F,Saudi!$A:$A,YEAR(daily!$A114))</f>
        <v>3468177</v>
      </c>
      <c r="AD114">
        <f>SUMIFS(Saudi!G:G,Saudi!$A:$A,YEAR(daily!$A114))</f>
        <v>30.206255765126471</v>
      </c>
      <c r="AE114">
        <f>SUMIFS(Saudi!H:H,Saudi!$A:$A,YEAR(daily!$A114))</f>
        <v>104760641.50072902</v>
      </c>
      <c r="AF114" s="5">
        <f t="shared" si="2"/>
        <v>8</v>
      </c>
      <c r="AG114" s="5">
        <f t="shared" si="3"/>
        <v>2000</v>
      </c>
    </row>
    <row r="115" spans="1:33">
      <c r="A115" s="3">
        <v>36749</v>
      </c>
      <c r="B115" s="1">
        <v>83915</v>
      </c>
      <c r="C115" s="1">
        <v>36171</v>
      </c>
      <c r="D115" s="1">
        <v>41762</v>
      </c>
      <c r="E115" s="1">
        <v>31.02</v>
      </c>
      <c r="F115" s="1">
        <v>29.98</v>
      </c>
      <c r="G115" s="1">
        <v>29.42</v>
      </c>
      <c r="H115" s="2">
        <v>46.3</v>
      </c>
      <c r="I115" s="2">
        <v>27.6</v>
      </c>
      <c r="J115" s="2">
        <v>76.900000000000006</v>
      </c>
      <c r="K115" s="2">
        <v>75.599999999999994</v>
      </c>
      <c r="L115">
        <f>SUMIFS(US!B:B,US!$D:$D,YEAR(daily!$A115),US!$E:$E,MONTH(daily!$A115))</f>
        <v>9017</v>
      </c>
      <c r="M115">
        <f>SUMIFS(US!C:C,US!$D:$D,YEAR(daily!$A115),US!$E:$E,MONTH(daily!$A115))</f>
        <v>20496</v>
      </c>
      <c r="N115">
        <f>SUMIFS(COT!E:E,COT!$A:$A,YEAR(daily!$A115),COT!$B:$B,WEEKNUM(daily!$A115))</f>
        <v>413886</v>
      </c>
      <c r="O115">
        <f>SUMIFS(COT!F:F,COT!$A:$A,YEAR(daily!$A115),COT!$B:$B,WEEKNUM(daily!$A115))</f>
        <v>24616</v>
      </c>
      <c r="P115">
        <f>SUMIFS(COT!G:G,COT!$A:$A,YEAR(daily!$A115),COT!$B:$B,WEEKNUM(daily!$A115))</f>
        <v>28962</v>
      </c>
      <c r="Q115">
        <f>SUMIFS(COT!H:H,COT!$A:$A,YEAR(daily!$A115),COT!$B:$B,WEEKNUM(daily!$A115))</f>
        <v>25491</v>
      </c>
      <c r="R115">
        <f>SUMIFS(COT!I:I,COT!$A:$A,YEAR(daily!$A115),COT!$B:$B,WEEKNUM(daily!$A115))</f>
        <v>324694</v>
      </c>
      <c r="S115">
        <f>SUMIFS(COT!J:J,COT!$A:$A,YEAR(daily!$A115),COT!$B:$B,WEEKNUM(daily!$A115))</f>
        <v>316313</v>
      </c>
      <c r="T115">
        <f>SUMIFS(COT!K:K,COT!$A:$A,YEAR(daily!$A115),COT!$B:$B,WEEKNUM(daily!$A115))</f>
        <v>39085</v>
      </c>
      <c r="U115">
        <f>SUMIFS(COT!L:L,COT!$A:$A,YEAR(daily!$A115),COT!$B:$B,WEEKNUM(daily!$A115))</f>
        <v>43120</v>
      </c>
      <c r="V115">
        <f>SUMIFS(COT!M:M,COT!$A:$A,YEAR(daily!$A115),COT!$B:$B,WEEKNUM(daily!$A115))</f>
        <v>19</v>
      </c>
      <c r="W115">
        <f>SUMIFS(COT!N:N,COT!$A:$A,YEAR(daily!$A115),COT!$B:$B,WEEKNUM(daily!$A115))</f>
        <v>26</v>
      </c>
      <c r="X115">
        <f>SUMIFS(COT!O:O,COT!$A:$A,YEAR(daily!$A115),COT!$B:$B,WEEKNUM(daily!$A115))</f>
        <v>23</v>
      </c>
      <c r="Y115">
        <f>SUMIFS(COT!P:P,COT!$A:$A,YEAR(daily!$A115),COT!$B:$B,WEEKNUM(daily!$A115))</f>
        <v>73</v>
      </c>
      <c r="Z115">
        <f>SUMIFS(COT!Q:Q,COT!$A:$A,YEAR(daily!$A115),COT!$B:$B,WEEKNUM(daily!$A115))</f>
        <v>78</v>
      </c>
      <c r="AA115">
        <f>SUMIFS(Saudi!B:B,Saudi!$A:$A,YEAR(daily!$A115))</f>
        <v>258.10000000000002</v>
      </c>
      <c r="AB115">
        <f>SUMIFS(Saudi!C:C,Saudi!$A:$A,YEAR(daily!$A115))</f>
        <v>235.471</v>
      </c>
      <c r="AC115">
        <f>SUMIFS(Saudi!F:F,Saudi!$A:$A,YEAR(daily!$A115))</f>
        <v>3468177</v>
      </c>
      <c r="AD115">
        <f>SUMIFS(Saudi!G:G,Saudi!$A:$A,YEAR(daily!$A115))</f>
        <v>30.206255765126471</v>
      </c>
      <c r="AE115">
        <f>SUMIFS(Saudi!H:H,Saudi!$A:$A,YEAR(daily!$A115))</f>
        <v>104760641.50072902</v>
      </c>
      <c r="AF115" s="5">
        <f t="shared" si="2"/>
        <v>8</v>
      </c>
      <c r="AG115" s="5">
        <f t="shared" si="3"/>
        <v>2000</v>
      </c>
    </row>
    <row r="116" spans="1:33">
      <c r="A116" s="3">
        <v>36752</v>
      </c>
      <c r="B116" s="1">
        <v>71121</v>
      </c>
      <c r="C116" s="1">
        <v>41975</v>
      </c>
      <c r="D116" s="1">
        <v>42006</v>
      </c>
      <c r="E116" s="1">
        <v>31.94</v>
      </c>
      <c r="F116" s="1">
        <v>30.41</v>
      </c>
      <c r="G116" s="1">
        <v>29.83</v>
      </c>
      <c r="H116" s="2">
        <v>46.3</v>
      </c>
      <c r="I116" s="2">
        <v>27.6</v>
      </c>
      <c r="J116" s="2">
        <v>76.900000000000006</v>
      </c>
      <c r="K116" s="2">
        <v>75.599999999999994</v>
      </c>
      <c r="L116">
        <f>SUMIFS(US!B:B,US!$D:$D,YEAR(daily!$A116),US!$E:$E,MONTH(daily!$A116))</f>
        <v>9017</v>
      </c>
      <c r="M116">
        <f>SUMIFS(US!C:C,US!$D:$D,YEAR(daily!$A116),US!$E:$E,MONTH(daily!$A116))</f>
        <v>20496</v>
      </c>
      <c r="N116">
        <f>SUMIFS(COT!E:E,COT!$A:$A,YEAR(daily!$A116),COT!$B:$B,WEEKNUM(daily!$A116))</f>
        <v>432050</v>
      </c>
      <c r="O116">
        <f>SUMIFS(COT!F:F,COT!$A:$A,YEAR(daily!$A116),COT!$B:$B,WEEKNUM(daily!$A116))</f>
        <v>41178</v>
      </c>
      <c r="P116">
        <f>SUMIFS(COT!G:G,COT!$A:$A,YEAR(daily!$A116),COT!$B:$B,WEEKNUM(daily!$A116))</f>
        <v>34377</v>
      </c>
      <c r="Q116">
        <f>SUMIFS(COT!H:H,COT!$A:$A,YEAR(daily!$A116),COT!$B:$B,WEEKNUM(daily!$A116))</f>
        <v>33283</v>
      </c>
      <c r="R116">
        <f>SUMIFS(COT!I:I,COT!$A:$A,YEAR(daily!$A116),COT!$B:$B,WEEKNUM(daily!$A116))</f>
        <v>317238</v>
      </c>
      <c r="S116">
        <f>SUMIFS(COT!J:J,COT!$A:$A,YEAR(daily!$A116),COT!$B:$B,WEEKNUM(daily!$A116))</f>
        <v>324810</v>
      </c>
      <c r="T116">
        <f>SUMIFS(COT!K:K,COT!$A:$A,YEAR(daily!$A116),COT!$B:$B,WEEKNUM(daily!$A116))</f>
        <v>40351</v>
      </c>
      <c r="U116">
        <f>SUMIFS(COT!L:L,COT!$A:$A,YEAR(daily!$A116),COT!$B:$B,WEEKNUM(daily!$A116))</f>
        <v>39580</v>
      </c>
      <c r="V116">
        <f>SUMIFS(COT!M:M,COT!$A:$A,YEAR(daily!$A116),COT!$B:$B,WEEKNUM(daily!$A116))</f>
        <v>31</v>
      </c>
      <c r="W116">
        <f>SUMIFS(COT!N:N,COT!$A:$A,YEAR(daily!$A116),COT!$B:$B,WEEKNUM(daily!$A116))</f>
        <v>31</v>
      </c>
      <c r="X116">
        <f>SUMIFS(COT!O:O,COT!$A:$A,YEAR(daily!$A116),COT!$B:$B,WEEKNUM(daily!$A116))</f>
        <v>33</v>
      </c>
      <c r="Y116">
        <f>SUMIFS(COT!P:P,COT!$A:$A,YEAR(daily!$A116),COT!$B:$B,WEEKNUM(daily!$A116))</f>
        <v>78</v>
      </c>
      <c r="Z116">
        <f>SUMIFS(COT!Q:Q,COT!$A:$A,YEAR(daily!$A116),COT!$B:$B,WEEKNUM(daily!$A116))</f>
        <v>82</v>
      </c>
      <c r="AA116">
        <f>SUMIFS(Saudi!B:B,Saudi!$A:$A,YEAR(daily!$A116))</f>
        <v>258.10000000000002</v>
      </c>
      <c r="AB116">
        <f>SUMIFS(Saudi!C:C,Saudi!$A:$A,YEAR(daily!$A116))</f>
        <v>235.471</v>
      </c>
      <c r="AC116">
        <f>SUMIFS(Saudi!F:F,Saudi!$A:$A,YEAR(daily!$A116))</f>
        <v>3468177</v>
      </c>
      <c r="AD116">
        <f>SUMIFS(Saudi!G:G,Saudi!$A:$A,YEAR(daily!$A116))</f>
        <v>30.206255765126471</v>
      </c>
      <c r="AE116">
        <f>SUMIFS(Saudi!H:H,Saudi!$A:$A,YEAR(daily!$A116))</f>
        <v>104760641.50072902</v>
      </c>
      <c r="AF116" s="5">
        <f t="shared" si="2"/>
        <v>8</v>
      </c>
      <c r="AG116" s="5">
        <f t="shared" si="3"/>
        <v>2000</v>
      </c>
    </row>
    <row r="117" spans="1:33">
      <c r="A117" s="3">
        <v>36753</v>
      </c>
      <c r="B117" s="1">
        <v>64320</v>
      </c>
      <c r="C117" s="1">
        <v>41809</v>
      </c>
      <c r="D117" s="1">
        <v>41233</v>
      </c>
      <c r="E117" s="1">
        <v>31.67</v>
      </c>
      <c r="F117" s="1">
        <v>30.32</v>
      </c>
      <c r="G117" s="1">
        <v>29.74</v>
      </c>
      <c r="H117" s="2">
        <v>46.3</v>
      </c>
      <c r="I117" s="2">
        <v>27.6</v>
      </c>
      <c r="J117" s="2">
        <v>76.900000000000006</v>
      </c>
      <c r="K117" s="2">
        <v>75.599999999999994</v>
      </c>
      <c r="L117">
        <f>SUMIFS(US!B:B,US!$D:$D,YEAR(daily!$A117),US!$E:$E,MONTH(daily!$A117))</f>
        <v>9017</v>
      </c>
      <c r="M117">
        <f>SUMIFS(US!C:C,US!$D:$D,YEAR(daily!$A117),US!$E:$E,MONTH(daily!$A117))</f>
        <v>20496</v>
      </c>
      <c r="N117">
        <f>SUMIFS(COT!E:E,COT!$A:$A,YEAR(daily!$A117),COT!$B:$B,WEEKNUM(daily!$A117))</f>
        <v>432050</v>
      </c>
      <c r="O117">
        <f>SUMIFS(COT!F:F,COT!$A:$A,YEAR(daily!$A117),COT!$B:$B,WEEKNUM(daily!$A117))</f>
        <v>41178</v>
      </c>
      <c r="P117">
        <f>SUMIFS(COT!G:G,COT!$A:$A,YEAR(daily!$A117),COT!$B:$B,WEEKNUM(daily!$A117))</f>
        <v>34377</v>
      </c>
      <c r="Q117">
        <f>SUMIFS(COT!H:H,COT!$A:$A,YEAR(daily!$A117),COT!$B:$B,WEEKNUM(daily!$A117))</f>
        <v>33283</v>
      </c>
      <c r="R117">
        <f>SUMIFS(COT!I:I,COT!$A:$A,YEAR(daily!$A117),COT!$B:$B,WEEKNUM(daily!$A117))</f>
        <v>317238</v>
      </c>
      <c r="S117">
        <f>SUMIFS(COT!J:J,COT!$A:$A,YEAR(daily!$A117),COT!$B:$B,WEEKNUM(daily!$A117))</f>
        <v>324810</v>
      </c>
      <c r="T117">
        <f>SUMIFS(COT!K:K,COT!$A:$A,YEAR(daily!$A117),COT!$B:$B,WEEKNUM(daily!$A117))</f>
        <v>40351</v>
      </c>
      <c r="U117">
        <f>SUMIFS(COT!L:L,COT!$A:$A,YEAR(daily!$A117),COT!$B:$B,WEEKNUM(daily!$A117))</f>
        <v>39580</v>
      </c>
      <c r="V117">
        <f>SUMIFS(COT!M:M,COT!$A:$A,YEAR(daily!$A117),COT!$B:$B,WEEKNUM(daily!$A117))</f>
        <v>31</v>
      </c>
      <c r="W117">
        <f>SUMIFS(COT!N:N,COT!$A:$A,YEAR(daily!$A117),COT!$B:$B,WEEKNUM(daily!$A117))</f>
        <v>31</v>
      </c>
      <c r="X117">
        <f>SUMIFS(COT!O:O,COT!$A:$A,YEAR(daily!$A117),COT!$B:$B,WEEKNUM(daily!$A117))</f>
        <v>33</v>
      </c>
      <c r="Y117">
        <f>SUMIFS(COT!P:P,COT!$A:$A,YEAR(daily!$A117),COT!$B:$B,WEEKNUM(daily!$A117))</f>
        <v>78</v>
      </c>
      <c r="Z117">
        <f>SUMIFS(COT!Q:Q,COT!$A:$A,YEAR(daily!$A117),COT!$B:$B,WEEKNUM(daily!$A117))</f>
        <v>82</v>
      </c>
      <c r="AA117">
        <f>SUMIFS(Saudi!B:B,Saudi!$A:$A,YEAR(daily!$A117))</f>
        <v>258.10000000000002</v>
      </c>
      <c r="AB117">
        <f>SUMIFS(Saudi!C:C,Saudi!$A:$A,YEAR(daily!$A117))</f>
        <v>235.471</v>
      </c>
      <c r="AC117">
        <f>SUMIFS(Saudi!F:F,Saudi!$A:$A,YEAR(daily!$A117))</f>
        <v>3468177</v>
      </c>
      <c r="AD117">
        <f>SUMIFS(Saudi!G:G,Saudi!$A:$A,YEAR(daily!$A117))</f>
        <v>30.206255765126471</v>
      </c>
      <c r="AE117">
        <f>SUMIFS(Saudi!H:H,Saudi!$A:$A,YEAR(daily!$A117))</f>
        <v>104760641.50072902</v>
      </c>
      <c r="AF117" s="5">
        <f t="shared" si="2"/>
        <v>8</v>
      </c>
      <c r="AG117" s="5">
        <f t="shared" si="3"/>
        <v>2000</v>
      </c>
    </row>
    <row r="118" spans="1:33">
      <c r="A118" s="3">
        <v>36754</v>
      </c>
      <c r="B118" s="1">
        <v>61404</v>
      </c>
      <c r="C118" s="1">
        <v>41405</v>
      </c>
      <c r="D118" s="1">
        <v>42189</v>
      </c>
      <c r="E118" s="1">
        <v>31.8</v>
      </c>
      <c r="F118" s="1">
        <v>30.36</v>
      </c>
      <c r="G118" s="1">
        <v>29.79</v>
      </c>
      <c r="H118" s="2">
        <v>46.3</v>
      </c>
      <c r="I118" s="2">
        <v>27.6</v>
      </c>
      <c r="J118" s="2">
        <v>76.900000000000006</v>
      </c>
      <c r="K118" s="2">
        <v>75.599999999999994</v>
      </c>
      <c r="L118">
        <f>SUMIFS(US!B:B,US!$D:$D,YEAR(daily!$A118),US!$E:$E,MONTH(daily!$A118))</f>
        <v>9017</v>
      </c>
      <c r="M118">
        <f>SUMIFS(US!C:C,US!$D:$D,YEAR(daily!$A118),US!$E:$E,MONTH(daily!$A118))</f>
        <v>20496</v>
      </c>
      <c r="N118">
        <f>SUMIFS(COT!E:E,COT!$A:$A,YEAR(daily!$A118),COT!$B:$B,WEEKNUM(daily!$A118))</f>
        <v>432050</v>
      </c>
      <c r="O118">
        <f>SUMIFS(COT!F:F,COT!$A:$A,YEAR(daily!$A118),COT!$B:$B,WEEKNUM(daily!$A118))</f>
        <v>41178</v>
      </c>
      <c r="P118">
        <f>SUMIFS(COT!G:G,COT!$A:$A,YEAR(daily!$A118),COT!$B:$B,WEEKNUM(daily!$A118))</f>
        <v>34377</v>
      </c>
      <c r="Q118">
        <f>SUMIFS(COT!H:H,COT!$A:$A,YEAR(daily!$A118),COT!$B:$B,WEEKNUM(daily!$A118))</f>
        <v>33283</v>
      </c>
      <c r="R118">
        <f>SUMIFS(COT!I:I,COT!$A:$A,YEAR(daily!$A118),COT!$B:$B,WEEKNUM(daily!$A118))</f>
        <v>317238</v>
      </c>
      <c r="S118">
        <f>SUMIFS(COT!J:J,COT!$A:$A,YEAR(daily!$A118),COT!$B:$B,WEEKNUM(daily!$A118))</f>
        <v>324810</v>
      </c>
      <c r="T118">
        <f>SUMIFS(COT!K:K,COT!$A:$A,YEAR(daily!$A118),COT!$B:$B,WEEKNUM(daily!$A118))</f>
        <v>40351</v>
      </c>
      <c r="U118">
        <f>SUMIFS(COT!L:L,COT!$A:$A,YEAR(daily!$A118),COT!$B:$B,WEEKNUM(daily!$A118))</f>
        <v>39580</v>
      </c>
      <c r="V118">
        <f>SUMIFS(COT!M:M,COT!$A:$A,YEAR(daily!$A118),COT!$B:$B,WEEKNUM(daily!$A118))</f>
        <v>31</v>
      </c>
      <c r="W118">
        <f>SUMIFS(COT!N:N,COT!$A:$A,YEAR(daily!$A118),COT!$B:$B,WEEKNUM(daily!$A118))</f>
        <v>31</v>
      </c>
      <c r="X118">
        <f>SUMIFS(COT!O:O,COT!$A:$A,YEAR(daily!$A118),COT!$B:$B,WEEKNUM(daily!$A118))</f>
        <v>33</v>
      </c>
      <c r="Y118">
        <f>SUMIFS(COT!P:P,COT!$A:$A,YEAR(daily!$A118),COT!$B:$B,WEEKNUM(daily!$A118))</f>
        <v>78</v>
      </c>
      <c r="Z118">
        <f>SUMIFS(COT!Q:Q,COT!$A:$A,YEAR(daily!$A118),COT!$B:$B,WEEKNUM(daily!$A118))</f>
        <v>82</v>
      </c>
      <c r="AA118">
        <f>SUMIFS(Saudi!B:B,Saudi!$A:$A,YEAR(daily!$A118))</f>
        <v>258.10000000000002</v>
      </c>
      <c r="AB118">
        <f>SUMIFS(Saudi!C:C,Saudi!$A:$A,YEAR(daily!$A118))</f>
        <v>235.471</v>
      </c>
      <c r="AC118">
        <f>SUMIFS(Saudi!F:F,Saudi!$A:$A,YEAR(daily!$A118))</f>
        <v>3468177</v>
      </c>
      <c r="AD118">
        <f>SUMIFS(Saudi!G:G,Saudi!$A:$A,YEAR(daily!$A118))</f>
        <v>30.206255765126471</v>
      </c>
      <c r="AE118">
        <f>SUMIFS(Saudi!H:H,Saudi!$A:$A,YEAR(daily!$A118))</f>
        <v>104760641.50072902</v>
      </c>
      <c r="AF118" s="5">
        <f t="shared" si="2"/>
        <v>8</v>
      </c>
      <c r="AG118" s="5">
        <f t="shared" si="3"/>
        <v>2000</v>
      </c>
    </row>
    <row r="119" spans="1:33">
      <c r="A119" s="3">
        <v>36755</v>
      </c>
      <c r="B119" s="1">
        <v>56998</v>
      </c>
      <c r="C119" s="1">
        <v>42665</v>
      </c>
      <c r="D119" s="1">
        <v>42834</v>
      </c>
      <c r="E119" s="1">
        <v>31.94</v>
      </c>
      <c r="F119" s="1">
        <v>30.68</v>
      </c>
      <c r="G119" s="1">
        <v>30.08</v>
      </c>
      <c r="H119" s="2">
        <v>46.3</v>
      </c>
      <c r="I119" s="2">
        <v>27.6</v>
      </c>
      <c r="J119" s="2">
        <v>76.900000000000006</v>
      </c>
      <c r="K119" s="2">
        <v>75.599999999999994</v>
      </c>
      <c r="L119">
        <f>SUMIFS(US!B:B,US!$D:$D,YEAR(daily!$A119),US!$E:$E,MONTH(daily!$A119))</f>
        <v>9017</v>
      </c>
      <c r="M119">
        <f>SUMIFS(US!C:C,US!$D:$D,YEAR(daily!$A119),US!$E:$E,MONTH(daily!$A119))</f>
        <v>20496</v>
      </c>
      <c r="N119">
        <f>SUMIFS(COT!E:E,COT!$A:$A,YEAR(daily!$A119),COT!$B:$B,WEEKNUM(daily!$A119))</f>
        <v>432050</v>
      </c>
      <c r="O119">
        <f>SUMIFS(COT!F:F,COT!$A:$A,YEAR(daily!$A119),COT!$B:$B,WEEKNUM(daily!$A119))</f>
        <v>41178</v>
      </c>
      <c r="P119">
        <f>SUMIFS(COT!G:G,COT!$A:$A,YEAR(daily!$A119),COT!$B:$B,WEEKNUM(daily!$A119))</f>
        <v>34377</v>
      </c>
      <c r="Q119">
        <f>SUMIFS(COT!H:H,COT!$A:$A,YEAR(daily!$A119),COT!$B:$B,WEEKNUM(daily!$A119))</f>
        <v>33283</v>
      </c>
      <c r="R119">
        <f>SUMIFS(COT!I:I,COT!$A:$A,YEAR(daily!$A119),COT!$B:$B,WEEKNUM(daily!$A119))</f>
        <v>317238</v>
      </c>
      <c r="S119">
        <f>SUMIFS(COT!J:J,COT!$A:$A,YEAR(daily!$A119),COT!$B:$B,WEEKNUM(daily!$A119))</f>
        <v>324810</v>
      </c>
      <c r="T119">
        <f>SUMIFS(COT!K:K,COT!$A:$A,YEAR(daily!$A119),COT!$B:$B,WEEKNUM(daily!$A119))</f>
        <v>40351</v>
      </c>
      <c r="U119">
        <f>SUMIFS(COT!L:L,COT!$A:$A,YEAR(daily!$A119),COT!$B:$B,WEEKNUM(daily!$A119))</f>
        <v>39580</v>
      </c>
      <c r="V119">
        <f>SUMIFS(COT!M:M,COT!$A:$A,YEAR(daily!$A119),COT!$B:$B,WEEKNUM(daily!$A119))</f>
        <v>31</v>
      </c>
      <c r="W119">
        <f>SUMIFS(COT!N:N,COT!$A:$A,YEAR(daily!$A119),COT!$B:$B,WEEKNUM(daily!$A119))</f>
        <v>31</v>
      </c>
      <c r="X119">
        <f>SUMIFS(COT!O:O,COT!$A:$A,YEAR(daily!$A119),COT!$B:$B,WEEKNUM(daily!$A119))</f>
        <v>33</v>
      </c>
      <c r="Y119">
        <f>SUMIFS(COT!P:P,COT!$A:$A,YEAR(daily!$A119),COT!$B:$B,WEEKNUM(daily!$A119))</f>
        <v>78</v>
      </c>
      <c r="Z119">
        <f>SUMIFS(COT!Q:Q,COT!$A:$A,YEAR(daily!$A119),COT!$B:$B,WEEKNUM(daily!$A119))</f>
        <v>82</v>
      </c>
      <c r="AA119">
        <f>SUMIFS(Saudi!B:B,Saudi!$A:$A,YEAR(daily!$A119))</f>
        <v>258.10000000000002</v>
      </c>
      <c r="AB119">
        <f>SUMIFS(Saudi!C:C,Saudi!$A:$A,YEAR(daily!$A119))</f>
        <v>235.471</v>
      </c>
      <c r="AC119">
        <f>SUMIFS(Saudi!F:F,Saudi!$A:$A,YEAR(daily!$A119))</f>
        <v>3468177</v>
      </c>
      <c r="AD119">
        <f>SUMIFS(Saudi!G:G,Saudi!$A:$A,YEAR(daily!$A119))</f>
        <v>30.206255765126471</v>
      </c>
      <c r="AE119">
        <f>SUMIFS(Saudi!H:H,Saudi!$A:$A,YEAR(daily!$A119))</f>
        <v>104760641.50072902</v>
      </c>
      <c r="AF119" s="5">
        <f t="shared" si="2"/>
        <v>8</v>
      </c>
      <c r="AG119" s="5">
        <f t="shared" si="3"/>
        <v>2000</v>
      </c>
    </row>
    <row r="120" spans="1:33">
      <c r="A120" s="3">
        <v>36756</v>
      </c>
      <c r="B120" s="1">
        <v>49439</v>
      </c>
      <c r="C120" s="1">
        <v>41271</v>
      </c>
      <c r="D120" s="1">
        <v>40938</v>
      </c>
      <c r="E120" s="1">
        <v>31.99</v>
      </c>
      <c r="F120" s="1">
        <v>31.03</v>
      </c>
      <c r="G120" s="1">
        <v>30.46</v>
      </c>
      <c r="H120" s="2">
        <v>46.3</v>
      </c>
      <c r="I120" s="2">
        <v>27.6</v>
      </c>
      <c r="J120" s="2">
        <v>76.900000000000006</v>
      </c>
      <c r="K120" s="2">
        <v>75.599999999999994</v>
      </c>
      <c r="L120">
        <f>SUMIFS(US!B:B,US!$D:$D,YEAR(daily!$A120),US!$E:$E,MONTH(daily!$A120))</f>
        <v>9017</v>
      </c>
      <c r="M120">
        <f>SUMIFS(US!C:C,US!$D:$D,YEAR(daily!$A120),US!$E:$E,MONTH(daily!$A120))</f>
        <v>20496</v>
      </c>
      <c r="N120">
        <f>SUMIFS(COT!E:E,COT!$A:$A,YEAR(daily!$A120),COT!$B:$B,WEEKNUM(daily!$A120))</f>
        <v>432050</v>
      </c>
      <c r="O120">
        <f>SUMIFS(COT!F:F,COT!$A:$A,YEAR(daily!$A120),COT!$B:$B,WEEKNUM(daily!$A120))</f>
        <v>41178</v>
      </c>
      <c r="P120">
        <f>SUMIFS(COT!G:G,COT!$A:$A,YEAR(daily!$A120),COT!$B:$B,WEEKNUM(daily!$A120))</f>
        <v>34377</v>
      </c>
      <c r="Q120">
        <f>SUMIFS(COT!H:H,COT!$A:$A,YEAR(daily!$A120),COT!$B:$B,WEEKNUM(daily!$A120))</f>
        <v>33283</v>
      </c>
      <c r="R120">
        <f>SUMIFS(COT!I:I,COT!$A:$A,YEAR(daily!$A120),COT!$B:$B,WEEKNUM(daily!$A120))</f>
        <v>317238</v>
      </c>
      <c r="S120">
        <f>SUMIFS(COT!J:J,COT!$A:$A,YEAR(daily!$A120),COT!$B:$B,WEEKNUM(daily!$A120))</f>
        <v>324810</v>
      </c>
      <c r="T120">
        <f>SUMIFS(COT!K:K,COT!$A:$A,YEAR(daily!$A120),COT!$B:$B,WEEKNUM(daily!$A120))</f>
        <v>40351</v>
      </c>
      <c r="U120">
        <f>SUMIFS(COT!L:L,COT!$A:$A,YEAR(daily!$A120),COT!$B:$B,WEEKNUM(daily!$A120))</f>
        <v>39580</v>
      </c>
      <c r="V120">
        <f>SUMIFS(COT!M:M,COT!$A:$A,YEAR(daily!$A120),COT!$B:$B,WEEKNUM(daily!$A120))</f>
        <v>31</v>
      </c>
      <c r="W120">
        <f>SUMIFS(COT!N:N,COT!$A:$A,YEAR(daily!$A120),COT!$B:$B,WEEKNUM(daily!$A120))</f>
        <v>31</v>
      </c>
      <c r="X120">
        <f>SUMIFS(COT!O:O,COT!$A:$A,YEAR(daily!$A120),COT!$B:$B,WEEKNUM(daily!$A120))</f>
        <v>33</v>
      </c>
      <c r="Y120">
        <f>SUMIFS(COT!P:P,COT!$A:$A,YEAR(daily!$A120),COT!$B:$B,WEEKNUM(daily!$A120))</f>
        <v>78</v>
      </c>
      <c r="Z120">
        <f>SUMIFS(COT!Q:Q,COT!$A:$A,YEAR(daily!$A120),COT!$B:$B,WEEKNUM(daily!$A120))</f>
        <v>82</v>
      </c>
      <c r="AA120">
        <f>SUMIFS(Saudi!B:B,Saudi!$A:$A,YEAR(daily!$A120))</f>
        <v>258.10000000000002</v>
      </c>
      <c r="AB120">
        <f>SUMIFS(Saudi!C:C,Saudi!$A:$A,YEAR(daily!$A120))</f>
        <v>235.471</v>
      </c>
      <c r="AC120">
        <f>SUMIFS(Saudi!F:F,Saudi!$A:$A,YEAR(daily!$A120))</f>
        <v>3468177</v>
      </c>
      <c r="AD120">
        <f>SUMIFS(Saudi!G:G,Saudi!$A:$A,YEAR(daily!$A120))</f>
        <v>30.206255765126471</v>
      </c>
      <c r="AE120">
        <f>SUMIFS(Saudi!H:H,Saudi!$A:$A,YEAR(daily!$A120))</f>
        <v>104760641.50072902</v>
      </c>
      <c r="AF120" s="5">
        <f t="shared" si="2"/>
        <v>8</v>
      </c>
      <c r="AG120" s="5">
        <f t="shared" si="3"/>
        <v>2000</v>
      </c>
    </row>
    <row r="121" spans="1:33">
      <c r="A121" s="3">
        <v>36759</v>
      </c>
      <c r="B121" s="1">
        <v>39022</v>
      </c>
      <c r="C121" s="1">
        <v>41484</v>
      </c>
      <c r="D121" s="1">
        <v>39337</v>
      </c>
      <c r="E121" s="1">
        <v>32.47</v>
      </c>
      <c r="F121" s="1">
        <v>31.36</v>
      </c>
      <c r="G121" s="1">
        <v>30.7</v>
      </c>
      <c r="H121" s="2">
        <v>46.3</v>
      </c>
      <c r="I121" s="2">
        <v>27.6</v>
      </c>
      <c r="J121" s="2">
        <v>76.900000000000006</v>
      </c>
      <c r="K121" s="2">
        <v>75.599999999999994</v>
      </c>
      <c r="L121">
        <f>SUMIFS(US!B:B,US!$D:$D,YEAR(daily!$A121),US!$E:$E,MONTH(daily!$A121))</f>
        <v>9017</v>
      </c>
      <c r="M121">
        <f>SUMIFS(US!C:C,US!$D:$D,YEAR(daily!$A121),US!$E:$E,MONTH(daily!$A121))</f>
        <v>20496</v>
      </c>
      <c r="N121">
        <f>SUMIFS(COT!E:E,COT!$A:$A,YEAR(daily!$A121),COT!$B:$B,WEEKNUM(daily!$A121))</f>
        <v>407838</v>
      </c>
      <c r="O121">
        <f>SUMIFS(COT!F:F,COT!$A:$A,YEAR(daily!$A121),COT!$B:$B,WEEKNUM(daily!$A121))</f>
        <v>42166</v>
      </c>
      <c r="P121">
        <f>SUMIFS(COT!G:G,COT!$A:$A,YEAR(daily!$A121),COT!$B:$B,WEEKNUM(daily!$A121))</f>
        <v>30725</v>
      </c>
      <c r="Q121">
        <f>SUMIFS(COT!H:H,COT!$A:$A,YEAR(daily!$A121),COT!$B:$B,WEEKNUM(daily!$A121))</f>
        <v>21805</v>
      </c>
      <c r="R121">
        <f>SUMIFS(COT!I:I,COT!$A:$A,YEAR(daily!$A121),COT!$B:$B,WEEKNUM(daily!$A121))</f>
        <v>301594</v>
      </c>
      <c r="S121">
        <f>SUMIFS(COT!J:J,COT!$A:$A,YEAR(daily!$A121),COT!$B:$B,WEEKNUM(daily!$A121))</f>
        <v>312830</v>
      </c>
      <c r="T121">
        <f>SUMIFS(COT!K:K,COT!$A:$A,YEAR(daily!$A121),COT!$B:$B,WEEKNUM(daily!$A121))</f>
        <v>42273</v>
      </c>
      <c r="U121">
        <f>SUMIFS(COT!L:L,COT!$A:$A,YEAR(daily!$A121),COT!$B:$B,WEEKNUM(daily!$A121))</f>
        <v>42478</v>
      </c>
      <c r="V121">
        <f>SUMIFS(COT!M:M,COT!$A:$A,YEAR(daily!$A121),COT!$B:$B,WEEKNUM(daily!$A121))</f>
        <v>30</v>
      </c>
      <c r="W121">
        <f>SUMIFS(COT!N:N,COT!$A:$A,YEAR(daily!$A121),COT!$B:$B,WEEKNUM(daily!$A121))</f>
        <v>26</v>
      </c>
      <c r="X121">
        <f>SUMIFS(COT!O:O,COT!$A:$A,YEAR(daily!$A121),COT!$B:$B,WEEKNUM(daily!$A121))</f>
        <v>23</v>
      </c>
      <c r="Y121">
        <f>SUMIFS(COT!P:P,COT!$A:$A,YEAR(daily!$A121),COT!$B:$B,WEEKNUM(daily!$A121))</f>
        <v>73</v>
      </c>
      <c r="Z121">
        <f>SUMIFS(COT!Q:Q,COT!$A:$A,YEAR(daily!$A121),COT!$B:$B,WEEKNUM(daily!$A121))</f>
        <v>80</v>
      </c>
      <c r="AA121">
        <f>SUMIFS(Saudi!B:B,Saudi!$A:$A,YEAR(daily!$A121))</f>
        <v>258.10000000000002</v>
      </c>
      <c r="AB121">
        <f>SUMIFS(Saudi!C:C,Saudi!$A:$A,YEAR(daily!$A121))</f>
        <v>235.471</v>
      </c>
      <c r="AC121">
        <f>SUMIFS(Saudi!F:F,Saudi!$A:$A,YEAR(daily!$A121))</f>
        <v>3468177</v>
      </c>
      <c r="AD121">
        <f>SUMIFS(Saudi!G:G,Saudi!$A:$A,YEAR(daily!$A121))</f>
        <v>30.206255765126471</v>
      </c>
      <c r="AE121">
        <f>SUMIFS(Saudi!H:H,Saudi!$A:$A,YEAR(daily!$A121))</f>
        <v>104760641.50072902</v>
      </c>
      <c r="AF121" s="5">
        <f t="shared" si="2"/>
        <v>8</v>
      </c>
      <c r="AG121" s="5">
        <f t="shared" si="3"/>
        <v>2000</v>
      </c>
    </row>
    <row r="122" spans="1:33">
      <c r="A122" s="3">
        <v>36760</v>
      </c>
      <c r="B122" s="1">
        <v>28502</v>
      </c>
      <c r="C122" s="1">
        <v>41940</v>
      </c>
      <c r="D122" s="1">
        <v>40368</v>
      </c>
      <c r="E122" s="1">
        <v>31.22</v>
      </c>
      <c r="F122" s="1">
        <v>30.83</v>
      </c>
      <c r="G122" s="1">
        <v>30.31</v>
      </c>
      <c r="H122" s="2">
        <v>46.3</v>
      </c>
      <c r="I122" s="2">
        <v>27.6</v>
      </c>
      <c r="J122" s="2">
        <v>76.900000000000006</v>
      </c>
      <c r="K122" s="2">
        <v>75.599999999999994</v>
      </c>
      <c r="L122">
        <f>SUMIFS(US!B:B,US!$D:$D,YEAR(daily!$A122),US!$E:$E,MONTH(daily!$A122))</f>
        <v>9017</v>
      </c>
      <c r="M122">
        <f>SUMIFS(US!C:C,US!$D:$D,YEAR(daily!$A122),US!$E:$E,MONTH(daily!$A122))</f>
        <v>20496</v>
      </c>
      <c r="N122">
        <f>SUMIFS(COT!E:E,COT!$A:$A,YEAR(daily!$A122),COT!$B:$B,WEEKNUM(daily!$A122))</f>
        <v>407838</v>
      </c>
      <c r="O122">
        <f>SUMIFS(COT!F:F,COT!$A:$A,YEAR(daily!$A122),COT!$B:$B,WEEKNUM(daily!$A122))</f>
        <v>42166</v>
      </c>
      <c r="P122">
        <f>SUMIFS(COT!G:G,COT!$A:$A,YEAR(daily!$A122),COT!$B:$B,WEEKNUM(daily!$A122))</f>
        <v>30725</v>
      </c>
      <c r="Q122">
        <f>SUMIFS(COT!H:H,COT!$A:$A,YEAR(daily!$A122),COT!$B:$B,WEEKNUM(daily!$A122))</f>
        <v>21805</v>
      </c>
      <c r="R122">
        <f>SUMIFS(COT!I:I,COT!$A:$A,YEAR(daily!$A122),COT!$B:$B,WEEKNUM(daily!$A122))</f>
        <v>301594</v>
      </c>
      <c r="S122">
        <f>SUMIFS(COT!J:J,COT!$A:$A,YEAR(daily!$A122),COT!$B:$B,WEEKNUM(daily!$A122))</f>
        <v>312830</v>
      </c>
      <c r="T122">
        <f>SUMIFS(COT!K:K,COT!$A:$A,YEAR(daily!$A122),COT!$B:$B,WEEKNUM(daily!$A122))</f>
        <v>42273</v>
      </c>
      <c r="U122">
        <f>SUMIFS(COT!L:L,COT!$A:$A,YEAR(daily!$A122),COT!$B:$B,WEEKNUM(daily!$A122))</f>
        <v>42478</v>
      </c>
      <c r="V122">
        <f>SUMIFS(COT!M:M,COT!$A:$A,YEAR(daily!$A122),COT!$B:$B,WEEKNUM(daily!$A122))</f>
        <v>30</v>
      </c>
      <c r="W122">
        <f>SUMIFS(COT!N:N,COT!$A:$A,YEAR(daily!$A122),COT!$B:$B,WEEKNUM(daily!$A122))</f>
        <v>26</v>
      </c>
      <c r="X122">
        <f>SUMIFS(COT!O:O,COT!$A:$A,YEAR(daily!$A122),COT!$B:$B,WEEKNUM(daily!$A122))</f>
        <v>23</v>
      </c>
      <c r="Y122">
        <f>SUMIFS(COT!P:P,COT!$A:$A,YEAR(daily!$A122),COT!$B:$B,WEEKNUM(daily!$A122))</f>
        <v>73</v>
      </c>
      <c r="Z122">
        <f>SUMIFS(COT!Q:Q,COT!$A:$A,YEAR(daily!$A122),COT!$B:$B,WEEKNUM(daily!$A122))</f>
        <v>80</v>
      </c>
      <c r="AA122">
        <f>SUMIFS(Saudi!B:B,Saudi!$A:$A,YEAR(daily!$A122))</f>
        <v>258.10000000000002</v>
      </c>
      <c r="AB122">
        <f>SUMIFS(Saudi!C:C,Saudi!$A:$A,YEAR(daily!$A122))</f>
        <v>235.471</v>
      </c>
      <c r="AC122">
        <f>SUMIFS(Saudi!F:F,Saudi!$A:$A,YEAR(daily!$A122))</f>
        <v>3468177</v>
      </c>
      <c r="AD122">
        <f>SUMIFS(Saudi!G:G,Saudi!$A:$A,YEAR(daily!$A122))</f>
        <v>30.206255765126471</v>
      </c>
      <c r="AE122">
        <f>SUMIFS(Saudi!H:H,Saudi!$A:$A,YEAR(daily!$A122))</f>
        <v>104760641.50072902</v>
      </c>
      <c r="AF122" s="5">
        <f t="shared" si="2"/>
        <v>8</v>
      </c>
      <c r="AG122" s="5">
        <f t="shared" si="3"/>
        <v>2000</v>
      </c>
    </row>
    <row r="123" spans="1:33">
      <c r="A123" s="3">
        <v>36761</v>
      </c>
      <c r="B123" s="1">
        <v>120881</v>
      </c>
      <c r="C123" s="1">
        <v>40765</v>
      </c>
      <c r="D123" s="1">
        <v>21163</v>
      </c>
      <c r="E123" s="1">
        <v>32.020000000000003</v>
      </c>
      <c r="F123" s="1">
        <v>30.97</v>
      </c>
      <c r="G123" s="1">
        <v>30.37</v>
      </c>
      <c r="H123" s="2">
        <v>46.3</v>
      </c>
      <c r="I123" s="2">
        <v>27.6</v>
      </c>
      <c r="J123" s="2">
        <v>76.900000000000006</v>
      </c>
      <c r="K123" s="2">
        <v>75.599999999999994</v>
      </c>
      <c r="L123">
        <f>SUMIFS(US!B:B,US!$D:$D,YEAR(daily!$A123),US!$E:$E,MONTH(daily!$A123))</f>
        <v>9017</v>
      </c>
      <c r="M123">
        <f>SUMIFS(US!C:C,US!$D:$D,YEAR(daily!$A123),US!$E:$E,MONTH(daily!$A123))</f>
        <v>20496</v>
      </c>
      <c r="N123">
        <f>SUMIFS(COT!E:E,COT!$A:$A,YEAR(daily!$A123),COT!$B:$B,WEEKNUM(daily!$A123))</f>
        <v>407838</v>
      </c>
      <c r="O123">
        <f>SUMIFS(COT!F:F,COT!$A:$A,YEAR(daily!$A123),COT!$B:$B,WEEKNUM(daily!$A123))</f>
        <v>42166</v>
      </c>
      <c r="P123">
        <f>SUMIFS(COT!G:G,COT!$A:$A,YEAR(daily!$A123),COT!$B:$B,WEEKNUM(daily!$A123))</f>
        <v>30725</v>
      </c>
      <c r="Q123">
        <f>SUMIFS(COT!H:H,COT!$A:$A,YEAR(daily!$A123),COT!$B:$B,WEEKNUM(daily!$A123))</f>
        <v>21805</v>
      </c>
      <c r="R123">
        <f>SUMIFS(COT!I:I,COT!$A:$A,YEAR(daily!$A123),COT!$B:$B,WEEKNUM(daily!$A123))</f>
        <v>301594</v>
      </c>
      <c r="S123">
        <f>SUMIFS(COT!J:J,COT!$A:$A,YEAR(daily!$A123),COT!$B:$B,WEEKNUM(daily!$A123))</f>
        <v>312830</v>
      </c>
      <c r="T123">
        <f>SUMIFS(COT!K:K,COT!$A:$A,YEAR(daily!$A123),COT!$B:$B,WEEKNUM(daily!$A123))</f>
        <v>42273</v>
      </c>
      <c r="U123">
        <f>SUMIFS(COT!L:L,COT!$A:$A,YEAR(daily!$A123),COT!$B:$B,WEEKNUM(daily!$A123))</f>
        <v>42478</v>
      </c>
      <c r="V123">
        <f>SUMIFS(COT!M:M,COT!$A:$A,YEAR(daily!$A123),COT!$B:$B,WEEKNUM(daily!$A123))</f>
        <v>30</v>
      </c>
      <c r="W123">
        <f>SUMIFS(COT!N:N,COT!$A:$A,YEAR(daily!$A123),COT!$B:$B,WEEKNUM(daily!$A123))</f>
        <v>26</v>
      </c>
      <c r="X123">
        <f>SUMIFS(COT!O:O,COT!$A:$A,YEAR(daily!$A123),COT!$B:$B,WEEKNUM(daily!$A123))</f>
        <v>23</v>
      </c>
      <c r="Y123">
        <f>SUMIFS(COT!P:P,COT!$A:$A,YEAR(daily!$A123),COT!$B:$B,WEEKNUM(daily!$A123))</f>
        <v>73</v>
      </c>
      <c r="Z123">
        <f>SUMIFS(COT!Q:Q,COT!$A:$A,YEAR(daily!$A123),COT!$B:$B,WEEKNUM(daily!$A123))</f>
        <v>80</v>
      </c>
      <c r="AA123">
        <f>SUMIFS(Saudi!B:B,Saudi!$A:$A,YEAR(daily!$A123))</f>
        <v>258.10000000000002</v>
      </c>
      <c r="AB123">
        <f>SUMIFS(Saudi!C:C,Saudi!$A:$A,YEAR(daily!$A123))</f>
        <v>235.471</v>
      </c>
      <c r="AC123">
        <f>SUMIFS(Saudi!F:F,Saudi!$A:$A,YEAR(daily!$A123))</f>
        <v>3468177</v>
      </c>
      <c r="AD123">
        <f>SUMIFS(Saudi!G:G,Saudi!$A:$A,YEAR(daily!$A123))</f>
        <v>30.206255765126471</v>
      </c>
      <c r="AE123">
        <f>SUMIFS(Saudi!H:H,Saudi!$A:$A,YEAR(daily!$A123))</f>
        <v>104760641.50072902</v>
      </c>
      <c r="AF123" s="5">
        <f t="shared" si="2"/>
        <v>8</v>
      </c>
      <c r="AG123" s="5">
        <f t="shared" si="3"/>
        <v>2000</v>
      </c>
    </row>
    <row r="124" spans="1:33">
      <c r="A124" s="3">
        <v>36762</v>
      </c>
      <c r="B124" s="1">
        <v>125399</v>
      </c>
      <c r="C124" s="1">
        <v>43010</v>
      </c>
      <c r="D124" s="1">
        <v>21377</v>
      </c>
      <c r="E124" s="1">
        <v>31.63</v>
      </c>
      <c r="F124" s="1">
        <v>30.53</v>
      </c>
      <c r="G124" s="1">
        <v>29.99</v>
      </c>
      <c r="H124" s="2">
        <v>46.3</v>
      </c>
      <c r="I124" s="2">
        <v>27.6</v>
      </c>
      <c r="J124" s="2">
        <v>76.900000000000006</v>
      </c>
      <c r="K124" s="2">
        <v>75.599999999999994</v>
      </c>
      <c r="L124">
        <f>SUMIFS(US!B:B,US!$D:$D,YEAR(daily!$A124),US!$E:$E,MONTH(daily!$A124))</f>
        <v>9017</v>
      </c>
      <c r="M124">
        <f>SUMIFS(US!C:C,US!$D:$D,YEAR(daily!$A124),US!$E:$E,MONTH(daily!$A124))</f>
        <v>20496</v>
      </c>
      <c r="N124">
        <f>SUMIFS(COT!E:E,COT!$A:$A,YEAR(daily!$A124),COT!$B:$B,WEEKNUM(daily!$A124))</f>
        <v>407838</v>
      </c>
      <c r="O124">
        <f>SUMIFS(COT!F:F,COT!$A:$A,YEAR(daily!$A124),COT!$B:$B,WEEKNUM(daily!$A124))</f>
        <v>42166</v>
      </c>
      <c r="P124">
        <f>SUMIFS(COT!G:G,COT!$A:$A,YEAR(daily!$A124),COT!$B:$B,WEEKNUM(daily!$A124))</f>
        <v>30725</v>
      </c>
      <c r="Q124">
        <f>SUMIFS(COT!H:H,COT!$A:$A,YEAR(daily!$A124),COT!$B:$B,WEEKNUM(daily!$A124))</f>
        <v>21805</v>
      </c>
      <c r="R124">
        <f>SUMIFS(COT!I:I,COT!$A:$A,YEAR(daily!$A124),COT!$B:$B,WEEKNUM(daily!$A124))</f>
        <v>301594</v>
      </c>
      <c r="S124">
        <f>SUMIFS(COT!J:J,COT!$A:$A,YEAR(daily!$A124),COT!$B:$B,WEEKNUM(daily!$A124))</f>
        <v>312830</v>
      </c>
      <c r="T124">
        <f>SUMIFS(COT!K:K,COT!$A:$A,YEAR(daily!$A124),COT!$B:$B,WEEKNUM(daily!$A124))</f>
        <v>42273</v>
      </c>
      <c r="U124">
        <f>SUMIFS(COT!L:L,COT!$A:$A,YEAR(daily!$A124),COT!$B:$B,WEEKNUM(daily!$A124))</f>
        <v>42478</v>
      </c>
      <c r="V124">
        <f>SUMIFS(COT!M:M,COT!$A:$A,YEAR(daily!$A124),COT!$B:$B,WEEKNUM(daily!$A124))</f>
        <v>30</v>
      </c>
      <c r="W124">
        <f>SUMIFS(COT!N:N,COT!$A:$A,YEAR(daily!$A124),COT!$B:$B,WEEKNUM(daily!$A124))</f>
        <v>26</v>
      </c>
      <c r="X124">
        <f>SUMIFS(COT!O:O,COT!$A:$A,YEAR(daily!$A124),COT!$B:$B,WEEKNUM(daily!$A124))</f>
        <v>23</v>
      </c>
      <c r="Y124">
        <f>SUMIFS(COT!P:P,COT!$A:$A,YEAR(daily!$A124),COT!$B:$B,WEEKNUM(daily!$A124))</f>
        <v>73</v>
      </c>
      <c r="Z124">
        <f>SUMIFS(COT!Q:Q,COT!$A:$A,YEAR(daily!$A124),COT!$B:$B,WEEKNUM(daily!$A124))</f>
        <v>80</v>
      </c>
      <c r="AA124">
        <f>SUMIFS(Saudi!B:B,Saudi!$A:$A,YEAR(daily!$A124))</f>
        <v>258.10000000000002</v>
      </c>
      <c r="AB124">
        <f>SUMIFS(Saudi!C:C,Saudi!$A:$A,YEAR(daily!$A124))</f>
        <v>235.471</v>
      </c>
      <c r="AC124">
        <f>SUMIFS(Saudi!F:F,Saudi!$A:$A,YEAR(daily!$A124))</f>
        <v>3468177</v>
      </c>
      <c r="AD124">
        <f>SUMIFS(Saudi!G:G,Saudi!$A:$A,YEAR(daily!$A124))</f>
        <v>30.206255765126471</v>
      </c>
      <c r="AE124">
        <f>SUMIFS(Saudi!H:H,Saudi!$A:$A,YEAR(daily!$A124))</f>
        <v>104760641.50072902</v>
      </c>
      <c r="AF124" s="5">
        <f t="shared" si="2"/>
        <v>8</v>
      </c>
      <c r="AG124" s="5">
        <f t="shared" si="3"/>
        <v>2000</v>
      </c>
    </row>
    <row r="125" spans="1:33">
      <c r="A125" s="3">
        <v>36763</v>
      </c>
      <c r="B125" s="1">
        <v>122254</v>
      </c>
      <c r="C125" s="1">
        <v>43857</v>
      </c>
      <c r="D125" s="1">
        <v>21228</v>
      </c>
      <c r="E125" s="1">
        <v>32.03</v>
      </c>
      <c r="F125" s="1">
        <v>30.66</v>
      </c>
      <c r="G125" s="1">
        <v>30.11</v>
      </c>
      <c r="H125" s="2">
        <v>46.3</v>
      </c>
      <c r="I125" s="2">
        <v>27.6</v>
      </c>
      <c r="J125" s="2">
        <v>76.900000000000006</v>
      </c>
      <c r="K125" s="2">
        <v>75.599999999999994</v>
      </c>
      <c r="L125">
        <f>SUMIFS(US!B:B,US!$D:$D,YEAR(daily!$A125),US!$E:$E,MONTH(daily!$A125))</f>
        <v>9017</v>
      </c>
      <c r="M125">
        <f>SUMIFS(US!C:C,US!$D:$D,YEAR(daily!$A125),US!$E:$E,MONTH(daily!$A125))</f>
        <v>20496</v>
      </c>
      <c r="N125">
        <f>SUMIFS(COT!E:E,COT!$A:$A,YEAR(daily!$A125),COT!$B:$B,WEEKNUM(daily!$A125))</f>
        <v>407838</v>
      </c>
      <c r="O125">
        <f>SUMIFS(COT!F:F,COT!$A:$A,YEAR(daily!$A125),COT!$B:$B,WEEKNUM(daily!$A125))</f>
        <v>42166</v>
      </c>
      <c r="P125">
        <f>SUMIFS(COT!G:G,COT!$A:$A,YEAR(daily!$A125),COT!$B:$B,WEEKNUM(daily!$A125))</f>
        <v>30725</v>
      </c>
      <c r="Q125">
        <f>SUMIFS(COT!H:H,COT!$A:$A,YEAR(daily!$A125),COT!$B:$B,WEEKNUM(daily!$A125))</f>
        <v>21805</v>
      </c>
      <c r="R125">
        <f>SUMIFS(COT!I:I,COT!$A:$A,YEAR(daily!$A125),COT!$B:$B,WEEKNUM(daily!$A125))</f>
        <v>301594</v>
      </c>
      <c r="S125">
        <f>SUMIFS(COT!J:J,COT!$A:$A,YEAR(daily!$A125),COT!$B:$B,WEEKNUM(daily!$A125))</f>
        <v>312830</v>
      </c>
      <c r="T125">
        <f>SUMIFS(COT!K:K,COT!$A:$A,YEAR(daily!$A125),COT!$B:$B,WEEKNUM(daily!$A125))</f>
        <v>42273</v>
      </c>
      <c r="U125">
        <f>SUMIFS(COT!L:L,COT!$A:$A,YEAR(daily!$A125),COT!$B:$B,WEEKNUM(daily!$A125))</f>
        <v>42478</v>
      </c>
      <c r="V125">
        <f>SUMIFS(COT!M:M,COT!$A:$A,YEAR(daily!$A125),COT!$B:$B,WEEKNUM(daily!$A125))</f>
        <v>30</v>
      </c>
      <c r="W125">
        <f>SUMIFS(COT!N:N,COT!$A:$A,YEAR(daily!$A125),COT!$B:$B,WEEKNUM(daily!$A125))</f>
        <v>26</v>
      </c>
      <c r="X125">
        <f>SUMIFS(COT!O:O,COT!$A:$A,YEAR(daily!$A125),COT!$B:$B,WEEKNUM(daily!$A125))</f>
        <v>23</v>
      </c>
      <c r="Y125">
        <f>SUMIFS(COT!P:P,COT!$A:$A,YEAR(daily!$A125),COT!$B:$B,WEEKNUM(daily!$A125))</f>
        <v>73</v>
      </c>
      <c r="Z125">
        <f>SUMIFS(COT!Q:Q,COT!$A:$A,YEAR(daily!$A125),COT!$B:$B,WEEKNUM(daily!$A125))</f>
        <v>80</v>
      </c>
      <c r="AA125">
        <f>SUMIFS(Saudi!B:B,Saudi!$A:$A,YEAR(daily!$A125))</f>
        <v>258.10000000000002</v>
      </c>
      <c r="AB125">
        <f>SUMIFS(Saudi!C:C,Saudi!$A:$A,YEAR(daily!$A125))</f>
        <v>235.471</v>
      </c>
      <c r="AC125">
        <f>SUMIFS(Saudi!F:F,Saudi!$A:$A,YEAR(daily!$A125))</f>
        <v>3468177</v>
      </c>
      <c r="AD125">
        <f>SUMIFS(Saudi!G:G,Saudi!$A:$A,YEAR(daily!$A125))</f>
        <v>30.206255765126471</v>
      </c>
      <c r="AE125">
        <f>SUMIFS(Saudi!H:H,Saudi!$A:$A,YEAR(daily!$A125))</f>
        <v>104760641.50072902</v>
      </c>
      <c r="AF125" s="5">
        <f t="shared" si="2"/>
        <v>8</v>
      </c>
      <c r="AG125" s="5">
        <f t="shared" si="3"/>
        <v>2000</v>
      </c>
    </row>
    <row r="126" spans="1:33">
      <c r="A126" s="3">
        <v>36766</v>
      </c>
      <c r="B126" s="1">
        <v>119872</v>
      </c>
      <c r="C126" s="1">
        <v>43437</v>
      </c>
      <c r="D126" s="1">
        <v>21401</v>
      </c>
      <c r="E126" s="1">
        <v>32.869999999999997</v>
      </c>
      <c r="F126" s="1">
        <v>31.32</v>
      </c>
      <c r="G126" s="1">
        <v>30.75</v>
      </c>
      <c r="H126" s="2">
        <v>46.3</v>
      </c>
      <c r="I126" s="2">
        <v>27.6</v>
      </c>
      <c r="J126" s="2">
        <v>76.900000000000006</v>
      </c>
      <c r="K126" s="2">
        <v>75.599999999999994</v>
      </c>
      <c r="L126">
        <f>SUMIFS(US!B:B,US!$D:$D,YEAR(daily!$A126),US!$E:$E,MONTH(daily!$A126))</f>
        <v>9017</v>
      </c>
      <c r="M126">
        <f>SUMIFS(US!C:C,US!$D:$D,YEAR(daily!$A126),US!$E:$E,MONTH(daily!$A126))</f>
        <v>20496</v>
      </c>
      <c r="N126">
        <f>SUMIFS(COT!E:E,COT!$A:$A,YEAR(daily!$A126),COT!$B:$B,WEEKNUM(daily!$A126))</f>
        <v>406980</v>
      </c>
      <c r="O126">
        <f>SUMIFS(COT!F:F,COT!$A:$A,YEAR(daily!$A126),COT!$B:$B,WEEKNUM(daily!$A126))</f>
        <v>48591</v>
      </c>
      <c r="P126">
        <f>SUMIFS(COT!G:G,COT!$A:$A,YEAR(daily!$A126),COT!$B:$B,WEEKNUM(daily!$A126))</f>
        <v>33674</v>
      </c>
      <c r="Q126">
        <f>SUMIFS(COT!H:H,COT!$A:$A,YEAR(daily!$A126),COT!$B:$B,WEEKNUM(daily!$A126))</f>
        <v>22822</v>
      </c>
      <c r="R126">
        <f>SUMIFS(COT!I:I,COT!$A:$A,YEAR(daily!$A126),COT!$B:$B,WEEKNUM(daily!$A126))</f>
        <v>290037</v>
      </c>
      <c r="S126">
        <f>SUMIFS(COT!J:J,COT!$A:$A,YEAR(daily!$A126),COT!$B:$B,WEEKNUM(daily!$A126))</f>
        <v>312919</v>
      </c>
      <c r="T126">
        <f>SUMIFS(COT!K:K,COT!$A:$A,YEAR(daily!$A126),COT!$B:$B,WEEKNUM(daily!$A126))</f>
        <v>45530</v>
      </c>
      <c r="U126">
        <f>SUMIFS(COT!L:L,COT!$A:$A,YEAR(daily!$A126),COT!$B:$B,WEEKNUM(daily!$A126))</f>
        <v>37565</v>
      </c>
      <c r="V126">
        <f>SUMIFS(COT!M:M,COT!$A:$A,YEAR(daily!$A126),COT!$B:$B,WEEKNUM(daily!$A126))</f>
        <v>39</v>
      </c>
      <c r="W126">
        <f>SUMIFS(COT!N:N,COT!$A:$A,YEAR(daily!$A126),COT!$B:$B,WEEKNUM(daily!$A126))</f>
        <v>29</v>
      </c>
      <c r="X126">
        <f>SUMIFS(COT!O:O,COT!$A:$A,YEAR(daily!$A126),COT!$B:$B,WEEKNUM(daily!$A126))</f>
        <v>27</v>
      </c>
      <c r="Y126">
        <f>SUMIFS(COT!P:P,COT!$A:$A,YEAR(daily!$A126),COT!$B:$B,WEEKNUM(daily!$A126))</f>
        <v>70</v>
      </c>
      <c r="Z126">
        <f>SUMIFS(COT!Q:Q,COT!$A:$A,YEAR(daily!$A126),COT!$B:$B,WEEKNUM(daily!$A126))</f>
        <v>76</v>
      </c>
      <c r="AA126">
        <f>SUMIFS(Saudi!B:B,Saudi!$A:$A,YEAR(daily!$A126))</f>
        <v>258.10000000000002</v>
      </c>
      <c r="AB126">
        <f>SUMIFS(Saudi!C:C,Saudi!$A:$A,YEAR(daily!$A126))</f>
        <v>235.471</v>
      </c>
      <c r="AC126">
        <f>SUMIFS(Saudi!F:F,Saudi!$A:$A,YEAR(daily!$A126))</f>
        <v>3468177</v>
      </c>
      <c r="AD126">
        <f>SUMIFS(Saudi!G:G,Saudi!$A:$A,YEAR(daily!$A126))</f>
        <v>30.206255765126471</v>
      </c>
      <c r="AE126">
        <f>SUMIFS(Saudi!H:H,Saudi!$A:$A,YEAR(daily!$A126))</f>
        <v>104760641.50072902</v>
      </c>
      <c r="AF126" s="5">
        <f t="shared" si="2"/>
        <v>8</v>
      </c>
      <c r="AG126" s="5">
        <f t="shared" si="3"/>
        <v>2000</v>
      </c>
    </row>
    <row r="127" spans="1:33">
      <c r="A127" s="3">
        <v>36767</v>
      </c>
      <c r="B127" s="1">
        <v>123532</v>
      </c>
      <c r="C127" s="1">
        <v>43448</v>
      </c>
      <c r="D127" s="1">
        <v>21359</v>
      </c>
      <c r="E127" s="1">
        <v>32.74</v>
      </c>
      <c r="F127" s="1">
        <v>31.21</v>
      </c>
      <c r="G127" s="1">
        <v>30.63</v>
      </c>
      <c r="H127" s="2">
        <v>46.3</v>
      </c>
      <c r="I127" s="2">
        <v>27.6</v>
      </c>
      <c r="J127" s="2">
        <v>76.900000000000006</v>
      </c>
      <c r="K127" s="2">
        <v>75.599999999999994</v>
      </c>
      <c r="L127">
        <f>SUMIFS(US!B:B,US!$D:$D,YEAR(daily!$A127),US!$E:$E,MONTH(daily!$A127))</f>
        <v>9017</v>
      </c>
      <c r="M127">
        <f>SUMIFS(US!C:C,US!$D:$D,YEAR(daily!$A127),US!$E:$E,MONTH(daily!$A127))</f>
        <v>20496</v>
      </c>
      <c r="N127">
        <f>SUMIFS(COT!E:E,COT!$A:$A,YEAR(daily!$A127),COT!$B:$B,WEEKNUM(daily!$A127))</f>
        <v>406980</v>
      </c>
      <c r="O127">
        <f>SUMIFS(COT!F:F,COT!$A:$A,YEAR(daily!$A127),COT!$B:$B,WEEKNUM(daily!$A127))</f>
        <v>48591</v>
      </c>
      <c r="P127">
        <f>SUMIFS(COT!G:G,COT!$A:$A,YEAR(daily!$A127),COT!$B:$B,WEEKNUM(daily!$A127))</f>
        <v>33674</v>
      </c>
      <c r="Q127">
        <f>SUMIFS(COT!H:H,COT!$A:$A,YEAR(daily!$A127),COT!$B:$B,WEEKNUM(daily!$A127))</f>
        <v>22822</v>
      </c>
      <c r="R127">
        <f>SUMIFS(COT!I:I,COT!$A:$A,YEAR(daily!$A127),COT!$B:$B,WEEKNUM(daily!$A127))</f>
        <v>290037</v>
      </c>
      <c r="S127">
        <f>SUMIFS(COT!J:J,COT!$A:$A,YEAR(daily!$A127),COT!$B:$B,WEEKNUM(daily!$A127))</f>
        <v>312919</v>
      </c>
      <c r="T127">
        <f>SUMIFS(COT!K:K,COT!$A:$A,YEAR(daily!$A127),COT!$B:$B,WEEKNUM(daily!$A127))</f>
        <v>45530</v>
      </c>
      <c r="U127">
        <f>SUMIFS(COT!L:L,COT!$A:$A,YEAR(daily!$A127),COT!$B:$B,WEEKNUM(daily!$A127))</f>
        <v>37565</v>
      </c>
      <c r="V127">
        <f>SUMIFS(COT!M:M,COT!$A:$A,YEAR(daily!$A127),COT!$B:$B,WEEKNUM(daily!$A127))</f>
        <v>39</v>
      </c>
      <c r="W127">
        <f>SUMIFS(COT!N:N,COT!$A:$A,YEAR(daily!$A127),COT!$B:$B,WEEKNUM(daily!$A127))</f>
        <v>29</v>
      </c>
      <c r="X127">
        <f>SUMIFS(COT!O:O,COT!$A:$A,YEAR(daily!$A127),COT!$B:$B,WEEKNUM(daily!$A127))</f>
        <v>27</v>
      </c>
      <c r="Y127">
        <f>SUMIFS(COT!P:P,COT!$A:$A,YEAR(daily!$A127),COT!$B:$B,WEEKNUM(daily!$A127))</f>
        <v>70</v>
      </c>
      <c r="Z127">
        <f>SUMIFS(COT!Q:Q,COT!$A:$A,YEAR(daily!$A127),COT!$B:$B,WEEKNUM(daily!$A127))</f>
        <v>76</v>
      </c>
      <c r="AA127">
        <f>SUMIFS(Saudi!B:B,Saudi!$A:$A,YEAR(daily!$A127))</f>
        <v>258.10000000000002</v>
      </c>
      <c r="AB127">
        <f>SUMIFS(Saudi!C:C,Saudi!$A:$A,YEAR(daily!$A127))</f>
        <v>235.471</v>
      </c>
      <c r="AC127">
        <f>SUMIFS(Saudi!F:F,Saudi!$A:$A,YEAR(daily!$A127))</f>
        <v>3468177</v>
      </c>
      <c r="AD127">
        <f>SUMIFS(Saudi!G:G,Saudi!$A:$A,YEAR(daily!$A127))</f>
        <v>30.206255765126471</v>
      </c>
      <c r="AE127">
        <f>SUMIFS(Saudi!H:H,Saudi!$A:$A,YEAR(daily!$A127))</f>
        <v>104760641.50072902</v>
      </c>
      <c r="AF127" s="5">
        <f t="shared" si="2"/>
        <v>8</v>
      </c>
      <c r="AG127" s="5">
        <f t="shared" si="3"/>
        <v>2000</v>
      </c>
    </row>
    <row r="128" spans="1:33">
      <c r="A128" s="3">
        <v>36768</v>
      </c>
      <c r="B128" s="1">
        <v>123017</v>
      </c>
      <c r="C128" s="1">
        <v>42578</v>
      </c>
      <c r="D128" s="1">
        <v>21292</v>
      </c>
      <c r="E128" s="1">
        <v>33.32</v>
      </c>
      <c r="F128" s="1">
        <v>31.82</v>
      </c>
      <c r="G128" s="1">
        <v>31.25</v>
      </c>
      <c r="H128" s="2">
        <v>46.3</v>
      </c>
      <c r="I128" s="2">
        <v>27.6</v>
      </c>
      <c r="J128" s="2">
        <v>76.900000000000006</v>
      </c>
      <c r="K128" s="2">
        <v>75.599999999999994</v>
      </c>
      <c r="L128">
        <f>SUMIFS(US!B:B,US!$D:$D,YEAR(daily!$A128),US!$E:$E,MONTH(daily!$A128))</f>
        <v>9017</v>
      </c>
      <c r="M128">
        <f>SUMIFS(US!C:C,US!$D:$D,YEAR(daily!$A128),US!$E:$E,MONTH(daily!$A128))</f>
        <v>20496</v>
      </c>
      <c r="N128">
        <f>SUMIFS(COT!E:E,COT!$A:$A,YEAR(daily!$A128),COT!$B:$B,WEEKNUM(daily!$A128))</f>
        <v>406980</v>
      </c>
      <c r="O128">
        <f>SUMIFS(COT!F:F,COT!$A:$A,YEAR(daily!$A128),COT!$B:$B,WEEKNUM(daily!$A128))</f>
        <v>48591</v>
      </c>
      <c r="P128">
        <f>SUMIFS(COT!G:G,COT!$A:$A,YEAR(daily!$A128),COT!$B:$B,WEEKNUM(daily!$A128))</f>
        <v>33674</v>
      </c>
      <c r="Q128">
        <f>SUMIFS(COT!H:H,COT!$A:$A,YEAR(daily!$A128),COT!$B:$B,WEEKNUM(daily!$A128))</f>
        <v>22822</v>
      </c>
      <c r="R128">
        <f>SUMIFS(COT!I:I,COT!$A:$A,YEAR(daily!$A128),COT!$B:$B,WEEKNUM(daily!$A128))</f>
        <v>290037</v>
      </c>
      <c r="S128">
        <f>SUMIFS(COT!J:J,COT!$A:$A,YEAR(daily!$A128),COT!$B:$B,WEEKNUM(daily!$A128))</f>
        <v>312919</v>
      </c>
      <c r="T128">
        <f>SUMIFS(COT!K:K,COT!$A:$A,YEAR(daily!$A128),COT!$B:$B,WEEKNUM(daily!$A128))</f>
        <v>45530</v>
      </c>
      <c r="U128">
        <f>SUMIFS(COT!L:L,COT!$A:$A,YEAR(daily!$A128),COT!$B:$B,WEEKNUM(daily!$A128))</f>
        <v>37565</v>
      </c>
      <c r="V128">
        <f>SUMIFS(COT!M:M,COT!$A:$A,YEAR(daily!$A128),COT!$B:$B,WEEKNUM(daily!$A128))</f>
        <v>39</v>
      </c>
      <c r="W128">
        <f>SUMIFS(COT!N:N,COT!$A:$A,YEAR(daily!$A128),COT!$B:$B,WEEKNUM(daily!$A128))</f>
        <v>29</v>
      </c>
      <c r="X128">
        <f>SUMIFS(COT!O:O,COT!$A:$A,YEAR(daily!$A128),COT!$B:$B,WEEKNUM(daily!$A128))</f>
        <v>27</v>
      </c>
      <c r="Y128">
        <f>SUMIFS(COT!P:P,COT!$A:$A,YEAR(daily!$A128),COT!$B:$B,WEEKNUM(daily!$A128))</f>
        <v>70</v>
      </c>
      <c r="Z128">
        <f>SUMIFS(COT!Q:Q,COT!$A:$A,YEAR(daily!$A128),COT!$B:$B,WEEKNUM(daily!$A128))</f>
        <v>76</v>
      </c>
      <c r="AA128">
        <f>SUMIFS(Saudi!B:B,Saudi!$A:$A,YEAR(daily!$A128))</f>
        <v>258.10000000000002</v>
      </c>
      <c r="AB128">
        <f>SUMIFS(Saudi!C:C,Saudi!$A:$A,YEAR(daily!$A128))</f>
        <v>235.471</v>
      </c>
      <c r="AC128">
        <f>SUMIFS(Saudi!F:F,Saudi!$A:$A,YEAR(daily!$A128))</f>
        <v>3468177</v>
      </c>
      <c r="AD128">
        <f>SUMIFS(Saudi!G:G,Saudi!$A:$A,YEAR(daily!$A128))</f>
        <v>30.206255765126471</v>
      </c>
      <c r="AE128">
        <f>SUMIFS(Saudi!H:H,Saudi!$A:$A,YEAR(daily!$A128))</f>
        <v>104760641.50072902</v>
      </c>
      <c r="AF128" s="5">
        <f t="shared" si="2"/>
        <v>8</v>
      </c>
      <c r="AG128" s="5">
        <f t="shared" si="3"/>
        <v>2000</v>
      </c>
    </row>
    <row r="129" spans="1:33">
      <c r="A129" s="3">
        <v>36769</v>
      </c>
      <c r="B129" s="1">
        <v>121359</v>
      </c>
      <c r="C129" s="1">
        <v>46463</v>
      </c>
      <c r="D129" s="1">
        <v>22967</v>
      </c>
      <c r="E129" s="1">
        <v>33.119999999999997</v>
      </c>
      <c r="F129" s="1">
        <v>31.58</v>
      </c>
      <c r="G129" s="1">
        <v>30.99</v>
      </c>
      <c r="H129" s="2">
        <v>46.3</v>
      </c>
      <c r="I129" s="2">
        <v>27.6</v>
      </c>
      <c r="J129" s="2">
        <v>76.900000000000006</v>
      </c>
      <c r="K129" s="2">
        <v>75.599999999999994</v>
      </c>
      <c r="L129">
        <f>SUMIFS(US!B:B,US!$D:$D,YEAR(daily!$A129),US!$E:$E,MONTH(daily!$A129))</f>
        <v>9017</v>
      </c>
      <c r="M129">
        <f>SUMIFS(US!C:C,US!$D:$D,YEAR(daily!$A129),US!$E:$E,MONTH(daily!$A129))</f>
        <v>20496</v>
      </c>
      <c r="N129">
        <f>SUMIFS(COT!E:E,COT!$A:$A,YEAR(daily!$A129),COT!$B:$B,WEEKNUM(daily!$A129))</f>
        <v>406980</v>
      </c>
      <c r="O129">
        <f>SUMIFS(COT!F:F,COT!$A:$A,YEAR(daily!$A129),COT!$B:$B,WEEKNUM(daily!$A129))</f>
        <v>48591</v>
      </c>
      <c r="P129">
        <f>SUMIFS(COT!G:G,COT!$A:$A,YEAR(daily!$A129),COT!$B:$B,WEEKNUM(daily!$A129))</f>
        <v>33674</v>
      </c>
      <c r="Q129">
        <f>SUMIFS(COT!H:H,COT!$A:$A,YEAR(daily!$A129),COT!$B:$B,WEEKNUM(daily!$A129))</f>
        <v>22822</v>
      </c>
      <c r="R129">
        <f>SUMIFS(COT!I:I,COT!$A:$A,YEAR(daily!$A129),COT!$B:$B,WEEKNUM(daily!$A129))</f>
        <v>290037</v>
      </c>
      <c r="S129">
        <f>SUMIFS(COT!J:J,COT!$A:$A,YEAR(daily!$A129),COT!$B:$B,WEEKNUM(daily!$A129))</f>
        <v>312919</v>
      </c>
      <c r="T129">
        <f>SUMIFS(COT!K:K,COT!$A:$A,YEAR(daily!$A129),COT!$B:$B,WEEKNUM(daily!$A129))</f>
        <v>45530</v>
      </c>
      <c r="U129">
        <f>SUMIFS(COT!L:L,COT!$A:$A,YEAR(daily!$A129),COT!$B:$B,WEEKNUM(daily!$A129))</f>
        <v>37565</v>
      </c>
      <c r="V129">
        <f>SUMIFS(COT!M:M,COT!$A:$A,YEAR(daily!$A129),COT!$B:$B,WEEKNUM(daily!$A129))</f>
        <v>39</v>
      </c>
      <c r="W129">
        <f>SUMIFS(COT!N:N,COT!$A:$A,YEAR(daily!$A129),COT!$B:$B,WEEKNUM(daily!$A129))</f>
        <v>29</v>
      </c>
      <c r="X129">
        <f>SUMIFS(COT!O:O,COT!$A:$A,YEAR(daily!$A129),COT!$B:$B,WEEKNUM(daily!$A129))</f>
        <v>27</v>
      </c>
      <c r="Y129">
        <f>SUMIFS(COT!P:P,COT!$A:$A,YEAR(daily!$A129),COT!$B:$B,WEEKNUM(daily!$A129))</f>
        <v>70</v>
      </c>
      <c r="Z129">
        <f>SUMIFS(COT!Q:Q,COT!$A:$A,YEAR(daily!$A129),COT!$B:$B,WEEKNUM(daily!$A129))</f>
        <v>76</v>
      </c>
      <c r="AA129">
        <f>SUMIFS(Saudi!B:B,Saudi!$A:$A,YEAR(daily!$A129))</f>
        <v>258.10000000000002</v>
      </c>
      <c r="AB129">
        <f>SUMIFS(Saudi!C:C,Saudi!$A:$A,YEAR(daily!$A129))</f>
        <v>235.471</v>
      </c>
      <c r="AC129">
        <f>SUMIFS(Saudi!F:F,Saudi!$A:$A,YEAR(daily!$A129))</f>
        <v>3468177</v>
      </c>
      <c r="AD129">
        <f>SUMIFS(Saudi!G:G,Saudi!$A:$A,YEAR(daily!$A129))</f>
        <v>30.206255765126471</v>
      </c>
      <c r="AE129">
        <f>SUMIFS(Saudi!H:H,Saudi!$A:$A,YEAR(daily!$A129))</f>
        <v>104760641.50072902</v>
      </c>
      <c r="AF129" s="5">
        <f t="shared" si="2"/>
        <v>8</v>
      </c>
      <c r="AG129" s="5">
        <f t="shared" si="3"/>
        <v>2000</v>
      </c>
    </row>
    <row r="130" spans="1:33">
      <c r="A130" s="3">
        <v>36770</v>
      </c>
      <c r="B130" s="1">
        <v>119169</v>
      </c>
      <c r="C130" s="1">
        <v>47946</v>
      </c>
      <c r="D130" s="1">
        <v>23134</v>
      </c>
      <c r="E130" s="1">
        <v>33.380000000000003</v>
      </c>
      <c r="F130" s="1">
        <v>31.79</v>
      </c>
      <c r="G130" s="1">
        <v>31.2</v>
      </c>
      <c r="H130" s="2">
        <v>46.5</v>
      </c>
      <c r="I130" s="2">
        <v>28.4</v>
      </c>
      <c r="J130" s="2">
        <v>77.900000000000006</v>
      </c>
      <c r="K130" s="2">
        <v>77.5</v>
      </c>
      <c r="L130">
        <f>SUMIFS(US!B:B,US!$D:$D,YEAR(daily!$A130),US!$E:$E,MONTH(daily!$A130))</f>
        <v>9054</v>
      </c>
      <c r="M130">
        <f>SUMIFS(US!C:C,US!$D:$D,YEAR(daily!$A130),US!$E:$E,MONTH(daily!$A130))</f>
        <v>19899</v>
      </c>
      <c r="N130">
        <f>SUMIFS(COT!E:E,COT!$A:$A,YEAR(daily!$A130),COT!$B:$B,WEEKNUM(daily!$A130))</f>
        <v>406980</v>
      </c>
      <c r="O130">
        <f>SUMIFS(COT!F:F,COT!$A:$A,YEAR(daily!$A130),COT!$B:$B,WEEKNUM(daily!$A130))</f>
        <v>48591</v>
      </c>
      <c r="P130">
        <f>SUMIFS(COT!G:G,COT!$A:$A,YEAR(daily!$A130),COT!$B:$B,WEEKNUM(daily!$A130))</f>
        <v>33674</v>
      </c>
      <c r="Q130">
        <f>SUMIFS(COT!H:H,COT!$A:$A,YEAR(daily!$A130),COT!$B:$B,WEEKNUM(daily!$A130))</f>
        <v>22822</v>
      </c>
      <c r="R130">
        <f>SUMIFS(COT!I:I,COT!$A:$A,YEAR(daily!$A130),COT!$B:$B,WEEKNUM(daily!$A130))</f>
        <v>290037</v>
      </c>
      <c r="S130">
        <f>SUMIFS(COT!J:J,COT!$A:$A,YEAR(daily!$A130),COT!$B:$B,WEEKNUM(daily!$A130))</f>
        <v>312919</v>
      </c>
      <c r="T130">
        <f>SUMIFS(COT!K:K,COT!$A:$A,YEAR(daily!$A130),COT!$B:$B,WEEKNUM(daily!$A130))</f>
        <v>45530</v>
      </c>
      <c r="U130">
        <f>SUMIFS(COT!L:L,COT!$A:$A,YEAR(daily!$A130),COT!$B:$B,WEEKNUM(daily!$A130))</f>
        <v>37565</v>
      </c>
      <c r="V130">
        <f>SUMIFS(COT!M:M,COT!$A:$A,YEAR(daily!$A130),COT!$B:$B,WEEKNUM(daily!$A130))</f>
        <v>39</v>
      </c>
      <c r="W130">
        <f>SUMIFS(COT!N:N,COT!$A:$A,YEAR(daily!$A130),COT!$B:$B,WEEKNUM(daily!$A130))</f>
        <v>29</v>
      </c>
      <c r="X130">
        <f>SUMIFS(COT!O:O,COT!$A:$A,YEAR(daily!$A130),COT!$B:$B,WEEKNUM(daily!$A130))</f>
        <v>27</v>
      </c>
      <c r="Y130">
        <f>SUMIFS(COT!P:P,COT!$A:$A,YEAR(daily!$A130),COT!$B:$B,WEEKNUM(daily!$A130))</f>
        <v>70</v>
      </c>
      <c r="Z130">
        <f>SUMIFS(COT!Q:Q,COT!$A:$A,YEAR(daily!$A130),COT!$B:$B,WEEKNUM(daily!$A130))</f>
        <v>76</v>
      </c>
      <c r="AA130">
        <f>SUMIFS(Saudi!B:B,Saudi!$A:$A,YEAR(daily!$A130))</f>
        <v>258.10000000000002</v>
      </c>
      <c r="AB130">
        <f>SUMIFS(Saudi!C:C,Saudi!$A:$A,YEAR(daily!$A130))</f>
        <v>235.471</v>
      </c>
      <c r="AC130">
        <f>SUMIFS(Saudi!F:F,Saudi!$A:$A,YEAR(daily!$A130))</f>
        <v>3468177</v>
      </c>
      <c r="AD130">
        <f>SUMIFS(Saudi!G:G,Saudi!$A:$A,YEAR(daily!$A130))</f>
        <v>30.206255765126471</v>
      </c>
      <c r="AE130">
        <f>SUMIFS(Saudi!H:H,Saudi!$A:$A,YEAR(daily!$A130))</f>
        <v>104760641.50072902</v>
      </c>
      <c r="AF130" s="5">
        <f t="shared" ref="AF130:AF193" si="4">MONTH(A130)</f>
        <v>9</v>
      </c>
      <c r="AG130" s="5">
        <f t="shared" ref="AG130:AG193" si="5">YEAR(A130)</f>
        <v>2000</v>
      </c>
    </row>
    <row r="131" spans="1:33">
      <c r="A131" s="3">
        <v>36774</v>
      </c>
      <c r="B131" s="1">
        <v>117669</v>
      </c>
      <c r="C131" s="1">
        <v>47927</v>
      </c>
      <c r="D131" s="1">
        <v>23214</v>
      </c>
      <c r="E131" s="1">
        <v>33.83</v>
      </c>
      <c r="F131" s="1">
        <v>32.31</v>
      </c>
      <c r="G131" s="1">
        <v>31.69</v>
      </c>
      <c r="H131" s="2">
        <v>46.5</v>
      </c>
      <c r="I131" s="2">
        <v>28.4</v>
      </c>
      <c r="J131" s="2">
        <v>77.900000000000006</v>
      </c>
      <c r="K131" s="2">
        <v>77.5</v>
      </c>
      <c r="L131">
        <f>SUMIFS(US!B:B,US!$D:$D,YEAR(daily!$A131),US!$E:$E,MONTH(daily!$A131))</f>
        <v>9054</v>
      </c>
      <c r="M131">
        <f>SUMIFS(US!C:C,US!$D:$D,YEAR(daily!$A131),US!$E:$E,MONTH(daily!$A131))</f>
        <v>19899</v>
      </c>
      <c r="N131">
        <f>SUMIFS(COT!E:E,COT!$A:$A,YEAR(daily!$A131),COT!$B:$B,WEEKNUM(daily!$A131))</f>
        <v>432738</v>
      </c>
      <c r="O131">
        <f>SUMIFS(COT!F:F,COT!$A:$A,YEAR(daily!$A131),COT!$B:$B,WEEKNUM(daily!$A131))</f>
        <v>44591</v>
      </c>
      <c r="P131">
        <f>SUMIFS(COT!G:G,COT!$A:$A,YEAR(daily!$A131),COT!$B:$B,WEEKNUM(daily!$A131))</f>
        <v>39138</v>
      </c>
      <c r="Q131">
        <f>SUMIFS(COT!H:H,COT!$A:$A,YEAR(daily!$A131),COT!$B:$B,WEEKNUM(daily!$A131))</f>
        <v>23422</v>
      </c>
      <c r="R131">
        <f>SUMIFS(COT!I:I,COT!$A:$A,YEAR(daily!$A131),COT!$B:$B,WEEKNUM(daily!$A131))</f>
        <v>317677</v>
      </c>
      <c r="S131">
        <f>SUMIFS(COT!J:J,COT!$A:$A,YEAR(daily!$A131),COT!$B:$B,WEEKNUM(daily!$A131))</f>
        <v>327916</v>
      </c>
      <c r="T131">
        <f>SUMIFS(COT!K:K,COT!$A:$A,YEAR(daily!$A131),COT!$B:$B,WEEKNUM(daily!$A131))</f>
        <v>47048</v>
      </c>
      <c r="U131">
        <f>SUMIFS(COT!L:L,COT!$A:$A,YEAR(daily!$A131),COT!$B:$B,WEEKNUM(daily!$A131))</f>
        <v>42262</v>
      </c>
      <c r="V131">
        <f>SUMIFS(COT!M:M,COT!$A:$A,YEAR(daily!$A131),COT!$B:$B,WEEKNUM(daily!$A131))</f>
        <v>36</v>
      </c>
      <c r="W131">
        <f>SUMIFS(COT!N:N,COT!$A:$A,YEAR(daily!$A131),COT!$B:$B,WEEKNUM(daily!$A131))</f>
        <v>31</v>
      </c>
      <c r="X131">
        <f>SUMIFS(COT!O:O,COT!$A:$A,YEAR(daily!$A131),COT!$B:$B,WEEKNUM(daily!$A131))</f>
        <v>29</v>
      </c>
      <c r="Y131">
        <f>SUMIFS(COT!P:P,COT!$A:$A,YEAR(daily!$A131),COT!$B:$B,WEEKNUM(daily!$A131))</f>
        <v>73</v>
      </c>
      <c r="Z131">
        <f>SUMIFS(COT!Q:Q,COT!$A:$A,YEAR(daily!$A131),COT!$B:$B,WEEKNUM(daily!$A131))</f>
        <v>79</v>
      </c>
      <c r="AA131">
        <f>SUMIFS(Saudi!B:B,Saudi!$A:$A,YEAR(daily!$A131))</f>
        <v>258.10000000000002</v>
      </c>
      <c r="AB131">
        <f>SUMIFS(Saudi!C:C,Saudi!$A:$A,YEAR(daily!$A131))</f>
        <v>235.471</v>
      </c>
      <c r="AC131">
        <f>SUMIFS(Saudi!F:F,Saudi!$A:$A,YEAR(daily!$A131))</f>
        <v>3468177</v>
      </c>
      <c r="AD131">
        <f>SUMIFS(Saudi!G:G,Saudi!$A:$A,YEAR(daily!$A131))</f>
        <v>30.206255765126471</v>
      </c>
      <c r="AE131">
        <f>SUMIFS(Saudi!H:H,Saudi!$A:$A,YEAR(daily!$A131))</f>
        <v>104760641.50072902</v>
      </c>
      <c r="AF131" s="5">
        <f t="shared" si="4"/>
        <v>9</v>
      </c>
      <c r="AG131" s="5">
        <f t="shared" si="5"/>
        <v>2000</v>
      </c>
    </row>
    <row r="132" spans="1:33">
      <c r="A132" s="3">
        <v>36775</v>
      </c>
      <c r="B132" s="1">
        <v>120838</v>
      </c>
      <c r="C132" s="1">
        <v>50055</v>
      </c>
      <c r="D132" s="1">
        <v>23063</v>
      </c>
      <c r="E132" s="1">
        <v>34.9</v>
      </c>
      <c r="F132" s="1">
        <v>33.22</v>
      </c>
      <c r="G132" s="1">
        <v>32.520000000000003</v>
      </c>
      <c r="H132" s="2">
        <v>46.5</v>
      </c>
      <c r="I132" s="2">
        <v>28.4</v>
      </c>
      <c r="J132" s="2">
        <v>77.900000000000006</v>
      </c>
      <c r="K132" s="2">
        <v>77.5</v>
      </c>
      <c r="L132">
        <f>SUMIFS(US!B:B,US!$D:$D,YEAR(daily!$A132),US!$E:$E,MONTH(daily!$A132))</f>
        <v>9054</v>
      </c>
      <c r="M132">
        <f>SUMIFS(US!C:C,US!$D:$D,YEAR(daily!$A132),US!$E:$E,MONTH(daily!$A132))</f>
        <v>19899</v>
      </c>
      <c r="N132">
        <f>SUMIFS(COT!E:E,COT!$A:$A,YEAR(daily!$A132),COT!$B:$B,WEEKNUM(daily!$A132))</f>
        <v>432738</v>
      </c>
      <c r="O132">
        <f>SUMIFS(COT!F:F,COT!$A:$A,YEAR(daily!$A132),COT!$B:$B,WEEKNUM(daily!$A132))</f>
        <v>44591</v>
      </c>
      <c r="P132">
        <f>SUMIFS(COT!G:G,COT!$A:$A,YEAR(daily!$A132),COT!$B:$B,WEEKNUM(daily!$A132))</f>
        <v>39138</v>
      </c>
      <c r="Q132">
        <f>SUMIFS(COT!H:H,COT!$A:$A,YEAR(daily!$A132),COT!$B:$B,WEEKNUM(daily!$A132))</f>
        <v>23422</v>
      </c>
      <c r="R132">
        <f>SUMIFS(COT!I:I,COT!$A:$A,YEAR(daily!$A132),COT!$B:$B,WEEKNUM(daily!$A132))</f>
        <v>317677</v>
      </c>
      <c r="S132">
        <f>SUMIFS(COT!J:J,COT!$A:$A,YEAR(daily!$A132),COT!$B:$B,WEEKNUM(daily!$A132))</f>
        <v>327916</v>
      </c>
      <c r="T132">
        <f>SUMIFS(COT!K:K,COT!$A:$A,YEAR(daily!$A132),COT!$B:$B,WEEKNUM(daily!$A132))</f>
        <v>47048</v>
      </c>
      <c r="U132">
        <f>SUMIFS(COT!L:L,COT!$A:$A,YEAR(daily!$A132),COT!$B:$B,WEEKNUM(daily!$A132))</f>
        <v>42262</v>
      </c>
      <c r="V132">
        <f>SUMIFS(COT!M:M,COT!$A:$A,YEAR(daily!$A132),COT!$B:$B,WEEKNUM(daily!$A132))</f>
        <v>36</v>
      </c>
      <c r="W132">
        <f>SUMIFS(COT!N:N,COT!$A:$A,YEAR(daily!$A132),COT!$B:$B,WEEKNUM(daily!$A132))</f>
        <v>31</v>
      </c>
      <c r="X132">
        <f>SUMIFS(COT!O:O,COT!$A:$A,YEAR(daily!$A132),COT!$B:$B,WEEKNUM(daily!$A132))</f>
        <v>29</v>
      </c>
      <c r="Y132">
        <f>SUMIFS(COT!P:P,COT!$A:$A,YEAR(daily!$A132),COT!$B:$B,WEEKNUM(daily!$A132))</f>
        <v>73</v>
      </c>
      <c r="Z132">
        <f>SUMIFS(COT!Q:Q,COT!$A:$A,YEAR(daily!$A132),COT!$B:$B,WEEKNUM(daily!$A132))</f>
        <v>79</v>
      </c>
      <c r="AA132">
        <f>SUMIFS(Saudi!B:B,Saudi!$A:$A,YEAR(daily!$A132))</f>
        <v>258.10000000000002</v>
      </c>
      <c r="AB132">
        <f>SUMIFS(Saudi!C:C,Saudi!$A:$A,YEAR(daily!$A132))</f>
        <v>235.471</v>
      </c>
      <c r="AC132">
        <f>SUMIFS(Saudi!F:F,Saudi!$A:$A,YEAR(daily!$A132))</f>
        <v>3468177</v>
      </c>
      <c r="AD132">
        <f>SUMIFS(Saudi!G:G,Saudi!$A:$A,YEAR(daily!$A132))</f>
        <v>30.206255765126471</v>
      </c>
      <c r="AE132">
        <f>SUMIFS(Saudi!H:H,Saudi!$A:$A,YEAR(daily!$A132))</f>
        <v>104760641.50072902</v>
      </c>
      <c r="AF132" s="5">
        <f t="shared" si="4"/>
        <v>9</v>
      </c>
      <c r="AG132" s="5">
        <f t="shared" si="5"/>
        <v>2000</v>
      </c>
    </row>
    <row r="133" spans="1:33">
      <c r="A133" s="3">
        <v>36776</v>
      </c>
      <c r="B133" s="1">
        <v>121394</v>
      </c>
      <c r="C133" s="1">
        <v>49364</v>
      </c>
      <c r="D133" s="1">
        <v>24389</v>
      </c>
      <c r="E133" s="1">
        <v>35.39</v>
      </c>
      <c r="F133" s="1">
        <v>33.76</v>
      </c>
      <c r="G133" s="1">
        <v>33.03</v>
      </c>
      <c r="H133" s="2">
        <v>46.5</v>
      </c>
      <c r="I133" s="2">
        <v>28.4</v>
      </c>
      <c r="J133" s="2">
        <v>77.900000000000006</v>
      </c>
      <c r="K133" s="2">
        <v>77.5</v>
      </c>
      <c r="L133">
        <f>SUMIFS(US!B:B,US!$D:$D,YEAR(daily!$A133),US!$E:$E,MONTH(daily!$A133))</f>
        <v>9054</v>
      </c>
      <c r="M133">
        <f>SUMIFS(US!C:C,US!$D:$D,YEAR(daily!$A133),US!$E:$E,MONTH(daily!$A133))</f>
        <v>19899</v>
      </c>
      <c r="N133">
        <f>SUMIFS(COT!E:E,COT!$A:$A,YEAR(daily!$A133),COT!$B:$B,WEEKNUM(daily!$A133))</f>
        <v>432738</v>
      </c>
      <c r="O133">
        <f>SUMIFS(COT!F:F,COT!$A:$A,YEAR(daily!$A133),COT!$B:$B,WEEKNUM(daily!$A133))</f>
        <v>44591</v>
      </c>
      <c r="P133">
        <f>SUMIFS(COT!G:G,COT!$A:$A,YEAR(daily!$A133),COT!$B:$B,WEEKNUM(daily!$A133))</f>
        <v>39138</v>
      </c>
      <c r="Q133">
        <f>SUMIFS(COT!H:H,COT!$A:$A,YEAR(daily!$A133),COT!$B:$B,WEEKNUM(daily!$A133))</f>
        <v>23422</v>
      </c>
      <c r="R133">
        <f>SUMIFS(COT!I:I,COT!$A:$A,YEAR(daily!$A133),COT!$B:$B,WEEKNUM(daily!$A133))</f>
        <v>317677</v>
      </c>
      <c r="S133">
        <f>SUMIFS(COT!J:J,COT!$A:$A,YEAR(daily!$A133),COT!$B:$B,WEEKNUM(daily!$A133))</f>
        <v>327916</v>
      </c>
      <c r="T133">
        <f>SUMIFS(COT!K:K,COT!$A:$A,YEAR(daily!$A133),COT!$B:$B,WEEKNUM(daily!$A133))</f>
        <v>47048</v>
      </c>
      <c r="U133">
        <f>SUMIFS(COT!L:L,COT!$A:$A,YEAR(daily!$A133),COT!$B:$B,WEEKNUM(daily!$A133))</f>
        <v>42262</v>
      </c>
      <c r="V133">
        <f>SUMIFS(COT!M:M,COT!$A:$A,YEAR(daily!$A133),COT!$B:$B,WEEKNUM(daily!$A133))</f>
        <v>36</v>
      </c>
      <c r="W133">
        <f>SUMIFS(COT!N:N,COT!$A:$A,YEAR(daily!$A133),COT!$B:$B,WEEKNUM(daily!$A133))</f>
        <v>31</v>
      </c>
      <c r="X133">
        <f>SUMIFS(COT!O:O,COT!$A:$A,YEAR(daily!$A133),COT!$B:$B,WEEKNUM(daily!$A133))</f>
        <v>29</v>
      </c>
      <c r="Y133">
        <f>SUMIFS(COT!P:P,COT!$A:$A,YEAR(daily!$A133),COT!$B:$B,WEEKNUM(daily!$A133))</f>
        <v>73</v>
      </c>
      <c r="Z133">
        <f>SUMIFS(COT!Q:Q,COT!$A:$A,YEAR(daily!$A133),COT!$B:$B,WEEKNUM(daily!$A133))</f>
        <v>79</v>
      </c>
      <c r="AA133">
        <f>SUMIFS(Saudi!B:B,Saudi!$A:$A,YEAR(daily!$A133))</f>
        <v>258.10000000000002</v>
      </c>
      <c r="AB133">
        <f>SUMIFS(Saudi!C:C,Saudi!$A:$A,YEAR(daily!$A133))</f>
        <v>235.471</v>
      </c>
      <c r="AC133">
        <f>SUMIFS(Saudi!F:F,Saudi!$A:$A,YEAR(daily!$A133))</f>
        <v>3468177</v>
      </c>
      <c r="AD133">
        <f>SUMIFS(Saudi!G:G,Saudi!$A:$A,YEAR(daily!$A133))</f>
        <v>30.206255765126471</v>
      </c>
      <c r="AE133">
        <f>SUMIFS(Saudi!H:H,Saudi!$A:$A,YEAR(daily!$A133))</f>
        <v>104760641.50072902</v>
      </c>
      <c r="AF133" s="5">
        <f t="shared" si="4"/>
        <v>9</v>
      </c>
      <c r="AG133" s="5">
        <f t="shared" si="5"/>
        <v>2000</v>
      </c>
    </row>
    <row r="134" spans="1:33">
      <c r="A134" s="3">
        <v>36777</v>
      </c>
      <c r="B134" s="1">
        <v>122922</v>
      </c>
      <c r="C134" s="1">
        <v>55243</v>
      </c>
      <c r="D134" s="1">
        <v>24679</v>
      </c>
      <c r="E134" s="1">
        <v>33.630000000000003</v>
      </c>
      <c r="F134" s="1">
        <v>32.14</v>
      </c>
      <c r="G134" s="1">
        <v>31.53</v>
      </c>
      <c r="H134" s="2">
        <v>46.5</v>
      </c>
      <c r="I134" s="2">
        <v>28.4</v>
      </c>
      <c r="J134" s="2">
        <v>77.900000000000006</v>
      </c>
      <c r="K134" s="2">
        <v>77.5</v>
      </c>
      <c r="L134">
        <f>SUMIFS(US!B:B,US!$D:$D,YEAR(daily!$A134),US!$E:$E,MONTH(daily!$A134))</f>
        <v>9054</v>
      </c>
      <c r="M134">
        <f>SUMIFS(US!C:C,US!$D:$D,YEAR(daily!$A134),US!$E:$E,MONTH(daily!$A134))</f>
        <v>19899</v>
      </c>
      <c r="N134">
        <f>SUMIFS(COT!E:E,COT!$A:$A,YEAR(daily!$A134),COT!$B:$B,WEEKNUM(daily!$A134))</f>
        <v>432738</v>
      </c>
      <c r="O134">
        <f>SUMIFS(COT!F:F,COT!$A:$A,YEAR(daily!$A134),COT!$B:$B,WEEKNUM(daily!$A134))</f>
        <v>44591</v>
      </c>
      <c r="P134">
        <f>SUMIFS(COT!G:G,COT!$A:$A,YEAR(daily!$A134),COT!$B:$B,WEEKNUM(daily!$A134))</f>
        <v>39138</v>
      </c>
      <c r="Q134">
        <f>SUMIFS(COT!H:H,COT!$A:$A,YEAR(daily!$A134),COT!$B:$B,WEEKNUM(daily!$A134))</f>
        <v>23422</v>
      </c>
      <c r="R134">
        <f>SUMIFS(COT!I:I,COT!$A:$A,YEAR(daily!$A134),COT!$B:$B,WEEKNUM(daily!$A134))</f>
        <v>317677</v>
      </c>
      <c r="S134">
        <f>SUMIFS(COT!J:J,COT!$A:$A,YEAR(daily!$A134),COT!$B:$B,WEEKNUM(daily!$A134))</f>
        <v>327916</v>
      </c>
      <c r="T134">
        <f>SUMIFS(COT!K:K,COT!$A:$A,YEAR(daily!$A134),COT!$B:$B,WEEKNUM(daily!$A134))</f>
        <v>47048</v>
      </c>
      <c r="U134">
        <f>SUMIFS(COT!L:L,COT!$A:$A,YEAR(daily!$A134),COT!$B:$B,WEEKNUM(daily!$A134))</f>
        <v>42262</v>
      </c>
      <c r="V134">
        <f>SUMIFS(COT!M:M,COT!$A:$A,YEAR(daily!$A134),COT!$B:$B,WEEKNUM(daily!$A134))</f>
        <v>36</v>
      </c>
      <c r="W134">
        <f>SUMIFS(COT!N:N,COT!$A:$A,YEAR(daily!$A134),COT!$B:$B,WEEKNUM(daily!$A134))</f>
        <v>31</v>
      </c>
      <c r="X134">
        <f>SUMIFS(COT!O:O,COT!$A:$A,YEAR(daily!$A134),COT!$B:$B,WEEKNUM(daily!$A134))</f>
        <v>29</v>
      </c>
      <c r="Y134">
        <f>SUMIFS(COT!P:P,COT!$A:$A,YEAR(daily!$A134),COT!$B:$B,WEEKNUM(daily!$A134))</f>
        <v>73</v>
      </c>
      <c r="Z134">
        <f>SUMIFS(COT!Q:Q,COT!$A:$A,YEAR(daily!$A134),COT!$B:$B,WEEKNUM(daily!$A134))</f>
        <v>79</v>
      </c>
      <c r="AA134">
        <f>SUMIFS(Saudi!B:B,Saudi!$A:$A,YEAR(daily!$A134))</f>
        <v>258.10000000000002</v>
      </c>
      <c r="AB134">
        <f>SUMIFS(Saudi!C:C,Saudi!$A:$A,YEAR(daily!$A134))</f>
        <v>235.471</v>
      </c>
      <c r="AC134">
        <f>SUMIFS(Saudi!F:F,Saudi!$A:$A,YEAR(daily!$A134))</f>
        <v>3468177</v>
      </c>
      <c r="AD134">
        <f>SUMIFS(Saudi!G:G,Saudi!$A:$A,YEAR(daily!$A134))</f>
        <v>30.206255765126471</v>
      </c>
      <c r="AE134">
        <f>SUMIFS(Saudi!H:H,Saudi!$A:$A,YEAR(daily!$A134))</f>
        <v>104760641.50072902</v>
      </c>
      <c r="AF134" s="5">
        <f t="shared" si="4"/>
        <v>9</v>
      </c>
      <c r="AG134" s="5">
        <f t="shared" si="5"/>
        <v>2000</v>
      </c>
    </row>
    <row r="135" spans="1:33">
      <c r="A135" s="3">
        <v>36780</v>
      </c>
      <c r="B135" s="1">
        <v>121159</v>
      </c>
      <c r="C135" s="1">
        <v>54129</v>
      </c>
      <c r="D135" s="1">
        <v>25042</v>
      </c>
      <c r="E135" s="1">
        <v>35.14</v>
      </c>
      <c r="F135" s="1">
        <v>33.54</v>
      </c>
      <c r="G135" s="1">
        <v>32.869999999999997</v>
      </c>
      <c r="H135" s="2">
        <v>46.5</v>
      </c>
      <c r="I135" s="2">
        <v>28.4</v>
      </c>
      <c r="J135" s="2">
        <v>77.900000000000006</v>
      </c>
      <c r="K135" s="2">
        <v>77.5</v>
      </c>
      <c r="L135">
        <f>SUMIFS(US!B:B,US!$D:$D,YEAR(daily!$A135),US!$E:$E,MONTH(daily!$A135))</f>
        <v>9054</v>
      </c>
      <c r="M135">
        <f>SUMIFS(US!C:C,US!$D:$D,YEAR(daily!$A135),US!$E:$E,MONTH(daily!$A135))</f>
        <v>19899</v>
      </c>
      <c r="N135">
        <f>SUMIFS(COT!E:E,COT!$A:$A,YEAR(daily!$A135),COT!$B:$B,WEEKNUM(daily!$A135))</f>
        <v>478212</v>
      </c>
      <c r="O135">
        <f>SUMIFS(COT!F:F,COT!$A:$A,YEAR(daily!$A135),COT!$B:$B,WEEKNUM(daily!$A135))</f>
        <v>44047</v>
      </c>
      <c r="P135">
        <f>SUMIFS(COT!G:G,COT!$A:$A,YEAR(daily!$A135),COT!$B:$B,WEEKNUM(daily!$A135))</f>
        <v>45596</v>
      </c>
      <c r="Q135">
        <f>SUMIFS(COT!H:H,COT!$A:$A,YEAR(daily!$A135),COT!$B:$B,WEEKNUM(daily!$A135))</f>
        <v>31215</v>
      </c>
      <c r="R135">
        <f>SUMIFS(COT!I:I,COT!$A:$A,YEAR(daily!$A135),COT!$B:$B,WEEKNUM(daily!$A135))</f>
        <v>356672</v>
      </c>
      <c r="S135">
        <f>SUMIFS(COT!J:J,COT!$A:$A,YEAR(daily!$A135),COT!$B:$B,WEEKNUM(daily!$A135))</f>
        <v>359216</v>
      </c>
      <c r="T135">
        <f>SUMIFS(COT!K:K,COT!$A:$A,YEAR(daily!$A135),COT!$B:$B,WEEKNUM(daily!$A135))</f>
        <v>46278</v>
      </c>
      <c r="U135">
        <f>SUMIFS(COT!L:L,COT!$A:$A,YEAR(daily!$A135),COT!$B:$B,WEEKNUM(daily!$A135))</f>
        <v>42185</v>
      </c>
      <c r="V135">
        <f>SUMIFS(COT!M:M,COT!$A:$A,YEAR(daily!$A135),COT!$B:$B,WEEKNUM(daily!$A135))</f>
        <v>35</v>
      </c>
      <c r="W135">
        <f>SUMIFS(COT!N:N,COT!$A:$A,YEAR(daily!$A135),COT!$B:$B,WEEKNUM(daily!$A135))</f>
        <v>39</v>
      </c>
      <c r="X135">
        <f>SUMIFS(COT!O:O,COT!$A:$A,YEAR(daily!$A135),COT!$B:$B,WEEKNUM(daily!$A135))</f>
        <v>36</v>
      </c>
      <c r="Y135">
        <f>SUMIFS(COT!P:P,COT!$A:$A,YEAR(daily!$A135),COT!$B:$B,WEEKNUM(daily!$A135))</f>
        <v>75</v>
      </c>
      <c r="Z135">
        <f>SUMIFS(COT!Q:Q,COT!$A:$A,YEAR(daily!$A135),COT!$B:$B,WEEKNUM(daily!$A135))</f>
        <v>86</v>
      </c>
      <c r="AA135">
        <f>SUMIFS(Saudi!B:B,Saudi!$A:$A,YEAR(daily!$A135))</f>
        <v>258.10000000000002</v>
      </c>
      <c r="AB135">
        <f>SUMIFS(Saudi!C:C,Saudi!$A:$A,YEAR(daily!$A135))</f>
        <v>235.471</v>
      </c>
      <c r="AC135">
        <f>SUMIFS(Saudi!F:F,Saudi!$A:$A,YEAR(daily!$A135))</f>
        <v>3468177</v>
      </c>
      <c r="AD135">
        <f>SUMIFS(Saudi!G:G,Saudi!$A:$A,YEAR(daily!$A135))</f>
        <v>30.206255765126471</v>
      </c>
      <c r="AE135">
        <f>SUMIFS(Saudi!H:H,Saudi!$A:$A,YEAR(daily!$A135))</f>
        <v>104760641.50072902</v>
      </c>
      <c r="AF135" s="5">
        <f t="shared" si="4"/>
        <v>9</v>
      </c>
      <c r="AG135" s="5">
        <f t="shared" si="5"/>
        <v>2000</v>
      </c>
    </row>
    <row r="136" spans="1:33">
      <c r="A136" s="3">
        <v>36781</v>
      </c>
      <c r="B136" s="1">
        <v>118737</v>
      </c>
      <c r="C136" s="1">
        <v>56906</v>
      </c>
      <c r="D136" s="1">
        <v>28202</v>
      </c>
      <c r="E136" s="1">
        <v>34.28</v>
      </c>
      <c r="F136" s="1">
        <v>32.880000000000003</v>
      </c>
      <c r="G136" s="1">
        <v>32.29</v>
      </c>
      <c r="H136" s="2">
        <v>46.5</v>
      </c>
      <c r="I136" s="2">
        <v>28.4</v>
      </c>
      <c r="J136" s="2">
        <v>77.900000000000006</v>
      </c>
      <c r="K136" s="2">
        <v>77.5</v>
      </c>
      <c r="L136">
        <f>SUMIFS(US!B:B,US!$D:$D,YEAR(daily!$A136),US!$E:$E,MONTH(daily!$A136))</f>
        <v>9054</v>
      </c>
      <c r="M136">
        <f>SUMIFS(US!C:C,US!$D:$D,YEAR(daily!$A136),US!$E:$E,MONTH(daily!$A136))</f>
        <v>19899</v>
      </c>
      <c r="N136">
        <f>SUMIFS(COT!E:E,COT!$A:$A,YEAR(daily!$A136),COT!$B:$B,WEEKNUM(daily!$A136))</f>
        <v>478212</v>
      </c>
      <c r="O136">
        <f>SUMIFS(COT!F:F,COT!$A:$A,YEAR(daily!$A136),COT!$B:$B,WEEKNUM(daily!$A136))</f>
        <v>44047</v>
      </c>
      <c r="P136">
        <f>SUMIFS(COT!G:G,COT!$A:$A,YEAR(daily!$A136),COT!$B:$B,WEEKNUM(daily!$A136))</f>
        <v>45596</v>
      </c>
      <c r="Q136">
        <f>SUMIFS(COT!H:H,COT!$A:$A,YEAR(daily!$A136),COT!$B:$B,WEEKNUM(daily!$A136))</f>
        <v>31215</v>
      </c>
      <c r="R136">
        <f>SUMIFS(COT!I:I,COT!$A:$A,YEAR(daily!$A136),COT!$B:$B,WEEKNUM(daily!$A136))</f>
        <v>356672</v>
      </c>
      <c r="S136">
        <f>SUMIFS(COT!J:J,COT!$A:$A,YEAR(daily!$A136),COT!$B:$B,WEEKNUM(daily!$A136))</f>
        <v>359216</v>
      </c>
      <c r="T136">
        <f>SUMIFS(COT!K:K,COT!$A:$A,YEAR(daily!$A136),COT!$B:$B,WEEKNUM(daily!$A136))</f>
        <v>46278</v>
      </c>
      <c r="U136">
        <f>SUMIFS(COT!L:L,COT!$A:$A,YEAR(daily!$A136),COT!$B:$B,WEEKNUM(daily!$A136))</f>
        <v>42185</v>
      </c>
      <c r="V136">
        <f>SUMIFS(COT!M:M,COT!$A:$A,YEAR(daily!$A136),COT!$B:$B,WEEKNUM(daily!$A136))</f>
        <v>35</v>
      </c>
      <c r="W136">
        <f>SUMIFS(COT!N:N,COT!$A:$A,YEAR(daily!$A136),COT!$B:$B,WEEKNUM(daily!$A136))</f>
        <v>39</v>
      </c>
      <c r="X136">
        <f>SUMIFS(COT!O:O,COT!$A:$A,YEAR(daily!$A136),COT!$B:$B,WEEKNUM(daily!$A136))</f>
        <v>36</v>
      </c>
      <c r="Y136">
        <f>SUMIFS(COT!P:P,COT!$A:$A,YEAR(daily!$A136),COT!$B:$B,WEEKNUM(daily!$A136))</f>
        <v>75</v>
      </c>
      <c r="Z136">
        <f>SUMIFS(COT!Q:Q,COT!$A:$A,YEAR(daily!$A136),COT!$B:$B,WEEKNUM(daily!$A136))</f>
        <v>86</v>
      </c>
      <c r="AA136">
        <f>SUMIFS(Saudi!B:B,Saudi!$A:$A,YEAR(daily!$A136))</f>
        <v>258.10000000000002</v>
      </c>
      <c r="AB136">
        <f>SUMIFS(Saudi!C:C,Saudi!$A:$A,YEAR(daily!$A136))</f>
        <v>235.471</v>
      </c>
      <c r="AC136">
        <f>SUMIFS(Saudi!F:F,Saudi!$A:$A,YEAR(daily!$A136))</f>
        <v>3468177</v>
      </c>
      <c r="AD136">
        <f>SUMIFS(Saudi!G:G,Saudi!$A:$A,YEAR(daily!$A136))</f>
        <v>30.206255765126471</v>
      </c>
      <c r="AE136">
        <f>SUMIFS(Saudi!H:H,Saudi!$A:$A,YEAR(daily!$A136))</f>
        <v>104760641.50072902</v>
      </c>
      <c r="AF136" s="5">
        <f t="shared" si="4"/>
        <v>9</v>
      </c>
      <c r="AG136" s="5">
        <f t="shared" si="5"/>
        <v>2000</v>
      </c>
    </row>
    <row r="137" spans="1:33">
      <c r="A137" s="3">
        <v>36782</v>
      </c>
      <c r="B137" s="1">
        <v>101508</v>
      </c>
      <c r="C137" s="1">
        <v>55157</v>
      </c>
      <c r="D137" s="1">
        <v>29581</v>
      </c>
      <c r="E137" s="1">
        <v>33.82</v>
      </c>
      <c r="F137" s="1">
        <v>32.200000000000003</v>
      </c>
      <c r="G137" s="1">
        <v>31.72</v>
      </c>
      <c r="H137" s="2">
        <v>46.5</v>
      </c>
      <c r="I137" s="2">
        <v>28.4</v>
      </c>
      <c r="J137" s="2">
        <v>77.900000000000006</v>
      </c>
      <c r="K137" s="2">
        <v>77.5</v>
      </c>
      <c r="L137">
        <f>SUMIFS(US!B:B,US!$D:$D,YEAR(daily!$A137),US!$E:$E,MONTH(daily!$A137))</f>
        <v>9054</v>
      </c>
      <c r="M137">
        <f>SUMIFS(US!C:C,US!$D:$D,YEAR(daily!$A137),US!$E:$E,MONTH(daily!$A137))</f>
        <v>19899</v>
      </c>
      <c r="N137">
        <f>SUMIFS(COT!E:E,COT!$A:$A,YEAR(daily!$A137),COT!$B:$B,WEEKNUM(daily!$A137))</f>
        <v>478212</v>
      </c>
      <c r="O137">
        <f>SUMIFS(COT!F:F,COT!$A:$A,YEAR(daily!$A137),COT!$B:$B,WEEKNUM(daily!$A137))</f>
        <v>44047</v>
      </c>
      <c r="P137">
        <f>SUMIFS(COT!G:G,COT!$A:$A,YEAR(daily!$A137),COT!$B:$B,WEEKNUM(daily!$A137))</f>
        <v>45596</v>
      </c>
      <c r="Q137">
        <f>SUMIFS(COT!H:H,COT!$A:$A,YEAR(daily!$A137),COT!$B:$B,WEEKNUM(daily!$A137))</f>
        <v>31215</v>
      </c>
      <c r="R137">
        <f>SUMIFS(COT!I:I,COT!$A:$A,YEAR(daily!$A137),COT!$B:$B,WEEKNUM(daily!$A137))</f>
        <v>356672</v>
      </c>
      <c r="S137">
        <f>SUMIFS(COT!J:J,COT!$A:$A,YEAR(daily!$A137),COT!$B:$B,WEEKNUM(daily!$A137))</f>
        <v>359216</v>
      </c>
      <c r="T137">
        <f>SUMIFS(COT!K:K,COT!$A:$A,YEAR(daily!$A137),COT!$B:$B,WEEKNUM(daily!$A137))</f>
        <v>46278</v>
      </c>
      <c r="U137">
        <f>SUMIFS(COT!L:L,COT!$A:$A,YEAR(daily!$A137),COT!$B:$B,WEEKNUM(daily!$A137))</f>
        <v>42185</v>
      </c>
      <c r="V137">
        <f>SUMIFS(COT!M:M,COT!$A:$A,YEAR(daily!$A137),COT!$B:$B,WEEKNUM(daily!$A137))</f>
        <v>35</v>
      </c>
      <c r="W137">
        <f>SUMIFS(COT!N:N,COT!$A:$A,YEAR(daily!$A137),COT!$B:$B,WEEKNUM(daily!$A137))</f>
        <v>39</v>
      </c>
      <c r="X137">
        <f>SUMIFS(COT!O:O,COT!$A:$A,YEAR(daily!$A137),COT!$B:$B,WEEKNUM(daily!$A137))</f>
        <v>36</v>
      </c>
      <c r="Y137">
        <f>SUMIFS(COT!P:P,COT!$A:$A,YEAR(daily!$A137),COT!$B:$B,WEEKNUM(daily!$A137))</f>
        <v>75</v>
      </c>
      <c r="Z137">
        <f>SUMIFS(COT!Q:Q,COT!$A:$A,YEAR(daily!$A137),COT!$B:$B,WEEKNUM(daily!$A137))</f>
        <v>86</v>
      </c>
      <c r="AA137">
        <f>SUMIFS(Saudi!B:B,Saudi!$A:$A,YEAR(daily!$A137))</f>
        <v>258.10000000000002</v>
      </c>
      <c r="AB137">
        <f>SUMIFS(Saudi!C:C,Saudi!$A:$A,YEAR(daily!$A137))</f>
        <v>235.471</v>
      </c>
      <c r="AC137">
        <f>SUMIFS(Saudi!F:F,Saudi!$A:$A,YEAR(daily!$A137))</f>
        <v>3468177</v>
      </c>
      <c r="AD137">
        <f>SUMIFS(Saudi!G:G,Saudi!$A:$A,YEAR(daily!$A137))</f>
        <v>30.206255765126471</v>
      </c>
      <c r="AE137">
        <f>SUMIFS(Saudi!H:H,Saudi!$A:$A,YEAR(daily!$A137))</f>
        <v>104760641.50072902</v>
      </c>
      <c r="AF137" s="5">
        <f t="shared" si="4"/>
        <v>9</v>
      </c>
      <c r="AG137" s="5">
        <f t="shared" si="5"/>
        <v>2000</v>
      </c>
    </row>
    <row r="138" spans="1:33">
      <c r="A138" s="3">
        <v>36783</v>
      </c>
      <c r="B138" s="1">
        <v>93057</v>
      </c>
      <c r="C138" s="1">
        <v>57081</v>
      </c>
      <c r="D138" s="1">
        <v>30431</v>
      </c>
      <c r="E138" s="1">
        <v>34.07</v>
      </c>
      <c r="F138" s="1">
        <v>32.56</v>
      </c>
      <c r="G138" s="1">
        <v>32.08</v>
      </c>
      <c r="H138" s="2">
        <v>46.5</v>
      </c>
      <c r="I138" s="2">
        <v>28.4</v>
      </c>
      <c r="J138" s="2">
        <v>77.900000000000006</v>
      </c>
      <c r="K138" s="2">
        <v>77.5</v>
      </c>
      <c r="L138">
        <f>SUMIFS(US!B:B,US!$D:$D,YEAR(daily!$A138),US!$E:$E,MONTH(daily!$A138))</f>
        <v>9054</v>
      </c>
      <c r="M138">
        <f>SUMIFS(US!C:C,US!$D:$D,YEAR(daily!$A138),US!$E:$E,MONTH(daily!$A138))</f>
        <v>19899</v>
      </c>
      <c r="N138">
        <f>SUMIFS(COT!E:E,COT!$A:$A,YEAR(daily!$A138),COT!$B:$B,WEEKNUM(daily!$A138))</f>
        <v>478212</v>
      </c>
      <c r="O138">
        <f>SUMIFS(COT!F:F,COT!$A:$A,YEAR(daily!$A138),COT!$B:$B,WEEKNUM(daily!$A138))</f>
        <v>44047</v>
      </c>
      <c r="P138">
        <f>SUMIFS(COT!G:G,COT!$A:$A,YEAR(daily!$A138),COT!$B:$B,WEEKNUM(daily!$A138))</f>
        <v>45596</v>
      </c>
      <c r="Q138">
        <f>SUMIFS(COT!H:H,COT!$A:$A,YEAR(daily!$A138),COT!$B:$B,WEEKNUM(daily!$A138))</f>
        <v>31215</v>
      </c>
      <c r="R138">
        <f>SUMIFS(COT!I:I,COT!$A:$A,YEAR(daily!$A138),COT!$B:$B,WEEKNUM(daily!$A138))</f>
        <v>356672</v>
      </c>
      <c r="S138">
        <f>SUMIFS(COT!J:J,COT!$A:$A,YEAR(daily!$A138),COT!$B:$B,WEEKNUM(daily!$A138))</f>
        <v>359216</v>
      </c>
      <c r="T138">
        <f>SUMIFS(COT!K:K,COT!$A:$A,YEAR(daily!$A138),COT!$B:$B,WEEKNUM(daily!$A138))</f>
        <v>46278</v>
      </c>
      <c r="U138">
        <f>SUMIFS(COT!L:L,COT!$A:$A,YEAR(daily!$A138),COT!$B:$B,WEEKNUM(daily!$A138))</f>
        <v>42185</v>
      </c>
      <c r="V138">
        <f>SUMIFS(COT!M:M,COT!$A:$A,YEAR(daily!$A138),COT!$B:$B,WEEKNUM(daily!$A138))</f>
        <v>35</v>
      </c>
      <c r="W138">
        <f>SUMIFS(COT!N:N,COT!$A:$A,YEAR(daily!$A138),COT!$B:$B,WEEKNUM(daily!$A138))</f>
        <v>39</v>
      </c>
      <c r="X138">
        <f>SUMIFS(COT!O:O,COT!$A:$A,YEAR(daily!$A138),COT!$B:$B,WEEKNUM(daily!$A138))</f>
        <v>36</v>
      </c>
      <c r="Y138">
        <f>SUMIFS(COT!P:P,COT!$A:$A,YEAR(daily!$A138),COT!$B:$B,WEEKNUM(daily!$A138))</f>
        <v>75</v>
      </c>
      <c r="Z138">
        <f>SUMIFS(COT!Q:Q,COT!$A:$A,YEAR(daily!$A138),COT!$B:$B,WEEKNUM(daily!$A138))</f>
        <v>86</v>
      </c>
      <c r="AA138">
        <f>SUMIFS(Saudi!B:B,Saudi!$A:$A,YEAR(daily!$A138))</f>
        <v>258.10000000000002</v>
      </c>
      <c r="AB138">
        <f>SUMIFS(Saudi!C:C,Saudi!$A:$A,YEAR(daily!$A138))</f>
        <v>235.471</v>
      </c>
      <c r="AC138">
        <f>SUMIFS(Saudi!F:F,Saudi!$A:$A,YEAR(daily!$A138))</f>
        <v>3468177</v>
      </c>
      <c r="AD138">
        <f>SUMIFS(Saudi!G:G,Saudi!$A:$A,YEAR(daily!$A138))</f>
        <v>30.206255765126471</v>
      </c>
      <c r="AE138">
        <f>SUMIFS(Saudi!H:H,Saudi!$A:$A,YEAR(daily!$A138))</f>
        <v>104760641.50072902</v>
      </c>
      <c r="AF138" s="5">
        <f t="shared" si="4"/>
        <v>9</v>
      </c>
      <c r="AG138" s="5">
        <f t="shared" si="5"/>
        <v>2000</v>
      </c>
    </row>
    <row r="139" spans="1:33">
      <c r="A139" s="3">
        <v>36784</v>
      </c>
      <c r="B139" s="1">
        <v>82361</v>
      </c>
      <c r="C139" s="1">
        <v>54681</v>
      </c>
      <c r="D139" s="1">
        <v>31055</v>
      </c>
      <c r="E139" s="1">
        <v>35.92</v>
      </c>
      <c r="F139" s="1">
        <v>34.06</v>
      </c>
      <c r="G139" s="1">
        <v>33.43</v>
      </c>
      <c r="H139" s="2">
        <v>46.5</v>
      </c>
      <c r="I139" s="2">
        <v>28.4</v>
      </c>
      <c r="J139" s="2">
        <v>77.900000000000006</v>
      </c>
      <c r="K139" s="2">
        <v>77.5</v>
      </c>
      <c r="L139">
        <f>SUMIFS(US!B:B,US!$D:$D,YEAR(daily!$A139),US!$E:$E,MONTH(daily!$A139))</f>
        <v>9054</v>
      </c>
      <c r="M139">
        <f>SUMIFS(US!C:C,US!$D:$D,YEAR(daily!$A139),US!$E:$E,MONTH(daily!$A139))</f>
        <v>19899</v>
      </c>
      <c r="N139">
        <f>SUMIFS(COT!E:E,COT!$A:$A,YEAR(daily!$A139),COT!$B:$B,WEEKNUM(daily!$A139))</f>
        <v>478212</v>
      </c>
      <c r="O139">
        <f>SUMIFS(COT!F:F,COT!$A:$A,YEAR(daily!$A139),COT!$B:$B,WEEKNUM(daily!$A139))</f>
        <v>44047</v>
      </c>
      <c r="P139">
        <f>SUMIFS(COT!G:G,COT!$A:$A,YEAR(daily!$A139),COT!$B:$B,WEEKNUM(daily!$A139))</f>
        <v>45596</v>
      </c>
      <c r="Q139">
        <f>SUMIFS(COT!H:H,COT!$A:$A,YEAR(daily!$A139),COT!$B:$B,WEEKNUM(daily!$A139))</f>
        <v>31215</v>
      </c>
      <c r="R139">
        <f>SUMIFS(COT!I:I,COT!$A:$A,YEAR(daily!$A139),COT!$B:$B,WEEKNUM(daily!$A139))</f>
        <v>356672</v>
      </c>
      <c r="S139">
        <f>SUMIFS(COT!J:J,COT!$A:$A,YEAR(daily!$A139),COT!$B:$B,WEEKNUM(daily!$A139))</f>
        <v>359216</v>
      </c>
      <c r="T139">
        <f>SUMIFS(COT!K:K,COT!$A:$A,YEAR(daily!$A139),COT!$B:$B,WEEKNUM(daily!$A139))</f>
        <v>46278</v>
      </c>
      <c r="U139">
        <f>SUMIFS(COT!L:L,COT!$A:$A,YEAR(daily!$A139),COT!$B:$B,WEEKNUM(daily!$A139))</f>
        <v>42185</v>
      </c>
      <c r="V139">
        <f>SUMIFS(COT!M:M,COT!$A:$A,YEAR(daily!$A139),COT!$B:$B,WEEKNUM(daily!$A139))</f>
        <v>35</v>
      </c>
      <c r="W139">
        <f>SUMIFS(COT!N:N,COT!$A:$A,YEAR(daily!$A139),COT!$B:$B,WEEKNUM(daily!$A139))</f>
        <v>39</v>
      </c>
      <c r="X139">
        <f>SUMIFS(COT!O:O,COT!$A:$A,YEAR(daily!$A139),COT!$B:$B,WEEKNUM(daily!$A139))</f>
        <v>36</v>
      </c>
      <c r="Y139">
        <f>SUMIFS(COT!P:P,COT!$A:$A,YEAR(daily!$A139),COT!$B:$B,WEEKNUM(daily!$A139))</f>
        <v>75</v>
      </c>
      <c r="Z139">
        <f>SUMIFS(COT!Q:Q,COT!$A:$A,YEAR(daily!$A139),COT!$B:$B,WEEKNUM(daily!$A139))</f>
        <v>86</v>
      </c>
      <c r="AA139">
        <f>SUMIFS(Saudi!B:B,Saudi!$A:$A,YEAR(daily!$A139))</f>
        <v>258.10000000000002</v>
      </c>
      <c r="AB139">
        <f>SUMIFS(Saudi!C:C,Saudi!$A:$A,YEAR(daily!$A139))</f>
        <v>235.471</v>
      </c>
      <c r="AC139">
        <f>SUMIFS(Saudi!F:F,Saudi!$A:$A,YEAR(daily!$A139))</f>
        <v>3468177</v>
      </c>
      <c r="AD139">
        <f>SUMIFS(Saudi!G:G,Saudi!$A:$A,YEAR(daily!$A139))</f>
        <v>30.206255765126471</v>
      </c>
      <c r="AE139">
        <f>SUMIFS(Saudi!H:H,Saudi!$A:$A,YEAR(daily!$A139))</f>
        <v>104760641.50072902</v>
      </c>
      <c r="AF139" s="5">
        <f t="shared" si="4"/>
        <v>9</v>
      </c>
      <c r="AG139" s="5">
        <f t="shared" si="5"/>
        <v>2000</v>
      </c>
    </row>
    <row r="140" spans="1:33">
      <c r="A140" s="3">
        <v>36787</v>
      </c>
      <c r="B140" s="1">
        <v>70269</v>
      </c>
      <c r="C140" s="1">
        <v>58275</v>
      </c>
      <c r="D140" s="1">
        <v>31523</v>
      </c>
      <c r="E140" s="1">
        <v>36.880000000000003</v>
      </c>
      <c r="F140" s="1">
        <v>34.78</v>
      </c>
      <c r="G140" s="1">
        <v>34.07</v>
      </c>
      <c r="H140" s="2">
        <v>46.5</v>
      </c>
      <c r="I140" s="2">
        <v>28.4</v>
      </c>
      <c r="J140" s="2">
        <v>77.900000000000006</v>
      </c>
      <c r="K140" s="2">
        <v>77.5</v>
      </c>
      <c r="L140">
        <f>SUMIFS(US!B:B,US!$D:$D,YEAR(daily!$A140),US!$E:$E,MONTH(daily!$A140))</f>
        <v>9054</v>
      </c>
      <c r="M140">
        <f>SUMIFS(US!C:C,US!$D:$D,YEAR(daily!$A140),US!$E:$E,MONTH(daily!$A140))</f>
        <v>19899</v>
      </c>
      <c r="N140">
        <f>SUMIFS(COT!E:E,COT!$A:$A,YEAR(daily!$A140),COT!$B:$B,WEEKNUM(daily!$A140))</f>
        <v>470237</v>
      </c>
      <c r="O140">
        <f>SUMIFS(COT!F:F,COT!$A:$A,YEAR(daily!$A140),COT!$B:$B,WEEKNUM(daily!$A140))</f>
        <v>42150</v>
      </c>
      <c r="P140">
        <f>SUMIFS(COT!G:G,COT!$A:$A,YEAR(daily!$A140),COT!$B:$B,WEEKNUM(daily!$A140))</f>
        <v>42067</v>
      </c>
      <c r="Q140">
        <f>SUMIFS(COT!H:H,COT!$A:$A,YEAR(daily!$A140),COT!$B:$B,WEEKNUM(daily!$A140))</f>
        <v>34369</v>
      </c>
      <c r="R140">
        <f>SUMIFS(COT!I:I,COT!$A:$A,YEAR(daily!$A140),COT!$B:$B,WEEKNUM(daily!$A140))</f>
        <v>347751</v>
      </c>
      <c r="S140">
        <f>SUMIFS(COT!J:J,COT!$A:$A,YEAR(daily!$A140),COT!$B:$B,WEEKNUM(daily!$A140))</f>
        <v>347475</v>
      </c>
      <c r="T140">
        <f>SUMIFS(COT!K:K,COT!$A:$A,YEAR(daily!$A140),COT!$B:$B,WEEKNUM(daily!$A140))</f>
        <v>45967</v>
      </c>
      <c r="U140">
        <f>SUMIFS(COT!L:L,COT!$A:$A,YEAR(daily!$A140),COT!$B:$B,WEEKNUM(daily!$A140))</f>
        <v>46326</v>
      </c>
      <c r="V140">
        <f>SUMIFS(COT!M:M,COT!$A:$A,YEAR(daily!$A140),COT!$B:$B,WEEKNUM(daily!$A140))</f>
        <v>31</v>
      </c>
      <c r="W140">
        <f>SUMIFS(COT!N:N,COT!$A:$A,YEAR(daily!$A140),COT!$B:$B,WEEKNUM(daily!$A140))</f>
        <v>39</v>
      </c>
      <c r="X140">
        <f>SUMIFS(COT!O:O,COT!$A:$A,YEAR(daily!$A140),COT!$B:$B,WEEKNUM(daily!$A140))</f>
        <v>27</v>
      </c>
      <c r="Y140">
        <f>SUMIFS(COT!P:P,COT!$A:$A,YEAR(daily!$A140),COT!$B:$B,WEEKNUM(daily!$A140))</f>
        <v>73</v>
      </c>
      <c r="Z140">
        <f>SUMIFS(COT!Q:Q,COT!$A:$A,YEAR(daily!$A140),COT!$B:$B,WEEKNUM(daily!$A140))</f>
        <v>78</v>
      </c>
      <c r="AA140">
        <f>SUMIFS(Saudi!B:B,Saudi!$A:$A,YEAR(daily!$A140))</f>
        <v>258.10000000000002</v>
      </c>
      <c r="AB140">
        <f>SUMIFS(Saudi!C:C,Saudi!$A:$A,YEAR(daily!$A140))</f>
        <v>235.471</v>
      </c>
      <c r="AC140">
        <f>SUMIFS(Saudi!F:F,Saudi!$A:$A,YEAR(daily!$A140))</f>
        <v>3468177</v>
      </c>
      <c r="AD140">
        <f>SUMIFS(Saudi!G:G,Saudi!$A:$A,YEAR(daily!$A140))</f>
        <v>30.206255765126471</v>
      </c>
      <c r="AE140">
        <f>SUMIFS(Saudi!H:H,Saudi!$A:$A,YEAR(daily!$A140))</f>
        <v>104760641.50072902</v>
      </c>
      <c r="AF140" s="5">
        <f t="shared" si="4"/>
        <v>9</v>
      </c>
      <c r="AG140" s="5">
        <f t="shared" si="5"/>
        <v>2000</v>
      </c>
    </row>
    <row r="141" spans="1:33">
      <c r="A141" s="3">
        <v>36788</v>
      </c>
      <c r="B141" s="1">
        <v>50510</v>
      </c>
      <c r="C141" s="1">
        <v>59169</v>
      </c>
      <c r="D141" s="1">
        <v>32731</v>
      </c>
      <c r="E141" s="1">
        <v>36.51</v>
      </c>
      <c r="F141" s="1">
        <v>34.22</v>
      </c>
      <c r="G141" s="1">
        <v>33.53</v>
      </c>
      <c r="H141" s="2">
        <v>46.5</v>
      </c>
      <c r="I141" s="2">
        <v>28.4</v>
      </c>
      <c r="J141" s="2">
        <v>77.900000000000006</v>
      </c>
      <c r="K141" s="2">
        <v>77.5</v>
      </c>
      <c r="L141">
        <f>SUMIFS(US!B:B,US!$D:$D,YEAR(daily!$A141),US!$E:$E,MONTH(daily!$A141))</f>
        <v>9054</v>
      </c>
      <c r="M141">
        <f>SUMIFS(US!C:C,US!$D:$D,YEAR(daily!$A141),US!$E:$E,MONTH(daily!$A141))</f>
        <v>19899</v>
      </c>
      <c r="N141">
        <f>SUMIFS(COT!E:E,COT!$A:$A,YEAR(daily!$A141),COT!$B:$B,WEEKNUM(daily!$A141))</f>
        <v>470237</v>
      </c>
      <c r="O141">
        <f>SUMIFS(COT!F:F,COT!$A:$A,YEAR(daily!$A141),COT!$B:$B,WEEKNUM(daily!$A141))</f>
        <v>42150</v>
      </c>
      <c r="P141">
        <f>SUMIFS(COT!G:G,COT!$A:$A,YEAR(daily!$A141),COT!$B:$B,WEEKNUM(daily!$A141))</f>
        <v>42067</v>
      </c>
      <c r="Q141">
        <f>SUMIFS(COT!H:H,COT!$A:$A,YEAR(daily!$A141),COT!$B:$B,WEEKNUM(daily!$A141))</f>
        <v>34369</v>
      </c>
      <c r="R141">
        <f>SUMIFS(COT!I:I,COT!$A:$A,YEAR(daily!$A141),COT!$B:$B,WEEKNUM(daily!$A141))</f>
        <v>347751</v>
      </c>
      <c r="S141">
        <f>SUMIFS(COT!J:J,COT!$A:$A,YEAR(daily!$A141),COT!$B:$B,WEEKNUM(daily!$A141))</f>
        <v>347475</v>
      </c>
      <c r="T141">
        <f>SUMIFS(COT!K:K,COT!$A:$A,YEAR(daily!$A141),COT!$B:$B,WEEKNUM(daily!$A141))</f>
        <v>45967</v>
      </c>
      <c r="U141">
        <f>SUMIFS(COT!L:L,COT!$A:$A,YEAR(daily!$A141),COT!$B:$B,WEEKNUM(daily!$A141))</f>
        <v>46326</v>
      </c>
      <c r="V141">
        <f>SUMIFS(COT!M:M,COT!$A:$A,YEAR(daily!$A141),COT!$B:$B,WEEKNUM(daily!$A141))</f>
        <v>31</v>
      </c>
      <c r="W141">
        <f>SUMIFS(COT!N:N,COT!$A:$A,YEAR(daily!$A141),COT!$B:$B,WEEKNUM(daily!$A141))</f>
        <v>39</v>
      </c>
      <c r="X141">
        <f>SUMIFS(COT!O:O,COT!$A:$A,YEAR(daily!$A141),COT!$B:$B,WEEKNUM(daily!$A141))</f>
        <v>27</v>
      </c>
      <c r="Y141">
        <f>SUMIFS(COT!P:P,COT!$A:$A,YEAR(daily!$A141),COT!$B:$B,WEEKNUM(daily!$A141))</f>
        <v>73</v>
      </c>
      <c r="Z141">
        <f>SUMIFS(COT!Q:Q,COT!$A:$A,YEAR(daily!$A141),COT!$B:$B,WEEKNUM(daily!$A141))</f>
        <v>78</v>
      </c>
      <c r="AA141">
        <f>SUMIFS(Saudi!B:B,Saudi!$A:$A,YEAR(daily!$A141))</f>
        <v>258.10000000000002</v>
      </c>
      <c r="AB141">
        <f>SUMIFS(Saudi!C:C,Saudi!$A:$A,YEAR(daily!$A141))</f>
        <v>235.471</v>
      </c>
      <c r="AC141">
        <f>SUMIFS(Saudi!F:F,Saudi!$A:$A,YEAR(daily!$A141))</f>
        <v>3468177</v>
      </c>
      <c r="AD141">
        <f>SUMIFS(Saudi!G:G,Saudi!$A:$A,YEAR(daily!$A141))</f>
        <v>30.206255765126471</v>
      </c>
      <c r="AE141">
        <f>SUMIFS(Saudi!H:H,Saudi!$A:$A,YEAR(daily!$A141))</f>
        <v>104760641.50072902</v>
      </c>
      <c r="AF141" s="5">
        <f t="shared" si="4"/>
        <v>9</v>
      </c>
      <c r="AG141" s="5">
        <f t="shared" si="5"/>
        <v>2000</v>
      </c>
    </row>
    <row r="142" spans="1:33">
      <c r="A142" s="3">
        <v>36789</v>
      </c>
      <c r="B142" s="1">
        <v>32123</v>
      </c>
      <c r="C142" s="1">
        <v>62438</v>
      </c>
      <c r="D142" s="1">
        <v>32940</v>
      </c>
      <c r="E142" s="1">
        <v>37.200000000000003</v>
      </c>
      <c r="F142" s="1">
        <v>34.35</v>
      </c>
      <c r="G142" s="1">
        <v>33.6</v>
      </c>
      <c r="H142" s="2">
        <v>46.5</v>
      </c>
      <c r="I142" s="2">
        <v>28.4</v>
      </c>
      <c r="J142" s="2">
        <v>77.900000000000006</v>
      </c>
      <c r="K142" s="2">
        <v>77.5</v>
      </c>
      <c r="L142">
        <f>SUMIFS(US!B:B,US!$D:$D,YEAR(daily!$A142),US!$E:$E,MONTH(daily!$A142))</f>
        <v>9054</v>
      </c>
      <c r="M142">
        <f>SUMIFS(US!C:C,US!$D:$D,YEAR(daily!$A142),US!$E:$E,MONTH(daily!$A142))</f>
        <v>19899</v>
      </c>
      <c r="N142">
        <f>SUMIFS(COT!E:E,COT!$A:$A,YEAR(daily!$A142),COT!$B:$B,WEEKNUM(daily!$A142))</f>
        <v>470237</v>
      </c>
      <c r="O142">
        <f>SUMIFS(COT!F:F,COT!$A:$A,YEAR(daily!$A142),COT!$B:$B,WEEKNUM(daily!$A142))</f>
        <v>42150</v>
      </c>
      <c r="P142">
        <f>SUMIFS(COT!G:G,COT!$A:$A,YEAR(daily!$A142),COT!$B:$B,WEEKNUM(daily!$A142))</f>
        <v>42067</v>
      </c>
      <c r="Q142">
        <f>SUMIFS(COT!H:H,COT!$A:$A,YEAR(daily!$A142),COT!$B:$B,WEEKNUM(daily!$A142))</f>
        <v>34369</v>
      </c>
      <c r="R142">
        <f>SUMIFS(COT!I:I,COT!$A:$A,YEAR(daily!$A142),COT!$B:$B,WEEKNUM(daily!$A142))</f>
        <v>347751</v>
      </c>
      <c r="S142">
        <f>SUMIFS(COT!J:J,COT!$A:$A,YEAR(daily!$A142),COT!$B:$B,WEEKNUM(daily!$A142))</f>
        <v>347475</v>
      </c>
      <c r="T142">
        <f>SUMIFS(COT!K:K,COT!$A:$A,YEAR(daily!$A142),COT!$B:$B,WEEKNUM(daily!$A142))</f>
        <v>45967</v>
      </c>
      <c r="U142">
        <f>SUMIFS(COT!L:L,COT!$A:$A,YEAR(daily!$A142),COT!$B:$B,WEEKNUM(daily!$A142))</f>
        <v>46326</v>
      </c>
      <c r="V142">
        <f>SUMIFS(COT!M:M,COT!$A:$A,YEAR(daily!$A142),COT!$B:$B,WEEKNUM(daily!$A142))</f>
        <v>31</v>
      </c>
      <c r="W142">
        <f>SUMIFS(COT!N:N,COT!$A:$A,YEAR(daily!$A142),COT!$B:$B,WEEKNUM(daily!$A142))</f>
        <v>39</v>
      </c>
      <c r="X142">
        <f>SUMIFS(COT!O:O,COT!$A:$A,YEAR(daily!$A142),COT!$B:$B,WEEKNUM(daily!$A142))</f>
        <v>27</v>
      </c>
      <c r="Y142">
        <f>SUMIFS(COT!P:P,COT!$A:$A,YEAR(daily!$A142),COT!$B:$B,WEEKNUM(daily!$A142))</f>
        <v>73</v>
      </c>
      <c r="Z142">
        <f>SUMIFS(COT!Q:Q,COT!$A:$A,YEAR(daily!$A142),COT!$B:$B,WEEKNUM(daily!$A142))</f>
        <v>78</v>
      </c>
      <c r="AA142">
        <f>SUMIFS(Saudi!B:B,Saudi!$A:$A,YEAR(daily!$A142))</f>
        <v>258.10000000000002</v>
      </c>
      <c r="AB142">
        <f>SUMIFS(Saudi!C:C,Saudi!$A:$A,YEAR(daily!$A142))</f>
        <v>235.471</v>
      </c>
      <c r="AC142">
        <f>SUMIFS(Saudi!F:F,Saudi!$A:$A,YEAR(daily!$A142))</f>
        <v>3468177</v>
      </c>
      <c r="AD142">
        <f>SUMIFS(Saudi!G:G,Saudi!$A:$A,YEAR(daily!$A142))</f>
        <v>30.206255765126471</v>
      </c>
      <c r="AE142">
        <f>SUMIFS(Saudi!H:H,Saudi!$A:$A,YEAR(daily!$A142))</f>
        <v>104760641.50072902</v>
      </c>
      <c r="AF142" s="5">
        <f t="shared" si="4"/>
        <v>9</v>
      </c>
      <c r="AG142" s="5">
        <f t="shared" si="5"/>
        <v>2000</v>
      </c>
    </row>
    <row r="143" spans="1:33">
      <c r="A143" s="3">
        <v>36790</v>
      </c>
      <c r="B143" s="1">
        <v>144875</v>
      </c>
      <c r="C143" s="1">
        <v>32916</v>
      </c>
      <c r="D143" s="1">
        <v>15682</v>
      </c>
      <c r="E143" s="1">
        <v>34</v>
      </c>
      <c r="F143" s="1">
        <v>32.83</v>
      </c>
      <c r="G143" s="1">
        <v>32.25</v>
      </c>
      <c r="H143" s="2">
        <v>46.5</v>
      </c>
      <c r="I143" s="2">
        <v>28.4</v>
      </c>
      <c r="J143" s="2">
        <v>77.900000000000006</v>
      </c>
      <c r="K143" s="2">
        <v>77.5</v>
      </c>
      <c r="L143">
        <f>SUMIFS(US!B:B,US!$D:$D,YEAR(daily!$A143),US!$E:$E,MONTH(daily!$A143))</f>
        <v>9054</v>
      </c>
      <c r="M143">
        <f>SUMIFS(US!C:C,US!$D:$D,YEAR(daily!$A143),US!$E:$E,MONTH(daily!$A143))</f>
        <v>19899</v>
      </c>
      <c r="N143">
        <f>SUMIFS(COT!E:E,COT!$A:$A,YEAR(daily!$A143),COT!$B:$B,WEEKNUM(daily!$A143))</f>
        <v>470237</v>
      </c>
      <c r="O143">
        <f>SUMIFS(COT!F:F,COT!$A:$A,YEAR(daily!$A143),COT!$B:$B,WEEKNUM(daily!$A143))</f>
        <v>42150</v>
      </c>
      <c r="P143">
        <f>SUMIFS(COT!G:G,COT!$A:$A,YEAR(daily!$A143),COT!$B:$B,WEEKNUM(daily!$A143))</f>
        <v>42067</v>
      </c>
      <c r="Q143">
        <f>SUMIFS(COT!H:H,COT!$A:$A,YEAR(daily!$A143),COT!$B:$B,WEEKNUM(daily!$A143))</f>
        <v>34369</v>
      </c>
      <c r="R143">
        <f>SUMIFS(COT!I:I,COT!$A:$A,YEAR(daily!$A143),COT!$B:$B,WEEKNUM(daily!$A143))</f>
        <v>347751</v>
      </c>
      <c r="S143">
        <f>SUMIFS(COT!J:J,COT!$A:$A,YEAR(daily!$A143),COT!$B:$B,WEEKNUM(daily!$A143))</f>
        <v>347475</v>
      </c>
      <c r="T143">
        <f>SUMIFS(COT!K:K,COT!$A:$A,YEAR(daily!$A143),COT!$B:$B,WEEKNUM(daily!$A143))</f>
        <v>45967</v>
      </c>
      <c r="U143">
        <f>SUMIFS(COT!L:L,COT!$A:$A,YEAR(daily!$A143),COT!$B:$B,WEEKNUM(daily!$A143))</f>
        <v>46326</v>
      </c>
      <c r="V143">
        <f>SUMIFS(COT!M:M,COT!$A:$A,YEAR(daily!$A143),COT!$B:$B,WEEKNUM(daily!$A143))</f>
        <v>31</v>
      </c>
      <c r="W143">
        <f>SUMIFS(COT!N:N,COT!$A:$A,YEAR(daily!$A143),COT!$B:$B,WEEKNUM(daily!$A143))</f>
        <v>39</v>
      </c>
      <c r="X143">
        <f>SUMIFS(COT!O:O,COT!$A:$A,YEAR(daily!$A143),COT!$B:$B,WEEKNUM(daily!$A143))</f>
        <v>27</v>
      </c>
      <c r="Y143">
        <f>SUMIFS(COT!P:P,COT!$A:$A,YEAR(daily!$A143),COT!$B:$B,WEEKNUM(daily!$A143))</f>
        <v>73</v>
      </c>
      <c r="Z143">
        <f>SUMIFS(COT!Q:Q,COT!$A:$A,YEAR(daily!$A143),COT!$B:$B,WEEKNUM(daily!$A143))</f>
        <v>78</v>
      </c>
      <c r="AA143">
        <f>SUMIFS(Saudi!B:B,Saudi!$A:$A,YEAR(daily!$A143))</f>
        <v>258.10000000000002</v>
      </c>
      <c r="AB143">
        <f>SUMIFS(Saudi!C:C,Saudi!$A:$A,YEAR(daily!$A143))</f>
        <v>235.471</v>
      </c>
      <c r="AC143">
        <f>SUMIFS(Saudi!F:F,Saudi!$A:$A,YEAR(daily!$A143))</f>
        <v>3468177</v>
      </c>
      <c r="AD143">
        <f>SUMIFS(Saudi!G:G,Saudi!$A:$A,YEAR(daily!$A143))</f>
        <v>30.206255765126471</v>
      </c>
      <c r="AE143">
        <f>SUMIFS(Saudi!H:H,Saudi!$A:$A,YEAR(daily!$A143))</f>
        <v>104760641.50072902</v>
      </c>
      <c r="AF143" s="5">
        <f t="shared" si="4"/>
        <v>9</v>
      </c>
      <c r="AG143" s="5">
        <f t="shared" si="5"/>
        <v>2000</v>
      </c>
    </row>
    <row r="144" spans="1:33">
      <c r="A144" s="3">
        <v>36791</v>
      </c>
      <c r="B144" s="1">
        <v>146362</v>
      </c>
      <c r="C144" s="1">
        <v>33657</v>
      </c>
      <c r="D144" s="1">
        <v>16073</v>
      </c>
      <c r="E144" s="1">
        <v>32.68</v>
      </c>
      <c r="F144" s="1">
        <v>31.85</v>
      </c>
      <c r="G144" s="1">
        <v>31.43</v>
      </c>
      <c r="H144" s="2">
        <v>46.5</v>
      </c>
      <c r="I144" s="2">
        <v>28.4</v>
      </c>
      <c r="J144" s="2">
        <v>77.900000000000006</v>
      </c>
      <c r="K144" s="2">
        <v>77.5</v>
      </c>
      <c r="L144">
        <f>SUMIFS(US!B:B,US!$D:$D,YEAR(daily!$A144),US!$E:$E,MONTH(daily!$A144))</f>
        <v>9054</v>
      </c>
      <c r="M144">
        <f>SUMIFS(US!C:C,US!$D:$D,YEAR(daily!$A144),US!$E:$E,MONTH(daily!$A144))</f>
        <v>19899</v>
      </c>
      <c r="N144">
        <f>SUMIFS(COT!E:E,COT!$A:$A,YEAR(daily!$A144),COT!$B:$B,WEEKNUM(daily!$A144))</f>
        <v>470237</v>
      </c>
      <c r="O144">
        <f>SUMIFS(COT!F:F,COT!$A:$A,YEAR(daily!$A144),COT!$B:$B,WEEKNUM(daily!$A144))</f>
        <v>42150</v>
      </c>
      <c r="P144">
        <f>SUMIFS(COT!G:G,COT!$A:$A,YEAR(daily!$A144),COT!$B:$B,WEEKNUM(daily!$A144))</f>
        <v>42067</v>
      </c>
      <c r="Q144">
        <f>SUMIFS(COT!H:H,COT!$A:$A,YEAR(daily!$A144),COT!$B:$B,WEEKNUM(daily!$A144))</f>
        <v>34369</v>
      </c>
      <c r="R144">
        <f>SUMIFS(COT!I:I,COT!$A:$A,YEAR(daily!$A144),COT!$B:$B,WEEKNUM(daily!$A144))</f>
        <v>347751</v>
      </c>
      <c r="S144">
        <f>SUMIFS(COT!J:J,COT!$A:$A,YEAR(daily!$A144),COT!$B:$B,WEEKNUM(daily!$A144))</f>
        <v>347475</v>
      </c>
      <c r="T144">
        <f>SUMIFS(COT!K:K,COT!$A:$A,YEAR(daily!$A144),COT!$B:$B,WEEKNUM(daily!$A144))</f>
        <v>45967</v>
      </c>
      <c r="U144">
        <f>SUMIFS(COT!L:L,COT!$A:$A,YEAR(daily!$A144),COT!$B:$B,WEEKNUM(daily!$A144))</f>
        <v>46326</v>
      </c>
      <c r="V144">
        <f>SUMIFS(COT!M:M,COT!$A:$A,YEAR(daily!$A144),COT!$B:$B,WEEKNUM(daily!$A144))</f>
        <v>31</v>
      </c>
      <c r="W144">
        <f>SUMIFS(COT!N:N,COT!$A:$A,YEAR(daily!$A144),COT!$B:$B,WEEKNUM(daily!$A144))</f>
        <v>39</v>
      </c>
      <c r="X144">
        <f>SUMIFS(COT!O:O,COT!$A:$A,YEAR(daily!$A144),COT!$B:$B,WEEKNUM(daily!$A144))</f>
        <v>27</v>
      </c>
      <c r="Y144">
        <f>SUMIFS(COT!P:P,COT!$A:$A,YEAR(daily!$A144),COT!$B:$B,WEEKNUM(daily!$A144))</f>
        <v>73</v>
      </c>
      <c r="Z144">
        <f>SUMIFS(COT!Q:Q,COT!$A:$A,YEAR(daily!$A144),COT!$B:$B,WEEKNUM(daily!$A144))</f>
        <v>78</v>
      </c>
      <c r="AA144">
        <f>SUMIFS(Saudi!B:B,Saudi!$A:$A,YEAR(daily!$A144))</f>
        <v>258.10000000000002</v>
      </c>
      <c r="AB144">
        <f>SUMIFS(Saudi!C:C,Saudi!$A:$A,YEAR(daily!$A144))</f>
        <v>235.471</v>
      </c>
      <c r="AC144">
        <f>SUMIFS(Saudi!F:F,Saudi!$A:$A,YEAR(daily!$A144))</f>
        <v>3468177</v>
      </c>
      <c r="AD144">
        <f>SUMIFS(Saudi!G:G,Saudi!$A:$A,YEAR(daily!$A144))</f>
        <v>30.206255765126471</v>
      </c>
      <c r="AE144">
        <f>SUMIFS(Saudi!H:H,Saudi!$A:$A,YEAR(daily!$A144))</f>
        <v>104760641.50072902</v>
      </c>
      <c r="AF144" s="5">
        <f t="shared" si="4"/>
        <v>9</v>
      </c>
      <c r="AG144" s="5">
        <f t="shared" si="5"/>
        <v>2000</v>
      </c>
    </row>
    <row r="145" spans="1:33">
      <c r="A145" s="3">
        <v>36794</v>
      </c>
      <c r="B145" s="1">
        <v>142001</v>
      </c>
      <c r="C145" s="1">
        <v>33296</v>
      </c>
      <c r="D145" s="1">
        <v>15983</v>
      </c>
      <c r="E145" s="1">
        <v>31.57</v>
      </c>
      <c r="F145" s="1">
        <v>31.21</v>
      </c>
      <c r="G145" s="1">
        <v>30.93</v>
      </c>
      <c r="H145" s="2">
        <v>46.5</v>
      </c>
      <c r="I145" s="2">
        <v>28.4</v>
      </c>
      <c r="J145" s="2">
        <v>77.900000000000006</v>
      </c>
      <c r="K145" s="2">
        <v>77.5</v>
      </c>
      <c r="L145">
        <f>SUMIFS(US!B:B,US!$D:$D,YEAR(daily!$A145),US!$E:$E,MONTH(daily!$A145))</f>
        <v>9054</v>
      </c>
      <c r="M145">
        <f>SUMIFS(US!C:C,US!$D:$D,YEAR(daily!$A145),US!$E:$E,MONTH(daily!$A145))</f>
        <v>19899</v>
      </c>
      <c r="N145">
        <f>SUMIFS(COT!E:E,COT!$A:$A,YEAR(daily!$A145),COT!$B:$B,WEEKNUM(daily!$A145))</f>
        <v>448268</v>
      </c>
      <c r="O145">
        <f>SUMIFS(COT!F:F,COT!$A:$A,YEAR(daily!$A145),COT!$B:$B,WEEKNUM(daily!$A145))</f>
        <v>38858</v>
      </c>
      <c r="P145">
        <f>SUMIFS(COT!G:G,COT!$A:$A,YEAR(daily!$A145),COT!$B:$B,WEEKNUM(daily!$A145))</f>
        <v>34524</v>
      </c>
      <c r="Q145">
        <f>SUMIFS(COT!H:H,COT!$A:$A,YEAR(daily!$A145),COT!$B:$B,WEEKNUM(daily!$A145))</f>
        <v>30532</v>
      </c>
      <c r="R145">
        <f>SUMIFS(COT!I:I,COT!$A:$A,YEAR(daily!$A145),COT!$B:$B,WEEKNUM(daily!$A145))</f>
        <v>338047</v>
      </c>
      <c r="S145">
        <f>SUMIFS(COT!J:J,COT!$A:$A,YEAR(daily!$A145),COT!$B:$B,WEEKNUM(daily!$A145))</f>
        <v>346535</v>
      </c>
      <c r="T145">
        <f>SUMIFS(COT!K:K,COT!$A:$A,YEAR(daily!$A145),COT!$B:$B,WEEKNUM(daily!$A145))</f>
        <v>40831</v>
      </c>
      <c r="U145">
        <f>SUMIFS(COT!L:L,COT!$A:$A,YEAR(daily!$A145),COT!$B:$B,WEEKNUM(daily!$A145))</f>
        <v>36677</v>
      </c>
      <c r="V145">
        <f>SUMIFS(COT!M:M,COT!$A:$A,YEAR(daily!$A145),COT!$B:$B,WEEKNUM(daily!$A145))</f>
        <v>32</v>
      </c>
      <c r="W145">
        <f>SUMIFS(COT!N:N,COT!$A:$A,YEAR(daily!$A145),COT!$B:$B,WEEKNUM(daily!$A145))</f>
        <v>31</v>
      </c>
      <c r="X145">
        <f>SUMIFS(COT!O:O,COT!$A:$A,YEAR(daily!$A145),COT!$B:$B,WEEKNUM(daily!$A145))</f>
        <v>29</v>
      </c>
      <c r="Y145">
        <f>SUMIFS(COT!P:P,COT!$A:$A,YEAR(daily!$A145),COT!$B:$B,WEEKNUM(daily!$A145))</f>
        <v>71</v>
      </c>
      <c r="Z145">
        <f>SUMIFS(COT!Q:Q,COT!$A:$A,YEAR(daily!$A145),COT!$B:$B,WEEKNUM(daily!$A145))</f>
        <v>84</v>
      </c>
      <c r="AA145">
        <f>SUMIFS(Saudi!B:B,Saudi!$A:$A,YEAR(daily!$A145))</f>
        <v>258.10000000000002</v>
      </c>
      <c r="AB145">
        <f>SUMIFS(Saudi!C:C,Saudi!$A:$A,YEAR(daily!$A145))</f>
        <v>235.471</v>
      </c>
      <c r="AC145">
        <f>SUMIFS(Saudi!F:F,Saudi!$A:$A,YEAR(daily!$A145))</f>
        <v>3468177</v>
      </c>
      <c r="AD145">
        <f>SUMIFS(Saudi!G:G,Saudi!$A:$A,YEAR(daily!$A145))</f>
        <v>30.206255765126471</v>
      </c>
      <c r="AE145">
        <f>SUMIFS(Saudi!H:H,Saudi!$A:$A,YEAR(daily!$A145))</f>
        <v>104760641.50072902</v>
      </c>
      <c r="AF145" s="5">
        <f t="shared" si="4"/>
        <v>9</v>
      </c>
      <c r="AG145" s="5">
        <f t="shared" si="5"/>
        <v>2000</v>
      </c>
    </row>
    <row r="146" spans="1:33">
      <c r="A146" s="3">
        <v>36795</v>
      </c>
      <c r="B146" s="1">
        <v>130509</v>
      </c>
      <c r="C146" s="1">
        <v>32657</v>
      </c>
      <c r="D146" s="1">
        <v>16191</v>
      </c>
      <c r="E146" s="1">
        <v>31.5</v>
      </c>
      <c r="F146" s="1">
        <v>31.16</v>
      </c>
      <c r="G146" s="1">
        <v>30.89</v>
      </c>
      <c r="H146" s="2">
        <v>46.5</v>
      </c>
      <c r="I146" s="2">
        <v>28.4</v>
      </c>
      <c r="J146" s="2">
        <v>77.900000000000006</v>
      </c>
      <c r="K146" s="2">
        <v>77.5</v>
      </c>
      <c r="L146">
        <f>SUMIFS(US!B:B,US!$D:$D,YEAR(daily!$A146),US!$E:$E,MONTH(daily!$A146))</f>
        <v>9054</v>
      </c>
      <c r="M146">
        <f>SUMIFS(US!C:C,US!$D:$D,YEAR(daily!$A146),US!$E:$E,MONTH(daily!$A146))</f>
        <v>19899</v>
      </c>
      <c r="N146">
        <f>SUMIFS(COT!E:E,COT!$A:$A,YEAR(daily!$A146),COT!$B:$B,WEEKNUM(daily!$A146))</f>
        <v>448268</v>
      </c>
      <c r="O146">
        <f>SUMIFS(COT!F:F,COT!$A:$A,YEAR(daily!$A146),COT!$B:$B,WEEKNUM(daily!$A146))</f>
        <v>38858</v>
      </c>
      <c r="P146">
        <f>SUMIFS(COT!G:G,COT!$A:$A,YEAR(daily!$A146),COT!$B:$B,WEEKNUM(daily!$A146))</f>
        <v>34524</v>
      </c>
      <c r="Q146">
        <f>SUMIFS(COT!H:H,COT!$A:$A,YEAR(daily!$A146),COT!$B:$B,WEEKNUM(daily!$A146))</f>
        <v>30532</v>
      </c>
      <c r="R146">
        <f>SUMIFS(COT!I:I,COT!$A:$A,YEAR(daily!$A146),COT!$B:$B,WEEKNUM(daily!$A146))</f>
        <v>338047</v>
      </c>
      <c r="S146">
        <f>SUMIFS(COT!J:J,COT!$A:$A,YEAR(daily!$A146),COT!$B:$B,WEEKNUM(daily!$A146))</f>
        <v>346535</v>
      </c>
      <c r="T146">
        <f>SUMIFS(COT!K:K,COT!$A:$A,YEAR(daily!$A146),COT!$B:$B,WEEKNUM(daily!$A146))</f>
        <v>40831</v>
      </c>
      <c r="U146">
        <f>SUMIFS(COT!L:L,COT!$A:$A,YEAR(daily!$A146),COT!$B:$B,WEEKNUM(daily!$A146))</f>
        <v>36677</v>
      </c>
      <c r="V146">
        <f>SUMIFS(COT!M:M,COT!$A:$A,YEAR(daily!$A146),COT!$B:$B,WEEKNUM(daily!$A146))</f>
        <v>32</v>
      </c>
      <c r="W146">
        <f>SUMIFS(COT!N:N,COT!$A:$A,YEAR(daily!$A146),COT!$B:$B,WEEKNUM(daily!$A146))</f>
        <v>31</v>
      </c>
      <c r="X146">
        <f>SUMIFS(COT!O:O,COT!$A:$A,YEAR(daily!$A146),COT!$B:$B,WEEKNUM(daily!$A146))</f>
        <v>29</v>
      </c>
      <c r="Y146">
        <f>SUMIFS(COT!P:P,COT!$A:$A,YEAR(daily!$A146),COT!$B:$B,WEEKNUM(daily!$A146))</f>
        <v>71</v>
      </c>
      <c r="Z146">
        <f>SUMIFS(COT!Q:Q,COT!$A:$A,YEAR(daily!$A146),COT!$B:$B,WEEKNUM(daily!$A146))</f>
        <v>84</v>
      </c>
      <c r="AA146">
        <f>SUMIFS(Saudi!B:B,Saudi!$A:$A,YEAR(daily!$A146))</f>
        <v>258.10000000000002</v>
      </c>
      <c r="AB146">
        <f>SUMIFS(Saudi!C:C,Saudi!$A:$A,YEAR(daily!$A146))</f>
        <v>235.471</v>
      </c>
      <c r="AC146">
        <f>SUMIFS(Saudi!F:F,Saudi!$A:$A,YEAR(daily!$A146))</f>
        <v>3468177</v>
      </c>
      <c r="AD146">
        <f>SUMIFS(Saudi!G:G,Saudi!$A:$A,YEAR(daily!$A146))</f>
        <v>30.206255765126471</v>
      </c>
      <c r="AE146">
        <f>SUMIFS(Saudi!H:H,Saudi!$A:$A,YEAR(daily!$A146))</f>
        <v>104760641.50072902</v>
      </c>
      <c r="AF146" s="5">
        <f t="shared" si="4"/>
        <v>9</v>
      </c>
      <c r="AG146" s="5">
        <f t="shared" si="5"/>
        <v>2000</v>
      </c>
    </row>
    <row r="147" spans="1:33">
      <c r="A147" s="3">
        <v>36796</v>
      </c>
      <c r="B147" s="1">
        <v>128290</v>
      </c>
      <c r="C147" s="1">
        <v>34148</v>
      </c>
      <c r="D147" s="1">
        <v>16429</v>
      </c>
      <c r="E147" s="1">
        <v>31.46</v>
      </c>
      <c r="F147" s="1">
        <v>31.18</v>
      </c>
      <c r="G147" s="1">
        <v>30.91</v>
      </c>
      <c r="H147" s="2">
        <v>46.5</v>
      </c>
      <c r="I147" s="2">
        <v>28.4</v>
      </c>
      <c r="J147" s="2">
        <v>77.900000000000006</v>
      </c>
      <c r="K147" s="2">
        <v>77.5</v>
      </c>
      <c r="L147">
        <f>SUMIFS(US!B:B,US!$D:$D,YEAR(daily!$A147),US!$E:$E,MONTH(daily!$A147))</f>
        <v>9054</v>
      </c>
      <c r="M147">
        <f>SUMIFS(US!C:C,US!$D:$D,YEAR(daily!$A147),US!$E:$E,MONTH(daily!$A147))</f>
        <v>19899</v>
      </c>
      <c r="N147">
        <f>SUMIFS(COT!E:E,COT!$A:$A,YEAR(daily!$A147),COT!$B:$B,WEEKNUM(daily!$A147))</f>
        <v>448268</v>
      </c>
      <c r="O147">
        <f>SUMIFS(COT!F:F,COT!$A:$A,YEAR(daily!$A147),COT!$B:$B,WEEKNUM(daily!$A147))</f>
        <v>38858</v>
      </c>
      <c r="P147">
        <f>SUMIFS(COT!G:G,COT!$A:$A,YEAR(daily!$A147),COT!$B:$B,WEEKNUM(daily!$A147))</f>
        <v>34524</v>
      </c>
      <c r="Q147">
        <f>SUMIFS(COT!H:H,COT!$A:$A,YEAR(daily!$A147),COT!$B:$B,WEEKNUM(daily!$A147))</f>
        <v>30532</v>
      </c>
      <c r="R147">
        <f>SUMIFS(COT!I:I,COT!$A:$A,YEAR(daily!$A147),COT!$B:$B,WEEKNUM(daily!$A147))</f>
        <v>338047</v>
      </c>
      <c r="S147">
        <f>SUMIFS(COT!J:J,COT!$A:$A,YEAR(daily!$A147),COT!$B:$B,WEEKNUM(daily!$A147))</f>
        <v>346535</v>
      </c>
      <c r="T147">
        <f>SUMIFS(COT!K:K,COT!$A:$A,YEAR(daily!$A147),COT!$B:$B,WEEKNUM(daily!$A147))</f>
        <v>40831</v>
      </c>
      <c r="U147">
        <f>SUMIFS(COT!L:L,COT!$A:$A,YEAR(daily!$A147),COT!$B:$B,WEEKNUM(daily!$A147))</f>
        <v>36677</v>
      </c>
      <c r="V147">
        <f>SUMIFS(COT!M:M,COT!$A:$A,YEAR(daily!$A147),COT!$B:$B,WEEKNUM(daily!$A147))</f>
        <v>32</v>
      </c>
      <c r="W147">
        <f>SUMIFS(COT!N:N,COT!$A:$A,YEAR(daily!$A147),COT!$B:$B,WEEKNUM(daily!$A147))</f>
        <v>31</v>
      </c>
      <c r="X147">
        <f>SUMIFS(COT!O:O,COT!$A:$A,YEAR(daily!$A147),COT!$B:$B,WEEKNUM(daily!$A147))</f>
        <v>29</v>
      </c>
      <c r="Y147">
        <f>SUMIFS(COT!P:P,COT!$A:$A,YEAR(daily!$A147),COT!$B:$B,WEEKNUM(daily!$A147))</f>
        <v>71</v>
      </c>
      <c r="Z147">
        <f>SUMIFS(COT!Q:Q,COT!$A:$A,YEAR(daily!$A147),COT!$B:$B,WEEKNUM(daily!$A147))</f>
        <v>84</v>
      </c>
      <c r="AA147">
        <f>SUMIFS(Saudi!B:B,Saudi!$A:$A,YEAR(daily!$A147))</f>
        <v>258.10000000000002</v>
      </c>
      <c r="AB147">
        <f>SUMIFS(Saudi!C:C,Saudi!$A:$A,YEAR(daily!$A147))</f>
        <v>235.471</v>
      </c>
      <c r="AC147">
        <f>SUMIFS(Saudi!F:F,Saudi!$A:$A,YEAR(daily!$A147))</f>
        <v>3468177</v>
      </c>
      <c r="AD147">
        <f>SUMIFS(Saudi!G:G,Saudi!$A:$A,YEAR(daily!$A147))</f>
        <v>30.206255765126471</v>
      </c>
      <c r="AE147">
        <f>SUMIFS(Saudi!H:H,Saudi!$A:$A,YEAR(daily!$A147))</f>
        <v>104760641.50072902</v>
      </c>
      <c r="AF147" s="5">
        <f t="shared" si="4"/>
        <v>9</v>
      </c>
      <c r="AG147" s="5">
        <f t="shared" si="5"/>
        <v>2000</v>
      </c>
    </row>
    <row r="148" spans="1:33">
      <c r="A148" s="3">
        <v>36797</v>
      </c>
      <c r="B148" s="1">
        <v>127658</v>
      </c>
      <c r="C148" s="1">
        <v>33331</v>
      </c>
      <c r="D148" s="1">
        <v>16233</v>
      </c>
      <c r="E148" s="1">
        <v>30.34</v>
      </c>
      <c r="F148" s="1">
        <v>30.23</v>
      </c>
      <c r="G148" s="1">
        <v>30.03</v>
      </c>
      <c r="H148" s="2">
        <v>46.5</v>
      </c>
      <c r="I148" s="2">
        <v>28.4</v>
      </c>
      <c r="J148" s="2">
        <v>77.900000000000006</v>
      </c>
      <c r="K148" s="2">
        <v>77.5</v>
      </c>
      <c r="L148">
        <f>SUMIFS(US!B:B,US!$D:$D,YEAR(daily!$A148),US!$E:$E,MONTH(daily!$A148))</f>
        <v>9054</v>
      </c>
      <c r="M148">
        <f>SUMIFS(US!C:C,US!$D:$D,YEAR(daily!$A148),US!$E:$E,MONTH(daily!$A148))</f>
        <v>19899</v>
      </c>
      <c r="N148">
        <f>SUMIFS(COT!E:E,COT!$A:$A,YEAR(daily!$A148),COT!$B:$B,WEEKNUM(daily!$A148))</f>
        <v>448268</v>
      </c>
      <c r="O148">
        <f>SUMIFS(COT!F:F,COT!$A:$A,YEAR(daily!$A148),COT!$B:$B,WEEKNUM(daily!$A148))</f>
        <v>38858</v>
      </c>
      <c r="P148">
        <f>SUMIFS(COT!G:G,COT!$A:$A,YEAR(daily!$A148),COT!$B:$B,WEEKNUM(daily!$A148))</f>
        <v>34524</v>
      </c>
      <c r="Q148">
        <f>SUMIFS(COT!H:H,COT!$A:$A,YEAR(daily!$A148),COT!$B:$B,WEEKNUM(daily!$A148))</f>
        <v>30532</v>
      </c>
      <c r="R148">
        <f>SUMIFS(COT!I:I,COT!$A:$A,YEAR(daily!$A148),COT!$B:$B,WEEKNUM(daily!$A148))</f>
        <v>338047</v>
      </c>
      <c r="S148">
        <f>SUMIFS(COT!J:J,COT!$A:$A,YEAR(daily!$A148),COT!$B:$B,WEEKNUM(daily!$A148))</f>
        <v>346535</v>
      </c>
      <c r="T148">
        <f>SUMIFS(COT!K:K,COT!$A:$A,YEAR(daily!$A148),COT!$B:$B,WEEKNUM(daily!$A148))</f>
        <v>40831</v>
      </c>
      <c r="U148">
        <f>SUMIFS(COT!L:L,COT!$A:$A,YEAR(daily!$A148),COT!$B:$B,WEEKNUM(daily!$A148))</f>
        <v>36677</v>
      </c>
      <c r="V148">
        <f>SUMIFS(COT!M:M,COT!$A:$A,YEAR(daily!$A148),COT!$B:$B,WEEKNUM(daily!$A148))</f>
        <v>32</v>
      </c>
      <c r="W148">
        <f>SUMIFS(COT!N:N,COT!$A:$A,YEAR(daily!$A148),COT!$B:$B,WEEKNUM(daily!$A148))</f>
        <v>31</v>
      </c>
      <c r="X148">
        <f>SUMIFS(COT!O:O,COT!$A:$A,YEAR(daily!$A148),COT!$B:$B,WEEKNUM(daily!$A148))</f>
        <v>29</v>
      </c>
      <c r="Y148">
        <f>SUMIFS(COT!P:P,COT!$A:$A,YEAR(daily!$A148),COT!$B:$B,WEEKNUM(daily!$A148))</f>
        <v>71</v>
      </c>
      <c r="Z148">
        <f>SUMIFS(COT!Q:Q,COT!$A:$A,YEAR(daily!$A148),COT!$B:$B,WEEKNUM(daily!$A148))</f>
        <v>84</v>
      </c>
      <c r="AA148">
        <f>SUMIFS(Saudi!B:B,Saudi!$A:$A,YEAR(daily!$A148))</f>
        <v>258.10000000000002</v>
      </c>
      <c r="AB148">
        <f>SUMIFS(Saudi!C:C,Saudi!$A:$A,YEAR(daily!$A148))</f>
        <v>235.471</v>
      </c>
      <c r="AC148">
        <f>SUMIFS(Saudi!F:F,Saudi!$A:$A,YEAR(daily!$A148))</f>
        <v>3468177</v>
      </c>
      <c r="AD148">
        <f>SUMIFS(Saudi!G:G,Saudi!$A:$A,YEAR(daily!$A148))</f>
        <v>30.206255765126471</v>
      </c>
      <c r="AE148">
        <f>SUMIFS(Saudi!H:H,Saudi!$A:$A,YEAR(daily!$A148))</f>
        <v>104760641.50072902</v>
      </c>
      <c r="AF148" s="5">
        <f t="shared" si="4"/>
        <v>9</v>
      </c>
      <c r="AG148" s="5">
        <f t="shared" si="5"/>
        <v>2000</v>
      </c>
    </row>
    <row r="149" spans="1:33">
      <c r="A149" s="3">
        <v>36798</v>
      </c>
      <c r="B149" s="1">
        <v>123641</v>
      </c>
      <c r="C149" s="1">
        <v>35568</v>
      </c>
      <c r="D149" s="1">
        <v>17789</v>
      </c>
      <c r="E149" s="1">
        <v>30.84</v>
      </c>
      <c r="F149" s="1">
        <v>30.54</v>
      </c>
      <c r="G149" s="1">
        <v>30.34</v>
      </c>
      <c r="H149" s="2">
        <v>46.5</v>
      </c>
      <c r="I149" s="2">
        <v>28.4</v>
      </c>
      <c r="J149" s="2">
        <v>77.900000000000006</v>
      </c>
      <c r="K149" s="2">
        <v>77.5</v>
      </c>
      <c r="L149">
        <f>SUMIFS(US!B:B,US!$D:$D,YEAR(daily!$A149),US!$E:$E,MONTH(daily!$A149))</f>
        <v>9054</v>
      </c>
      <c r="M149">
        <f>SUMIFS(US!C:C,US!$D:$D,YEAR(daily!$A149),US!$E:$E,MONTH(daily!$A149))</f>
        <v>19899</v>
      </c>
      <c r="N149">
        <f>SUMIFS(COT!E:E,COT!$A:$A,YEAR(daily!$A149),COT!$B:$B,WEEKNUM(daily!$A149))</f>
        <v>448268</v>
      </c>
      <c r="O149">
        <f>SUMIFS(COT!F:F,COT!$A:$A,YEAR(daily!$A149),COT!$B:$B,WEEKNUM(daily!$A149))</f>
        <v>38858</v>
      </c>
      <c r="P149">
        <f>SUMIFS(COT!G:G,COT!$A:$A,YEAR(daily!$A149),COT!$B:$B,WEEKNUM(daily!$A149))</f>
        <v>34524</v>
      </c>
      <c r="Q149">
        <f>SUMIFS(COT!H:H,COT!$A:$A,YEAR(daily!$A149),COT!$B:$B,WEEKNUM(daily!$A149))</f>
        <v>30532</v>
      </c>
      <c r="R149">
        <f>SUMIFS(COT!I:I,COT!$A:$A,YEAR(daily!$A149),COT!$B:$B,WEEKNUM(daily!$A149))</f>
        <v>338047</v>
      </c>
      <c r="S149">
        <f>SUMIFS(COT!J:J,COT!$A:$A,YEAR(daily!$A149),COT!$B:$B,WEEKNUM(daily!$A149))</f>
        <v>346535</v>
      </c>
      <c r="T149">
        <f>SUMIFS(COT!K:K,COT!$A:$A,YEAR(daily!$A149),COT!$B:$B,WEEKNUM(daily!$A149))</f>
        <v>40831</v>
      </c>
      <c r="U149">
        <f>SUMIFS(COT!L:L,COT!$A:$A,YEAR(daily!$A149),COT!$B:$B,WEEKNUM(daily!$A149))</f>
        <v>36677</v>
      </c>
      <c r="V149">
        <f>SUMIFS(COT!M:M,COT!$A:$A,YEAR(daily!$A149),COT!$B:$B,WEEKNUM(daily!$A149))</f>
        <v>32</v>
      </c>
      <c r="W149">
        <f>SUMIFS(COT!N:N,COT!$A:$A,YEAR(daily!$A149),COT!$B:$B,WEEKNUM(daily!$A149))</f>
        <v>31</v>
      </c>
      <c r="X149">
        <f>SUMIFS(COT!O:O,COT!$A:$A,YEAR(daily!$A149),COT!$B:$B,WEEKNUM(daily!$A149))</f>
        <v>29</v>
      </c>
      <c r="Y149">
        <f>SUMIFS(COT!P:P,COT!$A:$A,YEAR(daily!$A149),COT!$B:$B,WEEKNUM(daily!$A149))</f>
        <v>71</v>
      </c>
      <c r="Z149">
        <f>SUMIFS(COT!Q:Q,COT!$A:$A,YEAR(daily!$A149),COT!$B:$B,WEEKNUM(daily!$A149))</f>
        <v>84</v>
      </c>
      <c r="AA149">
        <f>SUMIFS(Saudi!B:B,Saudi!$A:$A,YEAR(daily!$A149))</f>
        <v>258.10000000000002</v>
      </c>
      <c r="AB149">
        <f>SUMIFS(Saudi!C:C,Saudi!$A:$A,YEAR(daily!$A149))</f>
        <v>235.471</v>
      </c>
      <c r="AC149">
        <f>SUMIFS(Saudi!F:F,Saudi!$A:$A,YEAR(daily!$A149))</f>
        <v>3468177</v>
      </c>
      <c r="AD149">
        <f>SUMIFS(Saudi!G:G,Saudi!$A:$A,YEAR(daily!$A149))</f>
        <v>30.206255765126471</v>
      </c>
      <c r="AE149">
        <f>SUMIFS(Saudi!H:H,Saudi!$A:$A,YEAR(daily!$A149))</f>
        <v>104760641.50072902</v>
      </c>
      <c r="AF149" s="5">
        <f t="shared" si="4"/>
        <v>9</v>
      </c>
      <c r="AG149" s="5">
        <f t="shared" si="5"/>
        <v>2000</v>
      </c>
    </row>
    <row r="150" spans="1:33">
      <c r="A150" s="3">
        <v>36801</v>
      </c>
      <c r="B150" s="1">
        <v>124268</v>
      </c>
      <c r="C150" s="1">
        <v>36389</v>
      </c>
      <c r="D150" s="1">
        <v>17927</v>
      </c>
      <c r="E150" s="1">
        <v>32.18</v>
      </c>
      <c r="F150" s="1">
        <v>31.57</v>
      </c>
      <c r="G150" s="1">
        <v>31.31</v>
      </c>
      <c r="H150" s="2">
        <v>46.5</v>
      </c>
      <c r="I150" s="2">
        <v>28.4</v>
      </c>
      <c r="J150" s="2">
        <v>77.900000000000006</v>
      </c>
      <c r="K150" s="2">
        <v>77.5</v>
      </c>
      <c r="L150">
        <f>SUMIFS(US!B:B,US!$D:$D,YEAR(daily!$A150),US!$E:$E,MONTH(daily!$A150))</f>
        <v>9077</v>
      </c>
      <c r="M150">
        <f>SUMIFS(US!C:C,US!$D:$D,YEAR(daily!$A150),US!$E:$E,MONTH(daily!$A150))</f>
        <v>19798</v>
      </c>
      <c r="N150">
        <f>SUMIFS(COT!E:E,COT!$A:$A,YEAR(daily!$A150),COT!$B:$B,WEEKNUM(daily!$A150))</f>
        <v>463158</v>
      </c>
      <c r="O150">
        <f>SUMIFS(COT!F:F,COT!$A:$A,YEAR(daily!$A150),COT!$B:$B,WEEKNUM(daily!$A150))</f>
        <v>27688</v>
      </c>
      <c r="P150">
        <f>SUMIFS(COT!G:G,COT!$A:$A,YEAR(daily!$A150),COT!$B:$B,WEEKNUM(daily!$A150))</f>
        <v>38180</v>
      </c>
      <c r="Q150">
        <f>SUMIFS(COT!H:H,COT!$A:$A,YEAR(daily!$A150),COT!$B:$B,WEEKNUM(daily!$A150))</f>
        <v>31346</v>
      </c>
      <c r="R150">
        <f>SUMIFS(COT!I:I,COT!$A:$A,YEAR(daily!$A150),COT!$B:$B,WEEKNUM(daily!$A150))</f>
        <v>361639</v>
      </c>
      <c r="S150">
        <f>SUMIFS(COT!J:J,COT!$A:$A,YEAR(daily!$A150),COT!$B:$B,WEEKNUM(daily!$A150))</f>
        <v>352281</v>
      </c>
      <c r="T150">
        <f>SUMIFS(COT!K:K,COT!$A:$A,YEAR(daily!$A150),COT!$B:$B,WEEKNUM(daily!$A150))</f>
        <v>42485</v>
      </c>
      <c r="U150">
        <f>SUMIFS(COT!L:L,COT!$A:$A,YEAR(daily!$A150),COT!$B:$B,WEEKNUM(daily!$A150))</f>
        <v>41351</v>
      </c>
      <c r="V150">
        <f>SUMIFS(COT!M:M,COT!$A:$A,YEAR(daily!$A150),COT!$B:$B,WEEKNUM(daily!$A150))</f>
        <v>27</v>
      </c>
      <c r="W150">
        <f>SUMIFS(COT!N:N,COT!$A:$A,YEAR(daily!$A150),COT!$B:$B,WEEKNUM(daily!$A150))</f>
        <v>33</v>
      </c>
      <c r="X150">
        <f>SUMIFS(COT!O:O,COT!$A:$A,YEAR(daily!$A150),COT!$B:$B,WEEKNUM(daily!$A150))</f>
        <v>30</v>
      </c>
      <c r="Y150">
        <f>SUMIFS(COT!P:P,COT!$A:$A,YEAR(daily!$A150),COT!$B:$B,WEEKNUM(daily!$A150))</f>
        <v>77</v>
      </c>
      <c r="Z150">
        <f>SUMIFS(COT!Q:Q,COT!$A:$A,YEAR(daily!$A150),COT!$B:$B,WEEKNUM(daily!$A150))</f>
        <v>78</v>
      </c>
      <c r="AA150">
        <f>SUMIFS(Saudi!B:B,Saudi!$A:$A,YEAR(daily!$A150))</f>
        <v>258.10000000000002</v>
      </c>
      <c r="AB150">
        <f>SUMIFS(Saudi!C:C,Saudi!$A:$A,YEAR(daily!$A150))</f>
        <v>235.471</v>
      </c>
      <c r="AC150">
        <f>SUMIFS(Saudi!F:F,Saudi!$A:$A,YEAR(daily!$A150))</f>
        <v>3468177</v>
      </c>
      <c r="AD150">
        <f>SUMIFS(Saudi!G:G,Saudi!$A:$A,YEAR(daily!$A150))</f>
        <v>30.206255765126471</v>
      </c>
      <c r="AE150">
        <f>SUMIFS(Saudi!H:H,Saudi!$A:$A,YEAR(daily!$A150))</f>
        <v>104760641.50072902</v>
      </c>
      <c r="AF150" s="5">
        <f t="shared" si="4"/>
        <v>10</v>
      </c>
      <c r="AG150" s="5">
        <f t="shared" si="5"/>
        <v>2000</v>
      </c>
    </row>
    <row r="151" spans="1:33">
      <c r="A151" s="3">
        <v>36802</v>
      </c>
      <c r="B151" s="1">
        <v>122816</v>
      </c>
      <c r="C151" s="1">
        <v>37439</v>
      </c>
      <c r="D151" s="1">
        <v>18380</v>
      </c>
      <c r="E151" s="1">
        <v>32.07</v>
      </c>
      <c r="F151" s="1">
        <v>31.58</v>
      </c>
      <c r="G151" s="1">
        <v>31.32</v>
      </c>
      <c r="H151" s="2">
        <v>46.5</v>
      </c>
      <c r="I151" s="2">
        <v>28.4</v>
      </c>
      <c r="J151" s="2">
        <v>77.900000000000006</v>
      </c>
      <c r="K151" s="2">
        <v>77.5</v>
      </c>
      <c r="L151">
        <f>SUMIFS(US!B:B,US!$D:$D,YEAR(daily!$A151),US!$E:$E,MONTH(daily!$A151))</f>
        <v>9077</v>
      </c>
      <c r="M151">
        <f>SUMIFS(US!C:C,US!$D:$D,YEAR(daily!$A151),US!$E:$E,MONTH(daily!$A151))</f>
        <v>19798</v>
      </c>
      <c r="N151">
        <f>SUMIFS(COT!E:E,COT!$A:$A,YEAR(daily!$A151),COT!$B:$B,WEEKNUM(daily!$A151))</f>
        <v>463158</v>
      </c>
      <c r="O151">
        <f>SUMIFS(COT!F:F,COT!$A:$A,YEAR(daily!$A151),COT!$B:$B,WEEKNUM(daily!$A151))</f>
        <v>27688</v>
      </c>
      <c r="P151">
        <f>SUMIFS(COT!G:G,COT!$A:$A,YEAR(daily!$A151),COT!$B:$B,WEEKNUM(daily!$A151))</f>
        <v>38180</v>
      </c>
      <c r="Q151">
        <f>SUMIFS(COT!H:H,COT!$A:$A,YEAR(daily!$A151),COT!$B:$B,WEEKNUM(daily!$A151))</f>
        <v>31346</v>
      </c>
      <c r="R151">
        <f>SUMIFS(COT!I:I,COT!$A:$A,YEAR(daily!$A151),COT!$B:$B,WEEKNUM(daily!$A151))</f>
        <v>361639</v>
      </c>
      <c r="S151">
        <f>SUMIFS(COT!J:J,COT!$A:$A,YEAR(daily!$A151),COT!$B:$B,WEEKNUM(daily!$A151))</f>
        <v>352281</v>
      </c>
      <c r="T151">
        <f>SUMIFS(COT!K:K,COT!$A:$A,YEAR(daily!$A151),COT!$B:$B,WEEKNUM(daily!$A151))</f>
        <v>42485</v>
      </c>
      <c r="U151">
        <f>SUMIFS(COT!L:L,COT!$A:$A,YEAR(daily!$A151),COT!$B:$B,WEEKNUM(daily!$A151))</f>
        <v>41351</v>
      </c>
      <c r="V151">
        <f>SUMIFS(COT!M:M,COT!$A:$A,YEAR(daily!$A151),COT!$B:$B,WEEKNUM(daily!$A151))</f>
        <v>27</v>
      </c>
      <c r="W151">
        <f>SUMIFS(COT!N:N,COT!$A:$A,YEAR(daily!$A151),COT!$B:$B,WEEKNUM(daily!$A151))</f>
        <v>33</v>
      </c>
      <c r="X151">
        <f>SUMIFS(COT!O:O,COT!$A:$A,YEAR(daily!$A151),COT!$B:$B,WEEKNUM(daily!$A151))</f>
        <v>30</v>
      </c>
      <c r="Y151">
        <f>SUMIFS(COT!P:P,COT!$A:$A,YEAR(daily!$A151),COT!$B:$B,WEEKNUM(daily!$A151))</f>
        <v>77</v>
      </c>
      <c r="Z151">
        <f>SUMIFS(COT!Q:Q,COT!$A:$A,YEAR(daily!$A151),COT!$B:$B,WEEKNUM(daily!$A151))</f>
        <v>78</v>
      </c>
      <c r="AA151">
        <f>SUMIFS(Saudi!B:B,Saudi!$A:$A,YEAR(daily!$A151))</f>
        <v>258.10000000000002</v>
      </c>
      <c r="AB151">
        <f>SUMIFS(Saudi!C:C,Saudi!$A:$A,YEAR(daily!$A151))</f>
        <v>235.471</v>
      </c>
      <c r="AC151">
        <f>SUMIFS(Saudi!F:F,Saudi!$A:$A,YEAR(daily!$A151))</f>
        <v>3468177</v>
      </c>
      <c r="AD151">
        <f>SUMIFS(Saudi!G:G,Saudi!$A:$A,YEAR(daily!$A151))</f>
        <v>30.206255765126471</v>
      </c>
      <c r="AE151">
        <f>SUMIFS(Saudi!H:H,Saudi!$A:$A,YEAR(daily!$A151))</f>
        <v>104760641.50072902</v>
      </c>
      <c r="AF151" s="5">
        <f t="shared" si="4"/>
        <v>10</v>
      </c>
      <c r="AG151" s="5">
        <f t="shared" si="5"/>
        <v>2000</v>
      </c>
    </row>
    <row r="152" spans="1:33">
      <c r="A152" s="3">
        <v>36803</v>
      </c>
      <c r="B152" s="1">
        <v>119664</v>
      </c>
      <c r="C152" s="1">
        <v>37463</v>
      </c>
      <c r="D152" s="1">
        <v>18120</v>
      </c>
      <c r="E152" s="1">
        <v>31.43</v>
      </c>
      <c r="F152" s="1">
        <v>31.06</v>
      </c>
      <c r="G152" s="1">
        <v>30.86</v>
      </c>
      <c r="H152" s="2">
        <v>46.5</v>
      </c>
      <c r="I152" s="2">
        <v>28.4</v>
      </c>
      <c r="J152" s="2">
        <v>77.900000000000006</v>
      </c>
      <c r="K152" s="2">
        <v>77.5</v>
      </c>
      <c r="L152">
        <f>SUMIFS(US!B:B,US!$D:$D,YEAR(daily!$A152),US!$E:$E,MONTH(daily!$A152))</f>
        <v>9077</v>
      </c>
      <c r="M152">
        <f>SUMIFS(US!C:C,US!$D:$D,YEAR(daily!$A152),US!$E:$E,MONTH(daily!$A152))</f>
        <v>19798</v>
      </c>
      <c r="N152">
        <f>SUMIFS(COT!E:E,COT!$A:$A,YEAR(daily!$A152),COT!$B:$B,WEEKNUM(daily!$A152))</f>
        <v>463158</v>
      </c>
      <c r="O152">
        <f>SUMIFS(COT!F:F,COT!$A:$A,YEAR(daily!$A152),COT!$B:$B,WEEKNUM(daily!$A152))</f>
        <v>27688</v>
      </c>
      <c r="P152">
        <f>SUMIFS(COT!G:G,COT!$A:$A,YEAR(daily!$A152),COT!$B:$B,WEEKNUM(daily!$A152))</f>
        <v>38180</v>
      </c>
      <c r="Q152">
        <f>SUMIFS(COT!H:H,COT!$A:$A,YEAR(daily!$A152),COT!$B:$B,WEEKNUM(daily!$A152))</f>
        <v>31346</v>
      </c>
      <c r="R152">
        <f>SUMIFS(COT!I:I,COT!$A:$A,YEAR(daily!$A152),COT!$B:$B,WEEKNUM(daily!$A152))</f>
        <v>361639</v>
      </c>
      <c r="S152">
        <f>SUMIFS(COT!J:J,COT!$A:$A,YEAR(daily!$A152),COT!$B:$B,WEEKNUM(daily!$A152))</f>
        <v>352281</v>
      </c>
      <c r="T152">
        <f>SUMIFS(COT!K:K,COT!$A:$A,YEAR(daily!$A152),COT!$B:$B,WEEKNUM(daily!$A152))</f>
        <v>42485</v>
      </c>
      <c r="U152">
        <f>SUMIFS(COT!L:L,COT!$A:$A,YEAR(daily!$A152),COT!$B:$B,WEEKNUM(daily!$A152))</f>
        <v>41351</v>
      </c>
      <c r="V152">
        <f>SUMIFS(COT!M:M,COT!$A:$A,YEAR(daily!$A152),COT!$B:$B,WEEKNUM(daily!$A152))</f>
        <v>27</v>
      </c>
      <c r="W152">
        <f>SUMIFS(COT!N:N,COT!$A:$A,YEAR(daily!$A152),COT!$B:$B,WEEKNUM(daily!$A152))</f>
        <v>33</v>
      </c>
      <c r="X152">
        <f>SUMIFS(COT!O:O,COT!$A:$A,YEAR(daily!$A152),COT!$B:$B,WEEKNUM(daily!$A152))</f>
        <v>30</v>
      </c>
      <c r="Y152">
        <f>SUMIFS(COT!P:P,COT!$A:$A,YEAR(daily!$A152),COT!$B:$B,WEEKNUM(daily!$A152))</f>
        <v>77</v>
      </c>
      <c r="Z152">
        <f>SUMIFS(COT!Q:Q,COT!$A:$A,YEAR(daily!$A152),COT!$B:$B,WEEKNUM(daily!$A152))</f>
        <v>78</v>
      </c>
      <c r="AA152">
        <f>SUMIFS(Saudi!B:B,Saudi!$A:$A,YEAR(daily!$A152))</f>
        <v>258.10000000000002</v>
      </c>
      <c r="AB152">
        <f>SUMIFS(Saudi!C:C,Saudi!$A:$A,YEAR(daily!$A152))</f>
        <v>235.471</v>
      </c>
      <c r="AC152">
        <f>SUMIFS(Saudi!F:F,Saudi!$A:$A,YEAR(daily!$A152))</f>
        <v>3468177</v>
      </c>
      <c r="AD152">
        <f>SUMIFS(Saudi!G:G,Saudi!$A:$A,YEAR(daily!$A152))</f>
        <v>30.206255765126471</v>
      </c>
      <c r="AE152">
        <f>SUMIFS(Saudi!H:H,Saudi!$A:$A,YEAR(daily!$A152))</f>
        <v>104760641.50072902</v>
      </c>
      <c r="AF152" s="5">
        <f t="shared" si="4"/>
        <v>10</v>
      </c>
      <c r="AG152" s="5">
        <f t="shared" si="5"/>
        <v>2000</v>
      </c>
    </row>
    <row r="153" spans="1:33">
      <c r="A153" s="3">
        <v>36804</v>
      </c>
      <c r="B153" s="1">
        <v>121907</v>
      </c>
      <c r="C153" s="1">
        <v>37267</v>
      </c>
      <c r="D153" s="1">
        <v>18913</v>
      </c>
      <c r="E153" s="1">
        <v>30.53</v>
      </c>
      <c r="F153" s="1">
        <v>30.49</v>
      </c>
      <c r="G153" s="1">
        <v>30.42</v>
      </c>
      <c r="H153" s="2">
        <v>46.5</v>
      </c>
      <c r="I153" s="2">
        <v>28.4</v>
      </c>
      <c r="J153" s="2">
        <v>77.900000000000006</v>
      </c>
      <c r="K153" s="2">
        <v>77.5</v>
      </c>
      <c r="L153">
        <f>SUMIFS(US!B:B,US!$D:$D,YEAR(daily!$A153),US!$E:$E,MONTH(daily!$A153))</f>
        <v>9077</v>
      </c>
      <c r="M153">
        <f>SUMIFS(US!C:C,US!$D:$D,YEAR(daily!$A153),US!$E:$E,MONTH(daily!$A153))</f>
        <v>19798</v>
      </c>
      <c r="N153">
        <f>SUMIFS(COT!E:E,COT!$A:$A,YEAR(daily!$A153),COT!$B:$B,WEEKNUM(daily!$A153))</f>
        <v>463158</v>
      </c>
      <c r="O153">
        <f>SUMIFS(COT!F:F,COT!$A:$A,YEAR(daily!$A153),COT!$B:$B,WEEKNUM(daily!$A153))</f>
        <v>27688</v>
      </c>
      <c r="P153">
        <f>SUMIFS(COT!G:G,COT!$A:$A,YEAR(daily!$A153),COT!$B:$B,WEEKNUM(daily!$A153))</f>
        <v>38180</v>
      </c>
      <c r="Q153">
        <f>SUMIFS(COT!H:H,COT!$A:$A,YEAR(daily!$A153),COT!$B:$B,WEEKNUM(daily!$A153))</f>
        <v>31346</v>
      </c>
      <c r="R153">
        <f>SUMIFS(COT!I:I,COT!$A:$A,YEAR(daily!$A153),COT!$B:$B,WEEKNUM(daily!$A153))</f>
        <v>361639</v>
      </c>
      <c r="S153">
        <f>SUMIFS(COT!J:J,COT!$A:$A,YEAR(daily!$A153),COT!$B:$B,WEEKNUM(daily!$A153))</f>
        <v>352281</v>
      </c>
      <c r="T153">
        <f>SUMIFS(COT!K:K,COT!$A:$A,YEAR(daily!$A153),COT!$B:$B,WEEKNUM(daily!$A153))</f>
        <v>42485</v>
      </c>
      <c r="U153">
        <f>SUMIFS(COT!L:L,COT!$A:$A,YEAR(daily!$A153),COT!$B:$B,WEEKNUM(daily!$A153))</f>
        <v>41351</v>
      </c>
      <c r="V153">
        <f>SUMIFS(COT!M:M,COT!$A:$A,YEAR(daily!$A153),COT!$B:$B,WEEKNUM(daily!$A153))</f>
        <v>27</v>
      </c>
      <c r="W153">
        <f>SUMIFS(COT!N:N,COT!$A:$A,YEAR(daily!$A153),COT!$B:$B,WEEKNUM(daily!$A153))</f>
        <v>33</v>
      </c>
      <c r="X153">
        <f>SUMIFS(COT!O:O,COT!$A:$A,YEAR(daily!$A153),COT!$B:$B,WEEKNUM(daily!$A153))</f>
        <v>30</v>
      </c>
      <c r="Y153">
        <f>SUMIFS(COT!P:P,COT!$A:$A,YEAR(daily!$A153),COT!$B:$B,WEEKNUM(daily!$A153))</f>
        <v>77</v>
      </c>
      <c r="Z153">
        <f>SUMIFS(COT!Q:Q,COT!$A:$A,YEAR(daily!$A153),COT!$B:$B,WEEKNUM(daily!$A153))</f>
        <v>78</v>
      </c>
      <c r="AA153">
        <f>SUMIFS(Saudi!B:B,Saudi!$A:$A,YEAR(daily!$A153))</f>
        <v>258.10000000000002</v>
      </c>
      <c r="AB153">
        <f>SUMIFS(Saudi!C:C,Saudi!$A:$A,YEAR(daily!$A153))</f>
        <v>235.471</v>
      </c>
      <c r="AC153">
        <f>SUMIFS(Saudi!F:F,Saudi!$A:$A,YEAR(daily!$A153))</f>
        <v>3468177</v>
      </c>
      <c r="AD153">
        <f>SUMIFS(Saudi!G:G,Saudi!$A:$A,YEAR(daily!$A153))</f>
        <v>30.206255765126471</v>
      </c>
      <c r="AE153">
        <f>SUMIFS(Saudi!H:H,Saudi!$A:$A,YEAR(daily!$A153))</f>
        <v>104760641.50072902</v>
      </c>
      <c r="AF153" s="5">
        <f t="shared" si="4"/>
        <v>10</v>
      </c>
      <c r="AG153" s="5">
        <f t="shared" si="5"/>
        <v>2000</v>
      </c>
    </row>
    <row r="154" spans="1:33">
      <c r="A154" s="3">
        <v>36805</v>
      </c>
      <c r="B154" s="1">
        <v>116469</v>
      </c>
      <c r="C154" s="1">
        <v>41167</v>
      </c>
      <c r="D154" s="1">
        <v>19575</v>
      </c>
      <c r="E154" s="1">
        <v>30.86</v>
      </c>
      <c r="F154" s="1">
        <v>30.75</v>
      </c>
      <c r="G154" s="1">
        <v>30.62</v>
      </c>
      <c r="H154" s="2">
        <v>46.5</v>
      </c>
      <c r="I154" s="2">
        <v>28.4</v>
      </c>
      <c r="J154" s="2">
        <v>77.900000000000006</v>
      </c>
      <c r="K154" s="2">
        <v>77.5</v>
      </c>
      <c r="L154">
        <f>SUMIFS(US!B:B,US!$D:$D,YEAR(daily!$A154),US!$E:$E,MONTH(daily!$A154))</f>
        <v>9077</v>
      </c>
      <c r="M154">
        <f>SUMIFS(US!C:C,US!$D:$D,YEAR(daily!$A154),US!$E:$E,MONTH(daily!$A154))</f>
        <v>19798</v>
      </c>
      <c r="N154">
        <f>SUMIFS(COT!E:E,COT!$A:$A,YEAR(daily!$A154),COT!$B:$B,WEEKNUM(daily!$A154))</f>
        <v>463158</v>
      </c>
      <c r="O154">
        <f>SUMIFS(COT!F:F,COT!$A:$A,YEAR(daily!$A154),COT!$B:$B,WEEKNUM(daily!$A154))</f>
        <v>27688</v>
      </c>
      <c r="P154">
        <f>SUMIFS(COT!G:G,COT!$A:$A,YEAR(daily!$A154),COT!$B:$B,WEEKNUM(daily!$A154))</f>
        <v>38180</v>
      </c>
      <c r="Q154">
        <f>SUMIFS(COT!H:H,COT!$A:$A,YEAR(daily!$A154),COT!$B:$B,WEEKNUM(daily!$A154))</f>
        <v>31346</v>
      </c>
      <c r="R154">
        <f>SUMIFS(COT!I:I,COT!$A:$A,YEAR(daily!$A154),COT!$B:$B,WEEKNUM(daily!$A154))</f>
        <v>361639</v>
      </c>
      <c r="S154">
        <f>SUMIFS(COT!J:J,COT!$A:$A,YEAR(daily!$A154),COT!$B:$B,WEEKNUM(daily!$A154))</f>
        <v>352281</v>
      </c>
      <c r="T154">
        <f>SUMIFS(COT!K:K,COT!$A:$A,YEAR(daily!$A154),COT!$B:$B,WEEKNUM(daily!$A154))</f>
        <v>42485</v>
      </c>
      <c r="U154">
        <f>SUMIFS(COT!L:L,COT!$A:$A,YEAR(daily!$A154),COT!$B:$B,WEEKNUM(daily!$A154))</f>
        <v>41351</v>
      </c>
      <c r="V154">
        <f>SUMIFS(COT!M:M,COT!$A:$A,YEAR(daily!$A154),COT!$B:$B,WEEKNUM(daily!$A154))</f>
        <v>27</v>
      </c>
      <c r="W154">
        <f>SUMIFS(COT!N:N,COT!$A:$A,YEAR(daily!$A154),COT!$B:$B,WEEKNUM(daily!$A154))</f>
        <v>33</v>
      </c>
      <c r="X154">
        <f>SUMIFS(COT!O:O,COT!$A:$A,YEAR(daily!$A154),COT!$B:$B,WEEKNUM(daily!$A154))</f>
        <v>30</v>
      </c>
      <c r="Y154">
        <f>SUMIFS(COT!P:P,COT!$A:$A,YEAR(daily!$A154),COT!$B:$B,WEEKNUM(daily!$A154))</f>
        <v>77</v>
      </c>
      <c r="Z154">
        <f>SUMIFS(COT!Q:Q,COT!$A:$A,YEAR(daily!$A154),COT!$B:$B,WEEKNUM(daily!$A154))</f>
        <v>78</v>
      </c>
      <c r="AA154">
        <f>SUMIFS(Saudi!B:B,Saudi!$A:$A,YEAR(daily!$A154))</f>
        <v>258.10000000000002</v>
      </c>
      <c r="AB154">
        <f>SUMIFS(Saudi!C:C,Saudi!$A:$A,YEAR(daily!$A154))</f>
        <v>235.471</v>
      </c>
      <c r="AC154">
        <f>SUMIFS(Saudi!F:F,Saudi!$A:$A,YEAR(daily!$A154))</f>
        <v>3468177</v>
      </c>
      <c r="AD154">
        <f>SUMIFS(Saudi!G:G,Saudi!$A:$A,YEAR(daily!$A154))</f>
        <v>30.206255765126471</v>
      </c>
      <c r="AE154">
        <f>SUMIFS(Saudi!H:H,Saudi!$A:$A,YEAR(daily!$A154))</f>
        <v>104760641.50072902</v>
      </c>
      <c r="AF154" s="5">
        <f t="shared" si="4"/>
        <v>10</v>
      </c>
      <c r="AG154" s="5">
        <f t="shared" si="5"/>
        <v>2000</v>
      </c>
    </row>
    <row r="155" spans="1:33">
      <c r="A155" s="3">
        <v>36808</v>
      </c>
      <c r="B155" s="1">
        <v>108417</v>
      </c>
      <c r="C155" s="1">
        <v>43025</v>
      </c>
      <c r="D155" s="1">
        <v>19517</v>
      </c>
      <c r="E155" s="1">
        <v>31.86</v>
      </c>
      <c r="F155" s="1">
        <v>31.56</v>
      </c>
      <c r="G155" s="1">
        <v>31.37</v>
      </c>
      <c r="H155" s="2">
        <v>46.5</v>
      </c>
      <c r="I155" s="2">
        <v>28.4</v>
      </c>
      <c r="J155" s="2">
        <v>77.900000000000006</v>
      </c>
      <c r="K155" s="2">
        <v>77.5</v>
      </c>
      <c r="L155">
        <f>SUMIFS(US!B:B,US!$D:$D,YEAR(daily!$A155),US!$E:$E,MONTH(daily!$A155))</f>
        <v>9077</v>
      </c>
      <c r="M155">
        <f>SUMIFS(US!C:C,US!$D:$D,YEAR(daily!$A155),US!$E:$E,MONTH(daily!$A155))</f>
        <v>19798</v>
      </c>
      <c r="N155">
        <f>SUMIFS(COT!E:E,COT!$A:$A,YEAR(daily!$A155),COT!$B:$B,WEEKNUM(daily!$A155))</f>
        <v>480373</v>
      </c>
      <c r="O155">
        <f>SUMIFS(COT!F:F,COT!$A:$A,YEAR(daily!$A155),COT!$B:$B,WEEKNUM(daily!$A155))</f>
        <v>27913</v>
      </c>
      <c r="P155">
        <f>SUMIFS(COT!G:G,COT!$A:$A,YEAR(daily!$A155),COT!$B:$B,WEEKNUM(daily!$A155))</f>
        <v>40506</v>
      </c>
      <c r="Q155">
        <f>SUMIFS(COT!H:H,COT!$A:$A,YEAR(daily!$A155),COT!$B:$B,WEEKNUM(daily!$A155))</f>
        <v>31811</v>
      </c>
      <c r="R155">
        <f>SUMIFS(COT!I:I,COT!$A:$A,YEAR(daily!$A155),COT!$B:$B,WEEKNUM(daily!$A155))</f>
        <v>377802</v>
      </c>
      <c r="S155">
        <f>SUMIFS(COT!J:J,COT!$A:$A,YEAR(daily!$A155),COT!$B:$B,WEEKNUM(daily!$A155))</f>
        <v>363904</v>
      </c>
      <c r="T155">
        <f>SUMIFS(COT!K:K,COT!$A:$A,YEAR(daily!$A155),COT!$B:$B,WEEKNUM(daily!$A155))</f>
        <v>42847</v>
      </c>
      <c r="U155">
        <f>SUMIFS(COT!L:L,COT!$A:$A,YEAR(daily!$A155),COT!$B:$B,WEEKNUM(daily!$A155))</f>
        <v>44152</v>
      </c>
      <c r="V155">
        <f>SUMIFS(COT!M:M,COT!$A:$A,YEAR(daily!$A155),COT!$B:$B,WEEKNUM(daily!$A155))</f>
        <v>24</v>
      </c>
      <c r="W155">
        <f>SUMIFS(COT!N:N,COT!$A:$A,YEAR(daily!$A155),COT!$B:$B,WEEKNUM(daily!$A155))</f>
        <v>38</v>
      </c>
      <c r="X155">
        <f>SUMIFS(COT!O:O,COT!$A:$A,YEAR(daily!$A155),COT!$B:$B,WEEKNUM(daily!$A155))</f>
        <v>31</v>
      </c>
      <c r="Y155">
        <f>SUMIFS(COT!P:P,COT!$A:$A,YEAR(daily!$A155),COT!$B:$B,WEEKNUM(daily!$A155))</f>
        <v>76</v>
      </c>
      <c r="Z155">
        <f>SUMIFS(COT!Q:Q,COT!$A:$A,YEAR(daily!$A155),COT!$B:$B,WEEKNUM(daily!$A155))</f>
        <v>81</v>
      </c>
      <c r="AA155">
        <f>SUMIFS(Saudi!B:B,Saudi!$A:$A,YEAR(daily!$A155))</f>
        <v>258.10000000000002</v>
      </c>
      <c r="AB155">
        <f>SUMIFS(Saudi!C:C,Saudi!$A:$A,YEAR(daily!$A155))</f>
        <v>235.471</v>
      </c>
      <c r="AC155">
        <f>SUMIFS(Saudi!F:F,Saudi!$A:$A,YEAR(daily!$A155))</f>
        <v>3468177</v>
      </c>
      <c r="AD155">
        <f>SUMIFS(Saudi!G:G,Saudi!$A:$A,YEAR(daily!$A155))</f>
        <v>30.206255765126471</v>
      </c>
      <c r="AE155">
        <f>SUMIFS(Saudi!H:H,Saudi!$A:$A,YEAR(daily!$A155))</f>
        <v>104760641.50072902</v>
      </c>
      <c r="AF155" s="5">
        <f t="shared" si="4"/>
        <v>10</v>
      </c>
      <c r="AG155" s="5">
        <f t="shared" si="5"/>
        <v>2000</v>
      </c>
    </row>
    <row r="156" spans="1:33">
      <c r="A156" s="3">
        <v>36809</v>
      </c>
      <c r="B156" s="1">
        <v>100635</v>
      </c>
      <c r="C156" s="1">
        <v>44436</v>
      </c>
      <c r="D156" s="1">
        <v>19571</v>
      </c>
      <c r="E156" s="1">
        <v>33.18</v>
      </c>
      <c r="F156" s="1">
        <v>32.700000000000003</v>
      </c>
      <c r="G156" s="1">
        <v>32.380000000000003</v>
      </c>
      <c r="H156" s="2">
        <v>46.5</v>
      </c>
      <c r="I156" s="2">
        <v>28.4</v>
      </c>
      <c r="J156" s="2">
        <v>77.900000000000006</v>
      </c>
      <c r="K156" s="2">
        <v>77.5</v>
      </c>
      <c r="L156">
        <f>SUMIFS(US!B:B,US!$D:$D,YEAR(daily!$A156),US!$E:$E,MONTH(daily!$A156))</f>
        <v>9077</v>
      </c>
      <c r="M156">
        <f>SUMIFS(US!C:C,US!$D:$D,YEAR(daily!$A156),US!$E:$E,MONTH(daily!$A156))</f>
        <v>19798</v>
      </c>
      <c r="N156">
        <f>SUMIFS(COT!E:E,COT!$A:$A,YEAR(daily!$A156),COT!$B:$B,WEEKNUM(daily!$A156))</f>
        <v>480373</v>
      </c>
      <c r="O156">
        <f>SUMIFS(COT!F:F,COT!$A:$A,YEAR(daily!$A156),COT!$B:$B,WEEKNUM(daily!$A156))</f>
        <v>27913</v>
      </c>
      <c r="P156">
        <f>SUMIFS(COT!G:G,COT!$A:$A,YEAR(daily!$A156),COT!$B:$B,WEEKNUM(daily!$A156))</f>
        <v>40506</v>
      </c>
      <c r="Q156">
        <f>SUMIFS(COT!H:H,COT!$A:$A,YEAR(daily!$A156),COT!$B:$B,WEEKNUM(daily!$A156))</f>
        <v>31811</v>
      </c>
      <c r="R156">
        <f>SUMIFS(COT!I:I,COT!$A:$A,YEAR(daily!$A156),COT!$B:$B,WEEKNUM(daily!$A156))</f>
        <v>377802</v>
      </c>
      <c r="S156">
        <f>SUMIFS(COT!J:J,COT!$A:$A,YEAR(daily!$A156),COT!$B:$B,WEEKNUM(daily!$A156))</f>
        <v>363904</v>
      </c>
      <c r="T156">
        <f>SUMIFS(COT!K:K,COT!$A:$A,YEAR(daily!$A156),COT!$B:$B,WEEKNUM(daily!$A156))</f>
        <v>42847</v>
      </c>
      <c r="U156">
        <f>SUMIFS(COT!L:L,COT!$A:$A,YEAR(daily!$A156),COT!$B:$B,WEEKNUM(daily!$A156))</f>
        <v>44152</v>
      </c>
      <c r="V156">
        <f>SUMIFS(COT!M:M,COT!$A:$A,YEAR(daily!$A156),COT!$B:$B,WEEKNUM(daily!$A156))</f>
        <v>24</v>
      </c>
      <c r="W156">
        <f>SUMIFS(COT!N:N,COT!$A:$A,YEAR(daily!$A156),COT!$B:$B,WEEKNUM(daily!$A156))</f>
        <v>38</v>
      </c>
      <c r="X156">
        <f>SUMIFS(COT!O:O,COT!$A:$A,YEAR(daily!$A156),COT!$B:$B,WEEKNUM(daily!$A156))</f>
        <v>31</v>
      </c>
      <c r="Y156">
        <f>SUMIFS(COT!P:P,COT!$A:$A,YEAR(daily!$A156),COT!$B:$B,WEEKNUM(daily!$A156))</f>
        <v>76</v>
      </c>
      <c r="Z156">
        <f>SUMIFS(COT!Q:Q,COT!$A:$A,YEAR(daily!$A156),COT!$B:$B,WEEKNUM(daily!$A156))</f>
        <v>81</v>
      </c>
      <c r="AA156">
        <f>SUMIFS(Saudi!B:B,Saudi!$A:$A,YEAR(daily!$A156))</f>
        <v>258.10000000000002</v>
      </c>
      <c r="AB156">
        <f>SUMIFS(Saudi!C:C,Saudi!$A:$A,YEAR(daily!$A156))</f>
        <v>235.471</v>
      </c>
      <c r="AC156">
        <f>SUMIFS(Saudi!F:F,Saudi!$A:$A,YEAR(daily!$A156))</f>
        <v>3468177</v>
      </c>
      <c r="AD156">
        <f>SUMIFS(Saudi!G:G,Saudi!$A:$A,YEAR(daily!$A156))</f>
        <v>30.206255765126471</v>
      </c>
      <c r="AE156">
        <f>SUMIFS(Saudi!H:H,Saudi!$A:$A,YEAR(daily!$A156))</f>
        <v>104760641.50072902</v>
      </c>
      <c r="AF156" s="5">
        <f t="shared" si="4"/>
        <v>10</v>
      </c>
      <c r="AG156" s="5">
        <f t="shared" si="5"/>
        <v>2000</v>
      </c>
    </row>
    <row r="157" spans="1:33">
      <c r="A157" s="3">
        <v>36810</v>
      </c>
      <c r="B157" s="1">
        <v>94961</v>
      </c>
      <c r="C157" s="1">
        <v>43733</v>
      </c>
      <c r="D157" s="1">
        <v>21059</v>
      </c>
      <c r="E157" s="1">
        <v>33.25</v>
      </c>
      <c r="F157" s="1">
        <v>32.94</v>
      </c>
      <c r="G157" s="1">
        <v>32.64</v>
      </c>
      <c r="H157" s="2">
        <v>46.5</v>
      </c>
      <c r="I157" s="2">
        <v>28.4</v>
      </c>
      <c r="J157" s="2">
        <v>77.900000000000006</v>
      </c>
      <c r="K157" s="2">
        <v>77.5</v>
      </c>
      <c r="L157">
        <f>SUMIFS(US!B:B,US!$D:$D,YEAR(daily!$A157),US!$E:$E,MONTH(daily!$A157))</f>
        <v>9077</v>
      </c>
      <c r="M157">
        <f>SUMIFS(US!C:C,US!$D:$D,YEAR(daily!$A157),US!$E:$E,MONTH(daily!$A157))</f>
        <v>19798</v>
      </c>
      <c r="N157">
        <f>SUMIFS(COT!E:E,COT!$A:$A,YEAR(daily!$A157),COT!$B:$B,WEEKNUM(daily!$A157))</f>
        <v>480373</v>
      </c>
      <c r="O157">
        <f>SUMIFS(COT!F:F,COT!$A:$A,YEAR(daily!$A157),COT!$B:$B,WEEKNUM(daily!$A157))</f>
        <v>27913</v>
      </c>
      <c r="P157">
        <f>SUMIFS(COT!G:G,COT!$A:$A,YEAR(daily!$A157),COT!$B:$B,WEEKNUM(daily!$A157))</f>
        <v>40506</v>
      </c>
      <c r="Q157">
        <f>SUMIFS(COT!H:H,COT!$A:$A,YEAR(daily!$A157),COT!$B:$B,WEEKNUM(daily!$A157))</f>
        <v>31811</v>
      </c>
      <c r="R157">
        <f>SUMIFS(COT!I:I,COT!$A:$A,YEAR(daily!$A157),COT!$B:$B,WEEKNUM(daily!$A157))</f>
        <v>377802</v>
      </c>
      <c r="S157">
        <f>SUMIFS(COT!J:J,COT!$A:$A,YEAR(daily!$A157),COT!$B:$B,WEEKNUM(daily!$A157))</f>
        <v>363904</v>
      </c>
      <c r="T157">
        <f>SUMIFS(COT!K:K,COT!$A:$A,YEAR(daily!$A157),COT!$B:$B,WEEKNUM(daily!$A157))</f>
        <v>42847</v>
      </c>
      <c r="U157">
        <f>SUMIFS(COT!L:L,COT!$A:$A,YEAR(daily!$A157),COT!$B:$B,WEEKNUM(daily!$A157))</f>
        <v>44152</v>
      </c>
      <c r="V157">
        <f>SUMIFS(COT!M:M,COT!$A:$A,YEAR(daily!$A157),COT!$B:$B,WEEKNUM(daily!$A157))</f>
        <v>24</v>
      </c>
      <c r="W157">
        <f>SUMIFS(COT!N:N,COT!$A:$A,YEAR(daily!$A157),COT!$B:$B,WEEKNUM(daily!$A157))</f>
        <v>38</v>
      </c>
      <c r="X157">
        <f>SUMIFS(COT!O:O,COT!$A:$A,YEAR(daily!$A157),COT!$B:$B,WEEKNUM(daily!$A157))</f>
        <v>31</v>
      </c>
      <c r="Y157">
        <f>SUMIFS(COT!P:P,COT!$A:$A,YEAR(daily!$A157),COT!$B:$B,WEEKNUM(daily!$A157))</f>
        <v>76</v>
      </c>
      <c r="Z157">
        <f>SUMIFS(COT!Q:Q,COT!$A:$A,YEAR(daily!$A157),COT!$B:$B,WEEKNUM(daily!$A157))</f>
        <v>81</v>
      </c>
      <c r="AA157">
        <f>SUMIFS(Saudi!B:B,Saudi!$A:$A,YEAR(daily!$A157))</f>
        <v>258.10000000000002</v>
      </c>
      <c r="AB157">
        <f>SUMIFS(Saudi!C:C,Saudi!$A:$A,YEAR(daily!$A157))</f>
        <v>235.471</v>
      </c>
      <c r="AC157">
        <f>SUMIFS(Saudi!F:F,Saudi!$A:$A,YEAR(daily!$A157))</f>
        <v>3468177</v>
      </c>
      <c r="AD157">
        <f>SUMIFS(Saudi!G:G,Saudi!$A:$A,YEAR(daily!$A157))</f>
        <v>30.206255765126471</v>
      </c>
      <c r="AE157">
        <f>SUMIFS(Saudi!H:H,Saudi!$A:$A,YEAR(daily!$A157))</f>
        <v>104760641.50072902</v>
      </c>
      <c r="AF157" s="5">
        <f t="shared" si="4"/>
        <v>10</v>
      </c>
      <c r="AG157" s="5">
        <f t="shared" si="5"/>
        <v>2000</v>
      </c>
    </row>
    <row r="158" spans="1:33">
      <c r="A158" s="3">
        <v>36811</v>
      </c>
      <c r="B158" s="1">
        <v>90999</v>
      </c>
      <c r="C158" s="1">
        <v>43980</v>
      </c>
      <c r="D158" s="1">
        <v>22114</v>
      </c>
      <c r="E158" s="1">
        <v>36.06</v>
      </c>
      <c r="F158" s="1">
        <v>35.14</v>
      </c>
      <c r="G158" s="1">
        <v>34.56</v>
      </c>
      <c r="H158" s="2">
        <v>46.5</v>
      </c>
      <c r="I158" s="2">
        <v>28.4</v>
      </c>
      <c r="J158" s="2">
        <v>77.900000000000006</v>
      </c>
      <c r="K158" s="2">
        <v>77.5</v>
      </c>
      <c r="L158">
        <f>SUMIFS(US!B:B,US!$D:$D,YEAR(daily!$A158),US!$E:$E,MONTH(daily!$A158))</f>
        <v>9077</v>
      </c>
      <c r="M158">
        <f>SUMIFS(US!C:C,US!$D:$D,YEAR(daily!$A158),US!$E:$E,MONTH(daily!$A158))</f>
        <v>19798</v>
      </c>
      <c r="N158">
        <f>SUMIFS(COT!E:E,COT!$A:$A,YEAR(daily!$A158),COT!$B:$B,WEEKNUM(daily!$A158))</f>
        <v>480373</v>
      </c>
      <c r="O158">
        <f>SUMIFS(COT!F:F,COT!$A:$A,YEAR(daily!$A158),COT!$B:$B,WEEKNUM(daily!$A158))</f>
        <v>27913</v>
      </c>
      <c r="P158">
        <f>SUMIFS(COT!G:G,COT!$A:$A,YEAR(daily!$A158),COT!$B:$B,WEEKNUM(daily!$A158))</f>
        <v>40506</v>
      </c>
      <c r="Q158">
        <f>SUMIFS(COT!H:H,COT!$A:$A,YEAR(daily!$A158),COT!$B:$B,WEEKNUM(daily!$A158))</f>
        <v>31811</v>
      </c>
      <c r="R158">
        <f>SUMIFS(COT!I:I,COT!$A:$A,YEAR(daily!$A158),COT!$B:$B,WEEKNUM(daily!$A158))</f>
        <v>377802</v>
      </c>
      <c r="S158">
        <f>SUMIFS(COT!J:J,COT!$A:$A,YEAR(daily!$A158),COT!$B:$B,WEEKNUM(daily!$A158))</f>
        <v>363904</v>
      </c>
      <c r="T158">
        <f>SUMIFS(COT!K:K,COT!$A:$A,YEAR(daily!$A158),COT!$B:$B,WEEKNUM(daily!$A158))</f>
        <v>42847</v>
      </c>
      <c r="U158">
        <f>SUMIFS(COT!L:L,COT!$A:$A,YEAR(daily!$A158),COT!$B:$B,WEEKNUM(daily!$A158))</f>
        <v>44152</v>
      </c>
      <c r="V158">
        <f>SUMIFS(COT!M:M,COT!$A:$A,YEAR(daily!$A158),COT!$B:$B,WEEKNUM(daily!$A158))</f>
        <v>24</v>
      </c>
      <c r="W158">
        <f>SUMIFS(COT!N:N,COT!$A:$A,YEAR(daily!$A158),COT!$B:$B,WEEKNUM(daily!$A158))</f>
        <v>38</v>
      </c>
      <c r="X158">
        <f>SUMIFS(COT!O:O,COT!$A:$A,YEAR(daily!$A158),COT!$B:$B,WEEKNUM(daily!$A158))</f>
        <v>31</v>
      </c>
      <c r="Y158">
        <f>SUMIFS(COT!P:P,COT!$A:$A,YEAR(daily!$A158),COT!$B:$B,WEEKNUM(daily!$A158))</f>
        <v>76</v>
      </c>
      <c r="Z158">
        <f>SUMIFS(COT!Q:Q,COT!$A:$A,YEAR(daily!$A158),COT!$B:$B,WEEKNUM(daily!$A158))</f>
        <v>81</v>
      </c>
      <c r="AA158">
        <f>SUMIFS(Saudi!B:B,Saudi!$A:$A,YEAR(daily!$A158))</f>
        <v>258.10000000000002</v>
      </c>
      <c r="AB158">
        <f>SUMIFS(Saudi!C:C,Saudi!$A:$A,YEAR(daily!$A158))</f>
        <v>235.471</v>
      </c>
      <c r="AC158">
        <f>SUMIFS(Saudi!F:F,Saudi!$A:$A,YEAR(daily!$A158))</f>
        <v>3468177</v>
      </c>
      <c r="AD158">
        <f>SUMIFS(Saudi!G:G,Saudi!$A:$A,YEAR(daily!$A158))</f>
        <v>30.206255765126471</v>
      </c>
      <c r="AE158">
        <f>SUMIFS(Saudi!H:H,Saudi!$A:$A,YEAR(daily!$A158))</f>
        <v>104760641.50072902</v>
      </c>
      <c r="AF158" s="5">
        <f t="shared" si="4"/>
        <v>10</v>
      </c>
      <c r="AG158" s="5">
        <f t="shared" si="5"/>
        <v>2000</v>
      </c>
    </row>
    <row r="159" spans="1:33">
      <c r="A159" s="3">
        <v>36812</v>
      </c>
      <c r="B159" s="1">
        <v>78138</v>
      </c>
      <c r="C159" s="1">
        <v>47940</v>
      </c>
      <c r="D159" s="1">
        <v>22753</v>
      </c>
      <c r="E159" s="1">
        <v>34.99</v>
      </c>
      <c r="F159" s="1">
        <v>33.549999999999997</v>
      </c>
      <c r="G159" s="1">
        <v>33.020000000000003</v>
      </c>
      <c r="H159" s="2">
        <v>46.5</v>
      </c>
      <c r="I159" s="2">
        <v>28.4</v>
      </c>
      <c r="J159" s="2">
        <v>77.900000000000006</v>
      </c>
      <c r="K159" s="2">
        <v>77.5</v>
      </c>
      <c r="L159">
        <f>SUMIFS(US!B:B,US!$D:$D,YEAR(daily!$A159),US!$E:$E,MONTH(daily!$A159))</f>
        <v>9077</v>
      </c>
      <c r="M159">
        <f>SUMIFS(US!C:C,US!$D:$D,YEAR(daily!$A159),US!$E:$E,MONTH(daily!$A159))</f>
        <v>19798</v>
      </c>
      <c r="N159">
        <f>SUMIFS(COT!E:E,COT!$A:$A,YEAR(daily!$A159),COT!$B:$B,WEEKNUM(daily!$A159))</f>
        <v>480373</v>
      </c>
      <c r="O159">
        <f>SUMIFS(COT!F:F,COT!$A:$A,YEAR(daily!$A159),COT!$B:$B,WEEKNUM(daily!$A159))</f>
        <v>27913</v>
      </c>
      <c r="P159">
        <f>SUMIFS(COT!G:G,COT!$A:$A,YEAR(daily!$A159),COT!$B:$B,WEEKNUM(daily!$A159))</f>
        <v>40506</v>
      </c>
      <c r="Q159">
        <f>SUMIFS(COT!H:H,COT!$A:$A,YEAR(daily!$A159),COT!$B:$B,WEEKNUM(daily!$A159))</f>
        <v>31811</v>
      </c>
      <c r="R159">
        <f>SUMIFS(COT!I:I,COT!$A:$A,YEAR(daily!$A159),COT!$B:$B,WEEKNUM(daily!$A159))</f>
        <v>377802</v>
      </c>
      <c r="S159">
        <f>SUMIFS(COT!J:J,COT!$A:$A,YEAR(daily!$A159),COT!$B:$B,WEEKNUM(daily!$A159))</f>
        <v>363904</v>
      </c>
      <c r="T159">
        <f>SUMIFS(COT!K:K,COT!$A:$A,YEAR(daily!$A159),COT!$B:$B,WEEKNUM(daily!$A159))</f>
        <v>42847</v>
      </c>
      <c r="U159">
        <f>SUMIFS(COT!L:L,COT!$A:$A,YEAR(daily!$A159),COT!$B:$B,WEEKNUM(daily!$A159))</f>
        <v>44152</v>
      </c>
      <c r="V159">
        <f>SUMIFS(COT!M:M,COT!$A:$A,YEAR(daily!$A159),COT!$B:$B,WEEKNUM(daily!$A159))</f>
        <v>24</v>
      </c>
      <c r="W159">
        <f>SUMIFS(COT!N:N,COT!$A:$A,YEAR(daily!$A159),COT!$B:$B,WEEKNUM(daily!$A159))</f>
        <v>38</v>
      </c>
      <c r="X159">
        <f>SUMIFS(COT!O:O,COT!$A:$A,YEAR(daily!$A159),COT!$B:$B,WEEKNUM(daily!$A159))</f>
        <v>31</v>
      </c>
      <c r="Y159">
        <f>SUMIFS(COT!P:P,COT!$A:$A,YEAR(daily!$A159),COT!$B:$B,WEEKNUM(daily!$A159))</f>
        <v>76</v>
      </c>
      <c r="Z159">
        <f>SUMIFS(COT!Q:Q,COT!$A:$A,YEAR(daily!$A159),COT!$B:$B,WEEKNUM(daily!$A159))</f>
        <v>81</v>
      </c>
      <c r="AA159">
        <f>SUMIFS(Saudi!B:B,Saudi!$A:$A,YEAR(daily!$A159))</f>
        <v>258.10000000000002</v>
      </c>
      <c r="AB159">
        <f>SUMIFS(Saudi!C:C,Saudi!$A:$A,YEAR(daily!$A159))</f>
        <v>235.471</v>
      </c>
      <c r="AC159">
        <f>SUMIFS(Saudi!F:F,Saudi!$A:$A,YEAR(daily!$A159))</f>
        <v>3468177</v>
      </c>
      <c r="AD159">
        <f>SUMIFS(Saudi!G:G,Saudi!$A:$A,YEAR(daily!$A159))</f>
        <v>30.206255765126471</v>
      </c>
      <c r="AE159">
        <f>SUMIFS(Saudi!H:H,Saudi!$A:$A,YEAR(daily!$A159))</f>
        <v>104760641.50072902</v>
      </c>
      <c r="AF159" s="5">
        <f t="shared" si="4"/>
        <v>10</v>
      </c>
      <c r="AG159" s="5">
        <f t="shared" si="5"/>
        <v>2000</v>
      </c>
    </row>
    <row r="160" spans="1:33">
      <c r="A160" s="3">
        <v>36815</v>
      </c>
      <c r="B160" s="1">
        <v>73892</v>
      </c>
      <c r="C160" s="1">
        <v>49480</v>
      </c>
      <c r="D160" s="1">
        <v>23167</v>
      </c>
      <c r="E160" s="1">
        <v>32.92</v>
      </c>
      <c r="F160" s="1">
        <v>31.96</v>
      </c>
      <c r="G160" s="1">
        <v>31.53</v>
      </c>
      <c r="H160" s="2">
        <v>46.5</v>
      </c>
      <c r="I160" s="2">
        <v>28.4</v>
      </c>
      <c r="J160" s="2">
        <v>77.900000000000006</v>
      </c>
      <c r="K160" s="2">
        <v>77.5</v>
      </c>
      <c r="L160">
        <f>SUMIFS(US!B:B,US!$D:$D,YEAR(daily!$A160),US!$E:$E,MONTH(daily!$A160))</f>
        <v>9077</v>
      </c>
      <c r="M160">
        <f>SUMIFS(US!C:C,US!$D:$D,YEAR(daily!$A160),US!$E:$E,MONTH(daily!$A160))</f>
        <v>19798</v>
      </c>
      <c r="N160">
        <f>SUMIFS(COT!E:E,COT!$A:$A,YEAR(daily!$A160),COT!$B:$B,WEEKNUM(daily!$A160))</f>
        <v>502601</v>
      </c>
      <c r="O160">
        <f>SUMIFS(COT!F:F,COT!$A:$A,YEAR(daily!$A160),COT!$B:$B,WEEKNUM(daily!$A160))</f>
        <v>38388</v>
      </c>
      <c r="P160">
        <f>SUMIFS(COT!G:G,COT!$A:$A,YEAR(daily!$A160),COT!$B:$B,WEEKNUM(daily!$A160))</f>
        <v>38534</v>
      </c>
      <c r="Q160">
        <f>SUMIFS(COT!H:H,COT!$A:$A,YEAR(daily!$A160),COT!$B:$B,WEEKNUM(daily!$A160))</f>
        <v>34206</v>
      </c>
      <c r="R160">
        <f>SUMIFS(COT!I:I,COT!$A:$A,YEAR(daily!$A160),COT!$B:$B,WEEKNUM(daily!$A160))</f>
        <v>374856</v>
      </c>
      <c r="S160">
        <f>SUMIFS(COT!J:J,COT!$A:$A,YEAR(daily!$A160),COT!$B:$B,WEEKNUM(daily!$A160))</f>
        <v>384012</v>
      </c>
      <c r="T160">
        <f>SUMIFS(COT!K:K,COT!$A:$A,YEAR(daily!$A160),COT!$B:$B,WEEKNUM(daily!$A160))</f>
        <v>55151</v>
      </c>
      <c r="U160">
        <f>SUMIFS(COT!L:L,COT!$A:$A,YEAR(daily!$A160),COT!$B:$B,WEEKNUM(daily!$A160))</f>
        <v>45849</v>
      </c>
      <c r="V160">
        <f>SUMIFS(COT!M:M,COT!$A:$A,YEAR(daily!$A160),COT!$B:$B,WEEKNUM(daily!$A160))</f>
        <v>32</v>
      </c>
      <c r="W160">
        <f>SUMIFS(COT!N:N,COT!$A:$A,YEAR(daily!$A160),COT!$B:$B,WEEKNUM(daily!$A160))</f>
        <v>36</v>
      </c>
      <c r="X160">
        <f>SUMIFS(COT!O:O,COT!$A:$A,YEAR(daily!$A160),COT!$B:$B,WEEKNUM(daily!$A160))</f>
        <v>35</v>
      </c>
      <c r="Y160">
        <f>SUMIFS(COT!P:P,COT!$A:$A,YEAR(daily!$A160),COT!$B:$B,WEEKNUM(daily!$A160))</f>
        <v>74</v>
      </c>
      <c r="Z160">
        <f>SUMIFS(COT!Q:Q,COT!$A:$A,YEAR(daily!$A160),COT!$B:$B,WEEKNUM(daily!$A160))</f>
        <v>82</v>
      </c>
      <c r="AA160">
        <f>SUMIFS(Saudi!B:B,Saudi!$A:$A,YEAR(daily!$A160))</f>
        <v>258.10000000000002</v>
      </c>
      <c r="AB160">
        <f>SUMIFS(Saudi!C:C,Saudi!$A:$A,YEAR(daily!$A160))</f>
        <v>235.471</v>
      </c>
      <c r="AC160">
        <f>SUMIFS(Saudi!F:F,Saudi!$A:$A,YEAR(daily!$A160))</f>
        <v>3468177</v>
      </c>
      <c r="AD160">
        <f>SUMIFS(Saudi!G:G,Saudi!$A:$A,YEAR(daily!$A160))</f>
        <v>30.206255765126471</v>
      </c>
      <c r="AE160">
        <f>SUMIFS(Saudi!H:H,Saudi!$A:$A,YEAR(daily!$A160))</f>
        <v>104760641.50072902</v>
      </c>
      <c r="AF160" s="5">
        <f t="shared" si="4"/>
        <v>10</v>
      </c>
      <c r="AG160" s="5">
        <f t="shared" si="5"/>
        <v>2000</v>
      </c>
    </row>
    <row r="161" spans="1:33">
      <c r="A161" s="3">
        <v>36816</v>
      </c>
      <c r="B161" s="1">
        <v>63868</v>
      </c>
      <c r="C161" s="1">
        <v>49389</v>
      </c>
      <c r="D161" s="1">
        <v>23040</v>
      </c>
      <c r="E161" s="1">
        <v>32.99</v>
      </c>
      <c r="F161" s="1">
        <v>31.98</v>
      </c>
      <c r="G161" s="1">
        <v>31.58</v>
      </c>
      <c r="H161" s="2">
        <v>46.5</v>
      </c>
      <c r="I161" s="2">
        <v>28.4</v>
      </c>
      <c r="J161" s="2">
        <v>77.900000000000006</v>
      </c>
      <c r="K161" s="2">
        <v>77.5</v>
      </c>
      <c r="L161">
        <f>SUMIFS(US!B:B,US!$D:$D,YEAR(daily!$A161),US!$E:$E,MONTH(daily!$A161))</f>
        <v>9077</v>
      </c>
      <c r="M161">
        <f>SUMIFS(US!C:C,US!$D:$D,YEAR(daily!$A161),US!$E:$E,MONTH(daily!$A161))</f>
        <v>19798</v>
      </c>
      <c r="N161">
        <f>SUMIFS(COT!E:E,COT!$A:$A,YEAR(daily!$A161),COT!$B:$B,WEEKNUM(daily!$A161))</f>
        <v>502601</v>
      </c>
      <c r="O161">
        <f>SUMIFS(COT!F:F,COT!$A:$A,YEAR(daily!$A161),COT!$B:$B,WEEKNUM(daily!$A161))</f>
        <v>38388</v>
      </c>
      <c r="P161">
        <f>SUMIFS(COT!G:G,COT!$A:$A,YEAR(daily!$A161),COT!$B:$B,WEEKNUM(daily!$A161))</f>
        <v>38534</v>
      </c>
      <c r="Q161">
        <f>SUMIFS(COT!H:H,COT!$A:$A,YEAR(daily!$A161),COT!$B:$B,WEEKNUM(daily!$A161))</f>
        <v>34206</v>
      </c>
      <c r="R161">
        <f>SUMIFS(COT!I:I,COT!$A:$A,YEAR(daily!$A161),COT!$B:$B,WEEKNUM(daily!$A161))</f>
        <v>374856</v>
      </c>
      <c r="S161">
        <f>SUMIFS(COT!J:J,COT!$A:$A,YEAR(daily!$A161),COT!$B:$B,WEEKNUM(daily!$A161))</f>
        <v>384012</v>
      </c>
      <c r="T161">
        <f>SUMIFS(COT!K:K,COT!$A:$A,YEAR(daily!$A161),COT!$B:$B,WEEKNUM(daily!$A161))</f>
        <v>55151</v>
      </c>
      <c r="U161">
        <f>SUMIFS(COT!L:L,COT!$A:$A,YEAR(daily!$A161),COT!$B:$B,WEEKNUM(daily!$A161))</f>
        <v>45849</v>
      </c>
      <c r="V161">
        <f>SUMIFS(COT!M:M,COT!$A:$A,YEAR(daily!$A161),COT!$B:$B,WEEKNUM(daily!$A161))</f>
        <v>32</v>
      </c>
      <c r="W161">
        <f>SUMIFS(COT!N:N,COT!$A:$A,YEAR(daily!$A161),COT!$B:$B,WEEKNUM(daily!$A161))</f>
        <v>36</v>
      </c>
      <c r="X161">
        <f>SUMIFS(COT!O:O,COT!$A:$A,YEAR(daily!$A161),COT!$B:$B,WEEKNUM(daily!$A161))</f>
        <v>35</v>
      </c>
      <c r="Y161">
        <f>SUMIFS(COT!P:P,COT!$A:$A,YEAR(daily!$A161),COT!$B:$B,WEEKNUM(daily!$A161))</f>
        <v>74</v>
      </c>
      <c r="Z161">
        <f>SUMIFS(COT!Q:Q,COT!$A:$A,YEAR(daily!$A161),COT!$B:$B,WEEKNUM(daily!$A161))</f>
        <v>82</v>
      </c>
      <c r="AA161">
        <f>SUMIFS(Saudi!B:B,Saudi!$A:$A,YEAR(daily!$A161))</f>
        <v>258.10000000000002</v>
      </c>
      <c r="AB161">
        <f>SUMIFS(Saudi!C:C,Saudi!$A:$A,YEAR(daily!$A161))</f>
        <v>235.471</v>
      </c>
      <c r="AC161">
        <f>SUMIFS(Saudi!F:F,Saudi!$A:$A,YEAR(daily!$A161))</f>
        <v>3468177</v>
      </c>
      <c r="AD161">
        <f>SUMIFS(Saudi!G:G,Saudi!$A:$A,YEAR(daily!$A161))</f>
        <v>30.206255765126471</v>
      </c>
      <c r="AE161">
        <f>SUMIFS(Saudi!H:H,Saudi!$A:$A,YEAR(daily!$A161))</f>
        <v>104760641.50072902</v>
      </c>
      <c r="AF161" s="5">
        <f t="shared" si="4"/>
        <v>10</v>
      </c>
      <c r="AG161" s="5">
        <f t="shared" si="5"/>
        <v>2000</v>
      </c>
    </row>
    <row r="162" spans="1:33">
      <c r="A162" s="3">
        <v>36817</v>
      </c>
      <c r="B162" s="1">
        <v>54961</v>
      </c>
      <c r="C162" s="1">
        <v>49545</v>
      </c>
      <c r="D162" s="1">
        <v>22862</v>
      </c>
      <c r="E162" s="1">
        <v>33.479999999999997</v>
      </c>
      <c r="F162" s="1">
        <v>31.91</v>
      </c>
      <c r="G162" s="1">
        <v>31.48</v>
      </c>
      <c r="H162" s="2">
        <v>46.5</v>
      </c>
      <c r="I162" s="2">
        <v>28.4</v>
      </c>
      <c r="J162" s="2">
        <v>77.900000000000006</v>
      </c>
      <c r="K162" s="2">
        <v>77.5</v>
      </c>
      <c r="L162">
        <f>SUMIFS(US!B:B,US!$D:$D,YEAR(daily!$A162),US!$E:$E,MONTH(daily!$A162))</f>
        <v>9077</v>
      </c>
      <c r="M162">
        <f>SUMIFS(US!C:C,US!$D:$D,YEAR(daily!$A162),US!$E:$E,MONTH(daily!$A162))</f>
        <v>19798</v>
      </c>
      <c r="N162">
        <f>SUMIFS(COT!E:E,COT!$A:$A,YEAR(daily!$A162),COT!$B:$B,WEEKNUM(daily!$A162))</f>
        <v>502601</v>
      </c>
      <c r="O162">
        <f>SUMIFS(COT!F:F,COT!$A:$A,YEAR(daily!$A162),COT!$B:$B,WEEKNUM(daily!$A162))</f>
        <v>38388</v>
      </c>
      <c r="P162">
        <f>SUMIFS(COT!G:G,COT!$A:$A,YEAR(daily!$A162),COT!$B:$B,WEEKNUM(daily!$A162))</f>
        <v>38534</v>
      </c>
      <c r="Q162">
        <f>SUMIFS(COT!H:H,COT!$A:$A,YEAR(daily!$A162),COT!$B:$B,WEEKNUM(daily!$A162))</f>
        <v>34206</v>
      </c>
      <c r="R162">
        <f>SUMIFS(COT!I:I,COT!$A:$A,YEAR(daily!$A162),COT!$B:$B,WEEKNUM(daily!$A162))</f>
        <v>374856</v>
      </c>
      <c r="S162">
        <f>SUMIFS(COT!J:J,COT!$A:$A,YEAR(daily!$A162),COT!$B:$B,WEEKNUM(daily!$A162))</f>
        <v>384012</v>
      </c>
      <c r="T162">
        <f>SUMIFS(COT!K:K,COT!$A:$A,YEAR(daily!$A162),COT!$B:$B,WEEKNUM(daily!$A162))</f>
        <v>55151</v>
      </c>
      <c r="U162">
        <f>SUMIFS(COT!L:L,COT!$A:$A,YEAR(daily!$A162),COT!$B:$B,WEEKNUM(daily!$A162))</f>
        <v>45849</v>
      </c>
      <c r="V162">
        <f>SUMIFS(COT!M:M,COT!$A:$A,YEAR(daily!$A162),COT!$B:$B,WEEKNUM(daily!$A162))</f>
        <v>32</v>
      </c>
      <c r="W162">
        <f>SUMIFS(COT!N:N,COT!$A:$A,YEAR(daily!$A162),COT!$B:$B,WEEKNUM(daily!$A162))</f>
        <v>36</v>
      </c>
      <c r="X162">
        <f>SUMIFS(COT!O:O,COT!$A:$A,YEAR(daily!$A162),COT!$B:$B,WEEKNUM(daily!$A162))</f>
        <v>35</v>
      </c>
      <c r="Y162">
        <f>SUMIFS(COT!P:P,COT!$A:$A,YEAR(daily!$A162),COT!$B:$B,WEEKNUM(daily!$A162))</f>
        <v>74</v>
      </c>
      <c r="Z162">
        <f>SUMIFS(COT!Q:Q,COT!$A:$A,YEAR(daily!$A162),COT!$B:$B,WEEKNUM(daily!$A162))</f>
        <v>82</v>
      </c>
      <c r="AA162">
        <f>SUMIFS(Saudi!B:B,Saudi!$A:$A,YEAR(daily!$A162))</f>
        <v>258.10000000000002</v>
      </c>
      <c r="AB162">
        <f>SUMIFS(Saudi!C:C,Saudi!$A:$A,YEAR(daily!$A162))</f>
        <v>235.471</v>
      </c>
      <c r="AC162">
        <f>SUMIFS(Saudi!F:F,Saudi!$A:$A,YEAR(daily!$A162))</f>
        <v>3468177</v>
      </c>
      <c r="AD162">
        <f>SUMIFS(Saudi!G:G,Saudi!$A:$A,YEAR(daily!$A162))</f>
        <v>30.206255765126471</v>
      </c>
      <c r="AE162">
        <f>SUMIFS(Saudi!H:H,Saudi!$A:$A,YEAR(daily!$A162))</f>
        <v>104760641.50072902</v>
      </c>
      <c r="AF162" s="5">
        <f t="shared" si="4"/>
        <v>10</v>
      </c>
      <c r="AG162" s="5">
        <f t="shared" si="5"/>
        <v>2000</v>
      </c>
    </row>
    <row r="163" spans="1:33">
      <c r="A163" s="3">
        <v>36818</v>
      </c>
      <c r="B163" s="1">
        <v>39602</v>
      </c>
      <c r="C163" s="1">
        <v>48896</v>
      </c>
      <c r="D163" s="1">
        <v>23124</v>
      </c>
      <c r="E163" s="1">
        <v>32.909999999999997</v>
      </c>
      <c r="F163" s="1">
        <v>31.36</v>
      </c>
      <c r="G163" s="1">
        <v>30.91</v>
      </c>
      <c r="H163" s="2">
        <v>46.5</v>
      </c>
      <c r="I163" s="2">
        <v>28.4</v>
      </c>
      <c r="J163" s="2">
        <v>77.900000000000006</v>
      </c>
      <c r="K163" s="2">
        <v>77.5</v>
      </c>
      <c r="L163">
        <f>SUMIFS(US!B:B,US!$D:$D,YEAR(daily!$A163),US!$E:$E,MONTH(daily!$A163))</f>
        <v>9077</v>
      </c>
      <c r="M163">
        <f>SUMIFS(US!C:C,US!$D:$D,YEAR(daily!$A163),US!$E:$E,MONTH(daily!$A163))</f>
        <v>19798</v>
      </c>
      <c r="N163">
        <f>SUMIFS(COT!E:E,COT!$A:$A,YEAR(daily!$A163),COT!$B:$B,WEEKNUM(daily!$A163))</f>
        <v>502601</v>
      </c>
      <c r="O163">
        <f>SUMIFS(COT!F:F,COT!$A:$A,YEAR(daily!$A163),COT!$B:$B,WEEKNUM(daily!$A163))</f>
        <v>38388</v>
      </c>
      <c r="P163">
        <f>SUMIFS(COT!G:G,COT!$A:$A,YEAR(daily!$A163),COT!$B:$B,WEEKNUM(daily!$A163))</f>
        <v>38534</v>
      </c>
      <c r="Q163">
        <f>SUMIFS(COT!H:H,COT!$A:$A,YEAR(daily!$A163),COT!$B:$B,WEEKNUM(daily!$A163))</f>
        <v>34206</v>
      </c>
      <c r="R163">
        <f>SUMIFS(COT!I:I,COT!$A:$A,YEAR(daily!$A163),COT!$B:$B,WEEKNUM(daily!$A163))</f>
        <v>374856</v>
      </c>
      <c r="S163">
        <f>SUMIFS(COT!J:J,COT!$A:$A,YEAR(daily!$A163),COT!$B:$B,WEEKNUM(daily!$A163))</f>
        <v>384012</v>
      </c>
      <c r="T163">
        <f>SUMIFS(COT!K:K,COT!$A:$A,YEAR(daily!$A163),COT!$B:$B,WEEKNUM(daily!$A163))</f>
        <v>55151</v>
      </c>
      <c r="U163">
        <f>SUMIFS(COT!L:L,COT!$A:$A,YEAR(daily!$A163),COT!$B:$B,WEEKNUM(daily!$A163))</f>
        <v>45849</v>
      </c>
      <c r="V163">
        <f>SUMIFS(COT!M:M,COT!$A:$A,YEAR(daily!$A163),COT!$B:$B,WEEKNUM(daily!$A163))</f>
        <v>32</v>
      </c>
      <c r="W163">
        <f>SUMIFS(COT!N:N,COT!$A:$A,YEAR(daily!$A163),COT!$B:$B,WEEKNUM(daily!$A163))</f>
        <v>36</v>
      </c>
      <c r="X163">
        <f>SUMIFS(COT!O:O,COT!$A:$A,YEAR(daily!$A163),COT!$B:$B,WEEKNUM(daily!$A163))</f>
        <v>35</v>
      </c>
      <c r="Y163">
        <f>SUMIFS(COT!P:P,COT!$A:$A,YEAR(daily!$A163),COT!$B:$B,WEEKNUM(daily!$A163))</f>
        <v>74</v>
      </c>
      <c r="Z163">
        <f>SUMIFS(COT!Q:Q,COT!$A:$A,YEAR(daily!$A163),COT!$B:$B,WEEKNUM(daily!$A163))</f>
        <v>82</v>
      </c>
      <c r="AA163">
        <f>SUMIFS(Saudi!B:B,Saudi!$A:$A,YEAR(daily!$A163))</f>
        <v>258.10000000000002</v>
      </c>
      <c r="AB163">
        <f>SUMIFS(Saudi!C:C,Saudi!$A:$A,YEAR(daily!$A163))</f>
        <v>235.471</v>
      </c>
      <c r="AC163">
        <f>SUMIFS(Saudi!F:F,Saudi!$A:$A,YEAR(daily!$A163))</f>
        <v>3468177</v>
      </c>
      <c r="AD163">
        <f>SUMIFS(Saudi!G:G,Saudi!$A:$A,YEAR(daily!$A163))</f>
        <v>30.206255765126471</v>
      </c>
      <c r="AE163">
        <f>SUMIFS(Saudi!H:H,Saudi!$A:$A,YEAR(daily!$A163))</f>
        <v>104760641.50072902</v>
      </c>
      <c r="AF163" s="5">
        <f t="shared" si="4"/>
        <v>10</v>
      </c>
      <c r="AG163" s="5">
        <f t="shared" si="5"/>
        <v>2000</v>
      </c>
    </row>
    <row r="164" spans="1:33">
      <c r="A164" s="3">
        <v>36819</v>
      </c>
      <c r="B164" s="1">
        <v>25748</v>
      </c>
      <c r="C164" s="1">
        <v>52770</v>
      </c>
      <c r="D164" s="1">
        <v>21981</v>
      </c>
      <c r="E164" s="1">
        <v>33.75</v>
      </c>
      <c r="F164" s="1">
        <v>32.28</v>
      </c>
      <c r="G164" s="1">
        <v>31.76</v>
      </c>
      <c r="H164" s="2">
        <v>46.5</v>
      </c>
      <c r="I164" s="2">
        <v>28.4</v>
      </c>
      <c r="J164" s="2">
        <v>77.900000000000006</v>
      </c>
      <c r="K164" s="2">
        <v>77.5</v>
      </c>
      <c r="L164">
        <f>SUMIFS(US!B:B,US!$D:$D,YEAR(daily!$A164),US!$E:$E,MONTH(daily!$A164))</f>
        <v>9077</v>
      </c>
      <c r="M164">
        <f>SUMIFS(US!C:C,US!$D:$D,YEAR(daily!$A164),US!$E:$E,MONTH(daily!$A164))</f>
        <v>19798</v>
      </c>
      <c r="N164">
        <f>SUMIFS(COT!E:E,COT!$A:$A,YEAR(daily!$A164),COT!$B:$B,WEEKNUM(daily!$A164))</f>
        <v>502601</v>
      </c>
      <c r="O164">
        <f>SUMIFS(COT!F:F,COT!$A:$A,YEAR(daily!$A164),COT!$B:$B,WEEKNUM(daily!$A164))</f>
        <v>38388</v>
      </c>
      <c r="P164">
        <f>SUMIFS(COT!G:G,COT!$A:$A,YEAR(daily!$A164),COT!$B:$B,WEEKNUM(daily!$A164))</f>
        <v>38534</v>
      </c>
      <c r="Q164">
        <f>SUMIFS(COT!H:H,COT!$A:$A,YEAR(daily!$A164),COT!$B:$B,WEEKNUM(daily!$A164))</f>
        <v>34206</v>
      </c>
      <c r="R164">
        <f>SUMIFS(COT!I:I,COT!$A:$A,YEAR(daily!$A164),COT!$B:$B,WEEKNUM(daily!$A164))</f>
        <v>374856</v>
      </c>
      <c r="S164">
        <f>SUMIFS(COT!J:J,COT!$A:$A,YEAR(daily!$A164),COT!$B:$B,WEEKNUM(daily!$A164))</f>
        <v>384012</v>
      </c>
      <c r="T164">
        <f>SUMIFS(COT!K:K,COT!$A:$A,YEAR(daily!$A164),COT!$B:$B,WEEKNUM(daily!$A164))</f>
        <v>55151</v>
      </c>
      <c r="U164">
        <f>SUMIFS(COT!L:L,COT!$A:$A,YEAR(daily!$A164),COT!$B:$B,WEEKNUM(daily!$A164))</f>
        <v>45849</v>
      </c>
      <c r="V164">
        <f>SUMIFS(COT!M:M,COT!$A:$A,YEAR(daily!$A164),COT!$B:$B,WEEKNUM(daily!$A164))</f>
        <v>32</v>
      </c>
      <c r="W164">
        <f>SUMIFS(COT!N:N,COT!$A:$A,YEAR(daily!$A164),COT!$B:$B,WEEKNUM(daily!$A164))</f>
        <v>36</v>
      </c>
      <c r="X164">
        <f>SUMIFS(COT!O:O,COT!$A:$A,YEAR(daily!$A164),COT!$B:$B,WEEKNUM(daily!$A164))</f>
        <v>35</v>
      </c>
      <c r="Y164">
        <f>SUMIFS(COT!P:P,COT!$A:$A,YEAR(daily!$A164),COT!$B:$B,WEEKNUM(daily!$A164))</f>
        <v>74</v>
      </c>
      <c r="Z164">
        <f>SUMIFS(COT!Q:Q,COT!$A:$A,YEAR(daily!$A164),COT!$B:$B,WEEKNUM(daily!$A164))</f>
        <v>82</v>
      </c>
      <c r="AA164">
        <f>SUMIFS(Saudi!B:B,Saudi!$A:$A,YEAR(daily!$A164))</f>
        <v>258.10000000000002</v>
      </c>
      <c r="AB164">
        <f>SUMIFS(Saudi!C:C,Saudi!$A:$A,YEAR(daily!$A164))</f>
        <v>235.471</v>
      </c>
      <c r="AC164">
        <f>SUMIFS(Saudi!F:F,Saudi!$A:$A,YEAR(daily!$A164))</f>
        <v>3468177</v>
      </c>
      <c r="AD164">
        <f>SUMIFS(Saudi!G:G,Saudi!$A:$A,YEAR(daily!$A164))</f>
        <v>30.206255765126471</v>
      </c>
      <c r="AE164">
        <f>SUMIFS(Saudi!H:H,Saudi!$A:$A,YEAR(daily!$A164))</f>
        <v>104760641.50072902</v>
      </c>
      <c r="AF164" s="5">
        <f t="shared" si="4"/>
        <v>10</v>
      </c>
      <c r="AG164" s="5">
        <f t="shared" si="5"/>
        <v>2000</v>
      </c>
    </row>
    <row r="165" spans="1:33">
      <c r="A165" s="3">
        <v>36822</v>
      </c>
      <c r="B165" s="1">
        <v>143856</v>
      </c>
      <c r="C165" s="1">
        <v>22271</v>
      </c>
      <c r="D165" s="1">
        <v>17439</v>
      </c>
      <c r="E165" s="1">
        <v>33.76</v>
      </c>
      <c r="F165" s="1">
        <v>32.39</v>
      </c>
      <c r="G165" s="1">
        <v>31.88</v>
      </c>
      <c r="H165" s="2">
        <v>46.5</v>
      </c>
      <c r="I165" s="2">
        <v>28.4</v>
      </c>
      <c r="J165" s="2">
        <v>77.900000000000006</v>
      </c>
      <c r="K165" s="2">
        <v>77.5</v>
      </c>
      <c r="L165">
        <f>SUMIFS(US!B:B,US!$D:$D,YEAR(daily!$A165),US!$E:$E,MONTH(daily!$A165))</f>
        <v>9077</v>
      </c>
      <c r="M165">
        <f>SUMIFS(US!C:C,US!$D:$D,YEAR(daily!$A165),US!$E:$E,MONTH(daily!$A165))</f>
        <v>19798</v>
      </c>
      <c r="N165">
        <f>SUMIFS(COT!E:E,COT!$A:$A,YEAR(daily!$A165),COT!$B:$B,WEEKNUM(daily!$A165))</f>
        <v>458930</v>
      </c>
      <c r="O165">
        <f>SUMIFS(COT!F:F,COT!$A:$A,YEAR(daily!$A165),COT!$B:$B,WEEKNUM(daily!$A165))</f>
        <v>35427</v>
      </c>
      <c r="P165">
        <f>SUMIFS(COT!G:G,COT!$A:$A,YEAR(daily!$A165),COT!$B:$B,WEEKNUM(daily!$A165))</f>
        <v>39316</v>
      </c>
      <c r="Q165">
        <f>SUMIFS(COT!H:H,COT!$A:$A,YEAR(daily!$A165),COT!$B:$B,WEEKNUM(daily!$A165))</f>
        <v>27454</v>
      </c>
      <c r="R165">
        <f>SUMIFS(COT!I:I,COT!$A:$A,YEAR(daily!$A165),COT!$B:$B,WEEKNUM(daily!$A165))</f>
        <v>349800</v>
      </c>
      <c r="S165">
        <f>SUMIFS(COT!J:J,COT!$A:$A,YEAR(daily!$A165),COT!$B:$B,WEEKNUM(daily!$A165))</f>
        <v>358922</v>
      </c>
      <c r="T165">
        <f>SUMIFS(COT!K:K,COT!$A:$A,YEAR(daily!$A165),COT!$B:$B,WEEKNUM(daily!$A165))</f>
        <v>46249</v>
      </c>
      <c r="U165">
        <f>SUMIFS(COT!L:L,COT!$A:$A,YEAR(daily!$A165),COT!$B:$B,WEEKNUM(daily!$A165))</f>
        <v>33238</v>
      </c>
      <c r="V165">
        <f>SUMIFS(COT!M:M,COT!$A:$A,YEAR(daily!$A165),COT!$B:$B,WEEKNUM(daily!$A165))</f>
        <v>32</v>
      </c>
      <c r="W165">
        <f>SUMIFS(COT!N:N,COT!$A:$A,YEAR(daily!$A165),COT!$B:$B,WEEKNUM(daily!$A165))</f>
        <v>34</v>
      </c>
      <c r="X165">
        <f>SUMIFS(COT!O:O,COT!$A:$A,YEAR(daily!$A165),COT!$B:$B,WEEKNUM(daily!$A165))</f>
        <v>33</v>
      </c>
      <c r="Y165">
        <f>SUMIFS(COT!P:P,COT!$A:$A,YEAR(daily!$A165),COT!$B:$B,WEEKNUM(daily!$A165))</f>
        <v>70</v>
      </c>
      <c r="Z165">
        <f>SUMIFS(COT!Q:Q,COT!$A:$A,YEAR(daily!$A165),COT!$B:$B,WEEKNUM(daily!$A165))</f>
        <v>80</v>
      </c>
      <c r="AA165">
        <f>SUMIFS(Saudi!B:B,Saudi!$A:$A,YEAR(daily!$A165))</f>
        <v>258.10000000000002</v>
      </c>
      <c r="AB165">
        <f>SUMIFS(Saudi!C:C,Saudi!$A:$A,YEAR(daily!$A165))</f>
        <v>235.471</v>
      </c>
      <c r="AC165">
        <f>SUMIFS(Saudi!F:F,Saudi!$A:$A,YEAR(daily!$A165))</f>
        <v>3468177</v>
      </c>
      <c r="AD165">
        <f>SUMIFS(Saudi!G:G,Saudi!$A:$A,YEAR(daily!$A165))</f>
        <v>30.206255765126471</v>
      </c>
      <c r="AE165">
        <f>SUMIFS(Saudi!H:H,Saudi!$A:$A,YEAR(daily!$A165))</f>
        <v>104760641.50072902</v>
      </c>
      <c r="AF165" s="5">
        <f t="shared" si="4"/>
        <v>10</v>
      </c>
      <c r="AG165" s="5">
        <f t="shared" si="5"/>
        <v>2000</v>
      </c>
    </row>
    <row r="166" spans="1:33">
      <c r="A166" s="3">
        <v>36823</v>
      </c>
      <c r="B166" s="1">
        <v>142558</v>
      </c>
      <c r="C166" s="1">
        <v>22823</v>
      </c>
      <c r="D166" s="1">
        <v>18091</v>
      </c>
      <c r="E166" s="1">
        <v>33.369999999999997</v>
      </c>
      <c r="F166" s="1">
        <v>31.89</v>
      </c>
      <c r="G166" s="1">
        <v>31.37</v>
      </c>
      <c r="H166" s="2">
        <v>46.5</v>
      </c>
      <c r="I166" s="2">
        <v>28.4</v>
      </c>
      <c r="J166" s="2">
        <v>77.900000000000006</v>
      </c>
      <c r="K166" s="2">
        <v>77.5</v>
      </c>
      <c r="L166">
        <f>SUMIFS(US!B:B,US!$D:$D,YEAR(daily!$A166),US!$E:$E,MONTH(daily!$A166))</f>
        <v>9077</v>
      </c>
      <c r="M166">
        <f>SUMIFS(US!C:C,US!$D:$D,YEAR(daily!$A166),US!$E:$E,MONTH(daily!$A166))</f>
        <v>19798</v>
      </c>
      <c r="N166">
        <f>SUMIFS(COT!E:E,COT!$A:$A,YEAR(daily!$A166),COT!$B:$B,WEEKNUM(daily!$A166))</f>
        <v>458930</v>
      </c>
      <c r="O166">
        <f>SUMIFS(COT!F:F,COT!$A:$A,YEAR(daily!$A166),COT!$B:$B,WEEKNUM(daily!$A166))</f>
        <v>35427</v>
      </c>
      <c r="P166">
        <f>SUMIFS(COT!G:G,COT!$A:$A,YEAR(daily!$A166),COT!$B:$B,WEEKNUM(daily!$A166))</f>
        <v>39316</v>
      </c>
      <c r="Q166">
        <f>SUMIFS(COT!H:H,COT!$A:$A,YEAR(daily!$A166),COT!$B:$B,WEEKNUM(daily!$A166))</f>
        <v>27454</v>
      </c>
      <c r="R166">
        <f>SUMIFS(COT!I:I,COT!$A:$A,YEAR(daily!$A166),COT!$B:$B,WEEKNUM(daily!$A166))</f>
        <v>349800</v>
      </c>
      <c r="S166">
        <f>SUMIFS(COT!J:J,COT!$A:$A,YEAR(daily!$A166),COT!$B:$B,WEEKNUM(daily!$A166))</f>
        <v>358922</v>
      </c>
      <c r="T166">
        <f>SUMIFS(COT!K:K,COT!$A:$A,YEAR(daily!$A166),COT!$B:$B,WEEKNUM(daily!$A166))</f>
        <v>46249</v>
      </c>
      <c r="U166">
        <f>SUMIFS(COT!L:L,COT!$A:$A,YEAR(daily!$A166),COT!$B:$B,WEEKNUM(daily!$A166))</f>
        <v>33238</v>
      </c>
      <c r="V166">
        <f>SUMIFS(COT!M:M,COT!$A:$A,YEAR(daily!$A166),COT!$B:$B,WEEKNUM(daily!$A166))</f>
        <v>32</v>
      </c>
      <c r="W166">
        <f>SUMIFS(COT!N:N,COT!$A:$A,YEAR(daily!$A166),COT!$B:$B,WEEKNUM(daily!$A166))</f>
        <v>34</v>
      </c>
      <c r="X166">
        <f>SUMIFS(COT!O:O,COT!$A:$A,YEAR(daily!$A166),COT!$B:$B,WEEKNUM(daily!$A166))</f>
        <v>33</v>
      </c>
      <c r="Y166">
        <f>SUMIFS(COT!P:P,COT!$A:$A,YEAR(daily!$A166),COT!$B:$B,WEEKNUM(daily!$A166))</f>
        <v>70</v>
      </c>
      <c r="Z166">
        <f>SUMIFS(COT!Q:Q,COT!$A:$A,YEAR(daily!$A166),COT!$B:$B,WEEKNUM(daily!$A166))</f>
        <v>80</v>
      </c>
      <c r="AA166">
        <f>SUMIFS(Saudi!B:B,Saudi!$A:$A,YEAR(daily!$A166))</f>
        <v>258.10000000000002</v>
      </c>
      <c r="AB166">
        <f>SUMIFS(Saudi!C:C,Saudi!$A:$A,YEAR(daily!$A166))</f>
        <v>235.471</v>
      </c>
      <c r="AC166">
        <f>SUMIFS(Saudi!F:F,Saudi!$A:$A,YEAR(daily!$A166))</f>
        <v>3468177</v>
      </c>
      <c r="AD166">
        <f>SUMIFS(Saudi!G:G,Saudi!$A:$A,YEAR(daily!$A166))</f>
        <v>30.206255765126471</v>
      </c>
      <c r="AE166">
        <f>SUMIFS(Saudi!H:H,Saudi!$A:$A,YEAR(daily!$A166))</f>
        <v>104760641.50072902</v>
      </c>
      <c r="AF166" s="5">
        <f t="shared" si="4"/>
        <v>10</v>
      </c>
      <c r="AG166" s="5">
        <f t="shared" si="5"/>
        <v>2000</v>
      </c>
    </row>
    <row r="167" spans="1:33">
      <c r="A167" s="3">
        <v>36824</v>
      </c>
      <c r="B167" s="1">
        <v>140783</v>
      </c>
      <c r="C167" s="1">
        <v>24127</v>
      </c>
      <c r="D167" s="1">
        <v>17990</v>
      </c>
      <c r="E167" s="1">
        <v>32.96</v>
      </c>
      <c r="F167" s="1">
        <v>31.6</v>
      </c>
      <c r="G167" s="1">
        <v>31.1</v>
      </c>
      <c r="H167" s="2">
        <v>46.5</v>
      </c>
      <c r="I167" s="2">
        <v>28.4</v>
      </c>
      <c r="J167" s="2">
        <v>77.900000000000006</v>
      </c>
      <c r="K167" s="2">
        <v>77.5</v>
      </c>
      <c r="L167">
        <f>SUMIFS(US!B:B,US!$D:$D,YEAR(daily!$A167),US!$E:$E,MONTH(daily!$A167))</f>
        <v>9077</v>
      </c>
      <c r="M167">
        <f>SUMIFS(US!C:C,US!$D:$D,YEAR(daily!$A167),US!$E:$E,MONTH(daily!$A167))</f>
        <v>19798</v>
      </c>
      <c r="N167">
        <f>SUMIFS(COT!E:E,COT!$A:$A,YEAR(daily!$A167),COT!$B:$B,WEEKNUM(daily!$A167))</f>
        <v>458930</v>
      </c>
      <c r="O167">
        <f>SUMIFS(COT!F:F,COT!$A:$A,YEAR(daily!$A167),COT!$B:$B,WEEKNUM(daily!$A167))</f>
        <v>35427</v>
      </c>
      <c r="P167">
        <f>SUMIFS(COT!G:G,COT!$A:$A,YEAR(daily!$A167),COT!$B:$B,WEEKNUM(daily!$A167))</f>
        <v>39316</v>
      </c>
      <c r="Q167">
        <f>SUMIFS(COT!H:H,COT!$A:$A,YEAR(daily!$A167),COT!$B:$B,WEEKNUM(daily!$A167))</f>
        <v>27454</v>
      </c>
      <c r="R167">
        <f>SUMIFS(COT!I:I,COT!$A:$A,YEAR(daily!$A167),COT!$B:$B,WEEKNUM(daily!$A167))</f>
        <v>349800</v>
      </c>
      <c r="S167">
        <f>SUMIFS(COT!J:J,COT!$A:$A,YEAR(daily!$A167),COT!$B:$B,WEEKNUM(daily!$A167))</f>
        <v>358922</v>
      </c>
      <c r="T167">
        <f>SUMIFS(COT!K:K,COT!$A:$A,YEAR(daily!$A167),COT!$B:$B,WEEKNUM(daily!$A167))</f>
        <v>46249</v>
      </c>
      <c r="U167">
        <f>SUMIFS(COT!L:L,COT!$A:$A,YEAR(daily!$A167),COT!$B:$B,WEEKNUM(daily!$A167))</f>
        <v>33238</v>
      </c>
      <c r="V167">
        <f>SUMIFS(COT!M:M,COT!$A:$A,YEAR(daily!$A167),COT!$B:$B,WEEKNUM(daily!$A167))</f>
        <v>32</v>
      </c>
      <c r="W167">
        <f>SUMIFS(COT!N:N,COT!$A:$A,YEAR(daily!$A167),COT!$B:$B,WEEKNUM(daily!$A167))</f>
        <v>34</v>
      </c>
      <c r="X167">
        <f>SUMIFS(COT!O:O,COT!$A:$A,YEAR(daily!$A167),COT!$B:$B,WEEKNUM(daily!$A167))</f>
        <v>33</v>
      </c>
      <c r="Y167">
        <f>SUMIFS(COT!P:P,COT!$A:$A,YEAR(daily!$A167),COT!$B:$B,WEEKNUM(daily!$A167))</f>
        <v>70</v>
      </c>
      <c r="Z167">
        <f>SUMIFS(COT!Q:Q,COT!$A:$A,YEAR(daily!$A167),COT!$B:$B,WEEKNUM(daily!$A167))</f>
        <v>80</v>
      </c>
      <c r="AA167">
        <f>SUMIFS(Saudi!B:B,Saudi!$A:$A,YEAR(daily!$A167))</f>
        <v>258.10000000000002</v>
      </c>
      <c r="AB167">
        <f>SUMIFS(Saudi!C:C,Saudi!$A:$A,YEAR(daily!$A167))</f>
        <v>235.471</v>
      </c>
      <c r="AC167">
        <f>SUMIFS(Saudi!F:F,Saudi!$A:$A,YEAR(daily!$A167))</f>
        <v>3468177</v>
      </c>
      <c r="AD167">
        <f>SUMIFS(Saudi!G:G,Saudi!$A:$A,YEAR(daily!$A167))</f>
        <v>30.206255765126471</v>
      </c>
      <c r="AE167">
        <f>SUMIFS(Saudi!H:H,Saudi!$A:$A,YEAR(daily!$A167))</f>
        <v>104760641.50072902</v>
      </c>
      <c r="AF167" s="5">
        <f t="shared" si="4"/>
        <v>10</v>
      </c>
      <c r="AG167" s="5">
        <f t="shared" si="5"/>
        <v>2000</v>
      </c>
    </row>
    <row r="168" spans="1:33">
      <c r="A168" s="3">
        <v>36825</v>
      </c>
      <c r="B168" s="1">
        <v>139013</v>
      </c>
      <c r="C168" s="1">
        <v>25987</v>
      </c>
      <c r="D168" s="1">
        <v>18188</v>
      </c>
      <c r="E168" s="1">
        <v>33.71</v>
      </c>
      <c r="F168" s="1">
        <v>32.14</v>
      </c>
      <c r="G168" s="1">
        <v>31.59</v>
      </c>
      <c r="H168" s="2">
        <v>46.5</v>
      </c>
      <c r="I168" s="2">
        <v>28.4</v>
      </c>
      <c r="J168" s="2">
        <v>77.900000000000006</v>
      </c>
      <c r="K168" s="2">
        <v>77.5</v>
      </c>
      <c r="L168">
        <f>SUMIFS(US!B:B,US!$D:$D,YEAR(daily!$A168),US!$E:$E,MONTH(daily!$A168))</f>
        <v>9077</v>
      </c>
      <c r="M168">
        <f>SUMIFS(US!C:C,US!$D:$D,YEAR(daily!$A168),US!$E:$E,MONTH(daily!$A168))</f>
        <v>19798</v>
      </c>
      <c r="N168">
        <f>SUMIFS(COT!E:E,COT!$A:$A,YEAR(daily!$A168),COT!$B:$B,WEEKNUM(daily!$A168))</f>
        <v>458930</v>
      </c>
      <c r="O168">
        <f>SUMIFS(COT!F:F,COT!$A:$A,YEAR(daily!$A168),COT!$B:$B,WEEKNUM(daily!$A168))</f>
        <v>35427</v>
      </c>
      <c r="P168">
        <f>SUMIFS(COT!G:G,COT!$A:$A,YEAR(daily!$A168),COT!$B:$B,WEEKNUM(daily!$A168))</f>
        <v>39316</v>
      </c>
      <c r="Q168">
        <f>SUMIFS(COT!H:H,COT!$A:$A,YEAR(daily!$A168),COT!$B:$B,WEEKNUM(daily!$A168))</f>
        <v>27454</v>
      </c>
      <c r="R168">
        <f>SUMIFS(COT!I:I,COT!$A:$A,YEAR(daily!$A168),COT!$B:$B,WEEKNUM(daily!$A168))</f>
        <v>349800</v>
      </c>
      <c r="S168">
        <f>SUMIFS(COT!J:J,COT!$A:$A,YEAR(daily!$A168),COT!$B:$B,WEEKNUM(daily!$A168))</f>
        <v>358922</v>
      </c>
      <c r="T168">
        <f>SUMIFS(COT!K:K,COT!$A:$A,YEAR(daily!$A168),COT!$B:$B,WEEKNUM(daily!$A168))</f>
        <v>46249</v>
      </c>
      <c r="U168">
        <f>SUMIFS(COT!L:L,COT!$A:$A,YEAR(daily!$A168),COT!$B:$B,WEEKNUM(daily!$A168))</f>
        <v>33238</v>
      </c>
      <c r="V168">
        <f>SUMIFS(COT!M:M,COT!$A:$A,YEAR(daily!$A168),COT!$B:$B,WEEKNUM(daily!$A168))</f>
        <v>32</v>
      </c>
      <c r="W168">
        <f>SUMIFS(COT!N:N,COT!$A:$A,YEAR(daily!$A168),COT!$B:$B,WEEKNUM(daily!$A168))</f>
        <v>34</v>
      </c>
      <c r="X168">
        <f>SUMIFS(COT!O:O,COT!$A:$A,YEAR(daily!$A168),COT!$B:$B,WEEKNUM(daily!$A168))</f>
        <v>33</v>
      </c>
      <c r="Y168">
        <f>SUMIFS(COT!P:P,COT!$A:$A,YEAR(daily!$A168),COT!$B:$B,WEEKNUM(daily!$A168))</f>
        <v>70</v>
      </c>
      <c r="Z168">
        <f>SUMIFS(COT!Q:Q,COT!$A:$A,YEAR(daily!$A168),COT!$B:$B,WEEKNUM(daily!$A168))</f>
        <v>80</v>
      </c>
      <c r="AA168">
        <f>SUMIFS(Saudi!B:B,Saudi!$A:$A,YEAR(daily!$A168))</f>
        <v>258.10000000000002</v>
      </c>
      <c r="AB168">
        <f>SUMIFS(Saudi!C:C,Saudi!$A:$A,YEAR(daily!$A168))</f>
        <v>235.471</v>
      </c>
      <c r="AC168">
        <f>SUMIFS(Saudi!F:F,Saudi!$A:$A,YEAR(daily!$A168))</f>
        <v>3468177</v>
      </c>
      <c r="AD168">
        <f>SUMIFS(Saudi!G:G,Saudi!$A:$A,YEAR(daily!$A168))</f>
        <v>30.206255765126471</v>
      </c>
      <c r="AE168">
        <f>SUMIFS(Saudi!H:H,Saudi!$A:$A,YEAR(daily!$A168))</f>
        <v>104760641.50072902</v>
      </c>
      <c r="AF168" s="5">
        <f t="shared" si="4"/>
        <v>10</v>
      </c>
      <c r="AG168" s="5">
        <f t="shared" si="5"/>
        <v>2000</v>
      </c>
    </row>
    <row r="169" spans="1:33">
      <c r="A169" s="3">
        <v>36826</v>
      </c>
      <c r="B169" s="1">
        <v>133434</v>
      </c>
      <c r="C169" s="1">
        <v>25837</v>
      </c>
      <c r="D169" s="1">
        <v>18789</v>
      </c>
      <c r="E169" s="1">
        <v>32.74</v>
      </c>
      <c r="F169" s="1">
        <v>31.03</v>
      </c>
      <c r="G169" s="1">
        <v>30.48</v>
      </c>
      <c r="H169" s="2">
        <v>46.5</v>
      </c>
      <c r="I169" s="2">
        <v>28.4</v>
      </c>
      <c r="J169" s="2">
        <v>77.900000000000006</v>
      </c>
      <c r="K169" s="2">
        <v>77.5</v>
      </c>
      <c r="L169">
        <f>SUMIFS(US!B:B,US!$D:$D,YEAR(daily!$A169),US!$E:$E,MONTH(daily!$A169))</f>
        <v>9077</v>
      </c>
      <c r="M169">
        <f>SUMIFS(US!C:C,US!$D:$D,YEAR(daily!$A169),US!$E:$E,MONTH(daily!$A169))</f>
        <v>19798</v>
      </c>
      <c r="N169">
        <f>SUMIFS(COT!E:E,COT!$A:$A,YEAR(daily!$A169),COT!$B:$B,WEEKNUM(daily!$A169))</f>
        <v>458930</v>
      </c>
      <c r="O169">
        <f>SUMIFS(COT!F:F,COT!$A:$A,YEAR(daily!$A169),COT!$B:$B,WEEKNUM(daily!$A169))</f>
        <v>35427</v>
      </c>
      <c r="P169">
        <f>SUMIFS(COT!G:G,COT!$A:$A,YEAR(daily!$A169),COT!$B:$B,WEEKNUM(daily!$A169))</f>
        <v>39316</v>
      </c>
      <c r="Q169">
        <f>SUMIFS(COT!H:H,COT!$A:$A,YEAR(daily!$A169),COT!$B:$B,WEEKNUM(daily!$A169))</f>
        <v>27454</v>
      </c>
      <c r="R169">
        <f>SUMIFS(COT!I:I,COT!$A:$A,YEAR(daily!$A169),COT!$B:$B,WEEKNUM(daily!$A169))</f>
        <v>349800</v>
      </c>
      <c r="S169">
        <f>SUMIFS(COT!J:J,COT!$A:$A,YEAR(daily!$A169),COT!$B:$B,WEEKNUM(daily!$A169))</f>
        <v>358922</v>
      </c>
      <c r="T169">
        <f>SUMIFS(COT!K:K,COT!$A:$A,YEAR(daily!$A169),COT!$B:$B,WEEKNUM(daily!$A169))</f>
        <v>46249</v>
      </c>
      <c r="U169">
        <f>SUMIFS(COT!L:L,COT!$A:$A,YEAR(daily!$A169),COT!$B:$B,WEEKNUM(daily!$A169))</f>
        <v>33238</v>
      </c>
      <c r="V169">
        <f>SUMIFS(COT!M:M,COT!$A:$A,YEAR(daily!$A169),COT!$B:$B,WEEKNUM(daily!$A169))</f>
        <v>32</v>
      </c>
      <c r="W169">
        <f>SUMIFS(COT!N:N,COT!$A:$A,YEAR(daily!$A169),COT!$B:$B,WEEKNUM(daily!$A169))</f>
        <v>34</v>
      </c>
      <c r="X169">
        <f>SUMIFS(COT!O:O,COT!$A:$A,YEAR(daily!$A169),COT!$B:$B,WEEKNUM(daily!$A169))</f>
        <v>33</v>
      </c>
      <c r="Y169">
        <f>SUMIFS(COT!P:P,COT!$A:$A,YEAR(daily!$A169),COT!$B:$B,WEEKNUM(daily!$A169))</f>
        <v>70</v>
      </c>
      <c r="Z169">
        <f>SUMIFS(COT!Q:Q,COT!$A:$A,YEAR(daily!$A169),COT!$B:$B,WEEKNUM(daily!$A169))</f>
        <v>80</v>
      </c>
      <c r="AA169">
        <f>SUMIFS(Saudi!B:B,Saudi!$A:$A,YEAR(daily!$A169))</f>
        <v>258.10000000000002</v>
      </c>
      <c r="AB169">
        <f>SUMIFS(Saudi!C:C,Saudi!$A:$A,YEAR(daily!$A169))</f>
        <v>235.471</v>
      </c>
      <c r="AC169">
        <f>SUMIFS(Saudi!F:F,Saudi!$A:$A,YEAR(daily!$A169))</f>
        <v>3468177</v>
      </c>
      <c r="AD169">
        <f>SUMIFS(Saudi!G:G,Saudi!$A:$A,YEAR(daily!$A169))</f>
        <v>30.206255765126471</v>
      </c>
      <c r="AE169">
        <f>SUMIFS(Saudi!H:H,Saudi!$A:$A,YEAR(daily!$A169))</f>
        <v>104760641.50072902</v>
      </c>
      <c r="AF169" s="5">
        <f t="shared" si="4"/>
        <v>10</v>
      </c>
      <c r="AG169" s="5">
        <f t="shared" si="5"/>
        <v>2000</v>
      </c>
    </row>
    <row r="170" spans="1:33">
      <c r="A170" s="3">
        <v>36829</v>
      </c>
      <c r="B170" s="1">
        <v>130650</v>
      </c>
      <c r="C170" s="1">
        <v>26406</v>
      </c>
      <c r="D170" s="1">
        <v>19029</v>
      </c>
      <c r="E170" s="1">
        <v>32.81</v>
      </c>
      <c r="F170" s="1">
        <v>30.91</v>
      </c>
      <c r="G170" s="1">
        <v>30.32</v>
      </c>
      <c r="H170" s="2">
        <v>46.5</v>
      </c>
      <c r="I170" s="2">
        <v>28.4</v>
      </c>
      <c r="J170" s="2">
        <v>77.900000000000006</v>
      </c>
      <c r="K170" s="2">
        <v>77.5</v>
      </c>
      <c r="L170">
        <f>SUMIFS(US!B:B,US!$D:$D,YEAR(daily!$A170),US!$E:$E,MONTH(daily!$A170))</f>
        <v>9077</v>
      </c>
      <c r="M170">
        <f>SUMIFS(US!C:C,US!$D:$D,YEAR(daily!$A170),US!$E:$E,MONTH(daily!$A170))</f>
        <v>19798</v>
      </c>
      <c r="N170">
        <f>SUMIFS(COT!E:E,COT!$A:$A,YEAR(daily!$A170),COT!$B:$B,WEEKNUM(daily!$A170))</f>
        <v>473142</v>
      </c>
      <c r="O170">
        <f>SUMIFS(COT!F:F,COT!$A:$A,YEAR(daily!$A170),COT!$B:$B,WEEKNUM(daily!$A170))</f>
        <v>39480</v>
      </c>
      <c r="P170">
        <f>SUMIFS(COT!G:G,COT!$A:$A,YEAR(daily!$A170),COT!$B:$B,WEEKNUM(daily!$A170))</f>
        <v>40373</v>
      </c>
      <c r="Q170">
        <f>SUMIFS(COT!H:H,COT!$A:$A,YEAR(daily!$A170),COT!$B:$B,WEEKNUM(daily!$A170))</f>
        <v>28343</v>
      </c>
      <c r="R170">
        <f>SUMIFS(COT!I:I,COT!$A:$A,YEAR(daily!$A170),COT!$B:$B,WEEKNUM(daily!$A170))</f>
        <v>364140</v>
      </c>
      <c r="S170">
        <f>SUMIFS(COT!J:J,COT!$A:$A,YEAR(daily!$A170),COT!$B:$B,WEEKNUM(daily!$A170))</f>
        <v>367876</v>
      </c>
      <c r="T170">
        <f>SUMIFS(COT!K:K,COT!$A:$A,YEAR(daily!$A170),COT!$B:$B,WEEKNUM(daily!$A170))</f>
        <v>41179</v>
      </c>
      <c r="U170">
        <f>SUMIFS(COT!L:L,COT!$A:$A,YEAR(daily!$A170),COT!$B:$B,WEEKNUM(daily!$A170))</f>
        <v>36550</v>
      </c>
      <c r="V170">
        <f>SUMIFS(COT!M:M,COT!$A:$A,YEAR(daily!$A170),COT!$B:$B,WEEKNUM(daily!$A170))</f>
        <v>32</v>
      </c>
      <c r="W170">
        <f>SUMIFS(COT!N:N,COT!$A:$A,YEAR(daily!$A170),COT!$B:$B,WEEKNUM(daily!$A170))</f>
        <v>33</v>
      </c>
      <c r="X170">
        <f>SUMIFS(COT!O:O,COT!$A:$A,YEAR(daily!$A170),COT!$B:$B,WEEKNUM(daily!$A170))</f>
        <v>34</v>
      </c>
      <c r="Y170">
        <f>SUMIFS(COT!P:P,COT!$A:$A,YEAR(daily!$A170),COT!$B:$B,WEEKNUM(daily!$A170))</f>
        <v>77</v>
      </c>
      <c r="Z170">
        <f>SUMIFS(COT!Q:Q,COT!$A:$A,YEAR(daily!$A170),COT!$B:$B,WEEKNUM(daily!$A170))</f>
        <v>86</v>
      </c>
      <c r="AA170">
        <f>SUMIFS(Saudi!B:B,Saudi!$A:$A,YEAR(daily!$A170))</f>
        <v>258.10000000000002</v>
      </c>
      <c r="AB170">
        <f>SUMIFS(Saudi!C:C,Saudi!$A:$A,YEAR(daily!$A170))</f>
        <v>235.471</v>
      </c>
      <c r="AC170">
        <f>SUMIFS(Saudi!F:F,Saudi!$A:$A,YEAR(daily!$A170))</f>
        <v>3468177</v>
      </c>
      <c r="AD170">
        <f>SUMIFS(Saudi!G:G,Saudi!$A:$A,YEAR(daily!$A170))</f>
        <v>30.206255765126471</v>
      </c>
      <c r="AE170">
        <f>SUMIFS(Saudi!H:H,Saudi!$A:$A,YEAR(daily!$A170))</f>
        <v>104760641.50072902</v>
      </c>
      <c r="AF170" s="5">
        <f t="shared" si="4"/>
        <v>10</v>
      </c>
      <c r="AG170" s="5">
        <f t="shared" si="5"/>
        <v>2000</v>
      </c>
    </row>
    <row r="171" spans="1:33">
      <c r="A171" s="3">
        <v>36830</v>
      </c>
      <c r="B171" s="1">
        <v>129835</v>
      </c>
      <c r="C171" s="1">
        <v>25848</v>
      </c>
      <c r="D171" s="1">
        <v>18236</v>
      </c>
      <c r="E171" s="1">
        <v>32.700000000000003</v>
      </c>
      <c r="F171" s="1">
        <v>30.85</v>
      </c>
      <c r="G171" s="1">
        <v>30.27</v>
      </c>
      <c r="H171" s="2">
        <v>46.5</v>
      </c>
      <c r="I171" s="2">
        <v>28.4</v>
      </c>
      <c r="J171" s="2">
        <v>77.900000000000006</v>
      </c>
      <c r="K171" s="2">
        <v>77.5</v>
      </c>
      <c r="L171">
        <f>SUMIFS(US!B:B,US!$D:$D,YEAR(daily!$A171),US!$E:$E,MONTH(daily!$A171))</f>
        <v>9077</v>
      </c>
      <c r="M171">
        <f>SUMIFS(US!C:C,US!$D:$D,YEAR(daily!$A171),US!$E:$E,MONTH(daily!$A171))</f>
        <v>19798</v>
      </c>
      <c r="N171">
        <f>SUMIFS(COT!E:E,COT!$A:$A,YEAR(daily!$A171),COT!$B:$B,WEEKNUM(daily!$A171))</f>
        <v>473142</v>
      </c>
      <c r="O171">
        <f>SUMIFS(COT!F:F,COT!$A:$A,YEAR(daily!$A171),COT!$B:$B,WEEKNUM(daily!$A171))</f>
        <v>39480</v>
      </c>
      <c r="P171">
        <f>SUMIFS(COT!G:G,COT!$A:$A,YEAR(daily!$A171),COT!$B:$B,WEEKNUM(daily!$A171))</f>
        <v>40373</v>
      </c>
      <c r="Q171">
        <f>SUMIFS(COT!H:H,COT!$A:$A,YEAR(daily!$A171),COT!$B:$B,WEEKNUM(daily!$A171))</f>
        <v>28343</v>
      </c>
      <c r="R171">
        <f>SUMIFS(COT!I:I,COT!$A:$A,YEAR(daily!$A171),COT!$B:$B,WEEKNUM(daily!$A171))</f>
        <v>364140</v>
      </c>
      <c r="S171">
        <f>SUMIFS(COT!J:J,COT!$A:$A,YEAR(daily!$A171),COT!$B:$B,WEEKNUM(daily!$A171))</f>
        <v>367876</v>
      </c>
      <c r="T171">
        <f>SUMIFS(COT!K:K,COT!$A:$A,YEAR(daily!$A171),COT!$B:$B,WEEKNUM(daily!$A171))</f>
        <v>41179</v>
      </c>
      <c r="U171">
        <f>SUMIFS(COT!L:L,COT!$A:$A,YEAR(daily!$A171),COT!$B:$B,WEEKNUM(daily!$A171))</f>
        <v>36550</v>
      </c>
      <c r="V171">
        <f>SUMIFS(COT!M:M,COT!$A:$A,YEAR(daily!$A171),COT!$B:$B,WEEKNUM(daily!$A171))</f>
        <v>32</v>
      </c>
      <c r="W171">
        <f>SUMIFS(COT!N:N,COT!$A:$A,YEAR(daily!$A171),COT!$B:$B,WEEKNUM(daily!$A171))</f>
        <v>33</v>
      </c>
      <c r="X171">
        <f>SUMIFS(COT!O:O,COT!$A:$A,YEAR(daily!$A171),COT!$B:$B,WEEKNUM(daily!$A171))</f>
        <v>34</v>
      </c>
      <c r="Y171">
        <f>SUMIFS(COT!P:P,COT!$A:$A,YEAR(daily!$A171),COT!$B:$B,WEEKNUM(daily!$A171))</f>
        <v>77</v>
      </c>
      <c r="Z171">
        <f>SUMIFS(COT!Q:Q,COT!$A:$A,YEAR(daily!$A171),COT!$B:$B,WEEKNUM(daily!$A171))</f>
        <v>86</v>
      </c>
      <c r="AA171">
        <f>SUMIFS(Saudi!B:B,Saudi!$A:$A,YEAR(daily!$A171))</f>
        <v>258.10000000000002</v>
      </c>
      <c r="AB171">
        <f>SUMIFS(Saudi!C:C,Saudi!$A:$A,YEAR(daily!$A171))</f>
        <v>235.471</v>
      </c>
      <c r="AC171">
        <f>SUMIFS(Saudi!F:F,Saudi!$A:$A,YEAR(daily!$A171))</f>
        <v>3468177</v>
      </c>
      <c r="AD171">
        <f>SUMIFS(Saudi!G:G,Saudi!$A:$A,YEAR(daily!$A171))</f>
        <v>30.206255765126471</v>
      </c>
      <c r="AE171">
        <f>SUMIFS(Saudi!H:H,Saudi!$A:$A,YEAR(daily!$A171))</f>
        <v>104760641.50072902</v>
      </c>
      <c r="AF171" s="5">
        <f t="shared" si="4"/>
        <v>10</v>
      </c>
      <c r="AG171" s="5">
        <f t="shared" si="5"/>
        <v>2000</v>
      </c>
    </row>
    <row r="172" spans="1:33">
      <c r="A172" s="3">
        <v>36831</v>
      </c>
      <c r="B172" s="1">
        <v>129531</v>
      </c>
      <c r="C172" s="1">
        <v>26078</v>
      </c>
      <c r="D172" s="1">
        <v>18362</v>
      </c>
      <c r="E172" s="1">
        <v>33.25</v>
      </c>
      <c r="F172" s="1">
        <v>31.17</v>
      </c>
      <c r="G172" s="1">
        <v>30.53</v>
      </c>
      <c r="H172" s="2">
        <v>46.5</v>
      </c>
      <c r="I172" s="2">
        <v>28.4</v>
      </c>
      <c r="J172" s="2">
        <v>77.900000000000006</v>
      </c>
      <c r="K172" s="2">
        <v>77.5</v>
      </c>
      <c r="L172">
        <f>SUMIFS(US!B:B,US!$D:$D,YEAR(daily!$A172),US!$E:$E,MONTH(daily!$A172))</f>
        <v>9086</v>
      </c>
      <c r="M172">
        <f>SUMIFS(US!C:C,US!$D:$D,YEAR(daily!$A172),US!$E:$E,MONTH(daily!$A172))</f>
        <v>19328</v>
      </c>
      <c r="N172">
        <f>SUMIFS(COT!E:E,COT!$A:$A,YEAR(daily!$A172),COT!$B:$B,WEEKNUM(daily!$A172))</f>
        <v>473142</v>
      </c>
      <c r="O172">
        <f>SUMIFS(COT!F:F,COT!$A:$A,YEAR(daily!$A172),COT!$B:$B,WEEKNUM(daily!$A172))</f>
        <v>39480</v>
      </c>
      <c r="P172">
        <f>SUMIFS(COT!G:G,COT!$A:$A,YEAR(daily!$A172),COT!$B:$B,WEEKNUM(daily!$A172))</f>
        <v>40373</v>
      </c>
      <c r="Q172">
        <f>SUMIFS(COT!H:H,COT!$A:$A,YEAR(daily!$A172),COT!$B:$B,WEEKNUM(daily!$A172))</f>
        <v>28343</v>
      </c>
      <c r="R172">
        <f>SUMIFS(COT!I:I,COT!$A:$A,YEAR(daily!$A172),COT!$B:$B,WEEKNUM(daily!$A172))</f>
        <v>364140</v>
      </c>
      <c r="S172">
        <f>SUMIFS(COT!J:J,COT!$A:$A,YEAR(daily!$A172),COT!$B:$B,WEEKNUM(daily!$A172))</f>
        <v>367876</v>
      </c>
      <c r="T172">
        <f>SUMIFS(COT!K:K,COT!$A:$A,YEAR(daily!$A172),COT!$B:$B,WEEKNUM(daily!$A172))</f>
        <v>41179</v>
      </c>
      <c r="U172">
        <f>SUMIFS(COT!L:L,COT!$A:$A,YEAR(daily!$A172),COT!$B:$B,WEEKNUM(daily!$A172))</f>
        <v>36550</v>
      </c>
      <c r="V172">
        <f>SUMIFS(COT!M:M,COT!$A:$A,YEAR(daily!$A172),COT!$B:$B,WEEKNUM(daily!$A172))</f>
        <v>32</v>
      </c>
      <c r="W172">
        <f>SUMIFS(COT!N:N,COT!$A:$A,YEAR(daily!$A172),COT!$B:$B,WEEKNUM(daily!$A172))</f>
        <v>33</v>
      </c>
      <c r="X172">
        <f>SUMIFS(COT!O:O,COT!$A:$A,YEAR(daily!$A172),COT!$B:$B,WEEKNUM(daily!$A172))</f>
        <v>34</v>
      </c>
      <c r="Y172">
        <f>SUMIFS(COT!P:P,COT!$A:$A,YEAR(daily!$A172),COT!$B:$B,WEEKNUM(daily!$A172))</f>
        <v>77</v>
      </c>
      <c r="Z172">
        <f>SUMIFS(COT!Q:Q,COT!$A:$A,YEAR(daily!$A172),COT!$B:$B,WEEKNUM(daily!$A172))</f>
        <v>86</v>
      </c>
      <c r="AA172">
        <f>SUMIFS(Saudi!B:B,Saudi!$A:$A,YEAR(daily!$A172))</f>
        <v>258.10000000000002</v>
      </c>
      <c r="AB172">
        <f>SUMIFS(Saudi!C:C,Saudi!$A:$A,YEAR(daily!$A172))</f>
        <v>235.471</v>
      </c>
      <c r="AC172">
        <f>SUMIFS(Saudi!F:F,Saudi!$A:$A,YEAR(daily!$A172))</f>
        <v>3468177</v>
      </c>
      <c r="AD172">
        <f>SUMIFS(Saudi!G:G,Saudi!$A:$A,YEAR(daily!$A172))</f>
        <v>30.206255765126471</v>
      </c>
      <c r="AE172">
        <f>SUMIFS(Saudi!H:H,Saudi!$A:$A,YEAR(daily!$A172))</f>
        <v>104760641.50072902</v>
      </c>
      <c r="AF172" s="5">
        <f t="shared" si="4"/>
        <v>11</v>
      </c>
      <c r="AG172" s="5">
        <f t="shared" si="5"/>
        <v>2000</v>
      </c>
    </row>
    <row r="173" spans="1:33">
      <c r="A173" s="3">
        <v>36832</v>
      </c>
      <c r="B173" s="1">
        <v>128433</v>
      </c>
      <c r="C173" s="1">
        <v>25973</v>
      </c>
      <c r="D173" s="1">
        <v>18397</v>
      </c>
      <c r="E173" s="1">
        <v>32.54</v>
      </c>
      <c r="F173" s="1">
        <v>30.48</v>
      </c>
      <c r="G173" s="1">
        <v>29.87</v>
      </c>
      <c r="H173" s="2">
        <v>46.5</v>
      </c>
      <c r="I173" s="2">
        <v>28.4</v>
      </c>
      <c r="J173" s="2">
        <v>77.900000000000006</v>
      </c>
      <c r="K173" s="2">
        <v>77.5</v>
      </c>
      <c r="L173">
        <f>SUMIFS(US!B:B,US!$D:$D,YEAR(daily!$A173),US!$E:$E,MONTH(daily!$A173))</f>
        <v>9086</v>
      </c>
      <c r="M173">
        <f>SUMIFS(US!C:C,US!$D:$D,YEAR(daily!$A173),US!$E:$E,MONTH(daily!$A173))</f>
        <v>19328</v>
      </c>
      <c r="N173">
        <f>SUMIFS(COT!E:E,COT!$A:$A,YEAR(daily!$A173),COT!$B:$B,WEEKNUM(daily!$A173))</f>
        <v>473142</v>
      </c>
      <c r="O173">
        <f>SUMIFS(COT!F:F,COT!$A:$A,YEAR(daily!$A173),COT!$B:$B,WEEKNUM(daily!$A173))</f>
        <v>39480</v>
      </c>
      <c r="P173">
        <f>SUMIFS(COT!G:G,COT!$A:$A,YEAR(daily!$A173),COT!$B:$B,WEEKNUM(daily!$A173))</f>
        <v>40373</v>
      </c>
      <c r="Q173">
        <f>SUMIFS(COT!H:H,COT!$A:$A,YEAR(daily!$A173),COT!$B:$B,WEEKNUM(daily!$A173))</f>
        <v>28343</v>
      </c>
      <c r="R173">
        <f>SUMIFS(COT!I:I,COT!$A:$A,YEAR(daily!$A173),COT!$B:$B,WEEKNUM(daily!$A173))</f>
        <v>364140</v>
      </c>
      <c r="S173">
        <f>SUMIFS(COT!J:J,COT!$A:$A,YEAR(daily!$A173),COT!$B:$B,WEEKNUM(daily!$A173))</f>
        <v>367876</v>
      </c>
      <c r="T173">
        <f>SUMIFS(COT!K:K,COT!$A:$A,YEAR(daily!$A173),COT!$B:$B,WEEKNUM(daily!$A173))</f>
        <v>41179</v>
      </c>
      <c r="U173">
        <f>SUMIFS(COT!L:L,COT!$A:$A,YEAR(daily!$A173),COT!$B:$B,WEEKNUM(daily!$A173))</f>
        <v>36550</v>
      </c>
      <c r="V173">
        <f>SUMIFS(COT!M:M,COT!$A:$A,YEAR(daily!$A173),COT!$B:$B,WEEKNUM(daily!$A173))</f>
        <v>32</v>
      </c>
      <c r="W173">
        <f>SUMIFS(COT!N:N,COT!$A:$A,YEAR(daily!$A173),COT!$B:$B,WEEKNUM(daily!$A173))</f>
        <v>33</v>
      </c>
      <c r="X173">
        <f>SUMIFS(COT!O:O,COT!$A:$A,YEAR(daily!$A173),COT!$B:$B,WEEKNUM(daily!$A173))</f>
        <v>34</v>
      </c>
      <c r="Y173">
        <f>SUMIFS(COT!P:P,COT!$A:$A,YEAR(daily!$A173),COT!$B:$B,WEEKNUM(daily!$A173))</f>
        <v>77</v>
      </c>
      <c r="Z173">
        <f>SUMIFS(COT!Q:Q,COT!$A:$A,YEAR(daily!$A173),COT!$B:$B,WEEKNUM(daily!$A173))</f>
        <v>86</v>
      </c>
      <c r="AA173">
        <f>SUMIFS(Saudi!B:B,Saudi!$A:$A,YEAR(daily!$A173))</f>
        <v>258.10000000000002</v>
      </c>
      <c r="AB173">
        <f>SUMIFS(Saudi!C:C,Saudi!$A:$A,YEAR(daily!$A173))</f>
        <v>235.471</v>
      </c>
      <c r="AC173">
        <f>SUMIFS(Saudi!F:F,Saudi!$A:$A,YEAR(daily!$A173))</f>
        <v>3468177</v>
      </c>
      <c r="AD173">
        <f>SUMIFS(Saudi!G:G,Saudi!$A:$A,YEAR(daily!$A173))</f>
        <v>30.206255765126471</v>
      </c>
      <c r="AE173">
        <f>SUMIFS(Saudi!H:H,Saudi!$A:$A,YEAR(daily!$A173))</f>
        <v>104760641.50072902</v>
      </c>
      <c r="AF173" s="5">
        <f t="shared" si="4"/>
        <v>11</v>
      </c>
      <c r="AG173" s="5">
        <f t="shared" si="5"/>
        <v>2000</v>
      </c>
    </row>
    <row r="174" spans="1:33">
      <c r="A174" s="3">
        <v>36833</v>
      </c>
      <c r="B174" s="1">
        <v>124605</v>
      </c>
      <c r="C174" s="1">
        <v>25974</v>
      </c>
      <c r="D174" s="1">
        <v>18044</v>
      </c>
      <c r="E174" s="1">
        <v>32.71</v>
      </c>
      <c r="F174" s="1">
        <v>30.73</v>
      </c>
      <c r="G174" s="1">
        <v>30.11</v>
      </c>
      <c r="H174" s="2">
        <v>46.5</v>
      </c>
      <c r="I174" s="2">
        <v>28.4</v>
      </c>
      <c r="J174" s="2">
        <v>77.900000000000006</v>
      </c>
      <c r="K174" s="2">
        <v>77.5</v>
      </c>
      <c r="L174">
        <f>SUMIFS(US!B:B,US!$D:$D,YEAR(daily!$A174),US!$E:$E,MONTH(daily!$A174))</f>
        <v>9086</v>
      </c>
      <c r="M174">
        <f>SUMIFS(US!C:C,US!$D:$D,YEAR(daily!$A174),US!$E:$E,MONTH(daily!$A174))</f>
        <v>19328</v>
      </c>
      <c r="N174">
        <f>SUMIFS(COT!E:E,COT!$A:$A,YEAR(daily!$A174),COT!$B:$B,WEEKNUM(daily!$A174))</f>
        <v>473142</v>
      </c>
      <c r="O174">
        <f>SUMIFS(COT!F:F,COT!$A:$A,YEAR(daily!$A174),COT!$B:$B,WEEKNUM(daily!$A174))</f>
        <v>39480</v>
      </c>
      <c r="P174">
        <f>SUMIFS(COT!G:G,COT!$A:$A,YEAR(daily!$A174),COT!$B:$B,WEEKNUM(daily!$A174))</f>
        <v>40373</v>
      </c>
      <c r="Q174">
        <f>SUMIFS(COT!H:H,COT!$A:$A,YEAR(daily!$A174),COT!$B:$B,WEEKNUM(daily!$A174))</f>
        <v>28343</v>
      </c>
      <c r="R174">
        <f>SUMIFS(COT!I:I,COT!$A:$A,YEAR(daily!$A174),COT!$B:$B,WEEKNUM(daily!$A174))</f>
        <v>364140</v>
      </c>
      <c r="S174">
        <f>SUMIFS(COT!J:J,COT!$A:$A,YEAR(daily!$A174),COT!$B:$B,WEEKNUM(daily!$A174))</f>
        <v>367876</v>
      </c>
      <c r="T174">
        <f>SUMIFS(COT!K:K,COT!$A:$A,YEAR(daily!$A174),COT!$B:$B,WEEKNUM(daily!$A174))</f>
        <v>41179</v>
      </c>
      <c r="U174">
        <f>SUMIFS(COT!L:L,COT!$A:$A,YEAR(daily!$A174),COT!$B:$B,WEEKNUM(daily!$A174))</f>
        <v>36550</v>
      </c>
      <c r="V174">
        <f>SUMIFS(COT!M:M,COT!$A:$A,YEAR(daily!$A174),COT!$B:$B,WEEKNUM(daily!$A174))</f>
        <v>32</v>
      </c>
      <c r="W174">
        <f>SUMIFS(COT!N:N,COT!$A:$A,YEAR(daily!$A174),COT!$B:$B,WEEKNUM(daily!$A174))</f>
        <v>33</v>
      </c>
      <c r="X174">
        <f>SUMIFS(COT!O:O,COT!$A:$A,YEAR(daily!$A174),COT!$B:$B,WEEKNUM(daily!$A174))</f>
        <v>34</v>
      </c>
      <c r="Y174">
        <f>SUMIFS(COT!P:P,COT!$A:$A,YEAR(daily!$A174),COT!$B:$B,WEEKNUM(daily!$A174))</f>
        <v>77</v>
      </c>
      <c r="Z174">
        <f>SUMIFS(COT!Q:Q,COT!$A:$A,YEAR(daily!$A174),COT!$B:$B,WEEKNUM(daily!$A174))</f>
        <v>86</v>
      </c>
      <c r="AA174">
        <f>SUMIFS(Saudi!B:B,Saudi!$A:$A,YEAR(daily!$A174))</f>
        <v>258.10000000000002</v>
      </c>
      <c r="AB174">
        <f>SUMIFS(Saudi!C:C,Saudi!$A:$A,YEAR(daily!$A174))</f>
        <v>235.471</v>
      </c>
      <c r="AC174">
        <f>SUMIFS(Saudi!F:F,Saudi!$A:$A,YEAR(daily!$A174))</f>
        <v>3468177</v>
      </c>
      <c r="AD174">
        <f>SUMIFS(Saudi!G:G,Saudi!$A:$A,YEAR(daily!$A174))</f>
        <v>30.206255765126471</v>
      </c>
      <c r="AE174">
        <f>SUMIFS(Saudi!H:H,Saudi!$A:$A,YEAR(daily!$A174))</f>
        <v>104760641.50072902</v>
      </c>
      <c r="AF174" s="5">
        <f t="shared" si="4"/>
        <v>11</v>
      </c>
      <c r="AG174" s="5">
        <f t="shared" si="5"/>
        <v>2000</v>
      </c>
    </row>
    <row r="175" spans="1:33">
      <c r="A175" s="3">
        <v>36836</v>
      </c>
      <c r="B175" s="1">
        <v>121330</v>
      </c>
      <c r="C175" s="1">
        <v>26442</v>
      </c>
      <c r="D175" s="1">
        <v>18250</v>
      </c>
      <c r="E175" s="1">
        <v>32.86</v>
      </c>
      <c r="F175" s="1">
        <v>30.84</v>
      </c>
      <c r="G175" s="1">
        <v>30.21</v>
      </c>
      <c r="H175" s="2">
        <v>46.5</v>
      </c>
      <c r="I175" s="2">
        <v>28.4</v>
      </c>
      <c r="J175" s="2">
        <v>77.900000000000006</v>
      </c>
      <c r="K175" s="2">
        <v>77.5</v>
      </c>
      <c r="L175">
        <f>SUMIFS(US!B:B,US!$D:$D,YEAR(daily!$A175),US!$E:$E,MONTH(daily!$A175))</f>
        <v>9086</v>
      </c>
      <c r="M175">
        <f>SUMIFS(US!C:C,US!$D:$D,YEAR(daily!$A175),US!$E:$E,MONTH(daily!$A175))</f>
        <v>19328</v>
      </c>
      <c r="N175">
        <f>SUMIFS(COT!E:E,COT!$A:$A,YEAR(daily!$A175),COT!$B:$B,WEEKNUM(daily!$A175))</f>
        <v>473773</v>
      </c>
      <c r="O175">
        <f>SUMIFS(COT!F:F,COT!$A:$A,YEAR(daily!$A175),COT!$B:$B,WEEKNUM(daily!$A175))</f>
        <v>36366</v>
      </c>
      <c r="P175">
        <f>SUMIFS(COT!G:G,COT!$A:$A,YEAR(daily!$A175),COT!$B:$B,WEEKNUM(daily!$A175))</f>
        <v>38150</v>
      </c>
      <c r="Q175">
        <f>SUMIFS(COT!H:H,COT!$A:$A,YEAR(daily!$A175),COT!$B:$B,WEEKNUM(daily!$A175))</f>
        <v>32454</v>
      </c>
      <c r="R175">
        <f>SUMIFS(COT!I:I,COT!$A:$A,YEAR(daily!$A175),COT!$B:$B,WEEKNUM(daily!$A175))</f>
        <v>361279</v>
      </c>
      <c r="S175">
        <f>SUMIFS(COT!J:J,COT!$A:$A,YEAR(daily!$A175),COT!$B:$B,WEEKNUM(daily!$A175))</f>
        <v>365199</v>
      </c>
      <c r="T175">
        <f>SUMIFS(COT!K:K,COT!$A:$A,YEAR(daily!$A175),COT!$B:$B,WEEKNUM(daily!$A175))</f>
        <v>43674</v>
      </c>
      <c r="U175">
        <f>SUMIFS(COT!L:L,COT!$A:$A,YEAR(daily!$A175),COT!$B:$B,WEEKNUM(daily!$A175))</f>
        <v>37970</v>
      </c>
      <c r="V175">
        <f>SUMIFS(COT!M:M,COT!$A:$A,YEAR(daily!$A175),COT!$B:$B,WEEKNUM(daily!$A175))</f>
        <v>26</v>
      </c>
      <c r="W175">
        <f>SUMIFS(COT!N:N,COT!$A:$A,YEAR(daily!$A175),COT!$B:$B,WEEKNUM(daily!$A175))</f>
        <v>35</v>
      </c>
      <c r="X175">
        <f>SUMIFS(COT!O:O,COT!$A:$A,YEAR(daily!$A175),COT!$B:$B,WEEKNUM(daily!$A175))</f>
        <v>32</v>
      </c>
      <c r="Y175">
        <f>SUMIFS(COT!P:P,COT!$A:$A,YEAR(daily!$A175),COT!$B:$B,WEEKNUM(daily!$A175))</f>
        <v>78</v>
      </c>
      <c r="Z175">
        <f>SUMIFS(COT!Q:Q,COT!$A:$A,YEAR(daily!$A175),COT!$B:$B,WEEKNUM(daily!$A175))</f>
        <v>88</v>
      </c>
      <c r="AA175">
        <f>SUMIFS(Saudi!B:B,Saudi!$A:$A,YEAR(daily!$A175))</f>
        <v>258.10000000000002</v>
      </c>
      <c r="AB175">
        <f>SUMIFS(Saudi!C:C,Saudi!$A:$A,YEAR(daily!$A175))</f>
        <v>235.471</v>
      </c>
      <c r="AC175">
        <f>SUMIFS(Saudi!F:F,Saudi!$A:$A,YEAR(daily!$A175))</f>
        <v>3468177</v>
      </c>
      <c r="AD175">
        <f>SUMIFS(Saudi!G:G,Saudi!$A:$A,YEAR(daily!$A175))</f>
        <v>30.206255765126471</v>
      </c>
      <c r="AE175">
        <f>SUMIFS(Saudi!H:H,Saudi!$A:$A,YEAR(daily!$A175))</f>
        <v>104760641.50072902</v>
      </c>
      <c r="AF175" s="5">
        <f t="shared" si="4"/>
        <v>11</v>
      </c>
      <c r="AG175" s="5">
        <f t="shared" si="5"/>
        <v>2000</v>
      </c>
    </row>
    <row r="176" spans="1:33">
      <c r="A176" s="3">
        <v>36837</v>
      </c>
      <c r="B176" s="1">
        <v>113232</v>
      </c>
      <c r="C176" s="1">
        <v>26113</v>
      </c>
      <c r="D176" s="1">
        <v>18951</v>
      </c>
      <c r="E176" s="1">
        <v>33.4</v>
      </c>
      <c r="F176" s="1">
        <v>31.34</v>
      </c>
      <c r="G176" s="1">
        <v>30.66</v>
      </c>
      <c r="H176" s="2">
        <v>46.5</v>
      </c>
      <c r="I176" s="2">
        <v>28.4</v>
      </c>
      <c r="J176" s="2">
        <v>77.900000000000006</v>
      </c>
      <c r="K176" s="2">
        <v>77.5</v>
      </c>
      <c r="L176">
        <f>SUMIFS(US!B:B,US!$D:$D,YEAR(daily!$A176),US!$E:$E,MONTH(daily!$A176))</f>
        <v>9086</v>
      </c>
      <c r="M176">
        <f>SUMIFS(US!C:C,US!$D:$D,YEAR(daily!$A176),US!$E:$E,MONTH(daily!$A176))</f>
        <v>19328</v>
      </c>
      <c r="N176">
        <f>SUMIFS(COT!E:E,COT!$A:$A,YEAR(daily!$A176),COT!$B:$B,WEEKNUM(daily!$A176))</f>
        <v>473773</v>
      </c>
      <c r="O176">
        <f>SUMIFS(COT!F:F,COT!$A:$A,YEAR(daily!$A176),COT!$B:$B,WEEKNUM(daily!$A176))</f>
        <v>36366</v>
      </c>
      <c r="P176">
        <f>SUMIFS(COT!G:G,COT!$A:$A,YEAR(daily!$A176),COT!$B:$B,WEEKNUM(daily!$A176))</f>
        <v>38150</v>
      </c>
      <c r="Q176">
        <f>SUMIFS(COT!H:H,COT!$A:$A,YEAR(daily!$A176),COT!$B:$B,WEEKNUM(daily!$A176))</f>
        <v>32454</v>
      </c>
      <c r="R176">
        <f>SUMIFS(COT!I:I,COT!$A:$A,YEAR(daily!$A176),COT!$B:$B,WEEKNUM(daily!$A176))</f>
        <v>361279</v>
      </c>
      <c r="S176">
        <f>SUMIFS(COT!J:J,COT!$A:$A,YEAR(daily!$A176),COT!$B:$B,WEEKNUM(daily!$A176))</f>
        <v>365199</v>
      </c>
      <c r="T176">
        <f>SUMIFS(COT!K:K,COT!$A:$A,YEAR(daily!$A176),COT!$B:$B,WEEKNUM(daily!$A176))</f>
        <v>43674</v>
      </c>
      <c r="U176">
        <f>SUMIFS(COT!L:L,COT!$A:$A,YEAR(daily!$A176),COT!$B:$B,WEEKNUM(daily!$A176))</f>
        <v>37970</v>
      </c>
      <c r="V176">
        <f>SUMIFS(COT!M:M,COT!$A:$A,YEAR(daily!$A176),COT!$B:$B,WEEKNUM(daily!$A176))</f>
        <v>26</v>
      </c>
      <c r="W176">
        <f>SUMIFS(COT!N:N,COT!$A:$A,YEAR(daily!$A176),COT!$B:$B,WEEKNUM(daily!$A176))</f>
        <v>35</v>
      </c>
      <c r="X176">
        <f>SUMIFS(COT!O:O,COT!$A:$A,YEAR(daily!$A176),COT!$B:$B,WEEKNUM(daily!$A176))</f>
        <v>32</v>
      </c>
      <c r="Y176">
        <f>SUMIFS(COT!P:P,COT!$A:$A,YEAR(daily!$A176),COT!$B:$B,WEEKNUM(daily!$A176))</f>
        <v>78</v>
      </c>
      <c r="Z176">
        <f>SUMIFS(COT!Q:Q,COT!$A:$A,YEAR(daily!$A176),COT!$B:$B,WEEKNUM(daily!$A176))</f>
        <v>88</v>
      </c>
      <c r="AA176">
        <f>SUMIFS(Saudi!B:B,Saudi!$A:$A,YEAR(daily!$A176))</f>
        <v>258.10000000000002</v>
      </c>
      <c r="AB176">
        <f>SUMIFS(Saudi!C:C,Saudi!$A:$A,YEAR(daily!$A176))</f>
        <v>235.471</v>
      </c>
      <c r="AC176">
        <f>SUMIFS(Saudi!F:F,Saudi!$A:$A,YEAR(daily!$A176))</f>
        <v>3468177</v>
      </c>
      <c r="AD176">
        <f>SUMIFS(Saudi!G:G,Saudi!$A:$A,YEAR(daily!$A176))</f>
        <v>30.206255765126471</v>
      </c>
      <c r="AE176">
        <f>SUMIFS(Saudi!H:H,Saudi!$A:$A,YEAR(daily!$A176))</f>
        <v>104760641.50072902</v>
      </c>
      <c r="AF176" s="5">
        <f t="shared" si="4"/>
        <v>11</v>
      </c>
      <c r="AG176" s="5">
        <f t="shared" si="5"/>
        <v>2000</v>
      </c>
    </row>
    <row r="177" spans="1:33">
      <c r="A177" s="3">
        <v>36838</v>
      </c>
      <c r="B177" s="1">
        <v>107885</v>
      </c>
      <c r="C177" s="1">
        <v>26687</v>
      </c>
      <c r="D177" s="1">
        <v>19130</v>
      </c>
      <c r="E177" s="1">
        <v>33.24</v>
      </c>
      <c r="F177" s="1">
        <v>31.38</v>
      </c>
      <c r="G177" s="1">
        <v>30.68</v>
      </c>
      <c r="H177" s="2">
        <v>46.5</v>
      </c>
      <c r="I177" s="2">
        <v>28.4</v>
      </c>
      <c r="J177" s="2">
        <v>77.900000000000006</v>
      </c>
      <c r="K177" s="2">
        <v>77.5</v>
      </c>
      <c r="L177">
        <f>SUMIFS(US!B:B,US!$D:$D,YEAR(daily!$A177),US!$E:$E,MONTH(daily!$A177))</f>
        <v>9086</v>
      </c>
      <c r="M177">
        <f>SUMIFS(US!C:C,US!$D:$D,YEAR(daily!$A177),US!$E:$E,MONTH(daily!$A177))</f>
        <v>19328</v>
      </c>
      <c r="N177">
        <f>SUMIFS(COT!E:E,COT!$A:$A,YEAR(daily!$A177),COT!$B:$B,WEEKNUM(daily!$A177))</f>
        <v>473773</v>
      </c>
      <c r="O177">
        <f>SUMIFS(COT!F:F,COT!$A:$A,YEAR(daily!$A177),COT!$B:$B,WEEKNUM(daily!$A177))</f>
        <v>36366</v>
      </c>
      <c r="P177">
        <f>SUMIFS(COT!G:G,COT!$A:$A,YEAR(daily!$A177),COT!$B:$B,WEEKNUM(daily!$A177))</f>
        <v>38150</v>
      </c>
      <c r="Q177">
        <f>SUMIFS(COT!H:H,COT!$A:$A,YEAR(daily!$A177),COT!$B:$B,WEEKNUM(daily!$A177))</f>
        <v>32454</v>
      </c>
      <c r="R177">
        <f>SUMIFS(COT!I:I,COT!$A:$A,YEAR(daily!$A177),COT!$B:$B,WEEKNUM(daily!$A177))</f>
        <v>361279</v>
      </c>
      <c r="S177">
        <f>SUMIFS(COT!J:J,COT!$A:$A,YEAR(daily!$A177),COT!$B:$B,WEEKNUM(daily!$A177))</f>
        <v>365199</v>
      </c>
      <c r="T177">
        <f>SUMIFS(COT!K:K,COT!$A:$A,YEAR(daily!$A177),COT!$B:$B,WEEKNUM(daily!$A177))</f>
        <v>43674</v>
      </c>
      <c r="U177">
        <f>SUMIFS(COT!L:L,COT!$A:$A,YEAR(daily!$A177),COT!$B:$B,WEEKNUM(daily!$A177))</f>
        <v>37970</v>
      </c>
      <c r="V177">
        <f>SUMIFS(COT!M:M,COT!$A:$A,YEAR(daily!$A177),COT!$B:$B,WEEKNUM(daily!$A177))</f>
        <v>26</v>
      </c>
      <c r="W177">
        <f>SUMIFS(COT!N:N,COT!$A:$A,YEAR(daily!$A177),COT!$B:$B,WEEKNUM(daily!$A177))</f>
        <v>35</v>
      </c>
      <c r="X177">
        <f>SUMIFS(COT!O:O,COT!$A:$A,YEAR(daily!$A177),COT!$B:$B,WEEKNUM(daily!$A177))</f>
        <v>32</v>
      </c>
      <c r="Y177">
        <f>SUMIFS(COT!P:P,COT!$A:$A,YEAR(daily!$A177),COT!$B:$B,WEEKNUM(daily!$A177))</f>
        <v>78</v>
      </c>
      <c r="Z177">
        <f>SUMIFS(COT!Q:Q,COT!$A:$A,YEAR(daily!$A177),COT!$B:$B,WEEKNUM(daily!$A177))</f>
        <v>88</v>
      </c>
      <c r="AA177">
        <f>SUMIFS(Saudi!B:B,Saudi!$A:$A,YEAR(daily!$A177))</f>
        <v>258.10000000000002</v>
      </c>
      <c r="AB177">
        <f>SUMIFS(Saudi!C:C,Saudi!$A:$A,YEAR(daily!$A177))</f>
        <v>235.471</v>
      </c>
      <c r="AC177">
        <f>SUMIFS(Saudi!F:F,Saudi!$A:$A,YEAR(daily!$A177))</f>
        <v>3468177</v>
      </c>
      <c r="AD177">
        <f>SUMIFS(Saudi!G:G,Saudi!$A:$A,YEAR(daily!$A177))</f>
        <v>30.206255765126471</v>
      </c>
      <c r="AE177">
        <f>SUMIFS(Saudi!H:H,Saudi!$A:$A,YEAR(daily!$A177))</f>
        <v>104760641.50072902</v>
      </c>
      <c r="AF177" s="5">
        <f t="shared" si="4"/>
        <v>11</v>
      </c>
      <c r="AG177" s="5">
        <f t="shared" si="5"/>
        <v>2000</v>
      </c>
    </row>
    <row r="178" spans="1:33">
      <c r="A178" s="3">
        <v>36839</v>
      </c>
      <c r="B178" s="1">
        <v>101656</v>
      </c>
      <c r="C178" s="1">
        <v>29488</v>
      </c>
      <c r="D178" s="1">
        <v>19839</v>
      </c>
      <c r="E178" s="1">
        <v>33.92</v>
      </c>
      <c r="F178" s="1">
        <v>32.07</v>
      </c>
      <c r="G178" s="1">
        <v>31.32</v>
      </c>
      <c r="H178" s="2">
        <v>46.5</v>
      </c>
      <c r="I178" s="2">
        <v>28.4</v>
      </c>
      <c r="J178" s="2">
        <v>77.900000000000006</v>
      </c>
      <c r="K178" s="2">
        <v>77.5</v>
      </c>
      <c r="L178">
        <f>SUMIFS(US!B:B,US!$D:$D,YEAR(daily!$A178),US!$E:$E,MONTH(daily!$A178))</f>
        <v>9086</v>
      </c>
      <c r="M178">
        <f>SUMIFS(US!C:C,US!$D:$D,YEAR(daily!$A178),US!$E:$E,MONTH(daily!$A178))</f>
        <v>19328</v>
      </c>
      <c r="N178">
        <f>SUMIFS(COT!E:E,COT!$A:$A,YEAR(daily!$A178),COT!$B:$B,WEEKNUM(daily!$A178))</f>
        <v>473773</v>
      </c>
      <c r="O178">
        <f>SUMIFS(COT!F:F,COT!$A:$A,YEAR(daily!$A178),COT!$B:$B,WEEKNUM(daily!$A178))</f>
        <v>36366</v>
      </c>
      <c r="P178">
        <f>SUMIFS(COT!G:G,COT!$A:$A,YEAR(daily!$A178),COT!$B:$B,WEEKNUM(daily!$A178))</f>
        <v>38150</v>
      </c>
      <c r="Q178">
        <f>SUMIFS(COT!H:H,COT!$A:$A,YEAR(daily!$A178),COT!$B:$B,WEEKNUM(daily!$A178))</f>
        <v>32454</v>
      </c>
      <c r="R178">
        <f>SUMIFS(COT!I:I,COT!$A:$A,YEAR(daily!$A178),COT!$B:$B,WEEKNUM(daily!$A178))</f>
        <v>361279</v>
      </c>
      <c r="S178">
        <f>SUMIFS(COT!J:J,COT!$A:$A,YEAR(daily!$A178),COT!$B:$B,WEEKNUM(daily!$A178))</f>
        <v>365199</v>
      </c>
      <c r="T178">
        <f>SUMIFS(COT!K:K,COT!$A:$A,YEAR(daily!$A178),COT!$B:$B,WEEKNUM(daily!$A178))</f>
        <v>43674</v>
      </c>
      <c r="U178">
        <f>SUMIFS(COT!L:L,COT!$A:$A,YEAR(daily!$A178),COT!$B:$B,WEEKNUM(daily!$A178))</f>
        <v>37970</v>
      </c>
      <c r="V178">
        <f>SUMIFS(COT!M:M,COT!$A:$A,YEAR(daily!$A178),COT!$B:$B,WEEKNUM(daily!$A178))</f>
        <v>26</v>
      </c>
      <c r="W178">
        <f>SUMIFS(COT!N:N,COT!$A:$A,YEAR(daily!$A178),COT!$B:$B,WEEKNUM(daily!$A178))</f>
        <v>35</v>
      </c>
      <c r="X178">
        <f>SUMIFS(COT!O:O,COT!$A:$A,YEAR(daily!$A178),COT!$B:$B,WEEKNUM(daily!$A178))</f>
        <v>32</v>
      </c>
      <c r="Y178">
        <f>SUMIFS(COT!P:P,COT!$A:$A,YEAR(daily!$A178),COT!$B:$B,WEEKNUM(daily!$A178))</f>
        <v>78</v>
      </c>
      <c r="Z178">
        <f>SUMIFS(COT!Q:Q,COT!$A:$A,YEAR(daily!$A178),COT!$B:$B,WEEKNUM(daily!$A178))</f>
        <v>88</v>
      </c>
      <c r="AA178">
        <f>SUMIFS(Saudi!B:B,Saudi!$A:$A,YEAR(daily!$A178))</f>
        <v>258.10000000000002</v>
      </c>
      <c r="AB178">
        <f>SUMIFS(Saudi!C:C,Saudi!$A:$A,YEAR(daily!$A178))</f>
        <v>235.471</v>
      </c>
      <c r="AC178">
        <f>SUMIFS(Saudi!F:F,Saudi!$A:$A,YEAR(daily!$A178))</f>
        <v>3468177</v>
      </c>
      <c r="AD178">
        <f>SUMIFS(Saudi!G:G,Saudi!$A:$A,YEAR(daily!$A178))</f>
        <v>30.206255765126471</v>
      </c>
      <c r="AE178">
        <f>SUMIFS(Saudi!H:H,Saudi!$A:$A,YEAR(daily!$A178))</f>
        <v>104760641.50072902</v>
      </c>
      <c r="AF178" s="5">
        <f t="shared" si="4"/>
        <v>11</v>
      </c>
      <c r="AG178" s="5">
        <f t="shared" si="5"/>
        <v>2000</v>
      </c>
    </row>
    <row r="179" spans="1:33">
      <c r="A179" s="3">
        <v>36840</v>
      </c>
      <c r="B179" s="1">
        <v>96181</v>
      </c>
      <c r="C179" s="1">
        <v>31156</v>
      </c>
      <c r="D179" s="1">
        <v>20213</v>
      </c>
      <c r="E179" s="1">
        <v>34.020000000000003</v>
      </c>
      <c r="F179" s="1">
        <v>32.159999999999997</v>
      </c>
      <c r="G179" s="1">
        <v>31.36</v>
      </c>
      <c r="H179" s="2">
        <v>46.5</v>
      </c>
      <c r="I179" s="2">
        <v>28.4</v>
      </c>
      <c r="J179" s="2">
        <v>77.900000000000006</v>
      </c>
      <c r="K179" s="2">
        <v>77.5</v>
      </c>
      <c r="L179">
        <f>SUMIFS(US!B:B,US!$D:$D,YEAR(daily!$A179),US!$E:$E,MONTH(daily!$A179))</f>
        <v>9086</v>
      </c>
      <c r="M179">
        <f>SUMIFS(US!C:C,US!$D:$D,YEAR(daily!$A179),US!$E:$E,MONTH(daily!$A179))</f>
        <v>19328</v>
      </c>
      <c r="N179">
        <f>SUMIFS(COT!E:E,COT!$A:$A,YEAR(daily!$A179),COT!$B:$B,WEEKNUM(daily!$A179))</f>
        <v>473773</v>
      </c>
      <c r="O179">
        <f>SUMIFS(COT!F:F,COT!$A:$A,YEAR(daily!$A179),COT!$B:$B,WEEKNUM(daily!$A179))</f>
        <v>36366</v>
      </c>
      <c r="P179">
        <f>SUMIFS(COT!G:G,COT!$A:$A,YEAR(daily!$A179),COT!$B:$B,WEEKNUM(daily!$A179))</f>
        <v>38150</v>
      </c>
      <c r="Q179">
        <f>SUMIFS(COT!H:H,COT!$A:$A,YEAR(daily!$A179),COT!$B:$B,WEEKNUM(daily!$A179))</f>
        <v>32454</v>
      </c>
      <c r="R179">
        <f>SUMIFS(COT!I:I,COT!$A:$A,YEAR(daily!$A179),COT!$B:$B,WEEKNUM(daily!$A179))</f>
        <v>361279</v>
      </c>
      <c r="S179">
        <f>SUMIFS(COT!J:J,COT!$A:$A,YEAR(daily!$A179),COT!$B:$B,WEEKNUM(daily!$A179))</f>
        <v>365199</v>
      </c>
      <c r="T179">
        <f>SUMIFS(COT!K:K,COT!$A:$A,YEAR(daily!$A179),COT!$B:$B,WEEKNUM(daily!$A179))</f>
        <v>43674</v>
      </c>
      <c r="U179">
        <f>SUMIFS(COT!L:L,COT!$A:$A,YEAR(daily!$A179),COT!$B:$B,WEEKNUM(daily!$A179))</f>
        <v>37970</v>
      </c>
      <c r="V179">
        <f>SUMIFS(COT!M:M,COT!$A:$A,YEAR(daily!$A179),COT!$B:$B,WEEKNUM(daily!$A179))</f>
        <v>26</v>
      </c>
      <c r="W179">
        <f>SUMIFS(COT!N:N,COT!$A:$A,YEAR(daily!$A179),COT!$B:$B,WEEKNUM(daily!$A179))</f>
        <v>35</v>
      </c>
      <c r="X179">
        <f>SUMIFS(COT!O:O,COT!$A:$A,YEAR(daily!$A179),COT!$B:$B,WEEKNUM(daily!$A179))</f>
        <v>32</v>
      </c>
      <c r="Y179">
        <f>SUMIFS(COT!P:P,COT!$A:$A,YEAR(daily!$A179),COT!$B:$B,WEEKNUM(daily!$A179))</f>
        <v>78</v>
      </c>
      <c r="Z179">
        <f>SUMIFS(COT!Q:Q,COT!$A:$A,YEAR(daily!$A179),COT!$B:$B,WEEKNUM(daily!$A179))</f>
        <v>88</v>
      </c>
      <c r="AA179">
        <f>SUMIFS(Saudi!B:B,Saudi!$A:$A,YEAR(daily!$A179))</f>
        <v>258.10000000000002</v>
      </c>
      <c r="AB179">
        <f>SUMIFS(Saudi!C:C,Saudi!$A:$A,YEAR(daily!$A179))</f>
        <v>235.471</v>
      </c>
      <c r="AC179">
        <f>SUMIFS(Saudi!F:F,Saudi!$A:$A,YEAR(daily!$A179))</f>
        <v>3468177</v>
      </c>
      <c r="AD179">
        <f>SUMIFS(Saudi!G:G,Saudi!$A:$A,YEAR(daily!$A179))</f>
        <v>30.206255765126471</v>
      </c>
      <c r="AE179">
        <f>SUMIFS(Saudi!H:H,Saudi!$A:$A,YEAR(daily!$A179))</f>
        <v>104760641.50072902</v>
      </c>
      <c r="AF179" s="5">
        <f t="shared" si="4"/>
        <v>11</v>
      </c>
      <c r="AG179" s="5">
        <f t="shared" si="5"/>
        <v>2000</v>
      </c>
    </row>
    <row r="180" spans="1:33">
      <c r="A180" s="3">
        <v>36843</v>
      </c>
      <c r="B180" s="1">
        <v>88191</v>
      </c>
      <c r="C180" s="1">
        <v>33481</v>
      </c>
      <c r="D180" s="1">
        <v>20267</v>
      </c>
      <c r="E180" s="1">
        <v>34.47</v>
      </c>
      <c r="F180" s="1">
        <v>32.58</v>
      </c>
      <c r="G180" s="1">
        <v>31.68</v>
      </c>
      <c r="H180" s="2">
        <v>46.5</v>
      </c>
      <c r="I180" s="2">
        <v>28.4</v>
      </c>
      <c r="J180" s="2">
        <v>77.900000000000006</v>
      </c>
      <c r="K180" s="2">
        <v>77.5</v>
      </c>
      <c r="L180">
        <f>SUMIFS(US!B:B,US!$D:$D,YEAR(daily!$A180),US!$E:$E,MONTH(daily!$A180))</f>
        <v>9086</v>
      </c>
      <c r="M180">
        <f>SUMIFS(US!C:C,US!$D:$D,YEAR(daily!$A180),US!$E:$E,MONTH(daily!$A180))</f>
        <v>19328</v>
      </c>
      <c r="N180">
        <f>SUMIFS(COT!E:E,COT!$A:$A,YEAR(daily!$A180),COT!$B:$B,WEEKNUM(daily!$A180))</f>
        <v>491956</v>
      </c>
      <c r="O180">
        <f>SUMIFS(COT!F:F,COT!$A:$A,YEAR(daily!$A180),COT!$B:$B,WEEKNUM(daily!$A180))</f>
        <v>45158</v>
      </c>
      <c r="P180">
        <f>SUMIFS(COT!G:G,COT!$A:$A,YEAR(daily!$A180),COT!$B:$B,WEEKNUM(daily!$A180))</f>
        <v>36715</v>
      </c>
      <c r="Q180">
        <f>SUMIFS(COT!H:H,COT!$A:$A,YEAR(daily!$A180),COT!$B:$B,WEEKNUM(daily!$A180))</f>
        <v>34866</v>
      </c>
      <c r="R180">
        <f>SUMIFS(COT!I:I,COT!$A:$A,YEAR(daily!$A180),COT!$B:$B,WEEKNUM(daily!$A180))</f>
        <v>367635</v>
      </c>
      <c r="S180">
        <f>SUMIFS(COT!J:J,COT!$A:$A,YEAR(daily!$A180),COT!$B:$B,WEEKNUM(daily!$A180))</f>
        <v>377767</v>
      </c>
      <c r="T180">
        <f>SUMIFS(COT!K:K,COT!$A:$A,YEAR(daily!$A180),COT!$B:$B,WEEKNUM(daily!$A180))</f>
        <v>44297</v>
      </c>
      <c r="U180">
        <f>SUMIFS(COT!L:L,COT!$A:$A,YEAR(daily!$A180),COT!$B:$B,WEEKNUM(daily!$A180))</f>
        <v>42608</v>
      </c>
      <c r="V180">
        <f>SUMIFS(COT!M:M,COT!$A:$A,YEAR(daily!$A180),COT!$B:$B,WEEKNUM(daily!$A180))</f>
        <v>34</v>
      </c>
      <c r="W180">
        <f>SUMIFS(COT!N:N,COT!$A:$A,YEAR(daily!$A180),COT!$B:$B,WEEKNUM(daily!$A180))</f>
        <v>31</v>
      </c>
      <c r="X180">
        <f>SUMIFS(COT!O:O,COT!$A:$A,YEAR(daily!$A180),COT!$B:$B,WEEKNUM(daily!$A180))</f>
        <v>35</v>
      </c>
      <c r="Y180">
        <f>SUMIFS(COT!P:P,COT!$A:$A,YEAR(daily!$A180),COT!$B:$B,WEEKNUM(daily!$A180))</f>
        <v>79</v>
      </c>
      <c r="Z180">
        <f>SUMIFS(COT!Q:Q,COT!$A:$A,YEAR(daily!$A180),COT!$B:$B,WEEKNUM(daily!$A180))</f>
        <v>87</v>
      </c>
      <c r="AA180">
        <f>SUMIFS(Saudi!B:B,Saudi!$A:$A,YEAR(daily!$A180))</f>
        <v>258.10000000000002</v>
      </c>
      <c r="AB180">
        <f>SUMIFS(Saudi!C:C,Saudi!$A:$A,YEAR(daily!$A180))</f>
        <v>235.471</v>
      </c>
      <c r="AC180">
        <f>SUMIFS(Saudi!F:F,Saudi!$A:$A,YEAR(daily!$A180))</f>
        <v>3468177</v>
      </c>
      <c r="AD180">
        <f>SUMIFS(Saudi!G:G,Saudi!$A:$A,YEAR(daily!$A180))</f>
        <v>30.206255765126471</v>
      </c>
      <c r="AE180">
        <f>SUMIFS(Saudi!H:H,Saudi!$A:$A,YEAR(daily!$A180))</f>
        <v>104760641.50072902</v>
      </c>
      <c r="AF180" s="5">
        <f t="shared" si="4"/>
        <v>11</v>
      </c>
      <c r="AG180" s="5">
        <f t="shared" si="5"/>
        <v>2000</v>
      </c>
    </row>
    <row r="181" spans="1:33">
      <c r="A181" s="3">
        <v>36844</v>
      </c>
      <c r="B181" s="1">
        <v>77750</v>
      </c>
      <c r="C181" s="1">
        <v>37341</v>
      </c>
      <c r="D181" s="1">
        <v>21080</v>
      </c>
      <c r="E181" s="1">
        <v>34.869999999999997</v>
      </c>
      <c r="F181" s="1">
        <v>32.950000000000003</v>
      </c>
      <c r="G181" s="1">
        <v>31.92</v>
      </c>
      <c r="H181" s="2">
        <v>46.5</v>
      </c>
      <c r="I181" s="2">
        <v>28.4</v>
      </c>
      <c r="J181" s="2">
        <v>77.900000000000006</v>
      </c>
      <c r="K181" s="2">
        <v>77.5</v>
      </c>
      <c r="L181">
        <f>SUMIFS(US!B:B,US!$D:$D,YEAR(daily!$A181),US!$E:$E,MONTH(daily!$A181))</f>
        <v>9086</v>
      </c>
      <c r="M181">
        <f>SUMIFS(US!C:C,US!$D:$D,YEAR(daily!$A181),US!$E:$E,MONTH(daily!$A181))</f>
        <v>19328</v>
      </c>
      <c r="N181">
        <f>SUMIFS(COT!E:E,COT!$A:$A,YEAR(daily!$A181),COT!$B:$B,WEEKNUM(daily!$A181))</f>
        <v>491956</v>
      </c>
      <c r="O181">
        <f>SUMIFS(COT!F:F,COT!$A:$A,YEAR(daily!$A181),COT!$B:$B,WEEKNUM(daily!$A181))</f>
        <v>45158</v>
      </c>
      <c r="P181">
        <f>SUMIFS(COT!G:G,COT!$A:$A,YEAR(daily!$A181),COT!$B:$B,WEEKNUM(daily!$A181))</f>
        <v>36715</v>
      </c>
      <c r="Q181">
        <f>SUMIFS(COT!H:H,COT!$A:$A,YEAR(daily!$A181),COT!$B:$B,WEEKNUM(daily!$A181))</f>
        <v>34866</v>
      </c>
      <c r="R181">
        <f>SUMIFS(COT!I:I,COT!$A:$A,YEAR(daily!$A181),COT!$B:$B,WEEKNUM(daily!$A181))</f>
        <v>367635</v>
      </c>
      <c r="S181">
        <f>SUMIFS(COT!J:J,COT!$A:$A,YEAR(daily!$A181),COT!$B:$B,WEEKNUM(daily!$A181))</f>
        <v>377767</v>
      </c>
      <c r="T181">
        <f>SUMIFS(COT!K:K,COT!$A:$A,YEAR(daily!$A181),COT!$B:$B,WEEKNUM(daily!$A181))</f>
        <v>44297</v>
      </c>
      <c r="U181">
        <f>SUMIFS(COT!L:L,COT!$A:$A,YEAR(daily!$A181),COT!$B:$B,WEEKNUM(daily!$A181))</f>
        <v>42608</v>
      </c>
      <c r="V181">
        <f>SUMIFS(COT!M:M,COT!$A:$A,YEAR(daily!$A181),COT!$B:$B,WEEKNUM(daily!$A181))</f>
        <v>34</v>
      </c>
      <c r="W181">
        <f>SUMIFS(COT!N:N,COT!$A:$A,YEAR(daily!$A181),COT!$B:$B,WEEKNUM(daily!$A181))</f>
        <v>31</v>
      </c>
      <c r="X181">
        <f>SUMIFS(COT!O:O,COT!$A:$A,YEAR(daily!$A181),COT!$B:$B,WEEKNUM(daily!$A181))</f>
        <v>35</v>
      </c>
      <c r="Y181">
        <f>SUMIFS(COT!P:P,COT!$A:$A,YEAR(daily!$A181),COT!$B:$B,WEEKNUM(daily!$A181))</f>
        <v>79</v>
      </c>
      <c r="Z181">
        <f>SUMIFS(COT!Q:Q,COT!$A:$A,YEAR(daily!$A181),COT!$B:$B,WEEKNUM(daily!$A181))</f>
        <v>87</v>
      </c>
      <c r="AA181">
        <f>SUMIFS(Saudi!B:B,Saudi!$A:$A,YEAR(daily!$A181))</f>
        <v>258.10000000000002</v>
      </c>
      <c r="AB181">
        <f>SUMIFS(Saudi!C:C,Saudi!$A:$A,YEAR(daily!$A181))</f>
        <v>235.471</v>
      </c>
      <c r="AC181">
        <f>SUMIFS(Saudi!F:F,Saudi!$A:$A,YEAR(daily!$A181))</f>
        <v>3468177</v>
      </c>
      <c r="AD181">
        <f>SUMIFS(Saudi!G:G,Saudi!$A:$A,YEAR(daily!$A181))</f>
        <v>30.206255765126471</v>
      </c>
      <c r="AE181">
        <f>SUMIFS(Saudi!H:H,Saudi!$A:$A,YEAR(daily!$A181))</f>
        <v>104760641.50072902</v>
      </c>
      <c r="AF181" s="5">
        <f t="shared" si="4"/>
        <v>11</v>
      </c>
      <c r="AG181" s="5">
        <f t="shared" si="5"/>
        <v>2000</v>
      </c>
    </row>
    <row r="182" spans="1:33">
      <c r="A182" s="3">
        <v>36845</v>
      </c>
      <c r="B182" s="1">
        <v>66354</v>
      </c>
      <c r="C182" s="1">
        <v>39727</v>
      </c>
      <c r="D182" s="1">
        <v>22964</v>
      </c>
      <c r="E182" s="1">
        <v>35.58</v>
      </c>
      <c r="F182" s="1">
        <v>33.92</v>
      </c>
      <c r="G182" s="1">
        <v>32.79</v>
      </c>
      <c r="H182" s="2">
        <v>46.5</v>
      </c>
      <c r="I182" s="2">
        <v>28.4</v>
      </c>
      <c r="J182" s="2">
        <v>77.900000000000006</v>
      </c>
      <c r="K182" s="2">
        <v>77.5</v>
      </c>
      <c r="L182">
        <f>SUMIFS(US!B:B,US!$D:$D,YEAR(daily!$A182),US!$E:$E,MONTH(daily!$A182))</f>
        <v>9086</v>
      </c>
      <c r="M182">
        <f>SUMIFS(US!C:C,US!$D:$D,YEAR(daily!$A182),US!$E:$E,MONTH(daily!$A182))</f>
        <v>19328</v>
      </c>
      <c r="N182">
        <f>SUMIFS(COT!E:E,COT!$A:$A,YEAR(daily!$A182),COT!$B:$B,WEEKNUM(daily!$A182))</f>
        <v>491956</v>
      </c>
      <c r="O182">
        <f>SUMIFS(COT!F:F,COT!$A:$A,YEAR(daily!$A182),COT!$B:$B,WEEKNUM(daily!$A182))</f>
        <v>45158</v>
      </c>
      <c r="P182">
        <f>SUMIFS(COT!G:G,COT!$A:$A,YEAR(daily!$A182),COT!$B:$B,WEEKNUM(daily!$A182))</f>
        <v>36715</v>
      </c>
      <c r="Q182">
        <f>SUMIFS(COT!H:H,COT!$A:$A,YEAR(daily!$A182),COT!$B:$B,WEEKNUM(daily!$A182))</f>
        <v>34866</v>
      </c>
      <c r="R182">
        <f>SUMIFS(COT!I:I,COT!$A:$A,YEAR(daily!$A182),COT!$B:$B,WEEKNUM(daily!$A182))</f>
        <v>367635</v>
      </c>
      <c r="S182">
        <f>SUMIFS(COT!J:J,COT!$A:$A,YEAR(daily!$A182),COT!$B:$B,WEEKNUM(daily!$A182))</f>
        <v>377767</v>
      </c>
      <c r="T182">
        <f>SUMIFS(COT!K:K,COT!$A:$A,YEAR(daily!$A182),COT!$B:$B,WEEKNUM(daily!$A182))</f>
        <v>44297</v>
      </c>
      <c r="U182">
        <f>SUMIFS(COT!L:L,COT!$A:$A,YEAR(daily!$A182),COT!$B:$B,WEEKNUM(daily!$A182))</f>
        <v>42608</v>
      </c>
      <c r="V182">
        <f>SUMIFS(COT!M:M,COT!$A:$A,YEAR(daily!$A182),COT!$B:$B,WEEKNUM(daily!$A182))</f>
        <v>34</v>
      </c>
      <c r="W182">
        <f>SUMIFS(COT!N:N,COT!$A:$A,YEAR(daily!$A182),COT!$B:$B,WEEKNUM(daily!$A182))</f>
        <v>31</v>
      </c>
      <c r="X182">
        <f>SUMIFS(COT!O:O,COT!$A:$A,YEAR(daily!$A182),COT!$B:$B,WEEKNUM(daily!$A182))</f>
        <v>35</v>
      </c>
      <c r="Y182">
        <f>SUMIFS(COT!P:P,COT!$A:$A,YEAR(daily!$A182),COT!$B:$B,WEEKNUM(daily!$A182))</f>
        <v>79</v>
      </c>
      <c r="Z182">
        <f>SUMIFS(COT!Q:Q,COT!$A:$A,YEAR(daily!$A182),COT!$B:$B,WEEKNUM(daily!$A182))</f>
        <v>87</v>
      </c>
      <c r="AA182">
        <f>SUMIFS(Saudi!B:B,Saudi!$A:$A,YEAR(daily!$A182))</f>
        <v>258.10000000000002</v>
      </c>
      <c r="AB182">
        <f>SUMIFS(Saudi!C:C,Saudi!$A:$A,YEAR(daily!$A182))</f>
        <v>235.471</v>
      </c>
      <c r="AC182">
        <f>SUMIFS(Saudi!F:F,Saudi!$A:$A,YEAR(daily!$A182))</f>
        <v>3468177</v>
      </c>
      <c r="AD182">
        <f>SUMIFS(Saudi!G:G,Saudi!$A:$A,YEAR(daily!$A182))</f>
        <v>30.206255765126471</v>
      </c>
      <c r="AE182">
        <f>SUMIFS(Saudi!H:H,Saudi!$A:$A,YEAR(daily!$A182))</f>
        <v>104760641.50072902</v>
      </c>
      <c r="AF182" s="5">
        <f t="shared" si="4"/>
        <v>11</v>
      </c>
      <c r="AG182" s="5">
        <f t="shared" si="5"/>
        <v>2000</v>
      </c>
    </row>
    <row r="183" spans="1:33">
      <c r="A183" s="3">
        <v>36846</v>
      </c>
      <c r="B183" s="1">
        <v>51747</v>
      </c>
      <c r="C183" s="1">
        <v>45392</v>
      </c>
      <c r="D183" s="1">
        <v>24723</v>
      </c>
      <c r="E183" s="1">
        <v>35.119999999999997</v>
      </c>
      <c r="F183" s="1">
        <v>33.53</v>
      </c>
      <c r="G183" s="1">
        <v>32.450000000000003</v>
      </c>
      <c r="H183" s="2">
        <v>46.5</v>
      </c>
      <c r="I183" s="2">
        <v>28.4</v>
      </c>
      <c r="J183" s="2">
        <v>77.900000000000006</v>
      </c>
      <c r="K183" s="2">
        <v>77.5</v>
      </c>
      <c r="L183">
        <f>SUMIFS(US!B:B,US!$D:$D,YEAR(daily!$A183),US!$E:$E,MONTH(daily!$A183))</f>
        <v>9086</v>
      </c>
      <c r="M183">
        <f>SUMIFS(US!C:C,US!$D:$D,YEAR(daily!$A183),US!$E:$E,MONTH(daily!$A183))</f>
        <v>19328</v>
      </c>
      <c r="N183">
        <f>SUMIFS(COT!E:E,COT!$A:$A,YEAR(daily!$A183),COT!$B:$B,WEEKNUM(daily!$A183))</f>
        <v>491956</v>
      </c>
      <c r="O183">
        <f>SUMIFS(COT!F:F,COT!$A:$A,YEAR(daily!$A183),COT!$B:$B,WEEKNUM(daily!$A183))</f>
        <v>45158</v>
      </c>
      <c r="P183">
        <f>SUMIFS(COT!G:G,COT!$A:$A,YEAR(daily!$A183),COT!$B:$B,WEEKNUM(daily!$A183))</f>
        <v>36715</v>
      </c>
      <c r="Q183">
        <f>SUMIFS(COT!H:H,COT!$A:$A,YEAR(daily!$A183),COT!$B:$B,WEEKNUM(daily!$A183))</f>
        <v>34866</v>
      </c>
      <c r="R183">
        <f>SUMIFS(COT!I:I,COT!$A:$A,YEAR(daily!$A183),COT!$B:$B,WEEKNUM(daily!$A183))</f>
        <v>367635</v>
      </c>
      <c r="S183">
        <f>SUMIFS(COT!J:J,COT!$A:$A,YEAR(daily!$A183),COT!$B:$B,WEEKNUM(daily!$A183))</f>
        <v>377767</v>
      </c>
      <c r="T183">
        <f>SUMIFS(COT!K:K,COT!$A:$A,YEAR(daily!$A183),COT!$B:$B,WEEKNUM(daily!$A183))</f>
        <v>44297</v>
      </c>
      <c r="U183">
        <f>SUMIFS(COT!L:L,COT!$A:$A,YEAR(daily!$A183),COT!$B:$B,WEEKNUM(daily!$A183))</f>
        <v>42608</v>
      </c>
      <c r="V183">
        <f>SUMIFS(COT!M:M,COT!$A:$A,YEAR(daily!$A183),COT!$B:$B,WEEKNUM(daily!$A183))</f>
        <v>34</v>
      </c>
      <c r="W183">
        <f>SUMIFS(COT!N:N,COT!$A:$A,YEAR(daily!$A183),COT!$B:$B,WEEKNUM(daily!$A183))</f>
        <v>31</v>
      </c>
      <c r="X183">
        <f>SUMIFS(COT!O:O,COT!$A:$A,YEAR(daily!$A183),COT!$B:$B,WEEKNUM(daily!$A183))</f>
        <v>35</v>
      </c>
      <c r="Y183">
        <f>SUMIFS(COT!P:P,COT!$A:$A,YEAR(daily!$A183),COT!$B:$B,WEEKNUM(daily!$A183))</f>
        <v>79</v>
      </c>
      <c r="Z183">
        <f>SUMIFS(COT!Q:Q,COT!$A:$A,YEAR(daily!$A183),COT!$B:$B,WEEKNUM(daily!$A183))</f>
        <v>87</v>
      </c>
      <c r="AA183">
        <f>SUMIFS(Saudi!B:B,Saudi!$A:$A,YEAR(daily!$A183))</f>
        <v>258.10000000000002</v>
      </c>
      <c r="AB183">
        <f>SUMIFS(Saudi!C:C,Saudi!$A:$A,YEAR(daily!$A183))</f>
        <v>235.471</v>
      </c>
      <c r="AC183">
        <f>SUMIFS(Saudi!F:F,Saudi!$A:$A,YEAR(daily!$A183))</f>
        <v>3468177</v>
      </c>
      <c r="AD183">
        <f>SUMIFS(Saudi!G:G,Saudi!$A:$A,YEAR(daily!$A183))</f>
        <v>30.206255765126471</v>
      </c>
      <c r="AE183">
        <f>SUMIFS(Saudi!H:H,Saudi!$A:$A,YEAR(daily!$A183))</f>
        <v>104760641.50072902</v>
      </c>
      <c r="AF183" s="5">
        <f t="shared" si="4"/>
        <v>11</v>
      </c>
      <c r="AG183" s="5">
        <f t="shared" si="5"/>
        <v>2000</v>
      </c>
    </row>
    <row r="184" spans="1:33">
      <c r="A184" s="3">
        <v>36847</v>
      </c>
      <c r="B184" s="1">
        <v>35916</v>
      </c>
      <c r="C184" s="1">
        <v>47472</v>
      </c>
      <c r="D184" s="1">
        <v>26134</v>
      </c>
      <c r="E184" s="1">
        <v>35.450000000000003</v>
      </c>
      <c r="F184" s="1">
        <v>34.119999999999997</v>
      </c>
      <c r="G184" s="1">
        <v>32.9</v>
      </c>
      <c r="H184" s="2">
        <v>46.5</v>
      </c>
      <c r="I184" s="2">
        <v>28.4</v>
      </c>
      <c r="J184" s="2">
        <v>77.900000000000006</v>
      </c>
      <c r="K184" s="2">
        <v>77.5</v>
      </c>
      <c r="L184">
        <f>SUMIFS(US!B:B,US!$D:$D,YEAR(daily!$A184),US!$E:$E,MONTH(daily!$A184))</f>
        <v>9086</v>
      </c>
      <c r="M184">
        <f>SUMIFS(US!C:C,US!$D:$D,YEAR(daily!$A184),US!$E:$E,MONTH(daily!$A184))</f>
        <v>19328</v>
      </c>
      <c r="N184">
        <f>SUMIFS(COT!E:E,COT!$A:$A,YEAR(daily!$A184),COT!$B:$B,WEEKNUM(daily!$A184))</f>
        <v>491956</v>
      </c>
      <c r="O184">
        <f>SUMIFS(COT!F:F,COT!$A:$A,YEAR(daily!$A184),COT!$B:$B,WEEKNUM(daily!$A184))</f>
        <v>45158</v>
      </c>
      <c r="P184">
        <f>SUMIFS(COT!G:G,COT!$A:$A,YEAR(daily!$A184),COT!$B:$B,WEEKNUM(daily!$A184))</f>
        <v>36715</v>
      </c>
      <c r="Q184">
        <f>SUMIFS(COT!H:H,COT!$A:$A,YEAR(daily!$A184),COT!$B:$B,WEEKNUM(daily!$A184))</f>
        <v>34866</v>
      </c>
      <c r="R184">
        <f>SUMIFS(COT!I:I,COT!$A:$A,YEAR(daily!$A184),COT!$B:$B,WEEKNUM(daily!$A184))</f>
        <v>367635</v>
      </c>
      <c r="S184">
        <f>SUMIFS(COT!J:J,COT!$A:$A,YEAR(daily!$A184),COT!$B:$B,WEEKNUM(daily!$A184))</f>
        <v>377767</v>
      </c>
      <c r="T184">
        <f>SUMIFS(COT!K:K,COT!$A:$A,YEAR(daily!$A184),COT!$B:$B,WEEKNUM(daily!$A184))</f>
        <v>44297</v>
      </c>
      <c r="U184">
        <f>SUMIFS(COT!L:L,COT!$A:$A,YEAR(daily!$A184),COT!$B:$B,WEEKNUM(daily!$A184))</f>
        <v>42608</v>
      </c>
      <c r="V184">
        <f>SUMIFS(COT!M:M,COT!$A:$A,YEAR(daily!$A184),COT!$B:$B,WEEKNUM(daily!$A184))</f>
        <v>34</v>
      </c>
      <c r="W184">
        <f>SUMIFS(COT!N:N,COT!$A:$A,YEAR(daily!$A184),COT!$B:$B,WEEKNUM(daily!$A184))</f>
        <v>31</v>
      </c>
      <c r="X184">
        <f>SUMIFS(COT!O:O,COT!$A:$A,YEAR(daily!$A184),COT!$B:$B,WEEKNUM(daily!$A184))</f>
        <v>35</v>
      </c>
      <c r="Y184">
        <f>SUMIFS(COT!P:P,COT!$A:$A,YEAR(daily!$A184),COT!$B:$B,WEEKNUM(daily!$A184))</f>
        <v>79</v>
      </c>
      <c r="Z184">
        <f>SUMIFS(COT!Q:Q,COT!$A:$A,YEAR(daily!$A184),COT!$B:$B,WEEKNUM(daily!$A184))</f>
        <v>87</v>
      </c>
      <c r="AA184">
        <f>SUMIFS(Saudi!B:B,Saudi!$A:$A,YEAR(daily!$A184))</f>
        <v>258.10000000000002</v>
      </c>
      <c r="AB184">
        <f>SUMIFS(Saudi!C:C,Saudi!$A:$A,YEAR(daily!$A184))</f>
        <v>235.471</v>
      </c>
      <c r="AC184">
        <f>SUMIFS(Saudi!F:F,Saudi!$A:$A,YEAR(daily!$A184))</f>
        <v>3468177</v>
      </c>
      <c r="AD184">
        <f>SUMIFS(Saudi!G:G,Saudi!$A:$A,YEAR(daily!$A184))</f>
        <v>30.206255765126471</v>
      </c>
      <c r="AE184">
        <f>SUMIFS(Saudi!H:H,Saudi!$A:$A,YEAR(daily!$A184))</f>
        <v>104760641.50072902</v>
      </c>
      <c r="AF184" s="5">
        <f t="shared" si="4"/>
        <v>11</v>
      </c>
      <c r="AG184" s="5">
        <f t="shared" si="5"/>
        <v>2000</v>
      </c>
    </row>
    <row r="185" spans="1:33">
      <c r="A185" s="3">
        <v>36850</v>
      </c>
      <c r="B185" s="1">
        <v>151220</v>
      </c>
      <c r="C185" s="1">
        <v>29334</v>
      </c>
      <c r="D185" s="1">
        <v>18303</v>
      </c>
      <c r="E185" s="1">
        <v>35.22</v>
      </c>
      <c r="F185" s="1">
        <v>32.99</v>
      </c>
      <c r="G185" s="1">
        <v>31.91</v>
      </c>
      <c r="H185" s="2">
        <v>46.5</v>
      </c>
      <c r="I185" s="2">
        <v>28.4</v>
      </c>
      <c r="J185" s="2">
        <v>77.900000000000006</v>
      </c>
      <c r="K185" s="2">
        <v>77.5</v>
      </c>
      <c r="L185">
        <f>SUMIFS(US!B:B,US!$D:$D,YEAR(daily!$A185),US!$E:$E,MONTH(daily!$A185))</f>
        <v>9086</v>
      </c>
      <c r="M185">
        <f>SUMIFS(US!C:C,US!$D:$D,YEAR(daily!$A185),US!$E:$E,MONTH(daily!$A185))</f>
        <v>19328</v>
      </c>
      <c r="N185">
        <f>SUMIFS(COT!E:E,COT!$A:$A,YEAR(daily!$A185),COT!$B:$B,WEEKNUM(daily!$A185))</f>
        <v>475955</v>
      </c>
      <c r="O185">
        <f>SUMIFS(COT!F:F,COT!$A:$A,YEAR(daily!$A185),COT!$B:$B,WEEKNUM(daily!$A185))</f>
        <v>52470</v>
      </c>
      <c r="P185">
        <f>SUMIFS(COT!G:G,COT!$A:$A,YEAR(daily!$A185),COT!$B:$B,WEEKNUM(daily!$A185))</f>
        <v>38679</v>
      </c>
      <c r="Q185">
        <f>SUMIFS(COT!H:H,COT!$A:$A,YEAR(daily!$A185),COT!$B:$B,WEEKNUM(daily!$A185))</f>
        <v>28131</v>
      </c>
      <c r="R185">
        <f>SUMIFS(COT!I:I,COT!$A:$A,YEAR(daily!$A185),COT!$B:$B,WEEKNUM(daily!$A185))</f>
        <v>350071</v>
      </c>
      <c r="S185">
        <f>SUMIFS(COT!J:J,COT!$A:$A,YEAR(daily!$A185),COT!$B:$B,WEEKNUM(daily!$A185))</f>
        <v>374317</v>
      </c>
      <c r="T185">
        <f>SUMIFS(COT!K:K,COT!$A:$A,YEAR(daily!$A185),COT!$B:$B,WEEKNUM(daily!$A185))</f>
        <v>45283</v>
      </c>
      <c r="U185">
        <f>SUMIFS(COT!L:L,COT!$A:$A,YEAR(daily!$A185),COT!$B:$B,WEEKNUM(daily!$A185))</f>
        <v>34828</v>
      </c>
      <c r="V185">
        <f>SUMIFS(COT!M:M,COT!$A:$A,YEAR(daily!$A185),COT!$B:$B,WEEKNUM(daily!$A185))</f>
        <v>33</v>
      </c>
      <c r="W185">
        <f>SUMIFS(COT!N:N,COT!$A:$A,YEAR(daily!$A185),COT!$B:$B,WEEKNUM(daily!$A185))</f>
        <v>31</v>
      </c>
      <c r="X185">
        <f>SUMIFS(COT!O:O,COT!$A:$A,YEAR(daily!$A185),COT!$B:$B,WEEKNUM(daily!$A185))</f>
        <v>29</v>
      </c>
      <c r="Y185">
        <f>SUMIFS(COT!P:P,COT!$A:$A,YEAR(daily!$A185),COT!$B:$B,WEEKNUM(daily!$A185))</f>
        <v>74</v>
      </c>
      <c r="Z185">
        <f>SUMIFS(COT!Q:Q,COT!$A:$A,YEAR(daily!$A185),COT!$B:$B,WEEKNUM(daily!$A185))</f>
        <v>84</v>
      </c>
      <c r="AA185">
        <f>SUMIFS(Saudi!B:B,Saudi!$A:$A,YEAR(daily!$A185))</f>
        <v>258.10000000000002</v>
      </c>
      <c r="AB185">
        <f>SUMIFS(Saudi!C:C,Saudi!$A:$A,YEAR(daily!$A185))</f>
        <v>235.471</v>
      </c>
      <c r="AC185">
        <f>SUMIFS(Saudi!F:F,Saudi!$A:$A,YEAR(daily!$A185))</f>
        <v>3468177</v>
      </c>
      <c r="AD185">
        <f>SUMIFS(Saudi!G:G,Saudi!$A:$A,YEAR(daily!$A185))</f>
        <v>30.206255765126471</v>
      </c>
      <c r="AE185">
        <f>SUMIFS(Saudi!H:H,Saudi!$A:$A,YEAR(daily!$A185))</f>
        <v>104760641.50072902</v>
      </c>
      <c r="AF185" s="5">
        <f t="shared" si="4"/>
        <v>11</v>
      </c>
      <c r="AG185" s="5">
        <f t="shared" si="5"/>
        <v>2000</v>
      </c>
    </row>
    <row r="186" spans="1:33">
      <c r="A186" s="3">
        <v>36851</v>
      </c>
      <c r="B186" s="1">
        <v>148076</v>
      </c>
      <c r="C186" s="1">
        <v>30580</v>
      </c>
      <c r="D186" s="1">
        <v>20175</v>
      </c>
      <c r="E186" s="1">
        <v>35.159999999999997</v>
      </c>
      <c r="F186" s="1">
        <v>33.130000000000003</v>
      </c>
      <c r="G186" s="1">
        <v>32.07</v>
      </c>
      <c r="H186" s="2">
        <v>46.5</v>
      </c>
      <c r="I186" s="2">
        <v>28.4</v>
      </c>
      <c r="J186" s="2">
        <v>77.900000000000006</v>
      </c>
      <c r="K186" s="2">
        <v>77.5</v>
      </c>
      <c r="L186">
        <f>SUMIFS(US!B:B,US!$D:$D,YEAR(daily!$A186),US!$E:$E,MONTH(daily!$A186))</f>
        <v>9086</v>
      </c>
      <c r="M186">
        <f>SUMIFS(US!C:C,US!$D:$D,YEAR(daily!$A186),US!$E:$E,MONTH(daily!$A186))</f>
        <v>19328</v>
      </c>
      <c r="N186">
        <f>SUMIFS(COT!E:E,COT!$A:$A,YEAR(daily!$A186),COT!$B:$B,WEEKNUM(daily!$A186))</f>
        <v>475955</v>
      </c>
      <c r="O186">
        <f>SUMIFS(COT!F:F,COT!$A:$A,YEAR(daily!$A186),COT!$B:$B,WEEKNUM(daily!$A186))</f>
        <v>52470</v>
      </c>
      <c r="P186">
        <f>SUMIFS(COT!G:G,COT!$A:$A,YEAR(daily!$A186),COT!$B:$B,WEEKNUM(daily!$A186))</f>
        <v>38679</v>
      </c>
      <c r="Q186">
        <f>SUMIFS(COT!H:H,COT!$A:$A,YEAR(daily!$A186),COT!$B:$B,WEEKNUM(daily!$A186))</f>
        <v>28131</v>
      </c>
      <c r="R186">
        <f>SUMIFS(COT!I:I,COT!$A:$A,YEAR(daily!$A186),COT!$B:$B,WEEKNUM(daily!$A186))</f>
        <v>350071</v>
      </c>
      <c r="S186">
        <f>SUMIFS(COT!J:J,COT!$A:$A,YEAR(daily!$A186),COT!$B:$B,WEEKNUM(daily!$A186))</f>
        <v>374317</v>
      </c>
      <c r="T186">
        <f>SUMIFS(COT!K:K,COT!$A:$A,YEAR(daily!$A186),COT!$B:$B,WEEKNUM(daily!$A186))</f>
        <v>45283</v>
      </c>
      <c r="U186">
        <f>SUMIFS(COT!L:L,COT!$A:$A,YEAR(daily!$A186),COT!$B:$B,WEEKNUM(daily!$A186))</f>
        <v>34828</v>
      </c>
      <c r="V186">
        <f>SUMIFS(COT!M:M,COT!$A:$A,YEAR(daily!$A186),COT!$B:$B,WEEKNUM(daily!$A186))</f>
        <v>33</v>
      </c>
      <c r="W186">
        <f>SUMIFS(COT!N:N,COT!$A:$A,YEAR(daily!$A186),COT!$B:$B,WEEKNUM(daily!$A186))</f>
        <v>31</v>
      </c>
      <c r="X186">
        <f>SUMIFS(COT!O:O,COT!$A:$A,YEAR(daily!$A186),COT!$B:$B,WEEKNUM(daily!$A186))</f>
        <v>29</v>
      </c>
      <c r="Y186">
        <f>SUMIFS(COT!P:P,COT!$A:$A,YEAR(daily!$A186),COT!$B:$B,WEEKNUM(daily!$A186))</f>
        <v>74</v>
      </c>
      <c r="Z186">
        <f>SUMIFS(COT!Q:Q,COT!$A:$A,YEAR(daily!$A186),COT!$B:$B,WEEKNUM(daily!$A186))</f>
        <v>84</v>
      </c>
      <c r="AA186">
        <f>SUMIFS(Saudi!B:B,Saudi!$A:$A,YEAR(daily!$A186))</f>
        <v>258.10000000000002</v>
      </c>
      <c r="AB186">
        <f>SUMIFS(Saudi!C:C,Saudi!$A:$A,YEAR(daily!$A186))</f>
        <v>235.471</v>
      </c>
      <c r="AC186">
        <f>SUMIFS(Saudi!F:F,Saudi!$A:$A,YEAR(daily!$A186))</f>
        <v>3468177</v>
      </c>
      <c r="AD186">
        <f>SUMIFS(Saudi!G:G,Saudi!$A:$A,YEAR(daily!$A186))</f>
        <v>30.206255765126471</v>
      </c>
      <c r="AE186">
        <f>SUMIFS(Saudi!H:H,Saudi!$A:$A,YEAR(daily!$A186))</f>
        <v>104760641.50072902</v>
      </c>
      <c r="AF186" s="5">
        <f t="shared" si="4"/>
        <v>11</v>
      </c>
      <c r="AG186" s="5">
        <f t="shared" si="5"/>
        <v>2000</v>
      </c>
    </row>
    <row r="187" spans="1:33">
      <c r="A187" s="3">
        <v>36852</v>
      </c>
      <c r="B187" s="1">
        <v>146867</v>
      </c>
      <c r="C187" s="1">
        <v>32759</v>
      </c>
      <c r="D187" s="1">
        <v>21456</v>
      </c>
      <c r="E187" s="1">
        <v>35.4</v>
      </c>
      <c r="F187" s="1">
        <v>33.32</v>
      </c>
      <c r="G187" s="1">
        <v>32.24</v>
      </c>
      <c r="H187" s="2">
        <v>46.5</v>
      </c>
      <c r="I187" s="2">
        <v>28.4</v>
      </c>
      <c r="J187" s="2">
        <v>77.900000000000006</v>
      </c>
      <c r="K187" s="2">
        <v>77.5</v>
      </c>
      <c r="L187">
        <f>SUMIFS(US!B:B,US!$D:$D,YEAR(daily!$A187),US!$E:$E,MONTH(daily!$A187))</f>
        <v>9086</v>
      </c>
      <c r="M187">
        <f>SUMIFS(US!C:C,US!$D:$D,YEAR(daily!$A187),US!$E:$E,MONTH(daily!$A187))</f>
        <v>19328</v>
      </c>
      <c r="N187">
        <f>SUMIFS(COT!E:E,COT!$A:$A,YEAR(daily!$A187),COT!$B:$B,WEEKNUM(daily!$A187))</f>
        <v>475955</v>
      </c>
      <c r="O187">
        <f>SUMIFS(COT!F:F,COT!$A:$A,YEAR(daily!$A187),COT!$B:$B,WEEKNUM(daily!$A187))</f>
        <v>52470</v>
      </c>
      <c r="P187">
        <f>SUMIFS(COT!G:G,COT!$A:$A,YEAR(daily!$A187),COT!$B:$B,WEEKNUM(daily!$A187))</f>
        <v>38679</v>
      </c>
      <c r="Q187">
        <f>SUMIFS(COT!H:H,COT!$A:$A,YEAR(daily!$A187),COT!$B:$B,WEEKNUM(daily!$A187))</f>
        <v>28131</v>
      </c>
      <c r="R187">
        <f>SUMIFS(COT!I:I,COT!$A:$A,YEAR(daily!$A187),COT!$B:$B,WEEKNUM(daily!$A187))</f>
        <v>350071</v>
      </c>
      <c r="S187">
        <f>SUMIFS(COT!J:J,COT!$A:$A,YEAR(daily!$A187),COT!$B:$B,WEEKNUM(daily!$A187))</f>
        <v>374317</v>
      </c>
      <c r="T187">
        <f>SUMIFS(COT!K:K,COT!$A:$A,YEAR(daily!$A187),COT!$B:$B,WEEKNUM(daily!$A187))</f>
        <v>45283</v>
      </c>
      <c r="U187">
        <f>SUMIFS(COT!L:L,COT!$A:$A,YEAR(daily!$A187),COT!$B:$B,WEEKNUM(daily!$A187))</f>
        <v>34828</v>
      </c>
      <c r="V187">
        <f>SUMIFS(COT!M:M,COT!$A:$A,YEAR(daily!$A187),COT!$B:$B,WEEKNUM(daily!$A187))</f>
        <v>33</v>
      </c>
      <c r="W187">
        <f>SUMIFS(COT!N:N,COT!$A:$A,YEAR(daily!$A187),COT!$B:$B,WEEKNUM(daily!$A187))</f>
        <v>31</v>
      </c>
      <c r="X187">
        <f>SUMIFS(COT!O:O,COT!$A:$A,YEAR(daily!$A187),COT!$B:$B,WEEKNUM(daily!$A187))</f>
        <v>29</v>
      </c>
      <c r="Y187">
        <f>SUMIFS(COT!P:P,COT!$A:$A,YEAR(daily!$A187),COT!$B:$B,WEEKNUM(daily!$A187))</f>
        <v>74</v>
      </c>
      <c r="Z187">
        <f>SUMIFS(COT!Q:Q,COT!$A:$A,YEAR(daily!$A187),COT!$B:$B,WEEKNUM(daily!$A187))</f>
        <v>84</v>
      </c>
      <c r="AA187">
        <f>SUMIFS(Saudi!B:B,Saudi!$A:$A,YEAR(daily!$A187))</f>
        <v>258.10000000000002</v>
      </c>
      <c r="AB187">
        <f>SUMIFS(Saudi!C:C,Saudi!$A:$A,YEAR(daily!$A187))</f>
        <v>235.471</v>
      </c>
      <c r="AC187">
        <f>SUMIFS(Saudi!F:F,Saudi!$A:$A,YEAR(daily!$A187))</f>
        <v>3468177</v>
      </c>
      <c r="AD187">
        <f>SUMIFS(Saudi!G:G,Saudi!$A:$A,YEAR(daily!$A187))</f>
        <v>30.206255765126471</v>
      </c>
      <c r="AE187">
        <f>SUMIFS(Saudi!H:H,Saudi!$A:$A,YEAR(daily!$A187))</f>
        <v>104760641.50072902</v>
      </c>
      <c r="AF187" s="5">
        <f t="shared" si="4"/>
        <v>11</v>
      </c>
      <c r="AG187" s="5">
        <f t="shared" si="5"/>
        <v>2000</v>
      </c>
    </row>
    <row r="188" spans="1:33">
      <c r="A188" s="3">
        <v>36857</v>
      </c>
      <c r="B188" s="1">
        <v>140856.16666666666</v>
      </c>
      <c r="C188" s="1">
        <v>40537.066546513241</v>
      </c>
      <c r="D188" s="1">
        <v>-47921.044502617799</v>
      </c>
      <c r="E188" s="1">
        <v>35.380000000000003</v>
      </c>
      <c r="F188" s="1">
        <v>33.25</v>
      </c>
      <c r="G188" s="1">
        <v>32.21</v>
      </c>
      <c r="H188" s="2">
        <v>46.5</v>
      </c>
      <c r="I188" s="2">
        <v>28.4</v>
      </c>
      <c r="J188" s="2">
        <v>77.900000000000006</v>
      </c>
      <c r="K188" s="2">
        <v>77.5</v>
      </c>
      <c r="L188">
        <f>SUMIFS(US!B:B,US!$D:$D,YEAR(daily!$A188),US!$E:$E,MONTH(daily!$A188))</f>
        <v>9086</v>
      </c>
      <c r="M188">
        <f>SUMIFS(US!C:C,US!$D:$D,YEAR(daily!$A188),US!$E:$E,MONTH(daily!$A188))</f>
        <v>19328</v>
      </c>
      <c r="N188">
        <f>SUMIFS(COT!E:E,COT!$A:$A,YEAR(daily!$A188),COT!$B:$B,WEEKNUM(daily!$A188))</f>
        <v>470703</v>
      </c>
      <c r="O188">
        <f>SUMIFS(COT!F:F,COT!$A:$A,YEAR(daily!$A188),COT!$B:$B,WEEKNUM(daily!$A188))</f>
        <v>54131</v>
      </c>
      <c r="P188">
        <f>SUMIFS(COT!G:G,COT!$A:$A,YEAR(daily!$A188),COT!$B:$B,WEEKNUM(daily!$A188))</f>
        <v>42262</v>
      </c>
      <c r="Q188">
        <f>SUMIFS(COT!H:H,COT!$A:$A,YEAR(daily!$A188),COT!$B:$B,WEEKNUM(daily!$A188))</f>
        <v>30983</v>
      </c>
      <c r="R188">
        <f>SUMIFS(COT!I:I,COT!$A:$A,YEAR(daily!$A188),COT!$B:$B,WEEKNUM(daily!$A188))</f>
        <v>342516</v>
      </c>
      <c r="S188">
        <f>SUMIFS(COT!J:J,COT!$A:$A,YEAR(daily!$A188),COT!$B:$B,WEEKNUM(daily!$A188))</f>
        <v>360051</v>
      </c>
      <c r="T188">
        <f>SUMIFS(COT!K:K,COT!$A:$A,YEAR(daily!$A188),COT!$B:$B,WEEKNUM(daily!$A188))</f>
        <v>43073</v>
      </c>
      <c r="U188">
        <f>SUMIFS(COT!L:L,COT!$A:$A,YEAR(daily!$A188),COT!$B:$B,WEEKNUM(daily!$A188))</f>
        <v>37407</v>
      </c>
      <c r="V188">
        <f>SUMIFS(COT!M:M,COT!$A:$A,YEAR(daily!$A188),COT!$B:$B,WEEKNUM(daily!$A188))</f>
        <v>34</v>
      </c>
      <c r="W188">
        <f>SUMIFS(COT!N:N,COT!$A:$A,YEAR(daily!$A188),COT!$B:$B,WEEKNUM(daily!$A188))</f>
        <v>35</v>
      </c>
      <c r="X188">
        <f>SUMIFS(COT!O:O,COT!$A:$A,YEAR(daily!$A188),COT!$B:$B,WEEKNUM(daily!$A188))</f>
        <v>31</v>
      </c>
      <c r="Y188">
        <f>SUMIFS(COT!P:P,COT!$A:$A,YEAR(daily!$A188),COT!$B:$B,WEEKNUM(daily!$A188))</f>
        <v>73</v>
      </c>
      <c r="Z188">
        <f>SUMIFS(COT!Q:Q,COT!$A:$A,YEAR(daily!$A188),COT!$B:$B,WEEKNUM(daily!$A188))</f>
        <v>82</v>
      </c>
      <c r="AA188">
        <f>SUMIFS(Saudi!B:B,Saudi!$A:$A,YEAR(daily!$A188))</f>
        <v>258.10000000000002</v>
      </c>
      <c r="AB188">
        <f>SUMIFS(Saudi!C:C,Saudi!$A:$A,YEAR(daily!$A188))</f>
        <v>235.471</v>
      </c>
      <c r="AC188">
        <f>SUMIFS(Saudi!F:F,Saudi!$A:$A,YEAR(daily!$A188))</f>
        <v>3468177</v>
      </c>
      <c r="AD188">
        <f>SUMIFS(Saudi!G:G,Saudi!$A:$A,YEAR(daily!$A188))</f>
        <v>30.206255765126471</v>
      </c>
      <c r="AE188">
        <f>SUMIFS(Saudi!H:H,Saudi!$A:$A,YEAR(daily!$A188))</f>
        <v>104760641.50072902</v>
      </c>
      <c r="AF188" s="5">
        <f t="shared" si="4"/>
        <v>11</v>
      </c>
      <c r="AG188" s="5">
        <f t="shared" si="5"/>
        <v>2000</v>
      </c>
    </row>
    <row r="189" spans="1:33">
      <c r="A189" s="3">
        <v>36858</v>
      </c>
      <c r="B189" s="1">
        <v>139654</v>
      </c>
      <c r="C189" s="1">
        <v>33141</v>
      </c>
      <c r="D189" s="1">
        <v>22265</v>
      </c>
      <c r="E189" s="1">
        <v>34.22</v>
      </c>
      <c r="F189" s="1">
        <v>32.28</v>
      </c>
      <c r="G189" s="1">
        <v>31.36</v>
      </c>
      <c r="H189" s="2">
        <v>46.5</v>
      </c>
      <c r="I189" s="2">
        <v>28.4</v>
      </c>
      <c r="J189" s="2">
        <v>77.900000000000006</v>
      </c>
      <c r="K189" s="2">
        <v>77.5</v>
      </c>
      <c r="L189">
        <f>SUMIFS(US!B:B,US!$D:$D,YEAR(daily!$A189),US!$E:$E,MONTH(daily!$A189))</f>
        <v>9086</v>
      </c>
      <c r="M189">
        <f>SUMIFS(US!C:C,US!$D:$D,YEAR(daily!$A189),US!$E:$E,MONTH(daily!$A189))</f>
        <v>19328</v>
      </c>
      <c r="N189">
        <f>SUMIFS(COT!E:E,COT!$A:$A,YEAR(daily!$A189),COT!$B:$B,WEEKNUM(daily!$A189))</f>
        <v>470703</v>
      </c>
      <c r="O189">
        <f>SUMIFS(COT!F:F,COT!$A:$A,YEAR(daily!$A189),COT!$B:$B,WEEKNUM(daily!$A189))</f>
        <v>54131</v>
      </c>
      <c r="P189">
        <f>SUMIFS(COT!G:G,COT!$A:$A,YEAR(daily!$A189),COT!$B:$B,WEEKNUM(daily!$A189))</f>
        <v>42262</v>
      </c>
      <c r="Q189">
        <f>SUMIFS(COT!H:H,COT!$A:$A,YEAR(daily!$A189),COT!$B:$B,WEEKNUM(daily!$A189))</f>
        <v>30983</v>
      </c>
      <c r="R189">
        <f>SUMIFS(COT!I:I,COT!$A:$A,YEAR(daily!$A189),COT!$B:$B,WEEKNUM(daily!$A189))</f>
        <v>342516</v>
      </c>
      <c r="S189">
        <f>SUMIFS(COT!J:J,COT!$A:$A,YEAR(daily!$A189),COT!$B:$B,WEEKNUM(daily!$A189))</f>
        <v>360051</v>
      </c>
      <c r="T189">
        <f>SUMIFS(COT!K:K,COT!$A:$A,YEAR(daily!$A189),COT!$B:$B,WEEKNUM(daily!$A189))</f>
        <v>43073</v>
      </c>
      <c r="U189">
        <f>SUMIFS(COT!L:L,COT!$A:$A,YEAR(daily!$A189),COT!$B:$B,WEEKNUM(daily!$A189))</f>
        <v>37407</v>
      </c>
      <c r="V189">
        <f>SUMIFS(COT!M:M,COT!$A:$A,YEAR(daily!$A189),COT!$B:$B,WEEKNUM(daily!$A189))</f>
        <v>34</v>
      </c>
      <c r="W189">
        <f>SUMIFS(COT!N:N,COT!$A:$A,YEAR(daily!$A189),COT!$B:$B,WEEKNUM(daily!$A189))</f>
        <v>35</v>
      </c>
      <c r="X189">
        <f>SUMIFS(COT!O:O,COT!$A:$A,YEAR(daily!$A189),COT!$B:$B,WEEKNUM(daily!$A189))</f>
        <v>31</v>
      </c>
      <c r="Y189">
        <f>SUMIFS(COT!P:P,COT!$A:$A,YEAR(daily!$A189),COT!$B:$B,WEEKNUM(daily!$A189))</f>
        <v>73</v>
      </c>
      <c r="Z189">
        <f>SUMIFS(COT!Q:Q,COT!$A:$A,YEAR(daily!$A189),COT!$B:$B,WEEKNUM(daily!$A189))</f>
        <v>82</v>
      </c>
      <c r="AA189">
        <f>SUMIFS(Saudi!B:B,Saudi!$A:$A,YEAR(daily!$A189))</f>
        <v>258.10000000000002</v>
      </c>
      <c r="AB189">
        <f>SUMIFS(Saudi!C:C,Saudi!$A:$A,YEAR(daily!$A189))</f>
        <v>235.471</v>
      </c>
      <c r="AC189">
        <f>SUMIFS(Saudi!F:F,Saudi!$A:$A,YEAR(daily!$A189))</f>
        <v>3468177</v>
      </c>
      <c r="AD189">
        <f>SUMIFS(Saudi!G:G,Saudi!$A:$A,YEAR(daily!$A189))</f>
        <v>30.206255765126471</v>
      </c>
      <c r="AE189">
        <f>SUMIFS(Saudi!H:H,Saudi!$A:$A,YEAR(daily!$A189))</f>
        <v>104760641.50072902</v>
      </c>
      <c r="AF189" s="5">
        <f t="shared" si="4"/>
        <v>11</v>
      </c>
      <c r="AG189" s="5">
        <f t="shared" si="5"/>
        <v>2000</v>
      </c>
    </row>
    <row r="190" spans="1:33">
      <c r="A190" s="3">
        <v>36859</v>
      </c>
      <c r="B190" s="1">
        <v>138218</v>
      </c>
      <c r="C190" s="1">
        <v>33036</v>
      </c>
      <c r="D190" s="1">
        <v>23398</v>
      </c>
      <c r="E190" s="1">
        <v>34.630000000000003</v>
      </c>
      <c r="F190" s="1">
        <v>32.5</v>
      </c>
      <c r="G190" s="1">
        <v>31.57</v>
      </c>
      <c r="H190" s="2">
        <v>46.5</v>
      </c>
      <c r="I190" s="2">
        <v>28.4</v>
      </c>
      <c r="J190" s="2">
        <v>77.900000000000006</v>
      </c>
      <c r="K190" s="2">
        <v>77.5</v>
      </c>
      <c r="L190">
        <f>SUMIFS(US!B:B,US!$D:$D,YEAR(daily!$A190),US!$E:$E,MONTH(daily!$A190))</f>
        <v>9086</v>
      </c>
      <c r="M190">
        <f>SUMIFS(US!C:C,US!$D:$D,YEAR(daily!$A190),US!$E:$E,MONTH(daily!$A190))</f>
        <v>19328</v>
      </c>
      <c r="N190">
        <f>SUMIFS(COT!E:E,COT!$A:$A,YEAR(daily!$A190),COT!$B:$B,WEEKNUM(daily!$A190))</f>
        <v>470703</v>
      </c>
      <c r="O190">
        <f>SUMIFS(COT!F:F,COT!$A:$A,YEAR(daily!$A190),COT!$B:$B,WEEKNUM(daily!$A190))</f>
        <v>54131</v>
      </c>
      <c r="P190">
        <f>SUMIFS(COT!G:G,COT!$A:$A,YEAR(daily!$A190),COT!$B:$B,WEEKNUM(daily!$A190))</f>
        <v>42262</v>
      </c>
      <c r="Q190">
        <f>SUMIFS(COT!H:H,COT!$A:$A,YEAR(daily!$A190),COT!$B:$B,WEEKNUM(daily!$A190))</f>
        <v>30983</v>
      </c>
      <c r="R190">
        <f>SUMIFS(COT!I:I,COT!$A:$A,YEAR(daily!$A190),COT!$B:$B,WEEKNUM(daily!$A190))</f>
        <v>342516</v>
      </c>
      <c r="S190">
        <f>SUMIFS(COT!J:J,COT!$A:$A,YEAR(daily!$A190),COT!$B:$B,WEEKNUM(daily!$A190))</f>
        <v>360051</v>
      </c>
      <c r="T190">
        <f>SUMIFS(COT!K:K,COT!$A:$A,YEAR(daily!$A190),COT!$B:$B,WEEKNUM(daily!$A190))</f>
        <v>43073</v>
      </c>
      <c r="U190">
        <f>SUMIFS(COT!L:L,COT!$A:$A,YEAR(daily!$A190),COT!$B:$B,WEEKNUM(daily!$A190))</f>
        <v>37407</v>
      </c>
      <c r="V190">
        <f>SUMIFS(COT!M:M,COT!$A:$A,YEAR(daily!$A190),COT!$B:$B,WEEKNUM(daily!$A190))</f>
        <v>34</v>
      </c>
      <c r="W190">
        <f>SUMIFS(COT!N:N,COT!$A:$A,YEAR(daily!$A190),COT!$B:$B,WEEKNUM(daily!$A190))</f>
        <v>35</v>
      </c>
      <c r="X190">
        <f>SUMIFS(COT!O:O,COT!$A:$A,YEAR(daily!$A190),COT!$B:$B,WEEKNUM(daily!$A190))</f>
        <v>31</v>
      </c>
      <c r="Y190">
        <f>SUMIFS(COT!P:P,COT!$A:$A,YEAR(daily!$A190),COT!$B:$B,WEEKNUM(daily!$A190))</f>
        <v>73</v>
      </c>
      <c r="Z190">
        <f>SUMIFS(COT!Q:Q,COT!$A:$A,YEAR(daily!$A190),COT!$B:$B,WEEKNUM(daily!$A190))</f>
        <v>82</v>
      </c>
      <c r="AA190">
        <f>SUMIFS(Saudi!B:B,Saudi!$A:$A,YEAR(daily!$A190))</f>
        <v>258.10000000000002</v>
      </c>
      <c r="AB190">
        <f>SUMIFS(Saudi!C:C,Saudi!$A:$A,YEAR(daily!$A190))</f>
        <v>235.471</v>
      </c>
      <c r="AC190">
        <f>SUMIFS(Saudi!F:F,Saudi!$A:$A,YEAR(daily!$A190))</f>
        <v>3468177</v>
      </c>
      <c r="AD190">
        <f>SUMIFS(Saudi!G:G,Saudi!$A:$A,YEAR(daily!$A190))</f>
        <v>30.206255765126471</v>
      </c>
      <c r="AE190">
        <f>SUMIFS(Saudi!H:H,Saudi!$A:$A,YEAR(daily!$A190))</f>
        <v>104760641.50072902</v>
      </c>
      <c r="AF190" s="5">
        <f t="shared" si="4"/>
        <v>11</v>
      </c>
      <c r="AG190" s="5">
        <f t="shared" si="5"/>
        <v>2000</v>
      </c>
    </row>
    <row r="191" spans="1:33">
      <c r="A191" s="3">
        <v>36860</v>
      </c>
      <c r="B191" s="1">
        <v>140108</v>
      </c>
      <c r="C191" s="1">
        <v>35133</v>
      </c>
      <c r="D191" s="1">
        <v>24362</v>
      </c>
      <c r="E191" s="1">
        <v>33.82</v>
      </c>
      <c r="F191" s="1">
        <v>31.9</v>
      </c>
      <c r="G191" s="1">
        <v>31</v>
      </c>
      <c r="H191" s="2">
        <v>46.5</v>
      </c>
      <c r="I191" s="2">
        <v>28.4</v>
      </c>
      <c r="J191" s="2">
        <v>77.900000000000006</v>
      </c>
      <c r="K191" s="2">
        <v>77.5</v>
      </c>
      <c r="L191">
        <f>SUMIFS(US!B:B,US!$D:$D,YEAR(daily!$A191),US!$E:$E,MONTH(daily!$A191))</f>
        <v>9086</v>
      </c>
      <c r="M191">
        <f>SUMIFS(US!C:C,US!$D:$D,YEAR(daily!$A191),US!$E:$E,MONTH(daily!$A191))</f>
        <v>19328</v>
      </c>
      <c r="N191">
        <f>SUMIFS(COT!E:E,COT!$A:$A,YEAR(daily!$A191),COT!$B:$B,WEEKNUM(daily!$A191))</f>
        <v>470703</v>
      </c>
      <c r="O191">
        <f>SUMIFS(COT!F:F,COT!$A:$A,YEAR(daily!$A191),COT!$B:$B,WEEKNUM(daily!$A191))</f>
        <v>54131</v>
      </c>
      <c r="P191">
        <f>SUMIFS(COT!G:G,COT!$A:$A,YEAR(daily!$A191),COT!$B:$B,WEEKNUM(daily!$A191))</f>
        <v>42262</v>
      </c>
      <c r="Q191">
        <f>SUMIFS(COT!H:H,COT!$A:$A,YEAR(daily!$A191),COT!$B:$B,WEEKNUM(daily!$A191))</f>
        <v>30983</v>
      </c>
      <c r="R191">
        <f>SUMIFS(COT!I:I,COT!$A:$A,YEAR(daily!$A191),COT!$B:$B,WEEKNUM(daily!$A191))</f>
        <v>342516</v>
      </c>
      <c r="S191">
        <f>SUMIFS(COT!J:J,COT!$A:$A,YEAR(daily!$A191),COT!$B:$B,WEEKNUM(daily!$A191))</f>
        <v>360051</v>
      </c>
      <c r="T191">
        <f>SUMIFS(COT!K:K,COT!$A:$A,YEAR(daily!$A191),COT!$B:$B,WEEKNUM(daily!$A191))</f>
        <v>43073</v>
      </c>
      <c r="U191">
        <f>SUMIFS(COT!L:L,COT!$A:$A,YEAR(daily!$A191),COT!$B:$B,WEEKNUM(daily!$A191))</f>
        <v>37407</v>
      </c>
      <c r="V191">
        <f>SUMIFS(COT!M:M,COT!$A:$A,YEAR(daily!$A191),COT!$B:$B,WEEKNUM(daily!$A191))</f>
        <v>34</v>
      </c>
      <c r="W191">
        <f>SUMIFS(COT!N:N,COT!$A:$A,YEAR(daily!$A191),COT!$B:$B,WEEKNUM(daily!$A191))</f>
        <v>35</v>
      </c>
      <c r="X191">
        <f>SUMIFS(COT!O:O,COT!$A:$A,YEAR(daily!$A191),COT!$B:$B,WEEKNUM(daily!$A191))</f>
        <v>31</v>
      </c>
      <c r="Y191">
        <f>SUMIFS(COT!P:P,COT!$A:$A,YEAR(daily!$A191),COT!$B:$B,WEEKNUM(daily!$A191))</f>
        <v>73</v>
      </c>
      <c r="Z191">
        <f>SUMIFS(COT!Q:Q,COT!$A:$A,YEAR(daily!$A191),COT!$B:$B,WEEKNUM(daily!$A191))</f>
        <v>82</v>
      </c>
      <c r="AA191">
        <f>SUMIFS(Saudi!B:B,Saudi!$A:$A,YEAR(daily!$A191))</f>
        <v>258.10000000000002</v>
      </c>
      <c r="AB191">
        <f>SUMIFS(Saudi!C:C,Saudi!$A:$A,YEAR(daily!$A191))</f>
        <v>235.471</v>
      </c>
      <c r="AC191">
        <f>SUMIFS(Saudi!F:F,Saudi!$A:$A,YEAR(daily!$A191))</f>
        <v>3468177</v>
      </c>
      <c r="AD191">
        <f>SUMIFS(Saudi!G:G,Saudi!$A:$A,YEAR(daily!$A191))</f>
        <v>30.206255765126471</v>
      </c>
      <c r="AE191">
        <f>SUMIFS(Saudi!H:H,Saudi!$A:$A,YEAR(daily!$A191))</f>
        <v>104760641.50072902</v>
      </c>
      <c r="AF191" s="5">
        <f t="shared" si="4"/>
        <v>11</v>
      </c>
      <c r="AG191" s="5">
        <f t="shared" si="5"/>
        <v>2000</v>
      </c>
    </row>
    <row r="192" spans="1:33">
      <c r="A192" s="3">
        <v>36861</v>
      </c>
      <c r="B192" s="1">
        <v>138093</v>
      </c>
      <c r="C192" s="1">
        <v>33991</v>
      </c>
      <c r="D192" s="1">
        <v>25332</v>
      </c>
      <c r="E192" s="1">
        <v>32.020000000000003</v>
      </c>
      <c r="F192" s="1">
        <v>30.36</v>
      </c>
      <c r="G192" s="1">
        <v>29.61</v>
      </c>
      <c r="H192" s="2">
        <v>46.5</v>
      </c>
      <c r="I192" s="2">
        <v>27.8</v>
      </c>
      <c r="J192" s="2">
        <v>77.3</v>
      </c>
      <c r="K192" s="2">
        <v>77.2</v>
      </c>
      <c r="L192">
        <f>SUMIFS(US!B:B,US!$D:$D,YEAR(daily!$A192),US!$E:$E,MONTH(daily!$A192))</f>
        <v>8721</v>
      </c>
      <c r="M192">
        <f>SUMIFS(US!C:C,US!$D:$D,YEAR(daily!$A192),US!$E:$E,MONTH(daily!$A192))</f>
        <v>20814</v>
      </c>
      <c r="N192">
        <f>SUMIFS(COT!E:E,COT!$A:$A,YEAR(daily!$A192),COT!$B:$B,WEEKNUM(daily!$A192))</f>
        <v>470703</v>
      </c>
      <c r="O192">
        <f>SUMIFS(COT!F:F,COT!$A:$A,YEAR(daily!$A192),COT!$B:$B,WEEKNUM(daily!$A192))</f>
        <v>54131</v>
      </c>
      <c r="P192">
        <f>SUMIFS(COT!G:G,COT!$A:$A,YEAR(daily!$A192),COT!$B:$B,WEEKNUM(daily!$A192))</f>
        <v>42262</v>
      </c>
      <c r="Q192">
        <f>SUMIFS(COT!H:H,COT!$A:$A,YEAR(daily!$A192),COT!$B:$B,WEEKNUM(daily!$A192))</f>
        <v>30983</v>
      </c>
      <c r="R192">
        <f>SUMIFS(COT!I:I,COT!$A:$A,YEAR(daily!$A192),COT!$B:$B,WEEKNUM(daily!$A192))</f>
        <v>342516</v>
      </c>
      <c r="S192">
        <f>SUMIFS(COT!J:J,COT!$A:$A,YEAR(daily!$A192),COT!$B:$B,WEEKNUM(daily!$A192))</f>
        <v>360051</v>
      </c>
      <c r="T192">
        <f>SUMIFS(COT!K:K,COT!$A:$A,YEAR(daily!$A192),COT!$B:$B,WEEKNUM(daily!$A192))</f>
        <v>43073</v>
      </c>
      <c r="U192">
        <f>SUMIFS(COT!L:L,COT!$A:$A,YEAR(daily!$A192),COT!$B:$B,WEEKNUM(daily!$A192))</f>
        <v>37407</v>
      </c>
      <c r="V192">
        <f>SUMIFS(COT!M:M,COT!$A:$A,YEAR(daily!$A192),COT!$B:$B,WEEKNUM(daily!$A192))</f>
        <v>34</v>
      </c>
      <c r="W192">
        <f>SUMIFS(COT!N:N,COT!$A:$A,YEAR(daily!$A192),COT!$B:$B,WEEKNUM(daily!$A192))</f>
        <v>35</v>
      </c>
      <c r="X192">
        <f>SUMIFS(COT!O:O,COT!$A:$A,YEAR(daily!$A192),COT!$B:$B,WEEKNUM(daily!$A192))</f>
        <v>31</v>
      </c>
      <c r="Y192">
        <f>SUMIFS(COT!P:P,COT!$A:$A,YEAR(daily!$A192),COT!$B:$B,WEEKNUM(daily!$A192))</f>
        <v>73</v>
      </c>
      <c r="Z192">
        <f>SUMIFS(COT!Q:Q,COT!$A:$A,YEAR(daily!$A192),COT!$B:$B,WEEKNUM(daily!$A192))</f>
        <v>82</v>
      </c>
      <c r="AA192">
        <f>SUMIFS(Saudi!B:B,Saudi!$A:$A,YEAR(daily!$A192))</f>
        <v>258.10000000000002</v>
      </c>
      <c r="AB192">
        <f>SUMIFS(Saudi!C:C,Saudi!$A:$A,YEAR(daily!$A192))</f>
        <v>235.471</v>
      </c>
      <c r="AC192">
        <f>SUMIFS(Saudi!F:F,Saudi!$A:$A,YEAR(daily!$A192))</f>
        <v>3468177</v>
      </c>
      <c r="AD192">
        <f>SUMIFS(Saudi!G:G,Saudi!$A:$A,YEAR(daily!$A192))</f>
        <v>30.206255765126471</v>
      </c>
      <c r="AE192">
        <f>SUMIFS(Saudi!H:H,Saudi!$A:$A,YEAR(daily!$A192))</f>
        <v>104760641.50072902</v>
      </c>
      <c r="AF192" s="5">
        <f t="shared" si="4"/>
        <v>12</v>
      </c>
      <c r="AG192" s="5">
        <f t="shared" si="5"/>
        <v>2000</v>
      </c>
    </row>
    <row r="193" spans="1:33">
      <c r="A193" s="3">
        <v>36864</v>
      </c>
      <c r="B193" s="1">
        <v>131902</v>
      </c>
      <c r="C193" s="1">
        <v>33165</v>
      </c>
      <c r="D193" s="1">
        <v>25200</v>
      </c>
      <c r="E193" s="1">
        <v>31.22</v>
      </c>
      <c r="F193" s="1">
        <v>29.75</v>
      </c>
      <c r="G193" s="1">
        <v>29.12</v>
      </c>
      <c r="H193" s="2">
        <v>46.5</v>
      </c>
      <c r="I193" s="2">
        <v>27.8</v>
      </c>
      <c r="J193" s="2">
        <v>77.3</v>
      </c>
      <c r="K193" s="2">
        <v>77.2</v>
      </c>
      <c r="L193">
        <f>SUMIFS(US!B:B,US!$D:$D,YEAR(daily!$A193),US!$E:$E,MONTH(daily!$A193))</f>
        <v>8721</v>
      </c>
      <c r="M193">
        <f>SUMIFS(US!C:C,US!$D:$D,YEAR(daily!$A193),US!$E:$E,MONTH(daily!$A193))</f>
        <v>20814</v>
      </c>
      <c r="N193">
        <f>SUMIFS(COT!E:E,COT!$A:$A,YEAR(daily!$A193),COT!$B:$B,WEEKNUM(daily!$A193))</f>
        <v>478714</v>
      </c>
      <c r="O193">
        <f>SUMIFS(COT!F:F,COT!$A:$A,YEAR(daily!$A193),COT!$B:$B,WEEKNUM(daily!$A193))</f>
        <v>45162</v>
      </c>
      <c r="P193">
        <f>SUMIFS(COT!G:G,COT!$A:$A,YEAR(daily!$A193),COT!$B:$B,WEEKNUM(daily!$A193))</f>
        <v>33563</v>
      </c>
      <c r="Q193">
        <f>SUMIFS(COT!H:H,COT!$A:$A,YEAR(daily!$A193),COT!$B:$B,WEEKNUM(daily!$A193))</f>
        <v>35520</v>
      </c>
      <c r="R193">
        <f>SUMIFS(COT!I:I,COT!$A:$A,YEAR(daily!$A193),COT!$B:$B,WEEKNUM(daily!$A193))</f>
        <v>357390</v>
      </c>
      <c r="S193">
        <f>SUMIFS(COT!J:J,COT!$A:$A,YEAR(daily!$A193),COT!$B:$B,WEEKNUM(daily!$A193))</f>
        <v>367554</v>
      </c>
      <c r="T193">
        <f>SUMIFS(COT!K:K,COT!$A:$A,YEAR(daily!$A193),COT!$B:$B,WEEKNUM(daily!$A193))</f>
        <v>40642</v>
      </c>
      <c r="U193">
        <f>SUMIFS(COT!L:L,COT!$A:$A,YEAR(daily!$A193),COT!$B:$B,WEEKNUM(daily!$A193))</f>
        <v>42077</v>
      </c>
      <c r="V193">
        <f>SUMIFS(COT!M:M,COT!$A:$A,YEAR(daily!$A193),COT!$B:$B,WEEKNUM(daily!$A193))</f>
        <v>35</v>
      </c>
      <c r="W193">
        <f>SUMIFS(COT!N:N,COT!$A:$A,YEAR(daily!$A193),COT!$B:$B,WEEKNUM(daily!$A193))</f>
        <v>30</v>
      </c>
      <c r="X193">
        <f>SUMIFS(COT!O:O,COT!$A:$A,YEAR(daily!$A193),COT!$B:$B,WEEKNUM(daily!$A193))</f>
        <v>34</v>
      </c>
      <c r="Y193">
        <f>SUMIFS(COT!P:P,COT!$A:$A,YEAR(daily!$A193),COT!$B:$B,WEEKNUM(daily!$A193))</f>
        <v>73</v>
      </c>
      <c r="Z193">
        <f>SUMIFS(COT!Q:Q,COT!$A:$A,YEAR(daily!$A193),COT!$B:$B,WEEKNUM(daily!$A193))</f>
        <v>78</v>
      </c>
      <c r="AA193">
        <f>SUMIFS(Saudi!B:B,Saudi!$A:$A,YEAR(daily!$A193))</f>
        <v>258.10000000000002</v>
      </c>
      <c r="AB193">
        <f>SUMIFS(Saudi!C:C,Saudi!$A:$A,YEAR(daily!$A193))</f>
        <v>235.471</v>
      </c>
      <c r="AC193">
        <f>SUMIFS(Saudi!F:F,Saudi!$A:$A,YEAR(daily!$A193))</f>
        <v>3468177</v>
      </c>
      <c r="AD193">
        <f>SUMIFS(Saudi!G:G,Saudi!$A:$A,YEAR(daily!$A193))</f>
        <v>30.206255765126471</v>
      </c>
      <c r="AE193">
        <f>SUMIFS(Saudi!H:H,Saudi!$A:$A,YEAR(daily!$A193))</f>
        <v>104760641.50072902</v>
      </c>
      <c r="AF193" s="5">
        <f t="shared" si="4"/>
        <v>12</v>
      </c>
      <c r="AG193" s="5">
        <f t="shared" si="5"/>
        <v>2000</v>
      </c>
    </row>
    <row r="194" spans="1:33">
      <c r="A194" s="3">
        <v>36865</v>
      </c>
      <c r="B194" s="1">
        <v>122321</v>
      </c>
      <c r="C194" s="1">
        <v>34461</v>
      </c>
      <c r="D194" s="1">
        <v>26305</v>
      </c>
      <c r="E194" s="1">
        <v>29.53</v>
      </c>
      <c r="F194" s="1">
        <v>28.48</v>
      </c>
      <c r="G194" s="1">
        <v>28</v>
      </c>
      <c r="H194" s="2">
        <v>46.5</v>
      </c>
      <c r="I194" s="2">
        <v>27.8</v>
      </c>
      <c r="J194" s="2">
        <v>77.3</v>
      </c>
      <c r="K194" s="2">
        <v>77.2</v>
      </c>
      <c r="L194">
        <f>SUMIFS(US!B:B,US!$D:$D,YEAR(daily!$A194),US!$E:$E,MONTH(daily!$A194))</f>
        <v>8721</v>
      </c>
      <c r="M194">
        <f>SUMIFS(US!C:C,US!$D:$D,YEAR(daily!$A194),US!$E:$E,MONTH(daily!$A194))</f>
        <v>20814</v>
      </c>
      <c r="N194">
        <f>SUMIFS(COT!E:E,COT!$A:$A,YEAR(daily!$A194),COT!$B:$B,WEEKNUM(daily!$A194))</f>
        <v>478714</v>
      </c>
      <c r="O194">
        <f>SUMIFS(COT!F:F,COT!$A:$A,YEAR(daily!$A194),COT!$B:$B,WEEKNUM(daily!$A194))</f>
        <v>45162</v>
      </c>
      <c r="P194">
        <f>SUMIFS(COT!G:G,COT!$A:$A,YEAR(daily!$A194),COT!$B:$B,WEEKNUM(daily!$A194))</f>
        <v>33563</v>
      </c>
      <c r="Q194">
        <f>SUMIFS(COT!H:H,COT!$A:$A,YEAR(daily!$A194),COT!$B:$B,WEEKNUM(daily!$A194))</f>
        <v>35520</v>
      </c>
      <c r="R194">
        <f>SUMIFS(COT!I:I,COT!$A:$A,YEAR(daily!$A194),COT!$B:$B,WEEKNUM(daily!$A194))</f>
        <v>357390</v>
      </c>
      <c r="S194">
        <f>SUMIFS(COT!J:J,COT!$A:$A,YEAR(daily!$A194),COT!$B:$B,WEEKNUM(daily!$A194))</f>
        <v>367554</v>
      </c>
      <c r="T194">
        <f>SUMIFS(COT!K:K,COT!$A:$A,YEAR(daily!$A194),COT!$B:$B,WEEKNUM(daily!$A194))</f>
        <v>40642</v>
      </c>
      <c r="U194">
        <f>SUMIFS(COT!L:L,COT!$A:$A,YEAR(daily!$A194),COT!$B:$B,WEEKNUM(daily!$A194))</f>
        <v>42077</v>
      </c>
      <c r="V194">
        <f>SUMIFS(COT!M:M,COT!$A:$A,YEAR(daily!$A194),COT!$B:$B,WEEKNUM(daily!$A194))</f>
        <v>35</v>
      </c>
      <c r="W194">
        <f>SUMIFS(COT!N:N,COT!$A:$A,YEAR(daily!$A194),COT!$B:$B,WEEKNUM(daily!$A194))</f>
        <v>30</v>
      </c>
      <c r="X194">
        <f>SUMIFS(COT!O:O,COT!$A:$A,YEAR(daily!$A194),COT!$B:$B,WEEKNUM(daily!$A194))</f>
        <v>34</v>
      </c>
      <c r="Y194">
        <f>SUMIFS(COT!P:P,COT!$A:$A,YEAR(daily!$A194),COT!$B:$B,WEEKNUM(daily!$A194))</f>
        <v>73</v>
      </c>
      <c r="Z194">
        <f>SUMIFS(COT!Q:Q,COT!$A:$A,YEAR(daily!$A194),COT!$B:$B,WEEKNUM(daily!$A194))</f>
        <v>78</v>
      </c>
      <c r="AA194">
        <f>SUMIFS(Saudi!B:B,Saudi!$A:$A,YEAR(daily!$A194))</f>
        <v>258.10000000000002</v>
      </c>
      <c r="AB194">
        <f>SUMIFS(Saudi!C:C,Saudi!$A:$A,YEAR(daily!$A194))</f>
        <v>235.471</v>
      </c>
      <c r="AC194">
        <f>SUMIFS(Saudi!F:F,Saudi!$A:$A,YEAR(daily!$A194))</f>
        <v>3468177</v>
      </c>
      <c r="AD194">
        <f>SUMIFS(Saudi!G:G,Saudi!$A:$A,YEAR(daily!$A194))</f>
        <v>30.206255765126471</v>
      </c>
      <c r="AE194">
        <f>SUMIFS(Saudi!H:H,Saudi!$A:$A,YEAR(daily!$A194))</f>
        <v>104760641.50072902</v>
      </c>
      <c r="AF194" s="5">
        <f t="shared" ref="AF194:AF257" si="6">MONTH(A194)</f>
        <v>12</v>
      </c>
      <c r="AG194" s="5">
        <f t="shared" ref="AG194:AG257" si="7">YEAR(A194)</f>
        <v>2000</v>
      </c>
    </row>
    <row r="195" spans="1:33">
      <c r="A195" s="3">
        <v>36866</v>
      </c>
      <c r="B195" s="1">
        <v>122356</v>
      </c>
      <c r="C195" s="1">
        <v>36488</v>
      </c>
      <c r="D195" s="1">
        <v>27149</v>
      </c>
      <c r="E195" s="1">
        <v>29.85</v>
      </c>
      <c r="F195" s="1">
        <v>28.81</v>
      </c>
      <c r="G195" s="1">
        <v>28.34</v>
      </c>
      <c r="H195" s="2">
        <v>46.5</v>
      </c>
      <c r="I195" s="2">
        <v>27.8</v>
      </c>
      <c r="J195" s="2">
        <v>77.3</v>
      </c>
      <c r="K195" s="2">
        <v>77.2</v>
      </c>
      <c r="L195">
        <f>SUMIFS(US!B:B,US!$D:$D,YEAR(daily!$A195),US!$E:$E,MONTH(daily!$A195))</f>
        <v>8721</v>
      </c>
      <c r="M195">
        <f>SUMIFS(US!C:C,US!$D:$D,YEAR(daily!$A195),US!$E:$E,MONTH(daily!$A195))</f>
        <v>20814</v>
      </c>
      <c r="N195">
        <f>SUMIFS(COT!E:E,COT!$A:$A,YEAR(daily!$A195),COT!$B:$B,WEEKNUM(daily!$A195))</f>
        <v>478714</v>
      </c>
      <c r="O195">
        <f>SUMIFS(COT!F:F,COT!$A:$A,YEAR(daily!$A195),COT!$B:$B,WEEKNUM(daily!$A195))</f>
        <v>45162</v>
      </c>
      <c r="P195">
        <f>SUMIFS(COT!G:G,COT!$A:$A,YEAR(daily!$A195),COT!$B:$B,WEEKNUM(daily!$A195))</f>
        <v>33563</v>
      </c>
      <c r="Q195">
        <f>SUMIFS(COT!H:H,COT!$A:$A,YEAR(daily!$A195),COT!$B:$B,WEEKNUM(daily!$A195))</f>
        <v>35520</v>
      </c>
      <c r="R195">
        <f>SUMIFS(COT!I:I,COT!$A:$A,YEAR(daily!$A195),COT!$B:$B,WEEKNUM(daily!$A195))</f>
        <v>357390</v>
      </c>
      <c r="S195">
        <f>SUMIFS(COT!J:J,COT!$A:$A,YEAR(daily!$A195),COT!$B:$B,WEEKNUM(daily!$A195))</f>
        <v>367554</v>
      </c>
      <c r="T195">
        <f>SUMIFS(COT!K:K,COT!$A:$A,YEAR(daily!$A195),COT!$B:$B,WEEKNUM(daily!$A195))</f>
        <v>40642</v>
      </c>
      <c r="U195">
        <f>SUMIFS(COT!L:L,COT!$A:$A,YEAR(daily!$A195),COT!$B:$B,WEEKNUM(daily!$A195))</f>
        <v>42077</v>
      </c>
      <c r="V195">
        <f>SUMIFS(COT!M:M,COT!$A:$A,YEAR(daily!$A195),COT!$B:$B,WEEKNUM(daily!$A195))</f>
        <v>35</v>
      </c>
      <c r="W195">
        <f>SUMIFS(COT!N:N,COT!$A:$A,YEAR(daily!$A195),COT!$B:$B,WEEKNUM(daily!$A195))</f>
        <v>30</v>
      </c>
      <c r="X195">
        <f>SUMIFS(COT!O:O,COT!$A:$A,YEAR(daily!$A195),COT!$B:$B,WEEKNUM(daily!$A195))</f>
        <v>34</v>
      </c>
      <c r="Y195">
        <f>SUMIFS(COT!P:P,COT!$A:$A,YEAR(daily!$A195),COT!$B:$B,WEEKNUM(daily!$A195))</f>
        <v>73</v>
      </c>
      <c r="Z195">
        <f>SUMIFS(COT!Q:Q,COT!$A:$A,YEAR(daily!$A195),COT!$B:$B,WEEKNUM(daily!$A195))</f>
        <v>78</v>
      </c>
      <c r="AA195">
        <f>SUMIFS(Saudi!B:B,Saudi!$A:$A,YEAR(daily!$A195))</f>
        <v>258.10000000000002</v>
      </c>
      <c r="AB195">
        <f>SUMIFS(Saudi!C:C,Saudi!$A:$A,YEAR(daily!$A195))</f>
        <v>235.471</v>
      </c>
      <c r="AC195">
        <f>SUMIFS(Saudi!F:F,Saudi!$A:$A,YEAR(daily!$A195))</f>
        <v>3468177</v>
      </c>
      <c r="AD195">
        <f>SUMIFS(Saudi!G:G,Saudi!$A:$A,YEAR(daily!$A195))</f>
        <v>30.206255765126471</v>
      </c>
      <c r="AE195">
        <f>SUMIFS(Saudi!H:H,Saudi!$A:$A,YEAR(daily!$A195))</f>
        <v>104760641.50072902</v>
      </c>
      <c r="AF195" s="5">
        <f t="shared" si="6"/>
        <v>12</v>
      </c>
      <c r="AG195" s="5">
        <f t="shared" si="7"/>
        <v>2000</v>
      </c>
    </row>
    <row r="196" spans="1:33">
      <c r="A196" s="3">
        <v>36867</v>
      </c>
      <c r="B196" s="1">
        <v>112974</v>
      </c>
      <c r="C196" s="1">
        <v>34716</v>
      </c>
      <c r="D196" s="1">
        <v>28113</v>
      </c>
      <c r="E196" s="1">
        <v>29.35</v>
      </c>
      <c r="F196" s="1">
        <v>28.52</v>
      </c>
      <c r="G196" s="1">
        <v>28.06</v>
      </c>
      <c r="H196" s="2">
        <v>46.5</v>
      </c>
      <c r="I196" s="2">
        <v>27.8</v>
      </c>
      <c r="J196" s="2">
        <v>77.3</v>
      </c>
      <c r="K196" s="2">
        <v>77.2</v>
      </c>
      <c r="L196">
        <f>SUMIFS(US!B:B,US!$D:$D,YEAR(daily!$A196),US!$E:$E,MONTH(daily!$A196))</f>
        <v>8721</v>
      </c>
      <c r="M196">
        <f>SUMIFS(US!C:C,US!$D:$D,YEAR(daily!$A196),US!$E:$E,MONTH(daily!$A196))</f>
        <v>20814</v>
      </c>
      <c r="N196">
        <f>SUMIFS(COT!E:E,COT!$A:$A,YEAR(daily!$A196),COT!$B:$B,WEEKNUM(daily!$A196))</f>
        <v>478714</v>
      </c>
      <c r="O196">
        <f>SUMIFS(COT!F:F,COT!$A:$A,YEAR(daily!$A196),COT!$B:$B,WEEKNUM(daily!$A196))</f>
        <v>45162</v>
      </c>
      <c r="P196">
        <f>SUMIFS(COT!G:G,COT!$A:$A,YEAR(daily!$A196),COT!$B:$B,WEEKNUM(daily!$A196))</f>
        <v>33563</v>
      </c>
      <c r="Q196">
        <f>SUMIFS(COT!H:H,COT!$A:$A,YEAR(daily!$A196),COT!$B:$B,WEEKNUM(daily!$A196))</f>
        <v>35520</v>
      </c>
      <c r="R196">
        <f>SUMIFS(COT!I:I,COT!$A:$A,YEAR(daily!$A196),COT!$B:$B,WEEKNUM(daily!$A196))</f>
        <v>357390</v>
      </c>
      <c r="S196">
        <f>SUMIFS(COT!J:J,COT!$A:$A,YEAR(daily!$A196),COT!$B:$B,WEEKNUM(daily!$A196))</f>
        <v>367554</v>
      </c>
      <c r="T196">
        <f>SUMIFS(COT!K:K,COT!$A:$A,YEAR(daily!$A196),COT!$B:$B,WEEKNUM(daily!$A196))</f>
        <v>40642</v>
      </c>
      <c r="U196">
        <f>SUMIFS(COT!L:L,COT!$A:$A,YEAR(daily!$A196),COT!$B:$B,WEEKNUM(daily!$A196))</f>
        <v>42077</v>
      </c>
      <c r="V196">
        <f>SUMIFS(COT!M:M,COT!$A:$A,YEAR(daily!$A196),COT!$B:$B,WEEKNUM(daily!$A196))</f>
        <v>35</v>
      </c>
      <c r="W196">
        <f>SUMIFS(COT!N:N,COT!$A:$A,YEAR(daily!$A196),COT!$B:$B,WEEKNUM(daily!$A196))</f>
        <v>30</v>
      </c>
      <c r="X196">
        <f>SUMIFS(COT!O:O,COT!$A:$A,YEAR(daily!$A196),COT!$B:$B,WEEKNUM(daily!$A196))</f>
        <v>34</v>
      </c>
      <c r="Y196">
        <f>SUMIFS(COT!P:P,COT!$A:$A,YEAR(daily!$A196),COT!$B:$B,WEEKNUM(daily!$A196))</f>
        <v>73</v>
      </c>
      <c r="Z196">
        <f>SUMIFS(COT!Q:Q,COT!$A:$A,YEAR(daily!$A196),COT!$B:$B,WEEKNUM(daily!$A196))</f>
        <v>78</v>
      </c>
      <c r="AA196">
        <f>SUMIFS(Saudi!B:B,Saudi!$A:$A,YEAR(daily!$A196))</f>
        <v>258.10000000000002</v>
      </c>
      <c r="AB196">
        <f>SUMIFS(Saudi!C:C,Saudi!$A:$A,YEAR(daily!$A196))</f>
        <v>235.471</v>
      </c>
      <c r="AC196">
        <f>SUMIFS(Saudi!F:F,Saudi!$A:$A,YEAR(daily!$A196))</f>
        <v>3468177</v>
      </c>
      <c r="AD196">
        <f>SUMIFS(Saudi!G:G,Saudi!$A:$A,YEAR(daily!$A196))</f>
        <v>30.206255765126471</v>
      </c>
      <c r="AE196">
        <f>SUMIFS(Saudi!H:H,Saudi!$A:$A,YEAR(daily!$A196))</f>
        <v>104760641.50072902</v>
      </c>
      <c r="AF196" s="5">
        <f t="shared" si="6"/>
        <v>12</v>
      </c>
      <c r="AG196" s="5">
        <f t="shared" si="7"/>
        <v>2000</v>
      </c>
    </row>
    <row r="197" spans="1:33">
      <c r="A197" s="3">
        <v>36868</v>
      </c>
      <c r="B197" s="1">
        <v>104040</v>
      </c>
      <c r="C197" s="1">
        <v>34393</v>
      </c>
      <c r="D197" s="1">
        <v>26010</v>
      </c>
      <c r="E197" s="1">
        <v>28.44</v>
      </c>
      <c r="F197" s="1">
        <v>27.75</v>
      </c>
      <c r="G197" s="1">
        <v>27.44</v>
      </c>
      <c r="H197" s="2">
        <v>46.5</v>
      </c>
      <c r="I197" s="2">
        <v>27.8</v>
      </c>
      <c r="J197" s="2">
        <v>77.3</v>
      </c>
      <c r="K197" s="2">
        <v>77.2</v>
      </c>
      <c r="L197">
        <f>SUMIFS(US!B:B,US!$D:$D,YEAR(daily!$A197),US!$E:$E,MONTH(daily!$A197))</f>
        <v>8721</v>
      </c>
      <c r="M197">
        <f>SUMIFS(US!C:C,US!$D:$D,YEAR(daily!$A197),US!$E:$E,MONTH(daily!$A197))</f>
        <v>20814</v>
      </c>
      <c r="N197">
        <f>SUMIFS(COT!E:E,COT!$A:$A,YEAR(daily!$A197),COT!$B:$B,WEEKNUM(daily!$A197))</f>
        <v>478714</v>
      </c>
      <c r="O197">
        <f>SUMIFS(COT!F:F,COT!$A:$A,YEAR(daily!$A197),COT!$B:$B,WEEKNUM(daily!$A197))</f>
        <v>45162</v>
      </c>
      <c r="P197">
        <f>SUMIFS(COT!G:G,COT!$A:$A,YEAR(daily!$A197),COT!$B:$B,WEEKNUM(daily!$A197))</f>
        <v>33563</v>
      </c>
      <c r="Q197">
        <f>SUMIFS(COT!H:H,COT!$A:$A,YEAR(daily!$A197),COT!$B:$B,WEEKNUM(daily!$A197))</f>
        <v>35520</v>
      </c>
      <c r="R197">
        <f>SUMIFS(COT!I:I,COT!$A:$A,YEAR(daily!$A197),COT!$B:$B,WEEKNUM(daily!$A197))</f>
        <v>357390</v>
      </c>
      <c r="S197">
        <f>SUMIFS(COT!J:J,COT!$A:$A,YEAR(daily!$A197),COT!$B:$B,WEEKNUM(daily!$A197))</f>
        <v>367554</v>
      </c>
      <c r="T197">
        <f>SUMIFS(COT!K:K,COT!$A:$A,YEAR(daily!$A197),COT!$B:$B,WEEKNUM(daily!$A197))</f>
        <v>40642</v>
      </c>
      <c r="U197">
        <f>SUMIFS(COT!L:L,COT!$A:$A,YEAR(daily!$A197),COT!$B:$B,WEEKNUM(daily!$A197))</f>
        <v>42077</v>
      </c>
      <c r="V197">
        <f>SUMIFS(COT!M:M,COT!$A:$A,YEAR(daily!$A197),COT!$B:$B,WEEKNUM(daily!$A197))</f>
        <v>35</v>
      </c>
      <c r="W197">
        <f>SUMIFS(COT!N:N,COT!$A:$A,YEAR(daily!$A197),COT!$B:$B,WEEKNUM(daily!$A197))</f>
        <v>30</v>
      </c>
      <c r="X197">
        <f>SUMIFS(COT!O:O,COT!$A:$A,YEAR(daily!$A197),COT!$B:$B,WEEKNUM(daily!$A197))</f>
        <v>34</v>
      </c>
      <c r="Y197">
        <f>SUMIFS(COT!P:P,COT!$A:$A,YEAR(daily!$A197),COT!$B:$B,WEEKNUM(daily!$A197))</f>
        <v>73</v>
      </c>
      <c r="Z197">
        <f>SUMIFS(COT!Q:Q,COT!$A:$A,YEAR(daily!$A197),COT!$B:$B,WEEKNUM(daily!$A197))</f>
        <v>78</v>
      </c>
      <c r="AA197">
        <f>SUMIFS(Saudi!B:B,Saudi!$A:$A,YEAR(daily!$A197))</f>
        <v>258.10000000000002</v>
      </c>
      <c r="AB197">
        <f>SUMIFS(Saudi!C:C,Saudi!$A:$A,YEAR(daily!$A197))</f>
        <v>235.471</v>
      </c>
      <c r="AC197">
        <f>SUMIFS(Saudi!F:F,Saudi!$A:$A,YEAR(daily!$A197))</f>
        <v>3468177</v>
      </c>
      <c r="AD197">
        <f>SUMIFS(Saudi!G:G,Saudi!$A:$A,YEAR(daily!$A197))</f>
        <v>30.206255765126471</v>
      </c>
      <c r="AE197">
        <f>SUMIFS(Saudi!H:H,Saudi!$A:$A,YEAR(daily!$A197))</f>
        <v>104760641.50072902</v>
      </c>
      <c r="AF197" s="5">
        <f t="shared" si="6"/>
        <v>12</v>
      </c>
      <c r="AG197" s="5">
        <f t="shared" si="7"/>
        <v>2000</v>
      </c>
    </row>
    <row r="198" spans="1:33">
      <c r="A198" s="3">
        <v>36871</v>
      </c>
      <c r="B198" s="1">
        <v>93595</v>
      </c>
      <c r="C198" s="1">
        <v>35812</v>
      </c>
      <c r="D198" s="1">
        <v>25905</v>
      </c>
      <c r="E198" s="1">
        <v>29.5</v>
      </c>
      <c r="F198" s="1">
        <v>28.57</v>
      </c>
      <c r="G198" s="1">
        <v>28.16</v>
      </c>
      <c r="H198" s="2">
        <v>46.5</v>
      </c>
      <c r="I198" s="2">
        <v>27.8</v>
      </c>
      <c r="J198" s="2">
        <v>77.3</v>
      </c>
      <c r="K198" s="2">
        <v>77.2</v>
      </c>
      <c r="L198">
        <f>SUMIFS(US!B:B,US!$D:$D,YEAR(daily!$A198),US!$E:$E,MONTH(daily!$A198))</f>
        <v>8721</v>
      </c>
      <c r="M198">
        <f>SUMIFS(US!C:C,US!$D:$D,YEAR(daily!$A198),US!$E:$E,MONTH(daily!$A198))</f>
        <v>20814</v>
      </c>
      <c r="N198">
        <f>SUMIFS(COT!E:E,COT!$A:$A,YEAR(daily!$A198),COT!$B:$B,WEEKNUM(daily!$A198))</f>
        <v>450187</v>
      </c>
      <c r="O198">
        <f>SUMIFS(COT!F:F,COT!$A:$A,YEAR(daily!$A198),COT!$B:$B,WEEKNUM(daily!$A198))</f>
        <v>37408</v>
      </c>
      <c r="P198">
        <f>SUMIFS(COT!G:G,COT!$A:$A,YEAR(daily!$A198),COT!$B:$B,WEEKNUM(daily!$A198))</f>
        <v>44432</v>
      </c>
      <c r="Q198">
        <f>SUMIFS(COT!H:H,COT!$A:$A,YEAR(daily!$A198),COT!$B:$B,WEEKNUM(daily!$A198))</f>
        <v>36199</v>
      </c>
      <c r="R198">
        <f>SUMIFS(COT!I:I,COT!$A:$A,YEAR(daily!$A198),COT!$B:$B,WEEKNUM(daily!$A198))</f>
        <v>342250</v>
      </c>
      <c r="S198">
        <f>SUMIFS(COT!J:J,COT!$A:$A,YEAR(daily!$A198),COT!$B:$B,WEEKNUM(daily!$A198))</f>
        <v>324917</v>
      </c>
      <c r="T198">
        <f>SUMIFS(COT!K:K,COT!$A:$A,YEAR(daily!$A198),COT!$B:$B,WEEKNUM(daily!$A198))</f>
        <v>34330</v>
      </c>
      <c r="U198">
        <f>SUMIFS(COT!L:L,COT!$A:$A,YEAR(daily!$A198),COT!$B:$B,WEEKNUM(daily!$A198))</f>
        <v>44639</v>
      </c>
      <c r="V198">
        <f>SUMIFS(COT!M:M,COT!$A:$A,YEAR(daily!$A198),COT!$B:$B,WEEKNUM(daily!$A198))</f>
        <v>27</v>
      </c>
      <c r="W198">
        <f>SUMIFS(COT!N:N,COT!$A:$A,YEAR(daily!$A198),COT!$B:$B,WEEKNUM(daily!$A198))</f>
        <v>36</v>
      </c>
      <c r="X198">
        <f>SUMIFS(COT!O:O,COT!$A:$A,YEAR(daily!$A198),COT!$B:$B,WEEKNUM(daily!$A198))</f>
        <v>31</v>
      </c>
      <c r="Y198">
        <f>SUMIFS(COT!P:P,COT!$A:$A,YEAR(daily!$A198),COT!$B:$B,WEEKNUM(daily!$A198))</f>
        <v>70</v>
      </c>
      <c r="Z198">
        <f>SUMIFS(COT!Q:Q,COT!$A:$A,YEAR(daily!$A198),COT!$B:$B,WEEKNUM(daily!$A198))</f>
        <v>73</v>
      </c>
      <c r="AA198">
        <f>SUMIFS(Saudi!B:B,Saudi!$A:$A,YEAR(daily!$A198))</f>
        <v>258.10000000000002</v>
      </c>
      <c r="AB198">
        <f>SUMIFS(Saudi!C:C,Saudi!$A:$A,YEAR(daily!$A198))</f>
        <v>235.471</v>
      </c>
      <c r="AC198">
        <f>SUMIFS(Saudi!F:F,Saudi!$A:$A,YEAR(daily!$A198))</f>
        <v>3468177</v>
      </c>
      <c r="AD198">
        <f>SUMIFS(Saudi!G:G,Saudi!$A:$A,YEAR(daily!$A198))</f>
        <v>30.206255765126471</v>
      </c>
      <c r="AE198">
        <f>SUMIFS(Saudi!H:H,Saudi!$A:$A,YEAR(daily!$A198))</f>
        <v>104760641.50072902</v>
      </c>
      <c r="AF198" s="5">
        <f t="shared" si="6"/>
        <v>12</v>
      </c>
      <c r="AG198" s="5">
        <f t="shared" si="7"/>
        <v>2000</v>
      </c>
    </row>
    <row r="199" spans="1:33">
      <c r="A199" s="3">
        <v>36872</v>
      </c>
      <c r="B199" s="1">
        <v>82188</v>
      </c>
      <c r="C199" s="1">
        <v>35257</v>
      </c>
      <c r="D199" s="1">
        <v>25121</v>
      </c>
      <c r="E199" s="1">
        <v>29.68</v>
      </c>
      <c r="F199" s="1">
        <v>28.57</v>
      </c>
      <c r="G199" s="1">
        <v>28.14</v>
      </c>
      <c r="H199" s="2">
        <v>46.5</v>
      </c>
      <c r="I199" s="2">
        <v>27.8</v>
      </c>
      <c r="J199" s="2">
        <v>77.3</v>
      </c>
      <c r="K199" s="2">
        <v>77.2</v>
      </c>
      <c r="L199">
        <f>SUMIFS(US!B:B,US!$D:$D,YEAR(daily!$A199),US!$E:$E,MONTH(daily!$A199))</f>
        <v>8721</v>
      </c>
      <c r="M199">
        <f>SUMIFS(US!C:C,US!$D:$D,YEAR(daily!$A199),US!$E:$E,MONTH(daily!$A199))</f>
        <v>20814</v>
      </c>
      <c r="N199">
        <f>SUMIFS(COT!E:E,COT!$A:$A,YEAR(daily!$A199),COT!$B:$B,WEEKNUM(daily!$A199))</f>
        <v>450187</v>
      </c>
      <c r="O199">
        <f>SUMIFS(COT!F:F,COT!$A:$A,YEAR(daily!$A199),COT!$B:$B,WEEKNUM(daily!$A199))</f>
        <v>37408</v>
      </c>
      <c r="P199">
        <f>SUMIFS(COT!G:G,COT!$A:$A,YEAR(daily!$A199),COT!$B:$B,WEEKNUM(daily!$A199))</f>
        <v>44432</v>
      </c>
      <c r="Q199">
        <f>SUMIFS(COT!H:H,COT!$A:$A,YEAR(daily!$A199),COT!$B:$B,WEEKNUM(daily!$A199))</f>
        <v>36199</v>
      </c>
      <c r="R199">
        <f>SUMIFS(COT!I:I,COT!$A:$A,YEAR(daily!$A199),COT!$B:$B,WEEKNUM(daily!$A199))</f>
        <v>342250</v>
      </c>
      <c r="S199">
        <f>SUMIFS(COT!J:J,COT!$A:$A,YEAR(daily!$A199),COT!$B:$B,WEEKNUM(daily!$A199))</f>
        <v>324917</v>
      </c>
      <c r="T199">
        <f>SUMIFS(COT!K:K,COT!$A:$A,YEAR(daily!$A199),COT!$B:$B,WEEKNUM(daily!$A199))</f>
        <v>34330</v>
      </c>
      <c r="U199">
        <f>SUMIFS(COT!L:L,COT!$A:$A,YEAR(daily!$A199),COT!$B:$B,WEEKNUM(daily!$A199))</f>
        <v>44639</v>
      </c>
      <c r="V199">
        <f>SUMIFS(COT!M:M,COT!$A:$A,YEAR(daily!$A199),COT!$B:$B,WEEKNUM(daily!$A199))</f>
        <v>27</v>
      </c>
      <c r="W199">
        <f>SUMIFS(COT!N:N,COT!$A:$A,YEAR(daily!$A199),COT!$B:$B,WEEKNUM(daily!$A199))</f>
        <v>36</v>
      </c>
      <c r="X199">
        <f>SUMIFS(COT!O:O,COT!$A:$A,YEAR(daily!$A199),COT!$B:$B,WEEKNUM(daily!$A199))</f>
        <v>31</v>
      </c>
      <c r="Y199">
        <f>SUMIFS(COT!P:P,COT!$A:$A,YEAR(daily!$A199),COT!$B:$B,WEEKNUM(daily!$A199))</f>
        <v>70</v>
      </c>
      <c r="Z199">
        <f>SUMIFS(COT!Q:Q,COT!$A:$A,YEAR(daily!$A199),COT!$B:$B,WEEKNUM(daily!$A199))</f>
        <v>73</v>
      </c>
      <c r="AA199">
        <f>SUMIFS(Saudi!B:B,Saudi!$A:$A,YEAR(daily!$A199))</f>
        <v>258.10000000000002</v>
      </c>
      <c r="AB199">
        <f>SUMIFS(Saudi!C:C,Saudi!$A:$A,YEAR(daily!$A199))</f>
        <v>235.471</v>
      </c>
      <c r="AC199">
        <f>SUMIFS(Saudi!F:F,Saudi!$A:$A,YEAR(daily!$A199))</f>
        <v>3468177</v>
      </c>
      <c r="AD199">
        <f>SUMIFS(Saudi!G:G,Saudi!$A:$A,YEAR(daily!$A199))</f>
        <v>30.206255765126471</v>
      </c>
      <c r="AE199">
        <f>SUMIFS(Saudi!H:H,Saudi!$A:$A,YEAR(daily!$A199))</f>
        <v>104760641.50072902</v>
      </c>
      <c r="AF199" s="5">
        <f t="shared" si="6"/>
        <v>12</v>
      </c>
      <c r="AG199" s="5">
        <f t="shared" si="7"/>
        <v>2000</v>
      </c>
    </row>
    <row r="200" spans="1:33">
      <c r="A200" s="3">
        <v>36873</v>
      </c>
      <c r="B200" s="1">
        <v>73924</v>
      </c>
      <c r="C200" s="1">
        <v>35499</v>
      </c>
      <c r="D200" s="1">
        <v>25445</v>
      </c>
      <c r="E200" s="1">
        <v>28.74</v>
      </c>
      <c r="F200" s="1">
        <v>27.62</v>
      </c>
      <c r="G200" s="1">
        <v>27.21</v>
      </c>
      <c r="H200" s="2">
        <v>46.5</v>
      </c>
      <c r="I200" s="2">
        <v>27.8</v>
      </c>
      <c r="J200" s="2">
        <v>77.3</v>
      </c>
      <c r="K200" s="2">
        <v>77.2</v>
      </c>
      <c r="L200">
        <f>SUMIFS(US!B:B,US!$D:$D,YEAR(daily!$A200),US!$E:$E,MONTH(daily!$A200))</f>
        <v>8721</v>
      </c>
      <c r="M200">
        <f>SUMIFS(US!C:C,US!$D:$D,YEAR(daily!$A200),US!$E:$E,MONTH(daily!$A200))</f>
        <v>20814</v>
      </c>
      <c r="N200">
        <f>SUMIFS(COT!E:E,COT!$A:$A,YEAR(daily!$A200),COT!$B:$B,WEEKNUM(daily!$A200))</f>
        <v>450187</v>
      </c>
      <c r="O200">
        <f>SUMIFS(COT!F:F,COT!$A:$A,YEAR(daily!$A200),COT!$B:$B,WEEKNUM(daily!$A200))</f>
        <v>37408</v>
      </c>
      <c r="P200">
        <f>SUMIFS(COT!G:G,COT!$A:$A,YEAR(daily!$A200),COT!$B:$B,WEEKNUM(daily!$A200))</f>
        <v>44432</v>
      </c>
      <c r="Q200">
        <f>SUMIFS(COT!H:H,COT!$A:$A,YEAR(daily!$A200),COT!$B:$B,WEEKNUM(daily!$A200))</f>
        <v>36199</v>
      </c>
      <c r="R200">
        <f>SUMIFS(COT!I:I,COT!$A:$A,YEAR(daily!$A200),COT!$B:$B,WEEKNUM(daily!$A200))</f>
        <v>342250</v>
      </c>
      <c r="S200">
        <f>SUMIFS(COT!J:J,COT!$A:$A,YEAR(daily!$A200),COT!$B:$B,WEEKNUM(daily!$A200))</f>
        <v>324917</v>
      </c>
      <c r="T200">
        <f>SUMIFS(COT!K:K,COT!$A:$A,YEAR(daily!$A200),COT!$B:$B,WEEKNUM(daily!$A200))</f>
        <v>34330</v>
      </c>
      <c r="U200">
        <f>SUMIFS(COT!L:L,COT!$A:$A,YEAR(daily!$A200),COT!$B:$B,WEEKNUM(daily!$A200))</f>
        <v>44639</v>
      </c>
      <c r="V200">
        <f>SUMIFS(COT!M:M,COT!$A:$A,YEAR(daily!$A200),COT!$B:$B,WEEKNUM(daily!$A200))</f>
        <v>27</v>
      </c>
      <c r="W200">
        <f>SUMIFS(COT!N:N,COT!$A:$A,YEAR(daily!$A200),COT!$B:$B,WEEKNUM(daily!$A200))</f>
        <v>36</v>
      </c>
      <c r="X200">
        <f>SUMIFS(COT!O:O,COT!$A:$A,YEAR(daily!$A200),COT!$B:$B,WEEKNUM(daily!$A200))</f>
        <v>31</v>
      </c>
      <c r="Y200">
        <f>SUMIFS(COT!P:P,COT!$A:$A,YEAR(daily!$A200),COT!$B:$B,WEEKNUM(daily!$A200))</f>
        <v>70</v>
      </c>
      <c r="Z200">
        <f>SUMIFS(COT!Q:Q,COT!$A:$A,YEAR(daily!$A200),COT!$B:$B,WEEKNUM(daily!$A200))</f>
        <v>73</v>
      </c>
      <c r="AA200">
        <f>SUMIFS(Saudi!B:B,Saudi!$A:$A,YEAR(daily!$A200))</f>
        <v>258.10000000000002</v>
      </c>
      <c r="AB200">
        <f>SUMIFS(Saudi!C:C,Saudi!$A:$A,YEAR(daily!$A200))</f>
        <v>235.471</v>
      </c>
      <c r="AC200">
        <f>SUMIFS(Saudi!F:F,Saudi!$A:$A,YEAR(daily!$A200))</f>
        <v>3468177</v>
      </c>
      <c r="AD200">
        <f>SUMIFS(Saudi!G:G,Saudi!$A:$A,YEAR(daily!$A200))</f>
        <v>30.206255765126471</v>
      </c>
      <c r="AE200">
        <f>SUMIFS(Saudi!H:H,Saudi!$A:$A,YEAR(daily!$A200))</f>
        <v>104760641.50072902</v>
      </c>
      <c r="AF200" s="5">
        <f t="shared" si="6"/>
        <v>12</v>
      </c>
      <c r="AG200" s="5">
        <f t="shared" si="7"/>
        <v>2000</v>
      </c>
    </row>
    <row r="201" spans="1:33">
      <c r="A201" s="3">
        <v>36874</v>
      </c>
      <c r="B201" s="1">
        <v>66865</v>
      </c>
      <c r="C201" s="1">
        <v>35671</v>
      </c>
      <c r="D201" s="1">
        <v>26387</v>
      </c>
      <c r="E201" s="1">
        <v>27.99</v>
      </c>
      <c r="F201" s="1">
        <v>26.78</v>
      </c>
      <c r="G201" s="1">
        <v>26.48</v>
      </c>
      <c r="H201" s="2">
        <v>46.5</v>
      </c>
      <c r="I201" s="2">
        <v>27.8</v>
      </c>
      <c r="J201" s="2">
        <v>77.3</v>
      </c>
      <c r="K201" s="2">
        <v>77.2</v>
      </c>
      <c r="L201">
        <f>SUMIFS(US!B:B,US!$D:$D,YEAR(daily!$A201),US!$E:$E,MONTH(daily!$A201))</f>
        <v>8721</v>
      </c>
      <c r="M201">
        <f>SUMIFS(US!C:C,US!$D:$D,YEAR(daily!$A201),US!$E:$E,MONTH(daily!$A201))</f>
        <v>20814</v>
      </c>
      <c r="N201">
        <f>SUMIFS(COT!E:E,COT!$A:$A,YEAR(daily!$A201),COT!$B:$B,WEEKNUM(daily!$A201))</f>
        <v>450187</v>
      </c>
      <c r="O201">
        <f>SUMIFS(COT!F:F,COT!$A:$A,YEAR(daily!$A201),COT!$B:$B,WEEKNUM(daily!$A201))</f>
        <v>37408</v>
      </c>
      <c r="P201">
        <f>SUMIFS(COT!G:G,COT!$A:$A,YEAR(daily!$A201),COT!$B:$B,WEEKNUM(daily!$A201))</f>
        <v>44432</v>
      </c>
      <c r="Q201">
        <f>SUMIFS(COT!H:H,COT!$A:$A,YEAR(daily!$A201),COT!$B:$B,WEEKNUM(daily!$A201))</f>
        <v>36199</v>
      </c>
      <c r="R201">
        <f>SUMIFS(COT!I:I,COT!$A:$A,YEAR(daily!$A201),COT!$B:$B,WEEKNUM(daily!$A201))</f>
        <v>342250</v>
      </c>
      <c r="S201">
        <f>SUMIFS(COT!J:J,COT!$A:$A,YEAR(daily!$A201),COT!$B:$B,WEEKNUM(daily!$A201))</f>
        <v>324917</v>
      </c>
      <c r="T201">
        <f>SUMIFS(COT!K:K,COT!$A:$A,YEAR(daily!$A201),COT!$B:$B,WEEKNUM(daily!$A201))</f>
        <v>34330</v>
      </c>
      <c r="U201">
        <f>SUMIFS(COT!L:L,COT!$A:$A,YEAR(daily!$A201),COT!$B:$B,WEEKNUM(daily!$A201))</f>
        <v>44639</v>
      </c>
      <c r="V201">
        <f>SUMIFS(COT!M:M,COT!$A:$A,YEAR(daily!$A201),COT!$B:$B,WEEKNUM(daily!$A201))</f>
        <v>27</v>
      </c>
      <c r="W201">
        <f>SUMIFS(COT!N:N,COT!$A:$A,YEAR(daily!$A201),COT!$B:$B,WEEKNUM(daily!$A201))</f>
        <v>36</v>
      </c>
      <c r="X201">
        <f>SUMIFS(COT!O:O,COT!$A:$A,YEAR(daily!$A201),COT!$B:$B,WEEKNUM(daily!$A201))</f>
        <v>31</v>
      </c>
      <c r="Y201">
        <f>SUMIFS(COT!P:P,COT!$A:$A,YEAR(daily!$A201),COT!$B:$B,WEEKNUM(daily!$A201))</f>
        <v>70</v>
      </c>
      <c r="Z201">
        <f>SUMIFS(COT!Q:Q,COT!$A:$A,YEAR(daily!$A201),COT!$B:$B,WEEKNUM(daily!$A201))</f>
        <v>73</v>
      </c>
      <c r="AA201">
        <f>SUMIFS(Saudi!B:B,Saudi!$A:$A,YEAR(daily!$A201))</f>
        <v>258.10000000000002</v>
      </c>
      <c r="AB201">
        <f>SUMIFS(Saudi!C:C,Saudi!$A:$A,YEAR(daily!$A201))</f>
        <v>235.471</v>
      </c>
      <c r="AC201">
        <f>SUMIFS(Saudi!F:F,Saudi!$A:$A,YEAR(daily!$A201))</f>
        <v>3468177</v>
      </c>
      <c r="AD201">
        <f>SUMIFS(Saudi!G:G,Saudi!$A:$A,YEAR(daily!$A201))</f>
        <v>30.206255765126471</v>
      </c>
      <c r="AE201">
        <f>SUMIFS(Saudi!H:H,Saudi!$A:$A,YEAR(daily!$A201))</f>
        <v>104760641.50072902</v>
      </c>
      <c r="AF201" s="5">
        <f t="shared" si="6"/>
        <v>12</v>
      </c>
      <c r="AG201" s="5">
        <f t="shared" si="7"/>
        <v>2000</v>
      </c>
    </row>
    <row r="202" spans="1:33">
      <c r="A202" s="3">
        <v>36875</v>
      </c>
      <c r="B202" s="1">
        <v>51031</v>
      </c>
      <c r="C202" s="1">
        <v>36860</v>
      </c>
      <c r="D202" s="1">
        <v>25951</v>
      </c>
      <c r="E202" s="1">
        <v>28.87</v>
      </c>
      <c r="F202" s="1">
        <v>27.4</v>
      </c>
      <c r="G202" s="1">
        <v>27.05</v>
      </c>
      <c r="H202" s="2">
        <v>46.5</v>
      </c>
      <c r="I202" s="2">
        <v>27.8</v>
      </c>
      <c r="J202" s="2">
        <v>77.3</v>
      </c>
      <c r="K202" s="2">
        <v>77.2</v>
      </c>
      <c r="L202">
        <f>SUMIFS(US!B:B,US!$D:$D,YEAR(daily!$A202),US!$E:$E,MONTH(daily!$A202))</f>
        <v>8721</v>
      </c>
      <c r="M202">
        <f>SUMIFS(US!C:C,US!$D:$D,YEAR(daily!$A202),US!$E:$E,MONTH(daily!$A202))</f>
        <v>20814</v>
      </c>
      <c r="N202">
        <f>SUMIFS(COT!E:E,COT!$A:$A,YEAR(daily!$A202),COT!$B:$B,WEEKNUM(daily!$A202))</f>
        <v>450187</v>
      </c>
      <c r="O202">
        <f>SUMIFS(COT!F:F,COT!$A:$A,YEAR(daily!$A202),COT!$B:$B,WEEKNUM(daily!$A202))</f>
        <v>37408</v>
      </c>
      <c r="P202">
        <f>SUMIFS(COT!G:G,COT!$A:$A,YEAR(daily!$A202),COT!$B:$B,WEEKNUM(daily!$A202))</f>
        <v>44432</v>
      </c>
      <c r="Q202">
        <f>SUMIFS(COT!H:H,COT!$A:$A,YEAR(daily!$A202),COT!$B:$B,WEEKNUM(daily!$A202))</f>
        <v>36199</v>
      </c>
      <c r="R202">
        <f>SUMIFS(COT!I:I,COT!$A:$A,YEAR(daily!$A202),COT!$B:$B,WEEKNUM(daily!$A202))</f>
        <v>342250</v>
      </c>
      <c r="S202">
        <f>SUMIFS(COT!J:J,COT!$A:$A,YEAR(daily!$A202),COT!$B:$B,WEEKNUM(daily!$A202))</f>
        <v>324917</v>
      </c>
      <c r="T202">
        <f>SUMIFS(COT!K:K,COT!$A:$A,YEAR(daily!$A202),COT!$B:$B,WEEKNUM(daily!$A202))</f>
        <v>34330</v>
      </c>
      <c r="U202">
        <f>SUMIFS(COT!L:L,COT!$A:$A,YEAR(daily!$A202),COT!$B:$B,WEEKNUM(daily!$A202))</f>
        <v>44639</v>
      </c>
      <c r="V202">
        <f>SUMIFS(COT!M:M,COT!$A:$A,YEAR(daily!$A202),COT!$B:$B,WEEKNUM(daily!$A202))</f>
        <v>27</v>
      </c>
      <c r="W202">
        <f>SUMIFS(COT!N:N,COT!$A:$A,YEAR(daily!$A202),COT!$B:$B,WEEKNUM(daily!$A202))</f>
        <v>36</v>
      </c>
      <c r="X202">
        <f>SUMIFS(COT!O:O,COT!$A:$A,YEAR(daily!$A202),COT!$B:$B,WEEKNUM(daily!$A202))</f>
        <v>31</v>
      </c>
      <c r="Y202">
        <f>SUMIFS(COT!P:P,COT!$A:$A,YEAR(daily!$A202),COT!$B:$B,WEEKNUM(daily!$A202))</f>
        <v>70</v>
      </c>
      <c r="Z202">
        <f>SUMIFS(COT!Q:Q,COT!$A:$A,YEAR(daily!$A202),COT!$B:$B,WEEKNUM(daily!$A202))</f>
        <v>73</v>
      </c>
      <c r="AA202">
        <f>SUMIFS(Saudi!B:B,Saudi!$A:$A,YEAR(daily!$A202))</f>
        <v>258.10000000000002</v>
      </c>
      <c r="AB202">
        <f>SUMIFS(Saudi!C:C,Saudi!$A:$A,YEAR(daily!$A202))</f>
        <v>235.471</v>
      </c>
      <c r="AC202">
        <f>SUMIFS(Saudi!F:F,Saudi!$A:$A,YEAR(daily!$A202))</f>
        <v>3468177</v>
      </c>
      <c r="AD202">
        <f>SUMIFS(Saudi!G:G,Saudi!$A:$A,YEAR(daily!$A202))</f>
        <v>30.206255765126471</v>
      </c>
      <c r="AE202">
        <f>SUMIFS(Saudi!H:H,Saudi!$A:$A,YEAR(daily!$A202))</f>
        <v>104760641.50072902</v>
      </c>
      <c r="AF202" s="5">
        <f t="shared" si="6"/>
        <v>12</v>
      </c>
      <c r="AG202" s="5">
        <f t="shared" si="7"/>
        <v>2000</v>
      </c>
    </row>
    <row r="203" spans="1:33">
      <c r="A203" s="3">
        <v>36878</v>
      </c>
      <c r="B203" s="1">
        <v>42226</v>
      </c>
      <c r="C203" s="1">
        <v>37328</v>
      </c>
      <c r="D203" s="1">
        <v>24896</v>
      </c>
      <c r="E203" s="1">
        <v>29.76</v>
      </c>
      <c r="F203" s="1">
        <v>28.03</v>
      </c>
      <c r="G203" s="1">
        <v>27.63</v>
      </c>
      <c r="H203" s="2">
        <v>46.5</v>
      </c>
      <c r="I203" s="2">
        <v>27.8</v>
      </c>
      <c r="J203" s="2">
        <v>77.3</v>
      </c>
      <c r="K203" s="2">
        <v>77.2</v>
      </c>
      <c r="L203">
        <f>SUMIFS(US!B:B,US!$D:$D,YEAR(daily!$A203),US!$E:$E,MONTH(daily!$A203))</f>
        <v>8721</v>
      </c>
      <c r="M203">
        <f>SUMIFS(US!C:C,US!$D:$D,YEAR(daily!$A203),US!$E:$E,MONTH(daily!$A203))</f>
        <v>20814</v>
      </c>
      <c r="N203">
        <f>SUMIFS(COT!E:E,COT!$A:$A,YEAR(daily!$A203),COT!$B:$B,WEEKNUM(daily!$A203))</f>
        <v>409504</v>
      </c>
      <c r="O203">
        <f>SUMIFS(COT!F:F,COT!$A:$A,YEAR(daily!$A203),COT!$B:$B,WEEKNUM(daily!$A203))</f>
        <v>37763</v>
      </c>
      <c r="P203">
        <f>SUMIFS(COT!G:G,COT!$A:$A,YEAR(daily!$A203),COT!$B:$B,WEEKNUM(daily!$A203))</f>
        <v>41219</v>
      </c>
      <c r="Q203">
        <f>SUMIFS(COT!H:H,COT!$A:$A,YEAR(daily!$A203),COT!$B:$B,WEEKNUM(daily!$A203))</f>
        <v>29553</v>
      </c>
      <c r="R203">
        <f>SUMIFS(COT!I:I,COT!$A:$A,YEAR(daily!$A203),COT!$B:$B,WEEKNUM(daily!$A203))</f>
        <v>311118</v>
      </c>
      <c r="S203">
        <f>SUMIFS(COT!J:J,COT!$A:$A,YEAR(daily!$A203),COT!$B:$B,WEEKNUM(daily!$A203))</f>
        <v>300340</v>
      </c>
      <c r="T203">
        <f>SUMIFS(COT!K:K,COT!$A:$A,YEAR(daily!$A203),COT!$B:$B,WEEKNUM(daily!$A203))</f>
        <v>31070</v>
      </c>
      <c r="U203">
        <f>SUMIFS(COT!L:L,COT!$A:$A,YEAR(daily!$A203),COT!$B:$B,WEEKNUM(daily!$A203))</f>
        <v>38392</v>
      </c>
      <c r="V203">
        <f>SUMIFS(COT!M:M,COT!$A:$A,YEAR(daily!$A203),COT!$B:$B,WEEKNUM(daily!$A203))</f>
        <v>18</v>
      </c>
      <c r="W203">
        <f>SUMIFS(COT!N:N,COT!$A:$A,YEAR(daily!$A203),COT!$B:$B,WEEKNUM(daily!$A203))</f>
        <v>35</v>
      </c>
      <c r="X203">
        <f>SUMIFS(COT!O:O,COT!$A:$A,YEAR(daily!$A203),COT!$B:$B,WEEKNUM(daily!$A203))</f>
        <v>23</v>
      </c>
      <c r="Y203">
        <f>SUMIFS(COT!P:P,COT!$A:$A,YEAR(daily!$A203),COT!$B:$B,WEEKNUM(daily!$A203))</f>
        <v>69</v>
      </c>
      <c r="Z203">
        <f>SUMIFS(COT!Q:Q,COT!$A:$A,YEAR(daily!$A203),COT!$B:$B,WEEKNUM(daily!$A203))</f>
        <v>70</v>
      </c>
      <c r="AA203">
        <f>SUMIFS(Saudi!B:B,Saudi!$A:$A,YEAR(daily!$A203))</f>
        <v>258.10000000000002</v>
      </c>
      <c r="AB203">
        <f>SUMIFS(Saudi!C:C,Saudi!$A:$A,YEAR(daily!$A203))</f>
        <v>235.471</v>
      </c>
      <c r="AC203">
        <f>SUMIFS(Saudi!F:F,Saudi!$A:$A,YEAR(daily!$A203))</f>
        <v>3468177</v>
      </c>
      <c r="AD203">
        <f>SUMIFS(Saudi!G:G,Saudi!$A:$A,YEAR(daily!$A203))</f>
        <v>30.206255765126471</v>
      </c>
      <c r="AE203">
        <f>SUMIFS(Saudi!H:H,Saudi!$A:$A,YEAR(daily!$A203))</f>
        <v>104760641.50072902</v>
      </c>
      <c r="AF203" s="5">
        <f t="shared" si="6"/>
        <v>12</v>
      </c>
      <c r="AG203" s="5">
        <f t="shared" si="7"/>
        <v>2000</v>
      </c>
    </row>
    <row r="204" spans="1:33">
      <c r="A204" s="3">
        <v>36879</v>
      </c>
      <c r="B204" s="1">
        <v>28245</v>
      </c>
      <c r="C204" s="1">
        <v>36817</v>
      </c>
      <c r="D204" s="1">
        <v>24641</v>
      </c>
      <c r="E204" s="1">
        <v>29.33</v>
      </c>
      <c r="F204" s="1">
        <v>27.37</v>
      </c>
      <c r="G204" s="1">
        <v>26.97</v>
      </c>
      <c r="H204" s="2">
        <v>46.5</v>
      </c>
      <c r="I204" s="2">
        <v>27.8</v>
      </c>
      <c r="J204" s="2">
        <v>77.3</v>
      </c>
      <c r="K204" s="2">
        <v>77.2</v>
      </c>
      <c r="L204">
        <f>SUMIFS(US!B:B,US!$D:$D,YEAR(daily!$A204),US!$E:$E,MONTH(daily!$A204))</f>
        <v>8721</v>
      </c>
      <c r="M204">
        <f>SUMIFS(US!C:C,US!$D:$D,YEAR(daily!$A204),US!$E:$E,MONTH(daily!$A204))</f>
        <v>20814</v>
      </c>
      <c r="N204">
        <f>SUMIFS(COT!E:E,COT!$A:$A,YEAR(daily!$A204),COT!$B:$B,WEEKNUM(daily!$A204))</f>
        <v>409504</v>
      </c>
      <c r="O204">
        <f>SUMIFS(COT!F:F,COT!$A:$A,YEAR(daily!$A204),COT!$B:$B,WEEKNUM(daily!$A204))</f>
        <v>37763</v>
      </c>
      <c r="P204">
        <f>SUMIFS(COT!G:G,COT!$A:$A,YEAR(daily!$A204),COT!$B:$B,WEEKNUM(daily!$A204))</f>
        <v>41219</v>
      </c>
      <c r="Q204">
        <f>SUMIFS(COT!H:H,COT!$A:$A,YEAR(daily!$A204),COT!$B:$B,WEEKNUM(daily!$A204))</f>
        <v>29553</v>
      </c>
      <c r="R204">
        <f>SUMIFS(COT!I:I,COT!$A:$A,YEAR(daily!$A204),COT!$B:$B,WEEKNUM(daily!$A204))</f>
        <v>311118</v>
      </c>
      <c r="S204">
        <f>SUMIFS(COT!J:J,COT!$A:$A,YEAR(daily!$A204),COT!$B:$B,WEEKNUM(daily!$A204))</f>
        <v>300340</v>
      </c>
      <c r="T204">
        <f>SUMIFS(COT!K:K,COT!$A:$A,YEAR(daily!$A204),COT!$B:$B,WEEKNUM(daily!$A204))</f>
        <v>31070</v>
      </c>
      <c r="U204">
        <f>SUMIFS(COT!L:L,COT!$A:$A,YEAR(daily!$A204),COT!$B:$B,WEEKNUM(daily!$A204))</f>
        <v>38392</v>
      </c>
      <c r="V204">
        <f>SUMIFS(COT!M:M,COT!$A:$A,YEAR(daily!$A204),COT!$B:$B,WEEKNUM(daily!$A204))</f>
        <v>18</v>
      </c>
      <c r="W204">
        <f>SUMIFS(COT!N:N,COT!$A:$A,YEAR(daily!$A204),COT!$B:$B,WEEKNUM(daily!$A204))</f>
        <v>35</v>
      </c>
      <c r="X204">
        <f>SUMIFS(COT!O:O,COT!$A:$A,YEAR(daily!$A204),COT!$B:$B,WEEKNUM(daily!$A204))</f>
        <v>23</v>
      </c>
      <c r="Y204">
        <f>SUMIFS(COT!P:P,COT!$A:$A,YEAR(daily!$A204),COT!$B:$B,WEEKNUM(daily!$A204))</f>
        <v>69</v>
      </c>
      <c r="Z204">
        <f>SUMIFS(COT!Q:Q,COT!$A:$A,YEAR(daily!$A204),COT!$B:$B,WEEKNUM(daily!$A204))</f>
        <v>70</v>
      </c>
      <c r="AA204">
        <f>SUMIFS(Saudi!B:B,Saudi!$A:$A,YEAR(daily!$A204))</f>
        <v>258.10000000000002</v>
      </c>
      <c r="AB204">
        <f>SUMIFS(Saudi!C:C,Saudi!$A:$A,YEAR(daily!$A204))</f>
        <v>235.471</v>
      </c>
      <c r="AC204">
        <f>SUMIFS(Saudi!F:F,Saudi!$A:$A,YEAR(daily!$A204))</f>
        <v>3468177</v>
      </c>
      <c r="AD204">
        <f>SUMIFS(Saudi!G:G,Saudi!$A:$A,YEAR(daily!$A204))</f>
        <v>30.206255765126471</v>
      </c>
      <c r="AE204">
        <f>SUMIFS(Saudi!H:H,Saudi!$A:$A,YEAR(daily!$A204))</f>
        <v>104760641.50072902</v>
      </c>
      <c r="AF204" s="5">
        <f t="shared" si="6"/>
        <v>12</v>
      </c>
      <c r="AG204" s="5">
        <f t="shared" si="7"/>
        <v>2000</v>
      </c>
    </row>
    <row r="205" spans="1:33">
      <c r="A205" s="3">
        <v>36880</v>
      </c>
      <c r="B205" s="1">
        <v>101786</v>
      </c>
      <c r="C205" s="1">
        <v>24596</v>
      </c>
      <c r="D205" s="1">
        <v>18082</v>
      </c>
      <c r="E205" s="1">
        <v>25.77</v>
      </c>
      <c r="F205" s="1">
        <v>25.18</v>
      </c>
      <c r="G205" s="1">
        <v>24.89</v>
      </c>
      <c r="H205" s="2">
        <v>46.5</v>
      </c>
      <c r="I205" s="2">
        <v>27.8</v>
      </c>
      <c r="J205" s="2">
        <v>77.3</v>
      </c>
      <c r="K205" s="2">
        <v>77.2</v>
      </c>
      <c r="L205">
        <f>SUMIFS(US!B:B,US!$D:$D,YEAR(daily!$A205),US!$E:$E,MONTH(daily!$A205))</f>
        <v>8721</v>
      </c>
      <c r="M205">
        <f>SUMIFS(US!C:C,US!$D:$D,YEAR(daily!$A205),US!$E:$E,MONTH(daily!$A205))</f>
        <v>20814</v>
      </c>
      <c r="N205">
        <f>SUMIFS(COT!E:E,COT!$A:$A,YEAR(daily!$A205),COT!$B:$B,WEEKNUM(daily!$A205))</f>
        <v>409504</v>
      </c>
      <c r="O205">
        <f>SUMIFS(COT!F:F,COT!$A:$A,YEAR(daily!$A205),COT!$B:$B,WEEKNUM(daily!$A205))</f>
        <v>37763</v>
      </c>
      <c r="P205">
        <f>SUMIFS(COT!G:G,COT!$A:$A,YEAR(daily!$A205),COT!$B:$B,WEEKNUM(daily!$A205))</f>
        <v>41219</v>
      </c>
      <c r="Q205">
        <f>SUMIFS(COT!H:H,COT!$A:$A,YEAR(daily!$A205),COT!$B:$B,WEEKNUM(daily!$A205))</f>
        <v>29553</v>
      </c>
      <c r="R205">
        <f>SUMIFS(COT!I:I,COT!$A:$A,YEAR(daily!$A205),COT!$B:$B,WEEKNUM(daily!$A205))</f>
        <v>311118</v>
      </c>
      <c r="S205">
        <f>SUMIFS(COT!J:J,COT!$A:$A,YEAR(daily!$A205),COT!$B:$B,WEEKNUM(daily!$A205))</f>
        <v>300340</v>
      </c>
      <c r="T205">
        <f>SUMIFS(COT!K:K,COT!$A:$A,YEAR(daily!$A205),COT!$B:$B,WEEKNUM(daily!$A205))</f>
        <v>31070</v>
      </c>
      <c r="U205">
        <f>SUMIFS(COT!L:L,COT!$A:$A,YEAR(daily!$A205),COT!$B:$B,WEEKNUM(daily!$A205))</f>
        <v>38392</v>
      </c>
      <c r="V205">
        <f>SUMIFS(COT!M:M,COT!$A:$A,YEAR(daily!$A205),COT!$B:$B,WEEKNUM(daily!$A205))</f>
        <v>18</v>
      </c>
      <c r="W205">
        <f>SUMIFS(COT!N:N,COT!$A:$A,YEAR(daily!$A205),COT!$B:$B,WEEKNUM(daily!$A205))</f>
        <v>35</v>
      </c>
      <c r="X205">
        <f>SUMIFS(COT!O:O,COT!$A:$A,YEAR(daily!$A205),COT!$B:$B,WEEKNUM(daily!$A205))</f>
        <v>23</v>
      </c>
      <c r="Y205">
        <f>SUMIFS(COT!P:P,COT!$A:$A,YEAR(daily!$A205),COT!$B:$B,WEEKNUM(daily!$A205))</f>
        <v>69</v>
      </c>
      <c r="Z205">
        <f>SUMIFS(COT!Q:Q,COT!$A:$A,YEAR(daily!$A205),COT!$B:$B,WEEKNUM(daily!$A205))</f>
        <v>70</v>
      </c>
      <c r="AA205">
        <f>SUMIFS(Saudi!B:B,Saudi!$A:$A,YEAR(daily!$A205))</f>
        <v>258.10000000000002</v>
      </c>
      <c r="AB205">
        <f>SUMIFS(Saudi!C:C,Saudi!$A:$A,YEAR(daily!$A205))</f>
        <v>235.471</v>
      </c>
      <c r="AC205">
        <f>SUMIFS(Saudi!F:F,Saudi!$A:$A,YEAR(daily!$A205))</f>
        <v>3468177</v>
      </c>
      <c r="AD205">
        <f>SUMIFS(Saudi!G:G,Saudi!$A:$A,YEAR(daily!$A205))</f>
        <v>30.206255765126471</v>
      </c>
      <c r="AE205">
        <f>SUMIFS(Saudi!H:H,Saudi!$A:$A,YEAR(daily!$A205))</f>
        <v>104760641.50072902</v>
      </c>
      <c r="AF205" s="5">
        <f t="shared" si="6"/>
        <v>12</v>
      </c>
      <c r="AG205" s="5">
        <f t="shared" si="7"/>
        <v>2000</v>
      </c>
    </row>
    <row r="206" spans="1:33">
      <c r="A206" s="3">
        <v>36881</v>
      </c>
      <c r="B206" s="1">
        <v>103948</v>
      </c>
      <c r="C206" s="1">
        <v>25913</v>
      </c>
      <c r="D206" s="1">
        <v>18553</v>
      </c>
      <c r="E206" s="1">
        <v>25.98</v>
      </c>
      <c r="F206" s="1">
        <v>25.44</v>
      </c>
      <c r="G206" s="1">
        <v>25.24</v>
      </c>
      <c r="H206" s="2">
        <v>46.5</v>
      </c>
      <c r="I206" s="2">
        <v>27.8</v>
      </c>
      <c r="J206" s="2">
        <v>77.3</v>
      </c>
      <c r="K206" s="2">
        <v>77.2</v>
      </c>
      <c r="L206">
        <f>SUMIFS(US!B:B,US!$D:$D,YEAR(daily!$A206),US!$E:$E,MONTH(daily!$A206))</f>
        <v>8721</v>
      </c>
      <c r="M206">
        <f>SUMIFS(US!C:C,US!$D:$D,YEAR(daily!$A206),US!$E:$E,MONTH(daily!$A206))</f>
        <v>20814</v>
      </c>
      <c r="N206">
        <f>SUMIFS(COT!E:E,COT!$A:$A,YEAR(daily!$A206),COT!$B:$B,WEEKNUM(daily!$A206))</f>
        <v>409504</v>
      </c>
      <c r="O206">
        <f>SUMIFS(COT!F:F,COT!$A:$A,YEAR(daily!$A206),COT!$B:$B,WEEKNUM(daily!$A206))</f>
        <v>37763</v>
      </c>
      <c r="P206">
        <f>SUMIFS(COT!G:G,COT!$A:$A,YEAR(daily!$A206),COT!$B:$B,WEEKNUM(daily!$A206))</f>
        <v>41219</v>
      </c>
      <c r="Q206">
        <f>SUMIFS(COT!H:H,COT!$A:$A,YEAR(daily!$A206),COT!$B:$B,WEEKNUM(daily!$A206))</f>
        <v>29553</v>
      </c>
      <c r="R206">
        <f>SUMIFS(COT!I:I,COT!$A:$A,YEAR(daily!$A206),COT!$B:$B,WEEKNUM(daily!$A206))</f>
        <v>311118</v>
      </c>
      <c r="S206">
        <f>SUMIFS(COT!J:J,COT!$A:$A,YEAR(daily!$A206),COT!$B:$B,WEEKNUM(daily!$A206))</f>
        <v>300340</v>
      </c>
      <c r="T206">
        <f>SUMIFS(COT!K:K,COT!$A:$A,YEAR(daily!$A206),COT!$B:$B,WEEKNUM(daily!$A206))</f>
        <v>31070</v>
      </c>
      <c r="U206">
        <f>SUMIFS(COT!L:L,COT!$A:$A,YEAR(daily!$A206),COT!$B:$B,WEEKNUM(daily!$A206))</f>
        <v>38392</v>
      </c>
      <c r="V206">
        <f>SUMIFS(COT!M:M,COT!$A:$A,YEAR(daily!$A206),COT!$B:$B,WEEKNUM(daily!$A206))</f>
        <v>18</v>
      </c>
      <c r="W206">
        <f>SUMIFS(COT!N:N,COT!$A:$A,YEAR(daily!$A206),COT!$B:$B,WEEKNUM(daily!$A206))</f>
        <v>35</v>
      </c>
      <c r="X206">
        <f>SUMIFS(COT!O:O,COT!$A:$A,YEAR(daily!$A206),COT!$B:$B,WEEKNUM(daily!$A206))</f>
        <v>23</v>
      </c>
      <c r="Y206">
        <f>SUMIFS(COT!P:P,COT!$A:$A,YEAR(daily!$A206),COT!$B:$B,WEEKNUM(daily!$A206))</f>
        <v>69</v>
      </c>
      <c r="Z206">
        <f>SUMIFS(COT!Q:Q,COT!$A:$A,YEAR(daily!$A206),COT!$B:$B,WEEKNUM(daily!$A206))</f>
        <v>70</v>
      </c>
      <c r="AA206">
        <f>SUMIFS(Saudi!B:B,Saudi!$A:$A,YEAR(daily!$A206))</f>
        <v>258.10000000000002</v>
      </c>
      <c r="AB206">
        <f>SUMIFS(Saudi!C:C,Saudi!$A:$A,YEAR(daily!$A206))</f>
        <v>235.471</v>
      </c>
      <c r="AC206">
        <f>SUMIFS(Saudi!F:F,Saudi!$A:$A,YEAR(daily!$A206))</f>
        <v>3468177</v>
      </c>
      <c r="AD206">
        <f>SUMIFS(Saudi!G:G,Saudi!$A:$A,YEAR(daily!$A206))</f>
        <v>30.206255765126471</v>
      </c>
      <c r="AE206">
        <f>SUMIFS(Saudi!H:H,Saudi!$A:$A,YEAR(daily!$A206))</f>
        <v>104760641.50072902</v>
      </c>
      <c r="AF206" s="5">
        <f t="shared" si="6"/>
        <v>12</v>
      </c>
      <c r="AG206" s="5">
        <f t="shared" si="7"/>
        <v>2000</v>
      </c>
    </row>
    <row r="207" spans="1:33">
      <c r="A207" s="3">
        <v>36882</v>
      </c>
      <c r="B207" s="1">
        <v>101648</v>
      </c>
      <c r="C207" s="1">
        <v>25815</v>
      </c>
      <c r="D207" s="1">
        <v>18929</v>
      </c>
      <c r="E207" s="1">
        <v>26.18</v>
      </c>
      <c r="F207" s="1">
        <v>25.49</v>
      </c>
      <c r="G207" s="1">
        <v>25.24</v>
      </c>
      <c r="H207" s="2">
        <v>46.5</v>
      </c>
      <c r="I207" s="2">
        <v>27.8</v>
      </c>
      <c r="J207" s="2">
        <v>77.3</v>
      </c>
      <c r="K207" s="2">
        <v>77.2</v>
      </c>
      <c r="L207">
        <f>SUMIFS(US!B:B,US!$D:$D,YEAR(daily!$A207),US!$E:$E,MONTH(daily!$A207))</f>
        <v>8721</v>
      </c>
      <c r="M207">
        <f>SUMIFS(US!C:C,US!$D:$D,YEAR(daily!$A207),US!$E:$E,MONTH(daily!$A207))</f>
        <v>20814</v>
      </c>
      <c r="N207">
        <f>SUMIFS(COT!E:E,COT!$A:$A,YEAR(daily!$A207),COT!$B:$B,WEEKNUM(daily!$A207))</f>
        <v>409504</v>
      </c>
      <c r="O207">
        <f>SUMIFS(COT!F:F,COT!$A:$A,YEAR(daily!$A207),COT!$B:$B,WEEKNUM(daily!$A207))</f>
        <v>37763</v>
      </c>
      <c r="P207">
        <f>SUMIFS(COT!G:G,COT!$A:$A,YEAR(daily!$A207),COT!$B:$B,WEEKNUM(daily!$A207))</f>
        <v>41219</v>
      </c>
      <c r="Q207">
        <f>SUMIFS(COT!H:H,COT!$A:$A,YEAR(daily!$A207),COT!$B:$B,WEEKNUM(daily!$A207))</f>
        <v>29553</v>
      </c>
      <c r="R207">
        <f>SUMIFS(COT!I:I,COT!$A:$A,YEAR(daily!$A207),COT!$B:$B,WEEKNUM(daily!$A207))</f>
        <v>311118</v>
      </c>
      <c r="S207">
        <f>SUMIFS(COT!J:J,COT!$A:$A,YEAR(daily!$A207),COT!$B:$B,WEEKNUM(daily!$A207))</f>
        <v>300340</v>
      </c>
      <c r="T207">
        <f>SUMIFS(COT!K:K,COT!$A:$A,YEAR(daily!$A207),COT!$B:$B,WEEKNUM(daily!$A207))</f>
        <v>31070</v>
      </c>
      <c r="U207">
        <f>SUMIFS(COT!L:L,COT!$A:$A,YEAR(daily!$A207),COT!$B:$B,WEEKNUM(daily!$A207))</f>
        <v>38392</v>
      </c>
      <c r="V207">
        <f>SUMIFS(COT!M:M,COT!$A:$A,YEAR(daily!$A207),COT!$B:$B,WEEKNUM(daily!$A207))</f>
        <v>18</v>
      </c>
      <c r="W207">
        <f>SUMIFS(COT!N:N,COT!$A:$A,YEAR(daily!$A207),COT!$B:$B,WEEKNUM(daily!$A207))</f>
        <v>35</v>
      </c>
      <c r="X207">
        <f>SUMIFS(COT!O:O,COT!$A:$A,YEAR(daily!$A207),COT!$B:$B,WEEKNUM(daily!$A207))</f>
        <v>23</v>
      </c>
      <c r="Y207">
        <f>SUMIFS(COT!P:P,COT!$A:$A,YEAR(daily!$A207),COT!$B:$B,WEEKNUM(daily!$A207))</f>
        <v>69</v>
      </c>
      <c r="Z207">
        <f>SUMIFS(COT!Q:Q,COT!$A:$A,YEAR(daily!$A207),COT!$B:$B,WEEKNUM(daily!$A207))</f>
        <v>70</v>
      </c>
      <c r="AA207">
        <f>SUMIFS(Saudi!B:B,Saudi!$A:$A,YEAR(daily!$A207))</f>
        <v>258.10000000000002</v>
      </c>
      <c r="AB207">
        <f>SUMIFS(Saudi!C:C,Saudi!$A:$A,YEAR(daily!$A207))</f>
        <v>235.471</v>
      </c>
      <c r="AC207">
        <f>SUMIFS(Saudi!F:F,Saudi!$A:$A,YEAR(daily!$A207))</f>
        <v>3468177</v>
      </c>
      <c r="AD207">
        <f>SUMIFS(Saudi!G:G,Saudi!$A:$A,YEAR(daily!$A207))</f>
        <v>30.206255765126471</v>
      </c>
      <c r="AE207">
        <f>SUMIFS(Saudi!H:H,Saudi!$A:$A,YEAR(daily!$A207))</f>
        <v>104760641.50072902</v>
      </c>
      <c r="AF207" s="5">
        <f t="shared" si="6"/>
        <v>12</v>
      </c>
      <c r="AG207" s="5">
        <f t="shared" si="7"/>
        <v>2000</v>
      </c>
    </row>
    <row r="208" spans="1:33">
      <c r="A208" s="3">
        <v>36886</v>
      </c>
      <c r="B208" s="1">
        <v>101676</v>
      </c>
      <c r="C208" s="1">
        <v>26148</v>
      </c>
      <c r="D208" s="1">
        <v>18882</v>
      </c>
      <c r="E208" s="1">
        <v>26.64</v>
      </c>
      <c r="F208" s="1">
        <v>25.71</v>
      </c>
      <c r="G208" s="1">
        <v>25.46</v>
      </c>
      <c r="H208" s="2">
        <v>46.5</v>
      </c>
      <c r="I208" s="2">
        <v>27.8</v>
      </c>
      <c r="J208" s="2">
        <v>77.3</v>
      </c>
      <c r="K208" s="2">
        <v>77.2</v>
      </c>
      <c r="L208">
        <f>SUMIFS(US!B:B,US!$D:$D,YEAR(daily!$A208),US!$E:$E,MONTH(daily!$A208))</f>
        <v>8721</v>
      </c>
      <c r="M208">
        <f>SUMIFS(US!C:C,US!$D:$D,YEAR(daily!$A208),US!$E:$E,MONTH(daily!$A208))</f>
        <v>20814</v>
      </c>
      <c r="N208">
        <f>SUMIFS(COT!E:E,COT!$A:$A,YEAR(daily!$A208),COT!$B:$B,WEEKNUM(daily!$A208))</f>
        <v>407797</v>
      </c>
      <c r="O208">
        <f>SUMIFS(COT!F:F,COT!$A:$A,YEAR(daily!$A208),COT!$B:$B,WEEKNUM(daily!$A208))</f>
        <v>41852</v>
      </c>
      <c r="P208">
        <f>SUMIFS(COT!G:G,COT!$A:$A,YEAR(daily!$A208),COT!$B:$B,WEEKNUM(daily!$A208))</f>
        <v>46753</v>
      </c>
      <c r="Q208">
        <f>SUMIFS(COT!H:H,COT!$A:$A,YEAR(daily!$A208),COT!$B:$B,WEEKNUM(daily!$A208))</f>
        <v>29905</v>
      </c>
      <c r="R208">
        <f>SUMIFS(COT!I:I,COT!$A:$A,YEAR(daily!$A208),COT!$B:$B,WEEKNUM(daily!$A208))</f>
        <v>304501</v>
      </c>
      <c r="S208">
        <f>SUMIFS(COT!J:J,COT!$A:$A,YEAR(daily!$A208),COT!$B:$B,WEEKNUM(daily!$A208))</f>
        <v>294085</v>
      </c>
      <c r="T208">
        <f>SUMIFS(COT!K:K,COT!$A:$A,YEAR(daily!$A208),COT!$B:$B,WEEKNUM(daily!$A208))</f>
        <v>31539</v>
      </c>
      <c r="U208">
        <f>SUMIFS(COT!L:L,COT!$A:$A,YEAR(daily!$A208),COT!$B:$B,WEEKNUM(daily!$A208))</f>
        <v>37054</v>
      </c>
      <c r="V208">
        <f>SUMIFS(COT!M:M,COT!$A:$A,YEAR(daily!$A208),COT!$B:$B,WEEKNUM(daily!$A208))</f>
        <v>22</v>
      </c>
      <c r="W208">
        <f>SUMIFS(COT!N:N,COT!$A:$A,YEAR(daily!$A208),COT!$B:$B,WEEKNUM(daily!$A208))</f>
        <v>38</v>
      </c>
      <c r="X208">
        <f>SUMIFS(COT!O:O,COT!$A:$A,YEAR(daily!$A208),COT!$B:$B,WEEKNUM(daily!$A208))</f>
        <v>31</v>
      </c>
      <c r="Y208">
        <f>SUMIFS(COT!P:P,COT!$A:$A,YEAR(daily!$A208),COT!$B:$B,WEEKNUM(daily!$A208))</f>
        <v>73</v>
      </c>
      <c r="Z208">
        <f>SUMIFS(COT!Q:Q,COT!$A:$A,YEAR(daily!$A208),COT!$B:$B,WEEKNUM(daily!$A208))</f>
        <v>69</v>
      </c>
      <c r="AA208">
        <f>SUMIFS(Saudi!B:B,Saudi!$A:$A,YEAR(daily!$A208))</f>
        <v>258.10000000000002</v>
      </c>
      <c r="AB208">
        <f>SUMIFS(Saudi!C:C,Saudi!$A:$A,YEAR(daily!$A208))</f>
        <v>235.471</v>
      </c>
      <c r="AC208">
        <f>SUMIFS(Saudi!F:F,Saudi!$A:$A,YEAR(daily!$A208))</f>
        <v>3468177</v>
      </c>
      <c r="AD208">
        <f>SUMIFS(Saudi!G:G,Saudi!$A:$A,YEAR(daily!$A208))</f>
        <v>30.206255765126471</v>
      </c>
      <c r="AE208">
        <f>SUMIFS(Saudi!H:H,Saudi!$A:$A,YEAR(daily!$A208))</f>
        <v>104760641.50072902</v>
      </c>
      <c r="AF208" s="5">
        <f t="shared" si="6"/>
        <v>12</v>
      </c>
      <c r="AG208" s="5">
        <f t="shared" si="7"/>
        <v>2000</v>
      </c>
    </row>
    <row r="209" spans="1:33">
      <c r="A209" s="3">
        <v>36887</v>
      </c>
      <c r="B209" s="1">
        <v>98092</v>
      </c>
      <c r="C209" s="1">
        <v>26262</v>
      </c>
      <c r="D209" s="1">
        <v>18851</v>
      </c>
      <c r="E209" s="1">
        <v>26.47</v>
      </c>
      <c r="F209" s="1">
        <v>25.5</v>
      </c>
      <c r="G209" s="1">
        <v>25.25</v>
      </c>
      <c r="H209" s="2">
        <v>46.5</v>
      </c>
      <c r="I209" s="2">
        <v>27.8</v>
      </c>
      <c r="J209" s="2">
        <v>77.3</v>
      </c>
      <c r="K209" s="2">
        <v>77.2</v>
      </c>
      <c r="L209">
        <f>SUMIFS(US!B:B,US!$D:$D,YEAR(daily!$A209),US!$E:$E,MONTH(daily!$A209))</f>
        <v>8721</v>
      </c>
      <c r="M209">
        <f>SUMIFS(US!C:C,US!$D:$D,YEAR(daily!$A209),US!$E:$E,MONTH(daily!$A209))</f>
        <v>20814</v>
      </c>
      <c r="N209">
        <f>SUMIFS(COT!E:E,COT!$A:$A,YEAR(daily!$A209),COT!$B:$B,WEEKNUM(daily!$A209))</f>
        <v>407797</v>
      </c>
      <c r="O209">
        <f>SUMIFS(COT!F:F,COT!$A:$A,YEAR(daily!$A209),COT!$B:$B,WEEKNUM(daily!$A209))</f>
        <v>41852</v>
      </c>
      <c r="P209">
        <f>SUMIFS(COT!G:G,COT!$A:$A,YEAR(daily!$A209),COT!$B:$B,WEEKNUM(daily!$A209))</f>
        <v>46753</v>
      </c>
      <c r="Q209">
        <f>SUMIFS(COT!H:H,COT!$A:$A,YEAR(daily!$A209),COT!$B:$B,WEEKNUM(daily!$A209))</f>
        <v>29905</v>
      </c>
      <c r="R209">
        <f>SUMIFS(COT!I:I,COT!$A:$A,YEAR(daily!$A209),COT!$B:$B,WEEKNUM(daily!$A209))</f>
        <v>304501</v>
      </c>
      <c r="S209">
        <f>SUMIFS(COT!J:J,COT!$A:$A,YEAR(daily!$A209),COT!$B:$B,WEEKNUM(daily!$A209))</f>
        <v>294085</v>
      </c>
      <c r="T209">
        <f>SUMIFS(COT!K:K,COT!$A:$A,YEAR(daily!$A209),COT!$B:$B,WEEKNUM(daily!$A209))</f>
        <v>31539</v>
      </c>
      <c r="U209">
        <f>SUMIFS(COT!L:L,COT!$A:$A,YEAR(daily!$A209),COT!$B:$B,WEEKNUM(daily!$A209))</f>
        <v>37054</v>
      </c>
      <c r="V209">
        <f>SUMIFS(COT!M:M,COT!$A:$A,YEAR(daily!$A209),COT!$B:$B,WEEKNUM(daily!$A209))</f>
        <v>22</v>
      </c>
      <c r="W209">
        <f>SUMIFS(COT!N:N,COT!$A:$A,YEAR(daily!$A209),COT!$B:$B,WEEKNUM(daily!$A209))</f>
        <v>38</v>
      </c>
      <c r="X209">
        <f>SUMIFS(COT!O:O,COT!$A:$A,YEAR(daily!$A209),COT!$B:$B,WEEKNUM(daily!$A209))</f>
        <v>31</v>
      </c>
      <c r="Y209">
        <f>SUMIFS(COT!P:P,COT!$A:$A,YEAR(daily!$A209),COT!$B:$B,WEEKNUM(daily!$A209))</f>
        <v>73</v>
      </c>
      <c r="Z209">
        <f>SUMIFS(COT!Q:Q,COT!$A:$A,YEAR(daily!$A209),COT!$B:$B,WEEKNUM(daily!$A209))</f>
        <v>69</v>
      </c>
      <c r="AA209">
        <f>SUMIFS(Saudi!B:B,Saudi!$A:$A,YEAR(daily!$A209))</f>
        <v>258.10000000000002</v>
      </c>
      <c r="AB209">
        <f>SUMIFS(Saudi!C:C,Saudi!$A:$A,YEAR(daily!$A209))</f>
        <v>235.471</v>
      </c>
      <c r="AC209">
        <f>SUMIFS(Saudi!F:F,Saudi!$A:$A,YEAR(daily!$A209))</f>
        <v>3468177</v>
      </c>
      <c r="AD209">
        <f>SUMIFS(Saudi!G:G,Saudi!$A:$A,YEAR(daily!$A209))</f>
        <v>30.206255765126471</v>
      </c>
      <c r="AE209">
        <f>SUMIFS(Saudi!H:H,Saudi!$A:$A,YEAR(daily!$A209))</f>
        <v>104760641.50072902</v>
      </c>
      <c r="AF209" s="5">
        <f t="shared" si="6"/>
        <v>12</v>
      </c>
      <c r="AG209" s="5">
        <f t="shared" si="7"/>
        <v>2000</v>
      </c>
    </row>
    <row r="210" spans="1:33">
      <c r="A210" s="3">
        <v>36888</v>
      </c>
      <c r="B210" s="1">
        <v>97441</v>
      </c>
      <c r="C210" s="1">
        <v>27216</v>
      </c>
      <c r="D210" s="1">
        <v>18793</v>
      </c>
      <c r="E210" s="1">
        <v>25.85</v>
      </c>
      <c r="F210" s="1">
        <v>24.96</v>
      </c>
      <c r="G210" s="1">
        <v>24.72</v>
      </c>
      <c r="H210" s="2">
        <v>46.5</v>
      </c>
      <c r="I210" s="2">
        <v>27.8</v>
      </c>
      <c r="J210" s="2">
        <v>77.3</v>
      </c>
      <c r="K210" s="2">
        <v>77.2</v>
      </c>
      <c r="L210">
        <f>SUMIFS(US!B:B,US!$D:$D,YEAR(daily!$A210),US!$E:$E,MONTH(daily!$A210))</f>
        <v>8721</v>
      </c>
      <c r="M210">
        <f>SUMIFS(US!C:C,US!$D:$D,YEAR(daily!$A210),US!$E:$E,MONTH(daily!$A210))</f>
        <v>20814</v>
      </c>
      <c r="N210">
        <f>SUMIFS(COT!E:E,COT!$A:$A,YEAR(daily!$A210),COT!$B:$B,WEEKNUM(daily!$A210))</f>
        <v>407797</v>
      </c>
      <c r="O210">
        <f>SUMIFS(COT!F:F,COT!$A:$A,YEAR(daily!$A210),COT!$B:$B,WEEKNUM(daily!$A210))</f>
        <v>41852</v>
      </c>
      <c r="P210">
        <f>SUMIFS(COT!G:G,COT!$A:$A,YEAR(daily!$A210),COT!$B:$B,WEEKNUM(daily!$A210))</f>
        <v>46753</v>
      </c>
      <c r="Q210">
        <f>SUMIFS(COT!H:H,COT!$A:$A,YEAR(daily!$A210),COT!$B:$B,WEEKNUM(daily!$A210))</f>
        <v>29905</v>
      </c>
      <c r="R210">
        <f>SUMIFS(COT!I:I,COT!$A:$A,YEAR(daily!$A210),COT!$B:$B,WEEKNUM(daily!$A210))</f>
        <v>304501</v>
      </c>
      <c r="S210">
        <f>SUMIFS(COT!J:J,COT!$A:$A,YEAR(daily!$A210),COT!$B:$B,WEEKNUM(daily!$A210))</f>
        <v>294085</v>
      </c>
      <c r="T210">
        <f>SUMIFS(COT!K:K,COT!$A:$A,YEAR(daily!$A210),COT!$B:$B,WEEKNUM(daily!$A210))</f>
        <v>31539</v>
      </c>
      <c r="U210">
        <f>SUMIFS(COT!L:L,COT!$A:$A,YEAR(daily!$A210),COT!$B:$B,WEEKNUM(daily!$A210))</f>
        <v>37054</v>
      </c>
      <c r="V210">
        <f>SUMIFS(COT!M:M,COT!$A:$A,YEAR(daily!$A210),COT!$B:$B,WEEKNUM(daily!$A210))</f>
        <v>22</v>
      </c>
      <c r="W210">
        <f>SUMIFS(COT!N:N,COT!$A:$A,YEAR(daily!$A210),COT!$B:$B,WEEKNUM(daily!$A210))</f>
        <v>38</v>
      </c>
      <c r="X210">
        <f>SUMIFS(COT!O:O,COT!$A:$A,YEAR(daily!$A210),COT!$B:$B,WEEKNUM(daily!$A210))</f>
        <v>31</v>
      </c>
      <c r="Y210">
        <f>SUMIFS(COT!P:P,COT!$A:$A,YEAR(daily!$A210),COT!$B:$B,WEEKNUM(daily!$A210))</f>
        <v>73</v>
      </c>
      <c r="Z210">
        <f>SUMIFS(COT!Q:Q,COT!$A:$A,YEAR(daily!$A210),COT!$B:$B,WEEKNUM(daily!$A210))</f>
        <v>69</v>
      </c>
      <c r="AA210">
        <f>SUMIFS(Saudi!B:B,Saudi!$A:$A,YEAR(daily!$A210))</f>
        <v>258.10000000000002</v>
      </c>
      <c r="AB210">
        <f>SUMIFS(Saudi!C:C,Saudi!$A:$A,YEAR(daily!$A210))</f>
        <v>235.471</v>
      </c>
      <c r="AC210">
        <f>SUMIFS(Saudi!F:F,Saudi!$A:$A,YEAR(daily!$A210))</f>
        <v>3468177</v>
      </c>
      <c r="AD210">
        <f>SUMIFS(Saudi!G:G,Saudi!$A:$A,YEAR(daily!$A210))</f>
        <v>30.206255765126471</v>
      </c>
      <c r="AE210">
        <f>SUMIFS(Saudi!H:H,Saudi!$A:$A,YEAR(daily!$A210))</f>
        <v>104760641.50072902</v>
      </c>
      <c r="AF210" s="5">
        <f t="shared" si="6"/>
        <v>12</v>
      </c>
      <c r="AG210" s="5">
        <f t="shared" si="7"/>
        <v>2000</v>
      </c>
    </row>
    <row r="211" spans="1:33">
      <c r="A211" s="3">
        <v>36889</v>
      </c>
      <c r="B211" s="1">
        <v>94394</v>
      </c>
      <c r="C211" s="1">
        <v>29061</v>
      </c>
      <c r="D211" s="1">
        <v>19184</v>
      </c>
      <c r="E211" s="1">
        <v>26.8</v>
      </c>
      <c r="F211" s="1">
        <v>25.59</v>
      </c>
      <c r="G211" s="1">
        <v>25.34</v>
      </c>
      <c r="H211" s="2">
        <v>46.5</v>
      </c>
      <c r="I211" s="2">
        <v>27.8</v>
      </c>
      <c r="J211" s="2">
        <v>77.3</v>
      </c>
      <c r="K211" s="2">
        <v>77.2</v>
      </c>
      <c r="L211">
        <f>SUMIFS(US!B:B,US!$D:$D,YEAR(daily!$A211),US!$E:$E,MONTH(daily!$A211))</f>
        <v>8721</v>
      </c>
      <c r="M211">
        <f>SUMIFS(US!C:C,US!$D:$D,YEAR(daily!$A211),US!$E:$E,MONTH(daily!$A211))</f>
        <v>20814</v>
      </c>
      <c r="N211">
        <f>SUMIFS(COT!E:E,COT!$A:$A,YEAR(daily!$A211),COT!$B:$B,WEEKNUM(daily!$A211))</f>
        <v>407797</v>
      </c>
      <c r="O211">
        <f>SUMIFS(COT!F:F,COT!$A:$A,YEAR(daily!$A211),COT!$B:$B,WEEKNUM(daily!$A211))</f>
        <v>41852</v>
      </c>
      <c r="P211">
        <f>SUMIFS(COT!G:G,COT!$A:$A,YEAR(daily!$A211),COT!$B:$B,WEEKNUM(daily!$A211))</f>
        <v>46753</v>
      </c>
      <c r="Q211">
        <f>SUMIFS(COT!H:H,COT!$A:$A,YEAR(daily!$A211),COT!$B:$B,WEEKNUM(daily!$A211))</f>
        <v>29905</v>
      </c>
      <c r="R211">
        <f>SUMIFS(COT!I:I,COT!$A:$A,YEAR(daily!$A211),COT!$B:$B,WEEKNUM(daily!$A211))</f>
        <v>304501</v>
      </c>
      <c r="S211">
        <f>SUMIFS(COT!J:J,COT!$A:$A,YEAR(daily!$A211),COT!$B:$B,WEEKNUM(daily!$A211))</f>
        <v>294085</v>
      </c>
      <c r="T211">
        <f>SUMIFS(COT!K:K,COT!$A:$A,YEAR(daily!$A211),COT!$B:$B,WEEKNUM(daily!$A211))</f>
        <v>31539</v>
      </c>
      <c r="U211">
        <f>SUMIFS(COT!L:L,COT!$A:$A,YEAR(daily!$A211),COT!$B:$B,WEEKNUM(daily!$A211))</f>
        <v>37054</v>
      </c>
      <c r="V211">
        <f>SUMIFS(COT!M:M,COT!$A:$A,YEAR(daily!$A211),COT!$B:$B,WEEKNUM(daily!$A211))</f>
        <v>22</v>
      </c>
      <c r="W211">
        <f>SUMIFS(COT!N:N,COT!$A:$A,YEAR(daily!$A211),COT!$B:$B,WEEKNUM(daily!$A211))</f>
        <v>38</v>
      </c>
      <c r="X211">
        <f>SUMIFS(COT!O:O,COT!$A:$A,YEAR(daily!$A211),COT!$B:$B,WEEKNUM(daily!$A211))</f>
        <v>31</v>
      </c>
      <c r="Y211">
        <f>SUMIFS(COT!P:P,COT!$A:$A,YEAR(daily!$A211),COT!$B:$B,WEEKNUM(daily!$A211))</f>
        <v>73</v>
      </c>
      <c r="Z211">
        <f>SUMIFS(COT!Q:Q,COT!$A:$A,YEAR(daily!$A211),COT!$B:$B,WEEKNUM(daily!$A211))</f>
        <v>69</v>
      </c>
      <c r="AA211">
        <f>SUMIFS(Saudi!B:B,Saudi!$A:$A,YEAR(daily!$A211))</f>
        <v>258.10000000000002</v>
      </c>
      <c r="AB211">
        <f>SUMIFS(Saudi!C:C,Saudi!$A:$A,YEAR(daily!$A211))</f>
        <v>235.471</v>
      </c>
      <c r="AC211">
        <f>SUMIFS(Saudi!F:F,Saudi!$A:$A,YEAR(daily!$A211))</f>
        <v>3468177</v>
      </c>
      <c r="AD211">
        <f>SUMIFS(Saudi!G:G,Saudi!$A:$A,YEAR(daily!$A211))</f>
        <v>30.206255765126471</v>
      </c>
      <c r="AE211">
        <f>SUMIFS(Saudi!H:H,Saudi!$A:$A,YEAR(daily!$A211))</f>
        <v>104760641.50072902</v>
      </c>
      <c r="AF211" s="5">
        <f t="shared" si="6"/>
        <v>12</v>
      </c>
      <c r="AG211" s="5">
        <f t="shared" si="7"/>
        <v>2000</v>
      </c>
    </row>
    <row r="212" spans="1:33">
      <c r="A212" s="3">
        <v>36893</v>
      </c>
      <c r="B212" s="1">
        <v>93615</v>
      </c>
      <c r="C212" s="1">
        <v>29197</v>
      </c>
      <c r="D212" s="1">
        <v>18557</v>
      </c>
      <c r="E212" s="1">
        <v>27.21</v>
      </c>
      <c r="F212" s="1">
        <v>26.04</v>
      </c>
      <c r="G212" s="1">
        <v>25.74</v>
      </c>
      <c r="H212" s="2">
        <v>46.5</v>
      </c>
      <c r="I212" s="2">
        <v>27.8</v>
      </c>
      <c r="J212" s="2">
        <v>77.3</v>
      </c>
      <c r="K212" s="2">
        <v>77.2</v>
      </c>
      <c r="L212">
        <f>SUMIFS(US!B:B,US!$D:$D,YEAR(daily!$A212),US!$E:$E,MONTH(daily!$A212))</f>
        <v>8453</v>
      </c>
      <c r="M212">
        <f>SUMIFS(US!C:C,US!$D:$D,YEAR(daily!$A212),US!$E:$E,MONTH(daily!$A212))</f>
        <v>20092</v>
      </c>
      <c r="N212">
        <f>SUMIFS(COT!E:E,COT!$A:$A,YEAR(daily!$A212),COT!$B:$B,WEEKNUM(daily!$A212))</f>
        <v>411587</v>
      </c>
      <c r="O212">
        <f>SUMIFS(COT!F:F,COT!$A:$A,YEAR(daily!$A212),COT!$B:$B,WEEKNUM(daily!$A212))</f>
        <v>40330</v>
      </c>
      <c r="P212">
        <f>SUMIFS(COT!G:G,COT!$A:$A,YEAR(daily!$A212),COT!$B:$B,WEEKNUM(daily!$A212))</f>
        <v>51858</v>
      </c>
      <c r="Q212">
        <f>SUMIFS(COT!H:H,COT!$A:$A,YEAR(daily!$A212),COT!$B:$B,WEEKNUM(daily!$A212))</f>
        <v>30907</v>
      </c>
      <c r="R212">
        <f>SUMIFS(COT!I:I,COT!$A:$A,YEAR(daily!$A212),COT!$B:$B,WEEKNUM(daily!$A212))</f>
        <v>307268</v>
      </c>
      <c r="S212">
        <f>SUMIFS(COT!J:J,COT!$A:$A,YEAR(daily!$A212),COT!$B:$B,WEEKNUM(daily!$A212))</f>
        <v>290213</v>
      </c>
      <c r="T212">
        <f>SUMIFS(COT!K:K,COT!$A:$A,YEAR(daily!$A212),COT!$B:$B,WEEKNUM(daily!$A212))</f>
        <v>33082</v>
      </c>
      <c r="U212">
        <f>SUMIFS(COT!L:L,COT!$A:$A,YEAR(daily!$A212),COT!$B:$B,WEEKNUM(daily!$A212))</f>
        <v>38609</v>
      </c>
      <c r="V212">
        <f>SUMIFS(COT!M:M,COT!$A:$A,YEAR(daily!$A212),COT!$B:$B,WEEKNUM(daily!$A212))</f>
        <v>18</v>
      </c>
      <c r="W212">
        <f>SUMIFS(COT!N:N,COT!$A:$A,YEAR(daily!$A212),COT!$B:$B,WEEKNUM(daily!$A212))</f>
        <v>42</v>
      </c>
      <c r="X212">
        <f>SUMIFS(COT!O:O,COT!$A:$A,YEAR(daily!$A212),COT!$B:$B,WEEKNUM(daily!$A212))</f>
        <v>32</v>
      </c>
      <c r="Y212">
        <f>SUMIFS(COT!P:P,COT!$A:$A,YEAR(daily!$A212),COT!$B:$B,WEEKNUM(daily!$A212))</f>
        <v>70</v>
      </c>
      <c r="Z212">
        <f>SUMIFS(COT!Q:Q,COT!$A:$A,YEAR(daily!$A212),COT!$B:$B,WEEKNUM(daily!$A212))</f>
        <v>67</v>
      </c>
      <c r="AA212">
        <f>SUMIFS(Saudi!B:B,Saudi!$A:$A,YEAR(daily!$A212))</f>
        <v>228.1</v>
      </c>
      <c r="AB212">
        <f>SUMIFS(Saudi!C:C,Saudi!$A:$A,YEAR(daily!$A212))</f>
        <v>255.071</v>
      </c>
      <c r="AC212">
        <f>SUMIFS(Saudi!F:F,Saudi!$A:$A,YEAR(daily!$A212))</f>
        <v>3342115</v>
      </c>
      <c r="AD212">
        <f>SUMIFS(Saudi!G:G,Saudi!$A:$A,YEAR(daily!$A212))</f>
        <v>25.930138412250688</v>
      </c>
      <c r="AE212">
        <f>SUMIFS(Saudi!H:H,Saudi!$A:$A,YEAR(daily!$A212))</f>
        <v>86661504.539659202</v>
      </c>
      <c r="AF212" s="5">
        <f t="shared" si="6"/>
        <v>1</v>
      </c>
      <c r="AG212" s="5">
        <f t="shared" si="7"/>
        <v>2001</v>
      </c>
    </row>
    <row r="213" spans="1:33">
      <c r="A213" s="3">
        <v>36894</v>
      </c>
      <c r="B213" s="1">
        <v>95221</v>
      </c>
      <c r="C213" s="1">
        <v>29713</v>
      </c>
      <c r="D213" s="1">
        <v>18777</v>
      </c>
      <c r="E213" s="1">
        <v>28</v>
      </c>
      <c r="F213" s="1">
        <v>26.73</v>
      </c>
      <c r="G213" s="1">
        <v>26.35</v>
      </c>
      <c r="H213" s="2">
        <v>46.5</v>
      </c>
      <c r="I213" s="2">
        <v>27.8</v>
      </c>
      <c r="J213" s="2">
        <v>77.3</v>
      </c>
      <c r="K213" s="2">
        <v>77.2</v>
      </c>
      <c r="L213">
        <f>SUMIFS(US!B:B,US!$D:$D,YEAR(daily!$A213),US!$E:$E,MONTH(daily!$A213))</f>
        <v>8453</v>
      </c>
      <c r="M213">
        <f>SUMIFS(US!C:C,US!$D:$D,YEAR(daily!$A213),US!$E:$E,MONTH(daily!$A213))</f>
        <v>20092</v>
      </c>
      <c r="N213">
        <f>SUMIFS(COT!E:E,COT!$A:$A,YEAR(daily!$A213),COT!$B:$B,WEEKNUM(daily!$A213))</f>
        <v>411587</v>
      </c>
      <c r="O213">
        <f>SUMIFS(COT!F:F,COT!$A:$A,YEAR(daily!$A213),COT!$B:$B,WEEKNUM(daily!$A213))</f>
        <v>40330</v>
      </c>
      <c r="P213">
        <f>SUMIFS(COT!G:G,COT!$A:$A,YEAR(daily!$A213),COT!$B:$B,WEEKNUM(daily!$A213))</f>
        <v>51858</v>
      </c>
      <c r="Q213">
        <f>SUMIFS(COT!H:H,COT!$A:$A,YEAR(daily!$A213),COT!$B:$B,WEEKNUM(daily!$A213))</f>
        <v>30907</v>
      </c>
      <c r="R213">
        <f>SUMIFS(COT!I:I,COT!$A:$A,YEAR(daily!$A213),COT!$B:$B,WEEKNUM(daily!$A213))</f>
        <v>307268</v>
      </c>
      <c r="S213">
        <f>SUMIFS(COT!J:J,COT!$A:$A,YEAR(daily!$A213),COT!$B:$B,WEEKNUM(daily!$A213))</f>
        <v>290213</v>
      </c>
      <c r="T213">
        <f>SUMIFS(COT!K:K,COT!$A:$A,YEAR(daily!$A213),COT!$B:$B,WEEKNUM(daily!$A213))</f>
        <v>33082</v>
      </c>
      <c r="U213">
        <f>SUMIFS(COT!L:L,COT!$A:$A,YEAR(daily!$A213),COT!$B:$B,WEEKNUM(daily!$A213))</f>
        <v>38609</v>
      </c>
      <c r="V213">
        <f>SUMIFS(COT!M:M,COT!$A:$A,YEAR(daily!$A213),COT!$B:$B,WEEKNUM(daily!$A213))</f>
        <v>18</v>
      </c>
      <c r="W213">
        <f>SUMIFS(COT!N:N,COT!$A:$A,YEAR(daily!$A213),COT!$B:$B,WEEKNUM(daily!$A213))</f>
        <v>42</v>
      </c>
      <c r="X213">
        <f>SUMIFS(COT!O:O,COT!$A:$A,YEAR(daily!$A213),COT!$B:$B,WEEKNUM(daily!$A213))</f>
        <v>32</v>
      </c>
      <c r="Y213">
        <f>SUMIFS(COT!P:P,COT!$A:$A,YEAR(daily!$A213),COT!$B:$B,WEEKNUM(daily!$A213))</f>
        <v>70</v>
      </c>
      <c r="Z213">
        <f>SUMIFS(COT!Q:Q,COT!$A:$A,YEAR(daily!$A213),COT!$B:$B,WEEKNUM(daily!$A213))</f>
        <v>67</v>
      </c>
      <c r="AA213">
        <f>SUMIFS(Saudi!B:B,Saudi!$A:$A,YEAR(daily!$A213))</f>
        <v>228.1</v>
      </c>
      <c r="AB213">
        <f>SUMIFS(Saudi!C:C,Saudi!$A:$A,YEAR(daily!$A213))</f>
        <v>255.071</v>
      </c>
      <c r="AC213">
        <f>SUMIFS(Saudi!F:F,Saudi!$A:$A,YEAR(daily!$A213))</f>
        <v>3342115</v>
      </c>
      <c r="AD213">
        <f>SUMIFS(Saudi!G:G,Saudi!$A:$A,YEAR(daily!$A213))</f>
        <v>25.930138412250688</v>
      </c>
      <c r="AE213">
        <f>SUMIFS(Saudi!H:H,Saudi!$A:$A,YEAR(daily!$A213))</f>
        <v>86661504.539659202</v>
      </c>
      <c r="AF213" s="5">
        <f t="shared" si="6"/>
        <v>1</v>
      </c>
      <c r="AG213" s="5">
        <f t="shared" si="7"/>
        <v>2001</v>
      </c>
    </row>
    <row r="214" spans="1:33">
      <c r="A214" s="3">
        <v>36895</v>
      </c>
      <c r="B214" s="1">
        <v>95905</v>
      </c>
      <c r="C214" s="1">
        <v>31016</v>
      </c>
      <c r="D214" s="1">
        <v>18602</v>
      </c>
      <c r="E214" s="1">
        <v>28.14</v>
      </c>
      <c r="F214" s="1">
        <v>27.04</v>
      </c>
      <c r="G214" s="1">
        <v>26.65</v>
      </c>
      <c r="H214" s="2">
        <v>46.5</v>
      </c>
      <c r="I214" s="2">
        <v>27.8</v>
      </c>
      <c r="J214" s="2">
        <v>77.3</v>
      </c>
      <c r="K214" s="2">
        <v>77.2</v>
      </c>
      <c r="L214">
        <f>SUMIFS(US!B:B,US!$D:$D,YEAR(daily!$A214),US!$E:$E,MONTH(daily!$A214))</f>
        <v>8453</v>
      </c>
      <c r="M214">
        <f>SUMIFS(US!C:C,US!$D:$D,YEAR(daily!$A214),US!$E:$E,MONTH(daily!$A214))</f>
        <v>20092</v>
      </c>
      <c r="N214">
        <f>SUMIFS(COT!E:E,COT!$A:$A,YEAR(daily!$A214),COT!$B:$B,WEEKNUM(daily!$A214))</f>
        <v>411587</v>
      </c>
      <c r="O214">
        <f>SUMIFS(COT!F:F,COT!$A:$A,YEAR(daily!$A214),COT!$B:$B,WEEKNUM(daily!$A214))</f>
        <v>40330</v>
      </c>
      <c r="P214">
        <f>SUMIFS(COT!G:G,COT!$A:$A,YEAR(daily!$A214),COT!$B:$B,WEEKNUM(daily!$A214))</f>
        <v>51858</v>
      </c>
      <c r="Q214">
        <f>SUMIFS(COT!H:H,COT!$A:$A,YEAR(daily!$A214),COT!$B:$B,WEEKNUM(daily!$A214))</f>
        <v>30907</v>
      </c>
      <c r="R214">
        <f>SUMIFS(COT!I:I,COT!$A:$A,YEAR(daily!$A214),COT!$B:$B,WEEKNUM(daily!$A214))</f>
        <v>307268</v>
      </c>
      <c r="S214">
        <f>SUMIFS(COT!J:J,COT!$A:$A,YEAR(daily!$A214),COT!$B:$B,WEEKNUM(daily!$A214))</f>
        <v>290213</v>
      </c>
      <c r="T214">
        <f>SUMIFS(COT!K:K,COT!$A:$A,YEAR(daily!$A214),COT!$B:$B,WEEKNUM(daily!$A214))</f>
        <v>33082</v>
      </c>
      <c r="U214">
        <f>SUMIFS(COT!L:L,COT!$A:$A,YEAR(daily!$A214),COT!$B:$B,WEEKNUM(daily!$A214))</f>
        <v>38609</v>
      </c>
      <c r="V214">
        <f>SUMIFS(COT!M:M,COT!$A:$A,YEAR(daily!$A214),COT!$B:$B,WEEKNUM(daily!$A214))</f>
        <v>18</v>
      </c>
      <c r="W214">
        <f>SUMIFS(COT!N:N,COT!$A:$A,YEAR(daily!$A214),COT!$B:$B,WEEKNUM(daily!$A214))</f>
        <v>42</v>
      </c>
      <c r="X214">
        <f>SUMIFS(COT!O:O,COT!$A:$A,YEAR(daily!$A214),COT!$B:$B,WEEKNUM(daily!$A214))</f>
        <v>32</v>
      </c>
      <c r="Y214">
        <f>SUMIFS(COT!P:P,COT!$A:$A,YEAR(daily!$A214),COT!$B:$B,WEEKNUM(daily!$A214))</f>
        <v>70</v>
      </c>
      <c r="Z214">
        <f>SUMIFS(COT!Q:Q,COT!$A:$A,YEAR(daily!$A214),COT!$B:$B,WEEKNUM(daily!$A214))</f>
        <v>67</v>
      </c>
      <c r="AA214">
        <f>SUMIFS(Saudi!B:B,Saudi!$A:$A,YEAR(daily!$A214))</f>
        <v>228.1</v>
      </c>
      <c r="AB214">
        <f>SUMIFS(Saudi!C:C,Saudi!$A:$A,YEAR(daily!$A214))</f>
        <v>255.071</v>
      </c>
      <c r="AC214">
        <f>SUMIFS(Saudi!F:F,Saudi!$A:$A,YEAR(daily!$A214))</f>
        <v>3342115</v>
      </c>
      <c r="AD214">
        <f>SUMIFS(Saudi!G:G,Saudi!$A:$A,YEAR(daily!$A214))</f>
        <v>25.930138412250688</v>
      </c>
      <c r="AE214">
        <f>SUMIFS(Saudi!H:H,Saudi!$A:$A,YEAR(daily!$A214))</f>
        <v>86661504.539659202</v>
      </c>
      <c r="AF214" s="5">
        <f t="shared" si="6"/>
        <v>1</v>
      </c>
      <c r="AG214" s="5">
        <f t="shared" si="7"/>
        <v>2001</v>
      </c>
    </row>
    <row r="215" spans="1:33">
      <c r="A215" s="3">
        <v>36896</v>
      </c>
      <c r="B215" s="1">
        <v>96456</v>
      </c>
      <c r="C215" s="1">
        <v>32132</v>
      </c>
      <c r="D215" s="1">
        <v>18704</v>
      </c>
      <c r="E215" s="1">
        <v>27.95</v>
      </c>
      <c r="F215" s="1">
        <v>26.68</v>
      </c>
      <c r="G215" s="1">
        <v>26.28</v>
      </c>
      <c r="H215" s="2">
        <v>46.5</v>
      </c>
      <c r="I215" s="2">
        <v>27.8</v>
      </c>
      <c r="J215" s="2">
        <v>77.3</v>
      </c>
      <c r="K215" s="2">
        <v>77.2</v>
      </c>
      <c r="L215">
        <f>SUMIFS(US!B:B,US!$D:$D,YEAR(daily!$A215),US!$E:$E,MONTH(daily!$A215))</f>
        <v>8453</v>
      </c>
      <c r="M215">
        <f>SUMIFS(US!C:C,US!$D:$D,YEAR(daily!$A215),US!$E:$E,MONTH(daily!$A215))</f>
        <v>20092</v>
      </c>
      <c r="N215">
        <f>SUMIFS(COT!E:E,COT!$A:$A,YEAR(daily!$A215),COT!$B:$B,WEEKNUM(daily!$A215))</f>
        <v>411587</v>
      </c>
      <c r="O215">
        <f>SUMIFS(COT!F:F,COT!$A:$A,YEAR(daily!$A215),COT!$B:$B,WEEKNUM(daily!$A215))</f>
        <v>40330</v>
      </c>
      <c r="P215">
        <f>SUMIFS(COT!G:G,COT!$A:$A,YEAR(daily!$A215),COT!$B:$B,WEEKNUM(daily!$A215))</f>
        <v>51858</v>
      </c>
      <c r="Q215">
        <f>SUMIFS(COT!H:H,COT!$A:$A,YEAR(daily!$A215),COT!$B:$B,WEEKNUM(daily!$A215))</f>
        <v>30907</v>
      </c>
      <c r="R215">
        <f>SUMIFS(COT!I:I,COT!$A:$A,YEAR(daily!$A215),COT!$B:$B,WEEKNUM(daily!$A215))</f>
        <v>307268</v>
      </c>
      <c r="S215">
        <f>SUMIFS(COT!J:J,COT!$A:$A,YEAR(daily!$A215),COT!$B:$B,WEEKNUM(daily!$A215))</f>
        <v>290213</v>
      </c>
      <c r="T215">
        <f>SUMIFS(COT!K:K,COT!$A:$A,YEAR(daily!$A215),COT!$B:$B,WEEKNUM(daily!$A215))</f>
        <v>33082</v>
      </c>
      <c r="U215">
        <f>SUMIFS(COT!L:L,COT!$A:$A,YEAR(daily!$A215),COT!$B:$B,WEEKNUM(daily!$A215))</f>
        <v>38609</v>
      </c>
      <c r="V215">
        <f>SUMIFS(COT!M:M,COT!$A:$A,YEAR(daily!$A215),COT!$B:$B,WEEKNUM(daily!$A215))</f>
        <v>18</v>
      </c>
      <c r="W215">
        <f>SUMIFS(COT!N:N,COT!$A:$A,YEAR(daily!$A215),COT!$B:$B,WEEKNUM(daily!$A215))</f>
        <v>42</v>
      </c>
      <c r="X215">
        <f>SUMIFS(COT!O:O,COT!$A:$A,YEAR(daily!$A215),COT!$B:$B,WEEKNUM(daily!$A215))</f>
        <v>32</v>
      </c>
      <c r="Y215">
        <f>SUMIFS(COT!P:P,COT!$A:$A,YEAR(daily!$A215),COT!$B:$B,WEEKNUM(daily!$A215))</f>
        <v>70</v>
      </c>
      <c r="Z215">
        <f>SUMIFS(COT!Q:Q,COT!$A:$A,YEAR(daily!$A215),COT!$B:$B,WEEKNUM(daily!$A215))</f>
        <v>67</v>
      </c>
      <c r="AA215">
        <f>SUMIFS(Saudi!B:B,Saudi!$A:$A,YEAR(daily!$A215))</f>
        <v>228.1</v>
      </c>
      <c r="AB215">
        <f>SUMIFS(Saudi!C:C,Saudi!$A:$A,YEAR(daily!$A215))</f>
        <v>255.071</v>
      </c>
      <c r="AC215">
        <f>SUMIFS(Saudi!F:F,Saudi!$A:$A,YEAR(daily!$A215))</f>
        <v>3342115</v>
      </c>
      <c r="AD215">
        <f>SUMIFS(Saudi!G:G,Saudi!$A:$A,YEAR(daily!$A215))</f>
        <v>25.930138412250688</v>
      </c>
      <c r="AE215">
        <f>SUMIFS(Saudi!H:H,Saudi!$A:$A,YEAR(daily!$A215))</f>
        <v>86661504.539659202</v>
      </c>
      <c r="AF215" s="5">
        <f t="shared" si="6"/>
        <v>1</v>
      </c>
      <c r="AG215" s="5">
        <f t="shared" si="7"/>
        <v>2001</v>
      </c>
    </row>
    <row r="216" spans="1:33">
      <c r="A216" s="3">
        <v>36899</v>
      </c>
      <c r="B216" s="1">
        <v>94332</v>
      </c>
      <c r="C216" s="1">
        <v>32824</v>
      </c>
      <c r="D216" s="1">
        <v>18800</v>
      </c>
      <c r="E216" s="1">
        <v>27.32</v>
      </c>
      <c r="F216" s="1">
        <v>25.98</v>
      </c>
      <c r="G216" s="1">
        <v>25.58</v>
      </c>
      <c r="H216" s="2">
        <v>46.5</v>
      </c>
      <c r="I216" s="2">
        <v>27.8</v>
      </c>
      <c r="J216" s="2">
        <v>77.3</v>
      </c>
      <c r="K216" s="2">
        <v>77.2</v>
      </c>
      <c r="L216">
        <f>SUMIFS(US!B:B,US!$D:$D,YEAR(daily!$A216),US!$E:$E,MONTH(daily!$A216))</f>
        <v>8453</v>
      </c>
      <c r="M216">
        <f>SUMIFS(US!C:C,US!$D:$D,YEAR(daily!$A216),US!$E:$E,MONTH(daily!$A216))</f>
        <v>20092</v>
      </c>
      <c r="N216">
        <f>SUMIFS(COT!E:E,COT!$A:$A,YEAR(daily!$A216),COT!$B:$B,WEEKNUM(daily!$A216))</f>
        <v>442037</v>
      </c>
      <c r="O216">
        <f>SUMIFS(COT!F:F,COT!$A:$A,YEAR(daily!$A216),COT!$B:$B,WEEKNUM(daily!$A216))</f>
        <v>42149</v>
      </c>
      <c r="P216">
        <f>SUMIFS(COT!G:G,COT!$A:$A,YEAR(daily!$A216),COT!$B:$B,WEEKNUM(daily!$A216))</f>
        <v>52763</v>
      </c>
      <c r="Q216">
        <f>SUMIFS(COT!H:H,COT!$A:$A,YEAR(daily!$A216),COT!$B:$B,WEEKNUM(daily!$A216))</f>
        <v>27665</v>
      </c>
      <c r="R216">
        <f>SUMIFS(COT!I:I,COT!$A:$A,YEAR(daily!$A216),COT!$B:$B,WEEKNUM(daily!$A216))</f>
        <v>333993</v>
      </c>
      <c r="S216">
        <f>SUMIFS(COT!J:J,COT!$A:$A,YEAR(daily!$A216),COT!$B:$B,WEEKNUM(daily!$A216))</f>
        <v>316255</v>
      </c>
      <c r="T216">
        <f>SUMIFS(COT!K:K,COT!$A:$A,YEAR(daily!$A216),COT!$B:$B,WEEKNUM(daily!$A216))</f>
        <v>38230</v>
      </c>
      <c r="U216">
        <f>SUMIFS(COT!L:L,COT!$A:$A,YEAR(daily!$A216),COT!$B:$B,WEEKNUM(daily!$A216))</f>
        <v>45354</v>
      </c>
      <c r="V216">
        <f>SUMIFS(COT!M:M,COT!$A:$A,YEAR(daily!$A216),COT!$B:$B,WEEKNUM(daily!$A216))</f>
        <v>18</v>
      </c>
      <c r="W216">
        <f>SUMIFS(COT!N:N,COT!$A:$A,YEAR(daily!$A216),COT!$B:$B,WEEKNUM(daily!$A216))</f>
        <v>43</v>
      </c>
      <c r="X216">
        <f>SUMIFS(COT!O:O,COT!$A:$A,YEAR(daily!$A216),COT!$B:$B,WEEKNUM(daily!$A216))</f>
        <v>33</v>
      </c>
      <c r="Y216">
        <f>SUMIFS(COT!P:P,COT!$A:$A,YEAR(daily!$A216),COT!$B:$B,WEEKNUM(daily!$A216))</f>
        <v>67</v>
      </c>
      <c r="Z216">
        <f>SUMIFS(COT!Q:Q,COT!$A:$A,YEAR(daily!$A216),COT!$B:$B,WEEKNUM(daily!$A216))</f>
        <v>71</v>
      </c>
      <c r="AA216">
        <f>SUMIFS(Saudi!B:B,Saudi!$A:$A,YEAR(daily!$A216))</f>
        <v>228.1</v>
      </c>
      <c r="AB216">
        <f>SUMIFS(Saudi!C:C,Saudi!$A:$A,YEAR(daily!$A216))</f>
        <v>255.071</v>
      </c>
      <c r="AC216">
        <f>SUMIFS(Saudi!F:F,Saudi!$A:$A,YEAR(daily!$A216))</f>
        <v>3342115</v>
      </c>
      <c r="AD216">
        <f>SUMIFS(Saudi!G:G,Saudi!$A:$A,YEAR(daily!$A216))</f>
        <v>25.930138412250688</v>
      </c>
      <c r="AE216">
        <f>SUMIFS(Saudi!H:H,Saudi!$A:$A,YEAR(daily!$A216))</f>
        <v>86661504.539659202</v>
      </c>
      <c r="AF216" s="5">
        <f t="shared" si="6"/>
        <v>1</v>
      </c>
      <c r="AG216" s="5">
        <f t="shared" si="7"/>
        <v>2001</v>
      </c>
    </row>
    <row r="217" spans="1:33">
      <c r="A217" s="3">
        <v>36900</v>
      </c>
      <c r="B217" s="1">
        <v>93632</v>
      </c>
      <c r="C217" s="1">
        <v>35781</v>
      </c>
      <c r="D217" s="1">
        <v>19218</v>
      </c>
      <c r="E217" s="1">
        <v>27.64</v>
      </c>
      <c r="F217" s="1">
        <v>26.18</v>
      </c>
      <c r="G217" s="1">
        <v>25.81</v>
      </c>
      <c r="H217" s="2">
        <v>46.5</v>
      </c>
      <c r="I217" s="2">
        <v>27.8</v>
      </c>
      <c r="J217" s="2">
        <v>77.3</v>
      </c>
      <c r="K217" s="2">
        <v>77.2</v>
      </c>
      <c r="L217">
        <f>SUMIFS(US!B:B,US!$D:$D,YEAR(daily!$A217),US!$E:$E,MONTH(daily!$A217))</f>
        <v>8453</v>
      </c>
      <c r="M217">
        <f>SUMIFS(US!C:C,US!$D:$D,YEAR(daily!$A217),US!$E:$E,MONTH(daily!$A217))</f>
        <v>20092</v>
      </c>
      <c r="N217">
        <f>SUMIFS(COT!E:E,COT!$A:$A,YEAR(daily!$A217),COT!$B:$B,WEEKNUM(daily!$A217))</f>
        <v>442037</v>
      </c>
      <c r="O217">
        <f>SUMIFS(COT!F:F,COT!$A:$A,YEAR(daily!$A217),COT!$B:$B,WEEKNUM(daily!$A217))</f>
        <v>42149</v>
      </c>
      <c r="P217">
        <f>SUMIFS(COT!G:G,COT!$A:$A,YEAR(daily!$A217),COT!$B:$B,WEEKNUM(daily!$A217))</f>
        <v>52763</v>
      </c>
      <c r="Q217">
        <f>SUMIFS(COT!H:H,COT!$A:$A,YEAR(daily!$A217),COT!$B:$B,WEEKNUM(daily!$A217))</f>
        <v>27665</v>
      </c>
      <c r="R217">
        <f>SUMIFS(COT!I:I,COT!$A:$A,YEAR(daily!$A217),COT!$B:$B,WEEKNUM(daily!$A217))</f>
        <v>333993</v>
      </c>
      <c r="S217">
        <f>SUMIFS(COT!J:J,COT!$A:$A,YEAR(daily!$A217),COT!$B:$B,WEEKNUM(daily!$A217))</f>
        <v>316255</v>
      </c>
      <c r="T217">
        <f>SUMIFS(COT!K:K,COT!$A:$A,YEAR(daily!$A217),COT!$B:$B,WEEKNUM(daily!$A217))</f>
        <v>38230</v>
      </c>
      <c r="U217">
        <f>SUMIFS(COT!L:L,COT!$A:$A,YEAR(daily!$A217),COT!$B:$B,WEEKNUM(daily!$A217))</f>
        <v>45354</v>
      </c>
      <c r="V217">
        <f>SUMIFS(COT!M:M,COT!$A:$A,YEAR(daily!$A217),COT!$B:$B,WEEKNUM(daily!$A217))</f>
        <v>18</v>
      </c>
      <c r="W217">
        <f>SUMIFS(COT!N:N,COT!$A:$A,YEAR(daily!$A217),COT!$B:$B,WEEKNUM(daily!$A217))</f>
        <v>43</v>
      </c>
      <c r="X217">
        <f>SUMIFS(COT!O:O,COT!$A:$A,YEAR(daily!$A217),COT!$B:$B,WEEKNUM(daily!$A217))</f>
        <v>33</v>
      </c>
      <c r="Y217">
        <f>SUMIFS(COT!P:P,COT!$A:$A,YEAR(daily!$A217),COT!$B:$B,WEEKNUM(daily!$A217))</f>
        <v>67</v>
      </c>
      <c r="Z217">
        <f>SUMIFS(COT!Q:Q,COT!$A:$A,YEAR(daily!$A217),COT!$B:$B,WEEKNUM(daily!$A217))</f>
        <v>71</v>
      </c>
      <c r="AA217">
        <f>SUMIFS(Saudi!B:B,Saudi!$A:$A,YEAR(daily!$A217))</f>
        <v>228.1</v>
      </c>
      <c r="AB217">
        <f>SUMIFS(Saudi!C:C,Saudi!$A:$A,YEAR(daily!$A217))</f>
        <v>255.071</v>
      </c>
      <c r="AC217">
        <f>SUMIFS(Saudi!F:F,Saudi!$A:$A,YEAR(daily!$A217))</f>
        <v>3342115</v>
      </c>
      <c r="AD217">
        <f>SUMIFS(Saudi!G:G,Saudi!$A:$A,YEAR(daily!$A217))</f>
        <v>25.930138412250688</v>
      </c>
      <c r="AE217">
        <f>SUMIFS(Saudi!H:H,Saudi!$A:$A,YEAR(daily!$A217))</f>
        <v>86661504.539659202</v>
      </c>
      <c r="AF217" s="5">
        <f t="shared" si="6"/>
        <v>1</v>
      </c>
      <c r="AG217" s="5">
        <f t="shared" si="7"/>
        <v>2001</v>
      </c>
    </row>
    <row r="218" spans="1:33">
      <c r="A218" s="3">
        <v>36901</v>
      </c>
      <c r="B218" s="1">
        <v>90645</v>
      </c>
      <c r="C218" s="1">
        <v>36347</v>
      </c>
      <c r="D218" s="1">
        <v>19311</v>
      </c>
      <c r="E218" s="1">
        <v>29.48</v>
      </c>
      <c r="F218" s="1">
        <v>27.44</v>
      </c>
      <c r="G218" s="1">
        <v>26.97</v>
      </c>
      <c r="H218" s="2">
        <v>46.5</v>
      </c>
      <c r="I218" s="2">
        <v>27.8</v>
      </c>
      <c r="J218" s="2">
        <v>77.3</v>
      </c>
      <c r="K218" s="2">
        <v>77.2</v>
      </c>
      <c r="L218">
        <f>SUMIFS(US!B:B,US!$D:$D,YEAR(daily!$A218),US!$E:$E,MONTH(daily!$A218))</f>
        <v>8453</v>
      </c>
      <c r="M218">
        <f>SUMIFS(US!C:C,US!$D:$D,YEAR(daily!$A218),US!$E:$E,MONTH(daily!$A218))</f>
        <v>20092</v>
      </c>
      <c r="N218">
        <f>SUMIFS(COT!E:E,COT!$A:$A,YEAR(daily!$A218),COT!$B:$B,WEEKNUM(daily!$A218))</f>
        <v>442037</v>
      </c>
      <c r="O218">
        <f>SUMIFS(COT!F:F,COT!$A:$A,YEAR(daily!$A218),COT!$B:$B,WEEKNUM(daily!$A218))</f>
        <v>42149</v>
      </c>
      <c r="P218">
        <f>SUMIFS(COT!G:G,COT!$A:$A,YEAR(daily!$A218),COT!$B:$B,WEEKNUM(daily!$A218))</f>
        <v>52763</v>
      </c>
      <c r="Q218">
        <f>SUMIFS(COT!H:H,COT!$A:$A,YEAR(daily!$A218),COT!$B:$B,WEEKNUM(daily!$A218))</f>
        <v>27665</v>
      </c>
      <c r="R218">
        <f>SUMIFS(COT!I:I,COT!$A:$A,YEAR(daily!$A218),COT!$B:$B,WEEKNUM(daily!$A218))</f>
        <v>333993</v>
      </c>
      <c r="S218">
        <f>SUMIFS(COT!J:J,COT!$A:$A,YEAR(daily!$A218),COT!$B:$B,WEEKNUM(daily!$A218))</f>
        <v>316255</v>
      </c>
      <c r="T218">
        <f>SUMIFS(COT!K:K,COT!$A:$A,YEAR(daily!$A218),COT!$B:$B,WEEKNUM(daily!$A218))</f>
        <v>38230</v>
      </c>
      <c r="U218">
        <f>SUMIFS(COT!L:L,COT!$A:$A,YEAR(daily!$A218),COT!$B:$B,WEEKNUM(daily!$A218))</f>
        <v>45354</v>
      </c>
      <c r="V218">
        <f>SUMIFS(COT!M:M,COT!$A:$A,YEAR(daily!$A218),COT!$B:$B,WEEKNUM(daily!$A218))</f>
        <v>18</v>
      </c>
      <c r="W218">
        <f>SUMIFS(COT!N:N,COT!$A:$A,YEAR(daily!$A218),COT!$B:$B,WEEKNUM(daily!$A218))</f>
        <v>43</v>
      </c>
      <c r="X218">
        <f>SUMIFS(COT!O:O,COT!$A:$A,YEAR(daily!$A218),COT!$B:$B,WEEKNUM(daily!$A218))</f>
        <v>33</v>
      </c>
      <c r="Y218">
        <f>SUMIFS(COT!P:P,COT!$A:$A,YEAR(daily!$A218),COT!$B:$B,WEEKNUM(daily!$A218))</f>
        <v>67</v>
      </c>
      <c r="Z218">
        <f>SUMIFS(COT!Q:Q,COT!$A:$A,YEAR(daily!$A218),COT!$B:$B,WEEKNUM(daily!$A218))</f>
        <v>71</v>
      </c>
      <c r="AA218">
        <f>SUMIFS(Saudi!B:B,Saudi!$A:$A,YEAR(daily!$A218))</f>
        <v>228.1</v>
      </c>
      <c r="AB218">
        <f>SUMIFS(Saudi!C:C,Saudi!$A:$A,YEAR(daily!$A218))</f>
        <v>255.071</v>
      </c>
      <c r="AC218">
        <f>SUMIFS(Saudi!F:F,Saudi!$A:$A,YEAR(daily!$A218))</f>
        <v>3342115</v>
      </c>
      <c r="AD218">
        <f>SUMIFS(Saudi!G:G,Saudi!$A:$A,YEAR(daily!$A218))</f>
        <v>25.930138412250688</v>
      </c>
      <c r="AE218">
        <f>SUMIFS(Saudi!H:H,Saudi!$A:$A,YEAR(daily!$A218))</f>
        <v>86661504.539659202</v>
      </c>
      <c r="AF218" s="5">
        <f t="shared" si="6"/>
        <v>1</v>
      </c>
      <c r="AG218" s="5">
        <f t="shared" si="7"/>
        <v>2001</v>
      </c>
    </row>
    <row r="219" spans="1:33">
      <c r="A219" s="3">
        <v>36902</v>
      </c>
      <c r="B219" s="1">
        <v>86100</v>
      </c>
      <c r="C219" s="1">
        <v>38228</v>
      </c>
      <c r="D219" s="1">
        <v>19560</v>
      </c>
      <c r="E219" s="1">
        <v>29.41</v>
      </c>
      <c r="F219" s="1">
        <v>27.44</v>
      </c>
      <c r="G219" s="1">
        <v>26.96</v>
      </c>
      <c r="H219" s="2">
        <v>46.5</v>
      </c>
      <c r="I219" s="2">
        <v>27.8</v>
      </c>
      <c r="J219" s="2">
        <v>77.3</v>
      </c>
      <c r="K219" s="2">
        <v>77.2</v>
      </c>
      <c r="L219">
        <f>SUMIFS(US!B:B,US!$D:$D,YEAR(daily!$A219),US!$E:$E,MONTH(daily!$A219))</f>
        <v>8453</v>
      </c>
      <c r="M219">
        <f>SUMIFS(US!C:C,US!$D:$D,YEAR(daily!$A219),US!$E:$E,MONTH(daily!$A219))</f>
        <v>20092</v>
      </c>
      <c r="N219">
        <f>SUMIFS(COT!E:E,COT!$A:$A,YEAR(daily!$A219),COT!$B:$B,WEEKNUM(daily!$A219))</f>
        <v>442037</v>
      </c>
      <c r="O219">
        <f>SUMIFS(COT!F:F,COT!$A:$A,YEAR(daily!$A219),COT!$B:$B,WEEKNUM(daily!$A219))</f>
        <v>42149</v>
      </c>
      <c r="P219">
        <f>SUMIFS(COT!G:G,COT!$A:$A,YEAR(daily!$A219),COT!$B:$B,WEEKNUM(daily!$A219))</f>
        <v>52763</v>
      </c>
      <c r="Q219">
        <f>SUMIFS(COT!H:H,COT!$A:$A,YEAR(daily!$A219),COT!$B:$B,WEEKNUM(daily!$A219))</f>
        <v>27665</v>
      </c>
      <c r="R219">
        <f>SUMIFS(COT!I:I,COT!$A:$A,YEAR(daily!$A219),COT!$B:$B,WEEKNUM(daily!$A219))</f>
        <v>333993</v>
      </c>
      <c r="S219">
        <f>SUMIFS(COT!J:J,COT!$A:$A,YEAR(daily!$A219),COT!$B:$B,WEEKNUM(daily!$A219))</f>
        <v>316255</v>
      </c>
      <c r="T219">
        <f>SUMIFS(COT!K:K,COT!$A:$A,YEAR(daily!$A219),COT!$B:$B,WEEKNUM(daily!$A219))</f>
        <v>38230</v>
      </c>
      <c r="U219">
        <f>SUMIFS(COT!L:L,COT!$A:$A,YEAR(daily!$A219),COT!$B:$B,WEEKNUM(daily!$A219))</f>
        <v>45354</v>
      </c>
      <c r="V219">
        <f>SUMIFS(COT!M:M,COT!$A:$A,YEAR(daily!$A219),COT!$B:$B,WEEKNUM(daily!$A219))</f>
        <v>18</v>
      </c>
      <c r="W219">
        <f>SUMIFS(COT!N:N,COT!$A:$A,YEAR(daily!$A219),COT!$B:$B,WEEKNUM(daily!$A219))</f>
        <v>43</v>
      </c>
      <c r="X219">
        <f>SUMIFS(COT!O:O,COT!$A:$A,YEAR(daily!$A219),COT!$B:$B,WEEKNUM(daily!$A219))</f>
        <v>33</v>
      </c>
      <c r="Y219">
        <f>SUMIFS(COT!P:P,COT!$A:$A,YEAR(daily!$A219),COT!$B:$B,WEEKNUM(daily!$A219))</f>
        <v>67</v>
      </c>
      <c r="Z219">
        <f>SUMIFS(COT!Q:Q,COT!$A:$A,YEAR(daily!$A219),COT!$B:$B,WEEKNUM(daily!$A219))</f>
        <v>71</v>
      </c>
      <c r="AA219">
        <f>SUMIFS(Saudi!B:B,Saudi!$A:$A,YEAR(daily!$A219))</f>
        <v>228.1</v>
      </c>
      <c r="AB219">
        <f>SUMIFS(Saudi!C:C,Saudi!$A:$A,YEAR(daily!$A219))</f>
        <v>255.071</v>
      </c>
      <c r="AC219">
        <f>SUMIFS(Saudi!F:F,Saudi!$A:$A,YEAR(daily!$A219))</f>
        <v>3342115</v>
      </c>
      <c r="AD219">
        <f>SUMIFS(Saudi!G:G,Saudi!$A:$A,YEAR(daily!$A219))</f>
        <v>25.930138412250688</v>
      </c>
      <c r="AE219">
        <f>SUMIFS(Saudi!H:H,Saudi!$A:$A,YEAR(daily!$A219))</f>
        <v>86661504.539659202</v>
      </c>
      <c r="AF219" s="5">
        <f t="shared" si="6"/>
        <v>1</v>
      </c>
      <c r="AG219" s="5">
        <f t="shared" si="7"/>
        <v>2001</v>
      </c>
    </row>
    <row r="220" spans="1:33">
      <c r="A220" s="3">
        <v>36903</v>
      </c>
      <c r="B220" s="1">
        <v>79297</v>
      </c>
      <c r="C220" s="1">
        <v>37455</v>
      </c>
      <c r="D220" s="1">
        <v>19854</v>
      </c>
      <c r="E220" s="1">
        <v>30.05</v>
      </c>
      <c r="F220" s="1">
        <v>27.94</v>
      </c>
      <c r="G220" s="1">
        <v>27.41</v>
      </c>
      <c r="H220" s="2">
        <v>46.5</v>
      </c>
      <c r="I220" s="2">
        <v>27.8</v>
      </c>
      <c r="J220" s="2">
        <v>77.3</v>
      </c>
      <c r="K220" s="2">
        <v>77.2</v>
      </c>
      <c r="L220">
        <f>SUMIFS(US!B:B,US!$D:$D,YEAR(daily!$A220),US!$E:$E,MONTH(daily!$A220))</f>
        <v>8453</v>
      </c>
      <c r="M220">
        <f>SUMIFS(US!C:C,US!$D:$D,YEAR(daily!$A220),US!$E:$E,MONTH(daily!$A220))</f>
        <v>20092</v>
      </c>
      <c r="N220">
        <f>SUMIFS(COT!E:E,COT!$A:$A,YEAR(daily!$A220),COT!$B:$B,WEEKNUM(daily!$A220))</f>
        <v>442037</v>
      </c>
      <c r="O220">
        <f>SUMIFS(COT!F:F,COT!$A:$A,YEAR(daily!$A220),COT!$B:$B,WEEKNUM(daily!$A220))</f>
        <v>42149</v>
      </c>
      <c r="P220">
        <f>SUMIFS(COT!G:G,COT!$A:$A,YEAR(daily!$A220),COT!$B:$B,WEEKNUM(daily!$A220))</f>
        <v>52763</v>
      </c>
      <c r="Q220">
        <f>SUMIFS(COT!H:H,COT!$A:$A,YEAR(daily!$A220),COT!$B:$B,WEEKNUM(daily!$A220))</f>
        <v>27665</v>
      </c>
      <c r="R220">
        <f>SUMIFS(COT!I:I,COT!$A:$A,YEAR(daily!$A220),COT!$B:$B,WEEKNUM(daily!$A220))</f>
        <v>333993</v>
      </c>
      <c r="S220">
        <f>SUMIFS(COT!J:J,COT!$A:$A,YEAR(daily!$A220),COT!$B:$B,WEEKNUM(daily!$A220))</f>
        <v>316255</v>
      </c>
      <c r="T220">
        <f>SUMIFS(COT!K:K,COT!$A:$A,YEAR(daily!$A220),COT!$B:$B,WEEKNUM(daily!$A220))</f>
        <v>38230</v>
      </c>
      <c r="U220">
        <f>SUMIFS(COT!L:L,COT!$A:$A,YEAR(daily!$A220),COT!$B:$B,WEEKNUM(daily!$A220))</f>
        <v>45354</v>
      </c>
      <c r="V220">
        <f>SUMIFS(COT!M:M,COT!$A:$A,YEAR(daily!$A220),COT!$B:$B,WEEKNUM(daily!$A220))</f>
        <v>18</v>
      </c>
      <c r="W220">
        <f>SUMIFS(COT!N:N,COT!$A:$A,YEAR(daily!$A220),COT!$B:$B,WEEKNUM(daily!$A220))</f>
        <v>43</v>
      </c>
      <c r="X220">
        <f>SUMIFS(COT!O:O,COT!$A:$A,YEAR(daily!$A220),COT!$B:$B,WEEKNUM(daily!$A220))</f>
        <v>33</v>
      </c>
      <c r="Y220">
        <f>SUMIFS(COT!P:P,COT!$A:$A,YEAR(daily!$A220),COT!$B:$B,WEEKNUM(daily!$A220))</f>
        <v>67</v>
      </c>
      <c r="Z220">
        <f>SUMIFS(COT!Q:Q,COT!$A:$A,YEAR(daily!$A220),COT!$B:$B,WEEKNUM(daily!$A220))</f>
        <v>71</v>
      </c>
      <c r="AA220">
        <f>SUMIFS(Saudi!B:B,Saudi!$A:$A,YEAR(daily!$A220))</f>
        <v>228.1</v>
      </c>
      <c r="AB220">
        <f>SUMIFS(Saudi!C:C,Saudi!$A:$A,YEAR(daily!$A220))</f>
        <v>255.071</v>
      </c>
      <c r="AC220">
        <f>SUMIFS(Saudi!F:F,Saudi!$A:$A,YEAR(daily!$A220))</f>
        <v>3342115</v>
      </c>
      <c r="AD220">
        <f>SUMIFS(Saudi!G:G,Saudi!$A:$A,YEAR(daily!$A220))</f>
        <v>25.930138412250688</v>
      </c>
      <c r="AE220">
        <f>SUMIFS(Saudi!H:H,Saudi!$A:$A,YEAR(daily!$A220))</f>
        <v>86661504.539659202</v>
      </c>
      <c r="AF220" s="5">
        <f t="shared" si="6"/>
        <v>1</v>
      </c>
      <c r="AG220" s="5">
        <f t="shared" si="7"/>
        <v>2001</v>
      </c>
    </row>
    <row r="221" spans="1:33">
      <c r="A221" s="3">
        <v>36907</v>
      </c>
      <c r="B221" s="1">
        <v>73631</v>
      </c>
      <c r="C221" s="1">
        <v>36362</v>
      </c>
      <c r="D221" s="1">
        <v>20902</v>
      </c>
      <c r="E221" s="1">
        <v>30.29</v>
      </c>
      <c r="F221" s="1">
        <v>27.66</v>
      </c>
      <c r="G221" s="1">
        <v>27.11</v>
      </c>
      <c r="H221" s="2">
        <v>46.5</v>
      </c>
      <c r="I221" s="2">
        <v>27.8</v>
      </c>
      <c r="J221" s="2">
        <v>77.3</v>
      </c>
      <c r="K221" s="2">
        <v>77.2</v>
      </c>
      <c r="L221">
        <f>SUMIFS(US!B:B,US!$D:$D,YEAR(daily!$A221),US!$E:$E,MONTH(daily!$A221))</f>
        <v>8453</v>
      </c>
      <c r="M221">
        <f>SUMIFS(US!C:C,US!$D:$D,YEAR(daily!$A221),US!$E:$E,MONTH(daily!$A221))</f>
        <v>20092</v>
      </c>
      <c r="N221">
        <f>SUMIFS(COT!E:E,COT!$A:$A,YEAR(daily!$A221),COT!$B:$B,WEEKNUM(daily!$A221))</f>
        <v>460049</v>
      </c>
      <c r="O221">
        <f>SUMIFS(COT!F:F,COT!$A:$A,YEAR(daily!$A221),COT!$B:$B,WEEKNUM(daily!$A221))</f>
        <v>40410</v>
      </c>
      <c r="P221">
        <f>SUMIFS(COT!G:G,COT!$A:$A,YEAR(daily!$A221),COT!$B:$B,WEEKNUM(daily!$A221))</f>
        <v>58102</v>
      </c>
      <c r="Q221">
        <f>SUMIFS(COT!H:H,COT!$A:$A,YEAR(daily!$A221),COT!$B:$B,WEEKNUM(daily!$A221))</f>
        <v>28168</v>
      </c>
      <c r="R221">
        <f>SUMIFS(COT!I:I,COT!$A:$A,YEAR(daily!$A221),COT!$B:$B,WEEKNUM(daily!$A221))</f>
        <v>351691</v>
      </c>
      <c r="S221">
        <f>SUMIFS(COT!J:J,COT!$A:$A,YEAR(daily!$A221),COT!$B:$B,WEEKNUM(daily!$A221))</f>
        <v>330764</v>
      </c>
      <c r="T221">
        <f>SUMIFS(COT!K:K,COT!$A:$A,YEAR(daily!$A221),COT!$B:$B,WEEKNUM(daily!$A221))</f>
        <v>39780</v>
      </c>
      <c r="U221">
        <f>SUMIFS(COT!L:L,COT!$A:$A,YEAR(daily!$A221),COT!$B:$B,WEEKNUM(daily!$A221))</f>
        <v>43015</v>
      </c>
      <c r="V221">
        <f>SUMIFS(COT!M:M,COT!$A:$A,YEAR(daily!$A221),COT!$B:$B,WEEKNUM(daily!$A221))</f>
        <v>24</v>
      </c>
      <c r="W221">
        <f>SUMIFS(COT!N:N,COT!$A:$A,YEAR(daily!$A221),COT!$B:$B,WEEKNUM(daily!$A221))</f>
        <v>40</v>
      </c>
      <c r="X221">
        <f>SUMIFS(COT!O:O,COT!$A:$A,YEAR(daily!$A221),COT!$B:$B,WEEKNUM(daily!$A221))</f>
        <v>35</v>
      </c>
      <c r="Y221">
        <f>SUMIFS(COT!P:P,COT!$A:$A,YEAR(daily!$A221),COT!$B:$B,WEEKNUM(daily!$A221))</f>
        <v>73</v>
      </c>
      <c r="Z221">
        <f>SUMIFS(COT!Q:Q,COT!$A:$A,YEAR(daily!$A221),COT!$B:$B,WEEKNUM(daily!$A221))</f>
        <v>76</v>
      </c>
      <c r="AA221">
        <f>SUMIFS(Saudi!B:B,Saudi!$A:$A,YEAR(daily!$A221))</f>
        <v>228.1</v>
      </c>
      <c r="AB221">
        <f>SUMIFS(Saudi!C:C,Saudi!$A:$A,YEAR(daily!$A221))</f>
        <v>255.071</v>
      </c>
      <c r="AC221">
        <f>SUMIFS(Saudi!F:F,Saudi!$A:$A,YEAR(daily!$A221))</f>
        <v>3342115</v>
      </c>
      <c r="AD221">
        <f>SUMIFS(Saudi!G:G,Saudi!$A:$A,YEAR(daily!$A221))</f>
        <v>25.930138412250688</v>
      </c>
      <c r="AE221">
        <f>SUMIFS(Saudi!H:H,Saudi!$A:$A,YEAR(daily!$A221))</f>
        <v>86661504.539659202</v>
      </c>
      <c r="AF221" s="5">
        <f t="shared" si="6"/>
        <v>1</v>
      </c>
      <c r="AG221" s="5">
        <f t="shared" si="7"/>
        <v>2001</v>
      </c>
    </row>
    <row r="222" spans="1:33">
      <c r="A222" s="3">
        <v>36908</v>
      </c>
      <c r="B222" s="1">
        <v>67966</v>
      </c>
      <c r="C222" s="1">
        <v>39388</v>
      </c>
      <c r="D222" s="1">
        <v>21401</v>
      </c>
      <c r="E222" s="1">
        <v>29.6</v>
      </c>
      <c r="F222" s="1">
        <v>27.03</v>
      </c>
      <c r="G222" s="1">
        <v>26.54</v>
      </c>
      <c r="H222" s="2">
        <v>46.5</v>
      </c>
      <c r="I222" s="2">
        <v>27.8</v>
      </c>
      <c r="J222" s="2">
        <v>77.3</v>
      </c>
      <c r="K222" s="2">
        <v>77.2</v>
      </c>
      <c r="L222">
        <f>SUMIFS(US!B:B,US!$D:$D,YEAR(daily!$A222),US!$E:$E,MONTH(daily!$A222))</f>
        <v>8453</v>
      </c>
      <c r="M222">
        <f>SUMIFS(US!C:C,US!$D:$D,YEAR(daily!$A222),US!$E:$E,MONTH(daily!$A222))</f>
        <v>20092</v>
      </c>
      <c r="N222">
        <f>SUMIFS(COT!E:E,COT!$A:$A,YEAR(daily!$A222),COT!$B:$B,WEEKNUM(daily!$A222))</f>
        <v>460049</v>
      </c>
      <c r="O222">
        <f>SUMIFS(COT!F:F,COT!$A:$A,YEAR(daily!$A222),COT!$B:$B,WEEKNUM(daily!$A222))</f>
        <v>40410</v>
      </c>
      <c r="P222">
        <f>SUMIFS(COT!G:G,COT!$A:$A,YEAR(daily!$A222),COT!$B:$B,WEEKNUM(daily!$A222))</f>
        <v>58102</v>
      </c>
      <c r="Q222">
        <f>SUMIFS(COT!H:H,COT!$A:$A,YEAR(daily!$A222),COT!$B:$B,WEEKNUM(daily!$A222))</f>
        <v>28168</v>
      </c>
      <c r="R222">
        <f>SUMIFS(COT!I:I,COT!$A:$A,YEAR(daily!$A222),COT!$B:$B,WEEKNUM(daily!$A222))</f>
        <v>351691</v>
      </c>
      <c r="S222">
        <f>SUMIFS(COT!J:J,COT!$A:$A,YEAR(daily!$A222),COT!$B:$B,WEEKNUM(daily!$A222))</f>
        <v>330764</v>
      </c>
      <c r="T222">
        <f>SUMIFS(COT!K:K,COT!$A:$A,YEAR(daily!$A222),COT!$B:$B,WEEKNUM(daily!$A222))</f>
        <v>39780</v>
      </c>
      <c r="U222">
        <f>SUMIFS(COT!L:L,COT!$A:$A,YEAR(daily!$A222),COT!$B:$B,WEEKNUM(daily!$A222))</f>
        <v>43015</v>
      </c>
      <c r="V222">
        <f>SUMIFS(COT!M:M,COT!$A:$A,YEAR(daily!$A222),COT!$B:$B,WEEKNUM(daily!$A222))</f>
        <v>24</v>
      </c>
      <c r="W222">
        <f>SUMIFS(COT!N:N,COT!$A:$A,YEAR(daily!$A222),COT!$B:$B,WEEKNUM(daily!$A222))</f>
        <v>40</v>
      </c>
      <c r="X222">
        <f>SUMIFS(COT!O:O,COT!$A:$A,YEAR(daily!$A222),COT!$B:$B,WEEKNUM(daily!$A222))</f>
        <v>35</v>
      </c>
      <c r="Y222">
        <f>SUMIFS(COT!P:P,COT!$A:$A,YEAR(daily!$A222),COT!$B:$B,WEEKNUM(daily!$A222))</f>
        <v>73</v>
      </c>
      <c r="Z222">
        <f>SUMIFS(COT!Q:Q,COT!$A:$A,YEAR(daily!$A222),COT!$B:$B,WEEKNUM(daily!$A222))</f>
        <v>76</v>
      </c>
      <c r="AA222">
        <f>SUMIFS(Saudi!B:B,Saudi!$A:$A,YEAR(daily!$A222))</f>
        <v>228.1</v>
      </c>
      <c r="AB222">
        <f>SUMIFS(Saudi!C:C,Saudi!$A:$A,YEAR(daily!$A222))</f>
        <v>255.071</v>
      </c>
      <c r="AC222">
        <f>SUMIFS(Saudi!F:F,Saudi!$A:$A,YEAR(daily!$A222))</f>
        <v>3342115</v>
      </c>
      <c r="AD222">
        <f>SUMIFS(Saudi!G:G,Saudi!$A:$A,YEAR(daily!$A222))</f>
        <v>25.930138412250688</v>
      </c>
      <c r="AE222">
        <f>SUMIFS(Saudi!H:H,Saudi!$A:$A,YEAR(daily!$A222))</f>
        <v>86661504.539659202</v>
      </c>
      <c r="AF222" s="5">
        <f t="shared" si="6"/>
        <v>1</v>
      </c>
      <c r="AG222" s="5">
        <f t="shared" si="7"/>
        <v>2001</v>
      </c>
    </row>
    <row r="223" spans="1:33">
      <c r="A223" s="3">
        <v>36909</v>
      </c>
      <c r="B223" s="1">
        <v>53997</v>
      </c>
      <c r="C223" s="1">
        <v>41306</v>
      </c>
      <c r="D223" s="1">
        <v>21457</v>
      </c>
      <c r="E223" s="1">
        <v>30.45</v>
      </c>
      <c r="F223" s="1">
        <v>27.78</v>
      </c>
      <c r="G223" s="1">
        <v>27.17</v>
      </c>
      <c r="H223" s="2">
        <v>46.5</v>
      </c>
      <c r="I223" s="2">
        <v>27.8</v>
      </c>
      <c r="J223" s="2">
        <v>77.3</v>
      </c>
      <c r="K223" s="2">
        <v>77.2</v>
      </c>
      <c r="L223">
        <f>SUMIFS(US!B:B,US!$D:$D,YEAR(daily!$A223),US!$E:$E,MONTH(daily!$A223))</f>
        <v>8453</v>
      </c>
      <c r="M223">
        <f>SUMIFS(US!C:C,US!$D:$D,YEAR(daily!$A223),US!$E:$E,MONTH(daily!$A223))</f>
        <v>20092</v>
      </c>
      <c r="N223">
        <f>SUMIFS(COT!E:E,COT!$A:$A,YEAR(daily!$A223),COT!$B:$B,WEEKNUM(daily!$A223))</f>
        <v>460049</v>
      </c>
      <c r="O223">
        <f>SUMIFS(COT!F:F,COT!$A:$A,YEAR(daily!$A223),COT!$B:$B,WEEKNUM(daily!$A223))</f>
        <v>40410</v>
      </c>
      <c r="P223">
        <f>SUMIFS(COT!G:G,COT!$A:$A,YEAR(daily!$A223),COT!$B:$B,WEEKNUM(daily!$A223))</f>
        <v>58102</v>
      </c>
      <c r="Q223">
        <f>SUMIFS(COT!H:H,COT!$A:$A,YEAR(daily!$A223),COT!$B:$B,WEEKNUM(daily!$A223))</f>
        <v>28168</v>
      </c>
      <c r="R223">
        <f>SUMIFS(COT!I:I,COT!$A:$A,YEAR(daily!$A223),COT!$B:$B,WEEKNUM(daily!$A223))</f>
        <v>351691</v>
      </c>
      <c r="S223">
        <f>SUMIFS(COT!J:J,COT!$A:$A,YEAR(daily!$A223),COT!$B:$B,WEEKNUM(daily!$A223))</f>
        <v>330764</v>
      </c>
      <c r="T223">
        <f>SUMIFS(COT!K:K,COT!$A:$A,YEAR(daily!$A223),COT!$B:$B,WEEKNUM(daily!$A223))</f>
        <v>39780</v>
      </c>
      <c r="U223">
        <f>SUMIFS(COT!L:L,COT!$A:$A,YEAR(daily!$A223),COT!$B:$B,WEEKNUM(daily!$A223))</f>
        <v>43015</v>
      </c>
      <c r="V223">
        <f>SUMIFS(COT!M:M,COT!$A:$A,YEAR(daily!$A223),COT!$B:$B,WEEKNUM(daily!$A223))</f>
        <v>24</v>
      </c>
      <c r="W223">
        <f>SUMIFS(COT!N:N,COT!$A:$A,YEAR(daily!$A223),COT!$B:$B,WEEKNUM(daily!$A223))</f>
        <v>40</v>
      </c>
      <c r="X223">
        <f>SUMIFS(COT!O:O,COT!$A:$A,YEAR(daily!$A223),COT!$B:$B,WEEKNUM(daily!$A223))</f>
        <v>35</v>
      </c>
      <c r="Y223">
        <f>SUMIFS(COT!P:P,COT!$A:$A,YEAR(daily!$A223),COT!$B:$B,WEEKNUM(daily!$A223))</f>
        <v>73</v>
      </c>
      <c r="Z223">
        <f>SUMIFS(COT!Q:Q,COT!$A:$A,YEAR(daily!$A223),COT!$B:$B,WEEKNUM(daily!$A223))</f>
        <v>76</v>
      </c>
      <c r="AA223">
        <f>SUMIFS(Saudi!B:B,Saudi!$A:$A,YEAR(daily!$A223))</f>
        <v>228.1</v>
      </c>
      <c r="AB223">
        <f>SUMIFS(Saudi!C:C,Saudi!$A:$A,YEAR(daily!$A223))</f>
        <v>255.071</v>
      </c>
      <c r="AC223">
        <f>SUMIFS(Saudi!F:F,Saudi!$A:$A,YEAR(daily!$A223))</f>
        <v>3342115</v>
      </c>
      <c r="AD223">
        <f>SUMIFS(Saudi!G:G,Saudi!$A:$A,YEAR(daily!$A223))</f>
        <v>25.930138412250688</v>
      </c>
      <c r="AE223">
        <f>SUMIFS(Saudi!H:H,Saudi!$A:$A,YEAR(daily!$A223))</f>
        <v>86661504.539659202</v>
      </c>
      <c r="AF223" s="5">
        <f t="shared" si="6"/>
        <v>1</v>
      </c>
      <c r="AG223" s="5">
        <f t="shared" si="7"/>
        <v>2001</v>
      </c>
    </row>
    <row r="224" spans="1:33">
      <c r="A224" s="3">
        <v>36910</v>
      </c>
      <c r="B224" s="1">
        <v>42081</v>
      </c>
      <c r="C224" s="1">
        <v>44512</v>
      </c>
      <c r="D224" s="1">
        <v>22233</v>
      </c>
      <c r="E224" s="1">
        <v>32.19</v>
      </c>
      <c r="F224" s="1">
        <v>29.29</v>
      </c>
      <c r="G224" s="1">
        <v>28.56</v>
      </c>
      <c r="H224" s="2">
        <v>46.5</v>
      </c>
      <c r="I224" s="2">
        <v>27.8</v>
      </c>
      <c r="J224" s="2">
        <v>77.3</v>
      </c>
      <c r="K224" s="2">
        <v>77.2</v>
      </c>
      <c r="L224">
        <f>SUMIFS(US!B:B,US!$D:$D,YEAR(daily!$A224),US!$E:$E,MONTH(daily!$A224))</f>
        <v>8453</v>
      </c>
      <c r="M224">
        <f>SUMIFS(US!C:C,US!$D:$D,YEAR(daily!$A224),US!$E:$E,MONTH(daily!$A224))</f>
        <v>20092</v>
      </c>
      <c r="N224">
        <f>SUMIFS(COT!E:E,COT!$A:$A,YEAR(daily!$A224),COT!$B:$B,WEEKNUM(daily!$A224))</f>
        <v>460049</v>
      </c>
      <c r="O224">
        <f>SUMIFS(COT!F:F,COT!$A:$A,YEAR(daily!$A224),COT!$B:$B,WEEKNUM(daily!$A224))</f>
        <v>40410</v>
      </c>
      <c r="P224">
        <f>SUMIFS(COT!G:G,COT!$A:$A,YEAR(daily!$A224),COT!$B:$B,WEEKNUM(daily!$A224))</f>
        <v>58102</v>
      </c>
      <c r="Q224">
        <f>SUMIFS(COT!H:H,COT!$A:$A,YEAR(daily!$A224),COT!$B:$B,WEEKNUM(daily!$A224))</f>
        <v>28168</v>
      </c>
      <c r="R224">
        <f>SUMIFS(COT!I:I,COT!$A:$A,YEAR(daily!$A224),COT!$B:$B,WEEKNUM(daily!$A224))</f>
        <v>351691</v>
      </c>
      <c r="S224">
        <f>SUMIFS(COT!J:J,COT!$A:$A,YEAR(daily!$A224),COT!$B:$B,WEEKNUM(daily!$A224))</f>
        <v>330764</v>
      </c>
      <c r="T224">
        <f>SUMIFS(COT!K:K,COT!$A:$A,YEAR(daily!$A224),COT!$B:$B,WEEKNUM(daily!$A224))</f>
        <v>39780</v>
      </c>
      <c r="U224">
        <f>SUMIFS(COT!L:L,COT!$A:$A,YEAR(daily!$A224),COT!$B:$B,WEEKNUM(daily!$A224))</f>
        <v>43015</v>
      </c>
      <c r="V224">
        <f>SUMIFS(COT!M:M,COT!$A:$A,YEAR(daily!$A224),COT!$B:$B,WEEKNUM(daily!$A224))</f>
        <v>24</v>
      </c>
      <c r="W224">
        <f>SUMIFS(COT!N:N,COT!$A:$A,YEAR(daily!$A224),COT!$B:$B,WEEKNUM(daily!$A224))</f>
        <v>40</v>
      </c>
      <c r="X224">
        <f>SUMIFS(COT!O:O,COT!$A:$A,YEAR(daily!$A224),COT!$B:$B,WEEKNUM(daily!$A224))</f>
        <v>35</v>
      </c>
      <c r="Y224">
        <f>SUMIFS(COT!P:P,COT!$A:$A,YEAR(daily!$A224),COT!$B:$B,WEEKNUM(daily!$A224))</f>
        <v>73</v>
      </c>
      <c r="Z224">
        <f>SUMIFS(COT!Q:Q,COT!$A:$A,YEAR(daily!$A224),COT!$B:$B,WEEKNUM(daily!$A224))</f>
        <v>76</v>
      </c>
      <c r="AA224">
        <f>SUMIFS(Saudi!B:B,Saudi!$A:$A,YEAR(daily!$A224))</f>
        <v>228.1</v>
      </c>
      <c r="AB224">
        <f>SUMIFS(Saudi!C:C,Saudi!$A:$A,YEAR(daily!$A224))</f>
        <v>255.071</v>
      </c>
      <c r="AC224">
        <f>SUMIFS(Saudi!F:F,Saudi!$A:$A,YEAR(daily!$A224))</f>
        <v>3342115</v>
      </c>
      <c r="AD224">
        <f>SUMIFS(Saudi!G:G,Saudi!$A:$A,YEAR(daily!$A224))</f>
        <v>25.930138412250688</v>
      </c>
      <c r="AE224">
        <f>SUMIFS(Saudi!H:H,Saudi!$A:$A,YEAR(daily!$A224))</f>
        <v>86661504.539659202</v>
      </c>
      <c r="AF224" s="5">
        <f t="shared" si="6"/>
        <v>1</v>
      </c>
      <c r="AG224" s="5">
        <f t="shared" si="7"/>
        <v>2001</v>
      </c>
    </row>
    <row r="225" spans="1:33">
      <c r="A225" s="3">
        <v>36913</v>
      </c>
      <c r="B225" s="1">
        <v>30466</v>
      </c>
      <c r="C225" s="1">
        <v>44583</v>
      </c>
      <c r="D225" s="1">
        <v>24455</v>
      </c>
      <c r="E225" s="1">
        <v>32.19</v>
      </c>
      <c r="F225" s="1">
        <v>28.9</v>
      </c>
      <c r="G225" s="1">
        <v>28.14</v>
      </c>
      <c r="H225" s="2">
        <v>46.5</v>
      </c>
      <c r="I225" s="2">
        <v>27.8</v>
      </c>
      <c r="J225" s="2">
        <v>77.3</v>
      </c>
      <c r="K225" s="2">
        <v>77.2</v>
      </c>
      <c r="L225">
        <f>SUMIFS(US!B:B,US!$D:$D,YEAR(daily!$A225),US!$E:$E,MONTH(daily!$A225))</f>
        <v>8453</v>
      </c>
      <c r="M225">
        <f>SUMIFS(US!C:C,US!$D:$D,YEAR(daily!$A225),US!$E:$E,MONTH(daily!$A225))</f>
        <v>20092</v>
      </c>
      <c r="N225">
        <f>SUMIFS(COT!E:E,COT!$A:$A,YEAR(daily!$A225),COT!$B:$B,WEEKNUM(daily!$A225))</f>
        <v>430578</v>
      </c>
      <c r="O225">
        <f>SUMIFS(COT!F:F,COT!$A:$A,YEAR(daily!$A225),COT!$B:$B,WEEKNUM(daily!$A225))</f>
        <v>42137</v>
      </c>
      <c r="P225">
        <f>SUMIFS(COT!G:G,COT!$A:$A,YEAR(daily!$A225),COT!$B:$B,WEEKNUM(daily!$A225))</f>
        <v>54981</v>
      </c>
      <c r="Q225">
        <f>SUMIFS(COT!H:H,COT!$A:$A,YEAR(daily!$A225),COT!$B:$B,WEEKNUM(daily!$A225))</f>
        <v>26482</v>
      </c>
      <c r="R225">
        <f>SUMIFS(COT!I:I,COT!$A:$A,YEAR(daily!$A225),COT!$B:$B,WEEKNUM(daily!$A225))</f>
        <v>323262</v>
      </c>
      <c r="S225">
        <f>SUMIFS(COT!J:J,COT!$A:$A,YEAR(daily!$A225),COT!$B:$B,WEEKNUM(daily!$A225))</f>
        <v>311948</v>
      </c>
      <c r="T225">
        <f>SUMIFS(COT!K:K,COT!$A:$A,YEAR(daily!$A225),COT!$B:$B,WEEKNUM(daily!$A225))</f>
        <v>38697</v>
      </c>
      <c r="U225">
        <f>SUMIFS(COT!L:L,COT!$A:$A,YEAR(daily!$A225),COT!$B:$B,WEEKNUM(daily!$A225))</f>
        <v>37167</v>
      </c>
      <c r="V225">
        <f>SUMIFS(COT!M:M,COT!$A:$A,YEAR(daily!$A225),COT!$B:$B,WEEKNUM(daily!$A225))</f>
        <v>24</v>
      </c>
      <c r="W225">
        <f>SUMIFS(COT!N:N,COT!$A:$A,YEAR(daily!$A225),COT!$B:$B,WEEKNUM(daily!$A225))</f>
        <v>38</v>
      </c>
      <c r="X225">
        <f>SUMIFS(COT!O:O,COT!$A:$A,YEAR(daily!$A225),COT!$B:$B,WEEKNUM(daily!$A225))</f>
        <v>29</v>
      </c>
      <c r="Y225">
        <f>SUMIFS(COT!P:P,COT!$A:$A,YEAR(daily!$A225),COT!$B:$B,WEEKNUM(daily!$A225))</f>
        <v>66</v>
      </c>
      <c r="Z225">
        <f>SUMIFS(COT!Q:Q,COT!$A:$A,YEAR(daily!$A225),COT!$B:$B,WEEKNUM(daily!$A225))</f>
        <v>73</v>
      </c>
      <c r="AA225">
        <f>SUMIFS(Saudi!B:B,Saudi!$A:$A,YEAR(daily!$A225))</f>
        <v>228.1</v>
      </c>
      <c r="AB225">
        <f>SUMIFS(Saudi!C:C,Saudi!$A:$A,YEAR(daily!$A225))</f>
        <v>255.071</v>
      </c>
      <c r="AC225">
        <f>SUMIFS(Saudi!F:F,Saudi!$A:$A,YEAR(daily!$A225))</f>
        <v>3342115</v>
      </c>
      <c r="AD225">
        <f>SUMIFS(Saudi!G:G,Saudi!$A:$A,YEAR(daily!$A225))</f>
        <v>25.930138412250688</v>
      </c>
      <c r="AE225">
        <f>SUMIFS(Saudi!H:H,Saudi!$A:$A,YEAR(daily!$A225))</f>
        <v>86661504.539659202</v>
      </c>
      <c r="AF225" s="5">
        <f t="shared" si="6"/>
        <v>1</v>
      </c>
      <c r="AG225" s="5">
        <f t="shared" si="7"/>
        <v>2001</v>
      </c>
    </row>
    <row r="226" spans="1:33">
      <c r="A226" s="3">
        <v>36914</v>
      </c>
      <c r="B226" s="1">
        <v>126468</v>
      </c>
      <c r="C226" s="1">
        <v>24757</v>
      </c>
      <c r="D226" s="1">
        <v>25941</v>
      </c>
      <c r="E226" s="1">
        <v>29.57</v>
      </c>
      <c r="F226" s="1">
        <v>28.14</v>
      </c>
      <c r="G226" s="1">
        <v>27.57</v>
      </c>
      <c r="H226" s="2">
        <v>46.5</v>
      </c>
      <c r="I226" s="2">
        <v>27.8</v>
      </c>
      <c r="J226" s="2">
        <v>77.3</v>
      </c>
      <c r="K226" s="2">
        <v>77.2</v>
      </c>
      <c r="L226">
        <f>SUMIFS(US!B:B,US!$D:$D,YEAR(daily!$A226),US!$E:$E,MONTH(daily!$A226))</f>
        <v>8453</v>
      </c>
      <c r="M226">
        <f>SUMIFS(US!C:C,US!$D:$D,YEAR(daily!$A226),US!$E:$E,MONTH(daily!$A226))</f>
        <v>20092</v>
      </c>
      <c r="N226">
        <f>SUMIFS(COT!E:E,COT!$A:$A,YEAR(daily!$A226),COT!$B:$B,WEEKNUM(daily!$A226))</f>
        <v>430578</v>
      </c>
      <c r="O226">
        <f>SUMIFS(COT!F:F,COT!$A:$A,YEAR(daily!$A226),COT!$B:$B,WEEKNUM(daily!$A226))</f>
        <v>42137</v>
      </c>
      <c r="P226">
        <f>SUMIFS(COT!G:G,COT!$A:$A,YEAR(daily!$A226),COT!$B:$B,WEEKNUM(daily!$A226))</f>
        <v>54981</v>
      </c>
      <c r="Q226">
        <f>SUMIFS(COT!H:H,COT!$A:$A,YEAR(daily!$A226),COT!$B:$B,WEEKNUM(daily!$A226))</f>
        <v>26482</v>
      </c>
      <c r="R226">
        <f>SUMIFS(COT!I:I,COT!$A:$A,YEAR(daily!$A226),COT!$B:$B,WEEKNUM(daily!$A226))</f>
        <v>323262</v>
      </c>
      <c r="S226">
        <f>SUMIFS(COT!J:J,COT!$A:$A,YEAR(daily!$A226),COT!$B:$B,WEEKNUM(daily!$A226))</f>
        <v>311948</v>
      </c>
      <c r="T226">
        <f>SUMIFS(COT!K:K,COT!$A:$A,YEAR(daily!$A226),COT!$B:$B,WEEKNUM(daily!$A226))</f>
        <v>38697</v>
      </c>
      <c r="U226">
        <f>SUMIFS(COT!L:L,COT!$A:$A,YEAR(daily!$A226),COT!$B:$B,WEEKNUM(daily!$A226))</f>
        <v>37167</v>
      </c>
      <c r="V226">
        <f>SUMIFS(COT!M:M,COT!$A:$A,YEAR(daily!$A226),COT!$B:$B,WEEKNUM(daily!$A226))</f>
        <v>24</v>
      </c>
      <c r="W226">
        <f>SUMIFS(COT!N:N,COT!$A:$A,YEAR(daily!$A226),COT!$B:$B,WEEKNUM(daily!$A226))</f>
        <v>38</v>
      </c>
      <c r="X226">
        <f>SUMIFS(COT!O:O,COT!$A:$A,YEAR(daily!$A226),COT!$B:$B,WEEKNUM(daily!$A226))</f>
        <v>29</v>
      </c>
      <c r="Y226">
        <f>SUMIFS(COT!P:P,COT!$A:$A,YEAR(daily!$A226),COT!$B:$B,WEEKNUM(daily!$A226))</f>
        <v>66</v>
      </c>
      <c r="Z226">
        <f>SUMIFS(COT!Q:Q,COT!$A:$A,YEAR(daily!$A226),COT!$B:$B,WEEKNUM(daily!$A226))</f>
        <v>73</v>
      </c>
      <c r="AA226">
        <f>SUMIFS(Saudi!B:B,Saudi!$A:$A,YEAR(daily!$A226))</f>
        <v>228.1</v>
      </c>
      <c r="AB226">
        <f>SUMIFS(Saudi!C:C,Saudi!$A:$A,YEAR(daily!$A226))</f>
        <v>255.071</v>
      </c>
      <c r="AC226">
        <f>SUMIFS(Saudi!F:F,Saudi!$A:$A,YEAR(daily!$A226))</f>
        <v>3342115</v>
      </c>
      <c r="AD226">
        <f>SUMIFS(Saudi!G:G,Saudi!$A:$A,YEAR(daily!$A226))</f>
        <v>25.930138412250688</v>
      </c>
      <c r="AE226">
        <f>SUMIFS(Saudi!H:H,Saudi!$A:$A,YEAR(daily!$A226))</f>
        <v>86661504.539659202</v>
      </c>
      <c r="AF226" s="5">
        <f t="shared" si="6"/>
        <v>1</v>
      </c>
      <c r="AG226" s="5">
        <f t="shared" si="7"/>
        <v>2001</v>
      </c>
    </row>
    <row r="227" spans="1:33">
      <c r="A227" s="3">
        <v>36915</v>
      </c>
      <c r="B227" s="1">
        <v>122681</v>
      </c>
      <c r="C227" s="1">
        <v>26956</v>
      </c>
      <c r="D227" s="1">
        <v>25317</v>
      </c>
      <c r="E227" s="1">
        <v>29.05</v>
      </c>
      <c r="F227" s="1">
        <v>27.72</v>
      </c>
      <c r="G227" s="1">
        <v>27.19</v>
      </c>
      <c r="H227" s="2">
        <v>46.5</v>
      </c>
      <c r="I227" s="2">
        <v>27.8</v>
      </c>
      <c r="J227" s="2">
        <v>77.3</v>
      </c>
      <c r="K227" s="2">
        <v>77.2</v>
      </c>
      <c r="L227">
        <f>SUMIFS(US!B:B,US!$D:$D,YEAR(daily!$A227),US!$E:$E,MONTH(daily!$A227))</f>
        <v>8453</v>
      </c>
      <c r="M227">
        <f>SUMIFS(US!C:C,US!$D:$D,YEAR(daily!$A227),US!$E:$E,MONTH(daily!$A227))</f>
        <v>20092</v>
      </c>
      <c r="N227">
        <f>SUMIFS(COT!E:E,COT!$A:$A,YEAR(daily!$A227),COT!$B:$B,WEEKNUM(daily!$A227))</f>
        <v>430578</v>
      </c>
      <c r="O227">
        <f>SUMIFS(COT!F:F,COT!$A:$A,YEAR(daily!$A227),COT!$B:$B,WEEKNUM(daily!$A227))</f>
        <v>42137</v>
      </c>
      <c r="P227">
        <f>SUMIFS(COT!G:G,COT!$A:$A,YEAR(daily!$A227),COT!$B:$B,WEEKNUM(daily!$A227))</f>
        <v>54981</v>
      </c>
      <c r="Q227">
        <f>SUMIFS(COT!H:H,COT!$A:$A,YEAR(daily!$A227),COT!$B:$B,WEEKNUM(daily!$A227))</f>
        <v>26482</v>
      </c>
      <c r="R227">
        <f>SUMIFS(COT!I:I,COT!$A:$A,YEAR(daily!$A227),COT!$B:$B,WEEKNUM(daily!$A227))</f>
        <v>323262</v>
      </c>
      <c r="S227">
        <f>SUMIFS(COT!J:J,COT!$A:$A,YEAR(daily!$A227),COT!$B:$B,WEEKNUM(daily!$A227))</f>
        <v>311948</v>
      </c>
      <c r="T227">
        <f>SUMIFS(COT!K:K,COT!$A:$A,YEAR(daily!$A227),COT!$B:$B,WEEKNUM(daily!$A227))</f>
        <v>38697</v>
      </c>
      <c r="U227">
        <f>SUMIFS(COT!L:L,COT!$A:$A,YEAR(daily!$A227),COT!$B:$B,WEEKNUM(daily!$A227))</f>
        <v>37167</v>
      </c>
      <c r="V227">
        <f>SUMIFS(COT!M:M,COT!$A:$A,YEAR(daily!$A227),COT!$B:$B,WEEKNUM(daily!$A227))</f>
        <v>24</v>
      </c>
      <c r="W227">
        <f>SUMIFS(COT!N:N,COT!$A:$A,YEAR(daily!$A227),COT!$B:$B,WEEKNUM(daily!$A227))</f>
        <v>38</v>
      </c>
      <c r="X227">
        <f>SUMIFS(COT!O:O,COT!$A:$A,YEAR(daily!$A227),COT!$B:$B,WEEKNUM(daily!$A227))</f>
        <v>29</v>
      </c>
      <c r="Y227">
        <f>SUMIFS(COT!P:P,COT!$A:$A,YEAR(daily!$A227),COT!$B:$B,WEEKNUM(daily!$A227))</f>
        <v>66</v>
      </c>
      <c r="Z227">
        <f>SUMIFS(COT!Q:Q,COT!$A:$A,YEAR(daily!$A227),COT!$B:$B,WEEKNUM(daily!$A227))</f>
        <v>73</v>
      </c>
      <c r="AA227">
        <f>SUMIFS(Saudi!B:B,Saudi!$A:$A,YEAR(daily!$A227))</f>
        <v>228.1</v>
      </c>
      <c r="AB227">
        <f>SUMIFS(Saudi!C:C,Saudi!$A:$A,YEAR(daily!$A227))</f>
        <v>255.071</v>
      </c>
      <c r="AC227">
        <f>SUMIFS(Saudi!F:F,Saudi!$A:$A,YEAR(daily!$A227))</f>
        <v>3342115</v>
      </c>
      <c r="AD227">
        <f>SUMIFS(Saudi!G:G,Saudi!$A:$A,YEAR(daily!$A227))</f>
        <v>25.930138412250688</v>
      </c>
      <c r="AE227">
        <f>SUMIFS(Saudi!H:H,Saudi!$A:$A,YEAR(daily!$A227))</f>
        <v>86661504.539659202</v>
      </c>
      <c r="AF227" s="5">
        <f t="shared" si="6"/>
        <v>1</v>
      </c>
      <c r="AG227" s="5">
        <f t="shared" si="7"/>
        <v>2001</v>
      </c>
    </row>
    <row r="228" spans="1:33">
      <c r="A228" s="3">
        <v>36916</v>
      </c>
      <c r="B228" s="1">
        <v>118208</v>
      </c>
      <c r="C228" s="1">
        <v>26174</v>
      </c>
      <c r="D228" s="1">
        <v>24815</v>
      </c>
      <c r="E228" s="1">
        <v>29.36</v>
      </c>
      <c r="F228" s="1">
        <v>27.82</v>
      </c>
      <c r="G228" s="1">
        <v>27.33</v>
      </c>
      <c r="H228" s="2">
        <v>46.5</v>
      </c>
      <c r="I228" s="2">
        <v>27.8</v>
      </c>
      <c r="J228" s="2">
        <v>77.3</v>
      </c>
      <c r="K228" s="2">
        <v>77.2</v>
      </c>
      <c r="L228">
        <f>SUMIFS(US!B:B,US!$D:$D,YEAR(daily!$A228),US!$E:$E,MONTH(daily!$A228))</f>
        <v>8453</v>
      </c>
      <c r="M228">
        <f>SUMIFS(US!C:C,US!$D:$D,YEAR(daily!$A228),US!$E:$E,MONTH(daily!$A228))</f>
        <v>20092</v>
      </c>
      <c r="N228">
        <f>SUMIFS(COT!E:E,COT!$A:$A,YEAR(daily!$A228),COT!$B:$B,WEEKNUM(daily!$A228))</f>
        <v>430578</v>
      </c>
      <c r="O228">
        <f>SUMIFS(COT!F:F,COT!$A:$A,YEAR(daily!$A228),COT!$B:$B,WEEKNUM(daily!$A228))</f>
        <v>42137</v>
      </c>
      <c r="P228">
        <f>SUMIFS(COT!G:G,COT!$A:$A,YEAR(daily!$A228),COT!$B:$B,WEEKNUM(daily!$A228))</f>
        <v>54981</v>
      </c>
      <c r="Q228">
        <f>SUMIFS(COT!H:H,COT!$A:$A,YEAR(daily!$A228),COT!$B:$B,WEEKNUM(daily!$A228))</f>
        <v>26482</v>
      </c>
      <c r="R228">
        <f>SUMIFS(COT!I:I,COT!$A:$A,YEAR(daily!$A228),COT!$B:$B,WEEKNUM(daily!$A228))</f>
        <v>323262</v>
      </c>
      <c r="S228">
        <f>SUMIFS(COT!J:J,COT!$A:$A,YEAR(daily!$A228),COT!$B:$B,WEEKNUM(daily!$A228))</f>
        <v>311948</v>
      </c>
      <c r="T228">
        <f>SUMIFS(COT!K:K,COT!$A:$A,YEAR(daily!$A228),COT!$B:$B,WEEKNUM(daily!$A228))</f>
        <v>38697</v>
      </c>
      <c r="U228">
        <f>SUMIFS(COT!L:L,COT!$A:$A,YEAR(daily!$A228),COT!$B:$B,WEEKNUM(daily!$A228))</f>
        <v>37167</v>
      </c>
      <c r="V228">
        <f>SUMIFS(COT!M:M,COT!$A:$A,YEAR(daily!$A228),COT!$B:$B,WEEKNUM(daily!$A228))</f>
        <v>24</v>
      </c>
      <c r="W228">
        <f>SUMIFS(COT!N:N,COT!$A:$A,YEAR(daily!$A228),COT!$B:$B,WEEKNUM(daily!$A228))</f>
        <v>38</v>
      </c>
      <c r="X228">
        <f>SUMIFS(COT!O:O,COT!$A:$A,YEAR(daily!$A228),COT!$B:$B,WEEKNUM(daily!$A228))</f>
        <v>29</v>
      </c>
      <c r="Y228">
        <f>SUMIFS(COT!P:P,COT!$A:$A,YEAR(daily!$A228),COT!$B:$B,WEEKNUM(daily!$A228))</f>
        <v>66</v>
      </c>
      <c r="Z228">
        <f>SUMIFS(COT!Q:Q,COT!$A:$A,YEAR(daily!$A228),COT!$B:$B,WEEKNUM(daily!$A228))</f>
        <v>73</v>
      </c>
      <c r="AA228">
        <f>SUMIFS(Saudi!B:B,Saudi!$A:$A,YEAR(daily!$A228))</f>
        <v>228.1</v>
      </c>
      <c r="AB228">
        <f>SUMIFS(Saudi!C:C,Saudi!$A:$A,YEAR(daily!$A228))</f>
        <v>255.071</v>
      </c>
      <c r="AC228">
        <f>SUMIFS(Saudi!F:F,Saudi!$A:$A,YEAR(daily!$A228))</f>
        <v>3342115</v>
      </c>
      <c r="AD228">
        <f>SUMIFS(Saudi!G:G,Saudi!$A:$A,YEAR(daily!$A228))</f>
        <v>25.930138412250688</v>
      </c>
      <c r="AE228">
        <f>SUMIFS(Saudi!H:H,Saudi!$A:$A,YEAR(daily!$A228))</f>
        <v>86661504.539659202</v>
      </c>
      <c r="AF228" s="5">
        <f t="shared" si="6"/>
        <v>1</v>
      </c>
      <c r="AG228" s="5">
        <f t="shared" si="7"/>
        <v>2001</v>
      </c>
    </row>
    <row r="229" spans="1:33">
      <c r="A229" s="3">
        <v>36917</v>
      </c>
      <c r="B229" s="1">
        <v>114441</v>
      </c>
      <c r="C229" s="1">
        <v>25072</v>
      </c>
      <c r="D229" s="1">
        <v>26096</v>
      </c>
      <c r="E229" s="1">
        <v>29.77</v>
      </c>
      <c r="F229" s="1">
        <v>28.12</v>
      </c>
      <c r="G229" s="1">
        <v>27.6</v>
      </c>
      <c r="H229" s="2">
        <v>46.5</v>
      </c>
      <c r="I229" s="2">
        <v>27.8</v>
      </c>
      <c r="J229" s="2">
        <v>77.3</v>
      </c>
      <c r="K229" s="2">
        <v>77.2</v>
      </c>
      <c r="L229">
        <f>SUMIFS(US!B:B,US!$D:$D,YEAR(daily!$A229),US!$E:$E,MONTH(daily!$A229))</f>
        <v>8453</v>
      </c>
      <c r="M229">
        <f>SUMIFS(US!C:C,US!$D:$D,YEAR(daily!$A229),US!$E:$E,MONTH(daily!$A229))</f>
        <v>20092</v>
      </c>
      <c r="N229">
        <f>SUMIFS(COT!E:E,COT!$A:$A,YEAR(daily!$A229),COT!$B:$B,WEEKNUM(daily!$A229))</f>
        <v>430578</v>
      </c>
      <c r="O229">
        <f>SUMIFS(COT!F:F,COT!$A:$A,YEAR(daily!$A229),COT!$B:$B,WEEKNUM(daily!$A229))</f>
        <v>42137</v>
      </c>
      <c r="P229">
        <f>SUMIFS(COT!G:G,COT!$A:$A,YEAR(daily!$A229),COT!$B:$B,WEEKNUM(daily!$A229))</f>
        <v>54981</v>
      </c>
      <c r="Q229">
        <f>SUMIFS(COT!H:H,COT!$A:$A,YEAR(daily!$A229),COT!$B:$B,WEEKNUM(daily!$A229))</f>
        <v>26482</v>
      </c>
      <c r="R229">
        <f>SUMIFS(COT!I:I,COT!$A:$A,YEAR(daily!$A229),COT!$B:$B,WEEKNUM(daily!$A229))</f>
        <v>323262</v>
      </c>
      <c r="S229">
        <f>SUMIFS(COT!J:J,COT!$A:$A,YEAR(daily!$A229),COT!$B:$B,WEEKNUM(daily!$A229))</f>
        <v>311948</v>
      </c>
      <c r="T229">
        <f>SUMIFS(COT!K:K,COT!$A:$A,YEAR(daily!$A229),COT!$B:$B,WEEKNUM(daily!$A229))</f>
        <v>38697</v>
      </c>
      <c r="U229">
        <f>SUMIFS(COT!L:L,COT!$A:$A,YEAR(daily!$A229),COT!$B:$B,WEEKNUM(daily!$A229))</f>
        <v>37167</v>
      </c>
      <c r="V229">
        <f>SUMIFS(COT!M:M,COT!$A:$A,YEAR(daily!$A229),COT!$B:$B,WEEKNUM(daily!$A229))</f>
        <v>24</v>
      </c>
      <c r="W229">
        <f>SUMIFS(COT!N:N,COT!$A:$A,YEAR(daily!$A229),COT!$B:$B,WEEKNUM(daily!$A229))</f>
        <v>38</v>
      </c>
      <c r="X229">
        <f>SUMIFS(COT!O:O,COT!$A:$A,YEAR(daily!$A229),COT!$B:$B,WEEKNUM(daily!$A229))</f>
        <v>29</v>
      </c>
      <c r="Y229">
        <f>SUMIFS(COT!P:P,COT!$A:$A,YEAR(daily!$A229),COT!$B:$B,WEEKNUM(daily!$A229))</f>
        <v>66</v>
      </c>
      <c r="Z229">
        <f>SUMIFS(COT!Q:Q,COT!$A:$A,YEAR(daily!$A229),COT!$B:$B,WEEKNUM(daily!$A229))</f>
        <v>73</v>
      </c>
      <c r="AA229">
        <f>SUMIFS(Saudi!B:B,Saudi!$A:$A,YEAR(daily!$A229))</f>
        <v>228.1</v>
      </c>
      <c r="AB229">
        <f>SUMIFS(Saudi!C:C,Saudi!$A:$A,YEAR(daily!$A229))</f>
        <v>255.071</v>
      </c>
      <c r="AC229">
        <f>SUMIFS(Saudi!F:F,Saudi!$A:$A,YEAR(daily!$A229))</f>
        <v>3342115</v>
      </c>
      <c r="AD229">
        <f>SUMIFS(Saudi!G:G,Saudi!$A:$A,YEAR(daily!$A229))</f>
        <v>25.930138412250688</v>
      </c>
      <c r="AE229">
        <f>SUMIFS(Saudi!H:H,Saudi!$A:$A,YEAR(daily!$A229))</f>
        <v>86661504.539659202</v>
      </c>
      <c r="AF229" s="5">
        <f t="shared" si="6"/>
        <v>1</v>
      </c>
      <c r="AG229" s="5">
        <f t="shared" si="7"/>
        <v>2001</v>
      </c>
    </row>
    <row r="230" spans="1:33">
      <c r="A230" s="3">
        <v>36920</v>
      </c>
      <c r="B230" s="1">
        <v>109938</v>
      </c>
      <c r="C230" s="1">
        <v>25248</v>
      </c>
      <c r="D230" s="1">
        <v>26645</v>
      </c>
      <c r="E230" s="1">
        <v>29.06</v>
      </c>
      <c r="F230" s="1">
        <v>27.65</v>
      </c>
      <c r="G230" s="1">
        <v>27.16</v>
      </c>
      <c r="H230" s="2">
        <v>46.5</v>
      </c>
      <c r="I230" s="2">
        <v>27.8</v>
      </c>
      <c r="J230" s="2">
        <v>77.3</v>
      </c>
      <c r="K230" s="2">
        <v>77.2</v>
      </c>
      <c r="L230">
        <f>SUMIFS(US!B:B,US!$D:$D,YEAR(daily!$A230),US!$E:$E,MONTH(daily!$A230))</f>
        <v>8453</v>
      </c>
      <c r="M230">
        <f>SUMIFS(US!C:C,US!$D:$D,YEAR(daily!$A230),US!$E:$E,MONTH(daily!$A230))</f>
        <v>20092</v>
      </c>
      <c r="N230">
        <f>SUMIFS(COT!E:E,COT!$A:$A,YEAR(daily!$A230),COT!$B:$B,WEEKNUM(daily!$A230))</f>
        <v>415031</v>
      </c>
      <c r="O230">
        <f>SUMIFS(COT!F:F,COT!$A:$A,YEAR(daily!$A230),COT!$B:$B,WEEKNUM(daily!$A230))</f>
        <v>38021</v>
      </c>
      <c r="P230">
        <f>SUMIFS(COT!G:G,COT!$A:$A,YEAR(daily!$A230),COT!$B:$B,WEEKNUM(daily!$A230))</f>
        <v>55065</v>
      </c>
      <c r="Q230">
        <f>SUMIFS(COT!H:H,COT!$A:$A,YEAR(daily!$A230),COT!$B:$B,WEEKNUM(daily!$A230))</f>
        <v>26557</v>
      </c>
      <c r="R230">
        <f>SUMIFS(COT!I:I,COT!$A:$A,YEAR(daily!$A230),COT!$B:$B,WEEKNUM(daily!$A230))</f>
        <v>312018</v>
      </c>
      <c r="S230">
        <f>SUMIFS(COT!J:J,COT!$A:$A,YEAR(daily!$A230),COT!$B:$B,WEEKNUM(daily!$A230))</f>
        <v>297149</v>
      </c>
      <c r="T230">
        <f>SUMIFS(COT!K:K,COT!$A:$A,YEAR(daily!$A230),COT!$B:$B,WEEKNUM(daily!$A230))</f>
        <v>38435</v>
      </c>
      <c r="U230">
        <f>SUMIFS(COT!L:L,COT!$A:$A,YEAR(daily!$A230),COT!$B:$B,WEEKNUM(daily!$A230))</f>
        <v>36260</v>
      </c>
      <c r="V230">
        <f>SUMIFS(COT!M:M,COT!$A:$A,YEAR(daily!$A230),COT!$B:$B,WEEKNUM(daily!$A230))</f>
        <v>25</v>
      </c>
      <c r="W230">
        <f>SUMIFS(COT!N:N,COT!$A:$A,YEAR(daily!$A230),COT!$B:$B,WEEKNUM(daily!$A230))</f>
        <v>36</v>
      </c>
      <c r="X230">
        <f>SUMIFS(COT!O:O,COT!$A:$A,YEAR(daily!$A230),COT!$B:$B,WEEKNUM(daily!$A230))</f>
        <v>29</v>
      </c>
      <c r="Y230">
        <f>SUMIFS(COT!P:P,COT!$A:$A,YEAR(daily!$A230),COT!$B:$B,WEEKNUM(daily!$A230))</f>
        <v>68</v>
      </c>
      <c r="Z230">
        <f>SUMIFS(COT!Q:Q,COT!$A:$A,YEAR(daily!$A230),COT!$B:$B,WEEKNUM(daily!$A230))</f>
        <v>73</v>
      </c>
      <c r="AA230">
        <f>SUMIFS(Saudi!B:B,Saudi!$A:$A,YEAR(daily!$A230))</f>
        <v>228.1</v>
      </c>
      <c r="AB230">
        <f>SUMIFS(Saudi!C:C,Saudi!$A:$A,YEAR(daily!$A230))</f>
        <v>255.071</v>
      </c>
      <c r="AC230">
        <f>SUMIFS(Saudi!F:F,Saudi!$A:$A,YEAR(daily!$A230))</f>
        <v>3342115</v>
      </c>
      <c r="AD230">
        <f>SUMIFS(Saudi!G:G,Saudi!$A:$A,YEAR(daily!$A230))</f>
        <v>25.930138412250688</v>
      </c>
      <c r="AE230">
        <f>SUMIFS(Saudi!H:H,Saudi!$A:$A,YEAR(daily!$A230))</f>
        <v>86661504.539659202</v>
      </c>
      <c r="AF230" s="5">
        <f t="shared" si="6"/>
        <v>1</v>
      </c>
      <c r="AG230" s="5">
        <f t="shared" si="7"/>
        <v>2001</v>
      </c>
    </row>
    <row r="231" spans="1:33">
      <c r="A231" s="3">
        <v>36921</v>
      </c>
      <c r="B231" s="1">
        <v>107967</v>
      </c>
      <c r="C231" s="1">
        <v>26437</v>
      </c>
      <c r="D231" s="1">
        <v>27910</v>
      </c>
      <c r="E231" s="1">
        <v>29.06</v>
      </c>
      <c r="F231" s="1">
        <v>27.67</v>
      </c>
      <c r="G231" s="1">
        <v>27.22</v>
      </c>
      <c r="H231" s="2">
        <v>46.5</v>
      </c>
      <c r="I231" s="2">
        <v>27.8</v>
      </c>
      <c r="J231" s="2">
        <v>77.3</v>
      </c>
      <c r="K231" s="2">
        <v>77.2</v>
      </c>
      <c r="L231">
        <f>SUMIFS(US!B:B,US!$D:$D,YEAR(daily!$A231),US!$E:$E,MONTH(daily!$A231))</f>
        <v>8453</v>
      </c>
      <c r="M231">
        <f>SUMIFS(US!C:C,US!$D:$D,YEAR(daily!$A231),US!$E:$E,MONTH(daily!$A231))</f>
        <v>20092</v>
      </c>
      <c r="N231">
        <f>SUMIFS(COT!E:E,COT!$A:$A,YEAR(daily!$A231),COT!$B:$B,WEEKNUM(daily!$A231))</f>
        <v>415031</v>
      </c>
      <c r="O231">
        <f>SUMIFS(COT!F:F,COT!$A:$A,YEAR(daily!$A231),COT!$B:$B,WEEKNUM(daily!$A231))</f>
        <v>38021</v>
      </c>
      <c r="P231">
        <f>SUMIFS(COT!G:G,COT!$A:$A,YEAR(daily!$A231),COT!$B:$B,WEEKNUM(daily!$A231))</f>
        <v>55065</v>
      </c>
      <c r="Q231">
        <f>SUMIFS(COT!H:H,COT!$A:$A,YEAR(daily!$A231),COT!$B:$B,WEEKNUM(daily!$A231))</f>
        <v>26557</v>
      </c>
      <c r="R231">
        <f>SUMIFS(COT!I:I,COT!$A:$A,YEAR(daily!$A231),COT!$B:$B,WEEKNUM(daily!$A231))</f>
        <v>312018</v>
      </c>
      <c r="S231">
        <f>SUMIFS(COT!J:J,COT!$A:$A,YEAR(daily!$A231),COT!$B:$B,WEEKNUM(daily!$A231))</f>
        <v>297149</v>
      </c>
      <c r="T231">
        <f>SUMIFS(COT!K:K,COT!$A:$A,YEAR(daily!$A231),COT!$B:$B,WEEKNUM(daily!$A231))</f>
        <v>38435</v>
      </c>
      <c r="U231">
        <f>SUMIFS(COT!L:L,COT!$A:$A,YEAR(daily!$A231),COT!$B:$B,WEEKNUM(daily!$A231))</f>
        <v>36260</v>
      </c>
      <c r="V231">
        <f>SUMIFS(COT!M:M,COT!$A:$A,YEAR(daily!$A231),COT!$B:$B,WEEKNUM(daily!$A231))</f>
        <v>25</v>
      </c>
      <c r="W231">
        <f>SUMIFS(COT!N:N,COT!$A:$A,YEAR(daily!$A231),COT!$B:$B,WEEKNUM(daily!$A231))</f>
        <v>36</v>
      </c>
      <c r="X231">
        <f>SUMIFS(COT!O:O,COT!$A:$A,YEAR(daily!$A231),COT!$B:$B,WEEKNUM(daily!$A231))</f>
        <v>29</v>
      </c>
      <c r="Y231">
        <f>SUMIFS(COT!P:P,COT!$A:$A,YEAR(daily!$A231),COT!$B:$B,WEEKNUM(daily!$A231))</f>
        <v>68</v>
      </c>
      <c r="Z231">
        <f>SUMIFS(COT!Q:Q,COT!$A:$A,YEAR(daily!$A231),COT!$B:$B,WEEKNUM(daily!$A231))</f>
        <v>73</v>
      </c>
      <c r="AA231">
        <f>SUMIFS(Saudi!B:B,Saudi!$A:$A,YEAR(daily!$A231))</f>
        <v>228.1</v>
      </c>
      <c r="AB231">
        <f>SUMIFS(Saudi!C:C,Saudi!$A:$A,YEAR(daily!$A231))</f>
        <v>255.071</v>
      </c>
      <c r="AC231">
        <f>SUMIFS(Saudi!F:F,Saudi!$A:$A,YEAR(daily!$A231))</f>
        <v>3342115</v>
      </c>
      <c r="AD231">
        <f>SUMIFS(Saudi!G:G,Saudi!$A:$A,YEAR(daily!$A231))</f>
        <v>25.930138412250688</v>
      </c>
      <c r="AE231">
        <f>SUMIFS(Saudi!H:H,Saudi!$A:$A,YEAR(daily!$A231))</f>
        <v>86661504.539659202</v>
      </c>
      <c r="AF231" s="5">
        <f t="shared" si="6"/>
        <v>1</v>
      </c>
      <c r="AG231" s="5">
        <f t="shared" si="7"/>
        <v>2001</v>
      </c>
    </row>
    <row r="232" spans="1:33">
      <c r="A232" s="3">
        <v>36922</v>
      </c>
      <c r="B232" s="1">
        <v>104655</v>
      </c>
      <c r="C232" s="1">
        <v>25567</v>
      </c>
      <c r="D232" s="1">
        <v>26711</v>
      </c>
      <c r="E232" s="1">
        <v>28.66</v>
      </c>
      <c r="F232" s="1">
        <v>27.41</v>
      </c>
      <c r="G232" s="1">
        <v>26.99</v>
      </c>
      <c r="H232" s="2">
        <v>46.5</v>
      </c>
      <c r="I232" s="2">
        <v>27.8</v>
      </c>
      <c r="J232" s="2">
        <v>77.3</v>
      </c>
      <c r="K232" s="2">
        <v>77.2</v>
      </c>
      <c r="L232">
        <f>SUMIFS(US!B:B,US!$D:$D,YEAR(daily!$A232),US!$E:$E,MONTH(daily!$A232))</f>
        <v>8453</v>
      </c>
      <c r="M232">
        <f>SUMIFS(US!C:C,US!$D:$D,YEAR(daily!$A232),US!$E:$E,MONTH(daily!$A232))</f>
        <v>20092</v>
      </c>
      <c r="N232">
        <f>SUMIFS(COT!E:E,COT!$A:$A,YEAR(daily!$A232),COT!$B:$B,WEEKNUM(daily!$A232))</f>
        <v>415031</v>
      </c>
      <c r="O232">
        <f>SUMIFS(COT!F:F,COT!$A:$A,YEAR(daily!$A232),COT!$B:$B,WEEKNUM(daily!$A232))</f>
        <v>38021</v>
      </c>
      <c r="P232">
        <f>SUMIFS(COT!G:G,COT!$A:$A,YEAR(daily!$A232),COT!$B:$B,WEEKNUM(daily!$A232))</f>
        <v>55065</v>
      </c>
      <c r="Q232">
        <f>SUMIFS(COT!H:H,COT!$A:$A,YEAR(daily!$A232),COT!$B:$B,WEEKNUM(daily!$A232))</f>
        <v>26557</v>
      </c>
      <c r="R232">
        <f>SUMIFS(COT!I:I,COT!$A:$A,YEAR(daily!$A232),COT!$B:$B,WEEKNUM(daily!$A232))</f>
        <v>312018</v>
      </c>
      <c r="S232">
        <f>SUMIFS(COT!J:J,COT!$A:$A,YEAR(daily!$A232),COT!$B:$B,WEEKNUM(daily!$A232))</f>
        <v>297149</v>
      </c>
      <c r="T232">
        <f>SUMIFS(COT!K:K,COT!$A:$A,YEAR(daily!$A232),COT!$B:$B,WEEKNUM(daily!$A232))</f>
        <v>38435</v>
      </c>
      <c r="U232">
        <f>SUMIFS(COT!L:L,COT!$A:$A,YEAR(daily!$A232),COT!$B:$B,WEEKNUM(daily!$A232))</f>
        <v>36260</v>
      </c>
      <c r="V232">
        <f>SUMIFS(COT!M:M,COT!$A:$A,YEAR(daily!$A232),COT!$B:$B,WEEKNUM(daily!$A232))</f>
        <v>25</v>
      </c>
      <c r="W232">
        <f>SUMIFS(COT!N:N,COT!$A:$A,YEAR(daily!$A232),COT!$B:$B,WEEKNUM(daily!$A232))</f>
        <v>36</v>
      </c>
      <c r="X232">
        <f>SUMIFS(COT!O:O,COT!$A:$A,YEAR(daily!$A232),COT!$B:$B,WEEKNUM(daily!$A232))</f>
        <v>29</v>
      </c>
      <c r="Y232">
        <f>SUMIFS(COT!P:P,COT!$A:$A,YEAR(daily!$A232),COT!$B:$B,WEEKNUM(daily!$A232))</f>
        <v>68</v>
      </c>
      <c r="Z232">
        <f>SUMIFS(COT!Q:Q,COT!$A:$A,YEAR(daily!$A232),COT!$B:$B,WEEKNUM(daily!$A232))</f>
        <v>73</v>
      </c>
      <c r="AA232">
        <f>SUMIFS(Saudi!B:B,Saudi!$A:$A,YEAR(daily!$A232))</f>
        <v>228.1</v>
      </c>
      <c r="AB232">
        <f>SUMIFS(Saudi!C:C,Saudi!$A:$A,YEAR(daily!$A232))</f>
        <v>255.071</v>
      </c>
      <c r="AC232">
        <f>SUMIFS(Saudi!F:F,Saudi!$A:$A,YEAR(daily!$A232))</f>
        <v>3342115</v>
      </c>
      <c r="AD232">
        <f>SUMIFS(Saudi!G:G,Saudi!$A:$A,YEAR(daily!$A232))</f>
        <v>25.930138412250688</v>
      </c>
      <c r="AE232">
        <f>SUMIFS(Saudi!H:H,Saudi!$A:$A,YEAR(daily!$A232))</f>
        <v>86661504.539659202</v>
      </c>
      <c r="AF232" s="5">
        <f t="shared" si="6"/>
        <v>1</v>
      </c>
      <c r="AG232" s="5">
        <f t="shared" si="7"/>
        <v>2001</v>
      </c>
    </row>
    <row r="233" spans="1:33">
      <c r="A233" s="3">
        <v>36923</v>
      </c>
      <c r="B233" s="1">
        <v>100598</v>
      </c>
      <c r="C233" s="1">
        <v>26389</v>
      </c>
      <c r="D233" s="1">
        <v>26997</v>
      </c>
      <c r="E233" s="1">
        <v>29.82</v>
      </c>
      <c r="F233" s="1">
        <v>28.42</v>
      </c>
      <c r="G233" s="1">
        <v>27.92</v>
      </c>
      <c r="H233" s="2">
        <v>46.5</v>
      </c>
      <c r="I233" s="2">
        <v>27.8</v>
      </c>
      <c r="J233" s="2">
        <v>77.3</v>
      </c>
      <c r="K233" s="2">
        <v>77.2</v>
      </c>
      <c r="L233">
        <f>SUMIFS(US!B:B,US!$D:$D,YEAR(daily!$A233),US!$E:$E,MONTH(daily!$A233))</f>
        <v>8825</v>
      </c>
      <c r="M233">
        <f>SUMIFS(US!C:C,US!$D:$D,YEAR(daily!$A233),US!$E:$E,MONTH(daily!$A233))</f>
        <v>19689</v>
      </c>
      <c r="N233">
        <f>SUMIFS(COT!E:E,COT!$A:$A,YEAR(daily!$A233),COT!$B:$B,WEEKNUM(daily!$A233))</f>
        <v>415031</v>
      </c>
      <c r="O233">
        <f>SUMIFS(COT!F:F,COT!$A:$A,YEAR(daily!$A233),COT!$B:$B,WEEKNUM(daily!$A233))</f>
        <v>38021</v>
      </c>
      <c r="P233">
        <f>SUMIFS(COT!G:G,COT!$A:$A,YEAR(daily!$A233),COT!$B:$B,WEEKNUM(daily!$A233))</f>
        <v>55065</v>
      </c>
      <c r="Q233">
        <f>SUMIFS(COT!H:H,COT!$A:$A,YEAR(daily!$A233),COT!$B:$B,WEEKNUM(daily!$A233))</f>
        <v>26557</v>
      </c>
      <c r="R233">
        <f>SUMIFS(COT!I:I,COT!$A:$A,YEAR(daily!$A233),COT!$B:$B,WEEKNUM(daily!$A233))</f>
        <v>312018</v>
      </c>
      <c r="S233">
        <f>SUMIFS(COT!J:J,COT!$A:$A,YEAR(daily!$A233),COT!$B:$B,WEEKNUM(daily!$A233))</f>
        <v>297149</v>
      </c>
      <c r="T233">
        <f>SUMIFS(COT!K:K,COT!$A:$A,YEAR(daily!$A233),COT!$B:$B,WEEKNUM(daily!$A233))</f>
        <v>38435</v>
      </c>
      <c r="U233">
        <f>SUMIFS(COT!L:L,COT!$A:$A,YEAR(daily!$A233),COT!$B:$B,WEEKNUM(daily!$A233))</f>
        <v>36260</v>
      </c>
      <c r="V233">
        <f>SUMIFS(COT!M:M,COT!$A:$A,YEAR(daily!$A233),COT!$B:$B,WEEKNUM(daily!$A233))</f>
        <v>25</v>
      </c>
      <c r="W233">
        <f>SUMIFS(COT!N:N,COT!$A:$A,YEAR(daily!$A233),COT!$B:$B,WEEKNUM(daily!$A233))</f>
        <v>36</v>
      </c>
      <c r="X233">
        <f>SUMIFS(COT!O:O,COT!$A:$A,YEAR(daily!$A233),COT!$B:$B,WEEKNUM(daily!$A233))</f>
        <v>29</v>
      </c>
      <c r="Y233">
        <f>SUMIFS(COT!P:P,COT!$A:$A,YEAR(daily!$A233),COT!$B:$B,WEEKNUM(daily!$A233))</f>
        <v>68</v>
      </c>
      <c r="Z233">
        <f>SUMIFS(COT!Q:Q,COT!$A:$A,YEAR(daily!$A233),COT!$B:$B,WEEKNUM(daily!$A233))</f>
        <v>73</v>
      </c>
      <c r="AA233">
        <f>SUMIFS(Saudi!B:B,Saudi!$A:$A,YEAR(daily!$A233))</f>
        <v>228.1</v>
      </c>
      <c r="AB233">
        <f>SUMIFS(Saudi!C:C,Saudi!$A:$A,YEAR(daily!$A233))</f>
        <v>255.071</v>
      </c>
      <c r="AC233">
        <f>SUMIFS(Saudi!F:F,Saudi!$A:$A,YEAR(daily!$A233))</f>
        <v>3342115</v>
      </c>
      <c r="AD233">
        <f>SUMIFS(Saudi!G:G,Saudi!$A:$A,YEAR(daily!$A233))</f>
        <v>25.930138412250688</v>
      </c>
      <c r="AE233">
        <f>SUMIFS(Saudi!H:H,Saudi!$A:$A,YEAR(daily!$A233))</f>
        <v>86661504.539659202</v>
      </c>
      <c r="AF233" s="5">
        <f t="shared" si="6"/>
        <v>2</v>
      </c>
      <c r="AG233" s="5">
        <f t="shared" si="7"/>
        <v>2001</v>
      </c>
    </row>
    <row r="234" spans="1:33">
      <c r="A234" s="3">
        <v>36924</v>
      </c>
      <c r="B234" s="1">
        <v>102942</v>
      </c>
      <c r="C234" s="1">
        <v>28809</v>
      </c>
      <c r="D234" s="1">
        <v>27770</v>
      </c>
      <c r="E234" s="1">
        <v>31.19</v>
      </c>
      <c r="F234" s="1">
        <v>29.61</v>
      </c>
      <c r="G234" s="1">
        <v>29.03</v>
      </c>
      <c r="H234" s="2">
        <v>46.5</v>
      </c>
      <c r="I234" s="2">
        <v>27.8</v>
      </c>
      <c r="J234" s="2">
        <v>77.3</v>
      </c>
      <c r="K234" s="2">
        <v>77.2</v>
      </c>
      <c r="L234">
        <f>SUMIFS(US!B:B,US!$D:$D,YEAR(daily!$A234),US!$E:$E,MONTH(daily!$A234))</f>
        <v>8825</v>
      </c>
      <c r="M234">
        <f>SUMIFS(US!C:C,US!$D:$D,YEAR(daily!$A234),US!$E:$E,MONTH(daily!$A234))</f>
        <v>19689</v>
      </c>
      <c r="N234">
        <f>SUMIFS(COT!E:E,COT!$A:$A,YEAR(daily!$A234),COT!$B:$B,WEEKNUM(daily!$A234))</f>
        <v>415031</v>
      </c>
      <c r="O234">
        <f>SUMIFS(COT!F:F,COT!$A:$A,YEAR(daily!$A234),COT!$B:$B,WEEKNUM(daily!$A234))</f>
        <v>38021</v>
      </c>
      <c r="P234">
        <f>SUMIFS(COT!G:G,COT!$A:$A,YEAR(daily!$A234),COT!$B:$B,WEEKNUM(daily!$A234))</f>
        <v>55065</v>
      </c>
      <c r="Q234">
        <f>SUMIFS(COT!H:H,COT!$A:$A,YEAR(daily!$A234),COT!$B:$B,WEEKNUM(daily!$A234))</f>
        <v>26557</v>
      </c>
      <c r="R234">
        <f>SUMIFS(COT!I:I,COT!$A:$A,YEAR(daily!$A234),COT!$B:$B,WEEKNUM(daily!$A234))</f>
        <v>312018</v>
      </c>
      <c r="S234">
        <f>SUMIFS(COT!J:J,COT!$A:$A,YEAR(daily!$A234),COT!$B:$B,WEEKNUM(daily!$A234))</f>
        <v>297149</v>
      </c>
      <c r="T234">
        <f>SUMIFS(COT!K:K,COT!$A:$A,YEAR(daily!$A234),COT!$B:$B,WEEKNUM(daily!$A234))</f>
        <v>38435</v>
      </c>
      <c r="U234">
        <f>SUMIFS(COT!L:L,COT!$A:$A,YEAR(daily!$A234),COT!$B:$B,WEEKNUM(daily!$A234))</f>
        <v>36260</v>
      </c>
      <c r="V234">
        <f>SUMIFS(COT!M:M,COT!$A:$A,YEAR(daily!$A234),COT!$B:$B,WEEKNUM(daily!$A234))</f>
        <v>25</v>
      </c>
      <c r="W234">
        <f>SUMIFS(COT!N:N,COT!$A:$A,YEAR(daily!$A234),COT!$B:$B,WEEKNUM(daily!$A234))</f>
        <v>36</v>
      </c>
      <c r="X234">
        <f>SUMIFS(COT!O:O,COT!$A:$A,YEAR(daily!$A234),COT!$B:$B,WEEKNUM(daily!$A234))</f>
        <v>29</v>
      </c>
      <c r="Y234">
        <f>SUMIFS(COT!P:P,COT!$A:$A,YEAR(daily!$A234),COT!$B:$B,WEEKNUM(daily!$A234))</f>
        <v>68</v>
      </c>
      <c r="Z234">
        <f>SUMIFS(COT!Q:Q,COT!$A:$A,YEAR(daily!$A234),COT!$B:$B,WEEKNUM(daily!$A234))</f>
        <v>73</v>
      </c>
      <c r="AA234">
        <f>SUMIFS(Saudi!B:B,Saudi!$A:$A,YEAR(daily!$A234))</f>
        <v>228.1</v>
      </c>
      <c r="AB234">
        <f>SUMIFS(Saudi!C:C,Saudi!$A:$A,YEAR(daily!$A234))</f>
        <v>255.071</v>
      </c>
      <c r="AC234">
        <f>SUMIFS(Saudi!F:F,Saudi!$A:$A,YEAR(daily!$A234))</f>
        <v>3342115</v>
      </c>
      <c r="AD234">
        <f>SUMIFS(Saudi!G:G,Saudi!$A:$A,YEAR(daily!$A234))</f>
        <v>25.930138412250688</v>
      </c>
      <c r="AE234">
        <f>SUMIFS(Saudi!H:H,Saudi!$A:$A,YEAR(daily!$A234))</f>
        <v>86661504.539659202</v>
      </c>
      <c r="AF234" s="5">
        <f t="shared" si="6"/>
        <v>2</v>
      </c>
      <c r="AG234" s="5">
        <f t="shared" si="7"/>
        <v>2001</v>
      </c>
    </row>
    <row r="235" spans="1:33">
      <c r="A235" s="3">
        <v>36927</v>
      </c>
      <c r="B235" s="1">
        <v>102849</v>
      </c>
      <c r="C235" s="1">
        <v>31382</v>
      </c>
      <c r="D235" s="1">
        <v>27427</v>
      </c>
      <c r="E235" s="1">
        <v>30.55</v>
      </c>
      <c r="F235" s="1">
        <v>29.13</v>
      </c>
      <c r="G235" s="1">
        <v>28.56</v>
      </c>
      <c r="H235" s="2">
        <v>46.5</v>
      </c>
      <c r="I235" s="2">
        <v>27.8</v>
      </c>
      <c r="J235" s="2">
        <v>77.3</v>
      </c>
      <c r="K235" s="2">
        <v>77.2</v>
      </c>
      <c r="L235">
        <f>SUMIFS(US!B:B,US!$D:$D,YEAR(daily!$A235),US!$E:$E,MONTH(daily!$A235))</f>
        <v>8825</v>
      </c>
      <c r="M235">
        <f>SUMIFS(US!C:C,US!$D:$D,YEAR(daily!$A235),US!$E:$E,MONTH(daily!$A235))</f>
        <v>19689</v>
      </c>
      <c r="N235">
        <f>SUMIFS(COT!E:E,COT!$A:$A,YEAR(daily!$A235),COT!$B:$B,WEEKNUM(daily!$A235))</f>
        <v>439132</v>
      </c>
      <c r="O235">
        <f>SUMIFS(COT!F:F,COT!$A:$A,YEAR(daily!$A235),COT!$B:$B,WEEKNUM(daily!$A235))</f>
        <v>28751</v>
      </c>
      <c r="P235">
        <f>SUMIFS(COT!G:G,COT!$A:$A,YEAR(daily!$A235),COT!$B:$B,WEEKNUM(daily!$A235))</f>
        <v>53683</v>
      </c>
      <c r="Q235">
        <f>SUMIFS(COT!H:H,COT!$A:$A,YEAR(daily!$A235),COT!$B:$B,WEEKNUM(daily!$A235))</f>
        <v>26458</v>
      </c>
      <c r="R235">
        <f>SUMIFS(COT!I:I,COT!$A:$A,YEAR(daily!$A235),COT!$B:$B,WEEKNUM(daily!$A235))</f>
        <v>340955</v>
      </c>
      <c r="S235">
        <f>SUMIFS(COT!J:J,COT!$A:$A,YEAR(daily!$A235),COT!$B:$B,WEEKNUM(daily!$A235))</f>
        <v>320791</v>
      </c>
      <c r="T235">
        <f>SUMIFS(COT!K:K,COT!$A:$A,YEAR(daily!$A235),COT!$B:$B,WEEKNUM(daily!$A235))</f>
        <v>42968</v>
      </c>
      <c r="U235">
        <f>SUMIFS(COT!L:L,COT!$A:$A,YEAR(daily!$A235),COT!$B:$B,WEEKNUM(daily!$A235))</f>
        <v>38200</v>
      </c>
      <c r="V235">
        <f>SUMIFS(COT!M:M,COT!$A:$A,YEAR(daily!$A235),COT!$B:$B,WEEKNUM(daily!$A235))</f>
        <v>21</v>
      </c>
      <c r="W235">
        <f>SUMIFS(COT!N:N,COT!$A:$A,YEAR(daily!$A235),COT!$B:$B,WEEKNUM(daily!$A235))</f>
        <v>38</v>
      </c>
      <c r="X235">
        <f>SUMIFS(COT!O:O,COT!$A:$A,YEAR(daily!$A235),COT!$B:$B,WEEKNUM(daily!$A235))</f>
        <v>32</v>
      </c>
      <c r="Y235">
        <f>SUMIFS(COT!P:P,COT!$A:$A,YEAR(daily!$A235),COT!$B:$B,WEEKNUM(daily!$A235))</f>
        <v>70</v>
      </c>
      <c r="Z235">
        <f>SUMIFS(COT!Q:Q,COT!$A:$A,YEAR(daily!$A235),COT!$B:$B,WEEKNUM(daily!$A235))</f>
        <v>75</v>
      </c>
      <c r="AA235">
        <f>SUMIFS(Saudi!B:B,Saudi!$A:$A,YEAR(daily!$A235))</f>
        <v>228.1</v>
      </c>
      <c r="AB235">
        <f>SUMIFS(Saudi!C:C,Saudi!$A:$A,YEAR(daily!$A235))</f>
        <v>255.071</v>
      </c>
      <c r="AC235">
        <f>SUMIFS(Saudi!F:F,Saudi!$A:$A,YEAR(daily!$A235))</f>
        <v>3342115</v>
      </c>
      <c r="AD235">
        <f>SUMIFS(Saudi!G:G,Saudi!$A:$A,YEAR(daily!$A235))</f>
        <v>25.930138412250688</v>
      </c>
      <c r="AE235">
        <f>SUMIFS(Saudi!H:H,Saudi!$A:$A,YEAR(daily!$A235))</f>
        <v>86661504.539659202</v>
      </c>
      <c r="AF235" s="5">
        <f t="shared" si="6"/>
        <v>2</v>
      </c>
      <c r="AG235" s="5">
        <f t="shared" si="7"/>
        <v>2001</v>
      </c>
    </row>
    <row r="236" spans="1:33">
      <c r="A236" s="3">
        <v>36928</v>
      </c>
      <c r="B236" s="1">
        <v>100144</v>
      </c>
      <c r="C236" s="1">
        <v>33108</v>
      </c>
      <c r="D236" s="1">
        <v>26219</v>
      </c>
      <c r="E236" s="1">
        <v>30.35</v>
      </c>
      <c r="F236" s="1">
        <v>29.06</v>
      </c>
      <c r="G236" s="1">
        <v>28.49</v>
      </c>
      <c r="H236" s="2">
        <v>46.5</v>
      </c>
      <c r="I236" s="2">
        <v>27.8</v>
      </c>
      <c r="J236" s="2">
        <v>77.3</v>
      </c>
      <c r="K236" s="2">
        <v>77.2</v>
      </c>
      <c r="L236">
        <f>SUMIFS(US!B:B,US!$D:$D,YEAR(daily!$A236),US!$E:$E,MONTH(daily!$A236))</f>
        <v>8825</v>
      </c>
      <c r="M236">
        <f>SUMIFS(US!C:C,US!$D:$D,YEAR(daily!$A236),US!$E:$E,MONTH(daily!$A236))</f>
        <v>19689</v>
      </c>
      <c r="N236">
        <f>SUMIFS(COT!E:E,COT!$A:$A,YEAR(daily!$A236),COT!$B:$B,WEEKNUM(daily!$A236))</f>
        <v>439132</v>
      </c>
      <c r="O236">
        <f>SUMIFS(COT!F:F,COT!$A:$A,YEAR(daily!$A236),COT!$B:$B,WEEKNUM(daily!$A236))</f>
        <v>28751</v>
      </c>
      <c r="P236">
        <f>SUMIFS(COT!G:G,COT!$A:$A,YEAR(daily!$A236),COT!$B:$B,WEEKNUM(daily!$A236))</f>
        <v>53683</v>
      </c>
      <c r="Q236">
        <f>SUMIFS(COT!H:H,COT!$A:$A,YEAR(daily!$A236),COT!$B:$B,WEEKNUM(daily!$A236))</f>
        <v>26458</v>
      </c>
      <c r="R236">
        <f>SUMIFS(COT!I:I,COT!$A:$A,YEAR(daily!$A236),COT!$B:$B,WEEKNUM(daily!$A236))</f>
        <v>340955</v>
      </c>
      <c r="S236">
        <f>SUMIFS(COT!J:J,COT!$A:$A,YEAR(daily!$A236),COT!$B:$B,WEEKNUM(daily!$A236))</f>
        <v>320791</v>
      </c>
      <c r="T236">
        <f>SUMIFS(COT!K:K,COT!$A:$A,YEAR(daily!$A236),COT!$B:$B,WEEKNUM(daily!$A236))</f>
        <v>42968</v>
      </c>
      <c r="U236">
        <f>SUMIFS(COT!L:L,COT!$A:$A,YEAR(daily!$A236),COT!$B:$B,WEEKNUM(daily!$A236))</f>
        <v>38200</v>
      </c>
      <c r="V236">
        <f>SUMIFS(COT!M:M,COT!$A:$A,YEAR(daily!$A236),COT!$B:$B,WEEKNUM(daily!$A236))</f>
        <v>21</v>
      </c>
      <c r="W236">
        <f>SUMIFS(COT!N:N,COT!$A:$A,YEAR(daily!$A236),COT!$B:$B,WEEKNUM(daily!$A236))</f>
        <v>38</v>
      </c>
      <c r="X236">
        <f>SUMIFS(COT!O:O,COT!$A:$A,YEAR(daily!$A236),COT!$B:$B,WEEKNUM(daily!$A236))</f>
        <v>32</v>
      </c>
      <c r="Y236">
        <f>SUMIFS(COT!P:P,COT!$A:$A,YEAR(daily!$A236),COT!$B:$B,WEEKNUM(daily!$A236))</f>
        <v>70</v>
      </c>
      <c r="Z236">
        <f>SUMIFS(COT!Q:Q,COT!$A:$A,YEAR(daily!$A236),COT!$B:$B,WEEKNUM(daily!$A236))</f>
        <v>75</v>
      </c>
      <c r="AA236">
        <f>SUMIFS(Saudi!B:B,Saudi!$A:$A,YEAR(daily!$A236))</f>
        <v>228.1</v>
      </c>
      <c r="AB236">
        <f>SUMIFS(Saudi!C:C,Saudi!$A:$A,YEAR(daily!$A236))</f>
        <v>255.071</v>
      </c>
      <c r="AC236">
        <f>SUMIFS(Saudi!F:F,Saudi!$A:$A,YEAR(daily!$A236))</f>
        <v>3342115</v>
      </c>
      <c r="AD236">
        <f>SUMIFS(Saudi!G:G,Saudi!$A:$A,YEAR(daily!$A236))</f>
        <v>25.930138412250688</v>
      </c>
      <c r="AE236">
        <f>SUMIFS(Saudi!H:H,Saudi!$A:$A,YEAR(daily!$A236))</f>
        <v>86661504.539659202</v>
      </c>
      <c r="AF236" s="5">
        <f t="shared" si="6"/>
        <v>2</v>
      </c>
      <c r="AG236" s="5">
        <f t="shared" si="7"/>
        <v>2001</v>
      </c>
    </row>
    <row r="237" spans="1:33">
      <c r="A237" s="3">
        <v>36929</v>
      </c>
      <c r="B237" s="1">
        <v>100870</v>
      </c>
      <c r="C237" s="1">
        <v>35658</v>
      </c>
      <c r="D237" s="1">
        <v>25550</v>
      </c>
      <c r="E237" s="1">
        <v>31.27</v>
      </c>
      <c r="F237" s="1">
        <v>30.26</v>
      </c>
      <c r="G237" s="1">
        <v>29.62</v>
      </c>
      <c r="H237" s="2">
        <v>46.5</v>
      </c>
      <c r="I237" s="2">
        <v>27.8</v>
      </c>
      <c r="J237" s="2">
        <v>77.3</v>
      </c>
      <c r="K237" s="2">
        <v>77.2</v>
      </c>
      <c r="L237">
        <f>SUMIFS(US!B:B,US!$D:$D,YEAR(daily!$A237),US!$E:$E,MONTH(daily!$A237))</f>
        <v>8825</v>
      </c>
      <c r="M237">
        <f>SUMIFS(US!C:C,US!$D:$D,YEAR(daily!$A237),US!$E:$E,MONTH(daily!$A237))</f>
        <v>19689</v>
      </c>
      <c r="N237">
        <f>SUMIFS(COT!E:E,COT!$A:$A,YEAR(daily!$A237),COT!$B:$B,WEEKNUM(daily!$A237))</f>
        <v>439132</v>
      </c>
      <c r="O237">
        <f>SUMIFS(COT!F:F,COT!$A:$A,YEAR(daily!$A237),COT!$B:$B,WEEKNUM(daily!$A237))</f>
        <v>28751</v>
      </c>
      <c r="P237">
        <f>SUMIFS(COT!G:G,COT!$A:$A,YEAR(daily!$A237),COT!$B:$B,WEEKNUM(daily!$A237))</f>
        <v>53683</v>
      </c>
      <c r="Q237">
        <f>SUMIFS(COT!H:H,COT!$A:$A,YEAR(daily!$A237),COT!$B:$B,WEEKNUM(daily!$A237))</f>
        <v>26458</v>
      </c>
      <c r="R237">
        <f>SUMIFS(COT!I:I,COT!$A:$A,YEAR(daily!$A237),COT!$B:$B,WEEKNUM(daily!$A237))</f>
        <v>340955</v>
      </c>
      <c r="S237">
        <f>SUMIFS(COT!J:J,COT!$A:$A,YEAR(daily!$A237),COT!$B:$B,WEEKNUM(daily!$A237))</f>
        <v>320791</v>
      </c>
      <c r="T237">
        <f>SUMIFS(COT!K:K,COT!$A:$A,YEAR(daily!$A237),COT!$B:$B,WEEKNUM(daily!$A237))</f>
        <v>42968</v>
      </c>
      <c r="U237">
        <f>SUMIFS(COT!L:L,COT!$A:$A,YEAR(daily!$A237),COT!$B:$B,WEEKNUM(daily!$A237))</f>
        <v>38200</v>
      </c>
      <c r="V237">
        <f>SUMIFS(COT!M:M,COT!$A:$A,YEAR(daily!$A237),COT!$B:$B,WEEKNUM(daily!$A237))</f>
        <v>21</v>
      </c>
      <c r="W237">
        <f>SUMIFS(COT!N:N,COT!$A:$A,YEAR(daily!$A237),COT!$B:$B,WEEKNUM(daily!$A237))</f>
        <v>38</v>
      </c>
      <c r="X237">
        <f>SUMIFS(COT!O:O,COT!$A:$A,YEAR(daily!$A237),COT!$B:$B,WEEKNUM(daily!$A237))</f>
        <v>32</v>
      </c>
      <c r="Y237">
        <f>SUMIFS(COT!P:P,COT!$A:$A,YEAR(daily!$A237),COT!$B:$B,WEEKNUM(daily!$A237))</f>
        <v>70</v>
      </c>
      <c r="Z237">
        <f>SUMIFS(COT!Q:Q,COT!$A:$A,YEAR(daily!$A237),COT!$B:$B,WEEKNUM(daily!$A237))</f>
        <v>75</v>
      </c>
      <c r="AA237">
        <f>SUMIFS(Saudi!B:B,Saudi!$A:$A,YEAR(daily!$A237))</f>
        <v>228.1</v>
      </c>
      <c r="AB237">
        <f>SUMIFS(Saudi!C:C,Saudi!$A:$A,YEAR(daily!$A237))</f>
        <v>255.071</v>
      </c>
      <c r="AC237">
        <f>SUMIFS(Saudi!F:F,Saudi!$A:$A,YEAR(daily!$A237))</f>
        <v>3342115</v>
      </c>
      <c r="AD237">
        <f>SUMIFS(Saudi!G:G,Saudi!$A:$A,YEAR(daily!$A237))</f>
        <v>25.930138412250688</v>
      </c>
      <c r="AE237">
        <f>SUMIFS(Saudi!H:H,Saudi!$A:$A,YEAR(daily!$A237))</f>
        <v>86661504.539659202</v>
      </c>
      <c r="AF237" s="5">
        <f t="shared" si="6"/>
        <v>2</v>
      </c>
      <c r="AG237" s="5">
        <f t="shared" si="7"/>
        <v>2001</v>
      </c>
    </row>
    <row r="238" spans="1:33">
      <c r="A238" s="3">
        <v>36930</v>
      </c>
      <c r="B238" s="1">
        <v>95663</v>
      </c>
      <c r="C238" s="1">
        <v>37143</v>
      </c>
      <c r="D238" s="1">
        <v>26614</v>
      </c>
      <c r="E238" s="1">
        <v>31.59</v>
      </c>
      <c r="F238" s="1">
        <v>30.65</v>
      </c>
      <c r="G238" s="1">
        <v>29.97</v>
      </c>
      <c r="H238" s="2">
        <v>46.5</v>
      </c>
      <c r="I238" s="2">
        <v>27.8</v>
      </c>
      <c r="J238" s="2">
        <v>77.3</v>
      </c>
      <c r="K238" s="2">
        <v>77.2</v>
      </c>
      <c r="L238">
        <f>SUMIFS(US!B:B,US!$D:$D,YEAR(daily!$A238),US!$E:$E,MONTH(daily!$A238))</f>
        <v>8825</v>
      </c>
      <c r="M238">
        <f>SUMIFS(US!C:C,US!$D:$D,YEAR(daily!$A238),US!$E:$E,MONTH(daily!$A238))</f>
        <v>19689</v>
      </c>
      <c r="N238">
        <f>SUMIFS(COT!E:E,COT!$A:$A,YEAR(daily!$A238),COT!$B:$B,WEEKNUM(daily!$A238))</f>
        <v>439132</v>
      </c>
      <c r="O238">
        <f>SUMIFS(COT!F:F,COT!$A:$A,YEAR(daily!$A238),COT!$B:$B,WEEKNUM(daily!$A238))</f>
        <v>28751</v>
      </c>
      <c r="P238">
        <f>SUMIFS(COT!G:G,COT!$A:$A,YEAR(daily!$A238),COT!$B:$B,WEEKNUM(daily!$A238))</f>
        <v>53683</v>
      </c>
      <c r="Q238">
        <f>SUMIFS(COT!H:H,COT!$A:$A,YEAR(daily!$A238),COT!$B:$B,WEEKNUM(daily!$A238))</f>
        <v>26458</v>
      </c>
      <c r="R238">
        <f>SUMIFS(COT!I:I,COT!$A:$A,YEAR(daily!$A238),COT!$B:$B,WEEKNUM(daily!$A238))</f>
        <v>340955</v>
      </c>
      <c r="S238">
        <f>SUMIFS(COT!J:J,COT!$A:$A,YEAR(daily!$A238),COT!$B:$B,WEEKNUM(daily!$A238))</f>
        <v>320791</v>
      </c>
      <c r="T238">
        <f>SUMIFS(COT!K:K,COT!$A:$A,YEAR(daily!$A238),COT!$B:$B,WEEKNUM(daily!$A238))</f>
        <v>42968</v>
      </c>
      <c r="U238">
        <f>SUMIFS(COT!L:L,COT!$A:$A,YEAR(daily!$A238),COT!$B:$B,WEEKNUM(daily!$A238))</f>
        <v>38200</v>
      </c>
      <c r="V238">
        <f>SUMIFS(COT!M:M,COT!$A:$A,YEAR(daily!$A238),COT!$B:$B,WEEKNUM(daily!$A238))</f>
        <v>21</v>
      </c>
      <c r="W238">
        <f>SUMIFS(COT!N:N,COT!$A:$A,YEAR(daily!$A238),COT!$B:$B,WEEKNUM(daily!$A238))</f>
        <v>38</v>
      </c>
      <c r="X238">
        <f>SUMIFS(COT!O:O,COT!$A:$A,YEAR(daily!$A238),COT!$B:$B,WEEKNUM(daily!$A238))</f>
        <v>32</v>
      </c>
      <c r="Y238">
        <f>SUMIFS(COT!P:P,COT!$A:$A,YEAR(daily!$A238),COT!$B:$B,WEEKNUM(daily!$A238))</f>
        <v>70</v>
      </c>
      <c r="Z238">
        <f>SUMIFS(COT!Q:Q,COT!$A:$A,YEAR(daily!$A238),COT!$B:$B,WEEKNUM(daily!$A238))</f>
        <v>75</v>
      </c>
      <c r="AA238">
        <f>SUMIFS(Saudi!B:B,Saudi!$A:$A,YEAR(daily!$A238))</f>
        <v>228.1</v>
      </c>
      <c r="AB238">
        <f>SUMIFS(Saudi!C:C,Saudi!$A:$A,YEAR(daily!$A238))</f>
        <v>255.071</v>
      </c>
      <c r="AC238">
        <f>SUMIFS(Saudi!F:F,Saudi!$A:$A,YEAR(daily!$A238))</f>
        <v>3342115</v>
      </c>
      <c r="AD238">
        <f>SUMIFS(Saudi!G:G,Saudi!$A:$A,YEAR(daily!$A238))</f>
        <v>25.930138412250688</v>
      </c>
      <c r="AE238">
        <f>SUMIFS(Saudi!H:H,Saudi!$A:$A,YEAR(daily!$A238))</f>
        <v>86661504.539659202</v>
      </c>
      <c r="AF238" s="5">
        <f t="shared" si="6"/>
        <v>2</v>
      </c>
      <c r="AG238" s="5">
        <f t="shared" si="7"/>
        <v>2001</v>
      </c>
    </row>
    <row r="239" spans="1:33">
      <c r="A239" s="3">
        <v>36931</v>
      </c>
      <c r="B239" s="1">
        <v>88866</v>
      </c>
      <c r="C239" s="1">
        <v>39874</v>
      </c>
      <c r="D239" s="1">
        <v>27822</v>
      </c>
      <c r="E239" s="1">
        <v>31.03</v>
      </c>
      <c r="F239" s="1">
        <v>30.23</v>
      </c>
      <c r="G239" s="1">
        <v>29.63</v>
      </c>
      <c r="H239" s="2">
        <v>46.5</v>
      </c>
      <c r="I239" s="2">
        <v>27.8</v>
      </c>
      <c r="J239" s="2">
        <v>77.3</v>
      </c>
      <c r="K239" s="2">
        <v>77.2</v>
      </c>
      <c r="L239">
        <f>SUMIFS(US!B:B,US!$D:$D,YEAR(daily!$A239),US!$E:$E,MONTH(daily!$A239))</f>
        <v>8825</v>
      </c>
      <c r="M239">
        <f>SUMIFS(US!C:C,US!$D:$D,YEAR(daily!$A239),US!$E:$E,MONTH(daily!$A239))</f>
        <v>19689</v>
      </c>
      <c r="N239">
        <f>SUMIFS(COT!E:E,COT!$A:$A,YEAR(daily!$A239),COT!$B:$B,WEEKNUM(daily!$A239))</f>
        <v>439132</v>
      </c>
      <c r="O239">
        <f>SUMIFS(COT!F:F,COT!$A:$A,YEAR(daily!$A239),COT!$B:$B,WEEKNUM(daily!$A239))</f>
        <v>28751</v>
      </c>
      <c r="P239">
        <f>SUMIFS(COT!G:G,COT!$A:$A,YEAR(daily!$A239),COT!$B:$B,WEEKNUM(daily!$A239))</f>
        <v>53683</v>
      </c>
      <c r="Q239">
        <f>SUMIFS(COT!H:H,COT!$A:$A,YEAR(daily!$A239),COT!$B:$B,WEEKNUM(daily!$A239))</f>
        <v>26458</v>
      </c>
      <c r="R239">
        <f>SUMIFS(COT!I:I,COT!$A:$A,YEAR(daily!$A239),COT!$B:$B,WEEKNUM(daily!$A239))</f>
        <v>340955</v>
      </c>
      <c r="S239">
        <f>SUMIFS(COT!J:J,COT!$A:$A,YEAR(daily!$A239),COT!$B:$B,WEEKNUM(daily!$A239))</f>
        <v>320791</v>
      </c>
      <c r="T239">
        <f>SUMIFS(COT!K:K,COT!$A:$A,YEAR(daily!$A239),COT!$B:$B,WEEKNUM(daily!$A239))</f>
        <v>42968</v>
      </c>
      <c r="U239">
        <f>SUMIFS(COT!L:L,COT!$A:$A,YEAR(daily!$A239),COT!$B:$B,WEEKNUM(daily!$A239))</f>
        <v>38200</v>
      </c>
      <c r="V239">
        <f>SUMIFS(COT!M:M,COT!$A:$A,YEAR(daily!$A239),COT!$B:$B,WEEKNUM(daily!$A239))</f>
        <v>21</v>
      </c>
      <c r="W239">
        <f>SUMIFS(COT!N:N,COT!$A:$A,YEAR(daily!$A239),COT!$B:$B,WEEKNUM(daily!$A239))</f>
        <v>38</v>
      </c>
      <c r="X239">
        <f>SUMIFS(COT!O:O,COT!$A:$A,YEAR(daily!$A239),COT!$B:$B,WEEKNUM(daily!$A239))</f>
        <v>32</v>
      </c>
      <c r="Y239">
        <f>SUMIFS(COT!P:P,COT!$A:$A,YEAR(daily!$A239),COT!$B:$B,WEEKNUM(daily!$A239))</f>
        <v>70</v>
      </c>
      <c r="Z239">
        <f>SUMIFS(COT!Q:Q,COT!$A:$A,YEAR(daily!$A239),COT!$B:$B,WEEKNUM(daily!$A239))</f>
        <v>75</v>
      </c>
      <c r="AA239">
        <f>SUMIFS(Saudi!B:B,Saudi!$A:$A,YEAR(daily!$A239))</f>
        <v>228.1</v>
      </c>
      <c r="AB239">
        <f>SUMIFS(Saudi!C:C,Saudi!$A:$A,YEAR(daily!$A239))</f>
        <v>255.071</v>
      </c>
      <c r="AC239">
        <f>SUMIFS(Saudi!F:F,Saudi!$A:$A,YEAR(daily!$A239))</f>
        <v>3342115</v>
      </c>
      <c r="AD239">
        <f>SUMIFS(Saudi!G:G,Saudi!$A:$A,YEAR(daily!$A239))</f>
        <v>25.930138412250688</v>
      </c>
      <c r="AE239">
        <f>SUMIFS(Saudi!H:H,Saudi!$A:$A,YEAR(daily!$A239))</f>
        <v>86661504.539659202</v>
      </c>
      <c r="AF239" s="5">
        <f t="shared" si="6"/>
        <v>2</v>
      </c>
      <c r="AG239" s="5">
        <f t="shared" si="7"/>
        <v>2001</v>
      </c>
    </row>
    <row r="240" spans="1:33">
      <c r="A240" s="3">
        <v>36934</v>
      </c>
      <c r="B240" s="1">
        <v>80781</v>
      </c>
      <c r="C240" s="1">
        <v>41605</v>
      </c>
      <c r="D240" s="1">
        <v>28580</v>
      </c>
      <c r="E240" s="1">
        <v>30.51</v>
      </c>
      <c r="F240" s="1">
        <v>29.73</v>
      </c>
      <c r="G240" s="1">
        <v>29.19</v>
      </c>
      <c r="H240" s="2">
        <v>46.5</v>
      </c>
      <c r="I240" s="2">
        <v>27.8</v>
      </c>
      <c r="J240" s="2">
        <v>77.3</v>
      </c>
      <c r="K240" s="2">
        <v>77.2</v>
      </c>
      <c r="L240">
        <f>SUMIFS(US!B:B,US!$D:$D,YEAR(daily!$A240),US!$E:$E,MONTH(daily!$A240))</f>
        <v>8825</v>
      </c>
      <c r="M240">
        <f>SUMIFS(US!C:C,US!$D:$D,YEAR(daily!$A240),US!$E:$E,MONTH(daily!$A240))</f>
        <v>19689</v>
      </c>
      <c r="N240">
        <f>SUMIFS(COT!E:E,COT!$A:$A,YEAR(daily!$A240),COT!$B:$B,WEEKNUM(daily!$A240))</f>
        <v>447149</v>
      </c>
      <c r="O240">
        <f>SUMIFS(COT!F:F,COT!$A:$A,YEAR(daily!$A240),COT!$B:$B,WEEKNUM(daily!$A240))</f>
        <v>34052</v>
      </c>
      <c r="P240">
        <f>SUMIFS(COT!G:G,COT!$A:$A,YEAR(daily!$A240),COT!$B:$B,WEEKNUM(daily!$A240))</f>
        <v>42274</v>
      </c>
      <c r="Q240">
        <f>SUMIFS(COT!H:H,COT!$A:$A,YEAR(daily!$A240),COT!$B:$B,WEEKNUM(daily!$A240))</f>
        <v>27992</v>
      </c>
      <c r="R240">
        <f>SUMIFS(COT!I:I,COT!$A:$A,YEAR(daily!$A240),COT!$B:$B,WEEKNUM(daily!$A240))</f>
        <v>339293</v>
      </c>
      <c r="S240">
        <f>SUMIFS(COT!J:J,COT!$A:$A,YEAR(daily!$A240),COT!$B:$B,WEEKNUM(daily!$A240))</f>
        <v>336849</v>
      </c>
      <c r="T240">
        <f>SUMIFS(COT!K:K,COT!$A:$A,YEAR(daily!$A240),COT!$B:$B,WEEKNUM(daily!$A240))</f>
        <v>45812</v>
      </c>
      <c r="U240">
        <f>SUMIFS(COT!L:L,COT!$A:$A,YEAR(daily!$A240),COT!$B:$B,WEEKNUM(daily!$A240))</f>
        <v>40034</v>
      </c>
      <c r="V240">
        <f>SUMIFS(COT!M:M,COT!$A:$A,YEAR(daily!$A240),COT!$B:$B,WEEKNUM(daily!$A240))</f>
        <v>25</v>
      </c>
      <c r="W240">
        <f>SUMIFS(COT!N:N,COT!$A:$A,YEAR(daily!$A240),COT!$B:$B,WEEKNUM(daily!$A240))</f>
        <v>37</v>
      </c>
      <c r="X240">
        <f>SUMIFS(COT!O:O,COT!$A:$A,YEAR(daily!$A240),COT!$B:$B,WEEKNUM(daily!$A240))</f>
        <v>35</v>
      </c>
      <c r="Y240">
        <f>SUMIFS(COT!P:P,COT!$A:$A,YEAR(daily!$A240),COT!$B:$B,WEEKNUM(daily!$A240))</f>
        <v>74</v>
      </c>
      <c r="Z240">
        <f>SUMIFS(COT!Q:Q,COT!$A:$A,YEAR(daily!$A240),COT!$B:$B,WEEKNUM(daily!$A240))</f>
        <v>80</v>
      </c>
      <c r="AA240">
        <f>SUMIFS(Saudi!B:B,Saudi!$A:$A,YEAR(daily!$A240))</f>
        <v>228.1</v>
      </c>
      <c r="AB240">
        <f>SUMIFS(Saudi!C:C,Saudi!$A:$A,YEAR(daily!$A240))</f>
        <v>255.071</v>
      </c>
      <c r="AC240">
        <f>SUMIFS(Saudi!F:F,Saudi!$A:$A,YEAR(daily!$A240))</f>
        <v>3342115</v>
      </c>
      <c r="AD240">
        <f>SUMIFS(Saudi!G:G,Saudi!$A:$A,YEAR(daily!$A240))</f>
        <v>25.930138412250688</v>
      </c>
      <c r="AE240">
        <f>SUMIFS(Saudi!H:H,Saudi!$A:$A,YEAR(daily!$A240))</f>
        <v>86661504.539659202</v>
      </c>
      <c r="AF240" s="5">
        <f t="shared" si="6"/>
        <v>2</v>
      </c>
      <c r="AG240" s="5">
        <f t="shared" si="7"/>
        <v>2001</v>
      </c>
    </row>
    <row r="241" spans="1:33">
      <c r="A241" s="3">
        <v>36935</v>
      </c>
      <c r="B241" s="1">
        <v>77112</v>
      </c>
      <c r="C241" s="1">
        <v>44261</v>
      </c>
      <c r="D241" s="1">
        <v>29385</v>
      </c>
      <c r="E241" s="1">
        <v>30.36</v>
      </c>
      <c r="F241" s="1">
        <v>29.86</v>
      </c>
      <c r="G241" s="1">
        <v>29.41</v>
      </c>
      <c r="H241" s="2">
        <v>46.5</v>
      </c>
      <c r="I241" s="2">
        <v>27.8</v>
      </c>
      <c r="J241" s="2">
        <v>77.3</v>
      </c>
      <c r="K241" s="2">
        <v>77.2</v>
      </c>
      <c r="L241">
        <f>SUMIFS(US!B:B,US!$D:$D,YEAR(daily!$A241),US!$E:$E,MONTH(daily!$A241))</f>
        <v>8825</v>
      </c>
      <c r="M241">
        <f>SUMIFS(US!C:C,US!$D:$D,YEAR(daily!$A241),US!$E:$E,MONTH(daily!$A241))</f>
        <v>19689</v>
      </c>
      <c r="N241">
        <f>SUMIFS(COT!E:E,COT!$A:$A,YEAR(daily!$A241),COT!$B:$B,WEEKNUM(daily!$A241))</f>
        <v>447149</v>
      </c>
      <c r="O241">
        <f>SUMIFS(COT!F:F,COT!$A:$A,YEAR(daily!$A241),COT!$B:$B,WEEKNUM(daily!$A241))</f>
        <v>34052</v>
      </c>
      <c r="P241">
        <f>SUMIFS(COT!G:G,COT!$A:$A,YEAR(daily!$A241),COT!$B:$B,WEEKNUM(daily!$A241))</f>
        <v>42274</v>
      </c>
      <c r="Q241">
        <f>SUMIFS(COT!H:H,COT!$A:$A,YEAR(daily!$A241),COT!$B:$B,WEEKNUM(daily!$A241))</f>
        <v>27992</v>
      </c>
      <c r="R241">
        <f>SUMIFS(COT!I:I,COT!$A:$A,YEAR(daily!$A241),COT!$B:$B,WEEKNUM(daily!$A241))</f>
        <v>339293</v>
      </c>
      <c r="S241">
        <f>SUMIFS(COT!J:J,COT!$A:$A,YEAR(daily!$A241),COT!$B:$B,WEEKNUM(daily!$A241))</f>
        <v>336849</v>
      </c>
      <c r="T241">
        <f>SUMIFS(COT!K:K,COT!$A:$A,YEAR(daily!$A241),COT!$B:$B,WEEKNUM(daily!$A241))</f>
        <v>45812</v>
      </c>
      <c r="U241">
        <f>SUMIFS(COT!L:L,COT!$A:$A,YEAR(daily!$A241),COT!$B:$B,WEEKNUM(daily!$A241))</f>
        <v>40034</v>
      </c>
      <c r="V241">
        <f>SUMIFS(COT!M:M,COT!$A:$A,YEAR(daily!$A241),COT!$B:$B,WEEKNUM(daily!$A241))</f>
        <v>25</v>
      </c>
      <c r="W241">
        <f>SUMIFS(COT!N:N,COT!$A:$A,YEAR(daily!$A241),COT!$B:$B,WEEKNUM(daily!$A241))</f>
        <v>37</v>
      </c>
      <c r="X241">
        <f>SUMIFS(COT!O:O,COT!$A:$A,YEAR(daily!$A241),COT!$B:$B,WEEKNUM(daily!$A241))</f>
        <v>35</v>
      </c>
      <c r="Y241">
        <f>SUMIFS(COT!P:P,COT!$A:$A,YEAR(daily!$A241),COT!$B:$B,WEEKNUM(daily!$A241))</f>
        <v>74</v>
      </c>
      <c r="Z241">
        <f>SUMIFS(COT!Q:Q,COT!$A:$A,YEAR(daily!$A241),COT!$B:$B,WEEKNUM(daily!$A241))</f>
        <v>80</v>
      </c>
      <c r="AA241">
        <f>SUMIFS(Saudi!B:B,Saudi!$A:$A,YEAR(daily!$A241))</f>
        <v>228.1</v>
      </c>
      <c r="AB241">
        <f>SUMIFS(Saudi!C:C,Saudi!$A:$A,YEAR(daily!$A241))</f>
        <v>255.071</v>
      </c>
      <c r="AC241">
        <f>SUMIFS(Saudi!F:F,Saudi!$A:$A,YEAR(daily!$A241))</f>
        <v>3342115</v>
      </c>
      <c r="AD241">
        <f>SUMIFS(Saudi!G:G,Saudi!$A:$A,YEAR(daily!$A241))</f>
        <v>25.930138412250688</v>
      </c>
      <c r="AE241">
        <f>SUMIFS(Saudi!H:H,Saudi!$A:$A,YEAR(daily!$A241))</f>
        <v>86661504.539659202</v>
      </c>
      <c r="AF241" s="5">
        <f t="shared" si="6"/>
        <v>2</v>
      </c>
      <c r="AG241" s="5">
        <f t="shared" si="7"/>
        <v>2001</v>
      </c>
    </row>
    <row r="242" spans="1:33">
      <c r="A242" s="3">
        <v>36936</v>
      </c>
      <c r="B242" s="1">
        <v>66155</v>
      </c>
      <c r="C242" s="1">
        <v>46504</v>
      </c>
      <c r="D242" s="1">
        <v>31283</v>
      </c>
      <c r="E242" s="1">
        <v>29.71</v>
      </c>
      <c r="F242" s="1">
        <v>29.23</v>
      </c>
      <c r="G242" s="1">
        <v>28.77</v>
      </c>
      <c r="H242" s="2">
        <v>46.5</v>
      </c>
      <c r="I242" s="2">
        <v>27.8</v>
      </c>
      <c r="J242" s="2">
        <v>77.3</v>
      </c>
      <c r="K242" s="2">
        <v>77.2</v>
      </c>
      <c r="L242">
        <f>SUMIFS(US!B:B,US!$D:$D,YEAR(daily!$A242),US!$E:$E,MONTH(daily!$A242))</f>
        <v>8825</v>
      </c>
      <c r="M242">
        <f>SUMIFS(US!C:C,US!$D:$D,YEAR(daily!$A242),US!$E:$E,MONTH(daily!$A242))</f>
        <v>19689</v>
      </c>
      <c r="N242">
        <f>SUMIFS(COT!E:E,COT!$A:$A,YEAR(daily!$A242),COT!$B:$B,WEEKNUM(daily!$A242))</f>
        <v>447149</v>
      </c>
      <c r="O242">
        <f>SUMIFS(COT!F:F,COT!$A:$A,YEAR(daily!$A242),COT!$B:$B,WEEKNUM(daily!$A242))</f>
        <v>34052</v>
      </c>
      <c r="P242">
        <f>SUMIFS(COT!G:G,COT!$A:$A,YEAR(daily!$A242),COT!$B:$B,WEEKNUM(daily!$A242))</f>
        <v>42274</v>
      </c>
      <c r="Q242">
        <f>SUMIFS(COT!H:H,COT!$A:$A,YEAR(daily!$A242),COT!$B:$B,WEEKNUM(daily!$A242))</f>
        <v>27992</v>
      </c>
      <c r="R242">
        <f>SUMIFS(COT!I:I,COT!$A:$A,YEAR(daily!$A242),COT!$B:$B,WEEKNUM(daily!$A242))</f>
        <v>339293</v>
      </c>
      <c r="S242">
        <f>SUMIFS(COT!J:J,COT!$A:$A,YEAR(daily!$A242),COT!$B:$B,WEEKNUM(daily!$A242))</f>
        <v>336849</v>
      </c>
      <c r="T242">
        <f>SUMIFS(COT!K:K,COT!$A:$A,YEAR(daily!$A242),COT!$B:$B,WEEKNUM(daily!$A242))</f>
        <v>45812</v>
      </c>
      <c r="U242">
        <f>SUMIFS(COT!L:L,COT!$A:$A,YEAR(daily!$A242),COT!$B:$B,WEEKNUM(daily!$A242))</f>
        <v>40034</v>
      </c>
      <c r="V242">
        <f>SUMIFS(COT!M:M,COT!$A:$A,YEAR(daily!$A242),COT!$B:$B,WEEKNUM(daily!$A242))</f>
        <v>25</v>
      </c>
      <c r="W242">
        <f>SUMIFS(COT!N:N,COT!$A:$A,YEAR(daily!$A242),COT!$B:$B,WEEKNUM(daily!$A242))</f>
        <v>37</v>
      </c>
      <c r="X242">
        <f>SUMIFS(COT!O:O,COT!$A:$A,YEAR(daily!$A242),COT!$B:$B,WEEKNUM(daily!$A242))</f>
        <v>35</v>
      </c>
      <c r="Y242">
        <f>SUMIFS(COT!P:P,COT!$A:$A,YEAR(daily!$A242),COT!$B:$B,WEEKNUM(daily!$A242))</f>
        <v>74</v>
      </c>
      <c r="Z242">
        <f>SUMIFS(COT!Q:Q,COT!$A:$A,YEAR(daily!$A242),COT!$B:$B,WEEKNUM(daily!$A242))</f>
        <v>80</v>
      </c>
      <c r="AA242">
        <f>SUMIFS(Saudi!B:B,Saudi!$A:$A,YEAR(daily!$A242))</f>
        <v>228.1</v>
      </c>
      <c r="AB242">
        <f>SUMIFS(Saudi!C:C,Saudi!$A:$A,YEAR(daily!$A242))</f>
        <v>255.071</v>
      </c>
      <c r="AC242">
        <f>SUMIFS(Saudi!F:F,Saudi!$A:$A,YEAR(daily!$A242))</f>
        <v>3342115</v>
      </c>
      <c r="AD242">
        <f>SUMIFS(Saudi!G:G,Saudi!$A:$A,YEAR(daily!$A242))</f>
        <v>25.930138412250688</v>
      </c>
      <c r="AE242">
        <f>SUMIFS(Saudi!H:H,Saudi!$A:$A,YEAR(daily!$A242))</f>
        <v>86661504.539659202</v>
      </c>
      <c r="AF242" s="5">
        <f t="shared" si="6"/>
        <v>2</v>
      </c>
      <c r="AG242" s="5">
        <f t="shared" si="7"/>
        <v>2001</v>
      </c>
    </row>
    <row r="243" spans="1:33">
      <c r="A243" s="3">
        <v>36937</v>
      </c>
      <c r="B243" s="1">
        <v>55021</v>
      </c>
      <c r="C243" s="1">
        <v>46719</v>
      </c>
      <c r="D243" s="1">
        <v>32068</v>
      </c>
      <c r="E243" s="1">
        <v>28.8</v>
      </c>
      <c r="F243" s="1">
        <v>28.45</v>
      </c>
      <c r="G243" s="1">
        <v>28.1</v>
      </c>
      <c r="H243" s="2">
        <v>46.5</v>
      </c>
      <c r="I243" s="2">
        <v>27.8</v>
      </c>
      <c r="J243" s="2">
        <v>77.3</v>
      </c>
      <c r="K243" s="2">
        <v>77.2</v>
      </c>
      <c r="L243">
        <f>SUMIFS(US!B:B,US!$D:$D,YEAR(daily!$A243),US!$E:$E,MONTH(daily!$A243))</f>
        <v>8825</v>
      </c>
      <c r="M243">
        <f>SUMIFS(US!C:C,US!$D:$D,YEAR(daily!$A243),US!$E:$E,MONTH(daily!$A243))</f>
        <v>19689</v>
      </c>
      <c r="N243">
        <f>SUMIFS(COT!E:E,COT!$A:$A,YEAR(daily!$A243),COT!$B:$B,WEEKNUM(daily!$A243))</f>
        <v>447149</v>
      </c>
      <c r="O243">
        <f>SUMIFS(COT!F:F,COT!$A:$A,YEAR(daily!$A243),COT!$B:$B,WEEKNUM(daily!$A243))</f>
        <v>34052</v>
      </c>
      <c r="P243">
        <f>SUMIFS(COT!G:G,COT!$A:$A,YEAR(daily!$A243),COT!$B:$B,WEEKNUM(daily!$A243))</f>
        <v>42274</v>
      </c>
      <c r="Q243">
        <f>SUMIFS(COT!H:H,COT!$A:$A,YEAR(daily!$A243),COT!$B:$B,WEEKNUM(daily!$A243))</f>
        <v>27992</v>
      </c>
      <c r="R243">
        <f>SUMIFS(COT!I:I,COT!$A:$A,YEAR(daily!$A243),COT!$B:$B,WEEKNUM(daily!$A243))</f>
        <v>339293</v>
      </c>
      <c r="S243">
        <f>SUMIFS(COT!J:J,COT!$A:$A,YEAR(daily!$A243),COT!$B:$B,WEEKNUM(daily!$A243))</f>
        <v>336849</v>
      </c>
      <c r="T243">
        <f>SUMIFS(COT!K:K,COT!$A:$A,YEAR(daily!$A243),COT!$B:$B,WEEKNUM(daily!$A243))</f>
        <v>45812</v>
      </c>
      <c r="U243">
        <f>SUMIFS(COT!L:L,COT!$A:$A,YEAR(daily!$A243),COT!$B:$B,WEEKNUM(daily!$A243))</f>
        <v>40034</v>
      </c>
      <c r="V243">
        <f>SUMIFS(COT!M:M,COT!$A:$A,YEAR(daily!$A243),COT!$B:$B,WEEKNUM(daily!$A243))</f>
        <v>25</v>
      </c>
      <c r="W243">
        <f>SUMIFS(COT!N:N,COT!$A:$A,YEAR(daily!$A243),COT!$B:$B,WEEKNUM(daily!$A243))</f>
        <v>37</v>
      </c>
      <c r="X243">
        <f>SUMIFS(COT!O:O,COT!$A:$A,YEAR(daily!$A243),COT!$B:$B,WEEKNUM(daily!$A243))</f>
        <v>35</v>
      </c>
      <c r="Y243">
        <f>SUMIFS(COT!P:P,COT!$A:$A,YEAR(daily!$A243),COT!$B:$B,WEEKNUM(daily!$A243))</f>
        <v>74</v>
      </c>
      <c r="Z243">
        <f>SUMIFS(COT!Q:Q,COT!$A:$A,YEAR(daily!$A243),COT!$B:$B,WEEKNUM(daily!$A243))</f>
        <v>80</v>
      </c>
      <c r="AA243">
        <f>SUMIFS(Saudi!B:B,Saudi!$A:$A,YEAR(daily!$A243))</f>
        <v>228.1</v>
      </c>
      <c r="AB243">
        <f>SUMIFS(Saudi!C:C,Saudi!$A:$A,YEAR(daily!$A243))</f>
        <v>255.071</v>
      </c>
      <c r="AC243">
        <f>SUMIFS(Saudi!F:F,Saudi!$A:$A,YEAR(daily!$A243))</f>
        <v>3342115</v>
      </c>
      <c r="AD243">
        <f>SUMIFS(Saudi!G:G,Saudi!$A:$A,YEAR(daily!$A243))</f>
        <v>25.930138412250688</v>
      </c>
      <c r="AE243">
        <f>SUMIFS(Saudi!H:H,Saudi!$A:$A,YEAR(daily!$A243))</f>
        <v>86661504.539659202</v>
      </c>
      <c r="AF243" s="5">
        <f t="shared" si="6"/>
        <v>2</v>
      </c>
      <c r="AG243" s="5">
        <f t="shared" si="7"/>
        <v>2001</v>
      </c>
    </row>
    <row r="244" spans="1:33">
      <c r="A244" s="3">
        <v>36938</v>
      </c>
      <c r="B244" s="1">
        <v>46673</v>
      </c>
      <c r="C244" s="1">
        <v>45883</v>
      </c>
      <c r="D244" s="1">
        <v>32823</v>
      </c>
      <c r="E244" s="1">
        <v>29.16</v>
      </c>
      <c r="F244" s="1">
        <v>28.67</v>
      </c>
      <c r="G244" s="1">
        <v>28.29</v>
      </c>
      <c r="H244" s="2">
        <v>46.5</v>
      </c>
      <c r="I244" s="2">
        <v>27.8</v>
      </c>
      <c r="J244" s="2">
        <v>77.3</v>
      </c>
      <c r="K244" s="2">
        <v>77.2</v>
      </c>
      <c r="L244">
        <f>SUMIFS(US!B:B,US!$D:$D,YEAR(daily!$A244),US!$E:$E,MONTH(daily!$A244))</f>
        <v>8825</v>
      </c>
      <c r="M244">
        <f>SUMIFS(US!C:C,US!$D:$D,YEAR(daily!$A244),US!$E:$E,MONTH(daily!$A244))</f>
        <v>19689</v>
      </c>
      <c r="N244">
        <f>SUMIFS(COT!E:E,COT!$A:$A,YEAR(daily!$A244),COT!$B:$B,WEEKNUM(daily!$A244))</f>
        <v>447149</v>
      </c>
      <c r="O244">
        <f>SUMIFS(COT!F:F,COT!$A:$A,YEAR(daily!$A244),COT!$B:$B,WEEKNUM(daily!$A244))</f>
        <v>34052</v>
      </c>
      <c r="P244">
        <f>SUMIFS(COT!G:G,COT!$A:$A,YEAR(daily!$A244),COT!$B:$B,WEEKNUM(daily!$A244))</f>
        <v>42274</v>
      </c>
      <c r="Q244">
        <f>SUMIFS(COT!H:H,COT!$A:$A,YEAR(daily!$A244),COT!$B:$B,WEEKNUM(daily!$A244))</f>
        <v>27992</v>
      </c>
      <c r="R244">
        <f>SUMIFS(COT!I:I,COT!$A:$A,YEAR(daily!$A244),COT!$B:$B,WEEKNUM(daily!$A244))</f>
        <v>339293</v>
      </c>
      <c r="S244">
        <f>SUMIFS(COT!J:J,COT!$A:$A,YEAR(daily!$A244),COT!$B:$B,WEEKNUM(daily!$A244))</f>
        <v>336849</v>
      </c>
      <c r="T244">
        <f>SUMIFS(COT!K:K,COT!$A:$A,YEAR(daily!$A244),COT!$B:$B,WEEKNUM(daily!$A244))</f>
        <v>45812</v>
      </c>
      <c r="U244">
        <f>SUMIFS(COT!L:L,COT!$A:$A,YEAR(daily!$A244),COT!$B:$B,WEEKNUM(daily!$A244))</f>
        <v>40034</v>
      </c>
      <c r="V244">
        <f>SUMIFS(COT!M:M,COT!$A:$A,YEAR(daily!$A244),COT!$B:$B,WEEKNUM(daily!$A244))</f>
        <v>25</v>
      </c>
      <c r="W244">
        <f>SUMIFS(COT!N:N,COT!$A:$A,YEAR(daily!$A244),COT!$B:$B,WEEKNUM(daily!$A244))</f>
        <v>37</v>
      </c>
      <c r="X244">
        <f>SUMIFS(COT!O:O,COT!$A:$A,YEAR(daily!$A244),COT!$B:$B,WEEKNUM(daily!$A244))</f>
        <v>35</v>
      </c>
      <c r="Y244">
        <f>SUMIFS(COT!P:P,COT!$A:$A,YEAR(daily!$A244),COT!$B:$B,WEEKNUM(daily!$A244))</f>
        <v>74</v>
      </c>
      <c r="Z244">
        <f>SUMIFS(COT!Q:Q,COT!$A:$A,YEAR(daily!$A244),COT!$B:$B,WEEKNUM(daily!$A244))</f>
        <v>80</v>
      </c>
      <c r="AA244">
        <f>SUMIFS(Saudi!B:B,Saudi!$A:$A,YEAR(daily!$A244))</f>
        <v>228.1</v>
      </c>
      <c r="AB244">
        <f>SUMIFS(Saudi!C:C,Saudi!$A:$A,YEAR(daily!$A244))</f>
        <v>255.071</v>
      </c>
      <c r="AC244">
        <f>SUMIFS(Saudi!F:F,Saudi!$A:$A,YEAR(daily!$A244))</f>
        <v>3342115</v>
      </c>
      <c r="AD244">
        <f>SUMIFS(Saudi!G:G,Saudi!$A:$A,YEAR(daily!$A244))</f>
        <v>25.930138412250688</v>
      </c>
      <c r="AE244">
        <f>SUMIFS(Saudi!H:H,Saudi!$A:$A,YEAR(daily!$A244))</f>
        <v>86661504.539659202</v>
      </c>
      <c r="AF244" s="5">
        <f t="shared" si="6"/>
        <v>2</v>
      </c>
      <c r="AG244" s="5">
        <f t="shared" si="7"/>
        <v>2001</v>
      </c>
    </row>
    <row r="245" spans="1:33">
      <c r="A245" s="3">
        <v>36942</v>
      </c>
      <c r="B245" s="1">
        <v>31623</v>
      </c>
      <c r="C245" s="1">
        <v>46746</v>
      </c>
      <c r="D245" s="1">
        <v>34475</v>
      </c>
      <c r="E245" s="1">
        <v>28.58</v>
      </c>
      <c r="F245" s="1">
        <v>28.48</v>
      </c>
      <c r="G245" s="1">
        <v>28.15</v>
      </c>
      <c r="H245" s="2">
        <v>46.5</v>
      </c>
      <c r="I245" s="2">
        <v>27.8</v>
      </c>
      <c r="J245" s="2">
        <v>77.3</v>
      </c>
      <c r="K245" s="2">
        <v>77.2</v>
      </c>
      <c r="L245">
        <f>SUMIFS(US!B:B,US!$D:$D,YEAR(daily!$A245),US!$E:$E,MONTH(daily!$A245))</f>
        <v>8825</v>
      </c>
      <c r="M245">
        <f>SUMIFS(US!C:C,US!$D:$D,YEAR(daily!$A245),US!$E:$E,MONTH(daily!$A245))</f>
        <v>19689</v>
      </c>
      <c r="N245">
        <f>SUMIFS(COT!E:E,COT!$A:$A,YEAR(daily!$A245),COT!$B:$B,WEEKNUM(daily!$A245))</f>
        <v>436642</v>
      </c>
      <c r="O245">
        <f>SUMIFS(COT!F:F,COT!$A:$A,YEAR(daily!$A245),COT!$B:$B,WEEKNUM(daily!$A245))</f>
        <v>24518</v>
      </c>
      <c r="P245">
        <f>SUMIFS(COT!G:G,COT!$A:$A,YEAR(daily!$A245),COT!$B:$B,WEEKNUM(daily!$A245))</f>
        <v>42660</v>
      </c>
      <c r="Q245">
        <f>SUMIFS(COT!H:H,COT!$A:$A,YEAR(daily!$A245),COT!$B:$B,WEEKNUM(daily!$A245))</f>
        <v>30754</v>
      </c>
      <c r="R245">
        <f>SUMIFS(COT!I:I,COT!$A:$A,YEAR(daily!$A245),COT!$B:$B,WEEKNUM(daily!$A245))</f>
        <v>345454</v>
      </c>
      <c r="S245">
        <f>SUMIFS(COT!J:J,COT!$A:$A,YEAR(daily!$A245),COT!$B:$B,WEEKNUM(daily!$A245))</f>
        <v>327521</v>
      </c>
      <c r="T245">
        <f>SUMIFS(COT!K:K,COT!$A:$A,YEAR(daily!$A245),COT!$B:$B,WEEKNUM(daily!$A245))</f>
        <v>35916</v>
      </c>
      <c r="U245">
        <f>SUMIFS(COT!L:L,COT!$A:$A,YEAR(daily!$A245),COT!$B:$B,WEEKNUM(daily!$A245))</f>
        <v>35707</v>
      </c>
      <c r="V245">
        <f>SUMIFS(COT!M:M,COT!$A:$A,YEAR(daily!$A245),COT!$B:$B,WEEKNUM(daily!$A245))</f>
        <v>21</v>
      </c>
      <c r="W245">
        <f>SUMIFS(COT!N:N,COT!$A:$A,YEAR(daily!$A245),COT!$B:$B,WEEKNUM(daily!$A245))</f>
        <v>36</v>
      </c>
      <c r="X245">
        <f>SUMIFS(COT!O:O,COT!$A:$A,YEAR(daily!$A245),COT!$B:$B,WEEKNUM(daily!$A245))</f>
        <v>32</v>
      </c>
      <c r="Y245">
        <f>SUMIFS(COT!P:P,COT!$A:$A,YEAR(daily!$A245),COT!$B:$B,WEEKNUM(daily!$A245))</f>
        <v>71</v>
      </c>
      <c r="Z245">
        <f>SUMIFS(COT!Q:Q,COT!$A:$A,YEAR(daily!$A245),COT!$B:$B,WEEKNUM(daily!$A245))</f>
        <v>74</v>
      </c>
      <c r="AA245">
        <f>SUMIFS(Saudi!B:B,Saudi!$A:$A,YEAR(daily!$A245))</f>
        <v>228.1</v>
      </c>
      <c r="AB245">
        <f>SUMIFS(Saudi!C:C,Saudi!$A:$A,YEAR(daily!$A245))</f>
        <v>255.071</v>
      </c>
      <c r="AC245">
        <f>SUMIFS(Saudi!F:F,Saudi!$A:$A,YEAR(daily!$A245))</f>
        <v>3342115</v>
      </c>
      <c r="AD245">
        <f>SUMIFS(Saudi!G:G,Saudi!$A:$A,YEAR(daily!$A245))</f>
        <v>25.930138412250688</v>
      </c>
      <c r="AE245">
        <f>SUMIFS(Saudi!H:H,Saudi!$A:$A,YEAR(daily!$A245))</f>
        <v>86661504.539659202</v>
      </c>
      <c r="AF245" s="5">
        <f t="shared" si="6"/>
        <v>2</v>
      </c>
      <c r="AG245" s="5">
        <f t="shared" si="7"/>
        <v>2001</v>
      </c>
    </row>
    <row r="246" spans="1:33">
      <c r="A246" s="3">
        <v>36943</v>
      </c>
      <c r="B246" s="1">
        <v>121332</v>
      </c>
      <c r="C246" s="1">
        <v>36110</v>
      </c>
      <c r="D246" s="1">
        <v>19821</v>
      </c>
      <c r="E246" s="1">
        <v>28.53</v>
      </c>
      <c r="F246" s="1">
        <v>27.76</v>
      </c>
      <c r="G246" s="1">
        <v>27.39</v>
      </c>
      <c r="H246" s="2">
        <v>46.5</v>
      </c>
      <c r="I246" s="2">
        <v>27.8</v>
      </c>
      <c r="J246" s="2">
        <v>77.3</v>
      </c>
      <c r="K246" s="2">
        <v>77.2</v>
      </c>
      <c r="L246">
        <f>SUMIFS(US!B:B,US!$D:$D,YEAR(daily!$A246),US!$E:$E,MONTH(daily!$A246))</f>
        <v>8825</v>
      </c>
      <c r="M246">
        <f>SUMIFS(US!C:C,US!$D:$D,YEAR(daily!$A246),US!$E:$E,MONTH(daily!$A246))</f>
        <v>19689</v>
      </c>
      <c r="N246">
        <f>SUMIFS(COT!E:E,COT!$A:$A,YEAR(daily!$A246),COT!$B:$B,WEEKNUM(daily!$A246))</f>
        <v>436642</v>
      </c>
      <c r="O246">
        <f>SUMIFS(COT!F:F,COT!$A:$A,YEAR(daily!$A246),COT!$B:$B,WEEKNUM(daily!$A246))</f>
        <v>24518</v>
      </c>
      <c r="P246">
        <f>SUMIFS(COT!G:G,COT!$A:$A,YEAR(daily!$A246),COT!$B:$B,WEEKNUM(daily!$A246))</f>
        <v>42660</v>
      </c>
      <c r="Q246">
        <f>SUMIFS(COT!H:H,COT!$A:$A,YEAR(daily!$A246),COT!$B:$B,WEEKNUM(daily!$A246))</f>
        <v>30754</v>
      </c>
      <c r="R246">
        <f>SUMIFS(COT!I:I,COT!$A:$A,YEAR(daily!$A246),COT!$B:$B,WEEKNUM(daily!$A246))</f>
        <v>345454</v>
      </c>
      <c r="S246">
        <f>SUMIFS(COT!J:J,COT!$A:$A,YEAR(daily!$A246),COT!$B:$B,WEEKNUM(daily!$A246))</f>
        <v>327521</v>
      </c>
      <c r="T246">
        <f>SUMIFS(COT!K:K,COT!$A:$A,YEAR(daily!$A246),COT!$B:$B,WEEKNUM(daily!$A246))</f>
        <v>35916</v>
      </c>
      <c r="U246">
        <f>SUMIFS(COT!L:L,COT!$A:$A,YEAR(daily!$A246),COT!$B:$B,WEEKNUM(daily!$A246))</f>
        <v>35707</v>
      </c>
      <c r="V246">
        <f>SUMIFS(COT!M:M,COT!$A:$A,YEAR(daily!$A246),COT!$B:$B,WEEKNUM(daily!$A246))</f>
        <v>21</v>
      </c>
      <c r="W246">
        <f>SUMIFS(COT!N:N,COT!$A:$A,YEAR(daily!$A246),COT!$B:$B,WEEKNUM(daily!$A246))</f>
        <v>36</v>
      </c>
      <c r="X246">
        <f>SUMIFS(COT!O:O,COT!$A:$A,YEAR(daily!$A246),COT!$B:$B,WEEKNUM(daily!$A246))</f>
        <v>32</v>
      </c>
      <c r="Y246">
        <f>SUMIFS(COT!P:P,COT!$A:$A,YEAR(daily!$A246),COT!$B:$B,WEEKNUM(daily!$A246))</f>
        <v>71</v>
      </c>
      <c r="Z246">
        <f>SUMIFS(COT!Q:Q,COT!$A:$A,YEAR(daily!$A246),COT!$B:$B,WEEKNUM(daily!$A246))</f>
        <v>74</v>
      </c>
      <c r="AA246">
        <f>SUMIFS(Saudi!B:B,Saudi!$A:$A,YEAR(daily!$A246))</f>
        <v>228.1</v>
      </c>
      <c r="AB246">
        <f>SUMIFS(Saudi!C:C,Saudi!$A:$A,YEAR(daily!$A246))</f>
        <v>255.071</v>
      </c>
      <c r="AC246">
        <f>SUMIFS(Saudi!F:F,Saudi!$A:$A,YEAR(daily!$A246))</f>
        <v>3342115</v>
      </c>
      <c r="AD246">
        <f>SUMIFS(Saudi!G:G,Saudi!$A:$A,YEAR(daily!$A246))</f>
        <v>25.930138412250688</v>
      </c>
      <c r="AE246">
        <f>SUMIFS(Saudi!H:H,Saudi!$A:$A,YEAR(daily!$A246))</f>
        <v>86661504.539659202</v>
      </c>
      <c r="AF246" s="5">
        <f t="shared" si="6"/>
        <v>2</v>
      </c>
      <c r="AG246" s="5">
        <f t="shared" si="7"/>
        <v>2001</v>
      </c>
    </row>
    <row r="247" spans="1:33">
      <c r="A247" s="3">
        <v>36944</v>
      </c>
      <c r="B247" s="1">
        <v>120426</v>
      </c>
      <c r="C247" s="1">
        <v>36759</v>
      </c>
      <c r="D247" s="1">
        <v>19235</v>
      </c>
      <c r="E247" s="1">
        <v>28.82</v>
      </c>
      <c r="F247" s="1">
        <v>28.07</v>
      </c>
      <c r="G247" s="1">
        <v>27.67</v>
      </c>
      <c r="H247" s="2">
        <v>46.5</v>
      </c>
      <c r="I247" s="2">
        <v>27.8</v>
      </c>
      <c r="J247" s="2">
        <v>77.3</v>
      </c>
      <c r="K247" s="2">
        <v>77.2</v>
      </c>
      <c r="L247">
        <f>SUMIFS(US!B:B,US!$D:$D,YEAR(daily!$A247),US!$E:$E,MONTH(daily!$A247))</f>
        <v>8825</v>
      </c>
      <c r="M247">
        <f>SUMIFS(US!C:C,US!$D:$D,YEAR(daily!$A247),US!$E:$E,MONTH(daily!$A247))</f>
        <v>19689</v>
      </c>
      <c r="N247">
        <f>SUMIFS(COT!E:E,COT!$A:$A,YEAR(daily!$A247),COT!$B:$B,WEEKNUM(daily!$A247))</f>
        <v>436642</v>
      </c>
      <c r="O247">
        <f>SUMIFS(COT!F:F,COT!$A:$A,YEAR(daily!$A247),COT!$B:$B,WEEKNUM(daily!$A247))</f>
        <v>24518</v>
      </c>
      <c r="P247">
        <f>SUMIFS(COT!G:G,COT!$A:$A,YEAR(daily!$A247),COT!$B:$B,WEEKNUM(daily!$A247))</f>
        <v>42660</v>
      </c>
      <c r="Q247">
        <f>SUMIFS(COT!H:H,COT!$A:$A,YEAR(daily!$A247),COT!$B:$B,WEEKNUM(daily!$A247))</f>
        <v>30754</v>
      </c>
      <c r="R247">
        <f>SUMIFS(COT!I:I,COT!$A:$A,YEAR(daily!$A247),COT!$B:$B,WEEKNUM(daily!$A247))</f>
        <v>345454</v>
      </c>
      <c r="S247">
        <f>SUMIFS(COT!J:J,COT!$A:$A,YEAR(daily!$A247),COT!$B:$B,WEEKNUM(daily!$A247))</f>
        <v>327521</v>
      </c>
      <c r="T247">
        <f>SUMIFS(COT!K:K,COT!$A:$A,YEAR(daily!$A247),COT!$B:$B,WEEKNUM(daily!$A247))</f>
        <v>35916</v>
      </c>
      <c r="U247">
        <f>SUMIFS(COT!L:L,COT!$A:$A,YEAR(daily!$A247),COT!$B:$B,WEEKNUM(daily!$A247))</f>
        <v>35707</v>
      </c>
      <c r="V247">
        <f>SUMIFS(COT!M:M,COT!$A:$A,YEAR(daily!$A247),COT!$B:$B,WEEKNUM(daily!$A247))</f>
        <v>21</v>
      </c>
      <c r="W247">
        <f>SUMIFS(COT!N:N,COT!$A:$A,YEAR(daily!$A247),COT!$B:$B,WEEKNUM(daily!$A247))</f>
        <v>36</v>
      </c>
      <c r="X247">
        <f>SUMIFS(COT!O:O,COT!$A:$A,YEAR(daily!$A247),COT!$B:$B,WEEKNUM(daily!$A247))</f>
        <v>32</v>
      </c>
      <c r="Y247">
        <f>SUMIFS(COT!P:P,COT!$A:$A,YEAR(daily!$A247),COT!$B:$B,WEEKNUM(daily!$A247))</f>
        <v>71</v>
      </c>
      <c r="Z247">
        <f>SUMIFS(COT!Q:Q,COT!$A:$A,YEAR(daily!$A247),COT!$B:$B,WEEKNUM(daily!$A247))</f>
        <v>74</v>
      </c>
      <c r="AA247">
        <f>SUMIFS(Saudi!B:B,Saudi!$A:$A,YEAR(daily!$A247))</f>
        <v>228.1</v>
      </c>
      <c r="AB247">
        <f>SUMIFS(Saudi!C:C,Saudi!$A:$A,YEAR(daily!$A247))</f>
        <v>255.071</v>
      </c>
      <c r="AC247">
        <f>SUMIFS(Saudi!F:F,Saudi!$A:$A,YEAR(daily!$A247))</f>
        <v>3342115</v>
      </c>
      <c r="AD247">
        <f>SUMIFS(Saudi!G:G,Saudi!$A:$A,YEAR(daily!$A247))</f>
        <v>25.930138412250688</v>
      </c>
      <c r="AE247">
        <f>SUMIFS(Saudi!H:H,Saudi!$A:$A,YEAR(daily!$A247))</f>
        <v>86661504.539659202</v>
      </c>
      <c r="AF247" s="5">
        <f t="shared" si="6"/>
        <v>2</v>
      </c>
      <c r="AG247" s="5">
        <f t="shared" si="7"/>
        <v>2001</v>
      </c>
    </row>
    <row r="248" spans="1:33">
      <c r="A248" s="3">
        <v>36945</v>
      </c>
      <c r="B248" s="1">
        <v>116886</v>
      </c>
      <c r="C248" s="1">
        <v>35538</v>
      </c>
      <c r="D248" s="1">
        <v>19531</v>
      </c>
      <c r="E248" s="1">
        <v>29.04</v>
      </c>
      <c r="F248" s="1">
        <v>28.37</v>
      </c>
      <c r="G248" s="1">
        <v>27.95</v>
      </c>
      <c r="H248" s="2">
        <v>46.5</v>
      </c>
      <c r="I248" s="2">
        <v>27.8</v>
      </c>
      <c r="J248" s="2">
        <v>77.3</v>
      </c>
      <c r="K248" s="2">
        <v>77.2</v>
      </c>
      <c r="L248">
        <f>SUMIFS(US!B:B,US!$D:$D,YEAR(daily!$A248),US!$E:$E,MONTH(daily!$A248))</f>
        <v>8825</v>
      </c>
      <c r="M248">
        <f>SUMIFS(US!C:C,US!$D:$D,YEAR(daily!$A248),US!$E:$E,MONTH(daily!$A248))</f>
        <v>19689</v>
      </c>
      <c r="N248">
        <f>SUMIFS(COT!E:E,COT!$A:$A,YEAR(daily!$A248),COT!$B:$B,WEEKNUM(daily!$A248))</f>
        <v>436642</v>
      </c>
      <c r="O248">
        <f>SUMIFS(COT!F:F,COT!$A:$A,YEAR(daily!$A248),COT!$B:$B,WEEKNUM(daily!$A248))</f>
        <v>24518</v>
      </c>
      <c r="P248">
        <f>SUMIFS(COT!G:G,COT!$A:$A,YEAR(daily!$A248),COT!$B:$B,WEEKNUM(daily!$A248))</f>
        <v>42660</v>
      </c>
      <c r="Q248">
        <f>SUMIFS(COT!H:H,COT!$A:$A,YEAR(daily!$A248),COT!$B:$B,WEEKNUM(daily!$A248))</f>
        <v>30754</v>
      </c>
      <c r="R248">
        <f>SUMIFS(COT!I:I,COT!$A:$A,YEAR(daily!$A248),COT!$B:$B,WEEKNUM(daily!$A248))</f>
        <v>345454</v>
      </c>
      <c r="S248">
        <f>SUMIFS(COT!J:J,COT!$A:$A,YEAR(daily!$A248),COT!$B:$B,WEEKNUM(daily!$A248))</f>
        <v>327521</v>
      </c>
      <c r="T248">
        <f>SUMIFS(COT!K:K,COT!$A:$A,YEAR(daily!$A248),COT!$B:$B,WEEKNUM(daily!$A248))</f>
        <v>35916</v>
      </c>
      <c r="U248">
        <f>SUMIFS(COT!L:L,COT!$A:$A,YEAR(daily!$A248),COT!$B:$B,WEEKNUM(daily!$A248))</f>
        <v>35707</v>
      </c>
      <c r="V248">
        <f>SUMIFS(COT!M:M,COT!$A:$A,YEAR(daily!$A248),COT!$B:$B,WEEKNUM(daily!$A248))</f>
        <v>21</v>
      </c>
      <c r="W248">
        <f>SUMIFS(COT!N:N,COT!$A:$A,YEAR(daily!$A248),COT!$B:$B,WEEKNUM(daily!$A248))</f>
        <v>36</v>
      </c>
      <c r="X248">
        <f>SUMIFS(COT!O:O,COT!$A:$A,YEAR(daily!$A248),COT!$B:$B,WEEKNUM(daily!$A248))</f>
        <v>32</v>
      </c>
      <c r="Y248">
        <f>SUMIFS(COT!P:P,COT!$A:$A,YEAR(daily!$A248),COT!$B:$B,WEEKNUM(daily!$A248))</f>
        <v>71</v>
      </c>
      <c r="Z248">
        <f>SUMIFS(COT!Q:Q,COT!$A:$A,YEAR(daily!$A248),COT!$B:$B,WEEKNUM(daily!$A248))</f>
        <v>74</v>
      </c>
      <c r="AA248">
        <f>SUMIFS(Saudi!B:B,Saudi!$A:$A,YEAR(daily!$A248))</f>
        <v>228.1</v>
      </c>
      <c r="AB248">
        <f>SUMIFS(Saudi!C:C,Saudi!$A:$A,YEAR(daily!$A248))</f>
        <v>255.071</v>
      </c>
      <c r="AC248">
        <f>SUMIFS(Saudi!F:F,Saudi!$A:$A,YEAR(daily!$A248))</f>
        <v>3342115</v>
      </c>
      <c r="AD248">
        <f>SUMIFS(Saudi!G:G,Saudi!$A:$A,YEAR(daily!$A248))</f>
        <v>25.930138412250688</v>
      </c>
      <c r="AE248">
        <f>SUMIFS(Saudi!H:H,Saudi!$A:$A,YEAR(daily!$A248))</f>
        <v>86661504.539659202</v>
      </c>
      <c r="AF248" s="5">
        <f t="shared" si="6"/>
        <v>2</v>
      </c>
      <c r="AG248" s="5">
        <f t="shared" si="7"/>
        <v>2001</v>
      </c>
    </row>
    <row r="249" spans="1:33">
      <c r="A249" s="3">
        <v>36948</v>
      </c>
      <c r="B249" s="1">
        <v>121442</v>
      </c>
      <c r="C249" s="1">
        <v>35549</v>
      </c>
      <c r="D249" s="1">
        <v>19234</v>
      </c>
      <c r="E249" s="1">
        <v>28.42</v>
      </c>
      <c r="F249" s="1">
        <v>27.95</v>
      </c>
      <c r="G249" s="1">
        <v>27.58</v>
      </c>
      <c r="H249" s="2">
        <v>46.5</v>
      </c>
      <c r="I249" s="2">
        <v>27.8</v>
      </c>
      <c r="J249" s="2">
        <v>77.3</v>
      </c>
      <c r="K249" s="2">
        <v>77.2</v>
      </c>
      <c r="L249">
        <f>SUMIFS(US!B:B,US!$D:$D,YEAR(daily!$A249),US!$E:$E,MONTH(daily!$A249))</f>
        <v>8825</v>
      </c>
      <c r="M249">
        <f>SUMIFS(US!C:C,US!$D:$D,YEAR(daily!$A249),US!$E:$E,MONTH(daily!$A249))</f>
        <v>19689</v>
      </c>
      <c r="N249">
        <f>SUMIFS(COT!E:E,COT!$A:$A,YEAR(daily!$A249),COT!$B:$B,WEEKNUM(daily!$A249))</f>
        <v>431323</v>
      </c>
      <c r="O249">
        <f>SUMIFS(COT!F:F,COT!$A:$A,YEAR(daily!$A249),COT!$B:$B,WEEKNUM(daily!$A249))</f>
        <v>22664</v>
      </c>
      <c r="P249">
        <f>SUMIFS(COT!G:G,COT!$A:$A,YEAR(daily!$A249),COT!$B:$B,WEEKNUM(daily!$A249))</f>
        <v>47043</v>
      </c>
      <c r="Q249">
        <f>SUMIFS(COT!H:H,COT!$A:$A,YEAR(daily!$A249),COT!$B:$B,WEEKNUM(daily!$A249))</f>
        <v>30451</v>
      </c>
      <c r="R249">
        <f>SUMIFS(COT!I:I,COT!$A:$A,YEAR(daily!$A249),COT!$B:$B,WEEKNUM(daily!$A249))</f>
        <v>342642</v>
      </c>
      <c r="S249">
        <f>SUMIFS(COT!J:J,COT!$A:$A,YEAR(daily!$A249),COT!$B:$B,WEEKNUM(daily!$A249))</f>
        <v>307289</v>
      </c>
      <c r="T249">
        <f>SUMIFS(COT!K:K,COT!$A:$A,YEAR(daily!$A249),COT!$B:$B,WEEKNUM(daily!$A249))</f>
        <v>35566</v>
      </c>
      <c r="U249">
        <f>SUMIFS(COT!L:L,COT!$A:$A,YEAR(daily!$A249),COT!$B:$B,WEEKNUM(daily!$A249))</f>
        <v>46540</v>
      </c>
      <c r="V249">
        <f>SUMIFS(COT!M:M,COT!$A:$A,YEAR(daily!$A249),COT!$B:$B,WEEKNUM(daily!$A249))</f>
        <v>22</v>
      </c>
      <c r="W249">
        <f>SUMIFS(COT!N:N,COT!$A:$A,YEAR(daily!$A249),COT!$B:$B,WEEKNUM(daily!$A249))</f>
        <v>35</v>
      </c>
      <c r="X249">
        <f>SUMIFS(COT!O:O,COT!$A:$A,YEAR(daily!$A249),COT!$B:$B,WEEKNUM(daily!$A249))</f>
        <v>34</v>
      </c>
      <c r="Y249">
        <f>SUMIFS(COT!P:P,COT!$A:$A,YEAR(daily!$A249),COT!$B:$B,WEEKNUM(daily!$A249))</f>
        <v>70</v>
      </c>
      <c r="Z249">
        <f>SUMIFS(COT!Q:Q,COT!$A:$A,YEAR(daily!$A249),COT!$B:$B,WEEKNUM(daily!$A249))</f>
        <v>69</v>
      </c>
      <c r="AA249">
        <f>SUMIFS(Saudi!B:B,Saudi!$A:$A,YEAR(daily!$A249))</f>
        <v>228.1</v>
      </c>
      <c r="AB249">
        <f>SUMIFS(Saudi!C:C,Saudi!$A:$A,YEAR(daily!$A249))</f>
        <v>255.071</v>
      </c>
      <c r="AC249">
        <f>SUMIFS(Saudi!F:F,Saudi!$A:$A,YEAR(daily!$A249))</f>
        <v>3342115</v>
      </c>
      <c r="AD249">
        <f>SUMIFS(Saudi!G:G,Saudi!$A:$A,YEAR(daily!$A249))</f>
        <v>25.930138412250688</v>
      </c>
      <c r="AE249">
        <f>SUMIFS(Saudi!H:H,Saudi!$A:$A,YEAR(daily!$A249))</f>
        <v>86661504.539659202</v>
      </c>
      <c r="AF249" s="5">
        <f t="shared" si="6"/>
        <v>2</v>
      </c>
      <c r="AG249" s="5">
        <f t="shared" si="7"/>
        <v>2001</v>
      </c>
    </row>
    <row r="250" spans="1:33">
      <c r="A250" s="3">
        <v>36949</v>
      </c>
      <c r="B250" s="1">
        <v>122551</v>
      </c>
      <c r="C250" s="1">
        <v>36554</v>
      </c>
      <c r="D250" s="1">
        <v>19039</v>
      </c>
      <c r="E250" s="1">
        <v>28.13</v>
      </c>
      <c r="F250" s="1">
        <v>27.91</v>
      </c>
      <c r="G250" s="1">
        <v>27.62</v>
      </c>
      <c r="H250" s="2">
        <v>46.5</v>
      </c>
      <c r="I250" s="2">
        <v>27.8</v>
      </c>
      <c r="J250" s="2">
        <v>77.3</v>
      </c>
      <c r="K250" s="2">
        <v>77.2</v>
      </c>
      <c r="L250">
        <f>SUMIFS(US!B:B,US!$D:$D,YEAR(daily!$A250),US!$E:$E,MONTH(daily!$A250))</f>
        <v>8825</v>
      </c>
      <c r="M250">
        <f>SUMIFS(US!C:C,US!$D:$D,YEAR(daily!$A250),US!$E:$E,MONTH(daily!$A250))</f>
        <v>19689</v>
      </c>
      <c r="N250">
        <f>SUMIFS(COT!E:E,COT!$A:$A,YEAR(daily!$A250),COT!$B:$B,WEEKNUM(daily!$A250))</f>
        <v>431323</v>
      </c>
      <c r="O250">
        <f>SUMIFS(COT!F:F,COT!$A:$A,YEAR(daily!$A250),COT!$B:$B,WEEKNUM(daily!$A250))</f>
        <v>22664</v>
      </c>
      <c r="P250">
        <f>SUMIFS(COT!G:G,COT!$A:$A,YEAR(daily!$A250),COT!$B:$B,WEEKNUM(daily!$A250))</f>
        <v>47043</v>
      </c>
      <c r="Q250">
        <f>SUMIFS(COT!H:H,COT!$A:$A,YEAR(daily!$A250),COT!$B:$B,WEEKNUM(daily!$A250))</f>
        <v>30451</v>
      </c>
      <c r="R250">
        <f>SUMIFS(COT!I:I,COT!$A:$A,YEAR(daily!$A250),COT!$B:$B,WEEKNUM(daily!$A250))</f>
        <v>342642</v>
      </c>
      <c r="S250">
        <f>SUMIFS(COT!J:J,COT!$A:$A,YEAR(daily!$A250),COT!$B:$B,WEEKNUM(daily!$A250))</f>
        <v>307289</v>
      </c>
      <c r="T250">
        <f>SUMIFS(COT!K:K,COT!$A:$A,YEAR(daily!$A250),COT!$B:$B,WEEKNUM(daily!$A250))</f>
        <v>35566</v>
      </c>
      <c r="U250">
        <f>SUMIFS(COT!L:L,COT!$A:$A,YEAR(daily!$A250),COT!$B:$B,WEEKNUM(daily!$A250))</f>
        <v>46540</v>
      </c>
      <c r="V250">
        <f>SUMIFS(COT!M:M,COT!$A:$A,YEAR(daily!$A250),COT!$B:$B,WEEKNUM(daily!$A250))</f>
        <v>22</v>
      </c>
      <c r="W250">
        <f>SUMIFS(COT!N:N,COT!$A:$A,YEAR(daily!$A250),COT!$B:$B,WEEKNUM(daily!$A250))</f>
        <v>35</v>
      </c>
      <c r="X250">
        <f>SUMIFS(COT!O:O,COT!$A:$A,YEAR(daily!$A250),COT!$B:$B,WEEKNUM(daily!$A250))</f>
        <v>34</v>
      </c>
      <c r="Y250">
        <f>SUMIFS(COT!P:P,COT!$A:$A,YEAR(daily!$A250),COT!$B:$B,WEEKNUM(daily!$A250))</f>
        <v>70</v>
      </c>
      <c r="Z250">
        <f>SUMIFS(COT!Q:Q,COT!$A:$A,YEAR(daily!$A250),COT!$B:$B,WEEKNUM(daily!$A250))</f>
        <v>69</v>
      </c>
      <c r="AA250">
        <f>SUMIFS(Saudi!B:B,Saudi!$A:$A,YEAR(daily!$A250))</f>
        <v>228.1</v>
      </c>
      <c r="AB250">
        <f>SUMIFS(Saudi!C:C,Saudi!$A:$A,YEAR(daily!$A250))</f>
        <v>255.071</v>
      </c>
      <c r="AC250">
        <f>SUMIFS(Saudi!F:F,Saudi!$A:$A,YEAR(daily!$A250))</f>
        <v>3342115</v>
      </c>
      <c r="AD250">
        <f>SUMIFS(Saudi!G:G,Saudi!$A:$A,YEAR(daily!$A250))</f>
        <v>25.930138412250688</v>
      </c>
      <c r="AE250">
        <f>SUMIFS(Saudi!H:H,Saudi!$A:$A,YEAR(daily!$A250))</f>
        <v>86661504.539659202</v>
      </c>
      <c r="AF250" s="5">
        <f t="shared" si="6"/>
        <v>2</v>
      </c>
      <c r="AG250" s="5">
        <f t="shared" si="7"/>
        <v>2001</v>
      </c>
    </row>
    <row r="251" spans="1:33">
      <c r="A251" s="3">
        <v>36950</v>
      </c>
      <c r="B251" s="1">
        <v>120380</v>
      </c>
      <c r="C251" s="1">
        <v>36059</v>
      </c>
      <c r="D251" s="1">
        <v>19822</v>
      </c>
      <c r="E251" s="1">
        <v>27.39</v>
      </c>
      <c r="F251" s="1">
        <v>27.36</v>
      </c>
      <c r="G251" s="1">
        <v>27.11</v>
      </c>
      <c r="H251" s="2">
        <v>46.5</v>
      </c>
      <c r="I251" s="2">
        <v>27.8</v>
      </c>
      <c r="J251" s="2">
        <v>77.3</v>
      </c>
      <c r="K251" s="2">
        <v>77.2</v>
      </c>
      <c r="L251">
        <f>SUMIFS(US!B:B,US!$D:$D,YEAR(daily!$A251),US!$E:$E,MONTH(daily!$A251))</f>
        <v>8825</v>
      </c>
      <c r="M251">
        <f>SUMIFS(US!C:C,US!$D:$D,YEAR(daily!$A251),US!$E:$E,MONTH(daily!$A251))</f>
        <v>19689</v>
      </c>
      <c r="N251">
        <f>SUMIFS(COT!E:E,COT!$A:$A,YEAR(daily!$A251),COT!$B:$B,WEEKNUM(daily!$A251))</f>
        <v>431323</v>
      </c>
      <c r="O251">
        <f>SUMIFS(COT!F:F,COT!$A:$A,YEAR(daily!$A251),COT!$B:$B,WEEKNUM(daily!$A251))</f>
        <v>22664</v>
      </c>
      <c r="P251">
        <f>SUMIFS(COT!G:G,COT!$A:$A,YEAR(daily!$A251),COT!$B:$B,WEEKNUM(daily!$A251))</f>
        <v>47043</v>
      </c>
      <c r="Q251">
        <f>SUMIFS(COT!H:H,COT!$A:$A,YEAR(daily!$A251),COT!$B:$B,WEEKNUM(daily!$A251))</f>
        <v>30451</v>
      </c>
      <c r="R251">
        <f>SUMIFS(COT!I:I,COT!$A:$A,YEAR(daily!$A251),COT!$B:$B,WEEKNUM(daily!$A251))</f>
        <v>342642</v>
      </c>
      <c r="S251">
        <f>SUMIFS(COT!J:J,COT!$A:$A,YEAR(daily!$A251),COT!$B:$B,WEEKNUM(daily!$A251))</f>
        <v>307289</v>
      </c>
      <c r="T251">
        <f>SUMIFS(COT!K:K,COT!$A:$A,YEAR(daily!$A251),COT!$B:$B,WEEKNUM(daily!$A251))</f>
        <v>35566</v>
      </c>
      <c r="U251">
        <f>SUMIFS(COT!L:L,COT!$A:$A,YEAR(daily!$A251),COT!$B:$B,WEEKNUM(daily!$A251))</f>
        <v>46540</v>
      </c>
      <c r="V251">
        <f>SUMIFS(COT!M:M,COT!$A:$A,YEAR(daily!$A251),COT!$B:$B,WEEKNUM(daily!$A251))</f>
        <v>22</v>
      </c>
      <c r="W251">
        <f>SUMIFS(COT!N:N,COT!$A:$A,YEAR(daily!$A251),COT!$B:$B,WEEKNUM(daily!$A251))</f>
        <v>35</v>
      </c>
      <c r="X251">
        <f>SUMIFS(COT!O:O,COT!$A:$A,YEAR(daily!$A251),COT!$B:$B,WEEKNUM(daily!$A251))</f>
        <v>34</v>
      </c>
      <c r="Y251">
        <f>SUMIFS(COT!P:P,COT!$A:$A,YEAR(daily!$A251),COT!$B:$B,WEEKNUM(daily!$A251))</f>
        <v>70</v>
      </c>
      <c r="Z251">
        <f>SUMIFS(COT!Q:Q,COT!$A:$A,YEAR(daily!$A251),COT!$B:$B,WEEKNUM(daily!$A251))</f>
        <v>69</v>
      </c>
      <c r="AA251">
        <f>SUMIFS(Saudi!B:B,Saudi!$A:$A,YEAR(daily!$A251))</f>
        <v>228.1</v>
      </c>
      <c r="AB251">
        <f>SUMIFS(Saudi!C:C,Saudi!$A:$A,YEAR(daily!$A251))</f>
        <v>255.071</v>
      </c>
      <c r="AC251">
        <f>SUMIFS(Saudi!F:F,Saudi!$A:$A,YEAR(daily!$A251))</f>
        <v>3342115</v>
      </c>
      <c r="AD251">
        <f>SUMIFS(Saudi!G:G,Saudi!$A:$A,YEAR(daily!$A251))</f>
        <v>25.930138412250688</v>
      </c>
      <c r="AE251">
        <f>SUMIFS(Saudi!H:H,Saudi!$A:$A,YEAR(daily!$A251))</f>
        <v>86661504.539659202</v>
      </c>
      <c r="AF251" s="5">
        <f t="shared" si="6"/>
        <v>2</v>
      </c>
      <c r="AG251" s="5">
        <f t="shared" si="7"/>
        <v>2001</v>
      </c>
    </row>
    <row r="252" spans="1:33">
      <c r="A252" s="3">
        <v>36951</v>
      </c>
      <c r="B252" s="1">
        <v>113818</v>
      </c>
      <c r="C252" s="1">
        <v>38080</v>
      </c>
      <c r="D252" s="1">
        <v>19250</v>
      </c>
      <c r="E252" s="1">
        <v>27.62</v>
      </c>
      <c r="F252" s="1">
        <v>27.55</v>
      </c>
      <c r="G252" s="1">
        <v>27.3</v>
      </c>
      <c r="H252" s="2">
        <v>46.9</v>
      </c>
      <c r="I252" s="2">
        <v>28.3</v>
      </c>
      <c r="J252" s="2">
        <v>78.2</v>
      </c>
      <c r="K252" s="2">
        <v>78.900000000000006</v>
      </c>
      <c r="L252">
        <f>SUMIFS(US!B:B,US!$D:$D,YEAR(daily!$A252),US!$E:$E,MONTH(daily!$A252))</f>
        <v>8978</v>
      </c>
      <c r="M252">
        <f>SUMIFS(US!C:C,US!$D:$D,YEAR(daily!$A252),US!$E:$E,MONTH(daily!$A252))</f>
        <v>19876</v>
      </c>
      <c r="N252">
        <f>SUMIFS(COT!E:E,COT!$A:$A,YEAR(daily!$A252),COT!$B:$B,WEEKNUM(daily!$A252))</f>
        <v>431323</v>
      </c>
      <c r="O252">
        <f>SUMIFS(COT!F:F,COT!$A:$A,YEAR(daily!$A252),COT!$B:$B,WEEKNUM(daily!$A252))</f>
        <v>22664</v>
      </c>
      <c r="P252">
        <f>SUMIFS(COT!G:G,COT!$A:$A,YEAR(daily!$A252),COT!$B:$B,WEEKNUM(daily!$A252))</f>
        <v>47043</v>
      </c>
      <c r="Q252">
        <f>SUMIFS(COT!H:H,COT!$A:$A,YEAR(daily!$A252),COT!$B:$B,WEEKNUM(daily!$A252))</f>
        <v>30451</v>
      </c>
      <c r="R252">
        <f>SUMIFS(COT!I:I,COT!$A:$A,YEAR(daily!$A252),COT!$B:$B,WEEKNUM(daily!$A252))</f>
        <v>342642</v>
      </c>
      <c r="S252">
        <f>SUMIFS(COT!J:J,COT!$A:$A,YEAR(daily!$A252),COT!$B:$B,WEEKNUM(daily!$A252))</f>
        <v>307289</v>
      </c>
      <c r="T252">
        <f>SUMIFS(COT!K:K,COT!$A:$A,YEAR(daily!$A252),COT!$B:$B,WEEKNUM(daily!$A252))</f>
        <v>35566</v>
      </c>
      <c r="U252">
        <f>SUMIFS(COT!L:L,COT!$A:$A,YEAR(daily!$A252),COT!$B:$B,WEEKNUM(daily!$A252))</f>
        <v>46540</v>
      </c>
      <c r="V252">
        <f>SUMIFS(COT!M:M,COT!$A:$A,YEAR(daily!$A252),COT!$B:$B,WEEKNUM(daily!$A252))</f>
        <v>22</v>
      </c>
      <c r="W252">
        <f>SUMIFS(COT!N:N,COT!$A:$A,YEAR(daily!$A252),COT!$B:$B,WEEKNUM(daily!$A252))</f>
        <v>35</v>
      </c>
      <c r="X252">
        <f>SUMIFS(COT!O:O,COT!$A:$A,YEAR(daily!$A252),COT!$B:$B,WEEKNUM(daily!$A252))</f>
        <v>34</v>
      </c>
      <c r="Y252">
        <f>SUMIFS(COT!P:P,COT!$A:$A,YEAR(daily!$A252),COT!$B:$B,WEEKNUM(daily!$A252))</f>
        <v>70</v>
      </c>
      <c r="Z252">
        <f>SUMIFS(COT!Q:Q,COT!$A:$A,YEAR(daily!$A252),COT!$B:$B,WEEKNUM(daily!$A252))</f>
        <v>69</v>
      </c>
      <c r="AA252">
        <f>SUMIFS(Saudi!B:B,Saudi!$A:$A,YEAR(daily!$A252))</f>
        <v>228.1</v>
      </c>
      <c r="AB252">
        <f>SUMIFS(Saudi!C:C,Saudi!$A:$A,YEAR(daily!$A252))</f>
        <v>255.071</v>
      </c>
      <c r="AC252">
        <f>SUMIFS(Saudi!F:F,Saudi!$A:$A,YEAR(daily!$A252))</f>
        <v>3342115</v>
      </c>
      <c r="AD252">
        <f>SUMIFS(Saudi!G:G,Saudi!$A:$A,YEAR(daily!$A252))</f>
        <v>25.930138412250688</v>
      </c>
      <c r="AE252">
        <f>SUMIFS(Saudi!H:H,Saudi!$A:$A,YEAR(daily!$A252))</f>
        <v>86661504.539659202</v>
      </c>
      <c r="AF252" s="5">
        <f t="shared" si="6"/>
        <v>3</v>
      </c>
      <c r="AG252" s="5">
        <f t="shared" si="7"/>
        <v>2001</v>
      </c>
    </row>
    <row r="253" spans="1:33">
      <c r="A253" s="3">
        <v>36952</v>
      </c>
      <c r="B253" s="1">
        <v>104896</v>
      </c>
      <c r="C253" s="1">
        <v>38164</v>
      </c>
      <c r="D253" s="1">
        <v>19909</v>
      </c>
      <c r="E253" s="1">
        <v>27.84</v>
      </c>
      <c r="F253" s="1">
        <v>27.74</v>
      </c>
      <c r="G253" s="1">
        <v>27.47</v>
      </c>
      <c r="H253" s="2">
        <v>46.9</v>
      </c>
      <c r="I253" s="2">
        <v>28.3</v>
      </c>
      <c r="J253" s="2">
        <v>78.2</v>
      </c>
      <c r="K253" s="2">
        <v>78.900000000000006</v>
      </c>
      <c r="L253">
        <f>SUMIFS(US!B:B,US!$D:$D,YEAR(daily!$A253),US!$E:$E,MONTH(daily!$A253))</f>
        <v>8978</v>
      </c>
      <c r="M253">
        <f>SUMIFS(US!C:C,US!$D:$D,YEAR(daily!$A253),US!$E:$E,MONTH(daily!$A253))</f>
        <v>19876</v>
      </c>
      <c r="N253">
        <f>SUMIFS(COT!E:E,COT!$A:$A,YEAR(daily!$A253),COT!$B:$B,WEEKNUM(daily!$A253))</f>
        <v>431323</v>
      </c>
      <c r="O253">
        <f>SUMIFS(COT!F:F,COT!$A:$A,YEAR(daily!$A253),COT!$B:$B,WEEKNUM(daily!$A253))</f>
        <v>22664</v>
      </c>
      <c r="P253">
        <f>SUMIFS(COT!G:G,COT!$A:$A,YEAR(daily!$A253),COT!$B:$B,WEEKNUM(daily!$A253))</f>
        <v>47043</v>
      </c>
      <c r="Q253">
        <f>SUMIFS(COT!H:H,COT!$A:$A,YEAR(daily!$A253),COT!$B:$B,WEEKNUM(daily!$A253))</f>
        <v>30451</v>
      </c>
      <c r="R253">
        <f>SUMIFS(COT!I:I,COT!$A:$A,YEAR(daily!$A253),COT!$B:$B,WEEKNUM(daily!$A253))</f>
        <v>342642</v>
      </c>
      <c r="S253">
        <f>SUMIFS(COT!J:J,COT!$A:$A,YEAR(daily!$A253),COT!$B:$B,WEEKNUM(daily!$A253))</f>
        <v>307289</v>
      </c>
      <c r="T253">
        <f>SUMIFS(COT!K:K,COT!$A:$A,YEAR(daily!$A253),COT!$B:$B,WEEKNUM(daily!$A253))</f>
        <v>35566</v>
      </c>
      <c r="U253">
        <f>SUMIFS(COT!L:L,COT!$A:$A,YEAR(daily!$A253),COT!$B:$B,WEEKNUM(daily!$A253))</f>
        <v>46540</v>
      </c>
      <c r="V253">
        <f>SUMIFS(COT!M:M,COT!$A:$A,YEAR(daily!$A253),COT!$B:$B,WEEKNUM(daily!$A253))</f>
        <v>22</v>
      </c>
      <c r="W253">
        <f>SUMIFS(COT!N:N,COT!$A:$A,YEAR(daily!$A253),COT!$B:$B,WEEKNUM(daily!$A253))</f>
        <v>35</v>
      </c>
      <c r="X253">
        <f>SUMIFS(COT!O:O,COT!$A:$A,YEAR(daily!$A253),COT!$B:$B,WEEKNUM(daily!$A253))</f>
        <v>34</v>
      </c>
      <c r="Y253">
        <f>SUMIFS(COT!P:P,COT!$A:$A,YEAR(daily!$A253),COT!$B:$B,WEEKNUM(daily!$A253))</f>
        <v>70</v>
      </c>
      <c r="Z253">
        <f>SUMIFS(COT!Q:Q,COT!$A:$A,YEAR(daily!$A253),COT!$B:$B,WEEKNUM(daily!$A253))</f>
        <v>69</v>
      </c>
      <c r="AA253">
        <f>SUMIFS(Saudi!B:B,Saudi!$A:$A,YEAR(daily!$A253))</f>
        <v>228.1</v>
      </c>
      <c r="AB253">
        <f>SUMIFS(Saudi!C:C,Saudi!$A:$A,YEAR(daily!$A253))</f>
        <v>255.071</v>
      </c>
      <c r="AC253">
        <f>SUMIFS(Saudi!F:F,Saudi!$A:$A,YEAR(daily!$A253))</f>
        <v>3342115</v>
      </c>
      <c r="AD253">
        <f>SUMIFS(Saudi!G:G,Saudi!$A:$A,YEAR(daily!$A253))</f>
        <v>25.930138412250688</v>
      </c>
      <c r="AE253">
        <f>SUMIFS(Saudi!H:H,Saudi!$A:$A,YEAR(daily!$A253))</f>
        <v>86661504.539659202</v>
      </c>
      <c r="AF253" s="5">
        <f t="shared" si="6"/>
        <v>3</v>
      </c>
      <c r="AG253" s="5">
        <f t="shared" si="7"/>
        <v>2001</v>
      </c>
    </row>
    <row r="254" spans="1:33">
      <c r="A254" s="3">
        <v>36955</v>
      </c>
      <c r="B254" s="1">
        <v>104573</v>
      </c>
      <c r="C254" s="1">
        <v>38654</v>
      </c>
      <c r="D254" s="1">
        <v>20426</v>
      </c>
      <c r="E254" s="1">
        <v>28.6</v>
      </c>
      <c r="F254" s="1">
        <v>28.34</v>
      </c>
      <c r="G254" s="1">
        <v>28.02</v>
      </c>
      <c r="H254" s="2">
        <v>46.9</v>
      </c>
      <c r="I254" s="2">
        <v>28.3</v>
      </c>
      <c r="J254" s="2">
        <v>78.2</v>
      </c>
      <c r="K254" s="2">
        <v>78.900000000000006</v>
      </c>
      <c r="L254">
        <f>SUMIFS(US!B:B,US!$D:$D,YEAR(daily!$A254),US!$E:$E,MONTH(daily!$A254))</f>
        <v>8978</v>
      </c>
      <c r="M254">
        <f>SUMIFS(US!C:C,US!$D:$D,YEAR(daily!$A254),US!$E:$E,MONTH(daily!$A254))</f>
        <v>19876</v>
      </c>
      <c r="N254">
        <f>SUMIFS(COT!E:E,COT!$A:$A,YEAR(daily!$A254),COT!$B:$B,WEEKNUM(daily!$A254))</f>
        <v>433897</v>
      </c>
      <c r="O254">
        <f>SUMIFS(COT!F:F,COT!$A:$A,YEAR(daily!$A254),COT!$B:$B,WEEKNUM(daily!$A254))</f>
        <v>21057</v>
      </c>
      <c r="P254">
        <f>SUMIFS(COT!G:G,COT!$A:$A,YEAR(daily!$A254),COT!$B:$B,WEEKNUM(daily!$A254))</f>
        <v>44713</v>
      </c>
      <c r="Q254">
        <f>SUMIFS(COT!H:H,COT!$A:$A,YEAR(daily!$A254),COT!$B:$B,WEEKNUM(daily!$A254))</f>
        <v>29808</v>
      </c>
      <c r="R254">
        <f>SUMIFS(COT!I:I,COT!$A:$A,YEAR(daily!$A254),COT!$B:$B,WEEKNUM(daily!$A254))</f>
        <v>347889</v>
      </c>
      <c r="S254">
        <f>SUMIFS(COT!J:J,COT!$A:$A,YEAR(daily!$A254),COT!$B:$B,WEEKNUM(daily!$A254))</f>
        <v>312674</v>
      </c>
      <c r="T254">
        <f>SUMIFS(COT!K:K,COT!$A:$A,YEAR(daily!$A254),COT!$B:$B,WEEKNUM(daily!$A254))</f>
        <v>35143</v>
      </c>
      <c r="U254">
        <f>SUMIFS(COT!L:L,COT!$A:$A,YEAR(daily!$A254),COT!$B:$B,WEEKNUM(daily!$A254))</f>
        <v>46702</v>
      </c>
      <c r="V254">
        <f>SUMIFS(COT!M:M,COT!$A:$A,YEAR(daily!$A254),COT!$B:$B,WEEKNUM(daily!$A254))</f>
        <v>24</v>
      </c>
      <c r="W254">
        <f>SUMIFS(COT!N:N,COT!$A:$A,YEAR(daily!$A254),COT!$B:$B,WEEKNUM(daily!$A254))</f>
        <v>34</v>
      </c>
      <c r="X254">
        <f>SUMIFS(COT!O:O,COT!$A:$A,YEAR(daily!$A254),COT!$B:$B,WEEKNUM(daily!$A254))</f>
        <v>39</v>
      </c>
      <c r="Y254">
        <f>SUMIFS(COT!P:P,COT!$A:$A,YEAR(daily!$A254),COT!$B:$B,WEEKNUM(daily!$A254))</f>
        <v>69</v>
      </c>
      <c r="Z254">
        <f>SUMIFS(COT!Q:Q,COT!$A:$A,YEAR(daily!$A254),COT!$B:$B,WEEKNUM(daily!$A254))</f>
        <v>70</v>
      </c>
      <c r="AA254">
        <f>SUMIFS(Saudi!B:B,Saudi!$A:$A,YEAR(daily!$A254))</f>
        <v>228.1</v>
      </c>
      <c r="AB254">
        <f>SUMIFS(Saudi!C:C,Saudi!$A:$A,YEAR(daily!$A254))</f>
        <v>255.071</v>
      </c>
      <c r="AC254">
        <f>SUMIFS(Saudi!F:F,Saudi!$A:$A,YEAR(daily!$A254))</f>
        <v>3342115</v>
      </c>
      <c r="AD254">
        <f>SUMIFS(Saudi!G:G,Saudi!$A:$A,YEAR(daily!$A254))</f>
        <v>25.930138412250688</v>
      </c>
      <c r="AE254">
        <f>SUMIFS(Saudi!H:H,Saudi!$A:$A,YEAR(daily!$A254))</f>
        <v>86661504.539659202</v>
      </c>
      <c r="AF254" s="5">
        <f t="shared" si="6"/>
        <v>3</v>
      </c>
      <c r="AG254" s="5">
        <f t="shared" si="7"/>
        <v>2001</v>
      </c>
    </row>
    <row r="255" spans="1:33">
      <c r="A255" s="3">
        <v>36956</v>
      </c>
      <c r="B255" s="1">
        <v>101035</v>
      </c>
      <c r="C255" s="1">
        <v>38570</v>
      </c>
      <c r="D255" s="1">
        <v>21511</v>
      </c>
      <c r="E255" s="1">
        <v>28.32</v>
      </c>
      <c r="F255" s="1">
        <v>28.22</v>
      </c>
      <c r="G255" s="1">
        <v>27.93</v>
      </c>
      <c r="H255" s="2">
        <v>46.9</v>
      </c>
      <c r="I255" s="2">
        <v>28.3</v>
      </c>
      <c r="J255" s="2">
        <v>78.2</v>
      </c>
      <c r="K255" s="2">
        <v>78.900000000000006</v>
      </c>
      <c r="L255">
        <f>SUMIFS(US!B:B,US!$D:$D,YEAR(daily!$A255),US!$E:$E,MONTH(daily!$A255))</f>
        <v>8978</v>
      </c>
      <c r="M255">
        <f>SUMIFS(US!C:C,US!$D:$D,YEAR(daily!$A255),US!$E:$E,MONTH(daily!$A255))</f>
        <v>19876</v>
      </c>
      <c r="N255">
        <f>SUMIFS(COT!E:E,COT!$A:$A,YEAR(daily!$A255),COT!$B:$B,WEEKNUM(daily!$A255))</f>
        <v>433897</v>
      </c>
      <c r="O255">
        <f>SUMIFS(COT!F:F,COT!$A:$A,YEAR(daily!$A255),COT!$B:$B,WEEKNUM(daily!$A255))</f>
        <v>21057</v>
      </c>
      <c r="P255">
        <f>SUMIFS(COT!G:G,COT!$A:$A,YEAR(daily!$A255),COT!$B:$B,WEEKNUM(daily!$A255))</f>
        <v>44713</v>
      </c>
      <c r="Q255">
        <f>SUMIFS(COT!H:H,COT!$A:$A,YEAR(daily!$A255),COT!$B:$B,WEEKNUM(daily!$A255))</f>
        <v>29808</v>
      </c>
      <c r="R255">
        <f>SUMIFS(COT!I:I,COT!$A:$A,YEAR(daily!$A255),COT!$B:$B,WEEKNUM(daily!$A255))</f>
        <v>347889</v>
      </c>
      <c r="S255">
        <f>SUMIFS(COT!J:J,COT!$A:$A,YEAR(daily!$A255),COT!$B:$B,WEEKNUM(daily!$A255))</f>
        <v>312674</v>
      </c>
      <c r="T255">
        <f>SUMIFS(COT!K:K,COT!$A:$A,YEAR(daily!$A255),COT!$B:$B,WEEKNUM(daily!$A255))</f>
        <v>35143</v>
      </c>
      <c r="U255">
        <f>SUMIFS(COT!L:L,COT!$A:$A,YEAR(daily!$A255),COT!$B:$B,WEEKNUM(daily!$A255))</f>
        <v>46702</v>
      </c>
      <c r="V255">
        <f>SUMIFS(COT!M:M,COT!$A:$A,YEAR(daily!$A255),COT!$B:$B,WEEKNUM(daily!$A255))</f>
        <v>24</v>
      </c>
      <c r="W255">
        <f>SUMIFS(COT!N:N,COT!$A:$A,YEAR(daily!$A255),COT!$B:$B,WEEKNUM(daily!$A255))</f>
        <v>34</v>
      </c>
      <c r="X255">
        <f>SUMIFS(COT!O:O,COT!$A:$A,YEAR(daily!$A255),COT!$B:$B,WEEKNUM(daily!$A255))</f>
        <v>39</v>
      </c>
      <c r="Y255">
        <f>SUMIFS(COT!P:P,COT!$A:$A,YEAR(daily!$A255),COT!$B:$B,WEEKNUM(daily!$A255))</f>
        <v>69</v>
      </c>
      <c r="Z255">
        <f>SUMIFS(COT!Q:Q,COT!$A:$A,YEAR(daily!$A255),COT!$B:$B,WEEKNUM(daily!$A255))</f>
        <v>70</v>
      </c>
      <c r="AA255">
        <f>SUMIFS(Saudi!B:B,Saudi!$A:$A,YEAR(daily!$A255))</f>
        <v>228.1</v>
      </c>
      <c r="AB255">
        <f>SUMIFS(Saudi!C:C,Saudi!$A:$A,YEAR(daily!$A255))</f>
        <v>255.071</v>
      </c>
      <c r="AC255">
        <f>SUMIFS(Saudi!F:F,Saudi!$A:$A,YEAR(daily!$A255))</f>
        <v>3342115</v>
      </c>
      <c r="AD255">
        <f>SUMIFS(Saudi!G:G,Saudi!$A:$A,YEAR(daily!$A255))</f>
        <v>25.930138412250688</v>
      </c>
      <c r="AE255">
        <f>SUMIFS(Saudi!H:H,Saudi!$A:$A,YEAR(daily!$A255))</f>
        <v>86661504.539659202</v>
      </c>
      <c r="AF255" s="5">
        <f t="shared" si="6"/>
        <v>3</v>
      </c>
      <c r="AG255" s="5">
        <f t="shared" si="7"/>
        <v>2001</v>
      </c>
    </row>
    <row r="256" spans="1:33">
      <c r="A256" s="3">
        <v>36957</v>
      </c>
      <c r="B256" s="1">
        <v>98568</v>
      </c>
      <c r="C256" s="1">
        <v>39774</v>
      </c>
      <c r="D256" s="1">
        <v>21896</v>
      </c>
      <c r="E256" s="1">
        <v>29</v>
      </c>
      <c r="F256" s="1">
        <v>29.03</v>
      </c>
      <c r="G256" s="1">
        <v>28.76</v>
      </c>
      <c r="H256" s="2">
        <v>46.9</v>
      </c>
      <c r="I256" s="2">
        <v>28.3</v>
      </c>
      <c r="J256" s="2">
        <v>78.2</v>
      </c>
      <c r="K256" s="2">
        <v>78.900000000000006</v>
      </c>
      <c r="L256">
        <f>SUMIFS(US!B:B,US!$D:$D,YEAR(daily!$A256),US!$E:$E,MONTH(daily!$A256))</f>
        <v>8978</v>
      </c>
      <c r="M256">
        <f>SUMIFS(US!C:C,US!$D:$D,YEAR(daily!$A256),US!$E:$E,MONTH(daily!$A256))</f>
        <v>19876</v>
      </c>
      <c r="N256">
        <f>SUMIFS(COT!E:E,COT!$A:$A,YEAR(daily!$A256),COT!$B:$B,WEEKNUM(daily!$A256))</f>
        <v>433897</v>
      </c>
      <c r="O256">
        <f>SUMIFS(COT!F:F,COT!$A:$A,YEAR(daily!$A256),COT!$B:$B,WEEKNUM(daily!$A256))</f>
        <v>21057</v>
      </c>
      <c r="P256">
        <f>SUMIFS(COT!G:G,COT!$A:$A,YEAR(daily!$A256),COT!$B:$B,WEEKNUM(daily!$A256))</f>
        <v>44713</v>
      </c>
      <c r="Q256">
        <f>SUMIFS(COT!H:H,COT!$A:$A,YEAR(daily!$A256),COT!$B:$B,WEEKNUM(daily!$A256))</f>
        <v>29808</v>
      </c>
      <c r="R256">
        <f>SUMIFS(COT!I:I,COT!$A:$A,YEAR(daily!$A256),COT!$B:$B,WEEKNUM(daily!$A256))</f>
        <v>347889</v>
      </c>
      <c r="S256">
        <f>SUMIFS(COT!J:J,COT!$A:$A,YEAR(daily!$A256),COT!$B:$B,WEEKNUM(daily!$A256))</f>
        <v>312674</v>
      </c>
      <c r="T256">
        <f>SUMIFS(COT!K:K,COT!$A:$A,YEAR(daily!$A256),COT!$B:$B,WEEKNUM(daily!$A256))</f>
        <v>35143</v>
      </c>
      <c r="U256">
        <f>SUMIFS(COT!L:L,COT!$A:$A,YEAR(daily!$A256),COT!$B:$B,WEEKNUM(daily!$A256))</f>
        <v>46702</v>
      </c>
      <c r="V256">
        <f>SUMIFS(COT!M:M,COT!$A:$A,YEAR(daily!$A256),COT!$B:$B,WEEKNUM(daily!$A256))</f>
        <v>24</v>
      </c>
      <c r="W256">
        <f>SUMIFS(COT!N:N,COT!$A:$A,YEAR(daily!$A256),COT!$B:$B,WEEKNUM(daily!$A256))</f>
        <v>34</v>
      </c>
      <c r="X256">
        <f>SUMIFS(COT!O:O,COT!$A:$A,YEAR(daily!$A256),COT!$B:$B,WEEKNUM(daily!$A256))</f>
        <v>39</v>
      </c>
      <c r="Y256">
        <f>SUMIFS(COT!P:P,COT!$A:$A,YEAR(daily!$A256),COT!$B:$B,WEEKNUM(daily!$A256))</f>
        <v>69</v>
      </c>
      <c r="Z256">
        <f>SUMIFS(COT!Q:Q,COT!$A:$A,YEAR(daily!$A256),COT!$B:$B,WEEKNUM(daily!$A256))</f>
        <v>70</v>
      </c>
      <c r="AA256">
        <f>SUMIFS(Saudi!B:B,Saudi!$A:$A,YEAR(daily!$A256))</f>
        <v>228.1</v>
      </c>
      <c r="AB256">
        <f>SUMIFS(Saudi!C:C,Saudi!$A:$A,YEAR(daily!$A256))</f>
        <v>255.071</v>
      </c>
      <c r="AC256">
        <f>SUMIFS(Saudi!F:F,Saudi!$A:$A,YEAR(daily!$A256))</f>
        <v>3342115</v>
      </c>
      <c r="AD256">
        <f>SUMIFS(Saudi!G:G,Saudi!$A:$A,YEAR(daily!$A256))</f>
        <v>25.930138412250688</v>
      </c>
      <c r="AE256">
        <f>SUMIFS(Saudi!H:H,Saudi!$A:$A,YEAR(daily!$A256))</f>
        <v>86661504.539659202</v>
      </c>
      <c r="AF256" s="5">
        <f t="shared" si="6"/>
        <v>3</v>
      </c>
      <c r="AG256" s="5">
        <f t="shared" si="7"/>
        <v>2001</v>
      </c>
    </row>
    <row r="257" spans="1:33">
      <c r="A257" s="3">
        <v>36958</v>
      </c>
      <c r="B257" s="1">
        <v>89815</v>
      </c>
      <c r="C257" s="1">
        <v>40740</v>
      </c>
      <c r="D257" s="1">
        <v>21677</v>
      </c>
      <c r="E257" s="1">
        <v>28.39</v>
      </c>
      <c r="F257" s="1">
        <v>28.54</v>
      </c>
      <c r="G257" s="1">
        <v>28.3</v>
      </c>
      <c r="H257" s="2">
        <v>46.9</v>
      </c>
      <c r="I257" s="2">
        <v>28.3</v>
      </c>
      <c r="J257" s="2">
        <v>78.2</v>
      </c>
      <c r="K257" s="2">
        <v>78.900000000000006</v>
      </c>
      <c r="L257">
        <f>SUMIFS(US!B:B,US!$D:$D,YEAR(daily!$A257),US!$E:$E,MONTH(daily!$A257))</f>
        <v>8978</v>
      </c>
      <c r="M257">
        <f>SUMIFS(US!C:C,US!$D:$D,YEAR(daily!$A257),US!$E:$E,MONTH(daily!$A257))</f>
        <v>19876</v>
      </c>
      <c r="N257">
        <f>SUMIFS(COT!E:E,COT!$A:$A,YEAR(daily!$A257),COT!$B:$B,WEEKNUM(daily!$A257))</f>
        <v>433897</v>
      </c>
      <c r="O257">
        <f>SUMIFS(COT!F:F,COT!$A:$A,YEAR(daily!$A257),COT!$B:$B,WEEKNUM(daily!$A257))</f>
        <v>21057</v>
      </c>
      <c r="P257">
        <f>SUMIFS(COT!G:G,COT!$A:$A,YEAR(daily!$A257),COT!$B:$B,WEEKNUM(daily!$A257))</f>
        <v>44713</v>
      </c>
      <c r="Q257">
        <f>SUMIFS(COT!H:H,COT!$A:$A,YEAR(daily!$A257),COT!$B:$B,WEEKNUM(daily!$A257))</f>
        <v>29808</v>
      </c>
      <c r="R257">
        <f>SUMIFS(COT!I:I,COT!$A:$A,YEAR(daily!$A257),COT!$B:$B,WEEKNUM(daily!$A257))</f>
        <v>347889</v>
      </c>
      <c r="S257">
        <f>SUMIFS(COT!J:J,COT!$A:$A,YEAR(daily!$A257),COT!$B:$B,WEEKNUM(daily!$A257))</f>
        <v>312674</v>
      </c>
      <c r="T257">
        <f>SUMIFS(COT!K:K,COT!$A:$A,YEAR(daily!$A257),COT!$B:$B,WEEKNUM(daily!$A257))</f>
        <v>35143</v>
      </c>
      <c r="U257">
        <f>SUMIFS(COT!L:L,COT!$A:$A,YEAR(daily!$A257),COT!$B:$B,WEEKNUM(daily!$A257))</f>
        <v>46702</v>
      </c>
      <c r="V257">
        <f>SUMIFS(COT!M:M,COT!$A:$A,YEAR(daily!$A257),COT!$B:$B,WEEKNUM(daily!$A257))</f>
        <v>24</v>
      </c>
      <c r="W257">
        <f>SUMIFS(COT!N:N,COT!$A:$A,YEAR(daily!$A257),COT!$B:$B,WEEKNUM(daily!$A257))</f>
        <v>34</v>
      </c>
      <c r="X257">
        <f>SUMIFS(COT!O:O,COT!$A:$A,YEAR(daily!$A257),COT!$B:$B,WEEKNUM(daily!$A257))</f>
        <v>39</v>
      </c>
      <c r="Y257">
        <f>SUMIFS(COT!P:P,COT!$A:$A,YEAR(daily!$A257),COT!$B:$B,WEEKNUM(daily!$A257))</f>
        <v>69</v>
      </c>
      <c r="Z257">
        <f>SUMIFS(COT!Q:Q,COT!$A:$A,YEAR(daily!$A257),COT!$B:$B,WEEKNUM(daily!$A257))</f>
        <v>70</v>
      </c>
      <c r="AA257">
        <f>SUMIFS(Saudi!B:B,Saudi!$A:$A,YEAR(daily!$A257))</f>
        <v>228.1</v>
      </c>
      <c r="AB257">
        <f>SUMIFS(Saudi!C:C,Saudi!$A:$A,YEAR(daily!$A257))</f>
        <v>255.071</v>
      </c>
      <c r="AC257">
        <f>SUMIFS(Saudi!F:F,Saudi!$A:$A,YEAR(daily!$A257))</f>
        <v>3342115</v>
      </c>
      <c r="AD257">
        <f>SUMIFS(Saudi!G:G,Saudi!$A:$A,YEAR(daily!$A257))</f>
        <v>25.930138412250688</v>
      </c>
      <c r="AE257">
        <f>SUMIFS(Saudi!H:H,Saudi!$A:$A,YEAR(daily!$A257))</f>
        <v>86661504.539659202</v>
      </c>
      <c r="AF257" s="5">
        <f t="shared" si="6"/>
        <v>3</v>
      </c>
      <c r="AG257" s="5">
        <f t="shared" si="7"/>
        <v>2001</v>
      </c>
    </row>
    <row r="258" spans="1:33">
      <c r="A258" s="3">
        <v>36959</v>
      </c>
      <c r="B258" s="1">
        <v>87084</v>
      </c>
      <c r="C258" s="1">
        <v>40591</v>
      </c>
      <c r="D258" s="1">
        <v>20902</v>
      </c>
      <c r="E258" s="1">
        <v>28.01</v>
      </c>
      <c r="F258" s="1">
        <v>28.3</v>
      </c>
      <c r="G258" s="1">
        <v>28.11</v>
      </c>
      <c r="H258" s="2">
        <v>46.9</v>
      </c>
      <c r="I258" s="2">
        <v>28.3</v>
      </c>
      <c r="J258" s="2">
        <v>78.2</v>
      </c>
      <c r="K258" s="2">
        <v>78.900000000000006</v>
      </c>
      <c r="L258">
        <f>SUMIFS(US!B:B,US!$D:$D,YEAR(daily!$A258),US!$E:$E,MONTH(daily!$A258))</f>
        <v>8978</v>
      </c>
      <c r="M258">
        <f>SUMIFS(US!C:C,US!$D:$D,YEAR(daily!$A258),US!$E:$E,MONTH(daily!$A258))</f>
        <v>19876</v>
      </c>
      <c r="N258">
        <f>SUMIFS(COT!E:E,COT!$A:$A,YEAR(daily!$A258),COT!$B:$B,WEEKNUM(daily!$A258))</f>
        <v>433897</v>
      </c>
      <c r="O258">
        <f>SUMIFS(COT!F:F,COT!$A:$A,YEAR(daily!$A258),COT!$B:$B,WEEKNUM(daily!$A258))</f>
        <v>21057</v>
      </c>
      <c r="P258">
        <f>SUMIFS(COT!G:G,COT!$A:$A,YEAR(daily!$A258),COT!$B:$B,WEEKNUM(daily!$A258))</f>
        <v>44713</v>
      </c>
      <c r="Q258">
        <f>SUMIFS(COT!H:H,COT!$A:$A,YEAR(daily!$A258),COT!$B:$B,WEEKNUM(daily!$A258))</f>
        <v>29808</v>
      </c>
      <c r="R258">
        <f>SUMIFS(COT!I:I,COT!$A:$A,YEAR(daily!$A258),COT!$B:$B,WEEKNUM(daily!$A258))</f>
        <v>347889</v>
      </c>
      <c r="S258">
        <f>SUMIFS(COT!J:J,COT!$A:$A,YEAR(daily!$A258),COT!$B:$B,WEEKNUM(daily!$A258))</f>
        <v>312674</v>
      </c>
      <c r="T258">
        <f>SUMIFS(COT!K:K,COT!$A:$A,YEAR(daily!$A258),COT!$B:$B,WEEKNUM(daily!$A258))</f>
        <v>35143</v>
      </c>
      <c r="U258">
        <f>SUMIFS(COT!L:L,COT!$A:$A,YEAR(daily!$A258),COT!$B:$B,WEEKNUM(daily!$A258))</f>
        <v>46702</v>
      </c>
      <c r="V258">
        <f>SUMIFS(COT!M:M,COT!$A:$A,YEAR(daily!$A258),COT!$B:$B,WEEKNUM(daily!$A258))</f>
        <v>24</v>
      </c>
      <c r="W258">
        <f>SUMIFS(COT!N:N,COT!$A:$A,YEAR(daily!$A258),COT!$B:$B,WEEKNUM(daily!$A258))</f>
        <v>34</v>
      </c>
      <c r="X258">
        <f>SUMIFS(COT!O:O,COT!$A:$A,YEAR(daily!$A258),COT!$B:$B,WEEKNUM(daily!$A258))</f>
        <v>39</v>
      </c>
      <c r="Y258">
        <f>SUMIFS(COT!P:P,COT!$A:$A,YEAR(daily!$A258),COT!$B:$B,WEEKNUM(daily!$A258))</f>
        <v>69</v>
      </c>
      <c r="Z258">
        <f>SUMIFS(COT!Q:Q,COT!$A:$A,YEAR(daily!$A258),COT!$B:$B,WEEKNUM(daily!$A258))</f>
        <v>70</v>
      </c>
      <c r="AA258">
        <f>SUMIFS(Saudi!B:B,Saudi!$A:$A,YEAR(daily!$A258))</f>
        <v>228.1</v>
      </c>
      <c r="AB258">
        <f>SUMIFS(Saudi!C:C,Saudi!$A:$A,YEAR(daily!$A258))</f>
        <v>255.071</v>
      </c>
      <c r="AC258">
        <f>SUMIFS(Saudi!F:F,Saudi!$A:$A,YEAR(daily!$A258))</f>
        <v>3342115</v>
      </c>
      <c r="AD258">
        <f>SUMIFS(Saudi!G:G,Saudi!$A:$A,YEAR(daily!$A258))</f>
        <v>25.930138412250688</v>
      </c>
      <c r="AE258">
        <f>SUMIFS(Saudi!H:H,Saudi!$A:$A,YEAR(daily!$A258))</f>
        <v>86661504.539659202</v>
      </c>
      <c r="AF258" s="5">
        <f t="shared" ref="AF258:AF321" si="8">MONTH(A258)</f>
        <v>3</v>
      </c>
      <c r="AG258" s="5">
        <f t="shared" ref="AG258:AG321" si="9">YEAR(A258)</f>
        <v>2001</v>
      </c>
    </row>
    <row r="259" spans="1:33">
      <c r="A259" s="3">
        <v>36962</v>
      </c>
      <c r="B259" s="1">
        <v>80249</v>
      </c>
      <c r="C259" s="1">
        <v>45179</v>
      </c>
      <c r="D259" s="1">
        <v>21651</v>
      </c>
      <c r="E259" s="1">
        <v>28</v>
      </c>
      <c r="F259" s="1">
        <v>28.29</v>
      </c>
      <c r="G259" s="1">
        <v>28.17</v>
      </c>
      <c r="H259" s="2">
        <v>46.9</v>
      </c>
      <c r="I259" s="2">
        <v>28.3</v>
      </c>
      <c r="J259" s="2">
        <v>78.2</v>
      </c>
      <c r="K259" s="2">
        <v>78.900000000000006</v>
      </c>
      <c r="L259">
        <f>SUMIFS(US!B:B,US!$D:$D,YEAR(daily!$A259),US!$E:$E,MONTH(daily!$A259))</f>
        <v>8978</v>
      </c>
      <c r="M259">
        <f>SUMIFS(US!C:C,US!$D:$D,YEAR(daily!$A259),US!$E:$E,MONTH(daily!$A259))</f>
        <v>19876</v>
      </c>
      <c r="N259">
        <f>SUMIFS(COT!E:E,COT!$A:$A,YEAR(daily!$A259),COT!$B:$B,WEEKNUM(daily!$A259))</f>
        <v>440036</v>
      </c>
      <c r="O259">
        <f>SUMIFS(COT!F:F,COT!$A:$A,YEAR(daily!$A259),COT!$B:$B,WEEKNUM(daily!$A259))</f>
        <v>24390</v>
      </c>
      <c r="P259">
        <f>SUMIFS(COT!G:G,COT!$A:$A,YEAR(daily!$A259),COT!$B:$B,WEEKNUM(daily!$A259))</f>
        <v>42184</v>
      </c>
      <c r="Q259">
        <f>SUMIFS(COT!H:H,COT!$A:$A,YEAR(daily!$A259),COT!$B:$B,WEEKNUM(daily!$A259))</f>
        <v>32154</v>
      </c>
      <c r="R259">
        <f>SUMIFS(COT!I:I,COT!$A:$A,YEAR(daily!$A259),COT!$B:$B,WEEKNUM(daily!$A259))</f>
        <v>349400</v>
      </c>
      <c r="S259">
        <f>SUMIFS(COT!J:J,COT!$A:$A,YEAR(daily!$A259),COT!$B:$B,WEEKNUM(daily!$A259))</f>
        <v>327062</v>
      </c>
      <c r="T259">
        <f>SUMIFS(COT!K:K,COT!$A:$A,YEAR(daily!$A259),COT!$B:$B,WEEKNUM(daily!$A259))</f>
        <v>34092</v>
      </c>
      <c r="U259">
        <f>SUMIFS(COT!L:L,COT!$A:$A,YEAR(daily!$A259),COT!$B:$B,WEEKNUM(daily!$A259))</f>
        <v>38636</v>
      </c>
      <c r="V259">
        <f>SUMIFS(COT!M:M,COT!$A:$A,YEAR(daily!$A259),COT!$B:$B,WEEKNUM(daily!$A259))</f>
        <v>29</v>
      </c>
      <c r="W259">
        <f>SUMIFS(COT!N:N,COT!$A:$A,YEAR(daily!$A259),COT!$B:$B,WEEKNUM(daily!$A259))</f>
        <v>33</v>
      </c>
      <c r="X259">
        <f>SUMIFS(COT!O:O,COT!$A:$A,YEAR(daily!$A259),COT!$B:$B,WEEKNUM(daily!$A259))</f>
        <v>41</v>
      </c>
      <c r="Y259">
        <f>SUMIFS(COT!P:P,COT!$A:$A,YEAR(daily!$A259),COT!$B:$B,WEEKNUM(daily!$A259))</f>
        <v>70</v>
      </c>
      <c r="Z259">
        <f>SUMIFS(COT!Q:Q,COT!$A:$A,YEAR(daily!$A259),COT!$B:$B,WEEKNUM(daily!$A259))</f>
        <v>72</v>
      </c>
      <c r="AA259">
        <f>SUMIFS(Saudi!B:B,Saudi!$A:$A,YEAR(daily!$A259))</f>
        <v>228.1</v>
      </c>
      <c r="AB259">
        <f>SUMIFS(Saudi!C:C,Saudi!$A:$A,YEAR(daily!$A259))</f>
        <v>255.071</v>
      </c>
      <c r="AC259">
        <f>SUMIFS(Saudi!F:F,Saudi!$A:$A,YEAR(daily!$A259))</f>
        <v>3342115</v>
      </c>
      <c r="AD259">
        <f>SUMIFS(Saudi!G:G,Saudi!$A:$A,YEAR(daily!$A259))</f>
        <v>25.930138412250688</v>
      </c>
      <c r="AE259">
        <f>SUMIFS(Saudi!H:H,Saudi!$A:$A,YEAR(daily!$A259))</f>
        <v>86661504.539659202</v>
      </c>
      <c r="AF259" s="5">
        <f t="shared" si="8"/>
        <v>3</v>
      </c>
      <c r="AG259" s="5">
        <f t="shared" si="9"/>
        <v>2001</v>
      </c>
    </row>
    <row r="260" spans="1:33">
      <c r="A260" s="3">
        <v>36963</v>
      </c>
      <c r="B260" s="1">
        <v>75738</v>
      </c>
      <c r="C260" s="1">
        <v>45286</v>
      </c>
      <c r="D260" s="1">
        <v>22872</v>
      </c>
      <c r="E260" s="1">
        <v>27.59</v>
      </c>
      <c r="F260" s="1">
        <v>27.88</v>
      </c>
      <c r="G260" s="1">
        <v>27.79</v>
      </c>
      <c r="H260" s="2">
        <v>46.9</v>
      </c>
      <c r="I260" s="2">
        <v>28.3</v>
      </c>
      <c r="J260" s="2">
        <v>78.2</v>
      </c>
      <c r="K260" s="2">
        <v>78.900000000000006</v>
      </c>
      <c r="L260">
        <f>SUMIFS(US!B:B,US!$D:$D,YEAR(daily!$A260),US!$E:$E,MONTH(daily!$A260))</f>
        <v>8978</v>
      </c>
      <c r="M260">
        <f>SUMIFS(US!C:C,US!$D:$D,YEAR(daily!$A260),US!$E:$E,MONTH(daily!$A260))</f>
        <v>19876</v>
      </c>
      <c r="N260">
        <f>SUMIFS(COT!E:E,COT!$A:$A,YEAR(daily!$A260),COT!$B:$B,WEEKNUM(daily!$A260))</f>
        <v>440036</v>
      </c>
      <c r="O260">
        <f>SUMIFS(COT!F:F,COT!$A:$A,YEAR(daily!$A260),COT!$B:$B,WEEKNUM(daily!$A260))</f>
        <v>24390</v>
      </c>
      <c r="P260">
        <f>SUMIFS(COT!G:G,COT!$A:$A,YEAR(daily!$A260),COT!$B:$B,WEEKNUM(daily!$A260))</f>
        <v>42184</v>
      </c>
      <c r="Q260">
        <f>SUMIFS(COT!H:H,COT!$A:$A,YEAR(daily!$A260),COT!$B:$B,WEEKNUM(daily!$A260))</f>
        <v>32154</v>
      </c>
      <c r="R260">
        <f>SUMIFS(COT!I:I,COT!$A:$A,YEAR(daily!$A260),COT!$B:$B,WEEKNUM(daily!$A260))</f>
        <v>349400</v>
      </c>
      <c r="S260">
        <f>SUMIFS(COT!J:J,COT!$A:$A,YEAR(daily!$A260),COT!$B:$B,WEEKNUM(daily!$A260))</f>
        <v>327062</v>
      </c>
      <c r="T260">
        <f>SUMIFS(COT!K:K,COT!$A:$A,YEAR(daily!$A260),COT!$B:$B,WEEKNUM(daily!$A260))</f>
        <v>34092</v>
      </c>
      <c r="U260">
        <f>SUMIFS(COT!L:L,COT!$A:$A,YEAR(daily!$A260),COT!$B:$B,WEEKNUM(daily!$A260))</f>
        <v>38636</v>
      </c>
      <c r="V260">
        <f>SUMIFS(COT!M:M,COT!$A:$A,YEAR(daily!$A260),COT!$B:$B,WEEKNUM(daily!$A260))</f>
        <v>29</v>
      </c>
      <c r="W260">
        <f>SUMIFS(COT!N:N,COT!$A:$A,YEAR(daily!$A260),COT!$B:$B,WEEKNUM(daily!$A260))</f>
        <v>33</v>
      </c>
      <c r="X260">
        <f>SUMIFS(COT!O:O,COT!$A:$A,YEAR(daily!$A260),COT!$B:$B,WEEKNUM(daily!$A260))</f>
        <v>41</v>
      </c>
      <c r="Y260">
        <f>SUMIFS(COT!P:P,COT!$A:$A,YEAR(daily!$A260),COT!$B:$B,WEEKNUM(daily!$A260))</f>
        <v>70</v>
      </c>
      <c r="Z260">
        <f>SUMIFS(COT!Q:Q,COT!$A:$A,YEAR(daily!$A260),COT!$B:$B,WEEKNUM(daily!$A260))</f>
        <v>72</v>
      </c>
      <c r="AA260">
        <f>SUMIFS(Saudi!B:B,Saudi!$A:$A,YEAR(daily!$A260))</f>
        <v>228.1</v>
      </c>
      <c r="AB260">
        <f>SUMIFS(Saudi!C:C,Saudi!$A:$A,YEAR(daily!$A260))</f>
        <v>255.071</v>
      </c>
      <c r="AC260">
        <f>SUMIFS(Saudi!F:F,Saudi!$A:$A,YEAR(daily!$A260))</f>
        <v>3342115</v>
      </c>
      <c r="AD260">
        <f>SUMIFS(Saudi!G:G,Saudi!$A:$A,YEAR(daily!$A260))</f>
        <v>25.930138412250688</v>
      </c>
      <c r="AE260">
        <f>SUMIFS(Saudi!H:H,Saudi!$A:$A,YEAR(daily!$A260))</f>
        <v>86661504.539659202</v>
      </c>
      <c r="AF260" s="5">
        <f t="shared" si="8"/>
        <v>3</v>
      </c>
      <c r="AG260" s="5">
        <f t="shared" si="9"/>
        <v>2001</v>
      </c>
    </row>
    <row r="261" spans="1:33">
      <c r="A261" s="3">
        <v>36964</v>
      </c>
      <c r="B261" s="1">
        <v>65525</v>
      </c>
      <c r="C261" s="1">
        <v>47357</v>
      </c>
      <c r="D261" s="1">
        <v>24676</v>
      </c>
      <c r="E261" s="1">
        <v>26.41</v>
      </c>
      <c r="F261" s="1">
        <v>26.77</v>
      </c>
      <c r="G261" s="1">
        <v>26.75</v>
      </c>
      <c r="H261" s="2">
        <v>46.9</v>
      </c>
      <c r="I261" s="2">
        <v>28.3</v>
      </c>
      <c r="J261" s="2">
        <v>78.2</v>
      </c>
      <c r="K261" s="2">
        <v>78.900000000000006</v>
      </c>
      <c r="L261">
        <f>SUMIFS(US!B:B,US!$D:$D,YEAR(daily!$A261),US!$E:$E,MONTH(daily!$A261))</f>
        <v>8978</v>
      </c>
      <c r="M261">
        <f>SUMIFS(US!C:C,US!$D:$D,YEAR(daily!$A261),US!$E:$E,MONTH(daily!$A261))</f>
        <v>19876</v>
      </c>
      <c r="N261">
        <f>SUMIFS(COT!E:E,COT!$A:$A,YEAR(daily!$A261),COT!$B:$B,WEEKNUM(daily!$A261))</f>
        <v>440036</v>
      </c>
      <c r="O261">
        <f>SUMIFS(COT!F:F,COT!$A:$A,YEAR(daily!$A261),COT!$B:$B,WEEKNUM(daily!$A261))</f>
        <v>24390</v>
      </c>
      <c r="P261">
        <f>SUMIFS(COT!G:G,COT!$A:$A,YEAR(daily!$A261),COT!$B:$B,WEEKNUM(daily!$A261))</f>
        <v>42184</v>
      </c>
      <c r="Q261">
        <f>SUMIFS(COT!H:H,COT!$A:$A,YEAR(daily!$A261),COT!$B:$B,WEEKNUM(daily!$A261))</f>
        <v>32154</v>
      </c>
      <c r="R261">
        <f>SUMIFS(COT!I:I,COT!$A:$A,YEAR(daily!$A261),COT!$B:$B,WEEKNUM(daily!$A261))</f>
        <v>349400</v>
      </c>
      <c r="S261">
        <f>SUMIFS(COT!J:J,COT!$A:$A,YEAR(daily!$A261),COT!$B:$B,WEEKNUM(daily!$A261))</f>
        <v>327062</v>
      </c>
      <c r="T261">
        <f>SUMIFS(COT!K:K,COT!$A:$A,YEAR(daily!$A261),COT!$B:$B,WEEKNUM(daily!$A261))</f>
        <v>34092</v>
      </c>
      <c r="U261">
        <f>SUMIFS(COT!L:L,COT!$A:$A,YEAR(daily!$A261),COT!$B:$B,WEEKNUM(daily!$A261))</f>
        <v>38636</v>
      </c>
      <c r="V261">
        <f>SUMIFS(COT!M:M,COT!$A:$A,YEAR(daily!$A261),COT!$B:$B,WEEKNUM(daily!$A261))</f>
        <v>29</v>
      </c>
      <c r="W261">
        <f>SUMIFS(COT!N:N,COT!$A:$A,YEAR(daily!$A261),COT!$B:$B,WEEKNUM(daily!$A261))</f>
        <v>33</v>
      </c>
      <c r="X261">
        <f>SUMIFS(COT!O:O,COT!$A:$A,YEAR(daily!$A261),COT!$B:$B,WEEKNUM(daily!$A261))</f>
        <v>41</v>
      </c>
      <c r="Y261">
        <f>SUMIFS(COT!P:P,COT!$A:$A,YEAR(daily!$A261),COT!$B:$B,WEEKNUM(daily!$A261))</f>
        <v>70</v>
      </c>
      <c r="Z261">
        <f>SUMIFS(COT!Q:Q,COT!$A:$A,YEAR(daily!$A261),COT!$B:$B,WEEKNUM(daily!$A261))</f>
        <v>72</v>
      </c>
      <c r="AA261">
        <f>SUMIFS(Saudi!B:B,Saudi!$A:$A,YEAR(daily!$A261))</f>
        <v>228.1</v>
      </c>
      <c r="AB261">
        <f>SUMIFS(Saudi!C:C,Saudi!$A:$A,YEAR(daily!$A261))</f>
        <v>255.071</v>
      </c>
      <c r="AC261">
        <f>SUMIFS(Saudi!F:F,Saudi!$A:$A,YEAR(daily!$A261))</f>
        <v>3342115</v>
      </c>
      <c r="AD261">
        <f>SUMIFS(Saudi!G:G,Saudi!$A:$A,YEAR(daily!$A261))</f>
        <v>25.930138412250688</v>
      </c>
      <c r="AE261">
        <f>SUMIFS(Saudi!H:H,Saudi!$A:$A,YEAR(daily!$A261))</f>
        <v>86661504.539659202</v>
      </c>
      <c r="AF261" s="5">
        <f t="shared" si="8"/>
        <v>3</v>
      </c>
      <c r="AG261" s="5">
        <f t="shared" si="9"/>
        <v>2001</v>
      </c>
    </row>
    <row r="262" spans="1:33">
      <c r="A262" s="3">
        <v>36965</v>
      </c>
      <c r="B262" s="1">
        <v>61543</v>
      </c>
      <c r="C262" s="1">
        <v>49218</v>
      </c>
      <c r="D262" s="1">
        <v>26115</v>
      </c>
      <c r="E262" s="1">
        <v>26.55</v>
      </c>
      <c r="F262" s="1">
        <v>26.97</v>
      </c>
      <c r="G262" s="1">
        <v>27.01</v>
      </c>
      <c r="H262" s="2">
        <v>46.9</v>
      </c>
      <c r="I262" s="2">
        <v>28.3</v>
      </c>
      <c r="J262" s="2">
        <v>78.2</v>
      </c>
      <c r="K262" s="2">
        <v>78.900000000000006</v>
      </c>
      <c r="L262">
        <f>SUMIFS(US!B:B,US!$D:$D,YEAR(daily!$A262),US!$E:$E,MONTH(daily!$A262))</f>
        <v>8978</v>
      </c>
      <c r="M262">
        <f>SUMIFS(US!C:C,US!$D:$D,YEAR(daily!$A262),US!$E:$E,MONTH(daily!$A262))</f>
        <v>19876</v>
      </c>
      <c r="N262">
        <f>SUMIFS(COT!E:E,COT!$A:$A,YEAR(daily!$A262),COT!$B:$B,WEEKNUM(daily!$A262))</f>
        <v>440036</v>
      </c>
      <c r="O262">
        <f>SUMIFS(COT!F:F,COT!$A:$A,YEAR(daily!$A262),COT!$B:$B,WEEKNUM(daily!$A262))</f>
        <v>24390</v>
      </c>
      <c r="P262">
        <f>SUMIFS(COT!G:G,COT!$A:$A,YEAR(daily!$A262),COT!$B:$B,WEEKNUM(daily!$A262))</f>
        <v>42184</v>
      </c>
      <c r="Q262">
        <f>SUMIFS(COT!H:H,COT!$A:$A,YEAR(daily!$A262),COT!$B:$B,WEEKNUM(daily!$A262))</f>
        <v>32154</v>
      </c>
      <c r="R262">
        <f>SUMIFS(COT!I:I,COT!$A:$A,YEAR(daily!$A262),COT!$B:$B,WEEKNUM(daily!$A262))</f>
        <v>349400</v>
      </c>
      <c r="S262">
        <f>SUMIFS(COT!J:J,COT!$A:$A,YEAR(daily!$A262),COT!$B:$B,WEEKNUM(daily!$A262))</f>
        <v>327062</v>
      </c>
      <c r="T262">
        <f>SUMIFS(COT!K:K,COT!$A:$A,YEAR(daily!$A262),COT!$B:$B,WEEKNUM(daily!$A262))</f>
        <v>34092</v>
      </c>
      <c r="U262">
        <f>SUMIFS(COT!L:L,COT!$A:$A,YEAR(daily!$A262),COT!$B:$B,WEEKNUM(daily!$A262))</f>
        <v>38636</v>
      </c>
      <c r="V262">
        <f>SUMIFS(COT!M:M,COT!$A:$A,YEAR(daily!$A262),COT!$B:$B,WEEKNUM(daily!$A262))</f>
        <v>29</v>
      </c>
      <c r="W262">
        <f>SUMIFS(COT!N:N,COT!$A:$A,YEAR(daily!$A262),COT!$B:$B,WEEKNUM(daily!$A262))</f>
        <v>33</v>
      </c>
      <c r="X262">
        <f>SUMIFS(COT!O:O,COT!$A:$A,YEAR(daily!$A262),COT!$B:$B,WEEKNUM(daily!$A262))</f>
        <v>41</v>
      </c>
      <c r="Y262">
        <f>SUMIFS(COT!P:P,COT!$A:$A,YEAR(daily!$A262),COT!$B:$B,WEEKNUM(daily!$A262))</f>
        <v>70</v>
      </c>
      <c r="Z262">
        <f>SUMIFS(COT!Q:Q,COT!$A:$A,YEAR(daily!$A262),COT!$B:$B,WEEKNUM(daily!$A262))</f>
        <v>72</v>
      </c>
      <c r="AA262">
        <f>SUMIFS(Saudi!B:B,Saudi!$A:$A,YEAR(daily!$A262))</f>
        <v>228.1</v>
      </c>
      <c r="AB262">
        <f>SUMIFS(Saudi!C:C,Saudi!$A:$A,YEAR(daily!$A262))</f>
        <v>255.071</v>
      </c>
      <c r="AC262">
        <f>SUMIFS(Saudi!F:F,Saudi!$A:$A,YEAR(daily!$A262))</f>
        <v>3342115</v>
      </c>
      <c r="AD262">
        <f>SUMIFS(Saudi!G:G,Saudi!$A:$A,YEAR(daily!$A262))</f>
        <v>25.930138412250688</v>
      </c>
      <c r="AE262">
        <f>SUMIFS(Saudi!H:H,Saudi!$A:$A,YEAR(daily!$A262))</f>
        <v>86661504.539659202</v>
      </c>
      <c r="AF262" s="5">
        <f t="shared" si="8"/>
        <v>3</v>
      </c>
      <c r="AG262" s="5">
        <f t="shared" si="9"/>
        <v>2001</v>
      </c>
    </row>
    <row r="263" spans="1:33">
      <c r="A263" s="3">
        <v>36966</v>
      </c>
      <c r="B263" s="1">
        <v>38773</v>
      </c>
      <c r="C263" s="1">
        <v>51206</v>
      </c>
      <c r="D263" s="1">
        <v>27386</v>
      </c>
      <c r="E263" s="1">
        <v>26.74</v>
      </c>
      <c r="F263" s="1">
        <v>26.99</v>
      </c>
      <c r="G263" s="1">
        <v>26.98</v>
      </c>
      <c r="H263" s="2">
        <v>46.9</v>
      </c>
      <c r="I263" s="2">
        <v>28.3</v>
      </c>
      <c r="J263" s="2">
        <v>78.2</v>
      </c>
      <c r="K263" s="2">
        <v>78.900000000000006</v>
      </c>
      <c r="L263">
        <f>SUMIFS(US!B:B,US!$D:$D,YEAR(daily!$A263),US!$E:$E,MONTH(daily!$A263))</f>
        <v>8978</v>
      </c>
      <c r="M263">
        <f>SUMIFS(US!C:C,US!$D:$D,YEAR(daily!$A263),US!$E:$E,MONTH(daily!$A263))</f>
        <v>19876</v>
      </c>
      <c r="N263">
        <f>SUMIFS(COT!E:E,COT!$A:$A,YEAR(daily!$A263),COT!$B:$B,WEEKNUM(daily!$A263))</f>
        <v>440036</v>
      </c>
      <c r="O263">
        <f>SUMIFS(COT!F:F,COT!$A:$A,YEAR(daily!$A263),COT!$B:$B,WEEKNUM(daily!$A263))</f>
        <v>24390</v>
      </c>
      <c r="P263">
        <f>SUMIFS(COT!G:G,COT!$A:$A,YEAR(daily!$A263),COT!$B:$B,WEEKNUM(daily!$A263))</f>
        <v>42184</v>
      </c>
      <c r="Q263">
        <f>SUMIFS(COT!H:H,COT!$A:$A,YEAR(daily!$A263),COT!$B:$B,WEEKNUM(daily!$A263))</f>
        <v>32154</v>
      </c>
      <c r="R263">
        <f>SUMIFS(COT!I:I,COT!$A:$A,YEAR(daily!$A263),COT!$B:$B,WEEKNUM(daily!$A263))</f>
        <v>349400</v>
      </c>
      <c r="S263">
        <f>SUMIFS(COT!J:J,COT!$A:$A,YEAR(daily!$A263),COT!$B:$B,WEEKNUM(daily!$A263))</f>
        <v>327062</v>
      </c>
      <c r="T263">
        <f>SUMIFS(COT!K:K,COT!$A:$A,YEAR(daily!$A263),COT!$B:$B,WEEKNUM(daily!$A263))</f>
        <v>34092</v>
      </c>
      <c r="U263">
        <f>SUMIFS(COT!L:L,COT!$A:$A,YEAR(daily!$A263),COT!$B:$B,WEEKNUM(daily!$A263))</f>
        <v>38636</v>
      </c>
      <c r="V263">
        <f>SUMIFS(COT!M:M,COT!$A:$A,YEAR(daily!$A263),COT!$B:$B,WEEKNUM(daily!$A263))</f>
        <v>29</v>
      </c>
      <c r="W263">
        <f>SUMIFS(COT!N:N,COT!$A:$A,YEAR(daily!$A263),COT!$B:$B,WEEKNUM(daily!$A263))</f>
        <v>33</v>
      </c>
      <c r="X263">
        <f>SUMIFS(COT!O:O,COT!$A:$A,YEAR(daily!$A263),COT!$B:$B,WEEKNUM(daily!$A263))</f>
        <v>41</v>
      </c>
      <c r="Y263">
        <f>SUMIFS(COT!P:P,COT!$A:$A,YEAR(daily!$A263),COT!$B:$B,WEEKNUM(daily!$A263))</f>
        <v>70</v>
      </c>
      <c r="Z263">
        <f>SUMIFS(COT!Q:Q,COT!$A:$A,YEAR(daily!$A263),COT!$B:$B,WEEKNUM(daily!$A263))</f>
        <v>72</v>
      </c>
      <c r="AA263">
        <f>SUMIFS(Saudi!B:B,Saudi!$A:$A,YEAR(daily!$A263))</f>
        <v>228.1</v>
      </c>
      <c r="AB263">
        <f>SUMIFS(Saudi!C:C,Saudi!$A:$A,YEAR(daily!$A263))</f>
        <v>255.071</v>
      </c>
      <c r="AC263">
        <f>SUMIFS(Saudi!F:F,Saudi!$A:$A,YEAR(daily!$A263))</f>
        <v>3342115</v>
      </c>
      <c r="AD263">
        <f>SUMIFS(Saudi!G:G,Saudi!$A:$A,YEAR(daily!$A263))</f>
        <v>25.930138412250688</v>
      </c>
      <c r="AE263">
        <f>SUMIFS(Saudi!H:H,Saudi!$A:$A,YEAR(daily!$A263))</f>
        <v>86661504.539659202</v>
      </c>
      <c r="AF263" s="5">
        <f t="shared" si="8"/>
        <v>3</v>
      </c>
      <c r="AG263" s="5">
        <f t="shared" si="9"/>
        <v>2001</v>
      </c>
    </row>
    <row r="264" spans="1:33">
      <c r="A264" s="3">
        <v>36969</v>
      </c>
      <c r="B264" s="1">
        <v>29034</v>
      </c>
      <c r="C264" s="1">
        <v>52743</v>
      </c>
      <c r="D264" s="1">
        <v>27486</v>
      </c>
      <c r="E264" s="1">
        <v>26.15</v>
      </c>
      <c r="F264" s="1">
        <v>26.6</v>
      </c>
      <c r="G264" s="1">
        <v>26.65</v>
      </c>
      <c r="H264" s="2">
        <v>46.9</v>
      </c>
      <c r="I264" s="2">
        <v>28.3</v>
      </c>
      <c r="J264" s="2">
        <v>78.2</v>
      </c>
      <c r="K264" s="2">
        <v>78.900000000000006</v>
      </c>
      <c r="L264">
        <f>SUMIFS(US!B:B,US!$D:$D,YEAR(daily!$A264),US!$E:$E,MONTH(daily!$A264))</f>
        <v>8978</v>
      </c>
      <c r="M264">
        <f>SUMIFS(US!C:C,US!$D:$D,YEAR(daily!$A264),US!$E:$E,MONTH(daily!$A264))</f>
        <v>19876</v>
      </c>
      <c r="N264">
        <f>SUMIFS(COT!E:E,COT!$A:$A,YEAR(daily!$A264),COT!$B:$B,WEEKNUM(daily!$A264))</f>
        <v>438573</v>
      </c>
      <c r="O264">
        <f>SUMIFS(COT!F:F,COT!$A:$A,YEAR(daily!$A264),COT!$B:$B,WEEKNUM(daily!$A264))</f>
        <v>19583</v>
      </c>
      <c r="P264">
        <f>SUMIFS(COT!G:G,COT!$A:$A,YEAR(daily!$A264),COT!$B:$B,WEEKNUM(daily!$A264))</f>
        <v>49894</v>
      </c>
      <c r="Q264">
        <f>SUMIFS(COT!H:H,COT!$A:$A,YEAR(daily!$A264),COT!$B:$B,WEEKNUM(daily!$A264))</f>
        <v>26451</v>
      </c>
      <c r="R264">
        <f>SUMIFS(COT!I:I,COT!$A:$A,YEAR(daily!$A264),COT!$B:$B,WEEKNUM(daily!$A264))</f>
        <v>358786</v>
      </c>
      <c r="S264">
        <f>SUMIFS(COT!J:J,COT!$A:$A,YEAR(daily!$A264),COT!$B:$B,WEEKNUM(daily!$A264))</f>
        <v>321076</v>
      </c>
      <c r="T264">
        <f>SUMIFS(COT!K:K,COT!$A:$A,YEAR(daily!$A264),COT!$B:$B,WEEKNUM(daily!$A264))</f>
        <v>33753</v>
      </c>
      <c r="U264">
        <f>SUMIFS(COT!L:L,COT!$A:$A,YEAR(daily!$A264),COT!$B:$B,WEEKNUM(daily!$A264))</f>
        <v>41152</v>
      </c>
      <c r="V264">
        <f>SUMIFS(COT!M:M,COT!$A:$A,YEAR(daily!$A264),COT!$B:$B,WEEKNUM(daily!$A264))</f>
        <v>19</v>
      </c>
      <c r="W264">
        <f>SUMIFS(COT!N:N,COT!$A:$A,YEAR(daily!$A264),COT!$B:$B,WEEKNUM(daily!$A264))</f>
        <v>41</v>
      </c>
      <c r="X264">
        <f>SUMIFS(COT!O:O,COT!$A:$A,YEAR(daily!$A264),COT!$B:$B,WEEKNUM(daily!$A264))</f>
        <v>34</v>
      </c>
      <c r="Y264">
        <f>SUMIFS(COT!P:P,COT!$A:$A,YEAR(daily!$A264),COT!$B:$B,WEEKNUM(daily!$A264))</f>
        <v>75</v>
      </c>
      <c r="Z264">
        <f>SUMIFS(COT!Q:Q,COT!$A:$A,YEAR(daily!$A264),COT!$B:$B,WEEKNUM(daily!$A264))</f>
        <v>74</v>
      </c>
      <c r="AA264">
        <f>SUMIFS(Saudi!B:B,Saudi!$A:$A,YEAR(daily!$A264))</f>
        <v>228.1</v>
      </c>
      <c r="AB264">
        <f>SUMIFS(Saudi!C:C,Saudi!$A:$A,YEAR(daily!$A264))</f>
        <v>255.071</v>
      </c>
      <c r="AC264">
        <f>SUMIFS(Saudi!F:F,Saudi!$A:$A,YEAR(daily!$A264))</f>
        <v>3342115</v>
      </c>
      <c r="AD264">
        <f>SUMIFS(Saudi!G:G,Saudi!$A:$A,YEAR(daily!$A264))</f>
        <v>25.930138412250688</v>
      </c>
      <c r="AE264">
        <f>SUMIFS(Saudi!H:H,Saudi!$A:$A,YEAR(daily!$A264))</f>
        <v>86661504.539659202</v>
      </c>
      <c r="AF264" s="5">
        <f t="shared" si="8"/>
        <v>3</v>
      </c>
      <c r="AG264" s="5">
        <f t="shared" si="9"/>
        <v>2001</v>
      </c>
    </row>
    <row r="265" spans="1:33">
      <c r="A265" s="3">
        <v>36970</v>
      </c>
      <c r="B265" s="1">
        <v>22600</v>
      </c>
      <c r="C265" s="1">
        <v>55112</v>
      </c>
      <c r="D265" s="1">
        <v>27113</v>
      </c>
      <c r="E265" s="1">
        <v>25.96</v>
      </c>
      <c r="F265" s="1">
        <v>26.24</v>
      </c>
      <c r="G265" s="1">
        <v>26.27</v>
      </c>
      <c r="H265" s="2">
        <v>46.9</v>
      </c>
      <c r="I265" s="2">
        <v>28.3</v>
      </c>
      <c r="J265" s="2">
        <v>78.2</v>
      </c>
      <c r="K265" s="2">
        <v>78.900000000000006</v>
      </c>
      <c r="L265">
        <f>SUMIFS(US!B:B,US!$D:$D,YEAR(daily!$A265),US!$E:$E,MONTH(daily!$A265))</f>
        <v>8978</v>
      </c>
      <c r="M265">
        <f>SUMIFS(US!C:C,US!$D:$D,YEAR(daily!$A265),US!$E:$E,MONTH(daily!$A265))</f>
        <v>19876</v>
      </c>
      <c r="N265">
        <f>SUMIFS(COT!E:E,COT!$A:$A,YEAR(daily!$A265),COT!$B:$B,WEEKNUM(daily!$A265))</f>
        <v>438573</v>
      </c>
      <c r="O265">
        <f>SUMIFS(COT!F:F,COT!$A:$A,YEAR(daily!$A265),COT!$B:$B,WEEKNUM(daily!$A265))</f>
        <v>19583</v>
      </c>
      <c r="P265">
        <f>SUMIFS(COT!G:G,COT!$A:$A,YEAR(daily!$A265),COT!$B:$B,WEEKNUM(daily!$A265))</f>
        <v>49894</v>
      </c>
      <c r="Q265">
        <f>SUMIFS(COT!H:H,COT!$A:$A,YEAR(daily!$A265),COT!$B:$B,WEEKNUM(daily!$A265))</f>
        <v>26451</v>
      </c>
      <c r="R265">
        <f>SUMIFS(COT!I:I,COT!$A:$A,YEAR(daily!$A265),COT!$B:$B,WEEKNUM(daily!$A265))</f>
        <v>358786</v>
      </c>
      <c r="S265">
        <f>SUMIFS(COT!J:J,COT!$A:$A,YEAR(daily!$A265),COT!$B:$B,WEEKNUM(daily!$A265))</f>
        <v>321076</v>
      </c>
      <c r="T265">
        <f>SUMIFS(COT!K:K,COT!$A:$A,YEAR(daily!$A265),COT!$B:$B,WEEKNUM(daily!$A265))</f>
        <v>33753</v>
      </c>
      <c r="U265">
        <f>SUMIFS(COT!L:L,COT!$A:$A,YEAR(daily!$A265),COT!$B:$B,WEEKNUM(daily!$A265))</f>
        <v>41152</v>
      </c>
      <c r="V265">
        <f>SUMIFS(COT!M:M,COT!$A:$A,YEAR(daily!$A265),COT!$B:$B,WEEKNUM(daily!$A265))</f>
        <v>19</v>
      </c>
      <c r="W265">
        <f>SUMIFS(COT!N:N,COT!$A:$A,YEAR(daily!$A265),COT!$B:$B,WEEKNUM(daily!$A265))</f>
        <v>41</v>
      </c>
      <c r="X265">
        <f>SUMIFS(COT!O:O,COT!$A:$A,YEAR(daily!$A265),COT!$B:$B,WEEKNUM(daily!$A265))</f>
        <v>34</v>
      </c>
      <c r="Y265">
        <f>SUMIFS(COT!P:P,COT!$A:$A,YEAR(daily!$A265),COT!$B:$B,WEEKNUM(daily!$A265))</f>
        <v>75</v>
      </c>
      <c r="Z265">
        <f>SUMIFS(COT!Q:Q,COT!$A:$A,YEAR(daily!$A265),COT!$B:$B,WEEKNUM(daily!$A265))</f>
        <v>74</v>
      </c>
      <c r="AA265">
        <f>SUMIFS(Saudi!B:B,Saudi!$A:$A,YEAR(daily!$A265))</f>
        <v>228.1</v>
      </c>
      <c r="AB265">
        <f>SUMIFS(Saudi!C:C,Saudi!$A:$A,YEAR(daily!$A265))</f>
        <v>255.071</v>
      </c>
      <c r="AC265">
        <f>SUMIFS(Saudi!F:F,Saudi!$A:$A,YEAR(daily!$A265))</f>
        <v>3342115</v>
      </c>
      <c r="AD265">
        <f>SUMIFS(Saudi!G:G,Saudi!$A:$A,YEAR(daily!$A265))</f>
        <v>25.930138412250688</v>
      </c>
      <c r="AE265">
        <f>SUMIFS(Saudi!H:H,Saudi!$A:$A,YEAR(daily!$A265))</f>
        <v>86661504.539659202</v>
      </c>
      <c r="AF265" s="5">
        <f t="shared" si="8"/>
        <v>3</v>
      </c>
      <c r="AG265" s="5">
        <f t="shared" si="9"/>
        <v>2001</v>
      </c>
    </row>
    <row r="266" spans="1:33">
      <c r="A266" s="3">
        <v>36971</v>
      </c>
      <c r="B266" s="1">
        <v>130244</v>
      </c>
      <c r="C266" s="1">
        <v>27915</v>
      </c>
      <c r="D266" s="1">
        <v>18108</v>
      </c>
      <c r="E266" s="1">
        <v>26.8</v>
      </c>
      <c r="F266" s="1">
        <v>26.83</v>
      </c>
      <c r="G266" s="1">
        <v>26.72</v>
      </c>
      <c r="H266" s="2">
        <v>46.9</v>
      </c>
      <c r="I266" s="2">
        <v>28.3</v>
      </c>
      <c r="J266" s="2">
        <v>78.2</v>
      </c>
      <c r="K266" s="2">
        <v>78.900000000000006</v>
      </c>
      <c r="L266">
        <f>SUMIFS(US!B:B,US!$D:$D,YEAR(daily!$A266),US!$E:$E,MONTH(daily!$A266))</f>
        <v>8978</v>
      </c>
      <c r="M266">
        <f>SUMIFS(US!C:C,US!$D:$D,YEAR(daily!$A266),US!$E:$E,MONTH(daily!$A266))</f>
        <v>19876</v>
      </c>
      <c r="N266">
        <f>SUMIFS(COT!E:E,COT!$A:$A,YEAR(daily!$A266),COT!$B:$B,WEEKNUM(daily!$A266))</f>
        <v>438573</v>
      </c>
      <c r="O266">
        <f>SUMIFS(COT!F:F,COT!$A:$A,YEAR(daily!$A266),COT!$B:$B,WEEKNUM(daily!$A266))</f>
        <v>19583</v>
      </c>
      <c r="P266">
        <f>SUMIFS(COT!G:G,COT!$A:$A,YEAR(daily!$A266),COT!$B:$B,WEEKNUM(daily!$A266))</f>
        <v>49894</v>
      </c>
      <c r="Q266">
        <f>SUMIFS(COT!H:H,COT!$A:$A,YEAR(daily!$A266),COT!$B:$B,WEEKNUM(daily!$A266))</f>
        <v>26451</v>
      </c>
      <c r="R266">
        <f>SUMIFS(COT!I:I,COT!$A:$A,YEAR(daily!$A266),COT!$B:$B,WEEKNUM(daily!$A266))</f>
        <v>358786</v>
      </c>
      <c r="S266">
        <f>SUMIFS(COT!J:J,COT!$A:$A,YEAR(daily!$A266),COT!$B:$B,WEEKNUM(daily!$A266))</f>
        <v>321076</v>
      </c>
      <c r="T266">
        <f>SUMIFS(COT!K:K,COT!$A:$A,YEAR(daily!$A266),COT!$B:$B,WEEKNUM(daily!$A266))</f>
        <v>33753</v>
      </c>
      <c r="U266">
        <f>SUMIFS(COT!L:L,COT!$A:$A,YEAR(daily!$A266),COT!$B:$B,WEEKNUM(daily!$A266))</f>
        <v>41152</v>
      </c>
      <c r="V266">
        <f>SUMIFS(COT!M:M,COT!$A:$A,YEAR(daily!$A266),COT!$B:$B,WEEKNUM(daily!$A266))</f>
        <v>19</v>
      </c>
      <c r="W266">
        <f>SUMIFS(COT!N:N,COT!$A:$A,YEAR(daily!$A266),COT!$B:$B,WEEKNUM(daily!$A266))</f>
        <v>41</v>
      </c>
      <c r="X266">
        <f>SUMIFS(COT!O:O,COT!$A:$A,YEAR(daily!$A266),COT!$B:$B,WEEKNUM(daily!$A266))</f>
        <v>34</v>
      </c>
      <c r="Y266">
        <f>SUMIFS(COT!P:P,COT!$A:$A,YEAR(daily!$A266),COT!$B:$B,WEEKNUM(daily!$A266))</f>
        <v>75</v>
      </c>
      <c r="Z266">
        <f>SUMIFS(COT!Q:Q,COT!$A:$A,YEAR(daily!$A266),COT!$B:$B,WEEKNUM(daily!$A266))</f>
        <v>74</v>
      </c>
      <c r="AA266">
        <f>SUMIFS(Saudi!B:B,Saudi!$A:$A,YEAR(daily!$A266))</f>
        <v>228.1</v>
      </c>
      <c r="AB266">
        <f>SUMIFS(Saudi!C:C,Saudi!$A:$A,YEAR(daily!$A266))</f>
        <v>255.071</v>
      </c>
      <c r="AC266">
        <f>SUMIFS(Saudi!F:F,Saudi!$A:$A,YEAR(daily!$A266))</f>
        <v>3342115</v>
      </c>
      <c r="AD266">
        <f>SUMIFS(Saudi!G:G,Saudi!$A:$A,YEAR(daily!$A266))</f>
        <v>25.930138412250688</v>
      </c>
      <c r="AE266">
        <f>SUMIFS(Saudi!H:H,Saudi!$A:$A,YEAR(daily!$A266))</f>
        <v>86661504.539659202</v>
      </c>
      <c r="AF266" s="5">
        <f t="shared" si="8"/>
        <v>3</v>
      </c>
      <c r="AG266" s="5">
        <f t="shared" si="9"/>
        <v>2001</v>
      </c>
    </row>
    <row r="267" spans="1:33">
      <c r="A267" s="3">
        <v>36972</v>
      </c>
      <c r="B267" s="1">
        <v>126321</v>
      </c>
      <c r="C267" s="1">
        <v>28738</v>
      </c>
      <c r="D267" s="1">
        <v>17735</v>
      </c>
      <c r="E267" s="1">
        <v>26.54</v>
      </c>
      <c r="F267" s="1">
        <v>26.64</v>
      </c>
      <c r="G267" s="1">
        <v>26.5</v>
      </c>
      <c r="H267" s="2">
        <v>46.9</v>
      </c>
      <c r="I267" s="2">
        <v>28.3</v>
      </c>
      <c r="J267" s="2">
        <v>78.2</v>
      </c>
      <c r="K267" s="2">
        <v>78.900000000000006</v>
      </c>
      <c r="L267">
        <f>SUMIFS(US!B:B,US!$D:$D,YEAR(daily!$A267),US!$E:$E,MONTH(daily!$A267))</f>
        <v>8978</v>
      </c>
      <c r="M267">
        <f>SUMIFS(US!C:C,US!$D:$D,YEAR(daily!$A267),US!$E:$E,MONTH(daily!$A267))</f>
        <v>19876</v>
      </c>
      <c r="N267">
        <f>SUMIFS(COT!E:E,COT!$A:$A,YEAR(daily!$A267),COT!$B:$B,WEEKNUM(daily!$A267))</f>
        <v>438573</v>
      </c>
      <c r="O267">
        <f>SUMIFS(COT!F:F,COT!$A:$A,YEAR(daily!$A267),COT!$B:$B,WEEKNUM(daily!$A267))</f>
        <v>19583</v>
      </c>
      <c r="P267">
        <f>SUMIFS(COT!G:G,COT!$A:$A,YEAR(daily!$A267),COT!$B:$B,WEEKNUM(daily!$A267))</f>
        <v>49894</v>
      </c>
      <c r="Q267">
        <f>SUMIFS(COT!H:H,COT!$A:$A,YEAR(daily!$A267),COT!$B:$B,WEEKNUM(daily!$A267))</f>
        <v>26451</v>
      </c>
      <c r="R267">
        <f>SUMIFS(COT!I:I,COT!$A:$A,YEAR(daily!$A267),COT!$B:$B,WEEKNUM(daily!$A267))</f>
        <v>358786</v>
      </c>
      <c r="S267">
        <f>SUMIFS(COT!J:J,COT!$A:$A,YEAR(daily!$A267),COT!$B:$B,WEEKNUM(daily!$A267))</f>
        <v>321076</v>
      </c>
      <c r="T267">
        <f>SUMIFS(COT!K:K,COT!$A:$A,YEAR(daily!$A267),COT!$B:$B,WEEKNUM(daily!$A267))</f>
        <v>33753</v>
      </c>
      <c r="U267">
        <f>SUMIFS(COT!L:L,COT!$A:$A,YEAR(daily!$A267),COT!$B:$B,WEEKNUM(daily!$A267))</f>
        <v>41152</v>
      </c>
      <c r="V267">
        <f>SUMIFS(COT!M:M,COT!$A:$A,YEAR(daily!$A267),COT!$B:$B,WEEKNUM(daily!$A267))</f>
        <v>19</v>
      </c>
      <c r="W267">
        <f>SUMIFS(COT!N:N,COT!$A:$A,YEAR(daily!$A267),COT!$B:$B,WEEKNUM(daily!$A267))</f>
        <v>41</v>
      </c>
      <c r="X267">
        <f>SUMIFS(COT!O:O,COT!$A:$A,YEAR(daily!$A267),COT!$B:$B,WEEKNUM(daily!$A267))</f>
        <v>34</v>
      </c>
      <c r="Y267">
        <f>SUMIFS(COT!P:P,COT!$A:$A,YEAR(daily!$A267),COT!$B:$B,WEEKNUM(daily!$A267))</f>
        <v>75</v>
      </c>
      <c r="Z267">
        <f>SUMIFS(COT!Q:Q,COT!$A:$A,YEAR(daily!$A267),COT!$B:$B,WEEKNUM(daily!$A267))</f>
        <v>74</v>
      </c>
      <c r="AA267">
        <f>SUMIFS(Saudi!B:B,Saudi!$A:$A,YEAR(daily!$A267))</f>
        <v>228.1</v>
      </c>
      <c r="AB267">
        <f>SUMIFS(Saudi!C:C,Saudi!$A:$A,YEAR(daily!$A267))</f>
        <v>255.071</v>
      </c>
      <c r="AC267">
        <f>SUMIFS(Saudi!F:F,Saudi!$A:$A,YEAR(daily!$A267))</f>
        <v>3342115</v>
      </c>
      <c r="AD267">
        <f>SUMIFS(Saudi!G:G,Saudi!$A:$A,YEAR(daily!$A267))</f>
        <v>25.930138412250688</v>
      </c>
      <c r="AE267">
        <f>SUMIFS(Saudi!H:H,Saudi!$A:$A,YEAR(daily!$A267))</f>
        <v>86661504.539659202</v>
      </c>
      <c r="AF267" s="5">
        <f t="shared" si="8"/>
        <v>3</v>
      </c>
      <c r="AG267" s="5">
        <f t="shared" si="9"/>
        <v>2001</v>
      </c>
    </row>
    <row r="268" spans="1:33">
      <c r="A268" s="3">
        <v>36973</v>
      </c>
      <c r="B268" s="1">
        <v>126170</v>
      </c>
      <c r="C268" s="1">
        <v>28237</v>
      </c>
      <c r="D268" s="1">
        <v>17498</v>
      </c>
      <c r="E268" s="1">
        <v>27.3</v>
      </c>
      <c r="F268" s="1">
        <v>27.25</v>
      </c>
      <c r="G268" s="1">
        <v>27.08</v>
      </c>
      <c r="H268" s="2">
        <v>46.9</v>
      </c>
      <c r="I268" s="2">
        <v>28.3</v>
      </c>
      <c r="J268" s="2">
        <v>78.2</v>
      </c>
      <c r="K268" s="2">
        <v>78.900000000000006</v>
      </c>
      <c r="L268">
        <f>SUMIFS(US!B:B,US!$D:$D,YEAR(daily!$A268),US!$E:$E,MONTH(daily!$A268))</f>
        <v>8978</v>
      </c>
      <c r="M268">
        <f>SUMIFS(US!C:C,US!$D:$D,YEAR(daily!$A268),US!$E:$E,MONTH(daily!$A268))</f>
        <v>19876</v>
      </c>
      <c r="N268">
        <f>SUMIFS(COT!E:E,COT!$A:$A,YEAR(daily!$A268),COT!$B:$B,WEEKNUM(daily!$A268))</f>
        <v>438573</v>
      </c>
      <c r="O268">
        <f>SUMIFS(COT!F:F,COT!$A:$A,YEAR(daily!$A268),COT!$B:$B,WEEKNUM(daily!$A268))</f>
        <v>19583</v>
      </c>
      <c r="P268">
        <f>SUMIFS(COT!G:G,COT!$A:$A,YEAR(daily!$A268),COT!$B:$B,WEEKNUM(daily!$A268))</f>
        <v>49894</v>
      </c>
      <c r="Q268">
        <f>SUMIFS(COT!H:H,COT!$A:$A,YEAR(daily!$A268),COT!$B:$B,WEEKNUM(daily!$A268))</f>
        <v>26451</v>
      </c>
      <c r="R268">
        <f>SUMIFS(COT!I:I,COT!$A:$A,YEAR(daily!$A268),COT!$B:$B,WEEKNUM(daily!$A268))</f>
        <v>358786</v>
      </c>
      <c r="S268">
        <f>SUMIFS(COT!J:J,COT!$A:$A,YEAR(daily!$A268),COT!$B:$B,WEEKNUM(daily!$A268))</f>
        <v>321076</v>
      </c>
      <c r="T268">
        <f>SUMIFS(COT!K:K,COT!$A:$A,YEAR(daily!$A268),COT!$B:$B,WEEKNUM(daily!$A268))</f>
        <v>33753</v>
      </c>
      <c r="U268">
        <f>SUMIFS(COT!L:L,COT!$A:$A,YEAR(daily!$A268),COT!$B:$B,WEEKNUM(daily!$A268))</f>
        <v>41152</v>
      </c>
      <c r="V268">
        <f>SUMIFS(COT!M:M,COT!$A:$A,YEAR(daily!$A268),COT!$B:$B,WEEKNUM(daily!$A268))</f>
        <v>19</v>
      </c>
      <c r="W268">
        <f>SUMIFS(COT!N:N,COT!$A:$A,YEAR(daily!$A268),COT!$B:$B,WEEKNUM(daily!$A268))</f>
        <v>41</v>
      </c>
      <c r="X268">
        <f>SUMIFS(COT!O:O,COT!$A:$A,YEAR(daily!$A268),COT!$B:$B,WEEKNUM(daily!$A268))</f>
        <v>34</v>
      </c>
      <c r="Y268">
        <f>SUMIFS(COT!P:P,COT!$A:$A,YEAR(daily!$A268),COT!$B:$B,WEEKNUM(daily!$A268))</f>
        <v>75</v>
      </c>
      <c r="Z268">
        <f>SUMIFS(COT!Q:Q,COT!$A:$A,YEAR(daily!$A268),COT!$B:$B,WEEKNUM(daily!$A268))</f>
        <v>74</v>
      </c>
      <c r="AA268">
        <f>SUMIFS(Saudi!B:B,Saudi!$A:$A,YEAR(daily!$A268))</f>
        <v>228.1</v>
      </c>
      <c r="AB268">
        <f>SUMIFS(Saudi!C:C,Saudi!$A:$A,YEAR(daily!$A268))</f>
        <v>255.071</v>
      </c>
      <c r="AC268">
        <f>SUMIFS(Saudi!F:F,Saudi!$A:$A,YEAR(daily!$A268))</f>
        <v>3342115</v>
      </c>
      <c r="AD268">
        <f>SUMIFS(Saudi!G:G,Saudi!$A:$A,YEAR(daily!$A268))</f>
        <v>25.930138412250688</v>
      </c>
      <c r="AE268">
        <f>SUMIFS(Saudi!H:H,Saudi!$A:$A,YEAR(daily!$A268))</f>
        <v>86661504.539659202</v>
      </c>
      <c r="AF268" s="5">
        <f t="shared" si="8"/>
        <v>3</v>
      </c>
      <c r="AG268" s="5">
        <f t="shared" si="9"/>
        <v>2001</v>
      </c>
    </row>
    <row r="269" spans="1:33">
      <c r="A269" s="3">
        <v>36976</v>
      </c>
      <c r="B269" s="1">
        <v>124490</v>
      </c>
      <c r="C269" s="1">
        <v>29234</v>
      </c>
      <c r="D269" s="1">
        <v>18109</v>
      </c>
      <c r="E269" s="1">
        <v>27.48</v>
      </c>
      <c r="F269" s="1">
        <v>27.36</v>
      </c>
      <c r="G269" s="1">
        <v>27.16</v>
      </c>
      <c r="H269" s="2">
        <v>46.9</v>
      </c>
      <c r="I269" s="2">
        <v>28.3</v>
      </c>
      <c r="J269" s="2">
        <v>78.2</v>
      </c>
      <c r="K269" s="2">
        <v>78.900000000000006</v>
      </c>
      <c r="L269">
        <f>SUMIFS(US!B:B,US!$D:$D,YEAR(daily!$A269),US!$E:$E,MONTH(daily!$A269))</f>
        <v>8978</v>
      </c>
      <c r="M269">
        <f>SUMIFS(US!C:C,US!$D:$D,YEAR(daily!$A269),US!$E:$E,MONTH(daily!$A269))</f>
        <v>19876</v>
      </c>
      <c r="N269">
        <f>SUMIFS(COT!E:E,COT!$A:$A,YEAR(daily!$A269),COT!$B:$B,WEEKNUM(daily!$A269))</f>
        <v>431170</v>
      </c>
      <c r="O269">
        <f>SUMIFS(COT!F:F,COT!$A:$A,YEAR(daily!$A269),COT!$B:$B,WEEKNUM(daily!$A269))</f>
        <v>16129</v>
      </c>
      <c r="P269">
        <f>SUMIFS(COT!G:G,COT!$A:$A,YEAR(daily!$A269),COT!$B:$B,WEEKNUM(daily!$A269))</f>
        <v>39314</v>
      </c>
      <c r="Q269">
        <f>SUMIFS(COT!H:H,COT!$A:$A,YEAR(daily!$A269),COT!$B:$B,WEEKNUM(daily!$A269))</f>
        <v>26587</v>
      </c>
      <c r="R269">
        <f>SUMIFS(COT!I:I,COT!$A:$A,YEAR(daily!$A269),COT!$B:$B,WEEKNUM(daily!$A269))</f>
        <v>353942</v>
      </c>
      <c r="S269">
        <f>SUMIFS(COT!J:J,COT!$A:$A,YEAR(daily!$A269),COT!$B:$B,WEEKNUM(daily!$A269))</f>
        <v>323865</v>
      </c>
      <c r="T269">
        <f>SUMIFS(COT!K:K,COT!$A:$A,YEAR(daily!$A269),COT!$B:$B,WEEKNUM(daily!$A269))</f>
        <v>34512</v>
      </c>
      <c r="U269">
        <f>SUMIFS(COT!L:L,COT!$A:$A,YEAR(daily!$A269),COT!$B:$B,WEEKNUM(daily!$A269))</f>
        <v>41404</v>
      </c>
      <c r="V269">
        <f>SUMIFS(COT!M:M,COT!$A:$A,YEAR(daily!$A269),COT!$B:$B,WEEKNUM(daily!$A269))</f>
        <v>23</v>
      </c>
      <c r="W269">
        <f>SUMIFS(COT!N:N,COT!$A:$A,YEAR(daily!$A269),COT!$B:$B,WEEKNUM(daily!$A269))</f>
        <v>35</v>
      </c>
      <c r="X269">
        <f>SUMIFS(COT!O:O,COT!$A:$A,YEAR(daily!$A269),COT!$B:$B,WEEKNUM(daily!$A269))</f>
        <v>32</v>
      </c>
      <c r="Y269">
        <f>SUMIFS(COT!P:P,COT!$A:$A,YEAR(daily!$A269),COT!$B:$B,WEEKNUM(daily!$A269))</f>
        <v>77</v>
      </c>
      <c r="Z269">
        <f>SUMIFS(COT!Q:Q,COT!$A:$A,YEAR(daily!$A269),COT!$B:$B,WEEKNUM(daily!$A269))</f>
        <v>78</v>
      </c>
      <c r="AA269">
        <f>SUMIFS(Saudi!B:B,Saudi!$A:$A,YEAR(daily!$A269))</f>
        <v>228.1</v>
      </c>
      <c r="AB269">
        <f>SUMIFS(Saudi!C:C,Saudi!$A:$A,YEAR(daily!$A269))</f>
        <v>255.071</v>
      </c>
      <c r="AC269">
        <f>SUMIFS(Saudi!F:F,Saudi!$A:$A,YEAR(daily!$A269))</f>
        <v>3342115</v>
      </c>
      <c r="AD269">
        <f>SUMIFS(Saudi!G:G,Saudi!$A:$A,YEAR(daily!$A269))</f>
        <v>25.930138412250688</v>
      </c>
      <c r="AE269">
        <f>SUMIFS(Saudi!H:H,Saudi!$A:$A,YEAR(daily!$A269))</f>
        <v>86661504.539659202</v>
      </c>
      <c r="AF269" s="5">
        <f t="shared" si="8"/>
        <v>3</v>
      </c>
      <c r="AG269" s="5">
        <f t="shared" si="9"/>
        <v>2001</v>
      </c>
    </row>
    <row r="270" spans="1:33">
      <c r="A270" s="3">
        <v>36977</v>
      </c>
      <c r="B270" s="1">
        <v>123374</v>
      </c>
      <c r="C270" s="1">
        <v>29711</v>
      </c>
      <c r="D270" s="1">
        <v>18150</v>
      </c>
      <c r="E270" s="1">
        <v>27.75</v>
      </c>
      <c r="F270" s="1">
        <v>27.66</v>
      </c>
      <c r="G270" s="1">
        <v>27.4</v>
      </c>
      <c r="H270" s="2">
        <v>46.9</v>
      </c>
      <c r="I270" s="2">
        <v>28.3</v>
      </c>
      <c r="J270" s="2">
        <v>78.2</v>
      </c>
      <c r="K270" s="2">
        <v>78.900000000000006</v>
      </c>
      <c r="L270">
        <f>SUMIFS(US!B:B,US!$D:$D,YEAR(daily!$A270),US!$E:$E,MONTH(daily!$A270))</f>
        <v>8978</v>
      </c>
      <c r="M270">
        <f>SUMIFS(US!C:C,US!$D:$D,YEAR(daily!$A270),US!$E:$E,MONTH(daily!$A270))</f>
        <v>19876</v>
      </c>
      <c r="N270">
        <f>SUMIFS(COT!E:E,COT!$A:$A,YEAR(daily!$A270),COT!$B:$B,WEEKNUM(daily!$A270))</f>
        <v>431170</v>
      </c>
      <c r="O270">
        <f>SUMIFS(COT!F:F,COT!$A:$A,YEAR(daily!$A270),COT!$B:$B,WEEKNUM(daily!$A270))</f>
        <v>16129</v>
      </c>
      <c r="P270">
        <f>SUMIFS(COT!G:G,COT!$A:$A,YEAR(daily!$A270),COT!$B:$B,WEEKNUM(daily!$A270))</f>
        <v>39314</v>
      </c>
      <c r="Q270">
        <f>SUMIFS(COT!H:H,COT!$A:$A,YEAR(daily!$A270),COT!$B:$B,WEEKNUM(daily!$A270))</f>
        <v>26587</v>
      </c>
      <c r="R270">
        <f>SUMIFS(COT!I:I,COT!$A:$A,YEAR(daily!$A270),COT!$B:$B,WEEKNUM(daily!$A270))</f>
        <v>353942</v>
      </c>
      <c r="S270">
        <f>SUMIFS(COT!J:J,COT!$A:$A,YEAR(daily!$A270),COT!$B:$B,WEEKNUM(daily!$A270))</f>
        <v>323865</v>
      </c>
      <c r="T270">
        <f>SUMIFS(COT!K:K,COT!$A:$A,YEAR(daily!$A270),COT!$B:$B,WEEKNUM(daily!$A270))</f>
        <v>34512</v>
      </c>
      <c r="U270">
        <f>SUMIFS(COT!L:L,COT!$A:$A,YEAR(daily!$A270),COT!$B:$B,WEEKNUM(daily!$A270))</f>
        <v>41404</v>
      </c>
      <c r="V270">
        <f>SUMIFS(COT!M:M,COT!$A:$A,YEAR(daily!$A270),COT!$B:$B,WEEKNUM(daily!$A270))</f>
        <v>23</v>
      </c>
      <c r="W270">
        <f>SUMIFS(COT!N:N,COT!$A:$A,YEAR(daily!$A270),COT!$B:$B,WEEKNUM(daily!$A270))</f>
        <v>35</v>
      </c>
      <c r="X270">
        <f>SUMIFS(COT!O:O,COT!$A:$A,YEAR(daily!$A270),COT!$B:$B,WEEKNUM(daily!$A270))</f>
        <v>32</v>
      </c>
      <c r="Y270">
        <f>SUMIFS(COT!P:P,COT!$A:$A,YEAR(daily!$A270),COT!$B:$B,WEEKNUM(daily!$A270))</f>
        <v>77</v>
      </c>
      <c r="Z270">
        <f>SUMIFS(COT!Q:Q,COT!$A:$A,YEAR(daily!$A270),COT!$B:$B,WEEKNUM(daily!$A270))</f>
        <v>78</v>
      </c>
      <c r="AA270">
        <f>SUMIFS(Saudi!B:B,Saudi!$A:$A,YEAR(daily!$A270))</f>
        <v>228.1</v>
      </c>
      <c r="AB270">
        <f>SUMIFS(Saudi!C:C,Saudi!$A:$A,YEAR(daily!$A270))</f>
        <v>255.071</v>
      </c>
      <c r="AC270">
        <f>SUMIFS(Saudi!F:F,Saudi!$A:$A,YEAR(daily!$A270))</f>
        <v>3342115</v>
      </c>
      <c r="AD270">
        <f>SUMIFS(Saudi!G:G,Saudi!$A:$A,YEAR(daily!$A270))</f>
        <v>25.930138412250688</v>
      </c>
      <c r="AE270">
        <f>SUMIFS(Saudi!H:H,Saudi!$A:$A,YEAR(daily!$A270))</f>
        <v>86661504.539659202</v>
      </c>
      <c r="AF270" s="5">
        <f t="shared" si="8"/>
        <v>3</v>
      </c>
      <c r="AG270" s="5">
        <f t="shared" si="9"/>
        <v>2001</v>
      </c>
    </row>
    <row r="271" spans="1:33">
      <c r="A271" s="3">
        <v>36978</v>
      </c>
      <c r="B271" s="1">
        <v>121221</v>
      </c>
      <c r="C271" s="1">
        <v>31709</v>
      </c>
      <c r="D271" s="1">
        <v>18284</v>
      </c>
      <c r="E271" s="1">
        <v>26.31</v>
      </c>
      <c r="F271" s="1">
        <v>26.42</v>
      </c>
      <c r="G271" s="1">
        <v>26.21</v>
      </c>
      <c r="H271" s="2">
        <v>46.9</v>
      </c>
      <c r="I271" s="2">
        <v>28.3</v>
      </c>
      <c r="J271" s="2">
        <v>78.2</v>
      </c>
      <c r="K271" s="2">
        <v>78.900000000000006</v>
      </c>
      <c r="L271">
        <f>SUMIFS(US!B:B,US!$D:$D,YEAR(daily!$A271),US!$E:$E,MONTH(daily!$A271))</f>
        <v>8978</v>
      </c>
      <c r="M271">
        <f>SUMIFS(US!C:C,US!$D:$D,YEAR(daily!$A271),US!$E:$E,MONTH(daily!$A271))</f>
        <v>19876</v>
      </c>
      <c r="N271">
        <f>SUMIFS(COT!E:E,COT!$A:$A,YEAR(daily!$A271),COT!$B:$B,WEEKNUM(daily!$A271))</f>
        <v>431170</v>
      </c>
      <c r="O271">
        <f>SUMIFS(COT!F:F,COT!$A:$A,YEAR(daily!$A271),COT!$B:$B,WEEKNUM(daily!$A271))</f>
        <v>16129</v>
      </c>
      <c r="P271">
        <f>SUMIFS(COT!G:G,COT!$A:$A,YEAR(daily!$A271),COT!$B:$B,WEEKNUM(daily!$A271))</f>
        <v>39314</v>
      </c>
      <c r="Q271">
        <f>SUMIFS(COT!H:H,COT!$A:$A,YEAR(daily!$A271),COT!$B:$B,WEEKNUM(daily!$A271))</f>
        <v>26587</v>
      </c>
      <c r="R271">
        <f>SUMIFS(COT!I:I,COT!$A:$A,YEAR(daily!$A271),COT!$B:$B,WEEKNUM(daily!$A271))</f>
        <v>353942</v>
      </c>
      <c r="S271">
        <f>SUMIFS(COT!J:J,COT!$A:$A,YEAR(daily!$A271),COT!$B:$B,WEEKNUM(daily!$A271))</f>
        <v>323865</v>
      </c>
      <c r="T271">
        <f>SUMIFS(COT!K:K,COT!$A:$A,YEAR(daily!$A271),COT!$B:$B,WEEKNUM(daily!$A271))</f>
        <v>34512</v>
      </c>
      <c r="U271">
        <f>SUMIFS(COT!L:L,COT!$A:$A,YEAR(daily!$A271),COT!$B:$B,WEEKNUM(daily!$A271))</f>
        <v>41404</v>
      </c>
      <c r="V271">
        <f>SUMIFS(COT!M:M,COT!$A:$A,YEAR(daily!$A271),COT!$B:$B,WEEKNUM(daily!$A271))</f>
        <v>23</v>
      </c>
      <c r="W271">
        <f>SUMIFS(COT!N:N,COT!$A:$A,YEAR(daily!$A271),COT!$B:$B,WEEKNUM(daily!$A271))</f>
        <v>35</v>
      </c>
      <c r="X271">
        <f>SUMIFS(COT!O:O,COT!$A:$A,YEAR(daily!$A271),COT!$B:$B,WEEKNUM(daily!$A271))</f>
        <v>32</v>
      </c>
      <c r="Y271">
        <f>SUMIFS(COT!P:P,COT!$A:$A,YEAR(daily!$A271),COT!$B:$B,WEEKNUM(daily!$A271))</f>
        <v>77</v>
      </c>
      <c r="Z271">
        <f>SUMIFS(COT!Q:Q,COT!$A:$A,YEAR(daily!$A271),COT!$B:$B,WEEKNUM(daily!$A271))</f>
        <v>78</v>
      </c>
      <c r="AA271">
        <f>SUMIFS(Saudi!B:B,Saudi!$A:$A,YEAR(daily!$A271))</f>
        <v>228.1</v>
      </c>
      <c r="AB271">
        <f>SUMIFS(Saudi!C:C,Saudi!$A:$A,YEAR(daily!$A271))</f>
        <v>255.071</v>
      </c>
      <c r="AC271">
        <f>SUMIFS(Saudi!F:F,Saudi!$A:$A,YEAR(daily!$A271))</f>
        <v>3342115</v>
      </c>
      <c r="AD271">
        <f>SUMIFS(Saudi!G:G,Saudi!$A:$A,YEAR(daily!$A271))</f>
        <v>25.930138412250688</v>
      </c>
      <c r="AE271">
        <f>SUMIFS(Saudi!H:H,Saudi!$A:$A,YEAR(daily!$A271))</f>
        <v>86661504.539659202</v>
      </c>
      <c r="AF271" s="5">
        <f t="shared" si="8"/>
        <v>3</v>
      </c>
      <c r="AG271" s="5">
        <f t="shared" si="9"/>
        <v>2001</v>
      </c>
    </row>
    <row r="272" spans="1:33">
      <c r="A272" s="3">
        <v>36979</v>
      </c>
      <c r="B272" s="1">
        <v>123691</v>
      </c>
      <c r="C272" s="1">
        <v>34054</v>
      </c>
      <c r="D272" s="1">
        <v>18594</v>
      </c>
      <c r="E272" s="1">
        <v>26.32</v>
      </c>
      <c r="F272" s="1">
        <v>26.48</v>
      </c>
      <c r="G272" s="1">
        <v>26.34</v>
      </c>
      <c r="H272" s="2">
        <v>46.9</v>
      </c>
      <c r="I272" s="2">
        <v>28.3</v>
      </c>
      <c r="J272" s="2">
        <v>78.2</v>
      </c>
      <c r="K272" s="2">
        <v>78.900000000000006</v>
      </c>
      <c r="L272">
        <f>SUMIFS(US!B:B,US!$D:$D,YEAR(daily!$A272),US!$E:$E,MONTH(daily!$A272))</f>
        <v>8978</v>
      </c>
      <c r="M272">
        <f>SUMIFS(US!C:C,US!$D:$D,YEAR(daily!$A272),US!$E:$E,MONTH(daily!$A272))</f>
        <v>19876</v>
      </c>
      <c r="N272">
        <f>SUMIFS(COT!E:E,COT!$A:$A,YEAR(daily!$A272),COT!$B:$B,WEEKNUM(daily!$A272))</f>
        <v>431170</v>
      </c>
      <c r="O272">
        <f>SUMIFS(COT!F:F,COT!$A:$A,YEAR(daily!$A272),COT!$B:$B,WEEKNUM(daily!$A272))</f>
        <v>16129</v>
      </c>
      <c r="P272">
        <f>SUMIFS(COT!G:G,COT!$A:$A,YEAR(daily!$A272),COT!$B:$B,WEEKNUM(daily!$A272))</f>
        <v>39314</v>
      </c>
      <c r="Q272">
        <f>SUMIFS(COT!H:H,COT!$A:$A,YEAR(daily!$A272),COT!$B:$B,WEEKNUM(daily!$A272))</f>
        <v>26587</v>
      </c>
      <c r="R272">
        <f>SUMIFS(COT!I:I,COT!$A:$A,YEAR(daily!$A272),COT!$B:$B,WEEKNUM(daily!$A272))</f>
        <v>353942</v>
      </c>
      <c r="S272">
        <f>SUMIFS(COT!J:J,COT!$A:$A,YEAR(daily!$A272),COT!$B:$B,WEEKNUM(daily!$A272))</f>
        <v>323865</v>
      </c>
      <c r="T272">
        <f>SUMIFS(COT!K:K,COT!$A:$A,YEAR(daily!$A272),COT!$B:$B,WEEKNUM(daily!$A272))</f>
        <v>34512</v>
      </c>
      <c r="U272">
        <f>SUMIFS(COT!L:L,COT!$A:$A,YEAR(daily!$A272),COT!$B:$B,WEEKNUM(daily!$A272))</f>
        <v>41404</v>
      </c>
      <c r="V272">
        <f>SUMIFS(COT!M:M,COT!$A:$A,YEAR(daily!$A272),COT!$B:$B,WEEKNUM(daily!$A272))</f>
        <v>23</v>
      </c>
      <c r="W272">
        <f>SUMIFS(COT!N:N,COT!$A:$A,YEAR(daily!$A272),COT!$B:$B,WEEKNUM(daily!$A272))</f>
        <v>35</v>
      </c>
      <c r="X272">
        <f>SUMIFS(COT!O:O,COT!$A:$A,YEAR(daily!$A272),COT!$B:$B,WEEKNUM(daily!$A272))</f>
        <v>32</v>
      </c>
      <c r="Y272">
        <f>SUMIFS(COT!P:P,COT!$A:$A,YEAR(daily!$A272),COT!$B:$B,WEEKNUM(daily!$A272))</f>
        <v>77</v>
      </c>
      <c r="Z272">
        <f>SUMIFS(COT!Q:Q,COT!$A:$A,YEAR(daily!$A272),COT!$B:$B,WEEKNUM(daily!$A272))</f>
        <v>78</v>
      </c>
      <c r="AA272">
        <f>SUMIFS(Saudi!B:B,Saudi!$A:$A,YEAR(daily!$A272))</f>
        <v>228.1</v>
      </c>
      <c r="AB272">
        <f>SUMIFS(Saudi!C:C,Saudi!$A:$A,YEAR(daily!$A272))</f>
        <v>255.071</v>
      </c>
      <c r="AC272">
        <f>SUMIFS(Saudi!F:F,Saudi!$A:$A,YEAR(daily!$A272))</f>
        <v>3342115</v>
      </c>
      <c r="AD272">
        <f>SUMIFS(Saudi!G:G,Saudi!$A:$A,YEAR(daily!$A272))</f>
        <v>25.930138412250688</v>
      </c>
      <c r="AE272">
        <f>SUMIFS(Saudi!H:H,Saudi!$A:$A,YEAR(daily!$A272))</f>
        <v>86661504.539659202</v>
      </c>
      <c r="AF272" s="5">
        <f t="shared" si="8"/>
        <v>3</v>
      </c>
      <c r="AG272" s="5">
        <f t="shared" si="9"/>
        <v>2001</v>
      </c>
    </row>
    <row r="273" spans="1:33">
      <c r="A273" s="3">
        <v>36980</v>
      </c>
      <c r="B273" s="1">
        <v>115210</v>
      </c>
      <c r="C273" s="1">
        <v>32678</v>
      </c>
      <c r="D273" s="1">
        <v>19664</v>
      </c>
      <c r="E273" s="1">
        <v>26.29</v>
      </c>
      <c r="F273" s="1">
        <v>26.6</v>
      </c>
      <c r="G273" s="1">
        <v>26.49</v>
      </c>
      <c r="H273" s="2">
        <v>46.9</v>
      </c>
      <c r="I273" s="2">
        <v>28.3</v>
      </c>
      <c r="J273" s="2">
        <v>78.2</v>
      </c>
      <c r="K273" s="2">
        <v>78.900000000000006</v>
      </c>
      <c r="L273">
        <f>SUMIFS(US!B:B,US!$D:$D,YEAR(daily!$A273),US!$E:$E,MONTH(daily!$A273))</f>
        <v>8978</v>
      </c>
      <c r="M273">
        <f>SUMIFS(US!C:C,US!$D:$D,YEAR(daily!$A273),US!$E:$E,MONTH(daily!$A273))</f>
        <v>19876</v>
      </c>
      <c r="N273">
        <f>SUMIFS(COT!E:E,COT!$A:$A,YEAR(daily!$A273),COT!$B:$B,WEEKNUM(daily!$A273))</f>
        <v>431170</v>
      </c>
      <c r="O273">
        <f>SUMIFS(COT!F:F,COT!$A:$A,YEAR(daily!$A273),COT!$B:$B,WEEKNUM(daily!$A273))</f>
        <v>16129</v>
      </c>
      <c r="P273">
        <f>SUMIFS(COT!G:G,COT!$A:$A,YEAR(daily!$A273),COT!$B:$B,WEEKNUM(daily!$A273))</f>
        <v>39314</v>
      </c>
      <c r="Q273">
        <f>SUMIFS(COT!H:H,COT!$A:$A,YEAR(daily!$A273),COT!$B:$B,WEEKNUM(daily!$A273))</f>
        <v>26587</v>
      </c>
      <c r="R273">
        <f>SUMIFS(COT!I:I,COT!$A:$A,YEAR(daily!$A273),COT!$B:$B,WEEKNUM(daily!$A273))</f>
        <v>353942</v>
      </c>
      <c r="S273">
        <f>SUMIFS(COT!J:J,COT!$A:$A,YEAR(daily!$A273),COT!$B:$B,WEEKNUM(daily!$A273))</f>
        <v>323865</v>
      </c>
      <c r="T273">
        <f>SUMIFS(COT!K:K,COT!$A:$A,YEAR(daily!$A273),COT!$B:$B,WEEKNUM(daily!$A273))</f>
        <v>34512</v>
      </c>
      <c r="U273">
        <f>SUMIFS(COT!L:L,COT!$A:$A,YEAR(daily!$A273),COT!$B:$B,WEEKNUM(daily!$A273))</f>
        <v>41404</v>
      </c>
      <c r="V273">
        <f>SUMIFS(COT!M:M,COT!$A:$A,YEAR(daily!$A273),COT!$B:$B,WEEKNUM(daily!$A273))</f>
        <v>23</v>
      </c>
      <c r="W273">
        <f>SUMIFS(COT!N:N,COT!$A:$A,YEAR(daily!$A273),COT!$B:$B,WEEKNUM(daily!$A273))</f>
        <v>35</v>
      </c>
      <c r="X273">
        <f>SUMIFS(COT!O:O,COT!$A:$A,YEAR(daily!$A273),COT!$B:$B,WEEKNUM(daily!$A273))</f>
        <v>32</v>
      </c>
      <c r="Y273">
        <f>SUMIFS(COT!P:P,COT!$A:$A,YEAR(daily!$A273),COT!$B:$B,WEEKNUM(daily!$A273))</f>
        <v>77</v>
      </c>
      <c r="Z273">
        <f>SUMIFS(COT!Q:Q,COT!$A:$A,YEAR(daily!$A273),COT!$B:$B,WEEKNUM(daily!$A273))</f>
        <v>78</v>
      </c>
      <c r="AA273">
        <f>SUMIFS(Saudi!B:B,Saudi!$A:$A,YEAR(daily!$A273))</f>
        <v>228.1</v>
      </c>
      <c r="AB273">
        <f>SUMIFS(Saudi!C:C,Saudi!$A:$A,YEAR(daily!$A273))</f>
        <v>255.071</v>
      </c>
      <c r="AC273">
        <f>SUMIFS(Saudi!F:F,Saudi!$A:$A,YEAR(daily!$A273))</f>
        <v>3342115</v>
      </c>
      <c r="AD273">
        <f>SUMIFS(Saudi!G:G,Saudi!$A:$A,YEAR(daily!$A273))</f>
        <v>25.930138412250688</v>
      </c>
      <c r="AE273">
        <f>SUMIFS(Saudi!H:H,Saudi!$A:$A,YEAR(daily!$A273))</f>
        <v>86661504.539659202</v>
      </c>
      <c r="AF273" s="5">
        <f t="shared" si="8"/>
        <v>3</v>
      </c>
      <c r="AG273" s="5">
        <f t="shared" si="9"/>
        <v>2001</v>
      </c>
    </row>
    <row r="274" spans="1:33">
      <c r="A274" s="3">
        <v>36983</v>
      </c>
      <c r="B274" s="1">
        <v>113518</v>
      </c>
      <c r="C274" s="1">
        <v>32011</v>
      </c>
      <c r="D274" s="1">
        <v>19598</v>
      </c>
      <c r="E274" s="1">
        <v>25.59</v>
      </c>
      <c r="F274" s="1">
        <v>25.92</v>
      </c>
      <c r="G274" s="1">
        <v>25.83</v>
      </c>
      <c r="H274" s="2">
        <v>46.9</v>
      </c>
      <c r="I274" s="2">
        <v>28.3</v>
      </c>
      <c r="J274" s="2">
        <v>78.2</v>
      </c>
      <c r="K274" s="2">
        <v>78.900000000000006</v>
      </c>
      <c r="L274">
        <f>SUMIFS(US!B:B,US!$D:$D,YEAR(daily!$A274),US!$E:$E,MONTH(daily!$A274))</f>
        <v>8963</v>
      </c>
      <c r="M274">
        <f>SUMIFS(US!C:C,US!$D:$D,YEAR(daily!$A274),US!$E:$E,MONTH(daily!$A274))</f>
        <v>19729</v>
      </c>
      <c r="N274">
        <f>SUMIFS(COT!E:E,COT!$A:$A,YEAR(daily!$A274),COT!$B:$B,WEEKNUM(daily!$A274))</f>
        <v>421806</v>
      </c>
      <c r="O274">
        <f>SUMIFS(COT!F:F,COT!$A:$A,YEAR(daily!$A274),COT!$B:$B,WEEKNUM(daily!$A274))</f>
        <v>12623</v>
      </c>
      <c r="P274">
        <f>SUMIFS(COT!G:G,COT!$A:$A,YEAR(daily!$A274),COT!$B:$B,WEEKNUM(daily!$A274))</f>
        <v>52000</v>
      </c>
      <c r="Q274">
        <f>SUMIFS(COT!H:H,COT!$A:$A,YEAR(daily!$A274),COT!$B:$B,WEEKNUM(daily!$A274))</f>
        <v>27857</v>
      </c>
      <c r="R274">
        <f>SUMIFS(COT!I:I,COT!$A:$A,YEAR(daily!$A274),COT!$B:$B,WEEKNUM(daily!$A274))</f>
        <v>345446</v>
      </c>
      <c r="S274">
        <f>SUMIFS(COT!J:J,COT!$A:$A,YEAR(daily!$A274),COT!$B:$B,WEEKNUM(daily!$A274))</f>
        <v>297190</v>
      </c>
      <c r="T274">
        <f>SUMIFS(COT!K:K,COT!$A:$A,YEAR(daily!$A274),COT!$B:$B,WEEKNUM(daily!$A274))</f>
        <v>35880</v>
      </c>
      <c r="U274">
        <f>SUMIFS(COT!L:L,COT!$A:$A,YEAR(daily!$A274),COT!$B:$B,WEEKNUM(daily!$A274))</f>
        <v>44759</v>
      </c>
      <c r="V274">
        <f>SUMIFS(COT!M:M,COT!$A:$A,YEAR(daily!$A274),COT!$B:$B,WEEKNUM(daily!$A274))</f>
        <v>19</v>
      </c>
      <c r="W274">
        <f>SUMIFS(COT!N:N,COT!$A:$A,YEAR(daily!$A274),COT!$B:$B,WEEKNUM(daily!$A274))</f>
        <v>49</v>
      </c>
      <c r="X274">
        <f>SUMIFS(COT!O:O,COT!$A:$A,YEAR(daily!$A274),COT!$B:$B,WEEKNUM(daily!$A274))</f>
        <v>33</v>
      </c>
      <c r="Y274">
        <f>SUMIFS(COT!P:P,COT!$A:$A,YEAR(daily!$A274),COT!$B:$B,WEEKNUM(daily!$A274))</f>
        <v>81</v>
      </c>
      <c r="Z274">
        <f>SUMIFS(COT!Q:Q,COT!$A:$A,YEAR(daily!$A274),COT!$B:$B,WEEKNUM(daily!$A274))</f>
        <v>80</v>
      </c>
      <c r="AA274">
        <f>SUMIFS(Saudi!B:B,Saudi!$A:$A,YEAR(daily!$A274))</f>
        <v>228.1</v>
      </c>
      <c r="AB274">
        <f>SUMIFS(Saudi!C:C,Saudi!$A:$A,YEAR(daily!$A274))</f>
        <v>255.071</v>
      </c>
      <c r="AC274">
        <f>SUMIFS(Saudi!F:F,Saudi!$A:$A,YEAR(daily!$A274))</f>
        <v>3342115</v>
      </c>
      <c r="AD274">
        <f>SUMIFS(Saudi!G:G,Saudi!$A:$A,YEAR(daily!$A274))</f>
        <v>25.930138412250688</v>
      </c>
      <c r="AE274">
        <f>SUMIFS(Saudi!H:H,Saudi!$A:$A,YEAR(daily!$A274))</f>
        <v>86661504.539659202</v>
      </c>
      <c r="AF274" s="5">
        <f t="shared" si="8"/>
        <v>4</v>
      </c>
      <c r="AG274" s="5">
        <f t="shared" si="9"/>
        <v>2001</v>
      </c>
    </row>
    <row r="275" spans="1:33">
      <c r="A275" s="3">
        <v>36984</v>
      </c>
      <c r="B275" s="1">
        <v>113339</v>
      </c>
      <c r="C275" s="1">
        <v>29525</v>
      </c>
      <c r="D275" s="1">
        <v>19741</v>
      </c>
      <c r="E275" s="1">
        <v>26.19</v>
      </c>
      <c r="F275" s="1">
        <v>26.4</v>
      </c>
      <c r="G275" s="1">
        <v>26.27</v>
      </c>
      <c r="H275" s="2">
        <v>46.9</v>
      </c>
      <c r="I275" s="2">
        <v>28.3</v>
      </c>
      <c r="J275" s="2">
        <v>78.2</v>
      </c>
      <c r="K275" s="2">
        <v>78.900000000000006</v>
      </c>
      <c r="L275">
        <f>SUMIFS(US!B:B,US!$D:$D,YEAR(daily!$A275),US!$E:$E,MONTH(daily!$A275))</f>
        <v>8963</v>
      </c>
      <c r="M275">
        <f>SUMIFS(US!C:C,US!$D:$D,YEAR(daily!$A275),US!$E:$E,MONTH(daily!$A275))</f>
        <v>19729</v>
      </c>
      <c r="N275">
        <f>SUMIFS(COT!E:E,COT!$A:$A,YEAR(daily!$A275),COT!$B:$B,WEEKNUM(daily!$A275))</f>
        <v>421806</v>
      </c>
      <c r="O275">
        <f>SUMIFS(COT!F:F,COT!$A:$A,YEAR(daily!$A275),COT!$B:$B,WEEKNUM(daily!$A275))</f>
        <v>12623</v>
      </c>
      <c r="P275">
        <f>SUMIFS(COT!G:G,COT!$A:$A,YEAR(daily!$A275),COT!$B:$B,WEEKNUM(daily!$A275))</f>
        <v>52000</v>
      </c>
      <c r="Q275">
        <f>SUMIFS(COT!H:H,COT!$A:$A,YEAR(daily!$A275),COT!$B:$B,WEEKNUM(daily!$A275))</f>
        <v>27857</v>
      </c>
      <c r="R275">
        <f>SUMIFS(COT!I:I,COT!$A:$A,YEAR(daily!$A275),COT!$B:$B,WEEKNUM(daily!$A275))</f>
        <v>345446</v>
      </c>
      <c r="S275">
        <f>SUMIFS(COT!J:J,COT!$A:$A,YEAR(daily!$A275),COT!$B:$B,WEEKNUM(daily!$A275))</f>
        <v>297190</v>
      </c>
      <c r="T275">
        <f>SUMIFS(COT!K:K,COT!$A:$A,YEAR(daily!$A275),COT!$B:$B,WEEKNUM(daily!$A275))</f>
        <v>35880</v>
      </c>
      <c r="U275">
        <f>SUMIFS(COT!L:L,COT!$A:$A,YEAR(daily!$A275),COT!$B:$B,WEEKNUM(daily!$A275))</f>
        <v>44759</v>
      </c>
      <c r="V275">
        <f>SUMIFS(COT!M:M,COT!$A:$A,YEAR(daily!$A275),COT!$B:$B,WEEKNUM(daily!$A275))</f>
        <v>19</v>
      </c>
      <c r="W275">
        <f>SUMIFS(COT!N:N,COT!$A:$A,YEAR(daily!$A275),COT!$B:$B,WEEKNUM(daily!$A275))</f>
        <v>49</v>
      </c>
      <c r="X275">
        <f>SUMIFS(COT!O:O,COT!$A:$A,YEAR(daily!$A275),COT!$B:$B,WEEKNUM(daily!$A275))</f>
        <v>33</v>
      </c>
      <c r="Y275">
        <f>SUMIFS(COT!P:P,COT!$A:$A,YEAR(daily!$A275),COT!$B:$B,WEEKNUM(daily!$A275))</f>
        <v>81</v>
      </c>
      <c r="Z275">
        <f>SUMIFS(COT!Q:Q,COT!$A:$A,YEAR(daily!$A275),COT!$B:$B,WEEKNUM(daily!$A275))</f>
        <v>80</v>
      </c>
      <c r="AA275">
        <f>SUMIFS(Saudi!B:B,Saudi!$A:$A,YEAR(daily!$A275))</f>
        <v>228.1</v>
      </c>
      <c r="AB275">
        <f>SUMIFS(Saudi!C:C,Saudi!$A:$A,YEAR(daily!$A275))</f>
        <v>255.071</v>
      </c>
      <c r="AC275">
        <f>SUMIFS(Saudi!F:F,Saudi!$A:$A,YEAR(daily!$A275))</f>
        <v>3342115</v>
      </c>
      <c r="AD275">
        <f>SUMIFS(Saudi!G:G,Saudi!$A:$A,YEAR(daily!$A275))</f>
        <v>25.930138412250688</v>
      </c>
      <c r="AE275">
        <f>SUMIFS(Saudi!H:H,Saudi!$A:$A,YEAR(daily!$A275))</f>
        <v>86661504.539659202</v>
      </c>
      <c r="AF275" s="5">
        <f t="shared" si="8"/>
        <v>4</v>
      </c>
      <c r="AG275" s="5">
        <f t="shared" si="9"/>
        <v>2001</v>
      </c>
    </row>
    <row r="276" spans="1:33">
      <c r="A276" s="3">
        <v>36985</v>
      </c>
      <c r="B276" s="1">
        <v>106744</v>
      </c>
      <c r="C276" s="1">
        <v>30438</v>
      </c>
      <c r="D276" s="1">
        <v>19687</v>
      </c>
      <c r="E276" s="1">
        <v>27.12</v>
      </c>
      <c r="F276" s="1">
        <v>27.26</v>
      </c>
      <c r="G276" s="1">
        <v>27.01</v>
      </c>
      <c r="H276" s="2">
        <v>46.9</v>
      </c>
      <c r="I276" s="2">
        <v>28.3</v>
      </c>
      <c r="J276" s="2">
        <v>78.2</v>
      </c>
      <c r="K276" s="2">
        <v>78.900000000000006</v>
      </c>
      <c r="L276">
        <f>SUMIFS(US!B:B,US!$D:$D,YEAR(daily!$A276),US!$E:$E,MONTH(daily!$A276))</f>
        <v>8963</v>
      </c>
      <c r="M276">
        <f>SUMIFS(US!C:C,US!$D:$D,YEAR(daily!$A276),US!$E:$E,MONTH(daily!$A276))</f>
        <v>19729</v>
      </c>
      <c r="N276">
        <f>SUMIFS(COT!E:E,COT!$A:$A,YEAR(daily!$A276),COT!$B:$B,WEEKNUM(daily!$A276))</f>
        <v>421806</v>
      </c>
      <c r="O276">
        <f>SUMIFS(COT!F:F,COT!$A:$A,YEAR(daily!$A276),COT!$B:$B,WEEKNUM(daily!$A276))</f>
        <v>12623</v>
      </c>
      <c r="P276">
        <f>SUMIFS(COT!G:G,COT!$A:$A,YEAR(daily!$A276),COT!$B:$B,WEEKNUM(daily!$A276))</f>
        <v>52000</v>
      </c>
      <c r="Q276">
        <f>SUMIFS(COT!H:H,COT!$A:$A,YEAR(daily!$A276),COT!$B:$B,WEEKNUM(daily!$A276))</f>
        <v>27857</v>
      </c>
      <c r="R276">
        <f>SUMIFS(COT!I:I,COT!$A:$A,YEAR(daily!$A276),COT!$B:$B,WEEKNUM(daily!$A276))</f>
        <v>345446</v>
      </c>
      <c r="S276">
        <f>SUMIFS(COT!J:J,COT!$A:$A,YEAR(daily!$A276),COT!$B:$B,WEEKNUM(daily!$A276))</f>
        <v>297190</v>
      </c>
      <c r="T276">
        <f>SUMIFS(COT!K:K,COT!$A:$A,YEAR(daily!$A276),COT!$B:$B,WEEKNUM(daily!$A276))</f>
        <v>35880</v>
      </c>
      <c r="U276">
        <f>SUMIFS(COT!L:L,COT!$A:$A,YEAR(daily!$A276),COT!$B:$B,WEEKNUM(daily!$A276))</f>
        <v>44759</v>
      </c>
      <c r="V276">
        <f>SUMIFS(COT!M:M,COT!$A:$A,YEAR(daily!$A276),COT!$B:$B,WEEKNUM(daily!$A276))</f>
        <v>19</v>
      </c>
      <c r="W276">
        <f>SUMIFS(COT!N:N,COT!$A:$A,YEAR(daily!$A276),COT!$B:$B,WEEKNUM(daily!$A276))</f>
        <v>49</v>
      </c>
      <c r="X276">
        <f>SUMIFS(COT!O:O,COT!$A:$A,YEAR(daily!$A276),COT!$B:$B,WEEKNUM(daily!$A276))</f>
        <v>33</v>
      </c>
      <c r="Y276">
        <f>SUMIFS(COT!P:P,COT!$A:$A,YEAR(daily!$A276),COT!$B:$B,WEEKNUM(daily!$A276))</f>
        <v>81</v>
      </c>
      <c r="Z276">
        <f>SUMIFS(COT!Q:Q,COT!$A:$A,YEAR(daily!$A276),COT!$B:$B,WEEKNUM(daily!$A276))</f>
        <v>80</v>
      </c>
      <c r="AA276">
        <f>SUMIFS(Saudi!B:B,Saudi!$A:$A,YEAR(daily!$A276))</f>
        <v>228.1</v>
      </c>
      <c r="AB276">
        <f>SUMIFS(Saudi!C:C,Saudi!$A:$A,YEAR(daily!$A276))</f>
        <v>255.071</v>
      </c>
      <c r="AC276">
        <f>SUMIFS(Saudi!F:F,Saudi!$A:$A,YEAR(daily!$A276))</f>
        <v>3342115</v>
      </c>
      <c r="AD276">
        <f>SUMIFS(Saudi!G:G,Saudi!$A:$A,YEAR(daily!$A276))</f>
        <v>25.930138412250688</v>
      </c>
      <c r="AE276">
        <f>SUMIFS(Saudi!H:H,Saudi!$A:$A,YEAR(daily!$A276))</f>
        <v>86661504.539659202</v>
      </c>
      <c r="AF276" s="5">
        <f t="shared" si="8"/>
        <v>4</v>
      </c>
      <c r="AG276" s="5">
        <f t="shared" si="9"/>
        <v>2001</v>
      </c>
    </row>
    <row r="277" spans="1:33">
      <c r="A277" s="3">
        <v>36986</v>
      </c>
      <c r="B277" s="1">
        <v>103818</v>
      </c>
      <c r="C277" s="1">
        <v>37016</v>
      </c>
      <c r="D277" s="1">
        <v>19748</v>
      </c>
      <c r="E277" s="1">
        <v>27.26</v>
      </c>
      <c r="F277" s="1">
        <v>27.52</v>
      </c>
      <c r="G277" s="1">
        <v>27.22</v>
      </c>
      <c r="H277" s="2">
        <v>46.9</v>
      </c>
      <c r="I277" s="2">
        <v>28.3</v>
      </c>
      <c r="J277" s="2">
        <v>78.2</v>
      </c>
      <c r="K277" s="2">
        <v>78.900000000000006</v>
      </c>
      <c r="L277">
        <f>SUMIFS(US!B:B,US!$D:$D,YEAR(daily!$A277),US!$E:$E,MONTH(daily!$A277))</f>
        <v>8963</v>
      </c>
      <c r="M277">
        <f>SUMIFS(US!C:C,US!$D:$D,YEAR(daily!$A277),US!$E:$E,MONTH(daily!$A277))</f>
        <v>19729</v>
      </c>
      <c r="N277">
        <f>SUMIFS(COT!E:E,COT!$A:$A,YEAR(daily!$A277),COT!$B:$B,WEEKNUM(daily!$A277))</f>
        <v>421806</v>
      </c>
      <c r="O277">
        <f>SUMIFS(COT!F:F,COT!$A:$A,YEAR(daily!$A277),COT!$B:$B,WEEKNUM(daily!$A277))</f>
        <v>12623</v>
      </c>
      <c r="P277">
        <f>SUMIFS(COT!G:G,COT!$A:$A,YEAR(daily!$A277),COT!$B:$B,WEEKNUM(daily!$A277))</f>
        <v>52000</v>
      </c>
      <c r="Q277">
        <f>SUMIFS(COT!H:H,COT!$A:$A,YEAR(daily!$A277),COT!$B:$B,WEEKNUM(daily!$A277))</f>
        <v>27857</v>
      </c>
      <c r="R277">
        <f>SUMIFS(COT!I:I,COT!$A:$A,YEAR(daily!$A277),COT!$B:$B,WEEKNUM(daily!$A277))</f>
        <v>345446</v>
      </c>
      <c r="S277">
        <f>SUMIFS(COT!J:J,COT!$A:$A,YEAR(daily!$A277),COT!$B:$B,WEEKNUM(daily!$A277))</f>
        <v>297190</v>
      </c>
      <c r="T277">
        <f>SUMIFS(COT!K:K,COT!$A:$A,YEAR(daily!$A277),COT!$B:$B,WEEKNUM(daily!$A277))</f>
        <v>35880</v>
      </c>
      <c r="U277">
        <f>SUMIFS(COT!L:L,COT!$A:$A,YEAR(daily!$A277),COT!$B:$B,WEEKNUM(daily!$A277))</f>
        <v>44759</v>
      </c>
      <c r="V277">
        <f>SUMIFS(COT!M:M,COT!$A:$A,YEAR(daily!$A277),COT!$B:$B,WEEKNUM(daily!$A277))</f>
        <v>19</v>
      </c>
      <c r="W277">
        <f>SUMIFS(COT!N:N,COT!$A:$A,YEAR(daily!$A277),COT!$B:$B,WEEKNUM(daily!$A277))</f>
        <v>49</v>
      </c>
      <c r="X277">
        <f>SUMIFS(COT!O:O,COT!$A:$A,YEAR(daily!$A277),COT!$B:$B,WEEKNUM(daily!$A277))</f>
        <v>33</v>
      </c>
      <c r="Y277">
        <f>SUMIFS(COT!P:P,COT!$A:$A,YEAR(daily!$A277),COT!$B:$B,WEEKNUM(daily!$A277))</f>
        <v>81</v>
      </c>
      <c r="Z277">
        <f>SUMIFS(COT!Q:Q,COT!$A:$A,YEAR(daily!$A277),COT!$B:$B,WEEKNUM(daily!$A277))</f>
        <v>80</v>
      </c>
      <c r="AA277">
        <f>SUMIFS(Saudi!B:B,Saudi!$A:$A,YEAR(daily!$A277))</f>
        <v>228.1</v>
      </c>
      <c r="AB277">
        <f>SUMIFS(Saudi!C:C,Saudi!$A:$A,YEAR(daily!$A277))</f>
        <v>255.071</v>
      </c>
      <c r="AC277">
        <f>SUMIFS(Saudi!F:F,Saudi!$A:$A,YEAR(daily!$A277))</f>
        <v>3342115</v>
      </c>
      <c r="AD277">
        <f>SUMIFS(Saudi!G:G,Saudi!$A:$A,YEAR(daily!$A277))</f>
        <v>25.930138412250688</v>
      </c>
      <c r="AE277">
        <f>SUMIFS(Saudi!H:H,Saudi!$A:$A,YEAR(daily!$A277))</f>
        <v>86661504.539659202</v>
      </c>
      <c r="AF277" s="5">
        <f t="shared" si="8"/>
        <v>4</v>
      </c>
      <c r="AG277" s="5">
        <f t="shared" si="9"/>
        <v>2001</v>
      </c>
    </row>
    <row r="278" spans="1:33">
      <c r="A278" s="3">
        <v>36987</v>
      </c>
      <c r="B278" s="1">
        <v>101810</v>
      </c>
      <c r="C278" s="1">
        <v>37419</v>
      </c>
      <c r="D278" s="1">
        <v>21342</v>
      </c>
      <c r="E278" s="1">
        <v>27.06</v>
      </c>
      <c r="F278" s="1">
        <v>27.45</v>
      </c>
      <c r="G278" s="1">
        <v>27.2</v>
      </c>
      <c r="H278" s="2">
        <v>46.9</v>
      </c>
      <c r="I278" s="2">
        <v>28.3</v>
      </c>
      <c r="J278" s="2">
        <v>78.2</v>
      </c>
      <c r="K278" s="2">
        <v>78.900000000000006</v>
      </c>
      <c r="L278">
        <f>SUMIFS(US!B:B,US!$D:$D,YEAR(daily!$A278),US!$E:$E,MONTH(daily!$A278))</f>
        <v>8963</v>
      </c>
      <c r="M278">
        <f>SUMIFS(US!C:C,US!$D:$D,YEAR(daily!$A278),US!$E:$E,MONTH(daily!$A278))</f>
        <v>19729</v>
      </c>
      <c r="N278">
        <f>SUMIFS(COT!E:E,COT!$A:$A,YEAR(daily!$A278),COT!$B:$B,WEEKNUM(daily!$A278))</f>
        <v>421806</v>
      </c>
      <c r="O278">
        <f>SUMIFS(COT!F:F,COT!$A:$A,YEAR(daily!$A278),COT!$B:$B,WEEKNUM(daily!$A278))</f>
        <v>12623</v>
      </c>
      <c r="P278">
        <f>SUMIFS(COT!G:G,COT!$A:$A,YEAR(daily!$A278),COT!$B:$B,WEEKNUM(daily!$A278))</f>
        <v>52000</v>
      </c>
      <c r="Q278">
        <f>SUMIFS(COT!H:H,COT!$A:$A,YEAR(daily!$A278),COT!$B:$B,WEEKNUM(daily!$A278))</f>
        <v>27857</v>
      </c>
      <c r="R278">
        <f>SUMIFS(COT!I:I,COT!$A:$A,YEAR(daily!$A278),COT!$B:$B,WEEKNUM(daily!$A278))</f>
        <v>345446</v>
      </c>
      <c r="S278">
        <f>SUMIFS(COT!J:J,COT!$A:$A,YEAR(daily!$A278),COT!$B:$B,WEEKNUM(daily!$A278))</f>
        <v>297190</v>
      </c>
      <c r="T278">
        <f>SUMIFS(COT!K:K,COT!$A:$A,YEAR(daily!$A278),COT!$B:$B,WEEKNUM(daily!$A278))</f>
        <v>35880</v>
      </c>
      <c r="U278">
        <f>SUMIFS(COT!L:L,COT!$A:$A,YEAR(daily!$A278),COT!$B:$B,WEEKNUM(daily!$A278))</f>
        <v>44759</v>
      </c>
      <c r="V278">
        <f>SUMIFS(COT!M:M,COT!$A:$A,YEAR(daily!$A278),COT!$B:$B,WEEKNUM(daily!$A278))</f>
        <v>19</v>
      </c>
      <c r="W278">
        <f>SUMIFS(COT!N:N,COT!$A:$A,YEAR(daily!$A278),COT!$B:$B,WEEKNUM(daily!$A278))</f>
        <v>49</v>
      </c>
      <c r="X278">
        <f>SUMIFS(COT!O:O,COT!$A:$A,YEAR(daily!$A278),COT!$B:$B,WEEKNUM(daily!$A278))</f>
        <v>33</v>
      </c>
      <c r="Y278">
        <f>SUMIFS(COT!P:P,COT!$A:$A,YEAR(daily!$A278),COT!$B:$B,WEEKNUM(daily!$A278))</f>
        <v>81</v>
      </c>
      <c r="Z278">
        <f>SUMIFS(COT!Q:Q,COT!$A:$A,YEAR(daily!$A278),COT!$B:$B,WEEKNUM(daily!$A278))</f>
        <v>80</v>
      </c>
      <c r="AA278">
        <f>SUMIFS(Saudi!B:B,Saudi!$A:$A,YEAR(daily!$A278))</f>
        <v>228.1</v>
      </c>
      <c r="AB278">
        <f>SUMIFS(Saudi!C:C,Saudi!$A:$A,YEAR(daily!$A278))</f>
        <v>255.071</v>
      </c>
      <c r="AC278">
        <f>SUMIFS(Saudi!F:F,Saudi!$A:$A,YEAR(daily!$A278))</f>
        <v>3342115</v>
      </c>
      <c r="AD278">
        <f>SUMIFS(Saudi!G:G,Saudi!$A:$A,YEAR(daily!$A278))</f>
        <v>25.930138412250688</v>
      </c>
      <c r="AE278">
        <f>SUMIFS(Saudi!H:H,Saudi!$A:$A,YEAR(daily!$A278))</f>
        <v>86661504.539659202</v>
      </c>
      <c r="AF278" s="5">
        <f t="shared" si="8"/>
        <v>4</v>
      </c>
      <c r="AG278" s="5">
        <f t="shared" si="9"/>
        <v>2001</v>
      </c>
    </row>
    <row r="279" spans="1:33">
      <c r="A279" s="3">
        <v>36990</v>
      </c>
      <c r="B279" s="1">
        <v>95411</v>
      </c>
      <c r="C279" s="1">
        <v>38382</v>
      </c>
      <c r="D279" s="1">
        <v>21426</v>
      </c>
      <c r="E279" s="1">
        <v>27.28</v>
      </c>
      <c r="F279" s="1">
        <v>27.69</v>
      </c>
      <c r="G279" s="1">
        <v>27.5</v>
      </c>
      <c r="H279" s="2">
        <v>46.9</v>
      </c>
      <c r="I279" s="2">
        <v>28.3</v>
      </c>
      <c r="J279" s="2">
        <v>78.2</v>
      </c>
      <c r="K279" s="2">
        <v>78.900000000000006</v>
      </c>
      <c r="L279">
        <f>SUMIFS(US!B:B,US!$D:$D,YEAR(daily!$A279),US!$E:$E,MONTH(daily!$A279))</f>
        <v>8963</v>
      </c>
      <c r="M279">
        <f>SUMIFS(US!C:C,US!$D:$D,YEAR(daily!$A279),US!$E:$E,MONTH(daily!$A279))</f>
        <v>19729</v>
      </c>
      <c r="N279">
        <f>SUMIFS(COT!E:E,COT!$A:$A,YEAR(daily!$A279),COT!$B:$B,WEEKNUM(daily!$A279))</f>
        <v>421979</v>
      </c>
      <c r="O279">
        <f>SUMIFS(COT!F:F,COT!$A:$A,YEAR(daily!$A279),COT!$B:$B,WEEKNUM(daily!$A279))</f>
        <v>19725</v>
      </c>
      <c r="P279">
        <f>SUMIFS(COT!G:G,COT!$A:$A,YEAR(daily!$A279),COT!$B:$B,WEEKNUM(daily!$A279))</f>
        <v>33368</v>
      </c>
      <c r="Q279">
        <f>SUMIFS(COT!H:H,COT!$A:$A,YEAR(daily!$A279),COT!$B:$B,WEEKNUM(daily!$A279))</f>
        <v>25994</v>
      </c>
      <c r="R279">
        <f>SUMIFS(COT!I:I,COT!$A:$A,YEAR(daily!$A279),COT!$B:$B,WEEKNUM(daily!$A279))</f>
        <v>334144</v>
      </c>
      <c r="S279">
        <f>SUMIFS(COT!J:J,COT!$A:$A,YEAR(daily!$A279),COT!$B:$B,WEEKNUM(daily!$A279))</f>
        <v>317099</v>
      </c>
      <c r="T279">
        <f>SUMIFS(COT!K:K,COT!$A:$A,YEAR(daily!$A279),COT!$B:$B,WEEKNUM(daily!$A279))</f>
        <v>42116</v>
      </c>
      <c r="U279">
        <f>SUMIFS(COT!L:L,COT!$A:$A,YEAR(daily!$A279),COT!$B:$B,WEEKNUM(daily!$A279))</f>
        <v>45518</v>
      </c>
      <c r="V279">
        <f>SUMIFS(COT!M:M,COT!$A:$A,YEAR(daily!$A279),COT!$B:$B,WEEKNUM(daily!$A279))</f>
        <v>26</v>
      </c>
      <c r="W279">
        <f>SUMIFS(COT!N:N,COT!$A:$A,YEAR(daily!$A279),COT!$B:$B,WEEKNUM(daily!$A279))</f>
        <v>34</v>
      </c>
      <c r="X279">
        <f>SUMIFS(COT!O:O,COT!$A:$A,YEAR(daily!$A279),COT!$B:$B,WEEKNUM(daily!$A279))</f>
        <v>32</v>
      </c>
      <c r="Y279">
        <f>SUMIFS(COT!P:P,COT!$A:$A,YEAR(daily!$A279),COT!$B:$B,WEEKNUM(daily!$A279))</f>
        <v>75</v>
      </c>
      <c r="Z279">
        <f>SUMIFS(COT!Q:Q,COT!$A:$A,YEAR(daily!$A279),COT!$B:$B,WEEKNUM(daily!$A279))</f>
        <v>75</v>
      </c>
      <c r="AA279">
        <f>SUMIFS(Saudi!B:B,Saudi!$A:$A,YEAR(daily!$A279))</f>
        <v>228.1</v>
      </c>
      <c r="AB279">
        <f>SUMIFS(Saudi!C:C,Saudi!$A:$A,YEAR(daily!$A279))</f>
        <v>255.071</v>
      </c>
      <c r="AC279">
        <f>SUMIFS(Saudi!F:F,Saudi!$A:$A,YEAR(daily!$A279))</f>
        <v>3342115</v>
      </c>
      <c r="AD279">
        <f>SUMIFS(Saudi!G:G,Saudi!$A:$A,YEAR(daily!$A279))</f>
        <v>25.930138412250688</v>
      </c>
      <c r="AE279">
        <f>SUMIFS(Saudi!H:H,Saudi!$A:$A,YEAR(daily!$A279))</f>
        <v>86661504.539659202</v>
      </c>
      <c r="AF279" s="5">
        <f t="shared" si="8"/>
        <v>4</v>
      </c>
      <c r="AG279" s="5">
        <f t="shared" si="9"/>
        <v>2001</v>
      </c>
    </row>
    <row r="280" spans="1:33">
      <c r="A280" s="3">
        <v>36991</v>
      </c>
      <c r="B280" s="1">
        <v>88332</v>
      </c>
      <c r="C280" s="1">
        <v>38631</v>
      </c>
      <c r="D280" s="1">
        <v>23255</v>
      </c>
      <c r="E280" s="1">
        <v>28.48</v>
      </c>
      <c r="F280" s="1">
        <v>28.77</v>
      </c>
      <c r="G280" s="1">
        <v>28.56</v>
      </c>
      <c r="H280" s="2">
        <v>46.9</v>
      </c>
      <c r="I280" s="2">
        <v>28.3</v>
      </c>
      <c r="J280" s="2">
        <v>78.2</v>
      </c>
      <c r="K280" s="2">
        <v>78.900000000000006</v>
      </c>
      <c r="L280">
        <f>SUMIFS(US!B:B,US!$D:$D,YEAR(daily!$A280),US!$E:$E,MONTH(daily!$A280))</f>
        <v>8963</v>
      </c>
      <c r="M280">
        <f>SUMIFS(US!C:C,US!$D:$D,YEAR(daily!$A280),US!$E:$E,MONTH(daily!$A280))</f>
        <v>19729</v>
      </c>
      <c r="N280">
        <f>SUMIFS(COT!E:E,COT!$A:$A,YEAR(daily!$A280),COT!$B:$B,WEEKNUM(daily!$A280))</f>
        <v>421979</v>
      </c>
      <c r="O280">
        <f>SUMIFS(COT!F:F,COT!$A:$A,YEAR(daily!$A280),COT!$B:$B,WEEKNUM(daily!$A280))</f>
        <v>19725</v>
      </c>
      <c r="P280">
        <f>SUMIFS(COT!G:G,COT!$A:$A,YEAR(daily!$A280),COT!$B:$B,WEEKNUM(daily!$A280))</f>
        <v>33368</v>
      </c>
      <c r="Q280">
        <f>SUMIFS(COT!H:H,COT!$A:$A,YEAR(daily!$A280),COT!$B:$B,WEEKNUM(daily!$A280))</f>
        <v>25994</v>
      </c>
      <c r="R280">
        <f>SUMIFS(COT!I:I,COT!$A:$A,YEAR(daily!$A280),COT!$B:$B,WEEKNUM(daily!$A280))</f>
        <v>334144</v>
      </c>
      <c r="S280">
        <f>SUMIFS(COT!J:J,COT!$A:$A,YEAR(daily!$A280),COT!$B:$B,WEEKNUM(daily!$A280))</f>
        <v>317099</v>
      </c>
      <c r="T280">
        <f>SUMIFS(COT!K:K,COT!$A:$A,YEAR(daily!$A280),COT!$B:$B,WEEKNUM(daily!$A280))</f>
        <v>42116</v>
      </c>
      <c r="U280">
        <f>SUMIFS(COT!L:L,COT!$A:$A,YEAR(daily!$A280),COT!$B:$B,WEEKNUM(daily!$A280))</f>
        <v>45518</v>
      </c>
      <c r="V280">
        <f>SUMIFS(COT!M:M,COT!$A:$A,YEAR(daily!$A280),COT!$B:$B,WEEKNUM(daily!$A280))</f>
        <v>26</v>
      </c>
      <c r="W280">
        <f>SUMIFS(COT!N:N,COT!$A:$A,YEAR(daily!$A280),COT!$B:$B,WEEKNUM(daily!$A280))</f>
        <v>34</v>
      </c>
      <c r="X280">
        <f>SUMIFS(COT!O:O,COT!$A:$A,YEAR(daily!$A280),COT!$B:$B,WEEKNUM(daily!$A280))</f>
        <v>32</v>
      </c>
      <c r="Y280">
        <f>SUMIFS(COT!P:P,COT!$A:$A,YEAR(daily!$A280),COT!$B:$B,WEEKNUM(daily!$A280))</f>
        <v>75</v>
      </c>
      <c r="Z280">
        <f>SUMIFS(COT!Q:Q,COT!$A:$A,YEAR(daily!$A280),COT!$B:$B,WEEKNUM(daily!$A280))</f>
        <v>75</v>
      </c>
      <c r="AA280">
        <f>SUMIFS(Saudi!B:B,Saudi!$A:$A,YEAR(daily!$A280))</f>
        <v>228.1</v>
      </c>
      <c r="AB280">
        <f>SUMIFS(Saudi!C:C,Saudi!$A:$A,YEAR(daily!$A280))</f>
        <v>255.071</v>
      </c>
      <c r="AC280">
        <f>SUMIFS(Saudi!F:F,Saudi!$A:$A,YEAR(daily!$A280))</f>
        <v>3342115</v>
      </c>
      <c r="AD280">
        <f>SUMIFS(Saudi!G:G,Saudi!$A:$A,YEAR(daily!$A280))</f>
        <v>25.930138412250688</v>
      </c>
      <c r="AE280">
        <f>SUMIFS(Saudi!H:H,Saudi!$A:$A,YEAR(daily!$A280))</f>
        <v>86661504.539659202</v>
      </c>
      <c r="AF280" s="5">
        <f t="shared" si="8"/>
        <v>4</v>
      </c>
      <c r="AG280" s="5">
        <f t="shared" si="9"/>
        <v>2001</v>
      </c>
    </row>
    <row r="281" spans="1:33">
      <c r="A281" s="3">
        <v>36992</v>
      </c>
      <c r="B281" s="1">
        <v>80789</v>
      </c>
      <c r="C281" s="1">
        <v>36357</v>
      </c>
      <c r="D281" s="1">
        <v>26723</v>
      </c>
      <c r="E281" s="1">
        <v>28.18</v>
      </c>
      <c r="F281" s="1">
        <v>28.64</v>
      </c>
      <c r="G281" s="1">
        <v>28.49</v>
      </c>
      <c r="H281" s="2">
        <v>46.9</v>
      </c>
      <c r="I281" s="2">
        <v>28.3</v>
      </c>
      <c r="J281" s="2">
        <v>78.2</v>
      </c>
      <c r="K281" s="2">
        <v>78.900000000000006</v>
      </c>
      <c r="L281">
        <f>SUMIFS(US!B:B,US!$D:$D,YEAR(daily!$A281),US!$E:$E,MONTH(daily!$A281))</f>
        <v>8963</v>
      </c>
      <c r="M281">
        <f>SUMIFS(US!C:C,US!$D:$D,YEAR(daily!$A281),US!$E:$E,MONTH(daily!$A281))</f>
        <v>19729</v>
      </c>
      <c r="N281">
        <f>SUMIFS(COT!E:E,COT!$A:$A,YEAR(daily!$A281),COT!$B:$B,WEEKNUM(daily!$A281))</f>
        <v>421979</v>
      </c>
      <c r="O281">
        <f>SUMIFS(COT!F:F,COT!$A:$A,YEAR(daily!$A281),COT!$B:$B,WEEKNUM(daily!$A281))</f>
        <v>19725</v>
      </c>
      <c r="P281">
        <f>SUMIFS(COT!G:G,COT!$A:$A,YEAR(daily!$A281),COT!$B:$B,WEEKNUM(daily!$A281))</f>
        <v>33368</v>
      </c>
      <c r="Q281">
        <f>SUMIFS(COT!H:H,COT!$A:$A,YEAR(daily!$A281),COT!$B:$B,WEEKNUM(daily!$A281))</f>
        <v>25994</v>
      </c>
      <c r="R281">
        <f>SUMIFS(COT!I:I,COT!$A:$A,YEAR(daily!$A281),COT!$B:$B,WEEKNUM(daily!$A281))</f>
        <v>334144</v>
      </c>
      <c r="S281">
        <f>SUMIFS(COT!J:J,COT!$A:$A,YEAR(daily!$A281),COT!$B:$B,WEEKNUM(daily!$A281))</f>
        <v>317099</v>
      </c>
      <c r="T281">
        <f>SUMIFS(COT!K:K,COT!$A:$A,YEAR(daily!$A281),COT!$B:$B,WEEKNUM(daily!$A281))</f>
        <v>42116</v>
      </c>
      <c r="U281">
        <f>SUMIFS(COT!L:L,COT!$A:$A,YEAR(daily!$A281),COT!$B:$B,WEEKNUM(daily!$A281))</f>
        <v>45518</v>
      </c>
      <c r="V281">
        <f>SUMIFS(COT!M:M,COT!$A:$A,YEAR(daily!$A281),COT!$B:$B,WEEKNUM(daily!$A281))</f>
        <v>26</v>
      </c>
      <c r="W281">
        <f>SUMIFS(COT!N:N,COT!$A:$A,YEAR(daily!$A281),COT!$B:$B,WEEKNUM(daily!$A281))</f>
        <v>34</v>
      </c>
      <c r="X281">
        <f>SUMIFS(COT!O:O,COT!$A:$A,YEAR(daily!$A281),COT!$B:$B,WEEKNUM(daily!$A281))</f>
        <v>32</v>
      </c>
      <c r="Y281">
        <f>SUMIFS(COT!P:P,COT!$A:$A,YEAR(daily!$A281),COT!$B:$B,WEEKNUM(daily!$A281))</f>
        <v>75</v>
      </c>
      <c r="Z281">
        <f>SUMIFS(COT!Q:Q,COT!$A:$A,YEAR(daily!$A281),COT!$B:$B,WEEKNUM(daily!$A281))</f>
        <v>75</v>
      </c>
      <c r="AA281">
        <f>SUMIFS(Saudi!B:B,Saudi!$A:$A,YEAR(daily!$A281))</f>
        <v>228.1</v>
      </c>
      <c r="AB281">
        <f>SUMIFS(Saudi!C:C,Saudi!$A:$A,YEAR(daily!$A281))</f>
        <v>255.071</v>
      </c>
      <c r="AC281">
        <f>SUMIFS(Saudi!F:F,Saudi!$A:$A,YEAR(daily!$A281))</f>
        <v>3342115</v>
      </c>
      <c r="AD281">
        <f>SUMIFS(Saudi!G:G,Saudi!$A:$A,YEAR(daily!$A281))</f>
        <v>25.930138412250688</v>
      </c>
      <c r="AE281">
        <f>SUMIFS(Saudi!H:H,Saudi!$A:$A,YEAR(daily!$A281))</f>
        <v>86661504.539659202</v>
      </c>
      <c r="AF281" s="5">
        <f t="shared" si="8"/>
        <v>4</v>
      </c>
      <c r="AG281" s="5">
        <f t="shared" si="9"/>
        <v>2001</v>
      </c>
    </row>
    <row r="282" spans="1:33">
      <c r="A282" s="3">
        <v>36993</v>
      </c>
      <c r="B282" s="1">
        <v>75035</v>
      </c>
      <c r="C282" s="1">
        <v>36129</v>
      </c>
      <c r="D282" s="1">
        <v>30003</v>
      </c>
      <c r="E282" s="1">
        <v>28.25</v>
      </c>
      <c r="F282" s="1">
        <v>28.73</v>
      </c>
      <c r="G282" s="1">
        <v>28.59</v>
      </c>
      <c r="H282" s="2">
        <v>46.9</v>
      </c>
      <c r="I282" s="2">
        <v>28.3</v>
      </c>
      <c r="J282" s="2">
        <v>78.2</v>
      </c>
      <c r="K282" s="2">
        <v>78.900000000000006</v>
      </c>
      <c r="L282">
        <f>SUMIFS(US!B:B,US!$D:$D,YEAR(daily!$A282),US!$E:$E,MONTH(daily!$A282))</f>
        <v>8963</v>
      </c>
      <c r="M282">
        <f>SUMIFS(US!C:C,US!$D:$D,YEAR(daily!$A282),US!$E:$E,MONTH(daily!$A282))</f>
        <v>19729</v>
      </c>
      <c r="N282">
        <f>SUMIFS(COT!E:E,COT!$A:$A,YEAR(daily!$A282),COT!$B:$B,WEEKNUM(daily!$A282))</f>
        <v>421979</v>
      </c>
      <c r="O282">
        <f>SUMIFS(COT!F:F,COT!$A:$A,YEAR(daily!$A282),COT!$B:$B,WEEKNUM(daily!$A282))</f>
        <v>19725</v>
      </c>
      <c r="P282">
        <f>SUMIFS(COT!G:G,COT!$A:$A,YEAR(daily!$A282),COT!$B:$B,WEEKNUM(daily!$A282))</f>
        <v>33368</v>
      </c>
      <c r="Q282">
        <f>SUMIFS(COT!H:H,COT!$A:$A,YEAR(daily!$A282),COT!$B:$B,WEEKNUM(daily!$A282))</f>
        <v>25994</v>
      </c>
      <c r="R282">
        <f>SUMIFS(COT!I:I,COT!$A:$A,YEAR(daily!$A282),COT!$B:$B,WEEKNUM(daily!$A282))</f>
        <v>334144</v>
      </c>
      <c r="S282">
        <f>SUMIFS(COT!J:J,COT!$A:$A,YEAR(daily!$A282),COT!$B:$B,WEEKNUM(daily!$A282))</f>
        <v>317099</v>
      </c>
      <c r="T282">
        <f>SUMIFS(COT!K:K,COT!$A:$A,YEAR(daily!$A282),COT!$B:$B,WEEKNUM(daily!$A282))</f>
        <v>42116</v>
      </c>
      <c r="U282">
        <f>SUMIFS(COT!L:L,COT!$A:$A,YEAR(daily!$A282),COT!$B:$B,WEEKNUM(daily!$A282))</f>
        <v>45518</v>
      </c>
      <c r="V282">
        <f>SUMIFS(COT!M:M,COT!$A:$A,YEAR(daily!$A282),COT!$B:$B,WEEKNUM(daily!$A282))</f>
        <v>26</v>
      </c>
      <c r="W282">
        <f>SUMIFS(COT!N:N,COT!$A:$A,YEAR(daily!$A282),COT!$B:$B,WEEKNUM(daily!$A282))</f>
        <v>34</v>
      </c>
      <c r="X282">
        <f>SUMIFS(COT!O:O,COT!$A:$A,YEAR(daily!$A282),COT!$B:$B,WEEKNUM(daily!$A282))</f>
        <v>32</v>
      </c>
      <c r="Y282">
        <f>SUMIFS(COT!P:P,COT!$A:$A,YEAR(daily!$A282),COT!$B:$B,WEEKNUM(daily!$A282))</f>
        <v>75</v>
      </c>
      <c r="Z282">
        <f>SUMIFS(COT!Q:Q,COT!$A:$A,YEAR(daily!$A282),COT!$B:$B,WEEKNUM(daily!$A282))</f>
        <v>75</v>
      </c>
      <c r="AA282">
        <f>SUMIFS(Saudi!B:B,Saudi!$A:$A,YEAR(daily!$A282))</f>
        <v>228.1</v>
      </c>
      <c r="AB282">
        <f>SUMIFS(Saudi!C:C,Saudi!$A:$A,YEAR(daily!$A282))</f>
        <v>255.071</v>
      </c>
      <c r="AC282">
        <f>SUMIFS(Saudi!F:F,Saudi!$A:$A,YEAR(daily!$A282))</f>
        <v>3342115</v>
      </c>
      <c r="AD282">
        <f>SUMIFS(Saudi!G:G,Saudi!$A:$A,YEAR(daily!$A282))</f>
        <v>25.930138412250688</v>
      </c>
      <c r="AE282">
        <f>SUMIFS(Saudi!H:H,Saudi!$A:$A,YEAR(daily!$A282))</f>
        <v>86661504.539659202</v>
      </c>
      <c r="AF282" s="5">
        <f t="shared" si="8"/>
        <v>4</v>
      </c>
      <c r="AG282" s="5">
        <f t="shared" si="9"/>
        <v>2001</v>
      </c>
    </row>
    <row r="283" spans="1:33">
      <c r="A283" s="3">
        <v>36997</v>
      </c>
      <c r="B283" s="1">
        <v>66990</v>
      </c>
      <c r="C283" s="1">
        <v>39280</v>
      </c>
      <c r="D283" s="1">
        <v>31663</v>
      </c>
      <c r="E283" s="1">
        <v>28.79</v>
      </c>
      <c r="F283" s="1">
        <v>29.35</v>
      </c>
      <c r="G283" s="1">
        <v>29.22</v>
      </c>
      <c r="H283" s="2">
        <v>46.9</v>
      </c>
      <c r="I283" s="2">
        <v>28.3</v>
      </c>
      <c r="J283" s="2">
        <v>78.2</v>
      </c>
      <c r="K283" s="2">
        <v>78.900000000000006</v>
      </c>
      <c r="L283">
        <f>SUMIFS(US!B:B,US!$D:$D,YEAR(daily!$A283),US!$E:$E,MONTH(daily!$A283))</f>
        <v>8963</v>
      </c>
      <c r="M283">
        <f>SUMIFS(US!C:C,US!$D:$D,YEAR(daily!$A283),US!$E:$E,MONTH(daily!$A283))</f>
        <v>19729</v>
      </c>
      <c r="N283">
        <f>SUMIFS(COT!E:E,COT!$A:$A,YEAR(daily!$A283),COT!$B:$B,WEEKNUM(daily!$A283))</f>
        <v>431440</v>
      </c>
      <c r="O283">
        <f>SUMIFS(COT!F:F,COT!$A:$A,YEAR(daily!$A283),COT!$B:$B,WEEKNUM(daily!$A283))</f>
        <v>23147</v>
      </c>
      <c r="P283">
        <f>SUMIFS(COT!G:G,COT!$A:$A,YEAR(daily!$A283),COT!$B:$B,WEEKNUM(daily!$A283))</f>
        <v>19658</v>
      </c>
      <c r="Q283">
        <f>SUMIFS(COT!H:H,COT!$A:$A,YEAR(daily!$A283),COT!$B:$B,WEEKNUM(daily!$A283))</f>
        <v>21228</v>
      </c>
      <c r="R283">
        <f>SUMIFS(COT!I:I,COT!$A:$A,YEAR(daily!$A283),COT!$B:$B,WEEKNUM(daily!$A283))</f>
        <v>340984</v>
      </c>
      <c r="S283">
        <f>SUMIFS(COT!J:J,COT!$A:$A,YEAR(daily!$A283),COT!$B:$B,WEEKNUM(daily!$A283))</f>
        <v>344917</v>
      </c>
      <c r="T283">
        <f>SUMIFS(COT!K:K,COT!$A:$A,YEAR(daily!$A283),COT!$B:$B,WEEKNUM(daily!$A283))</f>
        <v>46081</v>
      </c>
      <c r="U283">
        <f>SUMIFS(COT!L:L,COT!$A:$A,YEAR(daily!$A283),COT!$B:$B,WEEKNUM(daily!$A283))</f>
        <v>45637</v>
      </c>
      <c r="V283">
        <f>SUMIFS(COT!M:M,COT!$A:$A,YEAR(daily!$A283),COT!$B:$B,WEEKNUM(daily!$A283))</f>
        <v>27</v>
      </c>
      <c r="W283">
        <f>SUMIFS(COT!N:N,COT!$A:$A,YEAR(daily!$A283),COT!$B:$B,WEEKNUM(daily!$A283))</f>
        <v>27</v>
      </c>
      <c r="X283">
        <f>SUMIFS(COT!O:O,COT!$A:$A,YEAR(daily!$A283),COT!$B:$B,WEEKNUM(daily!$A283))</f>
        <v>25</v>
      </c>
      <c r="Y283">
        <f>SUMIFS(COT!P:P,COT!$A:$A,YEAR(daily!$A283),COT!$B:$B,WEEKNUM(daily!$A283))</f>
        <v>79</v>
      </c>
      <c r="Z283">
        <f>SUMIFS(COT!Q:Q,COT!$A:$A,YEAR(daily!$A283),COT!$B:$B,WEEKNUM(daily!$A283))</f>
        <v>77</v>
      </c>
      <c r="AA283">
        <f>SUMIFS(Saudi!B:B,Saudi!$A:$A,YEAR(daily!$A283))</f>
        <v>228.1</v>
      </c>
      <c r="AB283">
        <f>SUMIFS(Saudi!C:C,Saudi!$A:$A,YEAR(daily!$A283))</f>
        <v>255.071</v>
      </c>
      <c r="AC283">
        <f>SUMIFS(Saudi!F:F,Saudi!$A:$A,YEAR(daily!$A283))</f>
        <v>3342115</v>
      </c>
      <c r="AD283">
        <f>SUMIFS(Saudi!G:G,Saudi!$A:$A,YEAR(daily!$A283))</f>
        <v>25.930138412250688</v>
      </c>
      <c r="AE283">
        <f>SUMIFS(Saudi!H:H,Saudi!$A:$A,YEAR(daily!$A283))</f>
        <v>86661504.539659202</v>
      </c>
      <c r="AF283" s="5">
        <f t="shared" si="8"/>
        <v>4</v>
      </c>
      <c r="AG283" s="5">
        <f t="shared" si="9"/>
        <v>2001</v>
      </c>
    </row>
    <row r="284" spans="1:33">
      <c r="A284" s="3">
        <v>36998</v>
      </c>
      <c r="B284" s="1">
        <v>60353</v>
      </c>
      <c r="C284" s="1">
        <v>38802</v>
      </c>
      <c r="D284" s="1">
        <v>33678</v>
      </c>
      <c r="E284" s="1">
        <v>28.24</v>
      </c>
      <c r="F284" s="1">
        <v>29.01</v>
      </c>
      <c r="G284" s="1">
        <v>28.93</v>
      </c>
      <c r="H284" s="2">
        <v>46.9</v>
      </c>
      <c r="I284" s="2">
        <v>28.3</v>
      </c>
      <c r="J284" s="2">
        <v>78.2</v>
      </c>
      <c r="K284" s="2">
        <v>78.900000000000006</v>
      </c>
      <c r="L284">
        <f>SUMIFS(US!B:B,US!$D:$D,YEAR(daily!$A284),US!$E:$E,MONTH(daily!$A284))</f>
        <v>8963</v>
      </c>
      <c r="M284">
        <f>SUMIFS(US!C:C,US!$D:$D,YEAR(daily!$A284),US!$E:$E,MONTH(daily!$A284))</f>
        <v>19729</v>
      </c>
      <c r="N284">
        <f>SUMIFS(COT!E:E,COT!$A:$A,YEAR(daily!$A284),COT!$B:$B,WEEKNUM(daily!$A284))</f>
        <v>431440</v>
      </c>
      <c r="O284">
        <f>SUMIFS(COT!F:F,COT!$A:$A,YEAR(daily!$A284),COT!$B:$B,WEEKNUM(daily!$A284))</f>
        <v>23147</v>
      </c>
      <c r="P284">
        <f>SUMIFS(COT!G:G,COT!$A:$A,YEAR(daily!$A284),COT!$B:$B,WEEKNUM(daily!$A284))</f>
        <v>19658</v>
      </c>
      <c r="Q284">
        <f>SUMIFS(COT!H:H,COT!$A:$A,YEAR(daily!$A284),COT!$B:$B,WEEKNUM(daily!$A284))</f>
        <v>21228</v>
      </c>
      <c r="R284">
        <f>SUMIFS(COT!I:I,COT!$A:$A,YEAR(daily!$A284),COT!$B:$B,WEEKNUM(daily!$A284))</f>
        <v>340984</v>
      </c>
      <c r="S284">
        <f>SUMIFS(COT!J:J,COT!$A:$A,YEAR(daily!$A284),COT!$B:$B,WEEKNUM(daily!$A284))</f>
        <v>344917</v>
      </c>
      <c r="T284">
        <f>SUMIFS(COT!K:K,COT!$A:$A,YEAR(daily!$A284),COT!$B:$B,WEEKNUM(daily!$A284))</f>
        <v>46081</v>
      </c>
      <c r="U284">
        <f>SUMIFS(COT!L:L,COT!$A:$A,YEAR(daily!$A284),COT!$B:$B,WEEKNUM(daily!$A284))</f>
        <v>45637</v>
      </c>
      <c r="V284">
        <f>SUMIFS(COT!M:M,COT!$A:$A,YEAR(daily!$A284),COT!$B:$B,WEEKNUM(daily!$A284))</f>
        <v>27</v>
      </c>
      <c r="W284">
        <f>SUMIFS(COT!N:N,COT!$A:$A,YEAR(daily!$A284),COT!$B:$B,WEEKNUM(daily!$A284))</f>
        <v>27</v>
      </c>
      <c r="X284">
        <f>SUMIFS(COT!O:O,COT!$A:$A,YEAR(daily!$A284),COT!$B:$B,WEEKNUM(daily!$A284))</f>
        <v>25</v>
      </c>
      <c r="Y284">
        <f>SUMIFS(COT!P:P,COT!$A:$A,YEAR(daily!$A284),COT!$B:$B,WEEKNUM(daily!$A284))</f>
        <v>79</v>
      </c>
      <c r="Z284">
        <f>SUMIFS(COT!Q:Q,COT!$A:$A,YEAR(daily!$A284),COT!$B:$B,WEEKNUM(daily!$A284))</f>
        <v>77</v>
      </c>
      <c r="AA284">
        <f>SUMIFS(Saudi!B:B,Saudi!$A:$A,YEAR(daily!$A284))</f>
        <v>228.1</v>
      </c>
      <c r="AB284">
        <f>SUMIFS(Saudi!C:C,Saudi!$A:$A,YEAR(daily!$A284))</f>
        <v>255.071</v>
      </c>
      <c r="AC284">
        <f>SUMIFS(Saudi!F:F,Saudi!$A:$A,YEAR(daily!$A284))</f>
        <v>3342115</v>
      </c>
      <c r="AD284">
        <f>SUMIFS(Saudi!G:G,Saudi!$A:$A,YEAR(daily!$A284))</f>
        <v>25.930138412250688</v>
      </c>
      <c r="AE284">
        <f>SUMIFS(Saudi!H:H,Saudi!$A:$A,YEAR(daily!$A284))</f>
        <v>86661504.539659202</v>
      </c>
      <c r="AF284" s="5">
        <f t="shared" si="8"/>
        <v>4</v>
      </c>
      <c r="AG284" s="5">
        <f t="shared" si="9"/>
        <v>2001</v>
      </c>
    </row>
    <row r="285" spans="1:33">
      <c r="A285" s="3">
        <v>36999</v>
      </c>
      <c r="B285" s="1">
        <v>48164</v>
      </c>
      <c r="C285" s="1">
        <v>43453</v>
      </c>
      <c r="D285" s="1">
        <v>33888</v>
      </c>
      <c r="E285" s="1">
        <v>27.95</v>
      </c>
      <c r="F285" s="1">
        <v>28.79</v>
      </c>
      <c r="G285" s="1">
        <v>28.8</v>
      </c>
      <c r="H285" s="2">
        <v>46.9</v>
      </c>
      <c r="I285" s="2">
        <v>28.3</v>
      </c>
      <c r="J285" s="2">
        <v>78.2</v>
      </c>
      <c r="K285" s="2">
        <v>78.900000000000006</v>
      </c>
      <c r="L285">
        <f>SUMIFS(US!B:B,US!$D:$D,YEAR(daily!$A285),US!$E:$E,MONTH(daily!$A285))</f>
        <v>8963</v>
      </c>
      <c r="M285">
        <f>SUMIFS(US!C:C,US!$D:$D,YEAR(daily!$A285),US!$E:$E,MONTH(daily!$A285))</f>
        <v>19729</v>
      </c>
      <c r="N285">
        <f>SUMIFS(COT!E:E,COT!$A:$A,YEAR(daily!$A285),COT!$B:$B,WEEKNUM(daily!$A285))</f>
        <v>431440</v>
      </c>
      <c r="O285">
        <f>SUMIFS(COT!F:F,COT!$A:$A,YEAR(daily!$A285),COT!$B:$B,WEEKNUM(daily!$A285))</f>
        <v>23147</v>
      </c>
      <c r="P285">
        <f>SUMIFS(COT!G:G,COT!$A:$A,YEAR(daily!$A285),COT!$B:$B,WEEKNUM(daily!$A285))</f>
        <v>19658</v>
      </c>
      <c r="Q285">
        <f>SUMIFS(COT!H:H,COT!$A:$A,YEAR(daily!$A285),COT!$B:$B,WEEKNUM(daily!$A285))</f>
        <v>21228</v>
      </c>
      <c r="R285">
        <f>SUMIFS(COT!I:I,COT!$A:$A,YEAR(daily!$A285),COT!$B:$B,WEEKNUM(daily!$A285))</f>
        <v>340984</v>
      </c>
      <c r="S285">
        <f>SUMIFS(COT!J:J,COT!$A:$A,YEAR(daily!$A285),COT!$B:$B,WEEKNUM(daily!$A285))</f>
        <v>344917</v>
      </c>
      <c r="T285">
        <f>SUMIFS(COT!K:K,COT!$A:$A,YEAR(daily!$A285),COT!$B:$B,WEEKNUM(daily!$A285))</f>
        <v>46081</v>
      </c>
      <c r="U285">
        <f>SUMIFS(COT!L:L,COT!$A:$A,YEAR(daily!$A285),COT!$B:$B,WEEKNUM(daily!$A285))</f>
        <v>45637</v>
      </c>
      <c r="V285">
        <f>SUMIFS(COT!M:M,COT!$A:$A,YEAR(daily!$A285),COT!$B:$B,WEEKNUM(daily!$A285))</f>
        <v>27</v>
      </c>
      <c r="W285">
        <f>SUMIFS(COT!N:N,COT!$A:$A,YEAR(daily!$A285),COT!$B:$B,WEEKNUM(daily!$A285))</f>
        <v>27</v>
      </c>
      <c r="X285">
        <f>SUMIFS(COT!O:O,COT!$A:$A,YEAR(daily!$A285),COT!$B:$B,WEEKNUM(daily!$A285))</f>
        <v>25</v>
      </c>
      <c r="Y285">
        <f>SUMIFS(COT!P:P,COT!$A:$A,YEAR(daily!$A285),COT!$B:$B,WEEKNUM(daily!$A285))</f>
        <v>79</v>
      </c>
      <c r="Z285">
        <f>SUMIFS(COT!Q:Q,COT!$A:$A,YEAR(daily!$A285),COT!$B:$B,WEEKNUM(daily!$A285))</f>
        <v>77</v>
      </c>
      <c r="AA285">
        <f>SUMIFS(Saudi!B:B,Saudi!$A:$A,YEAR(daily!$A285))</f>
        <v>228.1</v>
      </c>
      <c r="AB285">
        <f>SUMIFS(Saudi!C:C,Saudi!$A:$A,YEAR(daily!$A285))</f>
        <v>255.071</v>
      </c>
      <c r="AC285">
        <f>SUMIFS(Saudi!F:F,Saudi!$A:$A,YEAR(daily!$A285))</f>
        <v>3342115</v>
      </c>
      <c r="AD285">
        <f>SUMIFS(Saudi!G:G,Saudi!$A:$A,YEAR(daily!$A285))</f>
        <v>25.930138412250688</v>
      </c>
      <c r="AE285">
        <f>SUMIFS(Saudi!H:H,Saudi!$A:$A,YEAR(daily!$A285))</f>
        <v>86661504.539659202</v>
      </c>
      <c r="AF285" s="5">
        <f t="shared" si="8"/>
        <v>4</v>
      </c>
      <c r="AG285" s="5">
        <f t="shared" si="9"/>
        <v>2001</v>
      </c>
    </row>
    <row r="286" spans="1:33">
      <c r="A286" s="3">
        <v>37000</v>
      </c>
      <c r="B286" s="1">
        <v>30385</v>
      </c>
      <c r="C286" s="1">
        <v>49545</v>
      </c>
      <c r="D286" s="1">
        <v>34437</v>
      </c>
      <c r="E286" s="1">
        <v>27.82</v>
      </c>
      <c r="F286" s="1">
        <v>28.45</v>
      </c>
      <c r="G286" s="1">
        <v>28.5</v>
      </c>
      <c r="H286" s="2">
        <v>46.9</v>
      </c>
      <c r="I286" s="2">
        <v>28.3</v>
      </c>
      <c r="J286" s="2">
        <v>78.2</v>
      </c>
      <c r="K286" s="2">
        <v>78.900000000000006</v>
      </c>
      <c r="L286">
        <f>SUMIFS(US!B:B,US!$D:$D,YEAR(daily!$A286),US!$E:$E,MONTH(daily!$A286))</f>
        <v>8963</v>
      </c>
      <c r="M286">
        <f>SUMIFS(US!C:C,US!$D:$D,YEAR(daily!$A286),US!$E:$E,MONTH(daily!$A286))</f>
        <v>19729</v>
      </c>
      <c r="N286">
        <f>SUMIFS(COT!E:E,COT!$A:$A,YEAR(daily!$A286),COT!$B:$B,WEEKNUM(daily!$A286))</f>
        <v>431440</v>
      </c>
      <c r="O286">
        <f>SUMIFS(COT!F:F,COT!$A:$A,YEAR(daily!$A286),COT!$B:$B,WEEKNUM(daily!$A286))</f>
        <v>23147</v>
      </c>
      <c r="P286">
        <f>SUMIFS(COT!G:G,COT!$A:$A,YEAR(daily!$A286),COT!$B:$B,WEEKNUM(daily!$A286))</f>
        <v>19658</v>
      </c>
      <c r="Q286">
        <f>SUMIFS(COT!H:H,COT!$A:$A,YEAR(daily!$A286),COT!$B:$B,WEEKNUM(daily!$A286))</f>
        <v>21228</v>
      </c>
      <c r="R286">
        <f>SUMIFS(COT!I:I,COT!$A:$A,YEAR(daily!$A286),COT!$B:$B,WEEKNUM(daily!$A286))</f>
        <v>340984</v>
      </c>
      <c r="S286">
        <f>SUMIFS(COT!J:J,COT!$A:$A,YEAR(daily!$A286),COT!$B:$B,WEEKNUM(daily!$A286))</f>
        <v>344917</v>
      </c>
      <c r="T286">
        <f>SUMIFS(COT!K:K,COT!$A:$A,YEAR(daily!$A286),COT!$B:$B,WEEKNUM(daily!$A286))</f>
        <v>46081</v>
      </c>
      <c r="U286">
        <f>SUMIFS(COT!L:L,COT!$A:$A,YEAR(daily!$A286),COT!$B:$B,WEEKNUM(daily!$A286))</f>
        <v>45637</v>
      </c>
      <c r="V286">
        <f>SUMIFS(COT!M:M,COT!$A:$A,YEAR(daily!$A286),COT!$B:$B,WEEKNUM(daily!$A286))</f>
        <v>27</v>
      </c>
      <c r="W286">
        <f>SUMIFS(COT!N:N,COT!$A:$A,YEAR(daily!$A286),COT!$B:$B,WEEKNUM(daily!$A286))</f>
        <v>27</v>
      </c>
      <c r="X286">
        <f>SUMIFS(COT!O:O,COT!$A:$A,YEAR(daily!$A286),COT!$B:$B,WEEKNUM(daily!$A286))</f>
        <v>25</v>
      </c>
      <c r="Y286">
        <f>SUMIFS(COT!P:P,COT!$A:$A,YEAR(daily!$A286),COT!$B:$B,WEEKNUM(daily!$A286))</f>
        <v>79</v>
      </c>
      <c r="Z286">
        <f>SUMIFS(COT!Q:Q,COT!$A:$A,YEAR(daily!$A286),COT!$B:$B,WEEKNUM(daily!$A286))</f>
        <v>77</v>
      </c>
      <c r="AA286">
        <f>SUMIFS(Saudi!B:B,Saudi!$A:$A,YEAR(daily!$A286))</f>
        <v>228.1</v>
      </c>
      <c r="AB286">
        <f>SUMIFS(Saudi!C:C,Saudi!$A:$A,YEAR(daily!$A286))</f>
        <v>255.071</v>
      </c>
      <c r="AC286">
        <f>SUMIFS(Saudi!F:F,Saudi!$A:$A,YEAR(daily!$A286))</f>
        <v>3342115</v>
      </c>
      <c r="AD286">
        <f>SUMIFS(Saudi!G:G,Saudi!$A:$A,YEAR(daily!$A286))</f>
        <v>25.930138412250688</v>
      </c>
      <c r="AE286">
        <f>SUMIFS(Saudi!H:H,Saudi!$A:$A,YEAR(daily!$A286))</f>
        <v>86661504.539659202</v>
      </c>
      <c r="AF286" s="5">
        <f t="shared" si="8"/>
        <v>4</v>
      </c>
      <c r="AG286" s="5">
        <f t="shared" si="9"/>
        <v>2001</v>
      </c>
    </row>
    <row r="287" spans="1:33">
      <c r="A287" s="3">
        <v>37001</v>
      </c>
      <c r="B287" s="1">
        <v>20826</v>
      </c>
      <c r="C287" s="1">
        <v>49619</v>
      </c>
      <c r="D287" s="1">
        <v>33630</v>
      </c>
      <c r="E287" s="1">
        <v>27.28</v>
      </c>
      <c r="F287" s="1">
        <v>27.84</v>
      </c>
      <c r="G287" s="1">
        <v>27.88</v>
      </c>
      <c r="H287" s="2">
        <v>46.9</v>
      </c>
      <c r="I287" s="2">
        <v>28.3</v>
      </c>
      <c r="J287" s="2">
        <v>78.2</v>
      </c>
      <c r="K287" s="2">
        <v>78.900000000000006</v>
      </c>
      <c r="L287">
        <f>SUMIFS(US!B:B,US!$D:$D,YEAR(daily!$A287),US!$E:$E,MONTH(daily!$A287))</f>
        <v>8963</v>
      </c>
      <c r="M287">
        <f>SUMIFS(US!C:C,US!$D:$D,YEAR(daily!$A287),US!$E:$E,MONTH(daily!$A287))</f>
        <v>19729</v>
      </c>
      <c r="N287">
        <f>SUMIFS(COT!E:E,COT!$A:$A,YEAR(daily!$A287),COT!$B:$B,WEEKNUM(daily!$A287))</f>
        <v>431440</v>
      </c>
      <c r="O287">
        <f>SUMIFS(COT!F:F,COT!$A:$A,YEAR(daily!$A287),COT!$B:$B,WEEKNUM(daily!$A287))</f>
        <v>23147</v>
      </c>
      <c r="P287">
        <f>SUMIFS(COT!G:G,COT!$A:$A,YEAR(daily!$A287),COT!$B:$B,WEEKNUM(daily!$A287))</f>
        <v>19658</v>
      </c>
      <c r="Q287">
        <f>SUMIFS(COT!H:H,COT!$A:$A,YEAR(daily!$A287),COT!$B:$B,WEEKNUM(daily!$A287))</f>
        <v>21228</v>
      </c>
      <c r="R287">
        <f>SUMIFS(COT!I:I,COT!$A:$A,YEAR(daily!$A287),COT!$B:$B,WEEKNUM(daily!$A287))</f>
        <v>340984</v>
      </c>
      <c r="S287">
        <f>SUMIFS(COT!J:J,COT!$A:$A,YEAR(daily!$A287),COT!$B:$B,WEEKNUM(daily!$A287))</f>
        <v>344917</v>
      </c>
      <c r="T287">
        <f>SUMIFS(COT!K:K,COT!$A:$A,YEAR(daily!$A287),COT!$B:$B,WEEKNUM(daily!$A287))</f>
        <v>46081</v>
      </c>
      <c r="U287">
        <f>SUMIFS(COT!L:L,COT!$A:$A,YEAR(daily!$A287),COT!$B:$B,WEEKNUM(daily!$A287))</f>
        <v>45637</v>
      </c>
      <c r="V287">
        <f>SUMIFS(COT!M:M,COT!$A:$A,YEAR(daily!$A287),COT!$B:$B,WEEKNUM(daily!$A287))</f>
        <v>27</v>
      </c>
      <c r="W287">
        <f>SUMIFS(COT!N:N,COT!$A:$A,YEAR(daily!$A287),COT!$B:$B,WEEKNUM(daily!$A287))</f>
        <v>27</v>
      </c>
      <c r="X287">
        <f>SUMIFS(COT!O:O,COT!$A:$A,YEAR(daily!$A287),COT!$B:$B,WEEKNUM(daily!$A287))</f>
        <v>25</v>
      </c>
      <c r="Y287">
        <f>SUMIFS(COT!P:P,COT!$A:$A,YEAR(daily!$A287),COT!$B:$B,WEEKNUM(daily!$A287))</f>
        <v>79</v>
      </c>
      <c r="Z287">
        <f>SUMIFS(COT!Q:Q,COT!$A:$A,YEAR(daily!$A287),COT!$B:$B,WEEKNUM(daily!$A287))</f>
        <v>77</v>
      </c>
      <c r="AA287">
        <f>SUMIFS(Saudi!B:B,Saudi!$A:$A,YEAR(daily!$A287))</f>
        <v>228.1</v>
      </c>
      <c r="AB287">
        <f>SUMIFS(Saudi!C:C,Saudi!$A:$A,YEAR(daily!$A287))</f>
        <v>255.071</v>
      </c>
      <c r="AC287">
        <f>SUMIFS(Saudi!F:F,Saudi!$A:$A,YEAR(daily!$A287))</f>
        <v>3342115</v>
      </c>
      <c r="AD287">
        <f>SUMIFS(Saudi!G:G,Saudi!$A:$A,YEAR(daily!$A287))</f>
        <v>25.930138412250688</v>
      </c>
      <c r="AE287">
        <f>SUMIFS(Saudi!H:H,Saudi!$A:$A,YEAR(daily!$A287))</f>
        <v>86661504.539659202</v>
      </c>
      <c r="AF287" s="5">
        <f t="shared" si="8"/>
        <v>4</v>
      </c>
      <c r="AG287" s="5">
        <f t="shared" si="9"/>
        <v>2001</v>
      </c>
    </row>
    <row r="288" spans="1:33">
      <c r="A288" s="3">
        <v>37004</v>
      </c>
      <c r="B288" s="1">
        <v>114461</v>
      </c>
      <c r="C288" s="1">
        <v>34448</v>
      </c>
      <c r="D288" s="1">
        <v>20880</v>
      </c>
      <c r="E288" s="1">
        <v>27.61</v>
      </c>
      <c r="F288" s="1">
        <v>27.98</v>
      </c>
      <c r="G288" s="1">
        <v>27.92</v>
      </c>
      <c r="H288" s="2">
        <v>46.9</v>
      </c>
      <c r="I288" s="2">
        <v>28.3</v>
      </c>
      <c r="J288" s="2">
        <v>78.2</v>
      </c>
      <c r="K288" s="2">
        <v>78.900000000000006</v>
      </c>
      <c r="L288">
        <f>SUMIFS(US!B:B,US!$D:$D,YEAR(daily!$A288),US!$E:$E,MONTH(daily!$A288))</f>
        <v>8963</v>
      </c>
      <c r="M288">
        <f>SUMIFS(US!C:C,US!$D:$D,YEAR(daily!$A288),US!$E:$E,MONTH(daily!$A288))</f>
        <v>19729</v>
      </c>
      <c r="N288">
        <f>SUMIFS(COT!E:E,COT!$A:$A,YEAR(daily!$A288),COT!$B:$B,WEEKNUM(daily!$A288))</f>
        <v>406139</v>
      </c>
      <c r="O288">
        <f>SUMIFS(COT!F:F,COT!$A:$A,YEAR(daily!$A288),COT!$B:$B,WEEKNUM(daily!$A288))</f>
        <v>21702</v>
      </c>
      <c r="P288">
        <f>SUMIFS(COT!G:G,COT!$A:$A,YEAR(daily!$A288),COT!$B:$B,WEEKNUM(daily!$A288))</f>
        <v>18439</v>
      </c>
      <c r="Q288">
        <f>SUMIFS(COT!H:H,COT!$A:$A,YEAR(daily!$A288),COT!$B:$B,WEEKNUM(daily!$A288))</f>
        <v>21478</v>
      </c>
      <c r="R288">
        <f>SUMIFS(COT!I:I,COT!$A:$A,YEAR(daily!$A288),COT!$B:$B,WEEKNUM(daily!$A288))</f>
        <v>325385</v>
      </c>
      <c r="S288">
        <f>SUMIFS(COT!J:J,COT!$A:$A,YEAR(daily!$A288),COT!$B:$B,WEEKNUM(daily!$A288))</f>
        <v>327250</v>
      </c>
      <c r="T288">
        <f>SUMIFS(COT!K:K,COT!$A:$A,YEAR(daily!$A288),COT!$B:$B,WEEKNUM(daily!$A288))</f>
        <v>37574</v>
      </c>
      <c r="U288">
        <f>SUMIFS(COT!L:L,COT!$A:$A,YEAR(daily!$A288),COT!$B:$B,WEEKNUM(daily!$A288))</f>
        <v>38972</v>
      </c>
      <c r="V288">
        <f>SUMIFS(COT!M:M,COT!$A:$A,YEAR(daily!$A288),COT!$B:$B,WEEKNUM(daily!$A288))</f>
        <v>23</v>
      </c>
      <c r="W288">
        <f>SUMIFS(COT!N:N,COT!$A:$A,YEAR(daily!$A288),COT!$B:$B,WEEKNUM(daily!$A288))</f>
        <v>31</v>
      </c>
      <c r="X288">
        <f>SUMIFS(COT!O:O,COT!$A:$A,YEAR(daily!$A288),COT!$B:$B,WEEKNUM(daily!$A288))</f>
        <v>31</v>
      </c>
      <c r="Y288">
        <f>SUMIFS(COT!P:P,COT!$A:$A,YEAR(daily!$A288),COT!$B:$B,WEEKNUM(daily!$A288))</f>
        <v>73</v>
      </c>
      <c r="Z288">
        <f>SUMIFS(COT!Q:Q,COT!$A:$A,YEAR(daily!$A288),COT!$B:$B,WEEKNUM(daily!$A288))</f>
        <v>72</v>
      </c>
      <c r="AA288">
        <f>SUMIFS(Saudi!B:B,Saudi!$A:$A,YEAR(daily!$A288))</f>
        <v>228.1</v>
      </c>
      <c r="AB288">
        <f>SUMIFS(Saudi!C:C,Saudi!$A:$A,YEAR(daily!$A288))</f>
        <v>255.071</v>
      </c>
      <c r="AC288">
        <f>SUMIFS(Saudi!F:F,Saudi!$A:$A,YEAR(daily!$A288))</f>
        <v>3342115</v>
      </c>
      <c r="AD288">
        <f>SUMIFS(Saudi!G:G,Saudi!$A:$A,YEAR(daily!$A288))</f>
        <v>25.930138412250688</v>
      </c>
      <c r="AE288">
        <f>SUMIFS(Saudi!H:H,Saudi!$A:$A,YEAR(daily!$A288))</f>
        <v>86661504.539659202</v>
      </c>
      <c r="AF288" s="5">
        <f t="shared" si="8"/>
        <v>4</v>
      </c>
      <c r="AG288" s="5">
        <f t="shared" si="9"/>
        <v>2001</v>
      </c>
    </row>
    <row r="289" spans="1:33">
      <c r="A289" s="3">
        <v>37005</v>
      </c>
      <c r="B289" s="1">
        <v>114402</v>
      </c>
      <c r="C289" s="1">
        <v>33407</v>
      </c>
      <c r="D289" s="1">
        <v>21834</v>
      </c>
      <c r="E289" s="1">
        <v>26.86</v>
      </c>
      <c r="F289" s="1">
        <v>27.56</v>
      </c>
      <c r="G289" s="1">
        <v>27.56</v>
      </c>
      <c r="H289" s="2">
        <v>46.9</v>
      </c>
      <c r="I289" s="2">
        <v>28.3</v>
      </c>
      <c r="J289" s="2">
        <v>78.2</v>
      </c>
      <c r="K289" s="2">
        <v>78.900000000000006</v>
      </c>
      <c r="L289">
        <f>SUMIFS(US!B:B,US!$D:$D,YEAR(daily!$A289),US!$E:$E,MONTH(daily!$A289))</f>
        <v>8963</v>
      </c>
      <c r="M289">
        <f>SUMIFS(US!C:C,US!$D:$D,YEAR(daily!$A289),US!$E:$E,MONTH(daily!$A289))</f>
        <v>19729</v>
      </c>
      <c r="N289">
        <f>SUMIFS(COT!E:E,COT!$A:$A,YEAR(daily!$A289),COT!$B:$B,WEEKNUM(daily!$A289))</f>
        <v>406139</v>
      </c>
      <c r="O289">
        <f>SUMIFS(COT!F:F,COT!$A:$A,YEAR(daily!$A289),COT!$B:$B,WEEKNUM(daily!$A289))</f>
        <v>21702</v>
      </c>
      <c r="P289">
        <f>SUMIFS(COT!G:G,COT!$A:$A,YEAR(daily!$A289),COT!$B:$B,WEEKNUM(daily!$A289))</f>
        <v>18439</v>
      </c>
      <c r="Q289">
        <f>SUMIFS(COT!H:H,COT!$A:$A,YEAR(daily!$A289),COT!$B:$B,WEEKNUM(daily!$A289))</f>
        <v>21478</v>
      </c>
      <c r="R289">
        <f>SUMIFS(COT!I:I,COT!$A:$A,YEAR(daily!$A289),COT!$B:$B,WEEKNUM(daily!$A289))</f>
        <v>325385</v>
      </c>
      <c r="S289">
        <f>SUMIFS(COT!J:J,COT!$A:$A,YEAR(daily!$A289),COT!$B:$B,WEEKNUM(daily!$A289))</f>
        <v>327250</v>
      </c>
      <c r="T289">
        <f>SUMIFS(COT!K:K,COT!$A:$A,YEAR(daily!$A289),COT!$B:$B,WEEKNUM(daily!$A289))</f>
        <v>37574</v>
      </c>
      <c r="U289">
        <f>SUMIFS(COT!L:L,COT!$A:$A,YEAR(daily!$A289),COT!$B:$B,WEEKNUM(daily!$A289))</f>
        <v>38972</v>
      </c>
      <c r="V289">
        <f>SUMIFS(COT!M:M,COT!$A:$A,YEAR(daily!$A289),COT!$B:$B,WEEKNUM(daily!$A289))</f>
        <v>23</v>
      </c>
      <c r="W289">
        <f>SUMIFS(COT!N:N,COT!$A:$A,YEAR(daily!$A289),COT!$B:$B,WEEKNUM(daily!$A289))</f>
        <v>31</v>
      </c>
      <c r="X289">
        <f>SUMIFS(COT!O:O,COT!$A:$A,YEAR(daily!$A289),COT!$B:$B,WEEKNUM(daily!$A289))</f>
        <v>31</v>
      </c>
      <c r="Y289">
        <f>SUMIFS(COT!P:P,COT!$A:$A,YEAR(daily!$A289),COT!$B:$B,WEEKNUM(daily!$A289))</f>
        <v>73</v>
      </c>
      <c r="Z289">
        <f>SUMIFS(COT!Q:Q,COT!$A:$A,YEAR(daily!$A289),COT!$B:$B,WEEKNUM(daily!$A289))</f>
        <v>72</v>
      </c>
      <c r="AA289">
        <f>SUMIFS(Saudi!B:B,Saudi!$A:$A,YEAR(daily!$A289))</f>
        <v>228.1</v>
      </c>
      <c r="AB289">
        <f>SUMIFS(Saudi!C:C,Saudi!$A:$A,YEAR(daily!$A289))</f>
        <v>255.071</v>
      </c>
      <c r="AC289">
        <f>SUMIFS(Saudi!F:F,Saudi!$A:$A,YEAR(daily!$A289))</f>
        <v>3342115</v>
      </c>
      <c r="AD289">
        <f>SUMIFS(Saudi!G:G,Saudi!$A:$A,YEAR(daily!$A289))</f>
        <v>25.930138412250688</v>
      </c>
      <c r="AE289">
        <f>SUMIFS(Saudi!H:H,Saudi!$A:$A,YEAR(daily!$A289))</f>
        <v>86661504.539659202</v>
      </c>
      <c r="AF289" s="5">
        <f t="shared" si="8"/>
        <v>4</v>
      </c>
      <c r="AG289" s="5">
        <f t="shared" si="9"/>
        <v>2001</v>
      </c>
    </row>
    <row r="290" spans="1:33">
      <c r="A290" s="3">
        <v>37006</v>
      </c>
      <c r="B290" s="1">
        <v>115963</v>
      </c>
      <c r="C290" s="1">
        <v>36339</v>
      </c>
      <c r="D290" s="1">
        <v>22897</v>
      </c>
      <c r="E290" s="1">
        <v>27.29</v>
      </c>
      <c r="F290" s="1">
        <v>27.97</v>
      </c>
      <c r="G290" s="1">
        <v>27.94</v>
      </c>
      <c r="H290" s="2">
        <v>46.9</v>
      </c>
      <c r="I290" s="2">
        <v>28.3</v>
      </c>
      <c r="J290" s="2">
        <v>78.2</v>
      </c>
      <c r="K290" s="2">
        <v>78.900000000000006</v>
      </c>
      <c r="L290">
        <f>SUMIFS(US!B:B,US!$D:$D,YEAR(daily!$A290),US!$E:$E,MONTH(daily!$A290))</f>
        <v>8963</v>
      </c>
      <c r="M290">
        <f>SUMIFS(US!C:C,US!$D:$D,YEAR(daily!$A290),US!$E:$E,MONTH(daily!$A290))</f>
        <v>19729</v>
      </c>
      <c r="N290">
        <f>SUMIFS(COT!E:E,COT!$A:$A,YEAR(daily!$A290),COT!$B:$B,WEEKNUM(daily!$A290))</f>
        <v>406139</v>
      </c>
      <c r="O290">
        <f>SUMIFS(COT!F:F,COT!$A:$A,YEAR(daily!$A290),COT!$B:$B,WEEKNUM(daily!$A290))</f>
        <v>21702</v>
      </c>
      <c r="P290">
        <f>SUMIFS(COT!G:G,COT!$A:$A,YEAR(daily!$A290),COT!$B:$B,WEEKNUM(daily!$A290))</f>
        <v>18439</v>
      </c>
      <c r="Q290">
        <f>SUMIFS(COT!H:H,COT!$A:$A,YEAR(daily!$A290),COT!$B:$B,WEEKNUM(daily!$A290))</f>
        <v>21478</v>
      </c>
      <c r="R290">
        <f>SUMIFS(COT!I:I,COT!$A:$A,YEAR(daily!$A290),COT!$B:$B,WEEKNUM(daily!$A290))</f>
        <v>325385</v>
      </c>
      <c r="S290">
        <f>SUMIFS(COT!J:J,COT!$A:$A,YEAR(daily!$A290),COT!$B:$B,WEEKNUM(daily!$A290))</f>
        <v>327250</v>
      </c>
      <c r="T290">
        <f>SUMIFS(COT!K:K,COT!$A:$A,YEAR(daily!$A290),COT!$B:$B,WEEKNUM(daily!$A290))</f>
        <v>37574</v>
      </c>
      <c r="U290">
        <f>SUMIFS(COT!L:L,COT!$A:$A,YEAR(daily!$A290),COT!$B:$B,WEEKNUM(daily!$A290))</f>
        <v>38972</v>
      </c>
      <c r="V290">
        <f>SUMIFS(COT!M:M,COT!$A:$A,YEAR(daily!$A290),COT!$B:$B,WEEKNUM(daily!$A290))</f>
        <v>23</v>
      </c>
      <c r="W290">
        <f>SUMIFS(COT!N:N,COT!$A:$A,YEAR(daily!$A290),COT!$B:$B,WEEKNUM(daily!$A290))</f>
        <v>31</v>
      </c>
      <c r="X290">
        <f>SUMIFS(COT!O:O,COT!$A:$A,YEAR(daily!$A290),COT!$B:$B,WEEKNUM(daily!$A290))</f>
        <v>31</v>
      </c>
      <c r="Y290">
        <f>SUMIFS(COT!P:P,COT!$A:$A,YEAR(daily!$A290),COT!$B:$B,WEEKNUM(daily!$A290))</f>
        <v>73</v>
      </c>
      <c r="Z290">
        <f>SUMIFS(COT!Q:Q,COT!$A:$A,YEAR(daily!$A290),COT!$B:$B,WEEKNUM(daily!$A290))</f>
        <v>72</v>
      </c>
      <c r="AA290">
        <f>SUMIFS(Saudi!B:B,Saudi!$A:$A,YEAR(daily!$A290))</f>
        <v>228.1</v>
      </c>
      <c r="AB290">
        <f>SUMIFS(Saudi!C:C,Saudi!$A:$A,YEAR(daily!$A290))</f>
        <v>255.071</v>
      </c>
      <c r="AC290">
        <f>SUMIFS(Saudi!F:F,Saudi!$A:$A,YEAR(daily!$A290))</f>
        <v>3342115</v>
      </c>
      <c r="AD290">
        <f>SUMIFS(Saudi!G:G,Saudi!$A:$A,YEAR(daily!$A290))</f>
        <v>25.930138412250688</v>
      </c>
      <c r="AE290">
        <f>SUMIFS(Saudi!H:H,Saudi!$A:$A,YEAR(daily!$A290))</f>
        <v>86661504.539659202</v>
      </c>
      <c r="AF290" s="5">
        <f t="shared" si="8"/>
        <v>4</v>
      </c>
      <c r="AG290" s="5">
        <f t="shared" si="9"/>
        <v>2001</v>
      </c>
    </row>
    <row r="291" spans="1:33">
      <c r="A291" s="3">
        <v>37007</v>
      </c>
      <c r="B291" s="1">
        <v>111319</v>
      </c>
      <c r="C291" s="1">
        <v>37728</v>
      </c>
      <c r="D291" s="1">
        <v>22679</v>
      </c>
      <c r="E291" s="1">
        <v>28.44</v>
      </c>
      <c r="F291" s="1">
        <v>28.69</v>
      </c>
      <c r="G291" s="1">
        <v>28.54</v>
      </c>
      <c r="H291" s="2">
        <v>46.9</v>
      </c>
      <c r="I291" s="2">
        <v>28.3</v>
      </c>
      <c r="J291" s="2">
        <v>78.2</v>
      </c>
      <c r="K291" s="2">
        <v>78.900000000000006</v>
      </c>
      <c r="L291">
        <f>SUMIFS(US!B:B,US!$D:$D,YEAR(daily!$A291),US!$E:$E,MONTH(daily!$A291))</f>
        <v>8963</v>
      </c>
      <c r="M291">
        <f>SUMIFS(US!C:C,US!$D:$D,YEAR(daily!$A291),US!$E:$E,MONTH(daily!$A291))</f>
        <v>19729</v>
      </c>
      <c r="N291">
        <f>SUMIFS(COT!E:E,COT!$A:$A,YEAR(daily!$A291),COT!$B:$B,WEEKNUM(daily!$A291))</f>
        <v>406139</v>
      </c>
      <c r="O291">
        <f>SUMIFS(COT!F:F,COT!$A:$A,YEAR(daily!$A291),COT!$B:$B,WEEKNUM(daily!$A291))</f>
        <v>21702</v>
      </c>
      <c r="P291">
        <f>SUMIFS(COT!G:G,COT!$A:$A,YEAR(daily!$A291),COT!$B:$B,WEEKNUM(daily!$A291))</f>
        <v>18439</v>
      </c>
      <c r="Q291">
        <f>SUMIFS(COT!H:H,COT!$A:$A,YEAR(daily!$A291),COT!$B:$B,WEEKNUM(daily!$A291))</f>
        <v>21478</v>
      </c>
      <c r="R291">
        <f>SUMIFS(COT!I:I,COT!$A:$A,YEAR(daily!$A291),COT!$B:$B,WEEKNUM(daily!$A291))</f>
        <v>325385</v>
      </c>
      <c r="S291">
        <f>SUMIFS(COT!J:J,COT!$A:$A,YEAR(daily!$A291),COT!$B:$B,WEEKNUM(daily!$A291))</f>
        <v>327250</v>
      </c>
      <c r="T291">
        <f>SUMIFS(COT!K:K,COT!$A:$A,YEAR(daily!$A291),COT!$B:$B,WEEKNUM(daily!$A291))</f>
        <v>37574</v>
      </c>
      <c r="U291">
        <f>SUMIFS(COT!L:L,COT!$A:$A,YEAR(daily!$A291),COT!$B:$B,WEEKNUM(daily!$A291))</f>
        <v>38972</v>
      </c>
      <c r="V291">
        <f>SUMIFS(COT!M:M,COT!$A:$A,YEAR(daily!$A291),COT!$B:$B,WEEKNUM(daily!$A291))</f>
        <v>23</v>
      </c>
      <c r="W291">
        <f>SUMIFS(COT!N:N,COT!$A:$A,YEAR(daily!$A291),COT!$B:$B,WEEKNUM(daily!$A291))</f>
        <v>31</v>
      </c>
      <c r="X291">
        <f>SUMIFS(COT!O:O,COT!$A:$A,YEAR(daily!$A291),COT!$B:$B,WEEKNUM(daily!$A291))</f>
        <v>31</v>
      </c>
      <c r="Y291">
        <f>SUMIFS(COT!P:P,COT!$A:$A,YEAR(daily!$A291),COT!$B:$B,WEEKNUM(daily!$A291))</f>
        <v>73</v>
      </c>
      <c r="Z291">
        <f>SUMIFS(COT!Q:Q,COT!$A:$A,YEAR(daily!$A291),COT!$B:$B,WEEKNUM(daily!$A291))</f>
        <v>72</v>
      </c>
      <c r="AA291">
        <f>SUMIFS(Saudi!B:B,Saudi!$A:$A,YEAR(daily!$A291))</f>
        <v>228.1</v>
      </c>
      <c r="AB291">
        <f>SUMIFS(Saudi!C:C,Saudi!$A:$A,YEAR(daily!$A291))</f>
        <v>255.071</v>
      </c>
      <c r="AC291">
        <f>SUMIFS(Saudi!F:F,Saudi!$A:$A,YEAR(daily!$A291))</f>
        <v>3342115</v>
      </c>
      <c r="AD291">
        <f>SUMIFS(Saudi!G:G,Saudi!$A:$A,YEAR(daily!$A291))</f>
        <v>25.930138412250688</v>
      </c>
      <c r="AE291">
        <f>SUMIFS(Saudi!H:H,Saudi!$A:$A,YEAR(daily!$A291))</f>
        <v>86661504.539659202</v>
      </c>
      <c r="AF291" s="5">
        <f t="shared" si="8"/>
        <v>4</v>
      </c>
      <c r="AG291" s="5">
        <f t="shared" si="9"/>
        <v>2001</v>
      </c>
    </row>
    <row r="292" spans="1:33">
      <c r="A292" s="3">
        <v>37008</v>
      </c>
      <c r="B292" s="1">
        <v>107401</v>
      </c>
      <c r="C292" s="1">
        <v>39939</v>
      </c>
      <c r="D292" s="1">
        <v>23132</v>
      </c>
      <c r="E292" s="1">
        <v>28.27</v>
      </c>
      <c r="F292" s="1">
        <v>28.71</v>
      </c>
      <c r="G292" s="1">
        <v>28.54</v>
      </c>
      <c r="H292" s="2">
        <v>46.9</v>
      </c>
      <c r="I292" s="2">
        <v>28.3</v>
      </c>
      <c r="J292" s="2">
        <v>78.2</v>
      </c>
      <c r="K292" s="2">
        <v>78.900000000000006</v>
      </c>
      <c r="L292">
        <f>SUMIFS(US!B:B,US!$D:$D,YEAR(daily!$A292),US!$E:$E,MONTH(daily!$A292))</f>
        <v>8963</v>
      </c>
      <c r="M292">
        <f>SUMIFS(US!C:C,US!$D:$D,YEAR(daily!$A292),US!$E:$E,MONTH(daily!$A292))</f>
        <v>19729</v>
      </c>
      <c r="N292">
        <f>SUMIFS(COT!E:E,COT!$A:$A,YEAR(daily!$A292),COT!$B:$B,WEEKNUM(daily!$A292))</f>
        <v>406139</v>
      </c>
      <c r="O292">
        <f>SUMIFS(COT!F:F,COT!$A:$A,YEAR(daily!$A292),COT!$B:$B,WEEKNUM(daily!$A292))</f>
        <v>21702</v>
      </c>
      <c r="P292">
        <f>SUMIFS(COT!G:G,COT!$A:$A,YEAR(daily!$A292),COT!$B:$B,WEEKNUM(daily!$A292))</f>
        <v>18439</v>
      </c>
      <c r="Q292">
        <f>SUMIFS(COT!H:H,COT!$A:$A,YEAR(daily!$A292),COT!$B:$B,WEEKNUM(daily!$A292))</f>
        <v>21478</v>
      </c>
      <c r="R292">
        <f>SUMIFS(COT!I:I,COT!$A:$A,YEAR(daily!$A292),COT!$B:$B,WEEKNUM(daily!$A292))</f>
        <v>325385</v>
      </c>
      <c r="S292">
        <f>SUMIFS(COT!J:J,COT!$A:$A,YEAR(daily!$A292),COT!$B:$B,WEEKNUM(daily!$A292))</f>
        <v>327250</v>
      </c>
      <c r="T292">
        <f>SUMIFS(COT!K:K,COT!$A:$A,YEAR(daily!$A292),COT!$B:$B,WEEKNUM(daily!$A292))</f>
        <v>37574</v>
      </c>
      <c r="U292">
        <f>SUMIFS(COT!L:L,COT!$A:$A,YEAR(daily!$A292),COT!$B:$B,WEEKNUM(daily!$A292))</f>
        <v>38972</v>
      </c>
      <c r="V292">
        <f>SUMIFS(COT!M:M,COT!$A:$A,YEAR(daily!$A292),COT!$B:$B,WEEKNUM(daily!$A292))</f>
        <v>23</v>
      </c>
      <c r="W292">
        <f>SUMIFS(COT!N:N,COT!$A:$A,YEAR(daily!$A292),COT!$B:$B,WEEKNUM(daily!$A292))</f>
        <v>31</v>
      </c>
      <c r="X292">
        <f>SUMIFS(COT!O:O,COT!$A:$A,YEAR(daily!$A292),COT!$B:$B,WEEKNUM(daily!$A292))</f>
        <v>31</v>
      </c>
      <c r="Y292">
        <f>SUMIFS(COT!P:P,COT!$A:$A,YEAR(daily!$A292),COT!$B:$B,WEEKNUM(daily!$A292))</f>
        <v>73</v>
      </c>
      <c r="Z292">
        <f>SUMIFS(COT!Q:Q,COT!$A:$A,YEAR(daily!$A292),COT!$B:$B,WEEKNUM(daily!$A292))</f>
        <v>72</v>
      </c>
      <c r="AA292">
        <f>SUMIFS(Saudi!B:B,Saudi!$A:$A,YEAR(daily!$A292))</f>
        <v>228.1</v>
      </c>
      <c r="AB292">
        <f>SUMIFS(Saudi!C:C,Saudi!$A:$A,YEAR(daily!$A292))</f>
        <v>255.071</v>
      </c>
      <c r="AC292">
        <f>SUMIFS(Saudi!F:F,Saudi!$A:$A,YEAR(daily!$A292))</f>
        <v>3342115</v>
      </c>
      <c r="AD292">
        <f>SUMIFS(Saudi!G:G,Saudi!$A:$A,YEAR(daily!$A292))</f>
        <v>25.930138412250688</v>
      </c>
      <c r="AE292">
        <f>SUMIFS(Saudi!H:H,Saudi!$A:$A,YEAR(daily!$A292))</f>
        <v>86661504.539659202</v>
      </c>
      <c r="AF292" s="5">
        <f t="shared" si="8"/>
        <v>4</v>
      </c>
      <c r="AG292" s="5">
        <f t="shared" si="9"/>
        <v>2001</v>
      </c>
    </row>
    <row r="293" spans="1:33">
      <c r="A293" s="3">
        <v>37011</v>
      </c>
      <c r="B293" s="1">
        <v>104594</v>
      </c>
      <c r="C293" s="1">
        <v>44837</v>
      </c>
      <c r="D293" s="1">
        <v>22059</v>
      </c>
      <c r="E293" s="1">
        <v>28.46</v>
      </c>
      <c r="F293" s="1">
        <v>28.89</v>
      </c>
      <c r="G293" s="1">
        <v>28.65</v>
      </c>
      <c r="H293" s="2">
        <v>46.9</v>
      </c>
      <c r="I293" s="2">
        <v>28.3</v>
      </c>
      <c r="J293" s="2">
        <v>78.2</v>
      </c>
      <c r="K293" s="2">
        <v>78.900000000000006</v>
      </c>
      <c r="L293">
        <f>SUMIFS(US!B:B,US!$D:$D,YEAR(daily!$A293),US!$E:$E,MONTH(daily!$A293))</f>
        <v>8963</v>
      </c>
      <c r="M293">
        <f>SUMIFS(US!C:C,US!$D:$D,YEAR(daily!$A293),US!$E:$E,MONTH(daily!$A293))</f>
        <v>19729</v>
      </c>
      <c r="N293">
        <f>SUMIFS(COT!E:E,COT!$A:$A,YEAR(daily!$A293),COT!$B:$B,WEEKNUM(daily!$A293))</f>
        <v>412952</v>
      </c>
      <c r="O293">
        <f>SUMIFS(COT!F:F,COT!$A:$A,YEAR(daily!$A293),COT!$B:$B,WEEKNUM(daily!$A293))</f>
        <v>22336</v>
      </c>
      <c r="P293">
        <f>SUMIFS(COT!G:G,COT!$A:$A,YEAR(daily!$A293),COT!$B:$B,WEEKNUM(daily!$A293))</f>
        <v>16277</v>
      </c>
      <c r="Q293">
        <f>SUMIFS(COT!H:H,COT!$A:$A,YEAR(daily!$A293),COT!$B:$B,WEEKNUM(daily!$A293))</f>
        <v>24963</v>
      </c>
      <c r="R293">
        <f>SUMIFS(COT!I:I,COT!$A:$A,YEAR(daily!$A293),COT!$B:$B,WEEKNUM(daily!$A293))</f>
        <v>325409</v>
      </c>
      <c r="S293">
        <f>SUMIFS(COT!J:J,COT!$A:$A,YEAR(daily!$A293),COT!$B:$B,WEEKNUM(daily!$A293))</f>
        <v>337286</v>
      </c>
      <c r="T293">
        <f>SUMIFS(COT!K:K,COT!$A:$A,YEAR(daily!$A293),COT!$B:$B,WEEKNUM(daily!$A293))</f>
        <v>40244</v>
      </c>
      <c r="U293">
        <f>SUMIFS(COT!L:L,COT!$A:$A,YEAR(daily!$A293),COT!$B:$B,WEEKNUM(daily!$A293))</f>
        <v>34426</v>
      </c>
      <c r="V293">
        <f>SUMIFS(COT!M:M,COT!$A:$A,YEAR(daily!$A293),COT!$B:$B,WEEKNUM(daily!$A293))</f>
        <v>27</v>
      </c>
      <c r="W293">
        <f>SUMIFS(COT!N:N,COT!$A:$A,YEAR(daily!$A293),COT!$B:$B,WEEKNUM(daily!$A293))</f>
        <v>28</v>
      </c>
      <c r="X293">
        <f>SUMIFS(COT!O:O,COT!$A:$A,YEAR(daily!$A293),COT!$B:$B,WEEKNUM(daily!$A293))</f>
        <v>35</v>
      </c>
      <c r="Y293">
        <f>SUMIFS(COT!P:P,COT!$A:$A,YEAR(daily!$A293),COT!$B:$B,WEEKNUM(daily!$A293))</f>
        <v>78</v>
      </c>
      <c r="Z293">
        <f>SUMIFS(COT!Q:Q,COT!$A:$A,YEAR(daily!$A293),COT!$B:$B,WEEKNUM(daily!$A293))</f>
        <v>78</v>
      </c>
      <c r="AA293">
        <f>SUMIFS(Saudi!B:B,Saudi!$A:$A,YEAR(daily!$A293))</f>
        <v>228.1</v>
      </c>
      <c r="AB293">
        <f>SUMIFS(Saudi!C:C,Saudi!$A:$A,YEAR(daily!$A293))</f>
        <v>255.071</v>
      </c>
      <c r="AC293">
        <f>SUMIFS(Saudi!F:F,Saudi!$A:$A,YEAR(daily!$A293))</f>
        <v>3342115</v>
      </c>
      <c r="AD293">
        <f>SUMIFS(Saudi!G:G,Saudi!$A:$A,YEAR(daily!$A293))</f>
        <v>25.930138412250688</v>
      </c>
      <c r="AE293">
        <f>SUMIFS(Saudi!H:H,Saudi!$A:$A,YEAR(daily!$A293))</f>
        <v>86661504.539659202</v>
      </c>
      <c r="AF293" s="5">
        <f t="shared" si="8"/>
        <v>4</v>
      </c>
      <c r="AG293" s="5">
        <f t="shared" si="9"/>
        <v>2001</v>
      </c>
    </row>
    <row r="294" spans="1:33">
      <c r="A294" s="3">
        <v>37012</v>
      </c>
      <c r="B294" s="1">
        <v>102471</v>
      </c>
      <c r="C294" s="1">
        <v>45482</v>
      </c>
      <c r="D294" s="1">
        <v>21900</v>
      </c>
      <c r="E294" s="1">
        <v>28.94</v>
      </c>
      <c r="F294" s="1">
        <v>29.36</v>
      </c>
      <c r="G294" s="1">
        <v>29.07</v>
      </c>
      <c r="H294" s="2">
        <v>46.9</v>
      </c>
      <c r="I294" s="2">
        <v>28.3</v>
      </c>
      <c r="J294" s="2">
        <v>78.2</v>
      </c>
      <c r="K294" s="2">
        <v>78.900000000000006</v>
      </c>
      <c r="L294">
        <f>SUMIFS(US!B:B,US!$D:$D,YEAR(daily!$A294),US!$E:$E,MONTH(daily!$A294))</f>
        <v>9058</v>
      </c>
      <c r="M294">
        <f>SUMIFS(US!C:C,US!$D:$D,YEAR(daily!$A294),US!$E:$E,MONTH(daily!$A294))</f>
        <v>19501</v>
      </c>
      <c r="N294">
        <f>SUMIFS(COT!E:E,COT!$A:$A,YEAR(daily!$A294),COT!$B:$B,WEEKNUM(daily!$A294))</f>
        <v>412952</v>
      </c>
      <c r="O294">
        <f>SUMIFS(COT!F:F,COT!$A:$A,YEAR(daily!$A294),COT!$B:$B,WEEKNUM(daily!$A294))</f>
        <v>22336</v>
      </c>
      <c r="P294">
        <f>SUMIFS(COT!G:G,COT!$A:$A,YEAR(daily!$A294),COT!$B:$B,WEEKNUM(daily!$A294))</f>
        <v>16277</v>
      </c>
      <c r="Q294">
        <f>SUMIFS(COT!H:H,COT!$A:$A,YEAR(daily!$A294),COT!$B:$B,WEEKNUM(daily!$A294))</f>
        <v>24963</v>
      </c>
      <c r="R294">
        <f>SUMIFS(COT!I:I,COT!$A:$A,YEAR(daily!$A294),COT!$B:$B,WEEKNUM(daily!$A294))</f>
        <v>325409</v>
      </c>
      <c r="S294">
        <f>SUMIFS(COT!J:J,COT!$A:$A,YEAR(daily!$A294),COT!$B:$B,WEEKNUM(daily!$A294))</f>
        <v>337286</v>
      </c>
      <c r="T294">
        <f>SUMIFS(COT!K:K,COT!$A:$A,YEAR(daily!$A294),COT!$B:$B,WEEKNUM(daily!$A294))</f>
        <v>40244</v>
      </c>
      <c r="U294">
        <f>SUMIFS(COT!L:L,COT!$A:$A,YEAR(daily!$A294),COT!$B:$B,WEEKNUM(daily!$A294))</f>
        <v>34426</v>
      </c>
      <c r="V294">
        <f>SUMIFS(COT!M:M,COT!$A:$A,YEAR(daily!$A294),COT!$B:$B,WEEKNUM(daily!$A294))</f>
        <v>27</v>
      </c>
      <c r="W294">
        <f>SUMIFS(COT!N:N,COT!$A:$A,YEAR(daily!$A294),COT!$B:$B,WEEKNUM(daily!$A294))</f>
        <v>28</v>
      </c>
      <c r="X294">
        <f>SUMIFS(COT!O:O,COT!$A:$A,YEAR(daily!$A294),COT!$B:$B,WEEKNUM(daily!$A294))</f>
        <v>35</v>
      </c>
      <c r="Y294">
        <f>SUMIFS(COT!P:P,COT!$A:$A,YEAR(daily!$A294),COT!$B:$B,WEEKNUM(daily!$A294))</f>
        <v>78</v>
      </c>
      <c r="Z294">
        <f>SUMIFS(COT!Q:Q,COT!$A:$A,YEAR(daily!$A294),COT!$B:$B,WEEKNUM(daily!$A294))</f>
        <v>78</v>
      </c>
      <c r="AA294">
        <f>SUMIFS(Saudi!B:B,Saudi!$A:$A,YEAR(daily!$A294))</f>
        <v>228.1</v>
      </c>
      <c r="AB294">
        <f>SUMIFS(Saudi!C:C,Saudi!$A:$A,YEAR(daily!$A294))</f>
        <v>255.071</v>
      </c>
      <c r="AC294">
        <f>SUMIFS(Saudi!F:F,Saudi!$A:$A,YEAR(daily!$A294))</f>
        <v>3342115</v>
      </c>
      <c r="AD294">
        <f>SUMIFS(Saudi!G:G,Saudi!$A:$A,YEAR(daily!$A294))</f>
        <v>25.930138412250688</v>
      </c>
      <c r="AE294">
        <f>SUMIFS(Saudi!H:H,Saudi!$A:$A,YEAR(daily!$A294))</f>
        <v>86661504.539659202</v>
      </c>
      <c r="AF294" s="5">
        <f t="shared" si="8"/>
        <v>5</v>
      </c>
      <c r="AG294" s="5">
        <f t="shared" si="9"/>
        <v>2001</v>
      </c>
    </row>
    <row r="295" spans="1:33">
      <c r="A295" s="3">
        <v>37013</v>
      </c>
      <c r="B295" s="1">
        <v>99529</v>
      </c>
      <c r="C295" s="1">
        <v>45303</v>
      </c>
      <c r="D295" s="1">
        <v>23157</v>
      </c>
      <c r="E295" s="1">
        <v>27.8</v>
      </c>
      <c r="F295" s="1">
        <v>28.55</v>
      </c>
      <c r="G295" s="1">
        <v>28.36</v>
      </c>
      <c r="H295" s="2">
        <v>46.9</v>
      </c>
      <c r="I295" s="2">
        <v>28.3</v>
      </c>
      <c r="J295" s="2">
        <v>78.2</v>
      </c>
      <c r="K295" s="2">
        <v>78.900000000000006</v>
      </c>
      <c r="L295">
        <f>SUMIFS(US!B:B,US!$D:$D,YEAR(daily!$A295),US!$E:$E,MONTH(daily!$A295))</f>
        <v>9058</v>
      </c>
      <c r="M295">
        <f>SUMIFS(US!C:C,US!$D:$D,YEAR(daily!$A295),US!$E:$E,MONTH(daily!$A295))</f>
        <v>19501</v>
      </c>
      <c r="N295">
        <f>SUMIFS(COT!E:E,COT!$A:$A,YEAR(daily!$A295),COT!$B:$B,WEEKNUM(daily!$A295))</f>
        <v>412952</v>
      </c>
      <c r="O295">
        <f>SUMIFS(COT!F:F,COT!$A:$A,YEAR(daily!$A295),COT!$B:$B,WEEKNUM(daily!$A295))</f>
        <v>22336</v>
      </c>
      <c r="P295">
        <f>SUMIFS(COT!G:G,COT!$A:$A,YEAR(daily!$A295),COT!$B:$B,WEEKNUM(daily!$A295))</f>
        <v>16277</v>
      </c>
      <c r="Q295">
        <f>SUMIFS(COT!H:H,COT!$A:$A,YEAR(daily!$A295),COT!$B:$B,WEEKNUM(daily!$A295))</f>
        <v>24963</v>
      </c>
      <c r="R295">
        <f>SUMIFS(COT!I:I,COT!$A:$A,YEAR(daily!$A295),COT!$B:$B,WEEKNUM(daily!$A295))</f>
        <v>325409</v>
      </c>
      <c r="S295">
        <f>SUMIFS(COT!J:J,COT!$A:$A,YEAR(daily!$A295),COT!$B:$B,WEEKNUM(daily!$A295))</f>
        <v>337286</v>
      </c>
      <c r="T295">
        <f>SUMIFS(COT!K:K,COT!$A:$A,YEAR(daily!$A295),COT!$B:$B,WEEKNUM(daily!$A295))</f>
        <v>40244</v>
      </c>
      <c r="U295">
        <f>SUMIFS(COT!L:L,COT!$A:$A,YEAR(daily!$A295),COT!$B:$B,WEEKNUM(daily!$A295))</f>
        <v>34426</v>
      </c>
      <c r="V295">
        <f>SUMIFS(COT!M:M,COT!$A:$A,YEAR(daily!$A295),COT!$B:$B,WEEKNUM(daily!$A295))</f>
        <v>27</v>
      </c>
      <c r="W295">
        <f>SUMIFS(COT!N:N,COT!$A:$A,YEAR(daily!$A295),COT!$B:$B,WEEKNUM(daily!$A295))</f>
        <v>28</v>
      </c>
      <c r="X295">
        <f>SUMIFS(COT!O:O,COT!$A:$A,YEAR(daily!$A295),COT!$B:$B,WEEKNUM(daily!$A295))</f>
        <v>35</v>
      </c>
      <c r="Y295">
        <f>SUMIFS(COT!P:P,COT!$A:$A,YEAR(daily!$A295),COT!$B:$B,WEEKNUM(daily!$A295))</f>
        <v>78</v>
      </c>
      <c r="Z295">
        <f>SUMIFS(COT!Q:Q,COT!$A:$A,YEAR(daily!$A295),COT!$B:$B,WEEKNUM(daily!$A295))</f>
        <v>78</v>
      </c>
      <c r="AA295">
        <f>SUMIFS(Saudi!B:B,Saudi!$A:$A,YEAR(daily!$A295))</f>
        <v>228.1</v>
      </c>
      <c r="AB295">
        <f>SUMIFS(Saudi!C:C,Saudi!$A:$A,YEAR(daily!$A295))</f>
        <v>255.071</v>
      </c>
      <c r="AC295">
        <f>SUMIFS(Saudi!F:F,Saudi!$A:$A,YEAR(daily!$A295))</f>
        <v>3342115</v>
      </c>
      <c r="AD295">
        <f>SUMIFS(Saudi!G:G,Saudi!$A:$A,YEAR(daily!$A295))</f>
        <v>25.930138412250688</v>
      </c>
      <c r="AE295">
        <f>SUMIFS(Saudi!H:H,Saudi!$A:$A,YEAR(daily!$A295))</f>
        <v>86661504.539659202</v>
      </c>
      <c r="AF295" s="5">
        <f t="shared" si="8"/>
        <v>5</v>
      </c>
      <c r="AG295" s="5">
        <f t="shared" si="9"/>
        <v>2001</v>
      </c>
    </row>
    <row r="296" spans="1:33">
      <c r="A296" s="3">
        <v>37014</v>
      </c>
      <c r="B296" s="1">
        <v>98035</v>
      </c>
      <c r="C296" s="1">
        <v>45682</v>
      </c>
      <c r="D296" s="1">
        <v>23634</v>
      </c>
      <c r="E296" s="1">
        <v>28.45</v>
      </c>
      <c r="F296" s="1">
        <v>29.12</v>
      </c>
      <c r="G296" s="1">
        <v>28.91</v>
      </c>
      <c r="H296" s="2">
        <v>46.9</v>
      </c>
      <c r="I296" s="2">
        <v>28.3</v>
      </c>
      <c r="J296" s="2">
        <v>78.2</v>
      </c>
      <c r="K296" s="2">
        <v>78.900000000000006</v>
      </c>
      <c r="L296">
        <f>SUMIFS(US!B:B,US!$D:$D,YEAR(daily!$A296),US!$E:$E,MONTH(daily!$A296))</f>
        <v>9058</v>
      </c>
      <c r="M296">
        <f>SUMIFS(US!C:C,US!$D:$D,YEAR(daily!$A296),US!$E:$E,MONTH(daily!$A296))</f>
        <v>19501</v>
      </c>
      <c r="N296">
        <f>SUMIFS(COT!E:E,COT!$A:$A,YEAR(daily!$A296),COT!$B:$B,WEEKNUM(daily!$A296))</f>
        <v>412952</v>
      </c>
      <c r="O296">
        <f>SUMIFS(COT!F:F,COT!$A:$A,YEAR(daily!$A296),COT!$B:$B,WEEKNUM(daily!$A296))</f>
        <v>22336</v>
      </c>
      <c r="P296">
        <f>SUMIFS(COT!G:G,COT!$A:$A,YEAR(daily!$A296),COT!$B:$B,WEEKNUM(daily!$A296))</f>
        <v>16277</v>
      </c>
      <c r="Q296">
        <f>SUMIFS(COT!H:H,COT!$A:$A,YEAR(daily!$A296),COT!$B:$B,WEEKNUM(daily!$A296))</f>
        <v>24963</v>
      </c>
      <c r="R296">
        <f>SUMIFS(COT!I:I,COT!$A:$A,YEAR(daily!$A296),COT!$B:$B,WEEKNUM(daily!$A296))</f>
        <v>325409</v>
      </c>
      <c r="S296">
        <f>SUMIFS(COT!J:J,COT!$A:$A,YEAR(daily!$A296),COT!$B:$B,WEEKNUM(daily!$A296))</f>
        <v>337286</v>
      </c>
      <c r="T296">
        <f>SUMIFS(COT!K:K,COT!$A:$A,YEAR(daily!$A296),COT!$B:$B,WEEKNUM(daily!$A296))</f>
        <v>40244</v>
      </c>
      <c r="U296">
        <f>SUMIFS(COT!L:L,COT!$A:$A,YEAR(daily!$A296),COT!$B:$B,WEEKNUM(daily!$A296))</f>
        <v>34426</v>
      </c>
      <c r="V296">
        <f>SUMIFS(COT!M:M,COT!$A:$A,YEAR(daily!$A296),COT!$B:$B,WEEKNUM(daily!$A296))</f>
        <v>27</v>
      </c>
      <c r="W296">
        <f>SUMIFS(COT!N:N,COT!$A:$A,YEAR(daily!$A296),COT!$B:$B,WEEKNUM(daily!$A296))</f>
        <v>28</v>
      </c>
      <c r="X296">
        <f>SUMIFS(COT!O:O,COT!$A:$A,YEAR(daily!$A296),COT!$B:$B,WEEKNUM(daily!$A296))</f>
        <v>35</v>
      </c>
      <c r="Y296">
        <f>SUMIFS(COT!P:P,COT!$A:$A,YEAR(daily!$A296),COT!$B:$B,WEEKNUM(daily!$A296))</f>
        <v>78</v>
      </c>
      <c r="Z296">
        <f>SUMIFS(COT!Q:Q,COT!$A:$A,YEAR(daily!$A296),COT!$B:$B,WEEKNUM(daily!$A296))</f>
        <v>78</v>
      </c>
      <c r="AA296">
        <f>SUMIFS(Saudi!B:B,Saudi!$A:$A,YEAR(daily!$A296))</f>
        <v>228.1</v>
      </c>
      <c r="AB296">
        <f>SUMIFS(Saudi!C:C,Saudi!$A:$A,YEAR(daily!$A296))</f>
        <v>255.071</v>
      </c>
      <c r="AC296">
        <f>SUMIFS(Saudi!F:F,Saudi!$A:$A,YEAR(daily!$A296))</f>
        <v>3342115</v>
      </c>
      <c r="AD296">
        <f>SUMIFS(Saudi!G:G,Saudi!$A:$A,YEAR(daily!$A296))</f>
        <v>25.930138412250688</v>
      </c>
      <c r="AE296">
        <f>SUMIFS(Saudi!H:H,Saudi!$A:$A,YEAR(daily!$A296))</f>
        <v>86661504.539659202</v>
      </c>
      <c r="AF296" s="5">
        <f t="shared" si="8"/>
        <v>5</v>
      </c>
      <c r="AG296" s="5">
        <f t="shared" si="9"/>
        <v>2001</v>
      </c>
    </row>
    <row r="297" spans="1:33">
      <c r="A297" s="3">
        <v>37015</v>
      </c>
      <c r="B297" s="1">
        <v>95473</v>
      </c>
      <c r="C297" s="1">
        <v>46827</v>
      </c>
      <c r="D297" s="1">
        <v>25158</v>
      </c>
      <c r="E297" s="1">
        <v>28.36</v>
      </c>
      <c r="F297" s="1">
        <v>29.15</v>
      </c>
      <c r="G297" s="1">
        <v>28.96</v>
      </c>
      <c r="H297" s="2">
        <v>46.9</v>
      </c>
      <c r="I297" s="2">
        <v>28.3</v>
      </c>
      <c r="J297" s="2">
        <v>78.2</v>
      </c>
      <c r="K297" s="2">
        <v>78.900000000000006</v>
      </c>
      <c r="L297">
        <f>SUMIFS(US!B:B,US!$D:$D,YEAR(daily!$A297),US!$E:$E,MONTH(daily!$A297))</f>
        <v>9058</v>
      </c>
      <c r="M297">
        <f>SUMIFS(US!C:C,US!$D:$D,YEAR(daily!$A297),US!$E:$E,MONTH(daily!$A297))</f>
        <v>19501</v>
      </c>
      <c r="N297">
        <f>SUMIFS(COT!E:E,COT!$A:$A,YEAR(daily!$A297),COT!$B:$B,WEEKNUM(daily!$A297))</f>
        <v>412952</v>
      </c>
      <c r="O297">
        <f>SUMIFS(COT!F:F,COT!$A:$A,YEAR(daily!$A297),COT!$B:$B,WEEKNUM(daily!$A297))</f>
        <v>22336</v>
      </c>
      <c r="P297">
        <f>SUMIFS(COT!G:G,COT!$A:$A,YEAR(daily!$A297),COT!$B:$B,WEEKNUM(daily!$A297))</f>
        <v>16277</v>
      </c>
      <c r="Q297">
        <f>SUMIFS(COT!H:H,COT!$A:$A,YEAR(daily!$A297),COT!$B:$B,WEEKNUM(daily!$A297))</f>
        <v>24963</v>
      </c>
      <c r="R297">
        <f>SUMIFS(COT!I:I,COT!$A:$A,YEAR(daily!$A297),COT!$B:$B,WEEKNUM(daily!$A297))</f>
        <v>325409</v>
      </c>
      <c r="S297">
        <f>SUMIFS(COT!J:J,COT!$A:$A,YEAR(daily!$A297),COT!$B:$B,WEEKNUM(daily!$A297))</f>
        <v>337286</v>
      </c>
      <c r="T297">
        <f>SUMIFS(COT!K:K,COT!$A:$A,YEAR(daily!$A297),COT!$B:$B,WEEKNUM(daily!$A297))</f>
        <v>40244</v>
      </c>
      <c r="U297">
        <f>SUMIFS(COT!L:L,COT!$A:$A,YEAR(daily!$A297),COT!$B:$B,WEEKNUM(daily!$A297))</f>
        <v>34426</v>
      </c>
      <c r="V297">
        <f>SUMIFS(COT!M:M,COT!$A:$A,YEAR(daily!$A297),COT!$B:$B,WEEKNUM(daily!$A297))</f>
        <v>27</v>
      </c>
      <c r="W297">
        <f>SUMIFS(COT!N:N,COT!$A:$A,YEAR(daily!$A297),COT!$B:$B,WEEKNUM(daily!$A297))</f>
        <v>28</v>
      </c>
      <c r="X297">
        <f>SUMIFS(COT!O:O,COT!$A:$A,YEAR(daily!$A297),COT!$B:$B,WEEKNUM(daily!$A297))</f>
        <v>35</v>
      </c>
      <c r="Y297">
        <f>SUMIFS(COT!P:P,COT!$A:$A,YEAR(daily!$A297),COT!$B:$B,WEEKNUM(daily!$A297))</f>
        <v>78</v>
      </c>
      <c r="Z297">
        <f>SUMIFS(COT!Q:Q,COT!$A:$A,YEAR(daily!$A297),COT!$B:$B,WEEKNUM(daily!$A297))</f>
        <v>78</v>
      </c>
      <c r="AA297">
        <f>SUMIFS(Saudi!B:B,Saudi!$A:$A,YEAR(daily!$A297))</f>
        <v>228.1</v>
      </c>
      <c r="AB297">
        <f>SUMIFS(Saudi!C:C,Saudi!$A:$A,YEAR(daily!$A297))</f>
        <v>255.071</v>
      </c>
      <c r="AC297">
        <f>SUMIFS(Saudi!F:F,Saudi!$A:$A,YEAR(daily!$A297))</f>
        <v>3342115</v>
      </c>
      <c r="AD297">
        <f>SUMIFS(Saudi!G:G,Saudi!$A:$A,YEAR(daily!$A297))</f>
        <v>25.930138412250688</v>
      </c>
      <c r="AE297">
        <f>SUMIFS(Saudi!H:H,Saudi!$A:$A,YEAR(daily!$A297))</f>
        <v>86661504.539659202</v>
      </c>
      <c r="AF297" s="5">
        <f t="shared" si="8"/>
        <v>5</v>
      </c>
      <c r="AG297" s="5">
        <f t="shared" si="9"/>
        <v>2001</v>
      </c>
    </row>
    <row r="298" spans="1:33">
      <c r="A298" s="3">
        <v>37018</v>
      </c>
      <c r="B298" s="1">
        <v>97789</v>
      </c>
      <c r="C298" s="1">
        <v>49481</v>
      </c>
      <c r="D298" s="1">
        <v>25865</v>
      </c>
      <c r="E298" s="1">
        <v>27.77</v>
      </c>
      <c r="F298" s="1">
        <v>28.74</v>
      </c>
      <c r="G298" s="1">
        <v>28.63</v>
      </c>
      <c r="H298" s="2">
        <v>46.9</v>
      </c>
      <c r="I298" s="2">
        <v>28.3</v>
      </c>
      <c r="J298" s="2">
        <v>78.2</v>
      </c>
      <c r="K298" s="2">
        <v>78.900000000000006</v>
      </c>
      <c r="L298">
        <f>SUMIFS(US!B:B,US!$D:$D,YEAR(daily!$A298),US!$E:$E,MONTH(daily!$A298))</f>
        <v>9058</v>
      </c>
      <c r="M298">
        <f>SUMIFS(US!C:C,US!$D:$D,YEAR(daily!$A298),US!$E:$E,MONTH(daily!$A298))</f>
        <v>19501</v>
      </c>
      <c r="N298">
        <f>SUMIFS(COT!E:E,COT!$A:$A,YEAR(daily!$A298),COT!$B:$B,WEEKNUM(daily!$A298))</f>
        <v>420880</v>
      </c>
      <c r="O298">
        <f>SUMIFS(COT!F:F,COT!$A:$A,YEAR(daily!$A298),COT!$B:$B,WEEKNUM(daily!$A298))</f>
        <v>21505</v>
      </c>
      <c r="P298">
        <f>SUMIFS(COT!G:G,COT!$A:$A,YEAR(daily!$A298),COT!$B:$B,WEEKNUM(daily!$A298))</f>
        <v>21960</v>
      </c>
      <c r="Q298">
        <f>SUMIFS(COT!H:H,COT!$A:$A,YEAR(daily!$A298),COT!$B:$B,WEEKNUM(daily!$A298))</f>
        <v>22811</v>
      </c>
      <c r="R298">
        <f>SUMIFS(COT!I:I,COT!$A:$A,YEAR(daily!$A298),COT!$B:$B,WEEKNUM(daily!$A298))</f>
        <v>336741</v>
      </c>
      <c r="S298">
        <f>SUMIFS(COT!J:J,COT!$A:$A,YEAR(daily!$A298),COT!$B:$B,WEEKNUM(daily!$A298))</f>
        <v>338051</v>
      </c>
      <c r="T298">
        <f>SUMIFS(COT!K:K,COT!$A:$A,YEAR(daily!$A298),COT!$B:$B,WEEKNUM(daily!$A298))</f>
        <v>39823</v>
      </c>
      <c r="U298">
        <f>SUMIFS(COT!L:L,COT!$A:$A,YEAR(daily!$A298),COT!$B:$B,WEEKNUM(daily!$A298))</f>
        <v>38058</v>
      </c>
      <c r="V298">
        <f>SUMIFS(COT!M:M,COT!$A:$A,YEAR(daily!$A298),COT!$B:$B,WEEKNUM(daily!$A298))</f>
        <v>27</v>
      </c>
      <c r="W298">
        <f>SUMIFS(COT!N:N,COT!$A:$A,YEAR(daily!$A298),COT!$B:$B,WEEKNUM(daily!$A298))</f>
        <v>32</v>
      </c>
      <c r="X298">
        <f>SUMIFS(COT!O:O,COT!$A:$A,YEAR(daily!$A298),COT!$B:$B,WEEKNUM(daily!$A298))</f>
        <v>35</v>
      </c>
      <c r="Y298">
        <f>SUMIFS(COT!P:P,COT!$A:$A,YEAR(daily!$A298),COT!$B:$B,WEEKNUM(daily!$A298))</f>
        <v>80</v>
      </c>
      <c r="Z298">
        <f>SUMIFS(COT!Q:Q,COT!$A:$A,YEAR(daily!$A298),COT!$B:$B,WEEKNUM(daily!$A298))</f>
        <v>81</v>
      </c>
      <c r="AA298">
        <f>SUMIFS(Saudi!B:B,Saudi!$A:$A,YEAR(daily!$A298))</f>
        <v>228.1</v>
      </c>
      <c r="AB298">
        <f>SUMIFS(Saudi!C:C,Saudi!$A:$A,YEAR(daily!$A298))</f>
        <v>255.071</v>
      </c>
      <c r="AC298">
        <f>SUMIFS(Saudi!F:F,Saudi!$A:$A,YEAR(daily!$A298))</f>
        <v>3342115</v>
      </c>
      <c r="AD298">
        <f>SUMIFS(Saudi!G:G,Saudi!$A:$A,YEAR(daily!$A298))</f>
        <v>25.930138412250688</v>
      </c>
      <c r="AE298">
        <f>SUMIFS(Saudi!H:H,Saudi!$A:$A,YEAR(daily!$A298))</f>
        <v>86661504.539659202</v>
      </c>
      <c r="AF298" s="5">
        <f t="shared" si="8"/>
        <v>5</v>
      </c>
      <c r="AG298" s="5">
        <f t="shared" si="9"/>
        <v>2001</v>
      </c>
    </row>
    <row r="299" spans="1:33">
      <c r="A299" s="3">
        <v>37019</v>
      </c>
      <c r="B299" s="1">
        <v>98821</v>
      </c>
      <c r="C299" s="1">
        <v>49516</v>
      </c>
      <c r="D299" s="1">
        <v>27097</v>
      </c>
      <c r="E299" s="1">
        <v>27.39</v>
      </c>
      <c r="F299" s="1">
        <v>28.62</v>
      </c>
      <c r="G299" s="1">
        <v>28.59</v>
      </c>
      <c r="H299" s="2">
        <v>46.9</v>
      </c>
      <c r="I299" s="2">
        <v>28.3</v>
      </c>
      <c r="J299" s="2">
        <v>78.2</v>
      </c>
      <c r="K299" s="2">
        <v>78.900000000000006</v>
      </c>
      <c r="L299">
        <f>SUMIFS(US!B:B,US!$D:$D,YEAR(daily!$A299),US!$E:$E,MONTH(daily!$A299))</f>
        <v>9058</v>
      </c>
      <c r="M299">
        <f>SUMIFS(US!C:C,US!$D:$D,YEAR(daily!$A299),US!$E:$E,MONTH(daily!$A299))</f>
        <v>19501</v>
      </c>
      <c r="N299">
        <f>SUMIFS(COT!E:E,COT!$A:$A,YEAR(daily!$A299),COT!$B:$B,WEEKNUM(daily!$A299))</f>
        <v>420880</v>
      </c>
      <c r="O299">
        <f>SUMIFS(COT!F:F,COT!$A:$A,YEAR(daily!$A299),COT!$B:$B,WEEKNUM(daily!$A299))</f>
        <v>21505</v>
      </c>
      <c r="P299">
        <f>SUMIFS(COT!G:G,COT!$A:$A,YEAR(daily!$A299),COT!$B:$B,WEEKNUM(daily!$A299))</f>
        <v>21960</v>
      </c>
      <c r="Q299">
        <f>SUMIFS(COT!H:H,COT!$A:$A,YEAR(daily!$A299),COT!$B:$B,WEEKNUM(daily!$A299))</f>
        <v>22811</v>
      </c>
      <c r="R299">
        <f>SUMIFS(COT!I:I,COT!$A:$A,YEAR(daily!$A299),COT!$B:$B,WEEKNUM(daily!$A299))</f>
        <v>336741</v>
      </c>
      <c r="S299">
        <f>SUMIFS(COT!J:J,COT!$A:$A,YEAR(daily!$A299),COT!$B:$B,WEEKNUM(daily!$A299))</f>
        <v>338051</v>
      </c>
      <c r="T299">
        <f>SUMIFS(COT!K:K,COT!$A:$A,YEAR(daily!$A299),COT!$B:$B,WEEKNUM(daily!$A299))</f>
        <v>39823</v>
      </c>
      <c r="U299">
        <f>SUMIFS(COT!L:L,COT!$A:$A,YEAR(daily!$A299),COT!$B:$B,WEEKNUM(daily!$A299))</f>
        <v>38058</v>
      </c>
      <c r="V299">
        <f>SUMIFS(COT!M:M,COT!$A:$A,YEAR(daily!$A299),COT!$B:$B,WEEKNUM(daily!$A299))</f>
        <v>27</v>
      </c>
      <c r="W299">
        <f>SUMIFS(COT!N:N,COT!$A:$A,YEAR(daily!$A299),COT!$B:$B,WEEKNUM(daily!$A299))</f>
        <v>32</v>
      </c>
      <c r="X299">
        <f>SUMIFS(COT!O:O,COT!$A:$A,YEAR(daily!$A299),COT!$B:$B,WEEKNUM(daily!$A299))</f>
        <v>35</v>
      </c>
      <c r="Y299">
        <f>SUMIFS(COT!P:P,COT!$A:$A,YEAR(daily!$A299),COT!$B:$B,WEEKNUM(daily!$A299))</f>
        <v>80</v>
      </c>
      <c r="Z299">
        <f>SUMIFS(COT!Q:Q,COT!$A:$A,YEAR(daily!$A299),COT!$B:$B,WEEKNUM(daily!$A299))</f>
        <v>81</v>
      </c>
      <c r="AA299">
        <f>SUMIFS(Saudi!B:B,Saudi!$A:$A,YEAR(daily!$A299))</f>
        <v>228.1</v>
      </c>
      <c r="AB299">
        <f>SUMIFS(Saudi!C:C,Saudi!$A:$A,YEAR(daily!$A299))</f>
        <v>255.071</v>
      </c>
      <c r="AC299">
        <f>SUMIFS(Saudi!F:F,Saudi!$A:$A,YEAR(daily!$A299))</f>
        <v>3342115</v>
      </c>
      <c r="AD299">
        <f>SUMIFS(Saudi!G:G,Saudi!$A:$A,YEAR(daily!$A299))</f>
        <v>25.930138412250688</v>
      </c>
      <c r="AE299">
        <f>SUMIFS(Saudi!H:H,Saudi!$A:$A,YEAR(daily!$A299))</f>
        <v>86661504.539659202</v>
      </c>
      <c r="AF299" s="5">
        <f t="shared" si="8"/>
        <v>5</v>
      </c>
      <c r="AG299" s="5">
        <f t="shared" si="9"/>
        <v>2001</v>
      </c>
    </row>
    <row r="300" spans="1:33">
      <c r="A300" s="3">
        <v>37020</v>
      </c>
      <c r="B300" s="1">
        <v>89964</v>
      </c>
      <c r="C300" s="1">
        <v>44128</v>
      </c>
      <c r="D300" s="1">
        <v>27464</v>
      </c>
      <c r="E300" s="1">
        <v>28.23</v>
      </c>
      <c r="F300" s="1">
        <v>29.06</v>
      </c>
      <c r="G300" s="1">
        <v>28.98</v>
      </c>
      <c r="H300" s="2">
        <v>46.9</v>
      </c>
      <c r="I300" s="2">
        <v>28.3</v>
      </c>
      <c r="J300" s="2">
        <v>78.2</v>
      </c>
      <c r="K300" s="2">
        <v>78.900000000000006</v>
      </c>
      <c r="L300">
        <f>SUMIFS(US!B:B,US!$D:$D,YEAR(daily!$A300),US!$E:$E,MONTH(daily!$A300))</f>
        <v>9058</v>
      </c>
      <c r="M300">
        <f>SUMIFS(US!C:C,US!$D:$D,YEAR(daily!$A300),US!$E:$E,MONTH(daily!$A300))</f>
        <v>19501</v>
      </c>
      <c r="N300">
        <f>SUMIFS(COT!E:E,COT!$A:$A,YEAR(daily!$A300),COT!$B:$B,WEEKNUM(daily!$A300))</f>
        <v>420880</v>
      </c>
      <c r="O300">
        <f>SUMIFS(COT!F:F,COT!$A:$A,YEAR(daily!$A300),COT!$B:$B,WEEKNUM(daily!$A300))</f>
        <v>21505</v>
      </c>
      <c r="P300">
        <f>SUMIFS(COT!G:G,COT!$A:$A,YEAR(daily!$A300),COT!$B:$B,WEEKNUM(daily!$A300))</f>
        <v>21960</v>
      </c>
      <c r="Q300">
        <f>SUMIFS(COT!H:H,COT!$A:$A,YEAR(daily!$A300),COT!$B:$B,WEEKNUM(daily!$A300))</f>
        <v>22811</v>
      </c>
      <c r="R300">
        <f>SUMIFS(COT!I:I,COT!$A:$A,YEAR(daily!$A300),COT!$B:$B,WEEKNUM(daily!$A300))</f>
        <v>336741</v>
      </c>
      <c r="S300">
        <f>SUMIFS(COT!J:J,COT!$A:$A,YEAR(daily!$A300),COT!$B:$B,WEEKNUM(daily!$A300))</f>
        <v>338051</v>
      </c>
      <c r="T300">
        <f>SUMIFS(COT!K:K,COT!$A:$A,YEAR(daily!$A300),COT!$B:$B,WEEKNUM(daily!$A300))</f>
        <v>39823</v>
      </c>
      <c r="U300">
        <f>SUMIFS(COT!L:L,COT!$A:$A,YEAR(daily!$A300),COT!$B:$B,WEEKNUM(daily!$A300))</f>
        <v>38058</v>
      </c>
      <c r="V300">
        <f>SUMIFS(COT!M:M,COT!$A:$A,YEAR(daily!$A300),COT!$B:$B,WEEKNUM(daily!$A300))</f>
        <v>27</v>
      </c>
      <c r="W300">
        <f>SUMIFS(COT!N:N,COT!$A:$A,YEAR(daily!$A300),COT!$B:$B,WEEKNUM(daily!$A300))</f>
        <v>32</v>
      </c>
      <c r="X300">
        <f>SUMIFS(COT!O:O,COT!$A:$A,YEAR(daily!$A300),COT!$B:$B,WEEKNUM(daily!$A300))</f>
        <v>35</v>
      </c>
      <c r="Y300">
        <f>SUMIFS(COT!P:P,COT!$A:$A,YEAR(daily!$A300),COT!$B:$B,WEEKNUM(daily!$A300))</f>
        <v>80</v>
      </c>
      <c r="Z300">
        <f>SUMIFS(COT!Q:Q,COT!$A:$A,YEAR(daily!$A300),COT!$B:$B,WEEKNUM(daily!$A300))</f>
        <v>81</v>
      </c>
      <c r="AA300">
        <f>SUMIFS(Saudi!B:B,Saudi!$A:$A,YEAR(daily!$A300))</f>
        <v>228.1</v>
      </c>
      <c r="AB300">
        <f>SUMIFS(Saudi!C:C,Saudi!$A:$A,YEAR(daily!$A300))</f>
        <v>255.071</v>
      </c>
      <c r="AC300">
        <f>SUMIFS(Saudi!F:F,Saudi!$A:$A,YEAR(daily!$A300))</f>
        <v>3342115</v>
      </c>
      <c r="AD300">
        <f>SUMIFS(Saudi!G:G,Saudi!$A:$A,YEAR(daily!$A300))</f>
        <v>25.930138412250688</v>
      </c>
      <c r="AE300">
        <f>SUMIFS(Saudi!H:H,Saudi!$A:$A,YEAR(daily!$A300))</f>
        <v>86661504.539659202</v>
      </c>
      <c r="AF300" s="5">
        <f t="shared" si="8"/>
        <v>5</v>
      </c>
      <c r="AG300" s="5">
        <f t="shared" si="9"/>
        <v>2001</v>
      </c>
    </row>
    <row r="301" spans="1:33">
      <c r="A301" s="3">
        <v>37021</v>
      </c>
      <c r="B301" s="1">
        <v>78491</v>
      </c>
      <c r="C301" s="1">
        <v>42362</v>
      </c>
      <c r="D301" s="1">
        <v>27327</v>
      </c>
      <c r="E301" s="1">
        <v>28.52</v>
      </c>
      <c r="F301" s="1">
        <v>29.13</v>
      </c>
      <c r="G301" s="1">
        <v>28.9</v>
      </c>
      <c r="H301" s="2">
        <v>46.9</v>
      </c>
      <c r="I301" s="2">
        <v>28.3</v>
      </c>
      <c r="J301" s="2">
        <v>78.2</v>
      </c>
      <c r="K301" s="2">
        <v>78.900000000000006</v>
      </c>
      <c r="L301">
        <f>SUMIFS(US!B:B,US!$D:$D,YEAR(daily!$A301),US!$E:$E,MONTH(daily!$A301))</f>
        <v>9058</v>
      </c>
      <c r="M301">
        <f>SUMIFS(US!C:C,US!$D:$D,YEAR(daily!$A301),US!$E:$E,MONTH(daily!$A301))</f>
        <v>19501</v>
      </c>
      <c r="N301">
        <f>SUMIFS(COT!E:E,COT!$A:$A,YEAR(daily!$A301),COT!$B:$B,WEEKNUM(daily!$A301))</f>
        <v>420880</v>
      </c>
      <c r="O301">
        <f>SUMIFS(COT!F:F,COT!$A:$A,YEAR(daily!$A301),COT!$B:$B,WEEKNUM(daily!$A301))</f>
        <v>21505</v>
      </c>
      <c r="P301">
        <f>SUMIFS(COT!G:G,COT!$A:$A,YEAR(daily!$A301),COT!$B:$B,WEEKNUM(daily!$A301))</f>
        <v>21960</v>
      </c>
      <c r="Q301">
        <f>SUMIFS(COT!H:H,COT!$A:$A,YEAR(daily!$A301),COT!$B:$B,WEEKNUM(daily!$A301))</f>
        <v>22811</v>
      </c>
      <c r="R301">
        <f>SUMIFS(COT!I:I,COT!$A:$A,YEAR(daily!$A301),COT!$B:$B,WEEKNUM(daily!$A301))</f>
        <v>336741</v>
      </c>
      <c r="S301">
        <f>SUMIFS(COT!J:J,COT!$A:$A,YEAR(daily!$A301),COT!$B:$B,WEEKNUM(daily!$A301))</f>
        <v>338051</v>
      </c>
      <c r="T301">
        <f>SUMIFS(COT!K:K,COT!$A:$A,YEAR(daily!$A301),COT!$B:$B,WEEKNUM(daily!$A301))</f>
        <v>39823</v>
      </c>
      <c r="U301">
        <f>SUMIFS(COT!L:L,COT!$A:$A,YEAR(daily!$A301),COT!$B:$B,WEEKNUM(daily!$A301))</f>
        <v>38058</v>
      </c>
      <c r="V301">
        <f>SUMIFS(COT!M:M,COT!$A:$A,YEAR(daily!$A301),COT!$B:$B,WEEKNUM(daily!$A301))</f>
        <v>27</v>
      </c>
      <c r="W301">
        <f>SUMIFS(COT!N:N,COT!$A:$A,YEAR(daily!$A301),COT!$B:$B,WEEKNUM(daily!$A301))</f>
        <v>32</v>
      </c>
      <c r="X301">
        <f>SUMIFS(COT!O:O,COT!$A:$A,YEAR(daily!$A301),COT!$B:$B,WEEKNUM(daily!$A301))</f>
        <v>35</v>
      </c>
      <c r="Y301">
        <f>SUMIFS(COT!P:P,COT!$A:$A,YEAR(daily!$A301),COT!$B:$B,WEEKNUM(daily!$A301))</f>
        <v>80</v>
      </c>
      <c r="Z301">
        <f>SUMIFS(COT!Q:Q,COT!$A:$A,YEAR(daily!$A301),COT!$B:$B,WEEKNUM(daily!$A301))</f>
        <v>81</v>
      </c>
      <c r="AA301">
        <f>SUMIFS(Saudi!B:B,Saudi!$A:$A,YEAR(daily!$A301))</f>
        <v>228.1</v>
      </c>
      <c r="AB301">
        <f>SUMIFS(Saudi!C:C,Saudi!$A:$A,YEAR(daily!$A301))</f>
        <v>255.071</v>
      </c>
      <c r="AC301">
        <f>SUMIFS(Saudi!F:F,Saudi!$A:$A,YEAR(daily!$A301))</f>
        <v>3342115</v>
      </c>
      <c r="AD301">
        <f>SUMIFS(Saudi!G:G,Saudi!$A:$A,YEAR(daily!$A301))</f>
        <v>25.930138412250688</v>
      </c>
      <c r="AE301">
        <f>SUMIFS(Saudi!H:H,Saudi!$A:$A,YEAR(daily!$A301))</f>
        <v>86661504.539659202</v>
      </c>
      <c r="AF301" s="5">
        <f t="shared" si="8"/>
        <v>5</v>
      </c>
      <c r="AG301" s="5">
        <f t="shared" si="9"/>
        <v>2001</v>
      </c>
    </row>
    <row r="302" spans="1:33">
      <c r="A302" s="3">
        <v>37022</v>
      </c>
      <c r="B302" s="1">
        <v>71450</v>
      </c>
      <c r="C302" s="1">
        <v>47207</v>
      </c>
      <c r="D302" s="1">
        <v>27897</v>
      </c>
      <c r="E302" s="1">
        <v>28.55</v>
      </c>
      <c r="F302" s="1">
        <v>29.1</v>
      </c>
      <c r="G302" s="1">
        <v>28.82</v>
      </c>
      <c r="H302" s="2">
        <v>46.9</v>
      </c>
      <c r="I302" s="2">
        <v>28.3</v>
      </c>
      <c r="J302" s="2">
        <v>78.2</v>
      </c>
      <c r="K302" s="2">
        <v>78.900000000000006</v>
      </c>
      <c r="L302">
        <f>SUMIFS(US!B:B,US!$D:$D,YEAR(daily!$A302),US!$E:$E,MONTH(daily!$A302))</f>
        <v>9058</v>
      </c>
      <c r="M302">
        <f>SUMIFS(US!C:C,US!$D:$D,YEAR(daily!$A302),US!$E:$E,MONTH(daily!$A302))</f>
        <v>19501</v>
      </c>
      <c r="N302">
        <f>SUMIFS(COT!E:E,COT!$A:$A,YEAR(daily!$A302),COT!$B:$B,WEEKNUM(daily!$A302))</f>
        <v>420880</v>
      </c>
      <c r="O302">
        <f>SUMIFS(COT!F:F,COT!$A:$A,YEAR(daily!$A302),COT!$B:$B,WEEKNUM(daily!$A302))</f>
        <v>21505</v>
      </c>
      <c r="P302">
        <f>SUMIFS(COT!G:G,COT!$A:$A,YEAR(daily!$A302),COT!$B:$B,WEEKNUM(daily!$A302))</f>
        <v>21960</v>
      </c>
      <c r="Q302">
        <f>SUMIFS(COT!H:H,COT!$A:$A,YEAR(daily!$A302),COT!$B:$B,WEEKNUM(daily!$A302))</f>
        <v>22811</v>
      </c>
      <c r="R302">
        <f>SUMIFS(COT!I:I,COT!$A:$A,YEAR(daily!$A302),COT!$B:$B,WEEKNUM(daily!$A302))</f>
        <v>336741</v>
      </c>
      <c r="S302">
        <f>SUMIFS(COT!J:J,COT!$A:$A,YEAR(daily!$A302),COT!$B:$B,WEEKNUM(daily!$A302))</f>
        <v>338051</v>
      </c>
      <c r="T302">
        <f>SUMIFS(COT!K:K,COT!$A:$A,YEAR(daily!$A302),COT!$B:$B,WEEKNUM(daily!$A302))</f>
        <v>39823</v>
      </c>
      <c r="U302">
        <f>SUMIFS(COT!L:L,COT!$A:$A,YEAR(daily!$A302),COT!$B:$B,WEEKNUM(daily!$A302))</f>
        <v>38058</v>
      </c>
      <c r="V302">
        <f>SUMIFS(COT!M:M,COT!$A:$A,YEAR(daily!$A302),COT!$B:$B,WEEKNUM(daily!$A302))</f>
        <v>27</v>
      </c>
      <c r="W302">
        <f>SUMIFS(COT!N:N,COT!$A:$A,YEAR(daily!$A302),COT!$B:$B,WEEKNUM(daily!$A302))</f>
        <v>32</v>
      </c>
      <c r="X302">
        <f>SUMIFS(COT!O:O,COT!$A:$A,YEAR(daily!$A302),COT!$B:$B,WEEKNUM(daily!$A302))</f>
        <v>35</v>
      </c>
      <c r="Y302">
        <f>SUMIFS(COT!P:P,COT!$A:$A,YEAR(daily!$A302),COT!$B:$B,WEEKNUM(daily!$A302))</f>
        <v>80</v>
      </c>
      <c r="Z302">
        <f>SUMIFS(COT!Q:Q,COT!$A:$A,YEAR(daily!$A302),COT!$B:$B,WEEKNUM(daily!$A302))</f>
        <v>81</v>
      </c>
      <c r="AA302">
        <f>SUMIFS(Saudi!B:B,Saudi!$A:$A,YEAR(daily!$A302))</f>
        <v>228.1</v>
      </c>
      <c r="AB302">
        <f>SUMIFS(Saudi!C:C,Saudi!$A:$A,YEAR(daily!$A302))</f>
        <v>255.071</v>
      </c>
      <c r="AC302">
        <f>SUMIFS(Saudi!F:F,Saudi!$A:$A,YEAR(daily!$A302))</f>
        <v>3342115</v>
      </c>
      <c r="AD302">
        <f>SUMIFS(Saudi!G:G,Saudi!$A:$A,YEAR(daily!$A302))</f>
        <v>25.930138412250688</v>
      </c>
      <c r="AE302">
        <f>SUMIFS(Saudi!H:H,Saudi!$A:$A,YEAR(daily!$A302))</f>
        <v>86661504.539659202</v>
      </c>
      <c r="AF302" s="5">
        <f t="shared" si="8"/>
        <v>5</v>
      </c>
      <c r="AG302" s="5">
        <f t="shared" si="9"/>
        <v>2001</v>
      </c>
    </row>
    <row r="303" spans="1:33">
      <c r="A303" s="3">
        <v>37025</v>
      </c>
      <c r="B303" s="1">
        <v>67806</v>
      </c>
      <c r="C303" s="1">
        <v>48244</v>
      </c>
      <c r="D303" s="1">
        <v>28066</v>
      </c>
      <c r="E303" s="1">
        <v>28.71</v>
      </c>
      <c r="F303" s="1">
        <v>29.2</v>
      </c>
      <c r="G303" s="1">
        <v>28.88</v>
      </c>
      <c r="H303" s="2">
        <v>46.9</v>
      </c>
      <c r="I303" s="2">
        <v>28.3</v>
      </c>
      <c r="J303" s="2">
        <v>78.2</v>
      </c>
      <c r="K303" s="2">
        <v>78.900000000000006</v>
      </c>
      <c r="L303">
        <f>SUMIFS(US!B:B,US!$D:$D,YEAR(daily!$A303),US!$E:$E,MONTH(daily!$A303))</f>
        <v>9058</v>
      </c>
      <c r="M303">
        <f>SUMIFS(US!C:C,US!$D:$D,YEAR(daily!$A303),US!$E:$E,MONTH(daily!$A303))</f>
        <v>19501</v>
      </c>
      <c r="N303">
        <f>SUMIFS(COT!E:E,COT!$A:$A,YEAR(daily!$A303),COT!$B:$B,WEEKNUM(daily!$A303))</f>
        <v>445434</v>
      </c>
      <c r="O303">
        <f>SUMIFS(COT!F:F,COT!$A:$A,YEAR(daily!$A303),COT!$B:$B,WEEKNUM(daily!$A303))</f>
        <v>26488</v>
      </c>
      <c r="P303">
        <f>SUMIFS(COT!G:G,COT!$A:$A,YEAR(daily!$A303),COT!$B:$B,WEEKNUM(daily!$A303))</f>
        <v>20494</v>
      </c>
      <c r="Q303">
        <f>SUMIFS(COT!H:H,COT!$A:$A,YEAR(daily!$A303),COT!$B:$B,WEEKNUM(daily!$A303))</f>
        <v>28359</v>
      </c>
      <c r="R303">
        <f>SUMIFS(COT!I:I,COT!$A:$A,YEAR(daily!$A303),COT!$B:$B,WEEKNUM(daily!$A303))</f>
        <v>345707</v>
      </c>
      <c r="S303">
        <f>SUMIFS(COT!J:J,COT!$A:$A,YEAR(daily!$A303),COT!$B:$B,WEEKNUM(daily!$A303))</f>
        <v>350588</v>
      </c>
      <c r="T303">
        <f>SUMIFS(COT!K:K,COT!$A:$A,YEAR(daily!$A303),COT!$B:$B,WEEKNUM(daily!$A303))</f>
        <v>44880</v>
      </c>
      <c r="U303">
        <f>SUMIFS(COT!L:L,COT!$A:$A,YEAR(daily!$A303),COT!$B:$B,WEEKNUM(daily!$A303))</f>
        <v>45993</v>
      </c>
      <c r="V303">
        <f>SUMIFS(COT!M:M,COT!$A:$A,YEAR(daily!$A303),COT!$B:$B,WEEKNUM(daily!$A303))</f>
        <v>32</v>
      </c>
      <c r="W303">
        <f>SUMIFS(COT!N:N,COT!$A:$A,YEAR(daily!$A303),COT!$B:$B,WEEKNUM(daily!$A303))</f>
        <v>33</v>
      </c>
      <c r="X303">
        <f>SUMIFS(COT!O:O,COT!$A:$A,YEAR(daily!$A303),COT!$B:$B,WEEKNUM(daily!$A303))</f>
        <v>38</v>
      </c>
      <c r="Y303">
        <f>SUMIFS(COT!P:P,COT!$A:$A,YEAR(daily!$A303),COT!$B:$B,WEEKNUM(daily!$A303))</f>
        <v>78</v>
      </c>
      <c r="Z303">
        <f>SUMIFS(COT!Q:Q,COT!$A:$A,YEAR(daily!$A303),COT!$B:$B,WEEKNUM(daily!$A303))</f>
        <v>82</v>
      </c>
      <c r="AA303">
        <f>SUMIFS(Saudi!B:B,Saudi!$A:$A,YEAR(daily!$A303))</f>
        <v>228.1</v>
      </c>
      <c r="AB303">
        <f>SUMIFS(Saudi!C:C,Saudi!$A:$A,YEAR(daily!$A303))</f>
        <v>255.071</v>
      </c>
      <c r="AC303">
        <f>SUMIFS(Saudi!F:F,Saudi!$A:$A,YEAR(daily!$A303))</f>
        <v>3342115</v>
      </c>
      <c r="AD303">
        <f>SUMIFS(Saudi!G:G,Saudi!$A:$A,YEAR(daily!$A303))</f>
        <v>25.930138412250688</v>
      </c>
      <c r="AE303">
        <f>SUMIFS(Saudi!H:H,Saudi!$A:$A,YEAR(daily!$A303))</f>
        <v>86661504.539659202</v>
      </c>
      <c r="AF303" s="5">
        <f t="shared" si="8"/>
        <v>5</v>
      </c>
      <c r="AG303" s="5">
        <f t="shared" si="9"/>
        <v>2001</v>
      </c>
    </row>
    <row r="304" spans="1:33">
      <c r="A304" s="3">
        <v>37026</v>
      </c>
      <c r="B304" s="1">
        <v>62927</v>
      </c>
      <c r="C304" s="1">
        <v>51001</v>
      </c>
      <c r="D304" s="1">
        <v>27775</v>
      </c>
      <c r="E304" s="1">
        <v>28.98</v>
      </c>
      <c r="F304" s="1">
        <v>29.36</v>
      </c>
      <c r="G304" s="1">
        <v>28.99</v>
      </c>
      <c r="H304" s="2">
        <v>46.9</v>
      </c>
      <c r="I304" s="2">
        <v>28.3</v>
      </c>
      <c r="J304" s="2">
        <v>78.2</v>
      </c>
      <c r="K304" s="2">
        <v>78.900000000000006</v>
      </c>
      <c r="L304">
        <f>SUMIFS(US!B:B,US!$D:$D,YEAR(daily!$A304),US!$E:$E,MONTH(daily!$A304))</f>
        <v>9058</v>
      </c>
      <c r="M304">
        <f>SUMIFS(US!C:C,US!$D:$D,YEAR(daily!$A304),US!$E:$E,MONTH(daily!$A304))</f>
        <v>19501</v>
      </c>
      <c r="N304">
        <f>SUMIFS(COT!E:E,COT!$A:$A,YEAR(daily!$A304),COT!$B:$B,WEEKNUM(daily!$A304))</f>
        <v>445434</v>
      </c>
      <c r="O304">
        <f>SUMIFS(COT!F:F,COT!$A:$A,YEAR(daily!$A304),COT!$B:$B,WEEKNUM(daily!$A304))</f>
        <v>26488</v>
      </c>
      <c r="P304">
        <f>SUMIFS(COT!G:G,COT!$A:$A,YEAR(daily!$A304),COT!$B:$B,WEEKNUM(daily!$A304))</f>
        <v>20494</v>
      </c>
      <c r="Q304">
        <f>SUMIFS(COT!H:H,COT!$A:$A,YEAR(daily!$A304),COT!$B:$B,WEEKNUM(daily!$A304))</f>
        <v>28359</v>
      </c>
      <c r="R304">
        <f>SUMIFS(COT!I:I,COT!$A:$A,YEAR(daily!$A304),COT!$B:$B,WEEKNUM(daily!$A304))</f>
        <v>345707</v>
      </c>
      <c r="S304">
        <f>SUMIFS(COT!J:J,COT!$A:$A,YEAR(daily!$A304),COT!$B:$B,WEEKNUM(daily!$A304))</f>
        <v>350588</v>
      </c>
      <c r="T304">
        <f>SUMIFS(COT!K:K,COT!$A:$A,YEAR(daily!$A304),COT!$B:$B,WEEKNUM(daily!$A304))</f>
        <v>44880</v>
      </c>
      <c r="U304">
        <f>SUMIFS(COT!L:L,COT!$A:$A,YEAR(daily!$A304),COT!$B:$B,WEEKNUM(daily!$A304))</f>
        <v>45993</v>
      </c>
      <c r="V304">
        <f>SUMIFS(COT!M:M,COT!$A:$A,YEAR(daily!$A304),COT!$B:$B,WEEKNUM(daily!$A304))</f>
        <v>32</v>
      </c>
      <c r="W304">
        <f>SUMIFS(COT!N:N,COT!$A:$A,YEAR(daily!$A304),COT!$B:$B,WEEKNUM(daily!$A304))</f>
        <v>33</v>
      </c>
      <c r="X304">
        <f>SUMIFS(COT!O:O,COT!$A:$A,YEAR(daily!$A304),COT!$B:$B,WEEKNUM(daily!$A304))</f>
        <v>38</v>
      </c>
      <c r="Y304">
        <f>SUMIFS(COT!P:P,COT!$A:$A,YEAR(daily!$A304),COT!$B:$B,WEEKNUM(daily!$A304))</f>
        <v>78</v>
      </c>
      <c r="Z304">
        <f>SUMIFS(COT!Q:Q,COT!$A:$A,YEAR(daily!$A304),COT!$B:$B,WEEKNUM(daily!$A304))</f>
        <v>82</v>
      </c>
      <c r="AA304">
        <f>SUMIFS(Saudi!B:B,Saudi!$A:$A,YEAR(daily!$A304))</f>
        <v>228.1</v>
      </c>
      <c r="AB304">
        <f>SUMIFS(Saudi!C:C,Saudi!$A:$A,YEAR(daily!$A304))</f>
        <v>255.071</v>
      </c>
      <c r="AC304">
        <f>SUMIFS(Saudi!F:F,Saudi!$A:$A,YEAR(daily!$A304))</f>
        <v>3342115</v>
      </c>
      <c r="AD304">
        <f>SUMIFS(Saudi!G:G,Saudi!$A:$A,YEAR(daily!$A304))</f>
        <v>25.930138412250688</v>
      </c>
      <c r="AE304">
        <f>SUMIFS(Saudi!H:H,Saudi!$A:$A,YEAR(daily!$A304))</f>
        <v>86661504.539659202</v>
      </c>
      <c r="AF304" s="5">
        <f t="shared" si="8"/>
        <v>5</v>
      </c>
      <c r="AG304" s="5">
        <f t="shared" si="9"/>
        <v>2001</v>
      </c>
    </row>
    <row r="305" spans="1:33">
      <c r="A305" s="3">
        <v>37027</v>
      </c>
      <c r="B305" s="1">
        <v>57459</v>
      </c>
      <c r="C305" s="1">
        <v>51161</v>
      </c>
      <c r="D305" s="1">
        <v>27531</v>
      </c>
      <c r="E305" s="1">
        <v>28.86</v>
      </c>
      <c r="F305" s="1">
        <v>29.15</v>
      </c>
      <c r="G305" s="1">
        <v>28.78</v>
      </c>
      <c r="H305" s="2">
        <v>46.9</v>
      </c>
      <c r="I305" s="2">
        <v>28.3</v>
      </c>
      <c r="J305" s="2">
        <v>78.2</v>
      </c>
      <c r="K305" s="2">
        <v>78.900000000000006</v>
      </c>
      <c r="L305">
        <f>SUMIFS(US!B:B,US!$D:$D,YEAR(daily!$A305),US!$E:$E,MONTH(daily!$A305))</f>
        <v>9058</v>
      </c>
      <c r="M305">
        <f>SUMIFS(US!C:C,US!$D:$D,YEAR(daily!$A305),US!$E:$E,MONTH(daily!$A305))</f>
        <v>19501</v>
      </c>
      <c r="N305">
        <f>SUMIFS(COT!E:E,COT!$A:$A,YEAR(daily!$A305),COT!$B:$B,WEEKNUM(daily!$A305))</f>
        <v>445434</v>
      </c>
      <c r="O305">
        <f>SUMIFS(COT!F:F,COT!$A:$A,YEAR(daily!$A305),COT!$B:$B,WEEKNUM(daily!$A305))</f>
        <v>26488</v>
      </c>
      <c r="P305">
        <f>SUMIFS(COT!G:G,COT!$A:$A,YEAR(daily!$A305),COT!$B:$B,WEEKNUM(daily!$A305))</f>
        <v>20494</v>
      </c>
      <c r="Q305">
        <f>SUMIFS(COT!H:H,COT!$A:$A,YEAR(daily!$A305),COT!$B:$B,WEEKNUM(daily!$A305))</f>
        <v>28359</v>
      </c>
      <c r="R305">
        <f>SUMIFS(COT!I:I,COT!$A:$A,YEAR(daily!$A305),COT!$B:$B,WEEKNUM(daily!$A305))</f>
        <v>345707</v>
      </c>
      <c r="S305">
        <f>SUMIFS(COT!J:J,COT!$A:$A,YEAR(daily!$A305),COT!$B:$B,WEEKNUM(daily!$A305))</f>
        <v>350588</v>
      </c>
      <c r="T305">
        <f>SUMIFS(COT!K:K,COT!$A:$A,YEAR(daily!$A305),COT!$B:$B,WEEKNUM(daily!$A305))</f>
        <v>44880</v>
      </c>
      <c r="U305">
        <f>SUMIFS(COT!L:L,COT!$A:$A,YEAR(daily!$A305),COT!$B:$B,WEEKNUM(daily!$A305))</f>
        <v>45993</v>
      </c>
      <c r="V305">
        <f>SUMIFS(COT!M:M,COT!$A:$A,YEAR(daily!$A305),COT!$B:$B,WEEKNUM(daily!$A305))</f>
        <v>32</v>
      </c>
      <c r="W305">
        <f>SUMIFS(COT!N:N,COT!$A:$A,YEAR(daily!$A305),COT!$B:$B,WEEKNUM(daily!$A305))</f>
        <v>33</v>
      </c>
      <c r="X305">
        <f>SUMIFS(COT!O:O,COT!$A:$A,YEAR(daily!$A305),COT!$B:$B,WEEKNUM(daily!$A305))</f>
        <v>38</v>
      </c>
      <c r="Y305">
        <f>SUMIFS(COT!P:P,COT!$A:$A,YEAR(daily!$A305),COT!$B:$B,WEEKNUM(daily!$A305))</f>
        <v>78</v>
      </c>
      <c r="Z305">
        <f>SUMIFS(COT!Q:Q,COT!$A:$A,YEAR(daily!$A305),COT!$B:$B,WEEKNUM(daily!$A305))</f>
        <v>82</v>
      </c>
      <c r="AA305">
        <f>SUMIFS(Saudi!B:B,Saudi!$A:$A,YEAR(daily!$A305))</f>
        <v>228.1</v>
      </c>
      <c r="AB305">
        <f>SUMIFS(Saudi!C:C,Saudi!$A:$A,YEAR(daily!$A305))</f>
        <v>255.071</v>
      </c>
      <c r="AC305">
        <f>SUMIFS(Saudi!F:F,Saudi!$A:$A,YEAR(daily!$A305))</f>
        <v>3342115</v>
      </c>
      <c r="AD305">
        <f>SUMIFS(Saudi!G:G,Saudi!$A:$A,YEAR(daily!$A305))</f>
        <v>25.930138412250688</v>
      </c>
      <c r="AE305">
        <f>SUMIFS(Saudi!H:H,Saudi!$A:$A,YEAR(daily!$A305))</f>
        <v>86661504.539659202</v>
      </c>
      <c r="AF305" s="5">
        <f t="shared" si="8"/>
        <v>5</v>
      </c>
      <c r="AG305" s="5">
        <f t="shared" si="9"/>
        <v>2001</v>
      </c>
    </row>
    <row r="306" spans="1:33">
      <c r="A306" s="3">
        <v>37028</v>
      </c>
      <c r="B306" s="1">
        <v>51277</v>
      </c>
      <c r="C306" s="1">
        <v>54240</v>
      </c>
      <c r="D306" s="1">
        <v>27632</v>
      </c>
      <c r="E306" s="1">
        <v>28.91</v>
      </c>
      <c r="F306" s="1">
        <v>29.24</v>
      </c>
      <c r="G306" s="1">
        <v>28.88</v>
      </c>
      <c r="H306" s="2">
        <v>46.9</v>
      </c>
      <c r="I306" s="2">
        <v>28.3</v>
      </c>
      <c r="J306" s="2">
        <v>78.2</v>
      </c>
      <c r="K306" s="2">
        <v>78.900000000000006</v>
      </c>
      <c r="L306">
        <f>SUMIFS(US!B:B,US!$D:$D,YEAR(daily!$A306),US!$E:$E,MONTH(daily!$A306))</f>
        <v>9058</v>
      </c>
      <c r="M306">
        <f>SUMIFS(US!C:C,US!$D:$D,YEAR(daily!$A306),US!$E:$E,MONTH(daily!$A306))</f>
        <v>19501</v>
      </c>
      <c r="N306">
        <f>SUMIFS(COT!E:E,COT!$A:$A,YEAR(daily!$A306),COT!$B:$B,WEEKNUM(daily!$A306))</f>
        <v>445434</v>
      </c>
      <c r="O306">
        <f>SUMIFS(COT!F:F,COT!$A:$A,YEAR(daily!$A306),COT!$B:$B,WEEKNUM(daily!$A306))</f>
        <v>26488</v>
      </c>
      <c r="P306">
        <f>SUMIFS(COT!G:G,COT!$A:$A,YEAR(daily!$A306),COT!$B:$B,WEEKNUM(daily!$A306))</f>
        <v>20494</v>
      </c>
      <c r="Q306">
        <f>SUMIFS(COT!H:H,COT!$A:$A,YEAR(daily!$A306),COT!$B:$B,WEEKNUM(daily!$A306))</f>
        <v>28359</v>
      </c>
      <c r="R306">
        <f>SUMIFS(COT!I:I,COT!$A:$A,YEAR(daily!$A306),COT!$B:$B,WEEKNUM(daily!$A306))</f>
        <v>345707</v>
      </c>
      <c r="S306">
        <f>SUMIFS(COT!J:J,COT!$A:$A,YEAR(daily!$A306),COT!$B:$B,WEEKNUM(daily!$A306))</f>
        <v>350588</v>
      </c>
      <c r="T306">
        <f>SUMIFS(COT!K:K,COT!$A:$A,YEAR(daily!$A306),COT!$B:$B,WEEKNUM(daily!$A306))</f>
        <v>44880</v>
      </c>
      <c r="U306">
        <f>SUMIFS(COT!L:L,COT!$A:$A,YEAR(daily!$A306),COT!$B:$B,WEEKNUM(daily!$A306))</f>
        <v>45993</v>
      </c>
      <c r="V306">
        <f>SUMIFS(COT!M:M,COT!$A:$A,YEAR(daily!$A306),COT!$B:$B,WEEKNUM(daily!$A306))</f>
        <v>32</v>
      </c>
      <c r="W306">
        <f>SUMIFS(COT!N:N,COT!$A:$A,YEAR(daily!$A306),COT!$B:$B,WEEKNUM(daily!$A306))</f>
        <v>33</v>
      </c>
      <c r="X306">
        <f>SUMIFS(COT!O:O,COT!$A:$A,YEAR(daily!$A306),COT!$B:$B,WEEKNUM(daily!$A306))</f>
        <v>38</v>
      </c>
      <c r="Y306">
        <f>SUMIFS(COT!P:P,COT!$A:$A,YEAR(daily!$A306),COT!$B:$B,WEEKNUM(daily!$A306))</f>
        <v>78</v>
      </c>
      <c r="Z306">
        <f>SUMIFS(COT!Q:Q,COT!$A:$A,YEAR(daily!$A306),COT!$B:$B,WEEKNUM(daily!$A306))</f>
        <v>82</v>
      </c>
      <c r="AA306">
        <f>SUMIFS(Saudi!B:B,Saudi!$A:$A,YEAR(daily!$A306))</f>
        <v>228.1</v>
      </c>
      <c r="AB306">
        <f>SUMIFS(Saudi!C:C,Saudi!$A:$A,YEAR(daily!$A306))</f>
        <v>255.071</v>
      </c>
      <c r="AC306">
        <f>SUMIFS(Saudi!F:F,Saudi!$A:$A,YEAR(daily!$A306))</f>
        <v>3342115</v>
      </c>
      <c r="AD306">
        <f>SUMIFS(Saudi!G:G,Saudi!$A:$A,YEAR(daily!$A306))</f>
        <v>25.930138412250688</v>
      </c>
      <c r="AE306">
        <f>SUMIFS(Saudi!H:H,Saudi!$A:$A,YEAR(daily!$A306))</f>
        <v>86661504.539659202</v>
      </c>
      <c r="AF306" s="5">
        <f t="shared" si="8"/>
        <v>5</v>
      </c>
      <c r="AG306" s="5">
        <f t="shared" si="9"/>
        <v>2001</v>
      </c>
    </row>
    <row r="307" spans="1:33">
      <c r="A307" s="3">
        <v>37029</v>
      </c>
      <c r="B307" s="1">
        <v>43761</v>
      </c>
      <c r="C307" s="1">
        <v>55090</v>
      </c>
      <c r="D307" s="1">
        <v>28739</v>
      </c>
      <c r="E307" s="1">
        <v>29.91</v>
      </c>
      <c r="F307" s="1">
        <v>30.34</v>
      </c>
      <c r="G307" s="1">
        <v>29.92</v>
      </c>
      <c r="H307" s="2">
        <v>46.9</v>
      </c>
      <c r="I307" s="2">
        <v>28.3</v>
      </c>
      <c r="J307" s="2">
        <v>78.2</v>
      </c>
      <c r="K307" s="2">
        <v>78.900000000000006</v>
      </c>
      <c r="L307">
        <f>SUMIFS(US!B:B,US!$D:$D,YEAR(daily!$A307),US!$E:$E,MONTH(daily!$A307))</f>
        <v>9058</v>
      </c>
      <c r="M307">
        <f>SUMIFS(US!C:C,US!$D:$D,YEAR(daily!$A307),US!$E:$E,MONTH(daily!$A307))</f>
        <v>19501</v>
      </c>
      <c r="N307">
        <f>SUMIFS(COT!E:E,COT!$A:$A,YEAR(daily!$A307),COT!$B:$B,WEEKNUM(daily!$A307))</f>
        <v>445434</v>
      </c>
      <c r="O307">
        <f>SUMIFS(COT!F:F,COT!$A:$A,YEAR(daily!$A307),COT!$B:$B,WEEKNUM(daily!$A307))</f>
        <v>26488</v>
      </c>
      <c r="P307">
        <f>SUMIFS(COT!G:G,COT!$A:$A,YEAR(daily!$A307),COT!$B:$B,WEEKNUM(daily!$A307))</f>
        <v>20494</v>
      </c>
      <c r="Q307">
        <f>SUMIFS(COT!H:H,COT!$A:$A,YEAR(daily!$A307),COT!$B:$B,WEEKNUM(daily!$A307))</f>
        <v>28359</v>
      </c>
      <c r="R307">
        <f>SUMIFS(COT!I:I,COT!$A:$A,YEAR(daily!$A307),COT!$B:$B,WEEKNUM(daily!$A307))</f>
        <v>345707</v>
      </c>
      <c r="S307">
        <f>SUMIFS(COT!J:J,COT!$A:$A,YEAR(daily!$A307),COT!$B:$B,WEEKNUM(daily!$A307))</f>
        <v>350588</v>
      </c>
      <c r="T307">
        <f>SUMIFS(COT!K:K,COT!$A:$A,YEAR(daily!$A307),COT!$B:$B,WEEKNUM(daily!$A307))</f>
        <v>44880</v>
      </c>
      <c r="U307">
        <f>SUMIFS(COT!L:L,COT!$A:$A,YEAR(daily!$A307),COT!$B:$B,WEEKNUM(daily!$A307))</f>
        <v>45993</v>
      </c>
      <c r="V307">
        <f>SUMIFS(COT!M:M,COT!$A:$A,YEAR(daily!$A307),COT!$B:$B,WEEKNUM(daily!$A307))</f>
        <v>32</v>
      </c>
      <c r="W307">
        <f>SUMIFS(COT!N:N,COT!$A:$A,YEAR(daily!$A307),COT!$B:$B,WEEKNUM(daily!$A307))</f>
        <v>33</v>
      </c>
      <c r="X307">
        <f>SUMIFS(COT!O:O,COT!$A:$A,YEAR(daily!$A307),COT!$B:$B,WEEKNUM(daily!$A307))</f>
        <v>38</v>
      </c>
      <c r="Y307">
        <f>SUMIFS(COT!P:P,COT!$A:$A,YEAR(daily!$A307),COT!$B:$B,WEEKNUM(daily!$A307))</f>
        <v>78</v>
      </c>
      <c r="Z307">
        <f>SUMIFS(COT!Q:Q,COT!$A:$A,YEAR(daily!$A307),COT!$B:$B,WEEKNUM(daily!$A307))</f>
        <v>82</v>
      </c>
      <c r="AA307">
        <f>SUMIFS(Saudi!B:B,Saudi!$A:$A,YEAR(daily!$A307))</f>
        <v>228.1</v>
      </c>
      <c r="AB307">
        <f>SUMIFS(Saudi!C:C,Saudi!$A:$A,YEAR(daily!$A307))</f>
        <v>255.071</v>
      </c>
      <c r="AC307">
        <f>SUMIFS(Saudi!F:F,Saudi!$A:$A,YEAR(daily!$A307))</f>
        <v>3342115</v>
      </c>
      <c r="AD307">
        <f>SUMIFS(Saudi!G:G,Saudi!$A:$A,YEAR(daily!$A307))</f>
        <v>25.930138412250688</v>
      </c>
      <c r="AE307">
        <f>SUMIFS(Saudi!H:H,Saudi!$A:$A,YEAR(daily!$A307))</f>
        <v>86661504.539659202</v>
      </c>
      <c r="AF307" s="5">
        <f t="shared" si="8"/>
        <v>5</v>
      </c>
      <c r="AG307" s="5">
        <f t="shared" si="9"/>
        <v>2001</v>
      </c>
    </row>
    <row r="308" spans="1:33">
      <c r="A308" s="3">
        <v>37032</v>
      </c>
      <c r="B308" s="1">
        <v>37642</v>
      </c>
      <c r="C308" s="1">
        <v>59035</v>
      </c>
      <c r="D308" s="1">
        <v>29592</v>
      </c>
      <c r="E308" s="1">
        <v>29.98</v>
      </c>
      <c r="F308" s="1">
        <v>30.3</v>
      </c>
      <c r="G308" s="1">
        <v>29.95</v>
      </c>
      <c r="H308" s="2">
        <v>46.9</v>
      </c>
      <c r="I308" s="2">
        <v>28.3</v>
      </c>
      <c r="J308" s="2">
        <v>78.2</v>
      </c>
      <c r="K308" s="2">
        <v>78.900000000000006</v>
      </c>
      <c r="L308">
        <f>SUMIFS(US!B:B,US!$D:$D,YEAR(daily!$A308),US!$E:$E,MONTH(daily!$A308))</f>
        <v>9058</v>
      </c>
      <c r="M308">
        <f>SUMIFS(US!C:C,US!$D:$D,YEAR(daily!$A308),US!$E:$E,MONTH(daily!$A308))</f>
        <v>19501</v>
      </c>
      <c r="N308">
        <f>SUMIFS(COT!E:E,COT!$A:$A,YEAR(daily!$A308),COT!$B:$B,WEEKNUM(daily!$A308))</f>
        <v>466603</v>
      </c>
      <c r="O308">
        <f>SUMIFS(COT!F:F,COT!$A:$A,YEAR(daily!$A308),COT!$B:$B,WEEKNUM(daily!$A308))</f>
        <v>39886</v>
      </c>
      <c r="P308">
        <f>SUMIFS(COT!G:G,COT!$A:$A,YEAR(daily!$A308),COT!$B:$B,WEEKNUM(daily!$A308))</f>
        <v>21374</v>
      </c>
      <c r="Q308">
        <f>SUMIFS(COT!H:H,COT!$A:$A,YEAR(daily!$A308),COT!$B:$B,WEEKNUM(daily!$A308))</f>
        <v>30227</v>
      </c>
      <c r="R308">
        <f>SUMIFS(COT!I:I,COT!$A:$A,YEAR(daily!$A308),COT!$B:$B,WEEKNUM(daily!$A308))</f>
        <v>356866</v>
      </c>
      <c r="S308">
        <f>SUMIFS(COT!J:J,COT!$A:$A,YEAR(daily!$A308),COT!$B:$B,WEEKNUM(daily!$A308))</f>
        <v>376789</v>
      </c>
      <c r="T308">
        <f>SUMIFS(COT!K:K,COT!$A:$A,YEAR(daily!$A308),COT!$B:$B,WEEKNUM(daily!$A308))</f>
        <v>39624</v>
      </c>
      <c r="U308">
        <f>SUMIFS(COT!L:L,COT!$A:$A,YEAR(daily!$A308),COT!$B:$B,WEEKNUM(daily!$A308))</f>
        <v>38213</v>
      </c>
      <c r="V308">
        <f>SUMIFS(COT!M:M,COT!$A:$A,YEAR(daily!$A308),COT!$B:$B,WEEKNUM(daily!$A308))</f>
        <v>35</v>
      </c>
      <c r="W308">
        <f>SUMIFS(COT!N:N,COT!$A:$A,YEAR(daily!$A308),COT!$B:$B,WEEKNUM(daily!$A308))</f>
        <v>38</v>
      </c>
      <c r="X308">
        <f>SUMIFS(COT!O:O,COT!$A:$A,YEAR(daily!$A308),COT!$B:$B,WEEKNUM(daily!$A308))</f>
        <v>35</v>
      </c>
      <c r="Y308">
        <f>SUMIFS(COT!P:P,COT!$A:$A,YEAR(daily!$A308),COT!$B:$B,WEEKNUM(daily!$A308))</f>
        <v>76</v>
      </c>
      <c r="Z308">
        <f>SUMIFS(COT!Q:Q,COT!$A:$A,YEAR(daily!$A308),COT!$B:$B,WEEKNUM(daily!$A308))</f>
        <v>86</v>
      </c>
      <c r="AA308">
        <f>SUMIFS(Saudi!B:B,Saudi!$A:$A,YEAR(daily!$A308))</f>
        <v>228.1</v>
      </c>
      <c r="AB308">
        <f>SUMIFS(Saudi!C:C,Saudi!$A:$A,YEAR(daily!$A308))</f>
        <v>255.071</v>
      </c>
      <c r="AC308">
        <f>SUMIFS(Saudi!F:F,Saudi!$A:$A,YEAR(daily!$A308))</f>
        <v>3342115</v>
      </c>
      <c r="AD308">
        <f>SUMIFS(Saudi!G:G,Saudi!$A:$A,YEAR(daily!$A308))</f>
        <v>25.930138412250688</v>
      </c>
      <c r="AE308">
        <f>SUMIFS(Saudi!H:H,Saudi!$A:$A,YEAR(daily!$A308))</f>
        <v>86661504.539659202</v>
      </c>
      <c r="AF308" s="5">
        <f t="shared" si="8"/>
        <v>5</v>
      </c>
      <c r="AG308" s="5">
        <f t="shared" si="9"/>
        <v>2001</v>
      </c>
    </row>
    <row r="309" spans="1:33">
      <c r="A309" s="3">
        <v>37033</v>
      </c>
      <c r="B309" s="1">
        <v>30100</v>
      </c>
      <c r="C309" s="1">
        <v>61238</v>
      </c>
      <c r="D309" s="1">
        <v>30188</v>
      </c>
      <c r="E309" s="1">
        <v>29.74</v>
      </c>
      <c r="F309" s="1">
        <v>30.06</v>
      </c>
      <c r="G309" s="1">
        <v>29.73</v>
      </c>
      <c r="H309" s="2">
        <v>46.9</v>
      </c>
      <c r="I309" s="2">
        <v>28.3</v>
      </c>
      <c r="J309" s="2">
        <v>78.2</v>
      </c>
      <c r="K309" s="2">
        <v>78.900000000000006</v>
      </c>
      <c r="L309">
        <f>SUMIFS(US!B:B,US!$D:$D,YEAR(daily!$A309),US!$E:$E,MONTH(daily!$A309))</f>
        <v>9058</v>
      </c>
      <c r="M309">
        <f>SUMIFS(US!C:C,US!$D:$D,YEAR(daily!$A309),US!$E:$E,MONTH(daily!$A309))</f>
        <v>19501</v>
      </c>
      <c r="N309">
        <f>SUMIFS(COT!E:E,COT!$A:$A,YEAR(daily!$A309),COT!$B:$B,WEEKNUM(daily!$A309))</f>
        <v>466603</v>
      </c>
      <c r="O309">
        <f>SUMIFS(COT!F:F,COT!$A:$A,YEAR(daily!$A309),COT!$B:$B,WEEKNUM(daily!$A309))</f>
        <v>39886</v>
      </c>
      <c r="P309">
        <f>SUMIFS(COT!G:G,COT!$A:$A,YEAR(daily!$A309),COT!$B:$B,WEEKNUM(daily!$A309))</f>
        <v>21374</v>
      </c>
      <c r="Q309">
        <f>SUMIFS(COT!H:H,COT!$A:$A,YEAR(daily!$A309),COT!$B:$B,WEEKNUM(daily!$A309))</f>
        <v>30227</v>
      </c>
      <c r="R309">
        <f>SUMIFS(COT!I:I,COT!$A:$A,YEAR(daily!$A309),COT!$B:$B,WEEKNUM(daily!$A309))</f>
        <v>356866</v>
      </c>
      <c r="S309">
        <f>SUMIFS(COT!J:J,COT!$A:$A,YEAR(daily!$A309),COT!$B:$B,WEEKNUM(daily!$A309))</f>
        <v>376789</v>
      </c>
      <c r="T309">
        <f>SUMIFS(COT!K:K,COT!$A:$A,YEAR(daily!$A309),COT!$B:$B,WEEKNUM(daily!$A309))</f>
        <v>39624</v>
      </c>
      <c r="U309">
        <f>SUMIFS(COT!L:L,COT!$A:$A,YEAR(daily!$A309),COT!$B:$B,WEEKNUM(daily!$A309))</f>
        <v>38213</v>
      </c>
      <c r="V309">
        <f>SUMIFS(COT!M:M,COT!$A:$A,YEAR(daily!$A309),COT!$B:$B,WEEKNUM(daily!$A309))</f>
        <v>35</v>
      </c>
      <c r="W309">
        <f>SUMIFS(COT!N:N,COT!$A:$A,YEAR(daily!$A309),COT!$B:$B,WEEKNUM(daily!$A309))</f>
        <v>38</v>
      </c>
      <c r="X309">
        <f>SUMIFS(COT!O:O,COT!$A:$A,YEAR(daily!$A309),COT!$B:$B,WEEKNUM(daily!$A309))</f>
        <v>35</v>
      </c>
      <c r="Y309">
        <f>SUMIFS(COT!P:P,COT!$A:$A,YEAR(daily!$A309),COT!$B:$B,WEEKNUM(daily!$A309))</f>
        <v>76</v>
      </c>
      <c r="Z309">
        <f>SUMIFS(COT!Q:Q,COT!$A:$A,YEAR(daily!$A309),COT!$B:$B,WEEKNUM(daily!$A309))</f>
        <v>86</v>
      </c>
      <c r="AA309">
        <f>SUMIFS(Saudi!B:B,Saudi!$A:$A,YEAR(daily!$A309))</f>
        <v>228.1</v>
      </c>
      <c r="AB309">
        <f>SUMIFS(Saudi!C:C,Saudi!$A:$A,YEAR(daily!$A309))</f>
        <v>255.071</v>
      </c>
      <c r="AC309">
        <f>SUMIFS(Saudi!F:F,Saudi!$A:$A,YEAR(daily!$A309))</f>
        <v>3342115</v>
      </c>
      <c r="AD309">
        <f>SUMIFS(Saudi!G:G,Saudi!$A:$A,YEAR(daily!$A309))</f>
        <v>25.930138412250688</v>
      </c>
      <c r="AE309">
        <f>SUMIFS(Saudi!H:H,Saudi!$A:$A,YEAR(daily!$A309))</f>
        <v>86661504.539659202</v>
      </c>
      <c r="AF309" s="5">
        <f t="shared" si="8"/>
        <v>5</v>
      </c>
      <c r="AG309" s="5">
        <f t="shared" si="9"/>
        <v>2001</v>
      </c>
    </row>
    <row r="310" spans="1:33">
      <c r="A310" s="3">
        <v>37034</v>
      </c>
      <c r="B310" s="1">
        <v>150168</v>
      </c>
      <c r="C310" s="1">
        <v>30742</v>
      </c>
      <c r="D310" s="1">
        <v>19168</v>
      </c>
      <c r="E310" s="1">
        <v>29.58</v>
      </c>
      <c r="F310" s="1">
        <v>29.49</v>
      </c>
      <c r="G310" s="1">
        <v>29.06</v>
      </c>
      <c r="H310" s="2">
        <v>46.9</v>
      </c>
      <c r="I310" s="2">
        <v>28.3</v>
      </c>
      <c r="J310" s="2">
        <v>78.2</v>
      </c>
      <c r="K310" s="2">
        <v>78.900000000000006</v>
      </c>
      <c r="L310">
        <f>SUMIFS(US!B:B,US!$D:$D,YEAR(daily!$A310),US!$E:$E,MONTH(daily!$A310))</f>
        <v>9058</v>
      </c>
      <c r="M310">
        <f>SUMIFS(US!C:C,US!$D:$D,YEAR(daily!$A310),US!$E:$E,MONTH(daily!$A310))</f>
        <v>19501</v>
      </c>
      <c r="N310">
        <f>SUMIFS(COT!E:E,COT!$A:$A,YEAR(daily!$A310),COT!$B:$B,WEEKNUM(daily!$A310))</f>
        <v>466603</v>
      </c>
      <c r="O310">
        <f>SUMIFS(COT!F:F,COT!$A:$A,YEAR(daily!$A310),COT!$B:$B,WEEKNUM(daily!$A310))</f>
        <v>39886</v>
      </c>
      <c r="P310">
        <f>SUMIFS(COT!G:G,COT!$A:$A,YEAR(daily!$A310),COT!$B:$B,WEEKNUM(daily!$A310))</f>
        <v>21374</v>
      </c>
      <c r="Q310">
        <f>SUMIFS(COT!H:H,COT!$A:$A,YEAR(daily!$A310),COT!$B:$B,WEEKNUM(daily!$A310))</f>
        <v>30227</v>
      </c>
      <c r="R310">
        <f>SUMIFS(COT!I:I,COT!$A:$A,YEAR(daily!$A310),COT!$B:$B,WEEKNUM(daily!$A310))</f>
        <v>356866</v>
      </c>
      <c r="S310">
        <f>SUMIFS(COT!J:J,COT!$A:$A,YEAR(daily!$A310),COT!$B:$B,WEEKNUM(daily!$A310))</f>
        <v>376789</v>
      </c>
      <c r="T310">
        <f>SUMIFS(COT!K:K,COT!$A:$A,YEAR(daily!$A310),COT!$B:$B,WEEKNUM(daily!$A310))</f>
        <v>39624</v>
      </c>
      <c r="U310">
        <f>SUMIFS(COT!L:L,COT!$A:$A,YEAR(daily!$A310),COT!$B:$B,WEEKNUM(daily!$A310))</f>
        <v>38213</v>
      </c>
      <c r="V310">
        <f>SUMIFS(COT!M:M,COT!$A:$A,YEAR(daily!$A310),COT!$B:$B,WEEKNUM(daily!$A310))</f>
        <v>35</v>
      </c>
      <c r="W310">
        <f>SUMIFS(COT!N:N,COT!$A:$A,YEAR(daily!$A310),COT!$B:$B,WEEKNUM(daily!$A310))</f>
        <v>38</v>
      </c>
      <c r="X310">
        <f>SUMIFS(COT!O:O,COT!$A:$A,YEAR(daily!$A310),COT!$B:$B,WEEKNUM(daily!$A310))</f>
        <v>35</v>
      </c>
      <c r="Y310">
        <f>SUMIFS(COT!P:P,COT!$A:$A,YEAR(daily!$A310),COT!$B:$B,WEEKNUM(daily!$A310))</f>
        <v>76</v>
      </c>
      <c r="Z310">
        <f>SUMIFS(COT!Q:Q,COT!$A:$A,YEAR(daily!$A310),COT!$B:$B,WEEKNUM(daily!$A310))</f>
        <v>86</v>
      </c>
      <c r="AA310">
        <f>SUMIFS(Saudi!B:B,Saudi!$A:$A,YEAR(daily!$A310))</f>
        <v>228.1</v>
      </c>
      <c r="AB310">
        <f>SUMIFS(Saudi!C:C,Saudi!$A:$A,YEAR(daily!$A310))</f>
        <v>255.071</v>
      </c>
      <c r="AC310">
        <f>SUMIFS(Saudi!F:F,Saudi!$A:$A,YEAR(daily!$A310))</f>
        <v>3342115</v>
      </c>
      <c r="AD310">
        <f>SUMIFS(Saudi!G:G,Saudi!$A:$A,YEAR(daily!$A310))</f>
        <v>25.930138412250688</v>
      </c>
      <c r="AE310">
        <f>SUMIFS(Saudi!H:H,Saudi!$A:$A,YEAR(daily!$A310))</f>
        <v>86661504.539659202</v>
      </c>
      <c r="AF310" s="5">
        <f t="shared" si="8"/>
        <v>5</v>
      </c>
      <c r="AG310" s="5">
        <f t="shared" si="9"/>
        <v>2001</v>
      </c>
    </row>
    <row r="311" spans="1:33">
      <c r="A311" s="3">
        <v>37035</v>
      </c>
      <c r="B311" s="1">
        <v>150286</v>
      </c>
      <c r="C311" s="1">
        <v>32187</v>
      </c>
      <c r="D311" s="1">
        <v>19933</v>
      </c>
      <c r="E311" s="1">
        <v>28.41</v>
      </c>
      <c r="F311" s="1">
        <v>28.54</v>
      </c>
      <c r="G311" s="1">
        <v>28.23</v>
      </c>
      <c r="H311" s="2">
        <v>46.9</v>
      </c>
      <c r="I311" s="2">
        <v>28.3</v>
      </c>
      <c r="J311" s="2">
        <v>78.2</v>
      </c>
      <c r="K311" s="2">
        <v>78.900000000000006</v>
      </c>
      <c r="L311">
        <f>SUMIFS(US!B:B,US!$D:$D,YEAR(daily!$A311),US!$E:$E,MONTH(daily!$A311))</f>
        <v>9058</v>
      </c>
      <c r="M311">
        <f>SUMIFS(US!C:C,US!$D:$D,YEAR(daily!$A311),US!$E:$E,MONTH(daily!$A311))</f>
        <v>19501</v>
      </c>
      <c r="N311">
        <f>SUMIFS(COT!E:E,COT!$A:$A,YEAR(daily!$A311),COT!$B:$B,WEEKNUM(daily!$A311))</f>
        <v>466603</v>
      </c>
      <c r="O311">
        <f>SUMIFS(COT!F:F,COT!$A:$A,YEAR(daily!$A311),COT!$B:$B,WEEKNUM(daily!$A311))</f>
        <v>39886</v>
      </c>
      <c r="P311">
        <f>SUMIFS(COT!G:G,COT!$A:$A,YEAR(daily!$A311),COT!$B:$B,WEEKNUM(daily!$A311))</f>
        <v>21374</v>
      </c>
      <c r="Q311">
        <f>SUMIFS(COT!H:H,COT!$A:$A,YEAR(daily!$A311),COT!$B:$B,WEEKNUM(daily!$A311))</f>
        <v>30227</v>
      </c>
      <c r="R311">
        <f>SUMIFS(COT!I:I,COT!$A:$A,YEAR(daily!$A311),COT!$B:$B,WEEKNUM(daily!$A311))</f>
        <v>356866</v>
      </c>
      <c r="S311">
        <f>SUMIFS(COT!J:J,COT!$A:$A,YEAR(daily!$A311),COT!$B:$B,WEEKNUM(daily!$A311))</f>
        <v>376789</v>
      </c>
      <c r="T311">
        <f>SUMIFS(COT!K:K,COT!$A:$A,YEAR(daily!$A311),COT!$B:$B,WEEKNUM(daily!$A311))</f>
        <v>39624</v>
      </c>
      <c r="U311">
        <f>SUMIFS(COT!L:L,COT!$A:$A,YEAR(daily!$A311),COT!$B:$B,WEEKNUM(daily!$A311))</f>
        <v>38213</v>
      </c>
      <c r="V311">
        <f>SUMIFS(COT!M:M,COT!$A:$A,YEAR(daily!$A311),COT!$B:$B,WEEKNUM(daily!$A311))</f>
        <v>35</v>
      </c>
      <c r="W311">
        <f>SUMIFS(COT!N:N,COT!$A:$A,YEAR(daily!$A311),COT!$B:$B,WEEKNUM(daily!$A311))</f>
        <v>38</v>
      </c>
      <c r="X311">
        <f>SUMIFS(COT!O:O,COT!$A:$A,YEAR(daily!$A311),COT!$B:$B,WEEKNUM(daily!$A311))</f>
        <v>35</v>
      </c>
      <c r="Y311">
        <f>SUMIFS(COT!P:P,COT!$A:$A,YEAR(daily!$A311),COT!$B:$B,WEEKNUM(daily!$A311))</f>
        <v>76</v>
      </c>
      <c r="Z311">
        <f>SUMIFS(COT!Q:Q,COT!$A:$A,YEAR(daily!$A311),COT!$B:$B,WEEKNUM(daily!$A311))</f>
        <v>86</v>
      </c>
      <c r="AA311">
        <f>SUMIFS(Saudi!B:B,Saudi!$A:$A,YEAR(daily!$A311))</f>
        <v>228.1</v>
      </c>
      <c r="AB311">
        <f>SUMIFS(Saudi!C:C,Saudi!$A:$A,YEAR(daily!$A311))</f>
        <v>255.071</v>
      </c>
      <c r="AC311">
        <f>SUMIFS(Saudi!F:F,Saudi!$A:$A,YEAR(daily!$A311))</f>
        <v>3342115</v>
      </c>
      <c r="AD311">
        <f>SUMIFS(Saudi!G:G,Saudi!$A:$A,YEAR(daily!$A311))</f>
        <v>25.930138412250688</v>
      </c>
      <c r="AE311">
        <f>SUMIFS(Saudi!H:H,Saudi!$A:$A,YEAR(daily!$A311))</f>
        <v>86661504.539659202</v>
      </c>
      <c r="AF311" s="5">
        <f t="shared" si="8"/>
        <v>5</v>
      </c>
      <c r="AG311" s="5">
        <f t="shared" si="9"/>
        <v>2001</v>
      </c>
    </row>
    <row r="312" spans="1:33">
      <c r="A312" s="3">
        <v>37036</v>
      </c>
      <c r="B312" s="1">
        <v>150794</v>
      </c>
      <c r="C312" s="1">
        <v>35665</v>
      </c>
      <c r="D312" s="1">
        <v>20048</v>
      </c>
      <c r="E312" s="1">
        <v>28.38</v>
      </c>
      <c r="F312" s="1">
        <v>28.52</v>
      </c>
      <c r="G312" s="1">
        <v>28.25</v>
      </c>
      <c r="H312" s="2">
        <v>46.9</v>
      </c>
      <c r="I312" s="2">
        <v>28.3</v>
      </c>
      <c r="J312" s="2">
        <v>78.2</v>
      </c>
      <c r="K312" s="2">
        <v>78.900000000000006</v>
      </c>
      <c r="L312">
        <f>SUMIFS(US!B:B,US!$D:$D,YEAR(daily!$A312),US!$E:$E,MONTH(daily!$A312))</f>
        <v>9058</v>
      </c>
      <c r="M312">
        <f>SUMIFS(US!C:C,US!$D:$D,YEAR(daily!$A312),US!$E:$E,MONTH(daily!$A312))</f>
        <v>19501</v>
      </c>
      <c r="N312">
        <f>SUMIFS(COT!E:E,COT!$A:$A,YEAR(daily!$A312),COT!$B:$B,WEEKNUM(daily!$A312))</f>
        <v>466603</v>
      </c>
      <c r="O312">
        <f>SUMIFS(COT!F:F,COT!$A:$A,YEAR(daily!$A312),COT!$B:$B,WEEKNUM(daily!$A312))</f>
        <v>39886</v>
      </c>
      <c r="P312">
        <f>SUMIFS(COT!G:G,COT!$A:$A,YEAR(daily!$A312),COT!$B:$B,WEEKNUM(daily!$A312))</f>
        <v>21374</v>
      </c>
      <c r="Q312">
        <f>SUMIFS(COT!H:H,COT!$A:$A,YEAR(daily!$A312),COT!$B:$B,WEEKNUM(daily!$A312))</f>
        <v>30227</v>
      </c>
      <c r="R312">
        <f>SUMIFS(COT!I:I,COT!$A:$A,YEAR(daily!$A312),COT!$B:$B,WEEKNUM(daily!$A312))</f>
        <v>356866</v>
      </c>
      <c r="S312">
        <f>SUMIFS(COT!J:J,COT!$A:$A,YEAR(daily!$A312),COT!$B:$B,WEEKNUM(daily!$A312))</f>
        <v>376789</v>
      </c>
      <c r="T312">
        <f>SUMIFS(COT!K:K,COT!$A:$A,YEAR(daily!$A312),COT!$B:$B,WEEKNUM(daily!$A312))</f>
        <v>39624</v>
      </c>
      <c r="U312">
        <f>SUMIFS(COT!L:L,COT!$A:$A,YEAR(daily!$A312),COT!$B:$B,WEEKNUM(daily!$A312))</f>
        <v>38213</v>
      </c>
      <c r="V312">
        <f>SUMIFS(COT!M:M,COT!$A:$A,YEAR(daily!$A312),COT!$B:$B,WEEKNUM(daily!$A312))</f>
        <v>35</v>
      </c>
      <c r="W312">
        <f>SUMIFS(COT!N:N,COT!$A:$A,YEAR(daily!$A312),COT!$B:$B,WEEKNUM(daily!$A312))</f>
        <v>38</v>
      </c>
      <c r="X312">
        <f>SUMIFS(COT!O:O,COT!$A:$A,YEAR(daily!$A312),COT!$B:$B,WEEKNUM(daily!$A312))</f>
        <v>35</v>
      </c>
      <c r="Y312">
        <f>SUMIFS(COT!P:P,COT!$A:$A,YEAR(daily!$A312),COT!$B:$B,WEEKNUM(daily!$A312))</f>
        <v>76</v>
      </c>
      <c r="Z312">
        <f>SUMIFS(COT!Q:Q,COT!$A:$A,YEAR(daily!$A312),COT!$B:$B,WEEKNUM(daily!$A312))</f>
        <v>86</v>
      </c>
      <c r="AA312">
        <f>SUMIFS(Saudi!B:B,Saudi!$A:$A,YEAR(daily!$A312))</f>
        <v>228.1</v>
      </c>
      <c r="AB312">
        <f>SUMIFS(Saudi!C:C,Saudi!$A:$A,YEAR(daily!$A312))</f>
        <v>255.071</v>
      </c>
      <c r="AC312">
        <f>SUMIFS(Saudi!F:F,Saudi!$A:$A,YEAR(daily!$A312))</f>
        <v>3342115</v>
      </c>
      <c r="AD312">
        <f>SUMIFS(Saudi!G:G,Saudi!$A:$A,YEAR(daily!$A312))</f>
        <v>25.930138412250688</v>
      </c>
      <c r="AE312">
        <f>SUMIFS(Saudi!H:H,Saudi!$A:$A,YEAR(daily!$A312))</f>
        <v>86661504.539659202</v>
      </c>
      <c r="AF312" s="5">
        <f t="shared" si="8"/>
        <v>5</v>
      </c>
      <c r="AG312" s="5">
        <f t="shared" si="9"/>
        <v>2001</v>
      </c>
    </row>
    <row r="313" spans="1:33">
      <c r="A313" s="3">
        <v>37040</v>
      </c>
      <c r="B313" s="1">
        <v>138793</v>
      </c>
      <c r="C313" s="1">
        <v>31878</v>
      </c>
      <c r="D313" s="1">
        <v>19836</v>
      </c>
      <c r="E313" s="1">
        <v>28.66</v>
      </c>
      <c r="F313" s="1">
        <v>28.7</v>
      </c>
      <c r="G313" s="1">
        <v>28.42</v>
      </c>
      <c r="H313" s="2">
        <v>46.9</v>
      </c>
      <c r="I313" s="2">
        <v>28.3</v>
      </c>
      <c r="J313" s="2">
        <v>78.2</v>
      </c>
      <c r="K313" s="2">
        <v>78.900000000000006</v>
      </c>
      <c r="L313">
        <f>SUMIFS(US!B:B,US!$D:$D,YEAR(daily!$A313),US!$E:$E,MONTH(daily!$A313))</f>
        <v>9058</v>
      </c>
      <c r="M313">
        <f>SUMIFS(US!C:C,US!$D:$D,YEAR(daily!$A313),US!$E:$E,MONTH(daily!$A313))</f>
        <v>19501</v>
      </c>
      <c r="N313">
        <f>SUMIFS(COT!E:E,COT!$A:$A,YEAR(daily!$A313),COT!$B:$B,WEEKNUM(daily!$A313))</f>
        <v>449352</v>
      </c>
      <c r="O313">
        <f>SUMIFS(COT!F:F,COT!$A:$A,YEAR(daily!$A313),COT!$B:$B,WEEKNUM(daily!$A313))</f>
        <v>25612</v>
      </c>
      <c r="P313">
        <f>SUMIFS(COT!G:G,COT!$A:$A,YEAR(daily!$A313),COT!$B:$B,WEEKNUM(daily!$A313))</f>
        <v>23535</v>
      </c>
      <c r="Q313">
        <f>SUMIFS(COT!H:H,COT!$A:$A,YEAR(daily!$A313),COT!$B:$B,WEEKNUM(daily!$A313))</f>
        <v>32630</v>
      </c>
      <c r="R313">
        <f>SUMIFS(COT!I:I,COT!$A:$A,YEAR(daily!$A313),COT!$B:$B,WEEKNUM(daily!$A313))</f>
        <v>348849</v>
      </c>
      <c r="S313">
        <f>SUMIFS(COT!J:J,COT!$A:$A,YEAR(daily!$A313),COT!$B:$B,WEEKNUM(daily!$A313))</f>
        <v>347853</v>
      </c>
      <c r="T313">
        <f>SUMIFS(COT!K:K,COT!$A:$A,YEAR(daily!$A313),COT!$B:$B,WEEKNUM(daily!$A313))</f>
        <v>42261</v>
      </c>
      <c r="U313">
        <f>SUMIFS(COT!L:L,COT!$A:$A,YEAR(daily!$A313),COT!$B:$B,WEEKNUM(daily!$A313))</f>
        <v>45334</v>
      </c>
      <c r="V313">
        <f>SUMIFS(COT!M:M,COT!$A:$A,YEAR(daily!$A313),COT!$B:$B,WEEKNUM(daily!$A313))</f>
        <v>26</v>
      </c>
      <c r="W313">
        <f>SUMIFS(COT!N:N,COT!$A:$A,YEAR(daily!$A313),COT!$B:$B,WEEKNUM(daily!$A313))</f>
        <v>39</v>
      </c>
      <c r="X313">
        <f>SUMIFS(COT!O:O,COT!$A:$A,YEAR(daily!$A313),COT!$B:$B,WEEKNUM(daily!$A313))</f>
        <v>34</v>
      </c>
      <c r="Y313">
        <f>SUMIFS(COT!P:P,COT!$A:$A,YEAR(daily!$A313),COT!$B:$B,WEEKNUM(daily!$A313))</f>
        <v>79</v>
      </c>
      <c r="Z313">
        <f>SUMIFS(COT!Q:Q,COT!$A:$A,YEAR(daily!$A313),COT!$B:$B,WEEKNUM(daily!$A313))</f>
        <v>83</v>
      </c>
      <c r="AA313">
        <f>SUMIFS(Saudi!B:B,Saudi!$A:$A,YEAR(daily!$A313))</f>
        <v>228.1</v>
      </c>
      <c r="AB313">
        <f>SUMIFS(Saudi!C:C,Saudi!$A:$A,YEAR(daily!$A313))</f>
        <v>255.071</v>
      </c>
      <c r="AC313">
        <f>SUMIFS(Saudi!F:F,Saudi!$A:$A,YEAR(daily!$A313))</f>
        <v>3342115</v>
      </c>
      <c r="AD313">
        <f>SUMIFS(Saudi!G:G,Saudi!$A:$A,YEAR(daily!$A313))</f>
        <v>25.930138412250688</v>
      </c>
      <c r="AE313">
        <f>SUMIFS(Saudi!H:H,Saudi!$A:$A,YEAR(daily!$A313))</f>
        <v>86661504.539659202</v>
      </c>
      <c r="AF313" s="5">
        <f t="shared" si="8"/>
        <v>5</v>
      </c>
      <c r="AG313" s="5">
        <f t="shared" si="9"/>
        <v>2001</v>
      </c>
    </row>
    <row r="314" spans="1:33">
      <c r="A314" s="3">
        <v>37041</v>
      </c>
      <c r="B314" s="1">
        <v>135893</v>
      </c>
      <c r="C314" s="1">
        <v>33306</v>
      </c>
      <c r="D314" s="1">
        <v>19989</v>
      </c>
      <c r="E314" s="1">
        <v>28.55</v>
      </c>
      <c r="F314" s="1">
        <v>28.61</v>
      </c>
      <c r="G314" s="1">
        <v>28.37</v>
      </c>
      <c r="H314" s="2">
        <v>46.9</v>
      </c>
      <c r="I314" s="2">
        <v>28.3</v>
      </c>
      <c r="J314" s="2">
        <v>78.2</v>
      </c>
      <c r="K314" s="2">
        <v>78.900000000000006</v>
      </c>
      <c r="L314">
        <f>SUMIFS(US!B:B,US!$D:$D,YEAR(daily!$A314),US!$E:$E,MONTH(daily!$A314))</f>
        <v>9058</v>
      </c>
      <c r="M314">
        <f>SUMIFS(US!C:C,US!$D:$D,YEAR(daily!$A314),US!$E:$E,MONTH(daily!$A314))</f>
        <v>19501</v>
      </c>
      <c r="N314">
        <f>SUMIFS(COT!E:E,COT!$A:$A,YEAR(daily!$A314),COT!$B:$B,WEEKNUM(daily!$A314))</f>
        <v>449352</v>
      </c>
      <c r="O314">
        <f>SUMIFS(COT!F:F,COT!$A:$A,YEAR(daily!$A314),COT!$B:$B,WEEKNUM(daily!$A314))</f>
        <v>25612</v>
      </c>
      <c r="P314">
        <f>SUMIFS(COT!G:G,COT!$A:$A,YEAR(daily!$A314),COT!$B:$B,WEEKNUM(daily!$A314))</f>
        <v>23535</v>
      </c>
      <c r="Q314">
        <f>SUMIFS(COT!H:H,COT!$A:$A,YEAR(daily!$A314),COT!$B:$B,WEEKNUM(daily!$A314))</f>
        <v>32630</v>
      </c>
      <c r="R314">
        <f>SUMIFS(COT!I:I,COT!$A:$A,YEAR(daily!$A314),COT!$B:$B,WEEKNUM(daily!$A314))</f>
        <v>348849</v>
      </c>
      <c r="S314">
        <f>SUMIFS(COT!J:J,COT!$A:$A,YEAR(daily!$A314),COT!$B:$B,WEEKNUM(daily!$A314))</f>
        <v>347853</v>
      </c>
      <c r="T314">
        <f>SUMIFS(COT!K:K,COT!$A:$A,YEAR(daily!$A314),COT!$B:$B,WEEKNUM(daily!$A314))</f>
        <v>42261</v>
      </c>
      <c r="U314">
        <f>SUMIFS(COT!L:L,COT!$A:$A,YEAR(daily!$A314),COT!$B:$B,WEEKNUM(daily!$A314))</f>
        <v>45334</v>
      </c>
      <c r="V314">
        <f>SUMIFS(COT!M:M,COT!$A:$A,YEAR(daily!$A314),COT!$B:$B,WEEKNUM(daily!$A314))</f>
        <v>26</v>
      </c>
      <c r="W314">
        <f>SUMIFS(COT!N:N,COT!$A:$A,YEAR(daily!$A314),COT!$B:$B,WEEKNUM(daily!$A314))</f>
        <v>39</v>
      </c>
      <c r="X314">
        <f>SUMIFS(COT!O:O,COT!$A:$A,YEAR(daily!$A314),COT!$B:$B,WEEKNUM(daily!$A314))</f>
        <v>34</v>
      </c>
      <c r="Y314">
        <f>SUMIFS(COT!P:P,COT!$A:$A,YEAR(daily!$A314),COT!$B:$B,WEEKNUM(daily!$A314))</f>
        <v>79</v>
      </c>
      <c r="Z314">
        <f>SUMIFS(COT!Q:Q,COT!$A:$A,YEAR(daily!$A314),COT!$B:$B,WEEKNUM(daily!$A314))</f>
        <v>83</v>
      </c>
      <c r="AA314">
        <f>SUMIFS(Saudi!B:B,Saudi!$A:$A,YEAR(daily!$A314))</f>
        <v>228.1</v>
      </c>
      <c r="AB314">
        <f>SUMIFS(Saudi!C:C,Saudi!$A:$A,YEAR(daily!$A314))</f>
        <v>255.071</v>
      </c>
      <c r="AC314">
        <f>SUMIFS(Saudi!F:F,Saudi!$A:$A,YEAR(daily!$A314))</f>
        <v>3342115</v>
      </c>
      <c r="AD314">
        <f>SUMIFS(Saudi!G:G,Saudi!$A:$A,YEAR(daily!$A314))</f>
        <v>25.930138412250688</v>
      </c>
      <c r="AE314">
        <f>SUMIFS(Saudi!H:H,Saudi!$A:$A,YEAR(daily!$A314))</f>
        <v>86661504.539659202</v>
      </c>
      <c r="AF314" s="5">
        <f t="shared" si="8"/>
        <v>5</v>
      </c>
      <c r="AG314" s="5">
        <f t="shared" si="9"/>
        <v>2001</v>
      </c>
    </row>
    <row r="315" spans="1:33">
      <c r="A315" s="3">
        <v>37042</v>
      </c>
      <c r="B315" s="1">
        <v>135330</v>
      </c>
      <c r="C315" s="1">
        <v>34856</v>
      </c>
      <c r="D315" s="1">
        <v>20101</v>
      </c>
      <c r="E315" s="1">
        <v>28.37</v>
      </c>
      <c r="F315" s="1">
        <v>28.43</v>
      </c>
      <c r="G315" s="1">
        <v>28.23</v>
      </c>
      <c r="H315" s="2">
        <v>46.9</v>
      </c>
      <c r="I315" s="2">
        <v>28.3</v>
      </c>
      <c r="J315" s="2">
        <v>78.2</v>
      </c>
      <c r="K315" s="2">
        <v>78.900000000000006</v>
      </c>
      <c r="L315">
        <f>SUMIFS(US!B:B,US!$D:$D,YEAR(daily!$A315),US!$E:$E,MONTH(daily!$A315))</f>
        <v>9058</v>
      </c>
      <c r="M315">
        <f>SUMIFS(US!C:C,US!$D:$D,YEAR(daily!$A315),US!$E:$E,MONTH(daily!$A315))</f>
        <v>19501</v>
      </c>
      <c r="N315">
        <f>SUMIFS(COT!E:E,COT!$A:$A,YEAR(daily!$A315),COT!$B:$B,WEEKNUM(daily!$A315))</f>
        <v>449352</v>
      </c>
      <c r="O315">
        <f>SUMIFS(COT!F:F,COT!$A:$A,YEAR(daily!$A315),COT!$B:$B,WEEKNUM(daily!$A315))</f>
        <v>25612</v>
      </c>
      <c r="P315">
        <f>SUMIFS(COT!G:G,COT!$A:$A,YEAR(daily!$A315),COT!$B:$B,WEEKNUM(daily!$A315))</f>
        <v>23535</v>
      </c>
      <c r="Q315">
        <f>SUMIFS(COT!H:H,COT!$A:$A,YEAR(daily!$A315),COT!$B:$B,WEEKNUM(daily!$A315))</f>
        <v>32630</v>
      </c>
      <c r="R315">
        <f>SUMIFS(COT!I:I,COT!$A:$A,YEAR(daily!$A315),COT!$B:$B,WEEKNUM(daily!$A315))</f>
        <v>348849</v>
      </c>
      <c r="S315">
        <f>SUMIFS(COT!J:J,COT!$A:$A,YEAR(daily!$A315),COT!$B:$B,WEEKNUM(daily!$A315))</f>
        <v>347853</v>
      </c>
      <c r="T315">
        <f>SUMIFS(COT!K:K,COT!$A:$A,YEAR(daily!$A315),COT!$B:$B,WEEKNUM(daily!$A315))</f>
        <v>42261</v>
      </c>
      <c r="U315">
        <f>SUMIFS(COT!L:L,COT!$A:$A,YEAR(daily!$A315),COT!$B:$B,WEEKNUM(daily!$A315))</f>
        <v>45334</v>
      </c>
      <c r="V315">
        <f>SUMIFS(COT!M:M,COT!$A:$A,YEAR(daily!$A315),COT!$B:$B,WEEKNUM(daily!$A315))</f>
        <v>26</v>
      </c>
      <c r="W315">
        <f>SUMIFS(COT!N:N,COT!$A:$A,YEAR(daily!$A315),COT!$B:$B,WEEKNUM(daily!$A315))</f>
        <v>39</v>
      </c>
      <c r="X315">
        <f>SUMIFS(COT!O:O,COT!$A:$A,YEAR(daily!$A315),COT!$B:$B,WEEKNUM(daily!$A315))</f>
        <v>34</v>
      </c>
      <c r="Y315">
        <f>SUMIFS(COT!P:P,COT!$A:$A,YEAR(daily!$A315),COT!$B:$B,WEEKNUM(daily!$A315))</f>
        <v>79</v>
      </c>
      <c r="Z315">
        <f>SUMIFS(COT!Q:Q,COT!$A:$A,YEAR(daily!$A315),COT!$B:$B,WEEKNUM(daily!$A315))</f>
        <v>83</v>
      </c>
      <c r="AA315">
        <f>SUMIFS(Saudi!B:B,Saudi!$A:$A,YEAR(daily!$A315))</f>
        <v>228.1</v>
      </c>
      <c r="AB315">
        <f>SUMIFS(Saudi!C:C,Saudi!$A:$A,YEAR(daily!$A315))</f>
        <v>255.071</v>
      </c>
      <c r="AC315">
        <f>SUMIFS(Saudi!F:F,Saudi!$A:$A,YEAR(daily!$A315))</f>
        <v>3342115</v>
      </c>
      <c r="AD315">
        <f>SUMIFS(Saudi!G:G,Saudi!$A:$A,YEAR(daily!$A315))</f>
        <v>25.930138412250688</v>
      </c>
      <c r="AE315">
        <f>SUMIFS(Saudi!H:H,Saudi!$A:$A,YEAR(daily!$A315))</f>
        <v>86661504.539659202</v>
      </c>
      <c r="AF315" s="5">
        <f t="shared" si="8"/>
        <v>5</v>
      </c>
      <c r="AG315" s="5">
        <f t="shared" si="9"/>
        <v>2001</v>
      </c>
    </row>
    <row r="316" spans="1:33">
      <c r="A316" s="3">
        <v>37043</v>
      </c>
      <c r="B316" s="1">
        <v>123973</v>
      </c>
      <c r="C316" s="1">
        <v>37285</v>
      </c>
      <c r="D316" s="1">
        <v>20055</v>
      </c>
      <c r="E316" s="1">
        <v>27.93</v>
      </c>
      <c r="F316" s="1">
        <v>28.17</v>
      </c>
      <c r="G316" s="1">
        <v>28.03</v>
      </c>
      <c r="H316" s="2">
        <v>46.6</v>
      </c>
      <c r="I316" s="2">
        <v>27</v>
      </c>
      <c r="J316" s="2">
        <v>76.7</v>
      </c>
      <c r="K316" s="2">
        <v>76.8</v>
      </c>
      <c r="L316">
        <f>SUMIFS(US!B:B,US!$D:$D,YEAR(daily!$A316),US!$E:$E,MONTH(daily!$A316))</f>
        <v>8940</v>
      </c>
      <c r="M316">
        <f>SUMIFS(US!C:C,US!$D:$D,YEAR(daily!$A316),US!$E:$E,MONTH(daily!$A316))</f>
        <v>19561</v>
      </c>
      <c r="N316">
        <f>SUMIFS(COT!E:E,COT!$A:$A,YEAR(daily!$A316),COT!$B:$B,WEEKNUM(daily!$A316))</f>
        <v>449352</v>
      </c>
      <c r="O316">
        <f>SUMIFS(COT!F:F,COT!$A:$A,YEAR(daily!$A316),COT!$B:$B,WEEKNUM(daily!$A316))</f>
        <v>25612</v>
      </c>
      <c r="P316">
        <f>SUMIFS(COT!G:G,COT!$A:$A,YEAR(daily!$A316),COT!$B:$B,WEEKNUM(daily!$A316))</f>
        <v>23535</v>
      </c>
      <c r="Q316">
        <f>SUMIFS(COT!H:H,COT!$A:$A,YEAR(daily!$A316),COT!$B:$B,WEEKNUM(daily!$A316))</f>
        <v>32630</v>
      </c>
      <c r="R316">
        <f>SUMIFS(COT!I:I,COT!$A:$A,YEAR(daily!$A316),COT!$B:$B,WEEKNUM(daily!$A316))</f>
        <v>348849</v>
      </c>
      <c r="S316">
        <f>SUMIFS(COT!J:J,COT!$A:$A,YEAR(daily!$A316),COT!$B:$B,WEEKNUM(daily!$A316))</f>
        <v>347853</v>
      </c>
      <c r="T316">
        <f>SUMIFS(COT!K:K,COT!$A:$A,YEAR(daily!$A316),COT!$B:$B,WEEKNUM(daily!$A316))</f>
        <v>42261</v>
      </c>
      <c r="U316">
        <f>SUMIFS(COT!L:L,COT!$A:$A,YEAR(daily!$A316),COT!$B:$B,WEEKNUM(daily!$A316))</f>
        <v>45334</v>
      </c>
      <c r="V316">
        <f>SUMIFS(COT!M:M,COT!$A:$A,YEAR(daily!$A316),COT!$B:$B,WEEKNUM(daily!$A316))</f>
        <v>26</v>
      </c>
      <c r="W316">
        <f>SUMIFS(COT!N:N,COT!$A:$A,YEAR(daily!$A316),COT!$B:$B,WEEKNUM(daily!$A316))</f>
        <v>39</v>
      </c>
      <c r="X316">
        <f>SUMIFS(COT!O:O,COT!$A:$A,YEAR(daily!$A316),COT!$B:$B,WEEKNUM(daily!$A316))</f>
        <v>34</v>
      </c>
      <c r="Y316">
        <f>SUMIFS(COT!P:P,COT!$A:$A,YEAR(daily!$A316),COT!$B:$B,WEEKNUM(daily!$A316))</f>
        <v>79</v>
      </c>
      <c r="Z316">
        <f>SUMIFS(COT!Q:Q,COT!$A:$A,YEAR(daily!$A316),COT!$B:$B,WEEKNUM(daily!$A316))</f>
        <v>83</v>
      </c>
      <c r="AA316">
        <f>SUMIFS(Saudi!B:B,Saudi!$A:$A,YEAR(daily!$A316))</f>
        <v>228.1</v>
      </c>
      <c r="AB316">
        <f>SUMIFS(Saudi!C:C,Saudi!$A:$A,YEAR(daily!$A316))</f>
        <v>255.071</v>
      </c>
      <c r="AC316">
        <f>SUMIFS(Saudi!F:F,Saudi!$A:$A,YEAR(daily!$A316))</f>
        <v>3342115</v>
      </c>
      <c r="AD316">
        <f>SUMIFS(Saudi!G:G,Saudi!$A:$A,YEAR(daily!$A316))</f>
        <v>25.930138412250688</v>
      </c>
      <c r="AE316">
        <f>SUMIFS(Saudi!H:H,Saudi!$A:$A,YEAR(daily!$A316))</f>
        <v>86661504.539659202</v>
      </c>
      <c r="AF316" s="5">
        <f t="shared" si="8"/>
        <v>6</v>
      </c>
      <c r="AG316" s="5">
        <f t="shared" si="9"/>
        <v>2001</v>
      </c>
    </row>
    <row r="317" spans="1:33">
      <c r="A317" s="3">
        <v>37046</v>
      </c>
      <c r="B317" s="1">
        <v>124147</v>
      </c>
      <c r="C317" s="1">
        <v>44227</v>
      </c>
      <c r="D317" s="1">
        <v>20917</v>
      </c>
      <c r="E317" s="1">
        <v>28.13</v>
      </c>
      <c r="F317" s="1">
        <v>28.44</v>
      </c>
      <c r="G317" s="1">
        <v>28.29</v>
      </c>
      <c r="H317" s="2">
        <v>46.6</v>
      </c>
      <c r="I317" s="2">
        <v>27</v>
      </c>
      <c r="J317" s="2">
        <v>76.7</v>
      </c>
      <c r="K317" s="2">
        <v>76.8</v>
      </c>
      <c r="L317">
        <f>SUMIFS(US!B:B,US!$D:$D,YEAR(daily!$A317),US!$E:$E,MONTH(daily!$A317))</f>
        <v>8940</v>
      </c>
      <c r="M317">
        <f>SUMIFS(US!C:C,US!$D:$D,YEAR(daily!$A317),US!$E:$E,MONTH(daily!$A317))</f>
        <v>19561</v>
      </c>
      <c r="N317">
        <f>SUMIFS(COT!E:E,COT!$A:$A,YEAR(daily!$A317),COT!$B:$B,WEEKNUM(daily!$A317))</f>
        <v>463048</v>
      </c>
      <c r="O317">
        <f>SUMIFS(COT!F:F,COT!$A:$A,YEAR(daily!$A317),COT!$B:$B,WEEKNUM(daily!$A317))</f>
        <v>20394</v>
      </c>
      <c r="P317">
        <f>SUMIFS(COT!G:G,COT!$A:$A,YEAR(daily!$A317),COT!$B:$B,WEEKNUM(daily!$A317))</f>
        <v>29272</v>
      </c>
      <c r="Q317">
        <f>SUMIFS(COT!H:H,COT!$A:$A,YEAR(daily!$A317),COT!$B:$B,WEEKNUM(daily!$A317))</f>
        <v>30270</v>
      </c>
      <c r="R317">
        <f>SUMIFS(COT!I:I,COT!$A:$A,YEAR(daily!$A317),COT!$B:$B,WEEKNUM(daily!$A317))</f>
        <v>373262</v>
      </c>
      <c r="S317">
        <f>SUMIFS(COT!J:J,COT!$A:$A,YEAR(daily!$A317),COT!$B:$B,WEEKNUM(daily!$A317))</f>
        <v>355593</v>
      </c>
      <c r="T317">
        <f>SUMIFS(COT!K:K,COT!$A:$A,YEAR(daily!$A317),COT!$B:$B,WEEKNUM(daily!$A317))</f>
        <v>39122</v>
      </c>
      <c r="U317">
        <f>SUMIFS(COT!L:L,COT!$A:$A,YEAR(daily!$A317),COT!$B:$B,WEEKNUM(daily!$A317))</f>
        <v>47913</v>
      </c>
      <c r="V317">
        <f>SUMIFS(COT!M:M,COT!$A:$A,YEAR(daily!$A317),COT!$B:$B,WEEKNUM(daily!$A317))</f>
        <v>26</v>
      </c>
      <c r="W317">
        <f>SUMIFS(COT!N:N,COT!$A:$A,YEAR(daily!$A317),COT!$B:$B,WEEKNUM(daily!$A317))</f>
        <v>43</v>
      </c>
      <c r="X317">
        <f>SUMIFS(COT!O:O,COT!$A:$A,YEAR(daily!$A317),COT!$B:$B,WEEKNUM(daily!$A317))</f>
        <v>35</v>
      </c>
      <c r="Y317">
        <f>SUMIFS(COT!P:P,COT!$A:$A,YEAR(daily!$A317),COT!$B:$B,WEEKNUM(daily!$A317))</f>
        <v>82</v>
      </c>
      <c r="Z317">
        <f>SUMIFS(COT!Q:Q,COT!$A:$A,YEAR(daily!$A317),COT!$B:$B,WEEKNUM(daily!$A317))</f>
        <v>86</v>
      </c>
      <c r="AA317">
        <f>SUMIFS(Saudi!B:B,Saudi!$A:$A,YEAR(daily!$A317))</f>
        <v>228.1</v>
      </c>
      <c r="AB317">
        <f>SUMIFS(Saudi!C:C,Saudi!$A:$A,YEAR(daily!$A317))</f>
        <v>255.071</v>
      </c>
      <c r="AC317">
        <f>SUMIFS(Saudi!F:F,Saudi!$A:$A,YEAR(daily!$A317))</f>
        <v>3342115</v>
      </c>
      <c r="AD317">
        <f>SUMIFS(Saudi!G:G,Saudi!$A:$A,YEAR(daily!$A317))</f>
        <v>25.930138412250688</v>
      </c>
      <c r="AE317">
        <f>SUMIFS(Saudi!H:H,Saudi!$A:$A,YEAR(daily!$A317))</f>
        <v>86661504.539659202</v>
      </c>
      <c r="AF317" s="5">
        <f t="shared" si="8"/>
        <v>6</v>
      </c>
      <c r="AG317" s="5">
        <f t="shared" si="9"/>
        <v>2001</v>
      </c>
    </row>
    <row r="318" spans="1:33">
      <c r="A318" s="3">
        <v>37047</v>
      </c>
      <c r="B318" s="1">
        <v>117530</v>
      </c>
      <c r="C318" s="1">
        <v>47178</v>
      </c>
      <c r="D318" s="1">
        <v>22255</v>
      </c>
      <c r="E318" s="1">
        <v>28.24</v>
      </c>
      <c r="F318" s="1">
        <v>28.67</v>
      </c>
      <c r="G318" s="1">
        <v>28.54</v>
      </c>
      <c r="H318" s="2">
        <v>46.6</v>
      </c>
      <c r="I318" s="2">
        <v>27</v>
      </c>
      <c r="J318" s="2">
        <v>76.7</v>
      </c>
      <c r="K318" s="2">
        <v>76.8</v>
      </c>
      <c r="L318">
        <f>SUMIFS(US!B:B,US!$D:$D,YEAR(daily!$A318),US!$E:$E,MONTH(daily!$A318))</f>
        <v>8940</v>
      </c>
      <c r="M318">
        <f>SUMIFS(US!C:C,US!$D:$D,YEAR(daily!$A318),US!$E:$E,MONTH(daily!$A318))</f>
        <v>19561</v>
      </c>
      <c r="N318">
        <f>SUMIFS(COT!E:E,COT!$A:$A,YEAR(daily!$A318),COT!$B:$B,WEEKNUM(daily!$A318))</f>
        <v>463048</v>
      </c>
      <c r="O318">
        <f>SUMIFS(COT!F:F,COT!$A:$A,YEAR(daily!$A318),COT!$B:$B,WEEKNUM(daily!$A318))</f>
        <v>20394</v>
      </c>
      <c r="P318">
        <f>SUMIFS(COT!G:G,COT!$A:$A,YEAR(daily!$A318),COT!$B:$B,WEEKNUM(daily!$A318))</f>
        <v>29272</v>
      </c>
      <c r="Q318">
        <f>SUMIFS(COT!H:H,COT!$A:$A,YEAR(daily!$A318),COT!$B:$B,WEEKNUM(daily!$A318))</f>
        <v>30270</v>
      </c>
      <c r="R318">
        <f>SUMIFS(COT!I:I,COT!$A:$A,YEAR(daily!$A318),COT!$B:$B,WEEKNUM(daily!$A318))</f>
        <v>373262</v>
      </c>
      <c r="S318">
        <f>SUMIFS(COT!J:J,COT!$A:$A,YEAR(daily!$A318),COT!$B:$B,WEEKNUM(daily!$A318))</f>
        <v>355593</v>
      </c>
      <c r="T318">
        <f>SUMIFS(COT!K:K,COT!$A:$A,YEAR(daily!$A318),COT!$B:$B,WEEKNUM(daily!$A318))</f>
        <v>39122</v>
      </c>
      <c r="U318">
        <f>SUMIFS(COT!L:L,COT!$A:$A,YEAR(daily!$A318),COT!$B:$B,WEEKNUM(daily!$A318))</f>
        <v>47913</v>
      </c>
      <c r="V318">
        <f>SUMIFS(COT!M:M,COT!$A:$A,YEAR(daily!$A318),COT!$B:$B,WEEKNUM(daily!$A318))</f>
        <v>26</v>
      </c>
      <c r="W318">
        <f>SUMIFS(COT!N:N,COT!$A:$A,YEAR(daily!$A318),COT!$B:$B,WEEKNUM(daily!$A318))</f>
        <v>43</v>
      </c>
      <c r="X318">
        <f>SUMIFS(COT!O:O,COT!$A:$A,YEAR(daily!$A318),COT!$B:$B,WEEKNUM(daily!$A318))</f>
        <v>35</v>
      </c>
      <c r="Y318">
        <f>SUMIFS(COT!P:P,COT!$A:$A,YEAR(daily!$A318),COT!$B:$B,WEEKNUM(daily!$A318))</f>
        <v>82</v>
      </c>
      <c r="Z318">
        <f>SUMIFS(COT!Q:Q,COT!$A:$A,YEAR(daily!$A318),COT!$B:$B,WEEKNUM(daily!$A318))</f>
        <v>86</v>
      </c>
      <c r="AA318">
        <f>SUMIFS(Saudi!B:B,Saudi!$A:$A,YEAR(daily!$A318))</f>
        <v>228.1</v>
      </c>
      <c r="AB318">
        <f>SUMIFS(Saudi!C:C,Saudi!$A:$A,YEAR(daily!$A318))</f>
        <v>255.071</v>
      </c>
      <c r="AC318">
        <f>SUMIFS(Saudi!F:F,Saudi!$A:$A,YEAR(daily!$A318))</f>
        <v>3342115</v>
      </c>
      <c r="AD318">
        <f>SUMIFS(Saudi!G:G,Saudi!$A:$A,YEAR(daily!$A318))</f>
        <v>25.930138412250688</v>
      </c>
      <c r="AE318">
        <f>SUMIFS(Saudi!H:H,Saudi!$A:$A,YEAR(daily!$A318))</f>
        <v>86661504.539659202</v>
      </c>
      <c r="AF318" s="5">
        <f t="shared" si="8"/>
        <v>6</v>
      </c>
      <c r="AG318" s="5">
        <f t="shared" si="9"/>
        <v>2001</v>
      </c>
    </row>
    <row r="319" spans="1:33">
      <c r="A319" s="3">
        <v>37048</v>
      </c>
      <c r="B319" s="1">
        <v>110006</v>
      </c>
      <c r="C319" s="1">
        <v>48522</v>
      </c>
      <c r="D319" s="1">
        <v>21198</v>
      </c>
      <c r="E319" s="1">
        <v>27.72</v>
      </c>
      <c r="F319" s="1">
        <v>28.24</v>
      </c>
      <c r="G319" s="1">
        <v>28.21</v>
      </c>
      <c r="H319" s="2">
        <v>46.6</v>
      </c>
      <c r="I319" s="2">
        <v>27</v>
      </c>
      <c r="J319" s="2">
        <v>76.7</v>
      </c>
      <c r="K319" s="2">
        <v>76.8</v>
      </c>
      <c r="L319">
        <f>SUMIFS(US!B:B,US!$D:$D,YEAR(daily!$A319),US!$E:$E,MONTH(daily!$A319))</f>
        <v>8940</v>
      </c>
      <c r="M319">
        <f>SUMIFS(US!C:C,US!$D:$D,YEAR(daily!$A319),US!$E:$E,MONTH(daily!$A319))</f>
        <v>19561</v>
      </c>
      <c r="N319">
        <f>SUMIFS(COT!E:E,COT!$A:$A,YEAR(daily!$A319),COT!$B:$B,WEEKNUM(daily!$A319))</f>
        <v>463048</v>
      </c>
      <c r="O319">
        <f>SUMIFS(COT!F:F,COT!$A:$A,YEAR(daily!$A319),COT!$B:$B,WEEKNUM(daily!$A319))</f>
        <v>20394</v>
      </c>
      <c r="P319">
        <f>SUMIFS(COT!G:G,COT!$A:$A,YEAR(daily!$A319),COT!$B:$B,WEEKNUM(daily!$A319))</f>
        <v>29272</v>
      </c>
      <c r="Q319">
        <f>SUMIFS(COT!H:H,COT!$A:$A,YEAR(daily!$A319),COT!$B:$B,WEEKNUM(daily!$A319))</f>
        <v>30270</v>
      </c>
      <c r="R319">
        <f>SUMIFS(COT!I:I,COT!$A:$A,YEAR(daily!$A319),COT!$B:$B,WEEKNUM(daily!$A319))</f>
        <v>373262</v>
      </c>
      <c r="S319">
        <f>SUMIFS(COT!J:J,COT!$A:$A,YEAR(daily!$A319),COT!$B:$B,WEEKNUM(daily!$A319))</f>
        <v>355593</v>
      </c>
      <c r="T319">
        <f>SUMIFS(COT!K:K,COT!$A:$A,YEAR(daily!$A319),COT!$B:$B,WEEKNUM(daily!$A319))</f>
        <v>39122</v>
      </c>
      <c r="U319">
        <f>SUMIFS(COT!L:L,COT!$A:$A,YEAR(daily!$A319),COT!$B:$B,WEEKNUM(daily!$A319))</f>
        <v>47913</v>
      </c>
      <c r="V319">
        <f>SUMIFS(COT!M:M,COT!$A:$A,YEAR(daily!$A319),COT!$B:$B,WEEKNUM(daily!$A319))</f>
        <v>26</v>
      </c>
      <c r="W319">
        <f>SUMIFS(COT!N:N,COT!$A:$A,YEAR(daily!$A319),COT!$B:$B,WEEKNUM(daily!$A319))</f>
        <v>43</v>
      </c>
      <c r="X319">
        <f>SUMIFS(COT!O:O,COT!$A:$A,YEAR(daily!$A319),COT!$B:$B,WEEKNUM(daily!$A319))</f>
        <v>35</v>
      </c>
      <c r="Y319">
        <f>SUMIFS(COT!P:P,COT!$A:$A,YEAR(daily!$A319),COT!$B:$B,WEEKNUM(daily!$A319))</f>
        <v>82</v>
      </c>
      <c r="Z319">
        <f>SUMIFS(COT!Q:Q,COT!$A:$A,YEAR(daily!$A319),COT!$B:$B,WEEKNUM(daily!$A319))</f>
        <v>86</v>
      </c>
      <c r="AA319">
        <f>SUMIFS(Saudi!B:B,Saudi!$A:$A,YEAR(daily!$A319))</f>
        <v>228.1</v>
      </c>
      <c r="AB319">
        <f>SUMIFS(Saudi!C:C,Saudi!$A:$A,YEAR(daily!$A319))</f>
        <v>255.071</v>
      </c>
      <c r="AC319">
        <f>SUMIFS(Saudi!F:F,Saudi!$A:$A,YEAR(daily!$A319))</f>
        <v>3342115</v>
      </c>
      <c r="AD319">
        <f>SUMIFS(Saudi!G:G,Saudi!$A:$A,YEAR(daily!$A319))</f>
        <v>25.930138412250688</v>
      </c>
      <c r="AE319">
        <f>SUMIFS(Saudi!H:H,Saudi!$A:$A,YEAR(daily!$A319))</f>
        <v>86661504.539659202</v>
      </c>
      <c r="AF319" s="5">
        <f t="shared" si="8"/>
        <v>6</v>
      </c>
      <c r="AG319" s="5">
        <f t="shared" si="9"/>
        <v>2001</v>
      </c>
    </row>
    <row r="320" spans="1:33">
      <c r="A320" s="3">
        <v>37049</v>
      </c>
      <c r="B320" s="1">
        <v>103402</v>
      </c>
      <c r="C320" s="1">
        <v>47337</v>
      </c>
      <c r="D320" s="1">
        <v>23082</v>
      </c>
      <c r="E320" s="1">
        <v>27.75</v>
      </c>
      <c r="F320" s="1">
        <v>28.21</v>
      </c>
      <c r="G320" s="1">
        <v>28.12</v>
      </c>
      <c r="H320" s="2">
        <v>46.6</v>
      </c>
      <c r="I320" s="2">
        <v>27</v>
      </c>
      <c r="J320" s="2">
        <v>76.7</v>
      </c>
      <c r="K320" s="2">
        <v>76.8</v>
      </c>
      <c r="L320">
        <f>SUMIFS(US!B:B,US!$D:$D,YEAR(daily!$A320),US!$E:$E,MONTH(daily!$A320))</f>
        <v>8940</v>
      </c>
      <c r="M320">
        <f>SUMIFS(US!C:C,US!$D:$D,YEAR(daily!$A320),US!$E:$E,MONTH(daily!$A320))</f>
        <v>19561</v>
      </c>
      <c r="N320">
        <f>SUMIFS(COT!E:E,COT!$A:$A,YEAR(daily!$A320),COT!$B:$B,WEEKNUM(daily!$A320))</f>
        <v>463048</v>
      </c>
      <c r="O320">
        <f>SUMIFS(COT!F:F,COT!$A:$A,YEAR(daily!$A320),COT!$B:$B,WEEKNUM(daily!$A320))</f>
        <v>20394</v>
      </c>
      <c r="P320">
        <f>SUMIFS(COT!G:G,COT!$A:$A,YEAR(daily!$A320),COT!$B:$B,WEEKNUM(daily!$A320))</f>
        <v>29272</v>
      </c>
      <c r="Q320">
        <f>SUMIFS(COT!H:H,COT!$A:$A,YEAR(daily!$A320),COT!$B:$B,WEEKNUM(daily!$A320))</f>
        <v>30270</v>
      </c>
      <c r="R320">
        <f>SUMIFS(COT!I:I,COT!$A:$A,YEAR(daily!$A320),COT!$B:$B,WEEKNUM(daily!$A320))</f>
        <v>373262</v>
      </c>
      <c r="S320">
        <f>SUMIFS(COT!J:J,COT!$A:$A,YEAR(daily!$A320),COT!$B:$B,WEEKNUM(daily!$A320))</f>
        <v>355593</v>
      </c>
      <c r="T320">
        <f>SUMIFS(COT!K:K,COT!$A:$A,YEAR(daily!$A320),COT!$B:$B,WEEKNUM(daily!$A320))</f>
        <v>39122</v>
      </c>
      <c r="U320">
        <f>SUMIFS(COT!L:L,COT!$A:$A,YEAR(daily!$A320),COT!$B:$B,WEEKNUM(daily!$A320))</f>
        <v>47913</v>
      </c>
      <c r="V320">
        <f>SUMIFS(COT!M:M,COT!$A:$A,YEAR(daily!$A320),COT!$B:$B,WEEKNUM(daily!$A320))</f>
        <v>26</v>
      </c>
      <c r="W320">
        <f>SUMIFS(COT!N:N,COT!$A:$A,YEAR(daily!$A320),COT!$B:$B,WEEKNUM(daily!$A320))</f>
        <v>43</v>
      </c>
      <c r="X320">
        <f>SUMIFS(COT!O:O,COT!$A:$A,YEAR(daily!$A320),COT!$B:$B,WEEKNUM(daily!$A320))</f>
        <v>35</v>
      </c>
      <c r="Y320">
        <f>SUMIFS(COT!P:P,COT!$A:$A,YEAR(daily!$A320),COT!$B:$B,WEEKNUM(daily!$A320))</f>
        <v>82</v>
      </c>
      <c r="Z320">
        <f>SUMIFS(COT!Q:Q,COT!$A:$A,YEAR(daily!$A320),COT!$B:$B,WEEKNUM(daily!$A320))</f>
        <v>86</v>
      </c>
      <c r="AA320">
        <f>SUMIFS(Saudi!B:B,Saudi!$A:$A,YEAR(daily!$A320))</f>
        <v>228.1</v>
      </c>
      <c r="AB320">
        <f>SUMIFS(Saudi!C:C,Saudi!$A:$A,YEAR(daily!$A320))</f>
        <v>255.071</v>
      </c>
      <c r="AC320">
        <f>SUMIFS(Saudi!F:F,Saudi!$A:$A,YEAR(daily!$A320))</f>
        <v>3342115</v>
      </c>
      <c r="AD320">
        <f>SUMIFS(Saudi!G:G,Saudi!$A:$A,YEAR(daily!$A320))</f>
        <v>25.930138412250688</v>
      </c>
      <c r="AE320">
        <f>SUMIFS(Saudi!H:H,Saudi!$A:$A,YEAR(daily!$A320))</f>
        <v>86661504.539659202</v>
      </c>
      <c r="AF320" s="5">
        <f t="shared" si="8"/>
        <v>6</v>
      </c>
      <c r="AG320" s="5">
        <f t="shared" si="9"/>
        <v>2001</v>
      </c>
    </row>
    <row r="321" spans="1:33">
      <c r="A321" s="3">
        <v>37050</v>
      </c>
      <c r="B321" s="1">
        <v>93423</v>
      </c>
      <c r="C321" s="1">
        <v>46117</v>
      </c>
      <c r="D321" s="1">
        <v>23347</v>
      </c>
      <c r="E321" s="1">
        <v>28.33</v>
      </c>
      <c r="F321" s="1">
        <v>28.63</v>
      </c>
      <c r="G321" s="1">
        <v>28.5</v>
      </c>
      <c r="H321" s="2">
        <v>46.6</v>
      </c>
      <c r="I321" s="2">
        <v>27</v>
      </c>
      <c r="J321" s="2">
        <v>76.7</v>
      </c>
      <c r="K321" s="2">
        <v>76.8</v>
      </c>
      <c r="L321">
        <f>SUMIFS(US!B:B,US!$D:$D,YEAR(daily!$A321),US!$E:$E,MONTH(daily!$A321))</f>
        <v>8940</v>
      </c>
      <c r="M321">
        <f>SUMIFS(US!C:C,US!$D:$D,YEAR(daily!$A321),US!$E:$E,MONTH(daily!$A321))</f>
        <v>19561</v>
      </c>
      <c r="N321">
        <f>SUMIFS(COT!E:E,COT!$A:$A,YEAR(daily!$A321),COT!$B:$B,WEEKNUM(daily!$A321))</f>
        <v>463048</v>
      </c>
      <c r="O321">
        <f>SUMIFS(COT!F:F,COT!$A:$A,YEAR(daily!$A321),COT!$B:$B,WEEKNUM(daily!$A321))</f>
        <v>20394</v>
      </c>
      <c r="P321">
        <f>SUMIFS(COT!G:G,COT!$A:$A,YEAR(daily!$A321),COT!$B:$B,WEEKNUM(daily!$A321))</f>
        <v>29272</v>
      </c>
      <c r="Q321">
        <f>SUMIFS(COT!H:H,COT!$A:$A,YEAR(daily!$A321),COT!$B:$B,WEEKNUM(daily!$A321))</f>
        <v>30270</v>
      </c>
      <c r="R321">
        <f>SUMIFS(COT!I:I,COT!$A:$A,YEAR(daily!$A321),COT!$B:$B,WEEKNUM(daily!$A321))</f>
        <v>373262</v>
      </c>
      <c r="S321">
        <f>SUMIFS(COT!J:J,COT!$A:$A,YEAR(daily!$A321),COT!$B:$B,WEEKNUM(daily!$A321))</f>
        <v>355593</v>
      </c>
      <c r="T321">
        <f>SUMIFS(COT!K:K,COT!$A:$A,YEAR(daily!$A321),COT!$B:$B,WEEKNUM(daily!$A321))</f>
        <v>39122</v>
      </c>
      <c r="U321">
        <f>SUMIFS(COT!L:L,COT!$A:$A,YEAR(daily!$A321),COT!$B:$B,WEEKNUM(daily!$A321))</f>
        <v>47913</v>
      </c>
      <c r="V321">
        <f>SUMIFS(COT!M:M,COT!$A:$A,YEAR(daily!$A321),COT!$B:$B,WEEKNUM(daily!$A321))</f>
        <v>26</v>
      </c>
      <c r="W321">
        <f>SUMIFS(COT!N:N,COT!$A:$A,YEAR(daily!$A321),COT!$B:$B,WEEKNUM(daily!$A321))</f>
        <v>43</v>
      </c>
      <c r="X321">
        <f>SUMIFS(COT!O:O,COT!$A:$A,YEAR(daily!$A321),COT!$B:$B,WEEKNUM(daily!$A321))</f>
        <v>35</v>
      </c>
      <c r="Y321">
        <f>SUMIFS(COT!P:P,COT!$A:$A,YEAR(daily!$A321),COT!$B:$B,WEEKNUM(daily!$A321))</f>
        <v>82</v>
      </c>
      <c r="Z321">
        <f>SUMIFS(COT!Q:Q,COT!$A:$A,YEAR(daily!$A321),COT!$B:$B,WEEKNUM(daily!$A321))</f>
        <v>86</v>
      </c>
      <c r="AA321">
        <f>SUMIFS(Saudi!B:B,Saudi!$A:$A,YEAR(daily!$A321))</f>
        <v>228.1</v>
      </c>
      <c r="AB321">
        <f>SUMIFS(Saudi!C:C,Saudi!$A:$A,YEAR(daily!$A321))</f>
        <v>255.071</v>
      </c>
      <c r="AC321">
        <f>SUMIFS(Saudi!F:F,Saudi!$A:$A,YEAR(daily!$A321))</f>
        <v>3342115</v>
      </c>
      <c r="AD321">
        <f>SUMIFS(Saudi!G:G,Saudi!$A:$A,YEAR(daily!$A321))</f>
        <v>25.930138412250688</v>
      </c>
      <c r="AE321">
        <f>SUMIFS(Saudi!H:H,Saudi!$A:$A,YEAR(daily!$A321))</f>
        <v>86661504.539659202</v>
      </c>
      <c r="AF321" s="5">
        <f t="shared" si="8"/>
        <v>6</v>
      </c>
      <c r="AG321" s="5">
        <f t="shared" si="9"/>
        <v>2001</v>
      </c>
    </row>
    <row r="322" spans="1:33">
      <c r="A322" s="3">
        <v>37053</v>
      </c>
      <c r="B322" s="1">
        <v>83914</v>
      </c>
      <c r="C322" s="1">
        <v>45341</v>
      </c>
      <c r="D322" s="1">
        <v>23814</v>
      </c>
      <c r="E322" s="1">
        <v>29.04</v>
      </c>
      <c r="F322" s="1">
        <v>29.09</v>
      </c>
      <c r="G322" s="1">
        <v>28.84</v>
      </c>
      <c r="H322" s="2">
        <v>46.6</v>
      </c>
      <c r="I322" s="2">
        <v>27</v>
      </c>
      <c r="J322" s="2">
        <v>76.7</v>
      </c>
      <c r="K322" s="2">
        <v>76.8</v>
      </c>
      <c r="L322">
        <f>SUMIFS(US!B:B,US!$D:$D,YEAR(daily!$A322),US!$E:$E,MONTH(daily!$A322))</f>
        <v>8940</v>
      </c>
      <c r="M322">
        <f>SUMIFS(US!C:C,US!$D:$D,YEAR(daily!$A322),US!$E:$E,MONTH(daily!$A322))</f>
        <v>19561</v>
      </c>
      <c r="N322">
        <f>SUMIFS(COT!E:E,COT!$A:$A,YEAR(daily!$A322),COT!$B:$B,WEEKNUM(daily!$A322))</f>
        <v>452271</v>
      </c>
      <c r="O322">
        <f>SUMIFS(COT!F:F,COT!$A:$A,YEAR(daily!$A322),COT!$B:$B,WEEKNUM(daily!$A322))</f>
        <v>23909</v>
      </c>
      <c r="P322">
        <f>SUMIFS(COT!G:G,COT!$A:$A,YEAR(daily!$A322),COT!$B:$B,WEEKNUM(daily!$A322))</f>
        <v>26843</v>
      </c>
      <c r="Q322">
        <f>SUMIFS(COT!H:H,COT!$A:$A,YEAR(daily!$A322),COT!$B:$B,WEEKNUM(daily!$A322))</f>
        <v>27876</v>
      </c>
      <c r="R322">
        <f>SUMIFS(COT!I:I,COT!$A:$A,YEAR(daily!$A322),COT!$B:$B,WEEKNUM(daily!$A322))</f>
        <v>357714</v>
      </c>
      <c r="S322">
        <f>SUMIFS(COT!J:J,COT!$A:$A,YEAR(daily!$A322),COT!$B:$B,WEEKNUM(daily!$A322))</f>
        <v>346676</v>
      </c>
      <c r="T322">
        <f>SUMIFS(COT!K:K,COT!$A:$A,YEAR(daily!$A322),COT!$B:$B,WEEKNUM(daily!$A322))</f>
        <v>42772</v>
      </c>
      <c r="U322">
        <f>SUMIFS(COT!L:L,COT!$A:$A,YEAR(daily!$A322),COT!$B:$B,WEEKNUM(daily!$A322))</f>
        <v>50876</v>
      </c>
      <c r="V322">
        <f>SUMIFS(COT!M:M,COT!$A:$A,YEAR(daily!$A322),COT!$B:$B,WEEKNUM(daily!$A322))</f>
        <v>31</v>
      </c>
      <c r="W322">
        <f>SUMIFS(COT!N:N,COT!$A:$A,YEAR(daily!$A322),COT!$B:$B,WEEKNUM(daily!$A322))</f>
        <v>40</v>
      </c>
      <c r="X322">
        <f>SUMIFS(COT!O:O,COT!$A:$A,YEAR(daily!$A322),COT!$B:$B,WEEKNUM(daily!$A322))</f>
        <v>39</v>
      </c>
      <c r="Y322">
        <f>SUMIFS(COT!P:P,COT!$A:$A,YEAR(daily!$A322),COT!$B:$B,WEEKNUM(daily!$A322))</f>
        <v>77</v>
      </c>
      <c r="Z322">
        <f>SUMIFS(COT!Q:Q,COT!$A:$A,YEAR(daily!$A322),COT!$B:$B,WEEKNUM(daily!$A322))</f>
        <v>83</v>
      </c>
      <c r="AA322">
        <f>SUMIFS(Saudi!B:B,Saudi!$A:$A,YEAR(daily!$A322))</f>
        <v>228.1</v>
      </c>
      <c r="AB322">
        <f>SUMIFS(Saudi!C:C,Saudi!$A:$A,YEAR(daily!$A322))</f>
        <v>255.071</v>
      </c>
      <c r="AC322">
        <f>SUMIFS(Saudi!F:F,Saudi!$A:$A,YEAR(daily!$A322))</f>
        <v>3342115</v>
      </c>
      <c r="AD322">
        <f>SUMIFS(Saudi!G:G,Saudi!$A:$A,YEAR(daily!$A322))</f>
        <v>25.930138412250688</v>
      </c>
      <c r="AE322">
        <f>SUMIFS(Saudi!H:H,Saudi!$A:$A,YEAR(daily!$A322))</f>
        <v>86661504.539659202</v>
      </c>
      <c r="AF322" s="5">
        <f t="shared" ref="AF322:AF385" si="10">MONTH(A322)</f>
        <v>6</v>
      </c>
      <c r="AG322" s="5">
        <f t="shared" ref="AG322:AG385" si="11">YEAR(A322)</f>
        <v>2001</v>
      </c>
    </row>
    <row r="323" spans="1:33">
      <c r="A323" s="3">
        <v>37054</v>
      </c>
      <c r="B323" s="1">
        <v>70906</v>
      </c>
      <c r="C323" s="1">
        <v>46075</v>
      </c>
      <c r="D323" s="1">
        <v>24322</v>
      </c>
      <c r="E323" s="1">
        <v>29.18</v>
      </c>
      <c r="F323" s="1">
        <v>29.27</v>
      </c>
      <c r="G323" s="1">
        <v>28.99</v>
      </c>
      <c r="H323" s="2">
        <v>46.6</v>
      </c>
      <c r="I323" s="2">
        <v>27</v>
      </c>
      <c r="J323" s="2">
        <v>76.7</v>
      </c>
      <c r="K323" s="2">
        <v>76.8</v>
      </c>
      <c r="L323">
        <f>SUMIFS(US!B:B,US!$D:$D,YEAR(daily!$A323),US!$E:$E,MONTH(daily!$A323))</f>
        <v>8940</v>
      </c>
      <c r="M323">
        <f>SUMIFS(US!C:C,US!$D:$D,YEAR(daily!$A323),US!$E:$E,MONTH(daily!$A323))</f>
        <v>19561</v>
      </c>
      <c r="N323">
        <f>SUMIFS(COT!E:E,COT!$A:$A,YEAR(daily!$A323),COT!$B:$B,WEEKNUM(daily!$A323))</f>
        <v>452271</v>
      </c>
      <c r="O323">
        <f>SUMIFS(COT!F:F,COT!$A:$A,YEAR(daily!$A323),COT!$B:$B,WEEKNUM(daily!$A323))</f>
        <v>23909</v>
      </c>
      <c r="P323">
        <f>SUMIFS(COT!G:G,COT!$A:$A,YEAR(daily!$A323),COT!$B:$B,WEEKNUM(daily!$A323))</f>
        <v>26843</v>
      </c>
      <c r="Q323">
        <f>SUMIFS(COT!H:H,COT!$A:$A,YEAR(daily!$A323),COT!$B:$B,WEEKNUM(daily!$A323))</f>
        <v>27876</v>
      </c>
      <c r="R323">
        <f>SUMIFS(COT!I:I,COT!$A:$A,YEAR(daily!$A323),COT!$B:$B,WEEKNUM(daily!$A323))</f>
        <v>357714</v>
      </c>
      <c r="S323">
        <f>SUMIFS(COT!J:J,COT!$A:$A,YEAR(daily!$A323),COT!$B:$B,WEEKNUM(daily!$A323))</f>
        <v>346676</v>
      </c>
      <c r="T323">
        <f>SUMIFS(COT!K:K,COT!$A:$A,YEAR(daily!$A323),COT!$B:$B,WEEKNUM(daily!$A323))</f>
        <v>42772</v>
      </c>
      <c r="U323">
        <f>SUMIFS(COT!L:L,COT!$A:$A,YEAR(daily!$A323),COT!$B:$B,WEEKNUM(daily!$A323))</f>
        <v>50876</v>
      </c>
      <c r="V323">
        <f>SUMIFS(COT!M:M,COT!$A:$A,YEAR(daily!$A323),COT!$B:$B,WEEKNUM(daily!$A323))</f>
        <v>31</v>
      </c>
      <c r="W323">
        <f>SUMIFS(COT!N:N,COT!$A:$A,YEAR(daily!$A323),COT!$B:$B,WEEKNUM(daily!$A323))</f>
        <v>40</v>
      </c>
      <c r="X323">
        <f>SUMIFS(COT!O:O,COT!$A:$A,YEAR(daily!$A323),COT!$B:$B,WEEKNUM(daily!$A323))</f>
        <v>39</v>
      </c>
      <c r="Y323">
        <f>SUMIFS(COT!P:P,COT!$A:$A,YEAR(daily!$A323),COT!$B:$B,WEEKNUM(daily!$A323))</f>
        <v>77</v>
      </c>
      <c r="Z323">
        <f>SUMIFS(COT!Q:Q,COT!$A:$A,YEAR(daily!$A323),COT!$B:$B,WEEKNUM(daily!$A323))</f>
        <v>83</v>
      </c>
      <c r="AA323">
        <f>SUMIFS(Saudi!B:B,Saudi!$A:$A,YEAR(daily!$A323))</f>
        <v>228.1</v>
      </c>
      <c r="AB323">
        <f>SUMIFS(Saudi!C:C,Saudi!$A:$A,YEAR(daily!$A323))</f>
        <v>255.071</v>
      </c>
      <c r="AC323">
        <f>SUMIFS(Saudi!F:F,Saudi!$A:$A,YEAR(daily!$A323))</f>
        <v>3342115</v>
      </c>
      <c r="AD323">
        <f>SUMIFS(Saudi!G:G,Saudi!$A:$A,YEAR(daily!$A323))</f>
        <v>25.930138412250688</v>
      </c>
      <c r="AE323">
        <f>SUMIFS(Saudi!H:H,Saudi!$A:$A,YEAR(daily!$A323))</f>
        <v>86661504.539659202</v>
      </c>
      <c r="AF323" s="5">
        <f t="shared" si="10"/>
        <v>6</v>
      </c>
      <c r="AG323" s="5">
        <f t="shared" si="11"/>
        <v>2001</v>
      </c>
    </row>
    <row r="324" spans="1:33">
      <c r="A324" s="3">
        <v>37055</v>
      </c>
      <c r="B324" s="1">
        <v>65542</v>
      </c>
      <c r="C324" s="1">
        <v>47427</v>
      </c>
      <c r="D324" s="1">
        <v>24287</v>
      </c>
      <c r="E324" s="1">
        <v>28.84</v>
      </c>
      <c r="F324" s="1">
        <v>29.02</v>
      </c>
      <c r="G324" s="1">
        <v>28.75</v>
      </c>
      <c r="H324" s="2">
        <v>46.6</v>
      </c>
      <c r="I324" s="2">
        <v>27</v>
      </c>
      <c r="J324" s="2">
        <v>76.7</v>
      </c>
      <c r="K324" s="2">
        <v>76.8</v>
      </c>
      <c r="L324">
        <f>SUMIFS(US!B:B,US!$D:$D,YEAR(daily!$A324),US!$E:$E,MONTH(daily!$A324))</f>
        <v>8940</v>
      </c>
      <c r="M324">
        <f>SUMIFS(US!C:C,US!$D:$D,YEAR(daily!$A324),US!$E:$E,MONTH(daily!$A324))</f>
        <v>19561</v>
      </c>
      <c r="N324">
        <f>SUMIFS(COT!E:E,COT!$A:$A,YEAR(daily!$A324),COT!$B:$B,WEEKNUM(daily!$A324))</f>
        <v>452271</v>
      </c>
      <c r="O324">
        <f>SUMIFS(COT!F:F,COT!$A:$A,YEAR(daily!$A324),COT!$B:$B,WEEKNUM(daily!$A324))</f>
        <v>23909</v>
      </c>
      <c r="P324">
        <f>SUMIFS(COT!G:G,COT!$A:$A,YEAR(daily!$A324),COT!$B:$B,WEEKNUM(daily!$A324))</f>
        <v>26843</v>
      </c>
      <c r="Q324">
        <f>SUMIFS(COT!H:H,COT!$A:$A,YEAR(daily!$A324),COT!$B:$B,WEEKNUM(daily!$A324))</f>
        <v>27876</v>
      </c>
      <c r="R324">
        <f>SUMIFS(COT!I:I,COT!$A:$A,YEAR(daily!$A324),COT!$B:$B,WEEKNUM(daily!$A324))</f>
        <v>357714</v>
      </c>
      <c r="S324">
        <f>SUMIFS(COT!J:J,COT!$A:$A,YEAR(daily!$A324),COT!$B:$B,WEEKNUM(daily!$A324))</f>
        <v>346676</v>
      </c>
      <c r="T324">
        <f>SUMIFS(COT!K:K,COT!$A:$A,YEAR(daily!$A324),COT!$B:$B,WEEKNUM(daily!$A324))</f>
        <v>42772</v>
      </c>
      <c r="U324">
        <f>SUMIFS(COT!L:L,COT!$A:$A,YEAR(daily!$A324),COT!$B:$B,WEEKNUM(daily!$A324))</f>
        <v>50876</v>
      </c>
      <c r="V324">
        <f>SUMIFS(COT!M:M,COT!$A:$A,YEAR(daily!$A324),COT!$B:$B,WEEKNUM(daily!$A324))</f>
        <v>31</v>
      </c>
      <c r="W324">
        <f>SUMIFS(COT!N:N,COT!$A:$A,YEAR(daily!$A324),COT!$B:$B,WEEKNUM(daily!$A324))</f>
        <v>40</v>
      </c>
      <c r="X324">
        <f>SUMIFS(COT!O:O,COT!$A:$A,YEAR(daily!$A324),COT!$B:$B,WEEKNUM(daily!$A324))</f>
        <v>39</v>
      </c>
      <c r="Y324">
        <f>SUMIFS(COT!P:P,COT!$A:$A,YEAR(daily!$A324),COT!$B:$B,WEEKNUM(daily!$A324))</f>
        <v>77</v>
      </c>
      <c r="Z324">
        <f>SUMIFS(COT!Q:Q,COT!$A:$A,YEAR(daily!$A324),COT!$B:$B,WEEKNUM(daily!$A324))</f>
        <v>83</v>
      </c>
      <c r="AA324">
        <f>SUMIFS(Saudi!B:B,Saudi!$A:$A,YEAR(daily!$A324))</f>
        <v>228.1</v>
      </c>
      <c r="AB324">
        <f>SUMIFS(Saudi!C:C,Saudi!$A:$A,YEAR(daily!$A324))</f>
        <v>255.071</v>
      </c>
      <c r="AC324">
        <f>SUMIFS(Saudi!F:F,Saudi!$A:$A,YEAR(daily!$A324))</f>
        <v>3342115</v>
      </c>
      <c r="AD324">
        <f>SUMIFS(Saudi!G:G,Saudi!$A:$A,YEAR(daily!$A324))</f>
        <v>25.930138412250688</v>
      </c>
      <c r="AE324">
        <f>SUMIFS(Saudi!H:H,Saudi!$A:$A,YEAR(daily!$A324))</f>
        <v>86661504.539659202</v>
      </c>
      <c r="AF324" s="5">
        <f t="shared" si="10"/>
        <v>6</v>
      </c>
      <c r="AG324" s="5">
        <f t="shared" si="11"/>
        <v>2001</v>
      </c>
    </row>
    <row r="325" spans="1:33">
      <c r="A325" s="3">
        <v>37056</v>
      </c>
      <c r="B325" s="1">
        <v>62237</v>
      </c>
      <c r="C325" s="1">
        <v>48306</v>
      </c>
      <c r="D325" s="1">
        <v>25381</v>
      </c>
      <c r="E325" s="1">
        <v>29.04</v>
      </c>
      <c r="F325" s="1">
        <v>29.06</v>
      </c>
      <c r="G325" s="1">
        <v>28.75</v>
      </c>
      <c r="H325" s="2">
        <v>46.6</v>
      </c>
      <c r="I325" s="2">
        <v>27</v>
      </c>
      <c r="J325" s="2">
        <v>76.7</v>
      </c>
      <c r="K325" s="2">
        <v>76.8</v>
      </c>
      <c r="L325">
        <f>SUMIFS(US!B:B,US!$D:$D,YEAR(daily!$A325),US!$E:$E,MONTH(daily!$A325))</f>
        <v>8940</v>
      </c>
      <c r="M325">
        <f>SUMIFS(US!C:C,US!$D:$D,YEAR(daily!$A325),US!$E:$E,MONTH(daily!$A325))</f>
        <v>19561</v>
      </c>
      <c r="N325">
        <f>SUMIFS(COT!E:E,COT!$A:$A,YEAR(daily!$A325),COT!$B:$B,WEEKNUM(daily!$A325))</f>
        <v>452271</v>
      </c>
      <c r="O325">
        <f>SUMIFS(COT!F:F,COT!$A:$A,YEAR(daily!$A325),COT!$B:$B,WEEKNUM(daily!$A325))</f>
        <v>23909</v>
      </c>
      <c r="P325">
        <f>SUMIFS(COT!G:G,COT!$A:$A,YEAR(daily!$A325),COT!$B:$B,WEEKNUM(daily!$A325))</f>
        <v>26843</v>
      </c>
      <c r="Q325">
        <f>SUMIFS(COT!H:H,COT!$A:$A,YEAR(daily!$A325),COT!$B:$B,WEEKNUM(daily!$A325))</f>
        <v>27876</v>
      </c>
      <c r="R325">
        <f>SUMIFS(COT!I:I,COT!$A:$A,YEAR(daily!$A325),COT!$B:$B,WEEKNUM(daily!$A325))</f>
        <v>357714</v>
      </c>
      <c r="S325">
        <f>SUMIFS(COT!J:J,COT!$A:$A,YEAR(daily!$A325),COT!$B:$B,WEEKNUM(daily!$A325))</f>
        <v>346676</v>
      </c>
      <c r="T325">
        <f>SUMIFS(COT!K:K,COT!$A:$A,YEAR(daily!$A325),COT!$B:$B,WEEKNUM(daily!$A325))</f>
        <v>42772</v>
      </c>
      <c r="U325">
        <f>SUMIFS(COT!L:L,COT!$A:$A,YEAR(daily!$A325),COT!$B:$B,WEEKNUM(daily!$A325))</f>
        <v>50876</v>
      </c>
      <c r="V325">
        <f>SUMIFS(COT!M:M,COT!$A:$A,YEAR(daily!$A325),COT!$B:$B,WEEKNUM(daily!$A325))</f>
        <v>31</v>
      </c>
      <c r="W325">
        <f>SUMIFS(COT!N:N,COT!$A:$A,YEAR(daily!$A325),COT!$B:$B,WEEKNUM(daily!$A325))</f>
        <v>40</v>
      </c>
      <c r="X325">
        <f>SUMIFS(COT!O:O,COT!$A:$A,YEAR(daily!$A325),COT!$B:$B,WEEKNUM(daily!$A325))</f>
        <v>39</v>
      </c>
      <c r="Y325">
        <f>SUMIFS(COT!P:P,COT!$A:$A,YEAR(daily!$A325),COT!$B:$B,WEEKNUM(daily!$A325))</f>
        <v>77</v>
      </c>
      <c r="Z325">
        <f>SUMIFS(COT!Q:Q,COT!$A:$A,YEAR(daily!$A325),COT!$B:$B,WEEKNUM(daily!$A325))</f>
        <v>83</v>
      </c>
      <c r="AA325">
        <f>SUMIFS(Saudi!B:B,Saudi!$A:$A,YEAR(daily!$A325))</f>
        <v>228.1</v>
      </c>
      <c r="AB325">
        <f>SUMIFS(Saudi!C:C,Saudi!$A:$A,YEAR(daily!$A325))</f>
        <v>255.071</v>
      </c>
      <c r="AC325">
        <f>SUMIFS(Saudi!F:F,Saudi!$A:$A,YEAR(daily!$A325))</f>
        <v>3342115</v>
      </c>
      <c r="AD325">
        <f>SUMIFS(Saudi!G:G,Saudi!$A:$A,YEAR(daily!$A325))</f>
        <v>25.930138412250688</v>
      </c>
      <c r="AE325">
        <f>SUMIFS(Saudi!H:H,Saudi!$A:$A,YEAR(daily!$A325))</f>
        <v>86661504.539659202</v>
      </c>
      <c r="AF325" s="5">
        <f t="shared" si="10"/>
        <v>6</v>
      </c>
      <c r="AG325" s="5">
        <f t="shared" si="11"/>
        <v>2001</v>
      </c>
    </row>
    <row r="326" spans="1:33">
      <c r="A326" s="3">
        <v>37057</v>
      </c>
      <c r="B326" s="1">
        <v>58324</v>
      </c>
      <c r="C326" s="1">
        <v>52385</v>
      </c>
      <c r="D326" s="1">
        <v>28210</v>
      </c>
      <c r="E326" s="1">
        <v>28.51</v>
      </c>
      <c r="F326" s="1">
        <v>28.56</v>
      </c>
      <c r="G326" s="1">
        <v>28.39</v>
      </c>
      <c r="H326" s="2">
        <v>46.6</v>
      </c>
      <c r="I326" s="2">
        <v>27</v>
      </c>
      <c r="J326" s="2">
        <v>76.7</v>
      </c>
      <c r="K326" s="2">
        <v>76.8</v>
      </c>
      <c r="L326">
        <f>SUMIFS(US!B:B,US!$D:$D,YEAR(daily!$A326),US!$E:$E,MONTH(daily!$A326))</f>
        <v>8940</v>
      </c>
      <c r="M326">
        <f>SUMIFS(US!C:C,US!$D:$D,YEAR(daily!$A326),US!$E:$E,MONTH(daily!$A326))</f>
        <v>19561</v>
      </c>
      <c r="N326">
        <f>SUMIFS(COT!E:E,COT!$A:$A,YEAR(daily!$A326),COT!$B:$B,WEEKNUM(daily!$A326))</f>
        <v>452271</v>
      </c>
      <c r="O326">
        <f>SUMIFS(COT!F:F,COT!$A:$A,YEAR(daily!$A326),COT!$B:$B,WEEKNUM(daily!$A326))</f>
        <v>23909</v>
      </c>
      <c r="P326">
        <f>SUMIFS(COT!G:G,COT!$A:$A,YEAR(daily!$A326),COT!$B:$B,WEEKNUM(daily!$A326))</f>
        <v>26843</v>
      </c>
      <c r="Q326">
        <f>SUMIFS(COT!H:H,COT!$A:$A,YEAR(daily!$A326),COT!$B:$B,WEEKNUM(daily!$A326))</f>
        <v>27876</v>
      </c>
      <c r="R326">
        <f>SUMIFS(COT!I:I,COT!$A:$A,YEAR(daily!$A326),COT!$B:$B,WEEKNUM(daily!$A326))</f>
        <v>357714</v>
      </c>
      <c r="S326">
        <f>SUMIFS(COT!J:J,COT!$A:$A,YEAR(daily!$A326),COT!$B:$B,WEEKNUM(daily!$A326))</f>
        <v>346676</v>
      </c>
      <c r="T326">
        <f>SUMIFS(COT!K:K,COT!$A:$A,YEAR(daily!$A326),COT!$B:$B,WEEKNUM(daily!$A326))</f>
        <v>42772</v>
      </c>
      <c r="U326">
        <f>SUMIFS(COT!L:L,COT!$A:$A,YEAR(daily!$A326),COT!$B:$B,WEEKNUM(daily!$A326))</f>
        <v>50876</v>
      </c>
      <c r="V326">
        <f>SUMIFS(COT!M:M,COT!$A:$A,YEAR(daily!$A326),COT!$B:$B,WEEKNUM(daily!$A326))</f>
        <v>31</v>
      </c>
      <c r="W326">
        <f>SUMIFS(COT!N:N,COT!$A:$A,YEAR(daily!$A326),COT!$B:$B,WEEKNUM(daily!$A326))</f>
        <v>40</v>
      </c>
      <c r="X326">
        <f>SUMIFS(COT!O:O,COT!$A:$A,YEAR(daily!$A326),COT!$B:$B,WEEKNUM(daily!$A326))</f>
        <v>39</v>
      </c>
      <c r="Y326">
        <f>SUMIFS(COT!P:P,COT!$A:$A,YEAR(daily!$A326),COT!$B:$B,WEEKNUM(daily!$A326))</f>
        <v>77</v>
      </c>
      <c r="Z326">
        <f>SUMIFS(COT!Q:Q,COT!$A:$A,YEAR(daily!$A326),COT!$B:$B,WEEKNUM(daily!$A326))</f>
        <v>83</v>
      </c>
      <c r="AA326">
        <f>SUMIFS(Saudi!B:B,Saudi!$A:$A,YEAR(daily!$A326))</f>
        <v>228.1</v>
      </c>
      <c r="AB326">
        <f>SUMIFS(Saudi!C:C,Saudi!$A:$A,YEAR(daily!$A326))</f>
        <v>255.071</v>
      </c>
      <c r="AC326">
        <f>SUMIFS(Saudi!F:F,Saudi!$A:$A,YEAR(daily!$A326))</f>
        <v>3342115</v>
      </c>
      <c r="AD326">
        <f>SUMIFS(Saudi!G:G,Saudi!$A:$A,YEAR(daily!$A326))</f>
        <v>25.930138412250688</v>
      </c>
      <c r="AE326">
        <f>SUMIFS(Saudi!H:H,Saudi!$A:$A,YEAR(daily!$A326))</f>
        <v>86661504.539659202</v>
      </c>
      <c r="AF326" s="5">
        <f t="shared" si="10"/>
        <v>6</v>
      </c>
      <c r="AG326" s="5">
        <f t="shared" si="11"/>
        <v>2001</v>
      </c>
    </row>
    <row r="327" spans="1:33">
      <c r="A327" s="3">
        <v>37060</v>
      </c>
      <c r="B327" s="1">
        <v>56274</v>
      </c>
      <c r="C327" s="1">
        <v>53571</v>
      </c>
      <c r="D327" s="1">
        <v>29559</v>
      </c>
      <c r="E327" s="1">
        <v>27.55</v>
      </c>
      <c r="F327" s="1">
        <v>27.69</v>
      </c>
      <c r="G327" s="1">
        <v>27.63</v>
      </c>
      <c r="H327" s="2">
        <v>46.6</v>
      </c>
      <c r="I327" s="2">
        <v>27</v>
      </c>
      <c r="J327" s="2">
        <v>76.7</v>
      </c>
      <c r="K327" s="2">
        <v>76.8</v>
      </c>
      <c r="L327">
        <f>SUMIFS(US!B:B,US!$D:$D,YEAR(daily!$A327),US!$E:$E,MONTH(daily!$A327))</f>
        <v>8940</v>
      </c>
      <c r="M327">
        <f>SUMIFS(US!C:C,US!$D:$D,YEAR(daily!$A327),US!$E:$E,MONTH(daily!$A327))</f>
        <v>19561</v>
      </c>
      <c r="N327">
        <f>SUMIFS(COT!E:E,COT!$A:$A,YEAR(daily!$A327),COT!$B:$B,WEEKNUM(daily!$A327))</f>
        <v>466780</v>
      </c>
      <c r="O327">
        <f>SUMIFS(COT!F:F,COT!$A:$A,YEAR(daily!$A327),COT!$B:$B,WEEKNUM(daily!$A327))</f>
        <v>21040</v>
      </c>
      <c r="P327">
        <f>SUMIFS(COT!G:G,COT!$A:$A,YEAR(daily!$A327),COT!$B:$B,WEEKNUM(daily!$A327))</f>
        <v>38080</v>
      </c>
      <c r="Q327">
        <f>SUMIFS(COT!H:H,COT!$A:$A,YEAR(daily!$A327),COT!$B:$B,WEEKNUM(daily!$A327))</f>
        <v>30147</v>
      </c>
      <c r="R327">
        <f>SUMIFS(COT!I:I,COT!$A:$A,YEAR(daily!$A327),COT!$B:$B,WEEKNUM(daily!$A327))</f>
        <v>381206</v>
      </c>
      <c r="S327">
        <f>SUMIFS(COT!J:J,COT!$A:$A,YEAR(daily!$A327),COT!$B:$B,WEEKNUM(daily!$A327))</f>
        <v>352425</v>
      </c>
      <c r="T327">
        <f>SUMIFS(COT!K:K,COT!$A:$A,YEAR(daily!$A327),COT!$B:$B,WEEKNUM(daily!$A327))</f>
        <v>34387</v>
      </c>
      <c r="U327">
        <f>SUMIFS(COT!L:L,COT!$A:$A,YEAR(daily!$A327),COT!$B:$B,WEEKNUM(daily!$A327))</f>
        <v>46128</v>
      </c>
      <c r="V327">
        <f>SUMIFS(COT!M:M,COT!$A:$A,YEAR(daily!$A327),COT!$B:$B,WEEKNUM(daily!$A327))</f>
        <v>27</v>
      </c>
      <c r="W327">
        <f>SUMIFS(COT!N:N,COT!$A:$A,YEAR(daily!$A327),COT!$B:$B,WEEKNUM(daily!$A327))</f>
        <v>39</v>
      </c>
      <c r="X327">
        <f>SUMIFS(COT!O:O,COT!$A:$A,YEAR(daily!$A327),COT!$B:$B,WEEKNUM(daily!$A327))</f>
        <v>33</v>
      </c>
      <c r="Y327">
        <f>SUMIFS(COT!P:P,COT!$A:$A,YEAR(daily!$A327),COT!$B:$B,WEEKNUM(daily!$A327))</f>
        <v>75</v>
      </c>
      <c r="Z327">
        <f>SUMIFS(COT!Q:Q,COT!$A:$A,YEAR(daily!$A327),COT!$B:$B,WEEKNUM(daily!$A327))</f>
        <v>79</v>
      </c>
      <c r="AA327">
        <f>SUMIFS(Saudi!B:B,Saudi!$A:$A,YEAR(daily!$A327))</f>
        <v>228.1</v>
      </c>
      <c r="AB327">
        <f>SUMIFS(Saudi!C:C,Saudi!$A:$A,YEAR(daily!$A327))</f>
        <v>255.071</v>
      </c>
      <c r="AC327">
        <f>SUMIFS(Saudi!F:F,Saudi!$A:$A,YEAR(daily!$A327))</f>
        <v>3342115</v>
      </c>
      <c r="AD327">
        <f>SUMIFS(Saudi!G:G,Saudi!$A:$A,YEAR(daily!$A327))</f>
        <v>25.930138412250688</v>
      </c>
      <c r="AE327">
        <f>SUMIFS(Saudi!H:H,Saudi!$A:$A,YEAR(daily!$A327))</f>
        <v>86661504.539659202</v>
      </c>
      <c r="AF327" s="5">
        <f t="shared" si="10"/>
        <v>6</v>
      </c>
      <c r="AG327" s="5">
        <f t="shared" si="11"/>
        <v>2001</v>
      </c>
    </row>
    <row r="328" spans="1:33">
      <c r="A328" s="3">
        <v>37061</v>
      </c>
      <c r="B328" s="1">
        <v>47391</v>
      </c>
      <c r="C328" s="1">
        <v>54023</v>
      </c>
      <c r="D328" s="1">
        <v>30538</v>
      </c>
      <c r="E328" s="1">
        <v>27.48</v>
      </c>
      <c r="F328" s="1">
        <v>27.66</v>
      </c>
      <c r="G328" s="1">
        <v>27.58</v>
      </c>
      <c r="H328" s="2">
        <v>46.6</v>
      </c>
      <c r="I328" s="2">
        <v>27</v>
      </c>
      <c r="J328" s="2">
        <v>76.7</v>
      </c>
      <c r="K328" s="2">
        <v>76.8</v>
      </c>
      <c r="L328">
        <f>SUMIFS(US!B:B,US!$D:$D,YEAR(daily!$A328),US!$E:$E,MONTH(daily!$A328))</f>
        <v>8940</v>
      </c>
      <c r="M328">
        <f>SUMIFS(US!C:C,US!$D:$D,YEAR(daily!$A328),US!$E:$E,MONTH(daily!$A328))</f>
        <v>19561</v>
      </c>
      <c r="N328">
        <f>SUMIFS(COT!E:E,COT!$A:$A,YEAR(daily!$A328),COT!$B:$B,WEEKNUM(daily!$A328))</f>
        <v>466780</v>
      </c>
      <c r="O328">
        <f>SUMIFS(COT!F:F,COT!$A:$A,YEAR(daily!$A328),COT!$B:$B,WEEKNUM(daily!$A328))</f>
        <v>21040</v>
      </c>
      <c r="P328">
        <f>SUMIFS(COT!G:G,COT!$A:$A,YEAR(daily!$A328),COT!$B:$B,WEEKNUM(daily!$A328))</f>
        <v>38080</v>
      </c>
      <c r="Q328">
        <f>SUMIFS(COT!H:H,COT!$A:$A,YEAR(daily!$A328),COT!$B:$B,WEEKNUM(daily!$A328))</f>
        <v>30147</v>
      </c>
      <c r="R328">
        <f>SUMIFS(COT!I:I,COT!$A:$A,YEAR(daily!$A328),COT!$B:$B,WEEKNUM(daily!$A328))</f>
        <v>381206</v>
      </c>
      <c r="S328">
        <f>SUMIFS(COT!J:J,COT!$A:$A,YEAR(daily!$A328),COT!$B:$B,WEEKNUM(daily!$A328))</f>
        <v>352425</v>
      </c>
      <c r="T328">
        <f>SUMIFS(COT!K:K,COT!$A:$A,YEAR(daily!$A328),COT!$B:$B,WEEKNUM(daily!$A328))</f>
        <v>34387</v>
      </c>
      <c r="U328">
        <f>SUMIFS(COT!L:L,COT!$A:$A,YEAR(daily!$A328),COT!$B:$B,WEEKNUM(daily!$A328))</f>
        <v>46128</v>
      </c>
      <c r="V328">
        <f>SUMIFS(COT!M:M,COT!$A:$A,YEAR(daily!$A328),COT!$B:$B,WEEKNUM(daily!$A328))</f>
        <v>27</v>
      </c>
      <c r="W328">
        <f>SUMIFS(COT!N:N,COT!$A:$A,YEAR(daily!$A328),COT!$B:$B,WEEKNUM(daily!$A328))</f>
        <v>39</v>
      </c>
      <c r="X328">
        <f>SUMIFS(COT!O:O,COT!$A:$A,YEAR(daily!$A328),COT!$B:$B,WEEKNUM(daily!$A328))</f>
        <v>33</v>
      </c>
      <c r="Y328">
        <f>SUMIFS(COT!P:P,COT!$A:$A,YEAR(daily!$A328),COT!$B:$B,WEEKNUM(daily!$A328))</f>
        <v>75</v>
      </c>
      <c r="Z328">
        <f>SUMIFS(COT!Q:Q,COT!$A:$A,YEAR(daily!$A328),COT!$B:$B,WEEKNUM(daily!$A328))</f>
        <v>79</v>
      </c>
      <c r="AA328">
        <f>SUMIFS(Saudi!B:B,Saudi!$A:$A,YEAR(daily!$A328))</f>
        <v>228.1</v>
      </c>
      <c r="AB328">
        <f>SUMIFS(Saudi!C:C,Saudi!$A:$A,YEAR(daily!$A328))</f>
        <v>255.071</v>
      </c>
      <c r="AC328">
        <f>SUMIFS(Saudi!F:F,Saudi!$A:$A,YEAR(daily!$A328))</f>
        <v>3342115</v>
      </c>
      <c r="AD328">
        <f>SUMIFS(Saudi!G:G,Saudi!$A:$A,YEAR(daily!$A328))</f>
        <v>25.930138412250688</v>
      </c>
      <c r="AE328">
        <f>SUMIFS(Saudi!H:H,Saudi!$A:$A,YEAR(daily!$A328))</f>
        <v>86661504.539659202</v>
      </c>
      <c r="AF328" s="5">
        <f t="shared" si="10"/>
        <v>6</v>
      </c>
      <c r="AG328" s="5">
        <f t="shared" si="11"/>
        <v>2001</v>
      </c>
    </row>
    <row r="329" spans="1:33">
      <c r="A329" s="3">
        <v>37062</v>
      </c>
      <c r="B329" s="1">
        <v>30818</v>
      </c>
      <c r="C329" s="1">
        <v>53709</v>
      </c>
      <c r="D329" s="1">
        <v>30367</v>
      </c>
      <c r="E329" s="1">
        <v>26.5</v>
      </c>
      <c r="F329" s="1">
        <v>26.58</v>
      </c>
      <c r="G329" s="1">
        <v>26.55</v>
      </c>
      <c r="H329" s="2">
        <v>46.6</v>
      </c>
      <c r="I329" s="2">
        <v>27</v>
      </c>
      <c r="J329" s="2">
        <v>76.7</v>
      </c>
      <c r="K329" s="2">
        <v>76.8</v>
      </c>
      <c r="L329">
        <f>SUMIFS(US!B:B,US!$D:$D,YEAR(daily!$A329),US!$E:$E,MONTH(daily!$A329))</f>
        <v>8940</v>
      </c>
      <c r="M329">
        <f>SUMIFS(US!C:C,US!$D:$D,YEAR(daily!$A329),US!$E:$E,MONTH(daily!$A329))</f>
        <v>19561</v>
      </c>
      <c r="N329">
        <f>SUMIFS(COT!E:E,COT!$A:$A,YEAR(daily!$A329),COT!$B:$B,WEEKNUM(daily!$A329))</f>
        <v>466780</v>
      </c>
      <c r="O329">
        <f>SUMIFS(COT!F:F,COT!$A:$A,YEAR(daily!$A329),COT!$B:$B,WEEKNUM(daily!$A329))</f>
        <v>21040</v>
      </c>
      <c r="P329">
        <f>SUMIFS(COT!G:G,COT!$A:$A,YEAR(daily!$A329),COT!$B:$B,WEEKNUM(daily!$A329))</f>
        <v>38080</v>
      </c>
      <c r="Q329">
        <f>SUMIFS(COT!H:H,COT!$A:$A,YEAR(daily!$A329),COT!$B:$B,WEEKNUM(daily!$A329))</f>
        <v>30147</v>
      </c>
      <c r="R329">
        <f>SUMIFS(COT!I:I,COT!$A:$A,YEAR(daily!$A329),COT!$B:$B,WEEKNUM(daily!$A329))</f>
        <v>381206</v>
      </c>
      <c r="S329">
        <f>SUMIFS(COT!J:J,COT!$A:$A,YEAR(daily!$A329),COT!$B:$B,WEEKNUM(daily!$A329))</f>
        <v>352425</v>
      </c>
      <c r="T329">
        <f>SUMIFS(COT!K:K,COT!$A:$A,YEAR(daily!$A329),COT!$B:$B,WEEKNUM(daily!$A329))</f>
        <v>34387</v>
      </c>
      <c r="U329">
        <f>SUMIFS(COT!L:L,COT!$A:$A,YEAR(daily!$A329),COT!$B:$B,WEEKNUM(daily!$A329))</f>
        <v>46128</v>
      </c>
      <c r="V329">
        <f>SUMIFS(COT!M:M,COT!$A:$A,YEAR(daily!$A329),COT!$B:$B,WEEKNUM(daily!$A329))</f>
        <v>27</v>
      </c>
      <c r="W329">
        <f>SUMIFS(COT!N:N,COT!$A:$A,YEAR(daily!$A329),COT!$B:$B,WEEKNUM(daily!$A329))</f>
        <v>39</v>
      </c>
      <c r="X329">
        <f>SUMIFS(COT!O:O,COT!$A:$A,YEAR(daily!$A329),COT!$B:$B,WEEKNUM(daily!$A329))</f>
        <v>33</v>
      </c>
      <c r="Y329">
        <f>SUMIFS(COT!P:P,COT!$A:$A,YEAR(daily!$A329),COT!$B:$B,WEEKNUM(daily!$A329))</f>
        <v>75</v>
      </c>
      <c r="Z329">
        <f>SUMIFS(COT!Q:Q,COT!$A:$A,YEAR(daily!$A329),COT!$B:$B,WEEKNUM(daily!$A329))</f>
        <v>79</v>
      </c>
      <c r="AA329">
        <f>SUMIFS(Saudi!B:B,Saudi!$A:$A,YEAR(daily!$A329))</f>
        <v>228.1</v>
      </c>
      <c r="AB329">
        <f>SUMIFS(Saudi!C:C,Saudi!$A:$A,YEAR(daily!$A329))</f>
        <v>255.071</v>
      </c>
      <c r="AC329">
        <f>SUMIFS(Saudi!F:F,Saudi!$A:$A,YEAR(daily!$A329))</f>
        <v>3342115</v>
      </c>
      <c r="AD329">
        <f>SUMIFS(Saudi!G:G,Saudi!$A:$A,YEAR(daily!$A329))</f>
        <v>25.930138412250688</v>
      </c>
      <c r="AE329">
        <f>SUMIFS(Saudi!H:H,Saudi!$A:$A,YEAR(daily!$A329))</f>
        <v>86661504.539659202</v>
      </c>
      <c r="AF329" s="5">
        <f t="shared" si="10"/>
        <v>6</v>
      </c>
      <c r="AG329" s="5">
        <f t="shared" si="11"/>
        <v>2001</v>
      </c>
    </row>
    <row r="330" spans="1:33">
      <c r="A330" s="3">
        <v>37063</v>
      </c>
      <c r="B330" s="1">
        <v>166299</v>
      </c>
      <c r="C330" s="1">
        <v>31410</v>
      </c>
      <c r="D330" s="1">
        <v>24912</v>
      </c>
      <c r="E330" s="1">
        <v>26.56</v>
      </c>
      <c r="F330" s="1">
        <v>26.51</v>
      </c>
      <c r="G330" s="1">
        <v>26.45</v>
      </c>
      <c r="H330" s="2">
        <v>46.6</v>
      </c>
      <c r="I330" s="2">
        <v>27</v>
      </c>
      <c r="J330" s="2">
        <v>76.7</v>
      </c>
      <c r="K330" s="2">
        <v>76.8</v>
      </c>
      <c r="L330">
        <f>SUMIFS(US!B:B,US!$D:$D,YEAR(daily!$A330),US!$E:$E,MONTH(daily!$A330))</f>
        <v>8940</v>
      </c>
      <c r="M330">
        <f>SUMIFS(US!C:C,US!$D:$D,YEAR(daily!$A330),US!$E:$E,MONTH(daily!$A330))</f>
        <v>19561</v>
      </c>
      <c r="N330">
        <f>SUMIFS(COT!E:E,COT!$A:$A,YEAR(daily!$A330),COT!$B:$B,WEEKNUM(daily!$A330))</f>
        <v>466780</v>
      </c>
      <c r="O330">
        <f>SUMIFS(COT!F:F,COT!$A:$A,YEAR(daily!$A330),COT!$B:$B,WEEKNUM(daily!$A330))</f>
        <v>21040</v>
      </c>
      <c r="P330">
        <f>SUMIFS(COT!G:G,COT!$A:$A,YEAR(daily!$A330),COT!$B:$B,WEEKNUM(daily!$A330))</f>
        <v>38080</v>
      </c>
      <c r="Q330">
        <f>SUMIFS(COT!H:H,COT!$A:$A,YEAR(daily!$A330),COT!$B:$B,WEEKNUM(daily!$A330))</f>
        <v>30147</v>
      </c>
      <c r="R330">
        <f>SUMIFS(COT!I:I,COT!$A:$A,YEAR(daily!$A330),COT!$B:$B,WEEKNUM(daily!$A330))</f>
        <v>381206</v>
      </c>
      <c r="S330">
        <f>SUMIFS(COT!J:J,COT!$A:$A,YEAR(daily!$A330),COT!$B:$B,WEEKNUM(daily!$A330))</f>
        <v>352425</v>
      </c>
      <c r="T330">
        <f>SUMIFS(COT!K:K,COT!$A:$A,YEAR(daily!$A330),COT!$B:$B,WEEKNUM(daily!$A330))</f>
        <v>34387</v>
      </c>
      <c r="U330">
        <f>SUMIFS(COT!L:L,COT!$A:$A,YEAR(daily!$A330),COT!$B:$B,WEEKNUM(daily!$A330))</f>
        <v>46128</v>
      </c>
      <c r="V330">
        <f>SUMIFS(COT!M:M,COT!$A:$A,YEAR(daily!$A330),COT!$B:$B,WEEKNUM(daily!$A330))</f>
        <v>27</v>
      </c>
      <c r="W330">
        <f>SUMIFS(COT!N:N,COT!$A:$A,YEAR(daily!$A330),COT!$B:$B,WEEKNUM(daily!$A330))</f>
        <v>39</v>
      </c>
      <c r="X330">
        <f>SUMIFS(COT!O:O,COT!$A:$A,YEAR(daily!$A330),COT!$B:$B,WEEKNUM(daily!$A330))</f>
        <v>33</v>
      </c>
      <c r="Y330">
        <f>SUMIFS(COT!P:P,COT!$A:$A,YEAR(daily!$A330),COT!$B:$B,WEEKNUM(daily!$A330))</f>
        <v>75</v>
      </c>
      <c r="Z330">
        <f>SUMIFS(COT!Q:Q,COT!$A:$A,YEAR(daily!$A330),COT!$B:$B,WEEKNUM(daily!$A330))</f>
        <v>79</v>
      </c>
      <c r="AA330">
        <f>SUMIFS(Saudi!B:B,Saudi!$A:$A,YEAR(daily!$A330))</f>
        <v>228.1</v>
      </c>
      <c r="AB330">
        <f>SUMIFS(Saudi!C:C,Saudi!$A:$A,YEAR(daily!$A330))</f>
        <v>255.071</v>
      </c>
      <c r="AC330">
        <f>SUMIFS(Saudi!F:F,Saudi!$A:$A,YEAR(daily!$A330))</f>
        <v>3342115</v>
      </c>
      <c r="AD330">
        <f>SUMIFS(Saudi!G:G,Saudi!$A:$A,YEAR(daily!$A330))</f>
        <v>25.930138412250688</v>
      </c>
      <c r="AE330">
        <f>SUMIFS(Saudi!H:H,Saudi!$A:$A,YEAR(daily!$A330))</f>
        <v>86661504.539659202</v>
      </c>
      <c r="AF330" s="5">
        <f t="shared" si="10"/>
        <v>6</v>
      </c>
      <c r="AG330" s="5">
        <f t="shared" si="11"/>
        <v>2001</v>
      </c>
    </row>
    <row r="331" spans="1:33">
      <c r="A331" s="3">
        <v>37064</v>
      </c>
      <c r="B331" s="1">
        <v>162379</v>
      </c>
      <c r="C331" s="1">
        <v>31500</v>
      </c>
      <c r="D331" s="1">
        <v>24969</v>
      </c>
      <c r="E331" s="1">
        <v>26.83</v>
      </c>
      <c r="F331" s="1">
        <v>26.68</v>
      </c>
      <c r="G331" s="1">
        <v>26.59</v>
      </c>
      <c r="H331" s="2">
        <v>46.6</v>
      </c>
      <c r="I331" s="2">
        <v>27</v>
      </c>
      <c r="J331" s="2">
        <v>76.7</v>
      </c>
      <c r="K331" s="2">
        <v>76.8</v>
      </c>
      <c r="L331">
        <f>SUMIFS(US!B:B,US!$D:$D,YEAR(daily!$A331),US!$E:$E,MONTH(daily!$A331))</f>
        <v>8940</v>
      </c>
      <c r="M331">
        <f>SUMIFS(US!C:C,US!$D:$D,YEAR(daily!$A331),US!$E:$E,MONTH(daily!$A331))</f>
        <v>19561</v>
      </c>
      <c r="N331">
        <f>SUMIFS(COT!E:E,COT!$A:$A,YEAR(daily!$A331),COT!$B:$B,WEEKNUM(daily!$A331))</f>
        <v>466780</v>
      </c>
      <c r="O331">
        <f>SUMIFS(COT!F:F,COT!$A:$A,YEAR(daily!$A331),COT!$B:$B,WEEKNUM(daily!$A331))</f>
        <v>21040</v>
      </c>
      <c r="P331">
        <f>SUMIFS(COT!G:G,COT!$A:$A,YEAR(daily!$A331),COT!$B:$B,WEEKNUM(daily!$A331))</f>
        <v>38080</v>
      </c>
      <c r="Q331">
        <f>SUMIFS(COT!H:H,COT!$A:$A,YEAR(daily!$A331),COT!$B:$B,WEEKNUM(daily!$A331))</f>
        <v>30147</v>
      </c>
      <c r="R331">
        <f>SUMIFS(COT!I:I,COT!$A:$A,YEAR(daily!$A331),COT!$B:$B,WEEKNUM(daily!$A331))</f>
        <v>381206</v>
      </c>
      <c r="S331">
        <f>SUMIFS(COT!J:J,COT!$A:$A,YEAR(daily!$A331),COT!$B:$B,WEEKNUM(daily!$A331))</f>
        <v>352425</v>
      </c>
      <c r="T331">
        <f>SUMIFS(COT!K:K,COT!$A:$A,YEAR(daily!$A331),COT!$B:$B,WEEKNUM(daily!$A331))</f>
        <v>34387</v>
      </c>
      <c r="U331">
        <f>SUMIFS(COT!L:L,COT!$A:$A,YEAR(daily!$A331),COT!$B:$B,WEEKNUM(daily!$A331))</f>
        <v>46128</v>
      </c>
      <c r="V331">
        <f>SUMIFS(COT!M:M,COT!$A:$A,YEAR(daily!$A331),COT!$B:$B,WEEKNUM(daily!$A331))</f>
        <v>27</v>
      </c>
      <c r="W331">
        <f>SUMIFS(COT!N:N,COT!$A:$A,YEAR(daily!$A331),COT!$B:$B,WEEKNUM(daily!$A331))</f>
        <v>39</v>
      </c>
      <c r="X331">
        <f>SUMIFS(COT!O:O,COT!$A:$A,YEAR(daily!$A331),COT!$B:$B,WEEKNUM(daily!$A331))</f>
        <v>33</v>
      </c>
      <c r="Y331">
        <f>SUMIFS(COT!P:P,COT!$A:$A,YEAR(daily!$A331),COT!$B:$B,WEEKNUM(daily!$A331))</f>
        <v>75</v>
      </c>
      <c r="Z331">
        <f>SUMIFS(COT!Q:Q,COT!$A:$A,YEAR(daily!$A331),COT!$B:$B,WEEKNUM(daily!$A331))</f>
        <v>79</v>
      </c>
      <c r="AA331">
        <f>SUMIFS(Saudi!B:B,Saudi!$A:$A,YEAR(daily!$A331))</f>
        <v>228.1</v>
      </c>
      <c r="AB331">
        <f>SUMIFS(Saudi!C:C,Saudi!$A:$A,YEAR(daily!$A331))</f>
        <v>255.071</v>
      </c>
      <c r="AC331">
        <f>SUMIFS(Saudi!F:F,Saudi!$A:$A,YEAR(daily!$A331))</f>
        <v>3342115</v>
      </c>
      <c r="AD331">
        <f>SUMIFS(Saudi!G:G,Saudi!$A:$A,YEAR(daily!$A331))</f>
        <v>25.930138412250688</v>
      </c>
      <c r="AE331">
        <f>SUMIFS(Saudi!H:H,Saudi!$A:$A,YEAR(daily!$A331))</f>
        <v>86661504.539659202</v>
      </c>
      <c r="AF331" s="5">
        <f t="shared" si="10"/>
        <v>6</v>
      </c>
      <c r="AG331" s="5">
        <f t="shared" si="11"/>
        <v>2001</v>
      </c>
    </row>
    <row r="332" spans="1:33">
      <c r="A332" s="3">
        <v>37067</v>
      </c>
      <c r="B332" s="1">
        <v>158865</v>
      </c>
      <c r="C332" s="1">
        <v>32993</v>
      </c>
      <c r="D332" s="1">
        <v>25131</v>
      </c>
      <c r="E332" s="1">
        <v>27.25</v>
      </c>
      <c r="F332" s="1">
        <v>27</v>
      </c>
      <c r="G332" s="1">
        <v>26.91</v>
      </c>
      <c r="H332" s="2">
        <v>46.6</v>
      </c>
      <c r="I332" s="2">
        <v>27</v>
      </c>
      <c r="J332" s="2">
        <v>76.7</v>
      </c>
      <c r="K332" s="2">
        <v>76.8</v>
      </c>
      <c r="L332">
        <f>SUMIFS(US!B:B,US!$D:$D,YEAR(daily!$A332),US!$E:$E,MONTH(daily!$A332))</f>
        <v>8940</v>
      </c>
      <c r="M332">
        <f>SUMIFS(US!C:C,US!$D:$D,YEAR(daily!$A332),US!$E:$E,MONTH(daily!$A332))</f>
        <v>19561</v>
      </c>
      <c r="N332">
        <f>SUMIFS(COT!E:E,COT!$A:$A,YEAR(daily!$A332),COT!$B:$B,WEEKNUM(daily!$A332))</f>
        <v>460083</v>
      </c>
      <c r="O332">
        <f>SUMIFS(COT!F:F,COT!$A:$A,YEAR(daily!$A332),COT!$B:$B,WEEKNUM(daily!$A332))</f>
        <v>15992</v>
      </c>
      <c r="P332">
        <f>SUMIFS(COT!G:G,COT!$A:$A,YEAR(daily!$A332),COT!$B:$B,WEEKNUM(daily!$A332))</f>
        <v>54935</v>
      </c>
      <c r="Q332">
        <f>SUMIFS(COT!H:H,COT!$A:$A,YEAR(daily!$A332),COT!$B:$B,WEEKNUM(daily!$A332))</f>
        <v>41906</v>
      </c>
      <c r="R332">
        <f>SUMIFS(COT!I:I,COT!$A:$A,YEAR(daily!$A332),COT!$B:$B,WEEKNUM(daily!$A332))</f>
        <v>370842</v>
      </c>
      <c r="S332">
        <f>SUMIFS(COT!J:J,COT!$A:$A,YEAR(daily!$A332),COT!$B:$B,WEEKNUM(daily!$A332))</f>
        <v>308946</v>
      </c>
      <c r="T332">
        <f>SUMIFS(COT!K:K,COT!$A:$A,YEAR(daily!$A332),COT!$B:$B,WEEKNUM(daily!$A332))</f>
        <v>31343</v>
      </c>
      <c r="U332">
        <f>SUMIFS(COT!L:L,COT!$A:$A,YEAR(daily!$A332),COT!$B:$B,WEEKNUM(daily!$A332))</f>
        <v>54296</v>
      </c>
      <c r="V332">
        <f>SUMIFS(COT!M:M,COT!$A:$A,YEAR(daily!$A332),COT!$B:$B,WEEKNUM(daily!$A332))</f>
        <v>23</v>
      </c>
      <c r="W332">
        <f>SUMIFS(COT!N:N,COT!$A:$A,YEAR(daily!$A332),COT!$B:$B,WEEKNUM(daily!$A332))</f>
        <v>51</v>
      </c>
      <c r="X332">
        <f>SUMIFS(COT!O:O,COT!$A:$A,YEAR(daily!$A332),COT!$B:$B,WEEKNUM(daily!$A332))</f>
        <v>38</v>
      </c>
      <c r="Y332">
        <f>SUMIFS(COT!P:P,COT!$A:$A,YEAR(daily!$A332),COT!$B:$B,WEEKNUM(daily!$A332))</f>
        <v>70</v>
      </c>
      <c r="Z332">
        <f>SUMIFS(COT!Q:Q,COT!$A:$A,YEAR(daily!$A332),COT!$B:$B,WEEKNUM(daily!$A332))</f>
        <v>76</v>
      </c>
      <c r="AA332">
        <f>SUMIFS(Saudi!B:B,Saudi!$A:$A,YEAR(daily!$A332))</f>
        <v>228.1</v>
      </c>
      <c r="AB332">
        <f>SUMIFS(Saudi!C:C,Saudi!$A:$A,YEAR(daily!$A332))</f>
        <v>255.071</v>
      </c>
      <c r="AC332">
        <f>SUMIFS(Saudi!F:F,Saudi!$A:$A,YEAR(daily!$A332))</f>
        <v>3342115</v>
      </c>
      <c r="AD332">
        <f>SUMIFS(Saudi!G:G,Saudi!$A:$A,YEAR(daily!$A332))</f>
        <v>25.930138412250688</v>
      </c>
      <c r="AE332">
        <f>SUMIFS(Saudi!H:H,Saudi!$A:$A,YEAR(daily!$A332))</f>
        <v>86661504.539659202</v>
      </c>
      <c r="AF332" s="5">
        <f t="shared" si="10"/>
        <v>6</v>
      </c>
      <c r="AG332" s="5">
        <f t="shared" si="11"/>
        <v>2001</v>
      </c>
    </row>
    <row r="333" spans="1:33">
      <c r="A333" s="3">
        <v>37068</v>
      </c>
      <c r="B333" s="1">
        <v>158189</v>
      </c>
      <c r="C333" s="1">
        <v>33718</v>
      </c>
      <c r="D333" s="1">
        <v>25841</v>
      </c>
      <c r="E333" s="1">
        <v>26.98</v>
      </c>
      <c r="F333" s="1">
        <v>26.8</v>
      </c>
      <c r="G333" s="1">
        <v>26.69</v>
      </c>
      <c r="H333" s="2">
        <v>46.6</v>
      </c>
      <c r="I333" s="2">
        <v>27</v>
      </c>
      <c r="J333" s="2">
        <v>76.7</v>
      </c>
      <c r="K333" s="2">
        <v>76.8</v>
      </c>
      <c r="L333">
        <f>SUMIFS(US!B:B,US!$D:$D,YEAR(daily!$A333),US!$E:$E,MONTH(daily!$A333))</f>
        <v>8940</v>
      </c>
      <c r="M333">
        <f>SUMIFS(US!C:C,US!$D:$D,YEAR(daily!$A333),US!$E:$E,MONTH(daily!$A333))</f>
        <v>19561</v>
      </c>
      <c r="N333">
        <f>SUMIFS(COT!E:E,COT!$A:$A,YEAR(daily!$A333),COT!$B:$B,WEEKNUM(daily!$A333))</f>
        <v>460083</v>
      </c>
      <c r="O333">
        <f>SUMIFS(COT!F:F,COT!$A:$A,YEAR(daily!$A333),COT!$B:$B,WEEKNUM(daily!$A333))</f>
        <v>15992</v>
      </c>
      <c r="P333">
        <f>SUMIFS(COT!G:G,COT!$A:$A,YEAR(daily!$A333),COT!$B:$B,WEEKNUM(daily!$A333))</f>
        <v>54935</v>
      </c>
      <c r="Q333">
        <f>SUMIFS(COT!H:H,COT!$A:$A,YEAR(daily!$A333),COT!$B:$B,WEEKNUM(daily!$A333))</f>
        <v>41906</v>
      </c>
      <c r="R333">
        <f>SUMIFS(COT!I:I,COT!$A:$A,YEAR(daily!$A333),COT!$B:$B,WEEKNUM(daily!$A333))</f>
        <v>370842</v>
      </c>
      <c r="S333">
        <f>SUMIFS(COT!J:J,COT!$A:$A,YEAR(daily!$A333),COT!$B:$B,WEEKNUM(daily!$A333))</f>
        <v>308946</v>
      </c>
      <c r="T333">
        <f>SUMIFS(COT!K:K,COT!$A:$A,YEAR(daily!$A333),COT!$B:$B,WEEKNUM(daily!$A333))</f>
        <v>31343</v>
      </c>
      <c r="U333">
        <f>SUMIFS(COT!L:L,COT!$A:$A,YEAR(daily!$A333),COT!$B:$B,WEEKNUM(daily!$A333))</f>
        <v>54296</v>
      </c>
      <c r="V333">
        <f>SUMIFS(COT!M:M,COT!$A:$A,YEAR(daily!$A333),COT!$B:$B,WEEKNUM(daily!$A333))</f>
        <v>23</v>
      </c>
      <c r="W333">
        <f>SUMIFS(COT!N:N,COT!$A:$A,YEAR(daily!$A333),COT!$B:$B,WEEKNUM(daily!$A333))</f>
        <v>51</v>
      </c>
      <c r="X333">
        <f>SUMIFS(COT!O:O,COT!$A:$A,YEAR(daily!$A333),COT!$B:$B,WEEKNUM(daily!$A333))</f>
        <v>38</v>
      </c>
      <c r="Y333">
        <f>SUMIFS(COT!P:P,COT!$A:$A,YEAR(daily!$A333),COT!$B:$B,WEEKNUM(daily!$A333))</f>
        <v>70</v>
      </c>
      <c r="Z333">
        <f>SUMIFS(COT!Q:Q,COT!$A:$A,YEAR(daily!$A333),COT!$B:$B,WEEKNUM(daily!$A333))</f>
        <v>76</v>
      </c>
      <c r="AA333">
        <f>SUMIFS(Saudi!B:B,Saudi!$A:$A,YEAR(daily!$A333))</f>
        <v>228.1</v>
      </c>
      <c r="AB333">
        <f>SUMIFS(Saudi!C:C,Saudi!$A:$A,YEAR(daily!$A333))</f>
        <v>255.071</v>
      </c>
      <c r="AC333">
        <f>SUMIFS(Saudi!F:F,Saudi!$A:$A,YEAR(daily!$A333))</f>
        <v>3342115</v>
      </c>
      <c r="AD333">
        <f>SUMIFS(Saudi!G:G,Saudi!$A:$A,YEAR(daily!$A333))</f>
        <v>25.930138412250688</v>
      </c>
      <c r="AE333">
        <f>SUMIFS(Saudi!H:H,Saudi!$A:$A,YEAR(daily!$A333))</f>
        <v>86661504.539659202</v>
      </c>
      <c r="AF333" s="5">
        <f t="shared" si="10"/>
        <v>6</v>
      </c>
      <c r="AG333" s="5">
        <f t="shared" si="11"/>
        <v>2001</v>
      </c>
    </row>
    <row r="334" spans="1:33">
      <c r="A334" s="3">
        <v>37069</v>
      </c>
      <c r="B334" s="1">
        <v>156487</v>
      </c>
      <c r="C334" s="1">
        <v>34519</v>
      </c>
      <c r="D334" s="1">
        <v>26249</v>
      </c>
      <c r="E334" s="1">
        <v>25.61</v>
      </c>
      <c r="F334" s="1">
        <v>25.72</v>
      </c>
      <c r="G334" s="1">
        <v>25.72</v>
      </c>
      <c r="H334" s="2">
        <v>46.6</v>
      </c>
      <c r="I334" s="2">
        <v>27</v>
      </c>
      <c r="J334" s="2">
        <v>76.7</v>
      </c>
      <c r="K334" s="2">
        <v>76.8</v>
      </c>
      <c r="L334">
        <f>SUMIFS(US!B:B,US!$D:$D,YEAR(daily!$A334),US!$E:$E,MONTH(daily!$A334))</f>
        <v>8940</v>
      </c>
      <c r="M334">
        <f>SUMIFS(US!C:C,US!$D:$D,YEAR(daily!$A334),US!$E:$E,MONTH(daily!$A334))</f>
        <v>19561</v>
      </c>
      <c r="N334">
        <f>SUMIFS(COT!E:E,COT!$A:$A,YEAR(daily!$A334),COT!$B:$B,WEEKNUM(daily!$A334))</f>
        <v>460083</v>
      </c>
      <c r="O334">
        <f>SUMIFS(COT!F:F,COT!$A:$A,YEAR(daily!$A334),COT!$B:$B,WEEKNUM(daily!$A334))</f>
        <v>15992</v>
      </c>
      <c r="P334">
        <f>SUMIFS(COT!G:G,COT!$A:$A,YEAR(daily!$A334),COT!$B:$B,WEEKNUM(daily!$A334))</f>
        <v>54935</v>
      </c>
      <c r="Q334">
        <f>SUMIFS(COT!H:H,COT!$A:$A,YEAR(daily!$A334),COT!$B:$B,WEEKNUM(daily!$A334))</f>
        <v>41906</v>
      </c>
      <c r="R334">
        <f>SUMIFS(COT!I:I,COT!$A:$A,YEAR(daily!$A334),COT!$B:$B,WEEKNUM(daily!$A334))</f>
        <v>370842</v>
      </c>
      <c r="S334">
        <f>SUMIFS(COT!J:J,COT!$A:$A,YEAR(daily!$A334),COT!$B:$B,WEEKNUM(daily!$A334))</f>
        <v>308946</v>
      </c>
      <c r="T334">
        <f>SUMIFS(COT!K:K,COT!$A:$A,YEAR(daily!$A334),COT!$B:$B,WEEKNUM(daily!$A334))</f>
        <v>31343</v>
      </c>
      <c r="U334">
        <f>SUMIFS(COT!L:L,COT!$A:$A,YEAR(daily!$A334),COT!$B:$B,WEEKNUM(daily!$A334))</f>
        <v>54296</v>
      </c>
      <c r="V334">
        <f>SUMIFS(COT!M:M,COT!$A:$A,YEAR(daily!$A334),COT!$B:$B,WEEKNUM(daily!$A334))</f>
        <v>23</v>
      </c>
      <c r="W334">
        <f>SUMIFS(COT!N:N,COT!$A:$A,YEAR(daily!$A334),COT!$B:$B,WEEKNUM(daily!$A334))</f>
        <v>51</v>
      </c>
      <c r="X334">
        <f>SUMIFS(COT!O:O,COT!$A:$A,YEAR(daily!$A334),COT!$B:$B,WEEKNUM(daily!$A334))</f>
        <v>38</v>
      </c>
      <c r="Y334">
        <f>SUMIFS(COT!P:P,COT!$A:$A,YEAR(daily!$A334),COT!$B:$B,WEEKNUM(daily!$A334))</f>
        <v>70</v>
      </c>
      <c r="Z334">
        <f>SUMIFS(COT!Q:Q,COT!$A:$A,YEAR(daily!$A334),COT!$B:$B,WEEKNUM(daily!$A334))</f>
        <v>76</v>
      </c>
      <c r="AA334">
        <f>SUMIFS(Saudi!B:B,Saudi!$A:$A,YEAR(daily!$A334))</f>
        <v>228.1</v>
      </c>
      <c r="AB334">
        <f>SUMIFS(Saudi!C:C,Saudi!$A:$A,YEAR(daily!$A334))</f>
        <v>255.071</v>
      </c>
      <c r="AC334">
        <f>SUMIFS(Saudi!F:F,Saudi!$A:$A,YEAR(daily!$A334))</f>
        <v>3342115</v>
      </c>
      <c r="AD334">
        <f>SUMIFS(Saudi!G:G,Saudi!$A:$A,YEAR(daily!$A334))</f>
        <v>25.930138412250688</v>
      </c>
      <c r="AE334">
        <f>SUMIFS(Saudi!H:H,Saudi!$A:$A,YEAR(daily!$A334))</f>
        <v>86661504.539659202</v>
      </c>
      <c r="AF334" s="5">
        <f t="shared" si="10"/>
        <v>6</v>
      </c>
      <c r="AG334" s="5">
        <f t="shared" si="11"/>
        <v>2001</v>
      </c>
    </row>
    <row r="335" spans="1:33">
      <c r="A335" s="3">
        <v>37070</v>
      </c>
      <c r="B335" s="1">
        <v>153815</v>
      </c>
      <c r="C335" s="1">
        <v>35375</v>
      </c>
      <c r="D335" s="1">
        <v>27249</v>
      </c>
      <c r="E335" s="1">
        <v>25.56</v>
      </c>
      <c r="F335" s="1">
        <v>25.65</v>
      </c>
      <c r="G335" s="1">
        <v>25.68</v>
      </c>
      <c r="H335" s="2">
        <v>46.6</v>
      </c>
      <c r="I335" s="2">
        <v>27</v>
      </c>
      <c r="J335" s="2">
        <v>76.7</v>
      </c>
      <c r="K335" s="2">
        <v>76.8</v>
      </c>
      <c r="L335">
        <f>SUMIFS(US!B:B,US!$D:$D,YEAR(daily!$A335),US!$E:$E,MONTH(daily!$A335))</f>
        <v>8940</v>
      </c>
      <c r="M335">
        <f>SUMIFS(US!C:C,US!$D:$D,YEAR(daily!$A335),US!$E:$E,MONTH(daily!$A335))</f>
        <v>19561</v>
      </c>
      <c r="N335">
        <f>SUMIFS(COT!E:E,COT!$A:$A,YEAR(daily!$A335),COT!$B:$B,WEEKNUM(daily!$A335))</f>
        <v>460083</v>
      </c>
      <c r="O335">
        <f>SUMIFS(COT!F:F,COT!$A:$A,YEAR(daily!$A335),COT!$B:$B,WEEKNUM(daily!$A335))</f>
        <v>15992</v>
      </c>
      <c r="P335">
        <f>SUMIFS(COT!G:G,COT!$A:$A,YEAR(daily!$A335),COT!$B:$B,WEEKNUM(daily!$A335))</f>
        <v>54935</v>
      </c>
      <c r="Q335">
        <f>SUMIFS(COT!H:H,COT!$A:$A,YEAR(daily!$A335),COT!$B:$B,WEEKNUM(daily!$A335))</f>
        <v>41906</v>
      </c>
      <c r="R335">
        <f>SUMIFS(COT!I:I,COT!$A:$A,YEAR(daily!$A335),COT!$B:$B,WEEKNUM(daily!$A335))</f>
        <v>370842</v>
      </c>
      <c r="S335">
        <f>SUMIFS(COT!J:J,COT!$A:$A,YEAR(daily!$A335),COT!$B:$B,WEEKNUM(daily!$A335))</f>
        <v>308946</v>
      </c>
      <c r="T335">
        <f>SUMIFS(COT!K:K,COT!$A:$A,YEAR(daily!$A335),COT!$B:$B,WEEKNUM(daily!$A335))</f>
        <v>31343</v>
      </c>
      <c r="U335">
        <f>SUMIFS(COT!L:L,COT!$A:$A,YEAR(daily!$A335),COT!$B:$B,WEEKNUM(daily!$A335))</f>
        <v>54296</v>
      </c>
      <c r="V335">
        <f>SUMIFS(COT!M:M,COT!$A:$A,YEAR(daily!$A335),COT!$B:$B,WEEKNUM(daily!$A335))</f>
        <v>23</v>
      </c>
      <c r="W335">
        <f>SUMIFS(COT!N:N,COT!$A:$A,YEAR(daily!$A335),COT!$B:$B,WEEKNUM(daily!$A335))</f>
        <v>51</v>
      </c>
      <c r="X335">
        <f>SUMIFS(COT!O:O,COT!$A:$A,YEAR(daily!$A335),COT!$B:$B,WEEKNUM(daily!$A335))</f>
        <v>38</v>
      </c>
      <c r="Y335">
        <f>SUMIFS(COT!P:P,COT!$A:$A,YEAR(daily!$A335),COT!$B:$B,WEEKNUM(daily!$A335))</f>
        <v>70</v>
      </c>
      <c r="Z335">
        <f>SUMIFS(COT!Q:Q,COT!$A:$A,YEAR(daily!$A335),COT!$B:$B,WEEKNUM(daily!$A335))</f>
        <v>76</v>
      </c>
      <c r="AA335">
        <f>SUMIFS(Saudi!B:B,Saudi!$A:$A,YEAR(daily!$A335))</f>
        <v>228.1</v>
      </c>
      <c r="AB335">
        <f>SUMIFS(Saudi!C:C,Saudi!$A:$A,YEAR(daily!$A335))</f>
        <v>255.071</v>
      </c>
      <c r="AC335">
        <f>SUMIFS(Saudi!F:F,Saudi!$A:$A,YEAR(daily!$A335))</f>
        <v>3342115</v>
      </c>
      <c r="AD335">
        <f>SUMIFS(Saudi!G:G,Saudi!$A:$A,YEAR(daily!$A335))</f>
        <v>25.930138412250688</v>
      </c>
      <c r="AE335">
        <f>SUMIFS(Saudi!H:H,Saudi!$A:$A,YEAR(daily!$A335))</f>
        <v>86661504.539659202</v>
      </c>
      <c r="AF335" s="5">
        <f t="shared" si="10"/>
        <v>6</v>
      </c>
      <c r="AG335" s="5">
        <f t="shared" si="11"/>
        <v>2001</v>
      </c>
    </row>
    <row r="336" spans="1:33">
      <c r="A336" s="3">
        <v>37071</v>
      </c>
      <c r="B336" s="1">
        <v>139952</v>
      </c>
      <c r="C336" s="1">
        <v>36359</v>
      </c>
      <c r="D336" s="1">
        <v>27068</v>
      </c>
      <c r="E336" s="1">
        <v>26.25</v>
      </c>
      <c r="F336" s="1">
        <v>26.07</v>
      </c>
      <c r="G336" s="1">
        <v>26.06</v>
      </c>
      <c r="H336" s="2">
        <v>46.6</v>
      </c>
      <c r="I336" s="2">
        <v>27</v>
      </c>
      <c r="J336" s="2">
        <v>76.7</v>
      </c>
      <c r="K336" s="2">
        <v>76.8</v>
      </c>
      <c r="L336">
        <f>SUMIFS(US!B:B,US!$D:$D,YEAR(daily!$A336),US!$E:$E,MONTH(daily!$A336))</f>
        <v>8940</v>
      </c>
      <c r="M336">
        <f>SUMIFS(US!C:C,US!$D:$D,YEAR(daily!$A336),US!$E:$E,MONTH(daily!$A336))</f>
        <v>19561</v>
      </c>
      <c r="N336">
        <f>SUMIFS(COT!E:E,COT!$A:$A,YEAR(daily!$A336),COT!$B:$B,WEEKNUM(daily!$A336))</f>
        <v>460083</v>
      </c>
      <c r="O336">
        <f>SUMIFS(COT!F:F,COT!$A:$A,YEAR(daily!$A336),COT!$B:$B,WEEKNUM(daily!$A336))</f>
        <v>15992</v>
      </c>
      <c r="P336">
        <f>SUMIFS(COT!G:G,COT!$A:$A,YEAR(daily!$A336),COT!$B:$B,WEEKNUM(daily!$A336))</f>
        <v>54935</v>
      </c>
      <c r="Q336">
        <f>SUMIFS(COT!H:H,COT!$A:$A,YEAR(daily!$A336),COT!$B:$B,WEEKNUM(daily!$A336))</f>
        <v>41906</v>
      </c>
      <c r="R336">
        <f>SUMIFS(COT!I:I,COT!$A:$A,YEAR(daily!$A336),COT!$B:$B,WEEKNUM(daily!$A336))</f>
        <v>370842</v>
      </c>
      <c r="S336">
        <f>SUMIFS(COT!J:J,COT!$A:$A,YEAR(daily!$A336),COT!$B:$B,WEEKNUM(daily!$A336))</f>
        <v>308946</v>
      </c>
      <c r="T336">
        <f>SUMIFS(COT!K:K,COT!$A:$A,YEAR(daily!$A336),COT!$B:$B,WEEKNUM(daily!$A336))</f>
        <v>31343</v>
      </c>
      <c r="U336">
        <f>SUMIFS(COT!L:L,COT!$A:$A,YEAR(daily!$A336),COT!$B:$B,WEEKNUM(daily!$A336))</f>
        <v>54296</v>
      </c>
      <c r="V336">
        <f>SUMIFS(COT!M:M,COT!$A:$A,YEAR(daily!$A336),COT!$B:$B,WEEKNUM(daily!$A336))</f>
        <v>23</v>
      </c>
      <c r="W336">
        <f>SUMIFS(COT!N:N,COT!$A:$A,YEAR(daily!$A336),COT!$B:$B,WEEKNUM(daily!$A336))</f>
        <v>51</v>
      </c>
      <c r="X336">
        <f>SUMIFS(COT!O:O,COT!$A:$A,YEAR(daily!$A336),COT!$B:$B,WEEKNUM(daily!$A336))</f>
        <v>38</v>
      </c>
      <c r="Y336">
        <f>SUMIFS(COT!P:P,COT!$A:$A,YEAR(daily!$A336),COT!$B:$B,WEEKNUM(daily!$A336))</f>
        <v>70</v>
      </c>
      <c r="Z336">
        <f>SUMIFS(COT!Q:Q,COT!$A:$A,YEAR(daily!$A336),COT!$B:$B,WEEKNUM(daily!$A336))</f>
        <v>76</v>
      </c>
      <c r="AA336">
        <f>SUMIFS(Saudi!B:B,Saudi!$A:$A,YEAR(daily!$A336))</f>
        <v>228.1</v>
      </c>
      <c r="AB336">
        <f>SUMIFS(Saudi!C:C,Saudi!$A:$A,YEAR(daily!$A336))</f>
        <v>255.071</v>
      </c>
      <c r="AC336">
        <f>SUMIFS(Saudi!F:F,Saudi!$A:$A,YEAR(daily!$A336))</f>
        <v>3342115</v>
      </c>
      <c r="AD336">
        <f>SUMIFS(Saudi!G:G,Saudi!$A:$A,YEAR(daily!$A336))</f>
        <v>25.930138412250688</v>
      </c>
      <c r="AE336">
        <f>SUMIFS(Saudi!H:H,Saudi!$A:$A,YEAR(daily!$A336))</f>
        <v>86661504.539659202</v>
      </c>
      <c r="AF336" s="5">
        <f t="shared" si="10"/>
        <v>6</v>
      </c>
      <c r="AG336" s="5">
        <f t="shared" si="11"/>
        <v>2001</v>
      </c>
    </row>
    <row r="337" spans="1:33">
      <c r="A337" s="3">
        <v>37074</v>
      </c>
      <c r="B337" s="1">
        <v>139843</v>
      </c>
      <c r="C337" s="1">
        <v>36671</v>
      </c>
      <c r="D337" s="1">
        <v>27618</v>
      </c>
      <c r="E337" s="1">
        <v>25.95</v>
      </c>
      <c r="F337" s="1">
        <v>25.81</v>
      </c>
      <c r="G337" s="1">
        <v>25.8</v>
      </c>
      <c r="H337" s="2">
        <v>46.6</v>
      </c>
      <c r="I337" s="2">
        <v>27</v>
      </c>
      <c r="J337" s="2">
        <v>76.7</v>
      </c>
      <c r="K337" s="2">
        <v>76.8</v>
      </c>
      <c r="L337">
        <f>SUMIFS(US!B:B,US!$D:$D,YEAR(daily!$A337),US!$E:$E,MONTH(daily!$A337))</f>
        <v>8966</v>
      </c>
      <c r="M337">
        <f>SUMIFS(US!C:C,US!$D:$D,YEAR(daily!$A337),US!$E:$E,MONTH(daily!$A337))</f>
        <v>19919</v>
      </c>
      <c r="N337">
        <f>SUMIFS(COT!E:E,COT!$A:$A,YEAR(daily!$A337),COT!$B:$B,WEEKNUM(daily!$A337))</f>
        <v>446162</v>
      </c>
      <c r="O337">
        <f>SUMIFS(COT!F:F,COT!$A:$A,YEAR(daily!$A337),COT!$B:$B,WEEKNUM(daily!$A337))</f>
        <v>16777</v>
      </c>
      <c r="P337">
        <f>SUMIFS(COT!G:G,COT!$A:$A,YEAR(daily!$A337),COT!$B:$B,WEEKNUM(daily!$A337))</f>
        <v>65318</v>
      </c>
      <c r="Q337">
        <f>SUMIFS(COT!H:H,COT!$A:$A,YEAR(daily!$A337),COT!$B:$B,WEEKNUM(daily!$A337))</f>
        <v>42699</v>
      </c>
      <c r="R337">
        <f>SUMIFS(COT!I:I,COT!$A:$A,YEAR(daily!$A337),COT!$B:$B,WEEKNUM(daily!$A337))</f>
        <v>352382</v>
      </c>
      <c r="S337">
        <f>SUMIFS(COT!J:J,COT!$A:$A,YEAR(daily!$A337),COT!$B:$B,WEEKNUM(daily!$A337))</f>
        <v>283544</v>
      </c>
      <c r="T337">
        <f>SUMIFS(COT!K:K,COT!$A:$A,YEAR(daily!$A337),COT!$B:$B,WEEKNUM(daily!$A337))</f>
        <v>34304</v>
      </c>
      <c r="U337">
        <f>SUMIFS(COT!L:L,COT!$A:$A,YEAR(daily!$A337),COT!$B:$B,WEEKNUM(daily!$A337))</f>
        <v>54601</v>
      </c>
      <c r="V337">
        <f>SUMIFS(COT!M:M,COT!$A:$A,YEAR(daily!$A337),COT!$B:$B,WEEKNUM(daily!$A337))</f>
        <v>21</v>
      </c>
      <c r="W337">
        <f>SUMIFS(COT!N:N,COT!$A:$A,YEAR(daily!$A337),COT!$B:$B,WEEKNUM(daily!$A337))</f>
        <v>52</v>
      </c>
      <c r="X337">
        <f>SUMIFS(COT!O:O,COT!$A:$A,YEAR(daily!$A337),COT!$B:$B,WEEKNUM(daily!$A337))</f>
        <v>42</v>
      </c>
      <c r="Y337">
        <f>SUMIFS(COT!P:P,COT!$A:$A,YEAR(daily!$A337),COT!$B:$B,WEEKNUM(daily!$A337))</f>
        <v>70</v>
      </c>
      <c r="Z337">
        <f>SUMIFS(COT!Q:Q,COT!$A:$A,YEAR(daily!$A337),COT!$B:$B,WEEKNUM(daily!$A337))</f>
        <v>76</v>
      </c>
      <c r="AA337">
        <f>SUMIFS(Saudi!B:B,Saudi!$A:$A,YEAR(daily!$A337))</f>
        <v>228.1</v>
      </c>
      <c r="AB337">
        <f>SUMIFS(Saudi!C:C,Saudi!$A:$A,YEAR(daily!$A337))</f>
        <v>255.071</v>
      </c>
      <c r="AC337">
        <f>SUMIFS(Saudi!F:F,Saudi!$A:$A,YEAR(daily!$A337))</f>
        <v>3342115</v>
      </c>
      <c r="AD337">
        <f>SUMIFS(Saudi!G:G,Saudi!$A:$A,YEAR(daily!$A337))</f>
        <v>25.930138412250688</v>
      </c>
      <c r="AE337">
        <f>SUMIFS(Saudi!H:H,Saudi!$A:$A,YEAR(daily!$A337))</f>
        <v>86661504.539659202</v>
      </c>
      <c r="AF337" s="5">
        <f t="shared" si="10"/>
        <v>7</v>
      </c>
      <c r="AG337" s="5">
        <f t="shared" si="11"/>
        <v>2001</v>
      </c>
    </row>
    <row r="338" spans="1:33">
      <c r="A338" s="3">
        <v>37075</v>
      </c>
      <c r="B338" s="1">
        <v>130928</v>
      </c>
      <c r="C338" s="1">
        <v>37367</v>
      </c>
      <c r="D338" s="1">
        <v>27189</v>
      </c>
      <c r="E338" s="1">
        <v>26.24</v>
      </c>
      <c r="F338" s="1">
        <v>26.02</v>
      </c>
      <c r="G338" s="1">
        <v>26</v>
      </c>
      <c r="H338" s="2">
        <v>46.6</v>
      </c>
      <c r="I338" s="2">
        <v>27</v>
      </c>
      <c r="J338" s="2">
        <v>76.7</v>
      </c>
      <c r="K338" s="2">
        <v>76.8</v>
      </c>
      <c r="L338">
        <f>SUMIFS(US!B:B,US!$D:$D,YEAR(daily!$A338),US!$E:$E,MONTH(daily!$A338))</f>
        <v>8966</v>
      </c>
      <c r="M338">
        <f>SUMIFS(US!C:C,US!$D:$D,YEAR(daily!$A338),US!$E:$E,MONTH(daily!$A338))</f>
        <v>19919</v>
      </c>
      <c r="N338">
        <f>SUMIFS(COT!E:E,COT!$A:$A,YEAR(daily!$A338),COT!$B:$B,WEEKNUM(daily!$A338))</f>
        <v>446162</v>
      </c>
      <c r="O338">
        <f>SUMIFS(COT!F:F,COT!$A:$A,YEAR(daily!$A338),COT!$B:$B,WEEKNUM(daily!$A338))</f>
        <v>16777</v>
      </c>
      <c r="P338">
        <f>SUMIFS(COT!G:G,COT!$A:$A,YEAR(daily!$A338),COT!$B:$B,WEEKNUM(daily!$A338))</f>
        <v>65318</v>
      </c>
      <c r="Q338">
        <f>SUMIFS(COT!H:H,COT!$A:$A,YEAR(daily!$A338),COT!$B:$B,WEEKNUM(daily!$A338))</f>
        <v>42699</v>
      </c>
      <c r="R338">
        <f>SUMIFS(COT!I:I,COT!$A:$A,YEAR(daily!$A338),COT!$B:$B,WEEKNUM(daily!$A338))</f>
        <v>352382</v>
      </c>
      <c r="S338">
        <f>SUMIFS(COT!J:J,COT!$A:$A,YEAR(daily!$A338),COT!$B:$B,WEEKNUM(daily!$A338))</f>
        <v>283544</v>
      </c>
      <c r="T338">
        <f>SUMIFS(COT!K:K,COT!$A:$A,YEAR(daily!$A338),COT!$B:$B,WEEKNUM(daily!$A338))</f>
        <v>34304</v>
      </c>
      <c r="U338">
        <f>SUMIFS(COT!L:L,COT!$A:$A,YEAR(daily!$A338),COT!$B:$B,WEEKNUM(daily!$A338))</f>
        <v>54601</v>
      </c>
      <c r="V338">
        <f>SUMIFS(COT!M:M,COT!$A:$A,YEAR(daily!$A338),COT!$B:$B,WEEKNUM(daily!$A338))</f>
        <v>21</v>
      </c>
      <c r="W338">
        <f>SUMIFS(COT!N:N,COT!$A:$A,YEAR(daily!$A338),COT!$B:$B,WEEKNUM(daily!$A338))</f>
        <v>52</v>
      </c>
      <c r="X338">
        <f>SUMIFS(COT!O:O,COT!$A:$A,YEAR(daily!$A338),COT!$B:$B,WEEKNUM(daily!$A338))</f>
        <v>42</v>
      </c>
      <c r="Y338">
        <f>SUMIFS(COT!P:P,COT!$A:$A,YEAR(daily!$A338),COT!$B:$B,WEEKNUM(daily!$A338))</f>
        <v>70</v>
      </c>
      <c r="Z338">
        <f>SUMIFS(COT!Q:Q,COT!$A:$A,YEAR(daily!$A338),COT!$B:$B,WEEKNUM(daily!$A338))</f>
        <v>76</v>
      </c>
      <c r="AA338">
        <f>SUMIFS(Saudi!B:B,Saudi!$A:$A,YEAR(daily!$A338))</f>
        <v>228.1</v>
      </c>
      <c r="AB338">
        <f>SUMIFS(Saudi!C:C,Saudi!$A:$A,YEAR(daily!$A338))</f>
        <v>255.071</v>
      </c>
      <c r="AC338">
        <f>SUMIFS(Saudi!F:F,Saudi!$A:$A,YEAR(daily!$A338))</f>
        <v>3342115</v>
      </c>
      <c r="AD338">
        <f>SUMIFS(Saudi!G:G,Saudi!$A:$A,YEAR(daily!$A338))</f>
        <v>25.930138412250688</v>
      </c>
      <c r="AE338">
        <f>SUMIFS(Saudi!H:H,Saudi!$A:$A,YEAR(daily!$A338))</f>
        <v>86661504.539659202</v>
      </c>
      <c r="AF338" s="5">
        <f t="shared" si="10"/>
        <v>7</v>
      </c>
      <c r="AG338" s="5">
        <f t="shared" si="11"/>
        <v>2001</v>
      </c>
    </row>
    <row r="339" spans="1:33">
      <c r="A339" s="3">
        <v>37077</v>
      </c>
      <c r="B339" s="1">
        <v>122804</v>
      </c>
      <c r="C339" s="1">
        <v>37687</v>
      </c>
      <c r="D339" s="1">
        <v>27464</v>
      </c>
      <c r="E339" s="1">
        <v>27.02</v>
      </c>
      <c r="F339" s="1">
        <v>26.44</v>
      </c>
      <c r="G339" s="1">
        <v>26.33</v>
      </c>
      <c r="H339" s="2">
        <v>46.6</v>
      </c>
      <c r="I339" s="2">
        <v>27</v>
      </c>
      <c r="J339" s="2">
        <v>76.7</v>
      </c>
      <c r="K339" s="2">
        <v>76.8</v>
      </c>
      <c r="L339">
        <f>SUMIFS(US!B:B,US!$D:$D,YEAR(daily!$A339),US!$E:$E,MONTH(daily!$A339))</f>
        <v>8966</v>
      </c>
      <c r="M339">
        <f>SUMIFS(US!C:C,US!$D:$D,YEAR(daily!$A339),US!$E:$E,MONTH(daily!$A339))</f>
        <v>19919</v>
      </c>
      <c r="N339">
        <f>SUMIFS(COT!E:E,COT!$A:$A,YEAR(daily!$A339),COT!$B:$B,WEEKNUM(daily!$A339))</f>
        <v>446162</v>
      </c>
      <c r="O339">
        <f>SUMIFS(COT!F:F,COT!$A:$A,YEAR(daily!$A339),COT!$B:$B,WEEKNUM(daily!$A339))</f>
        <v>16777</v>
      </c>
      <c r="P339">
        <f>SUMIFS(COT!G:G,COT!$A:$A,YEAR(daily!$A339),COT!$B:$B,WEEKNUM(daily!$A339))</f>
        <v>65318</v>
      </c>
      <c r="Q339">
        <f>SUMIFS(COT!H:H,COT!$A:$A,YEAR(daily!$A339),COT!$B:$B,WEEKNUM(daily!$A339))</f>
        <v>42699</v>
      </c>
      <c r="R339">
        <f>SUMIFS(COT!I:I,COT!$A:$A,YEAR(daily!$A339),COT!$B:$B,WEEKNUM(daily!$A339))</f>
        <v>352382</v>
      </c>
      <c r="S339">
        <f>SUMIFS(COT!J:J,COT!$A:$A,YEAR(daily!$A339),COT!$B:$B,WEEKNUM(daily!$A339))</f>
        <v>283544</v>
      </c>
      <c r="T339">
        <f>SUMIFS(COT!K:K,COT!$A:$A,YEAR(daily!$A339),COT!$B:$B,WEEKNUM(daily!$A339))</f>
        <v>34304</v>
      </c>
      <c r="U339">
        <f>SUMIFS(COT!L:L,COT!$A:$A,YEAR(daily!$A339),COT!$B:$B,WEEKNUM(daily!$A339))</f>
        <v>54601</v>
      </c>
      <c r="V339">
        <f>SUMIFS(COT!M:M,COT!$A:$A,YEAR(daily!$A339),COT!$B:$B,WEEKNUM(daily!$A339))</f>
        <v>21</v>
      </c>
      <c r="W339">
        <f>SUMIFS(COT!N:N,COT!$A:$A,YEAR(daily!$A339),COT!$B:$B,WEEKNUM(daily!$A339))</f>
        <v>52</v>
      </c>
      <c r="X339">
        <f>SUMIFS(COT!O:O,COT!$A:$A,YEAR(daily!$A339),COT!$B:$B,WEEKNUM(daily!$A339))</f>
        <v>42</v>
      </c>
      <c r="Y339">
        <f>SUMIFS(COT!P:P,COT!$A:$A,YEAR(daily!$A339),COT!$B:$B,WEEKNUM(daily!$A339))</f>
        <v>70</v>
      </c>
      <c r="Z339">
        <f>SUMIFS(COT!Q:Q,COT!$A:$A,YEAR(daily!$A339),COT!$B:$B,WEEKNUM(daily!$A339))</f>
        <v>76</v>
      </c>
      <c r="AA339">
        <f>SUMIFS(Saudi!B:B,Saudi!$A:$A,YEAR(daily!$A339))</f>
        <v>228.1</v>
      </c>
      <c r="AB339">
        <f>SUMIFS(Saudi!C:C,Saudi!$A:$A,YEAR(daily!$A339))</f>
        <v>255.071</v>
      </c>
      <c r="AC339">
        <f>SUMIFS(Saudi!F:F,Saudi!$A:$A,YEAR(daily!$A339))</f>
        <v>3342115</v>
      </c>
      <c r="AD339">
        <f>SUMIFS(Saudi!G:G,Saudi!$A:$A,YEAR(daily!$A339))</f>
        <v>25.930138412250688</v>
      </c>
      <c r="AE339">
        <f>SUMIFS(Saudi!H:H,Saudi!$A:$A,YEAR(daily!$A339))</f>
        <v>86661504.539659202</v>
      </c>
      <c r="AF339" s="5">
        <f t="shared" si="10"/>
        <v>7</v>
      </c>
      <c r="AG339" s="5">
        <f t="shared" si="11"/>
        <v>2001</v>
      </c>
    </row>
    <row r="340" spans="1:33">
      <c r="A340" s="3">
        <v>37078</v>
      </c>
      <c r="B340" s="1">
        <v>117868</v>
      </c>
      <c r="C340" s="1">
        <v>39150</v>
      </c>
      <c r="D340" s="1">
        <v>27210</v>
      </c>
      <c r="E340" s="1">
        <v>28.21</v>
      </c>
      <c r="F340" s="1">
        <v>27.35</v>
      </c>
      <c r="G340" s="1">
        <v>27.17</v>
      </c>
      <c r="H340" s="2">
        <v>46.6</v>
      </c>
      <c r="I340" s="2">
        <v>27</v>
      </c>
      <c r="J340" s="2">
        <v>76.7</v>
      </c>
      <c r="K340" s="2">
        <v>76.8</v>
      </c>
      <c r="L340">
        <f>SUMIFS(US!B:B,US!$D:$D,YEAR(daily!$A340),US!$E:$E,MONTH(daily!$A340))</f>
        <v>8966</v>
      </c>
      <c r="M340">
        <f>SUMIFS(US!C:C,US!$D:$D,YEAR(daily!$A340),US!$E:$E,MONTH(daily!$A340))</f>
        <v>19919</v>
      </c>
      <c r="N340">
        <f>SUMIFS(COT!E:E,COT!$A:$A,YEAR(daily!$A340),COT!$B:$B,WEEKNUM(daily!$A340))</f>
        <v>446162</v>
      </c>
      <c r="O340">
        <f>SUMIFS(COT!F:F,COT!$A:$A,YEAR(daily!$A340),COT!$B:$B,WEEKNUM(daily!$A340))</f>
        <v>16777</v>
      </c>
      <c r="P340">
        <f>SUMIFS(COT!G:G,COT!$A:$A,YEAR(daily!$A340),COT!$B:$B,WEEKNUM(daily!$A340))</f>
        <v>65318</v>
      </c>
      <c r="Q340">
        <f>SUMIFS(COT!H:H,COT!$A:$A,YEAR(daily!$A340),COT!$B:$B,WEEKNUM(daily!$A340))</f>
        <v>42699</v>
      </c>
      <c r="R340">
        <f>SUMIFS(COT!I:I,COT!$A:$A,YEAR(daily!$A340),COT!$B:$B,WEEKNUM(daily!$A340))</f>
        <v>352382</v>
      </c>
      <c r="S340">
        <f>SUMIFS(COT!J:J,COT!$A:$A,YEAR(daily!$A340),COT!$B:$B,WEEKNUM(daily!$A340))</f>
        <v>283544</v>
      </c>
      <c r="T340">
        <f>SUMIFS(COT!K:K,COT!$A:$A,YEAR(daily!$A340),COT!$B:$B,WEEKNUM(daily!$A340))</f>
        <v>34304</v>
      </c>
      <c r="U340">
        <f>SUMIFS(COT!L:L,COT!$A:$A,YEAR(daily!$A340),COT!$B:$B,WEEKNUM(daily!$A340))</f>
        <v>54601</v>
      </c>
      <c r="V340">
        <f>SUMIFS(COT!M:M,COT!$A:$A,YEAR(daily!$A340),COT!$B:$B,WEEKNUM(daily!$A340))</f>
        <v>21</v>
      </c>
      <c r="W340">
        <f>SUMIFS(COT!N:N,COT!$A:$A,YEAR(daily!$A340),COT!$B:$B,WEEKNUM(daily!$A340))</f>
        <v>52</v>
      </c>
      <c r="X340">
        <f>SUMIFS(COT!O:O,COT!$A:$A,YEAR(daily!$A340),COT!$B:$B,WEEKNUM(daily!$A340))</f>
        <v>42</v>
      </c>
      <c r="Y340">
        <f>SUMIFS(COT!P:P,COT!$A:$A,YEAR(daily!$A340),COT!$B:$B,WEEKNUM(daily!$A340))</f>
        <v>70</v>
      </c>
      <c r="Z340">
        <f>SUMIFS(COT!Q:Q,COT!$A:$A,YEAR(daily!$A340),COT!$B:$B,WEEKNUM(daily!$A340))</f>
        <v>76</v>
      </c>
      <c r="AA340">
        <f>SUMIFS(Saudi!B:B,Saudi!$A:$A,YEAR(daily!$A340))</f>
        <v>228.1</v>
      </c>
      <c r="AB340">
        <f>SUMIFS(Saudi!C:C,Saudi!$A:$A,YEAR(daily!$A340))</f>
        <v>255.071</v>
      </c>
      <c r="AC340">
        <f>SUMIFS(Saudi!F:F,Saudi!$A:$A,YEAR(daily!$A340))</f>
        <v>3342115</v>
      </c>
      <c r="AD340">
        <f>SUMIFS(Saudi!G:G,Saudi!$A:$A,YEAR(daily!$A340))</f>
        <v>25.930138412250688</v>
      </c>
      <c r="AE340">
        <f>SUMIFS(Saudi!H:H,Saudi!$A:$A,YEAR(daily!$A340))</f>
        <v>86661504.539659202</v>
      </c>
      <c r="AF340" s="5">
        <f t="shared" si="10"/>
        <v>7</v>
      </c>
      <c r="AG340" s="5">
        <f t="shared" si="11"/>
        <v>2001</v>
      </c>
    </row>
    <row r="341" spans="1:33">
      <c r="A341" s="3">
        <v>37081</v>
      </c>
      <c r="B341" s="1">
        <v>104763</v>
      </c>
      <c r="C341" s="1">
        <v>41922</v>
      </c>
      <c r="D341" s="1">
        <v>27457</v>
      </c>
      <c r="E341" s="1">
        <v>27.59</v>
      </c>
      <c r="F341" s="1">
        <v>26.87</v>
      </c>
      <c r="G341" s="1">
        <v>26.69</v>
      </c>
      <c r="H341" s="2">
        <v>46.6</v>
      </c>
      <c r="I341" s="2">
        <v>27</v>
      </c>
      <c r="J341" s="2">
        <v>76.7</v>
      </c>
      <c r="K341" s="2">
        <v>76.8</v>
      </c>
      <c r="L341">
        <f>SUMIFS(US!B:B,US!$D:$D,YEAR(daily!$A341),US!$E:$E,MONTH(daily!$A341))</f>
        <v>8966</v>
      </c>
      <c r="M341">
        <f>SUMIFS(US!C:C,US!$D:$D,YEAR(daily!$A341),US!$E:$E,MONTH(daily!$A341))</f>
        <v>19919</v>
      </c>
      <c r="N341">
        <f>SUMIFS(COT!E:E,COT!$A:$A,YEAR(daily!$A341),COT!$B:$B,WEEKNUM(daily!$A341))</f>
        <v>440452</v>
      </c>
      <c r="O341">
        <f>SUMIFS(COT!F:F,COT!$A:$A,YEAR(daily!$A341),COT!$B:$B,WEEKNUM(daily!$A341))</f>
        <v>13990</v>
      </c>
      <c r="P341">
        <f>SUMIFS(COT!G:G,COT!$A:$A,YEAR(daily!$A341),COT!$B:$B,WEEKNUM(daily!$A341))</f>
        <v>67476</v>
      </c>
      <c r="Q341">
        <f>SUMIFS(COT!H:H,COT!$A:$A,YEAR(daily!$A341),COT!$B:$B,WEEKNUM(daily!$A341))</f>
        <v>36188</v>
      </c>
      <c r="R341">
        <f>SUMIFS(COT!I:I,COT!$A:$A,YEAR(daily!$A341),COT!$B:$B,WEEKNUM(daily!$A341))</f>
        <v>353183</v>
      </c>
      <c r="S341">
        <f>SUMIFS(COT!J:J,COT!$A:$A,YEAR(daily!$A341),COT!$B:$B,WEEKNUM(daily!$A341))</f>
        <v>284894</v>
      </c>
      <c r="T341">
        <f>SUMIFS(COT!K:K,COT!$A:$A,YEAR(daily!$A341),COT!$B:$B,WEEKNUM(daily!$A341))</f>
        <v>37091</v>
      </c>
      <c r="U341">
        <f>SUMIFS(COT!L:L,COT!$A:$A,YEAR(daily!$A341),COT!$B:$B,WEEKNUM(daily!$A341))</f>
        <v>51894</v>
      </c>
      <c r="V341">
        <f>SUMIFS(COT!M:M,COT!$A:$A,YEAR(daily!$A341),COT!$B:$B,WEEKNUM(daily!$A341))</f>
        <v>17</v>
      </c>
      <c r="W341">
        <f>SUMIFS(COT!N:N,COT!$A:$A,YEAR(daily!$A341),COT!$B:$B,WEEKNUM(daily!$A341))</f>
        <v>52</v>
      </c>
      <c r="X341">
        <f>SUMIFS(COT!O:O,COT!$A:$A,YEAR(daily!$A341),COT!$B:$B,WEEKNUM(daily!$A341))</f>
        <v>34</v>
      </c>
      <c r="Y341">
        <f>SUMIFS(COT!P:P,COT!$A:$A,YEAR(daily!$A341),COT!$B:$B,WEEKNUM(daily!$A341))</f>
        <v>74</v>
      </c>
      <c r="Z341">
        <f>SUMIFS(COT!Q:Q,COT!$A:$A,YEAR(daily!$A341),COT!$B:$B,WEEKNUM(daily!$A341))</f>
        <v>78</v>
      </c>
      <c r="AA341">
        <f>SUMIFS(Saudi!B:B,Saudi!$A:$A,YEAR(daily!$A341))</f>
        <v>228.1</v>
      </c>
      <c r="AB341">
        <f>SUMIFS(Saudi!C:C,Saudi!$A:$A,YEAR(daily!$A341))</f>
        <v>255.071</v>
      </c>
      <c r="AC341">
        <f>SUMIFS(Saudi!F:F,Saudi!$A:$A,YEAR(daily!$A341))</f>
        <v>3342115</v>
      </c>
      <c r="AD341">
        <f>SUMIFS(Saudi!G:G,Saudi!$A:$A,YEAR(daily!$A341))</f>
        <v>25.930138412250688</v>
      </c>
      <c r="AE341">
        <f>SUMIFS(Saudi!H:H,Saudi!$A:$A,YEAR(daily!$A341))</f>
        <v>86661504.539659202</v>
      </c>
      <c r="AF341" s="5">
        <f t="shared" si="10"/>
        <v>7</v>
      </c>
      <c r="AG341" s="5">
        <f t="shared" si="11"/>
        <v>2001</v>
      </c>
    </row>
    <row r="342" spans="1:33">
      <c r="A342" s="3">
        <v>37082</v>
      </c>
      <c r="B342" s="1">
        <v>93146</v>
      </c>
      <c r="C342" s="1">
        <v>42874</v>
      </c>
      <c r="D342" s="1">
        <v>28871</v>
      </c>
      <c r="E342" s="1">
        <v>27.49</v>
      </c>
      <c r="F342" s="1">
        <v>26.78</v>
      </c>
      <c r="G342" s="1">
        <v>26.62</v>
      </c>
      <c r="H342" s="2">
        <v>46.6</v>
      </c>
      <c r="I342" s="2">
        <v>27</v>
      </c>
      <c r="J342" s="2">
        <v>76.7</v>
      </c>
      <c r="K342" s="2">
        <v>76.8</v>
      </c>
      <c r="L342">
        <f>SUMIFS(US!B:B,US!$D:$D,YEAR(daily!$A342),US!$E:$E,MONTH(daily!$A342))</f>
        <v>8966</v>
      </c>
      <c r="M342">
        <f>SUMIFS(US!C:C,US!$D:$D,YEAR(daily!$A342),US!$E:$E,MONTH(daily!$A342))</f>
        <v>19919</v>
      </c>
      <c r="N342">
        <f>SUMIFS(COT!E:E,COT!$A:$A,YEAR(daily!$A342),COT!$B:$B,WEEKNUM(daily!$A342))</f>
        <v>440452</v>
      </c>
      <c r="O342">
        <f>SUMIFS(COT!F:F,COT!$A:$A,YEAR(daily!$A342),COT!$B:$B,WEEKNUM(daily!$A342))</f>
        <v>13990</v>
      </c>
      <c r="P342">
        <f>SUMIFS(COT!G:G,COT!$A:$A,YEAR(daily!$A342),COT!$B:$B,WEEKNUM(daily!$A342))</f>
        <v>67476</v>
      </c>
      <c r="Q342">
        <f>SUMIFS(COT!H:H,COT!$A:$A,YEAR(daily!$A342),COT!$B:$B,WEEKNUM(daily!$A342))</f>
        <v>36188</v>
      </c>
      <c r="R342">
        <f>SUMIFS(COT!I:I,COT!$A:$A,YEAR(daily!$A342),COT!$B:$B,WEEKNUM(daily!$A342))</f>
        <v>353183</v>
      </c>
      <c r="S342">
        <f>SUMIFS(COT!J:J,COT!$A:$A,YEAR(daily!$A342),COT!$B:$B,WEEKNUM(daily!$A342))</f>
        <v>284894</v>
      </c>
      <c r="T342">
        <f>SUMIFS(COT!K:K,COT!$A:$A,YEAR(daily!$A342),COT!$B:$B,WEEKNUM(daily!$A342))</f>
        <v>37091</v>
      </c>
      <c r="U342">
        <f>SUMIFS(COT!L:L,COT!$A:$A,YEAR(daily!$A342),COT!$B:$B,WEEKNUM(daily!$A342))</f>
        <v>51894</v>
      </c>
      <c r="V342">
        <f>SUMIFS(COT!M:M,COT!$A:$A,YEAR(daily!$A342),COT!$B:$B,WEEKNUM(daily!$A342))</f>
        <v>17</v>
      </c>
      <c r="W342">
        <f>SUMIFS(COT!N:N,COT!$A:$A,YEAR(daily!$A342),COT!$B:$B,WEEKNUM(daily!$A342))</f>
        <v>52</v>
      </c>
      <c r="X342">
        <f>SUMIFS(COT!O:O,COT!$A:$A,YEAR(daily!$A342),COT!$B:$B,WEEKNUM(daily!$A342))</f>
        <v>34</v>
      </c>
      <c r="Y342">
        <f>SUMIFS(COT!P:P,COT!$A:$A,YEAR(daily!$A342),COT!$B:$B,WEEKNUM(daily!$A342))</f>
        <v>74</v>
      </c>
      <c r="Z342">
        <f>SUMIFS(COT!Q:Q,COT!$A:$A,YEAR(daily!$A342),COT!$B:$B,WEEKNUM(daily!$A342))</f>
        <v>78</v>
      </c>
      <c r="AA342">
        <f>SUMIFS(Saudi!B:B,Saudi!$A:$A,YEAR(daily!$A342))</f>
        <v>228.1</v>
      </c>
      <c r="AB342">
        <f>SUMIFS(Saudi!C:C,Saudi!$A:$A,YEAR(daily!$A342))</f>
        <v>255.071</v>
      </c>
      <c r="AC342">
        <f>SUMIFS(Saudi!F:F,Saudi!$A:$A,YEAR(daily!$A342))</f>
        <v>3342115</v>
      </c>
      <c r="AD342">
        <f>SUMIFS(Saudi!G:G,Saudi!$A:$A,YEAR(daily!$A342))</f>
        <v>25.930138412250688</v>
      </c>
      <c r="AE342">
        <f>SUMIFS(Saudi!H:H,Saudi!$A:$A,YEAR(daily!$A342))</f>
        <v>86661504.539659202</v>
      </c>
      <c r="AF342" s="5">
        <f t="shared" si="10"/>
        <v>7</v>
      </c>
      <c r="AG342" s="5">
        <f t="shared" si="11"/>
        <v>2001</v>
      </c>
    </row>
    <row r="343" spans="1:33">
      <c r="A343" s="3">
        <v>37083</v>
      </c>
      <c r="B343" s="1">
        <v>86391</v>
      </c>
      <c r="C343" s="1">
        <v>44057</v>
      </c>
      <c r="D343" s="1">
        <v>28892</v>
      </c>
      <c r="E343" s="1">
        <v>27.11</v>
      </c>
      <c r="F343" s="1">
        <v>26.39</v>
      </c>
      <c r="G343" s="1">
        <v>26.25</v>
      </c>
      <c r="H343" s="2">
        <v>46.6</v>
      </c>
      <c r="I343" s="2">
        <v>27</v>
      </c>
      <c r="J343" s="2">
        <v>76.7</v>
      </c>
      <c r="K343" s="2">
        <v>76.8</v>
      </c>
      <c r="L343">
        <f>SUMIFS(US!B:B,US!$D:$D,YEAR(daily!$A343),US!$E:$E,MONTH(daily!$A343))</f>
        <v>8966</v>
      </c>
      <c r="M343">
        <f>SUMIFS(US!C:C,US!$D:$D,YEAR(daily!$A343),US!$E:$E,MONTH(daily!$A343))</f>
        <v>19919</v>
      </c>
      <c r="N343">
        <f>SUMIFS(COT!E:E,COT!$A:$A,YEAR(daily!$A343),COT!$B:$B,WEEKNUM(daily!$A343))</f>
        <v>440452</v>
      </c>
      <c r="O343">
        <f>SUMIFS(COT!F:F,COT!$A:$A,YEAR(daily!$A343),COT!$B:$B,WEEKNUM(daily!$A343))</f>
        <v>13990</v>
      </c>
      <c r="P343">
        <f>SUMIFS(COT!G:G,COT!$A:$A,YEAR(daily!$A343),COT!$B:$B,WEEKNUM(daily!$A343))</f>
        <v>67476</v>
      </c>
      <c r="Q343">
        <f>SUMIFS(COT!H:H,COT!$A:$A,YEAR(daily!$A343),COT!$B:$B,WEEKNUM(daily!$A343))</f>
        <v>36188</v>
      </c>
      <c r="R343">
        <f>SUMIFS(COT!I:I,COT!$A:$A,YEAR(daily!$A343),COT!$B:$B,WEEKNUM(daily!$A343))</f>
        <v>353183</v>
      </c>
      <c r="S343">
        <f>SUMIFS(COT!J:J,COT!$A:$A,YEAR(daily!$A343),COT!$B:$B,WEEKNUM(daily!$A343))</f>
        <v>284894</v>
      </c>
      <c r="T343">
        <f>SUMIFS(COT!K:K,COT!$A:$A,YEAR(daily!$A343),COT!$B:$B,WEEKNUM(daily!$A343))</f>
        <v>37091</v>
      </c>
      <c r="U343">
        <f>SUMIFS(COT!L:L,COT!$A:$A,YEAR(daily!$A343),COT!$B:$B,WEEKNUM(daily!$A343))</f>
        <v>51894</v>
      </c>
      <c r="V343">
        <f>SUMIFS(COT!M:M,COT!$A:$A,YEAR(daily!$A343),COT!$B:$B,WEEKNUM(daily!$A343))</f>
        <v>17</v>
      </c>
      <c r="W343">
        <f>SUMIFS(COT!N:N,COT!$A:$A,YEAR(daily!$A343),COT!$B:$B,WEEKNUM(daily!$A343))</f>
        <v>52</v>
      </c>
      <c r="X343">
        <f>SUMIFS(COT!O:O,COT!$A:$A,YEAR(daily!$A343),COT!$B:$B,WEEKNUM(daily!$A343))</f>
        <v>34</v>
      </c>
      <c r="Y343">
        <f>SUMIFS(COT!P:P,COT!$A:$A,YEAR(daily!$A343),COT!$B:$B,WEEKNUM(daily!$A343))</f>
        <v>74</v>
      </c>
      <c r="Z343">
        <f>SUMIFS(COT!Q:Q,COT!$A:$A,YEAR(daily!$A343),COT!$B:$B,WEEKNUM(daily!$A343))</f>
        <v>78</v>
      </c>
      <c r="AA343">
        <f>SUMIFS(Saudi!B:B,Saudi!$A:$A,YEAR(daily!$A343))</f>
        <v>228.1</v>
      </c>
      <c r="AB343">
        <f>SUMIFS(Saudi!C:C,Saudi!$A:$A,YEAR(daily!$A343))</f>
        <v>255.071</v>
      </c>
      <c r="AC343">
        <f>SUMIFS(Saudi!F:F,Saudi!$A:$A,YEAR(daily!$A343))</f>
        <v>3342115</v>
      </c>
      <c r="AD343">
        <f>SUMIFS(Saudi!G:G,Saudi!$A:$A,YEAR(daily!$A343))</f>
        <v>25.930138412250688</v>
      </c>
      <c r="AE343">
        <f>SUMIFS(Saudi!H:H,Saudi!$A:$A,YEAR(daily!$A343))</f>
        <v>86661504.539659202</v>
      </c>
      <c r="AF343" s="5">
        <f t="shared" si="10"/>
        <v>7</v>
      </c>
      <c r="AG343" s="5">
        <f t="shared" si="11"/>
        <v>2001</v>
      </c>
    </row>
    <row r="344" spans="1:33">
      <c r="A344" s="3">
        <v>37084</v>
      </c>
      <c r="B344" s="1">
        <v>79278</v>
      </c>
      <c r="C344" s="1">
        <v>46832</v>
      </c>
      <c r="D344" s="1">
        <v>29740</v>
      </c>
      <c r="E344" s="1">
        <v>26.8</v>
      </c>
      <c r="F344" s="1">
        <v>26.3</v>
      </c>
      <c r="G344" s="1">
        <v>26.26</v>
      </c>
      <c r="H344" s="2">
        <v>46.6</v>
      </c>
      <c r="I344" s="2">
        <v>27</v>
      </c>
      <c r="J344" s="2">
        <v>76.7</v>
      </c>
      <c r="K344" s="2">
        <v>76.8</v>
      </c>
      <c r="L344">
        <f>SUMIFS(US!B:B,US!$D:$D,YEAR(daily!$A344),US!$E:$E,MONTH(daily!$A344))</f>
        <v>8966</v>
      </c>
      <c r="M344">
        <f>SUMIFS(US!C:C,US!$D:$D,YEAR(daily!$A344),US!$E:$E,MONTH(daily!$A344))</f>
        <v>19919</v>
      </c>
      <c r="N344">
        <f>SUMIFS(COT!E:E,COT!$A:$A,YEAR(daily!$A344),COT!$B:$B,WEEKNUM(daily!$A344))</f>
        <v>440452</v>
      </c>
      <c r="O344">
        <f>SUMIFS(COT!F:F,COT!$A:$A,YEAR(daily!$A344),COT!$B:$B,WEEKNUM(daily!$A344))</f>
        <v>13990</v>
      </c>
      <c r="P344">
        <f>SUMIFS(COT!G:G,COT!$A:$A,YEAR(daily!$A344),COT!$B:$B,WEEKNUM(daily!$A344))</f>
        <v>67476</v>
      </c>
      <c r="Q344">
        <f>SUMIFS(COT!H:H,COT!$A:$A,YEAR(daily!$A344),COT!$B:$B,WEEKNUM(daily!$A344))</f>
        <v>36188</v>
      </c>
      <c r="R344">
        <f>SUMIFS(COT!I:I,COT!$A:$A,YEAR(daily!$A344),COT!$B:$B,WEEKNUM(daily!$A344))</f>
        <v>353183</v>
      </c>
      <c r="S344">
        <f>SUMIFS(COT!J:J,COT!$A:$A,YEAR(daily!$A344),COT!$B:$B,WEEKNUM(daily!$A344))</f>
        <v>284894</v>
      </c>
      <c r="T344">
        <f>SUMIFS(COT!K:K,COT!$A:$A,YEAR(daily!$A344),COT!$B:$B,WEEKNUM(daily!$A344))</f>
        <v>37091</v>
      </c>
      <c r="U344">
        <f>SUMIFS(COT!L:L,COT!$A:$A,YEAR(daily!$A344),COT!$B:$B,WEEKNUM(daily!$A344))</f>
        <v>51894</v>
      </c>
      <c r="V344">
        <f>SUMIFS(COT!M:M,COT!$A:$A,YEAR(daily!$A344),COT!$B:$B,WEEKNUM(daily!$A344))</f>
        <v>17</v>
      </c>
      <c r="W344">
        <f>SUMIFS(COT!N:N,COT!$A:$A,YEAR(daily!$A344),COT!$B:$B,WEEKNUM(daily!$A344))</f>
        <v>52</v>
      </c>
      <c r="X344">
        <f>SUMIFS(COT!O:O,COT!$A:$A,YEAR(daily!$A344),COT!$B:$B,WEEKNUM(daily!$A344))</f>
        <v>34</v>
      </c>
      <c r="Y344">
        <f>SUMIFS(COT!P:P,COT!$A:$A,YEAR(daily!$A344),COT!$B:$B,WEEKNUM(daily!$A344))</f>
        <v>74</v>
      </c>
      <c r="Z344">
        <f>SUMIFS(COT!Q:Q,COT!$A:$A,YEAR(daily!$A344),COT!$B:$B,WEEKNUM(daily!$A344))</f>
        <v>78</v>
      </c>
      <c r="AA344">
        <f>SUMIFS(Saudi!B:B,Saudi!$A:$A,YEAR(daily!$A344))</f>
        <v>228.1</v>
      </c>
      <c r="AB344">
        <f>SUMIFS(Saudi!C:C,Saudi!$A:$A,YEAR(daily!$A344))</f>
        <v>255.071</v>
      </c>
      <c r="AC344">
        <f>SUMIFS(Saudi!F:F,Saudi!$A:$A,YEAR(daily!$A344))</f>
        <v>3342115</v>
      </c>
      <c r="AD344">
        <f>SUMIFS(Saudi!G:G,Saudi!$A:$A,YEAR(daily!$A344))</f>
        <v>25.930138412250688</v>
      </c>
      <c r="AE344">
        <f>SUMIFS(Saudi!H:H,Saudi!$A:$A,YEAR(daily!$A344))</f>
        <v>86661504.539659202</v>
      </c>
      <c r="AF344" s="5">
        <f t="shared" si="10"/>
        <v>7</v>
      </c>
      <c r="AG344" s="5">
        <f t="shared" si="11"/>
        <v>2001</v>
      </c>
    </row>
    <row r="345" spans="1:33">
      <c r="A345" s="3">
        <v>37085</v>
      </c>
      <c r="B345" s="1">
        <v>73654</v>
      </c>
      <c r="C345" s="1">
        <v>46701</v>
      </c>
      <c r="D345" s="1">
        <v>29693</v>
      </c>
      <c r="E345" s="1">
        <v>26.59</v>
      </c>
      <c r="F345" s="1">
        <v>26.03</v>
      </c>
      <c r="G345" s="1">
        <v>26</v>
      </c>
      <c r="H345" s="2">
        <v>46.6</v>
      </c>
      <c r="I345" s="2">
        <v>27</v>
      </c>
      <c r="J345" s="2">
        <v>76.7</v>
      </c>
      <c r="K345" s="2">
        <v>76.8</v>
      </c>
      <c r="L345">
        <f>SUMIFS(US!B:B,US!$D:$D,YEAR(daily!$A345),US!$E:$E,MONTH(daily!$A345))</f>
        <v>8966</v>
      </c>
      <c r="M345">
        <f>SUMIFS(US!C:C,US!$D:$D,YEAR(daily!$A345),US!$E:$E,MONTH(daily!$A345))</f>
        <v>19919</v>
      </c>
      <c r="N345">
        <f>SUMIFS(COT!E:E,COT!$A:$A,YEAR(daily!$A345),COT!$B:$B,WEEKNUM(daily!$A345))</f>
        <v>440452</v>
      </c>
      <c r="O345">
        <f>SUMIFS(COT!F:F,COT!$A:$A,YEAR(daily!$A345),COT!$B:$B,WEEKNUM(daily!$A345))</f>
        <v>13990</v>
      </c>
      <c r="P345">
        <f>SUMIFS(COT!G:G,COT!$A:$A,YEAR(daily!$A345),COT!$B:$B,WEEKNUM(daily!$A345))</f>
        <v>67476</v>
      </c>
      <c r="Q345">
        <f>SUMIFS(COT!H:H,COT!$A:$A,YEAR(daily!$A345),COT!$B:$B,WEEKNUM(daily!$A345))</f>
        <v>36188</v>
      </c>
      <c r="R345">
        <f>SUMIFS(COT!I:I,COT!$A:$A,YEAR(daily!$A345),COT!$B:$B,WEEKNUM(daily!$A345))</f>
        <v>353183</v>
      </c>
      <c r="S345">
        <f>SUMIFS(COT!J:J,COT!$A:$A,YEAR(daily!$A345),COT!$B:$B,WEEKNUM(daily!$A345))</f>
        <v>284894</v>
      </c>
      <c r="T345">
        <f>SUMIFS(COT!K:K,COT!$A:$A,YEAR(daily!$A345),COT!$B:$B,WEEKNUM(daily!$A345))</f>
        <v>37091</v>
      </c>
      <c r="U345">
        <f>SUMIFS(COT!L:L,COT!$A:$A,YEAR(daily!$A345),COT!$B:$B,WEEKNUM(daily!$A345))</f>
        <v>51894</v>
      </c>
      <c r="V345">
        <f>SUMIFS(COT!M:M,COT!$A:$A,YEAR(daily!$A345),COT!$B:$B,WEEKNUM(daily!$A345))</f>
        <v>17</v>
      </c>
      <c r="W345">
        <f>SUMIFS(COT!N:N,COT!$A:$A,YEAR(daily!$A345),COT!$B:$B,WEEKNUM(daily!$A345))</f>
        <v>52</v>
      </c>
      <c r="X345">
        <f>SUMIFS(COT!O:O,COT!$A:$A,YEAR(daily!$A345),COT!$B:$B,WEEKNUM(daily!$A345))</f>
        <v>34</v>
      </c>
      <c r="Y345">
        <f>SUMIFS(COT!P:P,COT!$A:$A,YEAR(daily!$A345),COT!$B:$B,WEEKNUM(daily!$A345))</f>
        <v>74</v>
      </c>
      <c r="Z345">
        <f>SUMIFS(COT!Q:Q,COT!$A:$A,YEAR(daily!$A345),COT!$B:$B,WEEKNUM(daily!$A345))</f>
        <v>78</v>
      </c>
      <c r="AA345">
        <f>SUMIFS(Saudi!B:B,Saudi!$A:$A,YEAR(daily!$A345))</f>
        <v>228.1</v>
      </c>
      <c r="AB345">
        <f>SUMIFS(Saudi!C:C,Saudi!$A:$A,YEAR(daily!$A345))</f>
        <v>255.071</v>
      </c>
      <c r="AC345">
        <f>SUMIFS(Saudi!F:F,Saudi!$A:$A,YEAR(daily!$A345))</f>
        <v>3342115</v>
      </c>
      <c r="AD345">
        <f>SUMIFS(Saudi!G:G,Saudi!$A:$A,YEAR(daily!$A345))</f>
        <v>25.930138412250688</v>
      </c>
      <c r="AE345">
        <f>SUMIFS(Saudi!H:H,Saudi!$A:$A,YEAR(daily!$A345))</f>
        <v>86661504.539659202</v>
      </c>
      <c r="AF345" s="5">
        <f t="shared" si="10"/>
        <v>7</v>
      </c>
      <c r="AG345" s="5">
        <f t="shared" si="11"/>
        <v>2001</v>
      </c>
    </row>
    <row r="346" spans="1:33">
      <c r="A346" s="3">
        <v>37088</v>
      </c>
      <c r="B346" s="1">
        <v>67901</v>
      </c>
      <c r="C346" s="1">
        <v>49148</v>
      </c>
      <c r="D346" s="1">
        <v>33645</v>
      </c>
      <c r="E346" s="1">
        <v>26.06</v>
      </c>
      <c r="F346" s="1">
        <v>25.91</v>
      </c>
      <c r="G346" s="1">
        <v>25.91</v>
      </c>
      <c r="H346" s="2">
        <v>46.6</v>
      </c>
      <c r="I346" s="2">
        <v>27</v>
      </c>
      <c r="J346" s="2">
        <v>76.7</v>
      </c>
      <c r="K346" s="2">
        <v>76.8</v>
      </c>
      <c r="L346">
        <f>SUMIFS(US!B:B,US!$D:$D,YEAR(daily!$A346),US!$E:$E,MONTH(daily!$A346))</f>
        <v>8966</v>
      </c>
      <c r="M346">
        <f>SUMIFS(US!C:C,US!$D:$D,YEAR(daily!$A346),US!$E:$E,MONTH(daily!$A346))</f>
        <v>19919</v>
      </c>
      <c r="N346">
        <f>SUMIFS(COT!E:E,COT!$A:$A,YEAR(daily!$A346),COT!$B:$B,WEEKNUM(daily!$A346))</f>
        <v>453943</v>
      </c>
      <c r="O346">
        <f>SUMIFS(COT!F:F,COT!$A:$A,YEAR(daily!$A346),COT!$B:$B,WEEKNUM(daily!$A346))</f>
        <v>16354</v>
      </c>
      <c r="P346">
        <f>SUMIFS(COT!G:G,COT!$A:$A,YEAR(daily!$A346),COT!$B:$B,WEEKNUM(daily!$A346))</f>
        <v>62392</v>
      </c>
      <c r="Q346">
        <f>SUMIFS(COT!H:H,COT!$A:$A,YEAR(daily!$A346),COT!$B:$B,WEEKNUM(daily!$A346))</f>
        <v>41348</v>
      </c>
      <c r="R346">
        <f>SUMIFS(COT!I:I,COT!$A:$A,YEAR(daily!$A346),COT!$B:$B,WEEKNUM(daily!$A346))</f>
        <v>365402</v>
      </c>
      <c r="S346">
        <f>SUMIFS(COT!J:J,COT!$A:$A,YEAR(daily!$A346),COT!$B:$B,WEEKNUM(daily!$A346))</f>
        <v>298677</v>
      </c>
      <c r="T346">
        <f>SUMIFS(COT!K:K,COT!$A:$A,YEAR(daily!$A346),COT!$B:$B,WEEKNUM(daily!$A346))</f>
        <v>30839</v>
      </c>
      <c r="U346">
        <f>SUMIFS(COT!L:L,COT!$A:$A,YEAR(daily!$A346),COT!$B:$B,WEEKNUM(daily!$A346))</f>
        <v>51526</v>
      </c>
      <c r="V346">
        <f>SUMIFS(COT!M:M,COT!$A:$A,YEAR(daily!$A346),COT!$B:$B,WEEKNUM(daily!$A346))</f>
        <v>19</v>
      </c>
      <c r="W346">
        <f>SUMIFS(COT!N:N,COT!$A:$A,YEAR(daily!$A346),COT!$B:$B,WEEKNUM(daily!$A346))</f>
        <v>44</v>
      </c>
      <c r="X346">
        <f>SUMIFS(COT!O:O,COT!$A:$A,YEAR(daily!$A346),COT!$B:$B,WEEKNUM(daily!$A346))</f>
        <v>37</v>
      </c>
      <c r="Y346">
        <f>SUMIFS(COT!P:P,COT!$A:$A,YEAR(daily!$A346),COT!$B:$B,WEEKNUM(daily!$A346))</f>
        <v>75</v>
      </c>
      <c r="Z346">
        <f>SUMIFS(COT!Q:Q,COT!$A:$A,YEAR(daily!$A346),COT!$B:$B,WEEKNUM(daily!$A346))</f>
        <v>74</v>
      </c>
      <c r="AA346">
        <f>SUMIFS(Saudi!B:B,Saudi!$A:$A,YEAR(daily!$A346))</f>
        <v>228.1</v>
      </c>
      <c r="AB346">
        <f>SUMIFS(Saudi!C:C,Saudi!$A:$A,YEAR(daily!$A346))</f>
        <v>255.071</v>
      </c>
      <c r="AC346">
        <f>SUMIFS(Saudi!F:F,Saudi!$A:$A,YEAR(daily!$A346))</f>
        <v>3342115</v>
      </c>
      <c r="AD346">
        <f>SUMIFS(Saudi!G:G,Saudi!$A:$A,YEAR(daily!$A346))</f>
        <v>25.930138412250688</v>
      </c>
      <c r="AE346">
        <f>SUMIFS(Saudi!H:H,Saudi!$A:$A,YEAR(daily!$A346))</f>
        <v>86661504.539659202</v>
      </c>
      <c r="AF346" s="5">
        <f t="shared" si="10"/>
        <v>7</v>
      </c>
      <c r="AG346" s="5">
        <f t="shared" si="11"/>
        <v>2001</v>
      </c>
    </row>
    <row r="347" spans="1:33">
      <c r="A347" s="3">
        <v>37089</v>
      </c>
      <c r="B347" s="1">
        <v>49300</v>
      </c>
      <c r="C347" s="1">
        <v>50047</v>
      </c>
      <c r="D347" s="1">
        <v>30611</v>
      </c>
      <c r="E347" s="1">
        <v>25.57</v>
      </c>
      <c r="F347" s="1">
        <v>25.59</v>
      </c>
      <c r="G347" s="1">
        <v>25.59</v>
      </c>
      <c r="H347" s="2">
        <v>46.6</v>
      </c>
      <c r="I347" s="2">
        <v>27</v>
      </c>
      <c r="J347" s="2">
        <v>76.7</v>
      </c>
      <c r="K347" s="2">
        <v>76.8</v>
      </c>
      <c r="L347">
        <f>SUMIFS(US!B:B,US!$D:$D,YEAR(daily!$A347),US!$E:$E,MONTH(daily!$A347))</f>
        <v>8966</v>
      </c>
      <c r="M347">
        <f>SUMIFS(US!C:C,US!$D:$D,YEAR(daily!$A347),US!$E:$E,MONTH(daily!$A347))</f>
        <v>19919</v>
      </c>
      <c r="N347">
        <f>SUMIFS(COT!E:E,COT!$A:$A,YEAR(daily!$A347),COT!$B:$B,WEEKNUM(daily!$A347))</f>
        <v>453943</v>
      </c>
      <c r="O347">
        <f>SUMIFS(COT!F:F,COT!$A:$A,YEAR(daily!$A347),COT!$B:$B,WEEKNUM(daily!$A347))</f>
        <v>16354</v>
      </c>
      <c r="P347">
        <f>SUMIFS(COT!G:G,COT!$A:$A,YEAR(daily!$A347),COT!$B:$B,WEEKNUM(daily!$A347))</f>
        <v>62392</v>
      </c>
      <c r="Q347">
        <f>SUMIFS(COT!H:H,COT!$A:$A,YEAR(daily!$A347),COT!$B:$B,WEEKNUM(daily!$A347))</f>
        <v>41348</v>
      </c>
      <c r="R347">
        <f>SUMIFS(COT!I:I,COT!$A:$A,YEAR(daily!$A347),COT!$B:$B,WEEKNUM(daily!$A347))</f>
        <v>365402</v>
      </c>
      <c r="S347">
        <f>SUMIFS(COT!J:J,COT!$A:$A,YEAR(daily!$A347),COT!$B:$B,WEEKNUM(daily!$A347))</f>
        <v>298677</v>
      </c>
      <c r="T347">
        <f>SUMIFS(COT!K:K,COT!$A:$A,YEAR(daily!$A347),COT!$B:$B,WEEKNUM(daily!$A347))</f>
        <v>30839</v>
      </c>
      <c r="U347">
        <f>SUMIFS(COT!L:L,COT!$A:$A,YEAR(daily!$A347),COT!$B:$B,WEEKNUM(daily!$A347))</f>
        <v>51526</v>
      </c>
      <c r="V347">
        <f>SUMIFS(COT!M:M,COT!$A:$A,YEAR(daily!$A347),COT!$B:$B,WEEKNUM(daily!$A347))</f>
        <v>19</v>
      </c>
      <c r="W347">
        <f>SUMIFS(COT!N:N,COT!$A:$A,YEAR(daily!$A347),COT!$B:$B,WEEKNUM(daily!$A347))</f>
        <v>44</v>
      </c>
      <c r="X347">
        <f>SUMIFS(COT!O:O,COT!$A:$A,YEAR(daily!$A347),COT!$B:$B,WEEKNUM(daily!$A347))</f>
        <v>37</v>
      </c>
      <c r="Y347">
        <f>SUMIFS(COT!P:P,COT!$A:$A,YEAR(daily!$A347),COT!$B:$B,WEEKNUM(daily!$A347))</f>
        <v>75</v>
      </c>
      <c r="Z347">
        <f>SUMIFS(COT!Q:Q,COT!$A:$A,YEAR(daily!$A347),COT!$B:$B,WEEKNUM(daily!$A347))</f>
        <v>74</v>
      </c>
      <c r="AA347">
        <f>SUMIFS(Saudi!B:B,Saudi!$A:$A,YEAR(daily!$A347))</f>
        <v>228.1</v>
      </c>
      <c r="AB347">
        <f>SUMIFS(Saudi!C:C,Saudi!$A:$A,YEAR(daily!$A347))</f>
        <v>255.071</v>
      </c>
      <c r="AC347">
        <f>SUMIFS(Saudi!F:F,Saudi!$A:$A,YEAR(daily!$A347))</f>
        <v>3342115</v>
      </c>
      <c r="AD347">
        <f>SUMIFS(Saudi!G:G,Saudi!$A:$A,YEAR(daily!$A347))</f>
        <v>25.930138412250688</v>
      </c>
      <c r="AE347">
        <f>SUMIFS(Saudi!H:H,Saudi!$A:$A,YEAR(daily!$A347))</f>
        <v>86661504.539659202</v>
      </c>
      <c r="AF347" s="5">
        <f t="shared" si="10"/>
        <v>7</v>
      </c>
      <c r="AG347" s="5">
        <f t="shared" si="11"/>
        <v>2001</v>
      </c>
    </row>
    <row r="348" spans="1:33">
      <c r="A348" s="3">
        <v>37090</v>
      </c>
      <c r="B348" s="1">
        <v>42850</v>
      </c>
      <c r="C348" s="1">
        <v>51277</v>
      </c>
      <c r="D348" s="1">
        <v>30151</v>
      </c>
      <c r="E348" s="1">
        <v>24.89</v>
      </c>
      <c r="F348" s="1">
        <v>24.97</v>
      </c>
      <c r="G348" s="1">
        <v>25</v>
      </c>
      <c r="H348" s="2">
        <v>46.6</v>
      </c>
      <c r="I348" s="2">
        <v>27</v>
      </c>
      <c r="J348" s="2">
        <v>76.7</v>
      </c>
      <c r="K348" s="2">
        <v>76.8</v>
      </c>
      <c r="L348">
        <f>SUMIFS(US!B:B,US!$D:$D,YEAR(daily!$A348),US!$E:$E,MONTH(daily!$A348))</f>
        <v>8966</v>
      </c>
      <c r="M348">
        <f>SUMIFS(US!C:C,US!$D:$D,YEAR(daily!$A348),US!$E:$E,MONTH(daily!$A348))</f>
        <v>19919</v>
      </c>
      <c r="N348">
        <f>SUMIFS(COT!E:E,COT!$A:$A,YEAR(daily!$A348),COT!$B:$B,WEEKNUM(daily!$A348))</f>
        <v>453943</v>
      </c>
      <c r="O348">
        <f>SUMIFS(COT!F:F,COT!$A:$A,YEAR(daily!$A348),COT!$B:$B,WEEKNUM(daily!$A348))</f>
        <v>16354</v>
      </c>
      <c r="P348">
        <f>SUMIFS(COT!G:G,COT!$A:$A,YEAR(daily!$A348),COT!$B:$B,WEEKNUM(daily!$A348))</f>
        <v>62392</v>
      </c>
      <c r="Q348">
        <f>SUMIFS(COT!H:H,COT!$A:$A,YEAR(daily!$A348),COT!$B:$B,WEEKNUM(daily!$A348))</f>
        <v>41348</v>
      </c>
      <c r="R348">
        <f>SUMIFS(COT!I:I,COT!$A:$A,YEAR(daily!$A348),COT!$B:$B,WEEKNUM(daily!$A348))</f>
        <v>365402</v>
      </c>
      <c r="S348">
        <f>SUMIFS(COT!J:J,COT!$A:$A,YEAR(daily!$A348),COT!$B:$B,WEEKNUM(daily!$A348))</f>
        <v>298677</v>
      </c>
      <c r="T348">
        <f>SUMIFS(COT!K:K,COT!$A:$A,YEAR(daily!$A348),COT!$B:$B,WEEKNUM(daily!$A348))</f>
        <v>30839</v>
      </c>
      <c r="U348">
        <f>SUMIFS(COT!L:L,COT!$A:$A,YEAR(daily!$A348),COT!$B:$B,WEEKNUM(daily!$A348))</f>
        <v>51526</v>
      </c>
      <c r="V348">
        <f>SUMIFS(COT!M:M,COT!$A:$A,YEAR(daily!$A348),COT!$B:$B,WEEKNUM(daily!$A348))</f>
        <v>19</v>
      </c>
      <c r="W348">
        <f>SUMIFS(COT!N:N,COT!$A:$A,YEAR(daily!$A348),COT!$B:$B,WEEKNUM(daily!$A348))</f>
        <v>44</v>
      </c>
      <c r="X348">
        <f>SUMIFS(COT!O:O,COT!$A:$A,YEAR(daily!$A348),COT!$B:$B,WEEKNUM(daily!$A348))</f>
        <v>37</v>
      </c>
      <c r="Y348">
        <f>SUMIFS(COT!P:P,COT!$A:$A,YEAR(daily!$A348),COT!$B:$B,WEEKNUM(daily!$A348))</f>
        <v>75</v>
      </c>
      <c r="Z348">
        <f>SUMIFS(COT!Q:Q,COT!$A:$A,YEAR(daily!$A348),COT!$B:$B,WEEKNUM(daily!$A348))</f>
        <v>74</v>
      </c>
      <c r="AA348">
        <f>SUMIFS(Saudi!B:B,Saudi!$A:$A,YEAR(daily!$A348))</f>
        <v>228.1</v>
      </c>
      <c r="AB348">
        <f>SUMIFS(Saudi!C:C,Saudi!$A:$A,YEAR(daily!$A348))</f>
        <v>255.071</v>
      </c>
      <c r="AC348">
        <f>SUMIFS(Saudi!F:F,Saudi!$A:$A,YEAR(daily!$A348))</f>
        <v>3342115</v>
      </c>
      <c r="AD348">
        <f>SUMIFS(Saudi!G:G,Saudi!$A:$A,YEAR(daily!$A348))</f>
        <v>25.930138412250688</v>
      </c>
      <c r="AE348">
        <f>SUMIFS(Saudi!H:H,Saudi!$A:$A,YEAR(daily!$A348))</f>
        <v>86661504.539659202</v>
      </c>
      <c r="AF348" s="5">
        <f t="shared" si="10"/>
        <v>7</v>
      </c>
      <c r="AG348" s="5">
        <f t="shared" si="11"/>
        <v>2001</v>
      </c>
    </row>
    <row r="349" spans="1:33">
      <c r="A349" s="3">
        <v>37091</v>
      </c>
      <c r="B349" s="1">
        <v>35456</v>
      </c>
      <c r="C349" s="1">
        <v>51153</v>
      </c>
      <c r="D349" s="1">
        <v>30178</v>
      </c>
      <c r="E349" s="1">
        <v>24.7</v>
      </c>
      <c r="F349" s="1">
        <v>24.71</v>
      </c>
      <c r="G349" s="1">
        <v>24.73</v>
      </c>
      <c r="H349" s="2">
        <v>46.6</v>
      </c>
      <c r="I349" s="2">
        <v>27</v>
      </c>
      <c r="J349" s="2">
        <v>76.7</v>
      </c>
      <c r="K349" s="2">
        <v>76.8</v>
      </c>
      <c r="L349">
        <f>SUMIFS(US!B:B,US!$D:$D,YEAR(daily!$A349),US!$E:$E,MONTH(daily!$A349))</f>
        <v>8966</v>
      </c>
      <c r="M349">
        <f>SUMIFS(US!C:C,US!$D:$D,YEAR(daily!$A349),US!$E:$E,MONTH(daily!$A349))</f>
        <v>19919</v>
      </c>
      <c r="N349">
        <f>SUMIFS(COT!E:E,COT!$A:$A,YEAR(daily!$A349),COT!$B:$B,WEEKNUM(daily!$A349))</f>
        <v>453943</v>
      </c>
      <c r="O349">
        <f>SUMIFS(COT!F:F,COT!$A:$A,YEAR(daily!$A349),COT!$B:$B,WEEKNUM(daily!$A349))</f>
        <v>16354</v>
      </c>
      <c r="P349">
        <f>SUMIFS(COT!G:G,COT!$A:$A,YEAR(daily!$A349),COT!$B:$B,WEEKNUM(daily!$A349))</f>
        <v>62392</v>
      </c>
      <c r="Q349">
        <f>SUMIFS(COT!H:H,COT!$A:$A,YEAR(daily!$A349),COT!$B:$B,WEEKNUM(daily!$A349))</f>
        <v>41348</v>
      </c>
      <c r="R349">
        <f>SUMIFS(COT!I:I,COT!$A:$A,YEAR(daily!$A349),COT!$B:$B,WEEKNUM(daily!$A349))</f>
        <v>365402</v>
      </c>
      <c r="S349">
        <f>SUMIFS(COT!J:J,COT!$A:$A,YEAR(daily!$A349),COT!$B:$B,WEEKNUM(daily!$A349))</f>
        <v>298677</v>
      </c>
      <c r="T349">
        <f>SUMIFS(COT!K:K,COT!$A:$A,YEAR(daily!$A349),COT!$B:$B,WEEKNUM(daily!$A349))</f>
        <v>30839</v>
      </c>
      <c r="U349">
        <f>SUMIFS(COT!L:L,COT!$A:$A,YEAR(daily!$A349),COT!$B:$B,WEEKNUM(daily!$A349))</f>
        <v>51526</v>
      </c>
      <c r="V349">
        <f>SUMIFS(COT!M:M,COT!$A:$A,YEAR(daily!$A349),COT!$B:$B,WEEKNUM(daily!$A349))</f>
        <v>19</v>
      </c>
      <c r="W349">
        <f>SUMIFS(COT!N:N,COT!$A:$A,YEAR(daily!$A349),COT!$B:$B,WEEKNUM(daily!$A349))</f>
        <v>44</v>
      </c>
      <c r="X349">
        <f>SUMIFS(COT!O:O,COT!$A:$A,YEAR(daily!$A349),COT!$B:$B,WEEKNUM(daily!$A349))</f>
        <v>37</v>
      </c>
      <c r="Y349">
        <f>SUMIFS(COT!P:P,COT!$A:$A,YEAR(daily!$A349),COT!$B:$B,WEEKNUM(daily!$A349))</f>
        <v>75</v>
      </c>
      <c r="Z349">
        <f>SUMIFS(COT!Q:Q,COT!$A:$A,YEAR(daily!$A349),COT!$B:$B,WEEKNUM(daily!$A349))</f>
        <v>74</v>
      </c>
      <c r="AA349">
        <f>SUMIFS(Saudi!B:B,Saudi!$A:$A,YEAR(daily!$A349))</f>
        <v>228.1</v>
      </c>
      <c r="AB349">
        <f>SUMIFS(Saudi!C:C,Saudi!$A:$A,YEAR(daily!$A349))</f>
        <v>255.071</v>
      </c>
      <c r="AC349">
        <f>SUMIFS(Saudi!F:F,Saudi!$A:$A,YEAR(daily!$A349))</f>
        <v>3342115</v>
      </c>
      <c r="AD349">
        <f>SUMIFS(Saudi!G:G,Saudi!$A:$A,YEAR(daily!$A349))</f>
        <v>25.930138412250688</v>
      </c>
      <c r="AE349">
        <f>SUMIFS(Saudi!H:H,Saudi!$A:$A,YEAR(daily!$A349))</f>
        <v>86661504.539659202</v>
      </c>
      <c r="AF349" s="5">
        <f t="shared" si="10"/>
        <v>7</v>
      </c>
      <c r="AG349" s="5">
        <f t="shared" si="11"/>
        <v>2001</v>
      </c>
    </row>
    <row r="350" spans="1:33">
      <c r="A350" s="3">
        <v>37092</v>
      </c>
      <c r="B350" s="1">
        <v>24600</v>
      </c>
      <c r="C350" s="1">
        <v>53969</v>
      </c>
      <c r="D350" s="1">
        <v>31398</v>
      </c>
      <c r="E350" s="1">
        <v>25.59</v>
      </c>
      <c r="F350" s="1">
        <v>25.7</v>
      </c>
      <c r="G350" s="1">
        <v>25.66</v>
      </c>
      <c r="H350" s="2">
        <v>46.6</v>
      </c>
      <c r="I350" s="2">
        <v>27</v>
      </c>
      <c r="J350" s="2">
        <v>76.7</v>
      </c>
      <c r="K350" s="2">
        <v>76.8</v>
      </c>
      <c r="L350">
        <f>SUMIFS(US!B:B,US!$D:$D,YEAR(daily!$A350),US!$E:$E,MONTH(daily!$A350))</f>
        <v>8966</v>
      </c>
      <c r="M350">
        <f>SUMIFS(US!C:C,US!$D:$D,YEAR(daily!$A350),US!$E:$E,MONTH(daily!$A350))</f>
        <v>19919</v>
      </c>
      <c r="N350">
        <f>SUMIFS(COT!E:E,COT!$A:$A,YEAR(daily!$A350),COT!$B:$B,WEEKNUM(daily!$A350))</f>
        <v>453943</v>
      </c>
      <c r="O350">
        <f>SUMIFS(COT!F:F,COT!$A:$A,YEAR(daily!$A350),COT!$B:$B,WEEKNUM(daily!$A350))</f>
        <v>16354</v>
      </c>
      <c r="P350">
        <f>SUMIFS(COT!G:G,COT!$A:$A,YEAR(daily!$A350),COT!$B:$B,WEEKNUM(daily!$A350))</f>
        <v>62392</v>
      </c>
      <c r="Q350">
        <f>SUMIFS(COT!H:H,COT!$A:$A,YEAR(daily!$A350),COT!$B:$B,WEEKNUM(daily!$A350))</f>
        <v>41348</v>
      </c>
      <c r="R350">
        <f>SUMIFS(COT!I:I,COT!$A:$A,YEAR(daily!$A350),COT!$B:$B,WEEKNUM(daily!$A350))</f>
        <v>365402</v>
      </c>
      <c r="S350">
        <f>SUMIFS(COT!J:J,COT!$A:$A,YEAR(daily!$A350),COT!$B:$B,WEEKNUM(daily!$A350))</f>
        <v>298677</v>
      </c>
      <c r="T350">
        <f>SUMIFS(COT!K:K,COT!$A:$A,YEAR(daily!$A350),COT!$B:$B,WEEKNUM(daily!$A350))</f>
        <v>30839</v>
      </c>
      <c r="U350">
        <f>SUMIFS(COT!L:L,COT!$A:$A,YEAR(daily!$A350),COT!$B:$B,WEEKNUM(daily!$A350))</f>
        <v>51526</v>
      </c>
      <c r="V350">
        <f>SUMIFS(COT!M:M,COT!$A:$A,YEAR(daily!$A350),COT!$B:$B,WEEKNUM(daily!$A350))</f>
        <v>19</v>
      </c>
      <c r="W350">
        <f>SUMIFS(COT!N:N,COT!$A:$A,YEAR(daily!$A350),COT!$B:$B,WEEKNUM(daily!$A350))</f>
        <v>44</v>
      </c>
      <c r="X350">
        <f>SUMIFS(COT!O:O,COT!$A:$A,YEAR(daily!$A350),COT!$B:$B,WEEKNUM(daily!$A350))</f>
        <v>37</v>
      </c>
      <c r="Y350">
        <f>SUMIFS(COT!P:P,COT!$A:$A,YEAR(daily!$A350),COT!$B:$B,WEEKNUM(daily!$A350))</f>
        <v>75</v>
      </c>
      <c r="Z350">
        <f>SUMIFS(COT!Q:Q,COT!$A:$A,YEAR(daily!$A350),COT!$B:$B,WEEKNUM(daily!$A350))</f>
        <v>74</v>
      </c>
      <c r="AA350">
        <f>SUMIFS(Saudi!B:B,Saudi!$A:$A,YEAR(daily!$A350))</f>
        <v>228.1</v>
      </c>
      <c r="AB350">
        <f>SUMIFS(Saudi!C:C,Saudi!$A:$A,YEAR(daily!$A350))</f>
        <v>255.071</v>
      </c>
      <c r="AC350">
        <f>SUMIFS(Saudi!F:F,Saudi!$A:$A,YEAR(daily!$A350))</f>
        <v>3342115</v>
      </c>
      <c r="AD350">
        <f>SUMIFS(Saudi!G:G,Saudi!$A:$A,YEAR(daily!$A350))</f>
        <v>25.930138412250688</v>
      </c>
      <c r="AE350">
        <f>SUMIFS(Saudi!H:H,Saudi!$A:$A,YEAR(daily!$A350))</f>
        <v>86661504.539659202</v>
      </c>
      <c r="AF350" s="5">
        <f t="shared" si="10"/>
        <v>7</v>
      </c>
      <c r="AG350" s="5">
        <f t="shared" si="11"/>
        <v>2001</v>
      </c>
    </row>
    <row r="351" spans="1:33">
      <c r="A351" s="3">
        <v>37095</v>
      </c>
      <c r="B351" s="1">
        <v>135412</v>
      </c>
      <c r="C351" s="1">
        <v>31780</v>
      </c>
      <c r="D351" s="1">
        <v>45170</v>
      </c>
      <c r="E351" s="1">
        <v>26.12</v>
      </c>
      <c r="F351" s="1">
        <v>25.76</v>
      </c>
      <c r="G351" s="1">
        <v>25.69</v>
      </c>
      <c r="H351" s="2">
        <v>46.6</v>
      </c>
      <c r="I351" s="2">
        <v>27</v>
      </c>
      <c r="J351" s="2">
        <v>76.7</v>
      </c>
      <c r="K351" s="2">
        <v>76.8</v>
      </c>
      <c r="L351">
        <f>SUMIFS(US!B:B,US!$D:$D,YEAR(daily!$A351),US!$E:$E,MONTH(daily!$A351))</f>
        <v>8966</v>
      </c>
      <c r="M351">
        <f>SUMIFS(US!C:C,US!$D:$D,YEAR(daily!$A351),US!$E:$E,MONTH(daily!$A351))</f>
        <v>19919</v>
      </c>
      <c r="N351">
        <f>SUMIFS(COT!E:E,COT!$A:$A,YEAR(daily!$A351),COT!$B:$B,WEEKNUM(daily!$A351))</f>
        <v>437129</v>
      </c>
      <c r="O351">
        <f>SUMIFS(COT!F:F,COT!$A:$A,YEAR(daily!$A351),COT!$B:$B,WEEKNUM(daily!$A351))</f>
        <v>13861</v>
      </c>
      <c r="P351">
        <f>SUMIFS(COT!G:G,COT!$A:$A,YEAR(daily!$A351),COT!$B:$B,WEEKNUM(daily!$A351))</f>
        <v>63619</v>
      </c>
      <c r="Q351">
        <f>SUMIFS(COT!H:H,COT!$A:$A,YEAR(daily!$A351),COT!$B:$B,WEEKNUM(daily!$A351))</f>
        <v>44462</v>
      </c>
      <c r="R351">
        <f>SUMIFS(COT!I:I,COT!$A:$A,YEAR(daily!$A351),COT!$B:$B,WEEKNUM(daily!$A351))</f>
        <v>346772</v>
      </c>
      <c r="S351">
        <f>SUMIFS(COT!J:J,COT!$A:$A,YEAR(daily!$A351),COT!$B:$B,WEEKNUM(daily!$A351))</f>
        <v>276690</v>
      </c>
      <c r="T351">
        <f>SUMIFS(COT!K:K,COT!$A:$A,YEAR(daily!$A351),COT!$B:$B,WEEKNUM(daily!$A351))</f>
        <v>32034</v>
      </c>
      <c r="U351">
        <f>SUMIFS(COT!L:L,COT!$A:$A,YEAR(daily!$A351),COT!$B:$B,WEEKNUM(daily!$A351))</f>
        <v>52358</v>
      </c>
      <c r="V351">
        <f>SUMIFS(COT!M:M,COT!$A:$A,YEAR(daily!$A351),COT!$B:$B,WEEKNUM(daily!$A351))</f>
        <v>21</v>
      </c>
      <c r="W351">
        <f>SUMIFS(COT!N:N,COT!$A:$A,YEAR(daily!$A351),COT!$B:$B,WEEKNUM(daily!$A351))</f>
        <v>45</v>
      </c>
      <c r="X351">
        <f>SUMIFS(COT!O:O,COT!$A:$A,YEAR(daily!$A351),COT!$B:$B,WEEKNUM(daily!$A351))</f>
        <v>34</v>
      </c>
      <c r="Y351">
        <f>SUMIFS(COT!P:P,COT!$A:$A,YEAR(daily!$A351),COT!$B:$B,WEEKNUM(daily!$A351))</f>
        <v>70</v>
      </c>
      <c r="Z351">
        <f>SUMIFS(COT!Q:Q,COT!$A:$A,YEAR(daily!$A351),COT!$B:$B,WEEKNUM(daily!$A351))</f>
        <v>73</v>
      </c>
      <c r="AA351">
        <f>SUMIFS(Saudi!B:B,Saudi!$A:$A,YEAR(daily!$A351))</f>
        <v>228.1</v>
      </c>
      <c r="AB351">
        <f>SUMIFS(Saudi!C:C,Saudi!$A:$A,YEAR(daily!$A351))</f>
        <v>255.071</v>
      </c>
      <c r="AC351">
        <f>SUMIFS(Saudi!F:F,Saudi!$A:$A,YEAR(daily!$A351))</f>
        <v>3342115</v>
      </c>
      <c r="AD351">
        <f>SUMIFS(Saudi!G:G,Saudi!$A:$A,YEAR(daily!$A351))</f>
        <v>25.930138412250688</v>
      </c>
      <c r="AE351">
        <f>SUMIFS(Saudi!H:H,Saudi!$A:$A,YEAR(daily!$A351))</f>
        <v>86661504.539659202</v>
      </c>
      <c r="AF351" s="5">
        <f t="shared" si="10"/>
        <v>7</v>
      </c>
      <c r="AG351" s="5">
        <f t="shared" si="11"/>
        <v>2001</v>
      </c>
    </row>
    <row r="352" spans="1:33">
      <c r="A352" s="3">
        <v>37096</v>
      </c>
      <c r="B352" s="1">
        <v>134391</v>
      </c>
      <c r="C352" s="1">
        <v>31803</v>
      </c>
      <c r="D352" s="1">
        <v>46295</v>
      </c>
      <c r="E352" s="1">
        <v>26.31</v>
      </c>
      <c r="F352" s="1">
        <v>25.79</v>
      </c>
      <c r="G352" s="1">
        <v>25.69</v>
      </c>
      <c r="H352" s="2">
        <v>46.6</v>
      </c>
      <c r="I352" s="2">
        <v>27</v>
      </c>
      <c r="J352" s="2">
        <v>76.7</v>
      </c>
      <c r="K352" s="2">
        <v>76.8</v>
      </c>
      <c r="L352">
        <f>SUMIFS(US!B:B,US!$D:$D,YEAR(daily!$A352),US!$E:$E,MONTH(daily!$A352))</f>
        <v>8966</v>
      </c>
      <c r="M352">
        <f>SUMIFS(US!C:C,US!$D:$D,YEAR(daily!$A352),US!$E:$E,MONTH(daily!$A352))</f>
        <v>19919</v>
      </c>
      <c r="N352">
        <f>SUMIFS(COT!E:E,COT!$A:$A,YEAR(daily!$A352),COT!$B:$B,WEEKNUM(daily!$A352))</f>
        <v>437129</v>
      </c>
      <c r="O352">
        <f>SUMIFS(COT!F:F,COT!$A:$A,YEAR(daily!$A352),COT!$B:$B,WEEKNUM(daily!$A352))</f>
        <v>13861</v>
      </c>
      <c r="P352">
        <f>SUMIFS(COT!G:G,COT!$A:$A,YEAR(daily!$A352),COT!$B:$B,WEEKNUM(daily!$A352))</f>
        <v>63619</v>
      </c>
      <c r="Q352">
        <f>SUMIFS(COT!H:H,COT!$A:$A,YEAR(daily!$A352),COT!$B:$B,WEEKNUM(daily!$A352))</f>
        <v>44462</v>
      </c>
      <c r="R352">
        <f>SUMIFS(COT!I:I,COT!$A:$A,YEAR(daily!$A352),COT!$B:$B,WEEKNUM(daily!$A352))</f>
        <v>346772</v>
      </c>
      <c r="S352">
        <f>SUMIFS(COT!J:J,COT!$A:$A,YEAR(daily!$A352),COT!$B:$B,WEEKNUM(daily!$A352))</f>
        <v>276690</v>
      </c>
      <c r="T352">
        <f>SUMIFS(COT!K:K,COT!$A:$A,YEAR(daily!$A352),COT!$B:$B,WEEKNUM(daily!$A352))</f>
        <v>32034</v>
      </c>
      <c r="U352">
        <f>SUMIFS(COT!L:L,COT!$A:$A,YEAR(daily!$A352),COT!$B:$B,WEEKNUM(daily!$A352))</f>
        <v>52358</v>
      </c>
      <c r="V352">
        <f>SUMIFS(COT!M:M,COT!$A:$A,YEAR(daily!$A352),COT!$B:$B,WEEKNUM(daily!$A352))</f>
        <v>21</v>
      </c>
      <c r="W352">
        <f>SUMIFS(COT!N:N,COT!$A:$A,YEAR(daily!$A352),COT!$B:$B,WEEKNUM(daily!$A352))</f>
        <v>45</v>
      </c>
      <c r="X352">
        <f>SUMIFS(COT!O:O,COT!$A:$A,YEAR(daily!$A352),COT!$B:$B,WEEKNUM(daily!$A352))</f>
        <v>34</v>
      </c>
      <c r="Y352">
        <f>SUMIFS(COT!P:P,COT!$A:$A,YEAR(daily!$A352),COT!$B:$B,WEEKNUM(daily!$A352))</f>
        <v>70</v>
      </c>
      <c r="Z352">
        <f>SUMIFS(COT!Q:Q,COT!$A:$A,YEAR(daily!$A352),COT!$B:$B,WEEKNUM(daily!$A352))</f>
        <v>73</v>
      </c>
      <c r="AA352">
        <f>SUMIFS(Saudi!B:B,Saudi!$A:$A,YEAR(daily!$A352))</f>
        <v>228.1</v>
      </c>
      <c r="AB352">
        <f>SUMIFS(Saudi!C:C,Saudi!$A:$A,YEAR(daily!$A352))</f>
        <v>255.071</v>
      </c>
      <c r="AC352">
        <f>SUMIFS(Saudi!F:F,Saudi!$A:$A,YEAR(daily!$A352))</f>
        <v>3342115</v>
      </c>
      <c r="AD352">
        <f>SUMIFS(Saudi!G:G,Saudi!$A:$A,YEAR(daily!$A352))</f>
        <v>25.930138412250688</v>
      </c>
      <c r="AE352">
        <f>SUMIFS(Saudi!H:H,Saudi!$A:$A,YEAR(daily!$A352))</f>
        <v>86661504.539659202</v>
      </c>
      <c r="AF352" s="5">
        <f t="shared" si="10"/>
        <v>7</v>
      </c>
      <c r="AG352" s="5">
        <f t="shared" si="11"/>
        <v>2001</v>
      </c>
    </row>
    <row r="353" spans="1:33">
      <c r="A353" s="3">
        <v>37097</v>
      </c>
      <c r="B353" s="1">
        <v>127441</v>
      </c>
      <c r="C353" s="1">
        <v>32851</v>
      </c>
      <c r="D353" s="1">
        <v>46318</v>
      </c>
      <c r="E353" s="1">
        <v>26.84</v>
      </c>
      <c r="F353" s="1">
        <v>26.26</v>
      </c>
      <c r="G353" s="1">
        <v>26.09</v>
      </c>
      <c r="H353" s="2">
        <v>46.6</v>
      </c>
      <c r="I353" s="2">
        <v>27</v>
      </c>
      <c r="J353" s="2">
        <v>76.7</v>
      </c>
      <c r="K353" s="2">
        <v>76.8</v>
      </c>
      <c r="L353">
        <f>SUMIFS(US!B:B,US!$D:$D,YEAR(daily!$A353),US!$E:$E,MONTH(daily!$A353))</f>
        <v>8966</v>
      </c>
      <c r="M353">
        <f>SUMIFS(US!C:C,US!$D:$D,YEAR(daily!$A353),US!$E:$E,MONTH(daily!$A353))</f>
        <v>19919</v>
      </c>
      <c r="N353">
        <f>SUMIFS(COT!E:E,COT!$A:$A,YEAR(daily!$A353),COT!$B:$B,WEEKNUM(daily!$A353))</f>
        <v>437129</v>
      </c>
      <c r="O353">
        <f>SUMIFS(COT!F:F,COT!$A:$A,YEAR(daily!$A353),COT!$B:$B,WEEKNUM(daily!$A353))</f>
        <v>13861</v>
      </c>
      <c r="P353">
        <f>SUMIFS(COT!G:G,COT!$A:$A,YEAR(daily!$A353),COT!$B:$B,WEEKNUM(daily!$A353))</f>
        <v>63619</v>
      </c>
      <c r="Q353">
        <f>SUMIFS(COT!H:H,COT!$A:$A,YEAR(daily!$A353),COT!$B:$B,WEEKNUM(daily!$A353))</f>
        <v>44462</v>
      </c>
      <c r="R353">
        <f>SUMIFS(COT!I:I,COT!$A:$A,YEAR(daily!$A353),COT!$B:$B,WEEKNUM(daily!$A353))</f>
        <v>346772</v>
      </c>
      <c r="S353">
        <f>SUMIFS(COT!J:J,COT!$A:$A,YEAR(daily!$A353),COT!$B:$B,WEEKNUM(daily!$A353))</f>
        <v>276690</v>
      </c>
      <c r="T353">
        <f>SUMIFS(COT!K:K,COT!$A:$A,YEAR(daily!$A353),COT!$B:$B,WEEKNUM(daily!$A353))</f>
        <v>32034</v>
      </c>
      <c r="U353">
        <f>SUMIFS(COT!L:L,COT!$A:$A,YEAR(daily!$A353),COT!$B:$B,WEEKNUM(daily!$A353))</f>
        <v>52358</v>
      </c>
      <c r="V353">
        <f>SUMIFS(COT!M:M,COT!$A:$A,YEAR(daily!$A353),COT!$B:$B,WEEKNUM(daily!$A353))</f>
        <v>21</v>
      </c>
      <c r="W353">
        <f>SUMIFS(COT!N:N,COT!$A:$A,YEAR(daily!$A353),COT!$B:$B,WEEKNUM(daily!$A353))</f>
        <v>45</v>
      </c>
      <c r="X353">
        <f>SUMIFS(COT!O:O,COT!$A:$A,YEAR(daily!$A353),COT!$B:$B,WEEKNUM(daily!$A353))</f>
        <v>34</v>
      </c>
      <c r="Y353">
        <f>SUMIFS(COT!P:P,COT!$A:$A,YEAR(daily!$A353),COT!$B:$B,WEEKNUM(daily!$A353))</f>
        <v>70</v>
      </c>
      <c r="Z353">
        <f>SUMIFS(COT!Q:Q,COT!$A:$A,YEAR(daily!$A353),COT!$B:$B,WEEKNUM(daily!$A353))</f>
        <v>73</v>
      </c>
      <c r="AA353">
        <f>SUMIFS(Saudi!B:B,Saudi!$A:$A,YEAR(daily!$A353))</f>
        <v>228.1</v>
      </c>
      <c r="AB353">
        <f>SUMIFS(Saudi!C:C,Saudi!$A:$A,YEAR(daily!$A353))</f>
        <v>255.071</v>
      </c>
      <c r="AC353">
        <f>SUMIFS(Saudi!F:F,Saudi!$A:$A,YEAR(daily!$A353))</f>
        <v>3342115</v>
      </c>
      <c r="AD353">
        <f>SUMIFS(Saudi!G:G,Saudi!$A:$A,YEAR(daily!$A353))</f>
        <v>25.930138412250688</v>
      </c>
      <c r="AE353">
        <f>SUMIFS(Saudi!H:H,Saudi!$A:$A,YEAR(daily!$A353))</f>
        <v>86661504.539659202</v>
      </c>
      <c r="AF353" s="5">
        <f t="shared" si="10"/>
        <v>7</v>
      </c>
      <c r="AG353" s="5">
        <f t="shared" si="11"/>
        <v>2001</v>
      </c>
    </row>
    <row r="354" spans="1:33">
      <c r="A354" s="3">
        <v>37098</v>
      </c>
      <c r="B354" s="1">
        <v>123421</v>
      </c>
      <c r="C354" s="1">
        <v>34953</v>
      </c>
      <c r="D354" s="1">
        <v>46267</v>
      </c>
      <c r="E354" s="1">
        <v>26.73</v>
      </c>
      <c r="F354" s="1">
        <v>26.19</v>
      </c>
      <c r="G354" s="1">
        <v>26.02</v>
      </c>
      <c r="H354" s="2">
        <v>46.6</v>
      </c>
      <c r="I354" s="2">
        <v>27</v>
      </c>
      <c r="J354" s="2">
        <v>76.7</v>
      </c>
      <c r="K354" s="2">
        <v>76.8</v>
      </c>
      <c r="L354">
        <f>SUMIFS(US!B:B,US!$D:$D,YEAR(daily!$A354),US!$E:$E,MONTH(daily!$A354))</f>
        <v>8966</v>
      </c>
      <c r="M354">
        <f>SUMIFS(US!C:C,US!$D:$D,YEAR(daily!$A354),US!$E:$E,MONTH(daily!$A354))</f>
        <v>19919</v>
      </c>
      <c r="N354">
        <f>SUMIFS(COT!E:E,COT!$A:$A,YEAR(daily!$A354),COT!$B:$B,WEEKNUM(daily!$A354))</f>
        <v>437129</v>
      </c>
      <c r="O354">
        <f>SUMIFS(COT!F:F,COT!$A:$A,YEAR(daily!$A354),COT!$B:$B,WEEKNUM(daily!$A354))</f>
        <v>13861</v>
      </c>
      <c r="P354">
        <f>SUMIFS(COT!G:G,COT!$A:$A,YEAR(daily!$A354),COT!$B:$B,WEEKNUM(daily!$A354))</f>
        <v>63619</v>
      </c>
      <c r="Q354">
        <f>SUMIFS(COT!H:H,COT!$A:$A,YEAR(daily!$A354),COT!$B:$B,WEEKNUM(daily!$A354))</f>
        <v>44462</v>
      </c>
      <c r="R354">
        <f>SUMIFS(COT!I:I,COT!$A:$A,YEAR(daily!$A354),COT!$B:$B,WEEKNUM(daily!$A354))</f>
        <v>346772</v>
      </c>
      <c r="S354">
        <f>SUMIFS(COT!J:J,COT!$A:$A,YEAR(daily!$A354),COT!$B:$B,WEEKNUM(daily!$A354))</f>
        <v>276690</v>
      </c>
      <c r="T354">
        <f>SUMIFS(COT!K:K,COT!$A:$A,YEAR(daily!$A354),COT!$B:$B,WEEKNUM(daily!$A354))</f>
        <v>32034</v>
      </c>
      <c r="U354">
        <f>SUMIFS(COT!L:L,COT!$A:$A,YEAR(daily!$A354),COT!$B:$B,WEEKNUM(daily!$A354))</f>
        <v>52358</v>
      </c>
      <c r="V354">
        <f>SUMIFS(COT!M:M,COT!$A:$A,YEAR(daily!$A354),COT!$B:$B,WEEKNUM(daily!$A354))</f>
        <v>21</v>
      </c>
      <c r="W354">
        <f>SUMIFS(COT!N:N,COT!$A:$A,YEAR(daily!$A354),COT!$B:$B,WEEKNUM(daily!$A354))</f>
        <v>45</v>
      </c>
      <c r="X354">
        <f>SUMIFS(COT!O:O,COT!$A:$A,YEAR(daily!$A354),COT!$B:$B,WEEKNUM(daily!$A354))</f>
        <v>34</v>
      </c>
      <c r="Y354">
        <f>SUMIFS(COT!P:P,COT!$A:$A,YEAR(daily!$A354),COT!$B:$B,WEEKNUM(daily!$A354))</f>
        <v>70</v>
      </c>
      <c r="Z354">
        <f>SUMIFS(COT!Q:Q,COT!$A:$A,YEAR(daily!$A354),COT!$B:$B,WEEKNUM(daily!$A354))</f>
        <v>73</v>
      </c>
      <c r="AA354">
        <f>SUMIFS(Saudi!B:B,Saudi!$A:$A,YEAR(daily!$A354))</f>
        <v>228.1</v>
      </c>
      <c r="AB354">
        <f>SUMIFS(Saudi!C:C,Saudi!$A:$A,YEAR(daily!$A354))</f>
        <v>255.071</v>
      </c>
      <c r="AC354">
        <f>SUMIFS(Saudi!F:F,Saudi!$A:$A,YEAR(daily!$A354))</f>
        <v>3342115</v>
      </c>
      <c r="AD354">
        <f>SUMIFS(Saudi!G:G,Saudi!$A:$A,YEAR(daily!$A354))</f>
        <v>25.930138412250688</v>
      </c>
      <c r="AE354">
        <f>SUMIFS(Saudi!H:H,Saudi!$A:$A,YEAR(daily!$A354))</f>
        <v>86661504.539659202</v>
      </c>
      <c r="AF354" s="5">
        <f t="shared" si="10"/>
        <v>7</v>
      </c>
      <c r="AG354" s="5">
        <f t="shared" si="11"/>
        <v>2001</v>
      </c>
    </row>
    <row r="355" spans="1:33">
      <c r="A355" s="3">
        <v>37099</v>
      </c>
      <c r="B355" s="1">
        <v>124590</v>
      </c>
      <c r="C355" s="1">
        <v>34899</v>
      </c>
      <c r="D355" s="1">
        <v>47075</v>
      </c>
      <c r="E355" s="1">
        <v>27.02</v>
      </c>
      <c r="F355" s="1">
        <v>26.23</v>
      </c>
      <c r="G355" s="1">
        <v>26.06</v>
      </c>
      <c r="H355" s="2">
        <v>46.6</v>
      </c>
      <c r="I355" s="2">
        <v>27</v>
      </c>
      <c r="J355" s="2">
        <v>76.7</v>
      </c>
      <c r="K355" s="2">
        <v>76.8</v>
      </c>
      <c r="L355">
        <f>SUMIFS(US!B:B,US!$D:$D,YEAR(daily!$A355),US!$E:$E,MONTH(daily!$A355))</f>
        <v>8966</v>
      </c>
      <c r="M355">
        <f>SUMIFS(US!C:C,US!$D:$D,YEAR(daily!$A355),US!$E:$E,MONTH(daily!$A355))</f>
        <v>19919</v>
      </c>
      <c r="N355">
        <f>SUMIFS(COT!E:E,COT!$A:$A,YEAR(daily!$A355),COT!$B:$B,WEEKNUM(daily!$A355))</f>
        <v>437129</v>
      </c>
      <c r="O355">
        <f>SUMIFS(COT!F:F,COT!$A:$A,YEAR(daily!$A355),COT!$B:$B,WEEKNUM(daily!$A355))</f>
        <v>13861</v>
      </c>
      <c r="P355">
        <f>SUMIFS(COT!G:G,COT!$A:$A,YEAR(daily!$A355),COT!$B:$B,WEEKNUM(daily!$A355))</f>
        <v>63619</v>
      </c>
      <c r="Q355">
        <f>SUMIFS(COT!H:H,COT!$A:$A,YEAR(daily!$A355),COT!$B:$B,WEEKNUM(daily!$A355))</f>
        <v>44462</v>
      </c>
      <c r="R355">
        <f>SUMIFS(COT!I:I,COT!$A:$A,YEAR(daily!$A355),COT!$B:$B,WEEKNUM(daily!$A355))</f>
        <v>346772</v>
      </c>
      <c r="S355">
        <f>SUMIFS(COT!J:J,COT!$A:$A,YEAR(daily!$A355),COT!$B:$B,WEEKNUM(daily!$A355))</f>
        <v>276690</v>
      </c>
      <c r="T355">
        <f>SUMIFS(COT!K:K,COT!$A:$A,YEAR(daily!$A355),COT!$B:$B,WEEKNUM(daily!$A355))</f>
        <v>32034</v>
      </c>
      <c r="U355">
        <f>SUMIFS(COT!L:L,COT!$A:$A,YEAR(daily!$A355),COT!$B:$B,WEEKNUM(daily!$A355))</f>
        <v>52358</v>
      </c>
      <c r="V355">
        <f>SUMIFS(COT!M:M,COT!$A:$A,YEAR(daily!$A355),COT!$B:$B,WEEKNUM(daily!$A355))</f>
        <v>21</v>
      </c>
      <c r="W355">
        <f>SUMIFS(COT!N:N,COT!$A:$A,YEAR(daily!$A355),COT!$B:$B,WEEKNUM(daily!$A355))</f>
        <v>45</v>
      </c>
      <c r="X355">
        <f>SUMIFS(COT!O:O,COT!$A:$A,YEAR(daily!$A355),COT!$B:$B,WEEKNUM(daily!$A355))</f>
        <v>34</v>
      </c>
      <c r="Y355">
        <f>SUMIFS(COT!P:P,COT!$A:$A,YEAR(daily!$A355),COT!$B:$B,WEEKNUM(daily!$A355))</f>
        <v>70</v>
      </c>
      <c r="Z355">
        <f>SUMIFS(COT!Q:Q,COT!$A:$A,YEAR(daily!$A355),COT!$B:$B,WEEKNUM(daily!$A355))</f>
        <v>73</v>
      </c>
      <c r="AA355">
        <f>SUMIFS(Saudi!B:B,Saudi!$A:$A,YEAR(daily!$A355))</f>
        <v>228.1</v>
      </c>
      <c r="AB355">
        <f>SUMIFS(Saudi!C:C,Saudi!$A:$A,YEAR(daily!$A355))</f>
        <v>255.071</v>
      </c>
      <c r="AC355">
        <f>SUMIFS(Saudi!F:F,Saudi!$A:$A,YEAR(daily!$A355))</f>
        <v>3342115</v>
      </c>
      <c r="AD355">
        <f>SUMIFS(Saudi!G:G,Saudi!$A:$A,YEAR(daily!$A355))</f>
        <v>25.930138412250688</v>
      </c>
      <c r="AE355">
        <f>SUMIFS(Saudi!H:H,Saudi!$A:$A,YEAR(daily!$A355))</f>
        <v>86661504.539659202</v>
      </c>
      <c r="AF355" s="5">
        <f t="shared" si="10"/>
        <v>7</v>
      </c>
      <c r="AG355" s="5">
        <f t="shared" si="11"/>
        <v>2001</v>
      </c>
    </row>
    <row r="356" spans="1:33">
      <c r="A356" s="3">
        <v>37102</v>
      </c>
      <c r="B356" s="1">
        <v>120369</v>
      </c>
      <c r="C356" s="1">
        <v>34601</v>
      </c>
      <c r="D356" s="1">
        <v>46526</v>
      </c>
      <c r="E356" s="1">
        <v>26.63</v>
      </c>
      <c r="F356" s="1">
        <v>25.93</v>
      </c>
      <c r="G356" s="1">
        <v>25.8</v>
      </c>
      <c r="H356" s="2">
        <v>46.6</v>
      </c>
      <c r="I356" s="2">
        <v>27</v>
      </c>
      <c r="J356" s="2">
        <v>76.7</v>
      </c>
      <c r="K356" s="2">
        <v>76.8</v>
      </c>
      <c r="L356">
        <f>SUMIFS(US!B:B,US!$D:$D,YEAR(daily!$A356),US!$E:$E,MONTH(daily!$A356))</f>
        <v>8966</v>
      </c>
      <c r="M356">
        <f>SUMIFS(US!C:C,US!$D:$D,YEAR(daily!$A356),US!$E:$E,MONTH(daily!$A356))</f>
        <v>19919</v>
      </c>
      <c r="N356">
        <f>SUMIFS(COT!E:E,COT!$A:$A,YEAR(daily!$A356),COT!$B:$B,WEEKNUM(daily!$A356))</f>
        <v>458875</v>
      </c>
      <c r="O356">
        <f>SUMIFS(COT!F:F,COT!$A:$A,YEAR(daily!$A356),COT!$B:$B,WEEKNUM(daily!$A356))</f>
        <v>13801</v>
      </c>
      <c r="P356">
        <f>SUMIFS(COT!G:G,COT!$A:$A,YEAR(daily!$A356),COT!$B:$B,WEEKNUM(daily!$A356))</f>
        <v>64164</v>
      </c>
      <c r="Q356">
        <f>SUMIFS(COT!H:H,COT!$A:$A,YEAR(daily!$A356),COT!$B:$B,WEEKNUM(daily!$A356))</f>
        <v>44139</v>
      </c>
      <c r="R356">
        <f>SUMIFS(COT!I:I,COT!$A:$A,YEAR(daily!$A356),COT!$B:$B,WEEKNUM(daily!$A356))</f>
        <v>363698</v>
      </c>
      <c r="S356">
        <f>SUMIFS(COT!J:J,COT!$A:$A,YEAR(daily!$A356),COT!$B:$B,WEEKNUM(daily!$A356))</f>
        <v>293726</v>
      </c>
      <c r="T356">
        <f>SUMIFS(COT!K:K,COT!$A:$A,YEAR(daily!$A356),COT!$B:$B,WEEKNUM(daily!$A356))</f>
        <v>37237</v>
      </c>
      <c r="U356">
        <f>SUMIFS(COT!L:L,COT!$A:$A,YEAR(daily!$A356),COT!$B:$B,WEEKNUM(daily!$A356))</f>
        <v>56846</v>
      </c>
      <c r="V356">
        <f>SUMIFS(COT!M:M,COT!$A:$A,YEAR(daily!$A356),COT!$B:$B,WEEKNUM(daily!$A356))</f>
        <v>18</v>
      </c>
      <c r="W356">
        <f>SUMIFS(COT!N:N,COT!$A:$A,YEAR(daily!$A356),COT!$B:$B,WEEKNUM(daily!$A356))</f>
        <v>47</v>
      </c>
      <c r="X356">
        <f>SUMIFS(COT!O:O,COT!$A:$A,YEAR(daily!$A356),COT!$B:$B,WEEKNUM(daily!$A356))</f>
        <v>34</v>
      </c>
      <c r="Y356">
        <f>SUMIFS(COT!P:P,COT!$A:$A,YEAR(daily!$A356),COT!$B:$B,WEEKNUM(daily!$A356))</f>
        <v>75</v>
      </c>
      <c r="Z356">
        <f>SUMIFS(COT!Q:Q,COT!$A:$A,YEAR(daily!$A356),COT!$B:$B,WEEKNUM(daily!$A356))</f>
        <v>78</v>
      </c>
      <c r="AA356">
        <f>SUMIFS(Saudi!B:B,Saudi!$A:$A,YEAR(daily!$A356))</f>
        <v>228.1</v>
      </c>
      <c r="AB356">
        <f>SUMIFS(Saudi!C:C,Saudi!$A:$A,YEAR(daily!$A356))</f>
        <v>255.071</v>
      </c>
      <c r="AC356">
        <f>SUMIFS(Saudi!F:F,Saudi!$A:$A,YEAR(daily!$A356))</f>
        <v>3342115</v>
      </c>
      <c r="AD356">
        <f>SUMIFS(Saudi!G:G,Saudi!$A:$A,YEAR(daily!$A356))</f>
        <v>25.930138412250688</v>
      </c>
      <c r="AE356">
        <f>SUMIFS(Saudi!H:H,Saudi!$A:$A,YEAR(daily!$A356))</f>
        <v>86661504.539659202</v>
      </c>
      <c r="AF356" s="5">
        <f t="shared" si="10"/>
        <v>7</v>
      </c>
      <c r="AG356" s="5">
        <f t="shared" si="11"/>
        <v>2001</v>
      </c>
    </row>
    <row r="357" spans="1:33">
      <c r="A357" s="3">
        <v>37103</v>
      </c>
      <c r="B357" s="1">
        <v>120173</v>
      </c>
      <c r="C357" s="1">
        <v>35884</v>
      </c>
      <c r="D357" s="1">
        <v>46883</v>
      </c>
      <c r="E357" s="1">
        <v>26.35</v>
      </c>
      <c r="F357" s="1">
        <v>25.69</v>
      </c>
      <c r="G357" s="1">
        <v>25.59</v>
      </c>
      <c r="H357" s="2">
        <v>46.6</v>
      </c>
      <c r="I357" s="2">
        <v>27</v>
      </c>
      <c r="J357" s="2">
        <v>76.7</v>
      </c>
      <c r="K357" s="2">
        <v>76.8</v>
      </c>
      <c r="L357">
        <f>SUMIFS(US!B:B,US!$D:$D,YEAR(daily!$A357),US!$E:$E,MONTH(daily!$A357))</f>
        <v>8966</v>
      </c>
      <c r="M357">
        <f>SUMIFS(US!C:C,US!$D:$D,YEAR(daily!$A357),US!$E:$E,MONTH(daily!$A357))</f>
        <v>19919</v>
      </c>
      <c r="N357">
        <f>SUMIFS(COT!E:E,COT!$A:$A,YEAR(daily!$A357),COT!$B:$B,WEEKNUM(daily!$A357))</f>
        <v>458875</v>
      </c>
      <c r="O357">
        <f>SUMIFS(COT!F:F,COT!$A:$A,YEAR(daily!$A357),COT!$B:$B,WEEKNUM(daily!$A357))</f>
        <v>13801</v>
      </c>
      <c r="P357">
        <f>SUMIFS(COT!G:G,COT!$A:$A,YEAR(daily!$A357),COT!$B:$B,WEEKNUM(daily!$A357))</f>
        <v>64164</v>
      </c>
      <c r="Q357">
        <f>SUMIFS(COT!H:H,COT!$A:$A,YEAR(daily!$A357),COT!$B:$B,WEEKNUM(daily!$A357))</f>
        <v>44139</v>
      </c>
      <c r="R357">
        <f>SUMIFS(COT!I:I,COT!$A:$A,YEAR(daily!$A357),COT!$B:$B,WEEKNUM(daily!$A357))</f>
        <v>363698</v>
      </c>
      <c r="S357">
        <f>SUMIFS(COT!J:J,COT!$A:$A,YEAR(daily!$A357),COT!$B:$B,WEEKNUM(daily!$A357))</f>
        <v>293726</v>
      </c>
      <c r="T357">
        <f>SUMIFS(COT!K:K,COT!$A:$A,YEAR(daily!$A357),COT!$B:$B,WEEKNUM(daily!$A357))</f>
        <v>37237</v>
      </c>
      <c r="U357">
        <f>SUMIFS(COT!L:L,COT!$A:$A,YEAR(daily!$A357),COT!$B:$B,WEEKNUM(daily!$A357))</f>
        <v>56846</v>
      </c>
      <c r="V357">
        <f>SUMIFS(COT!M:M,COT!$A:$A,YEAR(daily!$A357),COT!$B:$B,WEEKNUM(daily!$A357))</f>
        <v>18</v>
      </c>
      <c r="W357">
        <f>SUMIFS(COT!N:N,COT!$A:$A,YEAR(daily!$A357),COT!$B:$B,WEEKNUM(daily!$A357))</f>
        <v>47</v>
      </c>
      <c r="X357">
        <f>SUMIFS(COT!O:O,COT!$A:$A,YEAR(daily!$A357),COT!$B:$B,WEEKNUM(daily!$A357))</f>
        <v>34</v>
      </c>
      <c r="Y357">
        <f>SUMIFS(COT!P:P,COT!$A:$A,YEAR(daily!$A357),COT!$B:$B,WEEKNUM(daily!$A357))</f>
        <v>75</v>
      </c>
      <c r="Z357">
        <f>SUMIFS(COT!Q:Q,COT!$A:$A,YEAR(daily!$A357),COT!$B:$B,WEEKNUM(daily!$A357))</f>
        <v>78</v>
      </c>
      <c r="AA357">
        <f>SUMIFS(Saudi!B:B,Saudi!$A:$A,YEAR(daily!$A357))</f>
        <v>228.1</v>
      </c>
      <c r="AB357">
        <f>SUMIFS(Saudi!C:C,Saudi!$A:$A,YEAR(daily!$A357))</f>
        <v>255.071</v>
      </c>
      <c r="AC357">
        <f>SUMIFS(Saudi!F:F,Saudi!$A:$A,YEAR(daily!$A357))</f>
        <v>3342115</v>
      </c>
      <c r="AD357">
        <f>SUMIFS(Saudi!G:G,Saudi!$A:$A,YEAR(daily!$A357))</f>
        <v>25.930138412250688</v>
      </c>
      <c r="AE357">
        <f>SUMIFS(Saudi!H:H,Saudi!$A:$A,YEAR(daily!$A357))</f>
        <v>86661504.539659202</v>
      </c>
      <c r="AF357" s="5">
        <f t="shared" si="10"/>
        <v>7</v>
      </c>
      <c r="AG357" s="5">
        <f t="shared" si="11"/>
        <v>2001</v>
      </c>
    </row>
    <row r="358" spans="1:33">
      <c r="A358" s="3">
        <v>37104</v>
      </c>
      <c r="B358" s="1">
        <v>118844</v>
      </c>
      <c r="C358" s="1">
        <v>36883</v>
      </c>
      <c r="D358" s="1">
        <v>49025</v>
      </c>
      <c r="E358" s="1">
        <v>26.77</v>
      </c>
      <c r="F358" s="1">
        <v>26.05</v>
      </c>
      <c r="G358" s="1">
        <v>25.97</v>
      </c>
      <c r="H358" s="2">
        <v>46.6</v>
      </c>
      <c r="I358" s="2">
        <v>27</v>
      </c>
      <c r="J358" s="2">
        <v>76.7</v>
      </c>
      <c r="K358" s="2">
        <v>76.8</v>
      </c>
      <c r="L358">
        <f>SUMIFS(US!B:B,US!$D:$D,YEAR(daily!$A358),US!$E:$E,MONTH(daily!$A358))</f>
        <v>8913</v>
      </c>
      <c r="M358">
        <f>SUMIFS(US!C:C,US!$D:$D,YEAR(daily!$A358),US!$E:$E,MONTH(daily!$A358))</f>
        <v>20153</v>
      </c>
      <c r="N358">
        <f>SUMIFS(COT!E:E,COT!$A:$A,YEAR(daily!$A358),COT!$B:$B,WEEKNUM(daily!$A358))</f>
        <v>458875</v>
      </c>
      <c r="O358">
        <f>SUMIFS(COT!F:F,COT!$A:$A,YEAR(daily!$A358),COT!$B:$B,WEEKNUM(daily!$A358))</f>
        <v>13801</v>
      </c>
      <c r="P358">
        <f>SUMIFS(COT!G:G,COT!$A:$A,YEAR(daily!$A358),COT!$B:$B,WEEKNUM(daily!$A358))</f>
        <v>64164</v>
      </c>
      <c r="Q358">
        <f>SUMIFS(COT!H:H,COT!$A:$A,YEAR(daily!$A358),COT!$B:$B,WEEKNUM(daily!$A358))</f>
        <v>44139</v>
      </c>
      <c r="R358">
        <f>SUMIFS(COT!I:I,COT!$A:$A,YEAR(daily!$A358),COT!$B:$B,WEEKNUM(daily!$A358))</f>
        <v>363698</v>
      </c>
      <c r="S358">
        <f>SUMIFS(COT!J:J,COT!$A:$A,YEAR(daily!$A358),COT!$B:$B,WEEKNUM(daily!$A358))</f>
        <v>293726</v>
      </c>
      <c r="T358">
        <f>SUMIFS(COT!K:K,COT!$A:$A,YEAR(daily!$A358),COT!$B:$B,WEEKNUM(daily!$A358))</f>
        <v>37237</v>
      </c>
      <c r="U358">
        <f>SUMIFS(COT!L:L,COT!$A:$A,YEAR(daily!$A358),COT!$B:$B,WEEKNUM(daily!$A358))</f>
        <v>56846</v>
      </c>
      <c r="V358">
        <f>SUMIFS(COT!M:M,COT!$A:$A,YEAR(daily!$A358),COT!$B:$B,WEEKNUM(daily!$A358))</f>
        <v>18</v>
      </c>
      <c r="W358">
        <f>SUMIFS(COT!N:N,COT!$A:$A,YEAR(daily!$A358),COT!$B:$B,WEEKNUM(daily!$A358))</f>
        <v>47</v>
      </c>
      <c r="X358">
        <f>SUMIFS(COT!O:O,COT!$A:$A,YEAR(daily!$A358),COT!$B:$B,WEEKNUM(daily!$A358))</f>
        <v>34</v>
      </c>
      <c r="Y358">
        <f>SUMIFS(COT!P:P,COT!$A:$A,YEAR(daily!$A358),COT!$B:$B,WEEKNUM(daily!$A358))</f>
        <v>75</v>
      </c>
      <c r="Z358">
        <f>SUMIFS(COT!Q:Q,COT!$A:$A,YEAR(daily!$A358),COT!$B:$B,WEEKNUM(daily!$A358))</f>
        <v>78</v>
      </c>
      <c r="AA358">
        <f>SUMIFS(Saudi!B:B,Saudi!$A:$A,YEAR(daily!$A358))</f>
        <v>228.1</v>
      </c>
      <c r="AB358">
        <f>SUMIFS(Saudi!C:C,Saudi!$A:$A,YEAR(daily!$A358))</f>
        <v>255.071</v>
      </c>
      <c r="AC358">
        <f>SUMIFS(Saudi!F:F,Saudi!$A:$A,YEAR(daily!$A358))</f>
        <v>3342115</v>
      </c>
      <c r="AD358">
        <f>SUMIFS(Saudi!G:G,Saudi!$A:$A,YEAR(daily!$A358))</f>
        <v>25.930138412250688</v>
      </c>
      <c r="AE358">
        <f>SUMIFS(Saudi!H:H,Saudi!$A:$A,YEAR(daily!$A358))</f>
        <v>86661504.539659202</v>
      </c>
      <c r="AF358" s="5">
        <f t="shared" si="10"/>
        <v>8</v>
      </c>
      <c r="AG358" s="5">
        <f t="shared" si="11"/>
        <v>2001</v>
      </c>
    </row>
    <row r="359" spans="1:33">
      <c r="A359" s="3">
        <v>37105</v>
      </c>
      <c r="B359" s="1">
        <v>113367</v>
      </c>
      <c r="C359" s="1">
        <v>38872</v>
      </c>
      <c r="D359" s="1">
        <v>49764</v>
      </c>
      <c r="E359" s="1">
        <v>27.71</v>
      </c>
      <c r="F359" s="1">
        <v>26.91</v>
      </c>
      <c r="G359" s="1">
        <v>26.74</v>
      </c>
      <c r="H359" s="2">
        <v>46.6</v>
      </c>
      <c r="I359" s="2">
        <v>27</v>
      </c>
      <c r="J359" s="2">
        <v>76.7</v>
      </c>
      <c r="K359" s="2">
        <v>76.8</v>
      </c>
      <c r="L359">
        <f>SUMIFS(US!B:B,US!$D:$D,YEAR(daily!$A359),US!$E:$E,MONTH(daily!$A359))</f>
        <v>8913</v>
      </c>
      <c r="M359">
        <f>SUMIFS(US!C:C,US!$D:$D,YEAR(daily!$A359),US!$E:$E,MONTH(daily!$A359))</f>
        <v>20153</v>
      </c>
      <c r="N359">
        <f>SUMIFS(COT!E:E,COT!$A:$A,YEAR(daily!$A359),COT!$B:$B,WEEKNUM(daily!$A359))</f>
        <v>458875</v>
      </c>
      <c r="O359">
        <f>SUMIFS(COT!F:F,COT!$A:$A,YEAR(daily!$A359),COT!$B:$B,WEEKNUM(daily!$A359))</f>
        <v>13801</v>
      </c>
      <c r="P359">
        <f>SUMIFS(COT!G:G,COT!$A:$A,YEAR(daily!$A359),COT!$B:$B,WEEKNUM(daily!$A359))</f>
        <v>64164</v>
      </c>
      <c r="Q359">
        <f>SUMIFS(COT!H:H,COT!$A:$A,YEAR(daily!$A359),COT!$B:$B,WEEKNUM(daily!$A359))</f>
        <v>44139</v>
      </c>
      <c r="R359">
        <f>SUMIFS(COT!I:I,COT!$A:$A,YEAR(daily!$A359),COT!$B:$B,WEEKNUM(daily!$A359))</f>
        <v>363698</v>
      </c>
      <c r="S359">
        <f>SUMIFS(COT!J:J,COT!$A:$A,YEAR(daily!$A359),COT!$B:$B,WEEKNUM(daily!$A359))</f>
        <v>293726</v>
      </c>
      <c r="T359">
        <f>SUMIFS(COT!K:K,COT!$A:$A,YEAR(daily!$A359),COT!$B:$B,WEEKNUM(daily!$A359))</f>
        <v>37237</v>
      </c>
      <c r="U359">
        <f>SUMIFS(COT!L:L,COT!$A:$A,YEAR(daily!$A359),COT!$B:$B,WEEKNUM(daily!$A359))</f>
        <v>56846</v>
      </c>
      <c r="V359">
        <f>SUMIFS(COT!M:M,COT!$A:$A,YEAR(daily!$A359),COT!$B:$B,WEEKNUM(daily!$A359))</f>
        <v>18</v>
      </c>
      <c r="W359">
        <f>SUMIFS(COT!N:N,COT!$A:$A,YEAR(daily!$A359),COT!$B:$B,WEEKNUM(daily!$A359))</f>
        <v>47</v>
      </c>
      <c r="X359">
        <f>SUMIFS(COT!O:O,COT!$A:$A,YEAR(daily!$A359),COT!$B:$B,WEEKNUM(daily!$A359))</f>
        <v>34</v>
      </c>
      <c r="Y359">
        <f>SUMIFS(COT!P:P,COT!$A:$A,YEAR(daily!$A359),COT!$B:$B,WEEKNUM(daily!$A359))</f>
        <v>75</v>
      </c>
      <c r="Z359">
        <f>SUMIFS(COT!Q:Q,COT!$A:$A,YEAR(daily!$A359),COT!$B:$B,WEEKNUM(daily!$A359))</f>
        <v>78</v>
      </c>
      <c r="AA359">
        <f>SUMIFS(Saudi!B:B,Saudi!$A:$A,YEAR(daily!$A359))</f>
        <v>228.1</v>
      </c>
      <c r="AB359">
        <f>SUMIFS(Saudi!C:C,Saudi!$A:$A,YEAR(daily!$A359))</f>
        <v>255.071</v>
      </c>
      <c r="AC359">
        <f>SUMIFS(Saudi!F:F,Saudi!$A:$A,YEAR(daily!$A359))</f>
        <v>3342115</v>
      </c>
      <c r="AD359">
        <f>SUMIFS(Saudi!G:G,Saudi!$A:$A,YEAR(daily!$A359))</f>
        <v>25.930138412250688</v>
      </c>
      <c r="AE359">
        <f>SUMIFS(Saudi!H:H,Saudi!$A:$A,YEAR(daily!$A359))</f>
        <v>86661504.539659202</v>
      </c>
      <c r="AF359" s="5">
        <f t="shared" si="10"/>
        <v>8</v>
      </c>
      <c r="AG359" s="5">
        <f t="shared" si="11"/>
        <v>2001</v>
      </c>
    </row>
    <row r="360" spans="1:33">
      <c r="A360" s="3">
        <v>37106</v>
      </c>
      <c r="B360" s="1">
        <v>111815</v>
      </c>
      <c r="C360" s="1">
        <v>41953</v>
      </c>
      <c r="D360" s="1">
        <v>49732</v>
      </c>
      <c r="E360" s="1">
        <v>27.62</v>
      </c>
      <c r="F360" s="1">
        <v>26.9</v>
      </c>
      <c r="G360" s="1">
        <v>26.73</v>
      </c>
      <c r="H360" s="2">
        <v>46.6</v>
      </c>
      <c r="I360" s="2">
        <v>27</v>
      </c>
      <c r="J360" s="2">
        <v>76.7</v>
      </c>
      <c r="K360" s="2">
        <v>76.8</v>
      </c>
      <c r="L360">
        <f>SUMIFS(US!B:B,US!$D:$D,YEAR(daily!$A360),US!$E:$E,MONTH(daily!$A360))</f>
        <v>8913</v>
      </c>
      <c r="M360">
        <f>SUMIFS(US!C:C,US!$D:$D,YEAR(daily!$A360),US!$E:$E,MONTH(daily!$A360))</f>
        <v>20153</v>
      </c>
      <c r="N360">
        <f>SUMIFS(COT!E:E,COT!$A:$A,YEAR(daily!$A360),COT!$B:$B,WEEKNUM(daily!$A360))</f>
        <v>458875</v>
      </c>
      <c r="O360">
        <f>SUMIFS(COT!F:F,COT!$A:$A,YEAR(daily!$A360),COT!$B:$B,WEEKNUM(daily!$A360))</f>
        <v>13801</v>
      </c>
      <c r="P360">
        <f>SUMIFS(COT!G:G,COT!$A:$A,YEAR(daily!$A360),COT!$B:$B,WEEKNUM(daily!$A360))</f>
        <v>64164</v>
      </c>
      <c r="Q360">
        <f>SUMIFS(COT!H:H,COT!$A:$A,YEAR(daily!$A360),COT!$B:$B,WEEKNUM(daily!$A360))</f>
        <v>44139</v>
      </c>
      <c r="R360">
        <f>SUMIFS(COT!I:I,COT!$A:$A,YEAR(daily!$A360),COT!$B:$B,WEEKNUM(daily!$A360))</f>
        <v>363698</v>
      </c>
      <c r="S360">
        <f>SUMIFS(COT!J:J,COT!$A:$A,YEAR(daily!$A360),COT!$B:$B,WEEKNUM(daily!$A360))</f>
        <v>293726</v>
      </c>
      <c r="T360">
        <f>SUMIFS(COT!K:K,COT!$A:$A,YEAR(daily!$A360),COT!$B:$B,WEEKNUM(daily!$A360))</f>
        <v>37237</v>
      </c>
      <c r="U360">
        <f>SUMIFS(COT!L:L,COT!$A:$A,YEAR(daily!$A360),COT!$B:$B,WEEKNUM(daily!$A360))</f>
        <v>56846</v>
      </c>
      <c r="V360">
        <f>SUMIFS(COT!M:M,COT!$A:$A,YEAR(daily!$A360),COT!$B:$B,WEEKNUM(daily!$A360))</f>
        <v>18</v>
      </c>
      <c r="W360">
        <f>SUMIFS(COT!N:N,COT!$A:$A,YEAR(daily!$A360),COT!$B:$B,WEEKNUM(daily!$A360))</f>
        <v>47</v>
      </c>
      <c r="X360">
        <f>SUMIFS(COT!O:O,COT!$A:$A,YEAR(daily!$A360),COT!$B:$B,WEEKNUM(daily!$A360))</f>
        <v>34</v>
      </c>
      <c r="Y360">
        <f>SUMIFS(COT!P:P,COT!$A:$A,YEAR(daily!$A360),COT!$B:$B,WEEKNUM(daily!$A360))</f>
        <v>75</v>
      </c>
      <c r="Z360">
        <f>SUMIFS(COT!Q:Q,COT!$A:$A,YEAR(daily!$A360),COT!$B:$B,WEEKNUM(daily!$A360))</f>
        <v>78</v>
      </c>
      <c r="AA360">
        <f>SUMIFS(Saudi!B:B,Saudi!$A:$A,YEAR(daily!$A360))</f>
        <v>228.1</v>
      </c>
      <c r="AB360">
        <f>SUMIFS(Saudi!C:C,Saudi!$A:$A,YEAR(daily!$A360))</f>
        <v>255.071</v>
      </c>
      <c r="AC360">
        <f>SUMIFS(Saudi!F:F,Saudi!$A:$A,YEAR(daily!$A360))</f>
        <v>3342115</v>
      </c>
      <c r="AD360">
        <f>SUMIFS(Saudi!G:G,Saudi!$A:$A,YEAR(daily!$A360))</f>
        <v>25.930138412250688</v>
      </c>
      <c r="AE360">
        <f>SUMIFS(Saudi!H:H,Saudi!$A:$A,YEAR(daily!$A360))</f>
        <v>86661504.539659202</v>
      </c>
      <c r="AF360" s="5">
        <f t="shared" si="10"/>
        <v>8</v>
      </c>
      <c r="AG360" s="5">
        <f t="shared" si="11"/>
        <v>2001</v>
      </c>
    </row>
    <row r="361" spans="1:33">
      <c r="A361" s="3">
        <v>37109</v>
      </c>
      <c r="B361" s="1">
        <v>105967</v>
      </c>
      <c r="C361" s="1">
        <v>42404</v>
      </c>
      <c r="D361" s="1">
        <v>48838</v>
      </c>
      <c r="E361" s="1">
        <v>27.74</v>
      </c>
      <c r="F361" s="1">
        <v>27.04</v>
      </c>
      <c r="G361" s="1">
        <v>26.87</v>
      </c>
      <c r="H361" s="2">
        <v>46.6</v>
      </c>
      <c r="I361" s="2">
        <v>27</v>
      </c>
      <c r="J361" s="2">
        <v>76.7</v>
      </c>
      <c r="K361" s="2">
        <v>76.8</v>
      </c>
      <c r="L361">
        <f>SUMIFS(US!B:B,US!$D:$D,YEAR(daily!$A361),US!$E:$E,MONTH(daily!$A361))</f>
        <v>8913</v>
      </c>
      <c r="M361">
        <f>SUMIFS(US!C:C,US!$D:$D,YEAR(daily!$A361),US!$E:$E,MONTH(daily!$A361))</f>
        <v>20153</v>
      </c>
      <c r="N361">
        <f>SUMIFS(COT!E:E,COT!$A:$A,YEAR(daily!$A361),COT!$B:$B,WEEKNUM(daily!$A361))</f>
        <v>472489</v>
      </c>
      <c r="O361">
        <f>SUMIFS(COT!F:F,COT!$A:$A,YEAR(daily!$A361),COT!$B:$B,WEEKNUM(daily!$A361))</f>
        <v>15930</v>
      </c>
      <c r="P361">
        <f>SUMIFS(COT!G:G,COT!$A:$A,YEAR(daily!$A361),COT!$B:$B,WEEKNUM(daily!$A361))</f>
        <v>46051</v>
      </c>
      <c r="Q361">
        <f>SUMIFS(COT!H:H,COT!$A:$A,YEAR(daily!$A361),COT!$B:$B,WEEKNUM(daily!$A361))</f>
        <v>43221</v>
      </c>
      <c r="R361">
        <f>SUMIFS(COT!I:I,COT!$A:$A,YEAR(daily!$A361),COT!$B:$B,WEEKNUM(daily!$A361))</f>
        <v>369991</v>
      </c>
      <c r="S361">
        <f>SUMIFS(COT!J:J,COT!$A:$A,YEAR(daily!$A361),COT!$B:$B,WEEKNUM(daily!$A361))</f>
        <v>321894</v>
      </c>
      <c r="T361">
        <f>SUMIFS(COT!K:K,COT!$A:$A,YEAR(daily!$A361),COT!$B:$B,WEEKNUM(daily!$A361))</f>
        <v>43347</v>
      </c>
      <c r="U361">
        <f>SUMIFS(COT!L:L,COT!$A:$A,YEAR(daily!$A361),COT!$B:$B,WEEKNUM(daily!$A361))</f>
        <v>61323</v>
      </c>
      <c r="V361">
        <f>SUMIFS(COT!M:M,COT!$A:$A,YEAR(daily!$A361),COT!$B:$B,WEEKNUM(daily!$A361))</f>
        <v>21</v>
      </c>
      <c r="W361">
        <f>SUMIFS(COT!N:N,COT!$A:$A,YEAR(daily!$A361),COT!$B:$B,WEEKNUM(daily!$A361))</f>
        <v>41</v>
      </c>
      <c r="X361">
        <f>SUMIFS(COT!O:O,COT!$A:$A,YEAR(daily!$A361),COT!$B:$B,WEEKNUM(daily!$A361))</f>
        <v>31</v>
      </c>
      <c r="Y361">
        <f>SUMIFS(COT!P:P,COT!$A:$A,YEAR(daily!$A361),COT!$B:$B,WEEKNUM(daily!$A361))</f>
        <v>77</v>
      </c>
      <c r="Z361">
        <f>SUMIFS(COT!Q:Q,COT!$A:$A,YEAR(daily!$A361),COT!$B:$B,WEEKNUM(daily!$A361))</f>
        <v>79</v>
      </c>
      <c r="AA361">
        <f>SUMIFS(Saudi!B:B,Saudi!$A:$A,YEAR(daily!$A361))</f>
        <v>228.1</v>
      </c>
      <c r="AB361">
        <f>SUMIFS(Saudi!C:C,Saudi!$A:$A,YEAR(daily!$A361))</f>
        <v>255.071</v>
      </c>
      <c r="AC361">
        <f>SUMIFS(Saudi!F:F,Saudi!$A:$A,YEAR(daily!$A361))</f>
        <v>3342115</v>
      </c>
      <c r="AD361">
        <f>SUMIFS(Saudi!G:G,Saudi!$A:$A,YEAR(daily!$A361))</f>
        <v>25.930138412250688</v>
      </c>
      <c r="AE361">
        <f>SUMIFS(Saudi!H:H,Saudi!$A:$A,YEAR(daily!$A361))</f>
        <v>86661504.539659202</v>
      </c>
      <c r="AF361" s="5">
        <f t="shared" si="10"/>
        <v>8</v>
      </c>
      <c r="AG361" s="5">
        <f t="shared" si="11"/>
        <v>2001</v>
      </c>
    </row>
    <row r="362" spans="1:33">
      <c r="A362" s="3">
        <v>37110</v>
      </c>
      <c r="B362" s="1">
        <v>102719</v>
      </c>
      <c r="C362" s="1">
        <v>43264</v>
      </c>
      <c r="D362" s="1">
        <v>48327</v>
      </c>
      <c r="E362" s="1">
        <v>27.94</v>
      </c>
      <c r="F362" s="1">
        <v>27.24</v>
      </c>
      <c r="G362" s="1">
        <v>27.03</v>
      </c>
      <c r="H362" s="2">
        <v>46.6</v>
      </c>
      <c r="I362" s="2">
        <v>27</v>
      </c>
      <c r="J362" s="2">
        <v>76.7</v>
      </c>
      <c r="K362" s="2">
        <v>76.8</v>
      </c>
      <c r="L362">
        <f>SUMIFS(US!B:B,US!$D:$D,YEAR(daily!$A362),US!$E:$E,MONTH(daily!$A362))</f>
        <v>8913</v>
      </c>
      <c r="M362">
        <f>SUMIFS(US!C:C,US!$D:$D,YEAR(daily!$A362),US!$E:$E,MONTH(daily!$A362))</f>
        <v>20153</v>
      </c>
      <c r="N362">
        <f>SUMIFS(COT!E:E,COT!$A:$A,YEAR(daily!$A362),COT!$B:$B,WEEKNUM(daily!$A362))</f>
        <v>472489</v>
      </c>
      <c r="O362">
        <f>SUMIFS(COT!F:F,COT!$A:$A,YEAR(daily!$A362),COT!$B:$B,WEEKNUM(daily!$A362))</f>
        <v>15930</v>
      </c>
      <c r="P362">
        <f>SUMIFS(COT!G:G,COT!$A:$A,YEAR(daily!$A362),COT!$B:$B,WEEKNUM(daily!$A362))</f>
        <v>46051</v>
      </c>
      <c r="Q362">
        <f>SUMIFS(COT!H:H,COT!$A:$A,YEAR(daily!$A362),COT!$B:$B,WEEKNUM(daily!$A362))</f>
        <v>43221</v>
      </c>
      <c r="R362">
        <f>SUMIFS(COT!I:I,COT!$A:$A,YEAR(daily!$A362),COT!$B:$B,WEEKNUM(daily!$A362))</f>
        <v>369991</v>
      </c>
      <c r="S362">
        <f>SUMIFS(COT!J:J,COT!$A:$A,YEAR(daily!$A362),COT!$B:$B,WEEKNUM(daily!$A362))</f>
        <v>321894</v>
      </c>
      <c r="T362">
        <f>SUMIFS(COT!K:K,COT!$A:$A,YEAR(daily!$A362),COT!$B:$B,WEEKNUM(daily!$A362))</f>
        <v>43347</v>
      </c>
      <c r="U362">
        <f>SUMIFS(COT!L:L,COT!$A:$A,YEAR(daily!$A362),COT!$B:$B,WEEKNUM(daily!$A362))</f>
        <v>61323</v>
      </c>
      <c r="V362">
        <f>SUMIFS(COT!M:M,COT!$A:$A,YEAR(daily!$A362),COT!$B:$B,WEEKNUM(daily!$A362))</f>
        <v>21</v>
      </c>
      <c r="W362">
        <f>SUMIFS(COT!N:N,COT!$A:$A,YEAR(daily!$A362),COT!$B:$B,WEEKNUM(daily!$A362))</f>
        <v>41</v>
      </c>
      <c r="X362">
        <f>SUMIFS(COT!O:O,COT!$A:$A,YEAR(daily!$A362),COT!$B:$B,WEEKNUM(daily!$A362))</f>
        <v>31</v>
      </c>
      <c r="Y362">
        <f>SUMIFS(COT!P:P,COT!$A:$A,YEAR(daily!$A362),COT!$B:$B,WEEKNUM(daily!$A362))</f>
        <v>77</v>
      </c>
      <c r="Z362">
        <f>SUMIFS(COT!Q:Q,COT!$A:$A,YEAR(daily!$A362),COT!$B:$B,WEEKNUM(daily!$A362))</f>
        <v>79</v>
      </c>
      <c r="AA362">
        <f>SUMIFS(Saudi!B:B,Saudi!$A:$A,YEAR(daily!$A362))</f>
        <v>228.1</v>
      </c>
      <c r="AB362">
        <f>SUMIFS(Saudi!C:C,Saudi!$A:$A,YEAR(daily!$A362))</f>
        <v>255.071</v>
      </c>
      <c r="AC362">
        <f>SUMIFS(Saudi!F:F,Saudi!$A:$A,YEAR(daily!$A362))</f>
        <v>3342115</v>
      </c>
      <c r="AD362">
        <f>SUMIFS(Saudi!G:G,Saudi!$A:$A,YEAR(daily!$A362))</f>
        <v>25.930138412250688</v>
      </c>
      <c r="AE362">
        <f>SUMIFS(Saudi!H:H,Saudi!$A:$A,YEAR(daily!$A362))</f>
        <v>86661504.539659202</v>
      </c>
      <c r="AF362" s="5">
        <f t="shared" si="10"/>
        <v>8</v>
      </c>
      <c r="AG362" s="5">
        <f t="shared" si="11"/>
        <v>2001</v>
      </c>
    </row>
    <row r="363" spans="1:33">
      <c r="A363" s="3">
        <v>37111</v>
      </c>
      <c r="B363" s="1">
        <v>101167</v>
      </c>
      <c r="C363" s="1">
        <v>44655</v>
      </c>
      <c r="D363" s="1">
        <v>47865</v>
      </c>
      <c r="E363" s="1">
        <v>27.54</v>
      </c>
      <c r="F363" s="1">
        <v>26.91</v>
      </c>
      <c r="G363" s="1">
        <v>26.73</v>
      </c>
      <c r="H363" s="2">
        <v>46.6</v>
      </c>
      <c r="I363" s="2">
        <v>27</v>
      </c>
      <c r="J363" s="2">
        <v>76.7</v>
      </c>
      <c r="K363" s="2">
        <v>76.8</v>
      </c>
      <c r="L363">
        <f>SUMIFS(US!B:B,US!$D:$D,YEAR(daily!$A363),US!$E:$E,MONTH(daily!$A363))</f>
        <v>8913</v>
      </c>
      <c r="M363">
        <f>SUMIFS(US!C:C,US!$D:$D,YEAR(daily!$A363),US!$E:$E,MONTH(daily!$A363))</f>
        <v>20153</v>
      </c>
      <c r="N363">
        <f>SUMIFS(COT!E:E,COT!$A:$A,YEAR(daily!$A363),COT!$B:$B,WEEKNUM(daily!$A363))</f>
        <v>472489</v>
      </c>
      <c r="O363">
        <f>SUMIFS(COT!F:F,COT!$A:$A,YEAR(daily!$A363),COT!$B:$B,WEEKNUM(daily!$A363))</f>
        <v>15930</v>
      </c>
      <c r="P363">
        <f>SUMIFS(COT!G:G,COT!$A:$A,YEAR(daily!$A363),COT!$B:$B,WEEKNUM(daily!$A363))</f>
        <v>46051</v>
      </c>
      <c r="Q363">
        <f>SUMIFS(COT!H:H,COT!$A:$A,YEAR(daily!$A363),COT!$B:$B,WEEKNUM(daily!$A363))</f>
        <v>43221</v>
      </c>
      <c r="R363">
        <f>SUMIFS(COT!I:I,COT!$A:$A,YEAR(daily!$A363),COT!$B:$B,WEEKNUM(daily!$A363))</f>
        <v>369991</v>
      </c>
      <c r="S363">
        <f>SUMIFS(COT!J:J,COT!$A:$A,YEAR(daily!$A363),COT!$B:$B,WEEKNUM(daily!$A363))</f>
        <v>321894</v>
      </c>
      <c r="T363">
        <f>SUMIFS(COT!K:K,COT!$A:$A,YEAR(daily!$A363),COT!$B:$B,WEEKNUM(daily!$A363))</f>
        <v>43347</v>
      </c>
      <c r="U363">
        <f>SUMIFS(COT!L:L,COT!$A:$A,YEAR(daily!$A363),COT!$B:$B,WEEKNUM(daily!$A363))</f>
        <v>61323</v>
      </c>
      <c r="V363">
        <f>SUMIFS(COT!M:M,COT!$A:$A,YEAR(daily!$A363),COT!$B:$B,WEEKNUM(daily!$A363))</f>
        <v>21</v>
      </c>
      <c r="W363">
        <f>SUMIFS(COT!N:N,COT!$A:$A,YEAR(daily!$A363),COT!$B:$B,WEEKNUM(daily!$A363))</f>
        <v>41</v>
      </c>
      <c r="X363">
        <f>SUMIFS(COT!O:O,COT!$A:$A,YEAR(daily!$A363),COT!$B:$B,WEEKNUM(daily!$A363))</f>
        <v>31</v>
      </c>
      <c r="Y363">
        <f>SUMIFS(COT!P:P,COT!$A:$A,YEAR(daily!$A363),COT!$B:$B,WEEKNUM(daily!$A363))</f>
        <v>77</v>
      </c>
      <c r="Z363">
        <f>SUMIFS(COT!Q:Q,COT!$A:$A,YEAR(daily!$A363),COT!$B:$B,WEEKNUM(daily!$A363))</f>
        <v>79</v>
      </c>
      <c r="AA363">
        <f>SUMIFS(Saudi!B:B,Saudi!$A:$A,YEAR(daily!$A363))</f>
        <v>228.1</v>
      </c>
      <c r="AB363">
        <f>SUMIFS(Saudi!C:C,Saudi!$A:$A,YEAR(daily!$A363))</f>
        <v>255.071</v>
      </c>
      <c r="AC363">
        <f>SUMIFS(Saudi!F:F,Saudi!$A:$A,YEAR(daily!$A363))</f>
        <v>3342115</v>
      </c>
      <c r="AD363">
        <f>SUMIFS(Saudi!G:G,Saudi!$A:$A,YEAR(daily!$A363))</f>
        <v>25.930138412250688</v>
      </c>
      <c r="AE363">
        <f>SUMIFS(Saudi!H:H,Saudi!$A:$A,YEAR(daily!$A363))</f>
        <v>86661504.539659202</v>
      </c>
      <c r="AF363" s="5">
        <f t="shared" si="10"/>
        <v>8</v>
      </c>
      <c r="AG363" s="5">
        <f t="shared" si="11"/>
        <v>2001</v>
      </c>
    </row>
    <row r="364" spans="1:33">
      <c r="A364" s="3">
        <v>37112</v>
      </c>
      <c r="B364" s="1">
        <v>98838</v>
      </c>
      <c r="C364" s="1">
        <v>46851</v>
      </c>
      <c r="D364" s="1">
        <v>47701</v>
      </c>
      <c r="E364" s="1">
        <v>27.64</v>
      </c>
      <c r="F364" s="1">
        <v>27.01</v>
      </c>
      <c r="G364" s="1">
        <v>26.84</v>
      </c>
      <c r="H364" s="2">
        <v>46.6</v>
      </c>
      <c r="I364" s="2">
        <v>27</v>
      </c>
      <c r="J364" s="2">
        <v>76.7</v>
      </c>
      <c r="K364" s="2">
        <v>76.8</v>
      </c>
      <c r="L364">
        <f>SUMIFS(US!B:B,US!$D:$D,YEAR(daily!$A364),US!$E:$E,MONTH(daily!$A364))</f>
        <v>8913</v>
      </c>
      <c r="M364">
        <f>SUMIFS(US!C:C,US!$D:$D,YEAR(daily!$A364),US!$E:$E,MONTH(daily!$A364))</f>
        <v>20153</v>
      </c>
      <c r="N364">
        <f>SUMIFS(COT!E:E,COT!$A:$A,YEAR(daily!$A364),COT!$B:$B,WEEKNUM(daily!$A364))</f>
        <v>472489</v>
      </c>
      <c r="O364">
        <f>SUMIFS(COT!F:F,COT!$A:$A,YEAR(daily!$A364),COT!$B:$B,WEEKNUM(daily!$A364))</f>
        <v>15930</v>
      </c>
      <c r="P364">
        <f>SUMIFS(COT!G:G,COT!$A:$A,YEAR(daily!$A364),COT!$B:$B,WEEKNUM(daily!$A364))</f>
        <v>46051</v>
      </c>
      <c r="Q364">
        <f>SUMIFS(COT!H:H,COT!$A:$A,YEAR(daily!$A364),COT!$B:$B,WEEKNUM(daily!$A364))</f>
        <v>43221</v>
      </c>
      <c r="R364">
        <f>SUMIFS(COT!I:I,COT!$A:$A,YEAR(daily!$A364),COT!$B:$B,WEEKNUM(daily!$A364))</f>
        <v>369991</v>
      </c>
      <c r="S364">
        <f>SUMIFS(COT!J:J,COT!$A:$A,YEAR(daily!$A364),COT!$B:$B,WEEKNUM(daily!$A364))</f>
        <v>321894</v>
      </c>
      <c r="T364">
        <f>SUMIFS(COT!K:K,COT!$A:$A,YEAR(daily!$A364),COT!$B:$B,WEEKNUM(daily!$A364))</f>
        <v>43347</v>
      </c>
      <c r="U364">
        <f>SUMIFS(COT!L:L,COT!$A:$A,YEAR(daily!$A364),COT!$B:$B,WEEKNUM(daily!$A364))</f>
        <v>61323</v>
      </c>
      <c r="V364">
        <f>SUMIFS(COT!M:M,COT!$A:$A,YEAR(daily!$A364),COT!$B:$B,WEEKNUM(daily!$A364))</f>
        <v>21</v>
      </c>
      <c r="W364">
        <f>SUMIFS(COT!N:N,COT!$A:$A,YEAR(daily!$A364),COT!$B:$B,WEEKNUM(daily!$A364))</f>
        <v>41</v>
      </c>
      <c r="X364">
        <f>SUMIFS(COT!O:O,COT!$A:$A,YEAR(daily!$A364),COT!$B:$B,WEEKNUM(daily!$A364))</f>
        <v>31</v>
      </c>
      <c r="Y364">
        <f>SUMIFS(COT!P:P,COT!$A:$A,YEAR(daily!$A364),COT!$B:$B,WEEKNUM(daily!$A364))</f>
        <v>77</v>
      </c>
      <c r="Z364">
        <f>SUMIFS(COT!Q:Q,COT!$A:$A,YEAR(daily!$A364),COT!$B:$B,WEEKNUM(daily!$A364))</f>
        <v>79</v>
      </c>
      <c r="AA364">
        <f>SUMIFS(Saudi!B:B,Saudi!$A:$A,YEAR(daily!$A364))</f>
        <v>228.1</v>
      </c>
      <c r="AB364">
        <f>SUMIFS(Saudi!C:C,Saudi!$A:$A,YEAR(daily!$A364))</f>
        <v>255.071</v>
      </c>
      <c r="AC364">
        <f>SUMIFS(Saudi!F:F,Saudi!$A:$A,YEAR(daily!$A364))</f>
        <v>3342115</v>
      </c>
      <c r="AD364">
        <f>SUMIFS(Saudi!G:G,Saudi!$A:$A,YEAR(daily!$A364))</f>
        <v>25.930138412250688</v>
      </c>
      <c r="AE364">
        <f>SUMIFS(Saudi!H:H,Saudi!$A:$A,YEAR(daily!$A364))</f>
        <v>86661504.539659202</v>
      </c>
      <c r="AF364" s="5">
        <f t="shared" si="10"/>
        <v>8</v>
      </c>
      <c r="AG364" s="5">
        <f t="shared" si="11"/>
        <v>2001</v>
      </c>
    </row>
    <row r="365" spans="1:33">
      <c r="A365" s="3">
        <v>37113</v>
      </c>
      <c r="B365" s="1">
        <v>96849</v>
      </c>
      <c r="C365" s="1">
        <v>46409</v>
      </c>
      <c r="D365" s="1">
        <v>47216</v>
      </c>
      <c r="E365" s="1">
        <v>28.05</v>
      </c>
      <c r="F365" s="1">
        <v>27.22</v>
      </c>
      <c r="G365" s="1">
        <v>26.98</v>
      </c>
      <c r="H365" s="2">
        <v>46.6</v>
      </c>
      <c r="I365" s="2">
        <v>27</v>
      </c>
      <c r="J365" s="2">
        <v>76.7</v>
      </c>
      <c r="K365" s="2">
        <v>76.8</v>
      </c>
      <c r="L365">
        <f>SUMIFS(US!B:B,US!$D:$D,YEAR(daily!$A365),US!$E:$E,MONTH(daily!$A365))</f>
        <v>8913</v>
      </c>
      <c r="M365">
        <f>SUMIFS(US!C:C,US!$D:$D,YEAR(daily!$A365),US!$E:$E,MONTH(daily!$A365))</f>
        <v>20153</v>
      </c>
      <c r="N365">
        <f>SUMIFS(COT!E:E,COT!$A:$A,YEAR(daily!$A365),COT!$B:$B,WEEKNUM(daily!$A365))</f>
        <v>472489</v>
      </c>
      <c r="O365">
        <f>SUMIFS(COT!F:F,COT!$A:$A,YEAR(daily!$A365),COT!$B:$B,WEEKNUM(daily!$A365))</f>
        <v>15930</v>
      </c>
      <c r="P365">
        <f>SUMIFS(COT!G:G,COT!$A:$A,YEAR(daily!$A365),COT!$B:$B,WEEKNUM(daily!$A365))</f>
        <v>46051</v>
      </c>
      <c r="Q365">
        <f>SUMIFS(COT!H:H,COT!$A:$A,YEAR(daily!$A365),COT!$B:$B,WEEKNUM(daily!$A365))</f>
        <v>43221</v>
      </c>
      <c r="R365">
        <f>SUMIFS(COT!I:I,COT!$A:$A,YEAR(daily!$A365),COT!$B:$B,WEEKNUM(daily!$A365))</f>
        <v>369991</v>
      </c>
      <c r="S365">
        <f>SUMIFS(COT!J:J,COT!$A:$A,YEAR(daily!$A365),COT!$B:$B,WEEKNUM(daily!$A365))</f>
        <v>321894</v>
      </c>
      <c r="T365">
        <f>SUMIFS(COT!K:K,COT!$A:$A,YEAR(daily!$A365),COT!$B:$B,WEEKNUM(daily!$A365))</f>
        <v>43347</v>
      </c>
      <c r="U365">
        <f>SUMIFS(COT!L:L,COT!$A:$A,YEAR(daily!$A365),COT!$B:$B,WEEKNUM(daily!$A365))</f>
        <v>61323</v>
      </c>
      <c r="V365">
        <f>SUMIFS(COT!M:M,COT!$A:$A,YEAR(daily!$A365),COT!$B:$B,WEEKNUM(daily!$A365))</f>
        <v>21</v>
      </c>
      <c r="W365">
        <f>SUMIFS(COT!N:N,COT!$A:$A,YEAR(daily!$A365),COT!$B:$B,WEEKNUM(daily!$A365))</f>
        <v>41</v>
      </c>
      <c r="X365">
        <f>SUMIFS(COT!O:O,COT!$A:$A,YEAR(daily!$A365),COT!$B:$B,WEEKNUM(daily!$A365))</f>
        <v>31</v>
      </c>
      <c r="Y365">
        <f>SUMIFS(COT!P:P,COT!$A:$A,YEAR(daily!$A365),COT!$B:$B,WEEKNUM(daily!$A365))</f>
        <v>77</v>
      </c>
      <c r="Z365">
        <f>SUMIFS(COT!Q:Q,COT!$A:$A,YEAR(daily!$A365),COT!$B:$B,WEEKNUM(daily!$A365))</f>
        <v>79</v>
      </c>
      <c r="AA365">
        <f>SUMIFS(Saudi!B:B,Saudi!$A:$A,YEAR(daily!$A365))</f>
        <v>228.1</v>
      </c>
      <c r="AB365">
        <f>SUMIFS(Saudi!C:C,Saudi!$A:$A,YEAR(daily!$A365))</f>
        <v>255.071</v>
      </c>
      <c r="AC365">
        <f>SUMIFS(Saudi!F:F,Saudi!$A:$A,YEAR(daily!$A365))</f>
        <v>3342115</v>
      </c>
      <c r="AD365">
        <f>SUMIFS(Saudi!G:G,Saudi!$A:$A,YEAR(daily!$A365))</f>
        <v>25.930138412250688</v>
      </c>
      <c r="AE365">
        <f>SUMIFS(Saudi!H:H,Saudi!$A:$A,YEAR(daily!$A365))</f>
        <v>86661504.539659202</v>
      </c>
      <c r="AF365" s="5">
        <f t="shared" si="10"/>
        <v>8</v>
      </c>
      <c r="AG365" s="5">
        <f t="shared" si="11"/>
        <v>2001</v>
      </c>
    </row>
    <row r="366" spans="1:33">
      <c r="A366" s="3">
        <v>37116</v>
      </c>
      <c r="B366" s="1">
        <v>93147</v>
      </c>
      <c r="C366" s="1">
        <v>47246</v>
      </c>
      <c r="D366" s="1">
        <v>47481</v>
      </c>
      <c r="E366" s="1">
        <v>27.82</v>
      </c>
      <c r="F366" s="1">
        <v>27.12</v>
      </c>
      <c r="G366" s="1">
        <v>26.9</v>
      </c>
      <c r="H366" s="2">
        <v>46.6</v>
      </c>
      <c r="I366" s="2">
        <v>27</v>
      </c>
      <c r="J366" s="2">
        <v>76.7</v>
      </c>
      <c r="K366" s="2">
        <v>76.8</v>
      </c>
      <c r="L366">
        <f>SUMIFS(US!B:B,US!$D:$D,YEAR(daily!$A366),US!$E:$E,MONTH(daily!$A366))</f>
        <v>8913</v>
      </c>
      <c r="M366">
        <f>SUMIFS(US!C:C,US!$D:$D,YEAR(daily!$A366),US!$E:$E,MONTH(daily!$A366))</f>
        <v>20153</v>
      </c>
      <c r="N366">
        <f>SUMIFS(COT!E:E,COT!$A:$A,YEAR(daily!$A366),COT!$B:$B,WEEKNUM(daily!$A366))</f>
        <v>488626</v>
      </c>
      <c r="O366">
        <f>SUMIFS(COT!F:F,COT!$A:$A,YEAR(daily!$A366),COT!$B:$B,WEEKNUM(daily!$A366))</f>
        <v>19548</v>
      </c>
      <c r="P366">
        <f>SUMIFS(COT!G:G,COT!$A:$A,YEAR(daily!$A366),COT!$B:$B,WEEKNUM(daily!$A366))</f>
        <v>48819</v>
      </c>
      <c r="Q366">
        <f>SUMIFS(COT!H:H,COT!$A:$A,YEAR(daily!$A366),COT!$B:$B,WEEKNUM(daily!$A366))</f>
        <v>44991</v>
      </c>
      <c r="R366">
        <f>SUMIFS(COT!I:I,COT!$A:$A,YEAR(daily!$A366),COT!$B:$B,WEEKNUM(daily!$A366))</f>
        <v>378587</v>
      </c>
      <c r="S366">
        <f>SUMIFS(COT!J:J,COT!$A:$A,YEAR(daily!$A366),COT!$B:$B,WEEKNUM(daily!$A366))</f>
        <v>339243</v>
      </c>
      <c r="T366">
        <f>SUMIFS(COT!K:K,COT!$A:$A,YEAR(daily!$A366),COT!$B:$B,WEEKNUM(daily!$A366))</f>
        <v>45500</v>
      </c>
      <c r="U366">
        <f>SUMIFS(COT!L:L,COT!$A:$A,YEAR(daily!$A366),COT!$B:$B,WEEKNUM(daily!$A366))</f>
        <v>55573</v>
      </c>
      <c r="V366">
        <f>SUMIFS(COT!M:M,COT!$A:$A,YEAR(daily!$A366),COT!$B:$B,WEEKNUM(daily!$A366))</f>
        <v>25</v>
      </c>
      <c r="W366">
        <f>SUMIFS(COT!N:N,COT!$A:$A,YEAR(daily!$A366),COT!$B:$B,WEEKNUM(daily!$A366))</f>
        <v>36</v>
      </c>
      <c r="X366">
        <f>SUMIFS(COT!O:O,COT!$A:$A,YEAR(daily!$A366),COT!$B:$B,WEEKNUM(daily!$A366))</f>
        <v>31</v>
      </c>
      <c r="Y366">
        <f>SUMIFS(COT!P:P,COT!$A:$A,YEAR(daily!$A366),COT!$B:$B,WEEKNUM(daily!$A366))</f>
        <v>82</v>
      </c>
      <c r="Z366">
        <f>SUMIFS(COT!Q:Q,COT!$A:$A,YEAR(daily!$A366),COT!$B:$B,WEEKNUM(daily!$A366))</f>
        <v>84</v>
      </c>
      <c r="AA366">
        <f>SUMIFS(Saudi!B:B,Saudi!$A:$A,YEAR(daily!$A366))</f>
        <v>228.1</v>
      </c>
      <c r="AB366">
        <f>SUMIFS(Saudi!C:C,Saudi!$A:$A,YEAR(daily!$A366))</f>
        <v>255.071</v>
      </c>
      <c r="AC366">
        <f>SUMIFS(Saudi!F:F,Saudi!$A:$A,YEAR(daily!$A366))</f>
        <v>3342115</v>
      </c>
      <c r="AD366">
        <f>SUMIFS(Saudi!G:G,Saudi!$A:$A,YEAR(daily!$A366))</f>
        <v>25.930138412250688</v>
      </c>
      <c r="AE366">
        <f>SUMIFS(Saudi!H:H,Saudi!$A:$A,YEAR(daily!$A366))</f>
        <v>86661504.539659202</v>
      </c>
      <c r="AF366" s="5">
        <f t="shared" si="10"/>
        <v>8</v>
      </c>
      <c r="AG366" s="5">
        <f t="shared" si="11"/>
        <v>2001</v>
      </c>
    </row>
    <row r="367" spans="1:33">
      <c r="A367" s="3">
        <v>37117</v>
      </c>
      <c r="B367" s="1">
        <v>87419</v>
      </c>
      <c r="C367" s="1">
        <v>47995</v>
      </c>
      <c r="D367" s="1">
        <v>46783</v>
      </c>
      <c r="E367" s="1">
        <v>28.01</v>
      </c>
      <c r="F367" s="1">
        <v>27.2</v>
      </c>
      <c r="G367" s="1">
        <v>26.99</v>
      </c>
      <c r="H367" s="2">
        <v>46.6</v>
      </c>
      <c r="I367" s="2">
        <v>27</v>
      </c>
      <c r="J367" s="2">
        <v>76.7</v>
      </c>
      <c r="K367" s="2">
        <v>76.8</v>
      </c>
      <c r="L367">
        <f>SUMIFS(US!B:B,US!$D:$D,YEAR(daily!$A367),US!$E:$E,MONTH(daily!$A367))</f>
        <v>8913</v>
      </c>
      <c r="M367">
        <f>SUMIFS(US!C:C,US!$D:$D,YEAR(daily!$A367),US!$E:$E,MONTH(daily!$A367))</f>
        <v>20153</v>
      </c>
      <c r="N367">
        <f>SUMIFS(COT!E:E,COT!$A:$A,YEAR(daily!$A367),COT!$B:$B,WEEKNUM(daily!$A367))</f>
        <v>488626</v>
      </c>
      <c r="O367">
        <f>SUMIFS(COT!F:F,COT!$A:$A,YEAR(daily!$A367),COT!$B:$B,WEEKNUM(daily!$A367))</f>
        <v>19548</v>
      </c>
      <c r="P367">
        <f>SUMIFS(COT!G:G,COT!$A:$A,YEAR(daily!$A367),COT!$B:$B,WEEKNUM(daily!$A367))</f>
        <v>48819</v>
      </c>
      <c r="Q367">
        <f>SUMIFS(COT!H:H,COT!$A:$A,YEAR(daily!$A367),COT!$B:$B,WEEKNUM(daily!$A367))</f>
        <v>44991</v>
      </c>
      <c r="R367">
        <f>SUMIFS(COT!I:I,COT!$A:$A,YEAR(daily!$A367),COT!$B:$B,WEEKNUM(daily!$A367))</f>
        <v>378587</v>
      </c>
      <c r="S367">
        <f>SUMIFS(COT!J:J,COT!$A:$A,YEAR(daily!$A367),COT!$B:$B,WEEKNUM(daily!$A367))</f>
        <v>339243</v>
      </c>
      <c r="T367">
        <f>SUMIFS(COT!K:K,COT!$A:$A,YEAR(daily!$A367),COT!$B:$B,WEEKNUM(daily!$A367))</f>
        <v>45500</v>
      </c>
      <c r="U367">
        <f>SUMIFS(COT!L:L,COT!$A:$A,YEAR(daily!$A367),COT!$B:$B,WEEKNUM(daily!$A367))</f>
        <v>55573</v>
      </c>
      <c r="V367">
        <f>SUMIFS(COT!M:M,COT!$A:$A,YEAR(daily!$A367),COT!$B:$B,WEEKNUM(daily!$A367))</f>
        <v>25</v>
      </c>
      <c r="W367">
        <f>SUMIFS(COT!N:N,COT!$A:$A,YEAR(daily!$A367),COT!$B:$B,WEEKNUM(daily!$A367))</f>
        <v>36</v>
      </c>
      <c r="X367">
        <f>SUMIFS(COT!O:O,COT!$A:$A,YEAR(daily!$A367),COT!$B:$B,WEEKNUM(daily!$A367))</f>
        <v>31</v>
      </c>
      <c r="Y367">
        <f>SUMIFS(COT!P:P,COT!$A:$A,YEAR(daily!$A367),COT!$B:$B,WEEKNUM(daily!$A367))</f>
        <v>82</v>
      </c>
      <c r="Z367">
        <f>SUMIFS(COT!Q:Q,COT!$A:$A,YEAR(daily!$A367),COT!$B:$B,WEEKNUM(daily!$A367))</f>
        <v>84</v>
      </c>
      <c r="AA367">
        <f>SUMIFS(Saudi!B:B,Saudi!$A:$A,YEAR(daily!$A367))</f>
        <v>228.1</v>
      </c>
      <c r="AB367">
        <f>SUMIFS(Saudi!C:C,Saudi!$A:$A,YEAR(daily!$A367))</f>
        <v>255.071</v>
      </c>
      <c r="AC367">
        <f>SUMIFS(Saudi!F:F,Saudi!$A:$A,YEAR(daily!$A367))</f>
        <v>3342115</v>
      </c>
      <c r="AD367">
        <f>SUMIFS(Saudi!G:G,Saudi!$A:$A,YEAR(daily!$A367))</f>
        <v>25.930138412250688</v>
      </c>
      <c r="AE367">
        <f>SUMIFS(Saudi!H:H,Saudi!$A:$A,YEAR(daily!$A367))</f>
        <v>86661504.539659202</v>
      </c>
      <c r="AF367" s="5">
        <f t="shared" si="10"/>
        <v>8</v>
      </c>
      <c r="AG367" s="5">
        <f t="shared" si="11"/>
        <v>2001</v>
      </c>
    </row>
    <row r="368" spans="1:33">
      <c r="A368" s="3">
        <v>37118</v>
      </c>
      <c r="B368" s="1">
        <v>83821</v>
      </c>
      <c r="C368" s="1">
        <v>49248</v>
      </c>
      <c r="D368" s="1">
        <v>47320</v>
      </c>
      <c r="E368" s="1">
        <v>27.56</v>
      </c>
      <c r="F368" s="1">
        <v>26.71</v>
      </c>
      <c r="G368" s="1">
        <v>26.58</v>
      </c>
      <c r="H368" s="2">
        <v>46.6</v>
      </c>
      <c r="I368" s="2">
        <v>27</v>
      </c>
      <c r="J368" s="2">
        <v>76.7</v>
      </c>
      <c r="K368" s="2">
        <v>76.8</v>
      </c>
      <c r="L368">
        <f>SUMIFS(US!B:B,US!$D:$D,YEAR(daily!$A368),US!$E:$E,MONTH(daily!$A368))</f>
        <v>8913</v>
      </c>
      <c r="M368">
        <f>SUMIFS(US!C:C,US!$D:$D,YEAR(daily!$A368),US!$E:$E,MONTH(daily!$A368))</f>
        <v>20153</v>
      </c>
      <c r="N368">
        <f>SUMIFS(COT!E:E,COT!$A:$A,YEAR(daily!$A368),COT!$B:$B,WEEKNUM(daily!$A368))</f>
        <v>488626</v>
      </c>
      <c r="O368">
        <f>SUMIFS(COT!F:F,COT!$A:$A,YEAR(daily!$A368),COT!$B:$B,WEEKNUM(daily!$A368))</f>
        <v>19548</v>
      </c>
      <c r="P368">
        <f>SUMIFS(COT!G:G,COT!$A:$A,YEAR(daily!$A368),COT!$B:$B,WEEKNUM(daily!$A368))</f>
        <v>48819</v>
      </c>
      <c r="Q368">
        <f>SUMIFS(COT!H:H,COT!$A:$A,YEAR(daily!$A368),COT!$B:$B,WEEKNUM(daily!$A368))</f>
        <v>44991</v>
      </c>
      <c r="R368">
        <f>SUMIFS(COT!I:I,COT!$A:$A,YEAR(daily!$A368),COT!$B:$B,WEEKNUM(daily!$A368))</f>
        <v>378587</v>
      </c>
      <c r="S368">
        <f>SUMIFS(COT!J:J,COT!$A:$A,YEAR(daily!$A368),COT!$B:$B,WEEKNUM(daily!$A368))</f>
        <v>339243</v>
      </c>
      <c r="T368">
        <f>SUMIFS(COT!K:K,COT!$A:$A,YEAR(daily!$A368),COT!$B:$B,WEEKNUM(daily!$A368))</f>
        <v>45500</v>
      </c>
      <c r="U368">
        <f>SUMIFS(COT!L:L,COT!$A:$A,YEAR(daily!$A368),COT!$B:$B,WEEKNUM(daily!$A368))</f>
        <v>55573</v>
      </c>
      <c r="V368">
        <f>SUMIFS(COT!M:M,COT!$A:$A,YEAR(daily!$A368),COT!$B:$B,WEEKNUM(daily!$A368))</f>
        <v>25</v>
      </c>
      <c r="W368">
        <f>SUMIFS(COT!N:N,COT!$A:$A,YEAR(daily!$A368),COT!$B:$B,WEEKNUM(daily!$A368))</f>
        <v>36</v>
      </c>
      <c r="X368">
        <f>SUMIFS(COT!O:O,COT!$A:$A,YEAR(daily!$A368),COT!$B:$B,WEEKNUM(daily!$A368))</f>
        <v>31</v>
      </c>
      <c r="Y368">
        <f>SUMIFS(COT!P:P,COT!$A:$A,YEAR(daily!$A368),COT!$B:$B,WEEKNUM(daily!$A368))</f>
        <v>82</v>
      </c>
      <c r="Z368">
        <f>SUMIFS(COT!Q:Q,COT!$A:$A,YEAR(daily!$A368),COT!$B:$B,WEEKNUM(daily!$A368))</f>
        <v>84</v>
      </c>
      <c r="AA368">
        <f>SUMIFS(Saudi!B:B,Saudi!$A:$A,YEAR(daily!$A368))</f>
        <v>228.1</v>
      </c>
      <c r="AB368">
        <f>SUMIFS(Saudi!C:C,Saudi!$A:$A,YEAR(daily!$A368))</f>
        <v>255.071</v>
      </c>
      <c r="AC368">
        <f>SUMIFS(Saudi!F:F,Saudi!$A:$A,YEAR(daily!$A368))</f>
        <v>3342115</v>
      </c>
      <c r="AD368">
        <f>SUMIFS(Saudi!G:G,Saudi!$A:$A,YEAR(daily!$A368))</f>
        <v>25.930138412250688</v>
      </c>
      <c r="AE368">
        <f>SUMIFS(Saudi!H:H,Saudi!$A:$A,YEAR(daily!$A368))</f>
        <v>86661504.539659202</v>
      </c>
      <c r="AF368" s="5">
        <f t="shared" si="10"/>
        <v>8</v>
      </c>
      <c r="AG368" s="5">
        <f t="shared" si="11"/>
        <v>2001</v>
      </c>
    </row>
    <row r="369" spans="1:33">
      <c r="A369" s="3">
        <v>37119</v>
      </c>
      <c r="B369" s="1">
        <v>74464</v>
      </c>
      <c r="C369" s="1">
        <v>49082</v>
      </c>
      <c r="D369" s="1">
        <v>48901</v>
      </c>
      <c r="E369" s="1">
        <v>27.4</v>
      </c>
      <c r="F369" s="1">
        <v>26.48</v>
      </c>
      <c r="G369" s="1">
        <v>26.38</v>
      </c>
      <c r="H369" s="2">
        <v>46.6</v>
      </c>
      <c r="I369" s="2">
        <v>27</v>
      </c>
      <c r="J369" s="2">
        <v>76.7</v>
      </c>
      <c r="K369" s="2">
        <v>76.8</v>
      </c>
      <c r="L369">
        <f>SUMIFS(US!B:B,US!$D:$D,YEAR(daily!$A369),US!$E:$E,MONTH(daily!$A369))</f>
        <v>8913</v>
      </c>
      <c r="M369">
        <f>SUMIFS(US!C:C,US!$D:$D,YEAR(daily!$A369),US!$E:$E,MONTH(daily!$A369))</f>
        <v>20153</v>
      </c>
      <c r="N369">
        <f>SUMIFS(COT!E:E,COT!$A:$A,YEAR(daily!$A369),COT!$B:$B,WEEKNUM(daily!$A369))</f>
        <v>488626</v>
      </c>
      <c r="O369">
        <f>SUMIFS(COT!F:F,COT!$A:$A,YEAR(daily!$A369),COT!$B:$B,WEEKNUM(daily!$A369))</f>
        <v>19548</v>
      </c>
      <c r="P369">
        <f>SUMIFS(COT!G:G,COT!$A:$A,YEAR(daily!$A369),COT!$B:$B,WEEKNUM(daily!$A369))</f>
        <v>48819</v>
      </c>
      <c r="Q369">
        <f>SUMIFS(COT!H:H,COT!$A:$A,YEAR(daily!$A369),COT!$B:$B,WEEKNUM(daily!$A369))</f>
        <v>44991</v>
      </c>
      <c r="R369">
        <f>SUMIFS(COT!I:I,COT!$A:$A,YEAR(daily!$A369),COT!$B:$B,WEEKNUM(daily!$A369))</f>
        <v>378587</v>
      </c>
      <c r="S369">
        <f>SUMIFS(COT!J:J,COT!$A:$A,YEAR(daily!$A369),COT!$B:$B,WEEKNUM(daily!$A369))</f>
        <v>339243</v>
      </c>
      <c r="T369">
        <f>SUMIFS(COT!K:K,COT!$A:$A,YEAR(daily!$A369),COT!$B:$B,WEEKNUM(daily!$A369))</f>
        <v>45500</v>
      </c>
      <c r="U369">
        <f>SUMIFS(COT!L:L,COT!$A:$A,YEAR(daily!$A369),COT!$B:$B,WEEKNUM(daily!$A369))</f>
        <v>55573</v>
      </c>
      <c r="V369">
        <f>SUMIFS(COT!M:M,COT!$A:$A,YEAR(daily!$A369),COT!$B:$B,WEEKNUM(daily!$A369))</f>
        <v>25</v>
      </c>
      <c r="W369">
        <f>SUMIFS(COT!N:N,COT!$A:$A,YEAR(daily!$A369),COT!$B:$B,WEEKNUM(daily!$A369))</f>
        <v>36</v>
      </c>
      <c r="X369">
        <f>SUMIFS(COT!O:O,COT!$A:$A,YEAR(daily!$A369),COT!$B:$B,WEEKNUM(daily!$A369))</f>
        <v>31</v>
      </c>
      <c r="Y369">
        <f>SUMIFS(COT!P:P,COT!$A:$A,YEAR(daily!$A369),COT!$B:$B,WEEKNUM(daily!$A369))</f>
        <v>82</v>
      </c>
      <c r="Z369">
        <f>SUMIFS(COT!Q:Q,COT!$A:$A,YEAR(daily!$A369),COT!$B:$B,WEEKNUM(daily!$A369))</f>
        <v>84</v>
      </c>
      <c r="AA369">
        <f>SUMIFS(Saudi!B:B,Saudi!$A:$A,YEAR(daily!$A369))</f>
        <v>228.1</v>
      </c>
      <c r="AB369">
        <f>SUMIFS(Saudi!C:C,Saudi!$A:$A,YEAR(daily!$A369))</f>
        <v>255.071</v>
      </c>
      <c r="AC369">
        <f>SUMIFS(Saudi!F:F,Saudi!$A:$A,YEAR(daily!$A369))</f>
        <v>3342115</v>
      </c>
      <c r="AD369">
        <f>SUMIFS(Saudi!G:G,Saudi!$A:$A,YEAR(daily!$A369))</f>
        <v>25.930138412250688</v>
      </c>
      <c r="AE369">
        <f>SUMIFS(Saudi!H:H,Saudi!$A:$A,YEAR(daily!$A369))</f>
        <v>86661504.539659202</v>
      </c>
      <c r="AF369" s="5">
        <f t="shared" si="10"/>
        <v>8</v>
      </c>
      <c r="AG369" s="5">
        <f t="shared" si="11"/>
        <v>2001</v>
      </c>
    </row>
    <row r="370" spans="1:33">
      <c r="A370" s="3">
        <v>37120</v>
      </c>
      <c r="B370" s="1">
        <v>61359</v>
      </c>
      <c r="C370" s="1">
        <v>48533</v>
      </c>
      <c r="D370" s="1">
        <v>48655</v>
      </c>
      <c r="E370" s="1">
        <v>26.68</v>
      </c>
      <c r="F370" s="1">
        <v>25.62</v>
      </c>
      <c r="G370" s="1">
        <v>25.55</v>
      </c>
      <c r="H370" s="2">
        <v>46.6</v>
      </c>
      <c r="I370" s="2">
        <v>27</v>
      </c>
      <c r="J370" s="2">
        <v>76.7</v>
      </c>
      <c r="K370" s="2">
        <v>76.8</v>
      </c>
      <c r="L370">
        <f>SUMIFS(US!B:B,US!$D:$D,YEAR(daily!$A370),US!$E:$E,MONTH(daily!$A370))</f>
        <v>8913</v>
      </c>
      <c r="M370">
        <f>SUMIFS(US!C:C,US!$D:$D,YEAR(daily!$A370),US!$E:$E,MONTH(daily!$A370))</f>
        <v>20153</v>
      </c>
      <c r="N370">
        <f>SUMIFS(COT!E:E,COT!$A:$A,YEAR(daily!$A370),COT!$B:$B,WEEKNUM(daily!$A370))</f>
        <v>488626</v>
      </c>
      <c r="O370">
        <f>SUMIFS(COT!F:F,COT!$A:$A,YEAR(daily!$A370),COT!$B:$B,WEEKNUM(daily!$A370))</f>
        <v>19548</v>
      </c>
      <c r="P370">
        <f>SUMIFS(COT!G:G,COT!$A:$A,YEAR(daily!$A370),COT!$B:$B,WEEKNUM(daily!$A370))</f>
        <v>48819</v>
      </c>
      <c r="Q370">
        <f>SUMIFS(COT!H:H,COT!$A:$A,YEAR(daily!$A370),COT!$B:$B,WEEKNUM(daily!$A370))</f>
        <v>44991</v>
      </c>
      <c r="R370">
        <f>SUMIFS(COT!I:I,COT!$A:$A,YEAR(daily!$A370),COT!$B:$B,WEEKNUM(daily!$A370))</f>
        <v>378587</v>
      </c>
      <c r="S370">
        <f>SUMIFS(COT!J:J,COT!$A:$A,YEAR(daily!$A370),COT!$B:$B,WEEKNUM(daily!$A370))</f>
        <v>339243</v>
      </c>
      <c r="T370">
        <f>SUMIFS(COT!K:K,COT!$A:$A,YEAR(daily!$A370),COT!$B:$B,WEEKNUM(daily!$A370))</f>
        <v>45500</v>
      </c>
      <c r="U370">
        <f>SUMIFS(COT!L:L,COT!$A:$A,YEAR(daily!$A370),COT!$B:$B,WEEKNUM(daily!$A370))</f>
        <v>55573</v>
      </c>
      <c r="V370">
        <f>SUMIFS(COT!M:M,COT!$A:$A,YEAR(daily!$A370),COT!$B:$B,WEEKNUM(daily!$A370))</f>
        <v>25</v>
      </c>
      <c r="W370">
        <f>SUMIFS(COT!N:N,COT!$A:$A,YEAR(daily!$A370),COT!$B:$B,WEEKNUM(daily!$A370))</f>
        <v>36</v>
      </c>
      <c r="X370">
        <f>SUMIFS(COT!O:O,COT!$A:$A,YEAR(daily!$A370),COT!$B:$B,WEEKNUM(daily!$A370))</f>
        <v>31</v>
      </c>
      <c r="Y370">
        <f>SUMIFS(COT!P:P,COT!$A:$A,YEAR(daily!$A370),COT!$B:$B,WEEKNUM(daily!$A370))</f>
        <v>82</v>
      </c>
      <c r="Z370">
        <f>SUMIFS(COT!Q:Q,COT!$A:$A,YEAR(daily!$A370),COT!$B:$B,WEEKNUM(daily!$A370))</f>
        <v>84</v>
      </c>
      <c r="AA370">
        <f>SUMIFS(Saudi!B:B,Saudi!$A:$A,YEAR(daily!$A370))</f>
        <v>228.1</v>
      </c>
      <c r="AB370">
        <f>SUMIFS(Saudi!C:C,Saudi!$A:$A,YEAR(daily!$A370))</f>
        <v>255.071</v>
      </c>
      <c r="AC370">
        <f>SUMIFS(Saudi!F:F,Saudi!$A:$A,YEAR(daily!$A370))</f>
        <v>3342115</v>
      </c>
      <c r="AD370">
        <f>SUMIFS(Saudi!G:G,Saudi!$A:$A,YEAR(daily!$A370))</f>
        <v>25.930138412250688</v>
      </c>
      <c r="AE370">
        <f>SUMIFS(Saudi!H:H,Saudi!$A:$A,YEAR(daily!$A370))</f>
        <v>86661504.539659202</v>
      </c>
      <c r="AF370" s="5">
        <f t="shared" si="10"/>
        <v>8</v>
      </c>
      <c r="AG370" s="5">
        <f t="shared" si="11"/>
        <v>2001</v>
      </c>
    </row>
    <row r="371" spans="1:33">
      <c r="A371" s="3">
        <v>37123</v>
      </c>
      <c r="B371" s="1">
        <v>49176</v>
      </c>
      <c r="C371" s="1">
        <v>49401</v>
      </c>
      <c r="D371" s="1">
        <v>51950</v>
      </c>
      <c r="E371" s="1">
        <v>27.18</v>
      </c>
      <c r="F371" s="1">
        <v>26.11</v>
      </c>
      <c r="G371" s="1">
        <v>26.02</v>
      </c>
      <c r="H371" s="2">
        <v>46.6</v>
      </c>
      <c r="I371" s="2">
        <v>27</v>
      </c>
      <c r="J371" s="2">
        <v>76.7</v>
      </c>
      <c r="K371" s="2">
        <v>76.8</v>
      </c>
      <c r="L371">
        <f>SUMIFS(US!B:B,US!$D:$D,YEAR(daily!$A371),US!$E:$E,MONTH(daily!$A371))</f>
        <v>8913</v>
      </c>
      <c r="M371">
        <f>SUMIFS(US!C:C,US!$D:$D,YEAR(daily!$A371),US!$E:$E,MONTH(daily!$A371))</f>
        <v>20153</v>
      </c>
      <c r="N371">
        <f>SUMIFS(COT!E:E,COT!$A:$A,YEAR(daily!$A371),COT!$B:$B,WEEKNUM(daily!$A371))</f>
        <v>435533</v>
      </c>
      <c r="O371">
        <f>SUMIFS(COT!F:F,COT!$A:$A,YEAR(daily!$A371),COT!$B:$B,WEEKNUM(daily!$A371))</f>
        <v>18390</v>
      </c>
      <c r="P371">
        <f>SUMIFS(COT!G:G,COT!$A:$A,YEAR(daily!$A371),COT!$B:$B,WEEKNUM(daily!$A371))</f>
        <v>49566</v>
      </c>
      <c r="Q371">
        <f>SUMIFS(COT!H:H,COT!$A:$A,YEAR(daily!$A371),COT!$B:$B,WEEKNUM(daily!$A371))</f>
        <v>40688</v>
      </c>
      <c r="R371">
        <f>SUMIFS(COT!I:I,COT!$A:$A,YEAR(daily!$A371),COT!$B:$B,WEEKNUM(daily!$A371))</f>
        <v>335917</v>
      </c>
      <c r="S371">
        <f>SUMIFS(COT!J:J,COT!$A:$A,YEAR(daily!$A371),COT!$B:$B,WEEKNUM(daily!$A371))</f>
        <v>288174</v>
      </c>
      <c r="T371">
        <f>SUMIFS(COT!K:K,COT!$A:$A,YEAR(daily!$A371),COT!$B:$B,WEEKNUM(daily!$A371))</f>
        <v>40538</v>
      </c>
      <c r="U371">
        <f>SUMIFS(COT!L:L,COT!$A:$A,YEAR(daily!$A371),COT!$B:$B,WEEKNUM(daily!$A371))</f>
        <v>57105</v>
      </c>
      <c r="V371">
        <f>SUMIFS(COT!M:M,COT!$A:$A,YEAR(daily!$A371),COT!$B:$B,WEEKNUM(daily!$A371))</f>
        <v>24</v>
      </c>
      <c r="W371">
        <f>SUMIFS(COT!N:N,COT!$A:$A,YEAR(daily!$A371),COT!$B:$B,WEEKNUM(daily!$A371))</f>
        <v>37</v>
      </c>
      <c r="X371">
        <f>SUMIFS(COT!O:O,COT!$A:$A,YEAR(daily!$A371),COT!$B:$B,WEEKNUM(daily!$A371))</f>
        <v>24</v>
      </c>
      <c r="Y371">
        <f>SUMIFS(COT!P:P,COT!$A:$A,YEAR(daily!$A371),COT!$B:$B,WEEKNUM(daily!$A371))</f>
        <v>77</v>
      </c>
      <c r="Z371">
        <f>SUMIFS(COT!Q:Q,COT!$A:$A,YEAR(daily!$A371),COT!$B:$B,WEEKNUM(daily!$A371))</f>
        <v>81</v>
      </c>
      <c r="AA371">
        <f>SUMIFS(Saudi!B:B,Saudi!$A:$A,YEAR(daily!$A371))</f>
        <v>228.1</v>
      </c>
      <c r="AB371">
        <f>SUMIFS(Saudi!C:C,Saudi!$A:$A,YEAR(daily!$A371))</f>
        <v>255.071</v>
      </c>
      <c r="AC371">
        <f>SUMIFS(Saudi!F:F,Saudi!$A:$A,YEAR(daily!$A371))</f>
        <v>3342115</v>
      </c>
      <c r="AD371">
        <f>SUMIFS(Saudi!G:G,Saudi!$A:$A,YEAR(daily!$A371))</f>
        <v>25.930138412250688</v>
      </c>
      <c r="AE371">
        <f>SUMIFS(Saudi!H:H,Saudi!$A:$A,YEAR(daily!$A371))</f>
        <v>86661504.539659202</v>
      </c>
      <c r="AF371" s="5">
        <f t="shared" si="10"/>
        <v>8</v>
      </c>
      <c r="AG371" s="5">
        <f t="shared" si="11"/>
        <v>2001</v>
      </c>
    </row>
    <row r="372" spans="1:33">
      <c r="A372" s="3">
        <v>37124</v>
      </c>
      <c r="B372" s="1">
        <v>35109</v>
      </c>
      <c r="C372" s="1">
        <v>49978</v>
      </c>
      <c r="D372" s="1">
        <v>51951</v>
      </c>
      <c r="E372" s="1">
        <v>27.91</v>
      </c>
      <c r="F372" s="1">
        <v>26.58</v>
      </c>
      <c r="G372" s="1">
        <v>26.42</v>
      </c>
      <c r="H372" s="2">
        <v>46.6</v>
      </c>
      <c r="I372" s="2">
        <v>27</v>
      </c>
      <c r="J372" s="2">
        <v>76.7</v>
      </c>
      <c r="K372" s="2">
        <v>76.8</v>
      </c>
      <c r="L372">
        <f>SUMIFS(US!B:B,US!$D:$D,YEAR(daily!$A372),US!$E:$E,MONTH(daily!$A372))</f>
        <v>8913</v>
      </c>
      <c r="M372">
        <f>SUMIFS(US!C:C,US!$D:$D,YEAR(daily!$A372),US!$E:$E,MONTH(daily!$A372))</f>
        <v>20153</v>
      </c>
      <c r="N372">
        <f>SUMIFS(COT!E:E,COT!$A:$A,YEAR(daily!$A372),COT!$B:$B,WEEKNUM(daily!$A372))</f>
        <v>435533</v>
      </c>
      <c r="O372">
        <f>SUMIFS(COT!F:F,COT!$A:$A,YEAR(daily!$A372),COT!$B:$B,WEEKNUM(daily!$A372))</f>
        <v>18390</v>
      </c>
      <c r="P372">
        <f>SUMIFS(COT!G:G,COT!$A:$A,YEAR(daily!$A372),COT!$B:$B,WEEKNUM(daily!$A372))</f>
        <v>49566</v>
      </c>
      <c r="Q372">
        <f>SUMIFS(COT!H:H,COT!$A:$A,YEAR(daily!$A372),COT!$B:$B,WEEKNUM(daily!$A372))</f>
        <v>40688</v>
      </c>
      <c r="R372">
        <f>SUMIFS(COT!I:I,COT!$A:$A,YEAR(daily!$A372),COT!$B:$B,WEEKNUM(daily!$A372))</f>
        <v>335917</v>
      </c>
      <c r="S372">
        <f>SUMIFS(COT!J:J,COT!$A:$A,YEAR(daily!$A372),COT!$B:$B,WEEKNUM(daily!$A372))</f>
        <v>288174</v>
      </c>
      <c r="T372">
        <f>SUMIFS(COT!K:K,COT!$A:$A,YEAR(daily!$A372),COT!$B:$B,WEEKNUM(daily!$A372))</f>
        <v>40538</v>
      </c>
      <c r="U372">
        <f>SUMIFS(COT!L:L,COT!$A:$A,YEAR(daily!$A372),COT!$B:$B,WEEKNUM(daily!$A372))</f>
        <v>57105</v>
      </c>
      <c r="V372">
        <f>SUMIFS(COT!M:M,COT!$A:$A,YEAR(daily!$A372),COT!$B:$B,WEEKNUM(daily!$A372))</f>
        <v>24</v>
      </c>
      <c r="W372">
        <f>SUMIFS(COT!N:N,COT!$A:$A,YEAR(daily!$A372),COT!$B:$B,WEEKNUM(daily!$A372))</f>
        <v>37</v>
      </c>
      <c r="X372">
        <f>SUMIFS(COT!O:O,COT!$A:$A,YEAR(daily!$A372),COT!$B:$B,WEEKNUM(daily!$A372))</f>
        <v>24</v>
      </c>
      <c r="Y372">
        <f>SUMIFS(COT!P:P,COT!$A:$A,YEAR(daily!$A372),COT!$B:$B,WEEKNUM(daily!$A372))</f>
        <v>77</v>
      </c>
      <c r="Z372">
        <f>SUMIFS(COT!Q:Q,COT!$A:$A,YEAR(daily!$A372),COT!$B:$B,WEEKNUM(daily!$A372))</f>
        <v>81</v>
      </c>
      <c r="AA372">
        <f>SUMIFS(Saudi!B:B,Saudi!$A:$A,YEAR(daily!$A372))</f>
        <v>228.1</v>
      </c>
      <c r="AB372">
        <f>SUMIFS(Saudi!C:C,Saudi!$A:$A,YEAR(daily!$A372))</f>
        <v>255.071</v>
      </c>
      <c r="AC372">
        <f>SUMIFS(Saudi!F:F,Saudi!$A:$A,YEAR(daily!$A372))</f>
        <v>3342115</v>
      </c>
      <c r="AD372">
        <f>SUMIFS(Saudi!G:G,Saudi!$A:$A,YEAR(daily!$A372))</f>
        <v>25.930138412250688</v>
      </c>
      <c r="AE372">
        <f>SUMIFS(Saudi!H:H,Saudi!$A:$A,YEAR(daily!$A372))</f>
        <v>86661504.539659202</v>
      </c>
      <c r="AF372" s="5">
        <f t="shared" si="10"/>
        <v>8</v>
      </c>
      <c r="AG372" s="5">
        <f t="shared" si="11"/>
        <v>2001</v>
      </c>
    </row>
    <row r="373" spans="1:33">
      <c r="A373" s="3">
        <v>37125</v>
      </c>
      <c r="B373" s="1">
        <v>130667</v>
      </c>
      <c r="C373" s="1">
        <v>50935</v>
      </c>
      <c r="D373" s="1">
        <v>23770</v>
      </c>
      <c r="E373" s="1">
        <v>26.37</v>
      </c>
      <c r="F373" s="1">
        <v>26.19</v>
      </c>
      <c r="G373" s="1">
        <v>25.97</v>
      </c>
      <c r="H373" s="2">
        <v>46.6</v>
      </c>
      <c r="I373" s="2">
        <v>27</v>
      </c>
      <c r="J373" s="2">
        <v>76.7</v>
      </c>
      <c r="K373" s="2">
        <v>76.8</v>
      </c>
      <c r="L373">
        <f>SUMIFS(US!B:B,US!$D:$D,YEAR(daily!$A373),US!$E:$E,MONTH(daily!$A373))</f>
        <v>8913</v>
      </c>
      <c r="M373">
        <f>SUMIFS(US!C:C,US!$D:$D,YEAR(daily!$A373),US!$E:$E,MONTH(daily!$A373))</f>
        <v>20153</v>
      </c>
      <c r="N373">
        <f>SUMIFS(COT!E:E,COT!$A:$A,YEAR(daily!$A373),COT!$B:$B,WEEKNUM(daily!$A373))</f>
        <v>435533</v>
      </c>
      <c r="O373">
        <f>SUMIFS(COT!F:F,COT!$A:$A,YEAR(daily!$A373),COT!$B:$B,WEEKNUM(daily!$A373))</f>
        <v>18390</v>
      </c>
      <c r="P373">
        <f>SUMIFS(COT!G:G,COT!$A:$A,YEAR(daily!$A373),COT!$B:$B,WEEKNUM(daily!$A373))</f>
        <v>49566</v>
      </c>
      <c r="Q373">
        <f>SUMIFS(COT!H:H,COT!$A:$A,YEAR(daily!$A373),COT!$B:$B,WEEKNUM(daily!$A373))</f>
        <v>40688</v>
      </c>
      <c r="R373">
        <f>SUMIFS(COT!I:I,COT!$A:$A,YEAR(daily!$A373),COT!$B:$B,WEEKNUM(daily!$A373))</f>
        <v>335917</v>
      </c>
      <c r="S373">
        <f>SUMIFS(COT!J:J,COT!$A:$A,YEAR(daily!$A373),COT!$B:$B,WEEKNUM(daily!$A373))</f>
        <v>288174</v>
      </c>
      <c r="T373">
        <f>SUMIFS(COT!K:K,COT!$A:$A,YEAR(daily!$A373),COT!$B:$B,WEEKNUM(daily!$A373))</f>
        <v>40538</v>
      </c>
      <c r="U373">
        <f>SUMIFS(COT!L:L,COT!$A:$A,YEAR(daily!$A373),COT!$B:$B,WEEKNUM(daily!$A373))</f>
        <v>57105</v>
      </c>
      <c r="V373">
        <f>SUMIFS(COT!M:M,COT!$A:$A,YEAR(daily!$A373),COT!$B:$B,WEEKNUM(daily!$A373))</f>
        <v>24</v>
      </c>
      <c r="W373">
        <f>SUMIFS(COT!N:N,COT!$A:$A,YEAR(daily!$A373),COT!$B:$B,WEEKNUM(daily!$A373))</f>
        <v>37</v>
      </c>
      <c r="X373">
        <f>SUMIFS(COT!O:O,COT!$A:$A,YEAR(daily!$A373),COT!$B:$B,WEEKNUM(daily!$A373))</f>
        <v>24</v>
      </c>
      <c r="Y373">
        <f>SUMIFS(COT!P:P,COT!$A:$A,YEAR(daily!$A373),COT!$B:$B,WEEKNUM(daily!$A373))</f>
        <v>77</v>
      </c>
      <c r="Z373">
        <f>SUMIFS(COT!Q:Q,COT!$A:$A,YEAR(daily!$A373),COT!$B:$B,WEEKNUM(daily!$A373))</f>
        <v>81</v>
      </c>
      <c r="AA373">
        <f>SUMIFS(Saudi!B:B,Saudi!$A:$A,YEAR(daily!$A373))</f>
        <v>228.1</v>
      </c>
      <c r="AB373">
        <f>SUMIFS(Saudi!C:C,Saudi!$A:$A,YEAR(daily!$A373))</f>
        <v>255.071</v>
      </c>
      <c r="AC373">
        <f>SUMIFS(Saudi!F:F,Saudi!$A:$A,YEAR(daily!$A373))</f>
        <v>3342115</v>
      </c>
      <c r="AD373">
        <f>SUMIFS(Saudi!G:G,Saudi!$A:$A,YEAR(daily!$A373))</f>
        <v>25.930138412250688</v>
      </c>
      <c r="AE373">
        <f>SUMIFS(Saudi!H:H,Saudi!$A:$A,YEAR(daily!$A373))</f>
        <v>86661504.539659202</v>
      </c>
      <c r="AF373" s="5">
        <f t="shared" si="10"/>
        <v>8</v>
      </c>
      <c r="AG373" s="5">
        <f t="shared" si="11"/>
        <v>2001</v>
      </c>
    </row>
    <row r="374" spans="1:33">
      <c r="A374" s="3">
        <v>37126</v>
      </c>
      <c r="B374" s="1">
        <v>132812</v>
      </c>
      <c r="C374" s="1">
        <v>49873</v>
      </c>
      <c r="D374" s="1">
        <v>24099</v>
      </c>
      <c r="E374" s="1">
        <v>26.63</v>
      </c>
      <c r="F374" s="1">
        <v>26.48</v>
      </c>
      <c r="G374" s="1">
        <v>26.26</v>
      </c>
      <c r="H374" s="2">
        <v>46.6</v>
      </c>
      <c r="I374" s="2">
        <v>27</v>
      </c>
      <c r="J374" s="2">
        <v>76.7</v>
      </c>
      <c r="K374" s="2">
        <v>76.8</v>
      </c>
      <c r="L374">
        <f>SUMIFS(US!B:B,US!$D:$D,YEAR(daily!$A374),US!$E:$E,MONTH(daily!$A374))</f>
        <v>8913</v>
      </c>
      <c r="M374">
        <f>SUMIFS(US!C:C,US!$D:$D,YEAR(daily!$A374),US!$E:$E,MONTH(daily!$A374))</f>
        <v>20153</v>
      </c>
      <c r="N374">
        <f>SUMIFS(COT!E:E,COT!$A:$A,YEAR(daily!$A374),COT!$B:$B,WEEKNUM(daily!$A374))</f>
        <v>435533</v>
      </c>
      <c r="O374">
        <f>SUMIFS(COT!F:F,COT!$A:$A,YEAR(daily!$A374),COT!$B:$B,WEEKNUM(daily!$A374))</f>
        <v>18390</v>
      </c>
      <c r="P374">
        <f>SUMIFS(COT!G:G,COT!$A:$A,YEAR(daily!$A374),COT!$B:$B,WEEKNUM(daily!$A374))</f>
        <v>49566</v>
      </c>
      <c r="Q374">
        <f>SUMIFS(COT!H:H,COT!$A:$A,YEAR(daily!$A374),COT!$B:$B,WEEKNUM(daily!$A374))</f>
        <v>40688</v>
      </c>
      <c r="R374">
        <f>SUMIFS(COT!I:I,COT!$A:$A,YEAR(daily!$A374),COT!$B:$B,WEEKNUM(daily!$A374))</f>
        <v>335917</v>
      </c>
      <c r="S374">
        <f>SUMIFS(COT!J:J,COT!$A:$A,YEAR(daily!$A374),COT!$B:$B,WEEKNUM(daily!$A374))</f>
        <v>288174</v>
      </c>
      <c r="T374">
        <f>SUMIFS(COT!K:K,COT!$A:$A,YEAR(daily!$A374),COT!$B:$B,WEEKNUM(daily!$A374))</f>
        <v>40538</v>
      </c>
      <c r="U374">
        <f>SUMIFS(COT!L:L,COT!$A:$A,YEAR(daily!$A374),COT!$B:$B,WEEKNUM(daily!$A374))</f>
        <v>57105</v>
      </c>
      <c r="V374">
        <f>SUMIFS(COT!M:M,COT!$A:$A,YEAR(daily!$A374),COT!$B:$B,WEEKNUM(daily!$A374))</f>
        <v>24</v>
      </c>
      <c r="W374">
        <f>SUMIFS(COT!N:N,COT!$A:$A,YEAR(daily!$A374),COT!$B:$B,WEEKNUM(daily!$A374))</f>
        <v>37</v>
      </c>
      <c r="X374">
        <f>SUMIFS(COT!O:O,COT!$A:$A,YEAR(daily!$A374),COT!$B:$B,WEEKNUM(daily!$A374))</f>
        <v>24</v>
      </c>
      <c r="Y374">
        <f>SUMIFS(COT!P:P,COT!$A:$A,YEAR(daily!$A374),COT!$B:$B,WEEKNUM(daily!$A374))</f>
        <v>77</v>
      </c>
      <c r="Z374">
        <f>SUMIFS(COT!Q:Q,COT!$A:$A,YEAR(daily!$A374),COT!$B:$B,WEEKNUM(daily!$A374))</f>
        <v>81</v>
      </c>
      <c r="AA374">
        <f>SUMIFS(Saudi!B:B,Saudi!$A:$A,YEAR(daily!$A374))</f>
        <v>228.1</v>
      </c>
      <c r="AB374">
        <f>SUMIFS(Saudi!C:C,Saudi!$A:$A,YEAR(daily!$A374))</f>
        <v>255.071</v>
      </c>
      <c r="AC374">
        <f>SUMIFS(Saudi!F:F,Saudi!$A:$A,YEAR(daily!$A374))</f>
        <v>3342115</v>
      </c>
      <c r="AD374">
        <f>SUMIFS(Saudi!G:G,Saudi!$A:$A,YEAR(daily!$A374))</f>
        <v>25.930138412250688</v>
      </c>
      <c r="AE374">
        <f>SUMIFS(Saudi!H:H,Saudi!$A:$A,YEAR(daily!$A374))</f>
        <v>86661504.539659202</v>
      </c>
      <c r="AF374" s="5">
        <f t="shared" si="10"/>
        <v>8</v>
      </c>
      <c r="AG374" s="5">
        <f t="shared" si="11"/>
        <v>2001</v>
      </c>
    </row>
    <row r="375" spans="1:33">
      <c r="A375" s="3">
        <v>37127</v>
      </c>
      <c r="B375" s="1">
        <v>134504</v>
      </c>
      <c r="C375" s="1">
        <v>50449</v>
      </c>
      <c r="D375" s="1">
        <v>24094</v>
      </c>
      <c r="E375" s="1">
        <v>26.9</v>
      </c>
      <c r="F375" s="1">
        <v>26.79</v>
      </c>
      <c r="G375" s="1">
        <v>26.53</v>
      </c>
      <c r="H375" s="2">
        <v>46.6</v>
      </c>
      <c r="I375" s="2">
        <v>27</v>
      </c>
      <c r="J375" s="2">
        <v>76.7</v>
      </c>
      <c r="K375" s="2">
        <v>76.8</v>
      </c>
      <c r="L375">
        <f>SUMIFS(US!B:B,US!$D:$D,YEAR(daily!$A375),US!$E:$E,MONTH(daily!$A375))</f>
        <v>8913</v>
      </c>
      <c r="M375">
        <f>SUMIFS(US!C:C,US!$D:$D,YEAR(daily!$A375),US!$E:$E,MONTH(daily!$A375))</f>
        <v>20153</v>
      </c>
      <c r="N375">
        <f>SUMIFS(COT!E:E,COT!$A:$A,YEAR(daily!$A375),COT!$B:$B,WEEKNUM(daily!$A375))</f>
        <v>435533</v>
      </c>
      <c r="O375">
        <f>SUMIFS(COT!F:F,COT!$A:$A,YEAR(daily!$A375),COT!$B:$B,WEEKNUM(daily!$A375))</f>
        <v>18390</v>
      </c>
      <c r="P375">
        <f>SUMIFS(COT!G:G,COT!$A:$A,YEAR(daily!$A375),COT!$B:$B,WEEKNUM(daily!$A375))</f>
        <v>49566</v>
      </c>
      <c r="Q375">
        <f>SUMIFS(COT!H:H,COT!$A:$A,YEAR(daily!$A375),COT!$B:$B,WEEKNUM(daily!$A375))</f>
        <v>40688</v>
      </c>
      <c r="R375">
        <f>SUMIFS(COT!I:I,COT!$A:$A,YEAR(daily!$A375),COT!$B:$B,WEEKNUM(daily!$A375))</f>
        <v>335917</v>
      </c>
      <c r="S375">
        <f>SUMIFS(COT!J:J,COT!$A:$A,YEAR(daily!$A375),COT!$B:$B,WEEKNUM(daily!$A375))</f>
        <v>288174</v>
      </c>
      <c r="T375">
        <f>SUMIFS(COT!K:K,COT!$A:$A,YEAR(daily!$A375),COT!$B:$B,WEEKNUM(daily!$A375))</f>
        <v>40538</v>
      </c>
      <c r="U375">
        <f>SUMIFS(COT!L:L,COT!$A:$A,YEAR(daily!$A375),COT!$B:$B,WEEKNUM(daily!$A375))</f>
        <v>57105</v>
      </c>
      <c r="V375">
        <f>SUMIFS(COT!M:M,COT!$A:$A,YEAR(daily!$A375),COT!$B:$B,WEEKNUM(daily!$A375))</f>
        <v>24</v>
      </c>
      <c r="W375">
        <f>SUMIFS(COT!N:N,COT!$A:$A,YEAR(daily!$A375),COT!$B:$B,WEEKNUM(daily!$A375))</f>
        <v>37</v>
      </c>
      <c r="X375">
        <f>SUMIFS(COT!O:O,COT!$A:$A,YEAR(daily!$A375),COT!$B:$B,WEEKNUM(daily!$A375))</f>
        <v>24</v>
      </c>
      <c r="Y375">
        <f>SUMIFS(COT!P:P,COT!$A:$A,YEAR(daily!$A375),COT!$B:$B,WEEKNUM(daily!$A375))</f>
        <v>77</v>
      </c>
      <c r="Z375">
        <f>SUMIFS(COT!Q:Q,COT!$A:$A,YEAR(daily!$A375),COT!$B:$B,WEEKNUM(daily!$A375))</f>
        <v>81</v>
      </c>
      <c r="AA375">
        <f>SUMIFS(Saudi!B:B,Saudi!$A:$A,YEAR(daily!$A375))</f>
        <v>228.1</v>
      </c>
      <c r="AB375">
        <f>SUMIFS(Saudi!C:C,Saudi!$A:$A,YEAR(daily!$A375))</f>
        <v>255.071</v>
      </c>
      <c r="AC375">
        <f>SUMIFS(Saudi!F:F,Saudi!$A:$A,YEAR(daily!$A375))</f>
        <v>3342115</v>
      </c>
      <c r="AD375">
        <f>SUMIFS(Saudi!G:G,Saudi!$A:$A,YEAR(daily!$A375))</f>
        <v>25.930138412250688</v>
      </c>
      <c r="AE375">
        <f>SUMIFS(Saudi!H:H,Saudi!$A:$A,YEAR(daily!$A375))</f>
        <v>86661504.539659202</v>
      </c>
      <c r="AF375" s="5">
        <f t="shared" si="10"/>
        <v>8</v>
      </c>
      <c r="AG375" s="5">
        <f t="shared" si="11"/>
        <v>2001</v>
      </c>
    </row>
    <row r="376" spans="1:33">
      <c r="A376" s="3">
        <v>37130</v>
      </c>
      <c r="B376" s="1">
        <v>138499</v>
      </c>
      <c r="C376" s="1">
        <v>52823</v>
      </c>
      <c r="D376" s="1">
        <v>23792</v>
      </c>
      <c r="E376" s="1">
        <v>26.67</v>
      </c>
      <c r="F376" s="1">
        <v>26.74</v>
      </c>
      <c r="G376" s="1">
        <v>26.48</v>
      </c>
      <c r="H376" s="2">
        <v>46.6</v>
      </c>
      <c r="I376" s="2">
        <v>27</v>
      </c>
      <c r="J376" s="2">
        <v>76.7</v>
      </c>
      <c r="K376" s="2">
        <v>76.8</v>
      </c>
      <c r="L376">
        <f>SUMIFS(US!B:B,US!$D:$D,YEAR(daily!$A376),US!$E:$E,MONTH(daily!$A376))</f>
        <v>8913</v>
      </c>
      <c r="M376">
        <f>SUMIFS(US!C:C,US!$D:$D,YEAR(daily!$A376),US!$E:$E,MONTH(daily!$A376))</f>
        <v>20153</v>
      </c>
      <c r="N376">
        <f>SUMIFS(COT!E:E,COT!$A:$A,YEAR(daily!$A376),COT!$B:$B,WEEKNUM(daily!$A376))</f>
        <v>441769</v>
      </c>
      <c r="O376">
        <f>SUMIFS(COT!F:F,COT!$A:$A,YEAR(daily!$A376),COT!$B:$B,WEEKNUM(daily!$A376))</f>
        <v>18455</v>
      </c>
      <c r="P376">
        <f>SUMIFS(COT!G:G,COT!$A:$A,YEAR(daily!$A376),COT!$B:$B,WEEKNUM(daily!$A376))</f>
        <v>43287</v>
      </c>
      <c r="Q376">
        <f>SUMIFS(COT!H:H,COT!$A:$A,YEAR(daily!$A376),COT!$B:$B,WEEKNUM(daily!$A376))</f>
        <v>42259</v>
      </c>
      <c r="R376">
        <f>SUMIFS(COT!I:I,COT!$A:$A,YEAR(daily!$A376),COT!$B:$B,WEEKNUM(daily!$A376))</f>
        <v>342257</v>
      </c>
      <c r="S376">
        <f>SUMIFS(COT!J:J,COT!$A:$A,YEAR(daily!$A376),COT!$B:$B,WEEKNUM(daily!$A376))</f>
        <v>304475</v>
      </c>
      <c r="T376">
        <f>SUMIFS(COT!K:K,COT!$A:$A,YEAR(daily!$A376),COT!$B:$B,WEEKNUM(daily!$A376))</f>
        <v>38798</v>
      </c>
      <c r="U376">
        <f>SUMIFS(COT!L:L,COT!$A:$A,YEAR(daily!$A376),COT!$B:$B,WEEKNUM(daily!$A376))</f>
        <v>51748</v>
      </c>
      <c r="V376">
        <f>SUMIFS(COT!M:M,COT!$A:$A,YEAR(daily!$A376),COT!$B:$B,WEEKNUM(daily!$A376))</f>
        <v>22</v>
      </c>
      <c r="W376">
        <f>SUMIFS(COT!N:N,COT!$A:$A,YEAR(daily!$A376),COT!$B:$B,WEEKNUM(daily!$A376))</f>
        <v>34</v>
      </c>
      <c r="X376">
        <f>SUMIFS(COT!O:O,COT!$A:$A,YEAR(daily!$A376),COT!$B:$B,WEEKNUM(daily!$A376))</f>
        <v>27</v>
      </c>
      <c r="Y376">
        <f>SUMIFS(COT!P:P,COT!$A:$A,YEAR(daily!$A376),COT!$B:$B,WEEKNUM(daily!$A376))</f>
        <v>80</v>
      </c>
      <c r="Z376">
        <f>SUMIFS(COT!Q:Q,COT!$A:$A,YEAR(daily!$A376),COT!$B:$B,WEEKNUM(daily!$A376))</f>
        <v>82</v>
      </c>
      <c r="AA376">
        <f>SUMIFS(Saudi!B:B,Saudi!$A:$A,YEAR(daily!$A376))</f>
        <v>228.1</v>
      </c>
      <c r="AB376">
        <f>SUMIFS(Saudi!C:C,Saudi!$A:$A,YEAR(daily!$A376))</f>
        <v>255.071</v>
      </c>
      <c r="AC376">
        <f>SUMIFS(Saudi!F:F,Saudi!$A:$A,YEAR(daily!$A376))</f>
        <v>3342115</v>
      </c>
      <c r="AD376">
        <f>SUMIFS(Saudi!G:G,Saudi!$A:$A,YEAR(daily!$A376))</f>
        <v>25.930138412250688</v>
      </c>
      <c r="AE376">
        <f>SUMIFS(Saudi!H:H,Saudi!$A:$A,YEAR(daily!$A376))</f>
        <v>86661504.539659202</v>
      </c>
      <c r="AF376" s="5">
        <f t="shared" si="10"/>
        <v>8</v>
      </c>
      <c r="AG376" s="5">
        <f t="shared" si="11"/>
        <v>2001</v>
      </c>
    </row>
    <row r="377" spans="1:33">
      <c r="A377" s="3">
        <v>37131</v>
      </c>
      <c r="B377" s="1">
        <v>138317</v>
      </c>
      <c r="C377" s="1">
        <v>52049</v>
      </c>
      <c r="D377" s="1">
        <v>24167</v>
      </c>
      <c r="E377" s="1">
        <v>27.17</v>
      </c>
      <c r="F377" s="1">
        <v>27.19</v>
      </c>
      <c r="G377" s="1">
        <v>26.89</v>
      </c>
      <c r="H377" s="2">
        <v>46.6</v>
      </c>
      <c r="I377" s="2">
        <v>27</v>
      </c>
      <c r="J377" s="2">
        <v>76.7</v>
      </c>
      <c r="K377" s="2">
        <v>76.8</v>
      </c>
      <c r="L377">
        <f>SUMIFS(US!B:B,US!$D:$D,YEAR(daily!$A377),US!$E:$E,MONTH(daily!$A377))</f>
        <v>8913</v>
      </c>
      <c r="M377">
        <f>SUMIFS(US!C:C,US!$D:$D,YEAR(daily!$A377),US!$E:$E,MONTH(daily!$A377))</f>
        <v>20153</v>
      </c>
      <c r="N377">
        <f>SUMIFS(COT!E:E,COT!$A:$A,YEAR(daily!$A377),COT!$B:$B,WEEKNUM(daily!$A377))</f>
        <v>441769</v>
      </c>
      <c r="O377">
        <f>SUMIFS(COT!F:F,COT!$A:$A,YEAR(daily!$A377),COT!$B:$B,WEEKNUM(daily!$A377))</f>
        <v>18455</v>
      </c>
      <c r="P377">
        <f>SUMIFS(COT!G:G,COT!$A:$A,YEAR(daily!$A377),COT!$B:$B,WEEKNUM(daily!$A377))</f>
        <v>43287</v>
      </c>
      <c r="Q377">
        <f>SUMIFS(COT!H:H,COT!$A:$A,YEAR(daily!$A377),COT!$B:$B,WEEKNUM(daily!$A377))</f>
        <v>42259</v>
      </c>
      <c r="R377">
        <f>SUMIFS(COT!I:I,COT!$A:$A,YEAR(daily!$A377),COT!$B:$B,WEEKNUM(daily!$A377))</f>
        <v>342257</v>
      </c>
      <c r="S377">
        <f>SUMIFS(COT!J:J,COT!$A:$A,YEAR(daily!$A377),COT!$B:$B,WEEKNUM(daily!$A377))</f>
        <v>304475</v>
      </c>
      <c r="T377">
        <f>SUMIFS(COT!K:K,COT!$A:$A,YEAR(daily!$A377),COT!$B:$B,WEEKNUM(daily!$A377))</f>
        <v>38798</v>
      </c>
      <c r="U377">
        <f>SUMIFS(COT!L:L,COT!$A:$A,YEAR(daily!$A377),COT!$B:$B,WEEKNUM(daily!$A377))</f>
        <v>51748</v>
      </c>
      <c r="V377">
        <f>SUMIFS(COT!M:M,COT!$A:$A,YEAR(daily!$A377),COT!$B:$B,WEEKNUM(daily!$A377))</f>
        <v>22</v>
      </c>
      <c r="W377">
        <f>SUMIFS(COT!N:N,COT!$A:$A,YEAR(daily!$A377),COT!$B:$B,WEEKNUM(daily!$A377))</f>
        <v>34</v>
      </c>
      <c r="X377">
        <f>SUMIFS(COT!O:O,COT!$A:$A,YEAR(daily!$A377),COT!$B:$B,WEEKNUM(daily!$A377))</f>
        <v>27</v>
      </c>
      <c r="Y377">
        <f>SUMIFS(COT!P:P,COT!$A:$A,YEAR(daily!$A377),COT!$B:$B,WEEKNUM(daily!$A377))</f>
        <v>80</v>
      </c>
      <c r="Z377">
        <f>SUMIFS(COT!Q:Q,COT!$A:$A,YEAR(daily!$A377),COT!$B:$B,WEEKNUM(daily!$A377))</f>
        <v>82</v>
      </c>
      <c r="AA377">
        <f>SUMIFS(Saudi!B:B,Saudi!$A:$A,YEAR(daily!$A377))</f>
        <v>228.1</v>
      </c>
      <c r="AB377">
        <f>SUMIFS(Saudi!C:C,Saudi!$A:$A,YEAR(daily!$A377))</f>
        <v>255.071</v>
      </c>
      <c r="AC377">
        <f>SUMIFS(Saudi!F:F,Saudi!$A:$A,YEAR(daily!$A377))</f>
        <v>3342115</v>
      </c>
      <c r="AD377">
        <f>SUMIFS(Saudi!G:G,Saudi!$A:$A,YEAR(daily!$A377))</f>
        <v>25.930138412250688</v>
      </c>
      <c r="AE377">
        <f>SUMIFS(Saudi!H:H,Saudi!$A:$A,YEAR(daily!$A377))</f>
        <v>86661504.539659202</v>
      </c>
      <c r="AF377" s="5">
        <f t="shared" si="10"/>
        <v>8</v>
      </c>
      <c r="AG377" s="5">
        <f t="shared" si="11"/>
        <v>2001</v>
      </c>
    </row>
    <row r="378" spans="1:33">
      <c r="A378" s="3">
        <v>37132</v>
      </c>
      <c r="B378" s="1">
        <v>131552</v>
      </c>
      <c r="C378" s="1">
        <v>52852</v>
      </c>
      <c r="D378" s="1">
        <v>24576</v>
      </c>
      <c r="E378" s="1">
        <v>27.05</v>
      </c>
      <c r="F378" s="1">
        <v>27.1</v>
      </c>
      <c r="G378" s="1">
        <v>26.79</v>
      </c>
      <c r="H378" s="2">
        <v>46.6</v>
      </c>
      <c r="I378" s="2">
        <v>27</v>
      </c>
      <c r="J378" s="2">
        <v>76.7</v>
      </c>
      <c r="K378" s="2">
        <v>76.8</v>
      </c>
      <c r="L378">
        <f>SUMIFS(US!B:B,US!$D:$D,YEAR(daily!$A378),US!$E:$E,MONTH(daily!$A378))</f>
        <v>8913</v>
      </c>
      <c r="M378">
        <f>SUMIFS(US!C:C,US!$D:$D,YEAR(daily!$A378),US!$E:$E,MONTH(daily!$A378))</f>
        <v>20153</v>
      </c>
      <c r="N378">
        <f>SUMIFS(COT!E:E,COT!$A:$A,YEAR(daily!$A378),COT!$B:$B,WEEKNUM(daily!$A378))</f>
        <v>441769</v>
      </c>
      <c r="O378">
        <f>SUMIFS(COT!F:F,COT!$A:$A,YEAR(daily!$A378),COT!$B:$B,WEEKNUM(daily!$A378))</f>
        <v>18455</v>
      </c>
      <c r="P378">
        <f>SUMIFS(COT!G:G,COT!$A:$A,YEAR(daily!$A378),COT!$B:$B,WEEKNUM(daily!$A378))</f>
        <v>43287</v>
      </c>
      <c r="Q378">
        <f>SUMIFS(COT!H:H,COT!$A:$A,YEAR(daily!$A378),COT!$B:$B,WEEKNUM(daily!$A378))</f>
        <v>42259</v>
      </c>
      <c r="R378">
        <f>SUMIFS(COT!I:I,COT!$A:$A,YEAR(daily!$A378),COT!$B:$B,WEEKNUM(daily!$A378))</f>
        <v>342257</v>
      </c>
      <c r="S378">
        <f>SUMIFS(COT!J:J,COT!$A:$A,YEAR(daily!$A378),COT!$B:$B,WEEKNUM(daily!$A378))</f>
        <v>304475</v>
      </c>
      <c r="T378">
        <f>SUMIFS(COT!K:K,COT!$A:$A,YEAR(daily!$A378),COT!$B:$B,WEEKNUM(daily!$A378))</f>
        <v>38798</v>
      </c>
      <c r="U378">
        <f>SUMIFS(COT!L:L,COT!$A:$A,YEAR(daily!$A378),COT!$B:$B,WEEKNUM(daily!$A378))</f>
        <v>51748</v>
      </c>
      <c r="V378">
        <f>SUMIFS(COT!M:M,COT!$A:$A,YEAR(daily!$A378),COT!$B:$B,WEEKNUM(daily!$A378))</f>
        <v>22</v>
      </c>
      <c r="W378">
        <f>SUMIFS(COT!N:N,COT!$A:$A,YEAR(daily!$A378),COT!$B:$B,WEEKNUM(daily!$A378))</f>
        <v>34</v>
      </c>
      <c r="X378">
        <f>SUMIFS(COT!O:O,COT!$A:$A,YEAR(daily!$A378),COT!$B:$B,WEEKNUM(daily!$A378))</f>
        <v>27</v>
      </c>
      <c r="Y378">
        <f>SUMIFS(COT!P:P,COT!$A:$A,YEAR(daily!$A378),COT!$B:$B,WEEKNUM(daily!$A378))</f>
        <v>80</v>
      </c>
      <c r="Z378">
        <f>SUMIFS(COT!Q:Q,COT!$A:$A,YEAR(daily!$A378),COT!$B:$B,WEEKNUM(daily!$A378))</f>
        <v>82</v>
      </c>
      <c r="AA378">
        <f>SUMIFS(Saudi!B:B,Saudi!$A:$A,YEAR(daily!$A378))</f>
        <v>228.1</v>
      </c>
      <c r="AB378">
        <f>SUMIFS(Saudi!C:C,Saudi!$A:$A,YEAR(daily!$A378))</f>
        <v>255.071</v>
      </c>
      <c r="AC378">
        <f>SUMIFS(Saudi!F:F,Saudi!$A:$A,YEAR(daily!$A378))</f>
        <v>3342115</v>
      </c>
      <c r="AD378">
        <f>SUMIFS(Saudi!G:G,Saudi!$A:$A,YEAR(daily!$A378))</f>
        <v>25.930138412250688</v>
      </c>
      <c r="AE378">
        <f>SUMIFS(Saudi!H:H,Saudi!$A:$A,YEAR(daily!$A378))</f>
        <v>86661504.539659202</v>
      </c>
      <c r="AF378" s="5">
        <f t="shared" si="10"/>
        <v>8</v>
      </c>
      <c r="AG378" s="5">
        <f t="shared" si="11"/>
        <v>2001</v>
      </c>
    </row>
    <row r="379" spans="1:33">
      <c r="A379" s="3">
        <v>37133</v>
      </c>
      <c r="B379" s="1">
        <v>133909</v>
      </c>
      <c r="C379" s="1">
        <v>52826</v>
      </c>
      <c r="D379" s="1">
        <v>25619</v>
      </c>
      <c r="E379" s="1">
        <v>26.55</v>
      </c>
      <c r="F379" s="1">
        <v>26.73</v>
      </c>
      <c r="G379" s="1">
        <v>26.45</v>
      </c>
      <c r="H379" s="2">
        <v>46.6</v>
      </c>
      <c r="I379" s="2">
        <v>27</v>
      </c>
      <c r="J379" s="2">
        <v>76.7</v>
      </c>
      <c r="K379" s="2">
        <v>76.8</v>
      </c>
      <c r="L379">
        <f>SUMIFS(US!B:B,US!$D:$D,YEAR(daily!$A379),US!$E:$E,MONTH(daily!$A379))</f>
        <v>8913</v>
      </c>
      <c r="M379">
        <f>SUMIFS(US!C:C,US!$D:$D,YEAR(daily!$A379),US!$E:$E,MONTH(daily!$A379))</f>
        <v>20153</v>
      </c>
      <c r="N379">
        <f>SUMIFS(COT!E:E,COT!$A:$A,YEAR(daily!$A379),COT!$B:$B,WEEKNUM(daily!$A379))</f>
        <v>441769</v>
      </c>
      <c r="O379">
        <f>SUMIFS(COT!F:F,COT!$A:$A,YEAR(daily!$A379),COT!$B:$B,WEEKNUM(daily!$A379))</f>
        <v>18455</v>
      </c>
      <c r="P379">
        <f>SUMIFS(COT!G:G,COT!$A:$A,YEAR(daily!$A379),COT!$B:$B,WEEKNUM(daily!$A379))</f>
        <v>43287</v>
      </c>
      <c r="Q379">
        <f>SUMIFS(COT!H:H,COT!$A:$A,YEAR(daily!$A379),COT!$B:$B,WEEKNUM(daily!$A379))</f>
        <v>42259</v>
      </c>
      <c r="R379">
        <f>SUMIFS(COT!I:I,COT!$A:$A,YEAR(daily!$A379),COT!$B:$B,WEEKNUM(daily!$A379))</f>
        <v>342257</v>
      </c>
      <c r="S379">
        <f>SUMIFS(COT!J:J,COT!$A:$A,YEAR(daily!$A379),COT!$B:$B,WEEKNUM(daily!$A379))</f>
        <v>304475</v>
      </c>
      <c r="T379">
        <f>SUMIFS(COT!K:K,COT!$A:$A,YEAR(daily!$A379),COT!$B:$B,WEEKNUM(daily!$A379))</f>
        <v>38798</v>
      </c>
      <c r="U379">
        <f>SUMIFS(COT!L:L,COT!$A:$A,YEAR(daily!$A379),COT!$B:$B,WEEKNUM(daily!$A379))</f>
        <v>51748</v>
      </c>
      <c r="V379">
        <f>SUMIFS(COT!M:M,COT!$A:$A,YEAR(daily!$A379),COT!$B:$B,WEEKNUM(daily!$A379))</f>
        <v>22</v>
      </c>
      <c r="W379">
        <f>SUMIFS(COT!N:N,COT!$A:$A,YEAR(daily!$A379),COT!$B:$B,WEEKNUM(daily!$A379))</f>
        <v>34</v>
      </c>
      <c r="X379">
        <f>SUMIFS(COT!O:O,COT!$A:$A,YEAR(daily!$A379),COT!$B:$B,WEEKNUM(daily!$A379))</f>
        <v>27</v>
      </c>
      <c r="Y379">
        <f>SUMIFS(COT!P:P,COT!$A:$A,YEAR(daily!$A379),COT!$B:$B,WEEKNUM(daily!$A379))</f>
        <v>80</v>
      </c>
      <c r="Z379">
        <f>SUMIFS(COT!Q:Q,COT!$A:$A,YEAR(daily!$A379),COT!$B:$B,WEEKNUM(daily!$A379))</f>
        <v>82</v>
      </c>
      <c r="AA379">
        <f>SUMIFS(Saudi!B:B,Saudi!$A:$A,YEAR(daily!$A379))</f>
        <v>228.1</v>
      </c>
      <c r="AB379">
        <f>SUMIFS(Saudi!C:C,Saudi!$A:$A,YEAR(daily!$A379))</f>
        <v>255.071</v>
      </c>
      <c r="AC379">
        <f>SUMIFS(Saudi!F:F,Saudi!$A:$A,YEAR(daily!$A379))</f>
        <v>3342115</v>
      </c>
      <c r="AD379">
        <f>SUMIFS(Saudi!G:G,Saudi!$A:$A,YEAR(daily!$A379))</f>
        <v>25.930138412250688</v>
      </c>
      <c r="AE379">
        <f>SUMIFS(Saudi!H:H,Saudi!$A:$A,YEAR(daily!$A379))</f>
        <v>86661504.539659202</v>
      </c>
      <c r="AF379" s="5">
        <f t="shared" si="10"/>
        <v>8</v>
      </c>
      <c r="AG379" s="5">
        <f t="shared" si="11"/>
        <v>2001</v>
      </c>
    </row>
    <row r="380" spans="1:33">
      <c r="A380" s="3">
        <v>37134</v>
      </c>
      <c r="B380" s="1">
        <v>130453</v>
      </c>
      <c r="C380" s="1">
        <v>53133</v>
      </c>
      <c r="D380" s="1">
        <v>25497</v>
      </c>
      <c r="E380" s="1">
        <v>27.2</v>
      </c>
      <c r="F380" s="1">
        <v>27.34</v>
      </c>
      <c r="G380" s="1">
        <v>27.04</v>
      </c>
      <c r="H380" s="2">
        <v>46.6</v>
      </c>
      <c r="I380" s="2">
        <v>27</v>
      </c>
      <c r="J380" s="2">
        <v>76.7</v>
      </c>
      <c r="K380" s="2">
        <v>76.8</v>
      </c>
      <c r="L380">
        <f>SUMIFS(US!B:B,US!$D:$D,YEAR(daily!$A380),US!$E:$E,MONTH(daily!$A380))</f>
        <v>8913</v>
      </c>
      <c r="M380">
        <f>SUMIFS(US!C:C,US!$D:$D,YEAR(daily!$A380),US!$E:$E,MONTH(daily!$A380))</f>
        <v>20153</v>
      </c>
      <c r="N380">
        <f>SUMIFS(COT!E:E,COT!$A:$A,YEAR(daily!$A380),COT!$B:$B,WEEKNUM(daily!$A380))</f>
        <v>441769</v>
      </c>
      <c r="O380">
        <f>SUMIFS(COT!F:F,COT!$A:$A,YEAR(daily!$A380),COT!$B:$B,WEEKNUM(daily!$A380))</f>
        <v>18455</v>
      </c>
      <c r="P380">
        <f>SUMIFS(COT!G:G,COT!$A:$A,YEAR(daily!$A380),COT!$B:$B,WEEKNUM(daily!$A380))</f>
        <v>43287</v>
      </c>
      <c r="Q380">
        <f>SUMIFS(COT!H:H,COT!$A:$A,YEAR(daily!$A380),COT!$B:$B,WEEKNUM(daily!$A380))</f>
        <v>42259</v>
      </c>
      <c r="R380">
        <f>SUMIFS(COT!I:I,COT!$A:$A,YEAR(daily!$A380),COT!$B:$B,WEEKNUM(daily!$A380))</f>
        <v>342257</v>
      </c>
      <c r="S380">
        <f>SUMIFS(COT!J:J,COT!$A:$A,YEAR(daily!$A380),COT!$B:$B,WEEKNUM(daily!$A380))</f>
        <v>304475</v>
      </c>
      <c r="T380">
        <f>SUMIFS(COT!K:K,COT!$A:$A,YEAR(daily!$A380),COT!$B:$B,WEEKNUM(daily!$A380))</f>
        <v>38798</v>
      </c>
      <c r="U380">
        <f>SUMIFS(COT!L:L,COT!$A:$A,YEAR(daily!$A380),COT!$B:$B,WEEKNUM(daily!$A380))</f>
        <v>51748</v>
      </c>
      <c r="V380">
        <f>SUMIFS(COT!M:M,COT!$A:$A,YEAR(daily!$A380),COT!$B:$B,WEEKNUM(daily!$A380))</f>
        <v>22</v>
      </c>
      <c r="W380">
        <f>SUMIFS(COT!N:N,COT!$A:$A,YEAR(daily!$A380),COT!$B:$B,WEEKNUM(daily!$A380))</f>
        <v>34</v>
      </c>
      <c r="X380">
        <f>SUMIFS(COT!O:O,COT!$A:$A,YEAR(daily!$A380),COT!$B:$B,WEEKNUM(daily!$A380))</f>
        <v>27</v>
      </c>
      <c r="Y380">
        <f>SUMIFS(COT!P:P,COT!$A:$A,YEAR(daily!$A380),COT!$B:$B,WEEKNUM(daily!$A380))</f>
        <v>80</v>
      </c>
      <c r="Z380">
        <f>SUMIFS(COT!Q:Q,COT!$A:$A,YEAR(daily!$A380),COT!$B:$B,WEEKNUM(daily!$A380))</f>
        <v>82</v>
      </c>
      <c r="AA380">
        <f>SUMIFS(Saudi!B:B,Saudi!$A:$A,YEAR(daily!$A380))</f>
        <v>228.1</v>
      </c>
      <c r="AB380">
        <f>SUMIFS(Saudi!C:C,Saudi!$A:$A,YEAR(daily!$A380))</f>
        <v>255.071</v>
      </c>
      <c r="AC380">
        <f>SUMIFS(Saudi!F:F,Saudi!$A:$A,YEAR(daily!$A380))</f>
        <v>3342115</v>
      </c>
      <c r="AD380">
        <f>SUMIFS(Saudi!G:G,Saudi!$A:$A,YEAR(daily!$A380))</f>
        <v>25.930138412250688</v>
      </c>
      <c r="AE380">
        <f>SUMIFS(Saudi!H:H,Saudi!$A:$A,YEAR(daily!$A380))</f>
        <v>86661504.539659202</v>
      </c>
      <c r="AF380" s="5">
        <f t="shared" si="10"/>
        <v>8</v>
      </c>
      <c r="AG380" s="5">
        <f t="shared" si="11"/>
        <v>2001</v>
      </c>
    </row>
    <row r="381" spans="1:33">
      <c r="A381" s="3">
        <v>37138</v>
      </c>
      <c r="B381" s="1">
        <v>124095</v>
      </c>
      <c r="C381" s="1">
        <v>54958</v>
      </c>
      <c r="D381" s="1">
        <v>26046</v>
      </c>
      <c r="E381" s="1">
        <v>26.93</v>
      </c>
      <c r="F381" s="1">
        <v>27.07</v>
      </c>
      <c r="G381" s="1">
        <v>26.8</v>
      </c>
      <c r="H381" s="2">
        <v>47.4</v>
      </c>
      <c r="I381" s="2">
        <v>27.3</v>
      </c>
      <c r="J381" s="2">
        <v>77.8</v>
      </c>
      <c r="K381" s="2">
        <v>77.3</v>
      </c>
      <c r="L381">
        <f>SUMIFS(US!B:B,US!$D:$D,YEAR(daily!$A381),US!$E:$E,MONTH(daily!$A381))</f>
        <v>9002</v>
      </c>
      <c r="M381">
        <f>SUMIFS(US!C:C,US!$D:$D,YEAR(daily!$A381),US!$E:$E,MONTH(daily!$A381))</f>
        <v>19016</v>
      </c>
      <c r="N381">
        <f>SUMIFS(COT!E:E,COT!$A:$A,YEAR(daily!$A381),COT!$B:$B,WEEKNUM(daily!$A381))</f>
        <v>448693</v>
      </c>
      <c r="O381">
        <f>SUMIFS(COT!F:F,COT!$A:$A,YEAR(daily!$A381),COT!$B:$B,WEEKNUM(daily!$A381))</f>
        <v>20660</v>
      </c>
      <c r="P381">
        <f>SUMIFS(COT!G:G,COT!$A:$A,YEAR(daily!$A381),COT!$B:$B,WEEKNUM(daily!$A381))</f>
        <v>49138</v>
      </c>
      <c r="Q381">
        <f>SUMIFS(COT!H:H,COT!$A:$A,YEAR(daily!$A381),COT!$B:$B,WEEKNUM(daily!$A381))</f>
        <v>44303</v>
      </c>
      <c r="R381">
        <f>SUMIFS(COT!I:I,COT!$A:$A,YEAR(daily!$A381),COT!$B:$B,WEEKNUM(daily!$A381))</f>
        <v>345007</v>
      </c>
      <c r="S381">
        <f>SUMIFS(COT!J:J,COT!$A:$A,YEAR(daily!$A381),COT!$B:$B,WEEKNUM(daily!$A381))</f>
        <v>308174</v>
      </c>
      <c r="T381">
        <f>SUMIFS(COT!K:K,COT!$A:$A,YEAR(daily!$A381),COT!$B:$B,WEEKNUM(daily!$A381))</f>
        <v>38723</v>
      </c>
      <c r="U381">
        <f>SUMIFS(COT!L:L,COT!$A:$A,YEAR(daily!$A381),COT!$B:$B,WEEKNUM(daily!$A381))</f>
        <v>47078</v>
      </c>
      <c r="V381">
        <f>SUMIFS(COT!M:M,COT!$A:$A,YEAR(daily!$A381),COT!$B:$B,WEEKNUM(daily!$A381))</f>
        <v>23</v>
      </c>
      <c r="W381">
        <f>SUMIFS(COT!N:N,COT!$A:$A,YEAR(daily!$A381),COT!$B:$B,WEEKNUM(daily!$A381))</f>
        <v>36</v>
      </c>
      <c r="X381">
        <f>SUMIFS(COT!O:O,COT!$A:$A,YEAR(daily!$A381),COT!$B:$B,WEEKNUM(daily!$A381))</f>
        <v>27</v>
      </c>
      <c r="Y381">
        <f>SUMIFS(COT!P:P,COT!$A:$A,YEAR(daily!$A381),COT!$B:$B,WEEKNUM(daily!$A381))</f>
        <v>83</v>
      </c>
      <c r="Z381">
        <f>SUMIFS(COT!Q:Q,COT!$A:$A,YEAR(daily!$A381),COT!$B:$B,WEEKNUM(daily!$A381))</f>
        <v>87</v>
      </c>
      <c r="AA381">
        <f>SUMIFS(Saudi!B:B,Saudi!$A:$A,YEAR(daily!$A381))</f>
        <v>228.1</v>
      </c>
      <c r="AB381">
        <f>SUMIFS(Saudi!C:C,Saudi!$A:$A,YEAR(daily!$A381))</f>
        <v>255.071</v>
      </c>
      <c r="AC381">
        <f>SUMIFS(Saudi!F:F,Saudi!$A:$A,YEAR(daily!$A381))</f>
        <v>3342115</v>
      </c>
      <c r="AD381">
        <f>SUMIFS(Saudi!G:G,Saudi!$A:$A,YEAR(daily!$A381))</f>
        <v>25.930138412250688</v>
      </c>
      <c r="AE381">
        <f>SUMIFS(Saudi!H:H,Saudi!$A:$A,YEAR(daily!$A381))</f>
        <v>86661504.539659202</v>
      </c>
      <c r="AF381" s="5">
        <f t="shared" si="10"/>
        <v>9</v>
      </c>
      <c r="AG381" s="5">
        <f t="shared" si="11"/>
        <v>2001</v>
      </c>
    </row>
    <row r="382" spans="1:33">
      <c r="A382" s="3">
        <v>37139</v>
      </c>
      <c r="B382" s="1">
        <v>125556</v>
      </c>
      <c r="C382" s="1">
        <v>55190</v>
      </c>
      <c r="D382" s="1">
        <v>28148</v>
      </c>
      <c r="E382" s="1">
        <v>26.95</v>
      </c>
      <c r="F382" s="1">
        <v>27.1</v>
      </c>
      <c r="G382" s="1">
        <v>26.83</v>
      </c>
      <c r="H382" s="2">
        <v>47.4</v>
      </c>
      <c r="I382" s="2">
        <v>27.3</v>
      </c>
      <c r="J382" s="2">
        <v>77.8</v>
      </c>
      <c r="K382" s="2">
        <v>77.3</v>
      </c>
      <c r="L382">
        <f>SUMIFS(US!B:B,US!$D:$D,YEAR(daily!$A382),US!$E:$E,MONTH(daily!$A382))</f>
        <v>9002</v>
      </c>
      <c r="M382">
        <f>SUMIFS(US!C:C,US!$D:$D,YEAR(daily!$A382),US!$E:$E,MONTH(daily!$A382))</f>
        <v>19016</v>
      </c>
      <c r="N382">
        <f>SUMIFS(COT!E:E,COT!$A:$A,YEAR(daily!$A382),COT!$B:$B,WEEKNUM(daily!$A382))</f>
        <v>448693</v>
      </c>
      <c r="O382">
        <f>SUMIFS(COT!F:F,COT!$A:$A,YEAR(daily!$A382),COT!$B:$B,WEEKNUM(daily!$A382))</f>
        <v>20660</v>
      </c>
      <c r="P382">
        <f>SUMIFS(COT!G:G,COT!$A:$A,YEAR(daily!$A382),COT!$B:$B,WEEKNUM(daily!$A382))</f>
        <v>49138</v>
      </c>
      <c r="Q382">
        <f>SUMIFS(COT!H:H,COT!$A:$A,YEAR(daily!$A382),COT!$B:$B,WEEKNUM(daily!$A382))</f>
        <v>44303</v>
      </c>
      <c r="R382">
        <f>SUMIFS(COT!I:I,COT!$A:$A,YEAR(daily!$A382),COT!$B:$B,WEEKNUM(daily!$A382))</f>
        <v>345007</v>
      </c>
      <c r="S382">
        <f>SUMIFS(COT!J:J,COT!$A:$A,YEAR(daily!$A382),COT!$B:$B,WEEKNUM(daily!$A382))</f>
        <v>308174</v>
      </c>
      <c r="T382">
        <f>SUMIFS(COT!K:K,COT!$A:$A,YEAR(daily!$A382),COT!$B:$B,WEEKNUM(daily!$A382))</f>
        <v>38723</v>
      </c>
      <c r="U382">
        <f>SUMIFS(COT!L:L,COT!$A:$A,YEAR(daily!$A382),COT!$B:$B,WEEKNUM(daily!$A382))</f>
        <v>47078</v>
      </c>
      <c r="V382">
        <f>SUMIFS(COT!M:M,COT!$A:$A,YEAR(daily!$A382),COT!$B:$B,WEEKNUM(daily!$A382))</f>
        <v>23</v>
      </c>
      <c r="W382">
        <f>SUMIFS(COT!N:N,COT!$A:$A,YEAR(daily!$A382),COT!$B:$B,WEEKNUM(daily!$A382))</f>
        <v>36</v>
      </c>
      <c r="X382">
        <f>SUMIFS(COT!O:O,COT!$A:$A,YEAR(daily!$A382),COT!$B:$B,WEEKNUM(daily!$A382))</f>
        <v>27</v>
      </c>
      <c r="Y382">
        <f>SUMIFS(COT!P:P,COT!$A:$A,YEAR(daily!$A382),COT!$B:$B,WEEKNUM(daily!$A382))</f>
        <v>83</v>
      </c>
      <c r="Z382">
        <f>SUMIFS(COT!Q:Q,COT!$A:$A,YEAR(daily!$A382),COT!$B:$B,WEEKNUM(daily!$A382))</f>
        <v>87</v>
      </c>
      <c r="AA382">
        <f>SUMIFS(Saudi!B:B,Saudi!$A:$A,YEAR(daily!$A382))</f>
        <v>228.1</v>
      </c>
      <c r="AB382">
        <f>SUMIFS(Saudi!C:C,Saudi!$A:$A,YEAR(daily!$A382))</f>
        <v>255.071</v>
      </c>
      <c r="AC382">
        <f>SUMIFS(Saudi!F:F,Saudi!$A:$A,YEAR(daily!$A382))</f>
        <v>3342115</v>
      </c>
      <c r="AD382">
        <f>SUMIFS(Saudi!G:G,Saudi!$A:$A,YEAR(daily!$A382))</f>
        <v>25.930138412250688</v>
      </c>
      <c r="AE382">
        <f>SUMIFS(Saudi!H:H,Saudi!$A:$A,YEAR(daily!$A382))</f>
        <v>86661504.539659202</v>
      </c>
      <c r="AF382" s="5">
        <f t="shared" si="10"/>
        <v>9</v>
      </c>
      <c r="AG382" s="5">
        <f t="shared" si="11"/>
        <v>2001</v>
      </c>
    </row>
    <row r="383" spans="1:33">
      <c r="A383" s="3">
        <v>37140</v>
      </c>
      <c r="B383" s="1">
        <v>123664</v>
      </c>
      <c r="C383" s="1">
        <v>57348</v>
      </c>
      <c r="D383" s="1">
        <v>26096</v>
      </c>
      <c r="E383" s="1">
        <v>27.58</v>
      </c>
      <c r="F383" s="1">
        <v>27.62</v>
      </c>
      <c r="G383" s="1">
        <v>27.32</v>
      </c>
      <c r="H383" s="2">
        <v>47.4</v>
      </c>
      <c r="I383" s="2">
        <v>27.3</v>
      </c>
      <c r="J383" s="2">
        <v>77.8</v>
      </c>
      <c r="K383" s="2">
        <v>77.3</v>
      </c>
      <c r="L383">
        <f>SUMIFS(US!B:B,US!$D:$D,YEAR(daily!$A383),US!$E:$E,MONTH(daily!$A383))</f>
        <v>9002</v>
      </c>
      <c r="M383">
        <f>SUMIFS(US!C:C,US!$D:$D,YEAR(daily!$A383),US!$E:$E,MONTH(daily!$A383))</f>
        <v>19016</v>
      </c>
      <c r="N383">
        <f>SUMIFS(COT!E:E,COT!$A:$A,YEAR(daily!$A383),COT!$B:$B,WEEKNUM(daily!$A383))</f>
        <v>448693</v>
      </c>
      <c r="O383">
        <f>SUMIFS(COT!F:F,COT!$A:$A,YEAR(daily!$A383),COT!$B:$B,WEEKNUM(daily!$A383))</f>
        <v>20660</v>
      </c>
      <c r="P383">
        <f>SUMIFS(COT!G:G,COT!$A:$A,YEAR(daily!$A383),COT!$B:$B,WEEKNUM(daily!$A383))</f>
        <v>49138</v>
      </c>
      <c r="Q383">
        <f>SUMIFS(COT!H:H,COT!$A:$A,YEAR(daily!$A383),COT!$B:$B,WEEKNUM(daily!$A383))</f>
        <v>44303</v>
      </c>
      <c r="R383">
        <f>SUMIFS(COT!I:I,COT!$A:$A,YEAR(daily!$A383),COT!$B:$B,WEEKNUM(daily!$A383))</f>
        <v>345007</v>
      </c>
      <c r="S383">
        <f>SUMIFS(COT!J:J,COT!$A:$A,YEAR(daily!$A383),COT!$B:$B,WEEKNUM(daily!$A383))</f>
        <v>308174</v>
      </c>
      <c r="T383">
        <f>SUMIFS(COT!K:K,COT!$A:$A,YEAR(daily!$A383),COT!$B:$B,WEEKNUM(daily!$A383))</f>
        <v>38723</v>
      </c>
      <c r="U383">
        <f>SUMIFS(COT!L:L,COT!$A:$A,YEAR(daily!$A383),COT!$B:$B,WEEKNUM(daily!$A383))</f>
        <v>47078</v>
      </c>
      <c r="V383">
        <f>SUMIFS(COT!M:M,COT!$A:$A,YEAR(daily!$A383),COT!$B:$B,WEEKNUM(daily!$A383))</f>
        <v>23</v>
      </c>
      <c r="W383">
        <f>SUMIFS(COT!N:N,COT!$A:$A,YEAR(daily!$A383),COT!$B:$B,WEEKNUM(daily!$A383))</f>
        <v>36</v>
      </c>
      <c r="X383">
        <f>SUMIFS(COT!O:O,COT!$A:$A,YEAR(daily!$A383),COT!$B:$B,WEEKNUM(daily!$A383))</f>
        <v>27</v>
      </c>
      <c r="Y383">
        <f>SUMIFS(COT!P:P,COT!$A:$A,YEAR(daily!$A383),COT!$B:$B,WEEKNUM(daily!$A383))</f>
        <v>83</v>
      </c>
      <c r="Z383">
        <f>SUMIFS(COT!Q:Q,COT!$A:$A,YEAR(daily!$A383),COT!$B:$B,WEEKNUM(daily!$A383))</f>
        <v>87</v>
      </c>
      <c r="AA383">
        <f>SUMIFS(Saudi!B:B,Saudi!$A:$A,YEAR(daily!$A383))</f>
        <v>228.1</v>
      </c>
      <c r="AB383">
        <f>SUMIFS(Saudi!C:C,Saudi!$A:$A,YEAR(daily!$A383))</f>
        <v>255.071</v>
      </c>
      <c r="AC383">
        <f>SUMIFS(Saudi!F:F,Saudi!$A:$A,YEAR(daily!$A383))</f>
        <v>3342115</v>
      </c>
      <c r="AD383">
        <f>SUMIFS(Saudi!G:G,Saudi!$A:$A,YEAR(daily!$A383))</f>
        <v>25.930138412250688</v>
      </c>
      <c r="AE383">
        <f>SUMIFS(Saudi!H:H,Saudi!$A:$A,YEAR(daily!$A383))</f>
        <v>86661504.539659202</v>
      </c>
      <c r="AF383" s="5">
        <f t="shared" si="10"/>
        <v>9</v>
      </c>
      <c r="AG383" s="5">
        <f t="shared" si="11"/>
        <v>2001</v>
      </c>
    </row>
    <row r="384" spans="1:33">
      <c r="A384" s="3">
        <v>37141</v>
      </c>
      <c r="B384" s="1">
        <v>121050</v>
      </c>
      <c r="C384" s="1">
        <v>60019</v>
      </c>
      <c r="D384" s="1">
        <v>26386</v>
      </c>
      <c r="E384" s="1">
        <v>28.03</v>
      </c>
      <c r="F384" s="1">
        <v>28.19</v>
      </c>
      <c r="G384" s="1">
        <v>27.83</v>
      </c>
      <c r="H384" s="2">
        <v>47.4</v>
      </c>
      <c r="I384" s="2">
        <v>27.3</v>
      </c>
      <c r="J384" s="2">
        <v>77.8</v>
      </c>
      <c r="K384" s="2">
        <v>77.3</v>
      </c>
      <c r="L384">
        <f>SUMIFS(US!B:B,US!$D:$D,YEAR(daily!$A384),US!$E:$E,MONTH(daily!$A384))</f>
        <v>9002</v>
      </c>
      <c r="M384">
        <f>SUMIFS(US!C:C,US!$D:$D,YEAR(daily!$A384),US!$E:$E,MONTH(daily!$A384))</f>
        <v>19016</v>
      </c>
      <c r="N384">
        <f>SUMIFS(COT!E:E,COT!$A:$A,YEAR(daily!$A384),COT!$B:$B,WEEKNUM(daily!$A384))</f>
        <v>448693</v>
      </c>
      <c r="O384">
        <f>SUMIFS(COT!F:F,COT!$A:$A,YEAR(daily!$A384),COT!$B:$B,WEEKNUM(daily!$A384))</f>
        <v>20660</v>
      </c>
      <c r="P384">
        <f>SUMIFS(COT!G:G,COT!$A:$A,YEAR(daily!$A384),COT!$B:$B,WEEKNUM(daily!$A384))</f>
        <v>49138</v>
      </c>
      <c r="Q384">
        <f>SUMIFS(COT!H:H,COT!$A:$A,YEAR(daily!$A384),COT!$B:$B,WEEKNUM(daily!$A384))</f>
        <v>44303</v>
      </c>
      <c r="R384">
        <f>SUMIFS(COT!I:I,COT!$A:$A,YEAR(daily!$A384),COT!$B:$B,WEEKNUM(daily!$A384))</f>
        <v>345007</v>
      </c>
      <c r="S384">
        <f>SUMIFS(COT!J:J,COT!$A:$A,YEAR(daily!$A384),COT!$B:$B,WEEKNUM(daily!$A384))</f>
        <v>308174</v>
      </c>
      <c r="T384">
        <f>SUMIFS(COT!K:K,COT!$A:$A,YEAR(daily!$A384),COT!$B:$B,WEEKNUM(daily!$A384))</f>
        <v>38723</v>
      </c>
      <c r="U384">
        <f>SUMIFS(COT!L:L,COT!$A:$A,YEAR(daily!$A384),COT!$B:$B,WEEKNUM(daily!$A384))</f>
        <v>47078</v>
      </c>
      <c r="V384">
        <f>SUMIFS(COT!M:M,COT!$A:$A,YEAR(daily!$A384),COT!$B:$B,WEEKNUM(daily!$A384))</f>
        <v>23</v>
      </c>
      <c r="W384">
        <f>SUMIFS(COT!N:N,COT!$A:$A,YEAR(daily!$A384),COT!$B:$B,WEEKNUM(daily!$A384))</f>
        <v>36</v>
      </c>
      <c r="X384">
        <f>SUMIFS(COT!O:O,COT!$A:$A,YEAR(daily!$A384),COT!$B:$B,WEEKNUM(daily!$A384))</f>
        <v>27</v>
      </c>
      <c r="Y384">
        <f>SUMIFS(COT!P:P,COT!$A:$A,YEAR(daily!$A384),COT!$B:$B,WEEKNUM(daily!$A384))</f>
        <v>83</v>
      </c>
      <c r="Z384">
        <f>SUMIFS(COT!Q:Q,COT!$A:$A,YEAR(daily!$A384),COT!$B:$B,WEEKNUM(daily!$A384))</f>
        <v>87</v>
      </c>
      <c r="AA384">
        <f>SUMIFS(Saudi!B:B,Saudi!$A:$A,YEAR(daily!$A384))</f>
        <v>228.1</v>
      </c>
      <c r="AB384">
        <f>SUMIFS(Saudi!C:C,Saudi!$A:$A,YEAR(daily!$A384))</f>
        <v>255.071</v>
      </c>
      <c r="AC384">
        <f>SUMIFS(Saudi!F:F,Saudi!$A:$A,YEAR(daily!$A384))</f>
        <v>3342115</v>
      </c>
      <c r="AD384">
        <f>SUMIFS(Saudi!G:G,Saudi!$A:$A,YEAR(daily!$A384))</f>
        <v>25.930138412250688</v>
      </c>
      <c r="AE384">
        <f>SUMIFS(Saudi!H:H,Saudi!$A:$A,YEAR(daily!$A384))</f>
        <v>86661504.539659202</v>
      </c>
      <c r="AF384" s="5">
        <f t="shared" si="10"/>
        <v>9</v>
      </c>
      <c r="AG384" s="5">
        <f t="shared" si="11"/>
        <v>2001</v>
      </c>
    </row>
    <row r="385" spans="1:33">
      <c r="A385" s="3">
        <v>37144</v>
      </c>
      <c r="B385" s="1">
        <v>124009</v>
      </c>
      <c r="C385" s="1">
        <v>62785</v>
      </c>
      <c r="D385" s="1">
        <v>26337</v>
      </c>
      <c r="E385" s="1">
        <v>27.63</v>
      </c>
      <c r="F385" s="1">
        <v>27.89</v>
      </c>
      <c r="G385" s="1">
        <v>27.56</v>
      </c>
      <c r="H385" s="2">
        <v>47.4</v>
      </c>
      <c r="I385" s="2">
        <v>27.3</v>
      </c>
      <c r="J385" s="2">
        <v>77.8</v>
      </c>
      <c r="K385" s="2">
        <v>77.3</v>
      </c>
      <c r="L385">
        <f>SUMIFS(US!B:B,US!$D:$D,YEAR(daily!$A385),US!$E:$E,MONTH(daily!$A385))</f>
        <v>9002</v>
      </c>
      <c r="M385">
        <f>SUMIFS(US!C:C,US!$D:$D,YEAR(daily!$A385),US!$E:$E,MONTH(daily!$A385))</f>
        <v>19016</v>
      </c>
      <c r="N385">
        <f>SUMIFS(COT!E:E,COT!$A:$A,YEAR(daily!$A385),COT!$B:$B,WEEKNUM(daily!$A385))</f>
        <v>449321.5</v>
      </c>
      <c r="O385">
        <f>SUMIFS(COT!F:F,COT!$A:$A,YEAR(daily!$A385),COT!$B:$B,WEEKNUM(daily!$A385))</f>
        <v>28829</v>
      </c>
      <c r="P385">
        <f>SUMIFS(COT!G:G,COT!$A:$A,YEAR(daily!$A385),COT!$B:$B,WEEKNUM(daily!$A385))</f>
        <v>40973.5</v>
      </c>
      <c r="Q385">
        <f>SUMIFS(COT!H:H,COT!$A:$A,YEAR(daily!$A385),COT!$B:$B,WEEKNUM(daily!$A385))</f>
        <v>43806</v>
      </c>
      <c r="R385">
        <f>SUMIFS(COT!I:I,COT!$A:$A,YEAR(daily!$A385),COT!$B:$B,WEEKNUM(daily!$A385))</f>
        <v>332195</v>
      </c>
      <c r="S385">
        <f>SUMIFS(COT!J:J,COT!$A:$A,YEAR(daily!$A385),COT!$B:$B,WEEKNUM(daily!$A385))</f>
        <v>318883</v>
      </c>
      <c r="T385">
        <f>SUMIFS(COT!K:K,COT!$A:$A,YEAR(daily!$A385),COT!$B:$B,WEEKNUM(daily!$A385))</f>
        <v>44491.5</v>
      </c>
      <c r="U385">
        <f>SUMIFS(COT!L:L,COT!$A:$A,YEAR(daily!$A385),COT!$B:$B,WEEKNUM(daily!$A385))</f>
        <v>45659</v>
      </c>
      <c r="V385">
        <f>SUMIFS(COT!M:M,COT!$A:$A,YEAR(daily!$A385),COT!$B:$B,WEEKNUM(daily!$A385))</f>
        <v>27.5</v>
      </c>
      <c r="W385">
        <f>SUMIFS(COT!N:N,COT!$A:$A,YEAR(daily!$A385),COT!$B:$B,WEEKNUM(daily!$A385))</f>
        <v>34.5</v>
      </c>
      <c r="X385">
        <f>SUMIFS(COT!O:O,COT!$A:$A,YEAR(daily!$A385),COT!$B:$B,WEEKNUM(daily!$A385))</f>
        <v>30</v>
      </c>
      <c r="Y385">
        <f>SUMIFS(COT!P:P,COT!$A:$A,YEAR(daily!$A385),COT!$B:$B,WEEKNUM(daily!$A385))</f>
        <v>80</v>
      </c>
      <c r="Z385">
        <f>SUMIFS(COT!Q:Q,COT!$A:$A,YEAR(daily!$A385),COT!$B:$B,WEEKNUM(daily!$A385))</f>
        <v>82.5</v>
      </c>
      <c r="AA385">
        <f>SUMIFS(Saudi!B:B,Saudi!$A:$A,YEAR(daily!$A385))</f>
        <v>228.1</v>
      </c>
      <c r="AB385">
        <f>SUMIFS(Saudi!C:C,Saudi!$A:$A,YEAR(daily!$A385))</f>
        <v>255.071</v>
      </c>
      <c r="AC385">
        <f>SUMIFS(Saudi!F:F,Saudi!$A:$A,YEAR(daily!$A385))</f>
        <v>3342115</v>
      </c>
      <c r="AD385">
        <f>SUMIFS(Saudi!G:G,Saudi!$A:$A,YEAR(daily!$A385))</f>
        <v>25.930138412250688</v>
      </c>
      <c r="AE385">
        <f>SUMIFS(Saudi!H:H,Saudi!$A:$A,YEAR(daily!$A385))</f>
        <v>86661504.539659202</v>
      </c>
      <c r="AF385" s="5">
        <f t="shared" si="10"/>
        <v>9</v>
      </c>
      <c r="AG385" s="5">
        <f t="shared" si="11"/>
        <v>2001</v>
      </c>
    </row>
    <row r="386" spans="1:33">
      <c r="A386" s="3">
        <v>37145</v>
      </c>
      <c r="B386" s="1">
        <v>124009</v>
      </c>
      <c r="C386" s="1">
        <v>62785</v>
      </c>
      <c r="D386" s="1">
        <v>26337</v>
      </c>
      <c r="E386" s="1">
        <v>27.77</v>
      </c>
      <c r="F386" s="1">
        <v>28</v>
      </c>
      <c r="G386" s="1">
        <v>27.54</v>
      </c>
      <c r="H386" s="2">
        <v>47.4</v>
      </c>
      <c r="I386" s="2">
        <v>27.3</v>
      </c>
      <c r="J386" s="2">
        <v>77.8</v>
      </c>
      <c r="K386" s="2">
        <v>77.3</v>
      </c>
      <c r="L386">
        <f>SUMIFS(US!B:B,US!$D:$D,YEAR(daily!$A386),US!$E:$E,MONTH(daily!$A386))</f>
        <v>9002</v>
      </c>
      <c r="M386">
        <f>SUMIFS(US!C:C,US!$D:$D,YEAR(daily!$A386),US!$E:$E,MONTH(daily!$A386))</f>
        <v>19016</v>
      </c>
      <c r="N386">
        <f>SUMIFS(COT!E:E,COT!$A:$A,YEAR(daily!$A386),COT!$B:$B,WEEKNUM(daily!$A386))</f>
        <v>449321.5</v>
      </c>
      <c r="O386">
        <f>SUMIFS(COT!F:F,COT!$A:$A,YEAR(daily!$A386),COT!$B:$B,WEEKNUM(daily!$A386))</f>
        <v>28829</v>
      </c>
      <c r="P386">
        <f>SUMIFS(COT!G:G,COT!$A:$A,YEAR(daily!$A386),COT!$B:$B,WEEKNUM(daily!$A386))</f>
        <v>40973.5</v>
      </c>
      <c r="Q386">
        <f>SUMIFS(COT!H:H,COT!$A:$A,YEAR(daily!$A386),COT!$B:$B,WEEKNUM(daily!$A386))</f>
        <v>43806</v>
      </c>
      <c r="R386">
        <f>SUMIFS(COT!I:I,COT!$A:$A,YEAR(daily!$A386),COT!$B:$B,WEEKNUM(daily!$A386))</f>
        <v>332195</v>
      </c>
      <c r="S386">
        <f>SUMIFS(COT!J:J,COT!$A:$A,YEAR(daily!$A386),COT!$B:$B,WEEKNUM(daily!$A386))</f>
        <v>318883</v>
      </c>
      <c r="T386">
        <f>SUMIFS(COT!K:K,COT!$A:$A,YEAR(daily!$A386),COT!$B:$B,WEEKNUM(daily!$A386))</f>
        <v>44491.5</v>
      </c>
      <c r="U386">
        <f>SUMIFS(COT!L:L,COT!$A:$A,YEAR(daily!$A386),COT!$B:$B,WEEKNUM(daily!$A386))</f>
        <v>45659</v>
      </c>
      <c r="V386">
        <f>SUMIFS(COT!M:M,COT!$A:$A,YEAR(daily!$A386),COT!$B:$B,WEEKNUM(daily!$A386))</f>
        <v>27.5</v>
      </c>
      <c r="W386">
        <f>SUMIFS(COT!N:N,COT!$A:$A,YEAR(daily!$A386),COT!$B:$B,WEEKNUM(daily!$A386))</f>
        <v>34.5</v>
      </c>
      <c r="X386">
        <f>SUMIFS(COT!O:O,COT!$A:$A,YEAR(daily!$A386),COT!$B:$B,WEEKNUM(daily!$A386))</f>
        <v>30</v>
      </c>
      <c r="Y386">
        <f>SUMIFS(COT!P:P,COT!$A:$A,YEAR(daily!$A386),COT!$B:$B,WEEKNUM(daily!$A386))</f>
        <v>80</v>
      </c>
      <c r="Z386">
        <f>SUMIFS(COT!Q:Q,COT!$A:$A,YEAR(daily!$A386),COT!$B:$B,WEEKNUM(daily!$A386))</f>
        <v>82.5</v>
      </c>
      <c r="AA386">
        <f>SUMIFS(Saudi!B:B,Saudi!$A:$A,YEAR(daily!$A386))</f>
        <v>228.1</v>
      </c>
      <c r="AB386">
        <f>SUMIFS(Saudi!C:C,Saudi!$A:$A,YEAR(daily!$A386))</f>
        <v>255.071</v>
      </c>
      <c r="AC386">
        <f>SUMIFS(Saudi!F:F,Saudi!$A:$A,YEAR(daily!$A386))</f>
        <v>3342115</v>
      </c>
      <c r="AD386">
        <f>SUMIFS(Saudi!G:G,Saudi!$A:$A,YEAR(daily!$A386))</f>
        <v>25.930138412250688</v>
      </c>
      <c r="AE386">
        <f>SUMIFS(Saudi!H:H,Saudi!$A:$A,YEAR(daily!$A386))</f>
        <v>86661504.539659202</v>
      </c>
      <c r="AF386" s="5">
        <f t="shared" ref="AF386:AF449" si="12">MONTH(A386)</f>
        <v>9</v>
      </c>
      <c r="AG386" s="5">
        <f t="shared" ref="AG386:AG449" si="13">YEAR(A386)</f>
        <v>2001</v>
      </c>
    </row>
    <row r="387" spans="1:33">
      <c r="A387" s="3">
        <v>37148</v>
      </c>
      <c r="B387" s="1">
        <v>124009</v>
      </c>
      <c r="C387" s="1">
        <v>62785</v>
      </c>
      <c r="D387" s="1">
        <v>26337</v>
      </c>
      <c r="E387" s="1">
        <v>29.53</v>
      </c>
      <c r="F387" s="1">
        <v>29.67</v>
      </c>
      <c r="G387" s="1">
        <v>29.2</v>
      </c>
      <c r="H387" s="2">
        <v>47.4</v>
      </c>
      <c r="I387" s="2">
        <v>27.3</v>
      </c>
      <c r="J387" s="2">
        <v>77.8</v>
      </c>
      <c r="K387" s="2">
        <v>77.3</v>
      </c>
      <c r="L387">
        <f>SUMIFS(US!B:B,US!$D:$D,YEAR(daily!$A387),US!$E:$E,MONTH(daily!$A387))</f>
        <v>9002</v>
      </c>
      <c r="M387">
        <f>SUMIFS(US!C:C,US!$D:$D,YEAR(daily!$A387),US!$E:$E,MONTH(daily!$A387))</f>
        <v>19016</v>
      </c>
      <c r="N387">
        <f>SUMIFS(COT!E:E,COT!$A:$A,YEAR(daily!$A387),COT!$B:$B,WEEKNUM(daily!$A387))</f>
        <v>449321.5</v>
      </c>
      <c r="O387">
        <f>SUMIFS(COT!F:F,COT!$A:$A,YEAR(daily!$A387),COT!$B:$B,WEEKNUM(daily!$A387))</f>
        <v>28829</v>
      </c>
      <c r="P387">
        <f>SUMIFS(COT!G:G,COT!$A:$A,YEAR(daily!$A387),COT!$B:$B,WEEKNUM(daily!$A387))</f>
        <v>40973.5</v>
      </c>
      <c r="Q387">
        <f>SUMIFS(COT!H:H,COT!$A:$A,YEAR(daily!$A387),COT!$B:$B,WEEKNUM(daily!$A387))</f>
        <v>43806</v>
      </c>
      <c r="R387">
        <f>SUMIFS(COT!I:I,COT!$A:$A,YEAR(daily!$A387),COT!$B:$B,WEEKNUM(daily!$A387))</f>
        <v>332195</v>
      </c>
      <c r="S387">
        <f>SUMIFS(COT!J:J,COT!$A:$A,YEAR(daily!$A387),COT!$B:$B,WEEKNUM(daily!$A387))</f>
        <v>318883</v>
      </c>
      <c r="T387">
        <f>SUMIFS(COT!K:K,COT!$A:$A,YEAR(daily!$A387),COT!$B:$B,WEEKNUM(daily!$A387))</f>
        <v>44491.5</v>
      </c>
      <c r="U387">
        <f>SUMIFS(COT!L:L,COT!$A:$A,YEAR(daily!$A387),COT!$B:$B,WEEKNUM(daily!$A387))</f>
        <v>45659</v>
      </c>
      <c r="V387">
        <f>SUMIFS(COT!M:M,COT!$A:$A,YEAR(daily!$A387),COT!$B:$B,WEEKNUM(daily!$A387))</f>
        <v>27.5</v>
      </c>
      <c r="W387">
        <f>SUMIFS(COT!N:N,COT!$A:$A,YEAR(daily!$A387),COT!$B:$B,WEEKNUM(daily!$A387))</f>
        <v>34.5</v>
      </c>
      <c r="X387">
        <f>SUMIFS(COT!O:O,COT!$A:$A,YEAR(daily!$A387),COT!$B:$B,WEEKNUM(daily!$A387))</f>
        <v>30</v>
      </c>
      <c r="Y387">
        <f>SUMIFS(COT!P:P,COT!$A:$A,YEAR(daily!$A387),COT!$B:$B,WEEKNUM(daily!$A387))</f>
        <v>80</v>
      </c>
      <c r="Z387">
        <f>SUMIFS(COT!Q:Q,COT!$A:$A,YEAR(daily!$A387),COT!$B:$B,WEEKNUM(daily!$A387))</f>
        <v>82.5</v>
      </c>
      <c r="AA387">
        <f>SUMIFS(Saudi!B:B,Saudi!$A:$A,YEAR(daily!$A387))</f>
        <v>228.1</v>
      </c>
      <c r="AB387">
        <f>SUMIFS(Saudi!C:C,Saudi!$A:$A,YEAR(daily!$A387))</f>
        <v>255.071</v>
      </c>
      <c r="AC387">
        <f>SUMIFS(Saudi!F:F,Saudi!$A:$A,YEAR(daily!$A387))</f>
        <v>3342115</v>
      </c>
      <c r="AD387">
        <f>SUMIFS(Saudi!G:G,Saudi!$A:$A,YEAR(daily!$A387))</f>
        <v>25.930138412250688</v>
      </c>
      <c r="AE387">
        <f>SUMIFS(Saudi!H:H,Saudi!$A:$A,YEAR(daily!$A387))</f>
        <v>86661504.539659202</v>
      </c>
      <c r="AF387" s="5">
        <f t="shared" si="12"/>
        <v>9</v>
      </c>
      <c r="AG387" s="5">
        <f t="shared" si="13"/>
        <v>2001</v>
      </c>
    </row>
    <row r="388" spans="1:33">
      <c r="A388" s="3">
        <v>37151</v>
      </c>
      <c r="B388" s="1">
        <v>124009</v>
      </c>
      <c r="C388" s="1">
        <v>62785</v>
      </c>
      <c r="D388" s="1">
        <v>26337</v>
      </c>
      <c r="E388" s="1">
        <v>28.81</v>
      </c>
      <c r="F388" s="1">
        <v>29.13</v>
      </c>
      <c r="G388" s="1">
        <v>28.73</v>
      </c>
      <c r="H388" s="2">
        <v>47.4</v>
      </c>
      <c r="I388" s="2">
        <v>27.3</v>
      </c>
      <c r="J388" s="2">
        <v>77.8</v>
      </c>
      <c r="K388" s="2">
        <v>77.3</v>
      </c>
      <c r="L388">
        <f>SUMIFS(US!B:B,US!$D:$D,YEAR(daily!$A388),US!$E:$E,MONTH(daily!$A388))</f>
        <v>9002</v>
      </c>
      <c r="M388">
        <f>SUMIFS(US!C:C,US!$D:$D,YEAR(daily!$A388),US!$E:$E,MONTH(daily!$A388))</f>
        <v>19016</v>
      </c>
      <c r="N388">
        <f>SUMIFS(COT!E:E,COT!$A:$A,YEAR(daily!$A388),COT!$B:$B,WEEKNUM(daily!$A388))</f>
        <v>449950</v>
      </c>
      <c r="O388">
        <f>SUMIFS(COT!F:F,COT!$A:$A,YEAR(daily!$A388),COT!$B:$B,WEEKNUM(daily!$A388))</f>
        <v>36998</v>
      </c>
      <c r="P388">
        <f>SUMIFS(COT!G:G,COT!$A:$A,YEAR(daily!$A388),COT!$B:$B,WEEKNUM(daily!$A388))</f>
        <v>32809</v>
      </c>
      <c r="Q388">
        <f>SUMIFS(COT!H:H,COT!$A:$A,YEAR(daily!$A388),COT!$B:$B,WEEKNUM(daily!$A388))</f>
        <v>43309</v>
      </c>
      <c r="R388">
        <f>SUMIFS(COT!I:I,COT!$A:$A,YEAR(daily!$A388),COT!$B:$B,WEEKNUM(daily!$A388))</f>
        <v>319383</v>
      </c>
      <c r="S388">
        <f>SUMIFS(COT!J:J,COT!$A:$A,YEAR(daily!$A388),COT!$B:$B,WEEKNUM(daily!$A388))</f>
        <v>329592</v>
      </c>
      <c r="T388">
        <f>SUMIFS(COT!K:K,COT!$A:$A,YEAR(daily!$A388),COT!$B:$B,WEEKNUM(daily!$A388))</f>
        <v>50260</v>
      </c>
      <c r="U388">
        <f>SUMIFS(COT!L:L,COT!$A:$A,YEAR(daily!$A388),COT!$B:$B,WEEKNUM(daily!$A388))</f>
        <v>44240</v>
      </c>
      <c r="V388">
        <f>SUMIFS(COT!M:M,COT!$A:$A,YEAR(daily!$A388),COT!$B:$B,WEEKNUM(daily!$A388))</f>
        <v>32</v>
      </c>
      <c r="W388">
        <f>SUMIFS(COT!N:N,COT!$A:$A,YEAR(daily!$A388),COT!$B:$B,WEEKNUM(daily!$A388))</f>
        <v>33</v>
      </c>
      <c r="X388">
        <f>SUMIFS(COT!O:O,COT!$A:$A,YEAR(daily!$A388),COT!$B:$B,WEEKNUM(daily!$A388))</f>
        <v>33</v>
      </c>
      <c r="Y388">
        <f>SUMIFS(COT!P:P,COT!$A:$A,YEAR(daily!$A388),COT!$B:$B,WEEKNUM(daily!$A388))</f>
        <v>77</v>
      </c>
      <c r="Z388">
        <f>SUMIFS(COT!Q:Q,COT!$A:$A,YEAR(daily!$A388),COT!$B:$B,WEEKNUM(daily!$A388))</f>
        <v>78</v>
      </c>
      <c r="AA388">
        <f>SUMIFS(Saudi!B:B,Saudi!$A:$A,YEAR(daily!$A388))</f>
        <v>228.1</v>
      </c>
      <c r="AB388">
        <f>SUMIFS(Saudi!C:C,Saudi!$A:$A,YEAR(daily!$A388))</f>
        <v>255.071</v>
      </c>
      <c r="AC388">
        <f>SUMIFS(Saudi!F:F,Saudi!$A:$A,YEAR(daily!$A388))</f>
        <v>3342115</v>
      </c>
      <c r="AD388">
        <f>SUMIFS(Saudi!G:G,Saudi!$A:$A,YEAR(daily!$A388))</f>
        <v>25.930138412250688</v>
      </c>
      <c r="AE388">
        <f>SUMIFS(Saudi!H:H,Saudi!$A:$A,YEAR(daily!$A388))</f>
        <v>86661504.539659202</v>
      </c>
      <c r="AF388" s="5">
        <f t="shared" si="12"/>
        <v>9</v>
      </c>
      <c r="AG388" s="5">
        <f t="shared" si="13"/>
        <v>2001</v>
      </c>
    </row>
    <row r="389" spans="1:33">
      <c r="A389" s="3">
        <v>37152</v>
      </c>
      <c r="B389" s="1">
        <v>124009</v>
      </c>
      <c r="C389" s="1">
        <v>62785</v>
      </c>
      <c r="D389" s="1">
        <v>26337</v>
      </c>
      <c r="E389" s="1">
        <v>27.7</v>
      </c>
      <c r="F389" s="1">
        <v>28.15</v>
      </c>
      <c r="G389" s="1">
        <v>27.9</v>
      </c>
      <c r="H389" s="2">
        <v>47.4</v>
      </c>
      <c r="I389" s="2">
        <v>27.3</v>
      </c>
      <c r="J389" s="2">
        <v>77.8</v>
      </c>
      <c r="K389" s="2">
        <v>77.3</v>
      </c>
      <c r="L389">
        <f>SUMIFS(US!B:B,US!$D:$D,YEAR(daily!$A389),US!$E:$E,MONTH(daily!$A389))</f>
        <v>9002</v>
      </c>
      <c r="M389">
        <f>SUMIFS(US!C:C,US!$D:$D,YEAR(daily!$A389),US!$E:$E,MONTH(daily!$A389))</f>
        <v>19016</v>
      </c>
      <c r="N389">
        <f>SUMIFS(COT!E:E,COT!$A:$A,YEAR(daily!$A389),COT!$B:$B,WEEKNUM(daily!$A389))</f>
        <v>449950</v>
      </c>
      <c r="O389">
        <f>SUMIFS(COT!F:F,COT!$A:$A,YEAR(daily!$A389),COT!$B:$B,WEEKNUM(daily!$A389))</f>
        <v>36998</v>
      </c>
      <c r="P389">
        <f>SUMIFS(COT!G:G,COT!$A:$A,YEAR(daily!$A389),COT!$B:$B,WEEKNUM(daily!$A389))</f>
        <v>32809</v>
      </c>
      <c r="Q389">
        <f>SUMIFS(COT!H:H,COT!$A:$A,YEAR(daily!$A389),COT!$B:$B,WEEKNUM(daily!$A389))</f>
        <v>43309</v>
      </c>
      <c r="R389">
        <f>SUMIFS(COT!I:I,COT!$A:$A,YEAR(daily!$A389),COT!$B:$B,WEEKNUM(daily!$A389))</f>
        <v>319383</v>
      </c>
      <c r="S389">
        <f>SUMIFS(COT!J:J,COT!$A:$A,YEAR(daily!$A389),COT!$B:$B,WEEKNUM(daily!$A389))</f>
        <v>329592</v>
      </c>
      <c r="T389">
        <f>SUMIFS(COT!K:K,COT!$A:$A,YEAR(daily!$A389),COT!$B:$B,WEEKNUM(daily!$A389))</f>
        <v>50260</v>
      </c>
      <c r="U389">
        <f>SUMIFS(COT!L:L,COT!$A:$A,YEAR(daily!$A389),COT!$B:$B,WEEKNUM(daily!$A389))</f>
        <v>44240</v>
      </c>
      <c r="V389">
        <f>SUMIFS(COT!M:M,COT!$A:$A,YEAR(daily!$A389),COT!$B:$B,WEEKNUM(daily!$A389))</f>
        <v>32</v>
      </c>
      <c r="W389">
        <f>SUMIFS(COT!N:N,COT!$A:$A,YEAR(daily!$A389),COT!$B:$B,WEEKNUM(daily!$A389))</f>
        <v>33</v>
      </c>
      <c r="X389">
        <f>SUMIFS(COT!O:O,COT!$A:$A,YEAR(daily!$A389),COT!$B:$B,WEEKNUM(daily!$A389))</f>
        <v>33</v>
      </c>
      <c r="Y389">
        <f>SUMIFS(COT!P:P,COT!$A:$A,YEAR(daily!$A389),COT!$B:$B,WEEKNUM(daily!$A389))</f>
        <v>77</v>
      </c>
      <c r="Z389">
        <f>SUMIFS(COT!Q:Q,COT!$A:$A,YEAR(daily!$A389),COT!$B:$B,WEEKNUM(daily!$A389))</f>
        <v>78</v>
      </c>
      <c r="AA389">
        <f>SUMIFS(Saudi!B:B,Saudi!$A:$A,YEAR(daily!$A389))</f>
        <v>228.1</v>
      </c>
      <c r="AB389">
        <f>SUMIFS(Saudi!C:C,Saudi!$A:$A,YEAR(daily!$A389))</f>
        <v>255.071</v>
      </c>
      <c r="AC389">
        <f>SUMIFS(Saudi!F:F,Saudi!$A:$A,YEAR(daily!$A389))</f>
        <v>3342115</v>
      </c>
      <c r="AD389">
        <f>SUMIFS(Saudi!G:G,Saudi!$A:$A,YEAR(daily!$A389))</f>
        <v>25.930138412250688</v>
      </c>
      <c r="AE389">
        <f>SUMIFS(Saudi!H:H,Saudi!$A:$A,YEAR(daily!$A389))</f>
        <v>86661504.539659202</v>
      </c>
      <c r="AF389" s="5">
        <f t="shared" si="12"/>
        <v>9</v>
      </c>
      <c r="AG389" s="5">
        <f t="shared" si="13"/>
        <v>2001</v>
      </c>
    </row>
    <row r="390" spans="1:33">
      <c r="A390" s="3">
        <v>37153</v>
      </c>
      <c r="B390" s="1">
        <v>65990</v>
      </c>
      <c r="C390" s="1">
        <v>62156</v>
      </c>
      <c r="D390" s="1">
        <v>33076</v>
      </c>
      <c r="E390" s="1">
        <v>26.72</v>
      </c>
      <c r="F390" s="1">
        <v>27.28</v>
      </c>
      <c r="G390" s="1">
        <v>27.13</v>
      </c>
      <c r="H390" s="2">
        <v>47.4</v>
      </c>
      <c r="I390" s="2">
        <v>27.3</v>
      </c>
      <c r="J390" s="2">
        <v>77.8</v>
      </c>
      <c r="K390" s="2">
        <v>77.3</v>
      </c>
      <c r="L390">
        <f>SUMIFS(US!B:B,US!$D:$D,YEAR(daily!$A390),US!$E:$E,MONTH(daily!$A390))</f>
        <v>9002</v>
      </c>
      <c r="M390">
        <f>SUMIFS(US!C:C,US!$D:$D,YEAR(daily!$A390),US!$E:$E,MONTH(daily!$A390))</f>
        <v>19016</v>
      </c>
      <c r="N390">
        <f>SUMIFS(COT!E:E,COT!$A:$A,YEAR(daily!$A390),COT!$B:$B,WEEKNUM(daily!$A390))</f>
        <v>449950</v>
      </c>
      <c r="O390">
        <f>SUMIFS(COT!F:F,COT!$A:$A,YEAR(daily!$A390),COT!$B:$B,WEEKNUM(daily!$A390))</f>
        <v>36998</v>
      </c>
      <c r="P390">
        <f>SUMIFS(COT!G:G,COT!$A:$A,YEAR(daily!$A390),COT!$B:$B,WEEKNUM(daily!$A390))</f>
        <v>32809</v>
      </c>
      <c r="Q390">
        <f>SUMIFS(COT!H:H,COT!$A:$A,YEAR(daily!$A390),COT!$B:$B,WEEKNUM(daily!$A390))</f>
        <v>43309</v>
      </c>
      <c r="R390">
        <f>SUMIFS(COT!I:I,COT!$A:$A,YEAR(daily!$A390),COT!$B:$B,WEEKNUM(daily!$A390))</f>
        <v>319383</v>
      </c>
      <c r="S390">
        <f>SUMIFS(COT!J:J,COT!$A:$A,YEAR(daily!$A390),COT!$B:$B,WEEKNUM(daily!$A390))</f>
        <v>329592</v>
      </c>
      <c r="T390">
        <f>SUMIFS(COT!K:K,COT!$A:$A,YEAR(daily!$A390),COT!$B:$B,WEEKNUM(daily!$A390))</f>
        <v>50260</v>
      </c>
      <c r="U390">
        <f>SUMIFS(COT!L:L,COT!$A:$A,YEAR(daily!$A390),COT!$B:$B,WEEKNUM(daily!$A390))</f>
        <v>44240</v>
      </c>
      <c r="V390">
        <f>SUMIFS(COT!M:M,COT!$A:$A,YEAR(daily!$A390),COT!$B:$B,WEEKNUM(daily!$A390))</f>
        <v>32</v>
      </c>
      <c r="W390">
        <f>SUMIFS(COT!N:N,COT!$A:$A,YEAR(daily!$A390),COT!$B:$B,WEEKNUM(daily!$A390))</f>
        <v>33</v>
      </c>
      <c r="X390">
        <f>SUMIFS(COT!O:O,COT!$A:$A,YEAR(daily!$A390),COT!$B:$B,WEEKNUM(daily!$A390))</f>
        <v>33</v>
      </c>
      <c r="Y390">
        <f>SUMIFS(COT!P:P,COT!$A:$A,YEAR(daily!$A390),COT!$B:$B,WEEKNUM(daily!$A390))</f>
        <v>77</v>
      </c>
      <c r="Z390">
        <f>SUMIFS(COT!Q:Q,COT!$A:$A,YEAR(daily!$A390),COT!$B:$B,WEEKNUM(daily!$A390))</f>
        <v>78</v>
      </c>
      <c r="AA390">
        <f>SUMIFS(Saudi!B:B,Saudi!$A:$A,YEAR(daily!$A390))</f>
        <v>228.1</v>
      </c>
      <c r="AB390">
        <f>SUMIFS(Saudi!C:C,Saudi!$A:$A,YEAR(daily!$A390))</f>
        <v>255.071</v>
      </c>
      <c r="AC390">
        <f>SUMIFS(Saudi!F:F,Saudi!$A:$A,YEAR(daily!$A390))</f>
        <v>3342115</v>
      </c>
      <c r="AD390">
        <f>SUMIFS(Saudi!G:G,Saudi!$A:$A,YEAR(daily!$A390))</f>
        <v>25.930138412250688</v>
      </c>
      <c r="AE390">
        <f>SUMIFS(Saudi!H:H,Saudi!$A:$A,YEAR(daily!$A390))</f>
        <v>86661504.539659202</v>
      </c>
      <c r="AF390" s="5">
        <f t="shared" si="12"/>
        <v>9</v>
      </c>
      <c r="AG390" s="5">
        <f t="shared" si="13"/>
        <v>2001</v>
      </c>
    </row>
    <row r="391" spans="1:33">
      <c r="A391" s="3">
        <v>37154</v>
      </c>
      <c r="B391" s="1">
        <v>37977</v>
      </c>
      <c r="C391" s="1">
        <v>64121</v>
      </c>
      <c r="D391" s="1">
        <v>33479</v>
      </c>
      <c r="E391" s="1">
        <v>26.59</v>
      </c>
      <c r="F391" s="1">
        <v>26.97</v>
      </c>
      <c r="G391" s="1">
        <v>26.82</v>
      </c>
      <c r="H391" s="2">
        <v>47.4</v>
      </c>
      <c r="I391" s="2">
        <v>27.3</v>
      </c>
      <c r="J391" s="2">
        <v>77.8</v>
      </c>
      <c r="K391" s="2">
        <v>77.3</v>
      </c>
      <c r="L391">
        <f>SUMIFS(US!B:B,US!$D:$D,YEAR(daily!$A391),US!$E:$E,MONTH(daily!$A391))</f>
        <v>9002</v>
      </c>
      <c r="M391">
        <f>SUMIFS(US!C:C,US!$D:$D,YEAR(daily!$A391),US!$E:$E,MONTH(daily!$A391))</f>
        <v>19016</v>
      </c>
      <c r="N391">
        <f>SUMIFS(COT!E:E,COT!$A:$A,YEAR(daily!$A391),COT!$B:$B,WEEKNUM(daily!$A391))</f>
        <v>449950</v>
      </c>
      <c r="O391">
        <f>SUMIFS(COT!F:F,COT!$A:$A,YEAR(daily!$A391),COT!$B:$B,WEEKNUM(daily!$A391))</f>
        <v>36998</v>
      </c>
      <c r="P391">
        <f>SUMIFS(COT!G:G,COT!$A:$A,YEAR(daily!$A391),COT!$B:$B,WEEKNUM(daily!$A391))</f>
        <v>32809</v>
      </c>
      <c r="Q391">
        <f>SUMIFS(COT!H:H,COT!$A:$A,YEAR(daily!$A391),COT!$B:$B,WEEKNUM(daily!$A391))</f>
        <v>43309</v>
      </c>
      <c r="R391">
        <f>SUMIFS(COT!I:I,COT!$A:$A,YEAR(daily!$A391),COT!$B:$B,WEEKNUM(daily!$A391))</f>
        <v>319383</v>
      </c>
      <c r="S391">
        <f>SUMIFS(COT!J:J,COT!$A:$A,YEAR(daily!$A391),COT!$B:$B,WEEKNUM(daily!$A391))</f>
        <v>329592</v>
      </c>
      <c r="T391">
        <f>SUMIFS(COT!K:K,COT!$A:$A,YEAR(daily!$A391),COT!$B:$B,WEEKNUM(daily!$A391))</f>
        <v>50260</v>
      </c>
      <c r="U391">
        <f>SUMIFS(COT!L:L,COT!$A:$A,YEAR(daily!$A391),COT!$B:$B,WEEKNUM(daily!$A391))</f>
        <v>44240</v>
      </c>
      <c r="V391">
        <f>SUMIFS(COT!M:M,COT!$A:$A,YEAR(daily!$A391),COT!$B:$B,WEEKNUM(daily!$A391))</f>
        <v>32</v>
      </c>
      <c r="W391">
        <f>SUMIFS(COT!N:N,COT!$A:$A,YEAR(daily!$A391),COT!$B:$B,WEEKNUM(daily!$A391))</f>
        <v>33</v>
      </c>
      <c r="X391">
        <f>SUMIFS(COT!O:O,COT!$A:$A,YEAR(daily!$A391),COT!$B:$B,WEEKNUM(daily!$A391))</f>
        <v>33</v>
      </c>
      <c r="Y391">
        <f>SUMIFS(COT!P:P,COT!$A:$A,YEAR(daily!$A391),COT!$B:$B,WEEKNUM(daily!$A391))</f>
        <v>77</v>
      </c>
      <c r="Z391">
        <f>SUMIFS(COT!Q:Q,COT!$A:$A,YEAR(daily!$A391),COT!$B:$B,WEEKNUM(daily!$A391))</f>
        <v>78</v>
      </c>
      <c r="AA391">
        <f>SUMIFS(Saudi!B:B,Saudi!$A:$A,YEAR(daily!$A391))</f>
        <v>228.1</v>
      </c>
      <c r="AB391">
        <f>SUMIFS(Saudi!C:C,Saudi!$A:$A,YEAR(daily!$A391))</f>
        <v>255.071</v>
      </c>
      <c r="AC391">
        <f>SUMIFS(Saudi!F:F,Saudi!$A:$A,YEAR(daily!$A391))</f>
        <v>3342115</v>
      </c>
      <c r="AD391">
        <f>SUMIFS(Saudi!G:G,Saudi!$A:$A,YEAR(daily!$A391))</f>
        <v>25.930138412250688</v>
      </c>
      <c r="AE391">
        <f>SUMIFS(Saudi!H:H,Saudi!$A:$A,YEAR(daily!$A391))</f>
        <v>86661504.539659202</v>
      </c>
      <c r="AF391" s="5">
        <f t="shared" si="12"/>
        <v>9</v>
      </c>
      <c r="AG391" s="5">
        <f t="shared" si="13"/>
        <v>2001</v>
      </c>
    </row>
    <row r="392" spans="1:33">
      <c r="A392" s="3">
        <v>37155</v>
      </c>
      <c r="B392" s="1">
        <v>121584</v>
      </c>
      <c r="C392" s="1">
        <v>33030</v>
      </c>
      <c r="D392" s="1">
        <v>14886</v>
      </c>
      <c r="E392" s="1">
        <v>25.97</v>
      </c>
      <c r="F392" s="1">
        <v>26.2</v>
      </c>
      <c r="G392" s="1">
        <v>26.01</v>
      </c>
      <c r="H392" s="2">
        <v>47.4</v>
      </c>
      <c r="I392" s="2">
        <v>27.3</v>
      </c>
      <c r="J392" s="2">
        <v>77.8</v>
      </c>
      <c r="K392" s="2">
        <v>77.3</v>
      </c>
      <c r="L392">
        <f>SUMIFS(US!B:B,US!$D:$D,YEAR(daily!$A392),US!$E:$E,MONTH(daily!$A392))</f>
        <v>9002</v>
      </c>
      <c r="M392">
        <f>SUMIFS(US!C:C,US!$D:$D,YEAR(daily!$A392),US!$E:$E,MONTH(daily!$A392))</f>
        <v>19016</v>
      </c>
      <c r="N392">
        <f>SUMIFS(COT!E:E,COT!$A:$A,YEAR(daily!$A392),COT!$B:$B,WEEKNUM(daily!$A392))</f>
        <v>449950</v>
      </c>
      <c r="O392">
        <f>SUMIFS(COT!F:F,COT!$A:$A,YEAR(daily!$A392),COT!$B:$B,WEEKNUM(daily!$A392))</f>
        <v>36998</v>
      </c>
      <c r="P392">
        <f>SUMIFS(COT!G:G,COT!$A:$A,YEAR(daily!$A392),COT!$B:$B,WEEKNUM(daily!$A392))</f>
        <v>32809</v>
      </c>
      <c r="Q392">
        <f>SUMIFS(COT!H:H,COT!$A:$A,YEAR(daily!$A392),COT!$B:$B,WEEKNUM(daily!$A392))</f>
        <v>43309</v>
      </c>
      <c r="R392">
        <f>SUMIFS(COT!I:I,COT!$A:$A,YEAR(daily!$A392),COT!$B:$B,WEEKNUM(daily!$A392))</f>
        <v>319383</v>
      </c>
      <c r="S392">
        <f>SUMIFS(COT!J:J,COT!$A:$A,YEAR(daily!$A392),COT!$B:$B,WEEKNUM(daily!$A392))</f>
        <v>329592</v>
      </c>
      <c r="T392">
        <f>SUMIFS(COT!K:K,COT!$A:$A,YEAR(daily!$A392),COT!$B:$B,WEEKNUM(daily!$A392))</f>
        <v>50260</v>
      </c>
      <c r="U392">
        <f>SUMIFS(COT!L:L,COT!$A:$A,YEAR(daily!$A392),COT!$B:$B,WEEKNUM(daily!$A392))</f>
        <v>44240</v>
      </c>
      <c r="V392">
        <f>SUMIFS(COT!M:M,COT!$A:$A,YEAR(daily!$A392),COT!$B:$B,WEEKNUM(daily!$A392))</f>
        <v>32</v>
      </c>
      <c r="W392">
        <f>SUMIFS(COT!N:N,COT!$A:$A,YEAR(daily!$A392),COT!$B:$B,WEEKNUM(daily!$A392))</f>
        <v>33</v>
      </c>
      <c r="X392">
        <f>SUMIFS(COT!O:O,COT!$A:$A,YEAR(daily!$A392),COT!$B:$B,WEEKNUM(daily!$A392))</f>
        <v>33</v>
      </c>
      <c r="Y392">
        <f>SUMIFS(COT!P:P,COT!$A:$A,YEAR(daily!$A392),COT!$B:$B,WEEKNUM(daily!$A392))</f>
        <v>77</v>
      </c>
      <c r="Z392">
        <f>SUMIFS(COT!Q:Q,COT!$A:$A,YEAR(daily!$A392),COT!$B:$B,WEEKNUM(daily!$A392))</f>
        <v>78</v>
      </c>
      <c r="AA392">
        <f>SUMIFS(Saudi!B:B,Saudi!$A:$A,YEAR(daily!$A392))</f>
        <v>228.1</v>
      </c>
      <c r="AB392">
        <f>SUMIFS(Saudi!C:C,Saudi!$A:$A,YEAR(daily!$A392))</f>
        <v>255.071</v>
      </c>
      <c r="AC392">
        <f>SUMIFS(Saudi!F:F,Saudi!$A:$A,YEAR(daily!$A392))</f>
        <v>3342115</v>
      </c>
      <c r="AD392">
        <f>SUMIFS(Saudi!G:G,Saudi!$A:$A,YEAR(daily!$A392))</f>
        <v>25.930138412250688</v>
      </c>
      <c r="AE392">
        <f>SUMIFS(Saudi!H:H,Saudi!$A:$A,YEAR(daily!$A392))</f>
        <v>86661504.539659202</v>
      </c>
      <c r="AF392" s="5">
        <f t="shared" si="12"/>
        <v>9</v>
      </c>
      <c r="AG392" s="5">
        <f t="shared" si="13"/>
        <v>2001</v>
      </c>
    </row>
    <row r="393" spans="1:33">
      <c r="A393" s="3">
        <v>37158</v>
      </c>
      <c r="B393" s="1">
        <v>108971</v>
      </c>
      <c r="C393" s="1">
        <v>32736</v>
      </c>
      <c r="D393" s="1">
        <v>14963</v>
      </c>
      <c r="E393" s="1">
        <v>22.01</v>
      </c>
      <c r="F393" s="1">
        <v>23.2</v>
      </c>
      <c r="G393" s="1">
        <v>23.01</v>
      </c>
      <c r="H393" s="2">
        <v>47.4</v>
      </c>
      <c r="I393" s="2">
        <v>27.3</v>
      </c>
      <c r="J393" s="2">
        <v>77.8</v>
      </c>
      <c r="K393" s="2">
        <v>77.3</v>
      </c>
      <c r="L393">
        <f>SUMIFS(US!B:B,US!$D:$D,YEAR(daily!$A393),US!$E:$E,MONTH(daily!$A393))</f>
        <v>9002</v>
      </c>
      <c r="M393">
        <f>SUMIFS(US!C:C,US!$D:$D,YEAR(daily!$A393),US!$E:$E,MONTH(daily!$A393))</f>
        <v>19016</v>
      </c>
      <c r="N393">
        <f>SUMIFS(COT!E:E,COT!$A:$A,YEAR(daily!$A393),COT!$B:$B,WEEKNUM(daily!$A393))</f>
        <v>401609</v>
      </c>
      <c r="O393">
        <f>SUMIFS(COT!F:F,COT!$A:$A,YEAR(daily!$A393),COT!$B:$B,WEEKNUM(daily!$A393))</f>
        <v>22054</v>
      </c>
      <c r="P393">
        <f>SUMIFS(COT!G:G,COT!$A:$A,YEAR(daily!$A393),COT!$B:$B,WEEKNUM(daily!$A393))</f>
        <v>41050</v>
      </c>
      <c r="Q393">
        <f>SUMIFS(COT!H:H,COT!$A:$A,YEAR(daily!$A393),COT!$B:$B,WEEKNUM(daily!$A393))</f>
        <v>36358</v>
      </c>
      <c r="R393">
        <f>SUMIFS(COT!I:I,COT!$A:$A,YEAR(daily!$A393),COT!$B:$B,WEEKNUM(daily!$A393))</f>
        <v>317718</v>
      </c>
      <c r="S393">
        <f>SUMIFS(COT!J:J,COT!$A:$A,YEAR(daily!$A393),COT!$B:$B,WEEKNUM(daily!$A393))</f>
        <v>289508</v>
      </c>
      <c r="T393">
        <f>SUMIFS(COT!K:K,COT!$A:$A,YEAR(daily!$A393),COT!$B:$B,WEEKNUM(daily!$A393))</f>
        <v>25479</v>
      </c>
      <c r="U393">
        <f>SUMIFS(COT!L:L,COT!$A:$A,YEAR(daily!$A393),COT!$B:$B,WEEKNUM(daily!$A393))</f>
        <v>34693</v>
      </c>
      <c r="V393">
        <f>SUMIFS(COT!M:M,COT!$A:$A,YEAR(daily!$A393),COT!$B:$B,WEEKNUM(daily!$A393))</f>
        <v>29</v>
      </c>
      <c r="W393">
        <f>SUMIFS(COT!N:N,COT!$A:$A,YEAR(daily!$A393),COT!$B:$B,WEEKNUM(daily!$A393))</f>
        <v>33</v>
      </c>
      <c r="X393">
        <f>SUMIFS(COT!O:O,COT!$A:$A,YEAR(daily!$A393),COT!$B:$B,WEEKNUM(daily!$A393))</f>
        <v>36</v>
      </c>
      <c r="Y393">
        <f>SUMIFS(COT!P:P,COT!$A:$A,YEAR(daily!$A393),COT!$B:$B,WEEKNUM(daily!$A393))</f>
        <v>69</v>
      </c>
      <c r="Z393">
        <f>SUMIFS(COT!Q:Q,COT!$A:$A,YEAR(daily!$A393),COT!$B:$B,WEEKNUM(daily!$A393))</f>
        <v>68</v>
      </c>
      <c r="AA393">
        <f>SUMIFS(Saudi!B:B,Saudi!$A:$A,YEAR(daily!$A393))</f>
        <v>228.1</v>
      </c>
      <c r="AB393">
        <f>SUMIFS(Saudi!C:C,Saudi!$A:$A,YEAR(daily!$A393))</f>
        <v>255.071</v>
      </c>
      <c r="AC393">
        <f>SUMIFS(Saudi!F:F,Saudi!$A:$A,YEAR(daily!$A393))</f>
        <v>3342115</v>
      </c>
      <c r="AD393">
        <f>SUMIFS(Saudi!G:G,Saudi!$A:$A,YEAR(daily!$A393))</f>
        <v>25.930138412250688</v>
      </c>
      <c r="AE393">
        <f>SUMIFS(Saudi!H:H,Saudi!$A:$A,YEAR(daily!$A393))</f>
        <v>86661504.539659202</v>
      </c>
      <c r="AF393" s="5">
        <f t="shared" si="12"/>
        <v>9</v>
      </c>
      <c r="AG393" s="5">
        <f t="shared" si="13"/>
        <v>2001</v>
      </c>
    </row>
    <row r="394" spans="1:33">
      <c r="A394" s="3">
        <v>37159</v>
      </c>
      <c r="B394" s="1">
        <v>108147</v>
      </c>
      <c r="C394" s="1">
        <v>32233</v>
      </c>
      <c r="D394" s="1">
        <v>16042</v>
      </c>
      <c r="E394" s="1">
        <v>21.81</v>
      </c>
      <c r="F394" s="1">
        <v>22.33</v>
      </c>
      <c r="G394" s="1">
        <v>22.41</v>
      </c>
      <c r="H394" s="2">
        <v>47.4</v>
      </c>
      <c r="I394" s="2">
        <v>27.3</v>
      </c>
      <c r="J394" s="2">
        <v>77.8</v>
      </c>
      <c r="K394" s="2">
        <v>77.3</v>
      </c>
      <c r="L394">
        <f>SUMIFS(US!B:B,US!$D:$D,YEAR(daily!$A394),US!$E:$E,MONTH(daily!$A394))</f>
        <v>9002</v>
      </c>
      <c r="M394">
        <f>SUMIFS(US!C:C,US!$D:$D,YEAR(daily!$A394),US!$E:$E,MONTH(daily!$A394))</f>
        <v>19016</v>
      </c>
      <c r="N394">
        <f>SUMIFS(COT!E:E,COT!$A:$A,YEAR(daily!$A394),COT!$B:$B,WEEKNUM(daily!$A394))</f>
        <v>401609</v>
      </c>
      <c r="O394">
        <f>SUMIFS(COT!F:F,COT!$A:$A,YEAR(daily!$A394),COT!$B:$B,WEEKNUM(daily!$A394))</f>
        <v>22054</v>
      </c>
      <c r="P394">
        <f>SUMIFS(COT!G:G,COT!$A:$A,YEAR(daily!$A394),COT!$B:$B,WEEKNUM(daily!$A394))</f>
        <v>41050</v>
      </c>
      <c r="Q394">
        <f>SUMIFS(COT!H:H,COT!$A:$A,YEAR(daily!$A394),COT!$B:$B,WEEKNUM(daily!$A394))</f>
        <v>36358</v>
      </c>
      <c r="R394">
        <f>SUMIFS(COT!I:I,COT!$A:$A,YEAR(daily!$A394),COT!$B:$B,WEEKNUM(daily!$A394))</f>
        <v>317718</v>
      </c>
      <c r="S394">
        <f>SUMIFS(COT!J:J,COT!$A:$A,YEAR(daily!$A394),COT!$B:$B,WEEKNUM(daily!$A394))</f>
        <v>289508</v>
      </c>
      <c r="T394">
        <f>SUMIFS(COT!K:K,COT!$A:$A,YEAR(daily!$A394),COT!$B:$B,WEEKNUM(daily!$A394))</f>
        <v>25479</v>
      </c>
      <c r="U394">
        <f>SUMIFS(COT!L:L,COT!$A:$A,YEAR(daily!$A394),COT!$B:$B,WEEKNUM(daily!$A394))</f>
        <v>34693</v>
      </c>
      <c r="V394">
        <f>SUMIFS(COT!M:M,COT!$A:$A,YEAR(daily!$A394),COT!$B:$B,WEEKNUM(daily!$A394))</f>
        <v>29</v>
      </c>
      <c r="W394">
        <f>SUMIFS(COT!N:N,COT!$A:$A,YEAR(daily!$A394),COT!$B:$B,WEEKNUM(daily!$A394))</f>
        <v>33</v>
      </c>
      <c r="X394">
        <f>SUMIFS(COT!O:O,COT!$A:$A,YEAR(daily!$A394),COT!$B:$B,WEEKNUM(daily!$A394))</f>
        <v>36</v>
      </c>
      <c r="Y394">
        <f>SUMIFS(COT!P:P,COT!$A:$A,YEAR(daily!$A394),COT!$B:$B,WEEKNUM(daily!$A394))</f>
        <v>69</v>
      </c>
      <c r="Z394">
        <f>SUMIFS(COT!Q:Q,COT!$A:$A,YEAR(daily!$A394),COT!$B:$B,WEEKNUM(daily!$A394))</f>
        <v>68</v>
      </c>
      <c r="AA394">
        <f>SUMIFS(Saudi!B:B,Saudi!$A:$A,YEAR(daily!$A394))</f>
        <v>228.1</v>
      </c>
      <c r="AB394">
        <f>SUMIFS(Saudi!C:C,Saudi!$A:$A,YEAR(daily!$A394))</f>
        <v>255.071</v>
      </c>
      <c r="AC394">
        <f>SUMIFS(Saudi!F:F,Saudi!$A:$A,YEAR(daily!$A394))</f>
        <v>3342115</v>
      </c>
      <c r="AD394">
        <f>SUMIFS(Saudi!G:G,Saudi!$A:$A,YEAR(daily!$A394))</f>
        <v>25.930138412250688</v>
      </c>
      <c r="AE394">
        <f>SUMIFS(Saudi!H:H,Saudi!$A:$A,YEAR(daily!$A394))</f>
        <v>86661504.539659202</v>
      </c>
      <c r="AF394" s="5">
        <f t="shared" si="12"/>
        <v>9</v>
      </c>
      <c r="AG394" s="5">
        <f t="shared" si="13"/>
        <v>2001</v>
      </c>
    </row>
    <row r="395" spans="1:33">
      <c r="A395" s="3">
        <v>37160</v>
      </c>
      <c r="B395" s="1">
        <v>112759</v>
      </c>
      <c r="C395" s="1">
        <v>34374</v>
      </c>
      <c r="D395" s="1">
        <v>16346</v>
      </c>
      <c r="E395" s="1">
        <v>22.38</v>
      </c>
      <c r="F395" s="1">
        <v>22.81</v>
      </c>
      <c r="G395" s="1">
        <v>22.88</v>
      </c>
      <c r="H395" s="2">
        <v>47.4</v>
      </c>
      <c r="I395" s="2">
        <v>27.3</v>
      </c>
      <c r="J395" s="2">
        <v>77.8</v>
      </c>
      <c r="K395" s="2">
        <v>77.3</v>
      </c>
      <c r="L395">
        <f>SUMIFS(US!B:B,US!$D:$D,YEAR(daily!$A395),US!$E:$E,MONTH(daily!$A395))</f>
        <v>9002</v>
      </c>
      <c r="M395">
        <f>SUMIFS(US!C:C,US!$D:$D,YEAR(daily!$A395),US!$E:$E,MONTH(daily!$A395))</f>
        <v>19016</v>
      </c>
      <c r="N395">
        <f>SUMIFS(COT!E:E,COT!$A:$A,YEAR(daily!$A395),COT!$B:$B,WEEKNUM(daily!$A395))</f>
        <v>401609</v>
      </c>
      <c r="O395">
        <f>SUMIFS(COT!F:F,COT!$A:$A,YEAR(daily!$A395),COT!$B:$B,WEEKNUM(daily!$A395))</f>
        <v>22054</v>
      </c>
      <c r="P395">
        <f>SUMIFS(COT!G:G,COT!$A:$A,YEAR(daily!$A395),COT!$B:$B,WEEKNUM(daily!$A395))</f>
        <v>41050</v>
      </c>
      <c r="Q395">
        <f>SUMIFS(COT!H:H,COT!$A:$A,YEAR(daily!$A395),COT!$B:$B,WEEKNUM(daily!$A395))</f>
        <v>36358</v>
      </c>
      <c r="R395">
        <f>SUMIFS(COT!I:I,COT!$A:$A,YEAR(daily!$A395),COT!$B:$B,WEEKNUM(daily!$A395))</f>
        <v>317718</v>
      </c>
      <c r="S395">
        <f>SUMIFS(COT!J:J,COT!$A:$A,YEAR(daily!$A395),COT!$B:$B,WEEKNUM(daily!$A395))</f>
        <v>289508</v>
      </c>
      <c r="T395">
        <f>SUMIFS(COT!K:K,COT!$A:$A,YEAR(daily!$A395),COT!$B:$B,WEEKNUM(daily!$A395))</f>
        <v>25479</v>
      </c>
      <c r="U395">
        <f>SUMIFS(COT!L:L,COT!$A:$A,YEAR(daily!$A395),COT!$B:$B,WEEKNUM(daily!$A395))</f>
        <v>34693</v>
      </c>
      <c r="V395">
        <f>SUMIFS(COT!M:M,COT!$A:$A,YEAR(daily!$A395),COT!$B:$B,WEEKNUM(daily!$A395))</f>
        <v>29</v>
      </c>
      <c r="W395">
        <f>SUMIFS(COT!N:N,COT!$A:$A,YEAR(daily!$A395),COT!$B:$B,WEEKNUM(daily!$A395))</f>
        <v>33</v>
      </c>
      <c r="X395">
        <f>SUMIFS(COT!O:O,COT!$A:$A,YEAR(daily!$A395),COT!$B:$B,WEEKNUM(daily!$A395))</f>
        <v>36</v>
      </c>
      <c r="Y395">
        <f>SUMIFS(COT!P:P,COT!$A:$A,YEAR(daily!$A395),COT!$B:$B,WEEKNUM(daily!$A395))</f>
        <v>69</v>
      </c>
      <c r="Z395">
        <f>SUMIFS(COT!Q:Q,COT!$A:$A,YEAR(daily!$A395),COT!$B:$B,WEEKNUM(daily!$A395))</f>
        <v>68</v>
      </c>
      <c r="AA395">
        <f>SUMIFS(Saudi!B:B,Saudi!$A:$A,YEAR(daily!$A395))</f>
        <v>228.1</v>
      </c>
      <c r="AB395">
        <f>SUMIFS(Saudi!C:C,Saudi!$A:$A,YEAR(daily!$A395))</f>
        <v>255.071</v>
      </c>
      <c r="AC395">
        <f>SUMIFS(Saudi!F:F,Saudi!$A:$A,YEAR(daily!$A395))</f>
        <v>3342115</v>
      </c>
      <c r="AD395">
        <f>SUMIFS(Saudi!G:G,Saudi!$A:$A,YEAR(daily!$A395))</f>
        <v>25.930138412250688</v>
      </c>
      <c r="AE395">
        <f>SUMIFS(Saudi!H:H,Saudi!$A:$A,YEAR(daily!$A395))</f>
        <v>86661504.539659202</v>
      </c>
      <c r="AF395" s="5">
        <f t="shared" si="12"/>
        <v>9</v>
      </c>
      <c r="AG395" s="5">
        <f t="shared" si="13"/>
        <v>2001</v>
      </c>
    </row>
    <row r="396" spans="1:33">
      <c r="A396" s="3">
        <v>37161</v>
      </c>
      <c r="B396" s="1">
        <v>115614</v>
      </c>
      <c r="C396" s="1">
        <v>34682</v>
      </c>
      <c r="D396" s="1">
        <v>17064</v>
      </c>
      <c r="E396" s="1">
        <v>22.74</v>
      </c>
      <c r="F396" s="1">
        <v>23.14</v>
      </c>
      <c r="G396" s="1">
        <v>23.23</v>
      </c>
      <c r="H396" s="2">
        <v>47.4</v>
      </c>
      <c r="I396" s="2">
        <v>27.3</v>
      </c>
      <c r="J396" s="2">
        <v>77.8</v>
      </c>
      <c r="K396" s="2">
        <v>77.3</v>
      </c>
      <c r="L396">
        <f>SUMIFS(US!B:B,US!$D:$D,YEAR(daily!$A396),US!$E:$E,MONTH(daily!$A396))</f>
        <v>9002</v>
      </c>
      <c r="M396">
        <f>SUMIFS(US!C:C,US!$D:$D,YEAR(daily!$A396),US!$E:$E,MONTH(daily!$A396))</f>
        <v>19016</v>
      </c>
      <c r="N396">
        <f>SUMIFS(COT!E:E,COT!$A:$A,YEAR(daily!$A396),COT!$B:$B,WEEKNUM(daily!$A396))</f>
        <v>401609</v>
      </c>
      <c r="O396">
        <f>SUMIFS(COT!F:F,COT!$A:$A,YEAR(daily!$A396),COT!$B:$B,WEEKNUM(daily!$A396))</f>
        <v>22054</v>
      </c>
      <c r="P396">
        <f>SUMIFS(COT!G:G,COT!$A:$A,YEAR(daily!$A396),COT!$B:$B,WEEKNUM(daily!$A396))</f>
        <v>41050</v>
      </c>
      <c r="Q396">
        <f>SUMIFS(COT!H:H,COT!$A:$A,YEAR(daily!$A396),COT!$B:$B,WEEKNUM(daily!$A396))</f>
        <v>36358</v>
      </c>
      <c r="R396">
        <f>SUMIFS(COT!I:I,COT!$A:$A,YEAR(daily!$A396),COT!$B:$B,WEEKNUM(daily!$A396))</f>
        <v>317718</v>
      </c>
      <c r="S396">
        <f>SUMIFS(COT!J:J,COT!$A:$A,YEAR(daily!$A396),COT!$B:$B,WEEKNUM(daily!$A396))</f>
        <v>289508</v>
      </c>
      <c r="T396">
        <f>SUMIFS(COT!K:K,COT!$A:$A,YEAR(daily!$A396),COT!$B:$B,WEEKNUM(daily!$A396))</f>
        <v>25479</v>
      </c>
      <c r="U396">
        <f>SUMIFS(COT!L:L,COT!$A:$A,YEAR(daily!$A396),COT!$B:$B,WEEKNUM(daily!$A396))</f>
        <v>34693</v>
      </c>
      <c r="V396">
        <f>SUMIFS(COT!M:M,COT!$A:$A,YEAR(daily!$A396),COT!$B:$B,WEEKNUM(daily!$A396))</f>
        <v>29</v>
      </c>
      <c r="W396">
        <f>SUMIFS(COT!N:N,COT!$A:$A,YEAR(daily!$A396),COT!$B:$B,WEEKNUM(daily!$A396))</f>
        <v>33</v>
      </c>
      <c r="X396">
        <f>SUMIFS(COT!O:O,COT!$A:$A,YEAR(daily!$A396),COT!$B:$B,WEEKNUM(daily!$A396))</f>
        <v>36</v>
      </c>
      <c r="Y396">
        <f>SUMIFS(COT!P:P,COT!$A:$A,YEAR(daily!$A396),COT!$B:$B,WEEKNUM(daily!$A396))</f>
        <v>69</v>
      </c>
      <c r="Z396">
        <f>SUMIFS(COT!Q:Q,COT!$A:$A,YEAR(daily!$A396),COT!$B:$B,WEEKNUM(daily!$A396))</f>
        <v>68</v>
      </c>
      <c r="AA396">
        <f>SUMIFS(Saudi!B:B,Saudi!$A:$A,YEAR(daily!$A396))</f>
        <v>228.1</v>
      </c>
      <c r="AB396">
        <f>SUMIFS(Saudi!C:C,Saudi!$A:$A,YEAR(daily!$A396))</f>
        <v>255.071</v>
      </c>
      <c r="AC396">
        <f>SUMIFS(Saudi!F:F,Saudi!$A:$A,YEAR(daily!$A396))</f>
        <v>3342115</v>
      </c>
      <c r="AD396">
        <f>SUMIFS(Saudi!G:G,Saudi!$A:$A,YEAR(daily!$A396))</f>
        <v>25.930138412250688</v>
      </c>
      <c r="AE396">
        <f>SUMIFS(Saudi!H:H,Saudi!$A:$A,YEAR(daily!$A396))</f>
        <v>86661504.539659202</v>
      </c>
      <c r="AF396" s="5">
        <f t="shared" si="12"/>
        <v>9</v>
      </c>
      <c r="AG396" s="5">
        <f t="shared" si="13"/>
        <v>2001</v>
      </c>
    </row>
    <row r="397" spans="1:33">
      <c r="A397" s="3">
        <v>37162</v>
      </c>
      <c r="B397" s="1">
        <v>116332</v>
      </c>
      <c r="C397" s="1">
        <v>35557</v>
      </c>
      <c r="D397" s="1">
        <v>17247</v>
      </c>
      <c r="E397" s="1">
        <v>23.43</v>
      </c>
      <c r="F397" s="1">
        <v>23.76</v>
      </c>
      <c r="G397" s="1">
        <v>23.84</v>
      </c>
      <c r="H397" s="2">
        <v>47.4</v>
      </c>
      <c r="I397" s="2">
        <v>27.3</v>
      </c>
      <c r="J397" s="2">
        <v>77.8</v>
      </c>
      <c r="K397" s="2">
        <v>77.3</v>
      </c>
      <c r="L397">
        <f>SUMIFS(US!B:B,US!$D:$D,YEAR(daily!$A397),US!$E:$E,MONTH(daily!$A397))</f>
        <v>9002</v>
      </c>
      <c r="M397">
        <f>SUMIFS(US!C:C,US!$D:$D,YEAR(daily!$A397),US!$E:$E,MONTH(daily!$A397))</f>
        <v>19016</v>
      </c>
      <c r="N397">
        <f>SUMIFS(COT!E:E,COT!$A:$A,YEAR(daily!$A397),COT!$B:$B,WEEKNUM(daily!$A397))</f>
        <v>401609</v>
      </c>
      <c r="O397">
        <f>SUMIFS(COT!F:F,COT!$A:$A,YEAR(daily!$A397),COT!$B:$B,WEEKNUM(daily!$A397))</f>
        <v>22054</v>
      </c>
      <c r="P397">
        <f>SUMIFS(COT!G:G,COT!$A:$A,YEAR(daily!$A397),COT!$B:$B,WEEKNUM(daily!$A397))</f>
        <v>41050</v>
      </c>
      <c r="Q397">
        <f>SUMIFS(COT!H:H,COT!$A:$A,YEAR(daily!$A397),COT!$B:$B,WEEKNUM(daily!$A397))</f>
        <v>36358</v>
      </c>
      <c r="R397">
        <f>SUMIFS(COT!I:I,COT!$A:$A,YEAR(daily!$A397),COT!$B:$B,WEEKNUM(daily!$A397))</f>
        <v>317718</v>
      </c>
      <c r="S397">
        <f>SUMIFS(COT!J:J,COT!$A:$A,YEAR(daily!$A397),COT!$B:$B,WEEKNUM(daily!$A397))</f>
        <v>289508</v>
      </c>
      <c r="T397">
        <f>SUMIFS(COT!K:K,COT!$A:$A,YEAR(daily!$A397),COT!$B:$B,WEEKNUM(daily!$A397))</f>
        <v>25479</v>
      </c>
      <c r="U397">
        <f>SUMIFS(COT!L:L,COT!$A:$A,YEAR(daily!$A397),COT!$B:$B,WEEKNUM(daily!$A397))</f>
        <v>34693</v>
      </c>
      <c r="V397">
        <f>SUMIFS(COT!M:M,COT!$A:$A,YEAR(daily!$A397),COT!$B:$B,WEEKNUM(daily!$A397))</f>
        <v>29</v>
      </c>
      <c r="W397">
        <f>SUMIFS(COT!N:N,COT!$A:$A,YEAR(daily!$A397),COT!$B:$B,WEEKNUM(daily!$A397))</f>
        <v>33</v>
      </c>
      <c r="X397">
        <f>SUMIFS(COT!O:O,COT!$A:$A,YEAR(daily!$A397),COT!$B:$B,WEEKNUM(daily!$A397))</f>
        <v>36</v>
      </c>
      <c r="Y397">
        <f>SUMIFS(COT!P:P,COT!$A:$A,YEAR(daily!$A397),COT!$B:$B,WEEKNUM(daily!$A397))</f>
        <v>69</v>
      </c>
      <c r="Z397">
        <f>SUMIFS(COT!Q:Q,COT!$A:$A,YEAR(daily!$A397),COT!$B:$B,WEEKNUM(daily!$A397))</f>
        <v>68</v>
      </c>
      <c r="AA397">
        <f>SUMIFS(Saudi!B:B,Saudi!$A:$A,YEAR(daily!$A397))</f>
        <v>228.1</v>
      </c>
      <c r="AB397">
        <f>SUMIFS(Saudi!C:C,Saudi!$A:$A,YEAR(daily!$A397))</f>
        <v>255.071</v>
      </c>
      <c r="AC397">
        <f>SUMIFS(Saudi!F:F,Saudi!$A:$A,YEAR(daily!$A397))</f>
        <v>3342115</v>
      </c>
      <c r="AD397">
        <f>SUMIFS(Saudi!G:G,Saudi!$A:$A,YEAR(daily!$A397))</f>
        <v>25.930138412250688</v>
      </c>
      <c r="AE397">
        <f>SUMIFS(Saudi!H:H,Saudi!$A:$A,YEAR(daily!$A397))</f>
        <v>86661504.539659202</v>
      </c>
      <c r="AF397" s="5">
        <f t="shared" si="12"/>
        <v>9</v>
      </c>
      <c r="AG397" s="5">
        <f t="shared" si="13"/>
        <v>2001</v>
      </c>
    </row>
    <row r="398" spans="1:33">
      <c r="A398" s="3">
        <v>37165</v>
      </c>
      <c r="B398" s="1">
        <v>113928</v>
      </c>
      <c r="C398" s="1">
        <v>36657</v>
      </c>
      <c r="D398" s="1">
        <v>17185</v>
      </c>
      <c r="E398" s="1">
        <v>23.28</v>
      </c>
      <c r="F398" s="1">
        <v>23.69</v>
      </c>
      <c r="G398" s="1">
        <v>23.81</v>
      </c>
      <c r="H398" s="2">
        <v>47.4</v>
      </c>
      <c r="I398" s="2">
        <v>27.3</v>
      </c>
      <c r="J398" s="2">
        <v>77.8</v>
      </c>
      <c r="K398" s="2">
        <v>77.3</v>
      </c>
      <c r="L398">
        <f>SUMIFS(US!B:B,US!$D:$D,YEAR(daily!$A398),US!$E:$E,MONTH(daily!$A398))</f>
        <v>9130</v>
      </c>
      <c r="M398">
        <f>SUMIFS(US!C:C,US!$D:$D,YEAR(daily!$A398),US!$E:$E,MONTH(daily!$A398))</f>
        <v>19824</v>
      </c>
      <c r="N398">
        <f>SUMIFS(COT!E:E,COT!$A:$A,YEAR(daily!$A398),COT!$B:$B,WEEKNUM(daily!$A398))</f>
        <v>427641</v>
      </c>
      <c r="O398">
        <f>SUMIFS(COT!F:F,COT!$A:$A,YEAR(daily!$A398),COT!$B:$B,WEEKNUM(daily!$A398))</f>
        <v>17156</v>
      </c>
      <c r="P398">
        <f>SUMIFS(COT!G:G,COT!$A:$A,YEAR(daily!$A398),COT!$B:$B,WEEKNUM(daily!$A398))</f>
        <v>61845</v>
      </c>
      <c r="Q398">
        <f>SUMIFS(COT!H:H,COT!$A:$A,YEAR(daily!$A398),COT!$B:$B,WEEKNUM(daily!$A398))</f>
        <v>36351</v>
      </c>
      <c r="R398">
        <f>SUMIFS(COT!I:I,COT!$A:$A,YEAR(daily!$A398),COT!$B:$B,WEEKNUM(daily!$A398))</f>
        <v>345610</v>
      </c>
      <c r="S398">
        <f>SUMIFS(COT!J:J,COT!$A:$A,YEAR(daily!$A398),COT!$B:$B,WEEKNUM(daily!$A398))</f>
        <v>288754</v>
      </c>
      <c r="T398">
        <f>SUMIFS(COT!K:K,COT!$A:$A,YEAR(daily!$A398),COT!$B:$B,WEEKNUM(daily!$A398))</f>
        <v>28524</v>
      </c>
      <c r="U398">
        <f>SUMIFS(COT!L:L,COT!$A:$A,YEAR(daily!$A398),COT!$B:$B,WEEKNUM(daily!$A398))</f>
        <v>40691</v>
      </c>
      <c r="V398">
        <f>SUMIFS(COT!M:M,COT!$A:$A,YEAR(daily!$A398),COT!$B:$B,WEEKNUM(daily!$A398))</f>
        <v>21</v>
      </c>
      <c r="W398">
        <f>SUMIFS(COT!N:N,COT!$A:$A,YEAR(daily!$A398),COT!$B:$B,WEEKNUM(daily!$A398))</f>
        <v>43</v>
      </c>
      <c r="X398">
        <f>SUMIFS(COT!O:O,COT!$A:$A,YEAR(daily!$A398),COT!$B:$B,WEEKNUM(daily!$A398))</f>
        <v>31</v>
      </c>
      <c r="Y398">
        <f>SUMIFS(COT!P:P,COT!$A:$A,YEAR(daily!$A398),COT!$B:$B,WEEKNUM(daily!$A398))</f>
        <v>68</v>
      </c>
      <c r="Z398">
        <f>SUMIFS(COT!Q:Q,COT!$A:$A,YEAR(daily!$A398),COT!$B:$B,WEEKNUM(daily!$A398))</f>
        <v>70</v>
      </c>
      <c r="AA398">
        <f>SUMIFS(Saudi!B:B,Saudi!$A:$A,YEAR(daily!$A398))</f>
        <v>228.1</v>
      </c>
      <c r="AB398">
        <f>SUMIFS(Saudi!C:C,Saudi!$A:$A,YEAR(daily!$A398))</f>
        <v>255.071</v>
      </c>
      <c r="AC398">
        <f>SUMIFS(Saudi!F:F,Saudi!$A:$A,YEAR(daily!$A398))</f>
        <v>3342115</v>
      </c>
      <c r="AD398">
        <f>SUMIFS(Saudi!G:G,Saudi!$A:$A,YEAR(daily!$A398))</f>
        <v>25.930138412250688</v>
      </c>
      <c r="AE398">
        <f>SUMIFS(Saudi!H:H,Saudi!$A:$A,YEAR(daily!$A398))</f>
        <v>86661504.539659202</v>
      </c>
      <c r="AF398" s="5">
        <f t="shared" si="12"/>
        <v>10</v>
      </c>
      <c r="AG398" s="5">
        <f t="shared" si="13"/>
        <v>2001</v>
      </c>
    </row>
    <row r="399" spans="1:33">
      <c r="A399" s="3">
        <v>37166</v>
      </c>
      <c r="B399" s="1">
        <v>113427</v>
      </c>
      <c r="C399" s="1">
        <v>36630</v>
      </c>
      <c r="D399" s="1">
        <v>17196</v>
      </c>
      <c r="E399" s="1">
        <v>22.79</v>
      </c>
      <c r="F399" s="1">
        <v>23.25</v>
      </c>
      <c r="G399" s="1">
        <v>23.38</v>
      </c>
      <c r="H399" s="2">
        <v>47.4</v>
      </c>
      <c r="I399" s="2">
        <v>27.3</v>
      </c>
      <c r="J399" s="2">
        <v>77.8</v>
      </c>
      <c r="K399" s="2">
        <v>77.3</v>
      </c>
      <c r="L399">
        <f>SUMIFS(US!B:B,US!$D:$D,YEAR(daily!$A399),US!$E:$E,MONTH(daily!$A399))</f>
        <v>9130</v>
      </c>
      <c r="M399">
        <f>SUMIFS(US!C:C,US!$D:$D,YEAR(daily!$A399),US!$E:$E,MONTH(daily!$A399))</f>
        <v>19824</v>
      </c>
      <c r="N399">
        <f>SUMIFS(COT!E:E,COT!$A:$A,YEAR(daily!$A399),COT!$B:$B,WEEKNUM(daily!$A399))</f>
        <v>427641</v>
      </c>
      <c r="O399">
        <f>SUMIFS(COT!F:F,COT!$A:$A,YEAR(daily!$A399),COT!$B:$B,WEEKNUM(daily!$A399))</f>
        <v>17156</v>
      </c>
      <c r="P399">
        <f>SUMIFS(COT!G:G,COT!$A:$A,YEAR(daily!$A399),COT!$B:$B,WEEKNUM(daily!$A399))</f>
        <v>61845</v>
      </c>
      <c r="Q399">
        <f>SUMIFS(COT!H:H,COT!$A:$A,YEAR(daily!$A399),COT!$B:$B,WEEKNUM(daily!$A399))</f>
        <v>36351</v>
      </c>
      <c r="R399">
        <f>SUMIFS(COT!I:I,COT!$A:$A,YEAR(daily!$A399),COT!$B:$B,WEEKNUM(daily!$A399))</f>
        <v>345610</v>
      </c>
      <c r="S399">
        <f>SUMIFS(COT!J:J,COT!$A:$A,YEAR(daily!$A399),COT!$B:$B,WEEKNUM(daily!$A399))</f>
        <v>288754</v>
      </c>
      <c r="T399">
        <f>SUMIFS(COT!K:K,COT!$A:$A,YEAR(daily!$A399),COT!$B:$B,WEEKNUM(daily!$A399))</f>
        <v>28524</v>
      </c>
      <c r="U399">
        <f>SUMIFS(COT!L:L,COT!$A:$A,YEAR(daily!$A399),COT!$B:$B,WEEKNUM(daily!$A399))</f>
        <v>40691</v>
      </c>
      <c r="V399">
        <f>SUMIFS(COT!M:M,COT!$A:$A,YEAR(daily!$A399),COT!$B:$B,WEEKNUM(daily!$A399))</f>
        <v>21</v>
      </c>
      <c r="W399">
        <f>SUMIFS(COT!N:N,COT!$A:$A,YEAR(daily!$A399),COT!$B:$B,WEEKNUM(daily!$A399))</f>
        <v>43</v>
      </c>
      <c r="X399">
        <f>SUMIFS(COT!O:O,COT!$A:$A,YEAR(daily!$A399),COT!$B:$B,WEEKNUM(daily!$A399))</f>
        <v>31</v>
      </c>
      <c r="Y399">
        <f>SUMIFS(COT!P:P,COT!$A:$A,YEAR(daily!$A399),COT!$B:$B,WEEKNUM(daily!$A399))</f>
        <v>68</v>
      </c>
      <c r="Z399">
        <f>SUMIFS(COT!Q:Q,COT!$A:$A,YEAR(daily!$A399),COT!$B:$B,WEEKNUM(daily!$A399))</f>
        <v>70</v>
      </c>
      <c r="AA399">
        <f>SUMIFS(Saudi!B:B,Saudi!$A:$A,YEAR(daily!$A399))</f>
        <v>228.1</v>
      </c>
      <c r="AB399">
        <f>SUMIFS(Saudi!C:C,Saudi!$A:$A,YEAR(daily!$A399))</f>
        <v>255.071</v>
      </c>
      <c r="AC399">
        <f>SUMIFS(Saudi!F:F,Saudi!$A:$A,YEAR(daily!$A399))</f>
        <v>3342115</v>
      </c>
      <c r="AD399">
        <f>SUMIFS(Saudi!G:G,Saudi!$A:$A,YEAR(daily!$A399))</f>
        <v>25.930138412250688</v>
      </c>
      <c r="AE399">
        <f>SUMIFS(Saudi!H:H,Saudi!$A:$A,YEAR(daily!$A399))</f>
        <v>86661504.539659202</v>
      </c>
      <c r="AF399" s="5">
        <f t="shared" si="12"/>
        <v>10</v>
      </c>
      <c r="AG399" s="5">
        <f t="shared" si="13"/>
        <v>2001</v>
      </c>
    </row>
    <row r="400" spans="1:33">
      <c r="A400" s="3">
        <v>37167</v>
      </c>
      <c r="B400" s="1">
        <v>111936</v>
      </c>
      <c r="C400" s="1">
        <v>36443</v>
      </c>
      <c r="D400" s="1">
        <v>17262</v>
      </c>
      <c r="E400" s="1">
        <v>22.08</v>
      </c>
      <c r="F400" s="1">
        <v>22.61</v>
      </c>
      <c r="G400" s="1">
        <v>22.77</v>
      </c>
      <c r="H400" s="2">
        <v>47.4</v>
      </c>
      <c r="I400" s="2">
        <v>27.3</v>
      </c>
      <c r="J400" s="2">
        <v>77.8</v>
      </c>
      <c r="K400" s="2">
        <v>77.3</v>
      </c>
      <c r="L400">
        <f>SUMIFS(US!B:B,US!$D:$D,YEAR(daily!$A400),US!$E:$E,MONTH(daily!$A400))</f>
        <v>9130</v>
      </c>
      <c r="M400">
        <f>SUMIFS(US!C:C,US!$D:$D,YEAR(daily!$A400),US!$E:$E,MONTH(daily!$A400))</f>
        <v>19824</v>
      </c>
      <c r="N400">
        <f>SUMIFS(COT!E:E,COT!$A:$A,YEAR(daily!$A400),COT!$B:$B,WEEKNUM(daily!$A400))</f>
        <v>427641</v>
      </c>
      <c r="O400">
        <f>SUMIFS(COT!F:F,COT!$A:$A,YEAR(daily!$A400),COT!$B:$B,WEEKNUM(daily!$A400))</f>
        <v>17156</v>
      </c>
      <c r="P400">
        <f>SUMIFS(COT!G:G,COT!$A:$A,YEAR(daily!$A400),COT!$B:$B,WEEKNUM(daily!$A400))</f>
        <v>61845</v>
      </c>
      <c r="Q400">
        <f>SUMIFS(COT!H:H,COT!$A:$A,YEAR(daily!$A400),COT!$B:$B,WEEKNUM(daily!$A400))</f>
        <v>36351</v>
      </c>
      <c r="R400">
        <f>SUMIFS(COT!I:I,COT!$A:$A,YEAR(daily!$A400),COT!$B:$B,WEEKNUM(daily!$A400))</f>
        <v>345610</v>
      </c>
      <c r="S400">
        <f>SUMIFS(COT!J:J,COT!$A:$A,YEAR(daily!$A400),COT!$B:$B,WEEKNUM(daily!$A400))</f>
        <v>288754</v>
      </c>
      <c r="T400">
        <f>SUMIFS(COT!K:K,COT!$A:$A,YEAR(daily!$A400),COT!$B:$B,WEEKNUM(daily!$A400))</f>
        <v>28524</v>
      </c>
      <c r="U400">
        <f>SUMIFS(COT!L:L,COT!$A:$A,YEAR(daily!$A400),COT!$B:$B,WEEKNUM(daily!$A400))</f>
        <v>40691</v>
      </c>
      <c r="V400">
        <f>SUMIFS(COT!M:M,COT!$A:$A,YEAR(daily!$A400),COT!$B:$B,WEEKNUM(daily!$A400))</f>
        <v>21</v>
      </c>
      <c r="W400">
        <f>SUMIFS(COT!N:N,COT!$A:$A,YEAR(daily!$A400),COT!$B:$B,WEEKNUM(daily!$A400))</f>
        <v>43</v>
      </c>
      <c r="X400">
        <f>SUMIFS(COT!O:O,COT!$A:$A,YEAR(daily!$A400),COT!$B:$B,WEEKNUM(daily!$A400))</f>
        <v>31</v>
      </c>
      <c r="Y400">
        <f>SUMIFS(COT!P:P,COT!$A:$A,YEAR(daily!$A400),COT!$B:$B,WEEKNUM(daily!$A400))</f>
        <v>68</v>
      </c>
      <c r="Z400">
        <f>SUMIFS(COT!Q:Q,COT!$A:$A,YEAR(daily!$A400),COT!$B:$B,WEEKNUM(daily!$A400))</f>
        <v>70</v>
      </c>
      <c r="AA400">
        <f>SUMIFS(Saudi!B:B,Saudi!$A:$A,YEAR(daily!$A400))</f>
        <v>228.1</v>
      </c>
      <c r="AB400">
        <f>SUMIFS(Saudi!C:C,Saudi!$A:$A,YEAR(daily!$A400))</f>
        <v>255.071</v>
      </c>
      <c r="AC400">
        <f>SUMIFS(Saudi!F:F,Saudi!$A:$A,YEAR(daily!$A400))</f>
        <v>3342115</v>
      </c>
      <c r="AD400">
        <f>SUMIFS(Saudi!G:G,Saudi!$A:$A,YEAR(daily!$A400))</f>
        <v>25.930138412250688</v>
      </c>
      <c r="AE400">
        <f>SUMIFS(Saudi!H:H,Saudi!$A:$A,YEAR(daily!$A400))</f>
        <v>86661504.539659202</v>
      </c>
      <c r="AF400" s="5">
        <f t="shared" si="12"/>
        <v>10</v>
      </c>
      <c r="AG400" s="5">
        <f t="shared" si="13"/>
        <v>2001</v>
      </c>
    </row>
    <row r="401" spans="1:33">
      <c r="A401" s="3">
        <v>37168</v>
      </c>
      <c r="B401" s="1">
        <v>114433</v>
      </c>
      <c r="C401" s="1">
        <v>38573</v>
      </c>
      <c r="D401" s="1">
        <v>18198</v>
      </c>
      <c r="E401" s="1">
        <v>22.63</v>
      </c>
      <c r="F401" s="1">
        <v>23.1</v>
      </c>
      <c r="G401" s="1">
        <v>23.23</v>
      </c>
      <c r="H401" s="2">
        <v>47.4</v>
      </c>
      <c r="I401" s="2">
        <v>27.3</v>
      </c>
      <c r="J401" s="2">
        <v>77.8</v>
      </c>
      <c r="K401" s="2">
        <v>77.3</v>
      </c>
      <c r="L401">
        <f>SUMIFS(US!B:B,US!$D:$D,YEAR(daily!$A401),US!$E:$E,MONTH(daily!$A401))</f>
        <v>9130</v>
      </c>
      <c r="M401">
        <f>SUMIFS(US!C:C,US!$D:$D,YEAR(daily!$A401),US!$E:$E,MONTH(daily!$A401))</f>
        <v>19824</v>
      </c>
      <c r="N401">
        <f>SUMIFS(COT!E:E,COT!$A:$A,YEAR(daily!$A401),COT!$B:$B,WEEKNUM(daily!$A401))</f>
        <v>427641</v>
      </c>
      <c r="O401">
        <f>SUMIFS(COT!F:F,COT!$A:$A,YEAR(daily!$A401),COT!$B:$B,WEEKNUM(daily!$A401))</f>
        <v>17156</v>
      </c>
      <c r="P401">
        <f>SUMIFS(COT!G:G,COT!$A:$A,YEAR(daily!$A401),COT!$B:$B,WEEKNUM(daily!$A401))</f>
        <v>61845</v>
      </c>
      <c r="Q401">
        <f>SUMIFS(COT!H:H,COT!$A:$A,YEAR(daily!$A401),COT!$B:$B,WEEKNUM(daily!$A401))</f>
        <v>36351</v>
      </c>
      <c r="R401">
        <f>SUMIFS(COT!I:I,COT!$A:$A,YEAR(daily!$A401),COT!$B:$B,WEEKNUM(daily!$A401))</f>
        <v>345610</v>
      </c>
      <c r="S401">
        <f>SUMIFS(COT!J:J,COT!$A:$A,YEAR(daily!$A401),COT!$B:$B,WEEKNUM(daily!$A401))</f>
        <v>288754</v>
      </c>
      <c r="T401">
        <f>SUMIFS(COT!K:K,COT!$A:$A,YEAR(daily!$A401),COT!$B:$B,WEEKNUM(daily!$A401))</f>
        <v>28524</v>
      </c>
      <c r="U401">
        <f>SUMIFS(COT!L:L,COT!$A:$A,YEAR(daily!$A401),COT!$B:$B,WEEKNUM(daily!$A401))</f>
        <v>40691</v>
      </c>
      <c r="V401">
        <f>SUMIFS(COT!M:M,COT!$A:$A,YEAR(daily!$A401),COT!$B:$B,WEEKNUM(daily!$A401))</f>
        <v>21</v>
      </c>
      <c r="W401">
        <f>SUMIFS(COT!N:N,COT!$A:$A,YEAR(daily!$A401),COT!$B:$B,WEEKNUM(daily!$A401))</f>
        <v>43</v>
      </c>
      <c r="X401">
        <f>SUMIFS(COT!O:O,COT!$A:$A,YEAR(daily!$A401),COT!$B:$B,WEEKNUM(daily!$A401))</f>
        <v>31</v>
      </c>
      <c r="Y401">
        <f>SUMIFS(COT!P:P,COT!$A:$A,YEAR(daily!$A401),COT!$B:$B,WEEKNUM(daily!$A401))</f>
        <v>68</v>
      </c>
      <c r="Z401">
        <f>SUMIFS(COT!Q:Q,COT!$A:$A,YEAR(daily!$A401),COT!$B:$B,WEEKNUM(daily!$A401))</f>
        <v>70</v>
      </c>
      <c r="AA401">
        <f>SUMIFS(Saudi!B:B,Saudi!$A:$A,YEAR(daily!$A401))</f>
        <v>228.1</v>
      </c>
      <c r="AB401">
        <f>SUMIFS(Saudi!C:C,Saudi!$A:$A,YEAR(daily!$A401))</f>
        <v>255.071</v>
      </c>
      <c r="AC401">
        <f>SUMIFS(Saudi!F:F,Saudi!$A:$A,YEAR(daily!$A401))</f>
        <v>3342115</v>
      </c>
      <c r="AD401">
        <f>SUMIFS(Saudi!G:G,Saudi!$A:$A,YEAR(daily!$A401))</f>
        <v>25.930138412250688</v>
      </c>
      <c r="AE401">
        <f>SUMIFS(Saudi!H:H,Saudi!$A:$A,YEAR(daily!$A401))</f>
        <v>86661504.539659202</v>
      </c>
      <c r="AF401" s="5">
        <f t="shared" si="12"/>
        <v>10</v>
      </c>
      <c r="AG401" s="5">
        <f t="shared" si="13"/>
        <v>2001</v>
      </c>
    </row>
    <row r="402" spans="1:33">
      <c r="A402" s="3">
        <v>37169</v>
      </c>
      <c r="B402" s="1">
        <v>112757</v>
      </c>
      <c r="C402" s="1">
        <v>39016</v>
      </c>
      <c r="D402" s="1">
        <v>18725</v>
      </c>
      <c r="E402" s="1">
        <v>22.39</v>
      </c>
      <c r="F402" s="1">
        <v>22.95</v>
      </c>
      <c r="G402" s="1">
        <v>23.09</v>
      </c>
      <c r="H402" s="2">
        <v>47.4</v>
      </c>
      <c r="I402" s="2">
        <v>27.3</v>
      </c>
      <c r="J402" s="2">
        <v>77.8</v>
      </c>
      <c r="K402" s="2">
        <v>77.3</v>
      </c>
      <c r="L402">
        <f>SUMIFS(US!B:B,US!$D:$D,YEAR(daily!$A402),US!$E:$E,MONTH(daily!$A402))</f>
        <v>9130</v>
      </c>
      <c r="M402">
        <f>SUMIFS(US!C:C,US!$D:$D,YEAR(daily!$A402),US!$E:$E,MONTH(daily!$A402))</f>
        <v>19824</v>
      </c>
      <c r="N402">
        <f>SUMIFS(COT!E:E,COT!$A:$A,YEAR(daily!$A402),COT!$B:$B,WEEKNUM(daily!$A402))</f>
        <v>427641</v>
      </c>
      <c r="O402">
        <f>SUMIFS(COT!F:F,COT!$A:$A,YEAR(daily!$A402),COT!$B:$B,WEEKNUM(daily!$A402))</f>
        <v>17156</v>
      </c>
      <c r="P402">
        <f>SUMIFS(COT!G:G,COT!$A:$A,YEAR(daily!$A402),COT!$B:$B,WEEKNUM(daily!$A402))</f>
        <v>61845</v>
      </c>
      <c r="Q402">
        <f>SUMIFS(COT!H:H,COT!$A:$A,YEAR(daily!$A402),COT!$B:$B,WEEKNUM(daily!$A402))</f>
        <v>36351</v>
      </c>
      <c r="R402">
        <f>SUMIFS(COT!I:I,COT!$A:$A,YEAR(daily!$A402),COT!$B:$B,WEEKNUM(daily!$A402))</f>
        <v>345610</v>
      </c>
      <c r="S402">
        <f>SUMIFS(COT!J:J,COT!$A:$A,YEAR(daily!$A402),COT!$B:$B,WEEKNUM(daily!$A402))</f>
        <v>288754</v>
      </c>
      <c r="T402">
        <f>SUMIFS(COT!K:K,COT!$A:$A,YEAR(daily!$A402),COT!$B:$B,WEEKNUM(daily!$A402))</f>
        <v>28524</v>
      </c>
      <c r="U402">
        <f>SUMIFS(COT!L:L,COT!$A:$A,YEAR(daily!$A402),COT!$B:$B,WEEKNUM(daily!$A402))</f>
        <v>40691</v>
      </c>
      <c r="V402">
        <f>SUMIFS(COT!M:M,COT!$A:$A,YEAR(daily!$A402),COT!$B:$B,WEEKNUM(daily!$A402))</f>
        <v>21</v>
      </c>
      <c r="W402">
        <f>SUMIFS(COT!N:N,COT!$A:$A,YEAR(daily!$A402),COT!$B:$B,WEEKNUM(daily!$A402))</f>
        <v>43</v>
      </c>
      <c r="X402">
        <f>SUMIFS(COT!O:O,COT!$A:$A,YEAR(daily!$A402),COT!$B:$B,WEEKNUM(daily!$A402))</f>
        <v>31</v>
      </c>
      <c r="Y402">
        <f>SUMIFS(COT!P:P,COT!$A:$A,YEAR(daily!$A402),COT!$B:$B,WEEKNUM(daily!$A402))</f>
        <v>68</v>
      </c>
      <c r="Z402">
        <f>SUMIFS(COT!Q:Q,COT!$A:$A,YEAR(daily!$A402),COT!$B:$B,WEEKNUM(daily!$A402))</f>
        <v>70</v>
      </c>
      <c r="AA402">
        <f>SUMIFS(Saudi!B:B,Saudi!$A:$A,YEAR(daily!$A402))</f>
        <v>228.1</v>
      </c>
      <c r="AB402">
        <f>SUMIFS(Saudi!C:C,Saudi!$A:$A,YEAR(daily!$A402))</f>
        <v>255.071</v>
      </c>
      <c r="AC402">
        <f>SUMIFS(Saudi!F:F,Saudi!$A:$A,YEAR(daily!$A402))</f>
        <v>3342115</v>
      </c>
      <c r="AD402">
        <f>SUMIFS(Saudi!G:G,Saudi!$A:$A,YEAR(daily!$A402))</f>
        <v>25.930138412250688</v>
      </c>
      <c r="AE402">
        <f>SUMIFS(Saudi!H:H,Saudi!$A:$A,YEAR(daily!$A402))</f>
        <v>86661504.539659202</v>
      </c>
      <c r="AF402" s="5">
        <f t="shared" si="12"/>
        <v>10</v>
      </c>
      <c r="AG402" s="5">
        <f t="shared" si="13"/>
        <v>2001</v>
      </c>
    </row>
    <row r="403" spans="1:33">
      <c r="A403" s="3">
        <v>37172</v>
      </c>
      <c r="B403" s="1">
        <v>112520</v>
      </c>
      <c r="C403" s="1">
        <v>40586</v>
      </c>
      <c r="D403" s="1">
        <v>19345</v>
      </c>
      <c r="E403" s="1">
        <v>22.45</v>
      </c>
      <c r="F403" s="1">
        <v>23.01</v>
      </c>
      <c r="G403" s="1">
        <v>23.16</v>
      </c>
      <c r="H403" s="2">
        <v>47.4</v>
      </c>
      <c r="I403" s="2">
        <v>27.3</v>
      </c>
      <c r="J403" s="2">
        <v>77.8</v>
      </c>
      <c r="K403" s="2">
        <v>77.3</v>
      </c>
      <c r="L403">
        <f>SUMIFS(US!B:B,US!$D:$D,YEAR(daily!$A403),US!$E:$E,MONTH(daily!$A403))</f>
        <v>9130</v>
      </c>
      <c r="M403">
        <f>SUMIFS(US!C:C,US!$D:$D,YEAR(daily!$A403),US!$E:$E,MONTH(daily!$A403))</f>
        <v>19824</v>
      </c>
      <c r="N403">
        <f>SUMIFS(COT!E:E,COT!$A:$A,YEAR(daily!$A403),COT!$B:$B,WEEKNUM(daily!$A403))</f>
        <v>446066</v>
      </c>
      <c r="O403">
        <f>SUMIFS(COT!F:F,COT!$A:$A,YEAR(daily!$A403),COT!$B:$B,WEEKNUM(daily!$A403))</f>
        <v>18386</v>
      </c>
      <c r="P403">
        <f>SUMIFS(COT!G:G,COT!$A:$A,YEAR(daily!$A403),COT!$B:$B,WEEKNUM(daily!$A403))</f>
        <v>63980</v>
      </c>
      <c r="Q403">
        <f>SUMIFS(COT!H:H,COT!$A:$A,YEAR(daily!$A403),COT!$B:$B,WEEKNUM(daily!$A403))</f>
        <v>32199</v>
      </c>
      <c r="R403">
        <f>SUMIFS(COT!I:I,COT!$A:$A,YEAR(daily!$A403),COT!$B:$B,WEEKNUM(daily!$A403))</f>
        <v>362502</v>
      </c>
      <c r="S403">
        <f>SUMIFS(COT!J:J,COT!$A:$A,YEAR(daily!$A403),COT!$B:$B,WEEKNUM(daily!$A403))</f>
        <v>304250</v>
      </c>
      <c r="T403">
        <f>SUMIFS(COT!K:K,COT!$A:$A,YEAR(daily!$A403),COT!$B:$B,WEEKNUM(daily!$A403))</f>
        <v>32979</v>
      </c>
      <c r="U403">
        <f>SUMIFS(COT!L:L,COT!$A:$A,YEAR(daily!$A403),COT!$B:$B,WEEKNUM(daily!$A403))</f>
        <v>45637</v>
      </c>
      <c r="V403">
        <f>SUMIFS(COT!M:M,COT!$A:$A,YEAR(daily!$A403),COT!$B:$B,WEEKNUM(daily!$A403))</f>
        <v>23</v>
      </c>
      <c r="W403">
        <f>SUMIFS(COT!N:N,COT!$A:$A,YEAR(daily!$A403),COT!$B:$B,WEEKNUM(daily!$A403))</f>
        <v>43</v>
      </c>
      <c r="X403">
        <f>SUMIFS(COT!O:O,COT!$A:$A,YEAR(daily!$A403),COT!$B:$B,WEEKNUM(daily!$A403))</f>
        <v>37</v>
      </c>
      <c r="Y403">
        <f>SUMIFS(COT!P:P,COT!$A:$A,YEAR(daily!$A403),COT!$B:$B,WEEKNUM(daily!$A403))</f>
        <v>69</v>
      </c>
      <c r="Z403">
        <f>SUMIFS(COT!Q:Q,COT!$A:$A,YEAR(daily!$A403),COT!$B:$B,WEEKNUM(daily!$A403))</f>
        <v>71</v>
      </c>
      <c r="AA403">
        <f>SUMIFS(Saudi!B:B,Saudi!$A:$A,YEAR(daily!$A403))</f>
        <v>228.1</v>
      </c>
      <c r="AB403">
        <f>SUMIFS(Saudi!C:C,Saudi!$A:$A,YEAR(daily!$A403))</f>
        <v>255.071</v>
      </c>
      <c r="AC403">
        <f>SUMIFS(Saudi!F:F,Saudi!$A:$A,YEAR(daily!$A403))</f>
        <v>3342115</v>
      </c>
      <c r="AD403">
        <f>SUMIFS(Saudi!G:G,Saudi!$A:$A,YEAR(daily!$A403))</f>
        <v>25.930138412250688</v>
      </c>
      <c r="AE403">
        <f>SUMIFS(Saudi!H:H,Saudi!$A:$A,YEAR(daily!$A403))</f>
        <v>86661504.539659202</v>
      </c>
      <c r="AF403" s="5">
        <f t="shared" si="12"/>
        <v>10</v>
      </c>
      <c r="AG403" s="5">
        <f t="shared" si="13"/>
        <v>2001</v>
      </c>
    </row>
    <row r="404" spans="1:33">
      <c r="A404" s="3">
        <v>37173</v>
      </c>
      <c r="B404" s="1">
        <v>106764</v>
      </c>
      <c r="C404" s="1">
        <v>41088</v>
      </c>
      <c r="D404" s="1">
        <v>18819</v>
      </c>
      <c r="E404" s="1">
        <v>22.48</v>
      </c>
      <c r="F404" s="1">
        <v>22.95</v>
      </c>
      <c r="G404" s="1">
        <v>23.19</v>
      </c>
      <c r="H404" s="2">
        <v>47.4</v>
      </c>
      <c r="I404" s="2">
        <v>27.3</v>
      </c>
      <c r="J404" s="2">
        <v>77.8</v>
      </c>
      <c r="K404" s="2">
        <v>77.3</v>
      </c>
      <c r="L404">
        <f>SUMIFS(US!B:B,US!$D:$D,YEAR(daily!$A404),US!$E:$E,MONTH(daily!$A404))</f>
        <v>9130</v>
      </c>
      <c r="M404">
        <f>SUMIFS(US!C:C,US!$D:$D,YEAR(daily!$A404),US!$E:$E,MONTH(daily!$A404))</f>
        <v>19824</v>
      </c>
      <c r="N404">
        <f>SUMIFS(COT!E:E,COT!$A:$A,YEAR(daily!$A404),COT!$B:$B,WEEKNUM(daily!$A404))</f>
        <v>446066</v>
      </c>
      <c r="O404">
        <f>SUMIFS(COT!F:F,COT!$A:$A,YEAR(daily!$A404),COT!$B:$B,WEEKNUM(daily!$A404))</f>
        <v>18386</v>
      </c>
      <c r="P404">
        <f>SUMIFS(COT!G:G,COT!$A:$A,YEAR(daily!$A404),COT!$B:$B,WEEKNUM(daily!$A404))</f>
        <v>63980</v>
      </c>
      <c r="Q404">
        <f>SUMIFS(COT!H:H,COT!$A:$A,YEAR(daily!$A404),COT!$B:$B,WEEKNUM(daily!$A404))</f>
        <v>32199</v>
      </c>
      <c r="R404">
        <f>SUMIFS(COT!I:I,COT!$A:$A,YEAR(daily!$A404),COT!$B:$B,WEEKNUM(daily!$A404))</f>
        <v>362502</v>
      </c>
      <c r="S404">
        <f>SUMIFS(COT!J:J,COT!$A:$A,YEAR(daily!$A404),COT!$B:$B,WEEKNUM(daily!$A404))</f>
        <v>304250</v>
      </c>
      <c r="T404">
        <f>SUMIFS(COT!K:K,COT!$A:$A,YEAR(daily!$A404),COT!$B:$B,WEEKNUM(daily!$A404))</f>
        <v>32979</v>
      </c>
      <c r="U404">
        <f>SUMIFS(COT!L:L,COT!$A:$A,YEAR(daily!$A404),COT!$B:$B,WEEKNUM(daily!$A404))</f>
        <v>45637</v>
      </c>
      <c r="V404">
        <f>SUMIFS(COT!M:M,COT!$A:$A,YEAR(daily!$A404),COT!$B:$B,WEEKNUM(daily!$A404))</f>
        <v>23</v>
      </c>
      <c r="W404">
        <f>SUMIFS(COT!N:N,COT!$A:$A,YEAR(daily!$A404),COT!$B:$B,WEEKNUM(daily!$A404))</f>
        <v>43</v>
      </c>
      <c r="X404">
        <f>SUMIFS(COT!O:O,COT!$A:$A,YEAR(daily!$A404),COT!$B:$B,WEEKNUM(daily!$A404))</f>
        <v>37</v>
      </c>
      <c r="Y404">
        <f>SUMIFS(COT!P:P,COT!$A:$A,YEAR(daily!$A404),COT!$B:$B,WEEKNUM(daily!$A404))</f>
        <v>69</v>
      </c>
      <c r="Z404">
        <f>SUMIFS(COT!Q:Q,COT!$A:$A,YEAR(daily!$A404),COT!$B:$B,WEEKNUM(daily!$A404))</f>
        <v>71</v>
      </c>
      <c r="AA404">
        <f>SUMIFS(Saudi!B:B,Saudi!$A:$A,YEAR(daily!$A404))</f>
        <v>228.1</v>
      </c>
      <c r="AB404">
        <f>SUMIFS(Saudi!C:C,Saudi!$A:$A,YEAR(daily!$A404))</f>
        <v>255.071</v>
      </c>
      <c r="AC404">
        <f>SUMIFS(Saudi!F:F,Saudi!$A:$A,YEAR(daily!$A404))</f>
        <v>3342115</v>
      </c>
      <c r="AD404">
        <f>SUMIFS(Saudi!G:G,Saudi!$A:$A,YEAR(daily!$A404))</f>
        <v>25.930138412250688</v>
      </c>
      <c r="AE404">
        <f>SUMIFS(Saudi!H:H,Saudi!$A:$A,YEAR(daily!$A404))</f>
        <v>86661504.539659202</v>
      </c>
      <c r="AF404" s="5">
        <f t="shared" si="12"/>
        <v>10</v>
      </c>
      <c r="AG404" s="5">
        <f t="shared" si="13"/>
        <v>2001</v>
      </c>
    </row>
    <row r="405" spans="1:33">
      <c r="A405" s="3">
        <v>37174</v>
      </c>
      <c r="B405" s="1">
        <v>99689</v>
      </c>
      <c r="C405" s="1">
        <v>41838</v>
      </c>
      <c r="D405" s="1">
        <v>19604</v>
      </c>
      <c r="E405" s="1">
        <v>22.53</v>
      </c>
      <c r="F405" s="1">
        <v>23.1</v>
      </c>
      <c r="G405" s="1">
        <v>23.22</v>
      </c>
      <c r="H405" s="2">
        <v>47.4</v>
      </c>
      <c r="I405" s="2">
        <v>27.3</v>
      </c>
      <c r="J405" s="2">
        <v>77.8</v>
      </c>
      <c r="K405" s="2">
        <v>77.3</v>
      </c>
      <c r="L405">
        <f>SUMIFS(US!B:B,US!$D:$D,YEAR(daily!$A405),US!$E:$E,MONTH(daily!$A405))</f>
        <v>9130</v>
      </c>
      <c r="M405">
        <f>SUMIFS(US!C:C,US!$D:$D,YEAR(daily!$A405),US!$E:$E,MONTH(daily!$A405))</f>
        <v>19824</v>
      </c>
      <c r="N405">
        <f>SUMIFS(COT!E:E,COT!$A:$A,YEAR(daily!$A405),COT!$B:$B,WEEKNUM(daily!$A405))</f>
        <v>446066</v>
      </c>
      <c r="O405">
        <f>SUMIFS(COT!F:F,COT!$A:$A,YEAR(daily!$A405),COT!$B:$B,WEEKNUM(daily!$A405))</f>
        <v>18386</v>
      </c>
      <c r="P405">
        <f>SUMIFS(COT!G:G,COT!$A:$A,YEAR(daily!$A405),COT!$B:$B,WEEKNUM(daily!$A405))</f>
        <v>63980</v>
      </c>
      <c r="Q405">
        <f>SUMIFS(COT!H:H,COT!$A:$A,YEAR(daily!$A405),COT!$B:$B,WEEKNUM(daily!$A405))</f>
        <v>32199</v>
      </c>
      <c r="R405">
        <f>SUMIFS(COT!I:I,COT!$A:$A,YEAR(daily!$A405),COT!$B:$B,WEEKNUM(daily!$A405))</f>
        <v>362502</v>
      </c>
      <c r="S405">
        <f>SUMIFS(COT!J:J,COT!$A:$A,YEAR(daily!$A405),COT!$B:$B,WEEKNUM(daily!$A405))</f>
        <v>304250</v>
      </c>
      <c r="T405">
        <f>SUMIFS(COT!K:K,COT!$A:$A,YEAR(daily!$A405),COT!$B:$B,WEEKNUM(daily!$A405))</f>
        <v>32979</v>
      </c>
      <c r="U405">
        <f>SUMIFS(COT!L:L,COT!$A:$A,YEAR(daily!$A405),COT!$B:$B,WEEKNUM(daily!$A405))</f>
        <v>45637</v>
      </c>
      <c r="V405">
        <f>SUMIFS(COT!M:M,COT!$A:$A,YEAR(daily!$A405),COT!$B:$B,WEEKNUM(daily!$A405))</f>
        <v>23</v>
      </c>
      <c r="W405">
        <f>SUMIFS(COT!N:N,COT!$A:$A,YEAR(daily!$A405),COT!$B:$B,WEEKNUM(daily!$A405))</f>
        <v>43</v>
      </c>
      <c r="X405">
        <f>SUMIFS(COT!O:O,COT!$A:$A,YEAR(daily!$A405),COT!$B:$B,WEEKNUM(daily!$A405))</f>
        <v>37</v>
      </c>
      <c r="Y405">
        <f>SUMIFS(COT!P:P,COT!$A:$A,YEAR(daily!$A405),COT!$B:$B,WEEKNUM(daily!$A405))</f>
        <v>69</v>
      </c>
      <c r="Z405">
        <f>SUMIFS(COT!Q:Q,COT!$A:$A,YEAR(daily!$A405),COT!$B:$B,WEEKNUM(daily!$A405))</f>
        <v>71</v>
      </c>
      <c r="AA405">
        <f>SUMIFS(Saudi!B:B,Saudi!$A:$A,YEAR(daily!$A405))</f>
        <v>228.1</v>
      </c>
      <c r="AB405">
        <f>SUMIFS(Saudi!C:C,Saudi!$A:$A,YEAR(daily!$A405))</f>
        <v>255.071</v>
      </c>
      <c r="AC405">
        <f>SUMIFS(Saudi!F:F,Saudi!$A:$A,YEAR(daily!$A405))</f>
        <v>3342115</v>
      </c>
      <c r="AD405">
        <f>SUMIFS(Saudi!G:G,Saudi!$A:$A,YEAR(daily!$A405))</f>
        <v>25.930138412250688</v>
      </c>
      <c r="AE405">
        <f>SUMIFS(Saudi!H:H,Saudi!$A:$A,YEAR(daily!$A405))</f>
        <v>86661504.539659202</v>
      </c>
      <c r="AF405" s="5">
        <f t="shared" si="12"/>
        <v>10</v>
      </c>
      <c r="AG405" s="5">
        <f t="shared" si="13"/>
        <v>2001</v>
      </c>
    </row>
    <row r="406" spans="1:33">
      <c r="A406" s="3">
        <v>37175</v>
      </c>
      <c r="B406" s="1">
        <v>95151</v>
      </c>
      <c r="C406" s="1">
        <v>42465</v>
      </c>
      <c r="D406" s="1">
        <v>19720</v>
      </c>
      <c r="E406" s="1">
        <v>23.34</v>
      </c>
      <c r="F406" s="1">
        <v>23.78</v>
      </c>
      <c r="G406" s="1">
        <v>23.82</v>
      </c>
      <c r="H406" s="2">
        <v>47.4</v>
      </c>
      <c r="I406" s="2">
        <v>27.3</v>
      </c>
      <c r="J406" s="2">
        <v>77.8</v>
      </c>
      <c r="K406" s="2">
        <v>77.3</v>
      </c>
      <c r="L406">
        <f>SUMIFS(US!B:B,US!$D:$D,YEAR(daily!$A406),US!$E:$E,MONTH(daily!$A406))</f>
        <v>9130</v>
      </c>
      <c r="M406">
        <f>SUMIFS(US!C:C,US!$D:$D,YEAR(daily!$A406),US!$E:$E,MONTH(daily!$A406))</f>
        <v>19824</v>
      </c>
      <c r="N406">
        <f>SUMIFS(COT!E:E,COT!$A:$A,YEAR(daily!$A406),COT!$B:$B,WEEKNUM(daily!$A406))</f>
        <v>446066</v>
      </c>
      <c r="O406">
        <f>SUMIFS(COT!F:F,COT!$A:$A,YEAR(daily!$A406),COT!$B:$B,WEEKNUM(daily!$A406))</f>
        <v>18386</v>
      </c>
      <c r="P406">
        <f>SUMIFS(COT!G:G,COT!$A:$A,YEAR(daily!$A406),COT!$B:$B,WEEKNUM(daily!$A406))</f>
        <v>63980</v>
      </c>
      <c r="Q406">
        <f>SUMIFS(COT!H:H,COT!$A:$A,YEAR(daily!$A406),COT!$B:$B,WEEKNUM(daily!$A406))</f>
        <v>32199</v>
      </c>
      <c r="R406">
        <f>SUMIFS(COT!I:I,COT!$A:$A,YEAR(daily!$A406),COT!$B:$B,WEEKNUM(daily!$A406))</f>
        <v>362502</v>
      </c>
      <c r="S406">
        <f>SUMIFS(COT!J:J,COT!$A:$A,YEAR(daily!$A406),COT!$B:$B,WEEKNUM(daily!$A406))</f>
        <v>304250</v>
      </c>
      <c r="T406">
        <f>SUMIFS(COT!K:K,COT!$A:$A,YEAR(daily!$A406),COT!$B:$B,WEEKNUM(daily!$A406))</f>
        <v>32979</v>
      </c>
      <c r="U406">
        <f>SUMIFS(COT!L:L,COT!$A:$A,YEAR(daily!$A406),COT!$B:$B,WEEKNUM(daily!$A406))</f>
        <v>45637</v>
      </c>
      <c r="V406">
        <f>SUMIFS(COT!M:M,COT!$A:$A,YEAR(daily!$A406),COT!$B:$B,WEEKNUM(daily!$A406))</f>
        <v>23</v>
      </c>
      <c r="W406">
        <f>SUMIFS(COT!N:N,COT!$A:$A,YEAR(daily!$A406),COT!$B:$B,WEEKNUM(daily!$A406))</f>
        <v>43</v>
      </c>
      <c r="X406">
        <f>SUMIFS(COT!O:O,COT!$A:$A,YEAR(daily!$A406),COT!$B:$B,WEEKNUM(daily!$A406))</f>
        <v>37</v>
      </c>
      <c r="Y406">
        <f>SUMIFS(COT!P:P,COT!$A:$A,YEAR(daily!$A406),COT!$B:$B,WEEKNUM(daily!$A406))</f>
        <v>69</v>
      </c>
      <c r="Z406">
        <f>SUMIFS(COT!Q:Q,COT!$A:$A,YEAR(daily!$A406),COT!$B:$B,WEEKNUM(daily!$A406))</f>
        <v>71</v>
      </c>
      <c r="AA406">
        <f>SUMIFS(Saudi!B:B,Saudi!$A:$A,YEAR(daily!$A406))</f>
        <v>228.1</v>
      </c>
      <c r="AB406">
        <f>SUMIFS(Saudi!C:C,Saudi!$A:$A,YEAR(daily!$A406))</f>
        <v>255.071</v>
      </c>
      <c r="AC406">
        <f>SUMIFS(Saudi!F:F,Saudi!$A:$A,YEAR(daily!$A406))</f>
        <v>3342115</v>
      </c>
      <c r="AD406">
        <f>SUMIFS(Saudi!G:G,Saudi!$A:$A,YEAR(daily!$A406))</f>
        <v>25.930138412250688</v>
      </c>
      <c r="AE406">
        <f>SUMIFS(Saudi!H:H,Saudi!$A:$A,YEAR(daily!$A406))</f>
        <v>86661504.539659202</v>
      </c>
      <c r="AF406" s="5">
        <f t="shared" si="12"/>
        <v>10</v>
      </c>
      <c r="AG406" s="5">
        <f t="shared" si="13"/>
        <v>2001</v>
      </c>
    </row>
    <row r="407" spans="1:33">
      <c r="A407" s="3">
        <v>37176</v>
      </c>
      <c r="B407" s="1">
        <v>91248</v>
      </c>
      <c r="C407" s="1">
        <v>42189</v>
      </c>
      <c r="D407" s="1">
        <v>19375</v>
      </c>
      <c r="E407" s="1">
        <v>22.5</v>
      </c>
      <c r="F407" s="1">
        <v>22.93</v>
      </c>
      <c r="G407" s="1">
        <v>22.98</v>
      </c>
      <c r="H407" s="2">
        <v>47.4</v>
      </c>
      <c r="I407" s="2">
        <v>27.3</v>
      </c>
      <c r="J407" s="2">
        <v>77.8</v>
      </c>
      <c r="K407" s="2">
        <v>77.3</v>
      </c>
      <c r="L407">
        <f>SUMIFS(US!B:B,US!$D:$D,YEAR(daily!$A407),US!$E:$E,MONTH(daily!$A407))</f>
        <v>9130</v>
      </c>
      <c r="M407">
        <f>SUMIFS(US!C:C,US!$D:$D,YEAR(daily!$A407),US!$E:$E,MONTH(daily!$A407))</f>
        <v>19824</v>
      </c>
      <c r="N407">
        <f>SUMIFS(COT!E:E,COT!$A:$A,YEAR(daily!$A407),COT!$B:$B,WEEKNUM(daily!$A407))</f>
        <v>446066</v>
      </c>
      <c r="O407">
        <f>SUMIFS(COT!F:F,COT!$A:$A,YEAR(daily!$A407),COT!$B:$B,WEEKNUM(daily!$A407))</f>
        <v>18386</v>
      </c>
      <c r="P407">
        <f>SUMIFS(COT!G:G,COT!$A:$A,YEAR(daily!$A407),COT!$B:$B,WEEKNUM(daily!$A407))</f>
        <v>63980</v>
      </c>
      <c r="Q407">
        <f>SUMIFS(COT!H:H,COT!$A:$A,YEAR(daily!$A407),COT!$B:$B,WEEKNUM(daily!$A407))</f>
        <v>32199</v>
      </c>
      <c r="R407">
        <f>SUMIFS(COT!I:I,COT!$A:$A,YEAR(daily!$A407),COT!$B:$B,WEEKNUM(daily!$A407))</f>
        <v>362502</v>
      </c>
      <c r="S407">
        <f>SUMIFS(COT!J:J,COT!$A:$A,YEAR(daily!$A407),COT!$B:$B,WEEKNUM(daily!$A407))</f>
        <v>304250</v>
      </c>
      <c r="T407">
        <f>SUMIFS(COT!K:K,COT!$A:$A,YEAR(daily!$A407),COT!$B:$B,WEEKNUM(daily!$A407))</f>
        <v>32979</v>
      </c>
      <c r="U407">
        <f>SUMIFS(COT!L:L,COT!$A:$A,YEAR(daily!$A407),COT!$B:$B,WEEKNUM(daily!$A407))</f>
        <v>45637</v>
      </c>
      <c r="V407">
        <f>SUMIFS(COT!M:M,COT!$A:$A,YEAR(daily!$A407),COT!$B:$B,WEEKNUM(daily!$A407))</f>
        <v>23</v>
      </c>
      <c r="W407">
        <f>SUMIFS(COT!N:N,COT!$A:$A,YEAR(daily!$A407),COT!$B:$B,WEEKNUM(daily!$A407))</f>
        <v>43</v>
      </c>
      <c r="X407">
        <f>SUMIFS(COT!O:O,COT!$A:$A,YEAR(daily!$A407),COT!$B:$B,WEEKNUM(daily!$A407))</f>
        <v>37</v>
      </c>
      <c r="Y407">
        <f>SUMIFS(COT!P:P,COT!$A:$A,YEAR(daily!$A407),COT!$B:$B,WEEKNUM(daily!$A407))</f>
        <v>69</v>
      </c>
      <c r="Z407">
        <f>SUMIFS(COT!Q:Q,COT!$A:$A,YEAR(daily!$A407),COT!$B:$B,WEEKNUM(daily!$A407))</f>
        <v>71</v>
      </c>
      <c r="AA407">
        <f>SUMIFS(Saudi!B:B,Saudi!$A:$A,YEAR(daily!$A407))</f>
        <v>228.1</v>
      </c>
      <c r="AB407">
        <f>SUMIFS(Saudi!C:C,Saudi!$A:$A,YEAR(daily!$A407))</f>
        <v>255.071</v>
      </c>
      <c r="AC407">
        <f>SUMIFS(Saudi!F:F,Saudi!$A:$A,YEAR(daily!$A407))</f>
        <v>3342115</v>
      </c>
      <c r="AD407">
        <f>SUMIFS(Saudi!G:G,Saudi!$A:$A,YEAR(daily!$A407))</f>
        <v>25.930138412250688</v>
      </c>
      <c r="AE407">
        <f>SUMIFS(Saudi!H:H,Saudi!$A:$A,YEAR(daily!$A407))</f>
        <v>86661504.539659202</v>
      </c>
      <c r="AF407" s="5">
        <f t="shared" si="12"/>
        <v>10</v>
      </c>
      <c r="AG407" s="5">
        <f t="shared" si="13"/>
        <v>2001</v>
      </c>
    </row>
    <row r="408" spans="1:33">
      <c r="A408" s="3">
        <v>37179</v>
      </c>
      <c r="B408" s="1">
        <v>84258</v>
      </c>
      <c r="C408" s="1">
        <v>41635</v>
      </c>
      <c r="D408" s="1">
        <v>19019</v>
      </c>
      <c r="E408" s="1">
        <v>22.29</v>
      </c>
      <c r="F408" s="1">
        <v>22.71</v>
      </c>
      <c r="G408" s="1">
        <v>22.78</v>
      </c>
      <c r="H408" s="2">
        <v>47.4</v>
      </c>
      <c r="I408" s="2">
        <v>27.3</v>
      </c>
      <c r="J408" s="2">
        <v>77.8</v>
      </c>
      <c r="K408" s="2">
        <v>77.3</v>
      </c>
      <c r="L408">
        <f>SUMIFS(US!B:B,US!$D:$D,YEAR(daily!$A408),US!$E:$E,MONTH(daily!$A408))</f>
        <v>9130</v>
      </c>
      <c r="M408">
        <f>SUMIFS(US!C:C,US!$D:$D,YEAR(daily!$A408),US!$E:$E,MONTH(daily!$A408))</f>
        <v>19824</v>
      </c>
      <c r="N408">
        <f>SUMIFS(COT!E:E,COT!$A:$A,YEAR(daily!$A408),COT!$B:$B,WEEKNUM(daily!$A408))</f>
        <v>446401</v>
      </c>
      <c r="O408">
        <f>SUMIFS(COT!F:F,COT!$A:$A,YEAR(daily!$A408),COT!$B:$B,WEEKNUM(daily!$A408))</f>
        <v>17501</v>
      </c>
      <c r="P408">
        <f>SUMIFS(COT!G:G,COT!$A:$A,YEAR(daily!$A408),COT!$B:$B,WEEKNUM(daily!$A408))</f>
        <v>66229</v>
      </c>
      <c r="Q408">
        <f>SUMIFS(COT!H:H,COT!$A:$A,YEAR(daily!$A408),COT!$B:$B,WEEKNUM(daily!$A408))</f>
        <v>32523</v>
      </c>
      <c r="R408">
        <f>SUMIFS(COT!I:I,COT!$A:$A,YEAR(daily!$A408),COT!$B:$B,WEEKNUM(daily!$A408))</f>
        <v>366230</v>
      </c>
      <c r="S408">
        <f>SUMIFS(COT!J:J,COT!$A:$A,YEAR(daily!$A408),COT!$B:$B,WEEKNUM(daily!$A408))</f>
        <v>307056</v>
      </c>
      <c r="T408">
        <f>SUMIFS(COT!K:K,COT!$A:$A,YEAR(daily!$A408),COT!$B:$B,WEEKNUM(daily!$A408))</f>
        <v>30147</v>
      </c>
      <c r="U408">
        <f>SUMIFS(COT!L:L,COT!$A:$A,YEAR(daily!$A408),COT!$B:$B,WEEKNUM(daily!$A408))</f>
        <v>40593</v>
      </c>
      <c r="V408">
        <f>SUMIFS(COT!M:M,COT!$A:$A,YEAR(daily!$A408),COT!$B:$B,WEEKNUM(daily!$A408))</f>
        <v>19</v>
      </c>
      <c r="W408">
        <f>SUMIFS(COT!N:N,COT!$A:$A,YEAR(daily!$A408),COT!$B:$B,WEEKNUM(daily!$A408))</f>
        <v>44</v>
      </c>
      <c r="X408">
        <f>SUMIFS(COT!O:O,COT!$A:$A,YEAR(daily!$A408),COT!$B:$B,WEEKNUM(daily!$A408))</f>
        <v>35</v>
      </c>
      <c r="Y408">
        <f>SUMIFS(COT!P:P,COT!$A:$A,YEAR(daily!$A408),COT!$B:$B,WEEKNUM(daily!$A408))</f>
        <v>74</v>
      </c>
      <c r="Z408">
        <f>SUMIFS(COT!Q:Q,COT!$A:$A,YEAR(daily!$A408),COT!$B:$B,WEEKNUM(daily!$A408))</f>
        <v>69</v>
      </c>
      <c r="AA408">
        <f>SUMIFS(Saudi!B:B,Saudi!$A:$A,YEAR(daily!$A408))</f>
        <v>228.1</v>
      </c>
      <c r="AB408">
        <f>SUMIFS(Saudi!C:C,Saudi!$A:$A,YEAR(daily!$A408))</f>
        <v>255.071</v>
      </c>
      <c r="AC408">
        <f>SUMIFS(Saudi!F:F,Saudi!$A:$A,YEAR(daily!$A408))</f>
        <v>3342115</v>
      </c>
      <c r="AD408">
        <f>SUMIFS(Saudi!G:G,Saudi!$A:$A,YEAR(daily!$A408))</f>
        <v>25.930138412250688</v>
      </c>
      <c r="AE408">
        <f>SUMIFS(Saudi!H:H,Saudi!$A:$A,YEAR(daily!$A408))</f>
        <v>86661504.539659202</v>
      </c>
      <c r="AF408" s="5">
        <f t="shared" si="12"/>
        <v>10</v>
      </c>
      <c r="AG408" s="5">
        <f t="shared" si="13"/>
        <v>2001</v>
      </c>
    </row>
    <row r="409" spans="1:33">
      <c r="A409" s="3">
        <v>37180</v>
      </c>
      <c r="B409" s="1">
        <v>75939</v>
      </c>
      <c r="C409" s="1">
        <v>41893</v>
      </c>
      <c r="D409" s="1">
        <v>19116</v>
      </c>
      <c r="E409" s="1">
        <v>22</v>
      </c>
      <c r="F409" s="1">
        <v>22.39</v>
      </c>
      <c r="G409" s="1">
        <v>22.46</v>
      </c>
      <c r="H409" s="2">
        <v>47.4</v>
      </c>
      <c r="I409" s="2">
        <v>27.3</v>
      </c>
      <c r="J409" s="2">
        <v>77.8</v>
      </c>
      <c r="K409" s="2">
        <v>77.3</v>
      </c>
      <c r="L409">
        <f>SUMIFS(US!B:B,US!$D:$D,YEAR(daily!$A409),US!$E:$E,MONTH(daily!$A409))</f>
        <v>9130</v>
      </c>
      <c r="M409">
        <f>SUMIFS(US!C:C,US!$D:$D,YEAR(daily!$A409),US!$E:$E,MONTH(daily!$A409))</f>
        <v>19824</v>
      </c>
      <c r="N409">
        <f>SUMIFS(COT!E:E,COT!$A:$A,YEAR(daily!$A409),COT!$B:$B,WEEKNUM(daily!$A409))</f>
        <v>446401</v>
      </c>
      <c r="O409">
        <f>SUMIFS(COT!F:F,COT!$A:$A,YEAR(daily!$A409),COT!$B:$B,WEEKNUM(daily!$A409))</f>
        <v>17501</v>
      </c>
      <c r="P409">
        <f>SUMIFS(COT!G:G,COT!$A:$A,YEAR(daily!$A409),COT!$B:$B,WEEKNUM(daily!$A409))</f>
        <v>66229</v>
      </c>
      <c r="Q409">
        <f>SUMIFS(COT!H:H,COT!$A:$A,YEAR(daily!$A409),COT!$B:$B,WEEKNUM(daily!$A409))</f>
        <v>32523</v>
      </c>
      <c r="R409">
        <f>SUMIFS(COT!I:I,COT!$A:$A,YEAR(daily!$A409),COT!$B:$B,WEEKNUM(daily!$A409))</f>
        <v>366230</v>
      </c>
      <c r="S409">
        <f>SUMIFS(COT!J:J,COT!$A:$A,YEAR(daily!$A409),COT!$B:$B,WEEKNUM(daily!$A409))</f>
        <v>307056</v>
      </c>
      <c r="T409">
        <f>SUMIFS(COT!K:K,COT!$A:$A,YEAR(daily!$A409),COT!$B:$B,WEEKNUM(daily!$A409))</f>
        <v>30147</v>
      </c>
      <c r="U409">
        <f>SUMIFS(COT!L:L,COT!$A:$A,YEAR(daily!$A409),COT!$B:$B,WEEKNUM(daily!$A409))</f>
        <v>40593</v>
      </c>
      <c r="V409">
        <f>SUMIFS(COT!M:M,COT!$A:$A,YEAR(daily!$A409),COT!$B:$B,WEEKNUM(daily!$A409))</f>
        <v>19</v>
      </c>
      <c r="W409">
        <f>SUMIFS(COT!N:N,COT!$A:$A,YEAR(daily!$A409),COT!$B:$B,WEEKNUM(daily!$A409))</f>
        <v>44</v>
      </c>
      <c r="X409">
        <f>SUMIFS(COT!O:O,COT!$A:$A,YEAR(daily!$A409),COT!$B:$B,WEEKNUM(daily!$A409))</f>
        <v>35</v>
      </c>
      <c r="Y409">
        <f>SUMIFS(COT!P:P,COT!$A:$A,YEAR(daily!$A409),COT!$B:$B,WEEKNUM(daily!$A409))</f>
        <v>74</v>
      </c>
      <c r="Z409">
        <f>SUMIFS(COT!Q:Q,COT!$A:$A,YEAR(daily!$A409),COT!$B:$B,WEEKNUM(daily!$A409))</f>
        <v>69</v>
      </c>
      <c r="AA409">
        <f>SUMIFS(Saudi!B:B,Saudi!$A:$A,YEAR(daily!$A409))</f>
        <v>228.1</v>
      </c>
      <c r="AB409">
        <f>SUMIFS(Saudi!C:C,Saudi!$A:$A,YEAR(daily!$A409))</f>
        <v>255.071</v>
      </c>
      <c r="AC409">
        <f>SUMIFS(Saudi!F:F,Saudi!$A:$A,YEAR(daily!$A409))</f>
        <v>3342115</v>
      </c>
      <c r="AD409">
        <f>SUMIFS(Saudi!G:G,Saudi!$A:$A,YEAR(daily!$A409))</f>
        <v>25.930138412250688</v>
      </c>
      <c r="AE409">
        <f>SUMIFS(Saudi!H:H,Saudi!$A:$A,YEAR(daily!$A409))</f>
        <v>86661504.539659202</v>
      </c>
      <c r="AF409" s="5">
        <f t="shared" si="12"/>
        <v>10</v>
      </c>
      <c r="AG409" s="5">
        <f t="shared" si="13"/>
        <v>2001</v>
      </c>
    </row>
    <row r="410" spans="1:33">
      <c r="A410" s="3">
        <v>37181</v>
      </c>
      <c r="B410" s="1">
        <v>67607</v>
      </c>
      <c r="C410" s="1">
        <v>42830</v>
      </c>
      <c r="D410" s="1">
        <v>19539</v>
      </c>
      <c r="E410" s="1">
        <v>21.81</v>
      </c>
      <c r="F410" s="1">
        <v>22.25</v>
      </c>
      <c r="G410" s="1">
        <v>22.33</v>
      </c>
      <c r="H410" s="2">
        <v>47.4</v>
      </c>
      <c r="I410" s="2">
        <v>27.3</v>
      </c>
      <c r="J410" s="2">
        <v>77.8</v>
      </c>
      <c r="K410" s="2">
        <v>77.3</v>
      </c>
      <c r="L410">
        <f>SUMIFS(US!B:B,US!$D:$D,YEAR(daily!$A410),US!$E:$E,MONTH(daily!$A410))</f>
        <v>9130</v>
      </c>
      <c r="M410">
        <f>SUMIFS(US!C:C,US!$D:$D,YEAR(daily!$A410),US!$E:$E,MONTH(daily!$A410))</f>
        <v>19824</v>
      </c>
      <c r="N410">
        <f>SUMIFS(COT!E:E,COT!$A:$A,YEAR(daily!$A410),COT!$B:$B,WEEKNUM(daily!$A410))</f>
        <v>446401</v>
      </c>
      <c r="O410">
        <f>SUMIFS(COT!F:F,COT!$A:$A,YEAR(daily!$A410),COT!$B:$B,WEEKNUM(daily!$A410))</f>
        <v>17501</v>
      </c>
      <c r="P410">
        <f>SUMIFS(COT!G:G,COT!$A:$A,YEAR(daily!$A410),COT!$B:$B,WEEKNUM(daily!$A410))</f>
        <v>66229</v>
      </c>
      <c r="Q410">
        <f>SUMIFS(COT!H:H,COT!$A:$A,YEAR(daily!$A410),COT!$B:$B,WEEKNUM(daily!$A410))</f>
        <v>32523</v>
      </c>
      <c r="R410">
        <f>SUMIFS(COT!I:I,COT!$A:$A,YEAR(daily!$A410),COT!$B:$B,WEEKNUM(daily!$A410))</f>
        <v>366230</v>
      </c>
      <c r="S410">
        <f>SUMIFS(COT!J:J,COT!$A:$A,YEAR(daily!$A410),COT!$B:$B,WEEKNUM(daily!$A410))</f>
        <v>307056</v>
      </c>
      <c r="T410">
        <f>SUMIFS(COT!K:K,COT!$A:$A,YEAR(daily!$A410),COT!$B:$B,WEEKNUM(daily!$A410))</f>
        <v>30147</v>
      </c>
      <c r="U410">
        <f>SUMIFS(COT!L:L,COT!$A:$A,YEAR(daily!$A410),COT!$B:$B,WEEKNUM(daily!$A410))</f>
        <v>40593</v>
      </c>
      <c r="V410">
        <f>SUMIFS(COT!M:M,COT!$A:$A,YEAR(daily!$A410),COT!$B:$B,WEEKNUM(daily!$A410))</f>
        <v>19</v>
      </c>
      <c r="W410">
        <f>SUMIFS(COT!N:N,COT!$A:$A,YEAR(daily!$A410),COT!$B:$B,WEEKNUM(daily!$A410))</f>
        <v>44</v>
      </c>
      <c r="X410">
        <f>SUMIFS(COT!O:O,COT!$A:$A,YEAR(daily!$A410),COT!$B:$B,WEEKNUM(daily!$A410))</f>
        <v>35</v>
      </c>
      <c r="Y410">
        <f>SUMIFS(COT!P:P,COT!$A:$A,YEAR(daily!$A410),COT!$B:$B,WEEKNUM(daily!$A410))</f>
        <v>74</v>
      </c>
      <c r="Z410">
        <f>SUMIFS(COT!Q:Q,COT!$A:$A,YEAR(daily!$A410),COT!$B:$B,WEEKNUM(daily!$A410))</f>
        <v>69</v>
      </c>
      <c r="AA410">
        <f>SUMIFS(Saudi!B:B,Saudi!$A:$A,YEAR(daily!$A410))</f>
        <v>228.1</v>
      </c>
      <c r="AB410">
        <f>SUMIFS(Saudi!C:C,Saudi!$A:$A,YEAR(daily!$A410))</f>
        <v>255.071</v>
      </c>
      <c r="AC410">
        <f>SUMIFS(Saudi!F:F,Saudi!$A:$A,YEAR(daily!$A410))</f>
        <v>3342115</v>
      </c>
      <c r="AD410">
        <f>SUMIFS(Saudi!G:G,Saudi!$A:$A,YEAR(daily!$A410))</f>
        <v>25.930138412250688</v>
      </c>
      <c r="AE410">
        <f>SUMIFS(Saudi!H:H,Saudi!$A:$A,YEAR(daily!$A410))</f>
        <v>86661504.539659202</v>
      </c>
      <c r="AF410" s="5">
        <f t="shared" si="12"/>
        <v>10</v>
      </c>
      <c r="AG410" s="5">
        <f t="shared" si="13"/>
        <v>2001</v>
      </c>
    </row>
    <row r="411" spans="1:33">
      <c r="A411" s="3">
        <v>37182</v>
      </c>
      <c r="B411" s="1">
        <v>58499</v>
      </c>
      <c r="C411" s="1">
        <v>41985</v>
      </c>
      <c r="D411" s="1">
        <v>21551</v>
      </c>
      <c r="E411" s="1">
        <v>21.31</v>
      </c>
      <c r="F411" s="1">
        <v>21.77</v>
      </c>
      <c r="G411" s="1">
        <v>21.89</v>
      </c>
      <c r="H411" s="2">
        <v>47.4</v>
      </c>
      <c r="I411" s="2">
        <v>27.3</v>
      </c>
      <c r="J411" s="2">
        <v>77.8</v>
      </c>
      <c r="K411" s="2">
        <v>77.3</v>
      </c>
      <c r="L411">
        <f>SUMIFS(US!B:B,US!$D:$D,YEAR(daily!$A411),US!$E:$E,MONTH(daily!$A411))</f>
        <v>9130</v>
      </c>
      <c r="M411">
        <f>SUMIFS(US!C:C,US!$D:$D,YEAR(daily!$A411),US!$E:$E,MONTH(daily!$A411))</f>
        <v>19824</v>
      </c>
      <c r="N411">
        <f>SUMIFS(COT!E:E,COT!$A:$A,YEAR(daily!$A411),COT!$B:$B,WEEKNUM(daily!$A411))</f>
        <v>446401</v>
      </c>
      <c r="O411">
        <f>SUMIFS(COT!F:F,COT!$A:$A,YEAR(daily!$A411),COT!$B:$B,WEEKNUM(daily!$A411))</f>
        <v>17501</v>
      </c>
      <c r="P411">
        <f>SUMIFS(COT!G:G,COT!$A:$A,YEAR(daily!$A411),COT!$B:$B,WEEKNUM(daily!$A411))</f>
        <v>66229</v>
      </c>
      <c r="Q411">
        <f>SUMIFS(COT!H:H,COT!$A:$A,YEAR(daily!$A411),COT!$B:$B,WEEKNUM(daily!$A411))</f>
        <v>32523</v>
      </c>
      <c r="R411">
        <f>SUMIFS(COT!I:I,COT!$A:$A,YEAR(daily!$A411),COT!$B:$B,WEEKNUM(daily!$A411))</f>
        <v>366230</v>
      </c>
      <c r="S411">
        <f>SUMIFS(COT!J:J,COT!$A:$A,YEAR(daily!$A411),COT!$B:$B,WEEKNUM(daily!$A411))</f>
        <v>307056</v>
      </c>
      <c r="T411">
        <f>SUMIFS(COT!K:K,COT!$A:$A,YEAR(daily!$A411),COT!$B:$B,WEEKNUM(daily!$A411))</f>
        <v>30147</v>
      </c>
      <c r="U411">
        <f>SUMIFS(COT!L:L,COT!$A:$A,YEAR(daily!$A411),COT!$B:$B,WEEKNUM(daily!$A411))</f>
        <v>40593</v>
      </c>
      <c r="V411">
        <f>SUMIFS(COT!M:M,COT!$A:$A,YEAR(daily!$A411),COT!$B:$B,WEEKNUM(daily!$A411))</f>
        <v>19</v>
      </c>
      <c r="W411">
        <f>SUMIFS(COT!N:N,COT!$A:$A,YEAR(daily!$A411),COT!$B:$B,WEEKNUM(daily!$A411))</f>
        <v>44</v>
      </c>
      <c r="X411">
        <f>SUMIFS(COT!O:O,COT!$A:$A,YEAR(daily!$A411),COT!$B:$B,WEEKNUM(daily!$A411))</f>
        <v>35</v>
      </c>
      <c r="Y411">
        <f>SUMIFS(COT!P:P,COT!$A:$A,YEAR(daily!$A411),COT!$B:$B,WEEKNUM(daily!$A411))</f>
        <v>74</v>
      </c>
      <c r="Z411">
        <f>SUMIFS(COT!Q:Q,COT!$A:$A,YEAR(daily!$A411),COT!$B:$B,WEEKNUM(daily!$A411))</f>
        <v>69</v>
      </c>
      <c r="AA411">
        <f>SUMIFS(Saudi!B:B,Saudi!$A:$A,YEAR(daily!$A411))</f>
        <v>228.1</v>
      </c>
      <c r="AB411">
        <f>SUMIFS(Saudi!C:C,Saudi!$A:$A,YEAR(daily!$A411))</f>
        <v>255.071</v>
      </c>
      <c r="AC411">
        <f>SUMIFS(Saudi!F:F,Saudi!$A:$A,YEAR(daily!$A411))</f>
        <v>3342115</v>
      </c>
      <c r="AD411">
        <f>SUMIFS(Saudi!G:G,Saudi!$A:$A,YEAR(daily!$A411))</f>
        <v>25.930138412250688</v>
      </c>
      <c r="AE411">
        <f>SUMIFS(Saudi!H:H,Saudi!$A:$A,YEAR(daily!$A411))</f>
        <v>86661504.539659202</v>
      </c>
      <c r="AF411" s="5">
        <f t="shared" si="12"/>
        <v>10</v>
      </c>
      <c r="AG411" s="5">
        <f t="shared" si="13"/>
        <v>2001</v>
      </c>
    </row>
    <row r="412" spans="1:33">
      <c r="A412" s="3">
        <v>37183</v>
      </c>
      <c r="B412" s="1">
        <v>49244</v>
      </c>
      <c r="C412" s="1">
        <v>42141</v>
      </c>
      <c r="D412" s="1">
        <v>21235</v>
      </c>
      <c r="E412" s="1">
        <v>21.83</v>
      </c>
      <c r="F412" s="1">
        <v>22.41</v>
      </c>
      <c r="G412" s="1">
        <v>22.48</v>
      </c>
      <c r="H412" s="2">
        <v>47.4</v>
      </c>
      <c r="I412" s="2">
        <v>27.3</v>
      </c>
      <c r="J412" s="2">
        <v>77.8</v>
      </c>
      <c r="K412" s="2">
        <v>77.3</v>
      </c>
      <c r="L412">
        <f>SUMIFS(US!B:B,US!$D:$D,YEAR(daily!$A412),US!$E:$E,MONTH(daily!$A412))</f>
        <v>9130</v>
      </c>
      <c r="M412">
        <f>SUMIFS(US!C:C,US!$D:$D,YEAR(daily!$A412),US!$E:$E,MONTH(daily!$A412))</f>
        <v>19824</v>
      </c>
      <c r="N412">
        <f>SUMIFS(COT!E:E,COT!$A:$A,YEAR(daily!$A412),COT!$B:$B,WEEKNUM(daily!$A412))</f>
        <v>446401</v>
      </c>
      <c r="O412">
        <f>SUMIFS(COT!F:F,COT!$A:$A,YEAR(daily!$A412),COT!$B:$B,WEEKNUM(daily!$A412))</f>
        <v>17501</v>
      </c>
      <c r="P412">
        <f>SUMIFS(COT!G:G,COT!$A:$A,YEAR(daily!$A412),COT!$B:$B,WEEKNUM(daily!$A412))</f>
        <v>66229</v>
      </c>
      <c r="Q412">
        <f>SUMIFS(COT!H:H,COT!$A:$A,YEAR(daily!$A412),COT!$B:$B,WEEKNUM(daily!$A412))</f>
        <v>32523</v>
      </c>
      <c r="R412">
        <f>SUMIFS(COT!I:I,COT!$A:$A,YEAR(daily!$A412),COT!$B:$B,WEEKNUM(daily!$A412))</f>
        <v>366230</v>
      </c>
      <c r="S412">
        <f>SUMIFS(COT!J:J,COT!$A:$A,YEAR(daily!$A412),COT!$B:$B,WEEKNUM(daily!$A412))</f>
        <v>307056</v>
      </c>
      <c r="T412">
        <f>SUMIFS(COT!K:K,COT!$A:$A,YEAR(daily!$A412),COT!$B:$B,WEEKNUM(daily!$A412))</f>
        <v>30147</v>
      </c>
      <c r="U412">
        <f>SUMIFS(COT!L:L,COT!$A:$A,YEAR(daily!$A412),COT!$B:$B,WEEKNUM(daily!$A412))</f>
        <v>40593</v>
      </c>
      <c r="V412">
        <f>SUMIFS(COT!M:M,COT!$A:$A,YEAR(daily!$A412),COT!$B:$B,WEEKNUM(daily!$A412))</f>
        <v>19</v>
      </c>
      <c r="W412">
        <f>SUMIFS(COT!N:N,COT!$A:$A,YEAR(daily!$A412),COT!$B:$B,WEEKNUM(daily!$A412))</f>
        <v>44</v>
      </c>
      <c r="X412">
        <f>SUMIFS(COT!O:O,COT!$A:$A,YEAR(daily!$A412),COT!$B:$B,WEEKNUM(daily!$A412))</f>
        <v>35</v>
      </c>
      <c r="Y412">
        <f>SUMIFS(COT!P:P,COT!$A:$A,YEAR(daily!$A412),COT!$B:$B,WEEKNUM(daily!$A412))</f>
        <v>74</v>
      </c>
      <c r="Z412">
        <f>SUMIFS(COT!Q:Q,COT!$A:$A,YEAR(daily!$A412),COT!$B:$B,WEEKNUM(daily!$A412))</f>
        <v>69</v>
      </c>
      <c r="AA412">
        <f>SUMIFS(Saudi!B:B,Saudi!$A:$A,YEAR(daily!$A412))</f>
        <v>228.1</v>
      </c>
      <c r="AB412">
        <f>SUMIFS(Saudi!C:C,Saudi!$A:$A,YEAR(daily!$A412))</f>
        <v>255.071</v>
      </c>
      <c r="AC412">
        <f>SUMIFS(Saudi!F:F,Saudi!$A:$A,YEAR(daily!$A412))</f>
        <v>3342115</v>
      </c>
      <c r="AD412">
        <f>SUMIFS(Saudi!G:G,Saudi!$A:$A,YEAR(daily!$A412))</f>
        <v>25.930138412250688</v>
      </c>
      <c r="AE412">
        <f>SUMIFS(Saudi!H:H,Saudi!$A:$A,YEAR(daily!$A412))</f>
        <v>86661504.539659202</v>
      </c>
      <c r="AF412" s="5">
        <f t="shared" si="12"/>
        <v>10</v>
      </c>
      <c r="AG412" s="5">
        <f t="shared" si="13"/>
        <v>2001</v>
      </c>
    </row>
    <row r="413" spans="1:33">
      <c r="A413" s="3">
        <v>37186</v>
      </c>
      <c r="B413" s="1">
        <v>35067</v>
      </c>
      <c r="C413" s="1">
        <v>43211</v>
      </c>
      <c r="D413" s="1">
        <v>20057</v>
      </c>
      <c r="E413" s="1">
        <v>21.76</v>
      </c>
      <c r="F413" s="1">
        <v>22.44</v>
      </c>
      <c r="G413" s="1">
        <v>22.51</v>
      </c>
      <c r="H413" s="2">
        <v>47.4</v>
      </c>
      <c r="I413" s="2">
        <v>27.3</v>
      </c>
      <c r="J413" s="2">
        <v>77.8</v>
      </c>
      <c r="K413" s="2">
        <v>77.3</v>
      </c>
      <c r="L413">
        <f>SUMIFS(US!B:B,US!$D:$D,YEAR(daily!$A413),US!$E:$E,MONTH(daily!$A413))</f>
        <v>9130</v>
      </c>
      <c r="M413">
        <f>SUMIFS(US!C:C,US!$D:$D,YEAR(daily!$A413),US!$E:$E,MONTH(daily!$A413))</f>
        <v>19824</v>
      </c>
      <c r="N413">
        <f>SUMIFS(COT!E:E,COT!$A:$A,YEAR(daily!$A413),COT!$B:$B,WEEKNUM(daily!$A413))</f>
        <v>414095</v>
      </c>
      <c r="O413">
        <f>SUMIFS(COT!F:F,COT!$A:$A,YEAR(daily!$A413),COT!$B:$B,WEEKNUM(daily!$A413))</f>
        <v>19542</v>
      </c>
      <c r="P413">
        <f>SUMIFS(COT!G:G,COT!$A:$A,YEAR(daily!$A413),COT!$B:$B,WEEKNUM(daily!$A413))</f>
        <v>56906</v>
      </c>
      <c r="Q413">
        <f>SUMIFS(COT!H:H,COT!$A:$A,YEAR(daily!$A413),COT!$B:$B,WEEKNUM(daily!$A413))</f>
        <v>29896</v>
      </c>
      <c r="R413">
        <f>SUMIFS(COT!I:I,COT!$A:$A,YEAR(daily!$A413),COT!$B:$B,WEEKNUM(daily!$A413))</f>
        <v>330380</v>
      </c>
      <c r="S413">
        <f>SUMIFS(COT!J:J,COT!$A:$A,YEAR(daily!$A413),COT!$B:$B,WEEKNUM(daily!$A413))</f>
        <v>280597</v>
      </c>
      <c r="T413">
        <f>SUMIFS(COT!K:K,COT!$A:$A,YEAR(daily!$A413),COT!$B:$B,WEEKNUM(daily!$A413))</f>
        <v>34277</v>
      </c>
      <c r="U413">
        <f>SUMIFS(COT!L:L,COT!$A:$A,YEAR(daily!$A413),COT!$B:$B,WEEKNUM(daily!$A413))</f>
        <v>46696</v>
      </c>
      <c r="V413">
        <f>SUMIFS(COT!M:M,COT!$A:$A,YEAR(daily!$A413),COT!$B:$B,WEEKNUM(daily!$A413))</f>
        <v>24</v>
      </c>
      <c r="W413">
        <f>SUMIFS(COT!N:N,COT!$A:$A,YEAR(daily!$A413),COT!$B:$B,WEEKNUM(daily!$A413))</f>
        <v>38</v>
      </c>
      <c r="X413">
        <f>SUMIFS(COT!O:O,COT!$A:$A,YEAR(daily!$A413),COT!$B:$B,WEEKNUM(daily!$A413))</f>
        <v>32</v>
      </c>
      <c r="Y413">
        <f>SUMIFS(COT!P:P,COT!$A:$A,YEAR(daily!$A413),COT!$B:$B,WEEKNUM(daily!$A413))</f>
        <v>68</v>
      </c>
      <c r="Z413">
        <f>SUMIFS(COT!Q:Q,COT!$A:$A,YEAR(daily!$A413),COT!$B:$B,WEEKNUM(daily!$A413))</f>
        <v>71</v>
      </c>
      <c r="AA413">
        <f>SUMIFS(Saudi!B:B,Saudi!$A:$A,YEAR(daily!$A413))</f>
        <v>228.1</v>
      </c>
      <c r="AB413">
        <f>SUMIFS(Saudi!C:C,Saudi!$A:$A,YEAR(daily!$A413))</f>
        <v>255.071</v>
      </c>
      <c r="AC413">
        <f>SUMIFS(Saudi!F:F,Saudi!$A:$A,YEAR(daily!$A413))</f>
        <v>3342115</v>
      </c>
      <c r="AD413">
        <f>SUMIFS(Saudi!G:G,Saudi!$A:$A,YEAR(daily!$A413))</f>
        <v>25.930138412250688</v>
      </c>
      <c r="AE413">
        <f>SUMIFS(Saudi!H:H,Saudi!$A:$A,YEAR(daily!$A413))</f>
        <v>86661504.539659202</v>
      </c>
      <c r="AF413" s="5">
        <f t="shared" si="12"/>
        <v>10</v>
      </c>
      <c r="AG413" s="5">
        <f t="shared" si="13"/>
        <v>2001</v>
      </c>
    </row>
    <row r="414" spans="1:33">
      <c r="A414" s="3">
        <v>37187</v>
      </c>
      <c r="B414" s="1">
        <v>142579</v>
      </c>
      <c r="C414" s="1">
        <v>21708</v>
      </c>
      <c r="D414" s="1">
        <v>19544</v>
      </c>
      <c r="E414" s="1">
        <v>21.85</v>
      </c>
      <c r="F414" s="1">
        <v>22.15</v>
      </c>
      <c r="G414" s="1">
        <v>22.19</v>
      </c>
      <c r="H414" s="2">
        <v>47.4</v>
      </c>
      <c r="I414" s="2">
        <v>27.3</v>
      </c>
      <c r="J414" s="2">
        <v>77.8</v>
      </c>
      <c r="K414" s="2">
        <v>77.3</v>
      </c>
      <c r="L414">
        <f>SUMIFS(US!B:B,US!$D:$D,YEAR(daily!$A414),US!$E:$E,MONTH(daily!$A414))</f>
        <v>9130</v>
      </c>
      <c r="M414">
        <f>SUMIFS(US!C:C,US!$D:$D,YEAR(daily!$A414),US!$E:$E,MONTH(daily!$A414))</f>
        <v>19824</v>
      </c>
      <c r="N414">
        <f>SUMIFS(COT!E:E,COT!$A:$A,YEAR(daily!$A414),COT!$B:$B,WEEKNUM(daily!$A414))</f>
        <v>414095</v>
      </c>
      <c r="O414">
        <f>SUMIFS(COT!F:F,COT!$A:$A,YEAR(daily!$A414),COT!$B:$B,WEEKNUM(daily!$A414))</f>
        <v>19542</v>
      </c>
      <c r="P414">
        <f>SUMIFS(COT!G:G,COT!$A:$A,YEAR(daily!$A414),COT!$B:$B,WEEKNUM(daily!$A414))</f>
        <v>56906</v>
      </c>
      <c r="Q414">
        <f>SUMIFS(COT!H:H,COT!$A:$A,YEAR(daily!$A414),COT!$B:$B,WEEKNUM(daily!$A414))</f>
        <v>29896</v>
      </c>
      <c r="R414">
        <f>SUMIFS(COT!I:I,COT!$A:$A,YEAR(daily!$A414),COT!$B:$B,WEEKNUM(daily!$A414))</f>
        <v>330380</v>
      </c>
      <c r="S414">
        <f>SUMIFS(COT!J:J,COT!$A:$A,YEAR(daily!$A414),COT!$B:$B,WEEKNUM(daily!$A414))</f>
        <v>280597</v>
      </c>
      <c r="T414">
        <f>SUMIFS(COT!K:K,COT!$A:$A,YEAR(daily!$A414),COT!$B:$B,WEEKNUM(daily!$A414))</f>
        <v>34277</v>
      </c>
      <c r="U414">
        <f>SUMIFS(COT!L:L,COT!$A:$A,YEAR(daily!$A414),COT!$B:$B,WEEKNUM(daily!$A414))</f>
        <v>46696</v>
      </c>
      <c r="V414">
        <f>SUMIFS(COT!M:M,COT!$A:$A,YEAR(daily!$A414),COT!$B:$B,WEEKNUM(daily!$A414))</f>
        <v>24</v>
      </c>
      <c r="W414">
        <f>SUMIFS(COT!N:N,COT!$A:$A,YEAR(daily!$A414),COT!$B:$B,WEEKNUM(daily!$A414))</f>
        <v>38</v>
      </c>
      <c r="X414">
        <f>SUMIFS(COT!O:O,COT!$A:$A,YEAR(daily!$A414),COT!$B:$B,WEEKNUM(daily!$A414))</f>
        <v>32</v>
      </c>
      <c r="Y414">
        <f>SUMIFS(COT!P:P,COT!$A:$A,YEAR(daily!$A414),COT!$B:$B,WEEKNUM(daily!$A414))</f>
        <v>68</v>
      </c>
      <c r="Z414">
        <f>SUMIFS(COT!Q:Q,COT!$A:$A,YEAR(daily!$A414),COT!$B:$B,WEEKNUM(daily!$A414))</f>
        <v>71</v>
      </c>
      <c r="AA414">
        <f>SUMIFS(Saudi!B:B,Saudi!$A:$A,YEAR(daily!$A414))</f>
        <v>228.1</v>
      </c>
      <c r="AB414">
        <f>SUMIFS(Saudi!C:C,Saudi!$A:$A,YEAR(daily!$A414))</f>
        <v>255.071</v>
      </c>
      <c r="AC414">
        <f>SUMIFS(Saudi!F:F,Saudi!$A:$A,YEAR(daily!$A414))</f>
        <v>3342115</v>
      </c>
      <c r="AD414">
        <f>SUMIFS(Saudi!G:G,Saudi!$A:$A,YEAR(daily!$A414))</f>
        <v>25.930138412250688</v>
      </c>
      <c r="AE414">
        <f>SUMIFS(Saudi!H:H,Saudi!$A:$A,YEAR(daily!$A414))</f>
        <v>86661504.539659202</v>
      </c>
      <c r="AF414" s="5">
        <f t="shared" si="12"/>
        <v>10</v>
      </c>
      <c r="AG414" s="5">
        <f t="shared" si="13"/>
        <v>2001</v>
      </c>
    </row>
    <row r="415" spans="1:33">
      <c r="A415" s="3">
        <v>37188</v>
      </c>
      <c r="B415" s="1">
        <v>145934</v>
      </c>
      <c r="C415" s="1">
        <v>22903</v>
      </c>
      <c r="D415" s="1">
        <v>19493</v>
      </c>
      <c r="E415" s="1">
        <v>22.33</v>
      </c>
      <c r="F415" s="1">
        <v>22.58</v>
      </c>
      <c r="G415" s="1">
        <v>22.6</v>
      </c>
      <c r="H415" s="2">
        <v>47.4</v>
      </c>
      <c r="I415" s="2">
        <v>27.3</v>
      </c>
      <c r="J415" s="2">
        <v>77.8</v>
      </c>
      <c r="K415" s="2">
        <v>77.3</v>
      </c>
      <c r="L415">
        <f>SUMIFS(US!B:B,US!$D:$D,YEAR(daily!$A415),US!$E:$E,MONTH(daily!$A415))</f>
        <v>9130</v>
      </c>
      <c r="M415">
        <f>SUMIFS(US!C:C,US!$D:$D,YEAR(daily!$A415),US!$E:$E,MONTH(daily!$A415))</f>
        <v>19824</v>
      </c>
      <c r="N415">
        <f>SUMIFS(COT!E:E,COT!$A:$A,YEAR(daily!$A415),COT!$B:$B,WEEKNUM(daily!$A415))</f>
        <v>414095</v>
      </c>
      <c r="O415">
        <f>SUMIFS(COT!F:F,COT!$A:$A,YEAR(daily!$A415),COT!$B:$B,WEEKNUM(daily!$A415))</f>
        <v>19542</v>
      </c>
      <c r="P415">
        <f>SUMIFS(COT!G:G,COT!$A:$A,YEAR(daily!$A415),COT!$B:$B,WEEKNUM(daily!$A415))</f>
        <v>56906</v>
      </c>
      <c r="Q415">
        <f>SUMIFS(COT!H:H,COT!$A:$A,YEAR(daily!$A415),COT!$B:$B,WEEKNUM(daily!$A415))</f>
        <v>29896</v>
      </c>
      <c r="R415">
        <f>SUMIFS(COT!I:I,COT!$A:$A,YEAR(daily!$A415),COT!$B:$B,WEEKNUM(daily!$A415))</f>
        <v>330380</v>
      </c>
      <c r="S415">
        <f>SUMIFS(COT!J:J,COT!$A:$A,YEAR(daily!$A415),COT!$B:$B,WEEKNUM(daily!$A415))</f>
        <v>280597</v>
      </c>
      <c r="T415">
        <f>SUMIFS(COT!K:K,COT!$A:$A,YEAR(daily!$A415),COT!$B:$B,WEEKNUM(daily!$A415))</f>
        <v>34277</v>
      </c>
      <c r="U415">
        <f>SUMIFS(COT!L:L,COT!$A:$A,YEAR(daily!$A415),COT!$B:$B,WEEKNUM(daily!$A415))</f>
        <v>46696</v>
      </c>
      <c r="V415">
        <f>SUMIFS(COT!M:M,COT!$A:$A,YEAR(daily!$A415),COT!$B:$B,WEEKNUM(daily!$A415))</f>
        <v>24</v>
      </c>
      <c r="W415">
        <f>SUMIFS(COT!N:N,COT!$A:$A,YEAR(daily!$A415),COT!$B:$B,WEEKNUM(daily!$A415))</f>
        <v>38</v>
      </c>
      <c r="X415">
        <f>SUMIFS(COT!O:O,COT!$A:$A,YEAR(daily!$A415),COT!$B:$B,WEEKNUM(daily!$A415))</f>
        <v>32</v>
      </c>
      <c r="Y415">
        <f>SUMIFS(COT!P:P,COT!$A:$A,YEAR(daily!$A415),COT!$B:$B,WEEKNUM(daily!$A415))</f>
        <v>68</v>
      </c>
      <c r="Z415">
        <f>SUMIFS(COT!Q:Q,COT!$A:$A,YEAR(daily!$A415),COT!$B:$B,WEEKNUM(daily!$A415))</f>
        <v>71</v>
      </c>
      <c r="AA415">
        <f>SUMIFS(Saudi!B:B,Saudi!$A:$A,YEAR(daily!$A415))</f>
        <v>228.1</v>
      </c>
      <c r="AB415">
        <f>SUMIFS(Saudi!C:C,Saudi!$A:$A,YEAR(daily!$A415))</f>
        <v>255.071</v>
      </c>
      <c r="AC415">
        <f>SUMIFS(Saudi!F:F,Saudi!$A:$A,YEAR(daily!$A415))</f>
        <v>3342115</v>
      </c>
      <c r="AD415">
        <f>SUMIFS(Saudi!G:G,Saudi!$A:$A,YEAR(daily!$A415))</f>
        <v>25.930138412250688</v>
      </c>
      <c r="AE415">
        <f>SUMIFS(Saudi!H:H,Saudi!$A:$A,YEAR(daily!$A415))</f>
        <v>86661504.539659202</v>
      </c>
      <c r="AF415" s="5">
        <f t="shared" si="12"/>
        <v>10</v>
      </c>
      <c r="AG415" s="5">
        <f t="shared" si="13"/>
        <v>2001</v>
      </c>
    </row>
    <row r="416" spans="1:33">
      <c r="A416" s="3">
        <v>37189</v>
      </c>
      <c r="B416" s="1">
        <v>145045</v>
      </c>
      <c r="C416" s="1">
        <v>21866</v>
      </c>
      <c r="D416" s="1">
        <v>19928</v>
      </c>
      <c r="E416" s="1">
        <v>22.01</v>
      </c>
      <c r="F416" s="1">
        <v>22.29</v>
      </c>
      <c r="G416" s="1">
        <v>22.31</v>
      </c>
      <c r="H416" s="2">
        <v>47.4</v>
      </c>
      <c r="I416" s="2">
        <v>27.3</v>
      </c>
      <c r="J416" s="2">
        <v>77.8</v>
      </c>
      <c r="K416" s="2">
        <v>77.3</v>
      </c>
      <c r="L416">
        <f>SUMIFS(US!B:B,US!$D:$D,YEAR(daily!$A416),US!$E:$E,MONTH(daily!$A416))</f>
        <v>9130</v>
      </c>
      <c r="M416">
        <f>SUMIFS(US!C:C,US!$D:$D,YEAR(daily!$A416),US!$E:$E,MONTH(daily!$A416))</f>
        <v>19824</v>
      </c>
      <c r="N416">
        <f>SUMIFS(COT!E:E,COT!$A:$A,YEAR(daily!$A416),COT!$B:$B,WEEKNUM(daily!$A416))</f>
        <v>414095</v>
      </c>
      <c r="O416">
        <f>SUMIFS(COT!F:F,COT!$A:$A,YEAR(daily!$A416),COT!$B:$B,WEEKNUM(daily!$A416))</f>
        <v>19542</v>
      </c>
      <c r="P416">
        <f>SUMIFS(COT!G:G,COT!$A:$A,YEAR(daily!$A416),COT!$B:$B,WEEKNUM(daily!$A416))</f>
        <v>56906</v>
      </c>
      <c r="Q416">
        <f>SUMIFS(COT!H:H,COT!$A:$A,YEAR(daily!$A416),COT!$B:$B,WEEKNUM(daily!$A416))</f>
        <v>29896</v>
      </c>
      <c r="R416">
        <f>SUMIFS(COT!I:I,COT!$A:$A,YEAR(daily!$A416),COT!$B:$B,WEEKNUM(daily!$A416))</f>
        <v>330380</v>
      </c>
      <c r="S416">
        <f>SUMIFS(COT!J:J,COT!$A:$A,YEAR(daily!$A416),COT!$B:$B,WEEKNUM(daily!$A416))</f>
        <v>280597</v>
      </c>
      <c r="T416">
        <f>SUMIFS(COT!K:K,COT!$A:$A,YEAR(daily!$A416),COT!$B:$B,WEEKNUM(daily!$A416))</f>
        <v>34277</v>
      </c>
      <c r="U416">
        <f>SUMIFS(COT!L:L,COT!$A:$A,YEAR(daily!$A416),COT!$B:$B,WEEKNUM(daily!$A416))</f>
        <v>46696</v>
      </c>
      <c r="V416">
        <f>SUMIFS(COT!M:M,COT!$A:$A,YEAR(daily!$A416),COT!$B:$B,WEEKNUM(daily!$A416))</f>
        <v>24</v>
      </c>
      <c r="W416">
        <f>SUMIFS(COT!N:N,COT!$A:$A,YEAR(daily!$A416),COT!$B:$B,WEEKNUM(daily!$A416))</f>
        <v>38</v>
      </c>
      <c r="X416">
        <f>SUMIFS(COT!O:O,COT!$A:$A,YEAR(daily!$A416),COT!$B:$B,WEEKNUM(daily!$A416))</f>
        <v>32</v>
      </c>
      <c r="Y416">
        <f>SUMIFS(COT!P:P,COT!$A:$A,YEAR(daily!$A416),COT!$B:$B,WEEKNUM(daily!$A416))</f>
        <v>68</v>
      </c>
      <c r="Z416">
        <f>SUMIFS(COT!Q:Q,COT!$A:$A,YEAR(daily!$A416),COT!$B:$B,WEEKNUM(daily!$A416))</f>
        <v>71</v>
      </c>
      <c r="AA416">
        <f>SUMIFS(Saudi!B:B,Saudi!$A:$A,YEAR(daily!$A416))</f>
        <v>228.1</v>
      </c>
      <c r="AB416">
        <f>SUMIFS(Saudi!C:C,Saudi!$A:$A,YEAR(daily!$A416))</f>
        <v>255.071</v>
      </c>
      <c r="AC416">
        <f>SUMIFS(Saudi!F:F,Saudi!$A:$A,YEAR(daily!$A416))</f>
        <v>3342115</v>
      </c>
      <c r="AD416">
        <f>SUMIFS(Saudi!G:G,Saudi!$A:$A,YEAR(daily!$A416))</f>
        <v>25.930138412250688</v>
      </c>
      <c r="AE416">
        <f>SUMIFS(Saudi!H:H,Saudi!$A:$A,YEAR(daily!$A416))</f>
        <v>86661504.539659202</v>
      </c>
      <c r="AF416" s="5">
        <f t="shared" si="12"/>
        <v>10</v>
      </c>
      <c r="AG416" s="5">
        <f t="shared" si="13"/>
        <v>2001</v>
      </c>
    </row>
    <row r="417" spans="1:33">
      <c r="A417" s="3">
        <v>37190</v>
      </c>
      <c r="B417" s="1">
        <v>146897</v>
      </c>
      <c r="C417" s="1">
        <v>22608</v>
      </c>
      <c r="D417" s="1">
        <v>19640</v>
      </c>
      <c r="E417" s="1">
        <v>22.03</v>
      </c>
      <c r="F417" s="1">
        <v>22.31</v>
      </c>
      <c r="G417" s="1">
        <v>22.32</v>
      </c>
      <c r="H417" s="2">
        <v>47.4</v>
      </c>
      <c r="I417" s="2">
        <v>27.3</v>
      </c>
      <c r="J417" s="2">
        <v>77.8</v>
      </c>
      <c r="K417" s="2">
        <v>77.3</v>
      </c>
      <c r="L417">
        <f>SUMIFS(US!B:B,US!$D:$D,YEAR(daily!$A417),US!$E:$E,MONTH(daily!$A417))</f>
        <v>9130</v>
      </c>
      <c r="M417">
        <f>SUMIFS(US!C:C,US!$D:$D,YEAR(daily!$A417),US!$E:$E,MONTH(daily!$A417))</f>
        <v>19824</v>
      </c>
      <c r="N417">
        <f>SUMIFS(COT!E:E,COT!$A:$A,YEAR(daily!$A417),COT!$B:$B,WEEKNUM(daily!$A417))</f>
        <v>414095</v>
      </c>
      <c r="O417">
        <f>SUMIFS(COT!F:F,COT!$A:$A,YEAR(daily!$A417),COT!$B:$B,WEEKNUM(daily!$A417))</f>
        <v>19542</v>
      </c>
      <c r="P417">
        <f>SUMIFS(COT!G:G,COT!$A:$A,YEAR(daily!$A417),COT!$B:$B,WEEKNUM(daily!$A417))</f>
        <v>56906</v>
      </c>
      <c r="Q417">
        <f>SUMIFS(COT!H:H,COT!$A:$A,YEAR(daily!$A417),COT!$B:$B,WEEKNUM(daily!$A417))</f>
        <v>29896</v>
      </c>
      <c r="R417">
        <f>SUMIFS(COT!I:I,COT!$A:$A,YEAR(daily!$A417),COT!$B:$B,WEEKNUM(daily!$A417))</f>
        <v>330380</v>
      </c>
      <c r="S417">
        <f>SUMIFS(COT!J:J,COT!$A:$A,YEAR(daily!$A417),COT!$B:$B,WEEKNUM(daily!$A417))</f>
        <v>280597</v>
      </c>
      <c r="T417">
        <f>SUMIFS(COT!K:K,COT!$A:$A,YEAR(daily!$A417),COT!$B:$B,WEEKNUM(daily!$A417))</f>
        <v>34277</v>
      </c>
      <c r="U417">
        <f>SUMIFS(COT!L:L,COT!$A:$A,YEAR(daily!$A417),COT!$B:$B,WEEKNUM(daily!$A417))</f>
        <v>46696</v>
      </c>
      <c r="V417">
        <f>SUMIFS(COT!M:M,COT!$A:$A,YEAR(daily!$A417),COT!$B:$B,WEEKNUM(daily!$A417))</f>
        <v>24</v>
      </c>
      <c r="W417">
        <f>SUMIFS(COT!N:N,COT!$A:$A,YEAR(daily!$A417),COT!$B:$B,WEEKNUM(daily!$A417))</f>
        <v>38</v>
      </c>
      <c r="X417">
        <f>SUMIFS(COT!O:O,COT!$A:$A,YEAR(daily!$A417),COT!$B:$B,WEEKNUM(daily!$A417))</f>
        <v>32</v>
      </c>
      <c r="Y417">
        <f>SUMIFS(COT!P:P,COT!$A:$A,YEAR(daily!$A417),COT!$B:$B,WEEKNUM(daily!$A417))</f>
        <v>68</v>
      </c>
      <c r="Z417">
        <f>SUMIFS(COT!Q:Q,COT!$A:$A,YEAR(daily!$A417),COT!$B:$B,WEEKNUM(daily!$A417))</f>
        <v>71</v>
      </c>
      <c r="AA417">
        <f>SUMIFS(Saudi!B:B,Saudi!$A:$A,YEAR(daily!$A417))</f>
        <v>228.1</v>
      </c>
      <c r="AB417">
        <f>SUMIFS(Saudi!C:C,Saudi!$A:$A,YEAR(daily!$A417))</f>
        <v>255.071</v>
      </c>
      <c r="AC417">
        <f>SUMIFS(Saudi!F:F,Saudi!$A:$A,YEAR(daily!$A417))</f>
        <v>3342115</v>
      </c>
      <c r="AD417">
        <f>SUMIFS(Saudi!G:G,Saudi!$A:$A,YEAR(daily!$A417))</f>
        <v>25.930138412250688</v>
      </c>
      <c r="AE417">
        <f>SUMIFS(Saudi!H:H,Saudi!$A:$A,YEAR(daily!$A417))</f>
        <v>86661504.539659202</v>
      </c>
      <c r="AF417" s="5">
        <f t="shared" si="12"/>
        <v>10</v>
      </c>
      <c r="AG417" s="5">
        <f t="shared" si="13"/>
        <v>2001</v>
      </c>
    </row>
    <row r="418" spans="1:33">
      <c r="A418" s="3">
        <v>37193</v>
      </c>
      <c r="B418" s="1">
        <v>142882</v>
      </c>
      <c r="C418" s="1">
        <v>22429</v>
      </c>
      <c r="D418" s="1">
        <v>19774</v>
      </c>
      <c r="E418" s="1">
        <v>22.15</v>
      </c>
      <c r="F418" s="1">
        <v>22.38</v>
      </c>
      <c r="G418" s="1">
        <v>22.39</v>
      </c>
      <c r="H418" s="2">
        <v>47.4</v>
      </c>
      <c r="I418" s="2">
        <v>27.3</v>
      </c>
      <c r="J418" s="2">
        <v>77.8</v>
      </c>
      <c r="K418" s="2">
        <v>77.3</v>
      </c>
      <c r="L418">
        <f>SUMIFS(US!B:B,US!$D:$D,YEAR(daily!$A418),US!$E:$E,MONTH(daily!$A418))</f>
        <v>9130</v>
      </c>
      <c r="M418">
        <f>SUMIFS(US!C:C,US!$D:$D,YEAR(daily!$A418),US!$E:$E,MONTH(daily!$A418))</f>
        <v>19824</v>
      </c>
      <c r="N418">
        <f>SUMIFS(COT!E:E,COT!$A:$A,YEAR(daily!$A418),COT!$B:$B,WEEKNUM(daily!$A418))</f>
        <v>425944</v>
      </c>
      <c r="O418">
        <f>SUMIFS(COT!F:F,COT!$A:$A,YEAR(daily!$A418),COT!$B:$B,WEEKNUM(daily!$A418))</f>
        <v>18097</v>
      </c>
      <c r="P418">
        <f>SUMIFS(COT!G:G,COT!$A:$A,YEAR(daily!$A418),COT!$B:$B,WEEKNUM(daily!$A418))</f>
        <v>62773</v>
      </c>
      <c r="Q418">
        <f>SUMIFS(COT!H:H,COT!$A:$A,YEAR(daily!$A418),COT!$B:$B,WEEKNUM(daily!$A418))</f>
        <v>27360</v>
      </c>
      <c r="R418">
        <f>SUMIFS(COT!I:I,COT!$A:$A,YEAR(daily!$A418),COT!$B:$B,WEEKNUM(daily!$A418))</f>
        <v>345530</v>
      </c>
      <c r="S418">
        <f>SUMIFS(COT!J:J,COT!$A:$A,YEAR(daily!$A418),COT!$B:$B,WEEKNUM(daily!$A418))</f>
        <v>291406</v>
      </c>
      <c r="T418">
        <f>SUMIFS(COT!K:K,COT!$A:$A,YEAR(daily!$A418),COT!$B:$B,WEEKNUM(daily!$A418))</f>
        <v>34957</v>
      </c>
      <c r="U418">
        <f>SUMIFS(COT!L:L,COT!$A:$A,YEAR(daily!$A418),COT!$B:$B,WEEKNUM(daily!$A418))</f>
        <v>44405</v>
      </c>
      <c r="V418">
        <f>SUMIFS(COT!M:M,COT!$A:$A,YEAR(daily!$A418),COT!$B:$B,WEEKNUM(daily!$A418))</f>
        <v>23</v>
      </c>
      <c r="W418">
        <f>SUMIFS(COT!N:N,COT!$A:$A,YEAR(daily!$A418),COT!$B:$B,WEEKNUM(daily!$A418))</f>
        <v>42</v>
      </c>
      <c r="X418">
        <f>SUMIFS(COT!O:O,COT!$A:$A,YEAR(daily!$A418),COT!$B:$B,WEEKNUM(daily!$A418))</f>
        <v>32</v>
      </c>
      <c r="Y418">
        <f>SUMIFS(COT!P:P,COT!$A:$A,YEAR(daily!$A418),COT!$B:$B,WEEKNUM(daily!$A418))</f>
        <v>69</v>
      </c>
      <c r="Z418">
        <f>SUMIFS(COT!Q:Q,COT!$A:$A,YEAR(daily!$A418),COT!$B:$B,WEEKNUM(daily!$A418))</f>
        <v>70</v>
      </c>
      <c r="AA418">
        <f>SUMIFS(Saudi!B:B,Saudi!$A:$A,YEAR(daily!$A418))</f>
        <v>228.1</v>
      </c>
      <c r="AB418">
        <f>SUMIFS(Saudi!C:C,Saudi!$A:$A,YEAR(daily!$A418))</f>
        <v>255.071</v>
      </c>
      <c r="AC418">
        <f>SUMIFS(Saudi!F:F,Saudi!$A:$A,YEAR(daily!$A418))</f>
        <v>3342115</v>
      </c>
      <c r="AD418">
        <f>SUMIFS(Saudi!G:G,Saudi!$A:$A,YEAR(daily!$A418))</f>
        <v>25.930138412250688</v>
      </c>
      <c r="AE418">
        <f>SUMIFS(Saudi!H:H,Saudi!$A:$A,YEAR(daily!$A418))</f>
        <v>86661504.539659202</v>
      </c>
      <c r="AF418" s="5">
        <f t="shared" si="12"/>
        <v>10</v>
      </c>
      <c r="AG418" s="5">
        <f t="shared" si="13"/>
        <v>2001</v>
      </c>
    </row>
    <row r="419" spans="1:33">
      <c r="A419" s="3">
        <v>37194</v>
      </c>
      <c r="B419" s="1">
        <v>145650</v>
      </c>
      <c r="C419" s="1">
        <v>23163</v>
      </c>
      <c r="D419" s="1">
        <v>20205</v>
      </c>
      <c r="E419" s="1">
        <v>21.87</v>
      </c>
      <c r="F419" s="1">
        <v>22.07</v>
      </c>
      <c r="G419" s="1">
        <v>22.09</v>
      </c>
      <c r="H419" s="2">
        <v>47.4</v>
      </c>
      <c r="I419" s="2">
        <v>27.3</v>
      </c>
      <c r="J419" s="2">
        <v>77.8</v>
      </c>
      <c r="K419" s="2">
        <v>77.3</v>
      </c>
      <c r="L419">
        <f>SUMIFS(US!B:B,US!$D:$D,YEAR(daily!$A419),US!$E:$E,MONTH(daily!$A419))</f>
        <v>9130</v>
      </c>
      <c r="M419">
        <f>SUMIFS(US!C:C,US!$D:$D,YEAR(daily!$A419),US!$E:$E,MONTH(daily!$A419))</f>
        <v>19824</v>
      </c>
      <c r="N419">
        <f>SUMIFS(COT!E:E,COT!$A:$A,YEAR(daily!$A419),COT!$B:$B,WEEKNUM(daily!$A419))</f>
        <v>425944</v>
      </c>
      <c r="O419">
        <f>SUMIFS(COT!F:F,COT!$A:$A,YEAR(daily!$A419),COT!$B:$B,WEEKNUM(daily!$A419))</f>
        <v>18097</v>
      </c>
      <c r="P419">
        <f>SUMIFS(COT!G:G,COT!$A:$A,YEAR(daily!$A419),COT!$B:$B,WEEKNUM(daily!$A419))</f>
        <v>62773</v>
      </c>
      <c r="Q419">
        <f>SUMIFS(COT!H:H,COT!$A:$A,YEAR(daily!$A419),COT!$B:$B,WEEKNUM(daily!$A419))</f>
        <v>27360</v>
      </c>
      <c r="R419">
        <f>SUMIFS(COT!I:I,COT!$A:$A,YEAR(daily!$A419),COT!$B:$B,WEEKNUM(daily!$A419))</f>
        <v>345530</v>
      </c>
      <c r="S419">
        <f>SUMIFS(COT!J:J,COT!$A:$A,YEAR(daily!$A419),COT!$B:$B,WEEKNUM(daily!$A419))</f>
        <v>291406</v>
      </c>
      <c r="T419">
        <f>SUMIFS(COT!K:K,COT!$A:$A,YEAR(daily!$A419),COT!$B:$B,WEEKNUM(daily!$A419))</f>
        <v>34957</v>
      </c>
      <c r="U419">
        <f>SUMIFS(COT!L:L,COT!$A:$A,YEAR(daily!$A419),COT!$B:$B,WEEKNUM(daily!$A419))</f>
        <v>44405</v>
      </c>
      <c r="V419">
        <f>SUMIFS(COT!M:M,COT!$A:$A,YEAR(daily!$A419),COT!$B:$B,WEEKNUM(daily!$A419))</f>
        <v>23</v>
      </c>
      <c r="W419">
        <f>SUMIFS(COT!N:N,COT!$A:$A,YEAR(daily!$A419),COT!$B:$B,WEEKNUM(daily!$A419))</f>
        <v>42</v>
      </c>
      <c r="X419">
        <f>SUMIFS(COT!O:O,COT!$A:$A,YEAR(daily!$A419),COT!$B:$B,WEEKNUM(daily!$A419))</f>
        <v>32</v>
      </c>
      <c r="Y419">
        <f>SUMIFS(COT!P:P,COT!$A:$A,YEAR(daily!$A419),COT!$B:$B,WEEKNUM(daily!$A419))</f>
        <v>69</v>
      </c>
      <c r="Z419">
        <f>SUMIFS(COT!Q:Q,COT!$A:$A,YEAR(daily!$A419),COT!$B:$B,WEEKNUM(daily!$A419))</f>
        <v>70</v>
      </c>
      <c r="AA419">
        <f>SUMIFS(Saudi!B:B,Saudi!$A:$A,YEAR(daily!$A419))</f>
        <v>228.1</v>
      </c>
      <c r="AB419">
        <f>SUMIFS(Saudi!C:C,Saudi!$A:$A,YEAR(daily!$A419))</f>
        <v>255.071</v>
      </c>
      <c r="AC419">
        <f>SUMIFS(Saudi!F:F,Saudi!$A:$A,YEAR(daily!$A419))</f>
        <v>3342115</v>
      </c>
      <c r="AD419">
        <f>SUMIFS(Saudi!G:G,Saudi!$A:$A,YEAR(daily!$A419))</f>
        <v>25.930138412250688</v>
      </c>
      <c r="AE419">
        <f>SUMIFS(Saudi!H:H,Saudi!$A:$A,YEAR(daily!$A419))</f>
        <v>86661504.539659202</v>
      </c>
      <c r="AF419" s="5">
        <f t="shared" si="12"/>
        <v>10</v>
      </c>
      <c r="AG419" s="5">
        <f t="shared" si="13"/>
        <v>2001</v>
      </c>
    </row>
    <row r="420" spans="1:33">
      <c r="A420" s="3">
        <v>37195</v>
      </c>
      <c r="B420" s="1">
        <v>141938</v>
      </c>
      <c r="C420" s="1">
        <v>24169</v>
      </c>
      <c r="D420" s="1">
        <v>20390</v>
      </c>
      <c r="E420" s="1">
        <v>21.18</v>
      </c>
      <c r="F420" s="1">
        <v>21.46</v>
      </c>
      <c r="G420" s="1">
        <v>21.53</v>
      </c>
      <c r="H420" s="2">
        <v>47.4</v>
      </c>
      <c r="I420" s="2">
        <v>27.3</v>
      </c>
      <c r="J420" s="2">
        <v>77.8</v>
      </c>
      <c r="K420" s="2">
        <v>77.3</v>
      </c>
      <c r="L420">
        <f>SUMIFS(US!B:B,US!$D:$D,YEAR(daily!$A420),US!$E:$E,MONTH(daily!$A420))</f>
        <v>9130</v>
      </c>
      <c r="M420">
        <f>SUMIFS(US!C:C,US!$D:$D,YEAR(daily!$A420),US!$E:$E,MONTH(daily!$A420))</f>
        <v>19824</v>
      </c>
      <c r="N420">
        <f>SUMIFS(COT!E:E,COT!$A:$A,YEAR(daily!$A420),COT!$B:$B,WEEKNUM(daily!$A420))</f>
        <v>425944</v>
      </c>
      <c r="O420">
        <f>SUMIFS(COT!F:F,COT!$A:$A,YEAR(daily!$A420),COT!$B:$B,WEEKNUM(daily!$A420))</f>
        <v>18097</v>
      </c>
      <c r="P420">
        <f>SUMIFS(COT!G:G,COT!$A:$A,YEAR(daily!$A420),COT!$B:$B,WEEKNUM(daily!$A420))</f>
        <v>62773</v>
      </c>
      <c r="Q420">
        <f>SUMIFS(COT!H:H,COT!$A:$A,YEAR(daily!$A420),COT!$B:$B,WEEKNUM(daily!$A420))</f>
        <v>27360</v>
      </c>
      <c r="R420">
        <f>SUMIFS(COT!I:I,COT!$A:$A,YEAR(daily!$A420),COT!$B:$B,WEEKNUM(daily!$A420))</f>
        <v>345530</v>
      </c>
      <c r="S420">
        <f>SUMIFS(COT!J:J,COT!$A:$A,YEAR(daily!$A420),COT!$B:$B,WEEKNUM(daily!$A420))</f>
        <v>291406</v>
      </c>
      <c r="T420">
        <f>SUMIFS(COT!K:K,COT!$A:$A,YEAR(daily!$A420),COT!$B:$B,WEEKNUM(daily!$A420))</f>
        <v>34957</v>
      </c>
      <c r="U420">
        <f>SUMIFS(COT!L:L,COT!$A:$A,YEAR(daily!$A420),COT!$B:$B,WEEKNUM(daily!$A420))</f>
        <v>44405</v>
      </c>
      <c r="V420">
        <f>SUMIFS(COT!M:M,COT!$A:$A,YEAR(daily!$A420),COT!$B:$B,WEEKNUM(daily!$A420))</f>
        <v>23</v>
      </c>
      <c r="W420">
        <f>SUMIFS(COT!N:N,COT!$A:$A,YEAR(daily!$A420),COT!$B:$B,WEEKNUM(daily!$A420))</f>
        <v>42</v>
      </c>
      <c r="X420">
        <f>SUMIFS(COT!O:O,COT!$A:$A,YEAR(daily!$A420),COT!$B:$B,WEEKNUM(daily!$A420))</f>
        <v>32</v>
      </c>
      <c r="Y420">
        <f>SUMIFS(COT!P:P,COT!$A:$A,YEAR(daily!$A420),COT!$B:$B,WEEKNUM(daily!$A420))</f>
        <v>69</v>
      </c>
      <c r="Z420">
        <f>SUMIFS(COT!Q:Q,COT!$A:$A,YEAR(daily!$A420),COT!$B:$B,WEEKNUM(daily!$A420))</f>
        <v>70</v>
      </c>
      <c r="AA420">
        <f>SUMIFS(Saudi!B:B,Saudi!$A:$A,YEAR(daily!$A420))</f>
        <v>228.1</v>
      </c>
      <c r="AB420">
        <f>SUMIFS(Saudi!C:C,Saudi!$A:$A,YEAR(daily!$A420))</f>
        <v>255.071</v>
      </c>
      <c r="AC420">
        <f>SUMIFS(Saudi!F:F,Saudi!$A:$A,YEAR(daily!$A420))</f>
        <v>3342115</v>
      </c>
      <c r="AD420">
        <f>SUMIFS(Saudi!G:G,Saudi!$A:$A,YEAR(daily!$A420))</f>
        <v>25.930138412250688</v>
      </c>
      <c r="AE420">
        <f>SUMIFS(Saudi!H:H,Saudi!$A:$A,YEAR(daily!$A420))</f>
        <v>86661504.539659202</v>
      </c>
      <c r="AF420" s="5">
        <f t="shared" si="12"/>
        <v>10</v>
      </c>
      <c r="AG420" s="5">
        <f t="shared" si="13"/>
        <v>2001</v>
      </c>
    </row>
    <row r="421" spans="1:33">
      <c r="A421" s="3">
        <v>37196</v>
      </c>
      <c r="B421" s="1">
        <v>136758</v>
      </c>
      <c r="C421" s="1">
        <v>24916</v>
      </c>
      <c r="D421" s="1">
        <v>18837</v>
      </c>
      <c r="E421" s="1">
        <v>20.39</v>
      </c>
      <c r="F421" s="1">
        <v>20.75</v>
      </c>
      <c r="G421" s="1">
        <v>20.85</v>
      </c>
      <c r="H421" s="2">
        <v>47.4</v>
      </c>
      <c r="I421" s="2">
        <v>27.3</v>
      </c>
      <c r="J421" s="2">
        <v>77.8</v>
      </c>
      <c r="K421" s="2">
        <v>77.3</v>
      </c>
      <c r="L421">
        <f>SUMIFS(US!B:B,US!$D:$D,YEAR(daily!$A421),US!$E:$E,MONTH(daily!$A421))</f>
        <v>9241</v>
      </c>
      <c r="M421">
        <f>SUMIFS(US!C:C,US!$D:$D,YEAR(daily!$A421),US!$E:$E,MONTH(daily!$A421))</f>
        <v>19396</v>
      </c>
      <c r="N421">
        <f>SUMIFS(COT!E:E,COT!$A:$A,YEAR(daily!$A421),COT!$B:$B,WEEKNUM(daily!$A421))</f>
        <v>425944</v>
      </c>
      <c r="O421">
        <f>SUMIFS(COT!F:F,COT!$A:$A,YEAR(daily!$A421),COT!$B:$B,WEEKNUM(daily!$A421))</f>
        <v>18097</v>
      </c>
      <c r="P421">
        <f>SUMIFS(COT!G:G,COT!$A:$A,YEAR(daily!$A421),COT!$B:$B,WEEKNUM(daily!$A421))</f>
        <v>62773</v>
      </c>
      <c r="Q421">
        <f>SUMIFS(COT!H:H,COT!$A:$A,YEAR(daily!$A421),COT!$B:$B,WEEKNUM(daily!$A421))</f>
        <v>27360</v>
      </c>
      <c r="R421">
        <f>SUMIFS(COT!I:I,COT!$A:$A,YEAR(daily!$A421),COT!$B:$B,WEEKNUM(daily!$A421))</f>
        <v>345530</v>
      </c>
      <c r="S421">
        <f>SUMIFS(COT!J:J,COT!$A:$A,YEAR(daily!$A421),COT!$B:$B,WEEKNUM(daily!$A421))</f>
        <v>291406</v>
      </c>
      <c r="T421">
        <f>SUMIFS(COT!K:K,COT!$A:$A,YEAR(daily!$A421),COT!$B:$B,WEEKNUM(daily!$A421))</f>
        <v>34957</v>
      </c>
      <c r="U421">
        <f>SUMIFS(COT!L:L,COT!$A:$A,YEAR(daily!$A421),COT!$B:$B,WEEKNUM(daily!$A421))</f>
        <v>44405</v>
      </c>
      <c r="V421">
        <f>SUMIFS(COT!M:M,COT!$A:$A,YEAR(daily!$A421),COT!$B:$B,WEEKNUM(daily!$A421))</f>
        <v>23</v>
      </c>
      <c r="W421">
        <f>SUMIFS(COT!N:N,COT!$A:$A,YEAR(daily!$A421),COT!$B:$B,WEEKNUM(daily!$A421))</f>
        <v>42</v>
      </c>
      <c r="X421">
        <f>SUMIFS(COT!O:O,COT!$A:$A,YEAR(daily!$A421),COT!$B:$B,WEEKNUM(daily!$A421))</f>
        <v>32</v>
      </c>
      <c r="Y421">
        <f>SUMIFS(COT!P:P,COT!$A:$A,YEAR(daily!$A421),COT!$B:$B,WEEKNUM(daily!$A421))</f>
        <v>69</v>
      </c>
      <c r="Z421">
        <f>SUMIFS(COT!Q:Q,COT!$A:$A,YEAR(daily!$A421),COT!$B:$B,WEEKNUM(daily!$A421))</f>
        <v>70</v>
      </c>
      <c r="AA421">
        <f>SUMIFS(Saudi!B:B,Saudi!$A:$A,YEAR(daily!$A421))</f>
        <v>228.1</v>
      </c>
      <c r="AB421">
        <f>SUMIFS(Saudi!C:C,Saudi!$A:$A,YEAR(daily!$A421))</f>
        <v>255.071</v>
      </c>
      <c r="AC421">
        <f>SUMIFS(Saudi!F:F,Saudi!$A:$A,YEAR(daily!$A421))</f>
        <v>3342115</v>
      </c>
      <c r="AD421">
        <f>SUMIFS(Saudi!G:G,Saudi!$A:$A,YEAR(daily!$A421))</f>
        <v>25.930138412250688</v>
      </c>
      <c r="AE421">
        <f>SUMIFS(Saudi!H:H,Saudi!$A:$A,YEAR(daily!$A421))</f>
        <v>86661504.539659202</v>
      </c>
      <c r="AF421" s="5">
        <f t="shared" si="12"/>
        <v>11</v>
      </c>
      <c r="AG421" s="5">
        <f t="shared" si="13"/>
        <v>2001</v>
      </c>
    </row>
    <row r="422" spans="1:33">
      <c r="A422" s="3">
        <v>37197</v>
      </c>
      <c r="B422" s="1">
        <v>139974</v>
      </c>
      <c r="C422" s="1">
        <v>25436</v>
      </c>
      <c r="D422" s="1">
        <v>20221</v>
      </c>
      <c r="E422" s="1">
        <v>20.18</v>
      </c>
      <c r="F422" s="1">
        <v>20.59</v>
      </c>
      <c r="G422" s="1">
        <v>20.75</v>
      </c>
      <c r="H422" s="2">
        <v>47.4</v>
      </c>
      <c r="I422" s="2">
        <v>27.3</v>
      </c>
      <c r="J422" s="2">
        <v>77.8</v>
      </c>
      <c r="K422" s="2">
        <v>77.3</v>
      </c>
      <c r="L422">
        <f>SUMIFS(US!B:B,US!$D:$D,YEAR(daily!$A422),US!$E:$E,MONTH(daily!$A422))</f>
        <v>9241</v>
      </c>
      <c r="M422">
        <f>SUMIFS(US!C:C,US!$D:$D,YEAR(daily!$A422),US!$E:$E,MONTH(daily!$A422))</f>
        <v>19396</v>
      </c>
      <c r="N422">
        <f>SUMIFS(COT!E:E,COT!$A:$A,YEAR(daily!$A422),COT!$B:$B,WEEKNUM(daily!$A422))</f>
        <v>425944</v>
      </c>
      <c r="O422">
        <f>SUMIFS(COT!F:F,COT!$A:$A,YEAR(daily!$A422),COT!$B:$B,WEEKNUM(daily!$A422))</f>
        <v>18097</v>
      </c>
      <c r="P422">
        <f>SUMIFS(COT!G:G,COT!$A:$A,YEAR(daily!$A422),COT!$B:$B,WEEKNUM(daily!$A422))</f>
        <v>62773</v>
      </c>
      <c r="Q422">
        <f>SUMIFS(COT!H:H,COT!$A:$A,YEAR(daily!$A422),COT!$B:$B,WEEKNUM(daily!$A422))</f>
        <v>27360</v>
      </c>
      <c r="R422">
        <f>SUMIFS(COT!I:I,COT!$A:$A,YEAR(daily!$A422),COT!$B:$B,WEEKNUM(daily!$A422))</f>
        <v>345530</v>
      </c>
      <c r="S422">
        <f>SUMIFS(COT!J:J,COT!$A:$A,YEAR(daily!$A422),COT!$B:$B,WEEKNUM(daily!$A422))</f>
        <v>291406</v>
      </c>
      <c r="T422">
        <f>SUMIFS(COT!K:K,COT!$A:$A,YEAR(daily!$A422),COT!$B:$B,WEEKNUM(daily!$A422))</f>
        <v>34957</v>
      </c>
      <c r="U422">
        <f>SUMIFS(COT!L:L,COT!$A:$A,YEAR(daily!$A422),COT!$B:$B,WEEKNUM(daily!$A422))</f>
        <v>44405</v>
      </c>
      <c r="V422">
        <f>SUMIFS(COT!M:M,COT!$A:$A,YEAR(daily!$A422),COT!$B:$B,WEEKNUM(daily!$A422))</f>
        <v>23</v>
      </c>
      <c r="W422">
        <f>SUMIFS(COT!N:N,COT!$A:$A,YEAR(daily!$A422),COT!$B:$B,WEEKNUM(daily!$A422))</f>
        <v>42</v>
      </c>
      <c r="X422">
        <f>SUMIFS(COT!O:O,COT!$A:$A,YEAR(daily!$A422),COT!$B:$B,WEEKNUM(daily!$A422))</f>
        <v>32</v>
      </c>
      <c r="Y422">
        <f>SUMIFS(COT!P:P,COT!$A:$A,YEAR(daily!$A422),COT!$B:$B,WEEKNUM(daily!$A422))</f>
        <v>69</v>
      </c>
      <c r="Z422">
        <f>SUMIFS(COT!Q:Q,COT!$A:$A,YEAR(daily!$A422),COT!$B:$B,WEEKNUM(daily!$A422))</f>
        <v>70</v>
      </c>
      <c r="AA422">
        <f>SUMIFS(Saudi!B:B,Saudi!$A:$A,YEAR(daily!$A422))</f>
        <v>228.1</v>
      </c>
      <c r="AB422">
        <f>SUMIFS(Saudi!C:C,Saudi!$A:$A,YEAR(daily!$A422))</f>
        <v>255.071</v>
      </c>
      <c r="AC422">
        <f>SUMIFS(Saudi!F:F,Saudi!$A:$A,YEAR(daily!$A422))</f>
        <v>3342115</v>
      </c>
      <c r="AD422">
        <f>SUMIFS(Saudi!G:G,Saudi!$A:$A,YEAR(daily!$A422))</f>
        <v>25.930138412250688</v>
      </c>
      <c r="AE422">
        <f>SUMIFS(Saudi!H:H,Saudi!$A:$A,YEAR(daily!$A422))</f>
        <v>86661504.539659202</v>
      </c>
      <c r="AF422" s="5">
        <f t="shared" si="12"/>
        <v>11</v>
      </c>
      <c r="AG422" s="5">
        <f t="shared" si="13"/>
        <v>2001</v>
      </c>
    </row>
    <row r="423" spans="1:33">
      <c r="A423" s="3">
        <v>37200</v>
      </c>
      <c r="B423" s="1">
        <v>139675</v>
      </c>
      <c r="C423" s="1">
        <v>27798</v>
      </c>
      <c r="D423" s="1">
        <v>20538</v>
      </c>
      <c r="E423" s="1">
        <v>20.02</v>
      </c>
      <c r="F423" s="1">
        <v>20.399999999999999</v>
      </c>
      <c r="G423" s="1">
        <v>20.54</v>
      </c>
      <c r="H423" s="2">
        <v>47.4</v>
      </c>
      <c r="I423" s="2">
        <v>27.3</v>
      </c>
      <c r="J423" s="2">
        <v>77.8</v>
      </c>
      <c r="K423" s="2">
        <v>77.3</v>
      </c>
      <c r="L423">
        <f>SUMIFS(US!B:B,US!$D:$D,YEAR(daily!$A423),US!$E:$E,MONTH(daily!$A423))</f>
        <v>9241</v>
      </c>
      <c r="M423">
        <f>SUMIFS(US!C:C,US!$D:$D,YEAR(daily!$A423),US!$E:$E,MONTH(daily!$A423))</f>
        <v>19396</v>
      </c>
      <c r="N423">
        <f>SUMIFS(COT!E:E,COT!$A:$A,YEAR(daily!$A423),COT!$B:$B,WEEKNUM(daily!$A423))</f>
        <v>445708</v>
      </c>
      <c r="O423">
        <f>SUMIFS(COT!F:F,COT!$A:$A,YEAR(daily!$A423),COT!$B:$B,WEEKNUM(daily!$A423))</f>
        <v>13548</v>
      </c>
      <c r="P423">
        <f>SUMIFS(COT!G:G,COT!$A:$A,YEAR(daily!$A423),COT!$B:$B,WEEKNUM(daily!$A423))</f>
        <v>77863</v>
      </c>
      <c r="Q423">
        <f>SUMIFS(COT!H:H,COT!$A:$A,YEAR(daily!$A423),COT!$B:$B,WEEKNUM(daily!$A423))</f>
        <v>30603</v>
      </c>
      <c r="R423">
        <f>SUMIFS(COT!I:I,COT!$A:$A,YEAR(daily!$A423),COT!$B:$B,WEEKNUM(daily!$A423))</f>
        <v>363448</v>
      </c>
      <c r="S423">
        <f>SUMIFS(COT!J:J,COT!$A:$A,YEAR(daily!$A423),COT!$B:$B,WEEKNUM(daily!$A423))</f>
        <v>291548</v>
      </c>
      <c r="T423">
        <f>SUMIFS(COT!K:K,COT!$A:$A,YEAR(daily!$A423),COT!$B:$B,WEEKNUM(daily!$A423))</f>
        <v>38109</v>
      </c>
      <c r="U423">
        <f>SUMIFS(COT!L:L,COT!$A:$A,YEAR(daily!$A423),COT!$B:$B,WEEKNUM(daily!$A423))</f>
        <v>45694</v>
      </c>
      <c r="V423">
        <f>SUMIFS(COT!M:M,COT!$A:$A,YEAR(daily!$A423),COT!$B:$B,WEEKNUM(daily!$A423))</f>
        <v>22</v>
      </c>
      <c r="W423">
        <f>SUMIFS(COT!N:N,COT!$A:$A,YEAR(daily!$A423),COT!$B:$B,WEEKNUM(daily!$A423))</f>
        <v>52</v>
      </c>
      <c r="X423">
        <f>SUMIFS(COT!O:O,COT!$A:$A,YEAR(daily!$A423),COT!$B:$B,WEEKNUM(daily!$A423))</f>
        <v>33</v>
      </c>
      <c r="Y423">
        <f>SUMIFS(COT!P:P,COT!$A:$A,YEAR(daily!$A423),COT!$B:$B,WEEKNUM(daily!$A423))</f>
        <v>75</v>
      </c>
      <c r="Z423">
        <f>SUMIFS(COT!Q:Q,COT!$A:$A,YEAR(daily!$A423),COT!$B:$B,WEEKNUM(daily!$A423))</f>
        <v>72</v>
      </c>
      <c r="AA423">
        <f>SUMIFS(Saudi!B:B,Saudi!$A:$A,YEAR(daily!$A423))</f>
        <v>228.1</v>
      </c>
      <c r="AB423">
        <f>SUMIFS(Saudi!C:C,Saudi!$A:$A,YEAR(daily!$A423))</f>
        <v>255.071</v>
      </c>
      <c r="AC423">
        <f>SUMIFS(Saudi!F:F,Saudi!$A:$A,YEAR(daily!$A423))</f>
        <v>3342115</v>
      </c>
      <c r="AD423">
        <f>SUMIFS(Saudi!G:G,Saudi!$A:$A,YEAR(daily!$A423))</f>
        <v>25.930138412250688</v>
      </c>
      <c r="AE423">
        <f>SUMIFS(Saudi!H:H,Saudi!$A:$A,YEAR(daily!$A423))</f>
        <v>86661504.539659202</v>
      </c>
      <c r="AF423" s="5">
        <f t="shared" si="12"/>
        <v>11</v>
      </c>
      <c r="AG423" s="5">
        <f t="shared" si="13"/>
        <v>2001</v>
      </c>
    </row>
    <row r="424" spans="1:33">
      <c r="A424" s="3">
        <v>37201</v>
      </c>
      <c r="B424" s="1">
        <v>136728</v>
      </c>
      <c r="C424" s="1">
        <v>27515</v>
      </c>
      <c r="D424" s="1">
        <v>20944</v>
      </c>
      <c r="E424" s="1">
        <v>19.920000000000002</v>
      </c>
      <c r="F424" s="1">
        <v>20.25</v>
      </c>
      <c r="G424" s="1">
        <v>20.37</v>
      </c>
      <c r="H424" s="2">
        <v>47.4</v>
      </c>
      <c r="I424" s="2">
        <v>27.3</v>
      </c>
      <c r="J424" s="2">
        <v>77.8</v>
      </c>
      <c r="K424" s="2">
        <v>77.3</v>
      </c>
      <c r="L424">
        <f>SUMIFS(US!B:B,US!$D:$D,YEAR(daily!$A424),US!$E:$E,MONTH(daily!$A424))</f>
        <v>9241</v>
      </c>
      <c r="M424">
        <f>SUMIFS(US!C:C,US!$D:$D,YEAR(daily!$A424),US!$E:$E,MONTH(daily!$A424))</f>
        <v>19396</v>
      </c>
      <c r="N424">
        <f>SUMIFS(COT!E:E,COT!$A:$A,YEAR(daily!$A424),COT!$B:$B,WEEKNUM(daily!$A424))</f>
        <v>445708</v>
      </c>
      <c r="O424">
        <f>SUMIFS(COT!F:F,COT!$A:$A,YEAR(daily!$A424),COT!$B:$B,WEEKNUM(daily!$A424))</f>
        <v>13548</v>
      </c>
      <c r="P424">
        <f>SUMIFS(COT!G:G,COT!$A:$A,YEAR(daily!$A424),COT!$B:$B,WEEKNUM(daily!$A424))</f>
        <v>77863</v>
      </c>
      <c r="Q424">
        <f>SUMIFS(COT!H:H,COT!$A:$A,YEAR(daily!$A424),COT!$B:$B,WEEKNUM(daily!$A424))</f>
        <v>30603</v>
      </c>
      <c r="R424">
        <f>SUMIFS(COT!I:I,COT!$A:$A,YEAR(daily!$A424),COT!$B:$B,WEEKNUM(daily!$A424))</f>
        <v>363448</v>
      </c>
      <c r="S424">
        <f>SUMIFS(COT!J:J,COT!$A:$A,YEAR(daily!$A424),COT!$B:$B,WEEKNUM(daily!$A424))</f>
        <v>291548</v>
      </c>
      <c r="T424">
        <f>SUMIFS(COT!K:K,COT!$A:$A,YEAR(daily!$A424),COT!$B:$B,WEEKNUM(daily!$A424))</f>
        <v>38109</v>
      </c>
      <c r="U424">
        <f>SUMIFS(COT!L:L,COT!$A:$A,YEAR(daily!$A424),COT!$B:$B,WEEKNUM(daily!$A424))</f>
        <v>45694</v>
      </c>
      <c r="V424">
        <f>SUMIFS(COT!M:M,COT!$A:$A,YEAR(daily!$A424),COT!$B:$B,WEEKNUM(daily!$A424))</f>
        <v>22</v>
      </c>
      <c r="W424">
        <f>SUMIFS(COT!N:N,COT!$A:$A,YEAR(daily!$A424),COT!$B:$B,WEEKNUM(daily!$A424))</f>
        <v>52</v>
      </c>
      <c r="X424">
        <f>SUMIFS(COT!O:O,COT!$A:$A,YEAR(daily!$A424),COT!$B:$B,WEEKNUM(daily!$A424))</f>
        <v>33</v>
      </c>
      <c r="Y424">
        <f>SUMIFS(COT!P:P,COT!$A:$A,YEAR(daily!$A424),COT!$B:$B,WEEKNUM(daily!$A424))</f>
        <v>75</v>
      </c>
      <c r="Z424">
        <f>SUMIFS(COT!Q:Q,COT!$A:$A,YEAR(daily!$A424),COT!$B:$B,WEEKNUM(daily!$A424))</f>
        <v>72</v>
      </c>
      <c r="AA424">
        <f>SUMIFS(Saudi!B:B,Saudi!$A:$A,YEAR(daily!$A424))</f>
        <v>228.1</v>
      </c>
      <c r="AB424">
        <f>SUMIFS(Saudi!C:C,Saudi!$A:$A,YEAR(daily!$A424))</f>
        <v>255.071</v>
      </c>
      <c r="AC424">
        <f>SUMIFS(Saudi!F:F,Saudi!$A:$A,YEAR(daily!$A424))</f>
        <v>3342115</v>
      </c>
      <c r="AD424">
        <f>SUMIFS(Saudi!G:G,Saudi!$A:$A,YEAR(daily!$A424))</f>
        <v>25.930138412250688</v>
      </c>
      <c r="AE424">
        <f>SUMIFS(Saudi!H:H,Saudi!$A:$A,YEAR(daily!$A424))</f>
        <v>86661504.539659202</v>
      </c>
      <c r="AF424" s="5">
        <f t="shared" si="12"/>
        <v>11</v>
      </c>
      <c r="AG424" s="5">
        <f t="shared" si="13"/>
        <v>2001</v>
      </c>
    </row>
    <row r="425" spans="1:33">
      <c r="A425" s="3">
        <v>37202</v>
      </c>
      <c r="B425" s="1">
        <v>129362</v>
      </c>
      <c r="C425" s="1">
        <v>27679</v>
      </c>
      <c r="D425" s="1">
        <v>21440</v>
      </c>
      <c r="E425" s="1">
        <v>20.09</v>
      </c>
      <c r="F425" s="1">
        <v>20.399999999999999</v>
      </c>
      <c r="G425" s="1">
        <v>20.49</v>
      </c>
      <c r="H425" s="2">
        <v>47.4</v>
      </c>
      <c r="I425" s="2">
        <v>27.3</v>
      </c>
      <c r="J425" s="2">
        <v>77.8</v>
      </c>
      <c r="K425" s="2">
        <v>77.3</v>
      </c>
      <c r="L425">
        <f>SUMIFS(US!B:B,US!$D:$D,YEAR(daily!$A425),US!$E:$E,MONTH(daily!$A425))</f>
        <v>9241</v>
      </c>
      <c r="M425">
        <f>SUMIFS(US!C:C,US!$D:$D,YEAR(daily!$A425),US!$E:$E,MONTH(daily!$A425))</f>
        <v>19396</v>
      </c>
      <c r="N425">
        <f>SUMIFS(COT!E:E,COT!$A:$A,YEAR(daily!$A425),COT!$B:$B,WEEKNUM(daily!$A425))</f>
        <v>445708</v>
      </c>
      <c r="O425">
        <f>SUMIFS(COT!F:F,COT!$A:$A,YEAR(daily!$A425),COT!$B:$B,WEEKNUM(daily!$A425))</f>
        <v>13548</v>
      </c>
      <c r="P425">
        <f>SUMIFS(COT!G:G,COT!$A:$A,YEAR(daily!$A425),COT!$B:$B,WEEKNUM(daily!$A425))</f>
        <v>77863</v>
      </c>
      <c r="Q425">
        <f>SUMIFS(COT!H:H,COT!$A:$A,YEAR(daily!$A425),COT!$B:$B,WEEKNUM(daily!$A425))</f>
        <v>30603</v>
      </c>
      <c r="R425">
        <f>SUMIFS(COT!I:I,COT!$A:$A,YEAR(daily!$A425),COT!$B:$B,WEEKNUM(daily!$A425))</f>
        <v>363448</v>
      </c>
      <c r="S425">
        <f>SUMIFS(COT!J:J,COT!$A:$A,YEAR(daily!$A425),COT!$B:$B,WEEKNUM(daily!$A425))</f>
        <v>291548</v>
      </c>
      <c r="T425">
        <f>SUMIFS(COT!K:K,COT!$A:$A,YEAR(daily!$A425),COT!$B:$B,WEEKNUM(daily!$A425))</f>
        <v>38109</v>
      </c>
      <c r="U425">
        <f>SUMIFS(COT!L:L,COT!$A:$A,YEAR(daily!$A425),COT!$B:$B,WEEKNUM(daily!$A425))</f>
        <v>45694</v>
      </c>
      <c r="V425">
        <f>SUMIFS(COT!M:M,COT!$A:$A,YEAR(daily!$A425),COT!$B:$B,WEEKNUM(daily!$A425))</f>
        <v>22</v>
      </c>
      <c r="W425">
        <f>SUMIFS(COT!N:N,COT!$A:$A,YEAR(daily!$A425),COT!$B:$B,WEEKNUM(daily!$A425))</f>
        <v>52</v>
      </c>
      <c r="X425">
        <f>SUMIFS(COT!O:O,COT!$A:$A,YEAR(daily!$A425),COT!$B:$B,WEEKNUM(daily!$A425))</f>
        <v>33</v>
      </c>
      <c r="Y425">
        <f>SUMIFS(COT!P:P,COT!$A:$A,YEAR(daily!$A425),COT!$B:$B,WEEKNUM(daily!$A425))</f>
        <v>75</v>
      </c>
      <c r="Z425">
        <f>SUMIFS(COT!Q:Q,COT!$A:$A,YEAR(daily!$A425),COT!$B:$B,WEEKNUM(daily!$A425))</f>
        <v>72</v>
      </c>
      <c r="AA425">
        <f>SUMIFS(Saudi!B:B,Saudi!$A:$A,YEAR(daily!$A425))</f>
        <v>228.1</v>
      </c>
      <c r="AB425">
        <f>SUMIFS(Saudi!C:C,Saudi!$A:$A,YEAR(daily!$A425))</f>
        <v>255.071</v>
      </c>
      <c r="AC425">
        <f>SUMIFS(Saudi!F:F,Saudi!$A:$A,YEAR(daily!$A425))</f>
        <v>3342115</v>
      </c>
      <c r="AD425">
        <f>SUMIFS(Saudi!G:G,Saudi!$A:$A,YEAR(daily!$A425))</f>
        <v>25.930138412250688</v>
      </c>
      <c r="AE425">
        <f>SUMIFS(Saudi!H:H,Saudi!$A:$A,YEAR(daily!$A425))</f>
        <v>86661504.539659202</v>
      </c>
      <c r="AF425" s="5">
        <f t="shared" si="12"/>
        <v>11</v>
      </c>
      <c r="AG425" s="5">
        <f t="shared" si="13"/>
        <v>2001</v>
      </c>
    </row>
    <row r="426" spans="1:33">
      <c r="A426" s="3">
        <v>37203</v>
      </c>
      <c r="B426" s="1">
        <v>121726</v>
      </c>
      <c r="C426" s="1">
        <v>29572</v>
      </c>
      <c r="D426" s="1">
        <v>21717</v>
      </c>
      <c r="E426" s="1">
        <v>21.17</v>
      </c>
      <c r="F426" s="1">
        <v>21.43</v>
      </c>
      <c r="G426" s="1">
        <v>21.45</v>
      </c>
      <c r="H426" s="2">
        <v>47.4</v>
      </c>
      <c r="I426" s="2">
        <v>27.3</v>
      </c>
      <c r="J426" s="2">
        <v>77.8</v>
      </c>
      <c r="K426" s="2">
        <v>77.3</v>
      </c>
      <c r="L426">
        <f>SUMIFS(US!B:B,US!$D:$D,YEAR(daily!$A426),US!$E:$E,MONTH(daily!$A426))</f>
        <v>9241</v>
      </c>
      <c r="M426">
        <f>SUMIFS(US!C:C,US!$D:$D,YEAR(daily!$A426),US!$E:$E,MONTH(daily!$A426))</f>
        <v>19396</v>
      </c>
      <c r="N426">
        <f>SUMIFS(COT!E:E,COT!$A:$A,YEAR(daily!$A426),COT!$B:$B,WEEKNUM(daily!$A426))</f>
        <v>445708</v>
      </c>
      <c r="O426">
        <f>SUMIFS(COT!F:F,COT!$A:$A,YEAR(daily!$A426),COT!$B:$B,WEEKNUM(daily!$A426))</f>
        <v>13548</v>
      </c>
      <c r="P426">
        <f>SUMIFS(COT!G:G,COT!$A:$A,YEAR(daily!$A426),COT!$B:$B,WEEKNUM(daily!$A426))</f>
        <v>77863</v>
      </c>
      <c r="Q426">
        <f>SUMIFS(COT!H:H,COT!$A:$A,YEAR(daily!$A426),COT!$B:$B,WEEKNUM(daily!$A426))</f>
        <v>30603</v>
      </c>
      <c r="R426">
        <f>SUMIFS(COT!I:I,COT!$A:$A,YEAR(daily!$A426),COT!$B:$B,WEEKNUM(daily!$A426))</f>
        <v>363448</v>
      </c>
      <c r="S426">
        <f>SUMIFS(COT!J:J,COT!$A:$A,YEAR(daily!$A426),COT!$B:$B,WEEKNUM(daily!$A426))</f>
        <v>291548</v>
      </c>
      <c r="T426">
        <f>SUMIFS(COT!K:K,COT!$A:$A,YEAR(daily!$A426),COT!$B:$B,WEEKNUM(daily!$A426))</f>
        <v>38109</v>
      </c>
      <c r="U426">
        <f>SUMIFS(COT!L:L,COT!$A:$A,YEAR(daily!$A426),COT!$B:$B,WEEKNUM(daily!$A426))</f>
        <v>45694</v>
      </c>
      <c r="V426">
        <f>SUMIFS(COT!M:M,COT!$A:$A,YEAR(daily!$A426),COT!$B:$B,WEEKNUM(daily!$A426))</f>
        <v>22</v>
      </c>
      <c r="W426">
        <f>SUMIFS(COT!N:N,COT!$A:$A,YEAR(daily!$A426),COT!$B:$B,WEEKNUM(daily!$A426))</f>
        <v>52</v>
      </c>
      <c r="X426">
        <f>SUMIFS(COT!O:O,COT!$A:$A,YEAR(daily!$A426),COT!$B:$B,WEEKNUM(daily!$A426))</f>
        <v>33</v>
      </c>
      <c r="Y426">
        <f>SUMIFS(COT!P:P,COT!$A:$A,YEAR(daily!$A426),COT!$B:$B,WEEKNUM(daily!$A426))</f>
        <v>75</v>
      </c>
      <c r="Z426">
        <f>SUMIFS(COT!Q:Q,COT!$A:$A,YEAR(daily!$A426),COT!$B:$B,WEEKNUM(daily!$A426))</f>
        <v>72</v>
      </c>
      <c r="AA426">
        <f>SUMIFS(Saudi!B:B,Saudi!$A:$A,YEAR(daily!$A426))</f>
        <v>228.1</v>
      </c>
      <c r="AB426">
        <f>SUMIFS(Saudi!C:C,Saudi!$A:$A,YEAR(daily!$A426))</f>
        <v>255.071</v>
      </c>
      <c r="AC426">
        <f>SUMIFS(Saudi!F:F,Saudi!$A:$A,YEAR(daily!$A426))</f>
        <v>3342115</v>
      </c>
      <c r="AD426">
        <f>SUMIFS(Saudi!G:G,Saudi!$A:$A,YEAR(daily!$A426))</f>
        <v>25.930138412250688</v>
      </c>
      <c r="AE426">
        <f>SUMIFS(Saudi!H:H,Saudi!$A:$A,YEAR(daily!$A426))</f>
        <v>86661504.539659202</v>
      </c>
      <c r="AF426" s="5">
        <f t="shared" si="12"/>
        <v>11</v>
      </c>
      <c r="AG426" s="5">
        <f t="shared" si="13"/>
        <v>2001</v>
      </c>
    </row>
    <row r="427" spans="1:33">
      <c r="A427" s="3">
        <v>37204</v>
      </c>
      <c r="B427" s="1">
        <v>114706</v>
      </c>
      <c r="C427" s="1">
        <v>31464</v>
      </c>
      <c r="D427" s="1">
        <v>23093</v>
      </c>
      <c r="E427" s="1">
        <v>22.22</v>
      </c>
      <c r="F427" s="1">
        <v>22.51</v>
      </c>
      <c r="G427" s="1">
        <v>22.48</v>
      </c>
      <c r="H427" s="2">
        <v>47.4</v>
      </c>
      <c r="I427" s="2">
        <v>27.3</v>
      </c>
      <c r="J427" s="2">
        <v>77.8</v>
      </c>
      <c r="K427" s="2">
        <v>77.3</v>
      </c>
      <c r="L427">
        <f>SUMIFS(US!B:B,US!$D:$D,YEAR(daily!$A427),US!$E:$E,MONTH(daily!$A427))</f>
        <v>9241</v>
      </c>
      <c r="M427">
        <f>SUMIFS(US!C:C,US!$D:$D,YEAR(daily!$A427),US!$E:$E,MONTH(daily!$A427))</f>
        <v>19396</v>
      </c>
      <c r="N427">
        <f>SUMIFS(COT!E:E,COT!$A:$A,YEAR(daily!$A427),COT!$B:$B,WEEKNUM(daily!$A427))</f>
        <v>445708</v>
      </c>
      <c r="O427">
        <f>SUMIFS(COT!F:F,COT!$A:$A,YEAR(daily!$A427),COT!$B:$B,WEEKNUM(daily!$A427))</f>
        <v>13548</v>
      </c>
      <c r="P427">
        <f>SUMIFS(COT!G:G,COT!$A:$A,YEAR(daily!$A427),COT!$B:$B,WEEKNUM(daily!$A427))</f>
        <v>77863</v>
      </c>
      <c r="Q427">
        <f>SUMIFS(COT!H:H,COT!$A:$A,YEAR(daily!$A427),COT!$B:$B,WEEKNUM(daily!$A427))</f>
        <v>30603</v>
      </c>
      <c r="R427">
        <f>SUMIFS(COT!I:I,COT!$A:$A,YEAR(daily!$A427),COT!$B:$B,WEEKNUM(daily!$A427))</f>
        <v>363448</v>
      </c>
      <c r="S427">
        <f>SUMIFS(COT!J:J,COT!$A:$A,YEAR(daily!$A427),COT!$B:$B,WEEKNUM(daily!$A427))</f>
        <v>291548</v>
      </c>
      <c r="T427">
        <f>SUMIFS(COT!K:K,COT!$A:$A,YEAR(daily!$A427),COT!$B:$B,WEEKNUM(daily!$A427))</f>
        <v>38109</v>
      </c>
      <c r="U427">
        <f>SUMIFS(COT!L:L,COT!$A:$A,YEAR(daily!$A427),COT!$B:$B,WEEKNUM(daily!$A427))</f>
        <v>45694</v>
      </c>
      <c r="V427">
        <f>SUMIFS(COT!M:M,COT!$A:$A,YEAR(daily!$A427),COT!$B:$B,WEEKNUM(daily!$A427))</f>
        <v>22</v>
      </c>
      <c r="W427">
        <f>SUMIFS(COT!N:N,COT!$A:$A,YEAR(daily!$A427),COT!$B:$B,WEEKNUM(daily!$A427))</f>
        <v>52</v>
      </c>
      <c r="X427">
        <f>SUMIFS(COT!O:O,COT!$A:$A,YEAR(daily!$A427),COT!$B:$B,WEEKNUM(daily!$A427))</f>
        <v>33</v>
      </c>
      <c r="Y427">
        <f>SUMIFS(COT!P:P,COT!$A:$A,YEAR(daily!$A427),COT!$B:$B,WEEKNUM(daily!$A427))</f>
        <v>75</v>
      </c>
      <c r="Z427">
        <f>SUMIFS(COT!Q:Q,COT!$A:$A,YEAR(daily!$A427),COT!$B:$B,WEEKNUM(daily!$A427))</f>
        <v>72</v>
      </c>
      <c r="AA427">
        <f>SUMIFS(Saudi!B:B,Saudi!$A:$A,YEAR(daily!$A427))</f>
        <v>228.1</v>
      </c>
      <c r="AB427">
        <f>SUMIFS(Saudi!C:C,Saudi!$A:$A,YEAR(daily!$A427))</f>
        <v>255.071</v>
      </c>
      <c r="AC427">
        <f>SUMIFS(Saudi!F:F,Saudi!$A:$A,YEAR(daily!$A427))</f>
        <v>3342115</v>
      </c>
      <c r="AD427">
        <f>SUMIFS(Saudi!G:G,Saudi!$A:$A,YEAR(daily!$A427))</f>
        <v>25.930138412250688</v>
      </c>
      <c r="AE427">
        <f>SUMIFS(Saudi!H:H,Saudi!$A:$A,YEAR(daily!$A427))</f>
        <v>86661504.539659202</v>
      </c>
      <c r="AF427" s="5">
        <f t="shared" si="12"/>
        <v>11</v>
      </c>
      <c r="AG427" s="5">
        <f t="shared" si="13"/>
        <v>2001</v>
      </c>
    </row>
    <row r="428" spans="1:33">
      <c r="A428" s="3">
        <v>37207</v>
      </c>
      <c r="B428" s="1">
        <v>105972</v>
      </c>
      <c r="C428" s="1">
        <v>33466</v>
      </c>
      <c r="D428" s="1">
        <v>24187</v>
      </c>
      <c r="E428" s="1">
        <v>21.23</v>
      </c>
      <c r="F428" s="1">
        <v>21.64</v>
      </c>
      <c r="G428" s="1">
        <v>21.66</v>
      </c>
      <c r="H428" s="2">
        <v>47.4</v>
      </c>
      <c r="I428" s="2">
        <v>27.3</v>
      </c>
      <c r="J428" s="2">
        <v>77.8</v>
      </c>
      <c r="K428" s="2">
        <v>77.3</v>
      </c>
      <c r="L428">
        <f>SUMIFS(US!B:B,US!$D:$D,YEAR(daily!$A428),US!$E:$E,MONTH(daily!$A428))</f>
        <v>9241</v>
      </c>
      <c r="M428">
        <f>SUMIFS(US!C:C,US!$D:$D,YEAR(daily!$A428),US!$E:$E,MONTH(daily!$A428))</f>
        <v>19396</v>
      </c>
      <c r="N428">
        <f>SUMIFS(COT!E:E,COT!$A:$A,YEAR(daily!$A428),COT!$B:$B,WEEKNUM(daily!$A428))</f>
        <v>461248</v>
      </c>
      <c r="O428">
        <f>SUMIFS(COT!F:F,COT!$A:$A,YEAR(daily!$A428),COT!$B:$B,WEEKNUM(daily!$A428))</f>
        <v>12701</v>
      </c>
      <c r="P428">
        <f>SUMIFS(COT!G:G,COT!$A:$A,YEAR(daily!$A428),COT!$B:$B,WEEKNUM(daily!$A428))</f>
        <v>75044</v>
      </c>
      <c r="Q428">
        <f>SUMIFS(COT!H:H,COT!$A:$A,YEAR(daily!$A428),COT!$B:$B,WEEKNUM(daily!$A428))</f>
        <v>33766</v>
      </c>
      <c r="R428">
        <f>SUMIFS(COT!I:I,COT!$A:$A,YEAR(daily!$A428),COT!$B:$B,WEEKNUM(daily!$A428))</f>
        <v>371106</v>
      </c>
      <c r="S428">
        <f>SUMIFS(COT!J:J,COT!$A:$A,YEAR(daily!$A428),COT!$B:$B,WEEKNUM(daily!$A428))</f>
        <v>304763</v>
      </c>
      <c r="T428">
        <f>SUMIFS(COT!K:K,COT!$A:$A,YEAR(daily!$A428),COT!$B:$B,WEEKNUM(daily!$A428))</f>
        <v>43675</v>
      </c>
      <c r="U428">
        <f>SUMIFS(COT!L:L,COT!$A:$A,YEAR(daily!$A428),COT!$B:$B,WEEKNUM(daily!$A428))</f>
        <v>47675</v>
      </c>
      <c r="V428">
        <f>SUMIFS(COT!M:M,COT!$A:$A,YEAR(daily!$A428),COT!$B:$B,WEEKNUM(daily!$A428))</f>
        <v>21</v>
      </c>
      <c r="W428">
        <f>SUMIFS(COT!N:N,COT!$A:$A,YEAR(daily!$A428),COT!$B:$B,WEEKNUM(daily!$A428))</f>
        <v>53</v>
      </c>
      <c r="X428">
        <f>SUMIFS(COT!O:O,COT!$A:$A,YEAR(daily!$A428),COT!$B:$B,WEEKNUM(daily!$A428))</f>
        <v>38</v>
      </c>
      <c r="Y428">
        <f>SUMIFS(COT!P:P,COT!$A:$A,YEAR(daily!$A428),COT!$B:$B,WEEKNUM(daily!$A428))</f>
        <v>75</v>
      </c>
      <c r="Z428">
        <f>SUMIFS(COT!Q:Q,COT!$A:$A,YEAR(daily!$A428),COT!$B:$B,WEEKNUM(daily!$A428))</f>
        <v>72</v>
      </c>
      <c r="AA428">
        <f>SUMIFS(Saudi!B:B,Saudi!$A:$A,YEAR(daily!$A428))</f>
        <v>228.1</v>
      </c>
      <c r="AB428">
        <f>SUMIFS(Saudi!C:C,Saudi!$A:$A,YEAR(daily!$A428))</f>
        <v>255.071</v>
      </c>
      <c r="AC428">
        <f>SUMIFS(Saudi!F:F,Saudi!$A:$A,YEAR(daily!$A428))</f>
        <v>3342115</v>
      </c>
      <c r="AD428">
        <f>SUMIFS(Saudi!G:G,Saudi!$A:$A,YEAR(daily!$A428))</f>
        <v>25.930138412250688</v>
      </c>
      <c r="AE428">
        <f>SUMIFS(Saudi!H:H,Saudi!$A:$A,YEAR(daily!$A428))</f>
        <v>86661504.539659202</v>
      </c>
      <c r="AF428" s="5">
        <f t="shared" si="12"/>
        <v>11</v>
      </c>
      <c r="AG428" s="5">
        <f t="shared" si="13"/>
        <v>2001</v>
      </c>
    </row>
    <row r="429" spans="1:33">
      <c r="A429" s="3">
        <v>37208</v>
      </c>
      <c r="B429" s="1">
        <v>103340</v>
      </c>
      <c r="C429" s="1">
        <v>34620</v>
      </c>
      <c r="D429" s="1">
        <v>24586</v>
      </c>
      <c r="E429" s="1">
        <v>21.67</v>
      </c>
      <c r="F429" s="1">
        <v>21.97</v>
      </c>
      <c r="G429" s="1">
        <v>21.97</v>
      </c>
      <c r="H429" s="2">
        <v>47.4</v>
      </c>
      <c r="I429" s="2">
        <v>27.3</v>
      </c>
      <c r="J429" s="2">
        <v>77.8</v>
      </c>
      <c r="K429" s="2">
        <v>77.3</v>
      </c>
      <c r="L429">
        <f>SUMIFS(US!B:B,US!$D:$D,YEAR(daily!$A429),US!$E:$E,MONTH(daily!$A429))</f>
        <v>9241</v>
      </c>
      <c r="M429">
        <f>SUMIFS(US!C:C,US!$D:$D,YEAR(daily!$A429),US!$E:$E,MONTH(daily!$A429))</f>
        <v>19396</v>
      </c>
      <c r="N429">
        <f>SUMIFS(COT!E:E,COT!$A:$A,YEAR(daily!$A429),COT!$B:$B,WEEKNUM(daily!$A429))</f>
        <v>461248</v>
      </c>
      <c r="O429">
        <f>SUMIFS(COT!F:F,COT!$A:$A,YEAR(daily!$A429),COT!$B:$B,WEEKNUM(daily!$A429))</f>
        <v>12701</v>
      </c>
      <c r="P429">
        <f>SUMIFS(COT!G:G,COT!$A:$A,YEAR(daily!$A429),COT!$B:$B,WEEKNUM(daily!$A429))</f>
        <v>75044</v>
      </c>
      <c r="Q429">
        <f>SUMIFS(COT!H:H,COT!$A:$A,YEAR(daily!$A429),COT!$B:$B,WEEKNUM(daily!$A429))</f>
        <v>33766</v>
      </c>
      <c r="R429">
        <f>SUMIFS(COT!I:I,COT!$A:$A,YEAR(daily!$A429),COT!$B:$B,WEEKNUM(daily!$A429))</f>
        <v>371106</v>
      </c>
      <c r="S429">
        <f>SUMIFS(COT!J:J,COT!$A:$A,YEAR(daily!$A429),COT!$B:$B,WEEKNUM(daily!$A429))</f>
        <v>304763</v>
      </c>
      <c r="T429">
        <f>SUMIFS(COT!K:K,COT!$A:$A,YEAR(daily!$A429),COT!$B:$B,WEEKNUM(daily!$A429))</f>
        <v>43675</v>
      </c>
      <c r="U429">
        <f>SUMIFS(COT!L:L,COT!$A:$A,YEAR(daily!$A429),COT!$B:$B,WEEKNUM(daily!$A429))</f>
        <v>47675</v>
      </c>
      <c r="V429">
        <f>SUMIFS(COT!M:M,COT!$A:$A,YEAR(daily!$A429),COT!$B:$B,WEEKNUM(daily!$A429))</f>
        <v>21</v>
      </c>
      <c r="W429">
        <f>SUMIFS(COT!N:N,COT!$A:$A,YEAR(daily!$A429),COT!$B:$B,WEEKNUM(daily!$A429))</f>
        <v>53</v>
      </c>
      <c r="X429">
        <f>SUMIFS(COT!O:O,COT!$A:$A,YEAR(daily!$A429),COT!$B:$B,WEEKNUM(daily!$A429))</f>
        <v>38</v>
      </c>
      <c r="Y429">
        <f>SUMIFS(COT!P:P,COT!$A:$A,YEAR(daily!$A429),COT!$B:$B,WEEKNUM(daily!$A429))</f>
        <v>75</v>
      </c>
      <c r="Z429">
        <f>SUMIFS(COT!Q:Q,COT!$A:$A,YEAR(daily!$A429),COT!$B:$B,WEEKNUM(daily!$A429))</f>
        <v>72</v>
      </c>
      <c r="AA429">
        <f>SUMIFS(Saudi!B:B,Saudi!$A:$A,YEAR(daily!$A429))</f>
        <v>228.1</v>
      </c>
      <c r="AB429">
        <f>SUMIFS(Saudi!C:C,Saudi!$A:$A,YEAR(daily!$A429))</f>
        <v>255.071</v>
      </c>
      <c r="AC429">
        <f>SUMIFS(Saudi!F:F,Saudi!$A:$A,YEAR(daily!$A429))</f>
        <v>3342115</v>
      </c>
      <c r="AD429">
        <f>SUMIFS(Saudi!G:G,Saudi!$A:$A,YEAR(daily!$A429))</f>
        <v>25.930138412250688</v>
      </c>
      <c r="AE429">
        <f>SUMIFS(Saudi!H:H,Saudi!$A:$A,YEAR(daily!$A429))</f>
        <v>86661504.539659202</v>
      </c>
      <c r="AF429" s="5">
        <f t="shared" si="12"/>
        <v>11</v>
      </c>
      <c r="AG429" s="5">
        <f t="shared" si="13"/>
        <v>2001</v>
      </c>
    </row>
    <row r="430" spans="1:33">
      <c r="A430" s="3">
        <v>37209</v>
      </c>
      <c r="B430" s="1">
        <v>91691</v>
      </c>
      <c r="C430" s="1">
        <v>40008</v>
      </c>
      <c r="D430" s="1">
        <v>24973</v>
      </c>
      <c r="E430" s="1">
        <v>19.739999999999998</v>
      </c>
      <c r="F430" s="1">
        <v>20.149999999999999</v>
      </c>
      <c r="G430" s="1">
        <v>20.22</v>
      </c>
      <c r="H430" s="2">
        <v>47.4</v>
      </c>
      <c r="I430" s="2">
        <v>27.3</v>
      </c>
      <c r="J430" s="2">
        <v>77.8</v>
      </c>
      <c r="K430" s="2">
        <v>77.3</v>
      </c>
      <c r="L430">
        <f>SUMIFS(US!B:B,US!$D:$D,YEAR(daily!$A430),US!$E:$E,MONTH(daily!$A430))</f>
        <v>9241</v>
      </c>
      <c r="M430">
        <f>SUMIFS(US!C:C,US!$D:$D,YEAR(daily!$A430),US!$E:$E,MONTH(daily!$A430))</f>
        <v>19396</v>
      </c>
      <c r="N430">
        <f>SUMIFS(COT!E:E,COT!$A:$A,YEAR(daily!$A430),COT!$B:$B,WEEKNUM(daily!$A430))</f>
        <v>461248</v>
      </c>
      <c r="O430">
        <f>SUMIFS(COT!F:F,COT!$A:$A,YEAR(daily!$A430),COT!$B:$B,WEEKNUM(daily!$A430))</f>
        <v>12701</v>
      </c>
      <c r="P430">
        <f>SUMIFS(COT!G:G,COT!$A:$A,YEAR(daily!$A430),COT!$B:$B,WEEKNUM(daily!$A430))</f>
        <v>75044</v>
      </c>
      <c r="Q430">
        <f>SUMIFS(COT!H:H,COT!$A:$A,YEAR(daily!$A430),COT!$B:$B,WEEKNUM(daily!$A430))</f>
        <v>33766</v>
      </c>
      <c r="R430">
        <f>SUMIFS(COT!I:I,COT!$A:$A,YEAR(daily!$A430),COT!$B:$B,WEEKNUM(daily!$A430))</f>
        <v>371106</v>
      </c>
      <c r="S430">
        <f>SUMIFS(COT!J:J,COT!$A:$A,YEAR(daily!$A430),COT!$B:$B,WEEKNUM(daily!$A430))</f>
        <v>304763</v>
      </c>
      <c r="T430">
        <f>SUMIFS(COT!K:K,COT!$A:$A,YEAR(daily!$A430),COT!$B:$B,WEEKNUM(daily!$A430))</f>
        <v>43675</v>
      </c>
      <c r="U430">
        <f>SUMIFS(COT!L:L,COT!$A:$A,YEAR(daily!$A430),COT!$B:$B,WEEKNUM(daily!$A430))</f>
        <v>47675</v>
      </c>
      <c r="V430">
        <f>SUMIFS(COT!M:M,COT!$A:$A,YEAR(daily!$A430),COT!$B:$B,WEEKNUM(daily!$A430))</f>
        <v>21</v>
      </c>
      <c r="W430">
        <f>SUMIFS(COT!N:N,COT!$A:$A,YEAR(daily!$A430),COT!$B:$B,WEEKNUM(daily!$A430))</f>
        <v>53</v>
      </c>
      <c r="X430">
        <f>SUMIFS(COT!O:O,COT!$A:$A,YEAR(daily!$A430),COT!$B:$B,WEEKNUM(daily!$A430))</f>
        <v>38</v>
      </c>
      <c r="Y430">
        <f>SUMIFS(COT!P:P,COT!$A:$A,YEAR(daily!$A430),COT!$B:$B,WEEKNUM(daily!$A430))</f>
        <v>75</v>
      </c>
      <c r="Z430">
        <f>SUMIFS(COT!Q:Q,COT!$A:$A,YEAR(daily!$A430),COT!$B:$B,WEEKNUM(daily!$A430))</f>
        <v>72</v>
      </c>
      <c r="AA430">
        <f>SUMIFS(Saudi!B:B,Saudi!$A:$A,YEAR(daily!$A430))</f>
        <v>228.1</v>
      </c>
      <c r="AB430">
        <f>SUMIFS(Saudi!C:C,Saudi!$A:$A,YEAR(daily!$A430))</f>
        <v>255.071</v>
      </c>
      <c r="AC430">
        <f>SUMIFS(Saudi!F:F,Saudi!$A:$A,YEAR(daily!$A430))</f>
        <v>3342115</v>
      </c>
      <c r="AD430">
        <f>SUMIFS(Saudi!G:G,Saudi!$A:$A,YEAR(daily!$A430))</f>
        <v>25.930138412250688</v>
      </c>
      <c r="AE430">
        <f>SUMIFS(Saudi!H:H,Saudi!$A:$A,YEAR(daily!$A430))</f>
        <v>86661504.539659202</v>
      </c>
      <c r="AF430" s="5">
        <f t="shared" si="12"/>
        <v>11</v>
      </c>
      <c r="AG430" s="5">
        <f t="shared" si="13"/>
        <v>2001</v>
      </c>
    </row>
    <row r="431" spans="1:33">
      <c r="A431" s="3">
        <v>37210</v>
      </c>
      <c r="B431" s="1">
        <v>64030</v>
      </c>
      <c r="C431" s="1">
        <v>44905</v>
      </c>
      <c r="D431" s="1">
        <v>25243</v>
      </c>
      <c r="E431" s="1">
        <v>17.45</v>
      </c>
      <c r="F431" s="1">
        <v>18.059999999999999</v>
      </c>
      <c r="G431" s="1">
        <v>18.27</v>
      </c>
      <c r="H431" s="2">
        <v>47.4</v>
      </c>
      <c r="I431" s="2">
        <v>27.3</v>
      </c>
      <c r="J431" s="2">
        <v>77.8</v>
      </c>
      <c r="K431" s="2">
        <v>77.3</v>
      </c>
      <c r="L431">
        <f>SUMIFS(US!B:B,US!$D:$D,YEAR(daily!$A431),US!$E:$E,MONTH(daily!$A431))</f>
        <v>9241</v>
      </c>
      <c r="M431">
        <f>SUMIFS(US!C:C,US!$D:$D,YEAR(daily!$A431),US!$E:$E,MONTH(daily!$A431))</f>
        <v>19396</v>
      </c>
      <c r="N431">
        <f>SUMIFS(COT!E:E,COT!$A:$A,YEAR(daily!$A431),COT!$B:$B,WEEKNUM(daily!$A431))</f>
        <v>461248</v>
      </c>
      <c r="O431">
        <f>SUMIFS(COT!F:F,COT!$A:$A,YEAR(daily!$A431),COT!$B:$B,WEEKNUM(daily!$A431))</f>
        <v>12701</v>
      </c>
      <c r="P431">
        <f>SUMIFS(COT!G:G,COT!$A:$A,YEAR(daily!$A431),COT!$B:$B,WEEKNUM(daily!$A431))</f>
        <v>75044</v>
      </c>
      <c r="Q431">
        <f>SUMIFS(COT!H:H,COT!$A:$A,YEAR(daily!$A431),COT!$B:$B,WEEKNUM(daily!$A431))</f>
        <v>33766</v>
      </c>
      <c r="R431">
        <f>SUMIFS(COT!I:I,COT!$A:$A,YEAR(daily!$A431),COT!$B:$B,WEEKNUM(daily!$A431))</f>
        <v>371106</v>
      </c>
      <c r="S431">
        <f>SUMIFS(COT!J:J,COT!$A:$A,YEAR(daily!$A431),COT!$B:$B,WEEKNUM(daily!$A431))</f>
        <v>304763</v>
      </c>
      <c r="T431">
        <f>SUMIFS(COT!K:K,COT!$A:$A,YEAR(daily!$A431),COT!$B:$B,WEEKNUM(daily!$A431))</f>
        <v>43675</v>
      </c>
      <c r="U431">
        <f>SUMIFS(COT!L:L,COT!$A:$A,YEAR(daily!$A431),COT!$B:$B,WEEKNUM(daily!$A431))</f>
        <v>47675</v>
      </c>
      <c r="V431">
        <f>SUMIFS(COT!M:M,COT!$A:$A,YEAR(daily!$A431),COT!$B:$B,WEEKNUM(daily!$A431))</f>
        <v>21</v>
      </c>
      <c r="W431">
        <f>SUMIFS(COT!N:N,COT!$A:$A,YEAR(daily!$A431),COT!$B:$B,WEEKNUM(daily!$A431))</f>
        <v>53</v>
      </c>
      <c r="X431">
        <f>SUMIFS(COT!O:O,COT!$A:$A,YEAR(daily!$A431),COT!$B:$B,WEEKNUM(daily!$A431))</f>
        <v>38</v>
      </c>
      <c r="Y431">
        <f>SUMIFS(COT!P:P,COT!$A:$A,YEAR(daily!$A431),COT!$B:$B,WEEKNUM(daily!$A431))</f>
        <v>75</v>
      </c>
      <c r="Z431">
        <f>SUMIFS(COT!Q:Q,COT!$A:$A,YEAR(daily!$A431),COT!$B:$B,WEEKNUM(daily!$A431))</f>
        <v>72</v>
      </c>
      <c r="AA431">
        <f>SUMIFS(Saudi!B:B,Saudi!$A:$A,YEAR(daily!$A431))</f>
        <v>228.1</v>
      </c>
      <c r="AB431">
        <f>SUMIFS(Saudi!C:C,Saudi!$A:$A,YEAR(daily!$A431))</f>
        <v>255.071</v>
      </c>
      <c r="AC431">
        <f>SUMIFS(Saudi!F:F,Saudi!$A:$A,YEAR(daily!$A431))</f>
        <v>3342115</v>
      </c>
      <c r="AD431">
        <f>SUMIFS(Saudi!G:G,Saudi!$A:$A,YEAR(daily!$A431))</f>
        <v>25.930138412250688</v>
      </c>
      <c r="AE431">
        <f>SUMIFS(Saudi!H:H,Saudi!$A:$A,YEAR(daily!$A431))</f>
        <v>86661504.539659202</v>
      </c>
      <c r="AF431" s="5">
        <f t="shared" si="12"/>
        <v>11</v>
      </c>
      <c r="AG431" s="5">
        <f t="shared" si="13"/>
        <v>2001</v>
      </c>
    </row>
    <row r="432" spans="1:33">
      <c r="A432" s="3">
        <v>37211</v>
      </c>
      <c r="B432" s="1">
        <v>52446</v>
      </c>
      <c r="C432" s="1">
        <v>48136</v>
      </c>
      <c r="D432" s="1">
        <v>27473</v>
      </c>
      <c r="E432" s="1">
        <v>18.03</v>
      </c>
      <c r="F432" s="1">
        <v>18.59</v>
      </c>
      <c r="G432" s="1">
        <v>18.79</v>
      </c>
      <c r="H432" s="2">
        <v>47.4</v>
      </c>
      <c r="I432" s="2">
        <v>27.3</v>
      </c>
      <c r="J432" s="2">
        <v>77.8</v>
      </c>
      <c r="K432" s="2">
        <v>77.3</v>
      </c>
      <c r="L432">
        <f>SUMIFS(US!B:B,US!$D:$D,YEAR(daily!$A432),US!$E:$E,MONTH(daily!$A432))</f>
        <v>9241</v>
      </c>
      <c r="M432">
        <f>SUMIFS(US!C:C,US!$D:$D,YEAR(daily!$A432),US!$E:$E,MONTH(daily!$A432))</f>
        <v>19396</v>
      </c>
      <c r="N432">
        <f>SUMIFS(COT!E:E,COT!$A:$A,YEAR(daily!$A432),COT!$B:$B,WEEKNUM(daily!$A432))</f>
        <v>461248</v>
      </c>
      <c r="O432">
        <f>SUMIFS(COT!F:F,COT!$A:$A,YEAR(daily!$A432),COT!$B:$B,WEEKNUM(daily!$A432))</f>
        <v>12701</v>
      </c>
      <c r="P432">
        <f>SUMIFS(COT!G:G,COT!$A:$A,YEAR(daily!$A432),COT!$B:$B,WEEKNUM(daily!$A432))</f>
        <v>75044</v>
      </c>
      <c r="Q432">
        <f>SUMIFS(COT!H:H,COT!$A:$A,YEAR(daily!$A432),COT!$B:$B,WEEKNUM(daily!$A432))</f>
        <v>33766</v>
      </c>
      <c r="R432">
        <f>SUMIFS(COT!I:I,COT!$A:$A,YEAR(daily!$A432),COT!$B:$B,WEEKNUM(daily!$A432))</f>
        <v>371106</v>
      </c>
      <c r="S432">
        <f>SUMIFS(COT!J:J,COT!$A:$A,YEAR(daily!$A432),COT!$B:$B,WEEKNUM(daily!$A432))</f>
        <v>304763</v>
      </c>
      <c r="T432">
        <f>SUMIFS(COT!K:K,COT!$A:$A,YEAR(daily!$A432),COT!$B:$B,WEEKNUM(daily!$A432))</f>
        <v>43675</v>
      </c>
      <c r="U432">
        <f>SUMIFS(COT!L:L,COT!$A:$A,YEAR(daily!$A432),COT!$B:$B,WEEKNUM(daily!$A432))</f>
        <v>47675</v>
      </c>
      <c r="V432">
        <f>SUMIFS(COT!M:M,COT!$A:$A,YEAR(daily!$A432),COT!$B:$B,WEEKNUM(daily!$A432))</f>
        <v>21</v>
      </c>
      <c r="W432">
        <f>SUMIFS(COT!N:N,COT!$A:$A,YEAR(daily!$A432),COT!$B:$B,WEEKNUM(daily!$A432))</f>
        <v>53</v>
      </c>
      <c r="X432">
        <f>SUMIFS(COT!O:O,COT!$A:$A,YEAR(daily!$A432),COT!$B:$B,WEEKNUM(daily!$A432))</f>
        <v>38</v>
      </c>
      <c r="Y432">
        <f>SUMIFS(COT!P:P,COT!$A:$A,YEAR(daily!$A432),COT!$B:$B,WEEKNUM(daily!$A432))</f>
        <v>75</v>
      </c>
      <c r="Z432">
        <f>SUMIFS(COT!Q:Q,COT!$A:$A,YEAR(daily!$A432),COT!$B:$B,WEEKNUM(daily!$A432))</f>
        <v>72</v>
      </c>
      <c r="AA432">
        <f>SUMIFS(Saudi!B:B,Saudi!$A:$A,YEAR(daily!$A432))</f>
        <v>228.1</v>
      </c>
      <c r="AB432">
        <f>SUMIFS(Saudi!C:C,Saudi!$A:$A,YEAR(daily!$A432))</f>
        <v>255.071</v>
      </c>
      <c r="AC432">
        <f>SUMIFS(Saudi!F:F,Saudi!$A:$A,YEAR(daily!$A432))</f>
        <v>3342115</v>
      </c>
      <c r="AD432">
        <f>SUMIFS(Saudi!G:G,Saudi!$A:$A,YEAR(daily!$A432))</f>
        <v>25.930138412250688</v>
      </c>
      <c r="AE432">
        <f>SUMIFS(Saudi!H:H,Saudi!$A:$A,YEAR(daily!$A432))</f>
        <v>86661504.539659202</v>
      </c>
      <c r="AF432" s="5">
        <f t="shared" si="12"/>
        <v>11</v>
      </c>
      <c r="AG432" s="5">
        <f t="shared" si="13"/>
        <v>2001</v>
      </c>
    </row>
    <row r="433" spans="1:33">
      <c r="A433" s="3">
        <v>37214</v>
      </c>
      <c r="B433" s="1">
        <v>34127</v>
      </c>
      <c r="C433" s="1">
        <v>51346</v>
      </c>
      <c r="D433" s="1">
        <v>30211</v>
      </c>
      <c r="E433" s="1">
        <v>17.72</v>
      </c>
      <c r="F433" s="1">
        <v>18.66</v>
      </c>
      <c r="G433" s="1">
        <v>18.88</v>
      </c>
      <c r="H433" s="2">
        <v>47.4</v>
      </c>
      <c r="I433" s="2">
        <v>27.3</v>
      </c>
      <c r="J433" s="2">
        <v>77.8</v>
      </c>
      <c r="K433" s="2">
        <v>77.3</v>
      </c>
      <c r="L433">
        <f>SUMIFS(US!B:B,US!$D:$D,YEAR(daily!$A433),US!$E:$E,MONTH(daily!$A433))</f>
        <v>9241</v>
      </c>
      <c r="M433">
        <f>SUMIFS(US!C:C,US!$D:$D,YEAR(daily!$A433),US!$E:$E,MONTH(daily!$A433))</f>
        <v>19396</v>
      </c>
      <c r="N433">
        <f>SUMIFS(COT!E:E,COT!$A:$A,YEAR(daily!$A433),COT!$B:$B,WEEKNUM(daily!$A433))</f>
        <v>411357</v>
      </c>
      <c r="O433">
        <f>SUMIFS(COT!F:F,COT!$A:$A,YEAR(daily!$A433),COT!$B:$B,WEEKNUM(daily!$A433))</f>
        <v>12564</v>
      </c>
      <c r="P433">
        <f>SUMIFS(COT!G:G,COT!$A:$A,YEAR(daily!$A433),COT!$B:$B,WEEKNUM(daily!$A433))</f>
        <v>62255</v>
      </c>
      <c r="Q433">
        <f>SUMIFS(COT!H:H,COT!$A:$A,YEAR(daily!$A433),COT!$B:$B,WEEKNUM(daily!$A433))</f>
        <v>38610</v>
      </c>
      <c r="R433">
        <f>SUMIFS(COT!I:I,COT!$A:$A,YEAR(daily!$A433),COT!$B:$B,WEEKNUM(daily!$A433))</f>
        <v>323172</v>
      </c>
      <c r="S433">
        <f>SUMIFS(COT!J:J,COT!$A:$A,YEAR(daily!$A433),COT!$B:$B,WEEKNUM(daily!$A433))</f>
        <v>262103</v>
      </c>
      <c r="T433">
        <f>SUMIFS(COT!K:K,COT!$A:$A,YEAR(daily!$A433),COT!$B:$B,WEEKNUM(daily!$A433))</f>
        <v>37011</v>
      </c>
      <c r="U433">
        <f>SUMIFS(COT!L:L,COT!$A:$A,YEAR(daily!$A433),COT!$B:$B,WEEKNUM(daily!$A433))</f>
        <v>48389</v>
      </c>
      <c r="V433">
        <f>SUMIFS(COT!M:M,COT!$A:$A,YEAR(daily!$A433),COT!$B:$B,WEEKNUM(daily!$A433))</f>
        <v>21</v>
      </c>
      <c r="W433">
        <f>SUMIFS(COT!N:N,COT!$A:$A,YEAR(daily!$A433),COT!$B:$B,WEEKNUM(daily!$A433))</f>
        <v>47</v>
      </c>
      <c r="X433">
        <f>SUMIFS(COT!O:O,COT!$A:$A,YEAR(daily!$A433),COT!$B:$B,WEEKNUM(daily!$A433))</f>
        <v>35</v>
      </c>
      <c r="Y433">
        <f>SUMIFS(COT!P:P,COT!$A:$A,YEAR(daily!$A433),COT!$B:$B,WEEKNUM(daily!$A433))</f>
        <v>61</v>
      </c>
      <c r="Z433">
        <f>SUMIFS(COT!Q:Q,COT!$A:$A,YEAR(daily!$A433),COT!$B:$B,WEEKNUM(daily!$A433))</f>
        <v>67</v>
      </c>
      <c r="AA433">
        <f>SUMIFS(Saudi!B:B,Saudi!$A:$A,YEAR(daily!$A433))</f>
        <v>228.1</v>
      </c>
      <c r="AB433">
        <f>SUMIFS(Saudi!C:C,Saudi!$A:$A,YEAR(daily!$A433))</f>
        <v>255.071</v>
      </c>
      <c r="AC433">
        <f>SUMIFS(Saudi!F:F,Saudi!$A:$A,YEAR(daily!$A433))</f>
        <v>3342115</v>
      </c>
      <c r="AD433">
        <f>SUMIFS(Saudi!G:G,Saudi!$A:$A,YEAR(daily!$A433))</f>
        <v>25.930138412250688</v>
      </c>
      <c r="AE433">
        <f>SUMIFS(Saudi!H:H,Saudi!$A:$A,YEAR(daily!$A433))</f>
        <v>86661504.539659202</v>
      </c>
      <c r="AF433" s="5">
        <f t="shared" si="12"/>
        <v>11</v>
      </c>
      <c r="AG433" s="5">
        <f t="shared" si="13"/>
        <v>2001</v>
      </c>
    </row>
    <row r="434" spans="1:33">
      <c r="A434" s="3">
        <v>37215</v>
      </c>
      <c r="B434" s="1">
        <v>127394</v>
      </c>
      <c r="C434" s="1">
        <v>30175</v>
      </c>
      <c r="D434" s="1">
        <v>21700</v>
      </c>
      <c r="E434" s="1">
        <v>19.149999999999999</v>
      </c>
      <c r="F434" s="1">
        <v>19.510000000000002</v>
      </c>
      <c r="G434" s="1">
        <v>19.649999999999999</v>
      </c>
      <c r="H434" s="2">
        <v>47.4</v>
      </c>
      <c r="I434" s="2">
        <v>27.3</v>
      </c>
      <c r="J434" s="2">
        <v>77.8</v>
      </c>
      <c r="K434" s="2">
        <v>77.3</v>
      </c>
      <c r="L434">
        <f>SUMIFS(US!B:B,US!$D:$D,YEAR(daily!$A434),US!$E:$E,MONTH(daily!$A434))</f>
        <v>9241</v>
      </c>
      <c r="M434">
        <f>SUMIFS(US!C:C,US!$D:$D,YEAR(daily!$A434),US!$E:$E,MONTH(daily!$A434))</f>
        <v>19396</v>
      </c>
      <c r="N434">
        <f>SUMIFS(COT!E:E,COT!$A:$A,YEAR(daily!$A434),COT!$B:$B,WEEKNUM(daily!$A434))</f>
        <v>411357</v>
      </c>
      <c r="O434">
        <f>SUMIFS(COT!F:F,COT!$A:$A,YEAR(daily!$A434),COT!$B:$B,WEEKNUM(daily!$A434))</f>
        <v>12564</v>
      </c>
      <c r="P434">
        <f>SUMIFS(COT!G:G,COT!$A:$A,YEAR(daily!$A434),COT!$B:$B,WEEKNUM(daily!$A434))</f>
        <v>62255</v>
      </c>
      <c r="Q434">
        <f>SUMIFS(COT!H:H,COT!$A:$A,YEAR(daily!$A434),COT!$B:$B,WEEKNUM(daily!$A434))</f>
        <v>38610</v>
      </c>
      <c r="R434">
        <f>SUMIFS(COT!I:I,COT!$A:$A,YEAR(daily!$A434),COT!$B:$B,WEEKNUM(daily!$A434))</f>
        <v>323172</v>
      </c>
      <c r="S434">
        <f>SUMIFS(COT!J:J,COT!$A:$A,YEAR(daily!$A434),COT!$B:$B,WEEKNUM(daily!$A434))</f>
        <v>262103</v>
      </c>
      <c r="T434">
        <f>SUMIFS(COT!K:K,COT!$A:$A,YEAR(daily!$A434),COT!$B:$B,WEEKNUM(daily!$A434))</f>
        <v>37011</v>
      </c>
      <c r="U434">
        <f>SUMIFS(COT!L:L,COT!$A:$A,YEAR(daily!$A434),COT!$B:$B,WEEKNUM(daily!$A434))</f>
        <v>48389</v>
      </c>
      <c r="V434">
        <f>SUMIFS(COT!M:M,COT!$A:$A,YEAR(daily!$A434),COT!$B:$B,WEEKNUM(daily!$A434))</f>
        <v>21</v>
      </c>
      <c r="W434">
        <f>SUMIFS(COT!N:N,COT!$A:$A,YEAR(daily!$A434),COT!$B:$B,WEEKNUM(daily!$A434))</f>
        <v>47</v>
      </c>
      <c r="X434">
        <f>SUMIFS(COT!O:O,COT!$A:$A,YEAR(daily!$A434),COT!$B:$B,WEEKNUM(daily!$A434))</f>
        <v>35</v>
      </c>
      <c r="Y434">
        <f>SUMIFS(COT!P:P,COT!$A:$A,YEAR(daily!$A434),COT!$B:$B,WEEKNUM(daily!$A434))</f>
        <v>61</v>
      </c>
      <c r="Z434">
        <f>SUMIFS(COT!Q:Q,COT!$A:$A,YEAR(daily!$A434),COT!$B:$B,WEEKNUM(daily!$A434))</f>
        <v>67</v>
      </c>
      <c r="AA434">
        <f>SUMIFS(Saudi!B:B,Saudi!$A:$A,YEAR(daily!$A434))</f>
        <v>228.1</v>
      </c>
      <c r="AB434">
        <f>SUMIFS(Saudi!C:C,Saudi!$A:$A,YEAR(daily!$A434))</f>
        <v>255.071</v>
      </c>
      <c r="AC434">
        <f>SUMIFS(Saudi!F:F,Saudi!$A:$A,YEAR(daily!$A434))</f>
        <v>3342115</v>
      </c>
      <c r="AD434">
        <f>SUMIFS(Saudi!G:G,Saudi!$A:$A,YEAR(daily!$A434))</f>
        <v>25.930138412250688</v>
      </c>
      <c r="AE434">
        <f>SUMIFS(Saudi!H:H,Saudi!$A:$A,YEAR(daily!$A434))</f>
        <v>86661504.539659202</v>
      </c>
      <c r="AF434" s="5">
        <f t="shared" si="12"/>
        <v>11</v>
      </c>
      <c r="AG434" s="5">
        <f t="shared" si="13"/>
        <v>2001</v>
      </c>
    </row>
    <row r="435" spans="1:33">
      <c r="A435" s="3">
        <v>37216</v>
      </c>
      <c r="B435" s="1">
        <v>125646</v>
      </c>
      <c r="C435" s="1">
        <v>32468</v>
      </c>
      <c r="D435" s="1">
        <v>21269</v>
      </c>
      <c r="E435" s="1">
        <v>18.96</v>
      </c>
      <c r="F435" s="1">
        <v>19.329999999999998</v>
      </c>
      <c r="G435" s="1">
        <v>19.46</v>
      </c>
      <c r="H435" s="2">
        <v>47.4</v>
      </c>
      <c r="I435" s="2">
        <v>27.3</v>
      </c>
      <c r="J435" s="2">
        <v>77.8</v>
      </c>
      <c r="K435" s="2">
        <v>77.3</v>
      </c>
      <c r="L435">
        <f>SUMIFS(US!B:B,US!$D:$D,YEAR(daily!$A435),US!$E:$E,MONTH(daily!$A435))</f>
        <v>9241</v>
      </c>
      <c r="M435">
        <f>SUMIFS(US!C:C,US!$D:$D,YEAR(daily!$A435),US!$E:$E,MONTH(daily!$A435))</f>
        <v>19396</v>
      </c>
      <c r="N435">
        <f>SUMIFS(COT!E:E,COT!$A:$A,YEAR(daily!$A435),COT!$B:$B,WEEKNUM(daily!$A435))</f>
        <v>411357</v>
      </c>
      <c r="O435">
        <f>SUMIFS(COT!F:F,COT!$A:$A,YEAR(daily!$A435),COT!$B:$B,WEEKNUM(daily!$A435))</f>
        <v>12564</v>
      </c>
      <c r="P435">
        <f>SUMIFS(COT!G:G,COT!$A:$A,YEAR(daily!$A435),COT!$B:$B,WEEKNUM(daily!$A435))</f>
        <v>62255</v>
      </c>
      <c r="Q435">
        <f>SUMIFS(COT!H:H,COT!$A:$A,YEAR(daily!$A435),COT!$B:$B,WEEKNUM(daily!$A435))</f>
        <v>38610</v>
      </c>
      <c r="R435">
        <f>SUMIFS(COT!I:I,COT!$A:$A,YEAR(daily!$A435),COT!$B:$B,WEEKNUM(daily!$A435))</f>
        <v>323172</v>
      </c>
      <c r="S435">
        <f>SUMIFS(COT!J:J,COT!$A:$A,YEAR(daily!$A435),COT!$B:$B,WEEKNUM(daily!$A435))</f>
        <v>262103</v>
      </c>
      <c r="T435">
        <f>SUMIFS(COT!K:K,COT!$A:$A,YEAR(daily!$A435),COT!$B:$B,WEEKNUM(daily!$A435))</f>
        <v>37011</v>
      </c>
      <c r="U435">
        <f>SUMIFS(COT!L:L,COT!$A:$A,YEAR(daily!$A435),COT!$B:$B,WEEKNUM(daily!$A435))</f>
        <v>48389</v>
      </c>
      <c r="V435">
        <f>SUMIFS(COT!M:M,COT!$A:$A,YEAR(daily!$A435),COT!$B:$B,WEEKNUM(daily!$A435))</f>
        <v>21</v>
      </c>
      <c r="W435">
        <f>SUMIFS(COT!N:N,COT!$A:$A,YEAR(daily!$A435),COT!$B:$B,WEEKNUM(daily!$A435))</f>
        <v>47</v>
      </c>
      <c r="X435">
        <f>SUMIFS(COT!O:O,COT!$A:$A,YEAR(daily!$A435),COT!$B:$B,WEEKNUM(daily!$A435))</f>
        <v>35</v>
      </c>
      <c r="Y435">
        <f>SUMIFS(COT!P:P,COT!$A:$A,YEAR(daily!$A435),COT!$B:$B,WEEKNUM(daily!$A435))</f>
        <v>61</v>
      </c>
      <c r="Z435">
        <f>SUMIFS(COT!Q:Q,COT!$A:$A,YEAR(daily!$A435),COT!$B:$B,WEEKNUM(daily!$A435))</f>
        <v>67</v>
      </c>
      <c r="AA435">
        <f>SUMIFS(Saudi!B:B,Saudi!$A:$A,YEAR(daily!$A435))</f>
        <v>228.1</v>
      </c>
      <c r="AB435">
        <f>SUMIFS(Saudi!C:C,Saudi!$A:$A,YEAR(daily!$A435))</f>
        <v>255.071</v>
      </c>
      <c r="AC435">
        <f>SUMIFS(Saudi!F:F,Saudi!$A:$A,YEAR(daily!$A435))</f>
        <v>3342115</v>
      </c>
      <c r="AD435">
        <f>SUMIFS(Saudi!G:G,Saudi!$A:$A,YEAR(daily!$A435))</f>
        <v>25.930138412250688</v>
      </c>
      <c r="AE435">
        <f>SUMIFS(Saudi!H:H,Saudi!$A:$A,YEAR(daily!$A435))</f>
        <v>86661504.539659202</v>
      </c>
      <c r="AF435" s="5">
        <f t="shared" si="12"/>
        <v>11</v>
      </c>
      <c r="AG435" s="5">
        <f t="shared" si="13"/>
        <v>2001</v>
      </c>
    </row>
    <row r="436" spans="1:33">
      <c r="A436" s="3">
        <v>37221</v>
      </c>
      <c r="B436" s="1">
        <v>121835.16666666667</v>
      </c>
      <c r="C436" s="1">
        <v>25489.193089875356</v>
      </c>
      <c r="D436" s="1">
        <v>100521.59842519685</v>
      </c>
      <c r="E436" s="1">
        <v>18.690000000000001</v>
      </c>
      <c r="F436" s="1">
        <v>19.03</v>
      </c>
      <c r="G436" s="1">
        <v>19.170000000000002</v>
      </c>
      <c r="H436" s="2">
        <v>47.4</v>
      </c>
      <c r="I436" s="2">
        <v>27.3</v>
      </c>
      <c r="J436" s="2">
        <v>77.8</v>
      </c>
      <c r="K436" s="2">
        <v>77.3</v>
      </c>
      <c r="L436">
        <f>SUMIFS(US!B:B,US!$D:$D,YEAR(daily!$A436),US!$E:$E,MONTH(daily!$A436))</f>
        <v>9241</v>
      </c>
      <c r="M436">
        <f>SUMIFS(US!C:C,US!$D:$D,YEAR(daily!$A436),US!$E:$E,MONTH(daily!$A436))</f>
        <v>19396</v>
      </c>
      <c r="N436">
        <f>SUMIFS(COT!E:E,COT!$A:$A,YEAR(daily!$A436),COT!$B:$B,WEEKNUM(daily!$A436))</f>
        <v>424647</v>
      </c>
      <c r="O436">
        <f>SUMIFS(COT!F:F,COT!$A:$A,YEAR(daily!$A436),COT!$B:$B,WEEKNUM(daily!$A436))</f>
        <v>14594</v>
      </c>
      <c r="P436">
        <f>SUMIFS(COT!G:G,COT!$A:$A,YEAR(daily!$A436),COT!$B:$B,WEEKNUM(daily!$A436))</f>
        <v>60754</v>
      </c>
      <c r="Q436">
        <f>SUMIFS(COT!H:H,COT!$A:$A,YEAR(daily!$A436),COT!$B:$B,WEEKNUM(daily!$A436))</f>
        <v>47894</v>
      </c>
      <c r="R436">
        <f>SUMIFS(COT!I:I,COT!$A:$A,YEAR(daily!$A436),COT!$B:$B,WEEKNUM(daily!$A436))</f>
        <v>322125</v>
      </c>
      <c r="S436">
        <f>SUMIFS(COT!J:J,COT!$A:$A,YEAR(daily!$A436),COT!$B:$B,WEEKNUM(daily!$A436))</f>
        <v>266594</v>
      </c>
      <c r="T436">
        <f>SUMIFS(COT!K:K,COT!$A:$A,YEAR(daily!$A436),COT!$B:$B,WEEKNUM(daily!$A436))</f>
        <v>40034</v>
      </c>
      <c r="U436">
        <f>SUMIFS(COT!L:L,COT!$A:$A,YEAR(daily!$A436),COT!$B:$B,WEEKNUM(daily!$A436))</f>
        <v>49405</v>
      </c>
      <c r="V436">
        <f>SUMIFS(COT!M:M,COT!$A:$A,YEAR(daily!$A436),COT!$B:$B,WEEKNUM(daily!$A436))</f>
        <v>25</v>
      </c>
      <c r="W436">
        <f>SUMIFS(COT!N:N,COT!$A:$A,YEAR(daily!$A436),COT!$B:$B,WEEKNUM(daily!$A436))</f>
        <v>43</v>
      </c>
      <c r="X436">
        <f>SUMIFS(COT!O:O,COT!$A:$A,YEAR(daily!$A436),COT!$B:$B,WEEKNUM(daily!$A436))</f>
        <v>38</v>
      </c>
      <c r="Y436">
        <f>SUMIFS(COT!P:P,COT!$A:$A,YEAR(daily!$A436),COT!$B:$B,WEEKNUM(daily!$A436))</f>
        <v>68</v>
      </c>
      <c r="Z436">
        <f>SUMIFS(COT!Q:Q,COT!$A:$A,YEAR(daily!$A436),COT!$B:$B,WEEKNUM(daily!$A436))</f>
        <v>69</v>
      </c>
      <c r="AA436">
        <f>SUMIFS(Saudi!B:B,Saudi!$A:$A,YEAR(daily!$A436))</f>
        <v>228.1</v>
      </c>
      <c r="AB436">
        <f>SUMIFS(Saudi!C:C,Saudi!$A:$A,YEAR(daily!$A436))</f>
        <v>255.071</v>
      </c>
      <c r="AC436">
        <f>SUMIFS(Saudi!F:F,Saudi!$A:$A,YEAR(daily!$A436))</f>
        <v>3342115</v>
      </c>
      <c r="AD436">
        <f>SUMIFS(Saudi!G:G,Saudi!$A:$A,YEAR(daily!$A436))</f>
        <v>25.930138412250688</v>
      </c>
      <c r="AE436">
        <f>SUMIFS(Saudi!H:H,Saudi!$A:$A,YEAR(daily!$A436))</f>
        <v>86661504.539659202</v>
      </c>
      <c r="AF436" s="5">
        <f t="shared" si="12"/>
        <v>11</v>
      </c>
      <c r="AG436" s="5">
        <f t="shared" si="13"/>
        <v>2001</v>
      </c>
    </row>
    <row r="437" spans="1:33">
      <c r="A437" s="3">
        <v>37222</v>
      </c>
      <c r="B437" s="1">
        <v>121073</v>
      </c>
      <c r="C437" s="1">
        <v>32214</v>
      </c>
      <c r="D437" s="1">
        <v>21889</v>
      </c>
      <c r="E437" s="1">
        <v>19.48</v>
      </c>
      <c r="F437" s="1">
        <v>19.739999999999998</v>
      </c>
      <c r="G437" s="1">
        <v>19.84</v>
      </c>
      <c r="H437" s="2">
        <v>47.4</v>
      </c>
      <c r="I437" s="2">
        <v>27.3</v>
      </c>
      <c r="J437" s="2">
        <v>77.8</v>
      </c>
      <c r="K437" s="2">
        <v>77.3</v>
      </c>
      <c r="L437">
        <f>SUMIFS(US!B:B,US!$D:$D,YEAR(daily!$A437),US!$E:$E,MONTH(daily!$A437))</f>
        <v>9241</v>
      </c>
      <c r="M437">
        <f>SUMIFS(US!C:C,US!$D:$D,YEAR(daily!$A437),US!$E:$E,MONTH(daily!$A437))</f>
        <v>19396</v>
      </c>
      <c r="N437">
        <f>SUMIFS(COT!E:E,COT!$A:$A,YEAR(daily!$A437),COT!$B:$B,WEEKNUM(daily!$A437))</f>
        <v>424647</v>
      </c>
      <c r="O437">
        <f>SUMIFS(COT!F:F,COT!$A:$A,YEAR(daily!$A437),COT!$B:$B,WEEKNUM(daily!$A437))</f>
        <v>14594</v>
      </c>
      <c r="P437">
        <f>SUMIFS(COT!G:G,COT!$A:$A,YEAR(daily!$A437),COT!$B:$B,WEEKNUM(daily!$A437))</f>
        <v>60754</v>
      </c>
      <c r="Q437">
        <f>SUMIFS(COT!H:H,COT!$A:$A,YEAR(daily!$A437),COT!$B:$B,WEEKNUM(daily!$A437))</f>
        <v>47894</v>
      </c>
      <c r="R437">
        <f>SUMIFS(COT!I:I,COT!$A:$A,YEAR(daily!$A437),COT!$B:$B,WEEKNUM(daily!$A437))</f>
        <v>322125</v>
      </c>
      <c r="S437">
        <f>SUMIFS(COT!J:J,COT!$A:$A,YEAR(daily!$A437),COT!$B:$B,WEEKNUM(daily!$A437))</f>
        <v>266594</v>
      </c>
      <c r="T437">
        <f>SUMIFS(COT!K:K,COT!$A:$A,YEAR(daily!$A437),COT!$B:$B,WEEKNUM(daily!$A437))</f>
        <v>40034</v>
      </c>
      <c r="U437">
        <f>SUMIFS(COT!L:L,COT!$A:$A,YEAR(daily!$A437),COT!$B:$B,WEEKNUM(daily!$A437))</f>
        <v>49405</v>
      </c>
      <c r="V437">
        <f>SUMIFS(COT!M:M,COT!$A:$A,YEAR(daily!$A437),COT!$B:$B,WEEKNUM(daily!$A437))</f>
        <v>25</v>
      </c>
      <c r="W437">
        <f>SUMIFS(COT!N:N,COT!$A:$A,YEAR(daily!$A437),COT!$B:$B,WEEKNUM(daily!$A437))</f>
        <v>43</v>
      </c>
      <c r="X437">
        <f>SUMIFS(COT!O:O,COT!$A:$A,YEAR(daily!$A437),COT!$B:$B,WEEKNUM(daily!$A437))</f>
        <v>38</v>
      </c>
      <c r="Y437">
        <f>SUMIFS(COT!P:P,COT!$A:$A,YEAR(daily!$A437),COT!$B:$B,WEEKNUM(daily!$A437))</f>
        <v>68</v>
      </c>
      <c r="Z437">
        <f>SUMIFS(COT!Q:Q,COT!$A:$A,YEAR(daily!$A437),COT!$B:$B,WEEKNUM(daily!$A437))</f>
        <v>69</v>
      </c>
      <c r="AA437">
        <f>SUMIFS(Saudi!B:B,Saudi!$A:$A,YEAR(daily!$A437))</f>
        <v>228.1</v>
      </c>
      <c r="AB437">
        <f>SUMIFS(Saudi!C:C,Saudi!$A:$A,YEAR(daily!$A437))</f>
        <v>255.071</v>
      </c>
      <c r="AC437">
        <f>SUMIFS(Saudi!F:F,Saudi!$A:$A,YEAR(daily!$A437))</f>
        <v>3342115</v>
      </c>
      <c r="AD437">
        <f>SUMIFS(Saudi!G:G,Saudi!$A:$A,YEAR(daily!$A437))</f>
        <v>25.930138412250688</v>
      </c>
      <c r="AE437">
        <f>SUMIFS(Saudi!H:H,Saudi!$A:$A,YEAR(daily!$A437))</f>
        <v>86661504.539659202</v>
      </c>
      <c r="AF437" s="5">
        <f t="shared" si="12"/>
        <v>11</v>
      </c>
      <c r="AG437" s="5">
        <f t="shared" si="13"/>
        <v>2001</v>
      </c>
    </row>
    <row r="438" spans="1:33">
      <c r="A438" s="3">
        <v>37223</v>
      </c>
      <c r="B438" s="1">
        <v>121439</v>
      </c>
      <c r="C438" s="1">
        <v>33494</v>
      </c>
      <c r="D438" s="1">
        <v>22182</v>
      </c>
      <c r="E438" s="1">
        <v>19.22</v>
      </c>
      <c r="F438" s="1">
        <v>19.64</v>
      </c>
      <c r="G438" s="1">
        <v>19.760000000000002</v>
      </c>
      <c r="H438" s="2">
        <v>47.4</v>
      </c>
      <c r="I438" s="2">
        <v>27.3</v>
      </c>
      <c r="J438" s="2">
        <v>77.8</v>
      </c>
      <c r="K438" s="2">
        <v>77.3</v>
      </c>
      <c r="L438">
        <f>SUMIFS(US!B:B,US!$D:$D,YEAR(daily!$A438),US!$E:$E,MONTH(daily!$A438))</f>
        <v>9241</v>
      </c>
      <c r="M438">
        <f>SUMIFS(US!C:C,US!$D:$D,YEAR(daily!$A438),US!$E:$E,MONTH(daily!$A438))</f>
        <v>19396</v>
      </c>
      <c r="N438">
        <f>SUMIFS(COT!E:E,COT!$A:$A,YEAR(daily!$A438),COT!$B:$B,WEEKNUM(daily!$A438))</f>
        <v>424647</v>
      </c>
      <c r="O438">
        <f>SUMIFS(COT!F:F,COT!$A:$A,YEAR(daily!$A438),COT!$B:$B,WEEKNUM(daily!$A438))</f>
        <v>14594</v>
      </c>
      <c r="P438">
        <f>SUMIFS(COT!G:G,COT!$A:$A,YEAR(daily!$A438),COT!$B:$B,WEEKNUM(daily!$A438))</f>
        <v>60754</v>
      </c>
      <c r="Q438">
        <f>SUMIFS(COT!H:H,COT!$A:$A,YEAR(daily!$A438),COT!$B:$B,WEEKNUM(daily!$A438))</f>
        <v>47894</v>
      </c>
      <c r="R438">
        <f>SUMIFS(COT!I:I,COT!$A:$A,YEAR(daily!$A438),COT!$B:$B,WEEKNUM(daily!$A438))</f>
        <v>322125</v>
      </c>
      <c r="S438">
        <f>SUMIFS(COT!J:J,COT!$A:$A,YEAR(daily!$A438),COT!$B:$B,WEEKNUM(daily!$A438))</f>
        <v>266594</v>
      </c>
      <c r="T438">
        <f>SUMIFS(COT!K:K,COT!$A:$A,YEAR(daily!$A438),COT!$B:$B,WEEKNUM(daily!$A438))</f>
        <v>40034</v>
      </c>
      <c r="U438">
        <f>SUMIFS(COT!L:L,COT!$A:$A,YEAR(daily!$A438),COT!$B:$B,WEEKNUM(daily!$A438))</f>
        <v>49405</v>
      </c>
      <c r="V438">
        <f>SUMIFS(COT!M:M,COT!$A:$A,YEAR(daily!$A438),COT!$B:$B,WEEKNUM(daily!$A438))</f>
        <v>25</v>
      </c>
      <c r="W438">
        <f>SUMIFS(COT!N:N,COT!$A:$A,YEAR(daily!$A438),COT!$B:$B,WEEKNUM(daily!$A438))</f>
        <v>43</v>
      </c>
      <c r="X438">
        <f>SUMIFS(COT!O:O,COT!$A:$A,YEAR(daily!$A438),COT!$B:$B,WEEKNUM(daily!$A438))</f>
        <v>38</v>
      </c>
      <c r="Y438">
        <f>SUMIFS(COT!P:P,COT!$A:$A,YEAR(daily!$A438),COT!$B:$B,WEEKNUM(daily!$A438))</f>
        <v>68</v>
      </c>
      <c r="Z438">
        <f>SUMIFS(COT!Q:Q,COT!$A:$A,YEAR(daily!$A438),COT!$B:$B,WEEKNUM(daily!$A438))</f>
        <v>69</v>
      </c>
      <c r="AA438">
        <f>SUMIFS(Saudi!B:B,Saudi!$A:$A,YEAR(daily!$A438))</f>
        <v>228.1</v>
      </c>
      <c r="AB438">
        <f>SUMIFS(Saudi!C:C,Saudi!$A:$A,YEAR(daily!$A438))</f>
        <v>255.071</v>
      </c>
      <c r="AC438">
        <f>SUMIFS(Saudi!F:F,Saudi!$A:$A,YEAR(daily!$A438))</f>
        <v>3342115</v>
      </c>
      <c r="AD438">
        <f>SUMIFS(Saudi!G:G,Saudi!$A:$A,YEAR(daily!$A438))</f>
        <v>25.930138412250688</v>
      </c>
      <c r="AE438">
        <f>SUMIFS(Saudi!H:H,Saudi!$A:$A,YEAR(daily!$A438))</f>
        <v>86661504.539659202</v>
      </c>
      <c r="AF438" s="5">
        <f t="shared" si="12"/>
        <v>11</v>
      </c>
      <c r="AG438" s="5">
        <f t="shared" si="13"/>
        <v>2001</v>
      </c>
    </row>
    <row r="439" spans="1:33">
      <c r="A439" s="3">
        <v>37224</v>
      </c>
      <c r="B439" s="1">
        <v>120871</v>
      </c>
      <c r="C439" s="1">
        <v>36694</v>
      </c>
      <c r="D439" s="1">
        <v>21926</v>
      </c>
      <c r="E439" s="1">
        <v>18.62</v>
      </c>
      <c r="F439" s="1">
        <v>19.16</v>
      </c>
      <c r="G439" s="1">
        <v>19.350000000000001</v>
      </c>
      <c r="H439" s="2">
        <v>47.4</v>
      </c>
      <c r="I439" s="2">
        <v>27.3</v>
      </c>
      <c r="J439" s="2">
        <v>77.8</v>
      </c>
      <c r="K439" s="2">
        <v>77.3</v>
      </c>
      <c r="L439">
        <f>SUMIFS(US!B:B,US!$D:$D,YEAR(daily!$A439),US!$E:$E,MONTH(daily!$A439))</f>
        <v>9241</v>
      </c>
      <c r="M439">
        <f>SUMIFS(US!C:C,US!$D:$D,YEAR(daily!$A439),US!$E:$E,MONTH(daily!$A439))</f>
        <v>19396</v>
      </c>
      <c r="N439">
        <f>SUMIFS(COT!E:E,COT!$A:$A,YEAR(daily!$A439),COT!$B:$B,WEEKNUM(daily!$A439))</f>
        <v>424647</v>
      </c>
      <c r="O439">
        <f>SUMIFS(COT!F:F,COT!$A:$A,YEAR(daily!$A439),COT!$B:$B,WEEKNUM(daily!$A439))</f>
        <v>14594</v>
      </c>
      <c r="P439">
        <f>SUMIFS(COT!G:G,COT!$A:$A,YEAR(daily!$A439),COT!$B:$B,WEEKNUM(daily!$A439))</f>
        <v>60754</v>
      </c>
      <c r="Q439">
        <f>SUMIFS(COT!H:H,COT!$A:$A,YEAR(daily!$A439),COT!$B:$B,WEEKNUM(daily!$A439))</f>
        <v>47894</v>
      </c>
      <c r="R439">
        <f>SUMIFS(COT!I:I,COT!$A:$A,YEAR(daily!$A439),COT!$B:$B,WEEKNUM(daily!$A439))</f>
        <v>322125</v>
      </c>
      <c r="S439">
        <f>SUMIFS(COT!J:J,COT!$A:$A,YEAR(daily!$A439),COT!$B:$B,WEEKNUM(daily!$A439))</f>
        <v>266594</v>
      </c>
      <c r="T439">
        <f>SUMIFS(COT!K:K,COT!$A:$A,YEAR(daily!$A439),COT!$B:$B,WEEKNUM(daily!$A439))</f>
        <v>40034</v>
      </c>
      <c r="U439">
        <f>SUMIFS(COT!L:L,COT!$A:$A,YEAR(daily!$A439),COT!$B:$B,WEEKNUM(daily!$A439))</f>
        <v>49405</v>
      </c>
      <c r="V439">
        <f>SUMIFS(COT!M:M,COT!$A:$A,YEAR(daily!$A439),COT!$B:$B,WEEKNUM(daily!$A439))</f>
        <v>25</v>
      </c>
      <c r="W439">
        <f>SUMIFS(COT!N:N,COT!$A:$A,YEAR(daily!$A439),COT!$B:$B,WEEKNUM(daily!$A439))</f>
        <v>43</v>
      </c>
      <c r="X439">
        <f>SUMIFS(COT!O:O,COT!$A:$A,YEAR(daily!$A439),COT!$B:$B,WEEKNUM(daily!$A439))</f>
        <v>38</v>
      </c>
      <c r="Y439">
        <f>SUMIFS(COT!P:P,COT!$A:$A,YEAR(daily!$A439),COT!$B:$B,WEEKNUM(daily!$A439))</f>
        <v>68</v>
      </c>
      <c r="Z439">
        <f>SUMIFS(COT!Q:Q,COT!$A:$A,YEAR(daily!$A439),COT!$B:$B,WEEKNUM(daily!$A439))</f>
        <v>69</v>
      </c>
      <c r="AA439">
        <f>SUMIFS(Saudi!B:B,Saudi!$A:$A,YEAR(daily!$A439))</f>
        <v>228.1</v>
      </c>
      <c r="AB439">
        <f>SUMIFS(Saudi!C:C,Saudi!$A:$A,YEAR(daily!$A439))</f>
        <v>255.071</v>
      </c>
      <c r="AC439">
        <f>SUMIFS(Saudi!F:F,Saudi!$A:$A,YEAR(daily!$A439))</f>
        <v>3342115</v>
      </c>
      <c r="AD439">
        <f>SUMIFS(Saudi!G:G,Saudi!$A:$A,YEAR(daily!$A439))</f>
        <v>25.930138412250688</v>
      </c>
      <c r="AE439">
        <f>SUMIFS(Saudi!H:H,Saudi!$A:$A,YEAR(daily!$A439))</f>
        <v>86661504.539659202</v>
      </c>
      <c r="AF439" s="5">
        <f t="shared" si="12"/>
        <v>11</v>
      </c>
      <c r="AG439" s="5">
        <f t="shared" si="13"/>
        <v>2001</v>
      </c>
    </row>
    <row r="440" spans="1:33">
      <c r="A440" s="3">
        <v>37225</v>
      </c>
      <c r="B440" s="1">
        <v>114554</v>
      </c>
      <c r="C440" s="1">
        <v>36939</v>
      </c>
      <c r="D440" s="1">
        <v>23013</v>
      </c>
      <c r="E440" s="1">
        <v>19.440000000000001</v>
      </c>
      <c r="F440" s="1">
        <v>19.84</v>
      </c>
      <c r="G440" s="1">
        <v>19.989999999999998</v>
      </c>
      <c r="H440" s="2">
        <v>47.4</v>
      </c>
      <c r="I440" s="2">
        <v>27.3</v>
      </c>
      <c r="J440" s="2">
        <v>77.8</v>
      </c>
      <c r="K440" s="2">
        <v>77.3</v>
      </c>
      <c r="L440">
        <f>SUMIFS(US!B:B,US!$D:$D,YEAR(daily!$A440),US!$E:$E,MONTH(daily!$A440))</f>
        <v>9241</v>
      </c>
      <c r="M440">
        <f>SUMIFS(US!C:C,US!$D:$D,YEAR(daily!$A440),US!$E:$E,MONTH(daily!$A440))</f>
        <v>19396</v>
      </c>
      <c r="N440">
        <f>SUMIFS(COT!E:E,COT!$A:$A,YEAR(daily!$A440),COT!$B:$B,WEEKNUM(daily!$A440))</f>
        <v>424647</v>
      </c>
      <c r="O440">
        <f>SUMIFS(COT!F:F,COT!$A:$A,YEAR(daily!$A440),COT!$B:$B,WEEKNUM(daily!$A440))</f>
        <v>14594</v>
      </c>
      <c r="P440">
        <f>SUMIFS(COT!G:G,COT!$A:$A,YEAR(daily!$A440),COT!$B:$B,WEEKNUM(daily!$A440))</f>
        <v>60754</v>
      </c>
      <c r="Q440">
        <f>SUMIFS(COT!H:H,COT!$A:$A,YEAR(daily!$A440),COT!$B:$B,WEEKNUM(daily!$A440))</f>
        <v>47894</v>
      </c>
      <c r="R440">
        <f>SUMIFS(COT!I:I,COT!$A:$A,YEAR(daily!$A440),COT!$B:$B,WEEKNUM(daily!$A440))</f>
        <v>322125</v>
      </c>
      <c r="S440">
        <f>SUMIFS(COT!J:J,COT!$A:$A,YEAR(daily!$A440),COT!$B:$B,WEEKNUM(daily!$A440))</f>
        <v>266594</v>
      </c>
      <c r="T440">
        <f>SUMIFS(COT!K:K,COT!$A:$A,YEAR(daily!$A440),COT!$B:$B,WEEKNUM(daily!$A440))</f>
        <v>40034</v>
      </c>
      <c r="U440">
        <f>SUMIFS(COT!L:L,COT!$A:$A,YEAR(daily!$A440),COT!$B:$B,WEEKNUM(daily!$A440))</f>
        <v>49405</v>
      </c>
      <c r="V440">
        <f>SUMIFS(COT!M:M,COT!$A:$A,YEAR(daily!$A440),COT!$B:$B,WEEKNUM(daily!$A440))</f>
        <v>25</v>
      </c>
      <c r="W440">
        <f>SUMIFS(COT!N:N,COT!$A:$A,YEAR(daily!$A440),COT!$B:$B,WEEKNUM(daily!$A440))</f>
        <v>43</v>
      </c>
      <c r="X440">
        <f>SUMIFS(COT!O:O,COT!$A:$A,YEAR(daily!$A440),COT!$B:$B,WEEKNUM(daily!$A440))</f>
        <v>38</v>
      </c>
      <c r="Y440">
        <f>SUMIFS(COT!P:P,COT!$A:$A,YEAR(daily!$A440),COT!$B:$B,WEEKNUM(daily!$A440))</f>
        <v>68</v>
      </c>
      <c r="Z440">
        <f>SUMIFS(COT!Q:Q,COT!$A:$A,YEAR(daily!$A440),COT!$B:$B,WEEKNUM(daily!$A440))</f>
        <v>69</v>
      </c>
      <c r="AA440">
        <f>SUMIFS(Saudi!B:B,Saudi!$A:$A,YEAR(daily!$A440))</f>
        <v>228.1</v>
      </c>
      <c r="AB440">
        <f>SUMIFS(Saudi!C:C,Saudi!$A:$A,YEAR(daily!$A440))</f>
        <v>255.071</v>
      </c>
      <c r="AC440">
        <f>SUMIFS(Saudi!F:F,Saudi!$A:$A,YEAR(daily!$A440))</f>
        <v>3342115</v>
      </c>
      <c r="AD440">
        <f>SUMIFS(Saudi!G:G,Saudi!$A:$A,YEAR(daily!$A440))</f>
        <v>25.930138412250688</v>
      </c>
      <c r="AE440">
        <f>SUMIFS(Saudi!H:H,Saudi!$A:$A,YEAR(daily!$A440))</f>
        <v>86661504.539659202</v>
      </c>
      <c r="AF440" s="5">
        <f t="shared" si="12"/>
        <v>11</v>
      </c>
      <c r="AG440" s="5">
        <f t="shared" si="13"/>
        <v>2001</v>
      </c>
    </row>
    <row r="441" spans="1:33">
      <c r="A441" s="3">
        <v>37228</v>
      </c>
      <c r="B441" s="1">
        <v>111484</v>
      </c>
      <c r="C441" s="1">
        <v>37818</v>
      </c>
      <c r="D441" s="1">
        <v>22787</v>
      </c>
      <c r="E441" s="1">
        <v>20.09</v>
      </c>
      <c r="F441" s="1">
        <v>20.53</v>
      </c>
      <c r="G441" s="1">
        <v>20.63</v>
      </c>
      <c r="H441" s="2">
        <v>47.2</v>
      </c>
      <c r="I441" s="2">
        <v>27.2</v>
      </c>
      <c r="J441" s="2">
        <v>77.5</v>
      </c>
      <c r="K441" s="2">
        <v>78</v>
      </c>
      <c r="L441">
        <f>SUMIFS(US!B:B,US!$D:$D,YEAR(daily!$A441),US!$E:$E,MONTH(daily!$A441))</f>
        <v>9012</v>
      </c>
      <c r="M441">
        <f>SUMIFS(US!C:C,US!$D:$D,YEAR(daily!$A441),US!$E:$E,MONTH(daily!$A441))</f>
        <v>19003</v>
      </c>
      <c r="N441">
        <f>SUMIFS(COT!E:E,COT!$A:$A,YEAR(daily!$A441),COT!$B:$B,WEEKNUM(daily!$A441))</f>
        <v>430975</v>
      </c>
      <c r="O441">
        <f>SUMIFS(COT!F:F,COT!$A:$A,YEAR(daily!$A441),COT!$B:$B,WEEKNUM(daily!$A441))</f>
        <v>9897</v>
      </c>
      <c r="P441">
        <f>SUMIFS(COT!G:G,COT!$A:$A,YEAR(daily!$A441),COT!$B:$B,WEEKNUM(daily!$A441))</f>
        <v>67351</v>
      </c>
      <c r="Q441">
        <f>SUMIFS(COT!H:H,COT!$A:$A,YEAR(daily!$A441),COT!$B:$B,WEEKNUM(daily!$A441))</f>
        <v>45716</v>
      </c>
      <c r="R441">
        <f>SUMIFS(COT!I:I,COT!$A:$A,YEAR(daily!$A441),COT!$B:$B,WEEKNUM(daily!$A441))</f>
        <v>341241</v>
      </c>
      <c r="S441">
        <f>SUMIFS(COT!J:J,COT!$A:$A,YEAR(daily!$A441),COT!$B:$B,WEEKNUM(daily!$A441))</f>
        <v>275167</v>
      </c>
      <c r="T441">
        <f>SUMIFS(COT!K:K,COT!$A:$A,YEAR(daily!$A441),COT!$B:$B,WEEKNUM(daily!$A441))</f>
        <v>34121</v>
      </c>
      <c r="U441">
        <f>SUMIFS(COT!L:L,COT!$A:$A,YEAR(daily!$A441),COT!$B:$B,WEEKNUM(daily!$A441))</f>
        <v>42741</v>
      </c>
      <c r="V441">
        <f>SUMIFS(COT!M:M,COT!$A:$A,YEAR(daily!$A441),COT!$B:$B,WEEKNUM(daily!$A441))</f>
        <v>16</v>
      </c>
      <c r="W441">
        <f>SUMIFS(COT!N:N,COT!$A:$A,YEAR(daily!$A441),COT!$B:$B,WEEKNUM(daily!$A441))</f>
        <v>50</v>
      </c>
      <c r="X441">
        <f>SUMIFS(COT!O:O,COT!$A:$A,YEAR(daily!$A441),COT!$B:$B,WEEKNUM(daily!$A441))</f>
        <v>36</v>
      </c>
      <c r="Y441">
        <f>SUMIFS(COT!P:P,COT!$A:$A,YEAR(daily!$A441),COT!$B:$B,WEEKNUM(daily!$A441))</f>
        <v>66</v>
      </c>
      <c r="Z441">
        <f>SUMIFS(COT!Q:Q,COT!$A:$A,YEAR(daily!$A441),COT!$B:$B,WEEKNUM(daily!$A441))</f>
        <v>66</v>
      </c>
      <c r="AA441">
        <f>SUMIFS(Saudi!B:B,Saudi!$A:$A,YEAR(daily!$A441))</f>
        <v>228.1</v>
      </c>
      <c r="AB441">
        <f>SUMIFS(Saudi!C:C,Saudi!$A:$A,YEAR(daily!$A441))</f>
        <v>255.071</v>
      </c>
      <c r="AC441">
        <f>SUMIFS(Saudi!F:F,Saudi!$A:$A,YEAR(daily!$A441))</f>
        <v>3342115</v>
      </c>
      <c r="AD441">
        <f>SUMIFS(Saudi!G:G,Saudi!$A:$A,YEAR(daily!$A441))</f>
        <v>25.930138412250688</v>
      </c>
      <c r="AE441">
        <f>SUMIFS(Saudi!H:H,Saudi!$A:$A,YEAR(daily!$A441))</f>
        <v>86661504.539659202</v>
      </c>
      <c r="AF441" s="5">
        <f t="shared" si="12"/>
        <v>12</v>
      </c>
      <c r="AG441" s="5">
        <f t="shared" si="13"/>
        <v>2001</v>
      </c>
    </row>
    <row r="442" spans="1:33">
      <c r="A442" s="3">
        <v>37229</v>
      </c>
      <c r="B442" s="1">
        <v>110956</v>
      </c>
      <c r="C442" s="1">
        <v>38628</v>
      </c>
      <c r="D442" s="1">
        <v>22869</v>
      </c>
      <c r="E442" s="1">
        <v>19.649999999999999</v>
      </c>
      <c r="F442" s="1">
        <v>20.190000000000001</v>
      </c>
      <c r="G442" s="1">
        <v>20.309999999999999</v>
      </c>
      <c r="H442" s="2">
        <v>47.2</v>
      </c>
      <c r="I442" s="2">
        <v>27.2</v>
      </c>
      <c r="J442" s="2">
        <v>77.5</v>
      </c>
      <c r="K442" s="2">
        <v>78</v>
      </c>
      <c r="L442">
        <f>SUMIFS(US!B:B,US!$D:$D,YEAR(daily!$A442),US!$E:$E,MONTH(daily!$A442))</f>
        <v>9012</v>
      </c>
      <c r="M442">
        <f>SUMIFS(US!C:C,US!$D:$D,YEAR(daily!$A442),US!$E:$E,MONTH(daily!$A442))</f>
        <v>19003</v>
      </c>
      <c r="N442">
        <f>SUMIFS(COT!E:E,COT!$A:$A,YEAR(daily!$A442),COT!$B:$B,WEEKNUM(daily!$A442))</f>
        <v>430975</v>
      </c>
      <c r="O442">
        <f>SUMIFS(COT!F:F,COT!$A:$A,YEAR(daily!$A442),COT!$B:$B,WEEKNUM(daily!$A442))</f>
        <v>9897</v>
      </c>
      <c r="P442">
        <f>SUMIFS(COT!G:G,COT!$A:$A,YEAR(daily!$A442),COT!$B:$B,WEEKNUM(daily!$A442))</f>
        <v>67351</v>
      </c>
      <c r="Q442">
        <f>SUMIFS(COT!H:H,COT!$A:$A,YEAR(daily!$A442),COT!$B:$B,WEEKNUM(daily!$A442))</f>
        <v>45716</v>
      </c>
      <c r="R442">
        <f>SUMIFS(COT!I:I,COT!$A:$A,YEAR(daily!$A442),COT!$B:$B,WEEKNUM(daily!$A442))</f>
        <v>341241</v>
      </c>
      <c r="S442">
        <f>SUMIFS(COT!J:J,COT!$A:$A,YEAR(daily!$A442),COT!$B:$B,WEEKNUM(daily!$A442))</f>
        <v>275167</v>
      </c>
      <c r="T442">
        <f>SUMIFS(COT!K:K,COT!$A:$A,YEAR(daily!$A442),COT!$B:$B,WEEKNUM(daily!$A442))</f>
        <v>34121</v>
      </c>
      <c r="U442">
        <f>SUMIFS(COT!L:L,COT!$A:$A,YEAR(daily!$A442),COT!$B:$B,WEEKNUM(daily!$A442))</f>
        <v>42741</v>
      </c>
      <c r="V442">
        <f>SUMIFS(COT!M:M,COT!$A:$A,YEAR(daily!$A442),COT!$B:$B,WEEKNUM(daily!$A442))</f>
        <v>16</v>
      </c>
      <c r="W442">
        <f>SUMIFS(COT!N:N,COT!$A:$A,YEAR(daily!$A442),COT!$B:$B,WEEKNUM(daily!$A442))</f>
        <v>50</v>
      </c>
      <c r="X442">
        <f>SUMIFS(COT!O:O,COT!$A:$A,YEAR(daily!$A442),COT!$B:$B,WEEKNUM(daily!$A442))</f>
        <v>36</v>
      </c>
      <c r="Y442">
        <f>SUMIFS(COT!P:P,COT!$A:$A,YEAR(daily!$A442),COT!$B:$B,WEEKNUM(daily!$A442))</f>
        <v>66</v>
      </c>
      <c r="Z442">
        <f>SUMIFS(COT!Q:Q,COT!$A:$A,YEAR(daily!$A442),COT!$B:$B,WEEKNUM(daily!$A442))</f>
        <v>66</v>
      </c>
      <c r="AA442">
        <f>SUMIFS(Saudi!B:B,Saudi!$A:$A,YEAR(daily!$A442))</f>
        <v>228.1</v>
      </c>
      <c r="AB442">
        <f>SUMIFS(Saudi!C:C,Saudi!$A:$A,YEAR(daily!$A442))</f>
        <v>255.071</v>
      </c>
      <c r="AC442">
        <f>SUMIFS(Saudi!F:F,Saudi!$A:$A,YEAR(daily!$A442))</f>
        <v>3342115</v>
      </c>
      <c r="AD442">
        <f>SUMIFS(Saudi!G:G,Saudi!$A:$A,YEAR(daily!$A442))</f>
        <v>25.930138412250688</v>
      </c>
      <c r="AE442">
        <f>SUMIFS(Saudi!H:H,Saudi!$A:$A,YEAR(daily!$A442))</f>
        <v>86661504.539659202</v>
      </c>
      <c r="AF442" s="5">
        <f t="shared" si="12"/>
        <v>12</v>
      </c>
      <c r="AG442" s="5">
        <f t="shared" si="13"/>
        <v>2001</v>
      </c>
    </row>
    <row r="443" spans="1:33">
      <c r="A443" s="3">
        <v>37230</v>
      </c>
      <c r="B443" s="1">
        <v>109829</v>
      </c>
      <c r="C443" s="1">
        <v>39692</v>
      </c>
      <c r="D443" s="1">
        <v>22676</v>
      </c>
      <c r="E443" s="1">
        <v>19.489999999999998</v>
      </c>
      <c r="F443" s="1">
        <v>20.04</v>
      </c>
      <c r="G443" s="1">
        <v>20.170000000000002</v>
      </c>
      <c r="H443" s="2">
        <v>47.2</v>
      </c>
      <c r="I443" s="2">
        <v>27.2</v>
      </c>
      <c r="J443" s="2">
        <v>77.5</v>
      </c>
      <c r="K443" s="2">
        <v>78</v>
      </c>
      <c r="L443">
        <f>SUMIFS(US!B:B,US!$D:$D,YEAR(daily!$A443),US!$E:$E,MONTH(daily!$A443))</f>
        <v>9012</v>
      </c>
      <c r="M443">
        <f>SUMIFS(US!C:C,US!$D:$D,YEAR(daily!$A443),US!$E:$E,MONTH(daily!$A443))</f>
        <v>19003</v>
      </c>
      <c r="N443">
        <f>SUMIFS(COT!E:E,COT!$A:$A,YEAR(daily!$A443),COT!$B:$B,WEEKNUM(daily!$A443))</f>
        <v>430975</v>
      </c>
      <c r="O443">
        <f>SUMIFS(COT!F:F,COT!$A:$A,YEAR(daily!$A443),COT!$B:$B,WEEKNUM(daily!$A443))</f>
        <v>9897</v>
      </c>
      <c r="P443">
        <f>SUMIFS(COT!G:G,COT!$A:$A,YEAR(daily!$A443),COT!$B:$B,WEEKNUM(daily!$A443))</f>
        <v>67351</v>
      </c>
      <c r="Q443">
        <f>SUMIFS(COT!H:H,COT!$A:$A,YEAR(daily!$A443),COT!$B:$B,WEEKNUM(daily!$A443))</f>
        <v>45716</v>
      </c>
      <c r="R443">
        <f>SUMIFS(COT!I:I,COT!$A:$A,YEAR(daily!$A443),COT!$B:$B,WEEKNUM(daily!$A443))</f>
        <v>341241</v>
      </c>
      <c r="S443">
        <f>SUMIFS(COT!J:J,COT!$A:$A,YEAR(daily!$A443),COT!$B:$B,WEEKNUM(daily!$A443))</f>
        <v>275167</v>
      </c>
      <c r="T443">
        <f>SUMIFS(COT!K:K,COT!$A:$A,YEAR(daily!$A443),COT!$B:$B,WEEKNUM(daily!$A443))</f>
        <v>34121</v>
      </c>
      <c r="U443">
        <f>SUMIFS(COT!L:L,COT!$A:$A,YEAR(daily!$A443),COT!$B:$B,WEEKNUM(daily!$A443))</f>
        <v>42741</v>
      </c>
      <c r="V443">
        <f>SUMIFS(COT!M:M,COT!$A:$A,YEAR(daily!$A443),COT!$B:$B,WEEKNUM(daily!$A443))</f>
        <v>16</v>
      </c>
      <c r="W443">
        <f>SUMIFS(COT!N:N,COT!$A:$A,YEAR(daily!$A443),COT!$B:$B,WEEKNUM(daily!$A443))</f>
        <v>50</v>
      </c>
      <c r="X443">
        <f>SUMIFS(COT!O:O,COT!$A:$A,YEAR(daily!$A443),COT!$B:$B,WEEKNUM(daily!$A443))</f>
        <v>36</v>
      </c>
      <c r="Y443">
        <f>SUMIFS(COT!P:P,COT!$A:$A,YEAR(daily!$A443),COT!$B:$B,WEEKNUM(daily!$A443))</f>
        <v>66</v>
      </c>
      <c r="Z443">
        <f>SUMIFS(COT!Q:Q,COT!$A:$A,YEAR(daily!$A443),COT!$B:$B,WEEKNUM(daily!$A443))</f>
        <v>66</v>
      </c>
      <c r="AA443">
        <f>SUMIFS(Saudi!B:B,Saudi!$A:$A,YEAR(daily!$A443))</f>
        <v>228.1</v>
      </c>
      <c r="AB443">
        <f>SUMIFS(Saudi!C:C,Saudi!$A:$A,YEAR(daily!$A443))</f>
        <v>255.071</v>
      </c>
      <c r="AC443">
        <f>SUMIFS(Saudi!F:F,Saudi!$A:$A,YEAR(daily!$A443))</f>
        <v>3342115</v>
      </c>
      <c r="AD443">
        <f>SUMIFS(Saudi!G:G,Saudi!$A:$A,YEAR(daily!$A443))</f>
        <v>25.930138412250688</v>
      </c>
      <c r="AE443">
        <f>SUMIFS(Saudi!H:H,Saudi!$A:$A,YEAR(daily!$A443))</f>
        <v>86661504.539659202</v>
      </c>
      <c r="AF443" s="5">
        <f t="shared" si="12"/>
        <v>12</v>
      </c>
      <c r="AG443" s="5">
        <f t="shared" si="13"/>
        <v>2001</v>
      </c>
    </row>
    <row r="444" spans="1:33">
      <c r="A444" s="3">
        <v>37231</v>
      </c>
      <c r="B444" s="1">
        <v>106276</v>
      </c>
      <c r="C444" s="1">
        <v>41221</v>
      </c>
      <c r="D444" s="1">
        <v>22200</v>
      </c>
      <c r="E444" s="1">
        <v>18.54</v>
      </c>
      <c r="F444" s="1">
        <v>19.170000000000002</v>
      </c>
      <c r="G444" s="1">
        <v>19.38</v>
      </c>
      <c r="H444" s="2">
        <v>47.2</v>
      </c>
      <c r="I444" s="2">
        <v>27.2</v>
      </c>
      <c r="J444" s="2">
        <v>77.5</v>
      </c>
      <c r="K444" s="2">
        <v>78</v>
      </c>
      <c r="L444">
        <f>SUMIFS(US!B:B,US!$D:$D,YEAR(daily!$A444),US!$E:$E,MONTH(daily!$A444))</f>
        <v>9012</v>
      </c>
      <c r="M444">
        <f>SUMIFS(US!C:C,US!$D:$D,YEAR(daily!$A444),US!$E:$E,MONTH(daily!$A444))</f>
        <v>19003</v>
      </c>
      <c r="N444">
        <f>SUMIFS(COT!E:E,COT!$A:$A,YEAR(daily!$A444),COT!$B:$B,WEEKNUM(daily!$A444))</f>
        <v>430975</v>
      </c>
      <c r="O444">
        <f>SUMIFS(COT!F:F,COT!$A:$A,YEAR(daily!$A444),COT!$B:$B,WEEKNUM(daily!$A444))</f>
        <v>9897</v>
      </c>
      <c r="P444">
        <f>SUMIFS(COT!G:G,COT!$A:$A,YEAR(daily!$A444),COT!$B:$B,WEEKNUM(daily!$A444))</f>
        <v>67351</v>
      </c>
      <c r="Q444">
        <f>SUMIFS(COT!H:H,COT!$A:$A,YEAR(daily!$A444),COT!$B:$B,WEEKNUM(daily!$A444))</f>
        <v>45716</v>
      </c>
      <c r="R444">
        <f>SUMIFS(COT!I:I,COT!$A:$A,YEAR(daily!$A444),COT!$B:$B,WEEKNUM(daily!$A444))</f>
        <v>341241</v>
      </c>
      <c r="S444">
        <f>SUMIFS(COT!J:J,COT!$A:$A,YEAR(daily!$A444),COT!$B:$B,WEEKNUM(daily!$A444))</f>
        <v>275167</v>
      </c>
      <c r="T444">
        <f>SUMIFS(COT!K:K,COT!$A:$A,YEAR(daily!$A444),COT!$B:$B,WEEKNUM(daily!$A444))</f>
        <v>34121</v>
      </c>
      <c r="U444">
        <f>SUMIFS(COT!L:L,COT!$A:$A,YEAR(daily!$A444),COT!$B:$B,WEEKNUM(daily!$A444))</f>
        <v>42741</v>
      </c>
      <c r="V444">
        <f>SUMIFS(COT!M:M,COT!$A:$A,YEAR(daily!$A444),COT!$B:$B,WEEKNUM(daily!$A444))</f>
        <v>16</v>
      </c>
      <c r="W444">
        <f>SUMIFS(COT!N:N,COT!$A:$A,YEAR(daily!$A444),COT!$B:$B,WEEKNUM(daily!$A444))</f>
        <v>50</v>
      </c>
      <c r="X444">
        <f>SUMIFS(COT!O:O,COT!$A:$A,YEAR(daily!$A444),COT!$B:$B,WEEKNUM(daily!$A444))</f>
        <v>36</v>
      </c>
      <c r="Y444">
        <f>SUMIFS(COT!P:P,COT!$A:$A,YEAR(daily!$A444),COT!$B:$B,WEEKNUM(daily!$A444))</f>
        <v>66</v>
      </c>
      <c r="Z444">
        <f>SUMIFS(COT!Q:Q,COT!$A:$A,YEAR(daily!$A444),COT!$B:$B,WEEKNUM(daily!$A444))</f>
        <v>66</v>
      </c>
      <c r="AA444">
        <f>SUMIFS(Saudi!B:B,Saudi!$A:$A,YEAR(daily!$A444))</f>
        <v>228.1</v>
      </c>
      <c r="AB444">
        <f>SUMIFS(Saudi!C:C,Saudi!$A:$A,YEAR(daily!$A444))</f>
        <v>255.071</v>
      </c>
      <c r="AC444">
        <f>SUMIFS(Saudi!F:F,Saudi!$A:$A,YEAR(daily!$A444))</f>
        <v>3342115</v>
      </c>
      <c r="AD444">
        <f>SUMIFS(Saudi!G:G,Saudi!$A:$A,YEAR(daily!$A444))</f>
        <v>25.930138412250688</v>
      </c>
      <c r="AE444">
        <f>SUMIFS(Saudi!H:H,Saudi!$A:$A,YEAR(daily!$A444))</f>
        <v>86661504.539659202</v>
      </c>
      <c r="AF444" s="5">
        <f t="shared" si="12"/>
        <v>12</v>
      </c>
      <c r="AG444" s="5">
        <f t="shared" si="13"/>
        <v>2001</v>
      </c>
    </row>
    <row r="445" spans="1:33">
      <c r="A445" s="3">
        <v>37232</v>
      </c>
      <c r="B445" s="1">
        <v>112726</v>
      </c>
      <c r="C445" s="1">
        <v>40712</v>
      </c>
      <c r="D445" s="1">
        <v>22032</v>
      </c>
      <c r="E445" s="1">
        <v>19.04</v>
      </c>
      <c r="F445" s="1">
        <v>19.73</v>
      </c>
      <c r="G445" s="1">
        <v>19.96</v>
      </c>
      <c r="H445" s="2">
        <v>47.2</v>
      </c>
      <c r="I445" s="2">
        <v>27.2</v>
      </c>
      <c r="J445" s="2">
        <v>77.5</v>
      </c>
      <c r="K445" s="2">
        <v>78</v>
      </c>
      <c r="L445">
        <f>SUMIFS(US!B:B,US!$D:$D,YEAR(daily!$A445),US!$E:$E,MONTH(daily!$A445))</f>
        <v>9012</v>
      </c>
      <c r="M445">
        <f>SUMIFS(US!C:C,US!$D:$D,YEAR(daily!$A445),US!$E:$E,MONTH(daily!$A445))</f>
        <v>19003</v>
      </c>
      <c r="N445">
        <f>SUMIFS(COT!E:E,COT!$A:$A,YEAR(daily!$A445),COT!$B:$B,WEEKNUM(daily!$A445))</f>
        <v>430975</v>
      </c>
      <c r="O445">
        <f>SUMIFS(COT!F:F,COT!$A:$A,YEAR(daily!$A445),COT!$B:$B,WEEKNUM(daily!$A445))</f>
        <v>9897</v>
      </c>
      <c r="P445">
        <f>SUMIFS(COT!G:G,COT!$A:$A,YEAR(daily!$A445),COT!$B:$B,WEEKNUM(daily!$A445))</f>
        <v>67351</v>
      </c>
      <c r="Q445">
        <f>SUMIFS(COT!H:H,COT!$A:$A,YEAR(daily!$A445),COT!$B:$B,WEEKNUM(daily!$A445))</f>
        <v>45716</v>
      </c>
      <c r="R445">
        <f>SUMIFS(COT!I:I,COT!$A:$A,YEAR(daily!$A445),COT!$B:$B,WEEKNUM(daily!$A445))</f>
        <v>341241</v>
      </c>
      <c r="S445">
        <f>SUMIFS(COT!J:J,COT!$A:$A,YEAR(daily!$A445),COT!$B:$B,WEEKNUM(daily!$A445))</f>
        <v>275167</v>
      </c>
      <c r="T445">
        <f>SUMIFS(COT!K:K,COT!$A:$A,YEAR(daily!$A445),COT!$B:$B,WEEKNUM(daily!$A445))</f>
        <v>34121</v>
      </c>
      <c r="U445">
        <f>SUMIFS(COT!L:L,COT!$A:$A,YEAR(daily!$A445),COT!$B:$B,WEEKNUM(daily!$A445))</f>
        <v>42741</v>
      </c>
      <c r="V445">
        <f>SUMIFS(COT!M:M,COT!$A:$A,YEAR(daily!$A445),COT!$B:$B,WEEKNUM(daily!$A445))</f>
        <v>16</v>
      </c>
      <c r="W445">
        <f>SUMIFS(COT!N:N,COT!$A:$A,YEAR(daily!$A445),COT!$B:$B,WEEKNUM(daily!$A445))</f>
        <v>50</v>
      </c>
      <c r="X445">
        <f>SUMIFS(COT!O:O,COT!$A:$A,YEAR(daily!$A445),COT!$B:$B,WEEKNUM(daily!$A445))</f>
        <v>36</v>
      </c>
      <c r="Y445">
        <f>SUMIFS(COT!P:P,COT!$A:$A,YEAR(daily!$A445),COT!$B:$B,WEEKNUM(daily!$A445))</f>
        <v>66</v>
      </c>
      <c r="Z445">
        <f>SUMIFS(COT!Q:Q,COT!$A:$A,YEAR(daily!$A445),COT!$B:$B,WEEKNUM(daily!$A445))</f>
        <v>66</v>
      </c>
      <c r="AA445">
        <f>SUMIFS(Saudi!B:B,Saudi!$A:$A,YEAR(daily!$A445))</f>
        <v>228.1</v>
      </c>
      <c r="AB445">
        <f>SUMIFS(Saudi!C:C,Saudi!$A:$A,YEAR(daily!$A445))</f>
        <v>255.071</v>
      </c>
      <c r="AC445">
        <f>SUMIFS(Saudi!F:F,Saudi!$A:$A,YEAR(daily!$A445))</f>
        <v>3342115</v>
      </c>
      <c r="AD445">
        <f>SUMIFS(Saudi!G:G,Saudi!$A:$A,YEAR(daily!$A445))</f>
        <v>25.930138412250688</v>
      </c>
      <c r="AE445">
        <f>SUMIFS(Saudi!H:H,Saudi!$A:$A,YEAR(daily!$A445))</f>
        <v>86661504.539659202</v>
      </c>
      <c r="AF445" s="5">
        <f t="shared" si="12"/>
        <v>12</v>
      </c>
      <c r="AG445" s="5">
        <f t="shared" si="13"/>
        <v>2001</v>
      </c>
    </row>
    <row r="446" spans="1:33">
      <c r="A446" s="3">
        <v>37235</v>
      </c>
      <c r="B446" s="1">
        <v>105186</v>
      </c>
      <c r="C446" s="1">
        <v>43188</v>
      </c>
      <c r="D446" s="1">
        <v>23201</v>
      </c>
      <c r="E446" s="1">
        <v>18.37</v>
      </c>
      <c r="F446" s="1">
        <v>19.079999999999998</v>
      </c>
      <c r="G446" s="1">
        <v>19.32</v>
      </c>
      <c r="H446" s="2">
        <v>47.2</v>
      </c>
      <c r="I446" s="2">
        <v>27.2</v>
      </c>
      <c r="J446" s="2">
        <v>77.5</v>
      </c>
      <c r="K446" s="2">
        <v>78</v>
      </c>
      <c r="L446">
        <f>SUMIFS(US!B:B,US!$D:$D,YEAR(daily!$A446),US!$E:$E,MONTH(daily!$A446))</f>
        <v>9012</v>
      </c>
      <c r="M446">
        <f>SUMIFS(US!C:C,US!$D:$D,YEAR(daily!$A446),US!$E:$E,MONTH(daily!$A446))</f>
        <v>19003</v>
      </c>
      <c r="N446">
        <f>SUMIFS(COT!E:E,COT!$A:$A,YEAR(daily!$A446),COT!$B:$B,WEEKNUM(daily!$A446))</f>
        <v>456556</v>
      </c>
      <c r="O446">
        <f>SUMIFS(COT!F:F,COT!$A:$A,YEAR(daily!$A446),COT!$B:$B,WEEKNUM(daily!$A446))</f>
        <v>13032</v>
      </c>
      <c r="P446">
        <f>SUMIFS(COT!G:G,COT!$A:$A,YEAR(daily!$A446),COT!$B:$B,WEEKNUM(daily!$A446))</f>
        <v>82311</v>
      </c>
      <c r="Q446">
        <f>SUMIFS(COT!H:H,COT!$A:$A,YEAR(daily!$A446),COT!$B:$B,WEEKNUM(daily!$A446))</f>
        <v>48891</v>
      </c>
      <c r="R446">
        <f>SUMIFS(COT!I:I,COT!$A:$A,YEAR(daily!$A446),COT!$B:$B,WEEKNUM(daily!$A446))</f>
        <v>356057</v>
      </c>
      <c r="S446">
        <f>SUMIFS(COT!J:J,COT!$A:$A,YEAR(daily!$A446),COT!$B:$B,WEEKNUM(daily!$A446))</f>
        <v>278396</v>
      </c>
      <c r="T446">
        <f>SUMIFS(COT!K:K,COT!$A:$A,YEAR(daily!$A446),COT!$B:$B,WEEKNUM(daily!$A446))</f>
        <v>38576</v>
      </c>
      <c r="U446">
        <f>SUMIFS(COT!L:L,COT!$A:$A,YEAR(daily!$A446),COT!$B:$B,WEEKNUM(daily!$A446))</f>
        <v>46958</v>
      </c>
      <c r="V446">
        <f>SUMIFS(COT!M:M,COT!$A:$A,YEAR(daily!$A446),COT!$B:$B,WEEKNUM(daily!$A446))</f>
        <v>20</v>
      </c>
      <c r="W446">
        <f>SUMIFS(COT!N:N,COT!$A:$A,YEAR(daily!$A446),COT!$B:$B,WEEKNUM(daily!$A446))</f>
        <v>50</v>
      </c>
      <c r="X446">
        <f>SUMIFS(COT!O:O,COT!$A:$A,YEAR(daily!$A446),COT!$B:$B,WEEKNUM(daily!$A446))</f>
        <v>42</v>
      </c>
      <c r="Y446">
        <f>SUMIFS(COT!P:P,COT!$A:$A,YEAR(daily!$A446),COT!$B:$B,WEEKNUM(daily!$A446))</f>
        <v>71</v>
      </c>
      <c r="Z446">
        <f>SUMIFS(COT!Q:Q,COT!$A:$A,YEAR(daily!$A446),COT!$B:$B,WEEKNUM(daily!$A446))</f>
        <v>72</v>
      </c>
      <c r="AA446">
        <f>SUMIFS(Saudi!B:B,Saudi!$A:$A,YEAR(daily!$A446))</f>
        <v>228.1</v>
      </c>
      <c r="AB446">
        <f>SUMIFS(Saudi!C:C,Saudi!$A:$A,YEAR(daily!$A446))</f>
        <v>255.071</v>
      </c>
      <c r="AC446">
        <f>SUMIFS(Saudi!F:F,Saudi!$A:$A,YEAR(daily!$A446))</f>
        <v>3342115</v>
      </c>
      <c r="AD446">
        <f>SUMIFS(Saudi!G:G,Saudi!$A:$A,YEAR(daily!$A446))</f>
        <v>25.930138412250688</v>
      </c>
      <c r="AE446">
        <f>SUMIFS(Saudi!H:H,Saudi!$A:$A,YEAR(daily!$A446))</f>
        <v>86661504.539659202</v>
      </c>
      <c r="AF446" s="5">
        <f t="shared" si="12"/>
        <v>12</v>
      </c>
      <c r="AG446" s="5">
        <f t="shared" si="13"/>
        <v>2001</v>
      </c>
    </row>
    <row r="447" spans="1:33">
      <c r="A447" s="3">
        <v>37236</v>
      </c>
      <c r="B447" s="1">
        <v>100251</v>
      </c>
      <c r="C447" s="1">
        <v>42639</v>
      </c>
      <c r="D447" s="1">
        <v>24583</v>
      </c>
      <c r="E447" s="1">
        <v>18.079999999999998</v>
      </c>
      <c r="F447" s="1">
        <v>18.760000000000002</v>
      </c>
      <c r="G447" s="1">
        <v>18.989999999999998</v>
      </c>
      <c r="H447" s="2">
        <v>47.2</v>
      </c>
      <c r="I447" s="2">
        <v>27.2</v>
      </c>
      <c r="J447" s="2">
        <v>77.5</v>
      </c>
      <c r="K447" s="2">
        <v>78</v>
      </c>
      <c r="L447">
        <f>SUMIFS(US!B:B,US!$D:$D,YEAR(daily!$A447),US!$E:$E,MONTH(daily!$A447))</f>
        <v>9012</v>
      </c>
      <c r="M447">
        <f>SUMIFS(US!C:C,US!$D:$D,YEAR(daily!$A447),US!$E:$E,MONTH(daily!$A447))</f>
        <v>19003</v>
      </c>
      <c r="N447">
        <f>SUMIFS(COT!E:E,COT!$A:$A,YEAR(daily!$A447),COT!$B:$B,WEEKNUM(daily!$A447))</f>
        <v>456556</v>
      </c>
      <c r="O447">
        <f>SUMIFS(COT!F:F,COT!$A:$A,YEAR(daily!$A447),COT!$B:$B,WEEKNUM(daily!$A447))</f>
        <v>13032</v>
      </c>
      <c r="P447">
        <f>SUMIFS(COT!G:G,COT!$A:$A,YEAR(daily!$A447),COT!$B:$B,WEEKNUM(daily!$A447))</f>
        <v>82311</v>
      </c>
      <c r="Q447">
        <f>SUMIFS(COT!H:H,COT!$A:$A,YEAR(daily!$A447),COT!$B:$B,WEEKNUM(daily!$A447))</f>
        <v>48891</v>
      </c>
      <c r="R447">
        <f>SUMIFS(COT!I:I,COT!$A:$A,YEAR(daily!$A447),COT!$B:$B,WEEKNUM(daily!$A447))</f>
        <v>356057</v>
      </c>
      <c r="S447">
        <f>SUMIFS(COT!J:J,COT!$A:$A,YEAR(daily!$A447),COT!$B:$B,WEEKNUM(daily!$A447))</f>
        <v>278396</v>
      </c>
      <c r="T447">
        <f>SUMIFS(COT!K:K,COT!$A:$A,YEAR(daily!$A447),COT!$B:$B,WEEKNUM(daily!$A447))</f>
        <v>38576</v>
      </c>
      <c r="U447">
        <f>SUMIFS(COT!L:L,COT!$A:$A,YEAR(daily!$A447),COT!$B:$B,WEEKNUM(daily!$A447))</f>
        <v>46958</v>
      </c>
      <c r="V447">
        <f>SUMIFS(COT!M:M,COT!$A:$A,YEAR(daily!$A447),COT!$B:$B,WEEKNUM(daily!$A447))</f>
        <v>20</v>
      </c>
      <c r="W447">
        <f>SUMIFS(COT!N:N,COT!$A:$A,YEAR(daily!$A447),COT!$B:$B,WEEKNUM(daily!$A447))</f>
        <v>50</v>
      </c>
      <c r="X447">
        <f>SUMIFS(COT!O:O,COT!$A:$A,YEAR(daily!$A447),COT!$B:$B,WEEKNUM(daily!$A447))</f>
        <v>42</v>
      </c>
      <c r="Y447">
        <f>SUMIFS(COT!P:P,COT!$A:$A,YEAR(daily!$A447),COT!$B:$B,WEEKNUM(daily!$A447))</f>
        <v>71</v>
      </c>
      <c r="Z447">
        <f>SUMIFS(COT!Q:Q,COT!$A:$A,YEAR(daily!$A447),COT!$B:$B,WEEKNUM(daily!$A447))</f>
        <v>72</v>
      </c>
      <c r="AA447">
        <f>SUMIFS(Saudi!B:B,Saudi!$A:$A,YEAR(daily!$A447))</f>
        <v>228.1</v>
      </c>
      <c r="AB447">
        <f>SUMIFS(Saudi!C:C,Saudi!$A:$A,YEAR(daily!$A447))</f>
        <v>255.071</v>
      </c>
      <c r="AC447">
        <f>SUMIFS(Saudi!F:F,Saudi!$A:$A,YEAR(daily!$A447))</f>
        <v>3342115</v>
      </c>
      <c r="AD447">
        <f>SUMIFS(Saudi!G:G,Saudi!$A:$A,YEAR(daily!$A447))</f>
        <v>25.930138412250688</v>
      </c>
      <c r="AE447">
        <f>SUMIFS(Saudi!H:H,Saudi!$A:$A,YEAR(daily!$A447))</f>
        <v>86661504.539659202</v>
      </c>
      <c r="AF447" s="5">
        <f t="shared" si="12"/>
        <v>12</v>
      </c>
      <c r="AG447" s="5">
        <f t="shared" si="13"/>
        <v>2001</v>
      </c>
    </row>
    <row r="448" spans="1:33">
      <c r="A448" s="3">
        <v>37237</v>
      </c>
      <c r="B448" s="1">
        <v>93599</v>
      </c>
      <c r="C448" s="1">
        <v>42336</v>
      </c>
      <c r="D448" s="1">
        <v>26452</v>
      </c>
      <c r="E448" s="1">
        <v>18.36</v>
      </c>
      <c r="F448" s="1">
        <v>18.98</v>
      </c>
      <c r="G448" s="1">
        <v>19.18</v>
      </c>
      <c r="H448" s="2">
        <v>47.2</v>
      </c>
      <c r="I448" s="2">
        <v>27.2</v>
      </c>
      <c r="J448" s="2">
        <v>77.5</v>
      </c>
      <c r="K448" s="2">
        <v>78</v>
      </c>
      <c r="L448">
        <f>SUMIFS(US!B:B,US!$D:$D,YEAR(daily!$A448),US!$E:$E,MONTH(daily!$A448))</f>
        <v>9012</v>
      </c>
      <c r="M448">
        <f>SUMIFS(US!C:C,US!$D:$D,YEAR(daily!$A448),US!$E:$E,MONTH(daily!$A448))</f>
        <v>19003</v>
      </c>
      <c r="N448">
        <f>SUMIFS(COT!E:E,COT!$A:$A,YEAR(daily!$A448),COT!$B:$B,WEEKNUM(daily!$A448))</f>
        <v>456556</v>
      </c>
      <c r="O448">
        <f>SUMIFS(COT!F:F,COT!$A:$A,YEAR(daily!$A448),COT!$B:$B,WEEKNUM(daily!$A448))</f>
        <v>13032</v>
      </c>
      <c r="P448">
        <f>SUMIFS(COT!G:G,COT!$A:$A,YEAR(daily!$A448),COT!$B:$B,WEEKNUM(daily!$A448))</f>
        <v>82311</v>
      </c>
      <c r="Q448">
        <f>SUMIFS(COT!H:H,COT!$A:$A,YEAR(daily!$A448),COT!$B:$B,WEEKNUM(daily!$A448))</f>
        <v>48891</v>
      </c>
      <c r="R448">
        <f>SUMIFS(COT!I:I,COT!$A:$A,YEAR(daily!$A448),COT!$B:$B,WEEKNUM(daily!$A448))</f>
        <v>356057</v>
      </c>
      <c r="S448">
        <f>SUMIFS(COT!J:J,COT!$A:$A,YEAR(daily!$A448),COT!$B:$B,WEEKNUM(daily!$A448))</f>
        <v>278396</v>
      </c>
      <c r="T448">
        <f>SUMIFS(COT!K:K,COT!$A:$A,YEAR(daily!$A448),COT!$B:$B,WEEKNUM(daily!$A448))</f>
        <v>38576</v>
      </c>
      <c r="U448">
        <f>SUMIFS(COT!L:L,COT!$A:$A,YEAR(daily!$A448),COT!$B:$B,WEEKNUM(daily!$A448))</f>
        <v>46958</v>
      </c>
      <c r="V448">
        <f>SUMIFS(COT!M:M,COT!$A:$A,YEAR(daily!$A448),COT!$B:$B,WEEKNUM(daily!$A448))</f>
        <v>20</v>
      </c>
      <c r="W448">
        <f>SUMIFS(COT!N:N,COT!$A:$A,YEAR(daily!$A448),COT!$B:$B,WEEKNUM(daily!$A448))</f>
        <v>50</v>
      </c>
      <c r="X448">
        <f>SUMIFS(COT!O:O,COT!$A:$A,YEAR(daily!$A448),COT!$B:$B,WEEKNUM(daily!$A448))</f>
        <v>42</v>
      </c>
      <c r="Y448">
        <f>SUMIFS(COT!P:P,COT!$A:$A,YEAR(daily!$A448),COT!$B:$B,WEEKNUM(daily!$A448))</f>
        <v>71</v>
      </c>
      <c r="Z448">
        <f>SUMIFS(COT!Q:Q,COT!$A:$A,YEAR(daily!$A448),COT!$B:$B,WEEKNUM(daily!$A448))</f>
        <v>72</v>
      </c>
      <c r="AA448">
        <f>SUMIFS(Saudi!B:B,Saudi!$A:$A,YEAR(daily!$A448))</f>
        <v>228.1</v>
      </c>
      <c r="AB448">
        <f>SUMIFS(Saudi!C:C,Saudi!$A:$A,YEAR(daily!$A448))</f>
        <v>255.071</v>
      </c>
      <c r="AC448">
        <f>SUMIFS(Saudi!F:F,Saudi!$A:$A,YEAR(daily!$A448))</f>
        <v>3342115</v>
      </c>
      <c r="AD448">
        <f>SUMIFS(Saudi!G:G,Saudi!$A:$A,YEAR(daily!$A448))</f>
        <v>25.930138412250688</v>
      </c>
      <c r="AE448">
        <f>SUMIFS(Saudi!H:H,Saudi!$A:$A,YEAR(daily!$A448))</f>
        <v>86661504.539659202</v>
      </c>
      <c r="AF448" s="5">
        <f t="shared" si="12"/>
        <v>12</v>
      </c>
      <c r="AG448" s="5">
        <f t="shared" si="13"/>
        <v>2001</v>
      </c>
    </row>
    <row r="449" spans="1:33">
      <c r="A449" s="3">
        <v>37238</v>
      </c>
      <c r="B449" s="1">
        <v>83711</v>
      </c>
      <c r="C449" s="1">
        <v>41946</v>
      </c>
      <c r="D449" s="1">
        <v>26981</v>
      </c>
      <c r="E449" s="1">
        <v>18.12</v>
      </c>
      <c r="F449" s="1">
        <v>18.77</v>
      </c>
      <c r="G449" s="1">
        <v>18.98</v>
      </c>
      <c r="H449" s="2">
        <v>47.2</v>
      </c>
      <c r="I449" s="2">
        <v>27.2</v>
      </c>
      <c r="J449" s="2">
        <v>77.5</v>
      </c>
      <c r="K449" s="2">
        <v>78</v>
      </c>
      <c r="L449">
        <f>SUMIFS(US!B:B,US!$D:$D,YEAR(daily!$A449),US!$E:$E,MONTH(daily!$A449))</f>
        <v>9012</v>
      </c>
      <c r="M449">
        <f>SUMIFS(US!C:C,US!$D:$D,YEAR(daily!$A449),US!$E:$E,MONTH(daily!$A449))</f>
        <v>19003</v>
      </c>
      <c r="N449">
        <f>SUMIFS(COT!E:E,COT!$A:$A,YEAR(daily!$A449),COT!$B:$B,WEEKNUM(daily!$A449))</f>
        <v>456556</v>
      </c>
      <c r="O449">
        <f>SUMIFS(COT!F:F,COT!$A:$A,YEAR(daily!$A449),COT!$B:$B,WEEKNUM(daily!$A449))</f>
        <v>13032</v>
      </c>
      <c r="P449">
        <f>SUMIFS(COT!G:G,COT!$A:$A,YEAR(daily!$A449),COT!$B:$B,WEEKNUM(daily!$A449))</f>
        <v>82311</v>
      </c>
      <c r="Q449">
        <f>SUMIFS(COT!H:H,COT!$A:$A,YEAR(daily!$A449),COT!$B:$B,WEEKNUM(daily!$A449))</f>
        <v>48891</v>
      </c>
      <c r="R449">
        <f>SUMIFS(COT!I:I,COT!$A:$A,YEAR(daily!$A449),COT!$B:$B,WEEKNUM(daily!$A449))</f>
        <v>356057</v>
      </c>
      <c r="S449">
        <f>SUMIFS(COT!J:J,COT!$A:$A,YEAR(daily!$A449),COT!$B:$B,WEEKNUM(daily!$A449))</f>
        <v>278396</v>
      </c>
      <c r="T449">
        <f>SUMIFS(COT!K:K,COT!$A:$A,YEAR(daily!$A449),COT!$B:$B,WEEKNUM(daily!$A449))</f>
        <v>38576</v>
      </c>
      <c r="U449">
        <f>SUMIFS(COT!L:L,COT!$A:$A,YEAR(daily!$A449),COT!$B:$B,WEEKNUM(daily!$A449))</f>
        <v>46958</v>
      </c>
      <c r="V449">
        <f>SUMIFS(COT!M:M,COT!$A:$A,YEAR(daily!$A449),COT!$B:$B,WEEKNUM(daily!$A449))</f>
        <v>20</v>
      </c>
      <c r="W449">
        <f>SUMIFS(COT!N:N,COT!$A:$A,YEAR(daily!$A449),COT!$B:$B,WEEKNUM(daily!$A449))</f>
        <v>50</v>
      </c>
      <c r="X449">
        <f>SUMIFS(COT!O:O,COT!$A:$A,YEAR(daily!$A449),COT!$B:$B,WEEKNUM(daily!$A449))</f>
        <v>42</v>
      </c>
      <c r="Y449">
        <f>SUMIFS(COT!P:P,COT!$A:$A,YEAR(daily!$A449),COT!$B:$B,WEEKNUM(daily!$A449))</f>
        <v>71</v>
      </c>
      <c r="Z449">
        <f>SUMIFS(COT!Q:Q,COT!$A:$A,YEAR(daily!$A449),COT!$B:$B,WEEKNUM(daily!$A449))</f>
        <v>72</v>
      </c>
      <c r="AA449">
        <f>SUMIFS(Saudi!B:B,Saudi!$A:$A,YEAR(daily!$A449))</f>
        <v>228.1</v>
      </c>
      <c r="AB449">
        <f>SUMIFS(Saudi!C:C,Saudi!$A:$A,YEAR(daily!$A449))</f>
        <v>255.071</v>
      </c>
      <c r="AC449">
        <f>SUMIFS(Saudi!F:F,Saudi!$A:$A,YEAR(daily!$A449))</f>
        <v>3342115</v>
      </c>
      <c r="AD449">
        <f>SUMIFS(Saudi!G:G,Saudi!$A:$A,YEAR(daily!$A449))</f>
        <v>25.930138412250688</v>
      </c>
      <c r="AE449">
        <f>SUMIFS(Saudi!H:H,Saudi!$A:$A,YEAR(daily!$A449))</f>
        <v>86661504.539659202</v>
      </c>
      <c r="AF449" s="5">
        <f t="shared" si="12"/>
        <v>12</v>
      </c>
      <c r="AG449" s="5">
        <f t="shared" si="13"/>
        <v>2001</v>
      </c>
    </row>
    <row r="450" spans="1:33">
      <c r="A450" s="3">
        <v>37239</v>
      </c>
      <c r="B450" s="1">
        <v>68673</v>
      </c>
      <c r="C450" s="1">
        <v>43193</v>
      </c>
      <c r="D450" s="1">
        <v>27461</v>
      </c>
      <c r="E450" s="1">
        <v>19.23</v>
      </c>
      <c r="F450" s="1">
        <v>19.68</v>
      </c>
      <c r="G450" s="1">
        <v>19.84</v>
      </c>
      <c r="H450" s="2">
        <v>47.2</v>
      </c>
      <c r="I450" s="2">
        <v>27.2</v>
      </c>
      <c r="J450" s="2">
        <v>77.5</v>
      </c>
      <c r="K450" s="2">
        <v>78</v>
      </c>
      <c r="L450">
        <f>SUMIFS(US!B:B,US!$D:$D,YEAR(daily!$A450),US!$E:$E,MONTH(daily!$A450))</f>
        <v>9012</v>
      </c>
      <c r="M450">
        <f>SUMIFS(US!C:C,US!$D:$D,YEAR(daily!$A450),US!$E:$E,MONTH(daily!$A450))</f>
        <v>19003</v>
      </c>
      <c r="N450">
        <f>SUMIFS(COT!E:E,COT!$A:$A,YEAR(daily!$A450),COT!$B:$B,WEEKNUM(daily!$A450))</f>
        <v>456556</v>
      </c>
      <c r="O450">
        <f>SUMIFS(COT!F:F,COT!$A:$A,YEAR(daily!$A450),COT!$B:$B,WEEKNUM(daily!$A450))</f>
        <v>13032</v>
      </c>
      <c r="P450">
        <f>SUMIFS(COT!G:G,COT!$A:$A,YEAR(daily!$A450),COT!$B:$B,WEEKNUM(daily!$A450))</f>
        <v>82311</v>
      </c>
      <c r="Q450">
        <f>SUMIFS(COT!H:H,COT!$A:$A,YEAR(daily!$A450),COT!$B:$B,WEEKNUM(daily!$A450))</f>
        <v>48891</v>
      </c>
      <c r="R450">
        <f>SUMIFS(COT!I:I,COT!$A:$A,YEAR(daily!$A450),COT!$B:$B,WEEKNUM(daily!$A450))</f>
        <v>356057</v>
      </c>
      <c r="S450">
        <f>SUMIFS(COT!J:J,COT!$A:$A,YEAR(daily!$A450),COT!$B:$B,WEEKNUM(daily!$A450))</f>
        <v>278396</v>
      </c>
      <c r="T450">
        <f>SUMIFS(COT!K:K,COT!$A:$A,YEAR(daily!$A450),COT!$B:$B,WEEKNUM(daily!$A450))</f>
        <v>38576</v>
      </c>
      <c r="U450">
        <f>SUMIFS(COT!L:L,COT!$A:$A,YEAR(daily!$A450),COT!$B:$B,WEEKNUM(daily!$A450))</f>
        <v>46958</v>
      </c>
      <c r="V450">
        <f>SUMIFS(COT!M:M,COT!$A:$A,YEAR(daily!$A450),COT!$B:$B,WEEKNUM(daily!$A450))</f>
        <v>20</v>
      </c>
      <c r="W450">
        <f>SUMIFS(COT!N:N,COT!$A:$A,YEAR(daily!$A450),COT!$B:$B,WEEKNUM(daily!$A450))</f>
        <v>50</v>
      </c>
      <c r="X450">
        <f>SUMIFS(COT!O:O,COT!$A:$A,YEAR(daily!$A450),COT!$B:$B,WEEKNUM(daily!$A450))</f>
        <v>42</v>
      </c>
      <c r="Y450">
        <f>SUMIFS(COT!P:P,COT!$A:$A,YEAR(daily!$A450),COT!$B:$B,WEEKNUM(daily!$A450))</f>
        <v>71</v>
      </c>
      <c r="Z450">
        <f>SUMIFS(COT!Q:Q,COT!$A:$A,YEAR(daily!$A450),COT!$B:$B,WEEKNUM(daily!$A450))</f>
        <v>72</v>
      </c>
      <c r="AA450">
        <f>SUMIFS(Saudi!B:B,Saudi!$A:$A,YEAR(daily!$A450))</f>
        <v>228.1</v>
      </c>
      <c r="AB450">
        <f>SUMIFS(Saudi!C:C,Saudi!$A:$A,YEAR(daily!$A450))</f>
        <v>255.071</v>
      </c>
      <c r="AC450">
        <f>SUMIFS(Saudi!F:F,Saudi!$A:$A,YEAR(daily!$A450))</f>
        <v>3342115</v>
      </c>
      <c r="AD450">
        <f>SUMIFS(Saudi!G:G,Saudi!$A:$A,YEAR(daily!$A450))</f>
        <v>25.930138412250688</v>
      </c>
      <c r="AE450">
        <f>SUMIFS(Saudi!H:H,Saudi!$A:$A,YEAR(daily!$A450))</f>
        <v>86661504.539659202</v>
      </c>
      <c r="AF450" s="5">
        <f t="shared" ref="AF450:AF513" si="14">MONTH(A450)</f>
        <v>12</v>
      </c>
      <c r="AG450" s="5">
        <f t="shared" ref="AG450:AG513" si="15">YEAR(A450)</f>
        <v>2001</v>
      </c>
    </row>
    <row r="451" spans="1:33">
      <c r="A451" s="3">
        <v>37242</v>
      </c>
      <c r="B451" s="1">
        <v>51341</v>
      </c>
      <c r="C451" s="1">
        <v>43583</v>
      </c>
      <c r="D451" s="1">
        <v>28573</v>
      </c>
      <c r="E451" s="1">
        <v>19.22</v>
      </c>
      <c r="F451" s="1">
        <v>19.7</v>
      </c>
      <c r="G451" s="1">
        <v>19.850000000000001</v>
      </c>
      <c r="H451" s="2">
        <v>47.2</v>
      </c>
      <c r="I451" s="2">
        <v>27.2</v>
      </c>
      <c r="J451" s="2">
        <v>77.5</v>
      </c>
      <c r="K451" s="2">
        <v>78</v>
      </c>
      <c r="L451">
        <f>SUMIFS(US!B:B,US!$D:$D,YEAR(daily!$A451),US!$E:$E,MONTH(daily!$A451))</f>
        <v>9012</v>
      </c>
      <c r="M451">
        <f>SUMIFS(US!C:C,US!$D:$D,YEAR(daily!$A451),US!$E:$E,MONTH(daily!$A451))</f>
        <v>19003</v>
      </c>
      <c r="N451">
        <f>SUMIFS(COT!E:E,COT!$A:$A,YEAR(daily!$A451),COT!$B:$B,WEEKNUM(daily!$A451))</f>
        <v>431387</v>
      </c>
      <c r="O451">
        <f>SUMIFS(COT!F:F,COT!$A:$A,YEAR(daily!$A451),COT!$B:$B,WEEKNUM(daily!$A451))</f>
        <v>11902</v>
      </c>
      <c r="P451">
        <f>SUMIFS(COT!G:G,COT!$A:$A,YEAR(daily!$A451),COT!$B:$B,WEEKNUM(daily!$A451))</f>
        <v>83633</v>
      </c>
      <c r="Q451">
        <f>SUMIFS(COT!H:H,COT!$A:$A,YEAR(daily!$A451),COT!$B:$B,WEEKNUM(daily!$A451))</f>
        <v>40721</v>
      </c>
      <c r="R451">
        <f>SUMIFS(COT!I:I,COT!$A:$A,YEAR(daily!$A451),COT!$B:$B,WEEKNUM(daily!$A451))</f>
        <v>345070</v>
      </c>
      <c r="S451">
        <f>SUMIFS(COT!J:J,COT!$A:$A,YEAR(daily!$A451),COT!$B:$B,WEEKNUM(daily!$A451))</f>
        <v>266790</v>
      </c>
      <c r="T451">
        <f>SUMIFS(COT!K:K,COT!$A:$A,YEAR(daily!$A451),COT!$B:$B,WEEKNUM(daily!$A451))</f>
        <v>33694</v>
      </c>
      <c r="U451">
        <f>SUMIFS(COT!L:L,COT!$A:$A,YEAR(daily!$A451),COT!$B:$B,WEEKNUM(daily!$A451))</f>
        <v>40243</v>
      </c>
      <c r="V451">
        <f>SUMIFS(COT!M:M,COT!$A:$A,YEAR(daily!$A451),COT!$B:$B,WEEKNUM(daily!$A451))</f>
        <v>17</v>
      </c>
      <c r="W451">
        <f>SUMIFS(COT!N:N,COT!$A:$A,YEAR(daily!$A451),COT!$B:$B,WEEKNUM(daily!$A451))</f>
        <v>51</v>
      </c>
      <c r="X451">
        <f>SUMIFS(COT!O:O,COT!$A:$A,YEAR(daily!$A451),COT!$B:$B,WEEKNUM(daily!$A451))</f>
        <v>31</v>
      </c>
      <c r="Y451">
        <f>SUMIFS(COT!P:P,COT!$A:$A,YEAR(daily!$A451),COT!$B:$B,WEEKNUM(daily!$A451))</f>
        <v>74</v>
      </c>
      <c r="Z451">
        <f>SUMIFS(COT!Q:Q,COT!$A:$A,YEAR(daily!$A451),COT!$B:$B,WEEKNUM(daily!$A451))</f>
        <v>80</v>
      </c>
      <c r="AA451">
        <f>SUMIFS(Saudi!B:B,Saudi!$A:$A,YEAR(daily!$A451))</f>
        <v>228.1</v>
      </c>
      <c r="AB451">
        <f>SUMIFS(Saudi!C:C,Saudi!$A:$A,YEAR(daily!$A451))</f>
        <v>255.071</v>
      </c>
      <c r="AC451">
        <f>SUMIFS(Saudi!F:F,Saudi!$A:$A,YEAR(daily!$A451))</f>
        <v>3342115</v>
      </c>
      <c r="AD451">
        <f>SUMIFS(Saudi!G:G,Saudi!$A:$A,YEAR(daily!$A451))</f>
        <v>25.930138412250688</v>
      </c>
      <c r="AE451">
        <f>SUMIFS(Saudi!H:H,Saudi!$A:$A,YEAR(daily!$A451))</f>
        <v>86661504.539659202</v>
      </c>
      <c r="AF451" s="5">
        <f t="shared" si="14"/>
        <v>12</v>
      </c>
      <c r="AG451" s="5">
        <f t="shared" si="15"/>
        <v>2001</v>
      </c>
    </row>
    <row r="452" spans="1:33">
      <c r="A452" s="3">
        <v>37243</v>
      </c>
      <c r="B452" s="1">
        <v>31273</v>
      </c>
      <c r="C452" s="1">
        <v>44383</v>
      </c>
      <c r="D452" s="1">
        <v>27702</v>
      </c>
      <c r="E452" s="1">
        <v>19.36</v>
      </c>
      <c r="F452" s="1">
        <v>19.79</v>
      </c>
      <c r="G452" s="1">
        <v>19.920000000000002</v>
      </c>
      <c r="H452" s="2">
        <v>47.2</v>
      </c>
      <c r="I452" s="2">
        <v>27.2</v>
      </c>
      <c r="J452" s="2">
        <v>77.5</v>
      </c>
      <c r="K452" s="2">
        <v>78</v>
      </c>
      <c r="L452">
        <f>SUMIFS(US!B:B,US!$D:$D,YEAR(daily!$A452),US!$E:$E,MONTH(daily!$A452))</f>
        <v>9012</v>
      </c>
      <c r="M452">
        <f>SUMIFS(US!C:C,US!$D:$D,YEAR(daily!$A452),US!$E:$E,MONTH(daily!$A452))</f>
        <v>19003</v>
      </c>
      <c r="N452">
        <f>SUMIFS(COT!E:E,COT!$A:$A,YEAR(daily!$A452),COT!$B:$B,WEEKNUM(daily!$A452))</f>
        <v>431387</v>
      </c>
      <c r="O452">
        <f>SUMIFS(COT!F:F,COT!$A:$A,YEAR(daily!$A452),COT!$B:$B,WEEKNUM(daily!$A452))</f>
        <v>11902</v>
      </c>
      <c r="P452">
        <f>SUMIFS(COT!G:G,COT!$A:$A,YEAR(daily!$A452),COT!$B:$B,WEEKNUM(daily!$A452))</f>
        <v>83633</v>
      </c>
      <c r="Q452">
        <f>SUMIFS(COT!H:H,COT!$A:$A,YEAR(daily!$A452),COT!$B:$B,WEEKNUM(daily!$A452))</f>
        <v>40721</v>
      </c>
      <c r="R452">
        <f>SUMIFS(COT!I:I,COT!$A:$A,YEAR(daily!$A452),COT!$B:$B,WEEKNUM(daily!$A452))</f>
        <v>345070</v>
      </c>
      <c r="S452">
        <f>SUMIFS(COT!J:J,COT!$A:$A,YEAR(daily!$A452),COT!$B:$B,WEEKNUM(daily!$A452))</f>
        <v>266790</v>
      </c>
      <c r="T452">
        <f>SUMIFS(COT!K:K,COT!$A:$A,YEAR(daily!$A452),COT!$B:$B,WEEKNUM(daily!$A452))</f>
        <v>33694</v>
      </c>
      <c r="U452">
        <f>SUMIFS(COT!L:L,COT!$A:$A,YEAR(daily!$A452),COT!$B:$B,WEEKNUM(daily!$A452))</f>
        <v>40243</v>
      </c>
      <c r="V452">
        <f>SUMIFS(COT!M:M,COT!$A:$A,YEAR(daily!$A452),COT!$B:$B,WEEKNUM(daily!$A452))</f>
        <v>17</v>
      </c>
      <c r="W452">
        <f>SUMIFS(COT!N:N,COT!$A:$A,YEAR(daily!$A452),COT!$B:$B,WEEKNUM(daily!$A452))</f>
        <v>51</v>
      </c>
      <c r="X452">
        <f>SUMIFS(COT!O:O,COT!$A:$A,YEAR(daily!$A452),COT!$B:$B,WEEKNUM(daily!$A452))</f>
        <v>31</v>
      </c>
      <c r="Y452">
        <f>SUMIFS(COT!P:P,COT!$A:$A,YEAR(daily!$A452),COT!$B:$B,WEEKNUM(daily!$A452))</f>
        <v>74</v>
      </c>
      <c r="Z452">
        <f>SUMIFS(COT!Q:Q,COT!$A:$A,YEAR(daily!$A452),COT!$B:$B,WEEKNUM(daily!$A452))</f>
        <v>80</v>
      </c>
      <c r="AA452">
        <f>SUMIFS(Saudi!B:B,Saudi!$A:$A,YEAR(daily!$A452))</f>
        <v>228.1</v>
      </c>
      <c r="AB452">
        <f>SUMIFS(Saudi!C:C,Saudi!$A:$A,YEAR(daily!$A452))</f>
        <v>255.071</v>
      </c>
      <c r="AC452">
        <f>SUMIFS(Saudi!F:F,Saudi!$A:$A,YEAR(daily!$A452))</f>
        <v>3342115</v>
      </c>
      <c r="AD452">
        <f>SUMIFS(Saudi!G:G,Saudi!$A:$A,YEAR(daily!$A452))</f>
        <v>25.930138412250688</v>
      </c>
      <c r="AE452">
        <f>SUMIFS(Saudi!H:H,Saudi!$A:$A,YEAR(daily!$A452))</f>
        <v>86661504.539659202</v>
      </c>
      <c r="AF452" s="5">
        <f t="shared" si="14"/>
        <v>12</v>
      </c>
      <c r="AG452" s="5">
        <f t="shared" si="15"/>
        <v>2001</v>
      </c>
    </row>
    <row r="453" spans="1:33">
      <c r="A453" s="3">
        <v>37244</v>
      </c>
      <c r="B453" s="1">
        <v>143710</v>
      </c>
      <c r="C453" s="1">
        <v>27783</v>
      </c>
      <c r="D453" s="1">
        <v>17717</v>
      </c>
      <c r="E453" s="1">
        <v>19.8</v>
      </c>
      <c r="F453" s="1">
        <v>20.16</v>
      </c>
      <c r="G453" s="1">
        <v>20.260000000000002</v>
      </c>
      <c r="H453" s="2">
        <v>47.2</v>
      </c>
      <c r="I453" s="2">
        <v>27.2</v>
      </c>
      <c r="J453" s="2">
        <v>77.5</v>
      </c>
      <c r="K453" s="2">
        <v>78</v>
      </c>
      <c r="L453">
        <f>SUMIFS(US!B:B,US!$D:$D,YEAR(daily!$A453),US!$E:$E,MONTH(daily!$A453))</f>
        <v>9012</v>
      </c>
      <c r="M453">
        <f>SUMIFS(US!C:C,US!$D:$D,YEAR(daily!$A453),US!$E:$E,MONTH(daily!$A453))</f>
        <v>19003</v>
      </c>
      <c r="N453">
        <f>SUMIFS(COT!E:E,COT!$A:$A,YEAR(daily!$A453),COT!$B:$B,WEEKNUM(daily!$A453))</f>
        <v>431387</v>
      </c>
      <c r="O453">
        <f>SUMIFS(COT!F:F,COT!$A:$A,YEAR(daily!$A453),COT!$B:$B,WEEKNUM(daily!$A453))</f>
        <v>11902</v>
      </c>
      <c r="P453">
        <f>SUMIFS(COT!G:G,COT!$A:$A,YEAR(daily!$A453),COT!$B:$B,WEEKNUM(daily!$A453))</f>
        <v>83633</v>
      </c>
      <c r="Q453">
        <f>SUMIFS(COT!H:H,COT!$A:$A,YEAR(daily!$A453),COT!$B:$B,WEEKNUM(daily!$A453))</f>
        <v>40721</v>
      </c>
      <c r="R453">
        <f>SUMIFS(COT!I:I,COT!$A:$A,YEAR(daily!$A453),COT!$B:$B,WEEKNUM(daily!$A453))</f>
        <v>345070</v>
      </c>
      <c r="S453">
        <f>SUMIFS(COT!J:J,COT!$A:$A,YEAR(daily!$A453),COT!$B:$B,WEEKNUM(daily!$A453))</f>
        <v>266790</v>
      </c>
      <c r="T453">
        <f>SUMIFS(COT!K:K,COT!$A:$A,YEAR(daily!$A453),COT!$B:$B,WEEKNUM(daily!$A453))</f>
        <v>33694</v>
      </c>
      <c r="U453">
        <f>SUMIFS(COT!L:L,COT!$A:$A,YEAR(daily!$A453),COT!$B:$B,WEEKNUM(daily!$A453))</f>
        <v>40243</v>
      </c>
      <c r="V453">
        <f>SUMIFS(COT!M:M,COT!$A:$A,YEAR(daily!$A453),COT!$B:$B,WEEKNUM(daily!$A453))</f>
        <v>17</v>
      </c>
      <c r="W453">
        <f>SUMIFS(COT!N:N,COT!$A:$A,YEAR(daily!$A453),COT!$B:$B,WEEKNUM(daily!$A453))</f>
        <v>51</v>
      </c>
      <c r="X453">
        <f>SUMIFS(COT!O:O,COT!$A:$A,YEAR(daily!$A453),COT!$B:$B,WEEKNUM(daily!$A453))</f>
        <v>31</v>
      </c>
      <c r="Y453">
        <f>SUMIFS(COT!P:P,COT!$A:$A,YEAR(daily!$A453),COT!$B:$B,WEEKNUM(daily!$A453))</f>
        <v>74</v>
      </c>
      <c r="Z453">
        <f>SUMIFS(COT!Q:Q,COT!$A:$A,YEAR(daily!$A453),COT!$B:$B,WEEKNUM(daily!$A453))</f>
        <v>80</v>
      </c>
      <c r="AA453">
        <f>SUMIFS(Saudi!B:B,Saudi!$A:$A,YEAR(daily!$A453))</f>
        <v>228.1</v>
      </c>
      <c r="AB453">
        <f>SUMIFS(Saudi!C:C,Saudi!$A:$A,YEAR(daily!$A453))</f>
        <v>255.071</v>
      </c>
      <c r="AC453">
        <f>SUMIFS(Saudi!F:F,Saudi!$A:$A,YEAR(daily!$A453))</f>
        <v>3342115</v>
      </c>
      <c r="AD453">
        <f>SUMIFS(Saudi!G:G,Saudi!$A:$A,YEAR(daily!$A453))</f>
        <v>25.930138412250688</v>
      </c>
      <c r="AE453">
        <f>SUMIFS(Saudi!H:H,Saudi!$A:$A,YEAR(daily!$A453))</f>
        <v>86661504.539659202</v>
      </c>
      <c r="AF453" s="5">
        <f t="shared" si="14"/>
        <v>12</v>
      </c>
      <c r="AG453" s="5">
        <f t="shared" si="15"/>
        <v>2001</v>
      </c>
    </row>
    <row r="454" spans="1:33">
      <c r="A454" s="3">
        <v>37245</v>
      </c>
      <c r="B454" s="1">
        <v>146178</v>
      </c>
      <c r="C454" s="1">
        <v>29114</v>
      </c>
      <c r="D454" s="1">
        <v>18113</v>
      </c>
      <c r="E454" s="1">
        <v>19.28</v>
      </c>
      <c r="F454" s="1">
        <v>19.71</v>
      </c>
      <c r="G454" s="1">
        <v>19.829999999999998</v>
      </c>
      <c r="H454" s="2">
        <v>47.2</v>
      </c>
      <c r="I454" s="2">
        <v>27.2</v>
      </c>
      <c r="J454" s="2">
        <v>77.5</v>
      </c>
      <c r="K454" s="2">
        <v>78</v>
      </c>
      <c r="L454">
        <f>SUMIFS(US!B:B,US!$D:$D,YEAR(daily!$A454),US!$E:$E,MONTH(daily!$A454))</f>
        <v>9012</v>
      </c>
      <c r="M454">
        <f>SUMIFS(US!C:C,US!$D:$D,YEAR(daily!$A454),US!$E:$E,MONTH(daily!$A454))</f>
        <v>19003</v>
      </c>
      <c r="N454">
        <f>SUMIFS(COT!E:E,COT!$A:$A,YEAR(daily!$A454),COT!$B:$B,WEEKNUM(daily!$A454))</f>
        <v>431387</v>
      </c>
      <c r="O454">
        <f>SUMIFS(COT!F:F,COT!$A:$A,YEAR(daily!$A454),COT!$B:$B,WEEKNUM(daily!$A454))</f>
        <v>11902</v>
      </c>
      <c r="P454">
        <f>SUMIFS(COT!G:G,COT!$A:$A,YEAR(daily!$A454),COT!$B:$B,WEEKNUM(daily!$A454))</f>
        <v>83633</v>
      </c>
      <c r="Q454">
        <f>SUMIFS(COT!H:H,COT!$A:$A,YEAR(daily!$A454),COT!$B:$B,WEEKNUM(daily!$A454))</f>
        <v>40721</v>
      </c>
      <c r="R454">
        <f>SUMIFS(COT!I:I,COT!$A:$A,YEAR(daily!$A454),COT!$B:$B,WEEKNUM(daily!$A454))</f>
        <v>345070</v>
      </c>
      <c r="S454">
        <f>SUMIFS(COT!J:J,COT!$A:$A,YEAR(daily!$A454),COT!$B:$B,WEEKNUM(daily!$A454))</f>
        <v>266790</v>
      </c>
      <c r="T454">
        <f>SUMIFS(COT!K:K,COT!$A:$A,YEAR(daily!$A454),COT!$B:$B,WEEKNUM(daily!$A454))</f>
        <v>33694</v>
      </c>
      <c r="U454">
        <f>SUMIFS(COT!L:L,COT!$A:$A,YEAR(daily!$A454),COT!$B:$B,WEEKNUM(daily!$A454))</f>
        <v>40243</v>
      </c>
      <c r="V454">
        <f>SUMIFS(COT!M:M,COT!$A:$A,YEAR(daily!$A454),COT!$B:$B,WEEKNUM(daily!$A454))</f>
        <v>17</v>
      </c>
      <c r="W454">
        <f>SUMIFS(COT!N:N,COT!$A:$A,YEAR(daily!$A454),COT!$B:$B,WEEKNUM(daily!$A454))</f>
        <v>51</v>
      </c>
      <c r="X454">
        <f>SUMIFS(COT!O:O,COT!$A:$A,YEAR(daily!$A454),COT!$B:$B,WEEKNUM(daily!$A454))</f>
        <v>31</v>
      </c>
      <c r="Y454">
        <f>SUMIFS(COT!P:P,COT!$A:$A,YEAR(daily!$A454),COT!$B:$B,WEEKNUM(daily!$A454))</f>
        <v>74</v>
      </c>
      <c r="Z454">
        <f>SUMIFS(COT!Q:Q,COT!$A:$A,YEAR(daily!$A454),COT!$B:$B,WEEKNUM(daily!$A454))</f>
        <v>80</v>
      </c>
      <c r="AA454">
        <f>SUMIFS(Saudi!B:B,Saudi!$A:$A,YEAR(daily!$A454))</f>
        <v>228.1</v>
      </c>
      <c r="AB454">
        <f>SUMIFS(Saudi!C:C,Saudi!$A:$A,YEAR(daily!$A454))</f>
        <v>255.071</v>
      </c>
      <c r="AC454">
        <f>SUMIFS(Saudi!F:F,Saudi!$A:$A,YEAR(daily!$A454))</f>
        <v>3342115</v>
      </c>
      <c r="AD454">
        <f>SUMIFS(Saudi!G:G,Saudi!$A:$A,YEAR(daily!$A454))</f>
        <v>25.930138412250688</v>
      </c>
      <c r="AE454">
        <f>SUMIFS(Saudi!H:H,Saudi!$A:$A,YEAR(daily!$A454))</f>
        <v>86661504.539659202</v>
      </c>
      <c r="AF454" s="5">
        <f t="shared" si="14"/>
        <v>12</v>
      </c>
      <c r="AG454" s="5">
        <f t="shared" si="15"/>
        <v>2001</v>
      </c>
    </row>
    <row r="455" spans="1:33">
      <c r="A455" s="3">
        <v>37246</v>
      </c>
      <c r="B455" s="1">
        <v>145460</v>
      </c>
      <c r="C455" s="1">
        <v>29023</v>
      </c>
      <c r="D455" s="1">
        <v>18821</v>
      </c>
      <c r="E455" s="1">
        <v>19.62</v>
      </c>
      <c r="F455" s="1">
        <v>19.989999999999998</v>
      </c>
      <c r="G455" s="1">
        <v>20.13</v>
      </c>
      <c r="H455" s="2">
        <v>47.2</v>
      </c>
      <c r="I455" s="2">
        <v>27.2</v>
      </c>
      <c r="J455" s="2">
        <v>77.5</v>
      </c>
      <c r="K455" s="2">
        <v>78</v>
      </c>
      <c r="L455">
        <f>SUMIFS(US!B:B,US!$D:$D,YEAR(daily!$A455),US!$E:$E,MONTH(daily!$A455))</f>
        <v>9012</v>
      </c>
      <c r="M455">
        <f>SUMIFS(US!C:C,US!$D:$D,YEAR(daily!$A455),US!$E:$E,MONTH(daily!$A455))</f>
        <v>19003</v>
      </c>
      <c r="N455">
        <f>SUMIFS(COT!E:E,COT!$A:$A,YEAR(daily!$A455),COT!$B:$B,WEEKNUM(daily!$A455))</f>
        <v>431387</v>
      </c>
      <c r="O455">
        <f>SUMIFS(COT!F:F,COT!$A:$A,YEAR(daily!$A455),COT!$B:$B,WEEKNUM(daily!$A455))</f>
        <v>11902</v>
      </c>
      <c r="P455">
        <f>SUMIFS(COT!G:G,COT!$A:$A,YEAR(daily!$A455),COT!$B:$B,WEEKNUM(daily!$A455))</f>
        <v>83633</v>
      </c>
      <c r="Q455">
        <f>SUMIFS(COT!H:H,COT!$A:$A,YEAR(daily!$A455),COT!$B:$B,WEEKNUM(daily!$A455))</f>
        <v>40721</v>
      </c>
      <c r="R455">
        <f>SUMIFS(COT!I:I,COT!$A:$A,YEAR(daily!$A455),COT!$B:$B,WEEKNUM(daily!$A455))</f>
        <v>345070</v>
      </c>
      <c r="S455">
        <f>SUMIFS(COT!J:J,COT!$A:$A,YEAR(daily!$A455),COT!$B:$B,WEEKNUM(daily!$A455))</f>
        <v>266790</v>
      </c>
      <c r="T455">
        <f>SUMIFS(COT!K:K,COT!$A:$A,YEAR(daily!$A455),COT!$B:$B,WEEKNUM(daily!$A455))</f>
        <v>33694</v>
      </c>
      <c r="U455">
        <f>SUMIFS(COT!L:L,COT!$A:$A,YEAR(daily!$A455),COT!$B:$B,WEEKNUM(daily!$A455))</f>
        <v>40243</v>
      </c>
      <c r="V455">
        <f>SUMIFS(COT!M:M,COT!$A:$A,YEAR(daily!$A455),COT!$B:$B,WEEKNUM(daily!$A455))</f>
        <v>17</v>
      </c>
      <c r="W455">
        <f>SUMIFS(COT!N:N,COT!$A:$A,YEAR(daily!$A455),COT!$B:$B,WEEKNUM(daily!$A455))</f>
        <v>51</v>
      </c>
      <c r="X455">
        <f>SUMIFS(COT!O:O,COT!$A:$A,YEAR(daily!$A455),COT!$B:$B,WEEKNUM(daily!$A455))</f>
        <v>31</v>
      </c>
      <c r="Y455">
        <f>SUMIFS(COT!P:P,COT!$A:$A,YEAR(daily!$A455),COT!$B:$B,WEEKNUM(daily!$A455))</f>
        <v>74</v>
      </c>
      <c r="Z455">
        <f>SUMIFS(COT!Q:Q,COT!$A:$A,YEAR(daily!$A455),COT!$B:$B,WEEKNUM(daily!$A455))</f>
        <v>80</v>
      </c>
      <c r="AA455">
        <f>SUMIFS(Saudi!B:B,Saudi!$A:$A,YEAR(daily!$A455))</f>
        <v>228.1</v>
      </c>
      <c r="AB455">
        <f>SUMIFS(Saudi!C:C,Saudi!$A:$A,YEAR(daily!$A455))</f>
        <v>255.071</v>
      </c>
      <c r="AC455">
        <f>SUMIFS(Saudi!F:F,Saudi!$A:$A,YEAR(daily!$A455))</f>
        <v>3342115</v>
      </c>
      <c r="AD455">
        <f>SUMIFS(Saudi!G:G,Saudi!$A:$A,YEAR(daily!$A455))</f>
        <v>25.930138412250688</v>
      </c>
      <c r="AE455">
        <f>SUMIFS(Saudi!H:H,Saudi!$A:$A,YEAR(daily!$A455))</f>
        <v>86661504.539659202</v>
      </c>
      <c r="AF455" s="5">
        <f t="shared" si="14"/>
        <v>12</v>
      </c>
      <c r="AG455" s="5">
        <f t="shared" si="15"/>
        <v>2001</v>
      </c>
    </row>
    <row r="456" spans="1:33">
      <c r="A456" s="3">
        <v>37251</v>
      </c>
      <c r="B456" s="1">
        <v>139487.5</v>
      </c>
      <c r="C456" s="1">
        <v>61699.238314497001</v>
      </c>
      <c r="D456" s="1">
        <v>30790.734161490684</v>
      </c>
      <c r="E456" s="1">
        <v>21.27</v>
      </c>
      <c r="F456" s="1">
        <v>21.55</v>
      </c>
      <c r="G456" s="1">
        <v>21.65</v>
      </c>
      <c r="H456" s="2">
        <v>47.2</v>
      </c>
      <c r="I456" s="2">
        <v>27.2</v>
      </c>
      <c r="J456" s="2">
        <v>77.5</v>
      </c>
      <c r="K456" s="2">
        <v>78</v>
      </c>
      <c r="L456">
        <f>SUMIFS(US!B:B,US!$D:$D,YEAR(daily!$A456),US!$E:$E,MONTH(daily!$A456))</f>
        <v>9012</v>
      </c>
      <c r="M456">
        <f>SUMIFS(US!C:C,US!$D:$D,YEAR(daily!$A456),US!$E:$E,MONTH(daily!$A456))</f>
        <v>19003</v>
      </c>
      <c r="N456">
        <f>SUMIFS(COT!E:E,COT!$A:$A,YEAR(daily!$A456),COT!$B:$B,WEEKNUM(daily!$A456))</f>
        <v>420988</v>
      </c>
      <c r="O456">
        <f>SUMIFS(COT!F:F,COT!$A:$A,YEAR(daily!$A456),COT!$B:$B,WEEKNUM(daily!$A456))</f>
        <v>12277</v>
      </c>
      <c r="P456">
        <f>SUMIFS(COT!G:G,COT!$A:$A,YEAR(daily!$A456),COT!$B:$B,WEEKNUM(daily!$A456))</f>
        <v>75766</v>
      </c>
      <c r="Q456">
        <f>SUMIFS(COT!H:H,COT!$A:$A,YEAR(daily!$A456),COT!$B:$B,WEEKNUM(daily!$A456))</f>
        <v>41107</v>
      </c>
      <c r="R456">
        <f>SUMIFS(COT!I:I,COT!$A:$A,YEAR(daily!$A456),COT!$B:$B,WEEKNUM(daily!$A456))</f>
        <v>330294</v>
      </c>
      <c r="S456">
        <f>SUMIFS(COT!J:J,COT!$A:$A,YEAR(daily!$A456),COT!$B:$B,WEEKNUM(daily!$A456))</f>
        <v>265045</v>
      </c>
      <c r="T456">
        <f>SUMIFS(COT!K:K,COT!$A:$A,YEAR(daily!$A456),COT!$B:$B,WEEKNUM(daily!$A456))</f>
        <v>37310</v>
      </c>
      <c r="U456">
        <f>SUMIFS(COT!L:L,COT!$A:$A,YEAR(daily!$A456),COT!$B:$B,WEEKNUM(daily!$A456))</f>
        <v>39070</v>
      </c>
      <c r="V456">
        <f>SUMIFS(COT!M:M,COT!$A:$A,YEAR(daily!$A456),COT!$B:$B,WEEKNUM(daily!$A456))</f>
        <v>18</v>
      </c>
      <c r="W456">
        <f>SUMIFS(COT!N:N,COT!$A:$A,YEAR(daily!$A456),COT!$B:$B,WEEKNUM(daily!$A456))</f>
        <v>47</v>
      </c>
      <c r="X456">
        <f>SUMIFS(COT!O:O,COT!$A:$A,YEAR(daily!$A456),COT!$B:$B,WEEKNUM(daily!$A456))</f>
        <v>34</v>
      </c>
      <c r="Y456">
        <f>SUMIFS(COT!P:P,COT!$A:$A,YEAR(daily!$A456),COT!$B:$B,WEEKNUM(daily!$A456))</f>
        <v>73</v>
      </c>
      <c r="Z456">
        <f>SUMIFS(COT!Q:Q,COT!$A:$A,YEAR(daily!$A456),COT!$B:$B,WEEKNUM(daily!$A456))</f>
        <v>75</v>
      </c>
      <c r="AA456">
        <f>SUMIFS(Saudi!B:B,Saudi!$A:$A,YEAR(daily!$A456))</f>
        <v>228.1</v>
      </c>
      <c r="AB456">
        <f>SUMIFS(Saudi!C:C,Saudi!$A:$A,YEAR(daily!$A456))</f>
        <v>255.071</v>
      </c>
      <c r="AC456">
        <f>SUMIFS(Saudi!F:F,Saudi!$A:$A,YEAR(daily!$A456))</f>
        <v>3342115</v>
      </c>
      <c r="AD456">
        <f>SUMIFS(Saudi!G:G,Saudi!$A:$A,YEAR(daily!$A456))</f>
        <v>25.930138412250688</v>
      </c>
      <c r="AE456">
        <f>SUMIFS(Saudi!H:H,Saudi!$A:$A,YEAR(daily!$A456))</f>
        <v>86661504.539659202</v>
      </c>
      <c r="AF456" s="5">
        <f t="shared" si="14"/>
        <v>12</v>
      </c>
      <c r="AG456" s="5">
        <f t="shared" si="15"/>
        <v>2001</v>
      </c>
    </row>
    <row r="457" spans="1:33">
      <c r="A457" s="3">
        <v>37252</v>
      </c>
      <c r="B457" s="1">
        <v>138293</v>
      </c>
      <c r="C457" s="1">
        <v>30633</v>
      </c>
      <c r="D457" s="1">
        <v>18157</v>
      </c>
      <c r="E457" s="1">
        <v>20.9</v>
      </c>
      <c r="F457" s="1">
        <v>21.24</v>
      </c>
      <c r="G457" s="1">
        <v>21.34</v>
      </c>
      <c r="H457" s="2">
        <v>47.2</v>
      </c>
      <c r="I457" s="2">
        <v>27.2</v>
      </c>
      <c r="J457" s="2">
        <v>77.5</v>
      </c>
      <c r="K457" s="2">
        <v>78</v>
      </c>
      <c r="L457">
        <f>SUMIFS(US!B:B,US!$D:$D,YEAR(daily!$A457),US!$E:$E,MONTH(daily!$A457))</f>
        <v>9012</v>
      </c>
      <c r="M457">
        <f>SUMIFS(US!C:C,US!$D:$D,YEAR(daily!$A457),US!$E:$E,MONTH(daily!$A457))</f>
        <v>19003</v>
      </c>
      <c r="N457">
        <f>SUMIFS(COT!E:E,COT!$A:$A,YEAR(daily!$A457),COT!$B:$B,WEEKNUM(daily!$A457))</f>
        <v>420988</v>
      </c>
      <c r="O457">
        <f>SUMIFS(COT!F:F,COT!$A:$A,YEAR(daily!$A457),COT!$B:$B,WEEKNUM(daily!$A457))</f>
        <v>12277</v>
      </c>
      <c r="P457">
        <f>SUMIFS(COT!G:G,COT!$A:$A,YEAR(daily!$A457),COT!$B:$B,WEEKNUM(daily!$A457))</f>
        <v>75766</v>
      </c>
      <c r="Q457">
        <f>SUMIFS(COT!H:H,COT!$A:$A,YEAR(daily!$A457),COT!$B:$B,WEEKNUM(daily!$A457))</f>
        <v>41107</v>
      </c>
      <c r="R457">
        <f>SUMIFS(COT!I:I,COT!$A:$A,YEAR(daily!$A457),COT!$B:$B,WEEKNUM(daily!$A457))</f>
        <v>330294</v>
      </c>
      <c r="S457">
        <f>SUMIFS(COT!J:J,COT!$A:$A,YEAR(daily!$A457),COT!$B:$B,WEEKNUM(daily!$A457))</f>
        <v>265045</v>
      </c>
      <c r="T457">
        <f>SUMIFS(COT!K:K,COT!$A:$A,YEAR(daily!$A457),COT!$B:$B,WEEKNUM(daily!$A457))</f>
        <v>37310</v>
      </c>
      <c r="U457">
        <f>SUMIFS(COT!L:L,COT!$A:$A,YEAR(daily!$A457),COT!$B:$B,WEEKNUM(daily!$A457))</f>
        <v>39070</v>
      </c>
      <c r="V457">
        <f>SUMIFS(COT!M:M,COT!$A:$A,YEAR(daily!$A457),COT!$B:$B,WEEKNUM(daily!$A457))</f>
        <v>18</v>
      </c>
      <c r="W457">
        <f>SUMIFS(COT!N:N,COT!$A:$A,YEAR(daily!$A457),COT!$B:$B,WEEKNUM(daily!$A457))</f>
        <v>47</v>
      </c>
      <c r="X457">
        <f>SUMIFS(COT!O:O,COT!$A:$A,YEAR(daily!$A457),COT!$B:$B,WEEKNUM(daily!$A457))</f>
        <v>34</v>
      </c>
      <c r="Y457">
        <f>SUMIFS(COT!P:P,COT!$A:$A,YEAR(daily!$A457),COT!$B:$B,WEEKNUM(daily!$A457))</f>
        <v>73</v>
      </c>
      <c r="Z457">
        <f>SUMIFS(COT!Q:Q,COT!$A:$A,YEAR(daily!$A457),COT!$B:$B,WEEKNUM(daily!$A457))</f>
        <v>75</v>
      </c>
      <c r="AA457">
        <f>SUMIFS(Saudi!B:B,Saudi!$A:$A,YEAR(daily!$A457))</f>
        <v>228.1</v>
      </c>
      <c r="AB457">
        <f>SUMIFS(Saudi!C:C,Saudi!$A:$A,YEAR(daily!$A457))</f>
        <v>255.071</v>
      </c>
      <c r="AC457">
        <f>SUMIFS(Saudi!F:F,Saudi!$A:$A,YEAR(daily!$A457))</f>
        <v>3342115</v>
      </c>
      <c r="AD457">
        <f>SUMIFS(Saudi!G:G,Saudi!$A:$A,YEAR(daily!$A457))</f>
        <v>25.930138412250688</v>
      </c>
      <c r="AE457">
        <f>SUMIFS(Saudi!H:H,Saudi!$A:$A,YEAR(daily!$A457))</f>
        <v>86661504.539659202</v>
      </c>
      <c r="AF457" s="5">
        <f t="shared" si="14"/>
        <v>12</v>
      </c>
      <c r="AG457" s="5">
        <f t="shared" si="15"/>
        <v>2001</v>
      </c>
    </row>
    <row r="458" spans="1:33">
      <c r="A458" s="3">
        <v>37253</v>
      </c>
      <c r="B458" s="1">
        <v>128784</v>
      </c>
      <c r="C458" s="1">
        <v>31522</v>
      </c>
      <c r="D458" s="1">
        <v>18221</v>
      </c>
      <c r="E458" s="1">
        <v>20.41</v>
      </c>
      <c r="F458" s="1">
        <v>20.8</v>
      </c>
      <c r="G458" s="1">
        <v>20.93</v>
      </c>
      <c r="H458" s="2">
        <v>47.2</v>
      </c>
      <c r="I458" s="2">
        <v>27.2</v>
      </c>
      <c r="J458" s="2">
        <v>77.5</v>
      </c>
      <c r="K458" s="2">
        <v>78</v>
      </c>
      <c r="L458">
        <f>SUMIFS(US!B:B,US!$D:$D,YEAR(daily!$A458),US!$E:$E,MONTH(daily!$A458))</f>
        <v>9012</v>
      </c>
      <c r="M458">
        <f>SUMIFS(US!C:C,US!$D:$D,YEAR(daily!$A458),US!$E:$E,MONTH(daily!$A458))</f>
        <v>19003</v>
      </c>
      <c r="N458">
        <f>SUMIFS(COT!E:E,COT!$A:$A,YEAR(daily!$A458),COT!$B:$B,WEEKNUM(daily!$A458))</f>
        <v>420988</v>
      </c>
      <c r="O458">
        <f>SUMIFS(COT!F:F,COT!$A:$A,YEAR(daily!$A458),COT!$B:$B,WEEKNUM(daily!$A458))</f>
        <v>12277</v>
      </c>
      <c r="P458">
        <f>SUMIFS(COT!G:G,COT!$A:$A,YEAR(daily!$A458),COT!$B:$B,WEEKNUM(daily!$A458))</f>
        <v>75766</v>
      </c>
      <c r="Q458">
        <f>SUMIFS(COT!H:H,COT!$A:$A,YEAR(daily!$A458),COT!$B:$B,WEEKNUM(daily!$A458))</f>
        <v>41107</v>
      </c>
      <c r="R458">
        <f>SUMIFS(COT!I:I,COT!$A:$A,YEAR(daily!$A458),COT!$B:$B,WEEKNUM(daily!$A458))</f>
        <v>330294</v>
      </c>
      <c r="S458">
        <f>SUMIFS(COT!J:J,COT!$A:$A,YEAR(daily!$A458),COT!$B:$B,WEEKNUM(daily!$A458))</f>
        <v>265045</v>
      </c>
      <c r="T458">
        <f>SUMIFS(COT!K:K,COT!$A:$A,YEAR(daily!$A458),COT!$B:$B,WEEKNUM(daily!$A458))</f>
        <v>37310</v>
      </c>
      <c r="U458">
        <f>SUMIFS(COT!L:L,COT!$A:$A,YEAR(daily!$A458),COT!$B:$B,WEEKNUM(daily!$A458))</f>
        <v>39070</v>
      </c>
      <c r="V458">
        <f>SUMIFS(COT!M:M,COT!$A:$A,YEAR(daily!$A458),COT!$B:$B,WEEKNUM(daily!$A458))</f>
        <v>18</v>
      </c>
      <c r="W458">
        <f>SUMIFS(COT!N:N,COT!$A:$A,YEAR(daily!$A458),COT!$B:$B,WEEKNUM(daily!$A458))</f>
        <v>47</v>
      </c>
      <c r="X458">
        <f>SUMIFS(COT!O:O,COT!$A:$A,YEAR(daily!$A458),COT!$B:$B,WEEKNUM(daily!$A458))</f>
        <v>34</v>
      </c>
      <c r="Y458">
        <f>SUMIFS(COT!P:P,COT!$A:$A,YEAR(daily!$A458),COT!$B:$B,WEEKNUM(daily!$A458))</f>
        <v>73</v>
      </c>
      <c r="Z458">
        <f>SUMIFS(COT!Q:Q,COT!$A:$A,YEAR(daily!$A458),COT!$B:$B,WEEKNUM(daily!$A458))</f>
        <v>75</v>
      </c>
      <c r="AA458">
        <f>SUMIFS(Saudi!B:B,Saudi!$A:$A,YEAR(daily!$A458))</f>
        <v>228.1</v>
      </c>
      <c r="AB458">
        <f>SUMIFS(Saudi!C:C,Saudi!$A:$A,YEAR(daily!$A458))</f>
        <v>255.071</v>
      </c>
      <c r="AC458">
        <f>SUMIFS(Saudi!F:F,Saudi!$A:$A,YEAR(daily!$A458))</f>
        <v>3342115</v>
      </c>
      <c r="AD458">
        <f>SUMIFS(Saudi!G:G,Saudi!$A:$A,YEAR(daily!$A458))</f>
        <v>25.930138412250688</v>
      </c>
      <c r="AE458">
        <f>SUMIFS(Saudi!H:H,Saudi!$A:$A,YEAR(daily!$A458))</f>
        <v>86661504.539659202</v>
      </c>
      <c r="AF458" s="5">
        <f t="shared" si="14"/>
        <v>12</v>
      </c>
      <c r="AG458" s="5">
        <f t="shared" si="15"/>
        <v>2001</v>
      </c>
    </row>
    <row r="459" spans="1:33">
      <c r="A459" s="3">
        <v>37256</v>
      </c>
      <c r="B459" s="1">
        <v>125969</v>
      </c>
      <c r="C459" s="1">
        <v>31214</v>
      </c>
      <c r="D459" s="1">
        <v>18736</v>
      </c>
      <c r="E459" s="1">
        <v>19.84</v>
      </c>
      <c r="F459" s="1">
        <v>20.27</v>
      </c>
      <c r="G459" s="1">
        <v>20.41</v>
      </c>
      <c r="H459" s="2">
        <v>47.2</v>
      </c>
      <c r="I459" s="2">
        <v>27.2</v>
      </c>
      <c r="J459" s="2">
        <v>77.5</v>
      </c>
      <c r="K459" s="2">
        <v>78</v>
      </c>
      <c r="L459">
        <f>SUMIFS(US!B:B,US!$D:$D,YEAR(daily!$A459),US!$E:$E,MONTH(daily!$A459))</f>
        <v>9012</v>
      </c>
      <c r="M459">
        <f>SUMIFS(US!C:C,US!$D:$D,YEAR(daily!$A459),US!$E:$E,MONTH(daily!$A459))</f>
        <v>19003</v>
      </c>
      <c r="N459">
        <f>AVERAGE(N458,N463)</f>
        <v>429060.5</v>
      </c>
      <c r="O459">
        <f t="shared" ref="O459:U459" si="16">AVERAGE(O458,O463)</f>
        <v>12948.5</v>
      </c>
      <c r="P459">
        <f t="shared" si="16"/>
        <v>66879.5</v>
      </c>
      <c r="Q459">
        <f t="shared" si="16"/>
        <v>47639</v>
      </c>
      <c r="R459">
        <f t="shared" si="16"/>
        <v>331537.5</v>
      </c>
      <c r="S459">
        <f t="shared" si="16"/>
        <v>277579.5</v>
      </c>
      <c r="T459">
        <f t="shared" si="16"/>
        <v>36935.5</v>
      </c>
      <c r="U459">
        <f t="shared" si="16"/>
        <v>36962.5</v>
      </c>
      <c r="V459">
        <f t="shared" ref="V459" si="17">AVERAGE(V458,V463)</f>
        <v>20</v>
      </c>
      <c r="W459">
        <f t="shared" ref="W459" si="18">AVERAGE(W458,W463)</f>
        <v>45.5</v>
      </c>
      <c r="X459">
        <f t="shared" ref="X459" si="19">AVERAGE(X458,X463)</f>
        <v>38.5</v>
      </c>
      <c r="Y459">
        <f t="shared" ref="Y459" si="20">AVERAGE(Y458,Y463)</f>
        <v>73</v>
      </c>
      <c r="Z459">
        <f t="shared" ref="Z459" si="21">AVERAGE(Z458,Z463)</f>
        <v>75.5</v>
      </c>
      <c r="AA459">
        <f>SUMIFS(Saudi!B:B,Saudi!$A:$A,YEAR(daily!$A459))</f>
        <v>228.1</v>
      </c>
      <c r="AB459">
        <f>SUMIFS(Saudi!C:C,Saudi!$A:$A,YEAR(daily!$A459))</f>
        <v>255.071</v>
      </c>
      <c r="AC459">
        <f>SUMIFS(Saudi!F:F,Saudi!$A:$A,YEAR(daily!$A459))</f>
        <v>3342115</v>
      </c>
      <c r="AD459">
        <f>SUMIFS(Saudi!G:G,Saudi!$A:$A,YEAR(daily!$A459))</f>
        <v>25.930138412250688</v>
      </c>
      <c r="AE459">
        <f>SUMIFS(Saudi!H:H,Saudi!$A:$A,YEAR(daily!$A459))</f>
        <v>86661504.539659202</v>
      </c>
      <c r="AF459" s="5">
        <f t="shared" si="14"/>
        <v>12</v>
      </c>
      <c r="AG459" s="5">
        <f t="shared" si="15"/>
        <v>2001</v>
      </c>
    </row>
    <row r="460" spans="1:33">
      <c r="A460" s="3">
        <v>37258</v>
      </c>
      <c r="B460" s="1">
        <v>125347</v>
      </c>
      <c r="C460" s="1">
        <v>31444</v>
      </c>
      <c r="D460" s="1">
        <v>19330</v>
      </c>
      <c r="E460" s="1">
        <v>21.01</v>
      </c>
      <c r="F460" s="1">
        <v>21.34</v>
      </c>
      <c r="G460" s="1">
        <v>21.42</v>
      </c>
      <c r="H460" s="2">
        <v>47.2</v>
      </c>
      <c r="I460" s="2">
        <v>27.2</v>
      </c>
      <c r="J460" s="2">
        <v>77.5</v>
      </c>
      <c r="K460" s="2">
        <v>78</v>
      </c>
      <c r="L460">
        <f>SUMIFS(US!B:B,US!$D:$D,YEAR(daily!$A460),US!$E:$E,MONTH(daily!$A460))</f>
        <v>9040</v>
      </c>
      <c r="M460">
        <f>SUMIFS(US!C:C,US!$D:$D,YEAR(daily!$A460),US!$E:$E,MONTH(daily!$A460))</f>
        <v>19454</v>
      </c>
      <c r="N460">
        <f>N459</f>
        <v>429060.5</v>
      </c>
      <c r="O460">
        <f t="shared" ref="O460:Z460" si="22">O459</f>
        <v>12948.5</v>
      </c>
      <c r="P460">
        <f t="shared" si="22"/>
        <v>66879.5</v>
      </c>
      <c r="Q460">
        <f t="shared" si="22"/>
        <v>47639</v>
      </c>
      <c r="R460">
        <f t="shared" si="22"/>
        <v>331537.5</v>
      </c>
      <c r="S460">
        <f t="shared" si="22"/>
        <v>277579.5</v>
      </c>
      <c r="T460">
        <f t="shared" si="22"/>
        <v>36935.5</v>
      </c>
      <c r="U460">
        <f t="shared" si="22"/>
        <v>36962.5</v>
      </c>
      <c r="V460">
        <f t="shared" si="22"/>
        <v>20</v>
      </c>
      <c r="W460">
        <f t="shared" si="22"/>
        <v>45.5</v>
      </c>
      <c r="X460">
        <f t="shared" si="22"/>
        <v>38.5</v>
      </c>
      <c r="Y460">
        <f t="shared" si="22"/>
        <v>73</v>
      </c>
      <c r="Z460">
        <f t="shared" si="22"/>
        <v>75.5</v>
      </c>
      <c r="AA460">
        <f>SUMIFS(Saudi!B:B,Saudi!$A:$A,YEAR(daily!$A460))</f>
        <v>213</v>
      </c>
      <c r="AB460">
        <f>SUMIFS(Saudi!C:C,Saudi!$A:$A,YEAR(daily!$A460))</f>
        <v>255</v>
      </c>
      <c r="AC460">
        <f>SUMIFS(Saudi!F:F,Saudi!$A:$A,YEAR(daily!$A460))</f>
        <v>3215357</v>
      </c>
      <c r="AD460">
        <f>SUMIFS(Saudi!G:G,Saudi!$A:$A,YEAR(daily!$A460))</f>
        <v>26.07833760207501</v>
      </c>
      <c r="AE460">
        <f>SUMIFS(Saudi!H:H,Saudi!$A:$A,YEAR(daily!$A460))</f>
        <v>83851165.357195094</v>
      </c>
      <c r="AF460" s="5">
        <f t="shared" si="14"/>
        <v>1</v>
      </c>
      <c r="AG460" s="5">
        <f t="shared" si="15"/>
        <v>2002</v>
      </c>
    </row>
    <row r="461" spans="1:33">
      <c r="A461" s="3">
        <v>37259</v>
      </c>
      <c r="B461" s="1">
        <v>129737</v>
      </c>
      <c r="C461" s="1">
        <v>32621</v>
      </c>
      <c r="D461" s="1">
        <v>19708</v>
      </c>
      <c r="E461" s="1">
        <v>20.37</v>
      </c>
      <c r="F461" s="1">
        <v>20.77</v>
      </c>
      <c r="G461" s="1">
        <v>20.85</v>
      </c>
      <c r="H461" s="2">
        <v>47.2</v>
      </c>
      <c r="I461" s="2">
        <v>27.2</v>
      </c>
      <c r="J461" s="2">
        <v>77.5</v>
      </c>
      <c r="K461" s="2">
        <v>78</v>
      </c>
      <c r="L461">
        <f>SUMIFS(US!B:B,US!$D:$D,YEAR(daily!$A461),US!$E:$E,MONTH(daily!$A461))</f>
        <v>9040</v>
      </c>
      <c r="M461">
        <f>SUMIFS(US!C:C,US!$D:$D,YEAR(daily!$A461),US!$E:$E,MONTH(daily!$A461))</f>
        <v>19454</v>
      </c>
      <c r="N461">
        <f t="shared" ref="N461:N462" si="23">N460</f>
        <v>429060.5</v>
      </c>
      <c r="O461">
        <f t="shared" ref="O461:O462" si="24">O460</f>
        <v>12948.5</v>
      </c>
      <c r="P461">
        <f t="shared" ref="P461:P462" si="25">P460</f>
        <v>66879.5</v>
      </c>
      <c r="Q461">
        <f t="shared" ref="Q461:Q462" si="26">Q460</f>
        <v>47639</v>
      </c>
      <c r="R461">
        <f t="shared" ref="R461:R462" si="27">R460</f>
        <v>331537.5</v>
      </c>
      <c r="S461">
        <f t="shared" ref="S461:S462" si="28">S460</f>
        <v>277579.5</v>
      </c>
      <c r="T461">
        <f t="shared" ref="T461:T462" si="29">T460</f>
        <v>36935.5</v>
      </c>
      <c r="U461">
        <f t="shared" ref="U461:U462" si="30">U460</f>
        <v>36962.5</v>
      </c>
      <c r="V461">
        <f t="shared" ref="V461:V462" si="31">V460</f>
        <v>20</v>
      </c>
      <c r="W461">
        <f t="shared" ref="W461:W462" si="32">W460</f>
        <v>45.5</v>
      </c>
      <c r="X461">
        <f t="shared" ref="X461:X462" si="33">X460</f>
        <v>38.5</v>
      </c>
      <c r="Y461">
        <f t="shared" ref="Y461:Y462" si="34">Y460</f>
        <v>73</v>
      </c>
      <c r="Z461">
        <f t="shared" ref="Z461:Z462" si="35">Z460</f>
        <v>75.5</v>
      </c>
      <c r="AA461">
        <f>SUMIFS(Saudi!B:B,Saudi!$A:$A,YEAR(daily!$A461))</f>
        <v>213</v>
      </c>
      <c r="AB461">
        <f>SUMIFS(Saudi!C:C,Saudi!$A:$A,YEAR(daily!$A461))</f>
        <v>255</v>
      </c>
      <c r="AC461">
        <f>SUMIFS(Saudi!F:F,Saudi!$A:$A,YEAR(daily!$A461))</f>
        <v>3215357</v>
      </c>
      <c r="AD461">
        <f>SUMIFS(Saudi!G:G,Saudi!$A:$A,YEAR(daily!$A461))</f>
        <v>26.07833760207501</v>
      </c>
      <c r="AE461">
        <f>SUMIFS(Saudi!H:H,Saudi!$A:$A,YEAR(daily!$A461))</f>
        <v>83851165.357195094</v>
      </c>
      <c r="AF461" s="5">
        <f t="shared" si="14"/>
        <v>1</v>
      </c>
      <c r="AG461" s="5">
        <f t="shared" si="15"/>
        <v>2002</v>
      </c>
    </row>
    <row r="462" spans="1:33">
      <c r="A462" s="3">
        <v>37260</v>
      </c>
      <c r="B462" s="1">
        <v>131248</v>
      </c>
      <c r="C462" s="1">
        <v>33854</v>
      </c>
      <c r="D462" s="1">
        <v>19854</v>
      </c>
      <c r="E462" s="1">
        <v>21.62</v>
      </c>
      <c r="F462" s="1">
        <v>22.02</v>
      </c>
      <c r="G462" s="1">
        <v>22.02</v>
      </c>
      <c r="H462" s="2">
        <v>47.2</v>
      </c>
      <c r="I462" s="2">
        <v>27.2</v>
      </c>
      <c r="J462" s="2">
        <v>77.5</v>
      </c>
      <c r="K462" s="2">
        <v>78</v>
      </c>
      <c r="L462">
        <f>SUMIFS(US!B:B,US!$D:$D,YEAR(daily!$A462),US!$E:$E,MONTH(daily!$A462))</f>
        <v>9040</v>
      </c>
      <c r="M462">
        <f>SUMIFS(US!C:C,US!$D:$D,YEAR(daily!$A462),US!$E:$E,MONTH(daily!$A462))</f>
        <v>19454</v>
      </c>
      <c r="N462">
        <f t="shared" si="23"/>
        <v>429060.5</v>
      </c>
      <c r="O462">
        <f t="shared" si="24"/>
        <v>12948.5</v>
      </c>
      <c r="P462">
        <f t="shared" si="25"/>
        <v>66879.5</v>
      </c>
      <c r="Q462">
        <f t="shared" si="26"/>
        <v>47639</v>
      </c>
      <c r="R462">
        <f t="shared" si="27"/>
        <v>331537.5</v>
      </c>
      <c r="S462">
        <f t="shared" si="28"/>
        <v>277579.5</v>
      </c>
      <c r="T462">
        <f t="shared" si="29"/>
        <v>36935.5</v>
      </c>
      <c r="U462">
        <f t="shared" si="30"/>
        <v>36962.5</v>
      </c>
      <c r="V462">
        <f t="shared" si="31"/>
        <v>20</v>
      </c>
      <c r="W462">
        <f t="shared" si="32"/>
        <v>45.5</v>
      </c>
      <c r="X462">
        <f t="shared" si="33"/>
        <v>38.5</v>
      </c>
      <c r="Y462">
        <f t="shared" si="34"/>
        <v>73</v>
      </c>
      <c r="Z462">
        <f t="shared" si="35"/>
        <v>75.5</v>
      </c>
      <c r="AA462">
        <f>SUMIFS(Saudi!B:B,Saudi!$A:$A,YEAR(daily!$A462))</f>
        <v>213</v>
      </c>
      <c r="AB462">
        <f>SUMIFS(Saudi!C:C,Saudi!$A:$A,YEAR(daily!$A462))</f>
        <v>255</v>
      </c>
      <c r="AC462">
        <f>SUMIFS(Saudi!F:F,Saudi!$A:$A,YEAR(daily!$A462))</f>
        <v>3215357</v>
      </c>
      <c r="AD462">
        <f>SUMIFS(Saudi!G:G,Saudi!$A:$A,YEAR(daily!$A462))</f>
        <v>26.07833760207501</v>
      </c>
      <c r="AE462">
        <f>SUMIFS(Saudi!H:H,Saudi!$A:$A,YEAR(daily!$A462))</f>
        <v>83851165.357195094</v>
      </c>
      <c r="AF462" s="5">
        <f t="shared" si="14"/>
        <v>1</v>
      </c>
      <c r="AG462" s="5">
        <f t="shared" si="15"/>
        <v>2002</v>
      </c>
    </row>
    <row r="463" spans="1:33">
      <c r="A463" s="3">
        <v>37263</v>
      </c>
      <c r="B463" s="1">
        <v>126090</v>
      </c>
      <c r="C463" s="1">
        <v>33626</v>
      </c>
      <c r="D463" s="1">
        <v>20018</v>
      </c>
      <c r="E463" s="1">
        <v>21.48</v>
      </c>
      <c r="F463" s="1">
        <v>21.94</v>
      </c>
      <c r="G463" s="1">
        <v>21.9</v>
      </c>
      <c r="H463" s="2">
        <v>47.2</v>
      </c>
      <c r="I463" s="2">
        <v>27.2</v>
      </c>
      <c r="J463" s="2">
        <v>77.5</v>
      </c>
      <c r="K463" s="2">
        <v>78</v>
      </c>
      <c r="L463">
        <f>SUMIFS(US!B:B,US!$D:$D,YEAR(daily!$A463),US!$E:$E,MONTH(daily!$A463))</f>
        <v>9040</v>
      </c>
      <c r="M463">
        <f>SUMIFS(US!C:C,US!$D:$D,YEAR(daily!$A463),US!$E:$E,MONTH(daily!$A463))</f>
        <v>19454</v>
      </c>
      <c r="N463">
        <f>SUMIFS(COT!E:E,COT!$A:$A,YEAR(daily!$A463),COT!$B:$B,WEEKNUM(daily!$A463))</f>
        <v>437133</v>
      </c>
      <c r="O463">
        <f>SUMIFS(COT!F:F,COT!$A:$A,YEAR(daily!$A463),COT!$B:$B,WEEKNUM(daily!$A463))</f>
        <v>13620</v>
      </c>
      <c r="P463">
        <f>SUMIFS(COT!G:G,COT!$A:$A,YEAR(daily!$A463),COT!$B:$B,WEEKNUM(daily!$A463))</f>
        <v>57993</v>
      </c>
      <c r="Q463">
        <f>SUMIFS(COT!H:H,COT!$A:$A,YEAR(daily!$A463),COT!$B:$B,WEEKNUM(daily!$A463))</f>
        <v>54171</v>
      </c>
      <c r="R463">
        <f>SUMIFS(COT!I:I,COT!$A:$A,YEAR(daily!$A463),COT!$B:$B,WEEKNUM(daily!$A463))</f>
        <v>332781</v>
      </c>
      <c r="S463">
        <f>SUMIFS(COT!J:J,COT!$A:$A,YEAR(daily!$A463),COT!$B:$B,WEEKNUM(daily!$A463))</f>
        <v>290114</v>
      </c>
      <c r="T463">
        <f>SUMIFS(COT!K:K,COT!$A:$A,YEAR(daily!$A463),COT!$B:$B,WEEKNUM(daily!$A463))</f>
        <v>36561</v>
      </c>
      <c r="U463">
        <f>SUMIFS(COT!L:L,COT!$A:$A,YEAR(daily!$A463),COT!$B:$B,WEEKNUM(daily!$A463))</f>
        <v>34855</v>
      </c>
      <c r="V463">
        <f>SUMIFS(COT!M:M,COT!$A:$A,YEAR(daily!$A463),COT!$B:$B,WEEKNUM(daily!$A463))</f>
        <v>22</v>
      </c>
      <c r="W463">
        <f>SUMIFS(COT!N:N,COT!$A:$A,YEAR(daily!$A463),COT!$B:$B,WEEKNUM(daily!$A463))</f>
        <v>44</v>
      </c>
      <c r="X463">
        <f>SUMIFS(COT!O:O,COT!$A:$A,YEAR(daily!$A463),COT!$B:$B,WEEKNUM(daily!$A463))</f>
        <v>43</v>
      </c>
      <c r="Y463">
        <f>SUMIFS(COT!P:P,COT!$A:$A,YEAR(daily!$A463),COT!$B:$B,WEEKNUM(daily!$A463))</f>
        <v>73</v>
      </c>
      <c r="Z463">
        <f>SUMIFS(COT!Q:Q,COT!$A:$A,YEAR(daily!$A463),COT!$B:$B,WEEKNUM(daily!$A463))</f>
        <v>76</v>
      </c>
      <c r="AA463">
        <f>SUMIFS(Saudi!B:B,Saudi!$A:$A,YEAR(daily!$A463))</f>
        <v>213</v>
      </c>
      <c r="AB463">
        <f>SUMIFS(Saudi!C:C,Saudi!$A:$A,YEAR(daily!$A463))</f>
        <v>255</v>
      </c>
      <c r="AC463">
        <f>SUMIFS(Saudi!F:F,Saudi!$A:$A,YEAR(daily!$A463))</f>
        <v>3215357</v>
      </c>
      <c r="AD463">
        <f>SUMIFS(Saudi!G:G,Saudi!$A:$A,YEAR(daily!$A463))</f>
        <v>26.07833760207501</v>
      </c>
      <c r="AE463">
        <f>SUMIFS(Saudi!H:H,Saudi!$A:$A,YEAR(daily!$A463))</f>
        <v>83851165.357195094</v>
      </c>
      <c r="AF463" s="5">
        <f t="shared" si="14"/>
        <v>1</v>
      </c>
      <c r="AG463" s="5">
        <f t="shared" si="15"/>
        <v>2002</v>
      </c>
    </row>
    <row r="464" spans="1:33">
      <c r="A464" s="3">
        <v>37264</v>
      </c>
      <c r="B464" s="1">
        <v>121248</v>
      </c>
      <c r="C464" s="1">
        <v>34961</v>
      </c>
      <c r="D464" s="1">
        <v>19454</v>
      </c>
      <c r="E464" s="1">
        <v>21.25</v>
      </c>
      <c r="F464" s="1">
        <v>21.73</v>
      </c>
      <c r="G464" s="1">
        <v>21.69</v>
      </c>
      <c r="H464" s="2">
        <v>47.2</v>
      </c>
      <c r="I464" s="2">
        <v>27.2</v>
      </c>
      <c r="J464" s="2">
        <v>77.5</v>
      </c>
      <c r="K464" s="2">
        <v>78</v>
      </c>
      <c r="L464">
        <f>SUMIFS(US!B:B,US!$D:$D,YEAR(daily!$A464),US!$E:$E,MONTH(daily!$A464))</f>
        <v>9040</v>
      </c>
      <c r="M464">
        <f>SUMIFS(US!C:C,US!$D:$D,YEAR(daily!$A464),US!$E:$E,MONTH(daily!$A464))</f>
        <v>19454</v>
      </c>
      <c r="N464">
        <f>SUMIFS(COT!E:E,COT!$A:$A,YEAR(daily!$A464),COT!$B:$B,WEEKNUM(daily!$A464))</f>
        <v>437133</v>
      </c>
      <c r="O464">
        <f>SUMIFS(COT!F:F,COT!$A:$A,YEAR(daily!$A464),COT!$B:$B,WEEKNUM(daily!$A464))</f>
        <v>13620</v>
      </c>
      <c r="P464">
        <f>SUMIFS(COT!G:G,COT!$A:$A,YEAR(daily!$A464),COT!$B:$B,WEEKNUM(daily!$A464))</f>
        <v>57993</v>
      </c>
      <c r="Q464">
        <f>SUMIFS(COT!H:H,COT!$A:$A,YEAR(daily!$A464),COT!$B:$B,WEEKNUM(daily!$A464))</f>
        <v>54171</v>
      </c>
      <c r="R464">
        <f>SUMIFS(COT!I:I,COT!$A:$A,YEAR(daily!$A464),COT!$B:$B,WEEKNUM(daily!$A464))</f>
        <v>332781</v>
      </c>
      <c r="S464">
        <f>SUMIFS(COT!J:J,COT!$A:$A,YEAR(daily!$A464),COT!$B:$B,WEEKNUM(daily!$A464))</f>
        <v>290114</v>
      </c>
      <c r="T464">
        <f>SUMIFS(COT!K:K,COT!$A:$A,YEAR(daily!$A464),COT!$B:$B,WEEKNUM(daily!$A464))</f>
        <v>36561</v>
      </c>
      <c r="U464">
        <f>SUMIFS(COT!L:L,COT!$A:$A,YEAR(daily!$A464),COT!$B:$B,WEEKNUM(daily!$A464))</f>
        <v>34855</v>
      </c>
      <c r="V464">
        <f>SUMIFS(COT!M:M,COT!$A:$A,YEAR(daily!$A464),COT!$B:$B,WEEKNUM(daily!$A464))</f>
        <v>22</v>
      </c>
      <c r="W464">
        <f>SUMIFS(COT!N:N,COT!$A:$A,YEAR(daily!$A464),COT!$B:$B,WEEKNUM(daily!$A464))</f>
        <v>44</v>
      </c>
      <c r="X464">
        <f>SUMIFS(COT!O:O,COT!$A:$A,YEAR(daily!$A464),COT!$B:$B,WEEKNUM(daily!$A464))</f>
        <v>43</v>
      </c>
      <c r="Y464">
        <f>SUMIFS(COT!P:P,COT!$A:$A,YEAR(daily!$A464),COT!$B:$B,WEEKNUM(daily!$A464))</f>
        <v>73</v>
      </c>
      <c r="Z464">
        <f>SUMIFS(COT!Q:Q,COT!$A:$A,YEAR(daily!$A464),COT!$B:$B,WEEKNUM(daily!$A464))</f>
        <v>76</v>
      </c>
      <c r="AA464">
        <f>SUMIFS(Saudi!B:B,Saudi!$A:$A,YEAR(daily!$A464))</f>
        <v>213</v>
      </c>
      <c r="AB464">
        <f>SUMIFS(Saudi!C:C,Saudi!$A:$A,YEAR(daily!$A464))</f>
        <v>255</v>
      </c>
      <c r="AC464">
        <f>SUMIFS(Saudi!F:F,Saudi!$A:$A,YEAR(daily!$A464))</f>
        <v>3215357</v>
      </c>
      <c r="AD464">
        <f>SUMIFS(Saudi!G:G,Saudi!$A:$A,YEAR(daily!$A464))</f>
        <v>26.07833760207501</v>
      </c>
      <c r="AE464">
        <f>SUMIFS(Saudi!H:H,Saudi!$A:$A,YEAR(daily!$A464))</f>
        <v>83851165.357195094</v>
      </c>
      <c r="AF464" s="5">
        <f t="shared" si="14"/>
        <v>1</v>
      </c>
      <c r="AG464" s="5">
        <f t="shared" si="15"/>
        <v>2002</v>
      </c>
    </row>
    <row r="465" spans="1:33">
      <c r="A465" s="3">
        <v>37265</v>
      </c>
      <c r="B465" s="1">
        <v>111384</v>
      </c>
      <c r="C465" s="1">
        <v>35771</v>
      </c>
      <c r="D465" s="1">
        <v>20647</v>
      </c>
      <c r="E465" s="1">
        <v>20.18</v>
      </c>
      <c r="F465" s="1">
        <v>20.88</v>
      </c>
      <c r="G465" s="1">
        <v>20.93</v>
      </c>
      <c r="H465" s="2">
        <v>47.2</v>
      </c>
      <c r="I465" s="2">
        <v>27.2</v>
      </c>
      <c r="J465" s="2">
        <v>77.5</v>
      </c>
      <c r="K465" s="2">
        <v>78</v>
      </c>
      <c r="L465">
        <f>SUMIFS(US!B:B,US!$D:$D,YEAR(daily!$A465),US!$E:$E,MONTH(daily!$A465))</f>
        <v>9040</v>
      </c>
      <c r="M465">
        <f>SUMIFS(US!C:C,US!$D:$D,YEAR(daily!$A465),US!$E:$E,MONTH(daily!$A465))</f>
        <v>19454</v>
      </c>
      <c r="N465">
        <f>SUMIFS(COT!E:E,COT!$A:$A,YEAR(daily!$A465),COT!$B:$B,WEEKNUM(daily!$A465))</f>
        <v>437133</v>
      </c>
      <c r="O465">
        <f>SUMIFS(COT!F:F,COT!$A:$A,YEAR(daily!$A465),COT!$B:$B,WEEKNUM(daily!$A465))</f>
        <v>13620</v>
      </c>
      <c r="P465">
        <f>SUMIFS(COT!G:G,COT!$A:$A,YEAR(daily!$A465),COT!$B:$B,WEEKNUM(daily!$A465))</f>
        <v>57993</v>
      </c>
      <c r="Q465">
        <f>SUMIFS(COT!H:H,COT!$A:$A,YEAR(daily!$A465),COT!$B:$B,WEEKNUM(daily!$A465))</f>
        <v>54171</v>
      </c>
      <c r="R465">
        <f>SUMIFS(COT!I:I,COT!$A:$A,YEAR(daily!$A465),COT!$B:$B,WEEKNUM(daily!$A465))</f>
        <v>332781</v>
      </c>
      <c r="S465">
        <f>SUMIFS(COT!J:J,COT!$A:$A,YEAR(daily!$A465),COT!$B:$B,WEEKNUM(daily!$A465))</f>
        <v>290114</v>
      </c>
      <c r="T465">
        <f>SUMIFS(COT!K:K,COT!$A:$A,YEAR(daily!$A465),COT!$B:$B,WEEKNUM(daily!$A465))</f>
        <v>36561</v>
      </c>
      <c r="U465">
        <f>SUMIFS(COT!L:L,COT!$A:$A,YEAR(daily!$A465),COT!$B:$B,WEEKNUM(daily!$A465))</f>
        <v>34855</v>
      </c>
      <c r="V465">
        <f>SUMIFS(COT!M:M,COT!$A:$A,YEAR(daily!$A465),COT!$B:$B,WEEKNUM(daily!$A465))</f>
        <v>22</v>
      </c>
      <c r="W465">
        <f>SUMIFS(COT!N:N,COT!$A:$A,YEAR(daily!$A465),COT!$B:$B,WEEKNUM(daily!$A465))</f>
        <v>44</v>
      </c>
      <c r="X465">
        <f>SUMIFS(COT!O:O,COT!$A:$A,YEAR(daily!$A465),COT!$B:$B,WEEKNUM(daily!$A465))</f>
        <v>43</v>
      </c>
      <c r="Y465">
        <f>SUMIFS(COT!P:P,COT!$A:$A,YEAR(daily!$A465),COT!$B:$B,WEEKNUM(daily!$A465))</f>
        <v>73</v>
      </c>
      <c r="Z465">
        <f>SUMIFS(COT!Q:Q,COT!$A:$A,YEAR(daily!$A465),COT!$B:$B,WEEKNUM(daily!$A465))</f>
        <v>76</v>
      </c>
      <c r="AA465">
        <f>SUMIFS(Saudi!B:B,Saudi!$A:$A,YEAR(daily!$A465))</f>
        <v>213</v>
      </c>
      <c r="AB465">
        <f>SUMIFS(Saudi!C:C,Saudi!$A:$A,YEAR(daily!$A465))</f>
        <v>255</v>
      </c>
      <c r="AC465">
        <f>SUMIFS(Saudi!F:F,Saudi!$A:$A,YEAR(daily!$A465))</f>
        <v>3215357</v>
      </c>
      <c r="AD465">
        <f>SUMIFS(Saudi!G:G,Saudi!$A:$A,YEAR(daily!$A465))</f>
        <v>26.07833760207501</v>
      </c>
      <c r="AE465">
        <f>SUMIFS(Saudi!H:H,Saudi!$A:$A,YEAR(daily!$A465))</f>
        <v>83851165.357195094</v>
      </c>
      <c r="AF465" s="5">
        <f t="shared" si="14"/>
        <v>1</v>
      </c>
      <c r="AG465" s="5">
        <f t="shared" si="15"/>
        <v>2002</v>
      </c>
    </row>
    <row r="466" spans="1:33">
      <c r="A466" s="3">
        <v>37266</v>
      </c>
      <c r="B466" s="1">
        <v>112830</v>
      </c>
      <c r="C466" s="1">
        <v>41128</v>
      </c>
      <c r="D466" s="1">
        <v>22768</v>
      </c>
      <c r="E466" s="1">
        <v>20.38</v>
      </c>
      <c r="F466" s="1">
        <v>21.16</v>
      </c>
      <c r="G466" s="1">
        <v>21.25</v>
      </c>
      <c r="H466" s="2">
        <v>47.2</v>
      </c>
      <c r="I466" s="2">
        <v>27.2</v>
      </c>
      <c r="J466" s="2">
        <v>77.5</v>
      </c>
      <c r="K466" s="2">
        <v>78</v>
      </c>
      <c r="L466">
        <f>SUMIFS(US!B:B,US!$D:$D,YEAR(daily!$A466),US!$E:$E,MONTH(daily!$A466))</f>
        <v>9040</v>
      </c>
      <c r="M466">
        <f>SUMIFS(US!C:C,US!$D:$D,YEAR(daily!$A466),US!$E:$E,MONTH(daily!$A466))</f>
        <v>19454</v>
      </c>
      <c r="N466">
        <f>SUMIFS(COT!E:E,COT!$A:$A,YEAR(daily!$A466),COT!$B:$B,WEEKNUM(daily!$A466))</f>
        <v>437133</v>
      </c>
      <c r="O466">
        <f>SUMIFS(COT!F:F,COT!$A:$A,YEAR(daily!$A466),COT!$B:$B,WEEKNUM(daily!$A466))</f>
        <v>13620</v>
      </c>
      <c r="P466">
        <f>SUMIFS(COT!G:G,COT!$A:$A,YEAR(daily!$A466),COT!$B:$B,WEEKNUM(daily!$A466))</f>
        <v>57993</v>
      </c>
      <c r="Q466">
        <f>SUMIFS(COT!H:H,COT!$A:$A,YEAR(daily!$A466),COT!$B:$B,WEEKNUM(daily!$A466))</f>
        <v>54171</v>
      </c>
      <c r="R466">
        <f>SUMIFS(COT!I:I,COT!$A:$A,YEAR(daily!$A466),COT!$B:$B,WEEKNUM(daily!$A466))</f>
        <v>332781</v>
      </c>
      <c r="S466">
        <f>SUMIFS(COT!J:J,COT!$A:$A,YEAR(daily!$A466),COT!$B:$B,WEEKNUM(daily!$A466))</f>
        <v>290114</v>
      </c>
      <c r="T466">
        <f>SUMIFS(COT!K:K,COT!$A:$A,YEAR(daily!$A466),COT!$B:$B,WEEKNUM(daily!$A466))</f>
        <v>36561</v>
      </c>
      <c r="U466">
        <f>SUMIFS(COT!L:L,COT!$A:$A,YEAR(daily!$A466),COT!$B:$B,WEEKNUM(daily!$A466))</f>
        <v>34855</v>
      </c>
      <c r="V466">
        <f>SUMIFS(COT!M:M,COT!$A:$A,YEAR(daily!$A466),COT!$B:$B,WEEKNUM(daily!$A466))</f>
        <v>22</v>
      </c>
      <c r="W466">
        <f>SUMIFS(COT!N:N,COT!$A:$A,YEAR(daily!$A466),COT!$B:$B,WEEKNUM(daily!$A466))</f>
        <v>44</v>
      </c>
      <c r="X466">
        <f>SUMIFS(COT!O:O,COT!$A:$A,YEAR(daily!$A466),COT!$B:$B,WEEKNUM(daily!$A466))</f>
        <v>43</v>
      </c>
      <c r="Y466">
        <f>SUMIFS(COT!P:P,COT!$A:$A,YEAR(daily!$A466),COT!$B:$B,WEEKNUM(daily!$A466))</f>
        <v>73</v>
      </c>
      <c r="Z466">
        <f>SUMIFS(COT!Q:Q,COT!$A:$A,YEAR(daily!$A466),COT!$B:$B,WEEKNUM(daily!$A466))</f>
        <v>76</v>
      </c>
      <c r="AA466">
        <f>SUMIFS(Saudi!B:B,Saudi!$A:$A,YEAR(daily!$A466))</f>
        <v>213</v>
      </c>
      <c r="AB466">
        <f>SUMIFS(Saudi!C:C,Saudi!$A:$A,YEAR(daily!$A466))</f>
        <v>255</v>
      </c>
      <c r="AC466">
        <f>SUMIFS(Saudi!F:F,Saudi!$A:$A,YEAR(daily!$A466))</f>
        <v>3215357</v>
      </c>
      <c r="AD466">
        <f>SUMIFS(Saudi!G:G,Saudi!$A:$A,YEAR(daily!$A466))</f>
        <v>26.07833760207501</v>
      </c>
      <c r="AE466">
        <f>SUMIFS(Saudi!H:H,Saudi!$A:$A,YEAR(daily!$A466))</f>
        <v>83851165.357195094</v>
      </c>
      <c r="AF466" s="5">
        <f t="shared" si="14"/>
        <v>1</v>
      </c>
      <c r="AG466" s="5">
        <f t="shared" si="15"/>
        <v>2002</v>
      </c>
    </row>
    <row r="467" spans="1:33">
      <c r="A467" s="3">
        <v>37267</v>
      </c>
      <c r="B467" s="1">
        <v>101617</v>
      </c>
      <c r="C467" s="1">
        <v>43575</v>
      </c>
      <c r="D467" s="1">
        <v>23737</v>
      </c>
      <c r="E467" s="1">
        <v>19.68</v>
      </c>
      <c r="F467" s="1">
        <v>20.61</v>
      </c>
      <c r="G467" s="1">
        <v>20.73</v>
      </c>
      <c r="H467" s="2">
        <v>47.2</v>
      </c>
      <c r="I467" s="2">
        <v>27.2</v>
      </c>
      <c r="J467" s="2">
        <v>77.5</v>
      </c>
      <c r="K467" s="2">
        <v>78</v>
      </c>
      <c r="L467">
        <f>SUMIFS(US!B:B,US!$D:$D,YEAR(daily!$A467),US!$E:$E,MONTH(daily!$A467))</f>
        <v>9040</v>
      </c>
      <c r="M467">
        <f>SUMIFS(US!C:C,US!$D:$D,YEAR(daily!$A467),US!$E:$E,MONTH(daily!$A467))</f>
        <v>19454</v>
      </c>
      <c r="N467">
        <f>SUMIFS(COT!E:E,COT!$A:$A,YEAR(daily!$A467),COT!$B:$B,WEEKNUM(daily!$A467))</f>
        <v>437133</v>
      </c>
      <c r="O467">
        <f>SUMIFS(COT!F:F,COT!$A:$A,YEAR(daily!$A467),COT!$B:$B,WEEKNUM(daily!$A467))</f>
        <v>13620</v>
      </c>
      <c r="P467">
        <f>SUMIFS(COT!G:G,COT!$A:$A,YEAR(daily!$A467),COT!$B:$B,WEEKNUM(daily!$A467))</f>
        <v>57993</v>
      </c>
      <c r="Q467">
        <f>SUMIFS(COT!H:H,COT!$A:$A,YEAR(daily!$A467),COT!$B:$B,WEEKNUM(daily!$A467))</f>
        <v>54171</v>
      </c>
      <c r="R467">
        <f>SUMIFS(COT!I:I,COT!$A:$A,YEAR(daily!$A467),COT!$B:$B,WEEKNUM(daily!$A467))</f>
        <v>332781</v>
      </c>
      <c r="S467">
        <f>SUMIFS(COT!J:J,COT!$A:$A,YEAR(daily!$A467),COT!$B:$B,WEEKNUM(daily!$A467))</f>
        <v>290114</v>
      </c>
      <c r="T467">
        <f>SUMIFS(COT!K:K,COT!$A:$A,YEAR(daily!$A467),COT!$B:$B,WEEKNUM(daily!$A467))</f>
        <v>36561</v>
      </c>
      <c r="U467">
        <f>SUMIFS(COT!L:L,COT!$A:$A,YEAR(daily!$A467),COT!$B:$B,WEEKNUM(daily!$A467))</f>
        <v>34855</v>
      </c>
      <c r="V467">
        <f>SUMIFS(COT!M:M,COT!$A:$A,YEAR(daily!$A467),COT!$B:$B,WEEKNUM(daily!$A467))</f>
        <v>22</v>
      </c>
      <c r="W467">
        <f>SUMIFS(COT!N:N,COT!$A:$A,YEAR(daily!$A467),COT!$B:$B,WEEKNUM(daily!$A467))</f>
        <v>44</v>
      </c>
      <c r="X467">
        <f>SUMIFS(COT!O:O,COT!$A:$A,YEAR(daily!$A467),COT!$B:$B,WEEKNUM(daily!$A467))</f>
        <v>43</v>
      </c>
      <c r="Y467">
        <f>SUMIFS(COT!P:P,COT!$A:$A,YEAR(daily!$A467),COT!$B:$B,WEEKNUM(daily!$A467))</f>
        <v>73</v>
      </c>
      <c r="Z467">
        <f>SUMIFS(COT!Q:Q,COT!$A:$A,YEAR(daily!$A467),COT!$B:$B,WEEKNUM(daily!$A467))</f>
        <v>76</v>
      </c>
      <c r="AA467">
        <f>SUMIFS(Saudi!B:B,Saudi!$A:$A,YEAR(daily!$A467))</f>
        <v>213</v>
      </c>
      <c r="AB467">
        <f>SUMIFS(Saudi!C:C,Saudi!$A:$A,YEAR(daily!$A467))</f>
        <v>255</v>
      </c>
      <c r="AC467">
        <f>SUMIFS(Saudi!F:F,Saudi!$A:$A,YEAR(daily!$A467))</f>
        <v>3215357</v>
      </c>
      <c r="AD467">
        <f>SUMIFS(Saudi!G:G,Saudi!$A:$A,YEAR(daily!$A467))</f>
        <v>26.07833760207501</v>
      </c>
      <c r="AE467">
        <f>SUMIFS(Saudi!H:H,Saudi!$A:$A,YEAR(daily!$A467))</f>
        <v>83851165.357195094</v>
      </c>
      <c r="AF467" s="5">
        <f t="shared" si="14"/>
        <v>1</v>
      </c>
      <c r="AG467" s="5">
        <f t="shared" si="15"/>
        <v>2002</v>
      </c>
    </row>
    <row r="468" spans="1:33">
      <c r="A468" s="3">
        <v>37270</v>
      </c>
      <c r="B468" s="1">
        <v>97929</v>
      </c>
      <c r="C468" s="1">
        <v>45712</v>
      </c>
      <c r="D468" s="1">
        <v>24108</v>
      </c>
      <c r="E468" s="1">
        <v>18.89</v>
      </c>
      <c r="F468" s="1">
        <v>19.739999999999998</v>
      </c>
      <c r="G468" s="1">
        <v>19.91</v>
      </c>
      <c r="H468" s="2">
        <v>47.2</v>
      </c>
      <c r="I468" s="2">
        <v>27.2</v>
      </c>
      <c r="J468" s="2">
        <v>77.5</v>
      </c>
      <c r="K468" s="2">
        <v>78</v>
      </c>
      <c r="L468">
        <f>SUMIFS(US!B:B,US!$D:$D,YEAR(daily!$A468),US!$E:$E,MONTH(daily!$A468))</f>
        <v>9040</v>
      </c>
      <c r="M468">
        <f>SUMIFS(US!C:C,US!$D:$D,YEAR(daily!$A468),US!$E:$E,MONTH(daily!$A468))</f>
        <v>19454</v>
      </c>
      <c r="N468">
        <f>SUMIFS(COT!E:E,COT!$A:$A,YEAR(daily!$A468),COT!$B:$B,WEEKNUM(daily!$A468))</f>
        <v>463260</v>
      </c>
      <c r="O468">
        <f>SUMIFS(COT!F:F,COT!$A:$A,YEAR(daily!$A468),COT!$B:$B,WEEKNUM(daily!$A468))</f>
        <v>16826</v>
      </c>
      <c r="P468">
        <f>SUMIFS(COT!G:G,COT!$A:$A,YEAR(daily!$A468),COT!$B:$B,WEEKNUM(daily!$A468))</f>
        <v>64693</v>
      </c>
      <c r="Q468">
        <f>SUMIFS(COT!H:H,COT!$A:$A,YEAR(daily!$A468),COT!$B:$B,WEEKNUM(daily!$A468))</f>
        <v>57448</v>
      </c>
      <c r="R468">
        <f>SUMIFS(COT!I:I,COT!$A:$A,YEAR(daily!$A468),COT!$B:$B,WEEKNUM(daily!$A468))</f>
        <v>354511</v>
      </c>
      <c r="S468">
        <f>SUMIFS(COT!J:J,COT!$A:$A,YEAR(daily!$A468),COT!$B:$B,WEEKNUM(daily!$A468))</f>
        <v>301884</v>
      </c>
      <c r="T468">
        <f>SUMIFS(COT!K:K,COT!$A:$A,YEAR(daily!$A468),COT!$B:$B,WEEKNUM(daily!$A468))</f>
        <v>34475</v>
      </c>
      <c r="U468">
        <f>SUMIFS(COT!L:L,COT!$A:$A,YEAR(daily!$A468),COT!$B:$B,WEEKNUM(daily!$A468))</f>
        <v>39235</v>
      </c>
      <c r="V468">
        <f>SUMIFS(COT!M:M,COT!$A:$A,YEAR(daily!$A468),COT!$B:$B,WEEKNUM(daily!$A468))</f>
        <v>22</v>
      </c>
      <c r="W468">
        <f>SUMIFS(COT!N:N,COT!$A:$A,YEAR(daily!$A468),COT!$B:$B,WEEKNUM(daily!$A468))</f>
        <v>54</v>
      </c>
      <c r="X468">
        <f>SUMIFS(COT!O:O,COT!$A:$A,YEAR(daily!$A468),COT!$B:$B,WEEKNUM(daily!$A468))</f>
        <v>44</v>
      </c>
      <c r="Y468">
        <f>SUMIFS(COT!P:P,COT!$A:$A,YEAR(daily!$A468),COT!$B:$B,WEEKNUM(daily!$A468))</f>
        <v>78</v>
      </c>
      <c r="Z468">
        <f>SUMIFS(COT!Q:Q,COT!$A:$A,YEAR(daily!$A468),COT!$B:$B,WEEKNUM(daily!$A468))</f>
        <v>74</v>
      </c>
      <c r="AA468">
        <f>SUMIFS(Saudi!B:B,Saudi!$A:$A,YEAR(daily!$A468))</f>
        <v>213</v>
      </c>
      <c r="AB468">
        <f>SUMIFS(Saudi!C:C,Saudi!$A:$A,YEAR(daily!$A468))</f>
        <v>255</v>
      </c>
      <c r="AC468">
        <f>SUMIFS(Saudi!F:F,Saudi!$A:$A,YEAR(daily!$A468))</f>
        <v>3215357</v>
      </c>
      <c r="AD468">
        <f>SUMIFS(Saudi!G:G,Saudi!$A:$A,YEAR(daily!$A468))</f>
        <v>26.07833760207501</v>
      </c>
      <c r="AE468">
        <f>SUMIFS(Saudi!H:H,Saudi!$A:$A,YEAR(daily!$A468))</f>
        <v>83851165.357195094</v>
      </c>
      <c r="AF468" s="5">
        <f t="shared" si="14"/>
        <v>1</v>
      </c>
      <c r="AG468" s="5">
        <f t="shared" si="15"/>
        <v>2002</v>
      </c>
    </row>
    <row r="469" spans="1:33">
      <c r="A469" s="3">
        <v>37271</v>
      </c>
      <c r="B469" s="1">
        <v>86569</v>
      </c>
      <c r="C469" s="1">
        <v>46207</v>
      </c>
      <c r="D469" s="1">
        <v>28027</v>
      </c>
      <c r="E469" s="1">
        <v>18.899999999999999</v>
      </c>
      <c r="F469" s="1">
        <v>19.739999999999998</v>
      </c>
      <c r="G469" s="1">
        <v>19.91</v>
      </c>
      <c r="H469" s="2">
        <v>47.2</v>
      </c>
      <c r="I469" s="2">
        <v>27.2</v>
      </c>
      <c r="J469" s="2">
        <v>77.5</v>
      </c>
      <c r="K469" s="2">
        <v>78</v>
      </c>
      <c r="L469">
        <f>SUMIFS(US!B:B,US!$D:$D,YEAR(daily!$A469),US!$E:$E,MONTH(daily!$A469))</f>
        <v>9040</v>
      </c>
      <c r="M469">
        <f>SUMIFS(US!C:C,US!$D:$D,YEAR(daily!$A469),US!$E:$E,MONTH(daily!$A469))</f>
        <v>19454</v>
      </c>
      <c r="N469">
        <f>SUMIFS(COT!E:E,COT!$A:$A,YEAR(daily!$A469),COT!$B:$B,WEEKNUM(daily!$A469))</f>
        <v>463260</v>
      </c>
      <c r="O469">
        <f>SUMIFS(COT!F:F,COT!$A:$A,YEAR(daily!$A469),COT!$B:$B,WEEKNUM(daily!$A469))</f>
        <v>16826</v>
      </c>
      <c r="P469">
        <f>SUMIFS(COT!G:G,COT!$A:$A,YEAR(daily!$A469),COT!$B:$B,WEEKNUM(daily!$A469))</f>
        <v>64693</v>
      </c>
      <c r="Q469">
        <f>SUMIFS(COT!H:H,COT!$A:$A,YEAR(daily!$A469),COT!$B:$B,WEEKNUM(daily!$A469))</f>
        <v>57448</v>
      </c>
      <c r="R469">
        <f>SUMIFS(COT!I:I,COT!$A:$A,YEAR(daily!$A469),COT!$B:$B,WEEKNUM(daily!$A469))</f>
        <v>354511</v>
      </c>
      <c r="S469">
        <f>SUMIFS(COT!J:J,COT!$A:$A,YEAR(daily!$A469),COT!$B:$B,WEEKNUM(daily!$A469))</f>
        <v>301884</v>
      </c>
      <c r="T469">
        <f>SUMIFS(COT!K:K,COT!$A:$A,YEAR(daily!$A469),COT!$B:$B,WEEKNUM(daily!$A469))</f>
        <v>34475</v>
      </c>
      <c r="U469">
        <f>SUMIFS(COT!L:L,COT!$A:$A,YEAR(daily!$A469),COT!$B:$B,WEEKNUM(daily!$A469))</f>
        <v>39235</v>
      </c>
      <c r="V469">
        <f>SUMIFS(COT!M:M,COT!$A:$A,YEAR(daily!$A469),COT!$B:$B,WEEKNUM(daily!$A469))</f>
        <v>22</v>
      </c>
      <c r="W469">
        <f>SUMIFS(COT!N:N,COT!$A:$A,YEAR(daily!$A469),COT!$B:$B,WEEKNUM(daily!$A469))</f>
        <v>54</v>
      </c>
      <c r="X469">
        <f>SUMIFS(COT!O:O,COT!$A:$A,YEAR(daily!$A469),COT!$B:$B,WEEKNUM(daily!$A469))</f>
        <v>44</v>
      </c>
      <c r="Y469">
        <f>SUMIFS(COT!P:P,COT!$A:$A,YEAR(daily!$A469),COT!$B:$B,WEEKNUM(daily!$A469))</f>
        <v>78</v>
      </c>
      <c r="Z469">
        <f>SUMIFS(COT!Q:Q,COT!$A:$A,YEAR(daily!$A469),COT!$B:$B,WEEKNUM(daily!$A469))</f>
        <v>74</v>
      </c>
      <c r="AA469">
        <f>SUMIFS(Saudi!B:B,Saudi!$A:$A,YEAR(daily!$A469))</f>
        <v>213</v>
      </c>
      <c r="AB469">
        <f>SUMIFS(Saudi!C:C,Saudi!$A:$A,YEAR(daily!$A469))</f>
        <v>255</v>
      </c>
      <c r="AC469">
        <f>SUMIFS(Saudi!F:F,Saudi!$A:$A,YEAR(daily!$A469))</f>
        <v>3215357</v>
      </c>
      <c r="AD469">
        <f>SUMIFS(Saudi!G:G,Saudi!$A:$A,YEAR(daily!$A469))</f>
        <v>26.07833760207501</v>
      </c>
      <c r="AE469">
        <f>SUMIFS(Saudi!H:H,Saudi!$A:$A,YEAR(daily!$A469))</f>
        <v>83851165.357195094</v>
      </c>
      <c r="AF469" s="5">
        <f t="shared" si="14"/>
        <v>1</v>
      </c>
      <c r="AG469" s="5">
        <f t="shared" si="15"/>
        <v>2002</v>
      </c>
    </row>
    <row r="470" spans="1:33">
      <c r="A470" s="3">
        <v>37272</v>
      </c>
      <c r="B470" s="1">
        <v>74491</v>
      </c>
      <c r="C470" s="1">
        <v>49214</v>
      </c>
      <c r="D470" s="1">
        <v>29156</v>
      </c>
      <c r="E470" s="1">
        <v>18.86</v>
      </c>
      <c r="F470" s="1">
        <v>19.84</v>
      </c>
      <c r="G470" s="1">
        <v>20.05</v>
      </c>
      <c r="H470" s="2">
        <v>47.2</v>
      </c>
      <c r="I470" s="2">
        <v>27.2</v>
      </c>
      <c r="J470" s="2">
        <v>77.5</v>
      </c>
      <c r="K470" s="2">
        <v>78</v>
      </c>
      <c r="L470">
        <f>SUMIFS(US!B:B,US!$D:$D,YEAR(daily!$A470),US!$E:$E,MONTH(daily!$A470))</f>
        <v>9040</v>
      </c>
      <c r="M470">
        <f>SUMIFS(US!C:C,US!$D:$D,YEAR(daily!$A470),US!$E:$E,MONTH(daily!$A470))</f>
        <v>19454</v>
      </c>
      <c r="N470">
        <f>SUMIFS(COT!E:E,COT!$A:$A,YEAR(daily!$A470),COT!$B:$B,WEEKNUM(daily!$A470))</f>
        <v>463260</v>
      </c>
      <c r="O470">
        <f>SUMIFS(COT!F:F,COT!$A:$A,YEAR(daily!$A470),COT!$B:$B,WEEKNUM(daily!$A470))</f>
        <v>16826</v>
      </c>
      <c r="P470">
        <f>SUMIFS(COT!G:G,COT!$A:$A,YEAR(daily!$A470),COT!$B:$B,WEEKNUM(daily!$A470))</f>
        <v>64693</v>
      </c>
      <c r="Q470">
        <f>SUMIFS(COT!H:H,COT!$A:$A,YEAR(daily!$A470),COT!$B:$B,WEEKNUM(daily!$A470))</f>
        <v>57448</v>
      </c>
      <c r="R470">
        <f>SUMIFS(COT!I:I,COT!$A:$A,YEAR(daily!$A470),COT!$B:$B,WEEKNUM(daily!$A470))</f>
        <v>354511</v>
      </c>
      <c r="S470">
        <f>SUMIFS(COT!J:J,COT!$A:$A,YEAR(daily!$A470),COT!$B:$B,WEEKNUM(daily!$A470))</f>
        <v>301884</v>
      </c>
      <c r="T470">
        <f>SUMIFS(COT!K:K,COT!$A:$A,YEAR(daily!$A470),COT!$B:$B,WEEKNUM(daily!$A470))</f>
        <v>34475</v>
      </c>
      <c r="U470">
        <f>SUMIFS(COT!L:L,COT!$A:$A,YEAR(daily!$A470),COT!$B:$B,WEEKNUM(daily!$A470))</f>
        <v>39235</v>
      </c>
      <c r="V470">
        <f>SUMIFS(COT!M:M,COT!$A:$A,YEAR(daily!$A470),COT!$B:$B,WEEKNUM(daily!$A470))</f>
        <v>22</v>
      </c>
      <c r="W470">
        <f>SUMIFS(COT!N:N,COT!$A:$A,YEAR(daily!$A470),COT!$B:$B,WEEKNUM(daily!$A470))</f>
        <v>54</v>
      </c>
      <c r="X470">
        <f>SUMIFS(COT!O:O,COT!$A:$A,YEAR(daily!$A470),COT!$B:$B,WEEKNUM(daily!$A470))</f>
        <v>44</v>
      </c>
      <c r="Y470">
        <f>SUMIFS(COT!P:P,COT!$A:$A,YEAR(daily!$A470),COT!$B:$B,WEEKNUM(daily!$A470))</f>
        <v>78</v>
      </c>
      <c r="Z470">
        <f>SUMIFS(COT!Q:Q,COT!$A:$A,YEAR(daily!$A470),COT!$B:$B,WEEKNUM(daily!$A470))</f>
        <v>74</v>
      </c>
      <c r="AA470">
        <f>SUMIFS(Saudi!B:B,Saudi!$A:$A,YEAR(daily!$A470))</f>
        <v>213</v>
      </c>
      <c r="AB470">
        <f>SUMIFS(Saudi!C:C,Saudi!$A:$A,YEAR(daily!$A470))</f>
        <v>255</v>
      </c>
      <c r="AC470">
        <f>SUMIFS(Saudi!F:F,Saudi!$A:$A,YEAR(daily!$A470))</f>
        <v>3215357</v>
      </c>
      <c r="AD470">
        <f>SUMIFS(Saudi!G:G,Saudi!$A:$A,YEAR(daily!$A470))</f>
        <v>26.07833760207501</v>
      </c>
      <c r="AE470">
        <f>SUMIFS(Saudi!H:H,Saudi!$A:$A,YEAR(daily!$A470))</f>
        <v>83851165.357195094</v>
      </c>
      <c r="AF470" s="5">
        <f t="shared" si="14"/>
        <v>1</v>
      </c>
      <c r="AG470" s="5">
        <f t="shared" si="15"/>
        <v>2002</v>
      </c>
    </row>
    <row r="471" spans="1:33">
      <c r="A471" s="3">
        <v>37273</v>
      </c>
      <c r="B471" s="1">
        <v>60138</v>
      </c>
      <c r="C471" s="1">
        <v>50258</v>
      </c>
      <c r="D471" s="1">
        <v>30017</v>
      </c>
      <c r="E471" s="1">
        <v>17.97</v>
      </c>
      <c r="F471" s="1">
        <v>19.03</v>
      </c>
      <c r="G471" s="1">
        <v>19.27</v>
      </c>
      <c r="H471" s="2">
        <v>47.2</v>
      </c>
      <c r="I471" s="2">
        <v>27.2</v>
      </c>
      <c r="J471" s="2">
        <v>77.5</v>
      </c>
      <c r="K471" s="2">
        <v>78</v>
      </c>
      <c r="L471">
        <f>SUMIFS(US!B:B,US!$D:$D,YEAR(daily!$A471),US!$E:$E,MONTH(daily!$A471))</f>
        <v>9040</v>
      </c>
      <c r="M471">
        <f>SUMIFS(US!C:C,US!$D:$D,YEAR(daily!$A471),US!$E:$E,MONTH(daily!$A471))</f>
        <v>19454</v>
      </c>
      <c r="N471">
        <f>SUMIFS(COT!E:E,COT!$A:$A,YEAR(daily!$A471),COT!$B:$B,WEEKNUM(daily!$A471))</f>
        <v>463260</v>
      </c>
      <c r="O471">
        <f>SUMIFS(COT!F:F,COT!$A:$A,YEAR(daily!$A471),COT!$B:$B,WEEKNUM(daily!$A471))</f>
        <v>16826</v>
      </c>
      <c r="P471">
        <f>SUMIFS(COT!G:G,COT!$A:$A,YEAR(daily!$A471),COT!$B:$B,WEEKNUM(daily!$A471))</f>
        <v>64693</v>
      </c>
      <c r="Q471">
        <f>SUMIFS(COT!H:H,COT!$A:$A,YEAR(daily!$A471),COT!$B:$B,WEEKNUM(daily!$A471))</f>
        <v>57448</v>
      </c>
      <c r="R471">
        <f>SUMIFS(COT!I:I,COT!$A:$A,YEAR(daily!$A471),COT!$B:$B,WEEKNUM(daily!$A471))</f>
        <v>354511</v>
      </c>
      <c r="S471">
        <f>SUMIFS(COT!J:J,COT!$A:$A,YEAR(daily!$A471),COT!$B:$B,WEEKNUM(daily!$A471))</f>
        <v>301884</v>
      </c>
      <c r="T471">
        <f>SUMIFS(COT!K:K,COT!$A:$A,YEAR(daily!$A471),COT!$B:$B,WEEKNUM(daily!$A471))</f>
        <v>34475</v>
      </c>
      <c r="U471">
        <f>SUMIFS(COT!L:L,COT!$A:$A,YEAR(daily!$A471),COT!$B:$B,WEEKNUM(daily!$A471))</f>
        <v>39235</v>
      </c>
      <c r="V471">
        <f>SUMIFS(COT!M:M,COT!$A:$A,YEAR(daily!$A471),COT!$B:$B,WEEKNUM(daily!$A471))</f>
        <v>22</v>
      </c>
      <c r="W471">
        <f>SUMIFS(COT!N:N,COT!$A:$A,YEAR(daily!$A471),COT!$B:$B,WEEKNUM(daily!$A471))</f>
        <v>54</v>
      </c>
      <c r="X471">
        <f>SUMIFS(COT!O:O,COT!$A:$A,YEAR(daily!$A471),COT!$B:$B,WEEKNUM(daily!$A471))</f>
        <v>44</v>
      </c>
      <c r="Y471">
        <f>SUMIFS(COT!P:P,COT!$A:$A,YEAR(daily!$A471),COT!$B:$B,WEEKNUM(daily!$A471))</f>
        <v>78</v>
      </c>
      <c r="Z471">
        <f>SUMIFS(COT!Q:Q,COT!$A:$A,YEAR(daily!$A471),COT!$B:$B,WEEKNUM(daily!$A471))</f>
        <v>74</v>
      </c>
      <c r="AA471">
        <f>SUMIFS(Saudi!B:B,Saudi!$A:$A,YEAR(daily!$A471))</f>
        <v>213</v>
      </c>
      <c r="AB471">
        <f>SUMIFS(Saudi!C:C,Saudi!$A:$A,YEAR(daily!$A471))</f>
        <v>255</v>
      </c>
      <c r="AC471">
        <f>SUMIFS(Saudi!F:F,Saudi!$A:$A,YEAR(daily!$A471))</f>
        <v>3215357</v>
      </c>
      <c r="AD471">
        <f>SUMIFS(Saudi!G:G,Saudi!$A:$A,YEAR(daily!$A471))</f>
        <v>26.07833760207501</v>
      </c>
      <c r="AE471">
        <f>SUMIFS(Saudi!H:H,Saudi!$A:$A,YEAR(daily!$A471))</f>
        <v>83851165.357195094</v>
      </c>
      <c r="AF471" s="5">
        <f t="shared" si="14"/>
        <v>1</v>
      </c>
      <c r="AG471" s="5">
        <f t="shared" si="15"/>
        <v>2002</v>
      </c>
    </row>
    <row r="472" spans="1:33">
      <c r="A472" s="3">
        <v>37274</v>
      </c>
      <c r="B472" s="1">
        <v>45585</v>
      </c>
      <c r="C472" s="1">
        <v>51313</v>
      </c>
      <c r="D472" s="1">
        <v>30135</v>
      </c>
      <c r="E472" s="1">
        <v>18</v>
      </c>
      <c r="F472" s="1">
        <v>19.059999999999999</v>
      </c>
      <c r="G472" s="1">
        <v>19.3</v>
      </c>
      <c r="H472" s="2">
        <v>47.2</v>
      </c>
      <c r="I472" s="2">
        <v>27.2</v>
      </c>
      <c r="J472" s="2">
        <v>77.5</v>
      </c>
      <c r="K472" s="2">
        <v>78</v>
      </c>
      <c r="L472">
        <f>SUMIFS(US!B:B,US!$D:$D,YEAR(daily!$A472),US!$E:$E,MONTH(daily!$A472))</f>
        <v>9040</v>
      </c>
      <c r="M472">
        <f>SUMIFS(US!C:C,US!$D:$D,YEAR(daily!$A472),US!$E:$E,MONTH(daily!$A472))</f>
        <v>19454</v>
      </c>
      <c r="N472">
        <f>SUMIFS(COT!E:E,COT!$A:$A,YEAR(daily!$A472),COT!$B:$B,WEEKNUM(daily!$A472))</f>
        <v>463260</v>
      </c>
      <c r="O472">
        <f>SUMIFS(COT!F:F,COT!$A:$A,YEAR(daily!$A472),COT!$B:$B,WEEKNUM(daily!$A472))</f>
        <v>16826</v>
      </c>
      <c r="P472">
        <f>SUMIFS(COT!G:G,COT!$A:$A,YEAR(daily!$A472),COT!$B:$B,WEEKNUM(daily!$A472))</f>
        <v>64693</v>
      </c>
      <c r="Q472">
        <f>SUMIFS(COT!H:H,COT!$A:$A,YEAR(daily!$A472),COT!$B:$B,WEEKNUM(daily!$A472))</f>
        <v>57448</v>
      </c>
      <c r="R472">
        <f>SUMIFS(COT!I:I,COT!$A:$A,YEAR(daily!$A472),COT!$B:$B,WEEKNUM(daily!$A472))</f>
        <v>354511</v>
      </c>
      <c r="S472">
        <f>SUMIFS(COT!J:J,COT!$A:$A,YEAR(daily!$A472),COT!$B:$B,WEEKNUM(daily!$A472))</f>
        <v>301884</v>
      </c>
      <c r="T472">
        <f>SUMIFS(COT!K:K,COT!$A:$A,YEAR(daily!$A472),COT!$B:$B,WEEKNUM(daily!$A472))</f>
        <v>34475</v>
      </c>
      <c r="U472">
        <f>SUMIFS(COT!L:L,COT!$A:$A,YEAR(daily!$A472),COT!$B:$B,WEEKNUM(daily!$A472))</f>
        <v>39235</v>
      </c>
      <c r="V472">
        <f>SUMIFS(COT!M:M,COT!$A:$A,YEAR(daily!$A472),COT!$B:$B,WEEKNUM(daily!$A472))</f>
        <v>22</v>
      </c>
      <c r="W472">
        <f>SUMIFS(COT!N:N,COT!$A:$A,YEAR(daily!$A472),COT!$B:$B,WEEKNUM(daily!$A472))</f>
        <v>54</v>
      </c>
      <c r="X472">
        <f>SUMIFS(COT!O:O,COT!$A:$A,YEAR(daily!$A472),COT!$B:$B,WEEKNUM(daily!$A472))</f>
        <v>44</v>
      </c>
      <c r="Y472">
        <f>SUMIFS(COT!P:P,COT!$A:$A,YEAR(daily!$A472),COT!$B:$B,WEEKNUM(daily!$A472))</f>
        <v>78</v>
      </c>
      <c r="Z472">
        <f>SUMIFS(COT!Q:Q,COT!$A:$A,YEAR(daily!$A472),COT!$B:$B,WEEKNUM(daily!$A472))</f>
        <v>74</v>
      </c>
      <c r="AA472">
        <f>SUMIFS(Saudi!B:B,Saudi!$A:$A,YEAR(daily!$A472))</f>
        <v>213</v>
      </c>
      <c r="AB472">
        <f>SUMIFS(Saudi!C:C,Saudi!$A:$A,YEAR(daily!$A472))</f>
        <v>255</v>
      </c>
      <c r="AC472">
        <f>SUMIFS(Saudi!F:F,Saudi!$A:$A,YEAR(daily!$A472))</f>
        <v>3215357</v>
      </c>
      <c r="AD472">
        <f>SUMIFS(Saudi!G:G,Saudi!$A:$A,YEAR(daily!$A472))</f>
        <v>26.07833760207501</v>
      </c>
      <c r="AE472">
        <f>SUMIFS(Saudi!H:H,Saudi!$A:$A,YEAR(daily!$A472))</f>
        <v>83851165.357195094</v>
      </c>
      <c r="AF472" s="5">
        <f t="shared" si="14"/>
        <v>1</v>
      </c>
      <c r="AG472" s="5">
        <f t="shared" si="15"/>
        <v>2002</v>
      </c>
    </row>
    <row r="473" spans="1:33">
      <c r="A473" s="3">
        <v>37278</v>
      </c>
      <c r="B473" s="1">
        <v>29527</v>
      </c>
      <c r="C473" s="1">
        <v>51315</v>
      </c>
      <c r="D473" s="1">
        <v>30250</v>
      </c>
      <c r="E473" s="1">
        <v>18.34</v>
      </c>
      <c r="F473" s="1">
        <v>19.34</v>
      </c>
      <c r="G473" s="1">
        <v>19.59</v>
      </c>
      <c r="H473" s="2">
        <v>47.2</v>
      </c>
      <c r="I473" s="2">
        <v>27.2</v>
      </c>
      <c r="J473" s="2">
        <v>77.5</v>
      </c>
      <c r="K473" s="2">
        <v>78</v>
      </c>
      <c r="L473">
        <f>SUMIFS(US!B:B,US!$D:$D,YEAR(daily!$A473),US!$E:$E,MONTH(daily!$A473))</f>
        <v>9040</v>
      </c>
      <c r="M473">
        <f>SUMIFS(US!C:C,US!$D:$D,YEAR(daily!$A473),US!$E:$E,MONTH(daily!$A473))</f>
        <v>19454</v>
      </c>
      <c r="N473">
        <f>SUMIFS(COT!E:E,COT!$A:$A,YEAR(daily!$A473),COT!$B:$B,WEEKNUM(daily!$A473))</f>
        <v>447159</v>
      </c>
      <c r="O473">
        <f>SUMIFS(COT!F:F,COT!$A:$A,YEAR(daily!$A473),COT!$B:$B,WEEKNUM(daily!$A473))</f>
        <v>15621</v>
      </c>
      <c r="P473">
        <f>SUMIFS(COT!G:G,COT!$A:$A,YEAR(daily!$A473),COT!$B:$B,WEEKNUM(daily!$A473))</f>
        <v>56809</v>
      </c>
      <c r="Q473">
        <f>SUMIFS(COT!H:H,COT!$A:$A,YEAR(daily!$A473),COT!$B:$B,WEEKNUM(daily!$A473))</f>
        <v>54932</v>
      </c>
      <c r="R473">
        <f>SUMIFS(COT!I:I,COT!$A:$A,YEAR(daily!$A473),COT!$B:$B,WEEKNUM(daily!$A473))</f>
        <v>334917</v>
      </c>
      <c r="S473">
        <f>SUMIFS(COT!J:J,COT!$A:$A,YEAR(daily!$A473),COT!$B:$B,WEEKNUM(daily!$A473))</f>
        <v>287396</v>
      </c>
      <c r="T473">
        <f>SUMIFS(COT!K:K,COT!$A:$A,YEAR(daily!$A473),COT!$B:$B,WEEKNUM(daily!$A473))</f>
        <v>41689</v>
      </c>
      <c r="U473">
        <f>SUMIFS(COT!L:L,COT!$A:$A,YEAR(daily!$A473),COT!$B:$B,WEEKNUM(daily!$A473))</f>
        <v>48022</v>
      </c>
      <c r="V473">
        <f>SUMIFS(COT!M:M,COT!$A:$A,YEAR(daily!$A473),COT!$B:$B,WEEKNUM(daily!$A473))</f>
        <v>19</v>
      </c>
      <c r="W473">
        <f>SUMIFS(COT!N:N,COT!$A:$A,YEAR(daily!$A473),COT!$B:$B,WEEKNUM(daily!$A473))</f>
        <v>53</v>
      </c>
      <c r="X473">
        <f>SUMIFS(COT!O:O,COT!$A:$A,YEAR(daily!$A473),COT!$B:$B,WEEKNUM(daily!$A473))</f>
        <v>40</v>
      </c>
      <c r="Y473">
        <f>SUMIFS(COT!P:P,COT!$A:$A,YEAR(daily!$A473),COT!$B:$B,WEEKNUM(daily!$A473))</f>
        <v>74</v>
      </c>
      <c r="Z473">
        <f>SUMIFS(COT!Q:Q,COT!$A:$A,YEAR(daily!$A473),COT!$B:$B,WEEKNUM(daily!$A473))</f>
        <v>71</v>
      </c>
      <c r="AA473">
        <f>SUMIFS(Saudi!B:B,Saudi!$A:$A,YEAR(daily!$A473))</f>
        <v>213</v>
      </c>
      <c r="AB473">
        <f>SUMIFS(Saudi!C:C,Saudi!$A:$A,YEAR(daily!$A473))</f>
        <v>255</v>
      </c>
      <c r="AC473">
        <f>SUMIFS(Saudi!F:F,Saudi!$A:$A,YEAR(daily!$A473))</f>
        <v>3215357</v>
      </c>
      <c r="AD473">
        <f>SUMIFS(Saudi!G:G,Saudi!$A:$A,YEAR(daily!$A473))</f>
        <v>26.07833760207501</v>
      </c>
      <c r="AE473">
        <f>SUMIFS(Saudi!H:H,Saudi!$A:$A,YEAR(daily!$A473))</f>
        <v>83851165.357195094</v>
      </c>
      <c r="AF473" s="5">
        <f t="shared" si="14"/>
        <v>1</v>
      </c>
      <c r="AG473" s="5">
        <f t="shared" si="15"/>
        <v>2002</v>
      </c>
    </row>
    <row r="474" spans="1:33">
      <c r="A474" s="3">
        <v>37279</v>
      </c>
      <c r="B474" s="1">
        <v>138051</v>
      </c>
      <c r="C474" s="1">
        <v>31436</v>
      </c>
      <c r="D474" s="1">
        <v>31036</v>
      </c>
      <c r="E474" s="1">
        <v>19.5</v>
      </c>
      <c r="F474" s="1">
        <v>19.91</v>
      </c>
      <c r="G474" s="1">
        <v>20.010000000000002</v>
      </c>
      <c r="H474" s="2">
        <v>47.2</v>
      </c>
      <c r="I474" s="2">
        <v>27.2</v>
      </c>
      <c r="J474" s="2">
        <v>77.5</v>
      </c>
      <c r="K474" s="2">
        <v>78</v>
      </c>
      <c r="L474">
        <f>SUMIFS(US!B:B,US!$D:$D,YEAR(daily!$A474),US!$E:$E,MONTH(daily!$A474))</f>
        <v>9040</v>
      </c>
      <c r="M474">
        <f>SUMIFS(US!C:C,US!$D:$D,YEAR(daily!$A474),US!$E:$E,MONTH(daily!$A474))</f>
        <v>19454</v>
      </c>
      <c r="N474">
        <f>SUMIFS(COT!E:E,COT!$A:$A,YEAR(daily!$A474),COT!$B:$B,WEEKNUM(daily!$A474))</f>
        <v>447159</v>
      </c>
      <c r="O474">
        <f>SUMIFS(COT!F:F,COT!$A:$A,YEAR(daily!$A474),COT!$B:$B,WEEKNUM(daily!$A474))</f>
        <v>15621</v>
      </c>
      <c r="P474">
        <f>SUMIFS(COT!G:G,COT!$A:$A,YEAR(daily!$A474),COT!$B:$B,WEEKNUM(daily!$A474))</f>
        <v>56809</v>
      </c>
      <c r="Q474">
        <f>SUMIFS(COT!H:H,COT!$A:$A,YEAR(daily!$A474),COT!$B:$B,WEEKNUM(daily!$A474))</f>
        <v>54932</v>
      </c>
      <c r="R474">
        <f>SUMIFS(COT!I:I,COT!$A:$A,YEAR(daily!$A474),COT!$B:$B,WEEKNUM(daily!$A474))</f>
        <v>334917</v>
      </c>
      <c r="S474">
        <f>SUMIFS(COT!J:J,COT!$A:$A,YEAR(daily!$A474),COT!$B:$B,WEEKNUM(daily!$A474))</f>
        <v>287396</v>
      </c>
      <c r="T474">
        <f>SUMIFS(COT!K:K,COT!$A:$A,YEAR(daily!$A474),COT!$B:$B,WEEKNUM(daily!$A474))</f>
        <v>41689</v>
      </c>
      <c r="U474">
        <f>SUMIFS(COT!L:L,COT!$A:$A,YEAR(daily!$A474),COT!$B:$B,WEEKNUM(daily!$A474))</f>
        <v>48022</v>
      </c>
      <c r="V474">
        <f>SUMIFS(COT!M:M,COT!$A:$A,YEAR(daily!$A474),COT!$B:$B,WEEKNUM(daily!$A474))</f>
        <v>19</v>
      </c>
      <c r="W474">
        <f>SUMIFS(COT!N:N,COT!$A:$A,YEAR(daily!$A474),COT!$B:$B,WEEKNUM(daily!$A474))</f>
        <v>53</v>
      </c>
      <c r="X474">
        <f>SUMIFS(COT!O:O,COT!$A:$A,YEAR(daily!$A474),COT!$B:$B,WEEKNUM(daily!$A474))</f>
        <v>40</v>
      </c>
      <c r="Y474">
        <f>SUMIFS(COT!P:P,COT!$A:$A,YEAR(daily!$A474),COT!$B:$B,WEEKNUM(daily!$A474))</f>
        <v>74</v>
      </c>
      <c r="Z474">
        <f>SUMIFS(COT!Q:Q,COT!$A:$A,YEAR(daily!$A474),COT!$B:$B,WEEKNUM(daily!$A474))</f>
        <v>71</v>
      </c>
      <c r="AA474">
        <f>SUMIFS(Saudi!B:B,Saudi!$A:$A,YEAR(daily!$A474))</f>
        <v>213</v>
      </c>
      <c r="AB474">
        <f>SUMIFS(Saudi!C:C,Saudi!$A:$A,YEAR(daily!$A474))</f>
        <v>255</v>
      </c>
      <c r="AC474">
        <f>SUMIFS(Saudi!F:F,Saudi!$A:$A,YEAR(daily!$A474))</f>
        <v>3215357</v>
      </c>
      <c r="AD474">
        <f>SUMIFS(Saudi!G:G,Saudi!$A:$A,YEAR(daily!$A474))</f>
        <v>26.07833760207501</v>
      </c>
      <c r="AE474">
        <f>SUMIFS(Saudi!H:H,Saudi!$A:$A,YEAR(daily!$A474))</f>
        <v>83851165.357195094</v>
      </c>
      <c r="AF474" s="5">
        <f t="shared" si="14"/>
        <v>1</v>
      </c>
      <c r="AG474" s="5">
        <f t="shared" si="15"/>
        <v>2002</v>
      </c>
    </row>
    <row r="475" spans="1:33">
      <c r="A475" s="3">
        <v>37280</v>
      </c>
      <c r="B475" s="1">
        <v>132162</v>
      </c>
      <c r="C475" s="1">
        <v>32360</v>
      </c>
      <c r="D475" s="1">
        <v>30988</v>
      </c>
      <c r="E475" s="1">
        <v>19.7</v>
      </c>
      <c r="F475" s="1">
        <v>20.05</v>
      </c>
      <c r="G475" s="1">
        <v>20.14</v>
      </c>
      <c r="H475" s="2">
        <v>47.2</v>
      </c>
      <c r="I475" s="2">
        <v>27.2</v>
      </c>
      <c r="J475" s="2">
        <v>77.5</v>
      </c>
      <c r="K475" s="2">
        <v>78</v>
      </c>
      <c r="L475">
        <f>SUMIFS(US!B:B,US!$D:$D,YEAR(daily!$A475),US!$E:$E,MONTH(daily!$A475))</f>
        <v>9040</v>
      </c>
      <c r="M475">
        <f>SUMIFS(US!C:C,US!$D:$D,YEAR(daily!$A475),US!$E:$E,MONTH(daily!$A475))</f>
        <v>19454</v>
      </c>
      <c r="N475">
        <f>SUMIFS(COT!E:E,COT!$A:$A,YEAR(daily!$A475),COT!$B:$B,WEEKNUM(daily!$A475))</f>
        <v>447159</v>
      </c>
      <c r="O475">
        <f>SUMIFS(COT!F:F,COT!$A:$A,YEAR(daily!$A475),COT!$B:$B,WEEKNUM(daily!$A475))</f>
        <v>15621</v>
      </c>
      <c r="P475">
        <f>SUMIFS(COT!G:G,COT!$A:$A,YEAR(daily!$A475),COT!$B:$B,WEEKNUM(daily!$A475))</f>
        <v>56809</v>
      </c>
      <c r="Q475">
        <f>SUMIFS(COT!H:H,COT!$A:$A,YEAR(daily!$A475),COT!$B:$B,WEEKNUM(daily!$A475))</f>
        <v>54932</v>
      </c>
      <c r="R475">
        <f>SUMIFS(COT!I:I,COT!$A:$A,YEAR(daily!$A475),COT!$B:$B,WEEKNUM(daily!$A475))</f>
        <v>334917</v>
      </c>
      <c r="S475">
        <f>SUMIFS(COT!J:J,COT!$A:$A,YEAR(daily!$A475),COT!$B:$B,WEEKNUM(daily!$A475))</f>
        <v>287396</v>
      </c>
      <c r="T475">
        <f>SUMIFS(COT!K:K,COT!$A:$A,YEAR(daily!$A475),COT!$B:$B,WEEKNUM(daily!$A475))</f>
        <v>41689</v>
      </c>
      <c r="U475">
        <f>SUMIFS(COT!L:L,COT!$A:$A,YEAR(daily!$A475),COT!$B:$B,WEEKNUM(daily!$A475))</f>
        <v>48022</v>
      </c>
      <c r="V475">
        <f>SUMIFS(COT!M:M,COT!$A:$A,YEAR(daily!$A475),COT!$B:$B,WEEKNUM(daily!$A475))</f>
        <v>19</v>
      </c>
      <c r="W475">
        <f>SUMIFS(COT!N:N,COT!$A:$A,YEAR(daily!$A475),COT!$B:$B,WEEKNUM(daily!$A475))</f>
        <v>53</v>
      </c>
      <c r="X475">
        <f>SUMIFS(COT!O:O,COT!$A:$A,YEAR(daily!$A475),COT!$B:$B,WEEKNUM(daily!$A475))</f>
        <v>40</v>
      </c>
      <c r="Y475">
        <f>SUMIFS(COT!P:P,COT!$A:$A,YEAR(daily!$A475),COT!$B:$B,WEEKNUM(daily!$A475))</f>
        <v>74</v>
      </c>
      <c r="Z475">
        <f>SUMIFS(COT!Q:Q,COT!$A:$A,YEAR(daily!$A475),COT!$B:$B,WEEKNUM(daily!$A475))</f>
        <v>71</v>
      </c>
      <c r="AA475">
        <f>SUMIFS(Saudi!B:B,Saudi!$A:$A,YEAR(daily!$A475))</f>
        <v>213</v>
      </c>
      <c r="AB475">
        <f>SUMIFS(Saudi!C:C,Saudi!$A:$A,YEAR(daily!$A475))</f>
        <v>255</v>
      </c>
      <c r="AC475">
        <f>SUMIFS(Saudi!F:F,Saudi!$A:$A,YEAR(daily!$A475))</f>
        <v>3215357</v>
      </c>
      <c r="AD475">
        <f>SUMIFS(Saudi!G:G,Saudi!$A:$A,YEAR(daily!$A475))</f>
        <v>26.07833760207501</v>
      </c>
      <c r="AE475">
        <f>SUMIFS(Saudi!H:H,Saudi!$A:$A,YEAR(daily!$A475))</f>
        <v>83851165.357195094</v>
      </c>
      <c r="AF475" s="5">
        <f t="shared" si="14"/>
        <v>1</v>
      </c>
      <c r="AG475" s="5">
        <f t="shared" si="15"/>
        <v>2002</v>
      </c>
    </row>
    <row r="476" spans="1:33">
      <c r="A476" s="3">
        <v>37281</v>
      </c>
      <c r="B476" s="1">
        <v>130023</v>
      </c>
      <c r="C476" s="1">
        <v>36608</v>
      </c>
      <c r="D476" s="1">
        <v>32452</v>
      </c>
      <c r="E476" s="1">
        <v>19.989999999999998</v>
      </c>
      <c r="F476" s="1">
        <v>20.36</v>
      </c>
      <c r="G476" s="1">
        <v>20.46</v>
      </c>
      <c r="H476" s="2">
        <v>47.2</v>
      </c>
      <c r="I476" s="2">
        <v>27.2</v>
      </c>
      <c r="J476" s="2">
        <v>77.5</v>
      </c>
      <c r="K476" s="2">
        <v>78</v>
      </c>
      <c r="L476">
        <f>SUMIFS(US!B:B,US!$D:$D,YEAR(daily!$A476),US!$E:$E,MONTH(daily!$A476))</f>
        <v>9040</v>
      </c>
      <c r="M476">
        <f>SUMIFS(US!C:C,US!$D:$D,YEAR(daily!$A476),US!$E:$E,MONTH(daily!$A476))</f>
        <v>19454</v>
      </c>
      <c r="N476">
        <f>SUMIFS(COT!E:E,COT!$A:$A,YEAR(daily!$A476),COT!$B:$B,WEEKNUM(daily!$A476))</f>
        <v>447159</v>
      </c>
      <c r="O476">
        <f>SUMIFS(COT!F:F,COT!$A:$A,YEAR(daily!$A476),COT!$B:$B,WEEKNUM(daily!$A476))</f>
        <v>15621</v>
      </c>
      <c r="P476">
        <f>SUMIFS(COT!G:G,COT!$A:$A,YEAR(daily!$A476),COT!$B:$B,WEEKNUM(daily!$A476))</f>
        <v>56809</v>
      </c>
      <c r="Q476">
        <f>SUMIFS(COT!H:H,COT!$A:$A,YEAR(daily!$A476),COT!$B:$B,WEEKNUM(daily!$A476))</f>
        <v>54932</v>
      </c>
      <c r="R476">
        <f>SUMIFS(COT!I:I,COT!$A:$A,YEAR(daily!$A476),COT!$B:$B,WEEKNUM(daily!$A476))</f>
        <v>334917</v>
      </c>
      <c r="S476">
        <f>SUMIFS(COT!J:J,COT!$A:$A,YEAR(daily!$A476),COT!$B:$B,WEEKNUM(daily!$A476))</f>
        <v>287396</v>
      </c>
      <c r="T476">
        <f>SUMIFS(COT!K:K,COT!$A:$A,YEAR(daily!$A476),COT!$B:$B,WEEKNUM(daily!$A476))</f>
        <v>41689</v>
      </c>
      <c r="U476">
        <f>SUMIFS(COT!L:L,COT!$A:$A,YEAR(daily!$A476),COT!$B:$B,WEEKNUM(daily!$A476))</f>
        <v>48022</v>
      </c>
      <c r="V476">
        <f>SUMIFS(COT!M:M,COT!$A:$A,YEAR(daily!$A476),COT!$B:$B,WEEKNUM(daily!$A476))</f>
        <v>19</v>
      </c>
      <c r="W476">
        <f>SUMIFS(COT!N:N,COT!$A:$A,YEAR(daily!$A476),COT!$B:$B,WEEKNUM(daily!$A476))</f>
        <v>53</v>
      </c>
      <c r="X476">
        <f>SUMIFS(COT!O:O,COT!$A:$A,YEAR(daily!$A476),COT!$B:$B,WEEKNUM(daily!$A476))</f>
        <v>40</v>
      </c>
      <c r="Y476">
        <f>SUMIFS(COT!P:P,COT!$A:$A,YEAR(daily!$A476),COT!$B:$B,WEEKNUM(daily!$A476))</f>
        <v>74</v>
      </c>
      <c r="Z476">
        <f>SUMIFS(COT!Q:Q,COT!$A:$A,YEAR(daily!$A476),COT!$B:$B,WEEKNUM(daily!$A476))</f>
        <v>71</v>
      </c>
      <c r="AA476">
        <f>SUMIFS(Saudi!B:B,Saudi!$A:$A,YEAR(daily!$A476))</f>
        <v>213</v>
      </c>
      <c r="AB476">
        <f>SUMIFS(Saudi!C:C,Saudi!$A:$A,YEAR(daily!$A476))</f>
        <v>255</v>
      </c>
      <c r="AC476">
        <f>SUMIFS(Saudi!F:F,Saudi!$A:$A,YEAR(daily!$A476))</f>
        <v>3215357</v>
      </c>
      <c r="AD476">
        <f>SUMIFS(Saudi!G:G,Saudi!$A:$A,YEAR(daily!$A476))</f>
        <v>26.07833760207501</v>
      </c>
      <c r="AE476">
        <f>SUMIFS(Saudi!H:H,Saudi!$A:$A,YEAR(daily!$A476))</f>
        <v>83851165.357195094</v>
      </c>
      <c r="AF476" s="5">
        <f t="shared" si="14"/>
        <v>1</v>
      </c>
      <c r="AG476" s="5">
        <f t="shared" si="15"/>
        <v>2002</v>
      </c>
    </row>
    <row r="477" spans="1:33">
      <c r="A477" s="3">
        <v>37284</v>
      </c>
      <c r="B477" s="1">
        <v>133118</v>
      </c>
      <c r="C477" s="1">
        <v>36824</v>
      </c>
      <c r="D477" s="1">
        <v>34213</v>
      </c>
      <c r="E477" s="1">
        <v>20.05</v>
      </c>
      <c r="F477" s="1">
        <v>20.48</v>
      </c>
      <c r="G477" s="1">
        <v>20.56</v>
      </c>
      <c r="H477" s="2">
        <v>47.2</v>
      </c>
      <c r="I477" s="2">
        <v>27.2</v>
      </c>
      <c r="J477" s="2">
        <v>77.5</v>
      </c>
      <c r="K477" s="2">
        <v>78</v>
      </c>
      <c r="L477">
        <f>SUMIFS(US!B:B,US!$D:$D,YEAR(daily!$A477),US!$E:$E,MONTH(daily!$A477))</f>
        <v>9040</v>
      </c>
      <c r="M477">
        <f>SUMIFS(US!C:C,US!$D:$D,YEAR(daily!$A477),US!$E:$E,MONTH(daily!$A477))</f>
        <v>19454</v>
      </c>
      <c r="N477">
        <f>SUMIFS(COT!E:E,COT!$A:$A,YEAR(daily!$A477),COT!$B:$B,WEEKNUM(daily!$A477))</f>
        <v>447818</v>
      </c>
      <c r="O477">
        <f>SUMIFS(COT!F:F,COT!$A:$A,YEAR(daily!$A477),COT!$B:$B,WEEKNUM(daily!$A477))</f>
        <v>16639</v>
      </c>
      <c r="P477">
        <f>SUMIFS(COT!G:G,COT!$A:$A,YEAR(daily!$A477),COT!$B:$B,WEEKNUM(daily!$A477))</f>
        <v>62803</v>
      </c>
      <c r="Q477">
        <f>SUMIFS(COT!H:H,COT!$A:$A,YEAR(daily!$A477),COT!$B:$B,WEEKNUM(daily!$A477))</f>
        <v>53474</v>
      </c>
      <c r="R477">
        <f>SUMIFS(COT!I:I,COT!$A:$A,YEAR(daily!$A477),COT!$B:$B,WEEKNUM(daily!$A477))</f>
        <v>344932</v>
      </c>
      <c r="S477">
        <f>SUMIFS(COT!J:J,COT!$A:$A,YEAR(daily!$A477),COT!$B:$B,WEEKNUM(daily!$A477))</f>
        <v>288853</v>
      </c>
      <c r="T477">
        <f>SUMIFS(COT!K:K,COT!$A:$A,YEAR(daily!$A477),COT!$B:$B,WEEKNUM(daily!$A477))</f>
        <v>32773</v>
      </c>
      <c r="U477">
        <f>SUMIFS(COT!L:L,COT!$A:$A,YEAR(daily!$A477),COT!$B:$B,WEEKNUM(daily!$A477))</f>
        <v>42688</v>
      </c>
      <c r="V477">
        <f>SUMIFS(COT!M:M,COT!$A:$A,YEAR(daily!$A477),COT!$B:$B,WEEKNUM(daily!$A477))</f>
        <v>22</v>
      </c>
      <c r="W477">
        <f>SUMIFS(COT!N:N,COT!$A:$A,YEAR(daily!$A477),COT!$B:$B,WEEKNUM(daily!$A477))</f>
        <v>52</v>
      </c>
      <c r="X477">
        <f>SUMIFS(COT!O:O,COT!$A:$A,YEAR(daily!$A477),COT!$B:$B,WEEKNUM(daily!$A477))</f>
        <v>39</v>
      </c>
      <c r="Y477">
        <f>SUMIFS(COT!P:P,COT!$A:$A,YEAR(daily!$A477),COT!$B:$B,WEEKNUM(daily!$A477))</f>
        <v>75</v>
      </c>
      <c r="Z477">
        <f>SUMIFS(COT!Q:Q,COT!$A:$A,YEAR(daily!$A477),COT!$B:$B,WEEKNUM(daily!$A477))</f>
        <v>71</v>
      </c>
      <c r="AA477">
        <f>SUMIFS(Saudi!B:B,Saudi!$A:$A,YEAR(daily!$A477))</f>
        <v>213</v>
      </c>
      <c r="AB477">
        <f>SUMIFS(Saudi!C:C,Saudi!$A:$A,YEAR(daily!$A477))</f>
        <v>255</v>
      </c>
      <c r="AC477">
        <f>SUMIFS(Saudi!F:F,Saudi!$A:$A,YEAR(daily!$A477))</f>
        <v>3215357</v>
      </c>
      <c r="AD477">
        <f>SUMIFS(Saudi!G:G,Saudi!$A:$A,YEAR(daily!$A477))</f>
        <v>26.07833760207501</v>
      </c>
      <c r="AE477">
        <f>SUMIFS(Saudi!H:H,Saudi!$A:$A,YEAR(daily!$A477))</f>
        <v>83851165.357195094</v>
      </c>
      <c r="AF477" s="5">
        <f t="shared" si="14"/>
        <v>1</v>
      </c>
      <c r="AG477" s="5">
        <f t="shared" si="15"/>
        <v>2002</v>
      </c>
    </row>
    <row r="478" spans="1:33">
      <c r="A478" s="3">
        <v>37285</v>
      </c>
      <c r="B478" s="1">
        <v>131220</v>
      </c>
      <c r="C478" s="1">
        <v>36981</v>
      </c>
      <c r="D478" s="1">
        <v>32681</v>
      </c>
      <c r="E478" s="1">
        <v>19.579999999999998</v>
      </c>
      <c r="F478" s="1">
        <v>20.079999999999998</v>
      </c>
      <c r="G478" s="1">
        <v>20.190000000000001</v>
      </c>
      <c r="H478" s="2">
        <v>47.2</v>
      </c>
      <c r="I478" s="2">
        <v>27.2</v>
      </c>
      <c r="J478" s="2">
        <v>77.5</v>
      </c>
      <c r="K478" s="2">
        <v>78</v>
      </c>
      <c r="L478">
        <f>SUMIFS(US!B:B,US!$D:$D,YEAR(daily!$A478),US!$E:$E,MONTH(daily!$A478))</f>
        <v>9040</v>
      </c>
      <c r="M478">
        <f>SUMIFS(US!C:C,US!$D:$D,YEAR(daily!$A478),US!$E:$E,MONTH(daily!$A478))</f>
        <v>19454</v>
      </c>
      <c r="N478">
        <f>SUMIFS(COT!E:E,COT!$A:$A,YEAR(daily!$A478),COT!$B:$B,WEEKNUM(daily!$A478))</f>
        <v>447818</v>
      </c>
      <c r="O478">
        <f>SUMIFS(COT!F:F,COT!$A:$A,YEAR(daily!$A478),COT!$B:$B,WEEKNUM(daily!$A478))</f>
        <v>16639</v>
      </c>
      <c r="P478">
        <f>SUMIFS(COT!G:G,COT!$A:$A,YEAR(daily!$A478),COT!$B:$B,WEEKNUM(daily!$A478))</f>
        <v>62803</v>
      </c>
      <c r="Q478">
        <f>SUMIFS(COT!H:H,COT!$A:$A,YEAR(daily!$A478),COT!$B:$B,WEEKNUM(daily!$A478))</f>
        <v>53474</v>
      </c>
      <c r="R478">
        <f>SUMIFS(COT!I:I,COT!$A:$A,YEAR(daily!$A478),COT!$B:$B,WEEKNUM(daily!$A478))</f>
        <v>344932</v>
      </c>
      <c r="S478">
        <f>SUMIFS(COT!J:J,COT!$A:$A,YEAR(daily!$A478),COT!$B:$B,WEEKNUM(daily!$A478))</f>
        <v>288853</v>
      </c>
      <c r="T478">
        <f>SUMIFS(COT!K:K,COT!$A:$A,YEAR(daily!$A478),COT!$B:$B,WEEKNUM(daily!$A478))</f>
        <v>32773</v>
      </c>
      <c r="U478">
        <f>SUMIFS(COT!L:L,COT!$A:$A,YEAR(daily!$A478),COT!$B:$B,WEEKNUM(daily!$A478))</f>
        <v>42688</v>
      </c>
      <c r="V478">
        <f>SUMIFS(COT!M:M,COT!$A:$A,YEAR(daily!$A478),COT!$B:$B,WEEKNUM(daily!$A478))</f>
        <v>22</v>
      </c>
      <c r="W478">
        <f>SUMIFS(COT!N:N,COT!$A:$A,YEAR(daily!$A478),COT!$B:$B,WEEKNUM(daily!$A478))</f>
        <v>52</v>
      </c>
      <c r="X478">
        <f>SUMIFS(COT!O:O,COT!$A:$A,YEAR(daily!$A478),COT!$B:$B,WEEKNUM(daily!$A478))</f>
        <v>39</v>
      </c>
      <c r="Y478">
        <f>SUMIFS(COT!P:P,COT!$A:$A,YEAR(daily!$A478),COT!$B:$B,WEEKNUM(daily!$A478))</f>
        <v>75</v>
      </c>
      <c r="Z478">
        <f>SUMIFS(COT!Q:Q,COT!$A:$A,YEAR(daily!$A478),COT!$B:$B,WEEKNUM(daily!$A478))</f>
        <v>71</v>
      </c>
      <c r="AA478">
        <f>SUMIFS(Saudi!B:B,Saudi!$A:$A,YEAR(daily!$A478))</f>
        <v>213</v>
      </c>
      <c r="AB478">
        <f>SUMIFS(Saudi!C:C,Saudi!$A:$A,YEAR(daily!$A478))</f>
        <v>255</v>
      </c>
      <c r="AC478">
        <f>SUMIFS(Saudi!F:F,Saudi!$A:$A,YEAR(daily!$A478))</f>
        <v>3215357</v>
      </c>
      <c r="AD478">
        <f>SUMIFS(Saudi!G:G,Saudi!$A:$A,YEAR(daily!$A478))</f>
        <v>26.07833760207501</v>
      </c>
      <c r="AE478">
        <f>SUMIFS(Saudi!H:H,Saudi!$A:$A,YEAR(daily!$A478))</f>
        <v>83851165.357195094</v>
      </c>
      <c r="AF478" s="5">
        <f t="shared" si="14"/>
        <v>1</v>
      </c>
      <c r="AG478" s="5">
        <f t="shared" si="15"/>
        <v>2002</v>
      </c>
    </row>
    <row r="479" spans="1:33">
      <c r="A479" s="3">
        <v>37286</v>
      </c>
      <c r="B479" s="1">
        <v>123850</v>
      </c>
      <c r="C479" s="1">
        <v>37872</v>
      </c>
      <c r="D479" s="1">
        <v>33438</v>
      </c>
      <c r="E479" s="1">
        <v>19.079999999999998</v>
      </c>
      <c r="F479" s="1">
        <v>19.690000000000001</v>
      </c>
      <c r="G479" s="1">
        <v>19.86</v>
      </c>
      <c r="H479" s="2">
        <v>47.2</v>
      </c>
      <c r="I479" s="2">
        <v>27.2</v>
      </c>
      <c r="J479" s="2">
        <v>77.5</v>
      </c>
      <c r="K479" s="2">
        <v>78</v>
      </c>
      <c r="L479">
        <f>SUMIFS(US!B:B,US!$D:$D,YEAR(daily!$A479),US!$E:$E,MONTH(daily!$A479))</f>
        <v>9040</v>
      </c>
      <c r="M479">
        <f>SUMIFS(US!C:C,US!$D:$D,YEAR(daily!$A479),US!$E:$E,MONTH(daily!$A479))</f>
        <v>19454</v>
      </c>
      <c r="N479">
        <f>SUMIFS(COT!E:E,COT!$A:$A,YEAR(daily!$A479),COT!$B:$B,WEEKNUM(daily!$A479))</f>
        <v>447818</v>
      </c>
      <c r="O479">
        <f>SUMIFS(COT!F:F,COT!$A:$A,YEAR(daily!$A479),COT!$B:$B,WEEKNUM(daily!$A479))</f>
        <v>16639</v>
      </c>
      <c r="P479">
        <f>SUMIFS(COT!G:G,COT!$A:$A,YEAR(daily!$A479),COT!$B:$B,WEEKNUM(daily!$A479))</f>
        <v>62803</v>
      </c>
      <c r="Q479">
        <f>SUMIFS(COT!H:H,COT!$A:$A,YEAR(daily!$A479),COT!$B:$B,WEEKNUM(daily!$A479))</f>
        <v>53474</v>
      </c>
      <c r="R479">
        <f>SUMIFS(COT!I:I,COT!$A:$A,YEAR(daily!$A479),COT!$B:$B,WEEKNUM(daily!$A479))</f>
        <v>344932</v>
      </c>
      <c r="S479">
        <f>SUMIFS(COT!J:J,COT!$A:$A,YEAR(daily!$A479),COT!$B:$B,WEEKNUM(daily!$A479))</f>
        <v>288853</v>
      </c>
      <c r="T479">
        <f>SUMIFS(COT!K:K,COT!$A:$A,YEAR(daily!$A479),COT!$B:$B,WEEKNUM(daily!$A479))</f>
        <v>32773</v>
      </c>
      <c r="U479">
        <f>SUMIFS(COT!L:L,COT!$A:$A,YEAR(daily!$A479),COT!$B:$B,WEEKNUM(daily!$A479))</f>
        <v>42688</v>
      </c>
      <c r="V479">
        <f>SUMIFS(COT!M:M,COT!$A:$A,YEAR(daily!$A479),COT!$B:$B,WEEKNUM(daily!$A479))</f>
        <v>22</v>
      </c>
      <c r="W479">
        <f>SUMIFS(COT!N:N,COT!$A:$A,YEAR(daily!$A479),COT!$B:$B,WEEKNUM(daily!$A479))</f>
        <v>52</v>
      </c>
      <c r="X479">
        <f>SUMIFS(COT!O:O,COT!$A:$A,YEAR(daily!$A479),COT!$B:$B,WEEKNUM(daily!$A479))</f>
        <v>39</v>
      </c>
      <c r="Y479">
        <f>SUMIFS(COT!P:P,COT!$A:$A,YEAR(daily!$A479),COT!$B:$B,WEEKNUM(daily!$A479))</f>
        <v>75</v>
      </c>
      <c r="Z479">
        <f>SUMIFS(COT!Q:Q,COT!$A:$A,YEAR(daily!$A479),COT!$B:$B,WEEKNUM(daily!$A479))</f>
        <v>71</v>
      </c>
      <c r="AA479">
        <f>SUMIFS(Saudi!B:B,Saudi!$A:$A,YEAR(daily!$A479))</f>
        <v>213</v>
      </c>
      <c r="AB479">
        <f>SUMIFS(Saudi!C:C,Saudi!$A:$A,YEAR(daily!$A479))</f>
        <v>255</v>
      </c>
      <c r="AC479">
        <f>SUMIFS(Saudi!F:F,Saudi!$A:$A,YEAR(daily!$A479))</f>
        <v>3215357</v>
      </c>
      <c r="AD479">
        <f>SUMIFS(Saudi!G:G,Saudi!$A:$A,YEAR(daily!$A479))</f>
        <v>26.07833760207501</v>
      </c>
      <c r="AE479">
        <f>SUMIFS(Saudi!H:H,Saudi!$A:$A,YEAR(daily!$A479))</f>
        <v>83851165.357195094</v>
      </c>
      <c r="AF479" s="5">
        <f t="shared" si="14"/>
        <v>1</v>
      </c>
      <c r="AG479" s="5">
        <f t="shared" si="15"/>
        <v>2002</v>
      </c>
    </row>
    <row r="480" spans="1:33">
      <c r="A480" s="3">
        <v>37287</v>
      </c>
      <c r="B480" s="1">
        <v>129635</v>
      </c>
      <c r="C480" s="1">
        <v>38741</v>
      </c>
      <c r="D480" s="1">
        <v>33866</v>
      </c>
      <c r="E480" s="1">
        <v>19.48</v>
      </c>
      <c r="F480" s="1">
        <v>20.07</v>
      </c>
      <c r="G480" s="1">
        <v>20.23</v>
      </c>
      <c r="H480" s="2">
        <v>47.2</v>
      </c>
      <c r="I480" s="2">
        <v>27.2</v>
      </c>
      <c r="J480" s="2">
        <v>77.5</v>
      </c>
      <c r="K480" s="2">
        <v>78</v>
      </c>
      <c r="L480">
        <f>SUMIFS(US!B:B,US!$D:$D,YEAR(daily!$A480),US!$E:$E,MONTH(daily!$A480))</f>
        <v>9040</v>
      </c>
      <c r="M480">
        <f>SUMIFS(US!C:C,US!$D:$D,YEAR(daily!$A480),US!$E:$E,MONTH(daily!$A480))</f>
        <v>19454</v>
      </c>
      <c r="N480">
        <f>SUMIFS(COT!E:E,COT!$A:$A,YEAR(daily!$A480),COT!$B:$B,WEEKNUM(daily!$A480))</f>
        <v>447818</v>
      </c>
      <c r="O480">
        <f>SUMIFS(COT!F:F,COT!$A:$A,YEAR(daily!$A480),COT!$B:$B,WEEKNUM(daily!$A480))</f>
        <v>16639</v>
      </c>
      <c r="P480">
        <f>SUMIFS(COT!G:G,COT!$A:$A,YEAR(daily!$A480),COT!$B:$B,WEEKNUM(daily!$A480))</f>
        <v>62803</v>
      </c>
      <c r="Q480">
        <f>SUMIFS(COT!H:H,COT!$A:$A,YEAR(daily!$A480),COT!$B:$B,WEEKNUM(daily!$A480))</f>
        <v>53474</v>
      </c>
      <c r="R480">
        <f>SUMIFS(COT!I:I,COT!$A:$A,YEAR(daily!$A480),COT!$B:$B,WEEKNUM(daily!$A480))</f>
        <v>344932</v>
      </c>
      <c r="S480">
        <f>SUMIFS(COT!J:J,COT!$A:$A,YEAR(daily!$A480),COT!$B:$B,WEEKNUM(daily!$A480))</f>
        <v>288853</v>
      </c>
      <c r="T480">
        <f>SUMIFS(COT!K:K,COT!$A:$A,YEAR(daily!$A480),COT!$B:$B,WEEKNUM(daily!$A480))</f>
        <v>32773</v>
      </c>
      <c r="U480">
        <f>SUMIFS(COT!L:L,COT!$A:$A,YEAR(daily!$A480),COT!$B:$B,WEEKNUM(daily!$A480))</f>
        <v>42688</v>
      </c>
      <c r="V480">
        <f>SUMIFS(COT!M:M,COT!$A:$A,YEAR(daily!$A480),COT!$B:$B,WEEKNUM(daily!$A480))</f>
        <v>22</v>
      </c>
      <c r="W480">
        <f>SUMIFS(COT!N:N,COT!$A:$A,YEAR(daily!$A480),COT!$B:$B,WEEKNUM(daily!$A480))</f>
        <v>52</v>
      </c>
      <c r="X480">
        <f>SUMIFS(COT!O:O,COT!$A:$A,YEAR(daily!$A480),COT!$B:$B,WEEKNUM(daily!$A480))</f>
        <v>39</v>
      </c>
      <c r="Y480">
        <f>SUMIFS(COT!P:P,COT!$A:$A,YEAR(daily!$A480),COT!$B:$B,WEEKNUM(daily!$A480))</f>
        <v>75</v>
      </c>
      <c r="Z480">
        <f>SUMIFS(COT!Q:Q,COT!$A:$A,YEAR(daily!$A480),COT!$B:$B,WEEKNUM(daily!$A480))</f>
        <v>71</v>
      </c>
      <c r="AA480">
        <f>SUMIFS(Saudi!B:B,Saudi!$A:$A,YEAR(daily!$A480))</f>
        <v>213</v>
      </c>
      <c r="AB480">
        <f>SUMIFS(Saudi!C:C,Saudi!$A:$A,YEAR(daily!$A480))</f>
        <v>255</v>
      </c>
      <c r="AC480">
        <f>SUMIFS(Saudi!F:F,Saudi!$A:$A,YEAR(daily!$A480))</f>
        <v>3215357</v>
      </c>
      <c r="AD480">
        <f>SUMIFS(Saudi!G:G,Saudi!$A:$A,YEAR(daily!$A480))</f>
        <v>26.07833760207501</v>
      </c>
      <c r="AE480">
        <f>SUMIFS(Saudi!H:H,Saudi!$A:$A,YEAR(daily!$A480))</f>
        <v>83851165.357195094</v>
      </c>
      <c r="AF480" s="5">
        <f t="shared" si="14"/>
        <v>1</v>
      </c>
      <c r="AG480" s="5">
        <f t="shared" si="15"/>
        <v>2002</v>
      </c>
    </row>
    <row r="481" spans="1:33">
      <c r="A481" s="3">
        <v>37288</v>
      </c>
      <c r="B481" s="1">
        <v>121347</v>
      </c>
      <c r="C481" s="1">
        <v>38132</v>
      </c>
      <c r="D481" s="1">
        <v>32753</v>
      </c>
      <c r="E481" s="1">
        <v>20.38</v>
      </c>
      <c r="F481" s="1">
        <v>20.84</v>
      </c>
      <c r="G481" s="1">
        <v>20.96</v>
      </c>
      <c r="H481" s="2">
        <v>47.2</v>
      </c>
      <c r="I481" s="2">
        <v>27.2</v>
      </c>
      <c r="J481" s="2">
        <v>77.5</v>
      </c>
      <c r="K481" s="2">
        <v>78</v>
      </c>
      <c r="L481">
        <f>SUMIFS(US!B:B,US!$D:$D,YEAR(daily!$A481),US!$E:$E,MONTH(daily!$A481))</f>
        <v>9087</v>
      </c>
      <c r="M481">
        <f>SUMIFS(US!C:C,US!$D:$D,YEAR(daily!$A481),US!$E:$E,MONTH(daily!$A481))</f>
        <v>19444</v>
      </c>
      <c r="N481">
        <f>SUMIFS(COT!E:E,COT!$A:$A,YEAR(daily!$A481),COT!$B:$B,WEEKNUM(daily!$A481))</f>
        <v>447818</v>
      </c>
      <c r="O481">
        <f>SUMIFS(COT!F:F,COT!$A:$A,YEAR(daily!$A481),COT!$B:$B,WEEKNUM(daily!$A481))</f>
        <v>16639</v>
      </c>
      <c r="P481">
        <f>SUMIFS(COT!G:G,COT!$A:$A,YEAR(daily!$A481),COT!$B:$B,WEEKNUM(daily!$A481))</f>
        <v>62803</v>
      </c>
      <c r="Q481">
        <f>SUMIFS(COT!H:H,COT!$A:$A,YEAR(daily!$A481),COT!$B:$B,WEEKNUM(daily!$A481))</f>
        <v>53474</v>
      </c>
      <c r="R481">
        <f>SUMIFS(COT!I:I,COT!$A:$A,YEAR(daily!$A481),COT!$B:$B,WEEKNUM(daily!$A481))</f>
        <v>344932</v>
      </c>
      <c r="S481">
        <f>SUMIFS(COT!J:J,COT!$A:$A,YEAR(daily!$A481),COT!$B:$B,WEEKNUM(daily!$A481))</f>
        <v>288853</v>
      </c>
      <c r="T481">
        <f>SUMIFS(COT!K:K,COT!$A:$A,YEAR(daily!$A481),COT!$B:$B,WEEKNUM(daily!$A481))</f>
        <v>32773</v>
      </c>
      <c r="U481">
        <f>SUMIFS(COT!L:L,COT!$A:$A,YEAR(daily!$A481),COT!$B:$B,WEEKNUM(daily!$A481))</f>
        <v>42688</v>
      </c>
      <c r="V481">
        <f>SUMIFS(COT!M:M,COT!$A:$A,YEAR(daily!$A481),COT!$B:$B,WEEKNUM(daily!$A481))</f>
        <v>22</v>
      </c>
      <c r="W481">
        <f>SUMIFS(COT!N:N,COT!$A:$A,YEAR(daily!$A481),COT!$B:$B,WEEKNUM(daily!$A481))</f>
        <v>52</v>
      </c>
      <c r="X481">
        <f>SUMIFS(COT!O:O,COT!$A:$A,YEAR(daily!$A481),COT!$B:$B,WEEKNUM(daily!$A481))</f>
        <v>39</v>
      </c>
      <c r="Y481">
        <f>SUMIFS(COT!P:P,COT!$A:$A,YEAR(daily!$A481),COT!$B:$B,WEEKNUM(daily!$A481))</f>
        <v>75</v>
      </c>
      <c r="Z481">
        <f>SUMIFS(COT!Q:Q,COT!$A:$A,YEAR(daily!$A481),COT!$B:$B,WEEKNUM(daily!$A481))</f>
        <v>71</v>
      </c>
      <c r="AA481">
        <f>SUMIFS(Saudi!B:B,Saudi!$A:$A,YEAR(daily!$A481))</f>
        <v>213</v>
      </c>
      <c r="AB481">
        <f>SUMIFS(Saudi!C:C,Saudi!$A:$A,YEAR(daily!$A481))</f>
        <v>255</v>
      </c>
      <c r="AC481">
        <f>SUMIFS(Saudi!F:F,Saudi!$A:$A,YEAR(daily!$A481))</f>
        <v>3215357</v>
      </c>
      <c r="AD481">
        <f>SUMIFS(Saudi!G:G,Saudi!$A:$A,YEAR(daily!$A481))</f>
        <v>26.07833760207501</v>
      </c>
      <c r="AE481">
        <f>SUMIFS(Saudi!H:H,Saudi!$A:$A,YEAR(daily!$A481))</f>
        <v>83851165.357195094</v>
      </c>
      <c r="AF481" s="5">
        <f t="shared" si="14"/>
        <v>2</v>
      </c>
      <c r="AG481" s="5">
        <f t="shared" si="15"/>
        <v>2002</v>
      </c>
    </row>
    <row r="482" spans="1:33">
      <c r="A482" s="3">
        <v>37291</v>
      </c>
      <c r="B482" s="1">
        <v>123354</v>
      </c>
      <c r="C482" s="1">
        <v>39665</v>
      </c>
      <c r="D482" s="1">
        <v>35643</v>
      </c>
      <c r="E482" s="1">
        <v>20.07</v>
      </c>
      <c r="F482" s="1">
        <v>20.56</v>
      </c>
      <c r="G482" s="1">
        <v>20.67</v>
      </c>
      <c r="H482" s="2">
        <v>47.2</v>
      </c>
      <c r="I482" s="2">
        <v>27.2</v>
      </c>
      <c r="J482" s="2">
        <v>77.5</v>
      </c>
      <c r="K482" s="2">
        <v>78</v>
      </c>
      <c r="L482">
        <f>SUMIFS(US!B:B,US!$D:$D,YEAR(daily!$A482),US!$E:$E,MONTH(daily!$A482))</f>
        <v>9087</v>
      </c>
      <c r="M482">
        <f>SUMIFS(US!C:C,US!$D:$D,YEAR(daily!$A482),US!$E:$E,MONTH(daily!$A482))</f>
        <v>19444</v>
      </c>
      <c r="N482">
        <f>SUMIFS(COT!E:E,COT!$A:$A,YEAR(daily!$A482),COT!$B:$B,WEEKNUM(daily!$A482))</f>
        <v>453506</v>
      </c>
      <c r="O482">
        <f>SUMIFS(COT!F:F,COT!$A:$A,YEAR(daily!$A482),COT!$B:$B,WEEKNUM(daily!$A482))</f>
        <v>17001</v>
      </c>
      <c r="P482">
        <f>SUMIFS(COT!G:G,COT!$A:$A,YEAR(daily!$A482),COT!$B:$B,WEEKNUM(daily!$A482))</f>
        <v>59009</v>
      </c>
      <c r="Q482">
        <f>SUMIFS(COT!H:H,COT!$A:$A,YEAR(daily!$A482),COT!$B:$B,WEEKNUM(daily!$A482))</f>
        <v>53790</v>
      </c>
      <c r="R482">
        <f>SUMIFS(COT!I:I,COT!$A:$A,YEAR(daily!$A482),COT!$B:$B,WEEKNUM(daily!$A482))</f>
        <v>343935</v>
      </c>
      <c r="S482">
        <f>SUMIFS(COT!J:J,COT!$A:$A,YEAR(daily!$A482),COT!$B:$B,WEEKNUM(daily!$A482))</f>
        <v>293989</v>
      </c>
      <c r="T482">
        <f>SUMIFS(COT!K:K,COT!$A:$A,YEAR(daily!$A482),COT!$B:$B,WEEKNUM(daily!$A482))</f>
        <v>38780</v>
      </c>
      <c r="U482">
        <f>SUMIFS(COT!L:L,COT!$A:$A,YEAR(daily!$A482),COT!$B:$B,WEEKNUM(daily!$A482))</f>
        <v>46718</v>
      </c>
      <c r="V482">
        <f>SUMIFS(COT!M:M,COT!$A:$A,YEAR(daily!$A482),COT!$B:$B,WEEKNUM(daily!$A482))</f>
        <v>24</v>
      </c>
      <c r="W482">
        <f>SUMIFS(COT!N:N,COT!$A:$A,YEAR(daily!$A482),COT!$B:$B,WEEKNUM(daily!$A482))</f>
        <v>48</v>
      </c>
      <c r="X482">
        <f>SUMIFS(COT!O:O,COT!$A:$A,YEAR(daily!$A482),COT!$B:$B,WEEKNUM(daily!$A482))</f>
        <v>43</v>
      </c>
      <c r="Y482">
        <f>SUMIFS(COT!P:P,COT!$A:$A,YEAR(daily!$A482),COT!$B:$B,WEEKNUM(daily!$A482))</f>
        <v>78</v>
      </c>
      <c r="Z482">
        <f>SUMIFS(COT!Q:Q,COT!$A:$A,YEAR(daily!$A482),COT!$B:$B,WEEKNUM(daily!$A482))</f>
        <v>79</v>
      </c>
      <c r="AA482">
        <f>SUMIFS(Saudi!B:B,Saudi!$A:$A,YEAR(daily!$A482))</f>
        <v>213</v>
      </c>
      <c r="AB482">
        <f>SUMIFS(Saudi!C:C,Saudi!$A:$A,YEAR(daily!$A482))</f>
        <v>255</v>
      </c>
      <c r="AC482">
        <f>SUMIFS(Saudi!F:F,Saudi!$A:$A,YEAR(daily!$A482))</f>
        <v>3215357</v>
      </c>
      <c r="AD482">
        <f>SUMIFS(Saudi!G:G,Saudi!$A:$A,YEAR(daily!$A482))</f>
        <v>26.07833760207501</v>
      </c>
      <c r="AE482">
        <f>SUMIFS(Saudi!H:H,Saudi!$A:$A,YEAR(daily!$A482))</f>
        <v>83851165.357195094</v>
      </c>
      <c r="AF482" s="5">
        <f t="shared" si="14"/>
        <v>2</v>
      </c>
      <c r="AG482" s="5">
        <f t="shared" si="15"/>
        <v>2002</v>
      </c>
    </row>
    <row r="483" spans="1:33">
      <c r="A483" s="3">
        <v>37292</v>
      </c>
      <c r="B483" s="1">
        <v>117317</v>
      </c>
      <c r="C483" s="1">
        <v>39472</v>
      </c>
      <c r="D483" s="1">
        <v>34861</v>
      </c>
      <c r="E483" s="1">
        <v>20.07</v>
      </c>
      <c r="F483" s="1">
        <v>20.53</v>
      </c>
      <c r="G483" s="1">
        <v>20.63</v>
      </c>
      <c r="H483" s="2">
        <v>47.2</v>
      </c>
      <c r="I483" s="2">
        <v>27.2</v>
      </c>
      <c r="J483" s="2">
        <v>77.5</v>
      </c>
      <c r="K483" s="2">
        <v>78</v>
      </c>
      <c r="L483">
        <f>SUMIFS(US!B:B,US!$D:$D,YEAR(daily!$A483),US!$E:$E,MONTH(daily!$A483))</f>
        <v>9087</v>
      </c>
      <c r="M483">
        <f>SUMIFS(US!C:C,US!$D:$D,YEAR(daily!$A483),US!$E:$E,MONTH(daily!$A483))</f>
        <v>19444</v>
      </c>
      <c r="N483">
        <f>SUMIFS(COT!E:E,COT!$A:$A,YEAR(daily!$A483),COT!$B:$B,WEEKNUM(daily!$A483))</f>
        <v>453506</v>
      </c>
      <c r="O483">
        <f>SUMIFS(COT!F:F,COT!$A:$A,YEAR(daily!$A483),COT!$B:$B,WEEKNUM(daily!$A483))</f>
        <v>17001</v>
      </c>
      <c r="P483">
        <f>SUMIFS(COT!G:G,COT!$A:$A,YEAR(daily!$A483),COT!$B:$B,WEEKNUM(daily!$A483))</f>
        <v>59009</v>
      </c>
      <c r="Q483">
        <f>SUMIFS(COT!H:H,COT!$A:$A,YEAR(daily!$A483),COT!$B:$B,WEEKNUM(daily!$A483))</f>
        <v>53790</v>
      </c>
      <c r="R483">
        <f>SUMIFS(COT!I:I,COT!$A:$A,YEAR(daily!$A483),COT!$B:$B,WEEKNUM(daily!$A483))</f>
        <v>343935</v>
      </c>
      <c r="S483">
        <f>SUMIFS(COT!J:J,COT!$A:$A,YEAR(daily!$A483),COT!$B:$B,WEEKNUM(daily!$A483))</f>
        <v>293989</v>
      </c>
      <c r="T483">
        <f>SUMIFS(COT!K:K,COT!$A:$A,YEAR(daily!$A483),COT!$B:$B,WEEKNUM(daily!$A483))</f>
        <v>38780</v>
      </c>
      <c r="U483">
        <f>SUMIFS(COT!L:L,COT!$A:$A,YEAR(daily!$A483),COT!$B:$B,WEEKNUM(daily!$A483))</f>
        <v>46718</v>
      </c>
      <c r="V483">
        <f>SUMIFS(COT!M:M,COT!$A:$A,YEAR(daily!$A483),COT!$B:$B,WEEKNUM(daily!$A483))</f>
        <v>24</v>
      </c>
      <c r="W483">
        <f>SUMIFS(COT!N:N,COT!$A:$A,YEAR(daily!$A483),COT!$B:$B,WEEKNUM(daily!$A483))</f>
        <v>48</v>
      </c>
      <c r="X483">
        <f>SUMIFS(COT!O:O,COT!$A:$A,YEAR(daily!$A483),COT!$B:$B,WEEKNUM(daily!$A483))</f>
        <v>43</v>
      </c>
      <c r="Y483">
        <f>SUMIFS(COT!P:P,COT!$A:$A,YEAR(daily!$A483),COT!$B:$B,WEEKNUM(daily!$A483))</f>
        <v>78</v>
      </c>
      <c r="Z483">
        <f>SUMIFS(COT!Q:Q,COT!$A:$A,YEAR(daily!$A483),COT!$B:$B,WEEKNUM(daily!$A483))</f>
        <v>79</v>
      </c>
      <c r="AA483">
        <f>SUMIFS(Saudi!B:B,Saudi!$A:$A,YEAR(daily!$A483))</f>
        <v>213</v>
      </c>
      <c r="AB483">
        <f>SUMIFS(Saudi!C:C,Saudi!$A:$A,YEAR(daily!$A483))</f>
        <v>255</v>
      </c>
      <c r="AC483">
        <f>SUMIFS(Saudi!F:F,Saudi!$A:$A,YEAR(daily!$A483))</f>
        <v>3215357</v>
      </c>
      <c r="AD483">
        <f>SUMIFS(Saudi!G:G,Saudi!$A:$A,YEAR(daily!$A483))</f>
        <v>26.07833760207501</v>
      </c>
      <c r="AE483">
        <f>SUMIFS(Saudi!H:H,Saudi!$A:$A,YEAR(daily!$A483))</f>
        <v>83851165.357195094</v>
      </c>
      <c r="AF483" s="5">
        <f t="shared" si="14"/>
        <v>2</v>
      </c>
      <c r="AG483" s="5">
        <f t="shared" si="15"/>
        <v>2002</v>
      </c>
    </row>
    <row r="484" spans="1:33">
      <c r="A484" s="3">
        <v>37293</v>
      </c>
      <c r="B484" s="1">
        <v>110070</v>
      </c>
      <c r="C484" s="1">
        <v>40922</v>
      </c>
      <c r="D484" s="1">
        <v>36111</v>
      </c>
      <c r="E484" s="1">
        <v>19.78</v>
      </c>
      <c r="F484" s="1">
        <v>20.29</v>
      </c>
      <c r="G484" s="1">
        <v>20.38</v>
      </c>
      <c r="H484" s="2">
        <v>47.2</v>
      </c>
      <c r="I484" s="2">
        <v>27.2</v>
      </c>
      <c r="J484" s="2">
        <v>77.5</v>
      </c>
      <c r="K484" s="2">
        <v>78</v>
      </c>
      <c r="L484">
        <f>SUMIFS(US!B:B,US!$D:$D,YEAR(daily!$A484),US!$E:$E,MONTH(daily!$A484))</f>
        <v>9087</v>
      </c>
      <c r="M484">
        <f>SUMIFS(US!C:C,US!$D:$D,YEAR(daily!$A484),US!$E:$E,MONTH(daily!$A484))</f>
        <v>19444</v>
      </c>
      <c r="N484">
        <f>SUMIFS(COT!E:E,COT!$A:$A,YEAR(daily!$A484),COT!$B:$B,WEEKNUM(daily!$A484))</f>
        <v>453506</v>
      </c>
      <c r="O484">
        <f>SUMIFS(COT!F:F,COT!$A:$A,YEAR(daily!$A484),COT!$B:$B,WEEKNUM(daily!$A484))</f>
        <v>17001</v>
      </c>
      <c r="P484">
        <f>SUMIFS(COT!G:G,COT!$A:$A,YEAR(daily!$A484),COT!$B:$B,WEEKNUM(daily!$A484))</f>
        <v>59009</v>
      </c>
      <c r="Q484">
        <f>SUMIFS(COT!H:H,COT!$A:$A,YEAR(daily!$A484),COT!$B:$B,WEEKNUM(daily!$A484))</f>
        <v>53790</v>
      </c>
      <c r="R484">
        <f>SUMIFS(COT!I:I,COT!$A:$A,YEAR(daily!$A484),COT!$B:$B,WEEKNUM(daily!$A484))</f>
        <v>343935</v>
      </c>
      <c r="S484">
        <f>SUMIFS(COT!J:J,COT!$A:$A,YEAR(daily!$A484),COT!$B:$B,WEEKNUM(daily!$A484))</f>
        <v>293989</v>
      </c>
      <c r="T484">
        <f>SUMIFS(COT!K:K,COT!$A:$A,YEAR(daily!$A484),COT!$B:$B,WEEKNUM(daily!$A484))</f>
        <v>38780</v>
      </c>
      <c r="U484">
        <f>SUMIFS(COT!L:L,COT!$A:$A,YEAR(daily!$A484),COT!$B:$B,WEEKNUM(daily!$A484))</f>
        <v>46718</v>
      </c>
      <c r="V484">
        <f>SUMIFS(COT!M:M,COT!$A:$A,YEAR(daily!$A484),COT!$B:$B,WEEKNUM(daily!$A484))</f>
        <v>24</v>
      </c>
      <c r="W484">
        <f>SUMIFS(COT!N:N,COT!$A:$A,YEAR(daily!$A484),COT!$B:$B,WEEKNUM(daily!$A484))</f>
        <v>48</v>
      </c>
      <c r="X484">
        <f>SUMIFS(COT!O:O,COT!$A:$A,YEAR(daily!$A484),COT!$B:$B,WEEKNUM(daily!$A484))</f>
        <v>43</v>
      </c>
      <c r="Y484">
        <f>SUMIFS(COT!P:P,COT!$A:$A,YEAR(daily!$A484),COT!$B:$B,WEEKNUM(daily!$A484))</f>
        <v>78</v>
      </c>
      <c r="Z484">
        <f>SUMIFS(COT!Q:Q,COT!$A:$A,YEAR(daily!$A484),COT!$B:$B,WEEKNUM(daily!$A484))</f>
        <v>79</v>
      </c>
      <c r="AA484">
        <f>SUMIFS(Saudi!B:B,Saudi!$A:$A,YEAR(daily!$A484))</f>
        <v>213</v>
      </c>
      <c r="AB484">
        <f>SUMIFS(Saudi!C:C,Saudi!$A:$A,YEAR(daily!$A484))</f>
        <v>255</v>
      </c>
      <c r="AC484">
        <f>SUMIFS(Saudi!F:F,Saudi!$A:$A,YEAR(daily!$A484))</f>
        <v>3215357</v>
      </c>
      <c r="AD484">
        <f>SUMIFS(Saudi!G:G,Saudi!$A:$A,YEAR(daily!$A484))</f>
        <v>26.07833760207501</v>
      </c>
      <c r="AE484">
        <f>SUMIFS(Saudi!H:H,Saudi!$A:$A,YEAR(daily!$A484))</f>
        <v>83851165.357195094</v>
      </c>
      <c r="AF484" s="5">
        <f t="shared" si="14"/>
        <v>2</v>
      </c>
      <c r="AG484" s="5">
        <f t="shared" si="15"/>
        <v>2002</v>
      </c>
    </row>
    <row r="485" spans="1:33">
      <c r="A485" s="3">
        <v>37294</v>
      </c>
      <c r="B485" s="1">
        <v>110218</v>
      </c>
      <c r="C485" s="1">
        <v>41843</v>
      </c>
      <c r="D485" s="1">
        <v>35381</v>
      </c>
      <c r="E485" s="1">
        <v>19.64</v>
      </c>
      <c r="F485" s="1">
        <v>20.2</v>
      </c>
      <c r="G485" s="1">
        <v>20.309999999999999</v>
      </c>
      <c r="H485" s="2">
        <v>47.2</v>
      </c>
      <c r="I485" s="2">
        <v>27.2</v>
      </c>
      <c r="J485" s="2">
        <v>77.5</v>
      </c>
      <c r="K485" s="2">
        <v>78</v>
      </c>
      <c r="L485">
        <f>SUMIFS(US!B:B,US!$D:$D,YEAR(daily!$A485),US!$E:$E,MONTH(daily!$A485))</f>
        <v>9087</v>
      </c>
      <c r="M485">
        <f>SUMIFS(US!C:C,US!$D:$D,YEAR(daily!$A485),US!$E:$E,MONTH(daily!$A485))</f>
        <v>19444</v>
      </c>
      <c r="N485">
        <f>SUMIFS(COT!E:E,COT!$A:$A,YEAR(daily!$A485),COT!$B:$B,WEEKNUM(daily!$A485))</f>
        <v>453506</v>
      </c>
      <c r="O485">
        <f>SUMIFS(COT!F:F,COT!$A:$A,YEAR(daily!$A485),COT!$B:$B,WEEKNUM(daily!$A485))</f>
        <v>17001</v>
      </c>
      <c r="P485">
        <f>SUMIFS(COT!G:G,COT!$A:$A,YEAR(daily!$A485),COT!$B:$B,WEEKNUM(daily!$A485))</f>
        <v>59009</v>
      </c>
      <c r="Q485">
        <f>SUMIFS(COT!H:H,COT!$A:$A,YEAR(daily!$A485),COT!$B:$B,WEEKNUM(daily!$A485))</f>
        <v>53790</v>
      </c>
      <c r="R485">
        <f>SUMIFS(COT!I:I,COT!$A:$A,YEAR(daily!$A485),COT!$B:$B,WEEKNUM(daily!$A485))</f>
        <v>343935</v>
      </c>
      <c r="S485">
        <f>SUMIFS(COT!J:J,COT!$A:$A,YEAR(daily!$A485),COT!$B:$B,WEEKNUM(daily!$A485))</f>
        <v>293989</v>
      </c>
      <c r="T485">
        <f>SUMIFS(COT!K:K,COT!$A:$A,YEAR(daily!$A485),COT!$B:$B,WEEKNUM(daily!$A485))</f>
        <v>38780</v>
      </c>
      <c r="U485">
        <f>SUMIFS(COT!L:L,COT!$A:$A,YEAR(daily!$A485),COT!$B:$B,WEEKNUM(daily!$A485))</f>
        <v>46718</v>
      </c>
      <c r="V485">
        <f>SUMIFS(COT!M:M,COT!$A:$A,YEAR(daily!$A485),COT!$B:$B,WEEKNUM(daily!$A485))</f>
        <v>24</v>
      </c>
      <c r="W485">
        <f>SUMIFS(COT!N:N,COT!$A:$A,YEAR(daily!$A485),COT!$B:$B,WEEKNUM(daily!$A485))</f>
        <v>48</v>
      </c>
      <c r="X485">
        <f>SUMIFS(COT!O:O,COT!$A:$A,YEAR(daily!$A485),COT!$B:$B,WEEKNUM(daily!$A485))</f>
        <v>43</v>
      </c>
      <c r="Y485">
        <f>SUMIFS(COT!P:P,COT!$A:$A,YEAR(daily!$A485),COT!$B:$B,WEEKNUM(daily!$A485))</f>
        <v>78</v>
      </c>
      <c r="Z485">
        <f>SUMIFS(COT!Q:Q,COT!$A:$A,YEAR(daily!$A485),COT!$B:$B,WEEKNUM(daily!$A485))</f>
        <v>79</v>
      </c>
      <c r="AA485">
        <f>SUMIFS(Saudi!B:B,Saudi!$A:$A,YEAR(daily!$A485))</f>
        <v>213</v>
      </c>
      <c r="AB485">
        <f>SUMIFS(Saudi!C:C,Saudi!$A:$A,YEAR(daily!$A485))</f>
        <v>255</v>
      </c>
      <c r="AC485">
        <f>SUMIFS(Saudi!F:F,Saudi!$A:$A,YEAR(daily!$A485))</f>
        <v>3215357</v>
      </c>
      <c r="AD485">
        <f>SUMIFS(Saudi!G:G,Saudi!$A:$A,YEAR(daily!$A485))</f>
        <v>26.07833760207501</v>
      </c>
      <c r="AE485">
        <f>SUMIFS(Saudi!H:H,Saudi!$A:$A,YEAR(daily!$A485))</f>
        <v>83851165.357195094</v>
      </c>
      <c r="AF485" s="5">
        <f t="shared" si="14"/>
        <v>2</v>
      </c>
      <c r="AG485" s="5">
        <f t="shared" si="15"/>
        <v>2002</v>
      </c>
    </row>
    <row r="486" spans="1:33">
      <c r="A486" s="3">
        <v>37295</v>
      </c>
      <c r="B486" s="1">
        <v>103786</v>
      </c>
      <c r="C486" s="1">
        <v>42746</v>
      </c>
      <c r="D486" s="1">
        <v>32946</v>
      </c>
      <c r="E486" s="1">
        <v>20.260000000000002</v>
      </c>
      <c r="F486" s="1">
        <v>20.79</v>
      </c>
      <c r="G486" s="1">
        <v>20.85</v>
      </c>
      <c r="H486" s="2">
        <v>47.2</v>
      </c>
      <c r="I486" s="2">
        <v>27.2</v>
      </c>
      <c r="J486" s="2">
        <v>77.5</v>
      </c>
      <c r="K486" s="2">
        <v>78</v>
      </c>
      <c r="L486">
        <f>SUMIFS(US!B:B,US!$D:$D,YEAR(daily!$A486),US!$E:$E,MONTH(daily!$A486))</f>
        <v>9087</v>
      </c>
      <c r="M486">
        <f>SUMIFS(US!C:C,US!$D:$D,YEAR(daily!$A486),US!$E:$E,MONTH(daily!$A486))</f>
        <v>19444</v>
      </c>
      <c r="N486">
        <f>SUMIFS(COT!E:E,COT!$A:$A,YEAR(daily!$A486),COT!$B:$B,WEEKNUM(daily!$A486))</f>
        <v>453506</v>
      </c>
      <c r="O486">
        <f>SUMIFS(COT!F:F,COT!$A:$A,YEAR(daily!$A486),COT!$B:$B,WEEKNUM(daily!$A486))</f>
        <v>17001</v>
      </c>
      <c r="P486">
        <f>SUMIFS(COT!G:G,COT!$A:$A,YEAR(daily!$A486),COT!$B:$B,WEEKNUM(daily!$A486))</f>
        <v>59009</v>
      </c>
      <c r="Q486">
        <f>SUMIFS(COT!H:H,COT!$A:$A,YEAR(daily!$A486),COT!$B:$B,WEEKNUM(daily!$A486))</f>
        <v>53790</v>
      </c>
      <c r="R486">
        <f>SUMIFS(COT!I:I,COT!$A:$A,YEAR(daily!$A486),COT!$B:$B,WEEKNUM(daily!$A486))</f>
        <v>343935</v>
      </c>
      <c r="S486">
        <f>SUMIFS(COT!J:J,COT!$A:$A,YEAR(daily!$A486),COT!$B:$B,WEEKNUM(daily!$A486))</f>
        <v>293989</v>
      </c>
      <c r="T486">
        <f>SUMIFS(COT!K:K,COT!$A:$A,YEAR(daily!$A486),COT!$B:$B,WEEKNUM(daily!$A486))</f>
        <v>38780</v>
      </c>
      <c r="U486">
        <f>SUMIFS(COT!L:L,COT!$A:$A,YEAR(daily!$A486),COT!$B:$B,WEEKNUM(daily!$A486))</f>
        <v>46718</v>
      </c>
      <c r="V486">
        <f>SUMIFS(COT!M:M,COT!$A:$A,YEAR(daily!$A486),COT!$B:$B,WEEKNUM(daily!$A486))</f>
        <v>24</v>
      </c>
      <c r="W486">
        <f>SUMIFS(COT!N:N,COT!$A:$A,YEAR(daily!$A486),COT!$B:$B,WEEKNUM(daily!$A486))</f>
        <v>48</v>
      </c>
      <c r="X486">
        <f>SUMIFS(COT!O:O,COT!$A:$A,YEAR(daily!$A486),COT!$B:$B,WEEKNUM(daily!$A486))</f>
        <v>43</v>
      </c>
      <c r="Y486">
        <f>SUMIFS(COT!P:P,COT!$A:$A,YEAR(daily!$A486),COT!$B:$B,WEEKNUM(daily!$A486))</f>
        <v>78</v>
      </c>
      <c r="Z486">
        <f>SUMIFS(COT!Q:Q,COT!$A:$A,YEAR(daily!$A486),COT!$B:$B,WEEKNUM(daily!$A486))</f>
        <v>79</v>
      </c>
      <c r="AA486">
        <f>SUMIFS(Saudi!B:B,Saudi!$A:$A,YEAR(daily!$A486))</f>
        <v>213</v>
      </c>
      <c r="AB486">
        <f>SUMIFS(Saudi!C:C,Saudi!$A:$A,YEAR(daily!$A486))</f>
        <v>255</v>
      </c>
      <c r="AC486">
        <f>SUMIFS(Saudi!F:F,Saudi!$A:$A,YEAR(daily!$A486))</f>
        <v>3215357</v>
      </c>
      <c r="AD486">
        <f>SUMIFS(Saudi!G:G,Saudi!$A:$A,YEAR(daily!$A486))</f>
        <v>26.07833760207501</v>
      </c>
      <c r="AE486">
        <f>SUMIFS(Saudi!H:H,Saudi!$A:$A,YEAR(daily!$A486))</f>
        <v>83851165.357195094</v>
      </c>
      <c r="AF486" s="5">
        <f t="shared" si="14"/>
        <v>2</v>
      </c>
      <c r="AG486" s="5">
        <f t="shared" si="15"/>
        <v>2002</v>
      </c>
    </row>
    <row r="487" spans="1:33">
      <c r="A487" s="3">
        <v>37298</v>
      </c>
      <c r="B487" s="1">
        <v>95507</v>
      </c>
      <c r="C487" s="1">
        <v>45121</v>
      </c>
      <c r="D487" s="1">
        <v>33282</v>
      </c>
      <c r="E487" s="1">
        <v>21.41</v>
      </c>
      <c r="F487" s="1">
        <v>21.94</v>
      </c>
      <c r="G487" s="1">
        <v>21.95</v>
      </c>
      <c r="H487" s="2">
        <v>47.2</v>
      </c>
      <c r="I487" s="2">
        <v>27.2</v>
      </c>
      <c r="J487" s="2">
        <v>77.5</v>
      </c>
      <c r="K487" s="2">
        <v>78</v>
      </c>
      <c r="L487">
        <f>SUMIFS(US!B:B,US!$D:$D,YEAR(daily!$A487),US!$E:$E,MONTH(daily!$A487))</f>
        <v>9087</v>
      </c>
      <c r="M487">
        <f>SUMIFS(US!C:C,US!$D:$D,YEAR(daily!$A487),US!$E:$E,MONTH(daily!$A487))</f>
        <v>19444</v>
      </c>
      <c r="N487">
        <f>SUMIFS(COT!E:E,COT!$A:$A,YEAR(daily!$A487),COT!$B:$B,WEEKNUM(daily!$A487))</f>
        <v>474102</v>
      </c>
      <c r="O487">
        <f>SUMIFS(COT!F:F,COT!$A:$A,YEAR(daily!$A487),COT!$B:$B,WEEKNUM(daily!$A487))</f>
        <v>29008</v>
      </c>
      <c r="P487">
        <f>SUMIFS(COT!G:G,COT!$A:$A,YEAR(daily!$A487),COT!$B:$B,WEEKNUM(daily!$A487))</f>
        <v>49952</v>
      </c>
      <c r="Q487">
        <f>SUMIFS(COT!H:H,COT!$A:$A,YEAR(daily!$A487),COT!$B:$B,WEEKNUM(daily!$A487))</f>
        <v>54740</v>
      </c>
      <c r="R487">
        <f>SUMIFS(COT!I:I,COT!$A:$A,YEAR(daily!$A487),COT!$B:$B,WEEKNUM(daily!$A487))</f>
        <v>336934</v>
      </c>
      <c r="S487">
        <f>SUMIFS(COT!J:J,COT!$A:$A,YEAR(daily!$A487),COT!$B:$B,WEEKNUM(daily!$A487))</f>
        <v>312413</v>
      </c>
      <c r="T487">
        <f>SUMIFS(COT!K:K,COT!$A:$A,YEAR(daily!$A487),COT!$B:$B,WEEKNUM(daily!$A487))</f>
        <v>53420</v>
      </c>
      <c r="U487">
        <f>SUMIFS(COT!L:L,COT!$A:$A,YEAR(daily!$A487),COT!$B:$B,WEEKNUM(daily!$A487))</f>
        <v>56997</v>
      </c>
      <c r="V487">
        <f>SUMIFS(COT!M:M,COT!$A:$A,YEAR(daily!$A487),COT!$B:$B,WEEKNUM(daily!$A487))</f>
        <v>28</v>
      </c>
      <c r="W487">
        <f>SUMIFS(COT!N:N,COT!$A:$A,YEAR(daily!$A487),COT!$B:$B,WEEKNUM(daily!$A487))</f>
        <v>41</v>
      </c>
      <c r="X487">
        <f>SUMIFS(COT!O:O,COT!$A:$A,YEAR(daily!$A487),COT!$B:$B,WEEKNUM(daily!$A487))</f>
        <v>43</v>
      </c>
      <c r="Y487">
        <f>SUMIFS(COT!P:P,COT!$A:$A,YEAR(daily!$A487),COT!$B:$B,WEEKNUM(daily!$A487))</f>
        <v>78</v>
      </c>
      <c r="Z487">
        <f>SUMIFS(COT!Q:Q,COT!$A:$A,YEAR(daily!$A487),COT!$B:$B,WEEKNUM(daily!$A487))</f>
        <v>81</v>
      </c>
      <c r="AA487">
        <f>SUMIFS(Saudi!B:B,Saudi!$A:$A,YEAR(daily!$A487))</f>
        <v>213</v>
      </c>
      <c r="AB487">
        <f>SUMIFS(Saudi!C:C,Saudi!$A:$A,YEAR(daily!$A487))</f>
        <v>255</v>
      </c>
      <c r="AC487">
        <f>SUMIFS(Saudi!F:F,Saudi!$A:$A,YEAR(daily!$A487))</f>
        <v>3215357</v>
      </c>
      <c r="AD487">
        <f>SUMIFS(Saudi!G:G,Saudi!$A:$A,YEAR(daily!$A487))</f>
        <v>26.07833760207501</v>
      </c>
      <c r="AE487">
        <f>SUMIFS(Saudi!H:H,Saudi!$A:$A,YEAR(daily!$A487))</f>
        <v>83851165.357195094</v>
      </c>
      <c r="AF487" s="5">
        <f t="shared" si="14"/>
        <v>2</v>
      </c>
      <c r="AG487" s="5">
        <f t="shared" si="15"/>
        <v>2002</v>
      </c>
    </row>
    <row r="488" spans="1:33">
      <c r="A488" s="3">
        <v>37299</v>
      </c>
      <c r="B488" s="1">
        <v>86477</v>
      </c>
      <c r="C488" s="1">
        <v>44892</v>
      </c>
      <c r="D488" s="1">
        <v>33257</v>
      </c>
      <c r="E488" s="1">
        <v>20.73</v>
      </c>
      <c r="F488" s="1">
        <v>21.26</v>
      </c>
      <c r="G488" s="1">
        <v>21.27</v>
      </c>
      <c r="H488" s="2">
        <v>47.2</v>
      </c>
      <c r="I488" s="2">
        <v>27.2</v>
      </c>
      <c r="J488" s="2">
        <v>77.5</v>
      </c>
      <c r="K488" s="2">
        <v>78</v>
      </c>
      <c r="L488">
        <f>SUMIFS(US!B:B,US!$D:$D,YEAR(daily!$A488),US!$E:$E,MONTH(daily!$A488))</f>
        <v>9087</v>
      </c>
      <c r="M488">
        <f>SUMIFS(US!C:C,US!$D:$D,YEAR(daily!$A488),US!$E:$E,MONTH(daily!$A488))</f>
        <v>19444</v>
      </c>
      <c r="N488">
        <f>SUMIFS(COT!E:E,COT!$A:$A,YEAR(daily!$A488),COT!$B:$B,WEEKNUM(daily!$A488))</f>
        <v>474102</v>
      </c>
      <c r="O488">
        <f>SUMIFS(COT!F:F,COT!$A:$A,YEAR(daily!$A488),COT!$B:$B,WEEKNUM(daily!$A488))</f>
        <v>29008</v>
      </c>
      <c r="P488">
        <f>SUMIFS(COT!G:G,COT!$A:$A,YEAR(daily!$A488),COT!$B:$B,WEEKNUM(daily!$A488))</f>
        <v>49952</v>
      </c>
      <c r="Q488">
        <f>SUMIFS(COT!H:H,COT!$A:$A,YEAR(daily!$A488),COT!$B:$B,WEEKNUM(daily!$A488))</f>
        <v>54740</v>
      </c>
      <c r="R488">
        <f>SUMIFS(COT!I:I,COT!$A:$A,YEAR(daily!$A488),COT!$B:$B,WEEKNUM(daily!$A488))</f>
        <v>336934</v>
      </c>
      <c r="S488">
        <f>SUMIFS(COT!J:J,COT!$A:$A,YEAR(daily!$A488),COT!$B:$B,WEEKNUM(daily!$A488))</f>
        <v>312413</v>
      </c>
      <c r="T488">
        <f>SUMIFS(COT!K:K,COT!$A:$A,YEAR(daily!$A488),COT!$B:$B,WEEKNUM(daily!$A488))</f>
        <v>53420</v>
      </c>
      <c r="U488">
        <f>SUMIFS(COT!L:L,COT!$A:$A,YEAR(daily!$A488),COT!$B:$B,WEEKNUM(daily!$A488))</f>
        <v>56997</v>
      </c>
      <c r="V488">
        <f>SUMIFS(COT!M:M,COT!$A:$A,YEAR(daily!$A488),COT!$B:$B,WEEKNUM(daily!$A488))</f>
        <v>28</v>
      </c>
      <c r="W488">
        <f>SUMIFS(COT!N:N,COT!$A:$A,YEAR(daily!$A488),COT!$B:$B,WEEKNUM(daily!$A488))</f>
        <v>41</v>
      </c>
      <c r="X488">
        <f>SUMIFS(COT!O:O,COT!$A:$A,YEAR(daily!$A488),COT!$B:$B,WEEKNUM(daily!$A488))</f>
        <v>43</v>
      </c>
      <c r="Y488">
        <f>SUMIFS(COT!P:P,COT!$A:$A,YEAR(daily!$A488),COT!$B:$B,WEEKNUM(daily!$A488))</f>
        <v>78</v>
      </c>
      <c r="Z488">
        <f>SUMIFS(COT!Q:Q,COT!$A:$A,YEAR(daily!$A488),COT!$B:$B,WEEKNUM(daily!$A488))</f>
        <v>81</v>
      </c>
      <c r="AA488">
        <f>SUMIFS(Saudi!B:B,Saudi!$A:$A,YEAR(daily!$A488))</f>
        <v>213</v>
      </c>
      <c r="AB488">
        <f>SUMIFS(Saudi!C:C,Saudi!$A:$A,YEAR(daily!$A488))</f>
        <v>255</v>
      </c>
      <c r="AC488">
        <f>SUMIFS(Saudi!F:F,Saudi!$A:$A,YEAR(daily!$A488))</f>
        <v>3215357</v>
      </c>
      <c r="AD488">
        <f>SUMIFS(Saudi!G:G,Saudi!$A:$A,YEAR(daily!$A488))</f>
        <v>26.07833760207501</v>
      </c>
      <c r="AE488">
        <f>SUMIFS(Saudi!H:H,Saudi!$A:$A,YEAR(daily!$A488))</f>
        <v>83851165.357195094</v>
      </c>
      <c r="AF488" s="5">
        <f t="shared" si="14"/>
        <v>2</v>
      </c>
      <c r="AG488" s="5">
        <f t="shared" si="15"/>
        <v>2002</v>
      </c>
    </row>
    <row r="489" spans="1:33">
      <c r="A489" s="3">
        <v>37300</v>
      </c>
      <c r="B489" s="1">
        <v>85623</v>
      </c>
      <c r="C489" s="1">
        <v>46061</v>
      </c>
      <c r="D489" s="1">
        <v>35079</v>
      </c>
      <c r="E489" s="1">
        <v>21.18</v>
      </c>
      <c r="F489" s="1">
        <v>21.62</v>
      </c>
      <c r="G489" s="1">
        <v>21.62</v>
      </c>
      <c r="H489" s="2">
        <v>47.2</v>
      </c>
      <c r="I489" s="2">
        <v>27.2</v>
      </c>
      <c r="J489" s="2">
        <v>77.5</v>
      </c>
      <c r="K489" s="2">
        <v>78</v>
      </c>
      <c r="L489">
        <f>SUMIFS(US!B:B,US!$D:$D,YEAR(daily!$A489),US!$E:$E,MONTH(daily!$A489))</f>
        <v>9087</v>
      </c>
      <c r="M489">
        <f>SUMIFS(US!C:C,US!$D:$D,YEAR(daily!$A489),US!$E:$E,MONTH(daily!$A489))</f>
        <v>19444</v>
      </c>
      <c r="N489">
        <f>SUMIFS(COT!E:E,COT!$A:$A,YEAR(daily!$A489),COT!$B:$B,WEEKNUM(daily!$A489))</f>
        <v>474102</v>
      </c>
      <c r="O489">
        <f>SUMIFS(COT!F:F,COT!$A:$A,YEAR(daily!$A489),COT!$B:$B,WEEKNUM(daily!$A489))</f>
        <v>29008</v>
      </c>
      <c r="P489">
        <f>SUMIFS(COT!G:G,COT!$A:$A,YEAR(daily!$A489),COT!$B:$B,WEEKNUM(daily!$A489))</f>
        <v>49952</v>
      </c>
      <c r="Q489">
        <f>SUMIFS(COT!H:H,COT!$A:$A,YEAR(daily!$A489),COT!$B:$B,WEEKNUM(daily!$A489))</f>
        <v>54740</v>
      </c>
      <c r="R489">
        <f>SUMIFS(COT!I:I,COT!$A:$A,YEAR(daily!$A489),COT!$B:$B,WEEKNUM(daily!$A489))</f>
        <v>336934</v>
      </c>
      <c r="S489">
        <f>SUMIFS(COT!J:J,COT!$A:$A,YEAR(daily!$A489),COT!$B:$B,WEEKNUM(daily!$A489))</f>
        <v>312413</v>
      </c>
      <c r="T489">
        <f>SUMIFS(COT!K:K,COT!$A:$A,YEAR(daily!$A489),COT!$B:$B,WEEKNUM(daily!$A489))</f>
        <v>53420</v>
      </c>
      <c r="U489">
        <f>SUMIFS(COT!L:L,COT!$A:$A,YEAR(daily!$A489),COT!$B:$B,WEEKNUM(daily!$A489))</f>
        <v>56997</v>
      </c>
      <c r="V489">
        <f>SUMIFS(COT!M:M,COT!$A:$A,YEAR(daily!$A489),COT!$B:$B,WEEKNUM(daily!$A489))</f>
        <v>28</v>
      </c>
      <c r="W489">
        <f>SUMIFS(COT!N:N,COT!$A:$A,YEAR(daily!$A489),COT!$B:$B,WEEKNUM(daily!$A489))</f>
        <v>41</v>
      </c>
      <c r="X489">
        <f>SUMIFS(COT!O:O,COT!$A:$A,YEAR(daily!$A489),COT!$B:$B,WEEKNUM(daily!$A489))</f>
        <v>43</v>
      </c>
      <c r="Y489">
        <f>SUMIFS(COT!P:P,COT!$A:$A,YEAR(daily!$A489),COT!$B:$B,WEEKNUM(daily!$A489))</f>
        <v>78</v>
      </c>
      <c r="Z489">
        <f>SUMIFS(COT!Q:Q,COT!$A:$A,YEAR(daily!$A489),COT!$B:$B,WEEKNUM(daily!$A489))</f>
        <v>81</v>
      </c>
      <c r="AA489">
        <f>SUMIFS(Saudi!B:B,Saudi!$A:$A,YEAR(daily!$A489))</f>
        <v>213</v>
      </c>
      <c r="AB489">
        <f>SUMIFS(Saudi!C:C,Saudi!$A:$A,YEAR(daily!$A489))</f>
        <v>255</v>
      </c>
      <c r="AC489">
        <f>SUMIFS(Saudi!F:F,Saudi!$A:$A,YEAR(daily!$A489))</f>
        <v>3215357</v>
      </c>
      <c r="AD489">
        <f>SUMIFS(Saudi!G:G,Saudi!$A:$A,YEAR(daily!$A489))</f>
        <v>26.07833760207501</v>
      </c>
      <c r="AE489">
        <f>SUMIFS(Saudi!H:H,Saudi!$A:$A,YEAR(daily!$A489))</f>
        <v>83851165.357195094</v>
      </c>
      <c r="AF489" s="5">
        <f t="shared" si="14"/>
        <v>2</v>
      </c>
      <c r="AG489" s="5">
        <f t="shared" si="15"/>
        <v>2002</v>
      </c>
    </row>
    <row r="490" spans="1:33">
      <c r="A490" s="3">
        <v>37301</v>
      </c>
      <c r="B490" s="1">
        <v>67102</v>
      </c>
      <c r="C490" s="1">
        <v>46880</v>
      </c>
      <c r="D490" s="1">
        <v>35126</v>
      </c>
      <c r="E490" s="1">
        <v>21.23</v>
      </c>
      <c r="F490" s="1">
        <v>21.63</v>
      </c>
      <c r="G490" s="1">
        <v>21.62</v>
      </c>
      <c r="H490" s="2">
        <v>47.2</v>
      </c>
      <c r="I490" s="2">
        <v>27.2</v>
      </c>
      <c r="J490" s="2">
        <v>77.5</v>
      </c>
      <c r="K490" s="2">
        <v>78</v>
      </c>
      <c r="L490">
        <f>SUMIFS(US!B:B,US!$D:$D,YEAR(daily!$A490),US!$E:$E,MONTH(daily!$A490))</f>
        <v>9087</v>
      </c>
      <c r="M490">
        <f>SUMIFS(US!C:C,US!$D:$D,YEAR(daily!$A490),US!$E:$E,MONTH(daily!$A490))</f>
        <v>19444</v>
      </c>
      <c r="N490">
        <f>SUMIFS(COT!E:E,COT!$A:$A,YEAR(daily!$A490),COT!$B:$B,WEEKNUM(daily!$A490))</f>
        <v>474102</v>
      </c>
      <c r="O490">
        <f>SUMIFS(COT!F:F,COT!$A:$A,YEAR(daily!$A490),COT!$B:$B,WEEKNUM(daily!$A490))</f>
        <v>29008</v>
      </c>
      <c r="P490">
        <f>SUMIFS(COT!G:G,COT!$A:$A,YEAR(daily!$A490),COT!$B:$B,WEEKNUM(daily!$A490))</f>
        <v>49952</v>
      </c>
      <c r="Q490">
        <f>SUMIFS(COT!H:H,COT!$A:$A,YEAR(daily!$A490),COT!$B:$B,WEEKNUM(daily!$A490))</f>
        <v>54740</v>
      </c>
      <c r="R490">
        <f>SUMIFS(COT!I:I,COT!$A:$A,YEAR(daily!$A490),COT!$B:$B,WEEKNUM(daily!$A490))</f>
        <v>336934</v>
      </c>
      <c r="S490">
        <f>SUMIFS(COT!J:J,COT!$A:$A,YEAR(daily!$A490),COT!$B:$B,WEEKNUM(daily!$A490))</f>
        <v>312413</v>
      </c>
      <c r="T490">
        <f>SUMIFS(COT!K:K,COT!$A:$A,YEAR(daily!$A490),COT!$B:$B,WEEKNUM(daily!$A490))</f>
        <v>53420</v>
      </c>
      <c r="U490">
        <f>SUMIFS(COT!L:L,COT!$A:$A,YEAR(daily!$A490),COT!$B:$B,WEEKNUM(daily!$A490))</f>
        <v>56997</v>
      </c>
      <c r="V490">
        <f>SUMIFS(COT!M:M,COT!$A:$A,YEAR(daily!$A490),COT!$B:$B,WEEKNUM(daily!$A490))</f>
        <v>28</v>
      </c>
      <c r="W490">
        <f>SUMIFS(COT!N:N,COT!$A:$A,YEAR(daily!$A490),COT!$B:$B,WEEKNUM(daily!$A490))</f>
        <v>41</v>
      </c>
      <c r="X490">
        <f>SUMIFS(COT!O:O,COT!$A:$A,YEAR(daily!$A490),COT!$B:$B,WEEKNUM(daily!$A490))</f>
        <v>43</v>
      </c>
      <c r="Y490">
        <f>SUMIFS(COT!P:P,COT!$A:$A,YEAR(daily!$A490),COT!$B:$B,WEEKNUM(daily!$A490))</f>
        <v>78</v>
      </c>
      <c r="Z490">
        <f>SUMIFS(COT!Q:Q,COT!$A:$A,YEAR(daily!$A490),COT!$B:$B,WEEKNUM(daily!$A490))</f>
        <v>81</v>
      </c>
      <c r="AA490">
        <f>SUMIFS(Saudi!B:B,Saudi!$A:$A,YEAR(daily!$A490))</f>
        <v>213</v>
      </c>
      <c r="AB490">
        <f>SUMIFS(Saudi!C:C,Saudi!$A:$A,YEAR(daily!$A490))</f>
        <v>255</v>
      </c>
      <c r="AC490">
        <f>SUMIFS(Saudi!F:F,Saudi!$A:$A,YEAR(daily!$A490))</f>
        <v>3215357</v>
      </c>
      <c r="AD490">
        <f>SUMIFS(Saudi!G:G,Saudi!$A:$A,YEAR(daily!$A490))</f>
        <v>26.07833760207501</v>
      </c>
      <c r="AE490">
        <f>SUMIFS(Saudi!H:H,Saudi!$A:$A,YEAR(daily!$A490))</f>
        <v>83851165.357195094</v>
      </c>
      <c r="AF490" s="5">
        <f t="shared" si="14"/>
        <v>2</v>
      </c>
      <c r="AG490" s="5">
        <f t="shared" si="15"/>
        <v>2002</v>
      </c>
    </row>
    <row r="491" spans="1:33">
      <c r="A491" s="3">
        <v>37302</v>
      </c>
      <c r="B491" s="1">
        <v>54893</v>
      </c>
      <c r="C491" s="1">
        <v>47702</v>
      </c>
      <c r="D491" s="1">
        <v>35233</v>
      </c>
      <c r="E491" s="1">
        <v>21.5</v>
      </c>
      <c r="F491" s="1">
        <v>21.82</v>
      </c>
      <c r="G491" s="1">
        <v>21.8</v>
      </c>
      <c r="H491" s="2">
        <v>47.2</v>
      </c>
      <c r="I491" s="2">
        <v>27.2</v>
      </c>
      <c r="J491" s="2">
        <v>77.5</v>
      </c>
      <c r="K491" s="2">
        <v>78</v>
      </c>
      <c r="L491">
        <f>SUMIFS(US!B:B,US!$D:$D,YEAR(daily!$A491),US!$E:$E,MONTH(daily!$A491))</f>
        <v>9087</v>
      </c>
      <c r="M491">
        <f>SUMIFS(US!C:C,US!$D:$D,YEAR(daily!$A491),US!$E:$E,MONTH(daily!$A491))</f>
        <v>19444</v>
      </c>
      <c r="N491">
        <f>SUMIFS(COT!E:E,COT!$A:$A,YEAR(daily!$A491),COT!$B:$B,WEEKNUM(daily!$A491))</f>
        <v>474102</v>
      </c>
      <c r="O491">
        <f>SUMIFS(COT!F:F,COT!$A:$A,YEAR(daily!$A491),COT!$B:$B,WEEKNUM(daily!$A491))</f>
        <v>29008</v>
      </c>
      <c r="P491">
        <f>SUMIFS(COT!G:G,COT!$A:$A,YEAR(daily!$A491),COT!$B:$B,WEEKNUM(daily!$A491))</f>
        <v>49952</v>
      </c>
      <c r="Q491">
        <f>SUMIFS(COT!H:H,COT!$A:$A,YEAR(daily!$A491),COT!$B:$B,WEEKNUM(daily!$A491))</f>
        <v>54740</v>
      </c>
      <c r="R491">
        <f>SUMIFS(COT!I:I,COT!$A:$A,YEAR(daily!$A491),COT!$B:$B,WEEKNUM(daily!$A491))</f>
        <v>336934</v>
      </c>
      <c r="S491">
        <f>SUMIFS(COT!J:J,COT!$A:$A,YEAR(daily!$A491),COT!$B:$B,WEEKNUM(daily!$A491))</f>
        <v>312413</v>
      </c>
      <c r="T491">
        <f>SUMIFS(COT!K:K,COT!$A:$A,YEAR(daily!$A491),COT!$B:$B,WEEKNUM(daily!$A491))</f>
        <v>53420</v>
      </c>
      <c r="U491">
        <f>SUMIFS(COT!L:L,COT!$A:$A,YEAR(daily!$A491),COT!$B:$B,WEEKNUM(daily!$A491))</f>
        <v>56997</v>
      </c>
      <c r="V491">
        <f>SUMIFS(COT!M:M,COT!$A:$A,YEAR(daily!$A491),COT!$B:$B,WEEKNUM(daily!$A491))</f>
        <v>28</v>
      </c>
      <c r="W491">
        <f>SUMIFS(COT!N:N,COT!$A:$A,YEAR(daily!$A491),COT!$B:$B,WEEKNUM(daily!$A491))</f>
        <v>41</v>
      </c>
      <c r="X491">
        <f>SUMIFS(COT!O:O,COT!$A:$A,YEAR(daily!$A491),COT!$B:$B,WEEKNUM(daily!$A491))</f>
        <v>43</v>
      </c>
      <c r="Y491">
        <f>SUMIFS(COT!P:P,COT!$A:$A,YEAR(daily!$A491),COT!$B:$B,WEEKNUM(daily!$A491))</f>
        <v>78</v>
      </c>
      <c r="Z491">
        <f>SUMIFS(COT!Q:Q,COT!$A:$A,YEAR(daily!$A491),COT!$B:$B,WEEKNUM(daily!$A491))</f>
        <v>81</v>
      </c>
      <c r="AA491">
        <f>SUMIFS(Saudi!B:B,Saudi!$A:$A,YEAR(daily!$A491))</f>
        <v>213</v>
      </c>
      <c r="AB491">
        <f>SUMIFS(Saudi!C:C,Saudi!$A:$A,YEAR(daily!$A491))</f>
        <v>255</v>
      </c>
      <c r="AC491">
        <f>SUMIFS(Saudi!F:F,Saudi!$A:$A,YEAR(daily!$A491))</f>
        <v>3215357</v>
      </c>
      <c r="AD491">
        <f>SUMIFS(Saudi!G:G,Saudi!$A:$A,YEAR(daily!$A491))</f>
        <v>26.07833760207501</v>
      </c>
      <c r="AE491">
        <f>SUMIFS(Saudi!H:H,Saudi!$A:$A,YEAR(daily!$A491))</f>
        <v>83851165.357195094</v>
      </c>
      <c r="AF491" s="5">
        <f t="shared" si="14"/>
        <v>2</v>
      </c>
      <c r="AG491" s="5">
        <f t="shared" si="15"/>
        <v>2002</v>
      </c>
    </row>
    <row r="492" spans="1:33">
      <c r="A492" s="3">
        <v>37306</v>
      </c>
      <c r="B492" s="1">
        <v>44261</v>
      </c>
      <c r="C492" s="1">
        <v>49725</v>
      </c>
      <c r="D492" s="1">
        <v>36821</v>
      </c>
      <c r="E492" s="1">
        <v>20.88</v>
      </c>
      <c r="F492" s="1">
        <v>21.27</v>
      </c>
      <c r="G492" s="1">
        <v>21.29</v>
      </c>
      <c r="H492" s="2">
        <v>47.2</v>
      </c>
      <c r="I492" s="2">
        <v>27.2</v>
      </c>
      <c r="J492" s="2">
        <v>77.5</v>
      </c>
      <c r="K492" s="2">
        <v>78</v>
      </c>
      <c r="L492">
        <f>SUMIFS(US!B:B,US!$D:$D,YEAR(daily!$A492),US!$E:$E,MONTH(daily!$A492))</f>
        <v>9087</v>
      </c>
      <c r="M492">
        <f>SUMIFS(US!C:C,US!$D:$D,YEAR(daily!$A492),US!$E:$E,MONTH(daily!$A492))</f>
        <v>19444</v>
      </c>
      <c r="N492">
        <f>SUMIFS(COT!E:E,COT!$A:$A,YEAR(daily!$A492),COT!$B:$B,WEEKNUM(daily!$A492))</f>
        <v>454087</v>
      </c>
      <c r="O492">
        <f>SUMIFS(COT!F:F,COT!$A:$A,YEAR(daily!$A492),COT!$B:$B,WEEKNUM(daily!$A492))</f>
        <v>35374</v>
      </c>
      <c r="P492">
        <f>SUMIFS(COT!G:G,COT!$A:$A,YEAR(daily!$A492),COT!$B:$B,WEEKNUM(daily!$A492))</f>
        <v>38418</v>
      </c>
      <c r="Q492">
        <f>SUMIFS(COT!H:H,COT!$A:$A,YEAR(daily!$A492),COT!$B:$B,WEEKNUM(daily!$A492))</f>
        <v>52735</v>
      </c>
      <c r="R492">
        <f>SUMIFS(COT!I:I,COT!$A:$A,YEAR(daily!$A492),COT!$B:$B,WEEKNUM(daily!$A492))</f>
        <v>326039</v>
      </c>
      <c r="S492">
        <f>SUMIFS(COT!J:J,COT!$A:$A,YEAR(daily!$A492),COT!$B:$B,WEEKNUM(daily!$A492))</f>
        <v>318393</v>
      </c>
      <c r="T492">
        <f>SUMIFS(COT!K:K,COT!$A:$A,YEAR(daily!$A492),COT!$B:$B,WEEKNUM(daily!$A492))</f>
        <v>39939</v>
      </c>
      <c r="U492">
        <f>SUMIFS(COT!L:L,COT!$A:$A,YEAR(daily!$A492),COT!$B:$B,WEEKNUM(daily!$A492))</f>
        <v>44541</v>
      </c>
      <c r="V492">
        <f>SUMIFS(COT!M:M,COT!$A:$A,YEAR(daily!$A492),COT!$B:$B,WEEKNUM(daily!$A492))</f>
        <v>28</v>
      </c>
      <c r="W492">
        <f>SUMIFS(COT!N:N,COT!$A:$A,YEAR(daily!$A492),COT!$B:$B,WEEKNUM(daily!$A492))</f>
        <v>33</v>
      </c>
      <c r="X492">
        <f>SUMIFS(COT!O:O,COT!$A:$A,YEAR(daily!$A492),COT!$B:$B,WEEKNUM(daily!$A492))</f>
        <v>40</v>
      </c>
      <c r="Y492">
        <f>SUMIFS(COT!P:P,COT!$A:$A,YEAR(daily!$A492),COT!$B:$B,WEEKNUM(daily!$A492))</f>
        <v>74</v>
      </c>
      <c r="Z492">
        <f>SUMIFS(COT!Q:Q,COT!$A:$A,YEAR(daily!$A492),COT!$B:$B,WEEKNUM(daily!$A492))</f>
        <v>77</v>
      </c>
      <c r="AA492">
        <f>SUMIFS(Saudi!B:B,Saudi!$A:$A,YEAR(daily!$A492))</f>
        <v>213</v>
      </c>
      <c r="AB492">
        <f>SUMIFS(Saudi!C:C,Saudi!$A:$A,YEAR(daily!$A492))</f>
        <v>255</v>
      </c>
      <c r="AC492">
        <f>SUMIFS(Saudi!F:F,Saudi!$A:$A,YEAR(daily!$A492))</f>
        <v>3215357</v>
      </c>
      <c r="AD492">
        <f>SUMIFS(Saudi!G:G,Saudi!$A:$A,YEAR(daily!$A492))</f>
        <v>26.07833760207501</v>
      </c>
      <c r="AE492">
        <f>SUMIFS(Saudi!H:H,Saudi!$A:$A,YEAR(daily!$A492))</f>
        <v>83851165.357195094</v>
      </c>
      <c r="AF492" s="5">
        <f t="shared" si="14"/>
        <v>2</v>
      </c>
      <c r="AG492" s="5">
        <f t="shared" si="15"/>
        <v>2002</v>
      </c>
    </row>
    <row r="493" spans="1:33">
      <c r="A493" s="3">
        <v>37307</v>
      </c>
      <c r="B493" s="1">
        <v>28167</v>
      </c>
      <c r="C493" s="1">
        <v>50302</v>
      </c>
      <c r="D493" s="1">
        <v>38041</v>
      </c>
      <c r="E493" s="1">
        <v>20.29</v>
      </c>
      <c r="F493" s="1">
        <v>20.62</v>
      </c>
      <c r="G493" s="1">
        <v>20.7</v>
      </c>
      <c r="H493" s="2">
        <v>47.2</v>
      </c>
      <c r="I493" s="2">
        <v>27.2</v>
      </c>
      <c r="J493" s="2">
        <v>77.5</v>
      </c>
      <c r="K493" s="2">
        <v>78</v>
      </c>
      <c r="L493">
        <f>SUMIFS(US!B:B,US!$D:$D,YEAR(daily!$A493),US!$E:$E,MONTH(daily!$A493))</f>
        <v>9087</v>
      </c>
      <c r="M493">
        <f>SUMIFS(US!C:C,US!$D:$D,YEAR(daily!$A493),US!$E:$E,MONTH(daily!$A493))</f>
        <v>19444</v>
      </c>
      <c r="N493">
        <f>SUMIFS(COT!E:E,COT!$A:$A,YEAR(daily!$A493),COT!$B:$B,WEEKNUM(daily!$A493))</f>
        <v>454087</v>
      </c>
      <c r="O493">
        <f>SUMIFS(COT!F:F,COT!$A:$A,YEAR(daily!$A493),COT!$B:$B,WEEKNUM(daily!$A493))</f>
        <v>35374</v>
      </c>
      <c r="P493">
        <f>SUMIFS(COT!G:G,COT!$A:$A,YEAR(daily!$A493),COT!$B:$B,WEEKNUM(daily!$A493))</f>
        <v>38418</v>
      </c>
      <c r="Q493">
        <f>SUMIFS(COT!H:H,COT!$A:$A,YEAR(daily!$A493),COT!$B:$B,WEEKNUM(daily!$A493))</f>
        <v>52735</v>
      </c>
      <c r="R493">
        <f>SUMIFS(COT!I:I,COT!$A:$A,YEAR(daily!$A493),COT!$B:$B,WEEKNUM(daily!$A493))</f>
        <v>326039</v>
      </c>
      <c r="S493">
        <f>SUMIFS(COT!J:J,COT!$A:$A,YEAR(daily!$A493),COT!$B:$B,WEEKNUM(daily!$A493))</f>
        <v>318393</v>
      </c>
      <c r="T493">
        <f>SUMIFS(COT!K:K,COT!$A:$A,YEAR(daily!$A493),COT!$B:$B,WEEKNUM(daily!$A493))</f>
        <v>39939</v>
      </c>
      <c r="U493">
        <f>SUMIFS(COT!L:L,COT!$A:$A,YEAR(daily!$A493),COT!$B:$B,WEEKNUM(daily!$A493))</f>
        <v>44541</v>
      </c>
      <c r="V493">
        <f>SUMIFS(COT!M:M,COT!$A:$A,YEAR(daily!$A493),COT!$B:$B,WEEKNUM(daily!$A493))</f>
        <v>28</v>
      </c>
      <c r="W493">
        <f>SUMIFS(COT!N:N,COT!$A:$A,YEAR(daily!$A493),COT!$B:$B,WEEKNUM(daily!$A493))</f>
        <v>33</v>
      </c>
      <c r="X493">
        <f>SUMIFS(COT!O:O,COT!$A:$A,YEAR(daily!$A493),COT!$B:$B,WEEKNUM(daily!$A493))</f>
        <v>40</v>
      </c>
      <c r="Y493">
        <f>SUMIFS(COT!P:P,COT!$A:$A,YEAR(daily!$A493),COT!$B:$B,WEEKNUM(daily!$A493))</f>
        <v>74</v>
      </c>
      <c r="Z493">
        <f>SUMIFS(COT!Q:Q,COT!$A:$A,YEAR(daily!$A493),COT!$B:$B,WEEKNUM(daily!$A493))</f>
        <v>77</v>
      </c>
      <c r="AA493">
        <f>SUMIFS(Saudi!B:B,Saudi!$A:$A,YEAR(daily!$A493))</f>
        <v>213</v>
      </c>
      <c r="AB493">
        <f>SUMIFS(Saudi!C:C,Saudi!$A:$A,YEAR(daily!$A493))</f>
        <v>255</v>
      </c>
      <c r="AC493">
        <f>SUMIFS(Saudi!F:F,Saudi!$A:$A,YEAR(daily!$A493))</f>
        <v>3215357</v>
      </c>
      <c r="AD493">
        <f>SUMIFS(Saudi!G:G,Saudi!$A:$A,YEAR(daily!$A493))</f>
        <v>26.07833760207501</v>
      </c>
      <c r="AE493">
        <f>SUMIFS(Saudi!H:H,Saudi!$A:$A,YEAR(daily!$A493))</f>
        <v>83851165.357195094</v>
      </c>
      <c r="AF493" s="5">
        <f t="shared" si="14"/>
        <v>2</v>
      </c>
      <c r="AG493" s="5">
        <f t="shared" si="15"/>
        <v>2002</v>
      </c>
    </row>
    <row r="494" spans="1:33">
      <c r="A494" s="3">
        <v>37308</v>
      </c>
      <c r="B494" s="1">
        <v>133097</v>
      </c>
      <c r="C494" s="1">
        <v>38033</v>
      </c>
      <c r="D494" s="1">
        <v>22386</v>
      </c>
      <c r="E494" s="1">
        <v>20.95</v>
      </c>
      <c r="F494" s="1">
        <v>21.19</v>
      </c>
      <c r="G494" s="1">
        <v>21.16</v>
      </c>
      <c r="H494" s="2">
        <v>47.2</v>
      </c>
      <c r="I494" s="2">
        <v>27.2</v>
      </c>
      <c r="J494" s="2">
        <v>77.5</v>
      </c>
      <c r="K494" s="2">
        <v>78</v>
      </c>
      <c r="L494">
        <f>SUMIFS(US!B:B,US!$D:$D,YEAR(daily!$A494),US!$E:$E,MONTH(daily!$A494))</f>
        <v>9087</v>
      </c>
      <c r="M494">
        <f>SUMIFS(US!C:C,US!$D:$D,YEAR(daily!$A494),US!$E:$E,MONTH(daily!$A494))</f>
        <v>19444</v>
      </c>
      <c r="N494">
        <f>SUMIFS(COT!E:E,COT!$A:$A,YEAR(daily!$A494),COT!$B:$B,WEEKNUM(daily!$A494))</f>
        <v>454087</v>
      </c>
      <c r="O494">
        <f>SUMIFS(COT!F:F,COT!$A:$A,YEAR(daily!$A494),COT!$B:$B,WEEKNUM(daily!$A494))</f>
        <v>35374</v>
      </c>
      <c r="P494">
        <f>SUMIFS(COT!G:G,COT!$A:$A,YEAR(daily!$A494),COT!$B:$B,WEEKNUM(daily!$A494))</f>
        <v>38418</v>
      </c>
      <c r="Q494">
        <f>SUMIFS(COT!H:H,COT!$A:$A,YEAR(daily!$A494),COT!$B:$B,WEEKNUM(daily!$A494))</f>
        <v>52735</v>
      </c>
      <c r="R494">
        <f>SUMIFS(COT!I:I,COT!$A:$A,YEAR(daily!$A494),COT!$B:$B,WEEKNUM(daily!$A494))</f>
        <v>326039</v>
      </c>
      <c r="S494">
        <f>SUMIFS(COT!J:J,COT!$A:$A,YEAR(daily!$A494),COT!$B:$B,WEEKNUM(daily!$A494))</f>
        <v>318393</v>
      </c>
      <c r="T494">
        <f>SUMIFS(COT!K:K,COT!$A:$A,YEAR(daily!$A494),COT!$B:$B,WEEKNUM(daily!$A494))</f>
        <v>39939</v>
      </c>
      <c r="U494">
        <f>SUMIFS(COT!L:L,COT!$A:$A,YEAR(daily!$A494),COT!$B:$B,WEEKNUM(daily!$A494))</f>
        <v>44541</v>
      </c>
      <c r="V494">
        <f>SUMIFS(COT!M:M,COT!$A:$A,YEAR(daily!$A494),COT!$B:$B,WEEKNUM(daily!$A494))</f>
        <v>28</v>
      </c>
      <c r="W494">
        <f>SUMIFS(COT!N:N,COT!$A:$A,YEAR(daily!$A494),COT!$B:$B,WEEKNUM(daily!$A494))</f>
        <v>33</v>
      </c>
      <c r="X494">
        <f>SUMIFS(COT!O:O,COT!$A:$A,YEAR(daily!$A494),COT!$B:$B,WEEKNUM(daily!$A494))</f>
        <v>40</v>
      </c>
      <c r="Y494">
        <f>SUMIFS(COT!P:P,COT!$A:$A,YEAR(daily!$A494),COT!$B:$B,WEEKNUM(daily!$A494))</f>
        <v>74</v>
      </c>
      <c r="Z494">
        <f>SUMIFS(COT!Q:Q,COT!$A:$A,YEAR(daily!$A494),COT!$B:$B,WEEKNUM(daily!$A494))</f>
        <v>77</v>
      </c>
      <c r="AA494">
        <f>SUMIFS(Saudi!B:B,Saudi!$A:$A,YEAR(daily!$A494))</f>
        <v>213</v>
      </c>
      <c r="AB494">
        <f>SUMIFS(Saudi!C:C,Saudi!$A:$A,YEAR(daily!$A494))</f>
        <v>255</v>
      </c>
      <c r="AC494">
        <f>SUMIFS(Saudi!F:F,Saudi!$A:$A,YEAR(daily!$A494))</f>
        <v>3215357</v>
      </c>
      <c r="AD494">
        <f>SUMIFS(Saudi!G:G,Saudi!$A:$A,YEAR(daily!$A494))</f>
        <v>26.07833760207501</v>
      </c>
      <c r="AE494">
        <f>SUMIFS(Saudi!H:H,Saudi!$A:$A,YEAR(daily!$A494))</f>
        <v>83851165.357195094</v>
      </c>
      <c r="AF494" s="5">
        <f t="shared" si="14"/>
        <v>2</v>
      </c>
      <c r="AG494" s="5">
        <f t="shared" si="15"/>
        <v>2002</v>
      </c>
    </row>
    <row r="495" spans="1:33">
      <c r="A495" s="3">
        <v>37309</v>
      </c>
      <c r="B495" s="1">
        <v>127973</v>
      </c>
      <c r="C495" s="1">
        <v>39490</v>
      </c>
      <c r="D495" s="1">
        <v>22653</v>
      </c>
      <c r="E495" s="1">
        <v>21.07</v>
      </c>
      <c r="F495" s="1">
        <v>21.26</v>
      </c>
      <c r="G495" s="1">
        <v>21.22</v>
      </c>
      <c r="H495" s="2">
        <v>47.2</v>
      </c>
      <c r="I495" s="2">
        <v>27.2</v>
      </c>
      <c r="J495" s="2">
        <v>77.5</v>
      </c>
      <c r="K495" s="2">
        <v>78</v>
      </c>
      <c r="L495">
        <f>SUMIFS(US!B:B,US!$D:$D,YEAR(daily!$A495),US!$E:$E,MONTH(daily!$A495))</f>
        <v>9087</v>
      </c>
      <c r="M495">
        <f>SUMIFS(US!C:C,US!$D:$D,YEAR(daily!$A495),US!$E:$E,MONTH(daily!$A495))</f>
        <v>19444</v>
      </c>
      <c r="N495">
        <f>SUMIFS(COT!E:E,COT!$A:$A,YEAR(daily!$A495),COT!$B:$B,WEEKNUM(daily!$A495))</f>
        <v>454087</v>
      </c>
      <c r="O495">
        <f>SUMIFS(COT!F:F,COT!$A:$A,YEAR(daily!$A495),COT!$B:$B,WEEKNUM(daily!$A495))</f>
        <v>35374</v>
      </c>
      <c r="P495">
        <f>SUMIFS(COT!G:G,COT!$A:$A,YEAR(daily!$A495),COT!$B:$B,WEEKNUM(daily!$A495))</f>
        <v>38418</v>
      </c>
      <c r="Q495">
        <f>SUMIFS(COT!H:H,COT!$A:$A,YEAR(daily!$A495),COT!$B:$B,WEEKNUM(daily!$A495))</f>
        <v>52735</v>
      </c>
      <c r="R495">
        <f>SUMIFS(COT!I:I,COT!$A:$A,YEAR(daily!$A495),COT!$B:$B,WEEKNUM(daily!$A495))</f>
        <v>326039</v>
      </c>
      <c r="S495">
        <f>SUMIFS(COT!J:J,COT!$A:$A,YEAR(daily!$A495),COT!$B:$B,WEEKNUM(daily!$A495))</f>
        <v>318393</v>
      </c>
      <c r="T495">
        <f>SUMIFS(COT!K:K,COT!$A:$A,YEAR(daily!$A495),COT!$B:$B,WEEKNUM(daily!$A495))</f>
        <v>39939</v>
      </c>
      <c r="U495">
        <f>SUMIFS(COT!L:L,COT!$A:$A,YEAR(daily!$A495),COT!$B:$B,WEEKNUM(daily!$A495))</f>
        <v>44541</v>
      </c>
      <c r="V495">
        <f>SUMIFS(COT!M:M,COT!$A:$A,YEAR(daily!$A495),COT!$B:$B,WEEKNUM(daily!$A495))</f>
        <v>28</v>
      </c>
      <c r="W495">
        <f>SUMIFS(COT!N:N,COT!$A:$A,YEAR(daily!$A495),COT!$B:$B,WEEKNUM(daily!$A495))</f>
        <v>33</v>
      </c>
      <c r="X495">
        <f>SUMIFS(COT!O:O,COT!$A:$A,YEAR(daily!$A495),COT!$B:$B,WEEKNUM(daily!$A495))</f>
        <v>40</v>
      </c>
      <c r="Y495">
        <f>SUMIFS(COT!P:P,COT!$A:$A,YEAR(daily!$A495),COT!$B:$B,WEEKNUM(daily!$A495))</f>
        <v>74</v>
      </c>
      <c r="Z495">
        <f>SUMIFS(COT!Q:Q,COT!$A:$A,YEAR(daily!$A495),COT!$B:$B,WEEKNUM(daily!$A495))</f>
        <v>77</v>
      </c>
      <c r="AA495">
        <f>SUMIFS(Saudi!B:B,Saudi!$A:$A,YEAR(daily!$A495))</f>
        <v>213</v>
      </c>
      <c r="AB495">
        <f>SUMIFS(Saudi!C:C,Saudi!$A:$A,YEAR(daily!$A495))</f>
        <v>255</v>
      </c>
      <c r="AC495">
        <f>SUMIFS(Saudi!F:F,Saudi!$A:$A,YEAR(daily!$A495))</f>
        <v>3215357</v>
      </c>
      <c r="AD495">
        <f>SUMIFS(Saudi!G:G,Saudi!$A:$A,YEAR(daily!$A495))</f>
        <v>26.07833760207501</v>
      </c>
      <c r="AE495">
        <f>SUMIFS(Saudi!H:H,Saudi!$A:$A,YEAR(daily!$A495))</f>
        <v>83851165.357195094</v>
      </c>
      <c r="AF495" s="5">
        <f t="shared" si="14"/>
        <v>2</v>
      </c>
      <c r="AG495" s="5">
        <f t="shared" si="15"/>
        <v>2002</v>
      </c>
    </row>
    <row r="496" spans="1:33">
      <c r="A496" s="3">
        <v>37312</v>
      </c>
      <c r="B496" s="1">
        <v>130514</v>
      </c>
      <c r="C496" s="1">
        <v>39838</v>
      </c>
      <c r="D496" s="1">
        <v>23311</v>
      </c>
      <c r="E496" s="1">
        <v>20.48</v>
      </c>
      <c r="F496" s="1">
        <v>20.76</v>
      </c>
      <c r="G496" s="1">
        <v>20.74</v>
      </c>
      <c r="H496" s="2">
        <v>47.2</v>
      </c>
      <c r="I496" s="2">
        <v>27.2</v>
      </c>
      <c r="J496" s="2">
        <v>77.5</v>
      </c>
      <c r="K496" s="2">
        <v>78</v>
      </c>
      <c r="L496">
        <f>SUMIFS(US!B:B,US!$D:$D,YEAR(daily!$A496),US!$E:$E,MONTH(daily!$A496))</f>
        <v>9087</v>
      </c>
      <c r="M496">
        <f>SUMIFS(US!C:C,US!$D:$D,YEAR(daily!$A496),US!$E:$E,MONTH(daily!$A496))</f>
        <v>19444</v>
      </c>
      <c r="N496">
        <f>SUMIFS(COT!E:E,COT!$A:$A,YEAR(daily!$A496),COT!$B:$B,WEEKNUM(daily!$A496))</f>
        <v>453558</v>
      </c>
      <c r="O496">
        <f>SUMIFS(COT!F:F,COT!$A:$A,YEAR(daily!$A496),COT!$B:$B,WEEKNUM(daily!$A496))</f>
        <v>37717</v>
      </c>
      <c r="P496">
        <f>SUMIFS(COT!G:G,COT!$A:$A,YEAR(daily!$A496),COT!$B:$B,WEEKNUM(daily!$A496))</f>
        <v>40021</v>
      </c>
      <c r="Q496">
        <f>SUMIFS(COT!H:H,COT!$A:$A,YEAR(daily!$A496),COT!$B:$B,WEEKNUM(daily!$A496))</f>
        <v>61302</v>
      </c>
      <c r="R496">
        <f>SUMIFS(COT!I:I,COT!$A:$A,YEAR(daily!$A496),COT!$B:$B,WEEKNUM(daily!$A496))</f>
        <v>317919</v>
      </c>
      <c r="S496">
        <f>SUMIFS(COT!J:J,COT!$A:$A,YEAR(daily!$A496),COT!$B:$B,WEEKNUM(daily!$A496))</f>
        <v>308421</v>
      </c>
      <c r="T496">
        <f>SUMIFS(COT!K:K,COT!$A:$A,YEAR(daily!$A496),COT!$B:$B,WEEKNUM(daily!$A496))</f>
        <v>36620</v>
      </c>
      <c r="U496">
        <f>SUMIFS(COT!L:L,COT!$A:$A,YEAR(daily!$A496),COT!$B:$B,WEEKNUM(daily!$A496))</f>
        <v>43814</v>
      </c>
      <c r="V496">
        <f>SUMIFS(COT!M:M,COT!$A:$A,YEAR(daily!$A496),COT!$B:$B,WEEKNUM(daily!$A496))</f>
        <v>38</v>
      </c>
      <c r="W496">
        <f>SUMIFS(COT!N:N,COT!$A:$A,YEAR(daily!$A496),COT!$B:$B,WEEKNUM(daily!$A496))</f>
        <v>32</v>
      </c>
      <c r="X496">
        <f>SUMIFS(COT!O:O,COT!$A:$A,YEAR(daily!$A496),COT!$B:$B,WEEKNUM(daily!$A496))</f>
        <v>46</v>
      </c>
      <c r="Y496">
        <f>SUMIFS(COT!P:P,COT!$A:$A,YEAR(daily!$A496),COT!$B:$B,WEEKNUM(daily!$A496))</f>
        <v>68</v>
      </c>
      <c r="Z496">
        <f>SUMIFS(COT!Q:Q,COT!$A:$A,YEAR(daily!$A496),COT!$B:$B,WEEKNUM(daily!$A496))</f>
        <v>76</v>
      </c>
      <c r="AA496">
        <f>SUMIFS(Saudi!B:B,Saudi!$A:$A,YEAR(daily!$A496))</f>
        <v>213</v>
      </c>
      <c r="AB496">
        <f>SUMIFS(Saudi!C:C,Saudi!$A:$A,YEAR(daily!$A496))</f>
        <v>255</v>
      </c>
      <c r="AC496">
        <f>SUMIFS(Saudi!F:F,Saudi!$A:$A,YEAR(daily!$A496))</f>
        <v>3215357</v>
      </c>
      <c r="AD496">
        <f>SUMIFS(Saudi!G:G,Saudi!$A:$A,YEAR(daily!$A496))</f>
        <v>26.07833760207501</v>
      </c>
      <c r="AE496">
        <f>SUMIFS(Saudi!H:H,Saudi!$A:$A,YEAR(daily!$A496))</f>
        <v>83851165.357195094</v>
      </c>
      <c r="AF496" s="5">
        <f t="shared" si="14"/>
        <v>2</v>
      </c>
      <c r="AG496" s="5">
        <f t="shared" si="15"/>
        <v>2002</v>
      </c>
    </row>
    <row r="497" spans="1:33">
      <c r="A497" s="3">
        <v>37313</v>
      </c>
      <c r="B497" s="1">
        <v>135564</v>
      </c>
      <c r="C497" s="1">
        <v>40431</v>
      </c>
      <c r="D497" s="1">
        <v>22795</v>
      </c>
      <c r="E497" s="1">
        <v>21.41</v>
      </c>
      <c r="F497" s="1">
        <v>21.62</v>
      </c>
      <c r="G497" s="1">
        <v>21.57</v>
      </c>
      <c r="H497" s="2">
        <v>47.2</v>
      </c>
      <c r="I497" s="2">
        <v>27.2</v>
      </c>
      <c r="J497" s="2">
        <v>77.5</v>
      </c>
      <c r="K497" s="2">
        <v>78</v>
      </c>
      <c r="L497">
        <f>SUMIFS(US!B:B,US!$D:$D,YEAR(daily!$A497),US!$E:$E,MONTH(daily!$A497))</f>
        <v>9087</v>
      </c>
      <c r="M497">
        <f>SUMIFS(US!C:C,US!$D:$D,YEAR(daily!$A497),US!$E:$E,MONTH(daily!$A497))</f>
        <v>19444</v>
      </c>
      <c r="N497">
        <f>SUMIFS(COT!E:E,COT!$A:$A,YEAR(daily!$A497),COT!$B:$B,WEEKNUM(daily!$A497))</f>
        <v>453558</v>
      </c>
      <c r="O497">
        <f>SUMIFS(COT!F:F,COT!$A:$A,YEAR(daily!$A497),COT!$B:$B,WEEKNUM(daily!$A497))</f>
        <v>37717</v>
      </c>
      <c r="P497">
        <f>SUMIFS(COT!G:G,COT!$A:$A,YEAR(daily!$A497),COT!$B:$B,WEEKNUM(daily!$A497))</f>
        <v>40021</v>
      </c>
      <c r="Q497">
        <f>SUMIFS(COT!H:H,COT!$A:$A,YEAR(daily!$A497),COT!$B:$B,WEEKNUM(daily!$A497))</f>
        <v>61302</v>
      </c>
      <c r="R497">
        <f>SUMIFS(COT!I:I,COT!$A:$A,YEAR(daily!$A497),COT!$B:$B,WEEKNUM(daily!$A497))</f>
        <v>317919</v>
      </c>
      <c r="S497">
        <f>SUMIFS(COT!J:J,COT!$A:$A,YEAR(daily!$A497),COT!$B:$B,WEEKNUM(daily!$A497))</f>
        <v>308421</v>
      </c>
      <c r="T497">
        <f>SUMIFS(COT!K:K,COT!$A:$A,YEAR(daily!$A497),COT!$B:$B,WEEKNUM(daily!$A497))</f>
        <v>36620</v>
      </c>
      <c r="U497">
        <f>SUMIFS(COT!L:L,COT!$A:$A,YEAR(daily!$A497),COT!$B:$B,WEEKNUM(daily!$A497))</f>
        <v>43814</v>
      </c>
      <c r="V497">
        <f>SUMIFS(COT!M:M,COT!$A:$A,YEAR(daily!$A497),COT!$B:$B,WEEKNUM(daily!$A497))</f>
        <v>38</v>
      </c>
      <c r="W497">
        <f>SUMIFS(COT!N:N,COT!$A:$A,YEAR(daily!$A497),COT!$B:$B,WEEKNUM(daily!$A497))</f>
        <v>32</v>
      </c>
      <c r="X497">
        <f>SUMIFS(COT!O:O,COT!$A:$A,YEAR(daily!$A497),COT!$B:$B,WEEKNUM(daily!$A497))</f>
        <v>46</v>
      </c>
      <c r="Y497">
        <f>SUMIFS(COT!P:P,COT!$A:$A,YEAR(daily!$A497),COT!$B:$B,WEEKNUM(daily!$A497))</f>
        <v>68</v>
      </c>
      <c r="Z497">
        <f>SUMIFS(COT!Q:Q,COT!$A:$A,YEAR(daily!$A497),COT!$B:$B,WEEKNUM(daily!$A497))</f>
        <v>76</v>
      </c>
      <c r="AA497">
        <f>SUMIFS(Saudi!B:B,Saudi!$A:$A,YEAR(daily!$A497))</f>
        <v>213</v>
      </c>
      <c r="AB497">
        <f>SUMIFS(Saudi!C:C,Saudi!$A:$A,YEAR(daily!$A497))</f>
        <v>255</v>
      </c>
      <c r="AC497">
        <f>SUMIFS(Saudi!F:F,Saudi!$A:$A,YEAR(daily!$A497))</f>
        <v>3215357</v>
      </c>
      <c r="AD497">
        <f>SUMIFS(Saudi!G:G,Saudi!$A:$A,YEAR(daily!$A497))</f>
        <v>26.07833760207501</v>
      </c>
      <c r="AE497">
        <f>SUMIFS(Saudi!H:H,Saudi!$A:$A,YEAR(daily!$A497))</f>
        <v>83851165.357195094</v>
      </c>
      <c r="AF497" s="5">
        <f t="shared" si="14"/>
        <v>2</v>
      </c>
      <c r="AG497" s="5">
        <f t="shared" si="15"/>
        <v>2002</v>
      </c>
    </row>
    <row r="498" spans="1:33">
      <c r="A498" s="3">
        <v>37314</v>
      </c>
      <c r="B498" s="1">
        <v>133464</v>
      </c>
      <c r="C498" s="1">
        <v>43073</v>
      </c>
      <c r="D498" s="1">
        <v>23333</v>
      </c>
      <c r="E498" s="1">
        <v>21.29</v>
      </c>
      <c r="F498" s="1">
        <v>21.59</v>
      </c>
      <c r="G498" s="1">
        <v>21.54</v>
      </c>
      <c r="H498" s="2">
        <v>47.2</v>
      </c>
      <c r="I498" s="2">
        <v>27.2</v>
      </c>
      <c r="J498" s="2">
        <v>77.5</v>
      </c>
      <c r="K498" s="2">
        <v>78</v>
      </c>
      <c r="L498">
        <f>SUMIFS(US!B:B,US!$D:$D,YEAR(daily!$A498),US!$E:$E,MONTH(daily!$A498))</f>
        <v>9087</v>
      </c>
      <c r="M498">
        <f>SUMIFS(US!C:C,US!$D:$D,YEAR(daily!$A498),US!$E:$E,MONTH(daily!$A498))</f>
        <v>19444</v>
      </c>
      <c r="N498">
        <f>SUMIFS(COT!E:E,COT!$A:$A,YEAR(daily!$A498),COT!$B:$B,WEEKNUM(daily!$A498))</f>
        <v>453558</v>
      </c>
      <c r="O498">
        <f>SUMIFS(COT!F:F,COT!$A:$A,YEAR(daily!$A498),COT!$B:$B,WEEKNUM(daily!$A498))</f>
        <v>37717</v>
      </c>
      <c r="P498">
        <f>SUMIFS(COT!G:G,COT!$A:$A,YEAR(daily!$A498),COT!$B:$B,WEEKNUM(daily!$A498))</f>
        <v>40021</v>
      </c>
      <c r="Q498">
        <f>SUMIFS(COT!H:H,COT!$A:$A,YEAR(daily!$A498),COT!$B:$B,WEEKNUM(daily!$A498))</f>
        <v>61302</v>
      </c>
      <c r="R498">
        <f>SUMIFS(COT!I:I,COT!$A:$A,YEAR(daily!$A498),COT!$B:$B,WEEKNUM(daily!$A498))</f>
        <v>317919</v>
      </c>
      <c r="S498">
        <f>SUMIFS(COT!J:J,COT!$A:$A,YEAR(daily!$A498),COT!$B:$B,WEEKNUM(daily!$A498))</f>
        <v>308421</v>
      </c>
      <c r="T498">
        <f>SUMIFS(COT!K:K,COT!$A:$A,YEAR(daily!$A498),COT!$B:$B,WEEKNUM(daily!$A498))</f>
        <v>36620</v>
      </c>
      <c r="U498">
        <f>SUMIFS(COT!L:L,COT!$A:$A,YEAR(daily!$A498),COT!$B:$B,WEEKNUM(daily!$A498))</f>
        <v>43814</v>
      </c>
      <c r="V498">
        <f>SUMIFS(COT!M:M,COT!$A:$A,YEAR(daily!$A498),COT!$B:$B,WEEKNUM(daily!$A498))</f>
        <v>38</v>
      </c>
      <c r="W498">
        <f>SUMIFS(COT!N:N,COT!$A:$A,YEAR(daily!$A498),COT!$B:$B,WEEKNUM(daily!$A498))</f>
        <v>32</v>
      </c>
      <c r="X498">
        <f>SUMIFS(COT!O:O,COT!$A:$A,YEAR(daily!$A498),COT!$B:$B,WEEKNUM(daily!$A498))</f>
        <v>46</v>
      </c>
      <c r="Y498">
        <f>SUMIFS(COT!P:P,COT!$A:$A,YEAR(daily!$A498),COT!$B:$B,WEEKNUM(daily!$A498))</f>
        <v>68</v>
      </c>
      <c r="Z498">
        <f>SUMIFS(COT!Q:Q,COT!$A:$A,YEAR(daily!$A498),COT!$B:$B,WEEKNUM(daily!$A498))</f>
        <v>76</v>
      </c>
      <c r="AA498">
        <f>SUMIFS(Saudi!B:B,Saudi!$A:$A,YEAR(daily!$A498))</f>
        <v>213</v>
      </c>
      <c r="AB498">
        <f>SUMIFS(Saudi!C:C,Saudi!$A:$A,YEAR(daily!$A498))</f>
        <v>255</v>
      </c>
      <c r="AC498">
        <f>SUMIFS(Saudi!F:F,Saudi!$A:$A,YEAR(daily!$A498))</f>
        <v>3215357</v>
      </c>
      <c r="AD498">
        <f>SUMIFS(Saudi!G:G,Saudi!$A:$A,YEAR(daily!$A498))</f>
        <v>26.07833760207501</v>
      </c>
      <c r="AE498">
        <f>SUMIFS(Saudi!H:H,Saudi!$A:$A,YEAR(daily!$A498))</f>
        <v>83851165.357195094</v>
      </c>
      <c r="AF498" s="5">
        <f t="shared" si="14"/>
        <v>2</v>
      </c>
      <c r="AG498" s="5">
        <f t="shared" si="15"/>
        <v>2002</v>
      </c>
    </row>
    <row r="499" spans="1:33">
      <c r="A499" s="3">
        <v>37315</v>
      </c>
      <c r="B499" s="1">
        <v>126861</v>
      </c>
      <c r="C499" s="1">
        <v>46356</v>
      </c>
      <c r="D499" s="1">
        <v>23905</v>
      </c>
      <c r="E499" s="1">
        <v>21.74</v>
      </c>
      <c r="F499" s="1">
        <v>22.04</v>
      </c>
      <c r="G499" s="1">
        <v>21.99</v>
      </c>
      <c r="H499" s="2">
        <v>47.2</v>
      </c>
      <c r="I499" s="2">
        <v>27.2</v>
      </c>
      <c r="J499" s="2">
        <v>77.5</v>
      </c>
      <c r="K499" s="2">
        <v>78</v>
      </c>
      <c r="L499">
        <f>SUMIFS(US!B:B,US!$D:$D,YEAR(daily!$A499),US!$E:$E,MONTH(daily!$A499))</f>
        <v>9087</v>
      </c>
      <c r="M499">
        <f>SUMIFS(US!C:C,US!$D:$D,YEAR(daily!$A499),US!$E:$E,MONTH(daily!$A499))</f>
        <v>19444</v>
      </c>
      <c r="N499">
        <f>SUMIFS(COT!E:E,COT!$A:$A,YEAR(daily!$A499),COT!$B:$B,WEEKNUM(daily!$A499))</f>
        <v>453558</v>
      </c>
      <c r="O499">
        <f>SUMIFS(COT!F:F,COT!$A:$A,YEAR(daily!$A499),COT!$B:$B,WEEKNUM(daily!$A499))</f>
        <v>37717</v>
      </c>
      <c r="P499">
        <f>SUMIFS(COT!G:G,COT!$A:$A,YEAR(daily!$A499),COT!$B:$B,WEEKNUM(daily!$A499))</f>
        <v>40021</v>
      </c>
      <c r="Q499">
        <f>SUMIFS(COT!H:H,COT!$A:$A,YEAR(daily!$A499),COT!$B:$B,WEEKNUM(daily!$A499))</f>
        <v>61302</v>
      </c>
      <c r="R499">
        <f>SUMIFS(COT!I:I,COT!$A:$A,YEAR(daily!$A499),COT!$B:$B,WEEKNUM(daily!$A499))</f>
        <v>317919</v>
      </c>
      <c r="S499">
        <f>SUMIFS(COT!J:J,COT!$A:$A,YEAR(daily!$A499),COT!$B:$B,WEEKNUM(daily!$A499))</f>
        <v>308421</v>
      </c>
      <c r="T499">
        <f>SUMIFS(COT!K:K,COT!$A:$A,YEAR(daily!$A499),COT!$B:$B,WEEKNUM(daily!$A499))</f>
        <v>36620</v>
      </c>
      <c r="U499">
        <f>SUMIFS(COT!L:L,COT!$A:$A,YEAR(daily!$A499),COT!$B:$B,WEEKNUM(daily!$A499))</f>
        <v>43814</v>
      </c>
      <c r="V499">
        <f>SUMIFS(COT!M:M,COT!$A:$A,YEAR(daily!$A499),COT!$B:$B,WEEKNUM(daily!$A499))</f>
        <v>38</v>
      </c>
      <c r="W499">
        <f>SUMIFS(COT!N:N,COT!$A:$A,YEAR(daily!$A499),COT!$B:$B,WEEKNUM(daily!$A499))</f>
        <v>32</v>
      </c>
      <c r="X499">
        <f>SUMIFS(COT!O:O,COT!$A:$A,YEAR(daily!$A499),COT!$B:$B,WEEKNUM(daily!$A499))</f>
        <v>46</v>
      </c>
      <c r="Y499">
        <f>SUMIFS(COT!P:P,COT!$A:$A,YEAR(daily!$A499),COT!$B:$B,WEEKNUM(daily!$A499))</f>
        <v>68</v>
      </c>
      <c r="Z499">
        <f>SUMIFS(COT!Q:Q,COT!$A:$A,YEAR(daily!$A499),COT!$B:$B,WEEKNUM(daily!$A499))</f>
        <v>76</v>
      </c>
      <c r="AA499">
        <f>SUMIFS(Saudi!B:B,Saudi!$A:$A,YEAR(daily!$A499))</f>
        <v>213</v>
      </c>
      <c r="AB499">
        <f>SUMIFS(Saudi!C:C,Saudi!$A:$A,YEAR(daily!$A499))</f>
        <v>255</v>
      </c>
      <c r="AC499">
        <f>SUMIFS(Saudi!F:F,Saudi!$A:$A,YEAR(daily!$A499))</f>
        <v>3215357</v>
      </c>
      <c r="AD499">
        <f>SUMIFS(Saudi!G:G,Saudi!$A:$A,YEAR(daily!$A499))</f>
        <v>26.07833760207501</v>
      </c>
      <c r="AE499">
        <f>SUMIFS(Saudi!H:H,Saudi!$A:$A,YEAR(daily!$A499))</f>
        <v>83851165.357195094</v>
      </c>
      <c r="AF499" s="5">
        <f t="shared" si="14"/>
        <v>2</v>
      </c>
      <c r="AG499" s="5">
        <f t="shared" si="15"/>
        <v>2002</v>
      </c>
    </row>
    <row r="500" spans="1:33">
      <c r="A500" s="3">
        <v>37316</v>
      </c>
      <c r="B500" s="1">
        <v>125440</v>
      </c>
      <c r="C500" s="1">
        <v>47360</v>
      </c>
      <c r="D500" s="1">
        <v>22742</v>
      </c>
      <c r="E500" s="1">
        <v>22.4</v>
      </c>
      <c r="F500" s="1">
        <v>22.71</v>
      </c>
      <c r="G500" s="1">
        <v>22.64</v>
      </c>
      <c r="H500" s="2">
        <v>48.1</v>
      </c>
      <c r="I500" s="2">
        <v>25.5</v>
      </c>
      <c r="J500" s="2">
        <v>76.8</v>
      </c>
      <c r="K500" s="2">
        <v>78.599999999999994</v>
      </c>
      <c r="L500">
        <f>SUMIFS(US!B:B,US!$D:$D,YEAR(daily!$A500),US!$E:$E,MONTH(daily!$A500))</f>
        <v>9118</v>
      </c>
      <c r="M500">
        <f>SUMIFS(US!C:C,US!$D:$D,YEAR(daily!$A500),US!$E:$E,MONTH(daily!$A500))</f>
        <v>19676</v>
      </c>
      <c r="N500">
        <f>SUMIFS(COT!E:E,COT!$A:$A,YEAR(daily!$A500),COT!$B:$B,WEEKNUM(daily!$A500))</f>
        <v>453558</v>
      </c>
      <c r="O500">
        <f>SUMIFS(COT!F:F,COT!$A:$A,YEAR(daily!$A500),COT!$B:$B,WEEKNUM(daily!$A500))</f>
        <v>37717</v>
      </c>
      <c r="P500">
        <f>SUMIFS(COT!G:G,COT!$A:$A,YEAR(daily!$A500),COT!$B:$B,WEEKNUM(daily!$A500))</f>
        <v>40021</v>
      </c>
      <c r="Q500">
        <f>SUMIFS(COT!H:H,COT!$A:$A,YEAR(daily!$A500),COT!$B:$B,WEEKNUM(daily!$A500))</f>
        <v>61302</v>
      </c>
      <c r="R500">
        <f>SUMIFS(COT!I:I,COT!$A:$A,YEAR(daily!$A500),COT!$B:$B,WEEKNUM(daily!$A500))</f>
        <v>317919</v>
      </c>
      <c r="S500">
        <f>SUMIFS(COT!J:J,COT!$A:$A,YEAR(daily!$A500),COT!$B:$B,WEEKNUM(daily!$A500))</f>
        <v>308421</v>
      </c>
      <c r="T500">
        <f>SUMIFS(COT!K:K,COT!$A:$A,YEAR(daily!$A500),COT!$B:$B,WEEKNUM(daily!$A500))</f>
        <v>36620</v>
      </c>
      <c r="U500">
        <f>SUMIFS(COT!L:L,COT!$A:$A,YEAR(daily!$A500),COT!$B:$B,WEEKNUM(daily!$A500))</f>
        <v>43814</v>
      </c>
      <c r="V500">
        <f>SUMIFS(COT!M:M,COT!$A:$A,YEAR(daily!$A500),COT!$B:$B,WEEKNUM(daily!$A500))</f>
        <v>38</v>
      </c>
      <c r="W500">
        <f>SUMIFS(COT!N:N,COT!$A:$A,YEAR(daily!$A500),COT!$B:$B,WEEKNUM(daily!$A500))</f>
        <v>32</v>
      </c>
      <c r="X500">
        <f>SUMIFS(COT!O:O,COT!$A:$A,YEAR(daily!$A500),COT!$B:$B,WEEKNUM(daily!$A500))</f>
        <v>46</v>
      </c>
      <c r="Y500">
        <f>SUMIFS(COT!P:P,COT!$A:$A,YEAR(daily!$A500),COT!$B:$B,WEEKNUM(daily!$A500))</f>
        <v>68</v>
      </c>
      <c r="Z500">
        <f>SUMIFS(COT!Q:Q,COT!$A:$A,YEAR(daily!$A500),COT!$B:$B,WEEKNUM(daily!$A500))</f>
        <v>76</v>
      </c>
      <c r="AA500">
        <f>SUMIFS(Saudi!B:B,Saudi!$A:$A,YEAR(daily!$A500))</f>
        <v>213</v>
      </c>
      <c r="AB500">
        <f>SUMIFS(Saudi!C:C,Saudi!$A:$A,YEAR(daily!$A500))</f>
        <v>255</v>
      </c>
      <c r="AC500">
        <f>SUMIFS(Saudi!F:F,Saudi!$A:$A,YEAR(daily!$A500))</f>
        <v>3215357</v>
      </c>
      <c r="AD500">
        <f>SUMIFS(Saudi!G:G,Saudi!$A:$A,YEAR(daily!$A500))</f>
        <v>26.07833760207501</v>
      </c>
      <c r="AE500">
        <f>SUMIFS(Saudi!H:H,Saudi!$A:$A,YEAR(daily!$A500))</f>
        <v>83851165.357195094</v>
      </c>
      <c r="AF500" s="5">
        <f t="shared" si="14"/>
        <v>3</v>
      </c>
      <c r="AG500" s="5">
        <f t="shared" si="15"/>
        <v>2002</v>
      </c>
    </row>
    <row r="501" spans="1:33">
      <c r="A501" s="3">
        <v>37319</v>
      </c>
      <c r="B501" s="1">
        <v>121859</v>
      </c>
      <c r="C501" s="1">
        <v>50116</v>
      </c>
      <c r="D501" s="1">
        <v>23855</v>
      </c>
      <c r="E501" s="1">
        <v>22.45</v>
      </c>
      <c r="F501" s="1">
        <v>22.75</v>
      </c>
      <c r="G501" s="1">
        <v>22.68</v>
      </c>
      <c r="H501" s="2">
        <v>48.1</v>
      </c>
      <c r="I501" s="2">
        <v>25.5</v>
      </c>
      <c r="J501" s="2">
        <v>76.8</v>
      </c>
      <c r="K501" s="2">
        <v>78.599999999999994</v>
      </c>
      <c r="L501">
        <f>SUMIFS(US!B:B,US!$D:$D,YEAR(daily!$A501),US!$E:$E,MONTH(daily!$A501))</f>
        <v>9118</v>
      </c>
      <c r="M501">
        <f>SUMIFS(US!C:C,US!$D:$D,YEAR(daily!$A501),US!$E:$E,MONTH(daily!$A501))</f>
        <v>19676</v>
      </c>
      <c r="N501">
        <f>SUMIFS(COT!E:E,COT!$A:$A,YEAR(daily!$A501),COT!$B:$B,WEEKNUM(daily!$A501))</f>
        <v>478948</v>
      </c>
      <c r="O501">
        <f>SUMIFS(COT!F:F,COT!$A:$A,YEAR(daily!$A501),COT!$B:$B,WEEKNUM(daily!$A501))</f>
        <v>46762</v>
      </c>
      <c r="P501">
        <f>SUMIFS(COT!G:G,COT!$A:$A,YEAR(daily!$A501),COT!$B:$B,WEEKNUM(daily!$A501))</f>
        <v>29420</v>
      </c>
      <c r="Q501">
        <f>SUMIFS(COT!H:H,COT!$A:$A,YEAR(daily!$A501),COT!$B:$B,WEEKNUM(daily!$A501))</f>
        <v>62046</v>
      </c>
      <c r="R501">
        <f>SUMIFS(COT!I:I,COT!$A:$A,YEAR(daily!$A501),COT!$B:$B,WEEKNUM(daily!$A501))</f>
        <v>326551</v>
      </c>
      <c r="S501">
        <f>SUMIFS(COT!J:J,COT!$A:$A,YEAR(daily!$A501),COT!$B:$B,WEEKNUM(daily!$A501))</f>
        <v>344819</v>
      </c>
      <c r="T501">
        <f>SUMIFS(COT!K:K,COT!$A:$A,YEAR(daily!$A501),COT!$B:$B,WEEKNUM(daily!$A501))</f>
        <v>43589</v>
      </c>
      <c r="U501">
        <f>SUMIFS(COT!L:L,COT!$A:$A,YEAR(daily!$A501),COT!$B:$B,WEEKNUM(daily!$A501))</f>
        <v>42663</v>
      </c>
      <c r="V501">
        <f>SUMIFS(COT!M:M,COT!$A:$A,YEAR(daily!$A501),COT!$B:$B,WEEKNUM(daily!$A501))</f>
        <v>43</v>
      </c>
      <c r="W501">
        <f>SUMIFS(COT!N:N,COT!$A:$A,YEAR(daily!$A501),COT!$B:$B,WEEKNUM(daily!$A501))</f>
        <v>33</v>
      </c>
      <c r="X501">
        <f>SUMIFS(COT!O:O,COT!$A:$A,YEAR(daily!$A501),COT!$B:$B,WEEKNUM(daily!$A501))</f>
        <v>47</v>
      </c>
      <c r="Y501">
        <f>SUMIFS(COT!P:P,COT!$A:$A,YEAR(daily!$A501),COT!$B:$B,WEEKNUM(daily!$A501))</f>
        <v>71</v>
      </c>
      <c r="Z501">
        <f>SUMIFS(COT!Q:Q,COT!$A:$A,YEAR(daily!$A501),COT!$B:$B,WEEKNUM(daily!$A501))</f>
        <v>76</v>
      </c>
      <c r="AA501">
        <f>SUMIFS(Saudi!B:B,Saudi!$A:$A,YEAR(daily!$A501))</f>
        <v>213</v>
      </c>
      <c r="AB501">
        <f>SUMIFS(Saudi!C:C,Saudi!$A:$A,YEAR(daily!$A501))</f>
        <v>255</v>
      </c>
      <c r="AC501">
        <f>SUMIFS(Saudi!F:F,Saudi!$A:$A,YEAR(daily!$A501))</f>
        <v>3215357</v>
      </c>
      <c r="AD501">
        <f>SUMIFS(Saudi!G:G,Saudi!$A:$A,YEAR(daily!$A501))</f>
        <v>26.07833760207501</v>
      </c>
      <c r="AE501">
        <f>SUMIFS(Saudi!H:H,Saudi!$A:$A,YEAR(daily!$A501))</f>
        <v>83851165.357195094</v>
      </c>
      <c r="AF501" s="5">
        <f t="shared" si="14"/>
        <v>3</v>
      </c>
      <c r="AG501" s="5">
        <f t="shared" si="15"/>
        <v>2002</v>
      </c>
    </row>
    <row r="502" spans="1:33">
      <c r="A502" s="3">
        <v>37320</v>
      </c>
      <c r="B502" s="1">
        <v>122050</v>
      </c>
      <c r="C502" s="1">
        <v>53367</v>
      </c>
      <c r="D502" s="1">
        <v>25031</v>
      </c>
      <c r="E502" s="1">
        <v>23.17</v>
      </c>
      <c r="F502" s="1">
        <v>23.49</v>
      </c>
      <c r="G502" s="1">
        <v>23.39</v>
      </c>
      <c r="H502" s="2">
        <v>48.1</v>
      </c>
      <c r="I502" s="2">
        <v>25.5</v>
      </c>
      <c r="J502" s="2">
        <v>76.8</v>
      </c>
      <c r="K502" s="2">
        <v>78.599999999999994</v>
      </c>
      <c r="L502">
        <f>SUMIFS(US!B:B,US!$D:$D,YEAR(daily!$A502),US!$E:$E,MONTH(daily!$A502))</f>
        <v>9118</v>
      </c>
      <c r="M502">
        <f>SUMIFS(US!C:C,US!$D:$D,YEAR(daily!$A502),US!$E:$E,MONTH(daily!$A502))</f>
        <v>19676</v>
      </c>
      <c r="N502">
        <f>SUMIFS(COT!E:E,COT!$A:$A,YEAR(daily!$A502),COT!$B:$B,WEEKNUM(daily!$A502))</f>
        <v>478948</v>
      </c>
      <c r="O502">
        <f>SUMIFS(COT!F:F,COT!$A:$A,YEAR(daily!$A502),COT!$B:$B,WEEKNUM(daily!$A502))</f>
        <v>46762</v>
      </c>
      <c r="P502">
        <f>SUMIFS(COT!G:G,COT!$A:$A,YEAR(daily!$A502),COT!$B:$B,WEEKNUM(daily!$A502))</f>
        <v>29420</v>
      </c>
      <c r="Q502">
        <f>SUMIFS(COT!H:H,COT!$A:$A,YEAR(daily!$A502),COT!$B:$B,WEEKNUM(daily!$A502))</f>
        <v>62046</v>
      </c>
      <c r="R502">
        <f>SUMIFS(COT!I:I,COT!$A:$A,YEAR(daily!$A502),COT!$B:$B,WEEKNUM(daily!$A502))</f>
        <v>326551</v>
      </c>
      <c r="S502">
        <f>SUMIFS(COT!J:J,COT!$A:$A,YEAR(daily!$A502),COT!$B:$B,WEEKNUM(daily!$A502))</f>
        <v>344819</v>
      </c>
      <c r="T502">
        <f>SUMIFS(COT!K:K,COT!$A:$A,YEAR(daily!$A502),COT!$B:$B,WEEKNUM(daily!$A502))</f>
        <v>43589</v>
      </c>
      <c r="U502">
        <f>SUMIFS(COT!L:L,COT!$A:$A,YEAR(daily!$A502),COT!$B:$B,WEEKNUM(daily!$A502))</f>
        <v>42663</v>
      </c>
      <c r="V502">
        <f>SUMIFS(COT!M:M,COT!$A:$A,YEAR(daily!$A502),COT!$B:$B,WEEKNUM(daily!$A502))</f>
        <v>43</v>
      </c>
      <c r="W502">
        <f>SUMIFS(COT!N:N,COT!$A:$A,YEAR(daily!$A502),COT!$B:$B,WEEKNUM(daily!$A502))</f>
        <v>33</v>
      </c>
      <c r="X502">
        <f>SUMIFS(COT!O:O,COT!$A:$A,YEAR(daily!$A502),COT!$B:$B,WEEKNUM(daily!$A502))</f>
        <v>47</v>
      </c>
      <c r="Y502">
        <f>SUMIFS(COT!P:P,COT!$A:$A,YEAR(daily!$A502),COT!$B:$B,WEEKNUM(daily!$A502))</f>
        <v>71</v>
      </c>
      <c r="Z502">
        <f>SUMIFS(COT!Q:Q,COT!$A:$A,YEAR(daily!$A502),COT!$B:$B,WEEKNUM(daily!$A502))</f>
        <v>76</v>
      </c>
      <c r="AA502">
        <f>SUMIFS(Saudi!B:B,Saudi!$A:$A,YEAR(daily!$A502))</f>
        <v>213</v>
      </c>
      <c r="AB502">
        <f>SUMIFS(Saudi!C:C,Saudi!$A:$A,YEAR(daily!$A502))</f>
        <v>255</v>
      </c>
      <c r="AC502">
        <f>SUMIFS(Saudi!F:F,Saudi!$A:$A,YEAR(daily!$A502))</f>
        <v>3215357</v>
      </c>
      <c r="AD502">
        <f>SUMIFS(Saudi!G:G,Saudi!$A:$A,YEAR(daily!$A502))</f>
        <v>26.07833760207501</v>
      </c>
      <c r="AE502">
        <f>SUMIFS(Saudi!H:H,Saudi!$A:$A,YEAR(daily!$A502))</f>
        <v>83851165.357195094</v>
      </c>
      <c r="AF502" s="5">
        <f t="shared" si="14"/>
        <v>3</v>
      </c>
      <c r="AG502" s="5">
        <f t="shared" si="15"/>
        <v>2002</v>
      </c>
    </row>
    <row r="503" spans="1:33">
      <c r="A503" s="3">
        <v>37321</v>
      </c>
      <c r="B503" s="1">
        <v>115775</v>
      </c>
      <c r="C503" s="1">
        <v>55807</v>
      </c>
      <c r="D503" s="1">
        <v>25986</v>
      </c>
      <c r="E503" s="1">
        <v>23.15</v>
      </c>
      <c r="F503" s="1">
        <v>23.51</v>
      </c>
      <c r="G503" s="1">
        <v>23.43</v>
      </c>
      <c r="H503" s="2">
        <v>48.1</v>
      </c>
      <c r="I503" s="2">
        <v>25.5</v>
      </c>
      <c r="J503" s="2">
        <v>76.8</v>
      </c>
      <c r="K503" s="2">
        <v>78.599999999999994</v>
      </c>
      <c r="L503">
        <f>SUMIFS(US!B:B,US!$D:$D,YEAR(daily!$A503),US!$E:$E,MONTH(daily!$A503))</f>
        <v>9118</v>
      </c>
      <c r="M503">
        <f>SUMIFS(US!C:C,US!$D:$D,YEAR(daily!$A503),US!$E:$E,MONTH(daily!$A503))</f>
        <v>19676</v>
      </c>
      <c r="N503">
        <f>SUMIFS(COT!E:E,COT!$A:$A,YEAR(daily!$A503),COT!$B:$B,WEEKNUM(daily!$A503))</f>
        <v>478948</v>
      </c>
      <c r="O503">
        <f>SUMIFS(COT!F:F,COT!$A:$A,YEAR(daily!$A503),COT!$B:$B,WEEKNUM(daily!$A503))</f>
        <v>46762</v>
      </c>
      <c r="P503">
        <f>SUMIFS(COT!G:G,COT!$A:$A,YEAR(daily!$A503),COT!$B:$B,WEEKNUM(daily!$A503))</f>
        <v>29420</v>
      </c>
      <c r="Q503">
        <f>SUMIFS(COT!H:H,COT!$A:$A,YEAR(daily!$A503),COT!$B:$B,WEEKNUM(daily!$A503))</f>
        <v>62046</v>
      </c>
      <c r="R503">
        <f>SUMIFS(COT!I:I,COT!$A:$A,YEAR(daily!$A503),COT!$B:$B,WEEKNUM(daily!$A503))</f>
        <v>326551</v>
      </c>
      <c r="S503">
        <f>SUMIFS(COT!J:J,COT!$A:$A,YEAR(daily!$A503),COT!$B:$B,WEEKNUM(daily!$A503))</f>
        <v>344819</v>
      </c>
      <c r="T503">
        <f>SUMIFS(COT!K:K,COT!$A:$A,YEAR(daily!$A503),COT!$B:$B,WEEKNUM(daily!$A503))</f>
        <v>43589</v>
      </c>
      <c r="U503">
        <f>SUMIFS(COT!L:L,COT!$A:$A,YEAR(daily!$A503),COT!$B:$B,WEEKNUM(daily!$A503))</f>
        <v>42663</v>
      </c>
      <c r="V503">
        <f>SUMIFS(COT!M:M,COT!$A:$A,YEAR(daily!$A503),COT!$B:$B,WEEKNUM(daily!$A503))</f>
        <v>43</v>
      </c>
      <c r="W503">
        <f>SUMIFS(COT!N:N,COT!$A:$A,YEAR(daily!$A503),COT!$B:$B,WEEKNUM(daily!$A503))</f>
        <v>33</v>
      </c>
      <c r="X503">
        <f>SUMIFS(COT!O:O,COT!$A:$A,YEAR(daily!$A503),COT!$B:$B,WEEKNUM(daily!$A503))</f>
        <v>47</v>
      </c>
      <c r="Y503">
        <f>SUMIFS(COT!P:P,COT!$A:$A,YEAR(daily!$A503),COT!$B:$B,WEEKNUM(daily!$A503))</f>
        <v>71</v>
      </c>
      <c r="Z503">
        <f>SUMIFS(COT!Q:Q,COT!$A:$A,YEAR(daily!$A503),COT!$B:$B,WEEKNUM(daily!$A503))</f>
        <v>76</v>
      </c>
      <c r="AA503">
        <f>SUMIFS(Saudi!B:B,Saudi!$A:$A,YEAR(daily!$A503))</f>
        <v>213</v>
      </c>
      <c r="AB503">
        <f>SUMIFS(Saudi!C:C,Saudi!$A:$A,YEAR(daily!$A503))</f>
        <v>255</v>
      </c>
      <c r="AC503">
        <f>SUMIFS(Saudi!F:F,Saudi!$A:$A,YEAR(daily!$A503))</f>
        <v>3215357</v>
      </c>
      <c r="AD503">
        <f>SUMIFS(Saudi!G:G,Saudi!$A:$A,YEAR(daily!$A503))</f>
        <v>26.07833760207501</v>
      </c>
      <c r="AE503">
        <f>SUMIFS(Saudi!H:H,Saudi!$A:$A,YEAR(daily!$A503))</f>
        <v>83851165.357195094</v>
      </c>
      <c r="AF503" s="5">
        <f t="shared" si="14"/>
        <v>3</v>
      </c>
      <c r="AG503" s="5">
        <f t="shared" si="15"/>
        <v>2002</v>
      </c>
    </row>
    <row r="504" spans="1:33">
      <c r="A504" s="3">
        <v>37322</v>
      </c>
      <c r="B504" s="1">
        <v>110754</v>
      </c>
      <c r="C504" s="1">
        <v>60773</v>
      </c>
      <c r="D504" s="1">
        <v>28906</v>
      </c>
      <c r="E504" s="1">
        <v>23.71</v>
      </c>
      <c r="F504" s="1">
        <v>24.04</v>
      </c>
      <c r="G504" s="1">
        <v>23.95</v>
      </c>
      <c r="H504" s="2">
        <v>48.1</v>
      </c>
      <c r="I504" s="2">
        <v>25.5</v>
      </c>
      <c r="J504" s="2">
        <v>76.8</v>
      </c>
      <c r="K504" s="2">
        <v>78.599999999999994</v>
      </c>
      <c r="L504">
        <f>SUMIFS(US!B:B,US!$D:$D,YEAR(daily!$A504),US!$E:$E,MONTH(daily!$A504))</f>
        <v>9118</v>
      </c>
      <c r="M504">
        <f>SUMIFS(US!C:C,US!$D:$D,YEAR(daily!$A504),US!$E:$E,MONTH(daily!$A504))</f>
        <v>19676</v>
      </c>
      <c r="N504">
        <f>SUMIFS(COT!E:E,COT!$A:$A,YEAR(daily!$A504),COT!$B:$B,WEEKNUM(daily!$A504))</f>
        <v>478948</v>
      </c>
      <c r="O504">
        <f>SUMIFS(COT!F:F,COT!$A:$A,YEAR(daily!$A504),COT!$B:$B,WEEKNUM(daily!$A504))</f>
        <v>46762</v>
      </c>
      <c r="P504">
        <f>SUMIFS(COT!G:G,COT!$A:$A,YEAR(daily!$A504),COT!$B:$B,WEEKNUM(daily!$A504))</f>
        <v>29420</v>
      </c>
      <c r="Q504">
        <f>SUMIFS(COT!H:H,COT!$A:$A,YEAR(daily!$A504),COT!$B:$B,WEEKNUM(daily!$A504))</f>
        <v>62046</v>
      </c>
      <c r="R504">
        <f>SUMIFS(COT!I:I,COT!$A:$A,YEAR(daily!$A504),COT!$B:$B,WEEKNUM(daily!$A504))</f>
        <v>326551</v>
      </c>
      <c r="S504">
        <f>SUMIFS(COT!J:J,COT!$A:$A,YEAR(daily!$A504),COT!$B:$B,WEEKNUM(daily!$A504))</f>
        <v>344819</v>
      </c>
      <c r="T504">
        <f>SUMIFS(COT!K:K,COT!$A:$A,YEAR(daily!$A504),COT!$B:$B,WEEKNUM(daily!$A504))</f>
        <v>43589</v>
      </c>
      <c r="U504">
        <f>SUMIFS(COT!L:L,COT!$A:$A,YEAR(daily!$A504),COT!$B:$B,WEEKNUM(daily!$A504))</f>
        <v>42663</v>
      </c>
      <c r="V504">
        <f>SUMIFS(COT!M:M,COT!$A:$A,YEAR(daily!$A504),COT!$B:$B,WEEKNUM(daily!$A504))</f>
        <v>43</v>
      </c>
      <c r="W504">
        <f>SUMIFS(COT!N:N,COT!$A:$A,YEAR(daily!$A504),COT!$B:$B,WEEKNUM(daily!$A504))</f>
        <v>33</v>
      </c>
      <c r="X504">
        <f>SUMIFS(COT!O:O,COT!$A:$A,YEAR(daily!$A504),COT!$B:$B,WEEKNUM(daily!$A504))</f>
        <v>47</v>
      </c>
      <c r="Y504">
        <f>SUMIFS(COT!P:P,COT!$A:$A,YEAR(daily!$A504),COT!$B:$B,WEEKNUM(daily!$A504))</f>
        <v>71</v>
      </c>
      <c r="Z504">
        <f>SUMIFS(COT!Q:Q,COT!$A:$A,YEAR(daily!$A504),COT!$B:$B,WEEKNUM(daily!$A504))</f>
        <v>76</v>
      </c>
      <c r="AA504">
        <f>SUMIFS(Saudi!B:B,Saudi!$A:$A,YEAR(daily!$A504))</f>
        <v>213</v>
      </c>
      <c r="AB504">
        <f>SUMIFS(Saudi!C:C,Saudi!$A:$A,YEAR(daily!$A504))</f>
        <v>255</v>
      </c>
      <c r="AC504">
        <f>SUMIFS(Saudi!F:F,Saudi!$A:$A,YEAR(daily!$A504))</f>
        <v>3215357</v>
      </c>
      <c r="AD504">
        <f>SUMIFS(Saudi!G:G,Saudi!$A:$A,YEAR(daily!$A504))</f>
        <v>26.07833760207501</v>
      </c>
      <c r="AE504">
        <f>SUMIFS(Saudi!H:H,Saudi!$A:$A,YEAR(daily!$A504))</f>
        <v>83851165.357195094</v>
      </c>
      <c r="AF504" s="5">
        <f t="shared" si="14"/>
        <v>3</v>
      </c>
      <c r="AG504" s="5">
        <f t="shared" si="15"/>
        <v>2002</v>
      </c>
    </row>
    <row r="505" spans="1:33">
      <c r="A505" s="3">
        <v>37323</v>
      </c>
      <c r="B505" s="1">
        <v>105170</v>
      </c>
      <c r="C505" s="1">
        <v>63221</v>
      </c>
      <c r="D505" s="1">
        <v>30240</v>
      </c>
      <c r="E505" s="1">
        <v>23.84</v>
      </c>
      <c r="F505" s="1">
        <v>24.22</v>
      </c>
      <c r="G505" s="1">
        <v>24.16</v>
      </c>
      <c r="H505" s="2">
        <v>48.1</v>
      </c>
      <c r="I505" s="2">
        <v>25.5</v>
      </c>
      <c r="J505" s="2">
        <v>76.8</v>
      </c>
      <c r="K505" s="2">
        <v>78.599999999999994</v>
      </c>
      <c r="L505">
        <f>SUMIFS(US!B:B,US!$D:$D,YEAR(daily!$A505),US!$E:$E,MONTH(daily!$A505))</f>
        <v>9118</v>
      </c>
      <c r="M505">
        <f>SUMIFS(US!C:C,US!$D:$D,YEAR(daily!$A505),US!$E:$E,MONTH(daily!$A505))</f>
        <v>19676</v>
      </c>
      <c r="N505">
        <f>SUMIFS(COT!E:E,COT!$A:$A,YEAR(daily!$A505),COT!$B:$B,WEEKNUM(daily!$A505))</f>
        <v>478948</v>
      </c>
      <c r="O505">
        <f>SUMIFS(COT!F:F,COT!$A:$A,YEAR(daily!$A505),COT!$B:$B,WEEKNUM(daily!$A505))</f>
        <v>46762</v>
      </c>
      <c r="P505">
        <f>SUMIFS(COT!G:G,COT!$A:$A,YEAR(daily!$A505),COT!$B:$B,WEEKNUM(daily!$A505))</f>
        <v>29420</v>
      </c>
      <c r="Q505">
        <f>SUMIFS(COT!H:H,COT!$A:$A,YEAR(daily!$A505),COT!$B:$B,WEEKNUM(daily!$A505))</f>
        <v>62046</v>
      </c>
      <c r="R505">
        <f>SUMIFS(COT!I:I,COT!$A:$A,YEAR(daily!$A505),COT!$B:$B,WEEKNUM(daily!$A505))</f>
        <v>326551</v>
      </c>
      <c r="S505">
        <f>SUMIFS(COT!J:J,COT!$A:$A,YEAR(daily!$A505),COT!$B:$B,WEEKNUM(daily!$A505))</f>
        <v>344819</v>
      </c>
      <c r="T505">
        <f>SUMIFS(COT!K:K,COT!$A:$A,YEAR(daily!$A505),COT!$B:$B,WEEKNUM(daily!$A505))</f>
        <v>43589</v>
      </c>
      <c r="U505">
        <f>SUMIFS(COT!L:L,COT!$A:$A,YEAR(daily!$A505),COT!$B:$B,WEEKNUM(daily!$A505))</f>
        <v>42663</v>
      </c>
      <c r="V505">
        <f>SUMIFS(COT!M:M,COT!$A:$A,YEAR(daily!$A505),COT!$B:$B,WEEKNUM(daily!$A505))</f>
        <v>43</v>
      </c>
      <c r="W505">
        <f>SUMIFS(COT!N:N,COT!$A:$A,YEAR(daily!$A505),COT!$B:$B,WEEKNUM(daily!$A505))</f>
        <v>33</v>
      </c>
      <c r="X505">
        <f>SUMIFS(COT!O:O,COT!$A:$A,YEAR(daily!$A505),COT!$B:$B,WEEKNUM(daily!$A505))</f>
        <v>47</v>
      </c>
      <c r="Y505">
        <f>SUMIFS(COT!P:P,COT!$A:$A,YEAR(daily!$A505),COT!$B:$B,WEEKNUM(daily!$A505))</f>
        <v>71</v>
      </c>
      <c r="Z505">
        <f>SUMIFS(COT!Q:Q,COT!$A:$A,YEAR(daily!$A505),COT!$B:$B,WEEKNUM(daily!$A505))</f>
        <v>76</v>
      </c>
      <c r="AA505">
        <f>SUMIFS(Saudi!B:B,Saudi!$A:$A,YEAR(daily!$A505))</f>
        <v>213</v>
      </c>
      <c r="AB505">
        <f>SUMIFS(Saudi!C:C,Saudi!$A:$A,YEAR(daily!$A505))</f>
        <v>255</v>
      </c>
      <c r="AC505">
        <f>SUMIFS(Saudi!F:F,Saudi!$A:$A,YEAR(daily!$A505))</f>
        <v>3215357</v>
      </c>
      <c r="AD505">
        <f>SUMIFS(Saudi!G:G,Saudi!$A:$A,YEAR(daily!$A505))</f>
        <v>26.07833760207501</v>
      </c>
      <c r="AE505">
        <f>SUMIFS(Saudi!H:H,Saudi!$A:$A,YEAR(daily!$A505))</f>
        <v>83851165.357195094</v>
      </c>
      <c r="AF505" s="5">
        <f t="shared" si="14"/>
        <v>3</v>
      </c>
      <c r="AG505" s="5">
        <f t="shared" si="15"/>
        <v>2002</v>
      </c>
    </row>
    <row r="506" spans="1:33">
      <c r="A506" s="3">
        <v>37326</v>
      </c>
      <c r="B506" s="1">
        <v>105777</v>
      </c>
      <c r="C506" s="1">
        <v>64590</v>
      </c>
      <c r="D506" s="1">
        <v>34375</v>
      </c>
      <c r="E506" s="1">
        <v>24.31</v>
      </c>
      <c r="F506" s="1">
        <v>24.73</v>
      </c>
      <c r="G506" s="1">
        <v>24.69</v>
      </c>
      <c r="H506" s="2">
        <v>48.1</v>
      </c>
      <c r="I506" s="2">
        <v>25.5</v>
      </c>
      <c r="J506" s="2">
        <v>76.8</v>
      </c>
      <c r="K506" s="2">
        <v>78.599999999999994</v>
      </c>
      <c r="L506">
        <f>SUMIFS(US!B:B,US!$D:$D,YEAR(daily!$A506),US!$E:$E,MONTH(daily!$A506))</f>
        <v>9118</v>
      </c>
      <c r="M506">
        <f>SUMIFS(US!C:C,US!$D:$D,YEAR(daily!$A506),US!$E:$E,MONTH(daily!$A506))</f>
        <v>19676</v>
      </c>
      <c r="N506">
        <f>SUMIFS(COT!E:E,COT!$A:$A,YEAR(daily!$A506),COT!$B:$B,WEEKNUM(daily!$A506))</f>
        <v>507320</v>
      </c>
      <c r="O506">
        <f>SUMIFS(COT!F:F,COT!$A:$A,YEAR(daily!$A506),COT!$B:$B,WEEKNUM(daily!$A506))</f>
        <v>56640</v>
      </c>
      <c r="P506">
        <f>SUMIFS(COT!G:G,COT!$A:$A,YEAR(daily!$A506),COT!$B:$B,WEEKNUM(daily!$A506))</f>
        <v>33668</v>
      </c>
      <c r="Q506">
        <f>SUMIFS(COT!H:H,COT!$A:$A,YEAR(daily!$A506),COT!$B:$B,WEEKNUM(daily!$A506))</f>
        <v>62135</v>
      </c>
      <c r="R506">
        <f>SUMIFS(COT!I:I,COT!$A:$A,YEAR(daily!$A506),COT!$B:$B,WEEKNUM(daily!$A506))</f>
        <v>331395</v>
      </c>
      <c r="S506">
        <f>SUMIFS(COT!J:J,COT!$A:$A,YEAR(daily!$A506),COT!$B:$B,WEEKNUM(daily!$A506))</f>
        <v>366640</v>
      </c>
      <c r="T506">
        <f>SUMIFS(COT!K:K,COT!$A:$A,YEAR(daily!$A506),COT!$B:$B,WEEKNUM(daily!$A506))</f>
        <v>57150</v>
      </c>
      <c r="U506">
        <f>SUMIFS(COT!L:L,COT!$A:$A,YEAR(daily!$A506),COT!$B:$B,WEEKNUM(daily!$A506))</f>
        <v>44877</v>
      </c>
      <c r="V506">
        <f>SUMIFS(COT!M:M,COT!$A:$A,YEAR(daily!$A506),COT!$B:$B,WEEKNUM(daily!$A506))</f>
        <v>41</v>
      </c>
      <c r="W506">
        <f>SUMIFS(COT!N:N,COT!$A:$A,YEAR(daily!$A506),COT!$B:$B,WEEKNUM(daily!$A506))</f>
        <v>32</v>
      </c>
      <c r="X506">
        <f>SUMIFS(COT!O:O,COT!$A:$A,YEAR(daily!$A506),COT!$B:$B,WEEKNUM(daily!$A506))</f>
        <v>41</v>
      </c>
      <c r="Y506">
        <f>SUMIFS(COT!P:P,COT!$A:$A,YEAR(daily!$A506),COT!$B:$B,WEEKNUM(daily!$A506))</f>
        <v>80</v>
      </c>
      <c r="Z506">
        <f>SUMIFS(COT!Q:Q,COT!$A:$A,YEAR(daily!$A506),COT!$B:$B,WEEKNUM(daily!$A506))</f>
        <v>82</v>
      </c>
      <c r="AA506">
        <f>SUMIFS(Saudi!B:B,Saudi!$A:$A,YEAR(daily!$A506))</f>
        <v>213</v>
      </c>
      <c r="AB506">
        <f>SUMIFS(Saudi!C:C,Saudi!$A:$A,YEAR(daily!$A506))</f>
        <v>255</v>
      </c>
      <c r="AC506">
        <f>SUMIFS(Saudi!F:F,Saudi!$A:$A,YEAR(daily!$A506))</f>
        <v>3215357</v>
      </c>
      <c r="AD506">
        <f>SUMIFS(Saudi!G:G,Saudi!$A:$A,YEAR(daily!$A506))</f>
        <v>26.07833760207501</v>
      </c>
      <c r="AE506">
        <f>SUMIFS(Saudi!H:H,Saudi!$A:$A,YEAR(daily!$A506))</f>
        <v>83851165.357195094</v>
      </c>
      <c r="AF506" s="5">
        <f t="shared" si="14"/>
        <v>3</v>
      </c>
      <c r="AG506" s="5">
        <f t="shared" si="15"/>
        <v>2002</v>
      </c>
    </row>
    <row r="507" spans="1:33">
      <c r="A507" s="3">
        <v>37327</v>
      </c>
      <c r="B507" s="1">
        <v>96676</v>
      </c>
      <c r="C507" s="1">
        <v>63847</v>
      </c>
      <c r="D507" s="1">
        <v>35243</v>
      </c>
      <c r="E507" s="1">
        <v>24.2</v>
      </c>
      <c r="F507" s="1">
        <v>24.63</v>
      </c>
      <c r="G507" s="1">
        <v>24.62</v>
      </c>
      <c r="H507" s="2">
        <v>48.1</v>
      </c>
      <c r="I507" s="2">
        <v>25.5</v>
      </c>
      <c r="J507" s="2">
        <v>76.8</v>
      </c>
      <c r="K507" s="2">
        <v>78.599999999999994</v>
      </c>
      <c r="L507">
        <f>SUMIFS(US!B:B,US!$D:$D,YEAR(daily!$A507),US!$E:$E,MONTH(daily!$A507))</f>
        <v>9118</v>
      </c>
      <c r="M507">
        <f>SUMIFS(US!C:C,US!$D:$D,YEAR(daily!$A507),US!$E:$E,MONTH(daily!$A507))</f>
        <v>19676</v>
      </c>
      <c r="N507">
        <f>SUMIFS(COT!E:E,COT!$A:$A,YEAR(daily!$A507),COT!$B:$B,WEEKNUM(daily!$A507))</f>
        <v>507320</v>
      </c>
      <c r="O507">
        <f>SUMIFS(COT!F:F,COT!$A:$A,YEAR(daily!$A507),COT!$B:$B,WEEKNUM(daily!$A507))</f>
        <v>56640</v>
      </c>
      <c r="P507">
        <f>SUMIFS(COT!G:G,COT!$A:$A,YEAR(daily!$A507),COT!$B:$B,WEEKNUM(daily!$A507))</f>
        <v>33668</v>
      </c>
      <c r="Q507">
        <f>SUMIFS(COT!H:H,COT!$A:$A,YEAR(daily!$A507),COT!$B:$B,WEEKNUM(daily!$A507))</f>
        <v>62135</v>
      </c>
      <c r="R507">
        <f>SUMIFS(COT!I:I,COT!$A:$A,YEAR(daily!$A507),COT!$B:$B,WEEKNUM(daily!$A507))</f>
        <v>331395</v>
      </c>
      <c r="S507">
        <f>SUMIFS(COT!J:J,COT!$A:$A,YEAR(daily!$A507),COT!$B:$B,WEEKNUM(daily!$A507))</f>
        <v>366640</v>
      </c>
      <c r="T507">
        <f>SUMIFS(COT!K:K,COT!$A:$A,YEAR(daily!$A507),COT!$B:$B,WEEKNUM(daily!$A507))</f>
        <v>57150</v>
      </c>
      <c r="U507">
        <f>SUMIFS(COT!L:L,COT!$A:$A,YEAR(daily!$A507),COT!$B:$B,WEEKNUM(daily!$A507))</f>
        <v>44877</v>
      </c>
      <c r="V507">
        <f>SUMIFS(COT!M:M,COT!$A:$A,YEAR(daily!$A507),COT!$B:$B,WEEKNUM(daily!$A507))</f>
        <v>41</v>
      </c>
      <c r="W507">
        <f>SUMIFS(COT!N:N,COT!$A:$A,YEAR(daily!$A507),COT!$B:$B,WEEKNUM(daily!$A507))</f>
        <v>32</v>
      </c>
      <c r="X507">
        <f>SUMIFS(COT!O:O,COT!$A:$A,YEAR(daily!$A507),COT!$B:$B,WEEKNUM(daily!$A507))</f>
        <v>41</v>
      </c>
      <c r="Y507">
        <f>SUMIFS(COT!P:P,COT!$A:$A,YEAR(daily!$A507),COT!$B:$B,WEEKNUM(daily!$A507))</f>
        <v>80</v>
      </c>
      <c r="Z507">
        <f>SUMIFS(COT!Q:Q,COT!$A:$A,YEAR(daily!$A507),COT!$B:$B,WEEKNUM(daily!$A507))</f>
        <v>82</v>
      </c>
      <c r="AA507">
        <f>SUMIFS(Saudi!B:B,Saudi!$A:$A,YEAR(daily!$A507))</f>
        <v>213</v>
      </c>
      <c r="AB507">
        <f>SUMIFS(Saudi!C:C,Saudi!$A:$A,YEAR(daily!$A507))</f>
        <v>255</v>
      </c>
      <c r="AC507">
        <f>SUMIFS(Saudi!F:F,Saudi!$A:$A,YEAR(daily!$A507))</f>
        <v>3215357</v>
      </c>
      <c r="AD507">
        <f>SUMIFS(Saudi!G:G,Saudi!$A:$A,YEAR(daily!$A507))</f>
        <v>26.07833760207501</v>
      </c>
      <c r="AE507">
        <f>SUMIFS(Saudi!H:H,Saudi!$A:$A,YEAR(daily!$A507))</f>
        <v>83851165.357195094</v>
      </c>
      <c r="AF507" s="5">
        <f t="shared" si="14"/>
        <v>3</v>
      </c>
      <c r="AG507" s="5">
        <f t="shared" si="15"/>
        <v>2002</v>
      </c>
    </row>
    <row r="508" spans="1:33">
      <c r="A508" s="3">
        <v>37328</v>
      </c>
      <c r="B508" s="1">
        <v>85525</v>
      </c>
      <c r="C508" s="1">
        <v>66233</v>
      </c>
      <c r="D508" s="1">
        <v>37084</v>
      </c>
      <c r="E508" s="1">
        <v>24.16</v>
      </c>
      <c r="F508" s="1">
        <v>24.62</v>
      </c>
      <c r="G508" s="1">
        <v>24.6</v>
      </c>
      <c r="H508" s="2">
        <v>48.1</v>
      </c>
      <c r="I508" s="2">
        <v>25.5</v>
      </c>
      <c r="J508" s="2">
        <v>76.8</v>
      </c>
      <c r="K508" s="2">
        <v>78.599999999999994</v>
      </c>
      <c r="L508">
        <f>SUMIFS(US!B:B,US!$D:$D,YEAR(daily!$A508),US!$E:$E,MONTH(daily!$A508))</f>
        <v>9118</v>
      </c>
      <c r="M508">
        <f>SUMIFS(US!C:C,US!$D:$D,YEAR(daily!$A508),US!$E:$E,MONTH(daily!$A508))</f>
        <v>19676</v>
      </c>
      <c r="N508">
        <f>SUMIFS(COT!E:E,COT!$A:$A,YEAR(daily!$A508),COT!$B:$B,WEEKNUM(daily!$A508))</f>
        <v>507320</v>
      </c>
      <c r="O508">
        <f>SUMIFS(COT!F:F,COT!$A:$A,YEAR(daily!$A508),COT!$B:$B,WEEKNUM(daily!$A508))</f>
        <v>56640</v>
      </c>
      <c r="P508">
        <f>SUMIFS(COT!G:G,COT!$A:$A,YEAR(daily!$A508),COT!$B:$B,WEEKNUM(daily!$A508))</f>
        <v>33668</v>
      </c>
      <c r="Q508">
        <f>SUMIFS(COT!H:H,COT!$A:$A,YEAR(daily!$A508),COT!$B:$B,WEEKNUM(daily!$A508))</f>
        <v>62135</v>
      </c>
      <c r="R508">
        <f>SUMIFS(COT!I:I,COT!$A:$A,YEAR(daily!$A508),COT!$B:$B,WEEKNUM(daily!$A508))</f>
        <v>331395</v>
      </c>
      <c r="S508">
        <f>SUMIFS(COT!J:J,COT!$A:$A,YEAR(daily!$A508),COT!$B:$B,WEEKNUM(daily!$A508))</f>
        <v>366640</v>
      </c>
      <c r="T508">
        <f>SUMIFS(COT!K:K,COT!$A:$A,YEAR(daily!$A508),COT!$B:$B,WEEKNUM(daily!$A508))</f>
        <v>57150</v>
      </c>
      <c r="U508">
        <f>SUMIFS(COT!L:L,COT!$A:$A,YEAR(daily!$A508),COT!$B:$B,WEEKNUM(daily!$A508))</f>
        <v>44877</v>
      </c>
      <c r="V508">
        <f>SUMIFS(COT!M:M,COT!$A:$A,YEAR(daily!$A508),COT!$B:$B,WEEKNUM(daily!$A508))</f>
        <v>41</v>
      </c>
      <c r="W508">
        <f>SUMIFS(COT!N:N,COT!$A:$A,YEAR(daily!$A508),COT!$B:$B,WEEKNUM(daily!$A508))</f>
        <v>32</v>
      </c>
      <c r="X508">
        <f>SUMIFS(COT!O:O,COT!$A:$A,YEAR(daily!$A508),COT!$B:$B,WEEKNUM(daily!$A508))</f>
        <v>41</v>
      </c>
      <c r="Y508">
        <f>SUMIFS(COT!P:P,COT!$A:$A,YEAR(daily!$A508),COT!$B:$B,WEEKNUM(daily!$A508))</f>
        <v>80</v>
      </c>
      <c r="Z508">
        <f>SUMIFS(COT!Q:Q,COT!$A:$A,YEAR(daily!$A508),COT!$B:$B,WEEKNUM(daily!$A508))</f>
        <v>82</v>
      </c>
      <c r="AA508">
        <f>SUMIFS(Saudi!B:B,Saudi!$A:$A,YEAR(daily!$A508))</f>
        <v>213</v>
      </c>
      <c r="AB508">
        <f>SUMIFS(Saudi!C:C,Saudi!$A:$A,YEAR(daily!$A508))</f>
        <v>255</v>
      </c>
      <c r="AC508">
        <f>SUMIFS(Saudi!F:F,Saudi!$A:$A,YEAR(daily!$A508))</f>
        <v>3215357</v>
      </c>
      <c r="AD508">
        <f>SUMIFS(Saudi!G:G,Saudi!$A:$A,YEAR(daily!$A508))</f>
        <v>26.07833760207501</v>
      </c>
      <c r="AE508">
        <f>SUMIFS(Saudi!H:H,Saudi!$A:$A,YEAR(daily!$A508))</f>
        <v>83851165.357195094</v>
      </c>
      <c r="AF508" s="5">
        <f t="shared" si="14"/>
        <v>3</v>
      </c>
      <c r="AG508" s="5">
        <f t="shared" si="15"/>
        <v>2002</v>
      </c>
    </row>
    <row r="509" spans="1:33">
      <c r="A509" s="3">
        <v>37329</v>
      </c>
      <c r="B509" s="1">
        <v>78419</v>
      </c>
      <c r="C509" s="1">
        <v>66026</v>
      </c>
      <c r="D509" s="1">
        <v>38512</v>
      </c>
      <c r="E509" s="1">
        <v>24.56</v>
      </c>
      <c r="F509" s="1">
        <v>24.93</v>
      </c>
      <c r="G509" s="1">
        <v>24.82</v>
      </c>
      <c r="H509" s="2">
        <v>48.1</v>
      </c>
      <c r="I509" s="2">
        <v>25.5</v>
      </c>
      <c r="J509" s="2">
        <v>76.8</v>
      </c>
      <c r="K509" s="2">
        <v>78.599999999999994</v>
      </c>
      <c r="L509">
        <f>SUMIFS(US!B:B,US!$D:$D,YEAR(daily!$A509),US!$E:$E,MONTH(daily!$A509))</f>
        <v>9118</v>
      </c>
      <c r="M509">
        <f>SUMIFS(US!C:C,US!$D:$D,YEAR(daily!$A509),US!$E:$E,MONTH(daily!$A509))</f>
        <v>19676</v>
      </c>
      <c r="N509">
        <f>SUMIFS(COT!E:E,COT!$A:$A,YEAR(daily!$A509),COT!$B:$B,WEEKNUM(daily!$A509))</f>
        <v>507320</v>
      </c>
      <c r="O509">
        <f>SUMIFS(COT!F:F,COT!$A:$A,YEAR(daily!$A509),COT!$B:$B,WEEKNUM(daily!$A509))</f>
        <v>56640</v>
      </c>
      <c r="P509">
        <f>SUMIFS(COT!G:G,COT!$A:$A,YEAR(daily!$A509),COT!$B:$B,WEEKNUM(daily!$A509))</f>
        <v>33668</v>
      </c>
      <c r="Q509">
        <f>SUMIFS(COT!H:H,COT!$A:$A,YEAR(daily!$A509),COT!$B:$B,WEEKNUM(daily!$A509))</f>
        <v>62135</v>
      </c>
      <c r="R509">
        <f>SUMIFS(COT!I:I,COT!$A:$A,YEAR(daily!$A509),COT!$B:$B,WEEKNUM(daily!$A509))</f>
        <v>331395</v>
      </c>
      <c r="S509">
        <f>SUMIFS(COT!J:J,COT!$A:$A,YEAR(daily!$A509),COT!$B:$B,WEEKNUM(daily!$A509))</f>
        <v>366640</v>
      </c>
      <c r="T509">
        <f>SUMIFS(COT!K:K,COT!$A:$A,YEAR(daily!$A509),COT!$B:$B,WEEKNUM(daily!$A509))</f>
        <v>57150</v>
      </c>
      <c r="U509">
        <f>SUMIFS(COT!L:L,COT!$A:$A,YEAR(daily!$A509),COT!$B:$B,WEEKNUM(daily!$A509))</f>
        <v>44877</v>
      </c>
      <c r="V509">
        <f>SUMIFS(COT!M:M,COT!$A:$A,YEAR(daily!$A509),COT!$B:$B,WEEKNUM(daily!$A509))</f>
        <v>41</v>
      </c>
      <c r="W509">
        <f>SUMIFS(COT!N:N,COT!$A:$A,YEAR(daily!$A509),COT!$B:$B,WEEKNUM(daily!$A509))</f>
        <v>32</v>
      </c>
      <c r="X509">
        <f>SUMIFS(COT!O:O,COT!$A:$A,YEAR(daily!$A509),COT!$B:$B,WEEKNUM(daily!$A509))</f>
        <v>41</v>
      </c>
      <c r="Y509">
        <f>SUMIFS(COT!P:P,COT!$A:$A,YEAR(daily!$A509),COT!$B:$B,WEEKNUM(daily!$A509))</f>
        <v>80</v>
      </c>
      <c r="Z509">
        <f>SUMIFS(COT!Q:Q,COT!$A:$A,YEAR(daily!$A509),COT!$B:$B,WEEKNUM(daily!$A509))</f>
        <v>82</v>
      </c>
      <c r="AA509">
        <f>SUMIFS(Saudi!B:B,Saudi!$A:$A,YEAR(daily!$A509))</f>
        <v>213</v>
      </c>
      <c r="AB509">
        <f>SUMIFS(Saudi!C:C,Saudi!$A:$A,YEAR(daily!$A509))</f>
        <v>255</v>
      </c>
      <c r="AC509">
        <f>SUMIFS(Saudi!F:F,Saudi!$A:$A,YEAR(daily!$A509))</f>
        <v>3215357</v>
      </c>
      <c r="AD509">
        <f>SUMIFS(Saudi!G:G,Saudi!$A:$A,YEAR(daily!$A509))</f>
        <v>26.07833760207501</v>
      </c>
      <c r="AE509">
        <f>SUMIFS(Saudi!H:H,Saudi!$A:$A,YEAR(daily!$A509))</f>
        <v>83851165.357195094</v>
      </c>
      <c r="AF509" s="5">
        <f t="shared" si="14"/>
        <v>3</v>
      </c>
      <c r="AG509" s="5">
        <f t="shared" si="15"/>
        <v>2002</v>
      </c>
    </row>
    <row r="510" spans="1:33">
      <c r="A510" s="3">
        <v>37330</v>
      </c>
      <c r="B510" s="1">
        <v>74015</v>
      </c>
      <c r="C510" s="1">
        <v>68153</v>
      </c>
      <c r="D510" s="1">
        <v>40268</v>
      </c>
      <c r="E510" s="1">
        <v>24.51</v>
      </c>
      <c r="F510" s="1">
        <v>24.92</v>
      </c>
      <c r="G510" s="1">
        <v>24.81</v>
      </c>
      <c r="H510" s="2">
        <v>48.1</v>
      </c>
      <c r="I510" s="2">
        <v>25.5</v>
      </c>
      <c r="J510" s="2">
        <v>76.8</v>
      </c>
      <c r="K510" s="2">
        <v>78.599999999999994</v>
      </c>
      <c r="L510">
        <f>SUMIFS(US!B:B,US!$D:$D,YEAR(daily!$A510),US!$E:$E,MONTH(daily!$A510))</f>
        <v>9118</v>
      </c>
      <c r="M510">
        <f>SUMIFS(US!C:C,US!$D:$D,YEAR(daily!$A510),US!$E:$E,MONTH(daily!$A510))</f>
        <v>19676</v>
      </c>
      <c r="N510">
        <f>SUMIFS(COT!E:E,COT!$A:$A,YEAR(daily!$A510),COT!$B:$B,WEEKNUM(daily!$A510))</f>
        <v>507320</v>
      </c>
      <c r="O510">
        <f>SUMIFS(COT!F:F,COT!$A:$A,YEAR(daily!$A510),COT!$B:$B,WEEKNUM(daily!$A510))</f>
        <v>56640</v>
      </c>
      <c r="P510">
        <f>SUMIFS(COT!G:G,COT!$A:$A,YEAR(daily!$A510),COT!$B:$B,WEEKNUM(daily!$A510))</f>
        <v>33668</v>
      </c>
      <c r="Q510">
        <f>SUMIFS(COT!H:H,COT!$A:$A,YEAR(daily!$A510),COT!$B:$B,WEEKNUM(daily!$A510))</f>
        <v>62135</v>
      </c>
      <c r="R510">
        <f>SUMIFS(COT!I:I,COT!$A:$A,YEAR(daily!$A510),COT!$B:$B,WEEKNUM(daily!$A510))</f>
        <v>331395</v>
      </c>
      <c r="S510">
        <f>SUMIFS(COT!J:J,COT!$A:$A,YEAR(daily!$A510),COT!$B:$B,WEEKNUM(daily!$A510))</f>
        <v>366640</v>
      </c>
      <c r="T510">
        <f>SUMIFS(COT!K:K,COT!$A:$A,YEAR(daily!$A510),COT!$B:$B,WEEKNUM(daily!$A510))</f>
        <v>57150</v>
      </c>
      <c r="U510">
        <f>SUMIFS(COT!L:L,COT!$A:$A,YEAR(daily!$A510),COT!$B:$B,WEEKNUM(daily!$A510))</f>
        <v>44877</v>
      </c>
      <c r="V510">
        <f>SUMIFS(COT!M:M,COT!$A:$A,YEAR(daily!$A510),COT!$B:$B,WEEKNUM(daily!$A510))</f>
        <v>41</v>
      </c>
      <c r="W510">
        <f>SUMIFS(COT!N:N,COT!$A:$A,YEAR(daily!$A510),COT!$B:$B,WEEKNUM(daily!$A510))</f>
        <v>32</v>
      </c>
      <c r="X510">
        <f>SUMIFS(COT!O:O,COT!$A:$A,YEAR(daily!$A510),COT!$B:$B,WEEKNUM(daily!$A510))</f>
        <v>41</v>
      </c>
      <c r="Y510">
        <f>SUMIFS(COT!P:P,COT!$A:$A,YEAR(daily!$A510),COT!$B:$B,WEEKNUM(daily!$A510))</f>
        <v>80</v>
      </c>
      <c r="Z510">
        <f>SUMIFS(COT!Q:Q,COT!$A:$A,YEAR(daily!$A510),COT!$B:$B,WEEKNUM(daily!$A510))</f>
        <v>82</v>
      </c>
      <c r="AA510">
        <f>SUMIFS(Saudi!B:B,Saudi!$A:$A,YEAR(daily!$A510))</f>
        <v>213</v>
      </c>
      <c r="AB510">
        <f>SUMIFS(Saudi!C:C,Saudi!$A:$A,YEAR(daily!$A510))</f>
        <v>255</v>
      </c>
      <c r="AC510">
        <f>SUMIFS(Saudi!F:F,Saudi!$A:$A,YEAR(daily!$A510))</f>
        <v>3215357</v>
      </c>
      <c r="AD510">
        <f>SUMIFS(Saudi!G:G,Saudi!$A:$A,YEAR(daily!$A510))</f>
        <v>26.07833760207501</v>
      </c>
      <c r="AE510">
        <f>SUMIFS(Saudi!H:H,Saudi!$A:$A,YEAR(daily!$A510))</f>
        <v>83851165.357195094</v>
      </c>
      <c r="AF510" s="5">
        <f t="shared" si="14"/>
        <v>3</v>
      </c>
      <c r="AG510" s="5">
        <f t="shared" si="15"/>
        <v>2002</v>
      </c>
    </row>
    <row r="511" spans="1:33">
      <c r="A511" s="3">
        <v>37333</v>
      </c>
      <c r="B511" s="1">
        <v>58307</v>
      </c>
      <c r="C511" s="1">
        <v>69164</v>
      </c>
      <c r="D511" s="1">
        <v>40247</v>
      </c>
      <c r="E511" s="1">
        <v>25.11</v>
      </c>
      <c r="F511" s="1">
        <v>25.51</v>
      </c>
      <c r="G511" s="1">
        <v>25.38</v>
      </c>
      <c r="H511" s="2">
        <v>48.1</v>
      </c>
      <c r="I511" s="2">
        <v>25.5</v>
      </c>
      <c r="J511" s="2">
        <v>76.8</v>
      </c>
      <c r="K511" s="2">
        <v>78.599999999999994</v>
      </c>
      <c r="L511">
        <f>SUMIFS(US!B:B,US!$D:$D,YEAR(daily!$A511),US!$E:$E,MONTH(daily!$A511))</f>
        <v>9118</v>
      </c>
      <c r="M511">
        <f>SUMIFS(US!C:C,US!$D:$D,YEAR(daily!$A511),US!$E:$E,MONTH(daily!$A511))</f>
        <v>19676</v>
      </c>
      <c r="N511">
        <f>SUMIFS(COT!E:E,COT!$A:$A,YEAR(daily!$A511),COT!$B:$B,WEEKNUM(daily!$A511))</f>
        <v>506217</v>
      </c>
      <c r="O511">
        <f>SUMIFS(COT!F:F,COT!$A:$A,YEAR(daily!$A511),COT!$B:$B,WEEKNUM(daily!$A511))</f>
        <v>69384</v>
      </c>
      <c r="P511">
        <f>SUMIFS(COT!G:G,COT!$A:$A,YEAR(daily!$A511),COT!$B:$B,WEEKNUM(daily!$A511))</f>
        <v>17160</v>
      </c>
      <c r="Q511">
        <f>SUMIFS(COT!H:H,COT!$A:$A,YEAR(daily!$A511),COT!$B:$B,WEEKNUM(daily!$A511))</f>
        <v>64955</v>
      </c>
      <c r="R511">
        <f>SUMIFS(COT!I:I,COT!$A:$A,YEAR(daily!$A511),COT!$B:$B,WEEKNUM(daily!$A511))</f>
        <v>313359</v>
      </c>
      <c r="S511">
        <f>SUMIFS(COT!J:J,COT!$A:$A,YEAR(daily!$A511),COT!$B:$B,WEEKNUM(daily!$A511))</f>
        <v>378591</v>
      </c>
      <c r="T511">
        <f>SUMIFS(COT!K:K,COT!$A:$A,YEAR(daily!$A511),COT!$B:$B,WEEKNUM(daily!$A511))</f>
        <v>58519</v>
      </c>
      <c r="U511">
        <f>SUMIFS(COT!L:L,COT!$A:$A,YEAR(daily!$A511),COT!$B:$B,WEEKNUM(daily!$A511))</f>
        <v>45511</v>
      </c>
      <c r="V511">
        <f>SUMIFS(COT!M:M,COT!$A:$A,YEAR(daily!$A511),COT!$B:$B,WEEKNUM(daily!$A511))</f>
        <v>49</v>
      </c>
      <c r="W511">
        <f>SUMIFS(COT!N:N,COT!$A:$A,YEAR(daily!$A511),COT!$B:$B,WEEKNUM(daily!$A511))</f>
        <v>24</v>
      </c>
      <c r="X511">
        <f>SUMIFS(COT!O:O,COT!$A:$A,YEAR(daily!$A511),COT!$B:$B,WEEKNUM(daily!$A511))</f>
        <v>37</v>
      </c>
      <c r="Y511">
        <f>SUMIFS(COT!P:P,COT!$A:$A,YEAR(daily!$A511),COT!$B:$B,WEEKNUM(daily!$A511))</f>
        <v>81</v>
      </c>
      <c r="Z511">
        <f>SUMIFS(COT!Q:Q,COT!$A:$A,YEAR(daily!$A511),COT!$B:$B,WEEKNUM(daily!$A511))</f>
        <v>83</v>
      </c>
      <c r="AA511">
        <f>SUMIFS(Saudi!B:B,Saudi!$A:$A,YEAR(daily!$A511))</f>
        <v>213</v>
      </c>
      <c r="AB511">
        <f>SUMIFS(Saudi!C:C,Saudi!$A:$A,YEAR(daily!$A511))</f>
        <v>255</v>
      </c>
      <c r="AC511">
        <f>SUMIFS(Saudi!F:F,Saudi!$A:$A,YEAR(daily!$A511))</f>
        <v>3215357</v>
      </c>
      <c r="AD511">
        <f>SUMIFS(Saudi!G:G,Saudi!$A:$A,YEAR(daily!$A511))</f>
        <v>26.07833760207501</v>
      </c>
      <c r="AE511">
        <f>SUMIFS(Saudi!H:H,Saudi!$A:$A,YEAR(daily!$A511))</f>
        <v>83851165.357195094</v>
      </c>
      <c r="AF511" s="5">
        <f t="shared" si="14"/>
        <v>3</v>
      </c>
      <c r="AG511" s="5">
        <f t="shared" si="15"/>
        <v>2002</v>
      </c>
    </row>
    <row r="512" spans="1:33">
      <c r="A512" s="3">
        <v>37334</v>
      </c>
      <c r="B512" s="1">
        <v>44814</v>
      </c>
      <c r="C512" s="1">
        <v>75314</v>
      </c>
      <c r="D512" s="1">
        <v>41216</v>
      </c>
      <c r="E512" s="1">
        <v>24.88</v>
      </c>
      <c r="F512" s="1">
        <v>25.4</v>
      </c>
      <c r="G512" s="1">
        <v>25.3</v>
      </c>
      <c r="H512" s="2">
        <v>48.1</v>
      </c>
      <c r="I512" s="2">
        <v>25.5</v>
      </c>
      <c r="J512" s="2">
        <v>76.8</v>
      </c>
      <c r="K512" s="2">
        <v>78.599999999999994</v>
      </c>
      <c r="L512">
        <f>SUMIFS(US!B:B,US!$D:$D,YEAR(daily!$A512),US!$E:$E,MONTH(daily!$A512))</f>
        <v>9118</v>
      </c>
      <c r="M512">
        <f>SUMIFS(US!C:C,US!$D:$D,YEAR(daily!$A512),US!$E:$E,MONTH(daily!$A512))</f>
        <v>19676</v>
      </c>
      <c r="N512">
        <f>SUMIFS(COT!E:E,COT!$A:$A,YEAR(daily!$A512),COT!$B:$B,WEEKNUM(daily!$A512))</f>
        <v>506217</v>
      </c>
      <c r="O512">
        <f>SUMIFS(COT!F:F,COT!$A:$A,YEAR(daily!$A512),COT!$B:$B,WEEKNUM(daily!$A512))</f>
        <v>69384</v>
      </c>
      <c r="P512">
        <f>SUMIFS(COT!G:G,COT!$A:$A,YEAR(daily!$A512),COT!$B:$B,WEEKNUM(daily!$A512))</f>
        <v>17160</v>
      </c>
      <c r="Q512">
        <f>SUMIFS(COT!H:H,COT!$A:$A,YEAR(daily!$A512),COT!$B:$B,WEEKNUM(daily!$A512))</f>
        <v>64955</v>
      </c>
      <c r="R512">
        <f>SUMIFS(COT!I:I,COT!$A:$A,YEAR(daily!$A512),COT!$B:$B,WEEKNUM(daily!$A512))</f>
        <v>313359</v>
      </c>
      <c r="S512">
        <f>SUMIFS(COT!J:J,COT!$A:$A,YEAR(daily!$A512),COT!$B:$B,WEEKNUM(daily!$A512))</f>
        <v>378591</v>
      </c>
      <c r="T512">
        <f>SUMIFS(COT!K:K,COT!$A:$A,YEAR(daily!$A512),COT!$B:$B,WEEKNUM(daily!$A512))</f>
        <v>58519</v>
      </c>
      <c r="U512">
        <f>SUMIFS(COT!L:L,COT!$A:$A,YEAR(daily!$A512),COT!$B:$B,WEEKNUM(daily!$A512))</f>
        <v>45511</v>
      </c>
      <c r="V512">
        <f>SUMIFS(COT!M:M,COT!$A:$A,YEAR(daily!$A512),COT!$B:$B,WEEKNUM(daily!$A512))</f>
        <v>49</v>
      </c>
      <c r="W512">
        <f>SUMIFS(COT!N:N,COT!$A:$A,YEAR(daily!$A512),COT!$B:$B,WEEKNUM(daily!$A512))</f>
        <v>24</v>
      </c>
      <c r="X512">
        <f>SUMIFS(COT!O:O,COT!$A:$A,YEAR(daily!$A512),COT!$B:$B,WEEKNUM(daily!$A512))</f>
        <v>37</v>
      </c>
      <c r="Y512">
        <f>SUMIFS(COT!P:P,COT!$A:$A,YEAR(daily!$A512),COT!$B:$B,WEEKNUM(daily!$A512))</f>
        <v>81</v>
      </c>
      <c r="Z512">
        <f>SUMIFS(COT!Q:Q,COT!$A:$A,YEAR(daily!$A512),COT!$B:$B,WEEKNUM(daily!$A512))</f>
        <v>83</v>
      </c>
      <c r="AA512">
        <f>SUMIFS(Saudi!B:B,Saudi!$A:$A,YEAR(daily!$A512))</f>
        <v>213</v>
      </c>
      <c r="AB512">
        <f>SUMIFS(Saudi!C:C,Saudi!$A:$A,YEAR(daily!$A512))</f>
        <v>255</v>
      </c>
      <c r="AC512">
        <f>SUMIFS(Saudi!F:F,Saudi!$A:$A,YEAR(daily!$A512))</f>
        <v>3215357</v>
      </c>
      <c r="AD512">
        <f>SUMIFS(Saudi!G:G,Saudi!$A:$A,YEAR(daily!$A512))</f>
        <v>26.07833760207501</v>
      </c>
      <c r="AE512">
        <f>SUMIFS(Saudi!H:H,Saudi!$A:$A,YEAR(daily!$A512))</f>
        <v>83851165.357195094</v>
      </c>
      <c r="AF512" s="5">
        <f t="shared" si="14"/>
        <v>3</v>
      </c>
      <c r="AG512" s="5">
        <f t="shared" si="15"/>
        <v>2002</v>
      </c>
    </row>
    <row r="513" spans="1:33">
      <c r="A513" s="3">
        <v>37335</v>
      </c>
      <c r="B513" s="1">
        <v>28455</v>
      </c>
      <c r="C513" s="1">
        <v>77695</v>
      </c>
      <c r="D513" s="1">
        <v>39838</v>
      </c>
      <c r="E513" s="1">
        <v>24.9</v>
      </c>
      <c r="F513" s="1">
        <v>25.1</v>
      </c>
      <c r="G513" s="1">
        <v>25.05</v>
      </c>
      <c r="H513" s="2">
        <v>48.1</v>
      </c>
      <c r="I513" s="2">
        <v>25.5</v>
      </c>
      <c r="J513" s="2">
        <v>76.8</v>
      </c>
      <c r="K513" s="2">
        <v>78.599999999999994</v>
      </c>
      <c r="L513">
        <f>SUMIFS(US!B:B,US!$D:$D,YEAR(daily!$A513),US!$E:$E,MONTH(daily!$A513))</f>
        <v>9118</v>
      </c>
      <c r="M513">
        <f>SUMIFS(US!C:C,US!$D:$D,YEAR(daily!$A513),US!$E:$E,MONTH(daily!$A513))</f>
        <v>19676</v>
      </c>
      <c r="N513">
        <f>SUMIFS(COT!E:E,COT!$A:$A,YEAR(daily!$A513),COT!$B:$B,WEEKNUM(daily!$A513))</f>
        <v>506217</v>
      </c>
      <c r="O513">
        <f>SUMIFS(COT!F:F,COT!$A:$A,YEAR(daily!$A513),COT!$B:$B,WEEKNUM(daily!$A513))</f>
        <v>69384</v>
      </c>
      <c r="P513">
        <f>SUMIFS(COT!G:G,COT!$A:$A,YEAR(daily!$A513),COT!$B:$B,WEEKNUM(daily!$A513))</f>
        <v>17160</v>
      </c>
      <c r="Q513">
        <f>SUMIFS(COT!H:H,COT!$A:$A,YEAR(daily!$A513),COT!$B:$B,WEEKNUM(daily!$A513))</f>
        <v>64955</v>
      </c>
      <c r="R513">
        <f>SUMIFS(COT!I:I,COT!$A:$A,YEAR(daily!$A513),COT!$B:$B,WEEKNUM(daily!$A513))</f>
        <v>313359</v>
      </c>
      <c r="S513">
        <f>SUMIFS(COT!J:J,COT!$A:$A,YEAR(daily!$A513),COT!$B:$B,WEEKNUM(daily!$A513))</f>
        <v>378591</v>
      </c>
      <c r="T513">
        <f>SUMIFS(COT!K:K,COT!$A:$A,YEAR(daily!$A513),COT!$B:$B,WEEKNUM(daily!$A513))</f>
        <v>58519</v>
      </c>
      <c r="U513">
        <f>SUMIFS(COT!L:L,COT!$A:$A,YEAR(daily!$A513),COT!$B:$B,WEEKNUM(daily!$A513))</f>
        <v>45511</v>
      </c>
      <c r="V513">
        <f>SUMIFS(COT!M:M,COT!$A:$A,YEAR(daily!$A513),COT!$B:$B,WEEKNUM(daily!$A513))</f>
        <v>49</v>
      </c>
      <c r="W513">
        <f>SUMIFS(COT!N:N,COT!$A:$A,YEAR(daily!$A513),COT!$B:$B,WEEKNUM(daily!$A513))</f>
        <v>24</v>
      </c>
      <c r="X513">
        <f>SUMIFS(COT!O:O,COT!$A:$A,YEAR(daily!$A513),COT!$B:$B,WEEKNUM(daily!$A513))</f>
        <v>37</v>
      </c>
      <c r="Y513">
        <f>SUMIFS(COT!P:P,COT!$A:$A,YEAR(daily!$A513),COT!$B:$B,WEEKNUM(daily!$A513))</f>
        <v>81</v>
      </c>
      <c r="Z513">
        <f>SUMIFS(COT!Q:Q,COT!$A:$A,YEAR(daily!$A513),COT!$B:$B,WEEKNUM(daily!$A513))</f>
        <v>83</v>
      </c>
      <c r="AA513">
        <f>SUMIFS(Saudi!B:B,Saudi!$A:$A,YEAR(daily!$A513))</f>
        <v>213</v>
      </c>
      <c r="AB513">
        <f>SUMIFS(Saudi!C:C,Saudi!$A:$A,YEAR(daily!$A513))</f>
        <v>255</v>
      </c>
      <c r="AC513">
        <f>SUMIFS(Saudi!F:F,Saudi!$A:$A,YEAR(daily!$A513))</f>
        <v>3215357</v>
      </c>
      <c r="AD513">
        <f>SUMIFS(Saudi!G:G,Saudi!$A:$A,YEAR(daily!$A513))</f>
        <v>26.07833760207501</v>
      </c>
      <c r="AE513">
        <f>SUMIFS(Saudi!H:H,Saudi!$A:$A,YEAR(daily!$A513))</f>
        <v>83851165.357195094</v>
      </c>
      <c r="AF513" s="5">
        <f t="shared" si="14"/>
        <v>3</v>
      </c>
      <c r="AG513" s="5">
        <f t="shared" si="15"/>
        <v>2002</v>
      </c>
    </row>
    <row r="514" spans="1:33">
      <c r="A514" s="3">
        <v>37336</v>
      </c>
      <c r="B514" s="1">
        <v>162678</v>
      </c>
      <c r="C514" s="1">
        <v>41523</v>
      </c>
      <c r="D514" s="1">
        <v>21729</v>
      </c>
      <c r="E514" s="1">
        <v>25.61</v>
      </c>
      <c r="F514" s="1">
        <v>25.63</v>
      </c>
      <c r="G514" s="1">
        <v>25.48</v>
      </c>
      <c r="H514" s="2">
        <v>48.1</v>
      </c>
      <c r="I514" s="2">
        <v>25.5</v>
      </c>
      <c r="J514" s="2">
        <v>76.8</v>
      </c>
      <c r="K514" s="2">
        <v>78.599999999999994</v>
      </c>
      <c r="L514">
        <f>SUMIFS(US!B:B,US!$D:$D,YEAR(daily!$A514),US!$E:$E,MONTH(daily!$A514))</f>
        <v>9118</v>
      </c>
      <c r="M514">
        <f>SUMIFS(US!C:C,US!$D:$D,YEAR(daily!$A514),US!$E:$E,MONTH(daily!$A514))</f>
        <v>19676</v>
      </c>
      <c r="N514">
        <f>SUMIFS(COT!E:E,COT!$A:$A,YEAR(daily!$A514),COT!$B:$B,WEEKNUM(daily!$A514))</f>
        <v>506217</v>
      </c>
      <c r="O514">
        <f>SUMIFS(COT!F:F,COT!$A:$A,YEAR(daily!$A514),COT!$B:$B,WEEKNUM(daily!$A514))</f>
        <v>69384</v>
      </c>
      <c r="P514">
        <f>SUMIFS(COT!G:G,COT!$A:$A,YEAR(daily!$A514),COT!$B:$B,WEEKNUM(daily!$A514))</f>
        <v>17160</v>
      </c>
      <c r="Q514">
        <f>SUMIFS(COT!H:H,COT!$A:$A,YEAR(daily!$A514),COT!$B:$B,WEEKNUM(daily!$A514))</f>
        <v>64955</v>
      </c>
      <c r="R514">
        <f>SUMIFS(COT!I:I,COT!$A:$A,YEAR(daily!$A514),COT!$B:$B,WEEKNUM(daily!$A514))</f>
        <v>313359</v>
      </c>
      <c r="S514">
        <f>SUMIFS(COT!J:J,COT!$A:$A,YEAR(daily!$A514),COT!$B:$B,WEEKNUM(daily!$A514))</f>
        <v>378591</v>
      </c>
      <c r="T514">
        <f>SUMIFS(COT!K:K,COT!$A:$A,YEAR(daily!$A514),COT!$B:$B,WEEKNUM(daily!$A514))</f>
        <v>58519</v>
      </c>
      <c r="U514">
        <f>SUMIFS(COT!L:L,COT!$A:$A,YEAR(daily!$A514),COT!$B:$B,WEEKNUM(daily!$A514))</f>
        <v>45511</v>
      </c>
      <c r="V514">
        <f>SUMIFS(COT!M:M,COT!$A:$A,YEAR(daily!$A514),COT!$B:$B,WEEKNUM(daily!$A514))</f>
        <v>49</v>
      </c>
      <c r="W514">
        <f>SUMIFS(COT!N:N,COT!$A:$A,YEAR(daily!$A514),COT!$B:$B,WEEKNUM(daily!$A514))</f>
        <v>24</v>
      </c>
      <c r="X514">
        <f>SUMIFS(COT!O:O,COT!$A:$A,YEAR(daily!$A514),COT!$B:$B,WEEKNUM(daily!$A514))</f>
        <v>37</v>
      </c>
      <c r="Y514">
        <f>SUMIFS(COT!P:P,COT!$A:$A,YEAR(daily!$A514),COT!$B:$B,WEEKNUM(daily!$A514))</f>
        <v>81</v>
      </c>
      <c r="Z514">
        <f>SUMIFS(COT!Q:Q,COT!$A:$A,YEAR(daily!$A514),COT!$B:$B,WEEKNUM(daily!$A514))</f>
        <v>83</v>
      </c>
      <c r="AA514">
        <f>SUMIFS(Saudi!B:B,Saudi!$A:$A,YEAR(daily!$A514))</f>
        <v>213</v>
      </c>
      <c r="AB514">
        <f>SUMIFS(Saudi!C:C,Saudi!$A:$A,YEAR(daily!$A514))</f>
        <v>255</v>
      </c>
      <c r="AC514">
        <f>SUMIFS(Saudi!F:F,Saudi!$A:$A,YEAR(daily!$A514))</f>
        <v>3215357</v>
      </c>
      <c r="AD514">
        <f>SUMIFS(Saudi!G:G,Saudi!$A:$A,YEAR(daily!$A514))</f>
        <v>26.07833760207501</v>
      </c>
      <c r="AE514">
        <f>SUMIFS(Saudi!H:H,Saudi!$A:$A,YEAR(daily!$A514))</f>
        <v>83851165.357195094</v>
      </c>
      <c r="AF514" s="5">
        <f t="shared" ref="AF514:AF577" si="36">MONTH(A514)</f>
        <v>3</v>
      </c>
      <c r="AG514" s="5">
        <f t="shared" ref="AG514:AG577" si="37">YEAR(A514)</f>
        <v>2002</v>
      </c>
    </row>
    <row r="515" spans="1:33">
      <c r="A515" s="3">
        <v>37337</v>
      </c>
      <c r="B515" s="1">
        <v>158611</v>
      </c>
      <c r="C515" s="1">
        <v>40412</v>
      </c>
      <c r="D515" s="1">
        <v>22163</v>
      </c>
      <c r="E515" s="1">
        <v>25.35</v>
      </c>
      <c r="F515" s="1">
        <v>25.46</v>
      </c>
      <c r="G515" s="1">
        <v>25.31</v>
      </c>
      <c r="H515" s="2">
        <v>48.1</v>
      </c>
      <c r="I515" s="2">
        <v>25.5</v>
      </c>
      <c r="J515" s="2">
        <v>76.8</v>
      </c>
      <c r="K515" s="2">
        <v>78.599999999999994</v>
      </c>
      <c r="L515">
        <f>SUMIFS(US!B:B,US!$D:$D,YEAR(daily!$A515),US!$E:$E,MONTH(daily!$A515))</f>
        <v>9118</v>
      </c>
      <c r="M515">
        <f>SUMIFS(US!C:C,US!$D:$D,YEAR(daily!$A515),US!$E:$E,MONTH(daily!$A515))</f>
        <v>19676</v>
      </c>
      <c r="N515">
        <f>SUMIFS(COT!E:E,COT!$A:$A,YEAR(daily!$A515),COT!$B:$B,WEEKNUM(daily!$A515))</f>
        <v>506217</v>
      </c>
      <c r="O515">
        <f>SUMIFS(COT!F:F,COT!$A:$A,YEAR(daily!$A515),COT!$B:$B,WEEKNUM(daily!$A515))</f>
        <v>69384</v>
      </c>
      <c r="P515">
        <f>SUMIFS(COT!G:G,COT!$A:$A,YEAR(daily!$A515),COT!$B:$B,WEEKNUM(daily!$A515))</f>
        <v>17160</v>
      </c>
      <c r="Q515">
        <f>SUMIFS(COT!H:H,COT!$A:$A,YEAR(daily!$A515),COT!$B:$B,WEEKNUM(daily!$A515))</f>
        <v>64955</v>
      </c>
      <c r="R515">
        <f>SUMIFS(COT!I:I,COT!$A:$A,YEAR(daily!$A515),COT!$B:$B,WEEKNUM(daily!$A515))</f>
        <v>313359</v>
      </c>
      <c r="S515">
        <f>SUMIFS(COT!J:J,COT!$A:$A,YEAR(daily!$A515),COT!$B:$B,WEEKNUM(daily!$A515))</f>
        <v>378591</v>
      </c>
      <c r="T515">
        <f>SUMIFS(COT!K:K,COT!$A:$A,YEAR(daily!$A515),COT!$B:$B,WEEKNUM(daily!$A515))</f>
        <v>58519</v>
      </c>
      <c r="U515">
        <f>SUMIFS(COT!L:L,COT!$A:$A,YEAR(daily!$A515),COT!$B:$B,WEEKNUM(daily!$A515))</f>
        <v>45511</v>
      </c>
      <c r="V515">
        <f>SUMIFS(COT!M:M,COT!$A:$A,YEAR(daily!$A515),COT!$B:$B,WEEKNUM(daily!$A515))</f>
        <v>49</v>
      </c>
      <c r="W515">
        <f>SUMIFS(COT!N:N,COT!$A:$A,YEAR(daily!$A515),COT!$B:$B,WEEKNUM(daily!$A515))</f>
        <v>24</v>
      </c>
      <c r="X515">
        <f>SUMIFS(COT!O:O,COT!$A:$A,YEAR(daily!$A515),COT!$B:$B,WEEKNUM(daily!$A515))</f>
        <v>37</v>
      </c>
      <c r="Y515">
        <f>SUMIFS(COT!P:P,COT!$A:$A,YEAR(daily!$A515),COT!$B:$B,WEEKNUM(daily!$A515))</f>
        <v>81</v>
      </c>
      <c r="Z515">
        <f>SUMIFS(COT!Q:Q,COT!$A:$A,YEAR(daily!$A515),COT!$B:$B,WEEKNUM(daily!$A515))</f>
        <v>83</v>
      </c>
      <c r="AA515">
        <f>SUMIFS(Saudi!B:B,Saudi!$A:$A,YEAR(daily!$A515))</f>
        <v>213</v>
      </c>
      <c r="AB515">
        <f>SUMIFS(Saudi!C:C,Saudi!$A:$A,YEAR(daily!$A515))</f>
        <v>255</v>
      </c>
      <c r="AC515">
        <f>SUMIFS(Saudi!F:F,Saudi!$A:$A,YEAR(daily!$A515))</f>
        <v>3215357</v>
      </c>
      <c r="AD515">
        <f>SUMIFS(Saudi!G:G,Saudi!$A:$A,YEAR(daily!$A515))</f>
        <v>26.07833760207501</v>
      </c>
      <c r="AE515">
        <f>SUMIFS(Saudi!H:H,Saudi!$A:$A,YEAR(daily!$A515))</f>
        <v>83851165.357195094</v>
      </c>
      <c r="AF515" s="5">
        <f t="shared" si="36"/>
        <v>3</v>
      </c>
      <c r="AG515" s="5">
        <f t="shared" si="37"/>
        <v>2002</v>
      </c>
    </row>
    <row r="516" spans="1:33">
      <c r="A516" s="3">
        <v>37340</v>
      </c>
      <c r="B516" s="1">
        <v>158417</v>
      </c>
      <c r="C516" s="1">
        <v>40063</v>
      </c>
      <c r="D516" s="1">
        <v>21977</v>
      </c>
      <c r="E516" s="1">
        <v>24.99</v>
      </c>
      <c r="F516" s="1">
        <v>25.2</v>
      </c>
      <c r="G516" s="1">
        <v>25.11</v>
      </c>
      <c r="H516" s="2">
        <v>48.1</v>
      </c>
      <c r="I516" s="2">
        <v>25.5</v>
      </c>
      <c r="J516" s="2">
        <v>76.8</v>
      </c>
      <c r="K516" s="2">
        <v>78.599999999999994</v>
      </c>
      <c r="L516">
        <f>SUMIFS(US!B:B,US!$D:$D,YEAR(daily!$A516),US!$E:$E,MONTH(daily!$A516))</f>
        <v>9118</v>
      </c>
      <c r="M516">
        <f>SUMIFS(US!C:C,US!$D:$D,YEAR(daily!$A516),US!$E:$E,MONTH(daily!$A516))</f>
        <v>19676</v>
      </c>
      <c r="N516">
        <f>SUMIFS(COT!E:E,COT!$A:$A,YEAR(daily!$A516),COT!$B:$B,WEEKNUM(daily!$A516))</f>
        <v>487563</v>
      </c>
      <c r="O516">
        <f>SUMIFS(COT!F:F,COT!$A:$A,YEAR(daily!$A516),COT!$B:$B,WEEKNUM(daily!$A516))</f>
        <v>77030</v>
      </c>
      <c r="P516">
        <f>SUMIFS(COT!G:G,COT!$A:$A,YEAR(daily!$A516),COT!$B:$B,WEEKNUM(daily!$A516))</f>
        <v>18005</v>
      </c>
      <c r="Q516">
        <f>SUMIFS(COT!H:H,COT!$A:$A,YEAR(daily!$A516),COT!$B:$B,WEEKNUM(daily!$A516))</f>
        <v>71929</v>
      </c>
      <c r="R516">
        <f>SUMIFS(COT!I:I,COT!$A:$A,YEAR(daily!$A516),COT!$B:$B,WEEKNUM(daily!$A516))</f>
        <v>286539</v>
      </c>
      <c r="S516">
        <f>SUMIFS(COT!J:J,COT!$A:$A,YEAR(daily!$A516),COT!$B:$B,WEEKNUM(daily!$A516))</f>
        <v>359660</v>
      </c>
      <c r="T516">
        <f>SUMIFS(COT!K:K,COT!$A:$A,YEAR(daily!$A516),COT!$B:$B,WEEKNUM(daily!$A516))</f>
        <v>52065</v>
      </c>
      <c r="U516">
        <f>SUMIFS(COT!L:L,COT!$A:$A,YEAR(daily!$A516),COT!$B:$B,WEEKNUM(daily!$A516))</f>
        <v>37969</v>
      </c>
      <c r="V516">
        <f>SUMIFS(COT!M:M,COT!$A:$A,YEAR(daily!$A516),COT!$B:$B,WEEKNUM(daily!$A516))</f>
        <v>52</v>
      </c>
      <c r="W516">
        <f>SUMIFS(COT!N:N,COT!$A:$A,YEAR(daily!$A516),COT!$B:$B,WEEKNUM(daily!$A516))</f>
        <v>23</v>
      </c>
      <c r="X516">
        <f>SUMIFS(COT!O:O,COT!$A:$A,YEAR(daily!$A516),COT!$B:$B,WEEKNUM(daily!$A516))</f>
        <v>40</v>
      </c>
      <c r="Y516">
        <f>SUMIFS(COT!P:P,COT!$A:$A,YEAR(daily!$A516),COT!$B:$B,WEEKNUM(daily!$A516))</f>
        <v>74</v>
      </c>
      <c r="Z516">
        <f>SUMIFS(COT!Q:Q,COT!$A:$A,YEAR(daily!$A516),COT!$B:$B,WEEKNUM(daily!$A516))</f>
        <v>81</v>
      </c>
      <c r="AA516">
        <f>SUMIFS(Saudi!B:B,Saudi!$A:$A,YEAR(daily!$A516))</f>
        <v>213</v>
      </c>
      <c r="AB516">
        <f>SUMIFS(Saudi!C:C,Saudi!$A:$A,YEAR(daily!$A516))</f>
        <v>255</v>
      </c>
      <c r="AC516">
        <f>SUMIFS(Saudi!F:F,Saudi!$A:$A,YEAR(daily!$A516))</f>
        <v>3215357</v>
      </c>
      <c r="AD516">
        <f>SUMIFS(Saudi!G:G,Saudi!$A:$A,YEAR(daily!$A516))</f>
        <v>26.07833760207501</v>
      </c>
      <c r="AE516">
        <f>SUMIFS(Saudi!H:H,Saudi!$A:$A,YEAR(daily!$A516))</f>
        <v>83851165.357195094</v>
      </c>
      <c r="AF516" s="5">
        <f t="shared" si="36"/>
        <v>3</v>
      </c>
      <c r="AG516" s="5">
        <f t="shared" si="37"/>
        <v>2002</v>
      </c>
    </row>
    <row r="517" spans="1:33">
      <c r="A517" s="3">
        <v>37341</v>
      </c>
      <c r="B517" s="1">
        <v>155760</v>
      </c>
      <c r="C517" s="1">
        <v>40685</v>
      </c>
      <c r="D517" s="1">
        <v>21987</v>
      </c>
      <c r="E517" s="1">
        <v>25.36</v>
      </c>
      <c r="F517" s="1">
        <v>25.51</v>
      </c>
      <c r="G517" s="1">
        <v>25.41</v>
      </c>
      <c r="H517" s="2">
        <v>48.1</v>
      </c>
      <c r="I517" s="2">
        <v>25.5</v>
      </c>
      <c r="J517" s="2">
        <v>76.8</v>
      </c>
      <c r="K517" s="2">
        <v>78.599999999999994</v>
      </c>
      <c r="L517">
        <f>SUMIFS(US!B:B,US!$D:$D,YEAR(daily!$A517),US!$E:$E,MONTH(daily!$A517))</f>
        <v>9118</v>
      </c>
      <c r="M517">
        <f>SUMIFS(US!C:C,US!$D:$D,YEAR(daily!$A517),US!$E:$E,MONTH(daily!$A517))</f>
        <v>19676</v>
      </c>
      <c r="N517">
        <f>SUMIFS(COT!E:E,COT!$A:$A,YEAR(daily!$A517),COT!$B:$B,WEEKNUM(daily!$A517))</f>
        <v>487563</v>
      </c>
      <c r="O517">
        <f>SUMIFS(COT!F:F,COT!$A:$A,YEAR(daily!$A517),COT!$B:$B,WEEKNUM(daily!$A517))</f>
        <v>77030</v>
      </c>
      <c r="P517">
        <f>SUMIFS(COT!G:G,COT!$A:$A,YEAR(daily!$A517),COT!$B:$B,WEEKNUM(daily!$A517))</f>
        <v>18005</v>
      </c>
      <c r="Q517">
        <f>SUMIFS(COT!H:H,COT!$A:$A,YEAR(daily!$A517),COT!$B:$B,WEEKNUM(daily!$A517))</f>
        <v>71929</v>
      </c>
      <c r="R517">
        <f>SUMIFS(COT!I:I,COT!$A:$A,YEAR(daily!$A517),COT!$B:$B,WEEKNUM(daily!$A517))</f>
        <v>286539</v>
      </c>
      <c r="S517">
        <f>SUMIFS(COT!J:J,COT!$A:$A,YEAR(daily!$A517),COT!$B:$B,WEEKNUM(daily!$A517))</f>
        <v>359660</v>
      </c>
      <c r="T517">
        <f>SUMIFS(COT!K:K,COT!$A:$A,YEAR(daily!$A517),COT!$B:$B,WEEKNUM(daily!$A517))</f>
        <v>52065</v>
      </c>
      <c r="U517">
        <f>SUMIFS(COT!L:L,COT!$A:$A,YEAR(daily!$A517),COT!$B:$B,WEEKNUM(daily!$A517))</f>
        <v>37969</v>
      </c>
      <c r="V517">
        <f>SUMIFS(COT!M:M,COT!$A:$A,YEAR(daily!$A517),COT!$B:$B,WEEKNUM(daily!$A517))</f>
        <v>52</v>
      </c>
      <c r="W517">
        <f>SUMIFS(COT!N:N,COT!$A:$A,YEAR(daily!$A517),COT!$B:$B,WEEKNUM(daily!$A517))</f>
        <v>23</v>
      </c>
      <c r="X517">
        <f>SUMIFS(COT!O:O,COT!$A:$A,YEAR(daily!$A517),COT!$B:$B,WEEKNUM(daily!$A517))</f>
        <v>40</v>
      </c>
      <c r="Y517">
        <f>SUMIFS(COT!P:P,COT!$A:$A,YEAR(daily!$A517),COT!$B:$B,WEEKNUM(daily!$A517))</f>
        <v>74</v>
      </c>
      <c r="Z517">
        <f>SUMIFS(COT!Q:Q,COT!$A:$A,YEAR(daily!$A517),COT!$B:$B,WEEKNUM(daily!$A517))</f>
        <v>81</v>
      </c>
      <c r="AA517">
        <f>SUMIFS(Saudi!B:B,Saudi!$A:$A,YEAR(daily!$A517))</f>
        <v>213</v>
      </c>
      <c r="AB517">
        <f>SUMIFS(Saudi!C:C,Saudi!$A:$A,YEAR(daily!$A517))</f>
        <v>255</v>
      </c>
      <c r="AC517">
        <f>SUMIFS(Saudi!F:F,Saudi!$A:$A,YEAR(daily!$A517))</f>
        <v>3215357</v>
      </c>
      <c r="AD517">
        <f>SUMIFS(Saudi!G:G,Saudi!$A:$A,YEAR(daily!$A517))</f>
        <v>26.07833760207501</v>
      </c>
      <c r="AE517">
        <f>SUMIFS(Saudi!H:H,Saudi!$A:$A,YEAR(daily!$A517))</f>
        <v>83851165.357195094</v>
      </c>
      <c r="AF517" s="5">
        <f t="shared" si="36"/>
        <v>3</v>
      </c>
      <c r="AG517" s="5">
        <f t="shared" si="37"/>
        <v>2002</v>
      </c>
    </row>
    <row r="518" spans="1:33">
      <c r="A518" s="3">
        <v>37342</v>
      </c>
      <c r="B518" s="1">
        <v>153391</v>
      </c>
      <c r="C518" s="1">
        <v>42034</v>
      </c>
      <c r="D518" s="1">
        <v>22329</v>
      </c>
      <c r="E518" s="1">
        <v>25.87</v>
      </c>
      <c r="F518" s="1">
        <v>25.95</v>
      </c>
      <c r="G518" s="1">
        <v>25.8</v>
      </c>
      <c r="H518" s="2">
        <v>48.1</v>
      </c>
      <c r="I518" s="2">
        <v>25.5</v>
      </c>
      <c r="J518" s="2">
        <v>76.8</v>
      </c>
      <c r="K518" s="2">
        <v>78.599999999999994</v>
      </c>
      <c r="L518">
        <f>SUMIFS(US!B:B,US!$D:$D,YEAR(daily!$A518),US!$E:$E,MONTH(daily!$A518))</f>
        <v>9118</v>
      </c>
      <c r="M518">
        <f>SUMIFS(US!C:C,US!$D:$D,YEAR(daily!$A518),US!$E:$E,MONTH(daily!$A518))</f>
        <v>19676</v>
      </c>
      <c r="N518">
        <f>SUMIFS(COT!E:E,COT!$A:$A,YEAR(daily!$A518),COT!$B:$B,WEEKNUM(daily!$A518))</f>
        <v>487563</v>
      </c>
      <c r="O518">
        <f>SUMIFS(COT!F:F,COT!$A:$A,YEAR(daily!$A518),COT!$B:$B,WEEKNUM(daily!$A518))</f>
        <v>77030</v>
      </c>
      <c r="P518">
        <f>SUMIFS(COT!G:G,COT!$A:$A,YEAR(daily!$A518),COT!$B:$B,WEEKNUM(daily!$A518))</f>
        <v>18005</v>
      </c>
      <c r="Q518">
        <f>SUMIFS(COT!H:H,COT!$A:$A,YEAR(daily!$A518),COT!$B:$B,WEEKNUM(daily!$A518))</f>
        <v>71929</v>
      </c>
      <c r="R518">
        <f>SUMIFS(COT!I:I,COT!$A:$A,YEAR(daily!$A518),COT!$B:$B,WEEKNUM(daily!$A518))</f>
        <v>286539</v>
      </c>
      <c r="S518">
        <f>SUMIFS(COT!J:J,COT!$A:$A,YEAR(daily!$A518),COT!$B:$B,WEEKNUM(daily!$A518))</f>
        <v>359660</v>
      </c>
      <c r="T518">
        <f>SUMIFS(COT!K:K,COT!$A:$A,YEAR(daily!$A518),COT!$B:$B,WEEKNUM(daily!$A518))</f>
        <v>52065</v>
      </c>
      <c r="U518">
        <f>SUMIFS(COT!L:L,COT!$A:$A,YEAR(daily!$A518),COT!$B:$B,WEEKNUM(daily!$A518))</f>
        <v>37969</v>
      </c>
      <c r="V518">
        <f>SUMIFS(COT!M:M,COT!$A:$A,YEAR(daily!$A518),COT!$B:$B,WEEKNUM(daily!$A518))</f>
        <v>52</v>
      </c>
      <c r="W518">
        <f>SUMIFS(COT!N:N,COT!$A:$A,YEAR(daily!$A518),COT!$B:$B,WEEKNUM(daily!$A518))</f>
        <v>23</v>
      </c>
      <c r="X518">
        <f>SUMIFS(COT!O:O,COT!$A:$A,YEAR(daily!$A518),COT!$B:$B,WEEKNUM(daily!$A518))</f>
        <v>40</v>
      </c>
      <c r="Y518">
        <f>SUMIFS(COT!P:P,COT!$A:$A,YEAR(daily!$A518),COT!$B:$B,WEEKNUM(daily!$A518))</f>
        <v>74</v>
      </c>
      <c r="Z518">
        <f>SUMIFS(COT!Q:Q,COT!$A:$A,YEAR(daily!$A518),COT!$B:$B,WEEKNUM(daily!$A518))</f>
        <v>81</v>
      </c>
      <c r="AA518">
        <f>SUMIFS(Saudi!B:B,Saudi!$A:$A,YEAR(daily!$A518))</f>
        <v>213</v>
      </c>
      <c r="AB518">
        <f>SUMIFS(Saudi!C:C,Saudi!$A:$A,YEAR(daily!$A518))</f>
        <v>255</v>
      </c>
      <c r="AC518">
        <f>SUMIFS(Saudi!F:F,Saudi!$A:$A,YEAR(daily!$A518))</f>
        <v>3215357</v>
      </c>
      <c r="AD518">
        <f>SUMIFS(Saudi!G:G,Saudi!$A:$A,YEAR(daily!$A518))</f>
        <v>26.07833760207501</v>
      </c>
      <c r="AE518">
        <f>SUMIFS(Saudi!H:H,Saudi!$A:$A,YEAR(daily!$A518))</f>
        <v>83851165.357195094</v>
      </c>
      <c r="AF518" s="5">
        <f t="shared" si="36"/>
        <v>3</v>
      </c>
      <c r="AG518" s="5">
        <f t="shared" si="37"/>
        <v>2002</v>
      </c>
    </row>
    <row r="519" spans="1:33">
      <c r="A519" s="3">
        <v>37343</v>
      </c>
      <c r="B519" s="1">
        <v>152184</v>
      </c>
      <c r="C519" s="1">
        <v>43610</v>
      </c>
      <c r="D519" s="1">
        <v>22526</v>
      </c>
      <c r="E519" s="1">
        <v>26.31</v>
      </c>
      <c r="F519" s="1">
        <v>26.32</v>
      </c>
      <c r="G519" s="1">
        <v>26.13</v>
      </c>
      <c r="H519" s="2">
        <v>48.1</v>
      </c>
      <c r="I519" s="2">
        <v>25.5</v>
      </c>
      <c r="J519" s="2">
        <v>76.8</v>
      </c>
      <c r="K519" s="2">
        <v>78.599999999999994</v>
      </c>
      <c r="L519">
        <f>SUMIFS(US!B:B,US!$D:$D,YEAR(daily!$A519),US!$E:$E,MONTH(daily!$A519))</f>
        <v>9118</v>
      </c>
      <c r="M519">
        <f>SUMIFS(US!C:C,US!$D:$D,YEAR(daily!$A519),US!$E:$E,MONTH(daily!$A519))</f>
        <v>19676</v>
      </c>
      <c r="N519">
        <f>SUMIFS(COT!E:E,COT!$A:$A,YEAR(daily!$A519),COT!$B:$B,WEEKNUM(daily!$A519))</f>
        <v>487563</v>
      </c>
      <c r="O519">
        <f>SUMIFS(COT!F:F,COT!$A:$A,YEAR(daily!$A519),COT!$B:$B,WEEKNUM(daily!$A519))</f>
        <v>77030</v>
      </c>
      <c r="P519">
        <f>SUMIFS(COT!G:G,COT!$A:$A,YEAR(daily!$A519),COT!$B:$B,WEEKNUM(daily!$A519))</f>
        <v>18005</v>
      </c>
      <c r="Q519">
        <f>SUMIFS(COT!H:H,COT!$A:$A,YEAR(daily!$A519),COT!$B:$B,WEEKNUM(daily!$A519))</f>
        <v>71929</v>
      </c>
      <c r="R519">
        <f>SUMIFS(COT!I:I,COT!$A:$A,YEAR(daily!$A519),COT!$B:$B,WEEKNUM(daily!$A519))</f>
        <v>286539</v>
      </c>
      <c r="S519">
        <f>SUMIFS(COT!J:J,COT!$A:$A,YEAR(daily!$A519),COT!$B:$B,WEEKNUM(daily!$A519))</f>
        <v>359660</v>
      </c>
      <c r="T519">
        <f>SUMIFS(COT!K:K,COT!$A:$A,YEAR(daily!$A519),COT!$B:$B,WEEKNUM(daily!$A519))</f>
        <v>52065</v>
      </c>
      <c r="U519">
        <f>SUMIFS(COT!L:L,COT!$A:$A,YEAR(daily!$A519),COT!$B:$B,WEEKNUM(daily!$A519))</f>
        <v>37969</v>
      </c>
      <c r="V519">
        <f>SUMIFS(COT!M:M,COT!$A:$A,YEAR(daily!$A519),COT!$B:$B,WEEKNUM(daily!$A519))</f>
        <v>52</v>
      </c>
      <c r="W519">
        <f>SUMIFS(COT!N:N,COT!$A:$A,YEAR(daily!$A519),COT!$B:$B,WEEKNUM(daily!$A519))</f>
        <v>23</v>
      </c>
      <c r="X519">
        <f>SUMIFS(COT!O:O,COT!$A:$A,YEAR(daily!$A519),COT!$B:$B,WEEKNUM(daily!$A519))</f>
        <v>40</v>
      </c>
      <c r="Y519">
        <f>SUMIFS(COT!P:P,COT!$A:$A,YEAR(daily!$A519),COT!$B:$B,WEEKNUM(daily!$A519))</f>
        <v>74</v>
      </c>
      <c r="Z519">
        <f>SUMIFS(COT!Q:Q,COT!$A:$A,YEAR(daily!$A519),COT!$B:$B,WEEKNUM(daily!$A519))</f>
        <v>81</v>
      </c>
      <c r="AA519">
        <f>SUMIFS(Saudi!B:B,Saudi!$A:$A,YEAR(daily!$A519))</f>
        <v>213</v>
      </c>
      <c r="AB519">
        <f>SUMIFS(Saudi!C:C,Saudi!$A:$A,YEAR(daily!$A519))</f>
        <v>255</v>
      </c>
      <c r="AC519">
        <f>SUMIFS(Saudi!F:F,Saudi!$A:$A,YEAR(daily!$A519))</f>
        <v>3215357</v>
      </c>
      <c r="AD519">
        <f>SUMIFS(Saudi!G:G,Saudi!$A:$A,YEAR(daily!$A519))</f>
        <v>26.07833760207501</v>
      </c>
      <c r="AE519">
        <f>SUMIFS(Saudi!H:H,Saudi!$A:$A,YEAR(daily!$A519))</f>
        <v>83851165.357195094</v>
      </c>
      <c r="AF519" s="5">
        <f t="shared" si="36"/>
        <v>3</v>
      </c>
      <c r="AG519" s="5">
        <f t="shared" si="37"/>
        <v>2002</v>
      </c>
    </row>
    <row r="520" spans="1:33">
      <c r="A520" s="3">
        <v>37347</v>
      </c>
      <c r="B520" s="1">
        <v>151561</v>
      </c>
      <c r="C520" s="1">
        <v>45462</v>
      </c>
      <c r="D520" s="1">
        <v>22588</v>
      </c>
      <c r="E520" s="1">
        <v>26.88</v>
      </c>
      <c r="F520" s="1">
        <v>26.91</v>
      </c>
      <c r="G520" s="1">
        <v>26.64</v>
      </c>
      <c r="H520" s="2">
        <v>48.1</v>
      </c>
      <c r="I520" s="2">
        <v>25.5</v>
      </c>
      <c r="J520" s="2">
        <v>76.8</v>
      </c>
      <c r="K520" s="2">
        <v>78.599999999999994</v>
      </c>
      <c r="L520">
        <f>SUMIFS(US!B:B,US!$D:$D,YEAR(daily!$A520),US!$E:$E,MONTH(daily!$A520))</f>
        <v>9129</v>
      </c>
      <c r="M520">
        <f>SUMIFS(US!C:C,US!$D:$D,YEAR(daily!$A520),US!$E:$E,MONTH(daily!$A520))</f>
        <v>19552</v>
      </c>
      <c r="N520">
        <f>SUMIFS(COT!E:E,COT!$A:$A,YEAR(daily!$A520),COT!$B:$B,WEEKNUM(daily!$A520))</f>
        <v>494364</v>
      </c>
      <c r="O520">
        <f>SUMIFS(COT!F:F,COT!$A:$A,YEAR(daily!$A520),COT!$B:$B,WEEKNUM(daily!$A520))</f>
        <v>79152</v>
      </c>
      <c r="P520">
        <f>SUMIFS(COT!G:G,COT!$A:$A,YEAR(daily!$A520),COT!$B:$B,WEEKNUM(daily!$A520))</f>
        <v>19197</v>
      </c>
      <c r="Q520">
        <f>SUMIFS(COT!H:H,COT!$A:$A,YEAR(daily!$A520),COT!$B:$B,WEEKNUM(daily!$A520))</f>
        <v>76295</v>
      </c>
      <c r="R520">
        <f>SUMIFS(COT!I:I,COT!$A:$A,YEAR(daily!$A520),COT!$B:$B,WEEKNUM(daily!$A520))</f>
        <v>278685</v>
      </c>
      <c r="S520">
        <f>SUMIFS(COT!J:J,COT!$A:$A,YEAR(daily!$A520),COT!$B:$B,WEEKNUM(daily!$A520))</f>
        <v>357675</v>
      </c>
      <c r="T520">
        <f>SUMIFS(COT!K:K,COT!$A:$A,YEAR(daily!$A520),COT!$B:$B,WEEKNUM(daily!$A520))</f>
        <v>60232</v>
      </c>
      <c r="U520">
        <f>SUMIFS(COT!L:L,COT!$A:$A,YEAR(daily!$A520),COT!$B:$B,WEEKNUM(daily!$A520))</f>
        <v>41197</v>
      </c>
      <c r="V520">
        <f>SUMIFS(COT!M:M,COT!$A:$A,YEAR(daily!$A520),COT!$B:$B,WEEKNUM(daily!$A520))</f>
        <v>53</v>
      </c>
      <c r="W520">
        <f>SUMIFS(COT!N:N,COT!$A:$A,YEAR(daily!$A520),COT!$B:$B,WEEKNUM(daily!$A520))</f>
        <v>24</v>
      </c>
      <c r="X520">
        <f>SUMIFS(COT!O:O,COT!$A:$A,YEAR(daily!$A520),COT!$B:$B,WEEKNUM(daily!$A520))</f>
        <v>42</v>
      </c>
      <c r="Y520">
        <f>SUMIFS(COT!P:P,COT!$A:$A,YEAR(daily!$A520),COT!$B:$B,WEEKNUM(daily!$A520))</f>
        <v>71</v>
      </c>
      <c r="Z520">
        <f>SUMIFS(COT!Q:Q,COT!$A:$A,YEAR(daily!$A520),COT!$B:$B,WEEKNUM(daily!$A520))</f>
        <v>74</v>
      </c>
      <c r="AA520">
        <f>SUMIFS(Saudi!B:B,Saudi!$A:$A,YEAR(daily!$A520))</f>
        <v>213</v>
      </c>
      <c r="AB520">
        <f>SUMIFS(Saudi!C:C,Saudi!$A:$A,YEAR(daily!$A520))</f>
        <v>255</v>
      </c>
      <c r="AC520">
        <f>SUMIFS(Saudi!F:F,Saudi!$A:$A,YEAR(daily!$A520))</f>
        <v>3215357</v>
      </c>
      <c r="AD520">
        <f>SUMIFS(Saudi!G:G,Saudi!$A:$A,YEAR(daily!$A520))</f>
        <v>26.07833760207501</v>
      </c>
      <c r="AE520">
        <f>SUMIFS(Saudi!H:H,Saudi!$A:$A,YEAR(daily!$A520))</f>
        <v>83851165.357195094</v>
      </c>
      <c r="AF520" s="5">
        <f t="shared" si="36"/>
        <v>4</v>
      </c>
      <c r="AG520" s="5">
        <f t="shared" si="37"/>
        <v>2002</v>
      </c>
    </row>
    <row r="521" spans="1:33">
      <c r="A521" s="3">
        <v>37348</v>
      </c>
      <c r="B521" s="1">
        <v>145540</v>
      </c>
      <c r="C521" s="1">
        <v>50693</v>
      </c>
      <c r="D521" s="1">
        <v>23758</v>
      </c>
      <c r="E521" s="1">
        <v>27.71</v>
      </c>
      <c r="F521" s="1">
        <v>27.72</v>
      </c>
      <c r="G521" s="1">
        <v>27.37</v>
      </c>
      <c r="H521" s="2">
        <v>48.1</v>
      </c>
      <c r="I521" s="2">
        <v>25.5</v>
      </c>
      <c r="J521" s="2">
        <v>76.8</v>
      </c>
      <c r="K521" s="2">
        <v>78.599999999999994</v>
      </c>
      <c r="L521">
        <f>SUMIFS(US!B:B,US!$D:$D,YEAR(daily!$A521),US!$E:$E,MONTH(daily!$A521))</f>
        <v>9129</v>
      </c>
      <c r="M521">
        <f>SUMIFS(US!C:C,US!$D:$D,YEAR(daily!$A521),US!$E:$E,MONTH(daily!$A521))</f>
        <v>19552</v>
      </c>
      <c r="N521">
        <f>SUMIFS(COT!E:E,COT!$A:$A,YEAR(daily!$A521),COT!$B:$B,WEEKNUM(daily!$A521))</f>
        <v>494364</v>
      </c>
      <c r="O521">
        <f>SUMIFS(COT!F:F,COT!$A:$A,YEAR(daily!$A521),COT!$B:$B,WEEKNUM(daily!$A521))</f>
        <v>79152</v>
      </c>
      <c r="P521">
        <f>SUMIFS(COT!G:G,COT!$A:$A,YEAR(daily!$A521),COT!$B:$B,WEEKNUM(daily!$A521))</f>
        <v>19197</v>
      </c>
      <c r="Q521">
        <f>SUMIFS(COT!H:H,COT!$A:$A,YEAR(daily!$A521),COT!$B:$B,WEEKNUM(daily!$A521))</f>
        <v>76295</v>
      </c>
      <c r="R521">
        <f>SUMIFS(COT!I:I,COT!$A:$A,YEAR(daily!$A521),COT!$B:$B,WEEKNUM(daily!$A521))</f>
        <v>278685</v>
      </c>
      <c r="S521">
        <f>SUMIFS(COT!J:J,COT!$A:$A,YEAR(daily!$A521),COT!$B:$B,WEEKNUM(daily!$A521))</f>
        <v>357675</v>
      </c>
      <c r="T521">
        <f>SUMIFS(COT!K:K,COT!$A:$A,YEAR(daily!$A521),COT!$B:$B,WEEKNUM(daily!$A521))</f>
        <v>60232</v>
      </c>
      <c r="U521">
        <f>SUMIFS(COT!L:L,COT!$A:$A,YEAR(daily!$A521),COT!$B:$B,WEEKNUM(daily!$A521))</f>
        <v>41197</v>
      </c>
      <c r="V521">
        <f>SUMIFS(COT!M:M,COT!$A:$A,YEAR(daily!$A521),COT!$B:$B,WEEKNUM(daily!$A521))</f>
        <v>53</v>
      </c>
      <c r="W521">
        <f>SUMIFS(COT!N:N,COT!$A:$A,YEAR(daily!$A521),COT!$B:$B,WEEKNUM(daily!$A521))</f>
        <v>24</v>
      </c>
      <c r="X521">
        <f>SUMIFS(COT!O:O,COT!$A:$A,YEAR(daily!$A521),COT!$B:$B,WEEKNUM(daily!$A521))</f>
        <v>42</v>
      </c>
      <c r="Y521">
        <f>SUMIFS(COT!P:P,COT!$A:$A,YEAR(daily!$A521),COT!$B:$B,WEEKNUM(daily!$A521))</f>
        <v>71</v>
      </c>
      <c r="Z521">
        <f>SUMIFS(COT!Q:Q,COT!$A:$A,YEAR(daily!$A521),COT!$B:$B,WEEKNUM(daily!$A521))</f>
        <v>74</v>
      </c>
      <c r="AA521">
        <f>SUMIFS(Saudi!B:B,Saudi!$A:$A,YEAR(daily!$A521))</f>
        <v>213</v>
      </c>
      <c r="AB521">
        <f>SUMIFS(Saudi!C:C,Saudi!$A:$A,YEAR(daily!$A521))</f>
        <v>255</v>
      </c>
      <c r="AC521">
        <f>SUMIFS(Saudi!F:F,Saudi!$A:$A,YEAR(daily!$A521))</f>
        <v>3215357</v>
      </c>
      <c r="AD521">
        <f>SUMIFS(Saudi!G:G,Saudi!$A:$A,YEAR(daily!$A521))</f>
        <v>26.07833760207501</v>
      </c>
      <c r="AE521">
        <f>SUMIFS(Saudi!H:H,Saudi!$A:$A,YEAR(daily!$A521))</f>
        <v>83851165.357195094</v>
      </c>
      <c r="AF521" s="5">
        <f t="shared" si="36"/>
        <v>4</v>
      </c>
      <c r="AG521" s="5">
        <f t="shared" si="37"/>
        <v>2002</v>
      </c>
    </row>
    <row r="522" spans="1:33">
      <c r="A522" s="3">
        <v>37349</v>
      </c>
      <c r="B522" s="1">
        <v>142179</v>
      </c>
      <c r="C522" s="1">
        <v>51987</v>
      </c>
      <c r="D522" s="1">
        <v>23508</v>
      </c>
      <c r="E522" s="1">
        <v>27.56</v>
      </c>
      <c r="F522" s="1">
        <v>27.56</v>
      </c>
      <c r="G522" s="1">
        <v>27.22</v>
      </c>
      <c r="H522" s="2">
        <v>48.1</v>
      </c>
      <c r="I522" s="2">
        <v>25.5</v>
      </c>
      <c r="J522" s="2">
        <v>76.8</v>
      </c>
      <c r="K522" s="2">
        <v>78.599999999999994</v>
      </c>
      <c r="L522">
        <f>SUMIFS(US!B:B,US!$D:$D,YEAR(daily!$A522),US!$E:$E,MONTH(daily!$A522))</f>
        <v>9129</v>
      </c>
      <c r="M522">
        <f>SUMIFS(US!C:C,US!$D:$D,YEAR(daily!$A522),US!$E:$E,MONTH(daily!$A522))</f>
        <v>19552</v>
      </c>
      <c r="N522">
        <f>SUMIFS(COT!E:E,COT!$A:$A,YEAR(daily!$A522),COT!$B:$B,WEEKNUM(daily!$A522))</f>
        <v>494364</v>
      </c>
      <c r="O522">
        <f>SUMIFS(COT!F:F,COT!$A:$A,YEAR(daily!$A522),COT!$B:$B,WEEKNUM(daily!$A522))</f>
        <v>79152</v>
      </c>
      <c r="P522">
        <f>SUMIFS(COT!G:G,COT!$A:$A,YEAR(daily!$A522),COT!$B:$B,WEEKNUM(daily!$A522))</f>
        <v>19197</v>
      </c>
      <c r="Q522">
        <f>SUMIFS(COT!H:H,COT!$A:$A,YEAR(daily!$A522),COT!$B:$B,WEEKNUM(daily!$A522))</f>
        <v>76295</v>
      </c>
      <c r="R522">
        <f>SUMIFS(COT!I:I,COT!$A:$A,YEAR(daily!$A522),COT!$B:$B,WEEKNUM(daily!$A522))</f>
        <v>278685</v>
      </c>
      <c r="S522">
        <f>SUMIFS(COT!J:J,COT!$A:$A,YEAR(daily!$A522),COT!$B:$B,WEEKNUM(daily!$A522))</f>
        <v>357675</v>
      </c>
      <c r="T522">
        <f>SUMIFS(COT!K:K,COT!$A:$A,YEAR(daily!$A522),COT!$B:$B,WEEKNUM(daily!$A522))</f>
        <v>60232</v>
      </c>
      <c r="U522">
        <f>SUMIFS(COT!L:L,COT!$A:$A,YEAR(daily!$A522),COT!$B:$B,WEEKNUM(daily!$A522))</f>
        <v>41197</v>
      </c>
      <c r="V522">
        <f>SUMIFS(COT!M:M,COT!$A:$A,YEAR(daily!$A522),COT!$B:$B,WEEKNUM(daily!$A522))</f>
        <v>53</v>
      </c>
      <c r="W522">
        <f>SUMIFS(COT!N:N,COT!$A:$A,YEAR(daily!$A522),COT!$B:$B,WEEKNUM(daily!$A522))</f>
        <v>24</v>
      </c>
      <c r="X522">
        <f>SUMIFS(COT!O:O,COT!$A:$A,YEAR(daily!$A522),COT!$B:$B,WEEKNUM(daily!$A522))</f>
        <v>42</v>
      </c>
      <c r="Y522">
        <f>SUMIFS(COT!P:P,COT!$A:$A,YEAR(daily!$A522),COT!$B:$B,WEEKNUM(daily!$A522))</f>
        <v>71</v>
      </c>
      <c r="Z522">
        <f>SUMIFS(COT!Q:Q,COT!$A:$A,YEAR(daily!$A522),COT!$B:$B,WEEKNUM(daily!$A522))</f>
        <v>74</v>
      </c>
      <c r="AA522">
        <f>SUMIFS(Saudi!B:B,Saudi!$A:$A,YEAR(daily!$A522))</f>
        <v>213</v>
      </c>
      <c r="AB522">
        <f>SUMIFS(Saudi!C:C,Saudi!$A:$A,YEAR(daily!$A522))</f>
        <v>255</v>
      </c>
      <c r="AC522">
        <f>SUMIFS(Saudi!F:F,Saudi!$A:$A,YEAR(daily!$A522))</f>
        <v>3215357</v>
      </c>
      <c r="AD522">
        <f>SUMIFS(Saudi!G:G,Saudi!$A:$A,YEAR(daily!$A522))</f>
        <v>26.07833760207501</v>
      </c>
      <c r="AE522">
        <f>SUMIFS(Saudi!H:H,Saudi!$A:$A,YEAR(daily!$A522))</f>
        <v>83851165.357195094</v>
      </c>
      <c r="AF522" s="5">
        <f t="shared" si="36"/>
        <v>4</v>
      </c>
      <c r="AG522" s="5">
        <f t="shared" si="37"/>
        <v>2002</v>
      </c>
    </row>
    <row r="523" spans="1:33">
      <c r="A523" s="3">
        <v>37350</v>
      </c>
      <c r="B523" s="1">
        <v>144704</v>
      </c>
      <c r="C523" s="1">
        <v>52507</v>
      </c>
      <c r="D523" s="1">
        <v>25945</v>
      </c>
      <c r="E523" s="1">
        <v>26.58</v>
      </c>
      <c r="F523" s="1">
        <v>26.74</v>
      </c>
      <c r="G523" s="1">
        <v>26.46</v>
      </c>
      <c r="H523" s="2">
        <v>48.1</v>
      </c>
      <c r="I523" s="2">
        <v>25.5</v>
      </c>
      <c r="J523" s="2">
        <v>76.8</v>
      </c>
      <c r="K523" s="2">
        <v>78.599999999999994</v>
      </c>
      <c r="L523">
        <f>SUMIFS(US!B:B,US!$D:$D,YEAR(daily!$A523),US!$E:$E,MONTH(daily!$A523))</f>
        <v>9129</v>
      </c>
      <c r="M523">
        <f>SUMIFS(US!C:C,US!$D:$D,YEAR(daily!$A523),US!$E:$E,MONTH(daily!$A523))</f>
        <v>19552</v>
      </c>
      <c r="N523">
        <f>SUMIFS(COT!E:E,COT!$A:$A,YEAR(daily!$A523),COT!$B:$B,WEEKNUM(daily!$A523))</f>
        <v>494364</v>
      </c>
      <c r="O523">
        <f>SUMIFS(COT!F:F,COT!$A:$A,YEAR(daily!$A523),COT!$B:$B,WEEKNUM(daily!$A523))</f>
        <v>79152</v>
      </c>
      <c r="P523">
        <f>SUMIFS(COT!G:G,COT!$A:$A,YEAR(daily!$A523),COT!$B:$B,WEEKNUM(daily!$A523))</f>
        <v>19197</v>
      </c>
      <c r="Q523">
        <f>SUMIFS(COT!H:H,COT!$A:$A,YEAR(daily!$A523),COT!$B:$B,WEEKNUM(daily!$A523))</f>
        <v>76295</v>
      </c>
      <c r="R523">
        <f>SUMIFS(COT!I:I,COT!$A:$A,YEAR(daily!$A523),COT!$B:$B,WEEKNUM(daily!$A523))</f>
        <v>278685</v>
      </c>
      <c r="S523">
        <f>SUMIFS(COT!J:J,COT!$A:$A,YEAR(daily!$A523),COT!$B:$B,WEEKNUM(daily!$A523))</f>
        <v>357675</v>
      </c>
      <c r="T523">
        <f>SUMIFS(COT!K:K,COT!$A:$A,YEAR(daily!$A523),COT!$B:$B,WEEKNUM(daily!$A523))</f>
        <v>60232</v>
      </c>
      <c r="U523">
        <f>SUMIFS(COT!L:L,COT!$A:$A,YEAR(daily!$A523),COT!$B:$B,WEEKNUM(daily!$A523))</f>
        <v>41197</v>
      </c>
      <c r="V523">
        <f>SUMIFS(COT!M:M,COT!$A:$A,YEAR(daily!$A523),COT!$B:$B,WEEKNUM(daily!$A523))</f>
        <v>53</v>
      </c>
      <c r="W523">
        <f>SUMIFS(COT!N:N,COT!$A:$A,YEAR(daily!$A523),COT!$B:$B,WEEKNUM(daily!$A523))</f>
        <v>24</v>
      </c>
      <c r="X523">
        <f>SUMIFS(COT!O:O,COT!$A:$A,YEAR(daily!$A523),COT!$B:$B,WEEKNUM(daily!$A523))</f>
        <v>42</v>
      </c>
      <c r="Y523">
        <f>SUMIFS(COT!P:P,COT!$A:$A,YEAR(daily!$A523),COT!$B:$B,WEEKNUM(daily!$A523))</f>
        <v>71</v>
      </c>
      <c r="Z523">
        <f>SUMIFS(COT!Q:Q,COT!$A:$A,YEAR(daily!$A523),COT!$B:$B,WEEKNUM(daily!$A523))</f>
        <v>74</v>
      </c>
      <c r="AA523">
        <f>SUMIFS(Saudi!B:B,Saudi!$A:$A,YEAR(daily!$A523))</f>
        <v>213</v>
      </c>
      <c r="AB523">
        <f>SUMIFS(Saudi!C:C,Saudi!$A:$A,YEAR(daily!$A523))</f>
        <v>255</v>
      </c>
      <c r="AC523">
        <f>SUMIFS(Saudi!F:F,Saudi!$A:$A,YEAR(daily!$A523))</f>
        <v>3215357</v>
      </c>
      <c r="AD523">
        <f>SUMIFS(Saudi!G:G,Saudi!$A:$A,YEAR(daily!$A523))</f>
        <v>26.07833760207501</v>
      </c>
      <c r="AE523">
        <f>SUMIFS(Saudi!H:H,Saudi!$A:$A,YEAR(daily!$A523))</f>
        <v>83851165.357195094</v>
      </c>
      <c r="AF523" s="5">
        <f t="shared" si="36"/>
        <v>4</v>
      </c>
      <c r="AG523" s="5">
        <f t="shared" si="37"/>
        <v>2002</v>
      </c>
    </row>
    <row r="524" spans="1:33">
      <c r="A524" s="3">
        <v>37351</v>
      </c>
      <c r="B524" s="1">
        <v>137842</v>
      </c>
      <c r="C524" s="1">
        <v>53255</v>
      </c>
      <c r="D524" s="1">
        <v>24399</v>
      </c>
      <c r="E524" s="1">
        <v>26.21</v>
      </c>
      <c r="F524" s="1">
        <v>26.3</v>
      </c>
      <c r="G524" s="1">
        <v>26.03</v>
      </c>
      <c r="H524" s="2">
        <v>48.1</v>
      </c>
      <c r="I524" s="2">
        <v>25.5</v>
      </c>
      <c r="J524" s="2">
        <v>76.8</v>
      </c>
      <c r="K524" s="2">
        <v>78.599999999999994</v>
      </c>
      <c r="L524">
        <f>SUMIFS(US!B:B,US!$D:$D,YEAR(daily!$A524),US!$E:$E,MONTH(daily!$A524))</f>
        <v>9129</v>
      </c>
      <c r="M524">
        <f>SUMIFS(US!C:C,US!$D:$D,YEAR(daily!$A524),US!$E:$E,MONTH(daily!$A524))</f>
        <v>19552</v>
      </c>
      <c r="N524">
        <f>SUMIFS(COT!E:E,COT!$A:$A,YEAR(daily!$A524),COT!$B:$B,WEEKNUM(daily!$A524))</f>
        <v>494364</v>
      </c>
      <c r="O524">
        <f>SUMIFS(COT!F:F,COT!$A:$A,YEAR(daily!$A524),COT!$B:$B,WEEKNUM(daily!$A524))</f>
        <v>79152</v>
      </c>
      <c r="P524">
        <f>SUMIFS(COT!G:G,COT!$A:$A,YEAR(daily!$A524),COT!$B:$B,WEEKNUM(daily!$A524))</f>
        <v>19197</v>
      </c>
      <c r="Q524">
        <f>SUMIFS(COT!H:H,COT!$A:$A,YEAR(daily!$A524),COT!$B:$B,WEEKNUM(daily!$A524))</f>
        <v>76295</v>
      </c>
      <c r="R524">
        <f>SUMIFS(COT!I:I,COT!$A:$A,YEAR(daily!$A524),COT!$B:$B,WEEKNUM(daily!$A524))</f>
        <v>278685</v>
      </c>
      <c r="S524">
        <f>SUMIFS(COT!J:J,COT!$A:$A,YEAR(daily!$A524),COT!$B:$B,WEEKNUM(daily!$A524))</f>
        <v>357675</v>
      </c>
      <c r="T524">
        <f>SUMIFS(COT!K:K,COT!$A:$A,YEAR(daily!$A524),COT!$B:$B,WEEKNUM(daily!$A524))</f>
        <v>60232</v>
      </c>
      <c r="U524">
        <f>SUMIFS(COT!L:L,COT!$A:$A,YEAR(daily!$A524),COT!$B:$B,WEEKNUM(daily!$A524))</f>
        <v>41197</v>
      </c>
      <c r="V524">
        <f>SUMIFS(COT!M:M,COT!$A:$A,YEAR(daily!$A524),COT!$B:$B,WEEKNUM(daily!$A524))</f>
        <v>53</v>
      </c>
      <c r="W524">
        <f>SUMIFS(COT!N:N,COT!$A:$A,YEAR(daily!$A524),COT!$B:$B,WEEKNUM(daily!$A524))</f>
        <v>24</v>
      </c>
      <c r="X524">
        <f>SUMIFS(COT!O:O,COT!$A:$A,YEAR(daily!$A524),COT!$B:$B,WEEKNUM(daily!$A524))</f>
        <v>42</v>
      </c>
      <c r="Y524">
        <f>SUMIFS(COT!P:P,COT!$A:$A,YEAR(daily!$A524),COT!$B:$B,WEEKNUM(daily!$A524))</f>
        <v>71</v>
      </c>
      <c r="Z524">
        <f>SUMIFS(COT!Q:Q,COT!$A:$A,YEAR(daily!$A524),COT!$B:$B,WEEKNUM(daily!$A524))</f>
        <v>74</v>
      </c>
      <c r="AA524">
        <f>SUMIFS(Saudi!B:B,Saudi!$A:$A,YEAR(daily!$A524))</f>
        <v>213</v>
      </c>
      <c r="AB524">
        <f>SUMIFS(Saudi!C:C,Saudi!$A:$A,YEAR(daily!$A524))</f>
        <v>255</v>
      </c>
      <c r="AC524">
        <f>SUMIFS(Saudi!F:F,Saudi!$A:$A,YEAR(daily!$A524))</f>
        <v>3215357</v>
      </c>
      <c r="AD524">
        <f>SUMIFS(Saudi!G:G,Saudi!$A:$A,YEAR(daily!$A524))</f>
        <v>26.07833760207501</v>
      </c>
      <c r="AE524">
        <f>SUMIFS(Saudi!H:H,Saudi!$A:$A,YEAR(daily!$A524))</f>
        <v>83851165.357195094</v>
      </c>
      <c r="AF524" s="5">
        <f t="shared" si="36"/>
        <v>4</v>
      </c>
      <c r="AG524" s="5">
        <f t="shared" si="37"/>
        <v>2002</v>
      </c>
    </row>
    <row r="525" spans="1:33">
      <c r="A525" s="3">
        <v>37354</v>
      </c>
      <c r="B525" s="1">
        <v>124870</v>
      </c>
      <c r="C525" s="1">
        <v>55236</v>
      </c>
      <c r="D525" s="1">
        <v>26109</v>
      </c>
      <c r="E525" s="1">
        <v>26.54</v>
      </c>
      <c r="F525" s="1">
        <v>26.55</v>
      </c>
      <c r="G525" s="1">
        <v>26.21</v>
      </c>
      <c r="H525" s="2">
        <v>48.1</v>
      </c>
      <c r="I525" s="2">
        <v>25.5</v>
      </c>
      <c r="J525" s="2">
        <v>76.8</v>
      </c>
      <c r="K525" s="2">
        <v>78.599999999999994</v>
      </c>
      <c r="L525">
        <f>SUMIFS(US!B:B,US!$D:$D,YEAR(daily!$A525),US!$E:$E,MONTH(daily!$A525))</f>
        <v>9129</v>
      </c>
      <c r="M525">
        <f>SUMIFS(US!C:C,US!$D:$D,YEAR(daily!$A525),US!$E:$E,MONTH(daily!$A525))</f>
        <v>19552</v>
      </c>
      <c r="N525">
        <f>SUMIFS(COT!E:E,COT!$A:$A,YEAR(daily!$A525),COT!$B:$B,WEEKNUM(daily!$A525))</f>
        <v>495775</v>
      </c>
      <c r="O525">
        <f>SUMIFS(COT!F:F,COT!$A:$A,YEAR(daily!$A525),COT!$B:$B,WEEKNUM(daily!$A525))</f>
        <v>70911</v>
      </c>
      <c r="P525">
        <f>SUMIFS(COT!G:G,COT!$A:$A,YEAR(daily!$A525),COT!$B:$B,WEEKNUM(daily!$A525))</f>
        <v>19484</v>
      </c>
      <c r="Q525">
        <f>SUMIFS(COT!H:H,COT!$A:$A,YEAR(daily!$A525),COT!$B:$B,WEEKNUM(daily!$A525))</f>
        <v>80385</v>
      </c>
      <c r="R525">
        <f>SUMIFS(COT!I:I,COT!$A:$A,YEAR(daily!$A525),COT!$B:$B,WEEKNUM(daily!$A525))</f>
        <v>286500</v>
      </c>
      <c r="S525">
        <f>SUMIFS(COT!J:J,COT!$A:$A,YEAR(daily!$A525),COT!$B:$B,WEEKNUM(daily!$A525))</f>
        <v>350231</v>
      </c>
      <c r="T525">
        <f>SUMIFS(COT!K:K,COT!$A:$A,YEAR(daily!$A525),COT!$B:$B,WEEKNUM(daily!$A525))</f>
        <v>57979</v>
      </c>
      <c r="U525">
        <f>SUMIFS(COT!L:L,COT!$A:$A,YEAR(daily!$A525),COT!$B:$B,WEEKNUM(daily!$A525))</f>
        <v>45675</v>
      </c>
      <c r="V525">
        <f>SUMIFS(COT!M:M,COT!$A:$A,YEAR(daily!$A525),COT!$B:$B,WEEKNUM(daily!$A525))</f>
        <v>46</v>
      </c>
      <c r="W525">
        <f>SUMIFS(COT!N:N,COT!$A:$A,YEAR(daily!$A525),COT!$B:$B,WEEKNUM(daily!$A525))</f>
        <v>23</v>
      </c>
      <c r="X525">
        <f>SUMIFS(COT!O:O,COT!$A:$A,YEAR(daily!$A525),COT!$B:$B,WEEKNUM(daily!$A525))</f>
        <v>42</v>
      </c>
      <c r="Y525">
        <f>SUMIFS(COT!P:P,COT!$A:$A,YEAR(daily!$A525),COT!$B:$B,WEEKNUM(daily!$A525))</f>
        <v>78</v>
      </c>
      <c r="Z525">
        <f>SUMIFS(COT!Q:Q,COT!$A:$A,YEAR(daily!$A525),COT!$B:$B,WEEKNUM(daily!$A525))</f>
        <v>81</v>
      </c>
      <c r="AA525">
        <f>SUMIFS(Saudi!B:B,Saudi!$A:$A,YEAR(daily!$A525))</f>
        <v>213</v>
      </c>
      <c r="AB525">
        <f>SUMIFS(Saudi!C:C,Saudi!$A:$A,YEAR(daily!$A525))</f>
        <v>255</v>
      </c>
      <c r="AC525">
        <f>SUMIFS(Saudi!F:F,Saudi!$A:$A,YEAR(daily!$A525))</f>
        <v>3215357</v>
      </c>
      <c r="AD525">
        <f>SUMIFS(Saudi!G:G,Saudi!$A:$A,YEAR(daily!$A525))</f>
        <v>26.07833760207501</v>
      </c>
      <c r="AE525">
        <f>SUMIFS(Saudi!H:H,Saudi!$A:$A,YEAR(daily!$A525))</f>
        <v>83851165.357195094</v>
      </c>
      <c r="AF525" s="5">
        <f t="shared" si="36"/>
        <v>4</v>
      </c>
      <c r="AG525" s="5">
        <f t="shared" si="37"/>
        <v>2002</v>
      </c>
    </row>
    <row r="526" spans="1:33">
      <c r="A526" s="3">
        <v>37355</v>
      </c>
      <c r="B526" s="1">
        <v>112326</v>
      </c>
      <c r="C526" s="1">
        <v>56563</v>
      </c>
      <c r="D526" s="1">
        <v>26015</v>
      </c>
      <c r="E526" s="1">
        <v>25.82</v>
      </c>
      <c r="F526" s="1">
        <v>25.87</v>
      </c>
      <c r="G526" s="1">
        <v>25.56</v>
      </c>
      <c r="H526" s="2">
        <v>48.1</v>
      </c>
      <c r="I526" s="2">
        <v>25.5</v>
      </c>
      <c r="J526" s="2">
        <v>76.8</v>
      </c>
      <c r="K526" s="2">
        <v>78.599999999999994</v>
      </c>
      <c r="L526">
        <f>SUMIFS(US!B:B,US!$D:$D,YEAR(daily!$A526),US!$E:$E,MONTH(daily!$A526))</f>
        <v>9129</v>
      </c>
      <c r="M526">
        <f>SUMIFS(US!C:C,US!$D:$D,YEAR(daily!$A526),US!$E:$E,MONTH(daily!$A526))</f>
        <v>19552</v>
      </c>
      <c r="N526">
        <f>SUMIFS(COT!E:E,COT!$A:$A,YEAR(daily!$A526),COT!$B:$B,WEEKNUM(daily!$A526))</f>
        <v>495775</v>
      </c>
      <c r="O526">
        <f>SUMIFS(COT!F:F,COT!$A:$A,YEAR(daily!$A526),COT!$B:$B,WEEKNUM(daily!$A526))</f>
        <v>70911</v>
      </c>
      <c r="P526">
        <f>SUMIFS(COT!G:G,COT!$A:$A,YEAR(daily!$A526),COT!$B:$B,WEEKNUM(daily!$A526))</f>
        <v>19484</v>
      </c>
      <c r="Q526">
        <f>SUMIFS(COT!H:H,COT!$A:$A,YEAR(daily!$A526),COT!$B:$B,WEEKNUM(daily!$A526))</f>
        <v>80385</v>
      </c>
      <c r="R526">
        <f>SUMIFS(COT!I:I,COT!$A:$A,YEAR(daily!$A526),COT!$B:$B,WEEKNUM(daily!$A526))</f>
        <v>286500</v>
      </c>
      <c r="S526">
        <f>SUMIFS(COT!J:J,COT!$A:$A,YEAR(daily!$A526),COT!$B:$B,WEEKNUM(daily!$A526))</f>
        <v>350231</v>
      </c>
      <c r="T526">
        <f>SUMIFS(COT!K:K,COT!$A:$A,YEAR(daily!$A526),COT!$B:$B,WEEKNUM(daily!$A526))</f>
        <v>57979</v>
      </c>
      <c r="U526">
        <f>SUMIFS(COT!L:L,COT!$A:$A,YEAR(daily!$A526),COT!$B:$B,WEEKNUM(daily!$A526))</f>
        <v>45675</v>
      </c>
      <c r="V526">
        <f>SUMIFS(COT!M:M,COT!$A:$A,YEAR(daily!$A526),COT!$B:$B,WEEKNUM(daily!$A526))</f>
        <v>46</v>
      </c>
      <c r="W526">
        <f>SUMIFS(COT!N:N,COT!$A:$A,YEAR(daily!$A526),COT!$B:$B,WEEKNUM(daily!$A526))</f>
        <v>23</v>
      </c>
      <c r="X526">
        <f>SUMIFS(COT!O:O,COT!$A:$A,YEAR(daily!$A526),COT!$B:$B,WEEKNUM(daily!$A526))</f>
        <v>42</v>
      </c>
      <c r="Y526">
        <f>SUMIFS(COT!P:P,COT!$A:$A,YEAR(daily!$A526),COT!$B:$B,WEEKNUM(daily!$A526))</f>
        <v>78</v>
      </c>
      <c r="Z526">
        <f>SUMIFS(COT!Q:Q,COT!$A:$A,YEAR(daily!$A526),COT!$B:$B,WEEKNUM(daily!$A526))</f>
        <v>81</v>
      </c>
      <c r="AA526">
        <f>SUMIFS(Saudi!B:B,Saudi!$A:$A,YEAR(daily!$A526))</f>
        <v>213</v>
      </c>
      <c r="AB526">
        <f>SUMIFS(Saudi!C:C,Saudi!$A:$A,YEAR(daily!$A526))</f>
        <v>255</v>
      </c>
      <c r="AC526">
        <f>SUMIFS(Saudi!F:F,Saudi!$A:$A,YEAR(daily!$A526))</f>
        <v>3215357</v>
      </c>
      <c r="AD526">
        <f>SUMIFS(Saudi!G:G,Saudi!$A:$A,YEAR(daily!$A526))</f>
        <v>26.07833760207501</v>
      </c>
      <c r="AE526">
        <f>SUMIFS(Saudi!H:H,Saudi!$A:$A,YEAR(daily!$A526))</f>
        <v>83851165.357195094</v>
      </c>
      <c r="AF526" s="5">
        <f t="shared" si="36"/>
        <v>4</v>
      </c>
      <c r="AG526" s="5">
        <f t="shared" si="37"/>
        <v>2002</v>
      </c>
    </row>
    <row r="527" spans="1:33">
      <c r="A527" s="3">
        <v>37356</v>
      </c>
      <c r="B527" s="1">
        <v>102076</v>
      </c>
      <c r="C527" s="1">
        <v>54238</v>
      </c>
      <c r="D527" s="1">
        <v>26264</v>
      </c>
      <c r="E527" s="1">
        <v>26.13</v>
      </c>
      <c r="F527" s="1">
        <v>26.07</v>
      </c>
      <c r="G527" s="1">
        <v>25.73</v>
      </c>
      <c r="H527" s="2">
        <v>48.1</v>
      </c>
      <c r="I527" s="2">
        <v>25.5</v>
      </c>
      <c r="J527" s="2">
        <v>76.8</v>
      </c>
      <c r="K527" s="2">
        <v>78.599999999999994</v>
      </c>
      <c r="L527">
        <f>SUMIFS(US!B:B,US!$D:$D,YEAR(daily!$A527),US!$E:$E,MONTH(daily!$A527))</f>
        <v>9129</v>
      </c>
      <c r="M527">
        <f>SUMIFS(US!C:C,US!$D:$D,YEAR(daily!$A527),US!$E:$E,MONTH(daily!$A527))</f>
        <v>19552</v>
      </c>
      <c r="N527">
        <f>SUMIFS(COT!E:E,COT!$A:$A,YEAR(daily!$A527),COT!$B:$B,WEEKNUM(daily!$A527))</f>
        <v>495775</v>
      </c>
      <c r="O527">
        <f>SUMIFS(COT!F:F,COT!$A:$A,YEAR(daily!$A527),COT!$B:$B,WEEKNUM(daily!$A527))</f>
        <v>70911</v>
      </c>
      <c r="P527">
        <f>SUMIFS(COT!G:G,COT!$A:$A,YEAR(daily!$A527),COT!$B:$B,WEEKNUM(daily!$A527))</f>
        <v>19484</v>
      </c>
      <c r="Q527">
        <f>SUMIFS(COT!H:H,COT!$A:$A,YEAR(daily!$A527),COT!$B:$B,WEEKNUM(daily!$A527))</f>
        <v>80385</v>
      </c>
      <c r="R527">
        <f>SUMIFS(COT!I:I,COT!$A:$A,YEAR(daily!$A527),COT!$B:$B,WEEKNUM(daily!$A527))</f>
        <v>286500</v>
      </c>
      <c r="S527">
        <f>SUMIFS(COT!J:J,COT!$A:$A,YEAR(daily!$A527),COT!$B:$B,WEEKNUM(daily!$A527))</f>
        <v>350231</v>
      </c>
      <c r="T527">
        <f>SUMIFS(COT!K:K,COT!$A:$A,YEAR(daily!$A527),COT!$B:$B,WEEKNUM(daily!$A527))</f>
        <v>57979</v>
      </c>
      <c r="U527">
        <f>SUMIFS(COT!L:L,COT!$A:$A,YEAR(daily!$A527),COT!$B:$B,WEEKNUM(daily!$A527))</f>
        <v>45675</v>
      </c>
      <c r="V527">
        <f>SUMIFS(COT!M:M,COT!$A:$A,YEAR(daily!$A527),COT!$B:$B,WEEKNUM(daily!$A527))</f>
        <v>46</v>
      </c>
      <c r="W527">
        <f>SUMIFS(COT!N:N,COT!$A:$A,YEAR(daily!$A527),COT!$B:$B,WEEKNUM(daily!$A527))</f>
        <v>23</v>
      </c>
      <c r="X527">
        <f>SUMIFS(COT!O:O,COT!$A:$A,YEAR(daily!$A527),COT!$B:$B,WEEKNUM(daily!$A527))</f>
        <v>42</v>
      </c>
      <c r="Y527">
        <f>SUMIFS(COT!P:P,COT!$A:$A,YEAR(daily!$A527),COT!$B:$B,WEEKNUM(daily!$A527))</f>
        <v>78</v>
      </c>
      <c r="Z527">
        <f>SUMIFS(COT!Q:Q,COT!$A:$A,YEAR(daily!$A527),COT!$B:$B,WEEKNUM(daily!$A527))</f>
        <v>81</v>
      </c>
      <c r="AA527">
        <f>SUMIFS(Saudi!B:B,Saudi!$A:$A,YEAR(daily!$A527))</f>
        <v>213</v>
      </c>
      <c r="AB527">
        <f>SUMIFS(Saudi!C:C,Saudi!$A:$A,YEAR(daily!$A527))</f>
        <v>255</v>
      </c>
      <c r="AC527">
        <f>SUMIFS(Saudi!F:F,Saudi!$A:$A,YEAR(daily!$A527))</f>
        <v>3215357</v>
      </c>
      <c r="AD527">
        <f>SUMIFS(Saudi!G:G,Saudi!$A:$A,YEAR(daily!$A527))</f>
        <v>26.07833760207501</v>
      </c>
      <c r="AE527">
        <f>SUMIFS(Saudi!H:H,Saudi!$A:$A,YEAR(daily!$A527))</f>
        <v>83851165.357195094</v>
      </c>
      <c r="AF527" s="5">
        <f t="shared" si="36"/>
        <v>4</v>
      </c>
      <c r="AG527" s="5">
        <f t="shared" si="37"/>
        <v>2002</v>
      </c>
    </row>
    <row r="528" spans="1:33">
      <c r="A528" s="3">
        <v>37357</v>
      </c>
      <c r="B528" s="1">
        <v>85539</v>
      </c>
      <c r="C528" s="1">
        <v>55487</v>
      </c>
      <c r="D528" s="1">
        <v>26644</v>
      </c>
      <c r="E528" s="1">
        <v>24.99</v>
      </c>
      <c r="F528" s="1">
        <v>25.01</v>
      </c>
      <c r="G528" s="1">
        <v>24.75</v>
      </c>
      <c r="H528" s="2">
        <v>48.1</v>
      </c>
      <c r="I528" s="2">
        <v>25.5</v>
      </c>
      <c r="J528" s="2">
        <v>76.8</v>
      </c>
      <c r="K528" s="2">
        <v>78.599999999999994</v>
      </c>
      <c r="L528">
        <f>SUMIFS(US!B:B,US!$D:$D,YEAR(daily!$A528),US!$E:$E,MONTH(daily!$A528))</f>
        <v>9129</v>
      </c>
      <c r="M528">
        <f>SUMIFS(US!C:C,US!$D:$D,YEAR(daily!$A528),US!$E:$E,MONTH(daily!$A528))</f>
        <v>19552</v>
      </c>
      <c r="N528">
        <f>SUMIFS(COT!E:E,COT!$A:$A,YEAR(daily!$A528),COT!$B:$B,WEEKNUM(daily!$A528))</f>
        <v>495775</v>
      </c>
      <c r="O528">
        <f>SUMIFS(COT!F:F,COT!$A:$A,YEAR(daily!$A528),COT!$B:$B,WEEKNUM(daily!$A528))</f>
        <v>70911</v>
      </c>
      <c r="P528">
        <f>SUMIFS(COT!G:G,COT!$A:$A,YEAR(daily!$A528),COT!$B:$B,WEEKNUM(daily!$A528))</f>
        <v>19484</v>
      </c>
      <c r="Q528">
        <f>SUMIFS(COT!H:H,COT!$A:$A,YEAR(daily!$A528),COT!$B:$B,WEEKNUM(daily!$A528))</f>
        <v>80385</v>
      </c>
      <c r="R528">
        <f>SUMIFS(COT!I:I,COT!$A:$A,YEAR(daily!$A528),COT!$B:$B,WEEKNUM(daily!$A528))</f>
        <v>286500</v>
      </c>
      <c r="S528">
        <f>SUMIFS(COT!J:J,COT!$A:$A,YEAR(daily!$A528),COT!$B:$B,WEEKNUM(daily!$A528))</f>
        <v>350231</v>
      </c>
      <c r="T528">
        <f>SUMIFS(COT!K:K,COT!$A:$A,YEAR(daily!$A528),COT!$B:$B,WEEKNUM(daily!$A528))</f>
        <v>57979</v>
      </c>
      <c r="U528">
        <f>SUMIFS(COT!L:L,COT!$A:$A,YEAR(daily!$A528),COT!$B:$B,WEEKNUM(daily!$A528))</f>
        <v>45675</v>
      </c>
      <c r="V528">
        <f>SUMIFS(COT!M:M,COT!$A:$A,YEAR(daily!$A528),COT!$B:$B,WEEKNUM(daily!$A528))</f>
        <v>46</v>
      </c>
      <c r="W528">
        <f>SUMIFS(COT!N:N,COT!$A:$A,YEAR(daily!$A528),COT!$B:$B,WEEKNUM(daily!$A528))</f>
        <v>23</v>
      </c>
      <c r="X528">
        <f>SUMIFS(COT!O:O,COT!$A:$A,YEAR(daily!$A528),COT!$B:$B,WEEKNUM(daily!$A528))</f>
        <v>42</v>
      </c>
      <c r="Y528">
        <f>SUMIFS(COT!P:P,COT!$A:$A,YEAR(daily!$A528),COT!$B:$B,WEEKNUM(daily!$A528))</f>
        <v>78</v>
      </c>
      <c r="Z528">
        <f>SUMIFS(COT!Q:Q,COT!$A:$A,YEAR(daily!$A528),COT!$B:$B,WEEKNUM(daily!$A528))</f>
        <v>81</v>
      </c>
      <c r="AA528">
        <f>SUMIFS(Saudi!B:B,Saudi!$A:$A,YEAR(daily!$A528))</f>
        <v>213</v>
      </c>
      <c r="AB528">
        <f>SUMIFS(Saudi!C:C,Saudi!$A:$A,YEAR(daily!$A528))</f>
        <v>255</v>
      </c>
      <c r="AC528">
        <f>SUMIFS(Saudi!F:F,Saudi!$A:$A,YEAR(daily!$A528))</f>
        <v>3215357</v>
      </c>
      <c r="AD528">
        <f>SUMIFS(Saudi!G:G,Saudi!$A:$A,YEAR(daily!$A528))</f>
        <v>26.07833760207501</v>
      </c>
      <c r="AE528">
        <f>SUMIFS(Saudi!H:H,Saudi!$A:$A,YEAR(daily!$A528))</f>
        <v>83851165.357195094</v>
      </c>
      <c r="AF528" s="5">
        <f t="shared" si="36"/>
        <v>4</v>
      </c>
      <c r="AG528" s="5">
        <f t="shared" si="37"/>
        <v>2002</v>
      </c>
    </row>
    <row r="529" spans="1:33">
      <c r="A529" s="3">
        <v>37358</v>
      </c>
      <c r="B529" s="1">
        <v>82953</v>
      </c>
      <c r="C529" s="1">
        <v>53758</v>
      </c>
      <c r="D529" s="1">
        <v>27239</v>
      </c>
      <c r="E529" s="1">
        <v>23.47</v>
      </c>
      <c r="F529" s="1">
        <v>23.58</v>
      </c>
      <c r="G529" s="1">
        <v>23.4</v>
      </c>
      <c r="H529" s="2">
        <v>48.1</v>
      </c>
      <c r="I529" s="2">
        <v>25.5</v>
      </c>
      <c r="J529" s="2">
        <v>76.8</v>
      </c>
      <c r="K529" s="2">
        <v>78.599999999999994</v>
      </c>
      <c r="L529">
        <f>SUMIFS(US!B:B,US!$D:$D,YEAR(daily!$A529),US!$E:$E,MONTH(daily!$A529))</f>
        <v>9129</v>
      </c>
      <c r="M529">
        <f>SUMIFS(US!C:C,US!$D:$D,YEAR(daily!$A529),US!$E:$E,MONTH(daily!$A529))</f>
        <v>19552</v>
      </c>
      <c r="N529">
        <f>SUMIFS(COT!E:E,COT!$A:$A,YEAR(daily!$A529),COT!$B:$B,WEEKNUM(daily!$A529))</f>
        <v>495775</v>
      </c>
      <c r="O529">
        <f>SUMIFS(COT!F:F,COT!$A:$A,YEAR(daily!$A529),COT!$B:$B,WEEKNUM(daily!$A529))</f>
        <v>70911</v>
      </c>
      <c r="P529">
        <f>SUMIFS(COT!G:G,COT!$A:$A,YEAR(daily!$A529),COT!$B:$B,WEEKNUM(daily!$A529))</f>
        <v>19484</v>
      </c>
      <c r="Q529">
        <f>SUMIFS(COT!H:H,COT!$A:$A,YEAR(daily!$A529),COT!$B:$B,WEEKNUM(daily!$A529))</f>
        <v>80385</v>
      </c>
      <c r="R529">
        <f>SUMIFS(COT!I:I,COT!$A:$A,YEAR(daily!$A529),COT!$B:$B,WEEKNUM(daily!$A529))</f>
        <v>286500</v>
      </c>
      <c r="S529">
        <f>SUMIFS(COT!J:J,COT!$A:$A,YEAR(daily!$A529),COT!$B:$B,WEEKNUM(daily!$A529))</f>
        <v>350231</v>
      </c>
      <c r="T529">
        <f>SUMIFS(COT!K:K,COT!$A:$A,YEAR(daily!$A529),COT!$B:$B,WEEKNUM(daily!$A529))</f>
        <v>57979</v>
      </c>
      <c r="U529">
        <f>SUMIFS(COT!L:L,COT!$A:$A,YEAR(daily!$A529),COT!$B:$B,WEEKNUM(daily!$A529))</f>
        <v>45675</v>
      </c>
      <c r="V529">
        <f>SUMIFS(COT!M:M,COT!$A:$A,YEAR(daily!$A529),COT!$B:$B,WEEKNUM(daily!$A529))</f>
        <v>46</v>
      </c>
      <c r="W529">
        <f>SUMIFS(COT!N:N,COT!$A:$A,YEAR(daily!$A529),COT!$B:$B,WEEKNUM(daily!$A529))</f>
        <v>23</v>
      </c>
      <c r="X529">
        <f>SUMIFS(COT!O:O,COT!$A:$A,YEAR(daily!$A529),COT!$B:$B,WEEKNUM(daily!$A529))</f>
        <v>42</v>
      </c>
      <c r="Y529">
        <f>SUMIFS(COT!P:P,COT!$A:$A,YEAR(daily!$A529),COT!$B:$B,WEEKNUM(daily!$A529))</f>
        <v>78</v>
      </c>
      <c r="Z529">
        <f>SUMIFS(COT!Q:Q,COT!$A:$A,YEAR(daily!$A529),COT!$B:$B,WEEKNUM(daily!$A529))</f>
        <v>81</v>
      </c>
      <c r="AA529">
        <f>SUMIFS(Saudi!B:B,Saudi!$A:$A,YEAR(daily!$A529))</f>
        <v>213</v>
      </c>
      <c r="AB529">
        <f>SUMIFS(Saudi!C:C,Saudi!$A:$A,YEAR(daily!$A529))</f>
        <v>255</v>
      </c>
      <c r="AC529">
        <f>SUMIFS(Saudi!F:F,Saudi!$A:$A,YEAR(daily!$A529))</f>
        <v>3215357</v>
      </c>
      <c r="AD529">
        <f>SUMIFS(Saudi!G:G,Saudi!$A:$A,YEAR(daily!$A529))</f>
        <v>26.07833760207501</v>
      </c>
      <c r="AE529">
        <f>SUMIFS(Saudi!H:H,Saudi!$A:$A,YEAR(daily!$A529))</f>
        <v>83851165.357195094</v>
      </c>
      <c r="AF529" s="5">
        <f t="shared" si="36"/>
        <v>4</v>
      </c>
      <c r="AG529" s="5">
        <f t="shared" si="37"/>
        <v>2002</v>
      </c>
    </row>
    <row r="530" spans="1:33">
      <c r="A530" s="3">
        <v>37361</v>
      </c>
      <c r="B530" s="1">
        <v>75273</v>
      </c>
      <c r="C530" s="1">
        <v>52600</v>
      </c>
      <c r="D530" s="1">
        <v>26641</v>
      </c>
      <c r="E530" s="1">
        <v>24.57</v>
      </c>
      <c r="F530" s="1">
        <v>24.66</v>
      </c>
      <c r="G530" s="1">
        <v>24.45</v>
      </c>
      <c r="H530" s="2">
        <v>48.1</v>
      </c>
      <c r="I530" s="2">
        <v>25.5</v>
      </c>
      <c r="J530" s="2">
        <v>76.8</v>
      </c>
      <c r="K530" s="2">
        <v>78.599999999999994</v>
      </c>
      <c r="L530">
        <f>SUMIFS(US!B:B,US!$D:$D,YEAR(daily!$A530),US!$E:$E,MONTH(daily!$A530))</f>
        <v>9129</v>
      </c>
      <c r="M530">
        <f>SUMIFS(US!C:C,US!$D:$D,YEAR(daily!$A530),US!$E:$E,MONTH(daily!$A530))</f>
        <v>19552</v>
      </c>
      <c r="N530">
        <f>SUMIFS(COT!E:E,COT!$A:$A,YEAR(daily!$A530),COT!$B:$B,WEEKNUM(daily!$A530))</f>
        <v>495283</v>
      </c>
      <c r="O530">
        <f>SUMIFS(COT!F:F,COT!$A:$A,YEAR(daily!$A530),COT!$B:$B,WEEKNUM(daily!$A530))</f>
        <v>64876</v>
      </c>
      <c r="P530">
        <f>SUMIFS(COT!G:G,COT!$A:$A,YEAR(daily!$A530),COT!$B:$B,WEEKNUM(daily!$A530))</f>
        <v>18898</v>
      </c>
      <c r="Q530">
        <f>SUMIFS(COT!H:H,COT!$A:$A,YEAR(daily!$A530),COT!$B:$B,WEEKNUM(daily!$A530))</f>
        <v>80810</v>
      </c>
      <c r="R530">
        <f>SUMIFS(COT!I:I,COT!$A:$A,YEAR(daily!$A530),COT!$B:$B,WEEKNUM(daily!$A530))</f>
        <v>304338</v>
      </c>
      <c r="S530">
        <f>SUMIFS(COT!J:J,COT!$A:$A,YEAR(daily!$A530),COT!$B:$B,WEEKNUM(daily!$A530))</f>
        <v>355885</v>
      </c>
      <c r="T530">
        <f>SUMIFS(COT!K:K,COT!$A:$A,YEAR(daily!$A530),COT!$B:$B,WEEKNUM(daily!$A530))</f>
        <v>45259</v>
      </c>
      <c r="U530">
        <f>SUMIFS(COT!L:L,COT!$A:$A,YEAR(daily!$A530),COT!$B:$B,WEEKNUM(daily!$A530))</f>
        <v>39690</v>
      </c>
      <c r="V530">
        <f>SUMIFS(COT!M:M,COT!$A:$A,YEAR(daily!$A530),COT!$B:$B,WEEKNUM(daily!$A530))</f>
        <v>45</v>
      </c>
      <c r="W530">
        <f>SUMIFS(COT!N:N,COT!$A:$A,YEAR(daily!$A530),COT!$B:$B,WEEKNUM(daily!$A530))</f>
        <v>24</v>
      </c>
      <c r="X530">
        <f>SUMIFS(COT!O:O,COT!$A:$A,YEAR(daily!$A530),COT!$B:$B,WEEKNUM(daily!$A530))</f>
        <v>46</v>
      </c>
      <c r="Y530">
        <f>SUMIFS(COT!P:P,COT!$A:$A,YEAR(daily!$A530),COT!$B:$B,WEEKNUM(daily!$A530))</f>
        <v>77</v>
      </c>
      <c r="Z530">
        <f>SUMIFS(COT!Q:Q,COT!$A:$A,YEAR(daily!$A530),COT!$B:$B,WEEKNUM(daily!$A530))</f>
        <v>78</v>
      </c>
      <c r="AA530">
        <f>SUMIFS(Saudi!B:B,Saudi!$A:$A,YEAR(daily!$A530))</f>
        <v>213</v>
      </c>
      <c r="AB530">
        <f>SUMIFS(Saudi!C:C,Saudi!$A:$A,YEAR(daily!$A530))</f>
        <v>255</v>
      </c>
      <c r="AC530">
        <f>SUMIFS(Saudi!F:F,Saudi!$A:$A,YEAR(daily!$A530))</f>
        <v>3215357</v>
      </c>
      <c r="AD530">
        <f>SUMIFS(Saudi!G:G,Saudi!$A:$A,YEAR(daily!$A530))</f>
        <v>26.07833760207501</v>
      </c>
      <c r="AE530">
        <f>SUMIFS(Saudi!H:H,Saudi!$A:$A,YEAR(daily!$A530))</f>
        <v>83851165.357195094</v>
      </c>
      <c r="AF530" s="5">
        <f t="shared" si="36"/>
        <v>4</v>
      </c>
      <c r="AG530" s="5">
        <f t="shared" si="37"/>
        <v>2002</v>
      </c>
    </row>
    <row r="531" spans="1:33">
      <c r="A531" s="3">
        <v>37362</v>
      </c>
      <c r="B531" s="1">
        <v>67708</v>
      </c>
      <c r="C531" s="1">
        <v>56306</v>
      </c>
      <c r="D531" s="1">
        <v>27705</v>
      </c>
      <c r="E531" s="1">
        <v>24.75</v>
      </c>
      <c r="F531" s="1">
        <v>24.88</v>
      </c>
      <c r="G531" s="1">
        <v>24.66</v>
      </c>
      <c r="H531" s="2">
        <v>48.1</v>
      </c>
      <c r="I531" s="2">
        <v>25.5</v>
      </c>
      <c r="J531" s="2">
        <v>76.8</v>
      </c>
      <c r="K531" s="2">
        <v>78.599999999999994</v>
      </c>
      <c r="L531">
        <f>SUMIFS(US!B:B,US!$D:$D,YEAR(daily!$A531),US!$E:$E,MONTH(daily!$A531))</f>
        <v>9129</v>
      </c>
      <c r="M531">
        <f>SUMIFS(US!C:C,US!$D:$D,YEAR(daily!$A531),US!$E:$E,MONTH(daily!$A531))</f>
        <v>19552</v>
      </c>
      <c r="N531">
        <f>SUMIFS(COT!E:E,COT!$A:$A,YEAR(daily!$A531),COT!$B:$B,WEEKNUM(daily!$A531))</f>
        <v>495283</v>
      </c>
      <c r="O531">
        <f>SUMIFS(COT!F:F,COT!$A:$A,YEAR(daily!$A531),COT!$B:$B,WEEKNUM(daily!$A531))</f>
        <v>64876</v>
      </c>
      <c r="P531">
        <f>SUMIFS(COT!G:G,COT!$A:$A,YEAR(daily!$A531),COT!$B:$B,WEEKNUM(daily!$A531))</f>
        <v>18898</v>
      </c>
      <c r="Q531">
        <f>SUMIFS(COT!H:H,COT!$A:$A,YEAR(daily!$A531),COT!$B:$B,WEEKNUM(daily!$A531))</f>
        <v>80810</v>
      </c>
      <c r="R531">
        <f>SUMIFS(COT!I:I,COT!$A:$A,YEAR(daily!$A531),COT!$B:$B,WEEKNUM(daily!$A531))</f>
        <v>304338</v>
      </c>
      <c r="S531">
        <f>SUMIFS(COT!J:J,COT!$A:$A,YEAR(daily!$A531),COT!$B:$B,WEEKNUM(daily!$A531))</f>
        <v>355885</v>
      </c>
      <c r="T531">
        <f>SUMIFS(COT!K:K,COT!$A:$A,YEAR(daily!$A531),COT!$B:$B,WEEKNUM(daily!$A531))</f>
        <v>45259</v>
      </c>
      <c r="U531">
        <f>SUMIFS(COT!L:L,COT!$A:$A,YEAR(daily!$A531),COT!$B:$B,WEEKNUM(daily!$A531))</f>
        <v>39690</v>
      </c>
      <c r="V531">
        <f>SUMIFS(COT!M:M,COT!$A:$A,YEAR(daily!$A531),COT!$B:$B,WEEKNUM(daily!$A531))</f>
        <v>45</v>
      </c>
      <c r="W531">
        <f>SUMIFS(COT!N:N,COT!$A:$A,YEAR(daily!$A531),COT!$B:$B,WEEKNUM(daily!$A531))</f>
        <v>24</v>
      </c>
      <c r="X531">
        <f>SUMIFS(COT!O:O,COT!$A:$A,YEAR(daily!$A531),COT!$B:$B,WEEKNUM(daily!$A531))</f>
        <v>46</v>
      </c>
      <c r="Y531">
        <f>SUMIFS(COT!P:P,COT!$A:$A,YEAR(daily!$A531),COT!$B:$B,WEEKNUM(daily!$A531))</f>
        <v>77</v>
      </c>
      <c r="Z531">
        <f>SUMIFS(COT!Q:Q,COT!$A:$A,YEAR(daily!$A531),COT!$B:$B,WEEKNUM(daily!$A531))</f>
        <v>78</v>
      </c>
      <c r="AA531">
        <f>SUMIFS(Saudi!B:B,Saudi!$A:$A,YEAR(daily!$A531))</f>
        <v>213</v>
      </c>
      <c r="AB531">
        <f>SUMIFS(Saudi!C:C,Saudi!$A:$A,YEAR(daily!$A531))</f>
        <v>255</v>
      </c>
      <c r="AC531">
        <f>SUMIFS(Saudi!F:F,Saudi!$A:$A,YEAR(daily!$A531))</f>
        <v>3215357</v>
      </c>
      <c r="AD531">
        <f>SUMIFS(Saudi!G:G,Saudi!$A:$A,YEAR(daily!$A531))</f>
        <v>26.07833760207501</v>
      </c>
      <c r="AE531">
        <f>SUMIFS(Saudi!H:H,Saudi!$A:$A,YEAR(daily!$A531))</f>
        <v>83851165.357195094</v>
      </c>
      <c r="AF531" s="5">
        <f t="shared" si="36"/>
        <v>4</v>
      </c>
      <c r="AG531" s="5">
        <f t="shared" si="37"/>
        <v>2002</v>
      </c>
    </row>
    <row r="532" spans="1:33">
      <c r="A532" s="3">
        <v>37363</v>
      </c>
      <c r="B532" s="1">
        <v>61659</v>
      </c>
      <c r="C532" s="1">
        <v>59314</v>
      </c>
      <c r="D532" s="1">
        <v>27270</v>
      </c>
      <c r="E532" s="1">
        <v>25.94</v>
      </c>
      <c r="F532" s="1">
        <v>25.79</v>
      </c>
      <c r="G532" s="1">
        <v>25.47</v>
      </c>
      <c r="H532" s="2">
        <v>48.1</v>
      </c>
      <c r="I532" s="2">
        <v>25.5</v>
      </c>
      <c r="J532" s="2">
        <v>76.8</v>
      </c>
      <c r="K532" s="2">
        <v>78.599999999999994</v>
      </c>
      <c r="L532">
        <f>SUMIFS(US!B:B,US!$D:$D,YEAR(daily!$A532),US!$E:$E,MONTH(daily!$A532))</f>
        <v>9129</v>
      </c>
      <c r="M532">
        <f>SUMIFS(US!C:C,US!$D:$D,YEAR(daily!$A532),US!$E:$E,MONTH(daily!$A532))</f>
        <v>19552</v>
      </c>
      <c r="N532">
        <f>SUMIFS(COT!E:E,COT!$A:$A,YEAR(daily!$A532),COT!$B:$B,WEEKNUM(daily!$A532))</f>
        <v>495283</v>
      </c>
      <c r="O532">
        <f>SUMIFS(COT!F:F,COT!$A:$A,YEAR(daily!$A532),COT!$B:$B,WEEKNUM(daily!$A532))</f>
        <v>64876</v>
      </c>
      <c r="P532">
        <f>SUMIFS(COT!G:G,COT!$A:$A,YEAR(daily!$A532),COT!$B:$B,WEEKNUM(daily!$A532))</f>
        <v>18898</v>
      </c>
      <c r="Q532">
        <f>SUMIFS(COT!H:H,COT!$A:$A,YEAR(daily!$A532),COT!$B:$B,WEEKNUM(daily!$A532))</f>
        <v>80810</v>
      </c>
      <c r="R532">
        <f>SUMIFS(COT!I:I,COT!$A:$A,YEAR(daily!$A532),COT!$B:$B,WEEKNUM(daily!$A532))</f>
        <v>304338</v>
      </c>
      <c r="S532">
        <f>SUMIFS(COT!J:J,COT!$A:$A,YEAR(daily!$A532),COT!$B:$B,WEEKNUM(daily!$A532))</f>
        <v>355885</v>
      </c>
      <c r="T532">
        <f>SUMIFS(COT!K:K,COT!$A:$A,YEAR(daily!$A532),COT!$B:$B,WEEKNUM(daily!$A532))</f>
        <v>45259</v>
      </c>
      <c r="U532">
        <f>SUMIFS(COT!L:L,COT!$A:$A,YEAR(daily!$A532),COT!$B:$B,WEEKNUM(daily!$A532))</f>
        <v>39690</v>
      </c>
      <c r="V532">
        <f>SUMIFS(COT!M:M,COT!$A:$A,YEAR(daily!$A532),COT!$B:$B,WEEKNUM(daily!$A532))</f>
        <v>45</v>
      </c>
      <c r="W532">
        <f>SUMIFS(COT!N:N,COT!$A:$A,YEAR(daily!$A532),COT!$B:$B,WEEKNUM(daily!$A532))</f>
        <v>24</v>
      </c>
      <c r="X532">
        <f>SUMIFS(COT!O:O,COT!$A:$A,YEAR(daily!$A532),COT!$B:$B,WEEKNUM(daily!$A532))</f>
        <v>46</v>
      </c>
      <c r="Y532">
        <f>SUMIFS(COT!P:P,COT!$A:$A,YEAR(daily!$A532),COT!$B:$B,WEEKNUM(daily!$A532))</f>
        <v>77</v>
      </c>
      <c r="Z532">
        <f>SUMIFS(COT!Q:Q,COT!$A:$A,YEAR(daily!$A532),COT!$B:$B,WEEKNUM(daily!$A532))</f>
        <v>78</v>
      </c>
      <c r="AA532">
        <f>SUMIFS(Saudi!B:B,Saudi!$A:$A,YEAR(daily!$A532))</f>
        <v>213</v>
      </c>
      <c r="AB532">
        <f>SUMIFS(Saudi!C:C,Saudi!$A:$A,YEAR(daily!$A532))</f>
        <v>255</v>
      </c>
      <c r="AC532">
        <f>SUMIFS(Saudi!F:F,Saudi!$A:$A,YEAR(daily!$A532))</f>
        <v>3215357</v>
      </c>
      <c r="AD532">
        <f>SUMIFS(Saudi!G:G,Saudi!$A:$A,YEAR(daily!$A532))</f>
        <v>26.07833760207501</v>
      </c>
      <c r="AE532">
        <f>SUMIFS(Saudi!H:H,Saudi!$A:$A,YEAR(daily!$A532))</f>
        <v>83851165.357195094</v>
      </c>
      <c r="AF532" s="5">
        <f t="shared" si="36"/>
        <v>4</v>
      </c>
      <c r="AG532" s="5">
        <f t="shared" si="37"/>
        <v>2002</v>
      </c>
    </row>
    <row r="533" spans="1:33">
      <c r="A533" s="3">
        <v>37364</v>
      </c>
      <c r="B533" s="1">
        <v>50227</v>
      </c>
      <c r="C533" s="1">
        <v>63738</v>
      </c>
      <c r="D533" s="1">
        <v>28613</v>
      </c>
      <c r="E533" s="1">
        <v>26.18</v>
      </c>
      <c r="F533" s="1">
        <v>25.94</v>
      </c>
      <c r="G533" s="1">
        <v>25.54</v>
      </c>
      <c r="H533" s="2">
        <v>48.1</v>
      </c>
      <c r="I533" s="2">
        <v>25.5</v>
      </c>
      <c r="J533" s="2">
        <v>76.8</v>
      </c>
      <c r="K533" s="2">
        <v>78.599999999999994</v>
      </c>
      <c r="L533">
        <f>SUMIFS(US!B:B,US!$D:$D,YEAR(daily!$A533),US!$E:$E,MONTH(daily!$A533))</f>
        <v>9129</v>
      </c>
      <c r="M533">
        <f>SUMIFS(US!C:C,US!$D:$D,YEAR(daily!$A533),US!$E:$E,MONTH(daily!$A533))</f>
        <v>19552</v>
      </c>
      <c r="N533">
        <f>SUMIFS(COT!E:E,COT!$A:$A,YEAR(daily!$A533),COT!$B:$B,WEEKNUM(daily!$A533))</f>
        <v>495283</v>
      </c>
      <c r="O533">
        <f>SUMIFS(COT!F:F,COT!$A:$A,YEAR(daily!$A533),COT!$B:$B,WEEKNUM(daily!$A533))</f>
        <v>64876</v>
      </c>
      <c r="P533">
        <f>SUMIFS(COT!G:G,COT!$A:$A,YEAR(daily!$A533),COT!$B:$B,WEEKNUM(daily!$A533))</f>
        <v>18898</v>
      </c>
      <c r="Q533">
        <f>SUMIFS(COT!H:H,COT!$A:$A,YEAR(daily!$A533),COT!$B:$B,WEEKNUM(daily!$A533))</f>
        <v>80810</v>
      </c>
      <c r="R533">
        <f>SUMIFS(COT!I:I,COT!$A:$A,YEAR(daily!$A533),COT!$B:$B,WEEKNUM(daily!$A533))</f>
        <v>304338</v>
      </c>
      <c r="S533">
        <f>SUMIFS(COT!J:J,COT!$A:$A,YEAR(daily!$A533),COT!$B:$B,WEEKNUM(daily!$A533))</f>
        <v>355885</v>
      </c>
      <c r="T533">
        <f>SUMIFS(COT!K:K,COT!$A:$A,YEAR(daily!$A533),COT!$B:$B,WEEKNUM(daily!$A533))</f>
        <v>45259</v>
      </c>
      <c r="U533">
        <f>SUMIFS(COT!L:L,COT!$A:$A,YEAR(daily!$A533),COT!$B:$B,WEEKNUM(daily!$A533))</f>
        <v>39690</v>
      </c>
      <c r="V533">
        <f>SUMIFS(COT!M:M,COT!$A:$A,YEAR(daily!$A533),COT!$B:$B,WEEKNUM(daily!$A533))</f>
        <v>45</v>
      </c>
      <c r="W533">
        <f>SUMIFS(COT!N:N,COT!$A:$A,YEAR(daily!$A533),COT!$B:$B,WEEKNUM(daily!$A533))</f>
        <v>24</v>
      </c>
      <c r="X533">
        <f>SUMIFS(COT!O:O,COT!$A:$A,YEAR(daily!$A533),COT!$B:$B,WEEKNUM(daily!$A533))</f>
        <v>46</v>
      </c>
      <c r="Y533">
        <f>SUMIFS(COT!P:P,COT!$A:$A,YEAR(daily!$A533),COT!$B:$B,WEEKNUM(daily!$A533))</f>
        <v>77</v>
      </c>
      <c r="Z533">
        <f>SUMIFS(COT!Q:Q,COT!$A:$A,YEAR(daily!$A533),COT!$B:$B,WEEKNUM(daily!$A533))</f>
        <v>78</v>
      </c>
      <c r="AA533">
        <f>SUMIFS(Saudi!B:B,Saudi!$A:$A,YEAR(daily!$A533))</f>
        <v>213</v>
      </c>
      <c r="AB533">
        <f>SUMIFS(Saudi!C:C,Saudi!$A:$A,YEAR(daily!$A533))</f>
        <v>255</v>
      </c>
      <c r="AC533">
        <f>SUMIFS(Saudi!F:F,Saudi!$A:$A,YEAR(daily!$A533))</f>
        <v>3215357</v>
      </c>
      <c r="AD533">
        <f>SUMIFS(Saudi!G:G,Saudi!$A:$A,YEAR(daily!$A533))</f>
        <v>26.07833760207501</v>
      </c>
      <c r="AE533">
        <f>SUMIFS(Saudi!H:H,Saudi!$A:$A,YEAR(daily!$A533))</f>
        <v>83851165.357195094</v>
      </c>
      <c r="AF533" s="5">
        <f t="shared" si="36"/>
        <v>4</v>
      </c>
      <c r="AG533" s="5">
        <f t="shared" si="37"/>
        <v>2002</v>
      </c>
    </row>
    <row r="534" spans="1:33">
      <c r="A534" s="3">
        <v>37365</v>
      </c>
      <c r="B534" s="1">
        <v>34858</v>
      </c>
      <c r="C534" s="1">
        <v>62188</v>
      </c>
      <c r="D534" s="1">
        <v>26715</v>
      </c>
      <c r="E534" s="1">
        <v>26.38</v>
      </c>
      <c r="F534" s="1">
        <v>26.16</v>
      </c>
      <c r="G534" s="1">
        <v>25.76</v>
      </c>
      <c r="H534" s="2">
        <v>48.1</v>
      </c>
      <c r="I534" s="2">
        <v>25.5</v>
      </c>
      <c r="J534" s="2">
        <v>76.8</v>
      </c>
      <c r="K534" s="2">
        <v>78.599999999999994</v>
      </c>
      <c r="L534">
        <f>SUMIFS(US!B:B,US!$D:$D,YEAR(daily!$A534),US!$E:$E,MONTH(daily!$A534))</f>
        <v>9129</v>
      </c>
      <c r="M534">
        <f>SUMIFS(US!C:C,US!$D:$D,YEAR(daily!$A534),US!$E:$E,MONTH(daily!$A534))</f>
        <v>19552</v>
      </c>
      <c r="N534">
        <f>SUMIFS(COT!E:E,COT!$A:$A,YEAR(daily!$A534),COT!$B:$B,WEEKNUM(daily!$A534))</f>
        <v>495283</v>
      </c>
      <c r="O534">
        <f>SUMIFS(COT!F:F,COT!$A:$A,YEAR(daily!$A534),COT!$B:$B,WEEKNUM(daily!$A534))</f>
        <v>64876</v>
      </c>
      <c r="P534">
        <f>SUMIFS(COT!G:G,COT!$A:$A,YEAR(daily!$A534),COT!$B:$B,WEEKNUM(daily!$A534))</f>
        <v>18898</v>
      </c>
      <c r="Q534">
        <f>SUMIFS(COT!H:H,COT!$A:$A,YEAR(daily!$A534),COT!$B:$B,WEEKNUM(daily!$A534))</f>
        <v>80810</v>
      </c>
      <c r="R534">
        <f>SUMIFS(COT!I:I,COT!$A:$A,YEAR(daily!$A534),COT!$B:$B,WEEKNUM(daily!$A534))</f>
        <v>304338</v>
      </c>
      <c r="S534">
        <f>SUMIFS(COT!J:J,COT!$A:$A,YEAR(daily!$A534),COT!$B:$B,WEEKNUM(daily!$A534))</f>
        <v>355885</v>
      </c>
      <c r="T534">
        <f>SUMIFS(COT!K:K,COT!$A:$A,YEAR(daily!$A534),COT!$B:$B,WEEKNUM(daily!$A534))</f>
        <v>45259</v>
      </c>
      <c r="U534">
        <f>SUMIFS(COT!L:L,COT!$A:$A,YEAR(daily!$A534),COT!$B:$B,WEEKNUM(daily!$A534))</f>
        <v>39690</v>
      </c>
      <c r="V534">
        <f>SUMIFS(COT!M:M,COT!$A:$A,YEAR(daily!$A534),COT!$B:$B,WEEKNUM(daily!$A534))</f>
        <v>45</v>
      </c>
      <c r="W534">
        <f>SUMIFS(COT!N:N,COT!$A:$A,YEAR(daily!$A534),COT!$B:$B,WEEKNUM(daily!$A534))</f>
        <v>24</v>
      </c>
      <c r="X534">
        <f>SUMIFS(COT!O:O,COT!$A:$A,YEAR(daily!$A534),COT!$B:$B,WEEKNUM(daily!$A534))</f>
        <v>46</v>
      </c>
      <c r="Y534">
        <f>SUMIFS(COT!P:P,COT!$A:$A,YEAR(daily!$A534),COT!$B:$B,WEEKNUM(daily!$A534))</f>
        <v>77</v>
      </c>
      <c r="Z534">
        <f>SUMIFS(COT!Q:Q,COT!$A:$A,YEAR(daily!$A534),COT!$B:$B,WEEKNUM(daily!$A534))</f>
        <v>78</v>
      </c>
      <c r="AA534">
        <f>SUMIFS(Saudi!B:B,Saudi!$A:$A,YEAR(daily!$A534))</f>
        <v>213</v>
      </c>
      <c r="AB534">
        <f>SUMIFS(Saudi!C:C,Saudi!$A:$A,YEAR(daily!$A534))</f>
        <v>255</v>
      </c>
      <c r="AC534">
        <f>SUMIFS(Saudi!F:F,Saudi!$A:$A,YEAR(daily!$A534))</f>
        <v>3215357</v>
      </c>
      <c r="AD534">
        <f>SUMIFS(Saudi!G:G,Saudi!$A:$A,YEAR(daily!$A534))</f>
        <v>26.07833760207501</v>
      </c>
      <c r="AE534">
        <f>SUMIFS(Saudi!H:H,Saudi!$A:$A,YEAR(daily!$A534))</f>
        <v>83851165.357195094</v>
      </c>
      <c r="AF534" s="5">
        <f t="shared" si="36"/>
        <v>4</v>
      </c>
      <c r="AG534" s="5">
        <f t="shared" si="37"/>
        <v>2002</v>
      </c>
    </row>
    <row r="535" spans="1:33">
      <c r="A535" s="3">
        <v>37368</v>
      </c>
      <c r="B535" s="1">
        <v>26655</v>
      </c>
      <c r="C535" s="1">
        <v>61082</v>
      </c>
      <c r="D535" s="1">
        <v>26881</v>
      </c>
      <c r="E535" s="1">
        <v>26.27</v>
      </c>
      <c r="F535" s="1">
        <v>26.19</v>
      </c>
      <c r="G535" s="1">
        <v>25.84</v>
      </c>
      <c r="H535" s="2">
        <v>48.1</v>
      </c>
      <c r="I535" s="2">
        <v>25.5</v>
      </c>
      <c r="J535" s="2">
        <v>76.8</v>
      </c>
      <c r="K535" s="2">
        <v>78.599999999999994</v>
      </c>
      <c r="L535">
        <f>SUMIFS(US!B:B,US!$D:$D,YEAR(daily!$A535),US!$E:$E,MONTH(daily!$A535))</f>
        <v>9129</v>
      </c>
      <c r="M535">
        <f>SUMIFS(US!C:C,US!$D:$D,YEAR(daily!$A535),US!$E:$E,MONTH(daily!$A535))</f>
        <v>19552</v>
      </c>
      <c r="N535">
        <f>SUMIFS(COT!E:E,COT!$A:$A,YEAR(daily!$A535),COT!$B:$B,WEEKNUM(daily!$A535))</f>
        <v>463691</v>
      </c>
      <c r="O535">
        <f>SUMIFS(COT!F:F,COT!$A:$A,YEAR(daily!$A535),COT!$B:$B,WEEKNUM(daily!$A535))</f>
        <v>59707</v>
      </c>
      <c r="P535">
        <f>SUMIFS(COT!G:G,COT!$A:$A,YEAR(daily!$A535),COT!$B:$B,WEEKNUM(daily!$A535))</f>
        <v>23552</v>
      </c>
      <c r="Q535">
        <f>SUMIFS(COT!H:H,COT!$A:$A,YEAR(daily!$A535),COT!$B:$B,WEEKNUM(daily!$A535))</f>
        <v>72613</v>
      </c>
      <c r="R535">
        <f>SUMIFS(COT!I:I,COT!$A:$A,YEAR(daily!$A535),COT!$B:$B,WEEKNUM(daily!$A535))</f>
        <v>284963</v>
      </c>
      <c r="S535">
        <f>SUMIFS(COT!J:J,COT!$A:$A,YEAR(daily!$A535),COT!$B:$B,WEEKNUM(daily!$A535))</f>
        <v>327763</v>
      </c>
      <c r="T535">
        <f>SUMIFS(COT!K:K,COT!$A:$A,YEAR(daily!$A535),COT!$B:$B,WEEKNUM(daily!$A535))</f>
        <v>46408</v>
      </c>
      <c r="U535">
        <f>SUMIFS(COT!L:L,COT!$A:$A,YEAR(daily!$A535),COT!$B:$B,WEEKNUM(daily!$A535))</f>
        <v>39763</v>
      </c>
      <c r="V535">
        <f>SUMIFS(COT!M:M,COT!$A:$A,YEAR(daily!$A535),COT!$B:$B,WEEKNUM(daily!$A535))</f>
        <v>42</v>
      </c>
      <c r="W535">
        <f>SUMIFS(COT!N:N,COT!$A:$A,YEAR(daily!$A535),COT!$B:$B,WEEKNUM(daily!$A535))</f>
        <v>24</v>
      </c>
      <c r="X535">
        <f>SUMIFS(COT!O:O,COT!$A:$A,YEAR(daily!$A535),COT!$B:$B,WEEKNUM(daily!$A535))</f>
        <v>42</v>
      </c>
      <c r="Y535">
        <f>SUMIFS(COT!P:P,COT!$A:$A,YEAR(daily!$A535),COT!$B:$B,WEEKNUM(daily!$A535))</f>
        <v>72</v>
      </c>
      <c r="Z535">
        <f>SUMIFS(COT!Q:Q,COT!$A:$A,YEAR(daily!$A535),COT!$B:$B,WEEKNUM(daily!$A535))</f>
        <v>77</v>
      </c>
      <c r="AA535">
        <f>SUMIFS(Saudi!B:B,Saudi!$A:$A,YEAR(daily!$A535))</f>
        <v>213</v>
      </c>
      <c r="AB535">
        <f>SUMIFS(Saudi!C:C,Saudi!$A:$A,YEAR(daily!$A535))</f>
        <v>255</v>
      </c>
      <c r="AC535">
        <f>SUMIFS(Saudi!F:F,Saudi!$A:$A,YEAR(daily!$A535))</f>
        <v>3215357</v>
      </c>
      <c r="AD535">
        <f>SUMIFS(Saudi!G:G,Saudi!$A:$A,YEAR(daily!$A535))</f>
        <v>26.07833760207501</v>
      </c>
      <c r="AE535">
        <f>SUMIFS(Saudi!H:H,Saudi!$A:$A,YEAR(daily!$A535))</f>
        <v>83851165.357195094</v>
      </c>
      <c r="AF535" s="5">
        <f t="shared" si="36"/>
        <v>4</v>
      </c>
      <c r="AG535" s="5">
        <f t="shared" si="37"/>
        <v>2002</v>
      </c>
    </row>
    <row r="536" spans="1:33">
      <c r="A536" s="3">
        <v>37369</v>
      </c>
      <c r="B536" s="1">
        <v>148846</v>
      </c>
      <c r="C536" s="1">
        <v>28443</v>
      </c>
      <c r="D536" s="1">
        <v>25705</v>
      </c>
      <c r="E536" s="1">
        <v>26.62</v>
      </c>
      <c r="F536" s="1">
        <v>26.01</v>
      </c>
      <c r="G536" s="1">
        <v>25.74</v>
      </c>
      <c r="H536" s="2">
        <v>48.1</v>
      </c>
      <c r="I536" s="2">
        <v>25.5</v>
      </c>
      <c r="J536" s="2">
        <v>76.8</v>
      </c>
      <c r="K536" s="2">
        <v>78.599999999999994</v>
      </c>
      <c r="L536">
        <f>SUMIFS(US!B:B,US!$D:$D,YEAR(daily!$A536),US!$E:$E,MONTH(daily!$A536))</f>
        <v>9129</v>
      </c>
      <c r="M536">
        <f>SUMIFS(US!C:C,US!$D:$D,YEAR(daily!$A536),US!$E:$E,MONTH(daily!$A536))</f>
        <v>19552</v>
      </c>
      <c r="N536">
        <f>SUMIFS(COT!E:E,COT!$A:$A,YEAR(daily!$A536),COT!$B:$B,WEEKNUM(daily!$A536))</f>
        <v>463691</v>
      </c>
      <c r="O536">
        <f>SUMIFS(COT!F:F,COT!$A:$A,YEAR(daily!$A536),COT!$B:$B,WEEKNUM(daily!$A536))</f>
        <v>59707</v>
      </c>
      <c r="P536">
        <f>SUMIFS(COT!G:G,COT!$A:$A,YEAR(daily!$A536),COT!$B:$B,WEEKNUM(daily!$A536))</f>
        <v>23552</v>
      </c>
      <c r="Q536">
        <f>SUMIFS(COT!H:H,COT!$A:$A,YEAR(daily!$A536),COT!$B:$B,WEEKNUM(daily!$A536))</f>
        <v>72613</v>
      </c>
      <c r="R536">
        <f>SUMIFS(COT!I:I,COT!$A:$A,YEAR(daily!$A536),COT!$B:$B,WEEKNUM(daily!$A536))</f>
        <v>284963</v>
      </c>
      <c r="S536">
        <f>SUMIFS(COT!J:J,COT!$A:$A,YEAR(daily!$A536),COT!$B:$B,WEEKNUM(daily!$A536))</f>
        <v>327763</v>
      </c>
      <c r="T536">
        <f>SUMIFS(COT!K:K,COT!$A:$A,YEAR(daily!$A536),COT!$B:$B,WEEKNUM(daily!$A536))</f>
        <v>46408</v>
      </c>
      <c r="U536">
        <f>SUMIFS(COT!L:L,COT!$A:$A,YEAR(daily!$A536),COT!$B:$B,WEEKNUM(daily!$A536))</f>
        <v>39763</v>
      </c>
      <c r="V536">
        <f>SUMIFS(COT!M:M,COT!$A:$A,YEAR(daily!$A536),COT!$B:$B,WEEKNUM(daily!$A536))</f>
        <v>42</v>
      </c>
      <c r="W536">
        <f>SUMIFS(COT!N:N,COT!$A:$A,YEAR(daily!$A536),COT!$B:$B,WEEKNUM(daily!$A536))</f>
        <v>24</v>
      </c>
      <c r="X536">
        <f>SUMIFS(COT!O:O,COT!$A:$A,YEAR(daily!$A536),COT!$B:$B,WEEKNUM(daily!$A536))</f>
        <v>42</v>
      </c>
      <c r="Y536">
        <f>SUMIFS(COT!P:P,COT!$A:$A,YEAR(daily!$A536),COT!$B:$B,WEEKNUM(daily!$A536))</f>
        <v>72</v>
      </c>
      <c r="Z536">
        <f>SUMIFS(COT!Q:Q,COT!$A:$A,YEAR(daily!$A536),COT!$B:$B,WEEKNUM(daily!$A536))</f>
        <v>77</v>
      </c>
      <c r="AA536">
        <f>SUMIFS(Saudi!B:B,Saudi!$A:$A,YEAR(daily!$A536))</f>
        <v>213</v>
      </c>
      <c r="AB536">
        <f>SUMIFS(Saudi!C:C,Saudi!$A:$A,YEAR(daily!$A536))</f>
        <v>255</v>
      </c>
      <c r="AC536">
        <f>SUMIFS(Saudi!F:F,Saudi!$A:$A,YEAR(daily!$A536))</f>
        <v>3215357</v>
      </c>
      <c r="AD536">
        <f>SUMIFS(Saudi!G:G,Saudi!$A:$A,YEAR(daily!$A536))</f>
        <v>26.07833760207501</v>
      </c>
      <c r="AE536">
        <f>SUMIFS(Saudi!H:H,Saudi!$A:$A,YEAR(daily!$A536))</f>
        <v>83851165.357195094</v>
      </c>
      <c r="AF536" s="5">
        <f t="shared" si="36"/>
        <v>4</v>
      </c>
      <c r="AG536" s="5">
        <f t="shared" si="37"/>
        <v>2002</v>
      </c>
    </row>
    <row r="537" spans="1:33">
      <c r="A537" s="3">
        <v>37370</v>
      </c>
      <c r="B537" s="1">
        <v>152778</v>
      </c>
      <c r="C537" s="1">
        <v>30528</v>
      </c>
      <c r="D537" s="1">
        <v>26239</v>
      </c>
      <c r="E537" s="1">
        <v>26.38</v>
      </c>
      <c r="F537" s="1">
        <v>25.83</v>
      </c>
      <c r="G537" s="1">
        <v>25.57</v>
      </c>
      <c r="H537" s="2">
        <v>48.1</v>
      </c>
      <c r="I537" s="2">
        <v>25.5</v>
      </c>
      <c r="J537" s="2">
        <v>76.8</v>
      </c>
      <c r="K537" s="2">
        <v>78.599999999999994</v>
      </c>
      <c r="L537">
        <f>SUMIFS(US!B:B,US!$D:$D,YEAR(daily!$A537),US!$E:$E,MONTH(daily!$A537))</f>
        <v>9129</v>
      </c>
      <c r="M537">
        <f>SUMIFS(US!C:C,US!$D:$D,YEAR(daily!$A537),US!$E:$E,MONTH(daily!$A537))</f>
        <v>19552</v>
      </c>
      <c r="N537">
        <f>SUMIFS(COT!E:E,COT!$A:$A,YEAR(daily!$A537),COT!$B:$B,WEEKNUM(daily!$A537))</f>
        <v>463691</v>
      </c>
      <c r="O537">
        <f>SUMIFS(COT!F:F,COT!$A:$A,YEAR(daily!$A537),COT!$B:$B,WEEKNUM(daily!$A537))</f>
        <v>59707</v>
      </c>
      <c r="P537">
        <f>SUMIFS(COT!G:G,COT!$A:$A,YEAR(daily!$A537),COT!$B:$B,WEEKNUM(daily!$A537))</f>
        <v>23552</v>
      </c>
      <c r="Q537">
        <f>SUMIFS(COT!H:H,COT!$A:$A,YEAR(daily!$A537),COT!$B:$B,WEEKNUM(daily!$A537))</f>
        <v>72613</v>
      </c>
      <c r="R537">
        <f>SUMIFS(COT!I:I,COT!$A:$A,YEAR(daily!$A537),COT!$B:$B,WEEKNUM(daily!$A537))</f>
        <v>284963</v>
      </c>
      <c r="S537">
        <f>SUMIFS(COT!J:J,COT!$A:$A,YEAR(daily!$A537),COT!$B:$B,WEEKNUM(daily!$A537))</f>
        <v>327763</v>
      </c>
      <c r="T537">
        <f>SUMIFS(COT!K:K,COT!$A:$A,YEAR(daily!$A537),COT!$B:$B,WEEKNUM(daily!$A537))</f>
        <v>46408</v>
      </c>
      <c r="U537">
        <f>SUMIFS(COT!L:L,COT!$A:$A,YEAR(daily!$A537),COT!$B:$B,WEEKNUM(daily!$A537))</f>
        <v>39763</v>
      </c>
      <c r="V537">
        <f>SUMIFS(COT!M:M,COT!$A:$A,YEAR(daily!$A537),COT!$B:$B,WEEKNUM(daily!$A537))</f>
        <v>42</v>
      </c>
      <c r="W537">
        <f>SUMIFS(COT!N:N,COT!$A:$A,YEAR(daily!$A537),COT!$B:$B,WEEKNUM(daily!$A537))</f>
        <v>24</v>
      </c>
      <c r="X537">
        <f>SUMIFS(COT!O:O,COT!$A:$A,YEAR(daily!$A537),COT!$B:$B,WEEKNUM(daily!$A537))</f>
        <v>42</v>
      </c>
      <c r="Y537">
        <f>SUMIFS(COT!P:P,COT!$A:$A,YEAR(daily!$A537),COT!$B:$B,WEEKNUM(daily!$A537))</f>
        <v>72</v>
      </c>
      <c r="Z537">
        <f>SUMIFS(COT!Q:Q,COT!$A:$A,YEAR(daily!$A537),COT!$B:$B,WEEKNUM(daily!$A537))</f>
        <v>77</v>
      </c>
      <c r="AA537">
        <f>SUMIFS(Saudi!B:B,Saudi!$A:$A,YEAR(daily!$A537))</f>
        <v>213</v>
      </c>
      <c r="AB537">
        <f>SUMIFS(Saudi!C:C,Saudi!$A:$A,YEAR(daily!$A537))</f>
        <v>255</v>
      </c>
      <c r="AC537">
        <f>SUMIFS(Saudi!F:F,Saudi!$A:$A,YEAR(daily!$A537))</f>
        <v>3215357</v>
      </c>
      <c r="AD537">
        <f>SUMIFS(Saudi!G:G,Saudi!$A:$A,YEAR(daily!$A537))</f>
        <v>26.07833760207501</v>
      </c>
      <c r="AE537">
        <f>SUMIFS(Saudi!H:H,Saudi!$A:$A,YEAR(daily!$A537))</f>
        <v>83851165.357195094</v>
      </c>
      <c r="AF537" s="5">
        <f t="shared" si="36"/>
        <v>4</v>
      </c>
      <c r="AG537" s="5">
        <f t="shared" si="37"/>
        <v>2002</v>
      </c>
    </row>
    <row r="538" spans="1:33">
      <c r="A538" s="3">
        <v>37371</v>
      </c>
      <c r="B538" s="1">
        <v>150980</v>
      </c>
      <c r="C538" s="1">
        <v>31346</v>
      </c>
      <c r="D538" s="1">
        <v>27206</v>
      </c>
      <c r="E538" s="1">
        <v>26.73</v>
      </c>
      <c r="F538" s="1">
        <v>26.11</v>
      </c>
      <c r="G538" s="1">
        <v>25.83</v>
      </c>
      <c r="H538" s="2">
        <v>48.1</v>
      </c>
      <c r="I538" s="2">
        <v>25.5</v>
      </c>
      <c r="J538" s="2">
        <v>76.8</v>
      </c>
      <c r="K538" s="2">
        <v>78.599999999999994</v>
      </c>
      <c r="L538">
        <f>SUMIFS(US!B:B,US!$D:$D,YEAR(daily!$A538),US!$E:$E,MONTH(daily!$A538))</f>
        <v>9129</v>
      </c>
      <c r="M538">
        <f>SUMIFS(US!C:C,US!$D:$D,YEAR(daily!$A538),US!$E:$E,MONTH(daily!$A538))</f>
        <v>19552</v>
      </c>
      <c r="N538">
        <f>SUMIFS(COT!E:E,COT!$A:$A,YEAR(daily!$A538),COT!$B:$B,WEEKNUM(daily!$A538))</f>
        <v>463691</v>
      </c>
      <c r="O538">
        <f>SUMIFS(COT!F:F,COT!$A:$A,YEAR(daily!$A538),COT!$B:$B,WEEKNUM(daily!$A538))</f>
        <v>59707</v>
      </c>
      <c r="P538">
        <f>SUMIFS(COT!G:G,COT!$A:$A,YEAR(daily!$A538),COT!$B:$B,WEEKNUM(daily!$A538))</f>
        <v>23552</v>
      </c>
      <c r="Q538">
        <f>SUMIFS(COT!H:H,COT!$A:$A,YEAR(daily!$A538),COT!$B:$B,WEEKNUM(daily!$A538))</f>
        <v>72613</v>
      </c>
      <c r="R538">
        <f>SUMIFS(COT!I:I,COT!$A:$A,YEAR(daily!$A538),COT!$B:$B,WEEKNUM(daily!$A538))</f>
        <v>284963</v>
      </c>
      <c r="S538">
        <f>SUMIFS(COT!J:J,COT!$A:$A,YEAR(daily!$A538),COT!$B:$B,WEEKNUM(daily!$A538))</f>
        <v>327763</v>
      </c>
      <c r="T538">
        <f>SUMIFS(COT!K:K,COT!$A:$A,YEAR(daily!$A538),COT!$B:$B,WEEKNUM(daily!$A538))</f>
        <v>46408</v>
      </c>
      <c r="U538">
        <f>SUMIFS(COT!L:L,COT!$A:$A,YEAR(daily!$A538),COT!$B:$B,WEEKNUM(daily!$A538))</f>
        <v>39763</v>
      </c>
      <c r="V538">
        <f>SUMIFS(COT!M:M,COT!$A:$A,YEAR(daily!$A538),COT!$B:$B,WEEKNUM(daily!$A538))</f>
        <v>42</v>
      </c>
      <c r="W538">
        <f>SUMIFS(COT!N:N,COT!$A:$A,YEAR(daily!$A538),COT!$B:$B,WEEKNUM(daily!$A538))</f>
        <v>24</v>
      </c>
      <c r="X538">
        <f>SUMIFS(COT!O:O,COT!$A:$A,YEAR(daily!$A538),COT!$B:$B,WEEKNUM(daily!$A538))</f>
        <v>42</v>
      </c>
      <c r="Y538">
        <f>SUMIFS(COT!P:P,COT!$A:$A,YEAR(daily!$A538),COT!$B:$B,WEEKNUM(daily!$A538))</f>
        <v>72</v>
      </c>
      <c r="Z538">
        <f>SUMIFS(COT!Q:Q,COT!$A:$A,YEAR(daily!$A538),COT!$B:$B,WEEKNUM(daily!$A538))</f>
        <v>77</v>
      </c>
      <c r="AA538">
        <f>SUMIFS(Saudi!B:B,Saudi!$A:$A,YEAR(daily!$A538))</f>
        <v>213</v>
      </c>
      <c r="AB538">
        <f>SUMIFS(Saudi!C:C,Saudi!$A:$A,YEAR(daily!$A538))</f>
        <v>255</v>
      </c>
      <c r="AC538">
        <f>SUMIFS(Saudi!F:F,Saudi!$A:$A,YEAR(daily!$A538))</f>
        <v>3215357</v>
      </c>
      <c r="AD538">
        <f>SUMIFS(Saudi!G:G,Saudi!$A:$A,YEAR(daily!$A538))</f>
        <v>26.07833760207501</v>
      </c>
      <c r="AE538">
        <f>SUMIFS(Saudi!H:H,Saudi!$A:$A,YEAR(daily!$A538))</f>
        <v>83851165.357195094</v>
      </c>
      <c r="AF538" s="5">
        <f t="shared" si="36"/>
        <v>4</v>
      </c>
      <c r="AG538" s="5">
        <f t="shared" si="37"/>
        <v>2002</v>
      </c>
    </row>
    <row r="539" spans="1:33">
      <c r="A539" s="3">
        <v>37372</v>
      </c>
      <c r="B539" s="1">
        <v>154239</v>
      </c>
      <c r="C539" s="1">
        <v>32005</v>
      </c>
      <c r="D539" s="1">
        <v>27458</v>
      </c>
      <c r="E539" s="1">
        <v>27.11</v>
      </c>
      <c r="F539" s="1">
        <v>26.43</v>
      </c>
      <c r="G539" s="1">
        <v>26.14</v>
      </c>
      <c r="H539" s="2">
        <v>48.1</v>
      </c>
      <c r="I539" s="2">
        <v>25.5</v>
      </c>
      <c r="J539" s="2">
        <v>76.8</v>
      </c>
      <c r="K539" s="2">
        <v>78.599999999999994</v>
      </c>
      <c r="L539">
        <f>SUMIFS(US!B:B,US!$D:$D,YEAR(daily!$A539),US!$E:$E,MONTH(daily!$A539))</f>
        <v>9129</v>
      </c>
      <c r="M539">
        <f>SUMIFS(US!C:C,US!$D:$D,YEAR(daily!$A539),US!$E:$E,MONTH(daily!$A539))</f>
        <v>19552</v>
      </c>
      <c r="N539">
        <f>SUMIFS(COT!E:E,COT!$A:$A,YEAR(daily!$A539),COT!$B:$B,WEEKNUM(daily!$A539))</f>
        <v>463691</v>
      </c>
      <c r="O539">
        <f>SUMIFS(COT!F:F,COT!$A:$A,YEAR(daily!$A539),COT!$B:$B,WEEKNUM(daily!$A539))</f>
        <v>59707</v>
      </c>
      <c r="P539">
        <f>SUMIFS(COT!G:G,COT!$A:$A,YEAR(daily!$A539),COT!$B:$B,WEEKNUM(daily!$A539))</f>
        <v>23552</v>
      </c>
      <c r="Q539">
        <f>SUMIFS(COT!H:H,COT!$A:$A,YEAR(daily!$A539),COT!$B:$B,WEEKNUM(daily!$A539))</f>
        <v>72613</v>
      </c>
      <c r="R539">
        <f>SUMIFS(COT!I:I,COT!$A:$A,YEAR(daily!$A539),COT!$B:$B,WEEKNUM(daily!$A539))</f>
        <v>284963</v>
      </c>
      <c r="S539">
        <f>SUMIFS(COT!J:J,COT!$A:$A,YEAR(daily!$A539),COT!$B:$B,WEEKNUM(daily!$A539))</f>
        <v>327763</v>
      </c>
      <c r="T539">
        <f>SUMIFS(COT!K:K,COT!$A:$A,YEAR(daily!$A539),COT!$B:$B,WEEKNUM(daily!$A539))</f>
        <v>46408</v>
      </c>
      <c r="U539">
        <f>SUMIFS(COT!L:L,COT!$A:$A,YEAR(daily!$A539),COT!$B:$B,WEEKNUM(daily!$A539))</f>
        <v>39763</v>
      </c>
      <c r="V539">
        <f>SUMIFS(COT!M:M,COT!$A:$A,YEAR(daily!$A539),COT!$B:$B,WEEKNUM(daily!$A539))</f>
        <v>42</v>
      </c>
      <c r="W539">
        <f>SUMIFS(COT!N:N,COT!$A:$A,YEAR(daily!$A539),COT!$B:$B,WEEKNUM(daily!$A539))</f>
        <v>24</v>
      </c>
      <c r="X539">
        <f>SUMIFS(COT!O:O,COT!$A:$A,YEAR(daily!$A539),COT!$B:$B,WEEKNUM(daily!$A539))</f>
        <v>42</v>
      </c>
      <c r="Y539">
        <f>SUMIFS(COT!P:P,COT!$A:$A,YEAR(daily!$A539),COT!$B:$B,WEEKNUM(daily!$A539))</f>
        <v>72</v>
      </c>
      <c r="Z539">
        <f>SUMIFS(COT!Q:Q,COT!$A:$A,YEAR(daily!$A539),COT!$B:$B,WEEKNUM(daily!$A539))</f>
        <v>77</v>
      </c>
      <c r="AA539">
        <f>SUMIFS(Saudi!B:B,Saudi!$A:$A,YEAR(daily!$A539))</f>
        <v>213</v>
      </c>
      <c r="AB539">
        <f>SUMIFS(Saudi!C:C,Saudi!$A:$A,YEAR(daily!$A539))</f>
        <v>255</v>
      </c>
      <c r="AC539">
        <f>SUMIFS(Saudi!F:F,Saudi!$A:$A,YEAR(daily!$A539))</f>
        <v>3215357</v>
      </c>
      <c r="AD539">
        <f>SUMIFS(Saudi!G:G,Saudi!$A:$A,YEAR(daily!$A539))</f>
        <v>26.07833760207501</v>
      </c>
      <c r="AE539">
        <f>SUMIFS(Saudi!H:H,Saudi!$A:$A,YEAR(daily!$A539))</f>
        <v>83851165.357195094</v>
      </c>
      <c r="AF539" s="5">
        <f t="shared" si="36"/>
        <v>4</v>
      </c>
      <c r="AG539" s="5">
        <f t="shared" si="37"/>
        <v>2002</v>
      </c>
    </row>
    <row r="540" spans="1:33">
      <c r="A540" s="3">
        <v>37375</v>
      </c>
      <c r="B540" s="1">
        <v>153726</v>
      </c>
      <c r="C540" s="1">
        <v>33089</v>
      </c>
      <c r="D540" s="1">
        <v>28207</v>
      </c>
      <c r="E540" s="1">
        <v>27.57</v>
      </c>
      <c r="F540" s="1">
        <v>26.77</v>
      </c>
      <c r="G540" s="1">
        <v>26.46</v>
      </c>
      <c r="H540" s="2">
        <v>48.1</v>
      </c>
      <c r="I540" s="2">
        <v>25.5</v>
      </c>
      <c r="J540" s="2">
        <v>76.8</v>
      </c>
      <c r="K540" s="2">
        <v>78.599999999999994</v>
      </c>
      <c r="L540">
        <f>SUMIFS(US!B:B,US!$D:$D,YEAR(daily!$A540),US!$E:$E,MONTH(daily!$A540))</f>
        <v>9129</v>
      </c>
      <c r="M540">
        <f>SUMIFS(US!C:C,US!$D:$D,YEAR(daily!$A540),US!$E:$E,MONTH(daily!$A540))</f>
        <v>19552</v>
      </c>
      <c r="N540">
        <f>SUMIFS(COT!E:E,COT!$A:$A,YEAR(daily!$A540),COT!$B:$B,WEEKNUM(daily!$A540))</f>
        <v>485834</v>
      </c>
      <c r="O540">
        <f>SUMIFS(COT!F:F,COT!$A:$A,YEAR(daily!$A540),COT!$B:$B,WEEKNUM(daily!$A540))</f>
        <v>59586</v>
      </c>
      <c r="P540">
        <f>SUMIFS(COT!G:G,COT!$A:$A,YEAR(daily!$A540),COT!$B:$B,WEEKNUM(daily!$A540))</f>
        <v>27836</v>
      </c>
      <c r="Q540">
        <f>SUMIFS(COT!H:H,COT!$A:$A,YEAR(daily!$A540),COT!$B:$B,WEEKNUM(daily!$A540))</f>
        <v>75847</v>
      </c>
      <c r="R540">
        <f>SUMIFS(COT!I:I,COT!$A:$A,YEAR(daily!$A540),COT!$B:$B,WEEKNUM(daily!$A540))</f>
        <v>304001</v>
      </c>
      <c r="S540">
        <f>SUMIFS(COT!J:J,COT!$A:$A,YEAR(daily!$A540),COT!$B:$B,WEEKNUM(daily!$A540))</f>
        <v>342703</v>
      </c>
      <c r="T540">
        <f>SUMIFS(COT!K:K,COT!$A:$A,YEAR(daily!$A540),COT!$B:$B,WEEKNUM(daily!$A540))</f>
        <v>46400</v>
      </c>
      <c r="U540">
        <f>SUMIFS(COT!L:L,COT!$A:$A,YEAR(daily!$A540),COT!$B:$B,WEEKNUM(daily!$A540))</f>
        <v>39448</v>
      </c>
      <c r="V540">
        <f>SUMIFS(COT!M:M,COT!$A:$A,YEAR(daily!$A540),COT!$B:$B,WEEKNUM(daily!$A540))</f>
        <v>40</v>
      </c>
      <c r="W540">
        <f>SUMIFS(COT!N:N,COT!$A:$A,YEAR(daily!$A540),COT!$B:$B,WEEKNUM(daily!$A540))</f>
        <v>24</v>
      </c>
      <c r="X540">
        <f>SUMIFS(COT!O:O,COT!$A:$A,YEAR(daily!$A540),COT!$B:$B,WEEKNUM(daily!$A540))</f>
        <v>41</v>
      </c>
      <c r="Y540">
        <f>SUMIFS(COT!P:P,COT!$A:$A,YEAR(daily!$A540),COT!$B:$B,WEEKNUM(daily!$A540))</f>
        <v>74</v>
      </c>
      <c r="Z540">
        <f>SUMIFS(COT!Q:Q,COT!$A:$A,YEAR(daily!$A540),COT!$B:$B,WEEKNUM(daily!$A540))</f>
        <v>83</v>
      </c>
      <c r="AA540">
        <f>SUMIFS(Saudi!B:B,Saudi!$A:$A,YEAR(daily!$A540))</f>
        <v>213</v>
      </c>
      <c r="AB540">
        <f>SUMIFS(Saudi!C:C,Saudi!$A:$A,YEAR(daily!$A540))</f>
        <v>255</v>
      </c>
      <c r="AC540">
        <f>SUMIFS(Saudi!F:F,Saudi!$A:$A,YEAR(daily!$A540))</f>
        <v>3215357</v>
      </c>
      <c r="AD540">
        <f>SUMIFS(Saudi!G:G,Saudi!$A:$A,YEAR(daily!$A540))</f>
        <v>26.07833760207501</v>
      </c>
      <c r="AE540">
        <f>SUMIFS(Saudi!H:H,Saudi!$A:$A,YEAR(daily!$A540))</f>
        <v>83851165.357195094</v>
      </c>
      <c r="AF540" s="5">
        <f t="shared" si="36"/>
        <v>4</v>
      </c>
      <c r="AG540" s="5">
        <f t="shared" si="37"/>
        <v>2002</v>
      </c>
    </row>
    <row r="541" spans="1:33">
      <c r="A541" s="3">
        <v>37376</v>
      </c>
      <c r="B541" s="1">
        <v>151882</v>
      </c>
      <c r="C541" s="1">
        <v>34254</v>
      </c>
      <c r="D541" s="1">
        <v>28662</v>
      </c>
      <c r="E541" s="1">
        <v>27.29</v>
      </c>
      <c r="F541" s="1">
        <v>26.65</v>
      </c>
      <c r="G541" s="1">
        <v>26.38</v>
      </c>
      <c r="H541" s="2">
        <v>48.1</v>
      </c>
      <c r="I541" s="2">
        <v>25.5</v>
      </c>
      <c r="J541" s="2">
        <v>76.8</v>
      </c>
      <c r="K541" s="2">
        <v>78.599999999999994</v>
      </c>
      <c r="L541">
        <f>SUMIFS(US!B:B,US!$D:$D,YEAR(daily!$A541),US!$E:$E,MONTH(daily!$A541))</f>
        <v>9129</v>
      </c>
      <c r="M541">
        <f>SUMIFS(US!C:C,US!$D:$D,YEAR(daily!$A541),US!$E:$E,MONTH(daily!$A541))</f>
        <v>19552</v>
      </c>
      <c r="N541">
        <f>SUMIFS(COT!E:E,COT!$A:$A,YEAR(daily!$A541),COT!$B:$B,WEEKNUM(daily!$A541))</f>
        <v>485834</v>
      </c>
      <c r="O541">
        <f>SUMIFS(COT!F:F,COT!$A:$A,YEAR(daily!$A541),COT!$B:$B,WEEKNUM(daily!$A541))</f>
        <v>59586</v>
      </c>
      <c r="P541">
        <f>SUMIFS(COT!G:G,COT!$A:$A,YEAR(daily!$A541),COT!$B:$B,WEEKNUM(daily!$A541))</f>
        <v>27836</v>
      </c>
      <c r="Q541">
        <f>SUMIFS(COT!H:H,COT!$A:$A,YEAR(daily!$A541),COT!$B:$B,WEEKNUM(daily!$A541))</f>
        <v>75847</v>
      </c>
      <c r="R541">
        <f>SUMIFS(COT!I:I,COT!$A:$A,YEAR(daily!$A541),COT!$B:$B,WEEKNUM(daily!$A541))</f>
        <v>304001</v>
      </c>
      <c r="S541">
        <f>SUMIFS(COT!J:J,COT!$A:$A,YEAR(daily!$A541),COT!$B:$B,WEEKNUM(daily!$A541))</f>
        <v>342703</v>
      </c>
      <c r="T541">
        <f>SUMIFS(COT!K:K,COT!$A:$A,YEAR(daily!$A541),COT!$B:$B,WEEKNUM(daily!$A541))</f>
        <v>46400</v>
      </c>
      <c r="U541">
        <f>SUMIFS(COT!L:L,COT!$A:$A,YEAR(daily!$A541),COT!$B:$B,WEEKNUM(daily!$A541))</f>
        <v>39448</v>
      </c>
      <c r="V541">
        <f>SUMIFS(COT!M:M,COT!$A:$A,YEAR(daily!$A541),COT!$B:$B,WEEKNUM(daily!$A541))</f>
        <v>40</v>
      </c>
      <c r="W541">
        <f>SUMIFS(COT!N:N,COT!$A:$A,YEAR(daily!$A541),COT!$B:$B,WEEKNUM(daily!$A541))</f>
        <v>24</v>
      </c>
      <c r="X541">
        <f>SUMIFS(COT!O:O,COT!$A:$A,YEAR(daily!$A541),COT!$B:$B,WEEKNUM(daily!$A541))</f>
        <v>41</v>
      </c>
      <c r="Y541">
        <f>SUMIFS(COT!P:P,COT!$A:$A,YEAR(daily!$A541),COT!$B:$B,WEEKNUM(daily!$A541))</f>
        <v>74</v>
      </c>
      <c r="Z541">
        <f>SUMIFS(COT!Q:Q,COT!$A:$A,YEAR(daily!$A541),COT!$B:$B,WEEKNUM(daily!$A541))</f>
        <v>83</v>
      </c>
      <c r="AA541">
        <f>SUMIFS(Saudi!B:B,Saudi!$A:$A,YEAR(daily!$A541))</f>
        <v>213</v>
      </c>
      <c r="AB541">
        <f>SUMIFS(Saudi!C:C,Saudi!$A:$A,YEAR(daily!$A541))</f>
        <v>255</v>
      </c>
      <c r="AC541">
        <f>SUMIFS(Saudi!F:F,Saudi!$A:$A,YEAR(daily!$A541))</f>
        <v>3215357</v>
      </c>
      <c r="AD541">
        <f>SUMIFS(Saudi!G:G,Saudi!$A:$A,YEAR(daily!$A541))</f>
        <v>26.07833760207501</v>
      </c>
      <c r="AE541">
        <f>SUMIFS(Saudi!H:H,Saudi!$A:$A,YEAR(daily!$A541))</f>
        <v>83851165.357195094</v>
      </c>
      <c r="AF541" s="5">
        <f t="shared" si="36"/>
        <v>4</v>
      </c>
      <c r="AG541" s="5">
        <f t="shared" si="37"/>
        <v>2002</v>
      </c>
    </row>
    <row r="542" spans="1:33">
      <c r="A542" s="3">
        <v>37377</v>
      </c>
      <c r="B542" s="1">
        <v>150116</v>
      </c>
      <c r="C542" s="1">
        <v>36446</v>
      </c>
      <c r="D542" s="1">
        <v>29390</v>
      </c>
      <c r="E542" s="1">
        <v>26.75</v>
      </c>
      <c r="F542" s="1">
        <v>26.18</v>
      </c>
      <c r="G542" s="1">
        <v>25.94</v>
      </c>
      <c r="H542" s="2">
        <v>48.1</v>
      </c>
      <c r="I542" s="2">
        <v>25.5</v>
      </c>
      <c r="J542" s="2">
        <v>76.8</v>
      </c>
      <c r="K542" s="2">
        <v>78.599999999999994</v>
      </c>
      <c r="L542">
        <f>SUMIFS(US!B:B,US!$D:$D,YEAR(daily!$A542),US!$E:$E,MONTH(daily!$A542))</f>
        <v>9293</v>
      </c>
      <c r="M542">
        <f>SUMIFS(US!C:C,US!$D:$D,YEAR(daily!$A542),US!$E:$E,MONTH(daily!$A542))</f>
        <v>19728</v>
      </c>
      <c r="N542">
        <f>SUMIFS(COT!E:E,COT!$A:$A,YEAR(daily!$A542),COT!$B:$B,WEEKNUM(daily!$A542))</f>
        <v>485834</v>
      </c>
      <c r="O542">
        <f>SUMIFS(COT!F:F,COT!$A:$A,YEAR(daily!$A542),COT!$B:$B,WEEKNUM(daily!$A542))</f>
        <v>59586</v>
      </c>
      <c r="P542">
        <f>SUMIFS(COT!G:G,COT!$A:$A,YEAR(daily!$A542),COT!$B:$B,WEEKNUM(daily!$A542))</f>
        <v>27836</v>
      </c>
      <c r="Q542">
        <f>SUMIFS(COT!H:H,COT!$A:$A,YEAR(daily!$A542),COT!$B:$B,WEEKNUM(daily!$A542))</f>
        <v>75847</v>
      </c>
      <c r="R542">
        <f>SUMIFS(COT!I:I,COT!$A:$A,YEAR(daily!$A542),COT!$B:$B,WEEKNUM(daily!$A542))</f>
        <v>304001</v>
      </c>
      <c r="S542">
        <f>SUMIFS(COT!J:J,COT!$A:$A,YEAR(daily!$A542),COT!$B:$B,WEEKNUM(daily!$A542))</f>
        <v>342703</v>
      </c>
      <c r="T542">
        <f>SUMIFS(COT!K:K,COT!$A:$A,YEAR(daily!$A542),COT!$B:$B,WEEKNUM(daily!$A542))</f>
        <v>46400</v>
      </c>
      <c r="U542">
        <f>SUMIFS(COT!L:L,COT!$A:$A,YEAR(daily!$A542),COT!$B:$B,WEEKNUM(daily!$A542))</f>
        <v>39448</v>
      </c>
      <c r="V542">
        <f>SUMIFS(COT!M:M,COT!$A:$A,YEAR(daily!$A542),COT!$B:$B,WEEKNUM(daily!$A542))</f>
        <v>40</v>
      </c>
      <c r="W542">
        <f>SUMIFS(COT!N:N,COT!$A:$A,YEAR(daily!$A542),COT!$B:$B,WEEKNUM(daily!$A542))</f>
        <v>24</v>
      </c>
      <c r="X542">
        <f>SUMIFS(COT!O:O,COT!$A:$A,YEAR(daily!$A542),COT!$B:$B,WEEKNUM(daily!$A542))</f>
        <v>41</v>
      </c>
      <c r="Y542">
        <f>SUMIFS(COT!P:P,COT!$A:$A,YEAR(daily!$A542),COT!$B:$B,WEEKNUM(daily!$A542))</f>
        <v>74</v>
      </c>
      <c r="Z542">
        <f>SUMIFS(COT!Q:Q,COT!$A:$A,YEAR(daily!$A542),COT!$B:$B,WEEKNUM(daily!$A542))</f>
        <v>83</v>
      </c>
      <c r="AA542">
        <f>SUMIFS(Saudi!B:B,Saudi!$A:$A,YEAR(daily!$A542))</f>
        <v>213</v>
      </c>
      <c r="AB542">
        <f>SUMIFS(Saudi!C:C,Saudi!$A:$A,YEAR(daily!$A542))</f>
        <v>255</v>
      </c>
      <c r="AC542">
        <f>SUMIFS(Saudi!F:F,Saudi!$A:$A,YEAR(daily!$A542))</f>
        <v>3215357</v>
      </c>
      <c r="AD542">
        <f>SUMIFS(Saudi!G:G,Saudi!$A:$A,YEAR(daily!$A542))</f>
        <v>26.07833760207501</v>
      </c>
      <c r="AE542">
        <f>SUMIFS(Saudi!H:H,Saudi!$A:$A,YEAR(daily!$A542))</f>
        <v>83851165.357195094</v>
      </c>
      <c r="AF542" s="5">
        <f t="shared" si="36"/>
        <v>5</v>
      </c>
      <c r="AG542" s="5">
        <f t="shared" si="37"/>
        <v>2002</v>
      </c>
    </row>
    <row r="543" spans="1:33">
      <c r="A543" s="3">
        <v>37378</v>
      </c>
      <c r="B543" s="1">
        <v>148769</v>
      </c>
      <c r="C543" s="1">
        <v>35989</v>
      </c>
      <c r="D543" s="1">
        <v>30116</v>
      </c>
      <c r="E543" s="1">
        <v>26.24</v>
      </c>
      <c r="F543" s="1">
        <v>25.66</v>
      </c>
      <c r="G543" s="1">
        <v>25.45</v>
      </c>
      <c r="H543" s="2">
        <v>48.1</v>
      </c>
      <c r="I543" s="2">
        <v>25.5</v>
      </c>
      <c r="J543" s="2">
        <v>76.8</v>
      </c>
      <c r="K543" s="2">
        <v>78.599999999999994</v>
      </c>
      <c r="L543">
        <f>SUMIFS(US!B:B,US!$D:$D,YEAR(daily!$A543),US!$E:$E,MONTH(daily!$A543))</f>
        <v>9293</v>
      </c>
      <c r="M543">
        <f>SUMIFS(US!C:C,US!$D:$D,YEAR(daily!$A543),US!$E:$E,MONTH(daily!$A543))</f>
        <v>19728</v>
      </c>
      <c r="N543">
        <f>SUMIFS(COT!E:E,COT!$A:$A,YEAR(daily!$A543),COT!$B:$B,WEEKNUM(daily!$A543))</f>
        <v>485834</v>
      </c>
      <c r="O543">
        <f>SUMIFS(COT!F:F,COT!$A:$A,YEAR(daily!$A543),COT!$B:$B,WEEKNUM(daily!$A543))</f>
        <v>59586</v>
      </c>
      <c r="P543">
        <f>SUMIFS(COT!G:G,COT!$A:$A,YEAR(daily!$A543),COT!$B:$B,WEEKNUM(daily!$A543))</f>
        <v>27836</v>
      </c>
      <c r="Q543">
        <f>SUMIFS(COT!H:H,COT!$A:$A,YEAR(daily!$A543),COT!$B:$B,WEEKNUM(daily!$A543))</f>
        <v>75847</v>
      </c>
      <c r="R543">
        <f>SUMIFS(COT!I:I,COT!$A:$A,YEAR(daily!$A543),COT!$B:$B,WEEKNUM(daily!$A543))</f>
        <v>304001</v>
      </c>
      <c r="S543">
        <f>SUMIFS(COT!J:J,COT!$A:$A,YEAR(daily!$A543),COT!$B:$B,WEEKNUM(daily!$A543))</f>
        <v>342703</v>
      </c>
      <c r="T543">
        <f>SUMIFS(COT!K:K,COT!$A:$A,YEAR(daily!$A543),COT!$B:$B,WEEKNUM(daily!$A543))</f>
        <v>46400</v>
      </c>
      <c r="U543">
        <f>SUMIFS(COT!L:L,COT!$A:$A,YEAR(daily!$A543),COT!$B:$B,WEEKNUM(daily!$A543))</f>
        <v>39448</v>
      </c>
      <c r="V543">
        <f>SUMIFS(COT!M:M,COT!$A:$A,YEAR(daily!$A543),COT!$B:$B,WEEKNUM(daily!$A543))</f>
        <v>40</v>
      </c>
      <c r="W543">
        <f>SUMIFS(COT!N:N,COT!$A:$A,YEAR(daily!$A543),COT!$B:$B,WEEKNUM(daily!$A543))</f>
        <v>24</v>
      </c>
      <c r="X543">
        <f>SUMIFS(COT!O:O,COT!$A:$A,YEAR(daily!$A543),COT!$B:$B,WEEKNUM(daily!$A543))</f>
        <v>41</v>
      </c>
      <c r="Y543">
        <f>SUMIFS(COT!P:P,COT!$A:$A,YEAR(daily!$A543),COT!$B:$B,WEEKNUM(daily!$A543))</f>
        <v>74</v>
      </c>
      <c r="Z543">
        <f>SUMIFS(COT!Q:Q,COT!$A:$A,YEAR(daily!$A543),COT!$B:$B,WEEKNUM(daily!$A543))</f>
        <v>83</v>
      </c>
      <c r="AA543">
        <f>SUMIFS(Saudi!B:B,Saudi!$A:$A,YEAR(daily!$A543))</f>
        <v>213</v>
      </c>
      <c r="AB543">
        <f>SUMIFS(Saudi!C:C,Saudi!$A:$A,YEAR(daily!$A543))</f>
        <v>255</v>
      </c>
      <c r="AC543">
        <f>SUMIFS(Saudi!F:F,Saudi!$A:$A,YEAR(daily!$A543))</f>
        <v>3215357</v>
      </c>
      <c r="AD543">
        <f>SUMIFS(Saudi!G:G,Saudi!$A:$A,YEAR(daily!$A543))</f>
        <v>26.07833760207501</v>
      </c>
      <c r="AE543">
        <f>SUMIFS(Saudi!H:H,Saudi!$A:$A,YEAR(daily!$A543))</f>
        <v>83851165.357195094</v>
      </c>
      <c r="AF543" s="5">
        <f t="shared" si="36"/>
        <v>5</v>
      </c>
      <c r="AG543" s="5">
        <f t="shared" si="37"/>
        <v>2002</v>
      </c>
    </row>
    <row r="544" spans="1:33">
      <c r="A544" s="3">
        <v>37379</v>
      </c>
      <c r="B544" s="1">
        <v>144184</v>
      </c>
      <c r="C544" s="1">
        <v>33512</v>
      </c>
      <c r="D544" s="1">
        <v>29928</v>
      </c>
      <c r="E544" s="1">
        <v>26.62</v>
      </c>
      <c r="F544" s="1">
        <v>26.01</v>
      </c>
      <c r="G544" s="1">
        <v>25.77</v>
      </c>
      <c r="H544" s="2">
        <v>48.1</v>
      </c>
      <c r="I544" s="2">
        <v>25.5</v>
      </c>
      <c r="J544" s="2">
        <v>76.8</v>
      </c>
      <c r="K544" s="2">
        <v>78.599999999999994</v>
      </c>
      <c r="L544">
        <f>SUMIFS(US!B:B,US!$D:$D,YEAR(daily!$A544),US!$E:$E,MONTH(daily!$A544))</f>
        <v>9293</v>
      </c>
      <c r="M544">
        <f>SUMIFS(US!C:C,US!$D:$D,YEAR(daily!$A544),US!$E:$E,MONTH(daily!$A544))</f>
        <v>19728</v>
      </c>
      <c r="N544">
        <f>SUMIFS(COT!E:E,COT!$A:$A,YEAR(daily!$A544),COT!$B:$B,WEEKNUM(daily!$A544))</f>
        <v>485834</v>
      </c>
      <c r="O544">
        <f>SUMIFS(COT!F:F,COT!$A:$A,YEAR(daily!$A544),COT!$B:$B,WEEKNUM(daily!$A544))</f>
        <v>59586</v>
      </c>
      <c r="P544">
        <f>SUMIFS(COT!G:G,COT!$A:$A,YEAR(daily!$A544),COT!$B:$B,WEEKNUM(daily!$A544))</f>
        <v>27836</v>
      </c>
      <c r="Q544">
        <f>SUMIFS(COT!H:H,COT!$A:$A,YEAR(daily!$A544),COT!$B:$B,WEEKNUM(daily!$A544))</f>
        <v>75847</v>
      </c>
      <c r="R544">
        <f>SUMIFS(COT!I:I,COT!$A:$A,YEAR(daily!$A544),COT!$B:$B,WEEKNUM(daily!$A544))</f>
        <v>304001</v>
      </c>
      <c r="S544">
        <f>SUMIFS(COT!J:J,COT!$A:$A,YEAR(daily!$A544),COT!$B:$B,WEEKNUM(daily!$A544))</f>
        <v>342703</v>
      </c>
      <c r="T544">
        <f>SUMIFS(COT!K:K,COT!$A:$A,YEAR(daily!$A544),COT!$B:$B,WEEKNUM(daily!$A544))</f>
        <v>46400</v>
      </c>
      <c r="U544">
        <f>SUMIFS(COT!L:L,COT!$A:$A,YEAR(daily!$A544),COT!$B:$B,WEEKNUM(daily!$A544))</f>
        <v>39448</v>
      </c>
      <c r="V544">
        <f>SUMIFS(COT!M:M,COT!$A:$A,YEAR(daily!$A544),COT!$B:$B,WEEKNUM(daily!$A544))</f>
        <v>40</v>
      </c>
      <c r="W544">
        <f>SUMIFS(COT!N:N,COT!$A:$A,YEAR(daily!$A544),COT!$B:$B,WEEKNUM(daily!$A544))</f>
        <v>24</v>
      </c>
      <c r="X544">
        <f>SUMIFS(COT!O:O,COT!$A:$A,YEAR(daily!$A544),COT!$B:$B,WEEKNUM(daily!$A544))</f>
        <v>41</v>
      </c>
      <c r="Y544">
        <f>SUMIFS(COT!P:P,COT!$A:$A,YEAR(daily!$A544),COT!$B:$B,WEEKNUM(daily!$A544))</f>
        <v>74</v>
      </c>
      <c r="Z544">
        <f>SUMIFS(COT!Q:Q,COT!$A:$A,YEAR(daily!$A544),COT!$B:$B,WEEKNUM(daily!$A544))</f>
        <v>83</v>
      </c>
      <c r="AA544">
        <f>SUMIFS(Saudi!B:B,Saudi!$A:$A,YEAR(daily!$A544))</f>
        <v>213</v>
      </c>
      <c r="AB544">
        <f>SUMIFS(Saudi!C:C,Saudi!$A:$A,YEAR(daily!$A544))</f>
        <v>255</v>
      </c>
      <c r="AC544">
        <f>SUMIFS(Saudi!F:F,Saudi!$A:$A,YEAR(daily!$A544))</f>
        <v>3215357</v>
      </c>
      <c r="AD544">
        <f>SUMIFS(Saudi!G:G,Saudi!$A:$A,YEAR(daily!$A544))</f>
        <v>26.07833760207501</v>
      </c>
      <c r="AE544">
        <f>SUMIFS(Saudi!H:H,Saudi!$A:$A,YEAR(daily!$A544))</f>
        <v>83851165.357195094</v>
      </c>
      <c r="AF544" s="5">
        <f t="shared" si="36"/>
        <v>5</v>
      </c>
      <c r="AG544" s="5">
        <f t="shared" si="37"/>
        <v>2002</v>
      </c>
    </row>
    <row r="545" spans="1:33">
      <c r="A545" s="3">
        <v>37382</v>
      </c>
      <c r="B545" s="1">
        <v>140618</v>
      </c>
      <c r="C545" s="1">
        <v>34974</v>
      </c>
      <c r="D545" s="1">
        <v>30405</v>
      </c>
      <c r="E545" s="1">
        <v>26.12</v>
      </c>
      <c r="F545" s="1">
        <v>25.55</v>
      </c>
      <c r="G545" s="1">
        <v>25.35</v>
      </c>
      <c r="H545" s="2">
        <v>48.1</v>
      </c>
      <c r="I545" s="2">
        <v>25.5</v>
      </c>
      <c r="J545" s="2">
        <v>76.8</v>
      </c>
      <c r="K545" s="2">
        <v>78.599999999999994</v>
      </c>
      <c r="L545">
        <f>SUMIFS(US!B:B,US!$D:$D,YEAR(daily!$A545),US!$E:$E,MONTH(daily!$A545))</f>
        <v>9293</v>
      </c>
      <c r="M545">
        <f>SUMIFS(US!C:C,US!$D:$D,YEAR(daily!$A545),US!$E:$E,MONTH(daily!$A545))</f>
        <v>19728</v>
      </c>
      <c r="N545">
        <f>SUMIFS(COT!E:E,COT!$A:$A,YEAR(daily!$A545),COT!$B:$B,WEEKNUM(daily!$A545))</f>
        <v>506595</v>
      </c>
      <c r="O545">
        <f>SUMIFS(COT!F:F,COT!$A:$A,YEAR(daily!$A545),COT!$B:$B,WEEKNUM(daily!$A545))</f>
        <v>55657</v>
      </c>
      <c r="P545">
        <f>SUMIFS(COT!G:G,COT!$A:$A,YEAR(daily!$A545),COT!$B:$B,WEEKNUM(daily!$A545))</f>
        <v>27877</v>
      </c>
      <c r="Q545">
        <f>SUMIFS(COT!H:H,COT!$A:$A,YEAR(daily!$A545),COT!$B:$B,WEEKNUM(daily!$A545))</f>
        <v>73879</v>
      </c>
      <c r="R545">
        <f>SUMIFS(COT!I:I,COT!$A:$A,YEAR(daily!$A545),COT!$B:$B,WEEKNUM(daily!$A545))</f>
        <v>326817</v>
      </c>
      <c r="S545">
        <f>SUMIFS(COT!J:J,COT!$A:$A,YEAR(daily!$A545),COT!$B:$B,WEEKNUM(daily!$A545))</f>
        <v>357808</v>
      </c>
      <c r="T545">
        <f>SUMIFS(COT!K:K,COT!$A:$A,YEAR(daily!$A545),COT!$B:$B,WEEKNUM(daily!$A545))</f>
        <v>50242</v>
      </c>
      <c r="U545">
        <f>SUMIFS(COT!L:L,COT!$A:$A,YEAR(daily!$A545),COT!$B:$B,WEEKNUM(daily!$A545))</f>
        <v>47031</v>
      </c>
      <c r="V545">
        <f>SUMIFS(COT!M:M,COT!$A:$A,YEAR(daily!$A545),COT!$B:$B,WEEKNUM(daily!$A545))</f>
        <v>41</v>
      </c>
      <c r="W545">
        <f>SUMIFS(COT!N:N,COT!$A:$A,YEAR(daily!$A545),COT!$B:$B,WEEKNUM(daily!$A545))</f>
        <v>28</v>
      </c>
      <c r="X545">
        <f>SUMIFS(COT!O:O,COT!$A:$A,YEAR(daily!$A545),COT!$B:$B,WEEKNUM(daily!$A545))</f>
        <v>44</v>
      </c>
      <c r="Y545">
        <f>SUMIFS(COT!P:P,COT!$A:$A,YEAR(daily!$A545),COT!$B:$B,WEEKNUM(daily!$A545))</f>
        <v>76</v>
      </c>
      <c r="Z545">
        <f>SUMIFS(COT!Q:Q,COT!$A:$A,YEAR(daily!$A545),COT!$B:$B,WEEKNUM(daily!$A545))</f>
        <v>85</v>
      </c>
      <c r="AA545">
        <f>SUMIFS(Saudi!B:B,Saudi!$A:$A,YEAR(daily!$A545))</f>
        <v>213</v>
      </c>
      <c r="AB545">
        <f>SUMIFS(Saudi!C:C,Saudi!$A:$A,YEAR(daily!$A545))</f>
        <v>255</v>
      </c>
      <c r="AC545">
        <f>SUMIFS(Saudi!F:F,Saudi!$A:$A,YEAR(daily!$A545))</f>
        <v>3215357</v>
      </c>
      <c r="AD545">
        <f>SUMIFS(Saudi!G:G,Saudi!$A:$A,YEAR(daily!$A545))</f>
        <v>26.07833760207501</v>
      </c>
      <c r="AE545">
        <f>SUMIFS(Saudi!H:H,Saudi!$A:$A,YEAR(daily!$A545))</f>
        <v>83851165.357195094</v>
      </c>
      <c r="AF545" s="5">
        <f t="shared" si="36"/>
        <v>5</v>
      </c>
      <c r="AG545" s="5">
        <f t="shared" si="37"/>
        <v>2002</v>
      </c>
    </row>
    <row r="546" spans="1:33">
      <c r="A546" s="3">
        <v>37383</v>
      </c>
      <c r="B546" s="1">
        <v>141408</v>
      </c>
      <c r="C546" s="1">
        <v>36151</v>
      </c>
      <c r="D546" s="1">
        <v>30213</v>
      </c>
      <c r="E546" s="1">
        <v>26.63</v>
      </c>
      <c r="F546" s="1">
        <v>25.91</v>
      </c>
      <c r="G546" s="1">
        <v>25.7</v>
      </c>
      <c r="H546" s="2">
        <v>48.1</v>
      </c>
      <c r="I546" s="2">
        <v>25.5</v>
      </c>
      <c r="J546" s="2">
        <v>76.8</v>
      </c>
      <c r="K546" s="2">
        <v>78.599999999999994</v>
      </c>
      <c r="L546">
        <f>SUMIFS(US!B:B,US!$D:$D,YEAR(daily!$A546),US!$E:$E,MONTH(daily!$A546))</f>
        <v>9293</v>
      </c>
      <c r="M546">
        <f>SUMIFS(US!C:C,US!$D:$D,YEAR(daily!$A546),US!$E:$E,MONTH(daily!$A546))</f>
        <v>19728</v>
      </c>
      <c r="N546">
        <f>SUMIFS(COT!E:E,COT!$A:$A,YEAR(daily!$A546),COT!$B:$B,WEEKNUM(daily!$A546))</f>
        <v>506595</v>
      </c>
      <c r="O546">
        <f>SUMIFS(COT!F:F,COT!$A:$A,YEAR(daily!$A546),COT!$B:$B,WEEKNUM(daily!$A546))</f>
        <v>55657</v>
      </c>
      <c r="P546">
        <f>SUMIFS(COT!G:G,COT!$A:$A,YEAR(daily!$A546),COT!$B:$B,WEEKNUM(daily!$A546))</f>
        <v>27877</v>
      </c>
      <c r="Q546">
        <f>SUMIFS(COT!H:H,COT!$A:$A,YEAR(daily!$A546),COT!$B:$B,WEEKNUM(daily!$A546))</f>
        <v>73879</v>
      </c>
      <c r="R546">
        <f>SUMIFS(COT!I:I,COT!$A:$A,YEAR(daily!$A546),COT!$B:$B,WEEKNUM(daily!$A546))</f>
        <v>326817</v>
      </c>
      <c r="S546">
        <f>SUMIFS(COT!J:J,COT!$A:$A,YEAR(daily!$A546),COT!$B:$B,WEEKNUM(daily!$A546))</f>
        <v>357808</v>
      </c>
      <c r="T546">
        <f>SUMIFS(COT!K:K,COT!$A:$A,YEAR(daily!$A546),COT!$B:$B,WEEKNUM(daily!$A546))</f>
        <v>50242</v>
      </c>
      <c r="U546">
        <f>SUMIFS(COT!L:L,COT!$A:$A,YEAR(daily!$A546),COT!$B:$B,WEEKNUM(daily!$A546))</f>
        <v>47031</v>
      </c>
      <c r="V546">
        <f>SUMIFS(COT!M:M,COT!$A:$A,YEAR(daily!$A546),COT!$B:$B,WEEKNUM(daily!$A546))</f>
        <v>41</v>
      </c>
      <c r="W546">
        <f>SUMIFS(COT!N:N,COT!$A:$A,YEAR(daily!$A546),COT!$B:$B,WEEKNUM(daily!$A546))</f>
        <v>28</v>
      </c>
      <c r="X546">
        <f>SUMIFS(COT!O:O,COT!$A:$A,YEAR(daily!$A546),COT!$B:$B,WEEKNUM(daily!$A546))</f>
        <v>44</v>
      </c>
      <c r="Y546">
        <f>SUMIFS(COT!P:P,COT!$A:$A,YEAR(daily!$A546),COT!$B:$B,WEEKNUM(daily!$A546))</f>
        <v>76</v>
      </c>
      <c r="Z546">
        <f>SUMIFS(COT!Q:Q,COT!$A:$A,YEAR(daily!$A546),COT!$B:$B,WEEKNUM(daily!$A546))</f>
        <v>85</v>
      </c>
      <c r="AA546">
        <f>SUMIFS(Saudi!B:B,Saudi!$A:$A,YEAR(daily!$A546))</f>
        <v>213</v>
      </c>
      <c r="AB546">
        <f>SUMIFS(Saudi!C:C,Saudi!$A:$A,YEAR(daily!$A546))</f>
        <v>255</v>
      </c>
      <c r="AC546">
        <f>SUMIFS(Saudi!F:F,Saudi!$A:$A,YEAR(daily!$A546))</f>
        <v>3215357</v>
      </c>
      <c r="AD546">
        <f>SUMIFS(Saudi!G:G,Saudi!$A:$A,YEAR(daily!$A546))</f>
        <v>26.07833760207501</v>
      </c>
      <c r="AE546">
        <f>SUMIFS(Saudi!H:H,Saudi!$A:$A,YEAR(daily!$A546))</f>
        <v>83851165.357195094</v>
      </c>
      <c r="AF546" s="5">
        <f t="shared" si="36"/>
        <v>5</v>
      </c>
      <c r="AG546" s="5">
        <f t="shared" si="37"/>
        <v>2002</v>
      </c>
    </row>
    <row r="547" spans="1:33">
      <c r="A547" s="3">
        <v>37384</v>
      </c>
      <c r="B547" s="1">
        <v>138807</v>
      </c>
      <c r="C547" s="1">
        <v>39601</v>
      </c>
      <c r="D547" s="1">
        <v>31010</v>
      </c>
      <c r="E547" s="1">
        <v>27.85</v>
      </c>
      <c r="F547" s="1">
        <v>26.65</v>
      </c>
      <c r="G547" s="1">
        <v>26.38</v>
      </c>
      <c r="H547" s="2">
        <v>48.1</v>
      </c>
      <c r="I547" s="2">
        <v>25.5</v>
      </c>
      <c r="J547" s="2">
        <v>76.8</v>
      </c>
      <c r="K547" s="2">
        <v>78.599999999999994</v>
      </c>
      <c r="L547">
        <f>SUMIFS(US!B:B,US!$D:$D,YEAR(daily!$A547),US!$E:$E,MONTH(daily!$A547))</f>
        <v>9293</v>
      </c>
      <c r="M547">
        <f>SUMIFS(US!C:C,US!$D:$D,YEAR(daily!$A547),US!$E:$E,MONTH(daily!$A547))</f>
        <v>19728</v>
      </c>
      <c r="N547">
        <f>SUMIFS(COT!E:E,COT!$A:$A,YEAR(daily!$A547),COT!$B:$B,WEEKNUM(daily!$A547))</f>
        <v>506595</v>
      </c>
      <c r="O547">
        <f>SUMIFS(COT!F:F,COT!$A:$A,YEAR(daily!$A547),COT!$B:$B,WEEKNUM(daily!$A547))</f>
        <v>55657</v>
      </c>
      <c r="P547">
        <f>SUMIFS(COT!G:G,COT!$A:$A,YEAR(daily!$A547),COT!$B:$B,WEEKNUM(daily!$A547))</f>
        <v>27877</v>
      </c>
      <c r="Q547">
        <f>SUMIFS(COT!H:H,COT!$A:$A,YEAR(daily!$A547),COT!$B:$B,WEEKNUM(daily!$A547))</f>
        <v>73879</v>
      </c>
      <c r="R547">
        <f>SUMIFS(COT!I:I,COT!$A:$A,YEAR(daily!$A547),COT!$B:$B,WEEKNUM(daily!$A547))</f>
        <v>326817</v>
      </c>
      <c r="S547">
        <f>SUMIFS(COT!J:J,COT!$A:$A,YEAR(daily!$A547),COT!$B:$B,WEEKNUM(daily!$A547))</f>
        <v>357808</v>
      </c>
      <c r="T547">
        <f>SUMIFS(COT!K:K,COT!$A:$A,YEAR(daily!$A547),COT!$B:$B,WEEKNUM(daily!$A547))</f>
        <v>50242</v>
      </c>
      <c r="U547">
        <f>SUMIFS(COT!L:L,COT!$A:$A,YEAR(daily!$A547),COT!$B:$B,WEEKNUM(daily!$A547))</f>
        <v>47031</v>
      </c>
      <c r="V547">
        <f>SUMIFS(COT!M:M,COT!$A:$A,YEAR(daily!$A547),COT!$B:$B,WEEKNUM(daily!$A547))</f>
        <v>41</v>
      </c>
      <c r="W547">
        <f>SUMIFS(COT!N:N,COT!$A:$A,YEAR(daily!$A547),COT!$B:$B,WEEKNUM(daily!$A547))</f>
        <v>28</v>
      </c>
      <c r="X547">
        <f>SUMIFS(COT!O:O,COT!$A:$A,YEAR(daily!$A547),COT!$B:$B,WEEKNUM(daily!$A547))</f>
        <v>44</v>
      </c>
      <c r="Y547">
        <f>SUMIFS(COT!P:P,COT!$A:$A,YEAR(daily!$A547),COT!$B:$B,WEEKNUM(daily!$A547))</f>
        <v>76</v>
      </c>
      <c r="Z547">
        <f>SUMIFS(COT!Q:Q,COT!$A:$A,YEAR(daily!$A547),COT!$B:$B,WEEKNUM(daily!$A547))</f>
        <v>85</v>
      </c>
      <c r="AA547">
        <f>SUMIFS(Saudi!B:B,Saudi!$A:$A,YEAR(daily!$A547))</f>
        <v>213</v>
      </c>
      <c r="AB547">
        <f>SUMIFS(Saudi!C:C,Saudi!$A:$A,YEAR(daily!$A547))</f>
        <v>255</v>
      </c>
      <c r="AC547">
        <f>SUMIFS(Saudi!F:F,Saudi!$A:$A,YEAR(daily!$A547))</f>
        <v>3215357</v>
      </c>
      <c r="AD547">
        <f>SUMIFS(Saudi!G:G,Saudi!$A:$A,YEAR(daily!$A547))</f>
        <v>26.07833760207501</v>
      </c>
      <c r="AE547">
        <f>SUMIFS(Saudi!H:H,Saudi!$A:$A,YEAR(daily!$A547))</f>
        <v>83851165.357195094</v>
      </c>
      <c r="AF547" s="5">
        <f t="shared" si="36"/>
        <v>5</v>
      </c>
      <c r="AG547" s="5">
        <f t="shared" si="37"/>
        <v>2002</v>
      </c>
    </row>
    <row r="548" spans="1:33">
      <c r="A548" s="3">
        <v>37385</v>
      </c>
      <c r="B548" s="1">
        <v>125648</v>
      </c>
      <c r="C548" s="1">
        <v>45752</v>
      </c>
      <c r="D548" s="1">
        <v>31879</v>
      </c>
      <c r="E548" s="1">
        <v>27.68</v>
      </c>
      <c r="F548" s="1">
        <v>26.64</v>
      </c>
      <c r="G548" s="1">
        <v>26.4</v>
      </c>
      <c r="H548" s="2">
        <v>48.1</v>
      </c>
      <c r="I548" s="2">
        <v>25.5</v>
      </c>
      <c r="J548" s="2">
        <v>76.8</v>
      </c>
      <c r="K548" s="2">
        <v>78.599999999999994</v>
      </c>
      <c r="L548">
        <f>SUMIFS(US!B:B,US!$D:$D,YEAR(daily!$A548),US!$E:$E,MONTH(daily!$A548))</f>
        <v>9293</v>
      </c>
      <c r="M548">
        <f>SUMIFS(US!C:C,US!$D:$D,YEAR(daily!$A548),US!$E:$E,MONTH(daily!$A548))</f>
        <v>19728</v>
      </c>
      <c r="N548">
        <f>SUMIFS(COT!E:E,COT!$A:$A,YEAR(daily!$A548),COT!$B:$B,WEEKNUM(daily!$A548))</f>
        <v>506595</v>
      </c>
      <c r="O548">
        <f>SUMIFS(COT!F:F,COT!$A:$A,YEAR(daily!$A548),COT!$B:$B,WEEKNUM(daily!$A548))</f>
        <v>55657</v>
      </c>
      <c r="P548">
        <f>SUMIFS(COT!G:G,COT!$A:$A,YEAR(daily!$A548),COT!$B:$B,WEEKNUM(daily!$A548))</f>
        <v>27877</v>
      </c>
      <c r="Q548">
        <f>SUMIFS(COT!H:H,COT!$A:$A,YEAR(daily!$A548),COT!$B:$B,WEEKNUM(daily!$A548))</f>
        <v>73879</v>
      </c>
      <c r="R548">
        <f>SUMIFS(COT!I:I,COT!$A:$A,YEAR(daily!$A548),COT!$B:$B,WEEKNUM(daily!$A548))</f>
        <v>326817</v>
      </c>
      <c r="S548">
        <f>SUMIFS(COT!J:J,COT!$A:$A,YEAR(daily!$A548),COT!$B:$B,WEEKNUM(daily!$A548))</f>
        <v>357808</v>
      </c>
      <c r="T548">
        <f>SUMIFS(COT!K:K,COT!$A:$A,YEAR(daily!$A548),COT!$B:$B,WEEKNUM(daily!$A548))</f>
        <v>50242</v>
      </c>
      <c r="U548">
        <f>SUMIFS(COT!L:L,COT!$A:$A,YEAR(daily!$A548),COT!$B:$B,WEEKNUM(daily!$A548))</f>
        <v>47031</v>
      </c>
      <c r="V548">
        <f>SUMIFS(COT!M:M,COT!$A:$A,YEAR(daily!$A548),COT!$B:$B,WEEKNUM(daily!$A548))</f>
        <v>41</v>
      </c>
      <c r="W548">
        <f>SUMIFS(COT!N:N,COT!$A:$A,YEAR(daily!$A548),COT!$B:$B,WEEKNUM(daily!$A548))</f>
        <v>28</v>
      </c>
      <c r="X548">
        <f>SUMIFS(COT!O:O,COT!$A:$A,YEAR(daily!$A548),COT!$B:$B,WEEKNUM(daily!$A548))</f>
        <v>44</v>
      </c>
      <c r="Y548">
        <f>SUMIFS(COT!P:P,COT!$A:$A,YEAR(daily!$A548),COT!$B:$B,WEEKNUM(daily!$A548))</f>
        <v>76</v>
      </c>
      <c r="Z548">
        <f>SUMIFS(COT!Q:Q,COT!$A:$A,YEAR(daily!$A548),COT!$B:$B,WEEKNUM(daily!$A548))</f>
        <v>85</v>
      </c>
      <c r="AA548">
        <f>SUMIFS(Saudi!B:B,Saudi!$A:$A,YEAR(daily!$A548))</f>
        <v>213</v>
      </c>
      <c r="AB548">
        <f>SUMIFS(Saudi!C:C,Saudi!$A:$A,YEAR(daily!$A548))</f>
        <v>255</v>
      </c>
      <c r="AC548">
        <f>SUMIFS(Saudi!F:F,Saudi!$A:$A,YEAR(daily!$A548))</f>
        <v>3215357</v>
      </c>
      <c r="AD548">
        <f>SUMIFS(Saudi!G:G,Saudi!$A:$A,YEAR(daily!$A548))</f>
        <v>26.07833760207501</v>
      </c>
      <c r="AE548">
        <f>SUMIFS(Saudi!H:H,Saudi!$A:$A,YEAR(daily!$A548))</f>
        <v>83851165.357195094</v>
      </c>
      <c r="AF548" s="5">
        <f t="shared" si="36"/>
        <v>5</v>
      </c>
      <c r="AG548" s="5">
        <f t="shared" si="37"/>
        <v>2002</v>
      </c>
    </row>
    <row r="549" spans="1:33">
      <c r="A549" s="3">
        <v>37386</v>
      </c>
      <c r="B549" s="1">
        <v>116322</v>
      </c>
      <c r="C549" s="1">
        <v>46479</v>
      </c>
      <c r="D549" s="1">
        <v>32258</v>
      </c>
      <c r="E549" s="1">
        <v>27.99</v>
      </c>
      <c r="F549" s="1">
        <v>26.91</v>
      </c>
      <c r="G549" s="1">
        <v>26.65</v>
      </c>
      <c r="H549" s="2">
        <v>48.1</v>
      </c>
      <c r="I549" s="2">
        <v>25.5</v>
      </c>
      <c r="J549" s="2">
        <v>76.8</v>
      </c>
      <c r="K549" s="2">
        <v>78.599999999999994</v>
      </c>
      <c r="L549">
        <f>SUMIFS(US!B:B,US!$D:$D,YEAR(daily!$A549),US!$E:$E,MONTH(daily!$A549))</f>
        <v>9293</v>
      </c>
      <c r="M549">
        <f>SUMIFS(US!C:C,US!$D:$D,YEAR(daily!$A549),US!$E:$E,MONTH(daily!$A549))</f>
        <v>19728</v>
      </c>
      <c r="N549">
        <f>SUMIFS(COT!E:E,COT!$A:$A,YEAR(daily!$A549),COT!$B:$B,WEEKNUM(daily!$A549))</f>
        <v>506595</v>
      </c>
      <c r="O549">
        <f>SUMIFS(COT!F:F,COT!$A:$A,YEAR(daily!$A549),COT!$B:$B,WEEKNUM(daily!$A549))</f>
        <v>55657</v>
      </c>
      <c r="P549">
        <f>SUMIFS(COT!G:G,COT!$A:$A,YEAR(daily!$A549),COT!$B:$B,WEEKNUM(daily!$A549))</f>
        <v>27877</v>
      </c>
      <c r="Q549">
        <f>SUMIFS(COT!H:H,COT!$A:$A,YEAR(daily!$A549),COT!$B:$B,WEEKNUM(daily!$A549))</f>
        <v>73879</v>
      </c>
      <c r="R549">
        <f>SUMIFS(COT!I:I,COT!$A:$A,YEAR(daily!$A549),COT!$B:$B,WEEKNUM(daily!$A549))</f>
        <v>326817</v>
      </c>
      <c r="S549">
        <f>SUMIFS(COT!J:J,COT!$A:$A,YEAR(daily!$A549),COT!$B:$B,WEEKNUM(daily!$A549))</f>
        <v>357808</v>
      </c>
      <c r="T549">
        <f>SUMIFS(COT!K:K,COT!$A:$A,YEAR(daily!$A549),COT!$B:$B,WEEKNUM(daily!$A549))</f>
        <v>50242</v>
      </c>
      <c r="U549">
        <f>SUMIFS(COT!L:L,COT!$A:$A,YEAR(daily!$A549),COT!$B:$B,WEEKNUM(daily!$A549))</f>
        <v>47031</v>
      </c>
      <c r="V549">
        <f>SUMIFS(COT!M:M,COT!$A:$A,YEAR(daily!$A549),COT!$B:$B,WEEKNUM(daily!$A549))</f>
        <v>41</v>
      </c>
      <c r="W549">
        <f>SUMIFS(COT!N:N,COT!$A:$A,YEAR(daily!$A549),COT!$B:$B,WEEKNUM(daily!$A549))</f>
        <v>28</v>
      </c>
      <c r="X549">
        <f>SUMIFS(COT!O:O,COT!$A:$A,YEAR(daily!$A549),COT!$B:$B,WEEKNUM(daily!$A549))</f>
        <v>44</v>
      </c>
      <c r="Y549">
        <f>SUMIFS(COT!P:P,COT!$A:$A,YEAR(daily!$A549),COT!$B:$B,WEEKNUM(daily!$A549))</f>
        <v>76</v>
      </c>
      <c r="Z549">
        <f>SUMIFS(COT!Q:Q,COT!$A:$A,YEAR(daily!$A549),COT!$B:$B,WEEKNUM(daily!$A549))</f>
        <v>85</v>
      </c>
      <c r="AA549">
        <f>SUMIFS(Saudi!B:B,Saudi!$A:$A,YEAR(daily!$A549))</f>
        <v>213</v>
      </c>
      <c r="AB549">
        <f>SUMIFS(Saudi!C:C,Saudi!$A:$A,YEAR(daily!$A549))</f>
        <v>255</v>
      </c>
      <c r="AC549">
        <f>SUMIFS(Saudi!F:F,Saudi!$A:$A,YEAR(daily!$A549))</f>
        <v>3215357</v>
      </c>
      <c r="AD549">
        <f>SUMIFS(Saudi!G:G,Saudi!$A:$A,YEAR(daily!$A549))</f>
        <v>26.07833760207501</v>
      </c>
      <c r="AE549">
        <f>SUMIFS(Saudi!H:H,Saudi!$A:$A,YEAR(daily!$A549))</f>
        <v>83851165.357195094</v>
      </c>
      <c r="AF549" s="5">
        <f t="shared" si="36"/>
        <v>5</v>
      </c>
      <c r="AG549" s="5">
        <f t="shared" si="37"/>
        <v>2002</v>
      </c>
    </row>
    <row r="550" spans="1:33">
      <c r="A550" s="3">
        <v>37389</v>
      </c>
      <c r="B550" s="1">
        <v>112945</v>
      </c>
      <c r="C550" s="1">
        <v>47074</v>
      </c>
      <c r="D550" s="1">
        <v>32503</v>
      </c>
      <c r="E550" s="1">
        <v>28.38</v>
      </c>
      <c r="F550" s="1">
        <v>27.29</v>
      </c>
      <c r="G550" s="1">
        <v>27.02</v>
      </c>
      <c r="H550" s="2">
        <v>48.1</v>
      </c>
      <c r="I550" s="2">
        <v>25.5</v>
      </c>
      <c r="J550" s="2">
        <v>76.8</v>
      </c>
      <c r="K550" s="2">
        <v>78.599999999999994</v>
      </c>
      <c r="L550">
        <f>SUMIFS(US!B:B,US!$D:$D,YEAR(daily!$A550),US!$E:$E,MONTH(daily!$A550))</f>
        <v>9293</v>
      </c>
      <c r="M550">
        <f>SUMIFS(US!C:C,US!$D:$D,YEAR(daily!$A550),US!$E:$E,MONTH(daily!$A550))</f>
        <v>19728</v>
      </c>
      <c r="N550">
        <f>SUMIFS(COT!E:E,COT!$A:$A,YEAR(daily!$A550),COT!$B:$B,WEEKNUM(daily!$A550))</f>
        <v>540165</v>
      </c>
      <c r="O550">
        <f>SUMIFS(COT!F:F,COT!$A:$A,YEAR(daily!$A550),COT!$B:$B,WEEKNUM(daily!$A550))</f>
        <v>71756</v>
      </c>
      <c r="P550">
        <f>SUMIFS(COT!G:G,COT!$A:$A,YEAR(daily!$A550),COT!$B:$B,WEEKNUM(daily!$A550))</f>
        <v>29960</v>
      </c>
      <c r="Q550">
        <f>SUMIFS(COT!H:H,COT!$A:$A,YEAR(daily!$A550),COT!$B:$B,WEEKNUM(daily!$A550))</f>
        <v>75636</v>
      </c>
      <c r="R550">
        <f>SUMIFS(COT!I:I,COT!$A:$A,YEAR(daily!$A550),COT!$B:$B,WEEKNUM(daily!$A550))</f>
        <v>340954</v>
      </c>
      <c r="S550">
        <f>SUMIFS(COT!J:J,COT!$A:$A,YEAR(daily!$A550),COT!$B:$B,WEEKNUM(daily!$A550))</f>
        <v>388014</v>
      </c>
      <c r="T550">
        <f>SUMIFS(COT!K:K,COT!$A:$A,YEAR(daily!$A550),COT!$B:$B,WEEKNUM(daily!$A550))</f>
        <v>51819</v>
      </c>
      <c r="U550">
        <f>SUMIFS(COT!L:L,COT!$A:$A,YEAR(daily!$A550),COT!$B:$B,WEEKNUM(daily!$A550))</f>
        <v>46555</v>
      </c>
      <c r="V550">
        <f>SUMIFS(COT!M:M,COT!$A:$A,YEAR(daily!$A550),COT!$B:$B,WEEKNUM(daily!$A550))</f>
        <v>46</v>
      </c>
      <c r="W550">
        <f>SUMIFS(COT!N:N,COT!$A:$A,YEAR(daily!$A550),COT!$B:$B,WEEKNUM(daily!$A550))</f>
        <v>26</v>
      </c>
      <c r="X550">
        <f>SUMIFS(COT!O:O,COT!$A:$A,YEAR(daily!$A550),COT!$B:$B,WEEKNUM(daily!$A550))</f>
        <v>46</v>
      </c>
      <c r="Y550">
        <f>SUMIFS(COT!P:P,COT!$A:$A,YEAR(daily!$A550),COT!$B:$B,WEEKNUM(daily!$A550))</f>
        <v>77</v>
      </c>
      <c r="Z550">
        <f>SUMIFS(COT!Q:Q,COT!$A:$A,YEAR(daily!$A550),COT!$B:$B,WEEKNUM(daily!$A550))</f>
        <v>86</v>
      </c>
      <c r="AA550">
        <f>SUMIFS(Saudi!B:B,Saudi!$A:$A,YEAR(daily!$A550))</f>
        <v>213</v>
      </c>
      <c r="AB550">
        <f>SUMIFS(Saudi!C:C,Saudi!$A:$A,YEAR(daily!$A550))</f>
        <v>255</v>
      </c>
      <c r="AC550">
        <f>SUMIFS(Saudi!F:F,Saudi!$A:$A,YEAR(daily!$A550))</f>
        <v>3215357</v>
      </c>
      <c r="AD550">
        <f>SUMIFS(Saudi!G:G,Saudi!$A:$A,YEAR(daily!$A550))</f>
        <v>26.07833760207501</v>
      </c>
      <c r="AE550">
        <f>SUMIFS(Saudi!H:H,Saudi!$A:$A,YEAR(daily!$A550))</f>
        <v>83851165.357195094</v>
      </c>
      <c r="AF550" s="5">
        <f t="shared" si="36"/>
        <v>5</v>
      </c>
      <c r="AG550" s="5">
        <f t="shared" si="37"/>
        <v>2002</v>
      </c>
    </row>
    <row r="551" spans="1:33">
      <c r="A551" s="3">
        <v>37390</v>
      </c>
      <c r="B551" s="1">
        <v>106598</v>
      </c>
      <c r="C551" s="1">
        <v>47561</v>
      </c>
      <c r="D551" s="1">
        <v>32405</v>
      </c>
      <c r="E551" s="1">
        <v>29.36</v>
      </c>
      <c r="F551" s="1">
        <v>28.02</v>
      </c>
      <c r="G551" s="1">
        <v>27.69</v>
      </c>
      <c r="H551" s="2">
        <v>48.1</v>
      </c>
      <c r="I551" s="2">
        <v>25.5</v>
      </c>
      <c r="J551" s="2">
        <v>76.8</v>
      </c>
      <c r="K551" s="2">
        <v>78.599999999999994</v>
      </c>
      <c r="L551">
        <f>SUMIFS(US!B:B,US!$D:$D,YEAR(daily!$A551),US!$E:$E,MONTH(daily!$A551))</f>
        <v>9293</v>
      </c>
      <c r="M551">
        <f>SUMIFS(US!C:C,US!$D:$D,YEAR(daily!$A551),US!$E:$E,MONTH(daily!$A551))</f>
        <v>19728</v>
      </c>
      <c r="N551">
        <f>SUMIFS(COT!E:E,COT!$A:$A,YEAR(daily!$A551),COT!$B:$B,WEEKNUM(daily!$A551))</f>
        <v>540165</v>
      </c>
      <c r="O551">
        <f>SUMIFS(COT!F:F,COT!$A:$A,YEAR(daily!$A551),COT!$B:$B,WEEKNUM(daily!$A551))</f>
        <v>71756</v>
      </c>
      <c r="P551">
        <f>SUMIFS(COT!G:G,COT!$A:$A,YEAR(daily!$A551),COT!$B:$B,WEEKNUM(daily!$A551))</f>
        <v>29960</v>
      </c>
      <c r="Q551">
        <f>SUMIFS(COT!H:H,COT!$A:$A,YEAR(daily!$A551),COT!$B:$B,WEEKNUM(daily!$A551))</f>
        <v>75636</v>
      </c>
      <c r="R551">
        <f>SUMIFS(COT!I:I,COT!$A:$A,YEAR(daily!$A551),COT!$B:$B,WEEKNUM(daily!$A551))</f>
        <v>340954</v>
      </c>
      <c r="S551">
        <f>SUMIFS(COT!J:J,COT!$A:$A,YEAR(daily!$A551),COT!$B:$B,WEEKNUM(daily!$A551))</f>
        <v>388014</v>
      </c>
      <c r="T551">
        <f>SUMIFS(COT!K:K,COT!$A:$A,YEAR(daily!$A551),COT!$B:$B,WEEKNUM(daily!$A551))</f>
        <v>51819</v>
      </c>
      <c r="U551">
        <f>SUMIFS(COT!L:L,COT!$A:$A,YEAR(daily!$A551),COT!$B:$B,WEEKNUM(daily!$A551))</f>
        <v>46555</v>
      </c>
      <c r="V551">
        <f>SUMIFS(COT!M:M,COT!$A:$A,YEAR(daily!$A551),COT!$B:$B,WEEKNUM(daily!$A551))</f>
        <v>46</v>
      </c>
      <c r="W551">
        <f>SUMIFS(COT!N:N,COT!$A:$A,YEAR(daily!$A551),COT!$B:$B,WEEKNUM(daily!$A551))</f>
        <v>26</v>
      </c>
      <c r="X551">
        <f>SUMIFS(COT!O:O,COT!$A:$A,YEAR(daily!$A551),COT!$B:$B,WEEKNUM(daily!$A551))</f>
        <v>46</v>
      </c>
      <c r="Y551">
        <f>SUMIFS(COT!P:P,COT!$A:$A,YEAR(daily!$A551),COT!$B:$B,WEEKNUM(daily!$A551))</f>
        <v>77</v>
      </c>
      <c r="Z551">
        <f>SUMIFS(COT!Q:Q,COT!$A:$A,YEAR(daily!$A551),COT!$B:$B,WEEKNUM(daily!$A551))</f>
        <v>86</v>
      </c>
      <c r="AA551">
        <f>SUMIFS(Saudi!B:B,Saudi!$A:$A,YEAR(daily!$A551))</f>
        <v>213</v>
      </c>
      <c r="AB551">
        <f>SUMIFS(Saudi!C:C,Saudi!$A:$A,YEAR(daily!$A551))</f>
        <v>255</v>
      </c>
      <c r="AC551">
        <f>SUMIFS(Saudi!F:F,Saudi!$A:$A,YEAR(daily!$A551))</f>
        <v>3215357</v>
      </c>
      <c r="AD551">
        <f>SUMIFS(Saudi!G:G,Saudi!$A:$A,YEAR(daily!$A551))</f>
        <v>26.07833760207501</v>
      </c>
      <c r="AE551">
        <f>SUMIFS(Saudi!H:H,Saudi!$A:$A,YEAR(daily!$A551))</f>
        <v>83851165.357195094</v>
      </c>
      <c r="AF551" s="5">
        <f t="shared" si="36"/>
        <v>5</v>
      </c>
      <c r="AG551" s="5">
        <f t="shared" si="37"/>
        <v>2002</v>
      </c>
    </row>
    <row r="552" spans="1:33">
      <c r="A552" s="3">
        <v>37391</v>
      </c>
      <c r="B552" s="1">
        <v>92367</v>
      </c>
      <c r="C552" s="1">
        <v>47561</v>
      </c>
      <c r="D552" s="1">
        <v>32645</v>
      </c>
      <c r="E552" s="1">
        <v>28.15</v>
      </c>
      <c r="F552" s="1">
        <v>26.93</v>
      </c>
      <c r="G552" s="1">
        <v>26.6</v>
      </c>
      <c r="H552" s="2">
        <v>48.1</v>
      </c>
      <c r="I552" s="2">
        <v>25.5</v>
      </c>
      <c r="J552" s="2">
        <v>76.8</v>
      </c>
      <c r="K552" s="2">
        <v>78.599999999999994</v>
      </c>
      <c r="L552">
        <f>SUMIFS(US!B:B,US!$D:$D,YEAR(daily!$A552),US!$E:$E,MONTH(daily!$A552))</f>
        <v>9293</v>
      </c>
      <c r="M552">
        <f>SUMIFS(US!C:C,US!$D:$D,YEAR(daily!$A552),US!$E:$E,MONTH(daily!$A552))</f>
        <v>19728</v>
      </c>
      <c r="N552">
        <f>SUMIFS(COT!E:E,COT!$A:$A,YEAR(daily!$A552),COT!$B:$B,WEEKNUM(daily!$A552))</f>
        <v>540165</v>
      </c>
      <c r="O552">
        <f>SUMIFS(COT!F:F,COT!$A:$A,YEAR(daily!$A552),COT!$B:$B,WEEKNUM(daily!$A552))</f>
        <v>71756</v>
      </c>
      <c r="P552">
        <f>SUMIFS(COT!G:G,COT!$A:$A,YEAR(daily!$A552),COT!$B:$B,WEEKNUM(daily!$A552))</f>
        <v>29960</v>
      </c>
      <c r="Q552">
        <f>SUMIFS(COT!H:H,COT!$A:$A,YEAR(daily!$A552),COT!$B:$B,WEEKNUM(daily!$A552))</f>
        <v>75636</v>
      </c>
      <c r="R552">
        <f>SUMIFS(COT!I:I,COT!$A:$A,YEAR(daily!$A552),COT!$B:$B,WEEKNUM(daily!$A552))</f>
        <v>340954</v>
      </c>
      <c r="S552">
        <f>SUMIFS(COT!J:J,COT!$A:$A,YEAR(daily!$A552),COT!$B:$B,WEEKNUM(daily!$A552))</f>
        <v>388014</v>
      </c>
      <c r="T552">
        <f>SUMIFS(COT!K:K,COT!$A:$A,YEAR(daily!$A552),COT!$B:$B,WEEKNUM(daily!$A552))</f>
        <v>51819</v>
      </c>
      <c r="U552">
        <f>SUMIFS(COT!L:L,COT!$A:$A,YEAR(daily!$A552),COT!$B:$B,WEEKNUM(daily!$A552))</f>
        <v>46555</v>
      </c>
      <c r="V552">
        <f>SUMIFS(COT!M:M,COT!$A:$A,YEAR(daily!$A552),COT!$B:$B,WEEKNUM(daily!$A552))</f>
        <v>46</v>
      </c>
      <c r="W552">
        <f>SUMIFS(COT!N:N,COT!$A:$A,YEAR(daily!$A552),COT!$B:$B,WEEKNUM(daily!$A552))</f>
        <v>26</v>
      </c>
      <c r="X552">
        <f>SUMIFS(COT!O:O,COT!$A:$A,YEAR(daily!$A552),COT!$B:$B,WEEKNUM(daily!$A552))</f>
        <v>46</v>
      </c>
      <c r="Y552">
        <f>SUMIFS(COT!P:P,COT!$A:$A,YEAR(daily!$A552),COT!$B:$B,WEEKNUM(daily!$A552))</f>
        <v>77</v>
      </c>
      <c r="Z552">
        <f>SUMIFS(COT!Q:Q,COT!$A:$A,YEAR(daily!$A552),COT!$B:$B,WEEKNUM(daily!$A552))</f>
        <v>86</v>
      </c>
      <c r="AA552">
        <f>SUMIFS(Saudi!B:B,Saudi!$A:$A,YEAR(daily!$A552))</f>
        <v>213</v>
      </c>
      <c r="AB552">
        <f>SUMIFS(Saudi!C:C,Saudi!$A:$A,YEAR(daily!$A552))</f>
        <v>255</v>
      </c>
      <c r="AC552">
        <f>SUMIFS(Saudi!F:F,Saudi!$A:$A,YEAR(daily!$A552))</f>
        <v>3215357</v>
      </c>
      <c r="AD552">
        <f>SUMIFS(Saudi!G:G,Saudi!$A:$A,YEAR(daily!$A552))</f>
        <v>26.07833760207501</v>
      </c>
      <c r="AE552">
        <f>SUMIFS(Saudi!H:H,Saudi!$A:$A,YEAR(daily!$A552))</f>
        <v>83851165.357195094</v>
      </c>
      <c r="AF552" s="5">
        <f t="shared" si="36"/>
        <v>5</v>
      </c>
      <c r="AG552" s="5">
        <f t="shared" si="37"/>
        <v>2002</v>
      </c>
    </row>
    <row r="553" spans="1:33">
      <c r="A553" s="3">
        <v>37392</v>
      </c>
      <c r="B553" s="1">
        <v>81169</v>
      </c>
      <c r="C553" s="1">
        <v>52843</v>
      </c>
      <c r="D553" s="1">
        <v>33106</v>
      </c>
      <c r="E553" s="1">
        <v>27.95</v>
      </c>
      <c r="F553" s="1">
        <v>26.93</v>
      </c>
      <c r="G553" s="1">
        <v>26.66</v>
      </c>
      <c r="H553" s="2">
        <v>48.1</v>
      </c>
      <c r="I553" s="2">
        <v>25.5</v>
      </c>
      <c r="J553" s="2">
        <v>76.8</v>
      </c>
      <c r="K553" s="2">
        <v>78.599999999999994</v>
      </c>
      <c r="L553">
        <f>SUMIFS(US!B:B,US!$D:$D,YEAR(daily!$A553),US!$E:$E,MONTH(daily!$A553))</f>
        <v>9293</v>
      </c>
      <c r="M553">
        <f>SUMIFS(US!C:C,US!$D:$D,YEAR(daily!$A553),US!$E:$E,MONTH(daily!$A553))</f>
        <v>19728</v>
      </c>
      <c r="N553">
        <f>SUMIFS(COT!E:E,COT!$A:$A,YEAR(daily!$A553),COT!$B:$B,WEEKNUM(daily!$A553))</f>
        <v>540165</v>
      </c>
      <c r="O553">
        <f>SUMIFS(COT!F:F,COT!$A:$A,YEAR(daily!$A553),COT!$B:$B,WEEKNUM(daily!$A553))</f>
        <v>71756</v>
      </c>
      <c r="P553">
        <f>SUMIFS(COT!G:G,COT!$A:$A,YEAR(daily!$A553),COT!$B:$B,WEEKNUM(daily!$A553))</f>
        <v>29960</v>
      </c>
      <c r="Q553">
        <f>SUMIFS(COT!H:H,COT!$A:$A,YEAR(daily!$A553),COT!$B:$B,WEEKNUM(daily!$A553))</f>
        <v>75636</v>
      </c>
      <c r="R553">
        <f>SUMIFS(COT!I:I,COT!$A:$A,YEAR(daily!$A553),COT!$B:$B,WEEKNUM(daily!$A553))</f>
        <v>340954</v>
      </c>
      <c r="S553">
        <f>SUMIFS(COT!J:J,COT!$A:$A,YEAR(daily!$A553),COT!$B:$B,WEEKNUM(daily!$A553))</f>
        <v>388014</v>
      </c>
      <c r="T553">
        <f>SUMIFS(COT!K:K,COT!$A:$A,YEAR(daily!$A553),COT!$B:$B,WEEKNUM(daily!$A553))</f>
        <v>51819</v>
      </c>
      <c r="U553">
        <f>SUMIFS(COT!L:L,COT!$A:$A,YEAR(daily!$A553),COT!$B:$B,WEEKNUM(daily!$A553))</f>
        <v>46555</v>
      </c>
      <c r="V553">
        <f>SUMIFS(COT!M:M,COT!$A:$A,YEAR(daily!$A553),COT!$B:$B,WEEKNUM(daily!$A553))</f>
        <v>46</v>
      </c>
      <c r="W553">
        <f>SUMIFS(COT!N:N,COT!$A:$A,YEAR(daily!$A553),COT!$B:$B,WEEKNUM(daily!$A553))</f>
        <v>26</v>
      </c>
      <c r="X553">
        <f>SUMIFS(COT!O:O,COT!$A:$A,YEAR(daily!$A553),COT!$B:$B,WEEKNUM(daily!$A553))</f>
        <v>46</v>
      </c>
      <c r="Y553">
        <f>SUMIFS(COT!P:P,COT!$A:$A,YEAR(daily!$A553),COT!$B:$B,WEEKNUM(daily!$A553))</f>
        <v>77</v>
      </c>
      <c r="Z553">
        <f>SUMIFS(COT!Q:Q,COT!$A:$A,YEAR(daily!$A553),COT!$B:$B,WEEKNUM(daily!$A553))</f>
        <v>86</v>
      </c>
      <c r="AA553">
        <f>SUMIFS(Saudi!B:B,Saudi!$A:$A,YEAR(daily!$A553))</f>
        <v>213</v>
      </c>
      <c r="AB553">
        <f>SUMIFS(Saudi!C:C,Saudi!$A:$A,YEAR(daily!$A553))</f>
        <v>255</v>
      </c>
      <c r="AC553">
        <f>SUMIFS(Saudi!F:F,Saudi!$A:$A,YEAR(daily!$A553))</f>
        <v>3215357</v>
      </c>
      <c r="AD553">
        <f>SUMIFS(Saudi!G:G,Saudi!$A:$A,YEAR(daily!$A553))</f>
        <v>26.07833760207501</v>
      </c>
      <c r="AE553">
        <f>SUMIFS(Saudi!H:H,Saudi!$A:$A,YEAR(daily!$A553))</f>
        <v>83851165.357195094</v>
      </c>
      <c r="AF553" s="5">
        <f t="shared" si="36"/>
        <v>5</v>
      </c>
      <c r="AG553" s="5">
        <f t="shared" si="37"/>
        <v>2002</v>
      </c>
    </row>
    <row r="554" spans="1:33">
      <c r="A554" s="3">
        <v>37393</v>
      </c>
      <c r="B554" s="1">
        <v>75655</v>
      </c>
      <c r="C554" s="1">
        <v>52295</v>
      </c>
      <c r="D554" s="1">
        <v>34076</v>
      </c>
      <c r="E554" s="1">
        <v>28.18</v>
      </c>
      <c r="F554" s="1">
        <v>27</v>
      </c>
      <c r="G554" s="1">
        <v>26.73</v>
      </c>
      <c r="H554" s="2">
        <v>48.1</v>
      </c>
      <c r="I554" s="2">
        <v>25.5</v>
      </c>
      <c r="J554" s="2">
        <v>76.8</v>
      </c>
      <c r="K554" s="2">
        <v>78.599999999999994</v>
      </c>
      <c r="L554">
        <f>SUMIFS(US!B:B,US!$D:$D,YEAR(daily!$A554),US!$E:$E,MONTH(daily!$A554))</f>
        <v>9293</v>
      </c>
      <c r="M554">
        <f>SUMIFS(US!C:C,US!$D:$D,YEAR(daily!$A554),US!$E:$E,MONTH(daily!$A554))</f>
        <v>19728</v>
      </c>
      <c r="N554">
        <f>SUMIFS(COT!E:E,COT!$A:$A,YEAR(daily!$A554),COT!$B:$B,WEEKNUM(daily!$A554))</f>
        <v>540165</v>
      </c>
      <c r="O554">
        <f>SUMIFS(COT!F:F,COT!$A:$A,YEAR(daily!$A554),COT!$B:$B,WEEKNUM(daily!$A554))</f>
        <v>71756</v>
      </c>
      <c r="P554">
        <f>SUMIFS(COT!G:G,COT!$A:$A,YEAR(daily!$A554),COT!$B:$B,WEEKNUM(daily!$A554))</f>
        <v>29960</v>
      </c>
      <c r="Q554">
        <f>SUMIFS(COT!H:H,COT!$A:$A,YEAR(daily!$A554),COT!$B:$B,WEEKNUM(daily!$A554))</f>
        <v>75636</v>
      </c>
      <c r="R554">
        <f>SUMIFS(COT!I:I,COT!$A:$A,YEAR(daily!$A554),COT!$B:$B,WEEKNUM(daily!$A554))</f>
        <v>340954</v>
      </c>
      <c r="S554">
        <f>SUMIFS(COT!J:J,COT!$A:$A,YEAR(daily!$A554),COT!$B:$B,WEEKNUM(daily!$A554))</f>
        <v>388014</v>
      </c>
      <c r="T554">
        <f>SUMIFS(COT!K:K,COT!$A:$A,YEAR(daily!$A554),COT!$B:$B,WEEKNUM(daily!$A554))</f>
        <v>51819</v>
      </c>
      <c r="U554">
        <f>SUMIFS(COT!L:L,COT!$A:$A,YEAR(daily!$A554),COT!$B:$B,WEEKNUM(daily!$A554))</f>
        <v>46555</v>
      </c>
      <c r="V554">
        <f>SUMIFS(COT!M:M,COT!$A:$A,YEAR(daily!$A554),COT!$B:$B,WEEKNUM(daily!$A554))</f>
        <v>46</v>
      </c>
      <c r="W554">
        <f>SUMIFS(COT!N:N,COT!$A:$A,YEAR(daily!$A554),COT!$B:$B,WEEKNUM(daily!$A554))</f>
        <v>26</v>
      </c>
      <c r="X554">
        <f>SUMIFS(COT!O:O,COT!$A:$A,YEAR(daily!$A554),COT!$B:$B,WEEKNUM(daily!$A554))</f>
        <v>46</v>
      </c>
      <c r="Y554">
        <f>SUMIFS(COT!P:P,COT!$A:$A,YEAR(daily!$A554),COT!$B:$B,WEEKNUM(daily!$A554))</f>
        <v>77</v>
      </c>
      <c r="Z554">
        <f>SUMIFS(COT!Q:Q,COT!$A:$A,YEAR(daily!$A554),COT!$B:$B,WEEKNUM(daily!$A554))</f>
        <v>86</v>
      </c>
      <c r="AA554">
        <f>SUMIFS(Saudi!B:B,Saudi!$A:$A,YEAR(daily!$A554))</f>
        <v>213</v>
      </c>
      <c r="AB554">
        <f>SUMIFS(Saudi!C:C,Saudi!$A:$A,YEAR(daily!$A554))</f>
        <v>255</v>
      </c>
      <c r="AC554">
        <f>SUMIFS(Saudi!F:F,Saudi!$A:$A,YEAR(daily!$A554))</f>
        <v>3215357</v>
      </c>
      <c r="AD554">
        <f>SUMIFS(Saudi!G:G,Saudi!$A:$A,YEAR(daily!$A554))</f>
        <v>26.07833760207501</v>
      </c>
      <c r="AE554">
        <f>SUMIFS(Saudi!H:H,Saudi!$A:$A,YEAR(daily!$A554))</f>
        <v>83851165.357195094</v>
      </c>
      <c r="AF554" s="5">
        <f t="shared" si="36"/>
        <v>5</v>
      </c>
      <c r="AG554" s="5">
        <f t="shared" si="37"/>
        <v>2002</v>
      </c>
    </row>
    <row r="555" spans="1:33">
      <c r="A555" s="3">
        <v>37396</v>
      </c>
      <c r="B555" s="1">
        <v>54357</v>
      </c>
      <c r="C555" s="1">
        <v>54641</v>
      </c>
      <c r="D555" s="1">
        <v>33749</v>
      </c>
      <c r="E555" s="1">
        <v>28.33</v>
      </c>
      <c r="F555" s="1">
        <v>27.1</v>
      </c>
      <c r="G555" s="1">
        <v>26.85</v>
      </c>
      <c r="H555" s="2">
        <v>48.1</v>
      </c>
      <c r="I555" s="2">
        <v>25.5</v>
      </c>
      <c r="J555" s="2">
        <v>76.8</v>
      </c>
      <c r="K555" s="2">
        <v>78.599999999999994</v>
      </c>
      <c r="L555">
        <f>SUMIFS(US!B:B,US!$D:$D,YEAR(daily!$A555),US!$E:$E,MONTH(daily!$A555))</f>
        <v>9293</v>
      </c>
      <c r="M555">
        <f>SUMIFS(US!C:C,US!$D:$D,YEAR(daily!$A555),US!$E:$E,MONTH(daily!$A555))</f>
        <v>19728</v>
      </c>
      <c r="N555">
        <f>SUMIFS(COT!E:E,COT!$A:$A,YEAR(daily!$A555),COT!$B:$B,WEEKNUM(daily!$A555))</f>
        <v>489120</v>
      </c>
      <c r="O555">
        <f>SUMIFS(COT!F:F,COT!$A:$A,YEAR(daily!$A555),COT!$B:$B,WEEKNUM(daily!$A555))</f>
        <v>54351</v>
      </c>
      <c r="P555">
        <f>SUMIFS(COT!G:G,COT!$A:$A,YEAR(daily!$A555),COT!$B:$B,WEEKNUM(daily!$A555))</f>
        <v>34506</v>
      </c>
      <c r="Q555">
        <f>SUMIFS(COT!H:H,COT!$A:$A,YEAR(daily!$A555),COT!$B:$B,WEEKNUM(daily!$A555))</f>
        <v>71203</v>
      </c>
      <c r="R555">
        <f>SUMIFS(COT!I:I,COT!$A:$A,YEAR(daily!$A555),COT!$B:$B,WEEKNUM(daily!$A555))</f>
        <v>313851</v>
      </c>
      <c r="S555">
        <f>SUMIFS(COT!J:J,COT!$A:$A,YEAR(daily!$A555),COT!$B:$B,WEEKNUM(daily!$A555))</f>
        <v>341448</v>
      </c>
      <c r="T555">
        <f>SUMIFS(COT!K:K,COT!$A:$A,YEAR(daily!$A555),COT!$B:$B,WEEKNUM(daily!$A555))</f>
        <v>49715</v>
      </c>
      <c r="U555">
        <f>SUMIFS(COT!L:L,COT!$A:$A,YEAR(daily!$A555),COT!$B:$B,WEEKNUM(daily!$A555))</f>
        <v>41963</v>
      </c>
      <c r="V555">
        <f>SUMIFS(COT!M:M,COT!$A:$A,YEAR(daily!$A555),COT!$B:$B,WEEKNUM(daily!$A555))</f>
        <v>37</v>
      </c>
      <c r="W555">
        <f>SUMIFS(COT!N:N,COT!$A:$A,YEAR(daily!$A555),COT!$B:$B,WEEKNUM(daily!$A555))</f>
        <v>26</v>
      </c>
      <c r="X555">
        <f>SUMIFS(COT!O:O,COT!$A:$A,YEAR(daily!$A555),COT!$B:$B,WEEKNUM(daily!$A555))</f>
        <v>37</v>
      </c>
      <c r="Y555">
        <f>SUMIFS(COT!P:P,COT!$A:$A,YEAR(daily!$A555),COT!$B:$B,WEEKNUM(daily!$A555))</f>
        <v>77</v>
      </c>
      <c r="Z555">
        <f>SUMIFS(COT!Q:Q,COT!$A:$A,YEAR(daily!$A555),COT!$B:$B,WEEKNUM(daily!$A555))</f>
        <v>78</v>
      </c>
      <c r="AA555">
        <f>SUMIFS(Saudi!B:B,Saudi!$A:$A,YEAR(daily!$A555))</f>
        <v>213</v>
      </c>
      <c r="AB555">
        <f>SUMIFS(Saudi!C:C,Saudi!$A:$A,YEAR(daily!$A555))</f>
        <v>255</v>
      </c>
      <c r="AC555">
        <f>SUMIFS(Saudi!F:F,Saudi!$A:$A,YEAR(daily!$A555))</f>
        <v>3215357</v>
      </c>
      <c r="AD555">
        <f>SUMIFS(Saudi!G:G,Saudi!$A:$A,YEAR(daily!$A555))</f>
        <v>26.07833760207501</v>
      </c>
      <c r="AE555">
        <f>SUMIFS(Saudi!H:H,Saudi!$A:$A,YEAR(daily!$A555))</f>
        <v>83851165.357195094</v>
      </c>
      <c r="AF555" s="5">
        <f t="shared" si="36"/>
        <v>5</v>
      </c>
      <c r="AG555" s="5">
        <f t="shared" si="37"/>
        <v>2002</v>
      </c>
    </row>
    <row r="556" spans="1:33">
      <c r="A556" s="3">
        <v>37397</v>
      </c>
      <c r="B556" s="1">
        <v>29689</v>
      </c>
      <c r="C556" s="1">
        <v>57319</v>
      </c>
      <c r="D556" s="1">
        <v>33645</v>
      </c>
      <c r="E556" s="1">
        <v>27.33</v>
      </c>
      <c r="F556" s="1">
        <v>26.41</v>
      </c>
      <c r="G556" s="1">
        <v>26.26</v>
      </c>
      <c r="H556" s="2">
        <v>48.1</v>
      </c>
      <c r="I556" s="2">
        <v>25.5</v>
      </c>
      <c r="J556" s="2">
        <v>76.8</v>
      </c>
      <c r="K556" s="2">
        <v>78.599999999999994</v>
      </c>
      <c r="L556">
        <f>SUMIFS(US!B:B,US!$D:$D,YEAR(daily!$A556),US!$E:$E,MONTH(daily!$A556))</f>
        <v>9293</v>
      </c>
      <c r="M556">
        <f>SUMIFS(US!C:C,US!$D:$D,YEAR(daily!$A556),US!$E:$E,MONTH(daily!$A556))</f>
        <v>19728</v>
      </c>
      <c r="N556">
        <f>SUMIFS(COT!E:E,COT!$A:$A,YEAR(daily!$A556),COT!$B:$B,WEEKNUM(daily!$A556))</f>
        <v>489120</v>
      </c>
      <c r="O556">
        <f>SUMIFS(COT!F:F,COT!$A:$A,YEAR(daily!$A556),COT!$B:$B,WEEKNUM(daily!$A556))</f>
        <v>54351</v>
      </c>
      <c r="P556">
        <f>SUMIFS(COT!G:G,COT!$A:$A,YEAR(daily!$A556),COT!$B:$B,WEEKNUM(daily!$A556))</f>
        <v>34506</v>
      </c>
      <c r="Q556">
        <f>SUMIFS(COT!H:H,COT!$A:$A,YEAR(daily!$A556),COT!$B:$B,WEEKNUM(daily!$A556))</f>
        <v>71203</v>
      </c>
      <c r="R556">
        <f>SUMIFS(COT!I:I,COT!$A:$A,YEAR(daily!$A556),COT!$B:$B,WEEKNUM(daily!$A556))</f>
        <v>313851</v>
      </c>
      <c r="S556">
        <f>SUMIFS(COT!J:J,COT!$A:$A,YEAR(daily!$A556),COT!$B:$B,WEEKNUM(daily!$A556))</f>
        <v>341448</v>
      </c>
      <c r="T556">
        <f>SUMIFS(COT!K:K,COT!$A:$A,YEAR(daily!$A556),COT!$B:$B,WEEKNUM(daily!$A556))</f>
        <v>49715</v>
      </c>
      <c r="U556">
        <f>SUMIFS(COT!L:L,COT!$A:$A,YEAR(daily!$A556),COT!$B:$B,WEEKNUM(daily!$A556))</f>
        <v>41963</v>
      </c>
      <c r="V556">
        <f>SUMIFS(COT!M:M,COT!$A:$A,YEAR(daily!$A556),COT!$B:$B,WEEKNUM(daily!$A556))</f>
        <v>37</v>
      </c>
      <c r="W556">
        <f>SUMIFS(COT!N:N,COT!$A:$A,YEAR(daily!$A556),COT!$B:$B,WEEKNUM(daily!$A556))</f>
        <v>26</v>
      </c>
      <c r="X556">
        <f>SUMIFS(COT!O:O,COT!$A:$A,YEAR(daily!$A556),COT!$B:$B,WEEKNUM(daily!$A556))</f>
        <v>37</v>
      </c>
      <c r="Y556">
        <f>SUMIFS(COT!P:P,COT!$A:$A,YEAR(daily!$A556),COT!$B:$B,WEEKNUM(daily!$A556))</f>
        <v>77</v>
      </c>
      <c r="Z556">
        <f>SUMIFS(COT!Q:Q,COT!$A:$A,YEAR(daily!$A556),COT!$B:$B,WEEKNUM(daily!$A556))</f>
        <v>78</v>
      </c>
      <c r="AA556">
        <f>SUMIFS(Saudi!B:B,Saudi!$A:$A,YEAR(daily!$A556))</f>
        <v>213</v>
      </c>
      <c r="AB556">
        <f>SUMIFS(Saudi!C:C,Saudi!$A:$A,YEAR(daily!$A556))</f>
        <v>255</v>
      </c>
      <c r="AC556">
        <f>SUMIFS(Saudi!F:F,Saudi!$A:$A,YEAR(daily!$A556))</f>
        <v>3215357</v>
      </c>
      <c r="AD556">
        <f>SUMIFS(Saudi!G:G,Saudi!$A:$A,YEAR(daily!$A556))</f>
        <v>26.07833760207501</v>
      </c>
      <c r="AE556">
        <f>SUMIFS(Saudi!H:H,Saudi!$A:$A,YEAR(daily!$A556))</f>
        <v>83851165.357195094</v>
      </c>
      <c r="AF556" s="5">
        <f t="shared" si="36"/>
        <v>5</v>
      </c>
      <c r="AG556" s="5">
        <f t="shared" si="37"/>
        <v>2002</v>
      </c>
    </row>
    <row r="557" spans="1:33">
      <c r="A557" s="3">
        <v>37398</v>
      </c>
      <c r="B557" s="1">
        <v>170826</v>
      </c>
      <c r="C557" s="1">
        <v>34930</v>
      </c>
      <c r="D557" s="1">
        <v>20866</v>
      </c>
      <c r="E557" s="1">
        <v>26.37</v>
      </c>
      <c r="F557" s="1">
        <v>26.23</v>
      </c>
      <c r="G557" s="1">
        <v>26.04</v>
      </c>
      <c r="H557" s="2">
        <v>48.1</v>
      </c>
      <c r="I557" s="2">
        <v>25.5</v>
      </c>
      <c r="J557" s="2">
        <v>76.8</v>
      </c>
      <c r="K557" s="2">
        <v>78.599999999999994</v>
      </c>
      <c r="L557">
        <f>SUMIFS(US!B:B,US!$D:$D,YEAR(daily!$A557),US!$E:$E,MONTH(daily!$A557))</f>
        <v>9293</v>
      </c>
      <c r="M557">
        <f>SUMIFS(US!C:C,US!$D:$D,YEAR(daily!$A557),US!$E:$E,MONTH(daily!$A557))</f>
        <v>19728</v>
      </c>
      <c r="N557">
        <f>SUMIFS(COT!E:E,COT!$A:$A,YEAR(daily!$A557),COT!$B:$B,WEEKNUM(daily!$A557))</f>
        <v>489120</v>
      </c>
      <c r="O557">
        <f>SUMIFS(COT!F:F,COT!$A:$A,YEAR(daily!$A557),COT!$B:$B,WEEKNUM(daily!$A557))</f>
        <v>54351</v>
      </c>
      <c r="P557">
        <f>SUMIFS(COT!G:G,COT!$A:$A,YEAR(daily!$A557),COT!$B:$B,WEEKNUM(daily!$A557))</f>
        <v>34506</v>
      </c>
      <c r="Q557">
        <f>SUMIFS(COT!H:H,COT!$A:$A,YEAR(daily!$A557),COT!$B:$B,WEEKNUM(daily!$A557))</f>
        <v>71203</v>
      </c>
      <c r="R557">
        <f>SUMIFS(COT!I:I,COT!$A:$A,YEAR(daily!$A557),COT!$B:$B,WEEKNUM(daily!$A557))</f>
        <v>313851</v>
      </c>
      <c r="S557">
        <f>SUMIFS(COT!J:J,COT!$A:$A,YEAR(daily!$A557),COT!$B:$B,WEEKNUM(daily!$A557))</f>
        <v>341448</v>
      </c>
      <c r="T557">
        <f>SUMIFS(COT!K:K,COT!$A:$A,YEAR(daily!$A557),COT!$B:$B,WEEKNUM(daily!$A557))</f>
        <v>49715</v>
      </c>
      <c r="U557">
        <f>SUMIFS(COT!L:L,COT!$A:$A,YEAR(daily!$A557),COT!$B:$B,WEEKNUM(daily!$A557))</f>
        <v>41963</v>
      </c>
      <c r="V557">
        <f>SUMIFS(COT!M:M,COT!$A:$A,YEAR(daily!$A557),COT!$B:$B,WEEKNUM(daily!$A557))</f>
        <v>37</v>
      </c>
      <c r="W557">
        <f>SUMIFS(COT!N:N,COT!$A:$A,YEAR(daily!$A557),COT!$B:$B,WEEKNUM(daily!$A557))</f>
        <v>26</v>
      </c>
      <c r="X557">
        <f>SUMIFS(COT!O:O,COT!$A:$A,YEAR(daily!$A557),COT!$B:$B,WEEKNUM(daily!$A557))</f>
        <v>37</v>
      </c>
      <c r="Y557">
        <f>SUMIFS(COT!P:P,COT!$A:$A,YEAR(daily!$A557),COT!$B:$B,WEEKNUM(daily!$A557))</f>
        <v>77</v>
      </c>
      <c r="Z557">
        <f>SUMIFS(COT!Q:Q,COT!$A:$A,YEAR(daily!$A557),COT!$B:$B,WEEKNUM(daily!$A557))</f>
        <v>78</v>
      </c>
      <c r="AA557">
        <f>SUMIFS(Saudi!B:B,Saudi!$A:$A,YEAR(daily!$A557))</f>
        <v>213</v>
      </c>
      <c r="AB557">
        <f>SUMIFS(Saudi!C:C,Saudi!$A:$A,YEAR(daily!$A557))</f>
        <v>255</v>
      </c>
      <c r="AC557">
        <f>SUMIFS(Saudi!F:F,Saudi!$A:$A,YEAR(daily!$A557))</f>
        <v>3215357</v>
      </c>
      <c r="AD557">
        <f>SUMIFS(Saudi!G:G,Saudi!$A:$A,YEAR(daily!$A557))</f>
        <v>26.07833760207501</v>
      </c>
      <c r="AE557">
        <f>SUMIFS(Saudi!H:H,Saudi!$A:$A,YEAR(daily!$A557))</f>
        <v>83851165.357195094</v>
      </c>
      <c r="AF557" s="5">
        <f t="shared" si="36"/>
        <v>5</v>
      </c>
      <c r="AG557" s="5">
        <f t="shared" si="37"/>
        <v>2002</v>
      </c>
    </row>
    <row r="558" spans="1:33">
      <c r="A558" s="3">
        <v>37399</v>
      </c>
      <c r="B558" s="1">
        <v>180034</v>
      </c>
      <c r="C558" s="1">
        <v>35529</v>
      </c>
      <c r="D558" s="1">
        <v>20730</v>
      </c>
      <c r="E558" s="1">
        <v>26.15</v>
      </c>
      <c r="F558" s="1">
        <v>26.13</v>
      </c>
      <c r="G558" s="1">
        <v>25.94</v>
      </c>
      <c r="H558" s="2">
        <v>48.1</v>
      </c>
      <c r="I558" s="2">
        <v>25.5</v>
      </c>
      <c r="J558" s="2">
        <v>76.8</v>
      </c>
      <c r="K558" s="2">
        <v>78.599999999999994</v>
      </c>
      <c r="L558">
        <f>SUMIFS(US!B:B,US!$D:$D,YEAR(daily!$A558),US!$E:$E,MONTH(daily!$A558))</f>
        <v>9293</v>
      </c>
      <c r="M558">
        <f>SUMIFS(US!C:C,US!$D:$D,YEAR(daily!$A558),US!$E:$E,MONTH(daily!$A558))</f>
        <v>19728</v>
      </c>
      <c r="N558">
        <f>SUMIFS(COT!E:E,COT!$A:$A,YEAR(daily!$A558),COT!$B:$B,WEEKNUM(daily!$A558))</f>
        <v>489120</v>
      </c>
      <c r="O558">
        <f>SUMIFS(COT!F:F,COT!$A:$A,YEAR(daily!$A558),COT!$B:$B,WEEKNUM(daily!$A558))</f>
        <v>54351</v>
      </c>
      <c r="P558">
        <f>SUMIFS(COT!G:G,COT!$A:$A,YEAR(daily!$A558),COT!$B:$B,WEEKNUM(daily!$A558))</f>
        <v>34506</v>
      </c>
      <c r="Q558">
        <f>SUMIFS(COT!H:H,COT!$A:$A,YEAR(daily!$A558),COT!$B:$B,WEEKNUM(daily!$A558))</f>
        <v>71203</v>
      </c>
      <c r="R558">
        <f>SUMIFS(COT!I:I,COT!$A:$A,YEAR(daily!$A558),COT!$B:$B,WEEKNUM(daily!$A558))</f>
        <v>313851</v>
      </c>
      <c r="S558">
        <f>SUMIFS(COT!J:J,COT!$A:$A,YEAR(daily!$A558),COT!$B:$B,WEEKNUM(daily!$A558))</f>
        <v>341448</v>
      </c>
      <c r="T558">
        <f>SUMIFS(COT!K:K,COT!$A:$A,YEAR(daily!$A558),COT!$B:$B,WEEKNUM(daily!$A558))</f>
        <v>49715</v>
      </c>
      <c r="U558">
        <f>SUMIFS(COT!L:L,COT!$A:$A,YEAR(daily!$A558),COT!$B:$B,WEEKNUM(daily!$A558))</f>
        <v>41963</v>
      </c>
      <c r="V558">
        <f>SUMIFS(COT!M:M,COT!$A:$A,YEAR(daily!$A558),COT!$B:$B,WEEKNUM(daily!$A558))</f>
        <v>37</v>
      </c>
      <c r="W558">
        <f>SUMIFS(COT!N:N,COT!$A:$A,YEAR(daily!$A558),COT!$B:$B,WEEKNUM(daily!$A558))</f>
        <v>26</v>
      </c>
      <c r="X558">
        <f>SUMIFS(COT!O:O,COT!$A:$A,YEAR(daily!$A558),COT!$B:$B,WEEKNUM(daily!$A558))</f>
        <v>37</v>
      </c>
      <c r="Y558">
        <f>SUMIFS(COT!P:P,COT!$A:$A,YEAR(daily!$A558),COT!$B:$B,WEEKNUM(daily!$A558))</f>
        <v>77</v>
      </c>
      <c r="Z558">
        <f>SUMIFS(COT!Q:Q,COT!$A:$A,YEAR(daily!$A558),COT!$B:$B,WEEKNUM(daily!$A558))</f>
        <v>78</v>
      </c>
      <c r="AA558">
        <f>SUMIFS(Saudi!B:B,Saudi!$A:$A,YEAR(daily!$A558))</f>
        <v>213</v>
      </c>
      <c r="AB558">
        <f>SUMIFS(Saudi!C:C,Saudi!$A:$A,YEAR(daily!$A558))</f>
        <v>255</v>
      </c>
      <c r="AC558">
        <f>SUMIFS(Saudi!F:F,Saudi!$A:$A,YEAR(daily!$A558))</f>
        <v>3215357</v>
      </c>
      <c r="AD558">
        <f>SUMIFS(Saudi!G:G,Saudi!$A:$A,YEAR(daily!$A558))</f>
        <v>26.07833760207501</v>
      </c>
      <c r="AE558">
        <f>SUMIFS(Saudi!H:H,Saudi!$A:$A,YEAR(daily!$A558))</f>
        <v>83851165.357195094</v>
      </c>
      <c r="AF558" s="5">
        <f t="shared" si="36"/>
        <v>5</v>
      </c>
      <c r="AG558" s="5">
        <f t="shared" si="37"/>
        <v>2002</v>
      </c>
    </row>
    <row r="559" spans="1:33">
      <c r="A559" s="3">
        <v>37400</v>
      </c>
      <c r="B559" s="1">
        <v>179958</v>
      </c>
      <c r="C559" s="1">
        <v>36344</v>
      </c>
      <c r="D559" s="1">
        <v>21498</v>
      </c>
      <c r="E559" s="1">
        <v>25.88</v>
      </c>
      <c r="F559" s="1">
        <v>25.95</v>
      </c>
      <c r="G559" s="1">
        <v>25.79</v>
      </c>
      <c r="H559" s="2">
        <v>48.1</v>
      </c>
      <c r="I559" s="2">
        <v>25.5</v>
      </c>
      <c r="J559" s="2">
        <v>76.8</v>
      </c>
      <c r="K559" s="2">
        <v>78.599999999999994</v>
      </c>
      <c r="L559">
        <f>SUMIFS(US!B:B,US!$D:$D,YEAR(daily!$A559),US!$E:$E,MONTH(daily!$A559))</f>
        <v>9293</v>
      </c>
      <c r="M559">
        <f>SUMIFS(US!C:C,US!$D:$D,YEAR(daily!$A559),US!$E:$E,MONTH(daily!$A559))</f>
        <v>19728</v>
      </c>
      <c r="N559">
        <f>SUMIFS(COT!E:E,COT!$A:$A,YEAR(daily!$A559),COT!$B:$B,WEEKNUM(daily!$A559))</f>
        <v>489120</v>
      </c>
      <c r="O559">
        <f>SUMIFS(COT!F:F,COT!$A:$A,YEAR(daily!$A559),COT!$B:$B,WEEKNUM(daily!$A559))</f>
        <v>54351</v>
      </c>
      <c r="P559">
        <f>SUMIFS(COT!G:G,COT!$A:$A,YEAR(daily!$A559),COT!$B:$B,WEEKNUM(daily!$A559))</f>
        <v>34506</v>
      </c>
      <c r="Q559">
        <f>SUMIFS(COT!H:H,COT!$A:$A,YEAR(daily!$A559),COT!$B:$B,WEEKNUM(daily!$A559))</f>
        <v>71203</v>
      </c>
      <c r="R559">
        <f>SUMIFS(COT!I:I,COT!$A:$A,YEAR(daily!$A559),COT!$B:$B,WEEKNUM(daily!$A559))</f>
        <v>313851</v>
      </c>
      <c r="S559">
        <f>SUMIFS(COT!J:J,COT!$A:$A,YEAR(daily!$A559),COT!$B:$B,WEEKNUM(daily!$A559))</f>
        <v>341448</v>
      </c>
      <c r="T559">
        <f>SUMIFS(COT!K:K,COT!$A:$A,YEAR(daily!$A559),COT!$B:$B,WEEKNUM(daily!$A559))</f>
        <v>49715</v>
      </c>
      <c r="U559">
        <f>SUMIFS(COT!L:L,COT!$A:$A,YEAR(daily!$A559),COT!$B:$B,WEEKNUM(daily!$A559))</f>
        <v>41963</v>
      </c>
      <c r="V559">
        <f>SUMIFS(COT!M:M,COT!$A:$A,YEAR(daily!$A559),COT!$B:$B,WEEKNUM(daily!$A559))</f>
        <v>37</v>
      </c>
      <c r="W559">
        <f>SUMIFS(COT!N:N,COT!$A:$A,YEAR(daily!$A559),COT!$B:$B,WEEKNUM(daily!$A559))</f>
        <v>26</v>
      </c>
      <c r="X559">
        <f>SUMIFS(COT!O:O,COT!$A:$A,YEAR(daily!$A559),COT!$B:$B,WEEKNUM(daily!$A559))</f>
        <v>37</v>
      </c>
      <c r="Y559">
        <f>SUMIFS(COT!P:P,COT!$A:$A,YEAR(daily!$A559),COT!$B:$B,WEEKNUM(daily!$A559))</f>
        <v>77</v>
      </c>
      <c r="Z559">
        <f>SUMIFS(COT!Q:Q,COT!$A:$A,YEAR(daily!$A559),COT!$B:$B,WEEKNUM(daily!$A559))</f>
        <v>78</v>
      </c>
      <c r="AA559">
        <f>SUMIFS(Saudi!B:B,Saudi!$A:$A,YEAR(daily!$A559))</f>
        <v>213</v>
      </c>
      <c r="AB559">
        <f>SUMIFS(Saudi!C:C,Saudi!$A:$A,YEAR(daily!$A559))</f>
        <v>255</v>
      </c>
      <c r="AC559">
        <f>SUMIFS(Saudi!F:F,Saudi!$A:$A,YEAR(daily!$A559))</f>
        <v>3215357</v>
      </c>
      <c r="AD559">
        <f>SUMIFS(Saudi!G:G,Saudi!$A:$A,YEAR(daily!$A559))</f>
        <v>26.07833760207501</v>
      </c>
      <c r="AE559">
        <f>SUMIFS(Saudi!H:H,Saudi!$A:$A,YEAR(daily!$A559))</f>
        <v>83851165.357195094</v>
      </c>
      <c r="AF559" s="5">
        <f t="shared" si="36"/>
        <v>5</v>
      </c>
      <c r="AG559" s="5">
        <f t="shared" si="37"/>
        <v>2002</v>
      </c>
    </row>
    <row r="560" spans="1:33">
      <c r="A560" s="3">
        <v>37404</v>
      </c>
      <c r="B560" s="1">
        <v>176225</v>
      </c>
      <c r="C560" s="1">
        <v>37079</v>
      </c>
      <c r="D560" s="1">
        <v>21833</v>
      </c>
      <c r="E560" s="1">
        <v>25.27</v>
      </c>
      <c r="F560" s="1">
        <v>25.38</v>
      </c>
      <c r="G560" s="1">
        <v>25.22</v>
      </c>
      <c r="H560" s="2">
        <v>48.1</v>
      </c>
      <c r="I560" s="2">
        <v>25.5</v>
      </c>
      <c r="J560" s="2">
        <v>76.8</v>
      </c>
      <c r="K560" s="2">
        <v>78.599999999999994</v>
      </c>
      <c r="L560">
        <f>SUMIFS(US!B:B,US!$D:$D,YEAR(daily!$A560),US!$E:$E,MONTH(daily!$A560))</f>
        <v>9293</v>
      </c>
      <c r="M560">
        <f>SUMIFS(US!C:C,US!$D:$D,YEAR(daily!$A560),US!$E:$E,MONTH(daily!$A560))</f>
        <v>19728</v>
      </c>
      <c r="N560">
        <f>SUMIFS(COT!E:E,COT!$A:$A,YEAR(daily!$A560),COT!$B:$B,WEEKNUM(daily!$A560))</f>
        <v>494583</v>
      </c>
      <c r="O560">
        <f>SUMIFS(COT!F:F,COT!$A:$A,YEAR(daily!$A560),COT!$B:$B,WEEKNUM(daily!$A560))</f>
        <v>46605</v>
      </c>
      <c r="P560">
        <f>SUMIFS(COT!G:G,COT!$A:$A,YEAR(daily!$A560),COT!$B:$B,WEEKNUM(daily!$A560))</f>
        <v>28420</v>
      </c>
      <c r="Q560">
        <f>SUMIFS(COT!H:H,COT!$A:$A,YEAR(daily!$A560),COT!$B:$B,WEEKNUM(daily!$A560))</f>
        <v>68711</v>
      </c>
      <c r="R560">
        <f>SUMIFS(COT!I:I,COT!$A:$A,YEAR(daily!$A560),COT!$B:$B,WEEKNUM(daily!$A560))</f>
        <v>333745</v>
      </c>
      <c r="S560">
        <f>SUMIFS(COT!J:J,COT!$A:$A,YEAR(daily!$A560),COT!$B:$B,WEEKNUM(daily!$A560))</f>
        <v>358663</v>
      </c>
      <c r="T560">
        <f>SUMIFS(COT!K:K,COT!$A:$A,YEAR(daily!$A560),COT!$B:$B,WEEKNUM(daily!$A560))</f>
        <v>45522</v>
      </c>
      <c r="U560">
        <f>SUMIFS(COT!L:L,COT!$A:$A,YEAR(daily!$A560),COT!$B:$B,WEEKNUM(daily!$A560))</f>
        <v>38789</v>
      </c>
      <c r="V560">
        <f>SUMIFS(COT!M:M,COT!$A:$A,YEAR(daily!$A560),COT!$B:$B,WEEKNUM(daily!$A560))</f>
        <v>34</v>
      </c>
      <c r="W560">
        <f>SUMIFS(COT!N:N,COT!$A:$A,YEAR(daily!$A560),COT!$B:$B,WEEKNUM(daily!$A560))</f>
        <v>27</v>
      </c>
      <c r="X560">
        <f>SUMIFS(COT!O:O,COT!$A:$A,YEAR(daily!$A560),COT!$B:$B,WEEKNUM(daily!$A560))</f>
        <v>36</v>
      </c>
      <c r="Y560">
        <f>SUMIFS(COT!P:P,COT!$A:$A,YEAR(daily!$A560),COT!$B:$B,WEEKNUM(daily!$A560))</f>
        <v>73</v>
      </c>
      <c r="Z560">
        <f>SUMIFS(COT!Q:Q,COT!$A:$A,YEAR(daily!$A560),COT!$B:$B,WEEKNUM(daily!$A560))</f>
        <v>75</v>
      </c>
      <c r="AA560">
        <f>SUMIFS(Saudi!B:B,Saudi!$A:$A,YEAR(daily!$A560))</f>
        <v>213</v>
      </c>
      <c r="AB560">
        <f>SUMIFS(Saudi!C:C,Saudi!$A:$A,YEAR(daily!$A560))</f>
        <v>255</v>
      </c>
      <c r="AC560">
        <f>SUMIFS(Saudi!F:F,Saudi!$A:$A,YEAR(daily!$A560))</f>
        <v>3215357</v>
      </c>
      <c r="AD560">
        <f>SUMIFS(Saudi!G:G,Saudi!$A:$A,YEAR(daily!$A560))</f>
        <v>26.07833760207501</v>
      </c>
      <c r="AE560">
        <f>SUMIFS(Saudi!H:H,Saudi!$A:$A,YEAR(daily!$A560))</f>
        <v>83851165.357195094</v>
      </c>
      <c r="AF560" s="5">
        <f t="shared" si="36"/>
        <v>5</v>
      </c>
      <c r="AG560" s="5">
        <f t="shared" si="37"/>
        <v>2002</v>
      </c>
    </row>
    <row r="561" spans="1:33">
      <c r="A561" s="3">
        <v>37405</v>
      </c>
      <c r="B561" s="1">
        <v>166511</v>
      </c>
      <c r="C561" s="1">
        <v>37514</v>
      </c>
      <c r="D561" s="1">
        <v>22296</v>
      </c>
      <c r="E561" s="1">
        <v>25.76</v>
      </c>
      <c r="F561" s="1">
        <v>25.78</v>
      </c>
      <c r="G561" s="1">
        <v>25.61</v>
      </c>
      <c r="H561" s="2">
        <v>48.1</v>
      </c>
      <c r="I561" s="2">
        <v>25.5</v>
      </c>
      <c r="J561" s="2">
        <v>76.8</v>
      </c>
      <c r="K561" s="2">
        <v>78.599999999999994</v>
      </c>
      <c r="L561">
        <f>SUMIFS(US!B:B,US!$D:$D,YEAR(daily!$A561),US!$E:$E,MONTH(daily!$A561))</f>
        <v>9293</v>
      </c>
      <c r="M561">
        <f>SUMIFS(US!C:C,US!$D:$D,YEAR(daily!$A561),US!$E:$E,MONTH(daily!$A561))</f>
        <v>19728</v>
      </c>
      <c r="N561">
        <f>SUMIFS(COT!E:E,COT!$A:$A,YEAR(daily!$A561),COT!$B:$B,WEEKNUM(daily!$A561))</f>
        <v>494583</v>
      </c>
      <c r="O561">
        <f>SUMIFS(COT!F:F,COT!$A:$A,YEAR(daily!$A561),COT!$B:$B,WEEKNUM(daily!$A561))</f>
        <v>46605</v>
      </c>
      <c r="P561">
        <f>SUMIFS(COT!G:G,COT!$A:$A,YEAR(daily!$A561),COT!$B:$B,WEEKNUM(daily!$A561))</f>
        <v>28420</v>
      </c>
      <c r="Q561">
        <f>SUMIFS(COT!H:H,COT!$A:$A,YEAR(daily!$A561),COT!$B:$B,WEEKNUM(daily!$A561))</f>
        <v>68711</v>
      </c>
      <c r="R561">
        <f>SUMIFS(COT!I:I,COT!$A:$A,YEAR(daily!$A561),COT!$B:$B,WEEKNUM(daily!$A561))</f>
        <v>333745</v>
      </c>
      <c r="S561">
        <f>SUMIFS(COT!J:J,COT!$A:$A,YEAR(daily!$A561),COT!$B:$B,WEEKNUM(daily!$A561))</f>
        <v>358663</v>
      </c>
      <c r="T561">
        <f>SUMIFS(COT!K:K,COT!$A:$A,YEAR(daily!$A561),COT!$B:$B,WEEKNUM(daily!$A561))</f>
        <v>45522</v>
      </c>
      <c r="U561">
        <f>SUMIFS(COT!L:L,COT!$A:$A,YEAR(daily!$A561),COT!$B:$B,WEEKNUM(daily!$A561))</f>
        <v>38789</v>
      </c>
      <c r="V561">
        <f>SUMIFS(COT!M:M,COT!$A:$A,YEAR(daily!$A561),COT!$B:$B,WEEKNUM(daily!$A561))</f>
        <v>34</v>
      </c>
      <c r="W561">
        <f>SUMIFS(COT!N:N,COT!$A:$A,YEAR(daily!$A561),COT!$B:$B,WEEKNUM(daily!$A561))</f>
        <v>27</v>
      </c>
      <c r="X561">
        <f>SUMIFS(COT!O:O,COT!$A:$A,YEAR(daily!$A561),COT!$B:$B,WEEKNUM(daily!$A561))</f>
        <v>36</v>
      </c>
      <c r="Y561">
        <f>SUMIFS(COT!P:P,COT!$A:$A,YEAR(daily!$A561),COT!$B:$B,WEEKNUM(daily!$A561))</f>
        <v>73</v>
      </c>
      <c r="Z561">
        <f>SUMIFS(COT!Q:Q,COT!$A:$A,YEAR(daily!$A561),COT!$B:$B,WEEKNUM(daily!$A561))</f>
        <v>75</v>
      </c>
      <c r="AA561">
        <f>SUMIFS(Saudi!B:B,Saudi!$A:$A,YEAR(daily!$A561))</f>
        <v>213</v>
      </c>
      <c r="AB561">
        <f>SUMIFS(Saudi!C:C,Saudi!$A:$A,YEAR(daily!$A561))</f>
        <v>255</v>
      </c>
      <c r="AC561">
        <f>SUMIFS(Saudi!F:F,Saudi!$A:$A,YEAR(daily!$A561))</f>
        <v>3215357</v>
      </c>
      <c r="AD561">
        <f>SUMIFS(Saudi!G:G,Saudi!$A:$A,YEAR(daily!$A561))</f>
        <v>26.07833760207501</v>
      </c>
      <c r="AE561">
        <f>SUMIFS(Saudi!H:H,Saudi!$A:$A,YEAR(daily!$A561))</f>
        <v>83851165.357195094</v>
      </c>
      <c r="AF561" s="5">
        <f t="shared" si="36"/>
        <v>5</v>
      </c>
      <c r="AG561" s="5">
        <f t="shared" si="37"/>
        <v>2002</v>
      </c>
    </row>
    <row r="562" spans="1:33">
      <c r="A562" s="3">
        <v>37406</v>
      </c>
      <c r="B562" s="1">
        <v>164022</v>
      </c>
      <c r="C562" s="1">
        <v>38333</v>
      </c>
      <c r="D562" s="1">
        <v>22565</v>
      </c>
      <c r="E562" s="1">
        <v>24.67</v>
      </c>
      <c r="F562" s="1">
        <v>24.79</v>
      </c>
      <c r="G562" s="1">
        <v>24.65</v>
      </c>
      <c r="H562" s="2">
        <v>48.1</v>
      </c>
      <c r="I562" s="2">
        <v>25.5</v>
      </c>
      <c r="J562" s="2">
        <v>76.8</v>
      </c>
      <c r="K562" s="2">
        <v>78.599999999999994</v>
      </c>
      <c r="L562">
        <f>SUMIFS(US!B:B,US!$D:$D,YEAR(daily!$A562),US!$E:$E,MONTH(daily!$A562))</f>
        <v>9293</v>
      </c>
      <c r="M562">
        <f>SUMIFS(US!C:C,US!$D:$D,YEAR(daily!$A562),US!$E:$E,MONTH(daily!$A562))</f>
        <v>19728</v>
      </c>
      <c r="N562">
        <f>SUMIFS(COT!E:E,COT!$A:$A,YEAR(daily!$A562),COT!$B:$B,WEEKNUM(daily!$A562))</f>
        <v>494583</v>
      </c>
      <c r="O562">
        <f>SUMIFS(COT!F:F,COT!$A:$A,YEAR(daily!$A562),COT!$B:$B,WEEKNUM(daily!$A562))</f>
        <v>46605</v>
      </c>
      <c r="P562">
        <f>SUMIFS(COT!G:G,COT!$A:$A,YEAR(daily!$A562),COT!$B:$B,WEEKNUM(daily!$A562))</f>
        <v>28420</v>
      </c>
      <c r="Q562">
        <f>SUMIFS(COT!H:H,COT!$A:$A,YEAR(daily!$A562),COT!$B:$B,WEEKNUM(daily!$A562))</f>
        <v>68711</v>
      </c>
      <c r="R562">
        <f>SUMIFS(COT!I:I,COT!$A:$A,YEAR(daily!$A562),COT!$B:$B,WEEKNUM(daily!$A562))</f>
        <v>333745</v>
      </c>
      <c r="S562">
        <f>SUMIFS(COT!J:J,COT!$A:$A,YEAR(daily!$A562),COT!$B:$B,WEEKNUM(daily!$A562))</f>
        <v>358663</v>
      </c>
      <c r="T562">
        <f>SUMIFS(COT!K:K,COT!$A:$A,YEAR(daily!$A562),COT!$B:$B,WEEKNUM(daily!$A562))</f>
        <v>45522</v>
      </c>
      <c r="U562">
        <f>SUMIFS(COT!L:L,COT!$A:$A,YEAR(daily!$A562),COT!$B:$B,WEEKNUM(daily!$A562))</f>
        <v>38789</v>
      </c>
      <c r="V562">
        <f>SUMIFS(COT!M:M,COT!$A:$A,YEAR(daily!$A562),COT!$B:$B,WEEKNUM(daily!$A562))</f>
        <v>34</v>
      </c>
      <c r="W562">
        <f>SUMIFS(COT!N:N,COT!$A:$A,YEAR(daily!$A562),COT!$B:$B,WEEKNUM(daily!$A562))</f>
        <v>27</v>
      </c>
      <c r="X562">
        <f>SUMIFS(COT!O:O,COT!$A:$A,YEAR(daily!$A562),COT!$B:$B,WEEKNUM(daily!$A562))</f>
        <v>36</v>
      </c>
      <c r="Y562">
        <f>SUMIFS(COT!P:P,COT!$A:$A,YEAR(daily!$A562),COT!$B:$B,WEEKNUM(daily!$A562))</f>
        <v>73</v>
      </c>
      <c r="Z562">
        <f>SUMIFS(COT!Q:Q,COT!$A:$A,YEAR(daily!$A562),COT!$B:$B,WEEKNUM(daily!$A562))</f>
        <v>75</v>
      </c>
      <c r="AA562">
        <f>SUMIFS(Saudi!B:B,Saudi!$A:$A,YEAR(daily!$A562))</f>
        <v>213</v>
      </c>
      <c r="AB562">
        <f>SUMIFS(Saudi!C:C,Saudi!$A:$A,YEAR(daily!$A562))</f>
        <v>255</v>
      </c>
      <c r="AC562">
        <f>SUMIFS(Saudi!F:F,Saudi!$A:$A,YEAR(daily!$A562))</f>
        <v>3215357</v>
      </c>
      <c r="AD562">
        <f>SUMIFS(Saudi!G:G,Saudi!$A:$A,YEAR(daily!$A562))</f>
        <v>26.07833760207501</v>
      </c>
      <c r="AE562">
        <f>SUMIFS(Saudi!H:H,Saudi!$A:$A,YEAR(daily!$A562))</f>
        <v>83851165.357195094</v>
      </c>
      <c r="AF562" s="5">
        <f t="shared" si="36"/>
        <v>5</v>
      </c>
      <c r="AG562" s="5">
        <f t="shared" si="37"/>
        <v>2002</v>
      </c>
    </row>
    <row r="563" spans="1:33">
      <c r="A563" s="3">
        <v>37407</v>
      </c>
      <c r="B563" s="1">
        <v>165483</v>
      </c>
      <c r="C563" s="1">
        <v>39110</v>
      </c>
      <c r="D563" s="1">
        <v>24208</v>
      </c>
      <c r="E563" s="1">
        <v>25.31</v>
      </c>
      <c r="F563" s="1">
        <v>25.24</v>
      </c>
      <c r="G563" s="1">
        <v>25.07</v>
      </c>
      <c r="H563" s="2">
        <v>48.1</v>
      </c>
      <c r="I563" s="2">
        <v>25.5</v>
      </c>
      <c r="J563" s="2">
        <v>76.8</v>
      </c>
      <c r="K563" s="2">
        <v>78.599999999999994</v>
      </c>
      <c r="L563">
        <f>SUMIFS(US!B:B,US!$D:$D,YEAR(daily!$A563),US!$E:$E,MONTH(daily!$A563))</f>
        <v>9293</v>
      </c>
      <c r="M563">
        <f>SUMIFS(US!C:C,US!$D:$D,YEAR(daily!$A563),US!$E:$E,MONTH(daily!$A563))</f>
        <v>19728</v>
      </c>
      <c r="N563">
        <f>SUMIFS(COT!E:E,COT!$A:$A,YEAR(daily!$A563),COT!$B:$B,WEEKNUM(daily!$A563))</f>
        <v>494583</v>
      </c>
      <c r="O563">
        <f>SUMIFS(COT!F:F,COT!$A:$A,YEAR(daily!$A563),COT!$B:$B,WEEKNUM(daily!$A563))</f>
        <v>46605</v>
      </c>
      <c r="P563">
        <f>SUMIFS(COT!G:G,COT!$A:$A,YEAR(daily!$A563),COT!$B:$B,WEEKNUM(daily!$A563))</f>
        <v>28420</v>
      </c>
      <c r="Q563">
        <f>SUMIFS(COT!H:H,COT!$A:$A,YEAR(daily!$A563),COT!$B:$B,WEEKNUM(daily!$A563))</f>
        <v>68711</v>
      </c>
      <c r="R563">
        <f>SUMIFS(COT!I:I,COT!$A:$A,YEAR(daily!$A563),COT!$B:$B,WEEKNUM(daily!$A563))</f>
        <v>333745</v>
      </c>
      <c r="S563">
        <f>SUMIFS(COT!J:J,COT!$A:$A,YEAR(daily!$A563),COT!$B:$B,WEEKNUM(daily!$A563))</f>
        <v>358663</v>
      </c>
      <c r="T563">
        <f>SUMIFS(COT!K:K,COT!$A:$A,YEAR(daily!$A563),COT!$B:$B,WEEKNUM(daily!$A563))</f>
        <v>45522</v>
      </c>
      <c r="U563">
        <f>SUMIFS(COT!L:L,COT!$A:$A,YEAR(daily!$A563),COT!$B:$B,WEEKNUM(daily!$A563))</f>
        <v>38789</v>
      </c>
      <c r="V563">
        <f>SUMIFS(COT!M:M,COT!$A:$A,YEAR(daily!$A563),COT!$B:$B,WEEKNUM(daily!$A563))</f>
        <v>34</v>
      </c>
      <c r="W563">
        <f>SUMIFS(COT!N:N,COT!$A:$A,YEAR(daily!$A563),COT!$B:$B,WEEKNUM(daily!$A563))</f>
        <v>27</v>
      </c>
      <c r="X563">
        <f>SUMIFS(COT!O:O,COT!$A:$A,YEAR(daily!$A563),COT!$B:$B,WEEKNUM(daily!$A563))</f>
        <v>36</v>
      </c>
      <c r="Y563">
        <f>SUMIFS(COT!P:P,COT!$A:$A,YEAR(daily!$A563),COT!$B:$B,WEEKNUM(daily!$A563))</f>
        <v>73</v>
      </c>
      <c r="Z563">
        <f>SUMIFS(COT!Q:Q,COT!$A:$A,YEAR(daily!$A563),COT!$B:$B,WEEKNUM(daily!$A563))</f>
        <v>75</v>
      </c>
      <c r="AA563">
        <f>SUMIFS(Saudi!B:B,Saudi!$A:$A,YEAR(daily!$A563))</f>
        <v>213</v>
      </c>
      <c r="AB563">
        <f>SUMIFS(Saudi!C:C,Saudi!$A:$A,YEAR(daily!$A563))</f>
        <v>255</v>
      </c>
      <c r="AC563">
        <f>SUMIFS(Saudi!F:F,Saudi!$A:$A,YEAR(daily!$A563))</f>
        <v>3215357</v>
      </c>
      <c r="AD563">
        <f>SUMIFS(Saudi!G:G,Saudi!$A:$A,YEAR(daily!$A563))</f>
        <v>26.07833760207501</v>
      </c>
      <c r="AE563">
        <f>SUMIFS(Saudi!H:H,Saudi!$A:$A,YEAR(daily!$A563))</f>
        <v>83851165.357195094</v>
      </c>
      <c r="AF563" s="5">
        <f t="shared" si="36"/>
        <v>5</v>
      </c>
      <c r="AG563" s="5">
        <f t="shared" si="37"/>
        <v>2002</v>
      </c>
    </row>
    <row r="564" spans="1:33">
      <c r="A564" s="3">
        <v>37410</v>
      </c>
      <c r="B564" s="1">
        <v>161808</v>
      </c>
      <c r="C564" s="1">
        <v>41023</v>
      </c>
      <c r="D564" s="1">
        <v>26414</v>
      </c>
      <c r="E564" s="1">
        <v>25.08</v>
      </c>
      <c r="F564" s="1">
        <v>25.11</v>
      </c>
      <c r="G564" s="1">
        <v>24.93</v>
      </c>
      <c r="H564" s="2">
        <v>48.6</v>
      </c>
      <c r="I564" s="2">
        <v>24.5</v>
      </c>
      <c r="J564" s="2">
        <v>76.400000000000006</v>
      </c>
      <c r="K564" s="2">
        <v>77.099999999999994</v>
      </c>
      <c r="L564">
        <f>SUMIFS(US!B:B,US!$D:$D,YEAR(daily!$A564),US!$E:$E,MONTH(daily!$A564))</f>
        <v>9123</v>
      </c>
      <c r="M564">
        <f>SUMIFS(US!C:C,US!$D:$D,YEAR(daily!$A564),US!$E:$E,MONTH(daily!$A564))</f>
        <v>19875</v>
      </c>
      <c r="N564">
        <f>SUMIFS(COT!E:E,COT!$A:$A,YEAR(daily!$A564),COT!$B:$B,WEEKNUM(daily!$A564))</f>
        <v>509507</v>
      </c>
      <c r="O564">
        <f>SUMIFS(COT!F:F,COT!$A:$A,YEAR(daily!$A564),COT!$B:$B,WEEKNUM(daily!$A564))</f>
        <v>38442</v>
      </c>
      <c r="P564">
        <f>SUMIFS(COT!G:G,COT!$A:$A,YEAR(daily!$A564),COT!$B:$B,WEEKNUM(daily!$A564))</f>
        <v>25700</v>
      </c>
      <c r="Q564">
        <f>SUMIFS(COT!H:H,COT!$A:$A,YEAR(daily!$A564),COT!$B:$B,WEEKNUM(daily!$A564))</f>
        <v>78086</v>
      </c>
      <c r="R564">
        <f>SUMIFS(COT!I:I,COT!$A:$A,YEAR(daily!$A564),COT!$B:$B,WEEKNUM(daily!$A564))</f>
        <v>339876</v>
      </c>
      <c r="S564">
        <f>SUMIFS(COT!J:J,COT!$A:$A,YEAR(daily!$A564),COT!$B:$B,WEEKNUM(daily!$A564))</f>
        <v>356554</v>
      </c>
      <c r="T564">
        <f>SUMIFS(COT!K:K,COT!$A:$A,YEAR(daily!$A564),COT!$B:$B,WEEKNUM(daily!$A564))</f>
        <v>53103</v>
      </c>
      <c r="U564">
        <f>SUMIFS(COT!L:L,COT!$A:$A,YEAR(daily!$A564),COT!$B:$B,WEEKNUM(daily!$A564))</f>
        <v>49167</v>
      </c>
      <c r="V564">
        <f>SUMIFS(COT!M:M,COT!$A:$A,YEAR(daily!$A564),COT!$B:$B,WEEKNUM(daily!$A564))</f>
        <v>39</v>
      </c>
      <c r="W564">
        <f>SUMIFS(COT!N:N,COT!$A:$A,YEAR(daily!$A564),COT!$B:$B,WEEKNUM(daily!$A564))</f>
        <v>26</v>
      </c>
      <c r="X564">
        <f>SUMIFS(COT!O:O,COT!$A:$A,YEAR(daily!$A564),COT!$B:$B,WEEKNUM(daily!$A564))</f>
        <v>41</v>
      </c>
      <c r="Y564">
        <f>SUMIFS(COT!P:P,COT!$A:$A,YEAR(daily!$A564),COT!$B:$B,WEEKNUM(daily!$A564))</f>
        <v>72</v>
      </c>
      <c r="Z564">
        <f>SUMIFS(COT!Q:Q,COT!$A:$A,YEAR(daily!$A564),COT!$B:$B,WEEKNUM(daily!$A564))</f>
        <v>78</v>
      </c>
      <c r="AA564">
        <f>SUMIFS(Saudi!B:B,Saudi!$A:$A,YEAR(daily!$A564))</f>
        <v>213</v>
      </c>
      <c r="AB564">
        <f>SUMIFS(Saudi!C:C,Saudi!$A:$A,YEAR(daily!$A564))</f>
        <v>255</v>
      </c>
      <c r="AC564">
        <f>SUMIFS(Saudi!F:F,Saudi!$A:$A,YEAR(daily!$A564))</f>
        <v>3215357</v>
      </c>
      <c r="AD564">
        <f>SUMIFS(Saudi!G:G,Saudi!$A:$A,YEAR(daily!$A564))</f>
        <v>26.07833760207501</v>
      </c>
      <c r="AE564">
        <f>SUMIFS(Saudi!H:H,Saudi!$A:$A,YEAR(daily!$A564))</f>
        <v>83851165.357195094</v>
      </c>
      <c r="AF564" s="5">
        <f t="shared" si="36"/>
        <v>6</v>
      </c>
      <c r="AG564" s="5">
        <f t="shared" si="37"/>
        <v>2002</v>
      </c>
    </row>
    <row r="565" spans="1:33">
      <c r="A565" s="3">
        <v>37411</v>
      </c>
      <c r="B565" s="1">
        <v>159919</v>
      </c>
      <c r="C565" s="1">
        <v>41253</v>
      </c>
      <c r="D565" s="1">
        <v>26545</v>
      </c>
      <c r="E565" s="1">
        <v>25.33</v>
      </c>
      <c r="F565" s="1">
        <v>25.34</v>
      </c>
      <c r="G565" s="1">
        <v>25.16</v>
      </c>
      <c r="H565" s="2">
        <v>48.6</v>
      </c>
      <c r="I565" s="2">
        <v>24.5</v>
      </c>
      <c r="J565" s="2">
        <v>76.400000000000006</v>
      </c>
      <c r="K565" s="2">
        <v>77.099999999999994</v>
      </c>
      <c r="L565">
        <f>SUMIFS(US!B:B,US!$D:$D,YEAR(daily!$A565),US!$E:$E,MONTH(daily!$A565))</f>
        <v>9123</v>
      </c>
      <c r="M565">
        <f>SUMIFS(US!C:C,US!$D:$D,YEAR(daily!$A565),US!$E:$E,MONTH(daily!$A565))</f>
        <v>19875</v>
      </c>
      <c r="N565">
        <f>SUMIFS(COT!E:E,COT!$A:$A,YEAR(daily!$A565),COT!$B:$B,WEEKNUM(daily!$A565))</f>
        <v>509507</v>
      </c>
      <c r="O565">
        <f>SUMIFS(COT!F:F,COT!$A:$A,YEAR(daily!$A565),COT!$B:$B,WEEKNUM(daily!$A565))</f>
        <v>38442</v>
      </c>
      <c r="P565">
        <f>SUMIFS(COT!G:G,COT!$A:$A,YEAR(daily!$A565),COT!$B:$B,WEEKNUM(daily!$A565))</f>
        <v>25700</v>
      </c>
      <c r="Q565">
        <f>SUMIFS(COT!H:H,COT!$A:$A,YEAR(daily!$A565),COT!$B:$B,WEEKNUM(daily!$A565))</f>
        <v>78086</v>
      </c>
      <c r="R565">
        <f>SUMIFS(COT!I:I,COT!$A:$A,YEAR(daily!$A565),COT!$B:$B,WEEKNUM(daily!$A565))</f>
        <v>339876</v>
      </c>
      <c r="S565">
        <f>SUMIFS(COT!J:J,COT!$A:$A,YEAR(daily!$A565),COT!$B:$B,WEEKNUM(daily!$A565))</f>
        <v>356554</v>
      </c>
      <c r="T565">
        <f>SUMIFS(COT!K:K,COT!$A:$A,YEAR(daily!$A565),COT!$B:$B,WEEKNUM(daily!$A565))</f>
        <v>53103</v>
      </c>
      <c r="U565">
        <f>SUMIFS(COT!L:L,COT!$A:$A,YEAR(daily!$A565),COT!$B:$B,WEEKNUM(daily!$A565))</f>
        <v>49167</v>
      </c>
      <c r="V565">
        <f>SUMIFS(COT!M:M,COT!$A:$A,YEAR(daily!$A565),COT!$B:$B,WEEKNUM(daily!$A565))</f>
        <v>39</v>
      </c>
      <c r="W565">
        <f>SUMIFS(COT!N:N,COT!$A:$A,YEAR(daily!$A565),COT!$B:$B,WEEKNUM(daily!$A565))</f>
        <v>26</v>
      </c>
      <c r="X565">
        <f>SUMIFS(COT!O:O,COT!$A:$A,YEAR(daily!$A565),COT!$B:$B,WEEKNUM(daily!$A565))</f>
        <v>41</v>
      </c>
      <c r="Y565">
        <f>SUMIFS(COT!P:P,COT!$A:$A,YEAR(daily!$A565),COT!$B:$B,WEEKNUM(daily!$A565))</f>
        <v>72</v>
      </c>
      <c r="Z565">
        <f>SUMIFS(COT!Q:Q,COT!$A:$A,YEAR(daily!$A565),COT!$B:$B,WEEKNUM(daily!$A565))</f>
        <v>78</v>
      </c>
      <c r="AA565">
        <f>SUMIFS(Saudi!B:B,Saudi!$A:$A,YEAR(daily!$A565))</f>
        <v>213</v>
      </c>
      <c r="AB565">
        <f>SUMIFS(Saudi!C:C,Saudi!$A:$A,YEAR(daily!$A565))</f>
        <v>255</v>
      </c>
      <c r="AC565">
        <f>SUMIFS(Saudi!F:F,Saudi!$A:$A,YEAR(daily!$A565))</f>
        <v>3215357</v>
      </c>
      <c r="AD565">
        <f>SUMIFS(Saudi!G:G,Saudi!$A:$A,YEAR(daily!$A565))</f>
        <v>26.07833760207501</v>
      </c>
      <c r="AE565">
        <f>SUMIFS(Saudi!H:H,Saudi!$A:$A,YEAR(daily!$A565))</f>
        <v>83851165.357195094</v>
      </c>
      <c r="AF565" s="5">
        <f t="shared" si="36"/>
        <v>6</v>
      </c>
      <c r="AG565" s="5">
        <f t="shared" si="37"/>
        <v>2002</v>
      </c>
    </row>
    <row r="566" spans="1:33">
      <c r="A566" s="3">
        <v>37412</v>
      </c>
      <c r="B566" s="1">
        <v>157986</v>
      </c>
      <c r="C566" s="1">
        <v>41783</v>
      </c>
      <c r="D566" s="1">
        <v>26412</v>
      </c>
      <c r="E566" s="1">
        <v>24.89</v>
      </c>
      <c r="F566" s="1">
        <v>25.05</v>
      </c>
      <c r="G566" s="1">
        <v>24.95</v>
      </c>
      <c r="H566" s="2">
        <v>48.6</v>
      </c>
      <c r="I566" s="2">
        <v>24.5</v>
      </c>
      <c r="J566" s="2">
        <v>76.400000000000006</v>
      </c>
      <c r="K566" s="2">
        <v>77.099999999999994</v>
      </c>
      <c r="L566">
        <f>SUMIFS(US!B:B,US!$D:$D,YEAR(daily!$A566),US!$E:$E,MONTH(daily!$A566))</f>
        <v>9123</v>
      </c>
      <c r="M566">
        <f>SUMIFS(US!C:C,US!$D:$D,YEAR(daily!$A566),US!$E:$E,MONTH(daily!$A566))</f>
        <v>19875</v>
      </c>
      <c r="N566">
        <f>SUMIFS(COT!E:E,COT!$A:$A,YEAR(daily!$A566),COT!$B:$B,WEEKNUM(daily!$A566))</f>
        <v>509507</v>
      </c>
      <c r="O566">
        <f>SUMIFS(COT!F:F,COT!$A:$A,YEAR(daily!$A566),COT!$B:$B,WEEKNUM(daily!$A566))</f>
        <v>38442</v>
      </c>
      <c r="P566">
        <f>SUMIFS(COT!G:G,COT!$A:$A,YEAR(daily!$A566),COT!$B:$B,WEEKNUM(daily!$A566))</f>
        <v>25700</v>
      </c>
      <c r="Q566">
        <f>SUMIFS(COT!H:H,COT!$A:$A,YEAR(daily!$A566),COT!$B:$B,WEEKNUM(daily!$A566))</f>
        <v>78086</v>
      </c>
      <c r="R566">
        <f>SUMIFS(COT!I:I,COT!$A:$A,YEAR(daily!$A566),COT!$B:$B,WEEKNUM(daily!$A566))</f>
        <v>339876</v>
      </c>
      <c r="S566">
        <f>SUMIFS(COT!J:J,COT!$A:$A,YEAR(daily!$A566),COT!$B:$B,WEEKNUM(daily!$A566))</f>
        <v>356554</v>
      </c>
      <c r="T566">
        <f>SUMIFS(COT!K:K,COT!$A:$A,YEAR(daily!$A566),COT!$B:$B,WEEKNUM(daily!$A566))</f>
        <v>53103</v>
      </c>
      <c r="U566">
        <f>SUMIFS(COT!L:L,COT!$A:$A,YEAR(daily!$A566),COT!$B:$B,WEEKNUM(daily!$A566))</f>
        <v>49167</v>
      </c>
      <c r="V566">
        <f>SUMIFS(COT!M:M,COT!$A:$A,YEAR(daily!$A566),COT!$B:$B,WEEKNUM(daily!$A566))</f>
        <v>39</v>
      </c>
      <c r="W566">
        <f>SUMIFS(COT!N:N,COT!$A:$A,YEAR(daily!$A566),COT!$B:$B,WEEKNUM(daily!$A566))</f>
        <v>26</v>
      </c>
      <c r="X566">
        <f>SUMIFS(COT!O:O,COT!$A:$A,YEAR(daily!$A566),COT!$B:$B,WEEKNUM(daily!$A566))</f>
        <v>41</v>
      </c>
      <c r="Y566">
        <f>SUMIFS(COT!P:P,COT!$A:$A,YEAR(daily!$A566),COT!$B:$B,WEEKNUM(daily!$A566))</f>
        <v>72</v>
      </c>
      <c r="Z566">
        <f>SUMIFS(COT!Q:Q,COT!$A:$A,YEAR(daily!$A566),COT!$B:$B,WEEKNUM(daily!$A566))</f>
        <v>78</v>
      </c>
      <c r="AA566">
        <f>SUMIFS(Saudi!B:B,Saudi!$A:$A,YEAR(daily!$A566))</f>
        <v>213</v>
      </c>
      <c r="AB566">
        <f>SUMIFS(Saudi!C:C,Saudi!$A:$A,YEAR(daily!$A566))</f>
        <v>255</v>
      </c>
      <c r="AC566">
        <f>SUMIFS(Saudi!F:F,Saudi!$A:$A,YEAR(daily!$A566))</f>
        <v>3215357</v>
      </c>
      <c r="AD566">
        <f>SUMIFS(Saudi!G:G,Saudi!$A:$A,YEAR(daily!$A566))</f>
        <v>26.07833760207501</v>
      </c>
      <c r="AE566">
        <f>SUMIFS(Saudi!H:H,Saudi!$A:$A,YEAR(daily!$A566))</f>
        <v>83851165.357195094</v>
      </c>
      <c r="AF566" s="5">
        <f t="shared" si="36"/>
        <v>6</v>
      </c>
      <c r="AG566" s="5">
        <f t="shared" si="37"/>
        <v>2002</v>
      </c>
    </row>
    <row r="567" spans="1:33">
      <c r="A567" s="3">
        <v>37413</v>
      </c>
      <c r="B567" s="1">
        <v>151348</v>
      </c>
      <c r="C567" s="1">
        <v>41254</v>
      </c>
      <c r="D567" s="1">
        <v>26762</v>
      </c>
      <c r="E567" s="1">
        <v>24.79</v>
      </c>
      <c r="F567" s="1">
        <v>25.03</v>
      </c>
      <c r="G567" s="1">
        <v>25.03</v>
      </c>
      <c r="H567" s="2">
        <v>48.6</v>
      </c>
      <c r="I567" s="2">
        <v>24.5</v>
      </c>
      <c r="J567" s="2">
        <v>76.400000000000006</v>
      </c>
      <c r="K567" s="2">
        <v>77.099999999999994</v>
      </c>
      <c r="L567">
        <f>SUMIFS(US!B:B,US!$D:$D,YEAR(daily!$A567),US!$E:$E,MONTH(daily!$A567))</f>
        <v>9123</v>
      </c>
      <c r="M567">
        <f>SUMIFS(US!C:C,US!$D:$D,YEAR(daily!$A567),US!$E:$E,MONTH(daily!$A567))</f>
        <v>19875</v>
      </c>
      <c r="N567">
        <f>SUMIFS(COT!E:E,COT!$A:$A,YEAR(daily!$A567),COT!$B:$B,WEEKNUM(daily!$A567))</f>
        <v>509507</v>
      </c>
      <c r="O567">
        <f>SUMIFS(COT!F:F,COT!$A:$A,YEAR(daily!$A567),COT!$B:$B,WEEKNUM(daily!$A567))</f>
        <v>38442</v>
      </c>
      <c r="P567">
        <f>SUMIFS(COT!G:G,COT!$A:$A,YEAR(daily!$A567),COT!$B:$B,WEEKNUM(daily!$A567))</f>
        <v>25700</v>
      </c>
      <c r="Q567">
        <f>SUMIFS(COT!H:H,COT!$A:$A,YEAR(daily!$A567),COT!$B:$B,WEEKNUM(daily!$A567))</f>
        <v>78086</v>
      </c>
      <c r="R567">
        <f>SUMIFS(COT!I:I,COT!$A:$A,YEAR(daily!$A567),COT!$B:$B,WEEKNUM(daily!$A567))</f>
        <v>339876</v>
      </c>
      <c r="S567">
        <f>SUMIFS(COT!J:J,COT!$A:$A,YEAR(daily!$A567),COT!$B:$B,WEEKNUM(daily!$A567))</f>
        <v>356554</v>
      </c>
      <c r="T567">
        <f>SUMIFS(COT!K:K,COT!$A:$A,YEAR(daily!$A567),COT!$B:$B,WEEKNUM(daily!$A567))</f>
        <v>53103</v>
      </c>
      <c r="U567">
        <f>SUMIFS(COT!L:L,COT!$A:$A,YEAR(daily!$A567),COT!$B:$B,WEEKNUM(daily!$A567))</f>
        <v>49167</v>
      </c>
      <c r="V567">
        <f>SUMIFS(COT!M:M,COT!$A:$A,YEAR(daily!$A567),COT!$B:$B,WEEKNUM(daily!$A567))</f>
        <v>39</v>
      </c>
      <c r="W567">
        <f>SUMIFS(COT!N:N,COT!$A:$A,YEAR(daily!$A567),COT!$B:$B,WEEKNUM(daily!$A567))</f>
        <v>26</v>
      </c>
      <c r="X567">
        <f>SUMIFS(COT!O:O,COT!$A:$A,YEAR(daily!$A567),COT!$B:$B,WEEKNUM(daily!$A567))</f>
        <v>41</v>
      </c>
      <c r="Y567">
        <f>SUMIFS(COT!P:P,COT!$A:$A,YEAR(daily!$A567),COT!$B:$B,WEEKNUM(daily!$A567))</f>
        <v>72</v>
      </c>
      <c r="Z567">
        <f>SUMIFS(COT!Q:Q,COT!$A:$A,YEAR(daily!$A567),COT!$B:$B,WEEKNUM(daily!$A567))</f>
        <v>78</v>
      </c>
      <c r="AA567">
        <f>SUMIFS(Saudi!B:B,Saudi!$A:$A,YEAR(daily!$A567))</f>
        <v>213</v>
      </c>
      <c r="AB567">
        <f>SUMIFS(Saudi!C:C,Saudi!$A:$A,YEAR(daily!$A567))</f>
        <v>255</v>
      </c>
      <c r="AC567">
        <f>SUMIFS(Saudi!F:F,Saudi!$A:$A,YEAR(daily!$A567))</f>
        <v>3215357</v>
      </c>
      <c r="AD567">
        <f>SUMIFS(Saudi!G:G,Saudi!$A:$A,YEAR(daily!$A567))</f>
        <v>26.07833760207501</v>
      </c>
      <c r="AE567">
        <f>SUMIFS(Saudi!H:H,Saudi!$A:$A,YEAR(daily!$A567))</f>
        <v>83851165.357195094</v>
      </c>
      <c r="AF567" s="5">
        <f t="shared" si="36"/>
        <v>6</v>
      </c>
      <c r="AG567" s="5">
        <f t="shared" si="37"/>
        <v>2002</v>
      </c>
    </row>
    <row r="568" spans="1:33">
      <c r="A568" s="3">
        <v>37414</v>
      </c>
      <c r="B568" s="1">
        <v>144345</v>
      </c>
      <c r="C568" s="1">
        <v>39707</v>
      </c>
      <c r="D568" s="1">
        <v>28404</v>
      </c>
      <c r="E568" s="1">
        <v>24.75</v>
      </c>
      <c r="F568" s="1">
        <v>25.06</v>
      </c>
      <c r="G568" s="1">
        <v>25.05</v>
      </c>
      <c r="H568" s="2">
        <v>48.6</v>
      </c>
      <c r="I568" s="2">
        <v>24.5</v>
      </c>
      <c r="J568" s="2">
        <v>76.400000000000006</v>
      </c>
      <c r="K568" s="2">
        <v>77.099999999999994</v>
      </c>
      <c r="L568">
        <f>SUMIFS(US!B:B,US!$D:$D,YEAR(daily!$A568),US!$E:$E,MONTH(daily!$A568))</f>
        <v>9123</v>
      </c>
      <c r="M568">
        <f>SUMIFS(US!C:C,US!$D:$D,YEAR(daily!$A568),US!$E:$E,MONTH(daily!$A568))</f>
        <v>19875</v>
      </c>
      <c r="N568">
        <f>SUMIFS(COT!E:E,COT!$A:$A,YEAR(daily!$A568),COT!$B:$B,WEEKNUM(daily!$A568))</f>
        <v>509507</v>
      </c>
      <c r="O568">
        <f>SUMIFS(COT!F:F,COT!$A:$A,YEAR(daily!$A568),COT!$B:$B,WEEKNUM(daily!$A568))</f>
        <v>38442</v>
      </c>
      <c r="P568">
        <f>SUMIFS(COT!G:G,COT!$A:$A,YEAR(daily!$A568),COT!$B:$B,WEEKNUM(daily!$A568))</f>
        <v>25700</v>
      </c>
      <c r="Q568">
        <f>SUMIFS(COT!H:H,COT!$A:$A,YEAR(daily!$A568),COT!$B:$B,WEEKNUM(daily!$A568))</f>
        <v>78086</v>
      </c>
      <c r="R568">
        <f>SUMIFS(COT!I:I,COT!$A:$A,YEAR(daily!$A568),COT!$B:$B,WEEKNUM(daily!$A568))</f>
        <v>339876</v>
      </c>
      <c r="S568">
        <f>SUMIFS(COT!J:J,COT!$A:$A,YEAR(daily!$A568),COT!$B:$B,WEEKNUM(daily!$A568))</f>
        <v>356554</v>
      </c>
      <c r="T568">
        <f>SUMIFS(COT!K:K,COT!$A:$A,YEAR(daily!$A568),COT!$B:$B,WEEKNUM(daily!$A568))</f>
        <v>53103</v>
      </c>
      <c r="U568">
        <f>SUMIFS(COT!L:L,COT!$A:$A,YEAR(daily!$A568),COT!$B:$B,WEEKNUM(daily!$A568))</f>
        <v>49167</v>
      </c>
      <c r="V568">
        <f>SUMIFS(COT!M:M,COT!$A:$A,YEAR(daily!$A568),COT!$B:$B,WEEKNUM(daily!$A568))</f>
        <v>39</v>
      </c>
      <c r="W568">
        <f>SUMIFS(COT!N:N,COT!$A:$A,YEAR(daily!$A568),COT!$B:$B,WEEKNUM(daily!$A568))</f>
        <v>26</v>
      </c>
      <c r="X568">
        <f>SUMIFS(COT!O:O,COT!$A:$A,YEAR(daily!$A568),COT!$B:$B,WEEKNUM(daily!$A568))</f>
        <v>41</v>
      </c>
      <c r="Y568">
        <f>SUMIFS(COT!P:P,COT!$A:$A,YEAR(daily!$A568),COT!$B:$B,WEEKNUM(daily!$A568))</f>
        <v>72</v>
      </c>
      <c r="Z568">
        <f>SUMIFS(COT!Q:Q,COT!$A:$A,YEAR(daily!$A568),COT!$B:$B,WEEKNUM(daily!$A568))</f>
        <v>78</v>
      </c>
      <c r="AA568">
        <f>SUMIFS(Saudi!B:B,Saudi!$A:$A,YEAR(daily!$A568))</f>
        <v>213</v>
      </c>
      <c r="AB568">
        <f>SUMIFS(Saudi!C:C,Saudi!$A:$A,YEAR(daily!$A568))</f>
        <v>255</v>
      </c>
      <c r="AC568">
        <f>SUMIFS(Saudi!F:F,Saudi!$A:$A,YEAR(daily!$A568))</f>
        <v>3215357</v>
      </c>
      <c r="AD568">
        <f>SUMIFS(Saudi!G:G,Saudi!$A:$A,YEAR(daily!$A568))</f>
        <v>26.07833760207501</v>
      </c>
      <c r="AE568">
        <f>SUMIFS(Saudi!H:H,Saudi!$A:$A,YEAR(daily!$A568))</f>
        <v>83851165.357195094</v>
      </c>
      <c r="AF568" s="5">
        <f t="shared" si="36"/>
        <v>6</v>
      </c>
      <c r="AG568" s="5">
        <f t="shared" si="37"/>
        <v>2002</v>
      </c>
    </row>
    <row r="569" spans="1:33">
      <c r="A569" s="3">
        <v>37417</v>
      </c>
      <c r="B569" s="1">
        <v>132360</v>
      </c>
      <c r="C569" s="1">
        <v>40717</v>
      </c>
      <c r="D569" s="1">
        <v>27993</v>
      </c>
      <c r="E569" s="1">
        <v>24.29</v>
      </c>
      <c r="F569" s="1">
        <v>24.62</v>
      </c>
      <c r="G569" s="1">
        <v>24.64</v>
      </c>
      <c r="H569" s="2">
        <v>48.6</v>
      </c>
      <c r="I569" s="2">
        <v>24.5</v>
      </c>
      <c r="J569" s="2">
        <v>76.400000000000006</v>
      </c>
      <c r="K569" s="2">
        <v>77.099999999999994</v>
      </c>
      <c r="L569">
        <f>SUMIFS(US!B:B,US!$D:$D,YEAR(daily!$A569),US!$E:$E,MONTH(daily!$A569))</f>
        <v>9123</v>
      </c>
      <c r="M569">
        <f>SUMIFS(US!C:C,US!$D:$D,YEAR(daily!$A569),US!$E:$E,MONTH(daily!$A569))</f>
        <v>19875</v>
      </c>
      <c r="N569">
        <f>SUMIFS(COT!E:E,COT!$A:$A,YEAR(daily!$A569),COT!$B:$B,WEEKNUM(daily!$A569))</f>
        <v>469933</v>
      </c>
      <c r="O569">
        <f>SUMIFS(COT!F:F,COT!$A:$A,YEAR(daily!$A569),COT!$B:$B,WEEKNUM(daily!$A569))</f>
        <v>32301</v>
      </c>
      <c r="P569">
        <f>SUMIFS(COT!G:G,COT!$A:$A,YEAR(daily!$A569),COT!$B:$B,WEEKNUM(daily!$A569))</f>
        <v>32087</v>
      </c>
      <c r="Q569">
        <f>SUMIFS(COT!H:H,COT!$A:$A,YEAR(daily!$A569),COT!$B:$B,WEEKNUM(daily!$A569))</f>
        <v>75468</v>
      </c>
      <c r="R569">
        <f>SUMIFS(COT!I:I,COT!$A:$A,YEAR(daily!$A569),COT!$B:$B,WEEKNUM(daily!$A569))</f>
        <v>317460</v>
      </c>
      <c r="S569">
        <f>SUMIFS(COT!J:J,COT!$A:$A,YEAR(daily!$A569),COT!$B:$B,WEEKNUM(daily!$A569))</f>
        <v>315942</v>
      </c>
      <c r="T569">
        <f>SUMIFS(COT!K:K,COT!$A:$A,YEAR(daily!$A569),COT!$B:$B,WEEKNUM(daily!$A569))</f>
        <v>44704</v>
      </c>
      <c r="U569">
        <f>SUMIFS(COT!L:L,COT!$A:$A,YEAR(daily!$A569),COT!$B:$B,WEEKNUM(daily!$A569))</f>
        <v>46436</v>
      </c>
      <c r="V569">
        <f>SUMIFS(COT!M:M,COT!$A:$A,YEAR(daily!$A569),COT!$B:$B,WEEKNUM(daily!$A569))</f>
        <v>35</v>
      </c>
      <c r="W569">
        <f>SUMIFS(COT!N:N,COT!$A:$A,YEAR(daily!$A569),COT!$B:$B,WEEKNUM(daily!$A569))</f>
        <v>32</v>
      </c>
      <c r="X569">
        <f>SUMIFS(COT!O:O,COT!$A:$A,YEAR(daily!$A569),COT!$B:$B,WEEKNUM(daily!$A569))</f>
        <v>43</v>
      </c>
      <c r="Y569">
        <f>SUMIFS(COT!P:P,COT!$A:$A,YEAR(daily!$A569),COT!$B:$B,WEEKNUM(daily!$A569))</f>
        <v>72</v>
      </c>
      <c r="Z569">
        <f>SUMIFS(COT!Q:Q,COT!$A:$A,YEAR(daily!$A569),COT!$B:$B,WEEKNUM(daily!$A569))</f>
        <v>78</v>
      </c>
      <c r="AA569">
        <f>SUMIFS(Saudi!B:B,Saudi!$A:$A,YEAR(daily!$A569))</f>
        <v>213</v>
      </c>
      <c r="AB569">
        <f>SUMIFS(Saudi!C:C,Saudi!$A:$A,YEAR(daily!$A569))</f>
        <v>255</v>
      </c>
      <c r="AC569">
        <f>SUMIFS(Saudi!F:F,Saudi!$A:$A,YEAR(daily!$A569))</f>
        <v>3215357</v>
      </c>
      <c r="AD569">
        <f>SUMIFS(Saudi!G:G,Saudi!$A:$A,YEAR(daily!$A569))</f>
        <v>26.07833760207501</v>
      </c>
      <c r="AE569">
        <f>SUMIFS(Saudi!H:H,Saudi!$A:$A,YEAR(daily!$A569))</f>
        <v>83851165.357195094</v>
      </c>
      <c r="AF569" s="5">
        <f t="shared" si="36"/>
        <v>6</v>
      </c>
      <c r="AG569" s="5">
        <f t="shared" si="37"/>
        <v>2002</v>
      </c>
    </row>
    <row r="570" spans="1:33">
      <c r="A570" s="3">
        <v>37418</v>
      </c>
      <c r="B570" s="1">
        <v>122113</v>
      </c>
      <c r="C570" s="1">
        <v>42021</v>
      </c>
      <c r="D570" s="1">
        <v>27035</v>
      </c>
      <c r="E570" s="1">
        <v>24.12</v>
      </c>
      <c r="F570" s="1">
        <v>24.5</v>
      </c>
      <c r="G570" s="1">
        <v>24.52</v>
      </c>
      <c r="H570" s="2">
        <v>48.6</v>
      </c>
      <c r="I570" s="2">
        <v>24.5</v>
      </c>
      <c r="J570" s="2">
        <v>76.400000000000006</v>
      </c>
      <c r="K570" s="2">
        <v>77.099999999999994</v>
      </c>
      <c r="L570">
        <f>SUMIFS(US!B:B,US!$D:$D,YEAR(daily!$A570),US!$E:$E,MONTH(daily!$A570))</f>
        <v>9123</v>
      </c>
      <c r="M570">
        <f>SUMIFS(US!C:C,US!$D:$D,YEAR(daily!$A570),US!$E:$E,MONTH(daily!$A570))</f>
        <v>19875</v>
      </c>
      <c r="N570">
        <f>SUMIFS(COT!E:E,COT!$A:$A,YEAR(daily!$A570),COT!$B:$B,WEEKNUM(daily!$A570))</f>
        <v>469933</v>
      </c>
      <c r="O570">
        <f>SUMIFS(COT!F:F,COT!$A:$A,YEAR(daily!$A570),COT!$B:$B,WEEKNUM(daily!$A570))</f>
        <v>32301</v>
      </c>
      <c r="P570">
        <f>SUMIFS(COT!G:G,COT!$A:$A,YEAR(daily!$A570),COT!$B:$B,WEEKNUM(daily!$A570))</f>
        <v>32087</v>
      </c>
      <c r="Q570">
        <f>SUMIFS(COT!H:H,COT!$A:$A,YEAR(daily!$A570),COT!$B:$B,WEEKNUM(daily!$A570))</f>
        <v>75468</v>
      </c>
      <c r="R570">
        <f>SUMIFS(COT!I:I,COT!$A:$A,YEAR(daily!$A570),COT!$B:$B,WEEKNUM(daily!$A570))</f>
        <v>317460</v>
      </c>
      <c r="S570">
        <f>SUMIFS(COT!J:J,COT!$A:$A,YEAR(daily!$A570),COT!$B:$B,WEEKNUM(daily!$A570))</f>
        <v>315942</v>
      </c>
      <c r="T570">
        <f>SUMIFS(COT!K:K,COT!$A:$A,YEAR(daily!$A570),COT!$B:$B,WEEKNUM(daily!$A570))</f>
        <v>44704</v>
      </c>
      <c r="U570">
        <f>SUMIFS(COT!L:L,COT!$A:$A,YEAR(daily!$A570),COT!$B:$B,WEEKNUM(daily!$A570))</f>
        <v>46436</v>
      </c>
      <c r="V570">
        <f>SUMIFS(COT!M:M,COT!$A:$A,YEAR(daily!$A570),COT!$B:$B,WEEKNUM(daily!$A570))</f>
        <v>35</v>
      </c>
      <c r="W570">
        <f>SUMIFS(COT!N:N,COT!$A:$A,YEAR(daily!$A570),COT!$B:$B,WEEKNUM(daily!$A570))</f>
        <v>32</v>
      </c>
      <c r="X570">
        <f>SUMIFS(COT!O:O,COT!$A:$A,YEAR(daily!$A570),COT!$B:$B,WEEKNUM(daily!$A570))</f>
        <v>43</v>
      </c>
      <c r="Y570">
        <f>SUMIFS(COT!P:P,COT!$A:$A,YEAR(daily!$A570),COT!$B:$B,WEEKNUM(daily!$A570))</f>
        <v>72</v>
      </c>
      <c r="Z570">
        <f>SUMIFS(COT!Q:Q,COT!$A:$A,YEAR(daily!$A570),COT!$B:$B,WEEKNUM(daily!$A570))</f>
        <v>78</v>
      </c>
      <c r="AA570">
        <f>SUMIFS(Saudi!B:B,Saudi!$A:$A,YEAR(daily!$A570))</f>
        <v>213</v>
      </c>
      <c r="AB570">
        <f>SUMIFS(Saudi!C:C,Saudi!$A:$A,YEAR(daily!$A570))</f>
        <v>255</v>
      </c>
      <c r="AC570">
        <f>SUMIFS(Saudi!F:F,Saudi!$A:$A,YEAR(daily!$A570))</f>
        <v>3215357</v>
      </c>
      <c r="AD570">
        <f>SUMIFS(Saudi!G:G,Saudi!$A:$A,YEAR(daily!$A570))</f>
        <v>26.07833760207501</v>
      </c>
      <c r="AE570">
        <f>SUMIFS(Saudi!H:H,Saudi!$A:$A,YEAR(daily!$A570))</f>
        <v>83851165.357195094</v>
      </c>
      <c r="AF570" s="5">
        <f t="shared" si="36"/>
        <v>6</v>
      </c>
      <c r="AG570" s="5">
        <f t="shared" si="37"/>
        <v>2002</v>
      </c>
    </row>
    <row r="571" spans="1:33">
      <c r="A571" s="3">
        <v>37419</v>
      </c>
      <c r="B571" s="1">
        <v>105015</v>
      </c>
      <c r="C571" s="1">
        <v>41243</v>
      </c>
      <c r="D571" s="1">
        <v>27396</v>
      </c>
      <c r="E571" s="1">
        <v>24.64</v>
      </c>
      <c r="F571" s="1">
        <v>24.9</v>
      </c>
      <c r="G571" s="1">
        <v>24.88</v>
      </c>
      <c r="H571" s="2">
        <v>48.6</v>
      </c>
      <c r="I571" s="2">
        <v>24.5</v>
      </c>
      <c r="J571" s="2">
        <v>76.400000000000006</v>
      </c>
      <c r="K571" s="2">
        <v>77.099999999999994</v>
      </c>
      <c r="L571">
        <f>SUMIFS(US!B:B,US!$D:$D,YEAR(daily!$A571),US!$E:$E,MONTH(daily!$A571))</f>
        <v>9123</v>
      </c>
      <c r="M571">
        <f>SUMIFS(US!C:C,US!$D:$D,YEAR(daily!$A571),US!$E:$E,MONTH(daily!$A571))</f>
        <v>19875</v>
      </c>
      <c r="N571">
        <f>SUMIFS(COT!E:E,COT!$A:$A,YEAR(daily!$A571),COT!$B:$B,WEEKNUM(daily!$A571))</f>
        <v>469933</v>
      </c>
      <c r="O571">
        <f>SUMIFS(COT!F:F,COT!$A:$A,YEAR(daily!$A571),COT!$B:$B,WEEKNUM(daily!$A571))</f>
        <v>32301</v>
      </c>
      <c r="P571">
        <f>SUMIFS(COT!G:G,COT!$A:$A,YEAR(daily!$A571),COT!$B:$B,WEEKNUM(daily!$A571))</f>
        <v>32087</v>
      </c>
      <c r="Q571">
        <f>SUMIFS(COT!H:H,COT!$A:$A,YEAR(daily!$A571),COT!$B:$B,WEEKNUM(daily!$A571))</f>
        <v>75468</v>
      </c>
      <c r="R571">
        <f>SUMIFS(COT!I:I,COT!$A:$A,YEAR(daily!$A571),COT!$B:$B,WEEKNUM(daily!$A571))</f>
        <v>317460</v>
      </c>
      <c r="S571">
        <f>SUMIFS(COT!J:J,COT!$A:$A,YEAR(daily!$A571),COT!$B:$B,WEEKNUM(daily!$A571))</f>
        <v>315942</v>
      </c>
      <c r="T571">
        <f>SUMIFS(COT!K:K,COT!$A:$A,YEAR(daily!$A571),COT!$B:$B,WEEKNUM(daily!$A571))</f>
        <v>44704</v>
      </c>
      <c r="U571">
        <f>SUMIFS(COT!L:L,COT!$A:$A,YEAR(daily!$A571),COT!$B:$B,WEEKNUM(daily!$A571))</f>
        <v>46436</v>
      </c>
      <c r="V571">
        <f>SUMIFS(COT!M:M,COT!$A:$A,YEAR(daily!$A571),COT!$B:$B,WEEKNUM(daily!$A571))</f>
        <v>35</v>
      </c>
      <c r="W571">
        <f>SUMIFS(COT!N:N,COT!$A:$A,YEAR(daily!$A571),COT!$B:$B,WEEKNUM(daily!$A571))</f>
        <v>32</v>
      </c>
      <c r="X571">
        <f>SUMIFS(COT!O:O,COT!$A:$A,YEAR(daily!$A571),COT!$B:$B,WEEKNUM(daily!$A571))</f>
        <v>43</v>
      </c>
      <c r="Y571">
        <f>SUMIFS(COT!P:P,COT!$A:$A,YEAR(daily!$A571),COT!$B:$B,WEEKNUM(daily!$A571))</f>
        <v>72</v>
      </c>
      <c r="Z571">
        <f>SUMIFS(COT!Q:Q,COT!$A:$A,YEAR(daily!$A571),COT!$B:$B,WEEKNUM(daily!$A571))</f>
        <v>78</v>
      </c>
      <c r="AA571">
        <f>SUMIFS(Saudi!B:B,Saudi!$A:$A,YEAR(daily!$A571))</f>
        <v>213</v>
      </c>
      <c r="AB571">
        <f>SUMIFS(Saudi!C:C,Saudi!$A:$A,YEAR(daily!$A571))</f>
        <v>255</v>
      </c>
      <c r="AC571">
        <f>SUMIFS(Saudi!F:F,Saudi!$A:$A,YEAR(daily!$A571))</f>
        <v>3215357</v>
      </c>
      <c r="AD571">
        <f>SUMIFS(Saudi!G:G,Saudi!$A:$A,YEAR(daily!$A571))</f>
        <v>26.07833760207501</v>
      </c>
      <c r="AE571">
        <f>SUMIFS(Saudi!H:H,Saudi!$A:$A,YEAR(daily!$A571))</f>
        <v>83851165.357195094</v>
      </c>
      <c r="AF571" s="5">
        <f t="shared" si="36"/>
        <v>6</v>
      </c>
      <c r="AG571" s="5">
        <f t="shared" si="37"/>
        <v>2002</v>
      </c>
    </row>
    <row r="572" spans="1:33">
      <c r="A572" s="3">
        <v>37420</v>
      </c>
      <c r="B572" s="1">
        <v>87155</v>
      </c>
      <c r="C572" s="1">
        <v>41680</v>
      </c>
      <c r="D572" s="1">
        <v>27194</v>
      </c>
      <c r="E572" s="1">
        <v>25.64</v>
      </c>
      <c r="F572" s="1">
        <v>25.85</v>
      </c>
      <c r="G572" s="1">
        <v>25.73</v>
      </c>
      <c r="H572" s="2">
        <v>48.6</v>
      </c>
      <c r="I572" s="2">
        <v>24.5</v>
      </c>
      <c r="J572" s="2">
        <v>76.400000000000006</v>
      </c>
      <c r="K572" s="2">
        <v>77.099999999999994</v>
      </c>
      <c r="L572">
        <f>SUMIFS(US!B:B,US!$D:$D,YEAR(daily!$A572),US!$E:$E,MONTH(daily!$A572))</f>
        <v>9123</v>
      </c>
      <c r="M572">
        <f>SUMIFS(US!C:C,US!$D:$D,YEAR(daily!$A572),US!$E:$E,MONTH(daily!$A572))</f>
        <v>19875</v>
      </c>
      <c r="N572">
        <f>SUMIFS(COT!E:E,COT!$A:$A,YEAR(daily!$A572),COT!$B:$B,WEEKNUM(daily!$A572))</f>
        <v>469933</v>
      </c>
      <c r="O572">
        <f>SUMIFS(COT!F:F,COT!$A:$A,YEAR(daily!$A572),COT!$B:$B,WEEKNUM(daily!$A572))</f>
        <v>32301</v>
      </c>
      <c r="P572">
        <f>SUMIFS(COT!G:G,COT!$A:$A,YEAR(daily!$A572),COT!$B:$B,WEEKNUM(daily!$A572))</f>
        <v>32087</v>
      </c>
      <c r="Q572">
        <f>SUMIFS(COT!H:H,COT!$A:$A,YEAR(daily!$A572),COT!$B:$B,WEEKNUM(daily!$A572))</f>
        <v>75468</v>
      </c>
      <c r="R572">
        <f>SUMIFS(COT!I:I,COT!$A:$A,YEAR(daily!$A572),COT!$B:$B,WEEKNUM(daily!$A572))</f>
        <v>317460</v>
      </c>
      <c r="S572">
        <f>SUMIFS(COT!J:J,COT!$A:$A,YEAR(daily!$A572),COT!$B:$B,WEEKNUM(daily!$A572))</f>
        <v>315942</v>
      </c>
      <c r="T572">
        <f>SUMIFS(COT!K:K,COT!$A:$A,YEAR(daily!$A572),COT!$B:$B,WEEKNUM(daily!$A572))</f>
        <v>44704</v>
      </c>
      <c r="U572">
        <f>SUMIFS(COT!L:L,COT!$A:$A,YEAR(daily!$A572),COT!$B:$B,WEEKNUM(daily!$A572))</f>
        <v>46436</v>
      </c>
      <c r="V572">
        <f>SUMIFS(COT!M:M,COT!$A:$A,YEAR(daily!$A572),COT!$B:$B,WEEKNUM(daily!$A572))</f>
        <v>35</v>
      </c>
      <c r="W572">
        <f>SUMIFS(COT!N:N,COT!$A:$A,YEAR(daily!$A572),COT!$B:$B,WEEKNUM(daily!$A572))</f>
        <v>32</v>
      </c>
      <c r="X572">
        <f>SUMIFS(COT!O:O,COT!$A:$A,YEAR(daily!$A572),COT!$B:$B,WEEKNUM(daily!$A572))</f>
        <v>43</v>
      </c>
      <c r="Y572">
        <f>SUMIFS(COT!P:P,COT!$A:$A,YEAR(daily!$A572),COT!$B:$B,WEEKNUM(daily!$A572))</f>
        <v>72</v>
      </c>
      <c r="Z572">
        <f>SUMIFS(COT!Q:Q,COT!$A:$A,YEAR(daily!$A572),COT!$B:$B,WEEKNUM(daily!$A572))</f>
        <v>78</v>
      </c>
      <c r="AA572">
        <f>SUMIFS(Saudi!B:B,Saudi!$A:$A,YEAR(daily!$A572))</f>
        <v>213</v>
      </c>
      <c r="AB572">
        <f>SUMIFS(Saudi!C:C,Saudi!$A:$A,YEAR(daily!$A572))</f>
        <v>255</v>
      </c>
      <c r="AC572">
        <f>SUMIFS(Saudi!F:F,Saudi!$A:$A,YEAR(daily!$A572))</f>
        <v>3215357</v>
      </c>
      <c r="AD572">
        <f>SUMIFS(Saudi!G:G,Saudi!$A:$A,YEAR(daily!$A572))</f>
        <v>26.07833760207501</v>
      </c>
      <c r="AE572">
        <f>SUMIFS(Saudi!H:H,Saudi!$A:$A,YEAR(daily!$A572))</f>
        <v>83851165.357195094</v>
      </c>
      <c r="AF572" s="5">
        <f t="shared" si="36"/>
        <v>6</v>
      </c>
      <c r="AG572" s="5">
        <f t="shared" si="37"/>
        <v>2002</v>
      </c>
    </row>
    <row r="573" spans="1:33">
      <c r="A573" s="3">
        <v>37421</v>
      </c>
      <c r="B573" s="1">
        <v>78873</v>
      </c>
      <c r="C573" s="1">
        <v>45492</v>
      </c>
      <c r="D573" s="1">
        <v>27278</v>
      </c>
      <c r="E573" s="1">
        <v>25.94</v>
      </c>
      <c r="F573" s="1">
        <v>26.1</v>
      </c>
      <c r="G573" s="1">
        <v>25.97</v>
      </c>
      <c r="H573" s="2">
        <v>48.6</v>
      </c>
      <c r="I573" s="2">
        <v>24.5</v>
      </c>
      <c r="J573" s="2">
        <v>76.400000000000006</v>
      </c>
      <c r="K573" s="2">
        <v>77.099999999999994</v>
      </c>
      <c r="L573">
        <f>SUMIFS(US!B:B,US!$D:$D,YEAR(daily!$A573),US!$E:$E,MONTH(daily!$A573))</f>
        <v>9123</v>
      </c>
      <c r="M573">
        <f>SUMIFS(US!C:C,US!$D:$D,YEAR(daily!$A573),US!$E:$E,MONTH(daily!$A573))</f>
        <v>19875</v>
      </c>
      <c r="N573">
        <f>SUMIFS(COT!E:E,COT!$A:$A,YEAR(daily!$A573),COT!$B:$B,WEEKNUM(daily!$A573))</f>
        <v>469933</v>
      </c>
      <c r="O573">
        <f>SUMIFS(COT!F:F,COT!$A:$A,YEAR(daily!$A573),COT!$B:$B,WEEKNUM(daily!$A573))</f>
        <v>32301</v>
      </c>
      <c r="P573">
        <f>SUMIFS(COT!G:G,COT!$A:$A,YEAR(daily!$A573),COT!$B:$B,WEEKNUM(daily!$A573))</f>
        <v>32087</v>
      </c>
      <c r="Q573">
        <f>SUMIFS(COT!H:H,COT!$A:$A,YEAR(daily!$A573),COT!$B:$B,WEEKNUM(daily!$A573))</f>
        <v>75468</v>
      </c>
      <c r="R573">
        <f>SUMIFS(COT!I:I,COT!$A:$A,YEAR(daily!$A573),COT!$B:$B,WEEKNUM(daily!$A573))</f>
        <v>317460</v>
      </c>
      <c r="S573">
        <f>SUMIFS(COT!J:J,COT!$A:$A,YEAR(daily!$A573),COT!$B:$B,WEEKNUM(daily!$A573))</f>
        <v>315942</v>
      </c>
      <c r="T573">
        <f>SUMIFS(COT!K:K,COT!$A:$A,YEAR(daily!$A573),COT!$B:$B,WEEKNUM(daily!$A573))</f>
        <v>44704</v>
      </c>
      <c r="U573">
        <f>SUMIFS(COT!L:L,COT!$A:$A,YEAR(daily!$A573),COT!$B:$B,WEEKNUM(daily!$A573))</f>
        <v>46436</v>
      </c>
      <c r="V573">
        <f>SUMIFS(COT!M:M,COT!$A:$A,YEAR(daily!$A573),COT!$B:$B,WEEKNUM(daily!$A573))</f>
        <v>35</v>
      </c>
      <c r="W573">
        <f>SUMIFS(COT!N:N,COT!$A:$A,YEAR(daily!$A573),COT!$B:$B,WEEKNUM(daily!$A573))</f>
        <v>32</v>
      </c>
      <c r="X573">
        <f>SUMIFS(COT!O:O,COT!$A:$A,YEAR(daily!$A573),COT!$B:$B,WEEKNUM(daily!$A573))</f>
        <v>43</v>
      </c>
      <c r="Y573">
        <f>SUMIFS(COT!P:P,COT!$A:$A,YEAR(daily!$A573),COT!$B:$B,WEEKNUM(daily!$A573))</f>
        <v>72</v>
      </c>
      <c r="Z573">
        <f>SUMIFS(COT!Q:Q,COT!$A:$A,YEAR(daily!$A573),COT!$B:$B,WEEKNUM(daily!$A573))</f>
        <v>78</v>
      </c>
      <c r="AA573">
        <f>SUMIFS(Saudi!B:B,Saudi!$A:$A,YEAR(daily!$A573))</f>
        <v>213</v>
      </c>
      <c r="AB573">
        <f>SUMIFS(Saudi!C:C,Saudi!$A:$A,YEAR(daily!$A573))</f>
        <v>255</v>
      </c>
      <c r="AC573">
        <f>SUMIFS(Saudi!F:F,Saudi!$A:$A,YEAR(daily!$A573))</f>
        <v>3215357</v>
      </c>
      <c r="AD573">
        <f>SUMIFS(Saudi!G:G,Saudi!$A:$A,YEAR(daily!$A573))</f>
        <v>26.07833760207501</v>
      </c>
      <c r="AE573">
        <f>SUMIFS(Saudi!H:H,Saudi!$A:$A,YEAR(daily!$A573))</f>
        <v>83851165.357195094</v>
      </c>
      <c r="AF573" s="5">
        <f t="shared" si="36"/>
        <v>6</v>
      </c>
      <c r="AG573" s="5">
        <f t="shared" si="37"/>
        <v>2002</v>
      </c>
    </row>
    <row r="574" spans="1:33">
      <c r="A574" s="3">
        <v>37424</v>
      </c>
      <c r="B574" s="1">
        <v>71964</v>
      </c>
      <c r="C574" s="1">
        <v>47726</v>
      </c>
      <c r="D574" s="1">
        <v>27540</v>
      </c>
      <c r="E574" s="1">
        <v>26.09</v>
      </c>
      <c r="F574" s="1">
        <v>26.14</v>
      </c>
      <c r="G574" s="1">
        <v>25.99</v>
      </c>
      <c r="H574" s="2">
        <v>48.6</v>
      </c>
      <c r="I574" s="2">
        <v>24.5</v>
      </c>
      <c r="J574" s="2">
        <v>76.400000000000006</v>
      </c>
      <c r="K574" s="2">
        <v>77.099999999999994</v>
      </c>
      <c r="L574">
        <f>SUMIFS(US!B:B,US!$D:$D,YEAR(daily!$A574),US!$E:$E,MONTH(daily!$A574))</f>
        <v>9123</v>
      </c>
      <c r="M574">
        <f>SUMIFS(US!C:C,US!$D:$D,YEAR(daily!$A574),US!$E:$E,MONTH(daily!$A574))</f>
        <v>19875</v>
      </c>
      <c r="N574">
        <f>SUMIFS(COT!E:E,COT!$A:$A,YEAR(daily!$A574),COT!$B:$B,WEEKNUM(daily!$A574))</f>
        <v>468634</v>
      </c>
      <c r="O574">
        <f>SUMIFS(COT!F:F,COT!$A:$A,YEAR(daily!$A574),COT!$B:$B,WEEKNUM(daily!$A574))</f>
        <v>36231</v>
      </c>
      <c r="P574">
        <f>SUMIFS(COT!G:G,COT!$A:$A,YEAR(daily!$A574),COT!$B:$B,WEEKNUM(daily!$A574))</f>
        <v>28932</v>
      </c>
      <c r="Q574">
        <f>SUMIFS(COT!H:H,COT!$A:$A,YEAR(daily!$A574),COT!$B:$B,WEEKNUM(daily!$A574))</f>
        <v>70358</v>
      </c>
      <c r="R574">
        <f>SUMIFS(COT!I:I,COT!$A:$A,YEAR(daily!$A574),COT!$B:$B,WEEKNUM(daily!$A574))</f>
        <v>318477</v>
      </c>
      <c r="S574">
        <f>SUMIFS(COT!J:J,COT!$A:$A,YEAR(daily!$A574),COT!$B:$B,WEEKNUM(daily!$A574))</f>
        <v>328659</v>
      </c>
      <c r="T574">
        <f>SUMIFS(COT!K:K,COT!$A:$A,YEAR(daily!$A574),COT!$B:$B,WEEKNUM(daily!$A574))</f>
        <v>43568</v>
      </c>
      <c r="U574">
        <f>SUMIFS(COT!L:L,COT!$A:$A,YEAR(daily!$A574),COT!$B:$B,WEEKNUM(daily!$A574))</f>
        <v>40685</v>
      </c>
      <c r="V574">
        <f>SUMIFS(COT!M:M,COT!$A:$A,YEAR(daily!$A574),COT!$B:$B,WEEKNUM(daily!$A574))</f>
        <v>40</v>
      </c>
      <c r="W574">
        <f>SUMIFS(COT!N:N,COT!$A:$A,YEAR(daily!$A574),COT!$B:$B,WEEKNUM(daily!$A574))</f>
        <v>29</v>
      </c>
      <c r="X574">
        <f>SUMIFS(COT!O:O,COT!$A:$A,YEAR(daily!$A574),COT!$B:$B,WEEKNUM(daily!$A574))</f>
        <v>41</v>
      </c>
      <c r="Y574">
        <f>SUMIFS(COT!P:P,COT!$A:$A,YEAR(daily!$A574),COT!$B:$B,WEEKNUM(daily!$A574))</f>
        <v>70</v>
      </c>
      <c r="Z574">
        <f>SUMIFS(COT!Q:Q,COT!$A:$A,YEAR(daily!$A574),COT!$B:$B,WEEKNUM(daily!$A574))</f>
        <v>75</v>
      </c>
      <c r="AA574">
        <f>SUMIFS(Saudi!B:B,Saudi!$A:$A,YEAR(daily!$A574))</f>
        <v>213</v>
      </c>
      <c r="AB574">
        <f>SUMIFS(Saudi!C:C,Saudi!$A:$A,YEAR(daily!$A574))</f>
        <v>255</v>
      </c>
      <c r="AC574">
        <f>SUMIFS(Saudi!F:F,Saudi!$A:$A,YEAR(daily!$A574))</f>
        <v>3215357</v>
      </c>
      <c r="AD574">
        <f>SUMIFS(Saudi!G:G,Saudi!$A:$A,YEAR(daily!$A574))</f>
        <v>26.07833760207501</v>
      </c>
      <c r="AE574">
        <f>SUMIFS(Saudi!H:H,Saudi!$A:$A,YEAR(daily!$A574))</f>
        <v>83851165.357195094</v>
      </c>
      <c r="AF574" s="5">
        <f t="shared" si="36"/>
        <v>6</v>
      </c>
      <c r="AG574" s="5">
        <f t="shared" si="37"/>
        <v>2002</v>
      </c>
    </row>
    <row r="575" spans="1:33">
      <c r="A575" s="3">
        <v>37425</v>
      </c>
      <c r="B575" s="1">
        <v>55586</v>
      </c>
      <c r="C575" s="1">
        <v>46612</v>
      </c>
      <c r="D575" s="1">
        <v>28012</v>
      </c>
      <c r="E575" s="1">
        <v>25.43</v>
      </c>
      <c r="F575" s="1">
        <v>25.56</v>
      </c>
      <c r="G575" s="1">
        <v>25.45</v>
      </c>
      <c r="H575" s="2">
        <v>48.6</v>
      </c>
      <c r="I575" s="2">
        <v>24.5</v>
      </c>
      <c r="J575" s="2">
        <v>76.400000000000006</v>
      </c>
      <c r="K575" s="2">
        <v>77.099999999999994</v>
      </c>
      <c r="L575">
        <f>SUMIFS(US!B:B,US!$D:$D,YEAR(daily!$A575),US!$E:$E,MONTH(daily!$A575))</f>
        <v>9123</v>
      </c>
      <c r="M575">
        <f>SUMIFS(US!C:C,US!$D:$D,YEAR(daily!$A575),US!$E:$E,MONTH(daily!$A575))</f>
        <v>19875</v>
      </c>
      <c r="N575">
        <f>SUMIFS(COT!E:E,COT!$A:$A,YEAR(daily!$A575),COT!$B:$B,WEEKNUM(daily!$A575))</f>
        <v>468634</v>
      </c>
      <c r="O575">
        <f>SUMIFS(COT!F:F,COT!$A:$A,YEAR(daily!$A575),COT!$B:$B,WEEKNUM(daily!$A575))</f>
        <v>36231</v>
      </c>
      <c r="P575">
        <f>SUMIFS(COT!G:G,COT!$A:$A,YEAR(daily!$A575),COT!$B:$B,WEEKNUM(daily!$A575))</f>
        <v>28932</v>
      </c>
      <c r="Q575">
        <f>SUMIFS(COT!H:H,COT!$A:$A,YEAR(daily!$A575),COT!$B:$B,WEEKNUM(daily!$A575))</f>
        <v>70358</v>
      </c>
      <c r="R575">
        <f>SUMIFS(COT!I:I,COT!$A:$A,YEAR(daily!$A575),COT!$B:$B,WEEKNUM(daily!$A575))</f>
        <v>318477</v>
      </c>
      <c r="S575">
        <f>SUMIFS(COT!J:J,COT!$A:$A,YEAR(daily!$A575),COT!$B:$B,WEEKNUM(daily!$A575))</f>
        <v>328659</v>
      </c>
      <c r="T575">
        <f>SUMIFS(COT!K:K,COT!$A:$A,YEAR(daily!$A575),COT!$B:$B,WEEKNUM(daily!$A575))</f>
        <v>43568</v>
      </c>
      <c r="U575">
        <f>SUMIFS(COT!L:L,COT!$A:$A,YEAR(daily!$A575),COT!$B:$B,WEEKNUM(daily!$A575))</f>
        <v>40685</v>
      </c>
      <c r="V575">
        <f>SUMIFS(COT!M:M,COT!$A:$A,YEAR(daily!$A575),COT!$B:$B,WEEKNUM(daily!$A575))</f>
        <v>40</v>
      </c>
      <c r="W575">
        <f>SUMIFS(COT!N:N,COT!$A:$A,YEAR(daily!$A575),COT!$B:$B,WEEKNUM(daily!$A575))</f>
        <v>29</v>
      </c>
      <c r="X575">
        <f>SUMIFS(COT!O:O,COT!$A:$A,YEAR(daily!$A575),COT!$B:$B,WEEKNUM(daily!$A575))</f>
        <v>41</v>
      </c>
      <c r="Y575">
        <f>SUMIFS(COT!P:P,COT!$A:$A,YEAR(daily!$A575),COT!$B:$B,WEEKNUM(daily!$A575))</f>
        <v>70</v>
      </c>
      <c r="Z575">
        <f>SUMIFS(COT!Q:Q,COT!$A:$A,YEAR(daily!$A575),COT!$B:$B,WEEKNUM(daily!$A575))</f>
        <v>75</v>
      </c>
      <c r="AA575">
        <f>SUMIFS(Saudi!B:B,Saudi!$A:$A,YEAR(daily!$A575))</f>
        <v>213</v>
      </c>
      <c r="AB575">
        <f>SUMIFS(Saudi!C:C,Saudi!$A:$A,YEAR(daily!$A575))</f>
        <v>255</v>
      </c>
      <c r="AC575">
        <f>SUMIFS(Saudi!F:F,Saudi!$A:$A,YEAR(daily!$A575))</f>
        <v>3215357</v>
      </c>
      <c r="AD575">
        <f>SUMIFS(Saudi!G:G,Saudi!$A:$A,YEAR(daily!$A575))</f>
        <v>26.07833760207501</v>
      </c>
      <c r="AE575">
        <f>SUMIFS(Saudi!H:H,Saudi!$A:$A,YEAR(daily!$A575))</f>
        <v>83851165.357195094</v>
      </c>
      <c r="AF575" s="5">
        <f t="shared" si="36"/>
        <v>6</v>
      </c>
      <c r="AG575" s="5">
        <f t="shared" si="37"/>
        <v>2002</v>
      </c>
    </row>
    <row r="576" spans="1:33">
      <c r="A576" s="3">
        <v>37426</v>
      </c>
      <c r="B576" s="1">
        <v>42757</v>
      </c>
      <c r="C576" s="1">
        <v>51481</v>
      </c>
      <c r="D576" s="1">
        <v>27454</v>
      </c>
      <c r="E576" s="1">
        <v>25.31</v>
      </c>
      <c r="F576" s="1">
        <v>25.51</v>
      </c>
      <c r="G576" s="1">
        <v>25.42</v>
      </c>
      <c r="H576" s="2">
        <v>48.6</v>
      </c>
      <c r="I576" s="2">
        <v>24.5</v>
      </c>
      <c r="J576" s="2">
        <v>76.400000000000006</v>
      </c>
      <c r="K576" s="2">
        <v>77.099999999999994</v>
      </c>
      <c r="L576">
        <f>SUMIFS(US!B:B,US!$D:$D,YEAR(daily!$A576),US!$E:$E,MONTH(daily!$A576))</f>
        <v>9123</v>
      </c>
      <c r="M576">
        <f>SUMIFS(US!C:C,US!$D:$D,YEAR(daily!$A576),US!$E:$E,MONTH(daily!$A576))</f>
        <v>19875</v>
      </c>
      <c r="N576">
        <f>SUMIFS(COT!E:E,COT!$A:$A,YEAR(daily!$A576),COT!$B:$B,WEEKNUM(daily!$A576))</f>
        <v>468634</v>
      </c>
      <c r="O576">
        <f>SUMIFS(COT!F:F,COT!$A:$A,YEAR(daily!$A576),COT!$B:$B,WEEKNUM(daily!$A576))</f>
        <v>36231</v>
      </c>
      <c r="P576">
        <f>SUMIFS(COT!G:G,COT!$A:$A,YEAR(daily!$A576),COT!$B:$B,WEEKNUM(daily!$A576))</f>
        <v>28932</v>
      </c>
      <c r="Q576">
        <f>SUMIFS(COT!H:H,COT!$A:$A,YEAR(daily!$A576),COT!$B:$B,WEEKNUM(daily!$A576))</f>
        <v>70358</v>
      </c>
      <c r="R576">
        <f>SUMIFS(COT!I:I,COT!$A:$A,YEAR(daily!$A576),COT!$B:$B,WEEKNUM(daily!$A576))</f>
        <v>318477</v>
      </c>
      <c r="S576">
        <f>SUMIFS(COT!J:J,COT!$A:$A,YEAR(daily!$A576),COT!$B:$B,WEEKNUM(daily!$A576))</f>
        <v>328659</v>
      </c>
      <c r="T576">
        <f>SUMIFS(COT!K:K,COT!$A:$A,YEAR(daily!$A576),COT!$B:$B,WEEKNUM(daily!$A576))</f>
        <v>43568</v>
      </c>
      <c r="U576">
        <f>SUMIFS(COT!L:L,COT!$A:$A,YEAR(daily!$A576),COT!$B:$B,WEEKNUM(daily!$A576))</f>
        <v>40685</v>
      </c>
      <c r="V576">
        <f>SUMIFS(COT!M:M,COT!$A:$A,YEAR(daily!$A576),COT!$B:$B,WEEKNUM(daily!$A576))</f>
        <v>40</v>
      </c>
      <c r="W576">
        <f>SUMIFS(COT!N:N,COT!$A:$A,YEAR(daily!$A576),COT!$B:$B,WEEKNUM(daily!$A576))</f>
        <v>29</v>
      </c>
      <c r="X576">
        <f>SUMIFS(COT!O:O,COT!$A:$A,YEAR(daily!$A576),COT!$B:$B,WEEKNUM(daily!$A576))</f>
        <v>41</v>
      </c>
      <c r="Y576">
        <f>SUMIFS(COT!P:P,COT!$A:$A,YEAR(daily!$A576),COT!$B:$B,WEEKNUM(daily!$A576))</f>
        <v>70</v>
      </c>
      <c r="Z576">
        <f>SUMIFS(COT!Q:Q,COT!$A:$A,YEAR(daily!$A576),COT!$B:$B,WEEKNUM(daily!$A576))</f>
        <v>75</v>
      </c>
      <c r="AA576">
        <f>SUMIFS(Saudi!B:B,Saudi!$A:$A,YEAR(daily!$A576))</f>
        <v>213</v>
      </c>
      <c r="AB576">
        <f>SUMIFS(Saudi!C:C,Saudi!$A:$A,YEAR(daily!$A576))</f>
        <v>255</v>
      </c>
      <c r="AC576">
        <f>SUMIFS(Saudi!F:F,Saudi!$A:$A,YEAR(daily!$A576))</f>
        <v>3215357</v>
      </c>
      <c r="AD576">
        <f>SUMIFS(Saudi!G:G,Saudi!$A:$A,YEAR(daily!$A576))</f>
        <v>26.07833760207501</v>
      </c>
      <c r="AE576">
        <f>SUMIFS(Saudi!H:H,Saudi!$A:$A,YEAR(daily!$A576))</f>
        <v>83851165.357195094</v>
      </c>
      <c r="AF576" s="5">
        <f t="shared" si="36"/>
        <v>6</v>
      </c>
      <c r="AG576" s="5">
        <f t="shared" si="37"/>
        <v>2002</v>
      </c>
    </row>
    <row r="577" spans="1:33">
      <c r="A577" s="3">
        <v>37427</v>
      </c>
      <c r="B577" s="1">
        <v>27563</v>
      </c>
      <c r="C577" s="1">
        <v>56664</v>
      </c>
      <c r="D577" s="1">
        <v>26839</v>
      </c>
      <c r="E577" s="1">
        <v>25.53</v>
      </c>
      <c r="F577" s="1">
        <v>25.9</v>
      </c>
      <c r="G577" s="1">
        <v>25.81</v>
      </c>
      <c r="H577" s="2">
        <v>48.6</v>
      </c>
      <c r="I577" s="2">
        <v>24.5</v>
      </c>
      <c r="J577" s="2">
        <v>76.400000000000006</v>
      </c>
      <c r="K577" s="2">
        <v>77.099999999999994</v>
      </c>
      <c r="L577">
        <f>SUMIFS(US!B:B,US!$D:$D,YEAR(daily!$A577),US!$E:$E,MONTH(daily!$A577))</f>
        <v>9123</v>
      </c>
      <c r="M577">
        <f>SUMIFS(US!C:C,US!$D:$D,YEAR(daily!$A577),US!$E:$E,MONTH(daily!$A577))</f>
        <v>19875</v>
      </c>
      <c r="N577">
        <f>SUMIFS(COT!E:E,COT!$A:$A,YEAR(daily!$A577),COT!$B:$B,WEEKNUM(daily!$A577))</f>
        <v>468634</v>
      </c>
      <c r="O577">
        <f>SUMIFS(COT!F:F,COT!$A:$A,YEAR(daily!$A577),COT!$B:$B,WEEKNUM(daily!$A577))</f>
        <v>36231</v>
      </c>
      <c r="P577">
        <f>SUMIFS(COT!G:G,COT!$A:$A,YEAR(daily!$A577),COT!$B:$B,WEEKNUM(daily!$A577))</f>
        <v>28932</v>
      </c>
      <c r="Q577">
        <f>SUMIFS(COT!H:H,COT!$A:$A,YEAR(daily!$A577),COT!$B:$B,WEEKNUM(daily!$A577))</f>
        <v>70358</v>
      </c>
      <c r="R577">
        <f>SUMIFS(COT!I:I,COT!$A:$A,YEAR(daily!$A577),COT!$B:$B,WEEKNUM(daily!$A577))</f>
        <v>318477</v>
      </c>
      <c r="S577">
        <f>SUMIFS(COT!J:J,COT!$A:$A,YEAR(daily!$A577),COT!$B:$B,WEEKNUM(daily!$A577))</f>
        <v>328659</v>
      </c>
      <c r="T577">
        <f>SUMIFS(COT!K:K,COT!$A:$A,YEAR(daily!$A577),COT!$B:$B,WEEKNUM(daily!$A577))</f>
        <v>43568</v>
      </c>
      <c r="U577">
        <f>SUMIFS(COT!L:L,COT!$A:$A,YEAR(daily!$A577),COT!$B:$B,WEEKNUM(daily!$A577))</f>
        <v>40685</v>
      </c>
      <c r="V577">
        <f>SUMIFS(COT!M:M,COT!$A:$A,YEAR(daily!$A577),COT!$B:$B,WEEKNUM(daily!$A577))</f>
        <v>40</v>
      </c>
      <c r="W577">
        <f>SUMIFS(COT!N:N,COT!$A:$A,YEAR(daily!$A577),COT!$B:$B,WEEKNUM(daily!$A577))</f>
        <v>29</v>
      </c>
      <c r="X577">
        <f>SUMIFS(COT!O:O,COT!$A:$A,YEAR(daily!$A577),COT!$B:$B,WEEKNUM(daily!$A577))</f>
        <v>41</v>
      </c>
      <c r="Y577">
        <f>SUMIFS(COT!P:P,COT!$A:$A,YEAR(daily!$A577),COT!$B:$B,WEEKNUM(daily!$A577))</f>
        <v>70</v>
      </c>
      <c r="Z577">
        <f>SUMIFS(COT!Q:Q,COT!$A:$A,YEAR(daily!$A577),COT!$B:$B,WEEKNUM(daily!$A577))</f>
        <v>75</v>
      </c>
      <c r="AA577">
        <f>SUMIFS(Saudi!B:B,Saudi!$A:$A,YEAR(daily!$A577))</f>
        <v>213</v>
      </c>
      <c r="AB577">
        <f>SUMIFS(Saudi!C:C,Saudi!$A:$A,YEAR(daily!$A577))</f>
        <v>255</v>
      </c>
      <c r="AC577">
        <f>SUMIFS(Saudi!F:F,Saudi!$A:$A,YEAR(daily!$A577))</f>
        <v>3215357</v>
      </c>
      <c r="AD577">
        <f>SUMIFS(Saudi!G:G,Saudi!$A:$A,YEAR(daily!$A577))</f>
        <v>26.07833760207501</v>
      </c>
      <c r="AE577">
        <f>SUMIFS(Saudi!H:H,Saudi!$A:$A,YEAR(daily!$A577))</f>
        <v>83851165.357195094</v>
      </c>
      <c r="AF577" s="5">
        <f t="shared" si="36"/>
        <v>6</v>
      </c>
      <c r="AG577" s="5">
        <f t="shared" si="37"/>
        <v>2002</v>
      </c>
    </row>
    <row r="578" spans="1:33">
      <c r="A578" s="3">
        <v>37428</v>
      </c>
      <c r="B578" s="1">
        <v>157428</v>
      </c>
      <c r="C578" s="1">
        <v>27684</v>
      </c>
      <c r="D578" s="1">
        <v>16060</v>
      </c>
      <c r="E578" s="1">
        <v>25.82</v>
      </c>
      <c r="F578" s="1">
        <v>25.62</v>
      </c>
      <c r="G578" s="1">
        <v>25.52</v>
      </c>
      <c r="H578" s="2">
        <v>48.6</v>
      </c>
      <c r="I578" s="2">
        <v>24.5</v>
      </c>
      <c r="J578" s="2">
        <v>76.400000000000006</v>
      </c>
      <c r="K578" s="2">
        <v>77.099999999999994</v>
      </c>
      <c r="L578">
        <f>SUMIFS(US!B:B,US!$D:$D,YEAR(daily!$A578),US!$E:$E,MONTH(daily!$A578))</f>
        <v>9123</v>
      </c>
      <c r="M578">
        <f>SUMIFS(US!C:C,US!$D:$D,YEAR(daily!$A578),US!$E:$E,MONTH(daily!$A578))</f>
        <v>19875</v>
      </c>
      <c r="N578">
        <f>SUMIFS(COT!E:E,COT!$A:$A,YEAR(daily!$A578),COT!$B:$B,WEEKNUM(daily!$A578))</f>
        <v>468634</v>
      </c>
      <c r="O578">
        <f>SUMIFS(COT!F:F,COT!$A:$A,YEAR(daily!$A578),COT!$B:$B,WEEKNUM(daily!$A578))</f>
        <v>36231</v>
      </c>
      <c r="P578">
        <f>SUMIFS(COT!G:G,COT!$A:$A,YEAR(daily!$A578),COT!$B:$B,WEEKNUM(daily!$A578))</f>
        <v>28932</v>
      </c>
      <c r="Q578">
        <f>SUMIFS(COT!H:H,COT!$A:$A,YEAR(daily!$A578),COT!$B:$B,WEEKNUM(daily!$A578))</f>
        <v>70358</v>
      </c>
      <c r="R578">
        <f>SUMIFS(COT!I:I,COT!$A:$A,YEAR(daily!$A578),COT!$B:$B,WEEKNUM(daily!$A578))</f>
        <v>318477</v>
      </c>
      <c r="S578">
        <f>SUMIFS(COT!J:J,COT!$A:$A,YEAR(daily!$A578),COT!$B:$B,WEEKNUM(daily!$A578))</f>
        <v>328659</v>
      </c>
      <c r="T578">
        <f>SUMIFS(COT!K:K,COT!$A:$A,YEAR(daily!$A578),COT!$B:$B,WEEKNUM(daily!$A578))</f>
        <v>43568</v>
      </c>
      <c r="U578">
        <f>SUMIFS(COT!L:L,COT!$A:$A,YEAR(daily!$A578),COT!$B:$B,WEEKNUM(daily!$A578))</f>
        <v>40685</v>
      </c>
      <c r="V578">
        <f>SUMIFS(COT!M:M,COT!$A:$A,YEAR(daily!$A578),COT!$B:$B,WEEKNUM(daily!$A578))</f>
        <v>40</v>
      </c>
      <c r="W578">
        <f>SUMIFS(COT!N:N,COT!$A:$A,YEAR(daily!$A578),COT!$B:$B,WEEKNUM(daily!$A578))</f>
        <v>29</v>
      </c>
      <c r="X578">
        <f>SUMIFS(COT!O:O,COT!$A:$A,YEAR(daily!$A578),COT!$B:$B,WEEKNUM(daily!$A578))</f>
        <v>41</v>
      </c>
      <c r="Y578">
        <f>SUMIFS(COT!P:P,COT!$A:$A,YEAR(daily!$A578),COT!$B:$B,WEEKNUM(daily!$A578))</f>
        <v>70</v>
      </c>
      <c r="Z578">
        <f>SUMIFS(COT!Q:Q,COT!$A:$A,YEAR(daily!$A578),COT!$B:$B,WEEKNUM(daily!$A578))</f>
        <v>75</v>
      </c>
      <c r="AA578">
        <f>SUMIFS(Saudi!B:B,Saudi!$A:$A,YEAR(daily!$A578))</f>
        <v>213</v>
      </c>
      <c r="AB578">
        <f>SUMIFS(Saudi!C:C,Saudi!$A:$A,YEAR(daily!$A578))</f>
        <v>255</v>
      </c>
      <c r="AC578">
        <f>SUMIFS(Saudi!F:F,Saudi!$A:$A,YEAR(daily!$A578))</f>
        <v>3215357</v>
      </c>
      <c r="AD578">
        <f>SUMIFS(Saudi!G:G,Saudi!$A:$A,YEAR(daily!$A578))</f>
        <v>26.07833760207501</v>
      </c>
      <c r="AE578">
        <f>SUMIFS(Saudi!H:H,Saudi!$A:$A,YEAR(daily!$A578))</f>
        <v>83851165.357195094</v>
      </c>
      <c r="AF578" s="5">
        <f t="shared" ref="AF578:AF641" si="38">MONTH(A578)</f>
        <v>6</v>
      </c>
      <c r="AG578" s="5">
        <f t="shared" ref="AG578:AG641" si="39">YEAR(A578)</f>
        <v>2002</v>
      </c>
    </row>
    <row r="579" spans="1:33">
      <c r="A579" s="3">
        <v>37431</v>
      </c>
      <c r="B579" s="1">
        <v>152286</v>
      </c>
      <c r="C579" s="1">
        <v>27976</v>
      </c>
      <c r="D579" s="1">
        <v>15843</v>
      </c>
      <c r="E579" s="1">
        <v>26.47</v>
      </c>
      <c r="F579" s="1">
        <v>26.14</v>
      </c>
      <c r="G579" s="1">
        <v>26.02</v>
      </c>
      <c r="H579" s="2">
        <v>48.6</v>
      </c>
      <c r="I579" s="2">
        <v>24.5</v>
      </c>
      <c r="J579" s="2">
        <v>76.400000000000006</v>
      </c>
      <c r="K579" s="2">
        <v>77.099999999999994</v>
      </c>
      <c r="L579">
        <f>SUMIFS(US!B:B,US!$D:$D,YEAR(daily!$A579),US!$E:$E,MONTH(daily!$A579))</f>
        <v>9123</v>
      </c>
      <c r="M579">
        <f>SUMIFS(US!C:C,US!$D:$D,YEAR(daily!$A579),US!$E:$E,MONTH(daily!$A579))</f>
        <v>19875</v>
      </c>
      <c r="N579">
        <f>SUMIFS(COT!E:E,COT!$A:$A,YEAR(daily!$A579),COT!$B:$B,WEEKNUM(daily!$A579))</f>
        <v>451925</v>
      </c>
      <c r="O579">
        <f>SUMIFS(COT!F:F,COT!$A:$A,YEAR(daily!$A579),COT!$B:$B,WEEKNUM(daily!$A579))</f>
        <v>44306</v>
      </c>
      <c r="P579">
        <f>SUMIFS(COT!G:G,COT!$A:$A,YEAR(daily!$A579),COT!$B:$B,WEEKNUM(daily!$A579))</f>
        <v>25417</v>
      </c>
      <c r="Q579">
        <f>SUMIFS(COT!H:H,COT!$A:$A,YEAR(daily!$A579),COT!$B:$B,WEEKNUM(daily!$A579))</f>
        <v>72300</v>
      </c>
      <c r="R579">
        <f>SUMIFS(COT!I:I,COT!$A:$A,YEAR(daily!$A579),COT!$B:$B,WEEKNUM(daily!$A579))</f>
        <v>288858</v>
      </c>
      <c r="S579">
        <f>SUMIFS(COT!J:J,COT!$A:$A,YEAR(daily!$A579),COT!$B:$B,WEEKNUM(daily!$A579))</f>
        <v>314205</v>
      </c>
      <c r="T579">
        <f>SUMIFS(COT!K:K,COT!$A:$A,YEAR(daily!$A579),COT!$B:$B,WEEKNUM(daily!$A579))</f>
        <v>46461</v>
      </c>
      <c r="U579">
        <f>SUMIFS(COT!L:L,COT!$A:$A,YEAR(daily!$A579),COT!$B:$B,WEEKNUM(daily!$A579))</f>
        <v>40003</v>
      </c>
      <c r="V579">
        <f>SUMIFS(COT!M:M,COT!$A:$A,YEAR(daily!$A579),COT!$B:$B,WEEKNUM(daily!$A579))</f>
        <v>44</v>
      </c>
      <c r="W579">
        <f>SUMIFS(COT!N:N,COT!$A:$A,YEAR(daily!$A579),COT!$B:$B,WEEKNUM(daily!$A579))</f>
        <v>26</v>
      </c>
      <c r="X579">
        <f>SUMIFS(COT!O:O,COT!$A:$A,YEAR(daily!$A579),COT!$B:$B,WEEKNUM(daily!$A579))</f>
        <v>45</v>
      </c>
      <c r="Y579">
        <f>SUMIFS(COT!P:P,COT!$A:$A,YEAR(daily!$A579),COT!$B:$B,WEEKNUM(daily!$A579))</f>
        <v>67</v>
      </c>
      <c r="Z579">
        <f>SUMIFS(COT!Q:Q,COT!$A:$A,YEAR(daily!$A579),COT!$B:$B,WEEKNUM(daily!$A579))</f>
        <v>71</v>
      </c>
      <c r="AA579">
        <f>SUMIFS(Saudi!B:B,Saudi!$A:$A,YEAR(daily!$A579))</f>
        <v>213</v>
      </c>
      <c r="AB579">
        <f>SUMIFS(Saudi!C:C,Saudi!$A:$A,YEAR(daily!$A579))</f>
        <v>255</v>
      </c>
      <c r="AC579">
        <f>SUMIFS(Saudi!F:F,Saudi!$A:$A,YEAR(daily!$A579))</f>
        <v>3215357</v>
      </c>
      <c r="AD579">
        <f>SUMIFS(Saudi!G:G,Saudi!$A:$A,YEAR(daily!$A579))</f>
        <v>26.07833760207501</v>
      </c>
      <c r="AE579">
        <f>SUMIFS(Saudi!H:H,Saudi!$A:$A,YEAR(daily!$A579))</f>
        <v>83851165.357195094</v>
      </c>
      <c r="AF579" s="5">
        <f t="shared" si="38"/>
        <v>6</v>
      </c>
      <c r="AG579" s="5">
        <f t="shared" si="39"/>
        <v>2002</v>
      </c>
    </row>
    <row r="580" spans="1:33">
      <c r="A580" s="3">
        <v>37432</v>
      </c>
      <c r="B580" s="1">
        <v>151182</v>
      </c>
      <c r="C580" s="1">
        <v>28769</v>
      </c>
      <c r="D580" s="1">
        <v>16291</v>
      </c>
      <c r="E580" s="1">
        <v>26.32</v>
      </c>
      <c r="F580" s="1">
        <v>25.9</v>
      </c>
      <c r="G580" s="1">
        <v>25.75</v>
      </c>
      <c r="H580" s="2">
        <v>48.6</v>
      </c>
      <c r="I580" s="2">
        <v>24.5</v>
      </c>
      <c r="J580" s="2">
        <v>76.400000000000006</v>
      </c>
      <c r="K580" s="2">
        <v>77.099999999999994</v>
      </c>
      <c r="L580">
        <f>SUMIFS(US!B:B,US!$D:$D,YEAR(daily!$A580),US!$E:$E,MONTH(daily!$A580))</f>
        <v>9123</v>
      </c>
      <c r="M580">
        <f>SUMIFS(US!C:C,US!$D:$D,YEAR(daily!$A580),US!$E:$E,MONTH(daily!$A580))</f>
        <v>19875</v>
      </c>
      <c r="N580">
        <f>SUMIFS(COT!E:E,COT!$A:$A,YEAR(daily!$A580),COT!$B:$B,WEEKNUM(daily!$A580))</f>
        <v>451925</v>
      </c>
      <c r="O580">
        <f>SUMIFS(COT!F:F,COT!$A:$A,YEAR(daily!$A580),COT!$B:$B,WEEKNUM(daily!$A580))</f>
        <v>44306</v>
      </c>
      <c r="P580">
        <f>SUMIFS(COT!G:G,COT!$A:$A,YEAR(daily!$A580),COT!$B:$B,WEEKNUM(daily!$A580))</f>
        <v>25417</v>
      </c>
      <c r="Q580">
        <f>SUMIFS(COT!H:H,COT!$A:$A,YEAR(daily!$A580),COT!$B:$B,WEEKNUM(daily!$A580))</f>
        <v>72300</v>
      </c>
      <c r="R580">
        <f>SUMIFS(COT!I:I,COT!$A:$A,YEAR(daily!$A580),COT!$B:$B,WEEKNUM(daily!$A580))</f>
        <v>288858</v>
      </c>
      <c r="S580">
        <f>SUMIFS(COT!J:J,COT!$A:$A,YEAR(daily!$A580),COT!$B:$B,WEEKNUM(daily!$A580))</f>
        <v>314205</v>
      </c>
      <c r="T580">
        <f>SUMIFS(COT!K:K,COT!$A:$A,YEAR(daily!$A580),COT!$B:$B,WEEKNUM(daily!$A580))</f>
        <v>46461</v>
      </c>
      <c r="U580">
        <f>SUMIFS(COT!L:L,COT!$A:$A,YEAR(daily!$A580),COT!$B:$B,WEEKNUM(daily!$A580))</f>
        <v>40003</v>
      </c>
      <c r="V580">
        <f>SUMIFS(COT!M:M,COT!$A:$A,YEAR(daily!$A580),COT!$B:$B,WEEKNUM(daily!$A580))</f>
        <v>44</v>
      </c>
      <c r="W580">
        <f>SUMIFS(COT!N:N,COT!$A:$A,YEAR(daily!$A580),COT!$B:$B,WEEKNUM(daily!$A580))</f>
        <v>26</v>
      </c>
      <c r="X580">
        <f>SUMIFS(COT!O:O,COT!$A:$A,YEAR(daily!$A580),COT!$B:$B,WEEKNUM(daily!$A580))</f>
        <v>45</v>
      </c>
      <c r="Y580">
        <f>SUMIFS(COT!P:P,COT!$A:$A,YEAR(daily!$A580),COT!$B:$B,WEEKNUM(daily!$A580))</f>
        <v>67</v>
      </c>
      <c r="Z580">
        <f>SUMIFS(COT!Q:Q,COT!$A:$A,YEAR(daily!$A580),COT!$B:$B,WEEKNUM(daily!$A580))</f>
        <v>71</v>
      </c>
      <c r="AA580">
        <f>SUMIFS(Saudi!B:B,Saudi!$A:$A,YEAR(daily!$A580))</f>
        <v>213</v>
      </c>
      <c r="AB580">
        <f>SUMIFS(Saudi!C:C,Saudi!$A:$A,YEAR(daily!$A580))</f>
        <v>255</v>
      </c>
      <c r="AC580">
        <f>SUMIFS(Saudi!F:F,Saudi!$A:$A,YEAR(daily!$A580))</f>
        <v>3215357</v>
      </c>
      <c r="AD580">
        <f>SUMIFS(Saudi!G:G,Saudi!$A:$A,YEAR(daily!$A580))</f>
        <v>26.07833760207501</v>
      </c>
      <c r="AE580">
        <f>SUMIFS(Saudi!H:H,Saudi!$A:$A,YEAR(daily!$A580))</f>
        <v>83851165.357195094</v>
      </c>
      <c r="AF580" s="5">
        <f t="shared" si="38"/>
        <v>6</v>
      </c>
      <c r="AG580" s="5">
        <f t="shared" si="39"/>
        <v>2002</v>
      </c>
    </row>
    <row r="581" spans="1:33">
      <c r="A581" s="3">
        <v>37433</v>
      </c>
      <c r="B581" s="1">
        <v>153601</v>
      </c>
      <c r="C581" s="1">
        <v>27885</v>
      </c>
      <c r="D581" s="1">
        <v>16215</v>
      </c>
      <c r="E581" s="1">
        <v>26.76</v>
      </c>
      <c r="F581" s="1">
        <v>26.16</v>
      </c>
      <c r="G581" s="1">
        <v>26.01</v>
      </c>
      <c r="H581" s="2">
        <v>48.6</v>
      </c>
      <c r="I581" s="2">
        <v>24.5</v>
      </c>
      <c r="J581" s="2">
        <v>76.400000000000006</v>
      </c>
      <c r="K581" s="2">
        <v>77.099999999999994</v>
      </c>
      <c r="L581">
        <f>SUMIFS(US!B:B,US!$D:$D,YEAR(daily!$A581),US!$E:$E,MONTH(daily!$A581))</f>
        <v>9123</v>
      </c>
      <c r="M581">
        <f>SUMIFS(US!C:C,US!$D:$D,YEAR(daily!$A581),US!$E:$E,MONTH(daily!$A581))</f>
        <v>19875</v>
      </c>
      <c r="N581">
        <f>SUMIFS(COT!E:E,COT!$A:$A,YEAR(daily!$A581),COT!$B:$B,WEEKNUM(daily!$A581))</f>
        <v>451925</v>
      </c>
      <c r="O581">
        <f>SUMIFS(COT!F:F,COT!$A:$A,YEAR(daily!$A581),COT!$B:$B,WEEKNUM(daily!$A581))</f>
        <v>44306</v>
      </c>
      <c r="P581">
        <f>SUMIFS(COT!G:G,COT!$A:$A,YEAR(daily!$A581),COT!$B:$B,WEEKNUM(daily!$A581))</f>
        <v>25417</v>
      </c>
      <c r="Q581">
        <f>SUMIFS(COT!H:H,COT!$A:$A,YEAR(daily!$A581),COT!$B:$B,WEEKNUM(daily!$A581))</f>
        <v>72300</v>
      </c>
      <c r="R581">
        <f>SUMIFS(COT!I:I,COT!$A:$A,YEAR(daily!$A581),COT!$B:$B,WEEKNUM(daily!$A581))</f>
        <v>288858</v>
      </c>
      <c r="S581">
        <f>SUMIFS(COT!J:J,COT!$A:$A,YEAR(daily!$A581),COT!$B:$B,WEEKNUM(daily!$A581))</f>
        <v>314205</v>
      </c>
      <c r="T581">
        <f>SUMIFS(COT!K:K,COT!$A:$A,YEAR(daily!$A581),COT!$B:$B,WEEKNUM(daily!$A581))</f>
        <v>46461</v>
      </c>
      <c r="U581">
        <f>SUMIFS(COT!L:L,COT!$A:$A,YEAR(daily!$A581),COT!$B:$B,WEEKNUM(daily!$A581))</f>
        <v>40003</v>
      </c>
      <c r="V581">
        <f>SUMIFS(COT!M:M,COT!$A:$A,YEAR(daily!$A581),COT!$B:$B,WEEKNUM(daily!$A581))</f>
        <v>44</v>
      </c>
      <c r="W581">
        <f>SUMIFS(COT!N:N,COT!$A:$A,YEAR(daily!$A581),COT!$B:$B,WEEKNUM(daily!$A581))</f>
        <v>26</v>
      </c>
      <c r="X581">
        <f>SUMIFS(COT!O:O,COT!$A:$A,YEAR(daily!$A581),COT!$B:$B,WEEKNUM(daily!$A581))</f>
        <v>45</v>
      </c>
      <c r="Y581">
        <f>SUMIFS(COT!P:P,COT!$A:$A,YEAR(daily!$A581),COT!$B:$B,WEEKNUM(daily!$A581))</f>
        <v>67</v>
      </c>
      <c r="Z581">
        <f>SUMIFS(COT!Q:Q,COT!$A:$A,YEAR(daily!$A581),COT!$B:$B,WEEKNUM(daily!$A581))</f>
        <v>71</v>
      </c>
      <c r="AA581">
        <f>SUMIFS(Saudi!B:B,Saudi!$A:$A,YEAR(daily!$A581))</f>
        <v>213</v>
      </c>
      <c r="AB581">
        <f>SUMIFS(Saudi!C:C,Saudi!$A:$A,YEAR(daily!$A581))</f>
        <v>255</v>
      </c>
      <c r="AC581">
        <f>SUMIFS(Saudi!F:F,Saudi!$A:$A,YEAR(daily!$A581))</f>
        <v>3215357</v>
      </c>
      <c r="AD581">
        <f>SUMIFS(Saudi!G:G,Saudi!$A:$A,YEAR(daily!$A581))</f>
        <v>26.07833760207501</v>
      </c>
      <c r="AE581">
        <f>SUMIFS(Saudi!H:H,Saudi!$A:$A,YEAR(daily!$A581))</f>
        <v>83851165.357195094</v>
      </c>
      <c r="AF581" s="5">
        <f t="shared" si="38"/>
        <v>6</v>
      </c>
      <c r="AG581" s="5">
        <f t="shared" si="39"/>
        <v>2002</v>
      </c>
    </row>
    <row r="582" spans="1:33">
      <c r="A582" s="3">
        <v>37434</v>
      </c>
      <c r="B582" s="1">
        <v>154068</v>
      </c>
      <c r="C582" s="1">
        <v>27641</v>
      </c>
      <c r="D582" s="1">
        <v>16064</v>
      </c>
      <c r="E582" s="1">
        <v>26.86</v>
      </c>
      <c r="F582" s="1">
        <v>26.34</v>
      </c>
      <c r="G582" s="1">
        <v>26.14</v>
      </c>
      <c r="H582" s="2">
        <v>48.6</v>
      </c>
      <c r="I582" s="2">
        <v>24.5</v>
      </c>
      <c r="J582" s="2">
        <v>76.400000000000006</v>
      </c>
      <c r="K582" s="2">
        <v>77.099999999999994</v>
      </c>
      <c r="L582">
        <f>SUMIFS(US!B:B,US!$D:$D,YEAR(daily!$A582),US!$E:$E,MONTH(daily!$A582))</f>
        <v>9123</v>
      </c>
      <c r="M582">
        <f>SUMIFS(US!C:C,US!$D:$D,YEAR(daily!$A582),US!$E:$E,MONTH(daily!$A582))</f>
        <v>19875</v>
      </c>
      <c r="N582">
        <f>SUMIFS(COT!E:E,COT!$A:$A,YEAR(daily!$A582),COT!$B:$B,WEEKNUM(daily!$A582))</f>
        <v>451925</v>
      </c>
      <c r="O582">
        <f>SUMIFS(COT!F:F,COT!$A:$A,YEAR(daily!$A582),COT!$B:$B,WEEKNUM(daily!$A582))</f>
        <v>44306</v>
      </c>
      <c r="P582">
        <f>SUMIFS(COT!G:G,COT!$A:$A,YEAR(daily!$A582),COT!$B:$B,WEEKNUM(daily!$A582))</f>
        <v>25417</v>
      </c>
      <c r="Q582">
        <f>SUMIFS(COT!H:H,COT!$A:$A,YEAR(daily!$A582),COT!$B:$B,WEEKNUM(daily!$A582))</f>
        <v>72300</v>
      </c>
      <c r="R582">
        <f>SUMIFS(COT!I:I,COT!$A:$A,YEAR(daily!$A582),COT!$B:$B,WEEKNUM(daily!$A582))</f>
        <v>288858</v>
      </c>
      <c r="S582">
        <f>SUMIFS(COT!J:J,COT!$A:$A,YEAR(daily!$A582),COT!$B:$B,WEEKNUM(daily!$A582))</f>
        <v>314205</v>
      </c>
      <c r="T582">
        <f>SUMIFS(COT!K:K,COT!$A:$A,YEAR(daily!$A582),COT!$B:$B,WEEKNUM(daily!$A582))</f>
        <v>46461</v>
      </c>
      <c r="U582">
        <f>SUMIFS(COT!L:L,COT!$A:$A,YEAR(daily!$A582),COT!$B:$B,WEEKNUM(daily!$A582))</f>
        <v>40003</v>
      </c>
      <c r="V582">
        <f>SUMIFS(COT!M:M,COT!$A:$A,YEAR(daily!$A582),COT!$B:$B,WEEKNUM(daily!$A582))</f>
        <v>44</v>
      </c>
      <c r="W582">
        <f>SUMIFS(COT!N:N,COT!$A:$A,YEAR(daily!$A582),COT!$B:$B,WEEKNUM(daily!$A582))</f>
        <v>26</v>
      </c>
      <c r="X582">
        <f>SUMIFS(COT!O:O,COT!$A:$A,YEAR(daily!$A582),COT!$B:$B,WEEKNUM(daily!$A582))</f>
        <v>45</v>
      </c>
      <c r="Y582">
        <f>SUMIFS(COT!P:P,COT!$A:$A,YEAR(daily!$A582),COT!$B:$B,WEEKNUM(daily!$A582))</f>
        <v>67</v>
      </c>
      <c r="Z582">
        <f>SUMIFS(COT!Q:Q,COT!$A:$A,YEAR(daily!$A582),COT!$B:$B,WEEKNUM(daily!$A582))</f>
        <v>71</v>
      </c>
      <c r="AA582">
        <f>SUMIFS(Saudi!B:B,Saudi!$A:$A,YEAR(daily!$A582))</f>
        <v>213</v>
      </c>
      <c r="AB582">
        <f>SUMIFS(Saudi!C:C,Saudi!$A:$A,YEAR(daily!$A582))</f>
        <v>255</v>
      </c>
      <c r="AC582">
        <f>SUMIFS(Saudi!F:F,Saudi!$A:$A,YEAR(daily!$A582))</f>
        <v>3215357</v>
      </c>
      <c r="AD582">
        <f>SUMIFS(Saudi!G:G,Saudi!$A:$A,YEAR(daily!$A582))</f>
        <v>26.07833760207501</v>
      </c>
      <c r="AE582">
        <f>SUMIFS(Saudi!H:H,Saudi!$A:$A,YEAR(daily!$A582))</f>
        <v>83851165.357195094</v>
      </c>
      <c r="AF582" s="5">
        <f t="shared" si="38"/>
        <v>6</v>
      </c>
      <c r="AG582" s="5">
        <f t="shared" si="39"/>
        <v>2002</v>
      </c>
    </row>
    <row r="583" spans="1:33">
      <c r="A583" s="3">
        <v>37435</v>
      </c>
      <c r="B583" s="1">
        <v>160488</v>
      </c>
      <c r="C583" s="1">
        <v>30319</v>
      </c>
      <c r="D583" s="1">
        <v>16239</v>
      </c>
      <c r="E583" s="1">
        <v>26.86</v>
      </c>
      <c r="F583" s="1">
        <v>26.45</v>
      </c>
      <c r="G583" s="1">
        <v>26.23</v>
      </c>
      <c r="H583" s="2">
        <v>48.6</v>
      </c>
      <c r="I583" s="2">
        <v>24.5</v>
      </c>
      <c r="J583" s="2">
        <v>76.400000000000006</v>
      </c>
      <c r="K583" s="2">
        <v>77.099999999999994</v>
      </c>
      <c r="L583">
        <f>SUMIFS(US!B:B,US!$D:$D,YEAR(daily!$A583),US!$E:$E,MONTH(daily!$A583))</f>
        <v>9123</v>
      </c>
      <c r="M583">
        <f>SUMIFS(US!C:C,US!$D:$D,YEAR(daily!$A583),US!$E:$E,MONTH(daily!$A583))</f>
        <v>19875</v>
      </c>
      <c r="N583">
        <f>SUMIFS(COT!E:E,COT!$A:$A,YEAR(daily!$A583),COT!$B:$B,WEEKNUM(daily!$A583))</f>
        <v>451925</v>
      </c>
      <c r="O583">
        <f>SUMIFS(COT!F:F,COT!$A:$A,YEAR(daily!$A583),COT!$B:$B,WEEKNUM(daily!$A583))</f>
        <v>44306</v>
      </c>
      <c r="P583">
        <f>SUMIFS(COT!G:G,COT!$A:$A,YEAR(daily!$A583),COT!$B:$B,WEEKNUM(daily!$A583))</f>
        <v>25417</v>
      </c>
      <c r="Q583">
        <f>SUMIFS(COT!H:H,COT!$A:$A,YEAR(daily!$A583),COT!$B:$B,WEEKNUM(daily!$A583))</f>
        <v>72300</v>
      </c>
      <c r="R583">
        <f>SUMIFS(COT!I:I,COT!$A:$A,YEAR(daily!$A583),COT!$B:$B,WEEKNUM(daily!$A583))</f>
        <v>288858</v>
      </c>
      <c r="S583">
        <f>SUMIFS(COT!J:J,COT!$A:$A,YEAR(daily!$A583),COT!$B:$B,WEEKNUM(daily!$A583))</f>
        <v>314205</v>
      </c>
      <c r="T583">
        <f>SUMIFS(COT!K:K,COT!$A:$A,YEAR(daily!$A583),COT!$B:$B,WEEKNUM(daily!$A583))</f>
        <v>46461</v>
      </c>
      <c r="U583">
        <f>SUMIFS(COT!L:L,COT!$A:$A,YEAR(daily!$A583),COT!$B:$B,WEEKNUM(daily!$A583))</f>
        <v>40003</v>
      </c>
      <c r="V583">
        <f>SUMIFS(COT!M:M,COT!$A:$A,YEAR(daily!$A583),COT!$B:$B,WEEKNUM(daily!$A583))</f>
        <v>44</v>
      </c>
      <c r="W583">
        <f>SUMIFS(COT!N:N,COT!$A:$A,YEAR(daily!$A583),COT!$B:$B,WEEKNUM(daily!$A583))</f>
        <v>26</v>
      </c>
      <c r="X583">
        <f>SUMIFS(COT!O:O,COT!$A:$A,YEAR(daily!$A583),COT!$B:$B,WEEKNUM(daily!$A583))</f>
        <v>45</v>
      </c>
      <c r="Y583">
        <f>SUMIFS(COT!P:P,COT!$A:$A,YEAR(daily!$A583),COT!$B:$B,WEEKNUM(daily!$A583))</f>
        <v>67</v>
      </c>
      <c r="Z583">
        <f>SUMIFS(COT!Q:Q,COT!$A:$A,YEAR(daily!$A583),COT!$B:$B,WEEKNUM(daily!$A583))</f>
        <v>71</v>
      </c>
      <c r="AA583">
        <f>SUMIFS(Saudi!B:B,Saudi!$A:$A,YEAR(daily!$A583))</f>
        <v>213</v>
      </c>
      <c r="AB583">
        <f>SUMIFS(Saudi!C:C,Saudi!$A:$A,YEAR(daily!$A583))</f>
        <v>255</v>
      </c>
      <c r="AC583">
        <f>SUMIFS(Saudi!F:F,Saudi!$A:$A,YEAR(daily!$A583))</f>
        <v>3215357</v>
      </c>
      <c r="AD583">
        <f>SUMIFS(Saudi!G:G,Saudi!$A:$A,YEAR(daily!$A583))</f>
        <v>26.07833760207501</v>
      </c>
      <c r="AE583">
        <f>SUMIFS(Saudi!H:H,Saudi!$A:$A,YEAR(daily!$A583))</f>
        <v>83851165.357195094</v>
      </c>
      <c r="AF583" s="5">
        <f t="shared" si="38"/>
        <v>6</v>
      </c>
      <c r="AG583" s="5">
        <f t="shared" si="39"/>
        <v>2002</v>
      </c>
    </row>
    <row r="584" spans="1:33">
      <c r="A584" s="3">
        <v>37438</v>
      </c>
      <c r="B584" s="1">
        <v>157617</v>
      </c>
      <c r="C584" s="1">
        <v>30380</v>
      </c>
      <c r="D584" s="1">
        <v>16906</v>
      </c>
      <c r="E584" s="1">
        <v>26.81</v>
      </c>
      <c r="F584" s="1">
        <v>26.48</v>
      </c>
      <c r="G584" s="1">
        <v>26.25</v>
      </c>
      <c r="H584" s="2">
        <v>48.6</v>
      </c>
      <c r="I584" s="2">
        <v>24.5</v>
      </c>
      <c r="J584" s="2">
        <v>76.400000000000006</v>
      </c>
      <c r="K584" s="2">
        <v>77.099999999999994</v>
      </c>
      <c r="L584">
        <f>SUMIFS(US!B:B,US!$D:$D,YEAR(daily!$A584),US!$E:$E,MONTH(daily!$A584))</f>
        <v>8954</v>
      </c>
      <c r="M584">
        <f>SUMIFS(US!C:C,US!$D:$D,YEAR(daily!$A584),US!$E:$E,MONTH(daily!$A584))</f>
        <v>20076</v>
      </c>
      <c r="N584">
        <f>SUMIFS(COT!E:E,COT!$A:$A,YEAR(daily!$A584),COT!$B:$B,WEEKNUM(daily!$A584))</f>
        <v>470077</v>
      </c>
      <c r="O584">
        <f>SUMIFS(COT!F:F,COT!$A:$A,YEAR(daily!$A584),COT!$B:$B,WEEKNUM(daily!$A584))</f>
        <v>48582</v>
      </c>
      <c r="P584">
        <f>SUMIFS(COT!G:G,COT!$A:$A,YEAR(daily!$A584),COT!$B:$B,WEEKNUM(daily!$A584))</f>
        <v>26441</v>
      </c>
      <c r="Q584">
        <f>SUMIFS(COT!H:H,COT!$A:$A,YEAR(daily!$A584),COT!$B:$B,WEEKNUM(daily!$A584))</f>
        <v>75189</v>
      </c>
      <c r="R584">
        <f>SUMIFS(COT!I:I,COT!$A:$A,YEAR(daily!$A584),COT!$B:$B,WEEKNUM(daily!$A584))</f>
        <v>292450</v>
      </c>
      <c r="S584">
        <f>SUMIFS(COT!J:J,COT!$A:$A,YEAR(daily!$A584),COT!$B:$B,WEEKNUM(daily!$A584))</f>
        <v>325861</v>
      </c>
      <c r="T584">
        <f>SUMIFS(COT!K:K,COT!$A:$A,YEAR(daily!$A584),COT!$B:$B,WEEKNUM(daily!$A584))</f>
        <v>53856</v>
      </c>
      <c r="U584">
        <f>SUMIFS(COT!L:L,COT!$A:$A,YEAR(daily!$A584),COT!$B:$B,WEEKNUM(daily!$A584))</f>
        <v>42586</v>
      </c>
      <c r="V584">
        <f>SUMIFS(COT!M:M,COT!$A:$A,YEAR(daily!$A584),COT!$B:$B,WEEKNUM(daily!$A584))</f>
        <v>45</v>
      </c>
      <c r="W584">
        <f>SUMIFS(COT!N:N,COT!$A:$A,YEAR(daily!$A584),COT!$B:$B,WEEKNUM(daily!$A584))</f>
        <v>29</v>
      </c>
      <c r="X584">
        <f>SUMIFS(COT!O:O,COT!$A:$A,YEAR(daily!$A584),COT!$B:$B,WEEKNUM(daily!$A584))</f>
        <v>38</v>
      </c>
      <c r="Y584">
        <f>SUMIFS(COT!P:P,COT!$A:$A,YEAR(daily!$A584),COT!$B:$B,WEEKNUM(daily!$A584))</f>
        <v>69</v>
      </c>
      <c r="Z584">
        <f>SUMIFS(COT!Q:Q,COT!$A:$A,YEAR(daily!$A584),COT!$B:$B,WEEKNUM(daily!$A584))</f>
        <v>74</v>
      </c>
      <c r="AA584">
        <f>SUMIFS(Saudi!B:B,Saudi!$A:$A,YEAR(daily!$A584))</f>
        <v>213</v>
      </c>
      <c r="AB584">
        <f>SUMIFS(Saudi!C:C,Saudi!$A:$A,YEAR(daily!$A584))</f>
        <v>255</v>
      </c>
      <c r="AC584">
        <f>SUMIFS(Saudi!F:F,Saudi!$A:$A,YEAR(daily!$A584))</f>
        <v>3215357</v>
      </c>
      <c r="AD584">
        <f>SUMIFS(Saudi!G:G,Saudi!$A:$A,YEAR(daily!$A584))</f>
        <v>26.07833760207501</v>
      </c>
      <c r="AE584">
        <f>SUMIFS(Saudi!H:H,Saudi!$A:$A,YEAR(daily!$A584))</f>
        <v>83851165.357195094</v>
      </c>
      <c r="AF584" s="5">
        <f t="shared" si="38"/>
        <v>7</v>
      </c>
      <c r="AG584" s="5">
        <f t="shared" si="39"/>
        <v>2002</v>
      </c>
    </row>
    <row r="585" spans="1:33">
      <c r="A585" s="3">
        <v>37439</v>
      </c>
      <c r="B585" s="1">
        <v>153830</v>
      </c>
      <c r="C585" s="1">
        <v>31506</v>
      </c>
      <c r="D585" s="1">
        <v>16556</v>
      </c>
      <c r="E585" s="1">
        <v>26.77</v>
      </c>
      <c r="F585" s="1">
        <v>26.42</v>
      </c>
      <c r="G585" s="1">
        <v>26.19</v>
      </c>
      <c r="H585" s="2">
        <v>48.6</v>
      </c>
      <c r="I585" s="2">
        <v>24.5</v>
      </c>
      <c r="J585" s="2">
        <v>76.400000000000006</v>
      </c>
      <c r="K585" s="2">
        <v>77.099999999999994</v>
      </c>
      <c r="L585">
        <f>SUMIFS(US!B:B,US!$D:$D,YEAR(daily!$A585),US!$E:$E,MONTH(daily!$A585))</f>
        <v>8954</v>
      </c>
      <c r="M585">
        <f>SUMIFS(US!C:C,US!$D:$D,YEAR(daily!$A585),US!$E:$E,MONTH(daily!$A585))</f>
        <v>20076</v>
      </c>
      <c r="N585">
        <f>SUMIFS(COT!E:E,COT!$A:$A,YEAR(daily!$A585),COT!$B:$B,WEEKNUM(daily!$A585))</f>
        <v>470077</v>
      </c>
      <c r="O585">
        <f>SUMIFS(COT!F:F,COT!$A:$A,YEAR(daily!$A585),COT!$B:$B,WEEKNUM(daily!$A585))</f>
        <v>48582</v>
      </c>
      <c r="P585">
        <f>SUMIFS(COT!G:G,COT!$A:$A,YEAR(daily!$A585),COT!$B:$B,WEEKNUM(daily!$A585))</f>
        <v>26441</v>
      </c>
      <c r="Q585">
        <f>SUMIFS(COT!H:H,COT!$A:$A,YEAR(daily!$A585),COT!$B:$B,WEEKNUM(daily!$A585))</f>
        <v>75189</v>
      </c>
      <c r="R585">
        <f>SUMIFS(COT!I:I,COT!$A:$A,YEAR(daily!$A585),COT!$B:$B,WEEKNUM(daily!$A585))</f>
        <v>292450</v>
      </c>
      <c r="S585">
        <f>SUMIFS(COT!J:J,COT!$A:$A,YEAR(daily!$A585),COT!$B:$B,WEEKNUM(daily!$A585))</f>
        <v>325861</v>
      </c>
      <c r="T585">
        <f>SUMIFS(COT!K:K,COT!$A:$A,YEAR(daily!$A585),COT!$B:$B,WEEKNUM(daily!$A585))</f>
        <v>53856</v>
      </c>
      <c r="U585">
        <f>SUMIFS(COT!L:L,COT!$A:$A,YEAR(daily!$A585),COT!$B:$B,WEEKNUM(daily!$A585))</f>
        <v>42586</v>
      </c>
      <c r="V585">
        <f>SUMIFS(COT!M:M,COT!$A:$A,YEAR(daily!$A585),COT!$B:$B,WEEKNUM(daily!$A585))</f>
        <v>45</v>
      </c>
      <c r="W585">
        <f>SUMIFS(COT!N:N,COT!$A:$A,YEAR(daily!$A585),COT!$B:$B,WEEKNUM(daily!$A585))</f>
        <v>29</v>
      </c>
      <c r="X585">
        <f>SUMIFS(COT!O:O,COT!$A:$A,YEAR(daily!$A585),COT!$B:$B,WEEKNUM(daily!$A585))</f>
        <v>38</v>
      </c>
      <c r="Y585">
        <f>SUMIFS(COT!P:P,COT!$A:$A,YEAR(daily!$A585),COT!$B:$B,WEEKNUM(daily!$A585))</f>
        <v>69</v>
      </c>
      <c r="Z585">
        <f>SUMIFS(COT!Q:Q,COT!$A:$A,YEAR(daily!$A585),COT!$B:$B,WEEKNUM(daily!$A585))</f>
        <v>74</v>
      </c>
      <c r="AA585">
        <f>SUMIFS(Saudi!B:B,Saudi!$A:$A,YEAR(daily!$A585))</f>
        <v>213</v>
      </c>
      <c r="AB585">
        <f>SUMIFS(Saudi!C:C,Saudi!$A:$A,YEAR(daily!$A585))</f>
        <v>255</v>
      </c>
      <c r="AC585">
        <f>SUMIFS(Saudi!F:F,Saudi!$A:$A,YEAR(daily!$A585))</f>
        <v>3215357</v>
      </c>
      <c r="AD585">
        <f>SUMIFS(Saudi!G:G,Saudi!$A:$A,YEAR(daily!$A585))</f>
        <v>26.07833760207501</v>
      </c>
      <c r="AE585">
        <f>SUMIFS(Saudi!H:H,Saudi!$A:$A,YEAR(daily!$A585))</f>
        <v>83851165.357195094</v>
      </c>
      <c r="AF585" s="5">
        <f t="shared" si="38"/>
        <v>7</v>
      </c>
      <c r="AG585" s="5">
        <f t="shared" si="39"/>
        <v>2002</v>
      </c>
    </row>
    <row r="586" spans="1:33">
      <c r="A586" s="3">
        <v>37440</v>
      </c>
      <c r="B586" s="1">
        <v>148380</v>
      </c>
      <c r="C586" s="1">
        <v>33007</v>
      </c>
      <c r="D586" s="1">
        <v>16756</v>
      </c>
      <c r="E586" s="1">
        <v>26.8</v>
      </c>
      <c r="F586" s="1">
        <v>26.42</v>
      </c>
      <c r="G586" s="1">
        <v>26.2</v>
      </c>
      <c r="H586" s="2">
        <v>48.6</v>
      </c>
      <c r="I586" s="2">
        <v>24.5</v>
      </c>
      <c r="J586" s="2">
        <v>76.400000000000006</v>
      </c>
      <c r="K586" s="2">
        <v>77.099999999999994</v>
      </c>
      <c r="L586">
        <f>SUMIFS(US!B:B,US!$D:$D,YEAR(daily!$A586),US!$E:$E,MONTH(daily!$A586))</f>
        <v>8954</v>
      </c>
      <c r="M586">
        <f>SUMIFS(US!C:C,US!$D:$D,YEAR(daily!$A586),US!$E:$E,MONTH(daily!$A586))</f>
        <v>20076</v>
      </c>
      <c r="N586">
        <f>SUMIFS(COT!E:E,COT!$A:$A,YEAR(daily!$A586),COT!$B:$B,WEEKNUM(daily!$A586))</f>
        <v>470077</v>
      </c>
      <c r="O586">
        <f>SUMIFS(COT!F:F,COT!$A:$A,YEAR(daily!$A586),COT!$B:$B,WEEKNUM(daily!$A586))</f>
        <v>48582</v>
      </c>
      <c r="P586">
        <f>SUMIFS(COT!G:G,COT!$A:$A,YEAR(daily!$A586),COT!$B:$B,WEEKNUM(daily!$A586))</f>
        <v>26441</v>
      </c>
      <c r="Q586">
        <f>SUMIFS(COT!H:H,COT!$A:$A,YEAR(daily!$A586),COT!$B:$B,WEEKNUM(daily!$A586))</f>
        <v>75189</v>
      </c>
      <c r="R586">
        <f>SUMIFS(COT!I:I,COT!$A:$A,YEAR(daily!$A586),COT!$B:$B,WEEKNUM(daily!$A586))</f>
        <v>292450</v>
      </c>
      <c r="S586">
        <f>SUMIFS(COT!J:J,COT!$A:$A,YEAR(daily!$A586),COT!$B:$B,WEEKNUM(daily!$A586))</f>
        <v>325861</v>
      </c>
      <c r="T586">
        <f>SUMIFS(COT!K:K,COT!$A:$A,YEAR(daily!$A586),COT!$B:$B,WEEKNUM(daily!$A586))</f>
        <v>53856</v>
      </c>
      <c r="U586">
        <f>SUMIFS(COT!L:L,COT!$A:$A,YEAR(daily!$A586),COT!$B:$B,WEEKNUM(daily!$A586))</f>
        <v>42586</v>
      </c>
      <c r="V586">
        <f>SUMIFS(COT!M:M,COT!$A:$A,YEAR(daily!$A586),COT!$B:$B,WEEKNUM(daily!$A586))</f>
        <v>45</v>
      </c>
      <c r="W586">
        <f>SUMIFS(COT!N:N,COT!$A:$A,YEAR(daily!$A586),COT!$B:$B,WEEKNUM(daily!$A586))</f>
        <v>29</v>
      </c>
      <c r="X586">
        <f>SUMIFS(COT!O:O,COT!$A:$A,YEAR(daily!$A586),COT!$B:$B,WEEKNUM(daily!$A586))</f>
        <v>38</v>
      </c>
      <c r="Y586">
        <f>SUMIFS(COT!P:P,COT!$A:$A,YEAR(daily!$A586),COT!$B:$B,WEEKNUM(daily!$A586))</f>
        <v>69</v>
      </c>
      <c r="Z586">
        <f>SUMIFS(COT!Q:Q,COT!$A:$A,YEAR(daily!$A586),COT!$B:$B,WEEKNUM(daily!$A586))</f>
        <v>74</v>
      </c>
      <c r="AA586">
        <f>SUMIFS(Saudi!B:B,Saudi!$A:$A,YEAR(daily!$A586))</f>
        <v>213</v>
      </c>
      <c r="AB586">
        <f>SUMIFS(Saudi!C:C,Saudi!$A:$A,YEAR(daily!$A586))</f>
        <v>255</v>
      </c>
      <c r="AC586">
        <f>SUMIFS(Saudi!F:F,Saudi!$A:$A,YEAR(daily!$A586))</f>
        <v>3215357</v>
      </c>
      <c r="AD586">
        <f>SUMIFS(Saudi!G:G,Saudi!$A:$A,YEAR(daily!$A586))</f>
        <v>26.07833760207501</v>
      </c>
      <c r="AE586">
        <f>SUMIFS(Saudi!H:H,Saudi!$A:$A,YEAR(daily!$A586))</f>
        <v>83851165.357195094</v>
      </c>
      <c r="AF586" s="5">
        <f t="shared" si="38"/>
        <v>7</v>
      </c>
      <c r="AG586" s="5">
        <f t="shared" si="39"/>
        <v>2002</v>
      </c>
    </row>
    <row r="587" spans="1:33">
      <c r="A587" s="3">
        <v>37445</v>
      </c>
      <c r="B587" s="1">
        <v>139291.66666666666</v>
      </c>
      <c r="C587" s="1">
        <v>29129.473867595818</v>
      </c>
      <c r="D587" s="1">
        <v>24747.168421052633</v>
      </c>
      <c r="E587" s="1">
        <v>26.07</v>
      </c>
      <c r="F587" s="1">
        <v>25.87</v>
      </c>
      <c r="G587" s="1">
        <v>25.69</v>
      </c>
      <c r="H587" s="2">
        <v>48.6</v>
      </c>
      <c r="I587" s="2">
        <v>24.5</v>
      </c>
      <c r="J587" s="2">
        <v>76.400000000000006</v>
      </c>
      <c r="K587" s="2">
        <v>77.099999999999994</v>
      </c>
      <c r="L587">
        <f>SUMIFS(US!B:B,US!$D:$D,YEAR(daily!$A587),US!$E:$E,MONTH(daily!$A587))</f>
        <v>8954</v>
      </c>
      <c r="M587">
        <f>SUMIFS(US!C:C,US!$D:$D,YEAR(daily!$A587),US!$E:$E,MONTH(daily!$A587))</f>
        <v>20076</v>
      </c>
      <c r="N587">
        <f>SUMIFS(COT!E:E,COT!$A:$A,YEAR(daily!$A587),COT!$B:$B,WEEKNUM(daily!$A587))</f>
        <v>452964</v>
      </c>
      <c r="O587">
        <f>SUMIFS(COT!F:F,COT!$A:$A,YEAR(daily!$A587),COT!$B:$B,WEEKNUM(daily!$A587))</f>
        <v>47049</v>
      </c>
      <c r="P587">
        <f>SUMIFS(COT!G:G,COT!$A:$A,YEAR(daily!$A587),COT!$B:$B,WEEKNUM(daily!$A587))</f>
        <v>22872</v>
      </c>
      <c r="Q587">
        <f>SUMIFS(COT!H:H,COT!$A:$A,YEAR(daily!$A587),COT!$B:$B,WEEKNUM(daily!$A587))</f>
        <v>77309</v>
      </c>
      <c r="R587">
        <f>SUMIFS(COT!I:I,COT!$A:$A,YEAR(daily!$A587),COT!$B:$B,WEEKNUM(daily!$A587))</f>
        <v>276551</v>
      </c>
      <c r="S587">
        <f>SUMIFS(COT!J:J,COT!$A:$A,YEAR(daily!$A587),COT!$B:$B,WEEKNUM(daily!$A587))</f>
        <v>305795</v>
      </c>
      <c r="T587">
        <f>SUMIFS(COT!K:K,COT!$A:$A,YEAR(daily!$A587),COT!$B:$B,WEEKNUM(daily!$A587))</f>
        <v>52055</v>
      </c>
      <c r="U587">
        <f>SUMIFS(COT!L:L,COT!$A:$A,YEAR(daily!$A587),COT!$B:$B,WEEKNUM(daily!$A587))</f>
        <v>46988</v>
      </c>
      <c r="V587">
        <f>SUMIFS(COT!M:M,COT!$A:$A,YEAR(daily!$A587),COT!$B:$B,WEEKNUM(daily!$A587))</f>
        <v>45</v>
      </c>
      <c r="W587">
        <f>SUMIFS(COT!N:N,COT!$A:$A,YEAR(daily!$A587),COT!$B:$B,WEEKNUM(daily!$A587))</f>
        <v>28</v>
      </c>
      <c r="X587">
        <f>SUMIFS(COT!O:O,COT!$A:$A,YEAR(daily!$A587),COT!$B:$B,WEEKNUM(daily!$A587))</f>
        <v>40</v>
      </c>
      <c r="Y587">
        <f>SUMIFS(COT!P:P,COT!$A:$A,YEAR(daily!$A587),COT!$B:$B,WEEKNUM(daily!$A587))</f>
        <v>66</v>
      </c>
      <c r="Z587">
        <f>SUMIFS(COT!Q:Q,COT!$A:$A,YEAR(daily!$A587),COT!$B:$B,WEEKNUM(daily!$A587))</f>
        <v>76</v>
      </c>
      <c r="AA587">
        <f>SUMIFS(Saudi!B:B,Saudi!$A:$A,YEAR(daily!$A587))</f>
        <v>213</v>
      </c>
      <c r="AB587">
        <f>SUMIFS(Saudi!C:C,Saudi!$A:$A,YEAR(daily!$A587))</f>
        <v>255</v>
      </c>
      <c r="AC587">
        <f>SUMIFS(Saudi!F:F,Saudi!$A:$A,YEAR(daily!$A587))</f>
        <v>3215357</v>
      </c>
      <c r="AD587">
        <f>SUMIFS(Saudi!G:G,Saudi!$A:$A,YEAR(daily!$A587))</f>
        <v>26.07833760207501</v>
      </c>
      <c r="AE587">
        <f>SUMIFS(Saudi!H:H,Saudi!$A:$A,YEAR(daily!$A587))</f>
        <v>83851165.357195094</v>
      </c>
      <c r="AF587" s="5">
        <f t="shared" si="38"/>
        <v>7</v>
      </c>
      <c r="AG587" s="5">
        <f t="shared" si="39"/>
        <v>2002</v>
      </c>
    </row>
    <row r="588" spans="1:33">
      <c r="A588" s="3">
        <v>37446</v>
      </c>
      <c r="B588" s="1">
        <v>137474</v>
      </c>
      <c r="C588" s="1">
        <v>32722</v>
      </c>
      <c r="D588" s="1">
        <v>16825</v>
      </c>
      <c r="E588" s="1">
        <v>26.09</v>
      </c>
      <c r="F588" s="1">
        <v>25.87</v>
      </c>
      <c r="G588" s="1">
        <v>25.68</v>
      </c>
      <c r="H588" s="2">
        <v>48.6</v>
      </c>
      <c r="I588" s="2">
        <v>24.5</v>
      </c>
      <c r="J588" s="2">
        <v>76.400000000000006</v>
      </c>
      <c r="K588" s="2">
        <v>77.099999999999994</v>
      </c>
      <c r="L588">
        <f>SUMIFS(US!B:B,US!$D:$D,YEAR(daily!$A588),US!$E:$E,MONTH(daily!$A588))</f>
        <v>8954</v>
      </c>
      <c r="M588">
        <f>SUMIFS(US!C:C,US!$D:$D,YEAR(daily!$A588),US!$E:$E,MONTH(daily!$A588))</f>
        <v>20076</v>
      </c>
      <c r="N588">
        <f>SUMIFS(COT!E:E,COT!$A:$A,YEAR(daily!$A588),COT!$B:$B,WEEKNUM(daily!$A588))</f>
        <v>452964</v>
      </c>
      <c r="O588">
        <f>SUMIFS(COT!F:F,COT!$A:$A,YEAR(daily!$A588),COT!$B:$B,WEEKNUM(daily!$A588))</f>
        <v>47049</v>
      </c>
      <c r="P588">
        <f>SUMIFS(COT!G:G,COT!$A:$A,YEAR(daily!$A588),COT!$B:$B,WEEKNUM(daily!$A588))</f>
        <v>22872</v>
      </c>
      <c r="Q588">
        <f>SUMIFS(COT!H:H,COT!$A:$A,YEAR(daily!$A588),COT!$B:$B,WEEKNUM(daily!$A588))</f>
        <v>77309</v>
      </c>
      <c r="R588">
        <f>SUMIFS(COT!I:I,COT!$A:$A,YEAR(daily!$A588),COT!$B:$B,WEEKNUM(daily!$A588))</f>
        <v>276551</v>
      </c>
      <c r="S588">
        <f>SUMIFS(COT!J:J,COT!$A:$A,YEAR(daily!$A588),COT!$B:$B,WEEKNUM(daily!$A588))</f>
        <v>305795</v>
      </c>
      <c r="T588">
        <f>SUMIFS(COT!K:K,COT!$A:$A,YEAR(daily!$A588),COT!$B:$B,WEEKNUM(daily!$A588))</f>
        <v>52055</v>
      </c>
      <c r="U588">
        <f>SUMIFS(COT!L:L,COT!$A:$A,YEAR(daily!$A588),COT!$B:$B,WEEKNUM(daily!$A588))</f>
        <v>46988</v>
      </c>
      <c r="V588">
        <f>SUMIFS(COT!M:M,COT!$A:$A,YEAR(daily!$A588),COT!$B:$B,WEEKNUM(daily!$A588))</f>
        <v>45</v>
      </c>
      <c r="W588">
        <f>SUMIFS(COT!N:N,COT!$A:$A,YEAR(daily!$A588),COT!$B:$B,WEEKNUM(daily!$A588))</f>
        <v>28</v>
      </c>
      <c r="X588">
        <f>SUMIFS(COT!O:O,COT!$A:$A,YEAR(daily!$A588),COT!$B:$B,WEEKNUM(daily!$A588))</f>
        <v>40</v>
      </c>
      <c r="Y588">
        <f>SUMIFS(COT!P:P,COT!$A:$A,YEAR(daily!$A588),COT!$B:$B,WEEKNUM(daily!$A588))</f>
        <v>66</v>
      </c>
      <c r="Z588">
        <f>SUMIFS(COT!Q:Q,COT!$A:$A,YEAR(daily!$A588),COT!$B:$B,WEEKNUM(daily!$A588))</f>
        <v>76</v>
      </c>
      <c r="AA588">
        <f>SUMIFS(Saudi!B:B,Saudi!$A:$A,YEAR(daily!$A588))</f>
        <v>213</v>
      </c>
      <c r="AB588">
        <f>SUMIFS(Saudi!C:C,Saudi!$A:$A,YEAR(daily!$A588))</f>
        <v>255</v>
      </c>
      <c r="AC588">
        <f>SUMIFS(Saudi!F:F,Saudi!$A:$A,YEAR(daily!$A588))</f>
        <v>3215357</v>
      </c>
      <c r="AD588">
        <f>SUMIFS(Saudi!G:G,Saudi!$A:$A,YEAR(daily!$A588))</f>
        <v>26.07833760207501</v>
      </c>
      <c r="AE588">
        <f>SUMIFS(Saudi!H:H,Saudi!$A:$A,YEAR(daily!$A588))</f>
        <v>83851165.357195094</v>
      </c>
      <c r="AF588" s="5">
        <f t="shared" si="38"/>
        <v>7</v>
      </c>
      <c r="AG588" s="5">
        <f t="shared" si="39"/>
        <v>2002</v>
      </c>
    </row>
    <row r="589" spans="1:33">
      <c r="A589" s="3">
        <v>37447</v>
      </c>
      <c r="B589" s="1">
        <v>121695</v>
      </c>
      <c r="C589" s="1">
        <v>33338</v>
      </c>
      <c r="D589" s="1">
        <v>17771</v>
      </c>
      <c r="E589" s="1">
        <v>26.77</v>
      </c>
      <c r="F589" s="1">
        <v>26.47</v>
      </c>
      <c r="G589" s="1">
        <v>26.25</v>
      </c>
      <c r="H589" s="2">
        <v>48.6</v>
      </c>
      <c r="I589" s="2">
        <v>24.5</v>
      </c>
      <c r="J589" s="2">
        <v>76.400000000000006</v>
      </c>
      <c r="K589" s="2">
        <v>77.099999999999994</v>
      </c>
      <c r="L589">
        <f>SUMIFS(US!B:B,US!$D:$D,YEAR(daily!$A589),US!$E:$E,MONTH(daily!$A589))</f>
        <v>8954</v>
      </c>
      <c r="M589">
        <f>SUMIFS(US!C:C,US!$D:$D,YEAR(daily!$A589),US!$E:$E,MONTH(daily!$A589))</f>
        <v>20076</v>
      </c>
      <c r="N589">
        <f>SUMIFS(COT!E:E,COT!$A:$A,YEAR(daily!$A589),COT!$B:$B,WEEKNUM(daily!$A589))</f>
        <v>452964</v>
      </c>
      <c r="O589">
        <f>SUMIFS(COT!F:F,COT!$A:$A,YEAR(daily!$A589),COT!$B:$B,WEEKNUM(daily!$A589))</f>
        <v>47049</v>
      </c>
      <c r="P589">
        <f>SUMIFS(COT!G:G,COT!$A:$A,YEAR(daily!$A589),COT!$B:$B,WEEKNUM(daily!$A589))</f>
        <v>22872</v>
      </c>
      <c r="Q589">
        <f>SUMIFS(COT!H:H,COT!$A:$A,YEAR(daily!$A589),COT!$B:$B,WEEKNUM(daily!$A589))</f>
        <v>77309</v>
      </c>
      <c r="R589">
        <f>SUMIFS(COT!I:I,COT!$A:$A,YEAR(daily!$A589),COT!$B:$B,WEEKNUM(daily!$A589))</f>
        <v>276551</v>
      </c>
      <c r="S589">
        <f>SUMIFS(COT!J:J,COT!$A:$A,YEAR(daily!$A589),COT!$B:$B,WEEKNUM(daily!$A589))</f>
        <v>305795</v>
      </c>
      <c r="T589">
        <f>SUMIFS(COT!K:K,COT!$A:$A,YEAR(daily!$A589),COT!$B:$B,WEEKNUM(daily!$A589))</f>
        <v>52055</v>
      </c>
      <c r="U589">
        <f>SUMIFS(COT!L:L,COT!$A:$A,YEAR(daily!$A589),COT!$B:$B,WEEKNUM(daily!$A589))</f>
        <v>46988</v>
      </c>
      <c r="V589">
        <f>SUMIFS(COT!M:M,COT!$A:$A,YEAR(daily!$A589),COT!$B:$B,WEEKNUM(daily!$A589))</f>
        <v>45</v>
      </c>
      <c r="W589">
        <f>SUMIFS(COT!N:N,COT!$A:$A,YEAR(daily!$A589),COT!$B:$B,WEEKNUM(daily!$A589))</f>
        <v>28</v>
      </c>
      <c r="X589">
        <f>SUMIFS(COT!O:O,COT!$A:$A,YEAR(daily!$A589),COT!$B:$B,WEEKNUM(daily!$A589))</f>
        <v>40</v>
      </c>
      <c r="Y589">
        <f>SUMIFS(COT!P:P,COT!$A:$A,YEAR(daily!$A589),COT!$B:$B,WEEKNUM(daily!$A589))</f>
        <v>66</v>
      </c>
      <c r="Z589">
        <f>SUMIFS(COT!Q:Q,COT!$A:$A,YEAR(daily!$A589),COT!$B:$B,WEEKNUM(daily!$A589))</f>
        <v>76</v>
      </c>
      <c r="AA589">
        <f>SUMIFS(Saudi!B:B,Saudi!$A:$A,YEAR(daily!$A589))</f>
        <v>213</v>
      </c>
      <c r="AB589">
        <f>SUMIFS(Saudi!C:C,Saudi!$A:$A,YEAR(daily!$A589))</f>
        <v>255</v>
      </c>
      <c r="AC589">
        <f>SUMIFS(Saudi!F:F,Saudi!$A:$A,YEAR(daily!$A589))</f>
        <v>3215357</v>
      </c>
      <c r="AD589">
        <f>SUMIFS(Saudi!G:G,Saudi!$A:$A,YEAR(daily!$A589))</f>
        <v>26.07833760207501</v>
      </c>
      <c r="AE589">
        <f>SUMIFS(Saudi!H:H,Saudi!$A:$A,YEAR(daily!$A589))</f>
        <v>83851165.357195094</v>
      </c>
      <c r="AF589" s="5">
        <f t="shared" si="38"/>
        <v>7</v>
      </c>
      <c r="AG589" s="5">
        <f t="shared" si="39"/>
        <v>2002</v>
      </c>
    </row>
    <row r="590" spans="1:33">
      <c r="A590" s="3">
        <v>37448</v>
      </c>
      <c r="B590" s="1">
        <v>113936</v>
      </c>
      <c r="C590" s="1">
        <v>35901</v>
      </c>
      <c r="D590" s="1">
        <v>17061</v>
      </c>
      <c r="E590" s="1">
        <v>26.83</v>
      </c>
      <c r="F590" s="1">
        <v>26.52</v>
      </c>
      <c r="G590" s="1">
        <v>26.29</v>
      </c>
      <c r="H590" s="2">
        <v>48.6</v>
      </c>
      <c r="I590" s="2">
        <v>24.5</v>
      </c>
      <c r="J590" s="2">
        <v>76.400000000000006</v>
      </c>
      <c r="K590" s="2">
        <v>77.099999999999994</v>
      </c>
      <c r="L590">
        <f>SUMIFS(US!B:B,US!$D:$D,YEAR(daily!$A590),US!$E:$E,MONTH(daily!$A590))</f>
        <v>8954</v>
      </c>
      <c r="M590">
        <f>SUMIFS(US!C:C,US!$D:$D,YEAR(daily!$A590),US!$E:$E,MONTH(daily!$A590))</f>
        <v>20076</v>
      </c>
      <c r="N590">
        <f>SUMIFS(COT!E:E,COT!$A:$A,YEAR(daily!$A590),COT!$B:$B,WEEKNUM(daily!$A590))</f>
        <v>452964</v>
      </c>
      <c r="O590">
        <f>SUMIFS(COT!F:F,COT!$A:$A,YEAR(daily!$A590),COT!$B:$B,WEEKNUM(daily!$A590))</f>
        <v>47049</v>
      </c>
      <c r="P590">
        <f>SUMIFS(COT!G:G,COT!$A:$A,YEAR(daily!$A590),COT!$B:$B,WEEKNUM(daily!$A590))</f>
        <v>22872</v>
      </c>
      <c r="Q590">
        <f>SUMIFS(COT!H:H,COT!$A:$A,YEAR(daily!$A590),COT!$B:$B,WEEKNUM(daily!$A590))</f>
        <v>77309</v>
      </c>
      <c r="R590">
        <f>SUMIFS(COT!I:I,COT!$A:$A,YEAR(daily!$A590),COT!$B:$B,WEEKNUM(daily!$A590))</f>
        <v>276551</v>
      </c>
      <c r="S590">
        <f>SUMIFS(COT!J:J,COT!$A:$A,YEAR(daily!$A590),COT!$B:$B,WEEKNUM(daily!$A590))</f>
        <v>305795</v>
      </c>
      <c r="T590">
        <f>SUMIFS(COT!K:K,COT!$A:$A,YEAR(daily!$A590),COT!$B:$B,WEEKNUM(daily!$A590))</f>
        <v>52055</v>
      </c>
      <c r="U590">
        <f>SUMIFS(COT!L:L,COT!$A:$A,YEAR(daily!$A590),COT!$B:$B,WEEKNUM(daily!$A590))</f>
        <v>46988</v>
      </c>
      <c r="V590">
        <f>SUMIFS(COT!M:M,COT!$A:$A,YEAR(daily!$A590),COT!$B:$B,WEEKNUM(daily!$A590))</f>
        <v>45</v>
      </c>
      <c r="W590">
        <f>SUMIFS(COT!N:N,COT!$A:$A,YEAR(daily!$A590),COT!$B:$B,WEEKNUM(daily!$A590))</f>
        <v>28</v>
      </c>
      <c r="X590">
        <f>SUMIFS(COT!O:O,COT!$A:$A,YEAR(daily!$A590),COT!$B:$B,WEEKNUM(daily!$A590))</f>
        <v>40</v>
      </c>
      <c r="Y590">
        <f>SUMIFS(COT!P:P,COT!$A:$A,YEAR(daily!$A590),COT!$B:$B,WEEKNUM(daily!$A590))</f>
        <v>66</v>
      </c>
      <c r="Z590">
        <f>SUMIFS(COT!Q:Q,COT!$A:$A,YEAR(daily!$A590),COT!$B:$B,WEEKNUM(daily!$A590))</f>
        <v>76</v>
      </c>
      <c r="AA590">
        <f>SUMIFS(Saudi!B:B,Saudi!$A:$A,YEAR(daily!$A590))</f>
        <v>213</v>
      </c>
      <c r="AB590">
        <f>SUMIFS(Saudi!C:C,Saudi!$A:$A,YEAR(daily!$A590))</f>
        <v>255</v>
      </c>
      <c r="AC590">
        <f>SUMIFS(Saudi!F:F,Saudi!$A:$A,YEAR(daily!$A590))</f>
        <v>3215357</v>
      </c>
      <c r="AD590">
        <f>SUMIFS(Saudi!G:G,Saudi!$A:$A,YEAR(daily!$A590))</f>
        <v>26.07833760207501</v>
      </c>
      <c r="AE590">
        <f>SUMIFS(Saudi!H:H,Saudi!$A:$A,YEAR(daily!$A590))</f>
        <v>83851165.357195094</v>
      </c>
      <c r="AF590" s="5">
        <f t="shared" si="38"/>
        <v>7</v>
      </c>
      <c r="AG590" s="5">
        <f t="shared" si="39"/>
        <v>2002</v>
      </c>
    </row>
    <row r="591" spans="1:33">
      <c r="A591" s="3">
        <v>37449</v>
      </c>
      <c r="B591" s="1">
        <v>105874</v>
      </c>
      <c r="C591" s="1">
        <v>37051</v>
      </c>
      <c r="D591" s="1">
        <v>16947</v>
      </c>
      <c r="E591" s="1">
        <v>27.48</v>
      </c>
      <c r="F591" s="1">
        <v>27.07</v>
      </c>
      <c r="G591" s="1">
        <v>26.78</v>
      </c>
      <c r="H591" s="2">
        <v>48.6</v>
      </c>
      <c r="I591" s="2">
        <v>24.5</v>
      </c>
      <c r="J591" s="2">
        <v>76.400000000000006</v>
      </c>
      <c r="K591" s="2">
        <v>77.099999999999994</v>
      </c>
      <c r="L591">
        <f>SUMIFS(US!B:B,US!$D:$D,YEAR(daily!$A591),US!$E:$E,MONTH(daily!$A591))</f>
        <v>8954</v>
      </c>
      <c r="M591">
        <f>SUMIFS(US!C:C,US!$D:$D,YEAR(daily!$A591),US!$E:$E,MONTH(daily!$A591))</f>
        <v>20076</v>
      </c>
      <c r="N591">
        <f>SUMIFS(COT!E:E,COT!$A:$A,YEAR(daily!$A591),COT!$B:$B,WEEKNUM(daily!$A591))</f>
        <v>452964</v>
      </c>
      <c r="O591">
        <f>SUMIFS(COT!F:F,COT!$A:$A,YEAR(daily!$A591),COT!$B:$B,WEEKNUM(daily!$A591))</f>
        <v>47049</v>
      </c>
      <c r="P591">
        <f>SUMIFS(COT!G:G,COT!$A:$A,YEAR(daily!$A591),COT!$B:$B,WEEKNUM(daily!$A591))</f>
        <v>22872</v>
      </c>
      <c r="Q591">
        <f>SUMIFS(COT!H:H,COT!$A:$A,YEAR(daily!$A591),COT!$B:$B,WEEKNUM(daily!$A591))</f>
        <v>77309</v>
      </c>
      <c r="R591">
        <f>SUMIFS(COT!I:I,COT!$A:$A,YEAR(daily!$A591),COT!$B:$B,WEEKNUM(daily!$A591))</f>
        <v>276551</v>
      </c>
      <c r="S591">
        <f>SUMIFS(COT!J:J,COT!$A:$A,YEAR(daily!$A591),COT!$B:$B,WEEKNUM(daily!$A591))</f>
        <v>305795</v>
      </c>
      <c r="T591">
        <f>SUMIFS(COT!K:K,COT!$A:$A,YEAR(daily!$A591),COT!$B:$B,WEEKNUM(daily!$A591))</f>
        <v>52055</v>
      </c>
      <c r="U591">
        <f>SUMIFS(COT!L:L,COT!$A:$A,YEAR(daily!$A591),COT!$B:$B,WEEKNUM(daily!$A591))</f>
        <v>46988</v>
      </c>
      <c r="V591">
        <f>SUMIFS(COT!M:M,COT!$A:$A,YEAR(daily!$A591),COT!$B:$B,WEEKNUM(daily!$A591))</f>
        <v>45</v>
      </c>
      <c r="W591">
        <f>SUMIFS(COT!N:N,COT!$A:$A,YEAR(daily!$A591),COT!$B:$B,WEEKNUM(daily!$A591))</f>
        <v>28</v>
      </c>
      <c r="X591">
        <f>SUMIFS(COT!O:O,COT!$A:$A,YEAR(daily!$A591),COT!$B:$B,WEEKNUM(daily!$A591))</f>
        <v>40</v>
      </c>
      <c r="Y591">
        <f>SUMIFS(COT!P:P,COT!$A:$A,YEAR(daily!$A591),COT!$B:$B,WEEKNUM(daily!$A591))</f>
        <v>66</v>
      </c>
      <c r="Z591">
        <f>SUMIFS(COT!Q:Q,COT!$A:$A,YEAR(daily!$A591),COT!$B:$B,WEEKNUM(daily!$A591))</f>
        <v>76</v>
      </c>
      <c r="AA591">
        <f>SUMIFS(Saudi!B:B,Saudi!$A:$A,YEAR(daily!$A591))</f>
        <v>213</v>
      </c>
      <c r="AB591">
        <f>SUMIFS(Saudi!C:C,Saudi!$A:$A,YEAR(daily!$A591))</f>
        <v>255</v>
      </c>
      <c r="AC591">
        <f>SUMIFS(Saudi!F:F,Saudi!$A:$A,YEAR(daily!$A591))</f>
        <v>3215357</v>
      </c>
      <c r="AD591">
        <f>SUMIFS(Saudi!G:G,Saudi!$A:$A,YEAR(daily!$A591))</f>
        <v>26.07833760207501</v>
      </c>
      <c r="AE591">
        <f>SUMIFS(Saudi!H:H,Saudi!$A:$A,YEAR(daily!$A591))</f>
        <v>83851165.357195094</v>
      </c>
      <c r="AF591" s="5">
        <f t="shared" si="38"/>
        <v>7</v>
      </c>
      <c r="AG591" s="5">
        <f t="shared" si="39"/>
        <v>2002</v>
      </c>
    </row>
    <row r="592" spans="1:33">
      <c r="A592" s="3">
        <v>37452</v>
      </c>
      <c r="B592" s="1">
        <v>94907</v>
      </c>
      <c r="C592" s="1">
        <v>38202</v>
      </c>
      <c r="D592" s="1">
        <v>17237</v>
      </c>
      <c r="E592" s="1">
        <v>27.07</v>
      </c>
      <c r="F592" s="1">
        <v>26.7</v>
      </c>
      <c r="G592" s="1">
        <v>26.44</v>
      </c>
      <c r="H592" s="2">
        <v>48.6</v>
      </c>
      <c r="I592" s="2">
        <v>24.5</v>
      </c>
      <c r="J592" s="2">
        <v>76.400000000000006</v>
      </c>
      <c r="K592" s="2">
        <v>77.099999999999994</v>
      </c>
      <c r="L592">
        <f>SUMIFS(US!B:B,US!$D:$D,YEAR(daily!$A592),US!$E:$E,MONTH(daily!$A592))</f>
        <v>8954</v>
      </c>
      <c r="M592">
        <f>SUMIFS(US!C:C,US!$D:$D,YEAR(daily!$A592),US!$E:$E,MONTH(daily!$A592))</f>
        <v>20076</v>
      </c>
      <c r="N592">
        <f>SUMIFS(COT!E:E,COT!$A:$A,YEAR(daily!$A592),COT!$B:$B,WEEKNUM(daily!$A592))</f>
        <v>486180</v>
      </c>
      <c r="O592">
        <f>SUMIFS(COT!F:F,COT!$A:$A,YEAR(daily!$A592),COT!$B:$B,WEEKNUM(daily!$A592))</f>
        <v>63894</v>
      </c>
      <c r="P592">
        <f>SUMIFS(COT!G:G,COT!$A:$A,YEAR(daily!$A592),COT!$B:$B,WEEKNUM(daily!$A592))</f>
        <v>28822</v>
      </c>
      <c r="Q592">
        <f>SUMIFS(COT!H:H,COT!$A:$A,YEAR(daily!$A592),COT!$B:$B,WEEKNUM(daily!$A592))</f>
        <v>88236</v>
      </c>
      <c r="R592">
        <f>SUMIFS(COT!I:I,COT!$A:$A,YEAR(daily!$A592),COT!$B:$B,WEEKNUM(daily!$A592))</f>
        <v>274201</v>
      </c>
      <c r="S592">
        <f>SUMIFS(COT!J:J,COT!$A:$A,YEAR(daily!$A592),COT!$B:$B,WEEKNUM(daily!$A592))</f>
        <v>324192</v>
      </c>
      <c r="T592">
        <f>SUMIFS(COT!K:K,COT!$A:$A,YEAR(daily!$A592),COT!$B:$B,WEEKNUM(daily!$A592))</f>
        <v>59849</v>
      </c>
      <c r="U592">
        <f>SUMIFS(COT!L:L,COT!$A:$A,YEAR(daily!$A592),COT!$B:$B,WEEKNUM(daily!$A592))</f>
        <v>44930</v>
      </c>
      <c r="V592">
        <f>SUMIFS(COT!M:M,COT!$A:$A,YEAR(daily!$A592),COT!$B:$B,WEEKNUM(daily!$A592))</f>
        <v>61</v>
      </c>
      <c r="W592">
        <f>SUMIFS(COT!N:N,COT!$A:$A,YEAR(daily!$A592),COT!$B:$B,WEEKNUM(daily!$A592))</f>
        <v>26</v>
      </c>
      <c r="X592">
        <f>SUMIFS(COT!O:O,COT!$A:$A,YEAR(daily!$A592),COT!$B:$B,WEEKNUM(daily!$A592))</f>
        <v>45</v>
      </c>
      <c r="Y592">
        <f>SUMIFS(COT!P:P,COT!$A:$A,YEAR(daily!$A592),COT!$B:$B,WEEKNUM(daily!$A592))</f>
        <v>70</v>
      </c>
      <c r="Z592">
        <f>SUMIFS(COT!Q:Q,COT!$A:$A,YEAR(daily!$A592),COT!$B:$B,WEEKNUM(daily!$A592))</f>
        <v>79</v>
      </c>
      <c r="AA592">
        <f>SUMIFS(Saudi!B:B,Saudi!$A:$A,YEAR(daily!$A592))</f>
        <v>213</v>
      </c>
      <c r="AB592">
        <f>SUMIFS(Saudi!C:C,Saudi!$A:$A,YEAR(daily!$A592))</f>
        <v>255</v>
      </c>
      <c r="AC592">
        <f>SUMIFS(Saudi!F:F,Saudi!$A:$A,YEAR(daily!$A592))</f>
        <v>3215357</v>
      </c>
      <c r="AD592">
        <f>SUMIFS(Saudi!G:G,Saudi!$A:$A,YEAR(daily!$A592))</f>
        <v>26.07833760207501</v>
      </c>
      <c r="AE592">
        <f>SUMIFS(Saudi!H:H,Saudi!$A:$A,YEAR(daily!$A592))</f>
        <v>83851165.357195094</v>
      </c>
      <c r="AF592" s="5">
        <f t="shared" si="38"/>
        <v>7</v>
      </c>
      <c r="AG592" s="5">
        <f t="shared" si="39"/>
        <v>2002</v>
      </c>
    </row>
    <row r="593" spans="1:33">
      <c r="A593" s="3">
        <v>37453</v>
      </c>
      <c r="B593" s="1">
        <v>87600</v>
      </c>
      <c r="C593" s="1">
        <v>40938</v>
      </c>
      <c r="D593" s="1">
        <v>18238</v>
      </c>
      <c r="E593" s="1">
        <v>27.75</v>
      </c>
      <c r="F593" s="1">
        <v>27.39</v>
      </c>
      <c r="G593" s="1">
        <v>27.11</v>
      </c>
      <c r="H593" s="2">
        <v>48.6</v>
      </c>
      <c r="I593" s="2">
        <v>24.5</v>
      </c>
      <c r="J593" s="2">
        <v>76.400000000000006</v>
      </c>
      <c r="K593" s="2">
        <v>77.099999999999994</v>
      </c>
      <c r="L593">
        <f>SUMIFS(US!B:B,US!$D:$D,YEAR(daily!$A593),US!$E:$E,MONTH(daily!$A593))</f>
        <v>8954</v>
      </c>
      <c r="M593">
        <f>SUMIFS(US!C:C,US!$D:$D,YEAR(daily!$A593),US!$E:$E,MONTH(daily!$A593))</f>
        <v>20076</v>
      </c>
      <c r="N593">
        <f>SUMIFS(COT!E:E,COT!$A:$A,YEAR(daily!$A593),COT!$B:$B,WEEKNUM(daily!$A593))</f>
        <v>486180</v>
      </c>
      <c r="O593">
        <f>SUMIFS(COT!F:F,COT!$A:$A,YEAR(daily!$A593),COT!$B:$B,WEEKNUM(daily!$A593))</f>
        <v>63894</v>
      </c>
      <c r="P593">
        <f>SUMIFS(COT!G:G,COT!$A:$A,YEAR(daily!$A593),COT!$B:$B,WEEKNUM(daily!$A593))</f>
        <v>28822</v>
      </c>
      <c r="Q593">
        <f>SUMIFS(COT!H:H,COT!$A:$A,YEAR(daily!$A593),COT!$B:$B,WEEKNUM(daily!$A593))</f>
        <v>88236</v>
      </c>
      <c r="R593">
        <f>SUMIFS(COT!I:I,COT!$A:$A,YEAR(daily!$A593),COT!$B:$B,WEEKNUM(daily!$A593))</f>
        <v>274201</v>
      </c>
      <c r="S593">
        <f>SUMIFS(COT!J:J,COT!$A:$A,YEAR(daily!$A593),COT!$B:$B,WEEKNUM(daily!$A593))</f>
        <v>324192</v>
      </c>
      <c r="T593">
        <f>SUMIFS(COT!K:K,COT!$A:$A,YEAR(daily!$A593),COT!$B:$B,WEEKNUM(daily!$A593))</f>
        <v>59849</v>
      </c>
      <c r="U593">
        <f>SUMIFS(COT!L:L,COT!$A:$A,YEAR(daily!$A593),COT!$B:$B,WEEKNUM(daily!$A593))</f>
        <v>44930</v>
      </c>
      <c r="V593">
        <f>SUMIFS(COT!M:M,COT!$A:$A,YEAR(daily!$A593),COT!$B:$B,WEEKNUM(daily!$A593))</f>
        <v>61</v>
      </c>
      <c r="W593">
        <f>SUMIFS(COT!N:N,COT!$A:$A,YEAR(daily!$A593),COT!$B:$B,WEEKNUM(daily!$A593))</f>
        <v>26</v>
      </c>
      <c r="X593">
        <f>SUMIFS(COT!O:O,COT!$A:$A,YEAR(daily!$A593),COT!$B:$B,WEEKNUM(daily!$A593))</f>
        <v>45</v>
      </c>
      <c r="Y593">
        <f>SUMIFS(COT!P:P,COT!$A:$A,YEAR(daily!$A593),COT!$B:$B,WEEKNUM(daily!$A593))</f>
        <v>70</v>
      </c>
      <c r="Z593">
        <f>SUMIFS(COT!Q:Q,COT!$A:$A,YEAR(daily!$A593),COT!$B:$B,WEEKNUM(daily!$A593))</f>
        <v>79</v>
      </c>
      <c r="AA593">
        <f>SUMIFS(Saudi!B:B,Saudi!$A:$A,YEAR(daily!$A593))</f>
        <v>213</v>
      </c>
      <c r="AB593">
        <f>SUMIFS(Saudi!C:C,Saudi!$A:$A,YEAR(daily!$A593))</f>
        <v>255</v>
      </c>
      <c r="AC593">
        <f>SUMIFS(Saudi!F:F,Saudi!$A:$A,YEAR(daily!$A593))</f>
        <v>3215357</v>
      </c>
      <c r="AD593">
        <f>SUMIFS(Saudi!G:G,Saudi!$A:$A,YEAR(daily!$A593))</f>
        <v>26.07833760207501</v>
      </c>
      <c r="AE593">
        <f>SUMIFS(Saudi!H:H,Saudi!$A:$A,YEAR(daily!$A593))</f>
        <v>83851165.357195094</v>
      </c>
      <c r="AF593" s="5">
        <f t="shared" si="38"/>
        <v>7</v>
      </c>
      <c r="AG593" s="5">
        <f t="shared" si="39"/>
        <v>2002</v>
      </c>
    </row>
    <row r="594" spans="1:33">
      <c r="A594" s="3">
        <v>37454</v>
      </c>
      <c r="B594" s="1">
        <v>78889</v>
      </c>
      <c r="C594" s="1">
        <v>47538</v>
      </c>
      <c r="D594" s="1">
        <v>19371</v>
      </c>
      <c r="E594" s="1">
        <v>27.88</v>
      </c>
      <c r="F594" s="1">
        <v>27.54</v>
      </c>
      <c r="G594" s="1">
        <v>27.22</v>
      </c>
      <c r="H594" s="2">
        <v>48.6</v>
      </c>
      <c r="I594" s="2">
        <v>24.5</v>
      </c>
      <c r="J594" s="2">
        <v>76.400000000000006</v>
      </c>
      <c r="K594" s="2">
        <v>77.099999999999994</v>
      </c>
      <c r="L594">
        <f>SUMIFS(US!B:B,US!$D:$D,YEAR(daily!$A594),US!$E:$E,MONTH(daily!$A594))</f>
        <v>8954</v>
      </c>
      <c r="M594">
        <f>SUMIFS(US!C:C,US!$D:$D,YEAR(daily!$A594),US!$E:$E,MONTH(daily!$A594))</f>
        <v>20076</v>
      </c>
      <c r="N594">
        <f>SUMIFS(COT!E:E,COT!$A:$A,YEAR(daily!$A594),COT!$B:$B,WEEKNUM(daily!$A594))</f>
        <v>486180</v>
      </c>
      <c r="O594">
        <f>SUMIFS(COT!F:F,COT!$A:$A,YEAR(daily!$A594),COT!$B:$B,WEEKNUM(daily!$A594))</f>
        <v>63894</v>
      </c>
      <c r="P594">
        <f>SUMIFS(COT!G:G,COT!$A:$A,YEAR(daily!$A594),COT!$B:$B,WEEKNUM(daily!$A594))</f>
        <v>28822</v>
      </c>
      <c r="Q594">
        <f>SUMIFS(COT!H:H,COT!$A:$A,YEAR(daily!$A594),COT!$B:$B,WEEKNUM(daily!$A594))</f>
        <v>88236</v>
      </c>
      <c r="R594">
        <f>SUMIFS(COT!I:I,COT!$A:$A,YEAR(daily!$A594),COT!$B:$B,WEEKNUM(daily!$A594))</f>
        <v>274201</v>
      </c>
      <c r="S594">
        <f>SUMIFS(COT!J:J,COT!$A:$A,YEAR(daily!$A594),COT!$B:$B,WEEKNUM(daily!$A594))</f>
        <v>324192</v>
      </c>
      <c r="T594">
        <f>SUMIFS(COT!K:K,COT!$A:$A,YEAR(daily!$A594),COT!$B:$B,WEEKNUM(daily!$A594))</f>
        <v>59849</v>
      </c>
      <c r="U594">
        <f>SUMIFS(COT!L:L,COT!$A:$A,YEAR(daily!$A594),COT!$B:$B,WEEKNUM(daily!$A594))</f>
        <v>44930</v>
      </c>
      <c r="V594">
        <f>SUMIFS(COT!M:M,COT!$A:$A,YEAR(daily!$A594),COT!$B:$B,WEEKNUM(daily!$A594))</f>
        <v>61</v>
      </c>
      <c r="W594">
        <f>SUMIFS(COT!N:N,COT!$A:$A,YEAR(daily!$A594),COT!$B:$B,WEEKNUM(daily!$A594))</f>
        <v>26</v>
      </c>
      <c r="X594">
        <f>SUMIFS(COT!O:O,COT!$A:$A,YEAR(daily!$A594),COT!$B:$B,WEEKNUM(daily!$A594))</f>
        <v>45</v>
      </c>
      <c r="Y594">
        <f>SUMIFS(COT!P:P,COT!$A:$A,YEAR(daily!$A594),COT!$B:$B,WEEKNUM(daily!$A594))</f>
        <v>70</v>
      </c>
      <c r="Z594">
        <f>SUMIFS(COT!Q:Q,COT!$A:$A,YEAR(daily!$A594),COT!$B:$B,WEEKNUM(daily!$A594))</f>
        <v>79</v>
      </c>
      <c r="AA594">
        <f>SUMIFS(Saudi!B:B,Saudi!$A:$A,YEAR(daily!$A594))</f>
        <v>213</v>
      </c>
      <c r="AB594">
        <f>SUMIFS(Saudi!C:C,Saudi!$A:$A,YEAR(daily!$A594))</f>
        <v>255</v>
      </c>
      <c r="AC594">
        <f>SUMIFS(Saudi!F:F,Saudi!$A:$A,YEAR(daily!$A594))</f>
        <v>3215357</v>
      </c>
      <c r="AD594">
        <f>SUMIFS(Saudi!G:G,Saudi!$A:$A,YEAR(daily!$A594))</f>
        <v>26.07833760207501</v>
      </c>
      <c r="AE594">
        <f>SUMIFS(Saudi!H:H,Saudi!$A:$A,YEAR(daily!$A594))</f>
        <v>83851165.357195094</v>
      </c>
      <c r="AF594" s="5">
        <f t="shared" si="38"/>
        <v>7</v>
      </c>
      <c r="AG594" s="5">
        <f t="shared" si="39"/>
        <v>2002</v>
      </c>
    </row>
    <row r="595" spans="1:33">
      <c r="A595" s="3">
        <v>37455</v>
      </c>
      <c r="B595" s="1">
        <v>57796</v>
      </c>
      <c r="C595" s="1">
        <v>51360</v>
      </c>
      <c r="D595" s="1">
        <v>19225</v>
      </c>
      <c r="E595" s="1">
        <v>27.57</v>
      </c>
      <c r="F595" s="1">
        <v>27.26</v>
      </c>
      <c r="G595" s="1">
        <v>27</v>
      </c>
      <c r="H595" s="2">
        <v>48.6</v>
      </c>
      <c r="I595" s="2">
        <v>24.5</v>
      </c>
      <c r="J595" s="2">
        <v>76.400000000000006</v>
      </c>
      <c r="K595" s="2">
        <v>77.099999999999994</v>
      </c>
      <c r="L595">
        <f>SUMIFS(US!B:B,US!$D:$D,YEAR(daily!$A595),US!$E:$E,MONTH(daily!$A595))</f>
        <v>8954</v>
      </c>
      <c r="M595">
        <f>SUMIFS(US!C:C,US!$D:$D,YEAR(daily!$A595),US!$E:$E,MONTH(daily!$A595))</f>
        <v>20076</v>
      </c>
      <c r="N595">
        <f>SUMIFS(COT!E:E,COT!$A:$A,YEAR(daily!$A595),COT!$B:$B,WEEKNUM(daily!$A595))</f>
        <v>486180</v>
      </c>
      <c r="O595">
        <f>SUMIFS(COT!F:F,COT!$A:$A,YEAR(daily!$A595),COT!$B:$B,WEEKNUM(daily!$A595))</f>
        <v>63894</v>
      </c>
      <c r="P595">
        <f>SUMIFS(COT!G:G,COT!$A:$A,YEAR(daily!$A595),COT!$B:$B,WEEKNUM(daily!$A595))</f>
        <v>28822</v>
      </c>
      <c r="Q595">
        <f>SUMIFS(COT!H:H,COT!$A:$A,YEAR(daily!$A595),COT!$B:$B,WEEKNUM(daily!$A595))</f>
        <v>88236</v>
      </c>
      <c r="R595">
        <f>SUMIFS(COT!I:I,COT!$A:$A,YEAR(daily!$A595),COT!$B:$B,WEEKNUM(daily!$A595))</f>
        <v>274201</v>
      </c>
      <c r="S595">
        <f>SUMIFS(COT!J:J,COT!$A:$A,YEAR(daily!$A595),COT!$B:$B,WEEKNUM(daily!$A595))</f>
        <v>324192</v>
      </c>
      <c r="T595">
        <f>SUMIFS(COT!K:K,COT!$A:$A,YEAR(daily!$A595),COT!$B:$B,WEEKNUM(daily!$A595))</f>
        <v>59849</v>
      </c>
      <c r="U595">
        <f>SUMIFS(COT!L:L,COT!$A:$A,YEAR(daily!$A595),COT!$B:$B,WEEKNUM(daily!$A595))</f>
        <v>44930</v>
      </c>
      <c r="V595">
        <f>SUMIFS(COT!M:M,COT!$A:$A,YEAR(daily!$A595),COT!$B:$B,WEEKNUM(daily!$A595))</f>
        <v>61</v>
      </c>
      <c r="W595">
        <f>SUMIFS(COT!N:N,COT!$A:$A,YEAR(daily!$A595),COT!$B:$B,WEEKNUM(daily!$A595))</f>
        <v>26</v>
      </c>
      <c r="X595">
        <f>SUMIFS(COT!O:O,COT!$A:$A,YEAR(daily!$A595),COT!$B:$B,WEEKNUM(daily!$A595))</f>
        <v>45</v>
      </c>
      <c r="Y595">
        <f>SUMIFS(COT!P:P,COT!$A:$A,YEAR(daily!$A595),COT!$B:$B,WEEKNUM(daily!$A595))</f>
        <v>70</v>
      </c>
      <c r="Z595">
        <f>SUMIFS(COT!Q:Q,COT!$A:$A,YEAR(daily!$A595),COT!$B:$B,WEEKNUM(daily!$A595))</f>
        <v>79</v>
      </c>
      <c r="AA595">
        <f>SUMIFS(Saudi!B:B,Saudi!$A:$A,YEAR(daily!$A595))</f>
        <v>213</v>
      </c>
      <c r="AB595">
        <f>SUMIFS(Saudi!C:C,Saudi!$A:$A,YEAR(daily!$A595))</f>
        <v>255</v>
      </c>
      <c r="AC595">
        <f>SUMIFS(Saudi!F:F,Saudi!$A:$A,YEAR(daily!$A595))</f>
        <v>3215357</v>
      </c>
      <c r="AD595">
        <f>SUMIFS(Saudi!G:G,Saudi!$A:$A,YEAR(daily!$A595))</f>
        <v>26.07833760207501</v>
      </c>
      <c r="AE595">
        <f>SUMIFS(Saudi!H:H,Saudi!$A:$A,YEAR(daily!$A595))</f>
        <v>83851165.357195094</v>
      </c>
      <c r="AF595" s="5">
        <f t="shared" si="38"/>
        <v>7</v>
      </c>
      <c r="AG595" s="5">
        <f t="shared" si="39"/>
        <v>2002</v>
      </c>
    </row>
    <row r="596" spans="1:33">
      <c r="A596" s="3">
        <v>37456</v>
      </c>
      <c r="B596" s="1">
        <v>44532</v>
      </c>
      <c r="C596" s="1">
        <v>54361</v>
      </c>
      <c r="D596" s="1">
        <v>20628</v>
      </c>
      <c r="E596" s="1">
        <v>27.83</v>
      </c>
      <c r="F596" s="1">
        <v>27.44</v>
      </c>
      <c r="G596" s="1">
        <v>27.18</v>
      </c>
      <c r="H596" s="2">
        <v>48.6</v>
      </c>
      <c r="I596" s="2">
        <v>24.5</v>
      </c>
      <c r="J596" s="2">
        <v>76.400000000000006</v>
      </c>
      <c r="K596" s="2">
        <v>77.099999999999994</v>
      </c>
      <c r="L596">
        <f>SUMIFS(US!B:B,US!$D:$D,YEAR(daily!$A596),US!$E:$E,MONTH(daily!$A596))</f>
        <v>8954</v>
      </c>
      <c r="M596">
        <f>SUMIFS(US!C:C,US!$D:$D,YEAR(daily!$A596),US!$E:$E,MONTH(daily!$A596))</f>
        <v>20076</v>
      </c>
      <c r="N596">
        <f>SUMIFS(COT!E:E,COT!$A:$A,YEAR(daily!$A596),COT!$B:$B,WEEKNUM(daily!$A596))</f>
        <v>486180</v>
      </c>
      <c r="O596">
        <f>SUMIFS(COT!F:F,COT!$A:$A,YEAR(daily!$A596),COT!$B:$B,WEEKNUM(daily!$A596))</f>
        <v>63894</v>
      </c>
      <c r="P596">
        <f>SUMIFS(COT!G:G,COT!$A:$A,YEAR(daily!$A596),COT!$B:$B,WEEKNUM(daily!$A596))</f>
        <v>28822</v>
      </c>
      <c r="Q596">
        <f>SUMIFS(COT!H:H,COT!$A:$A,YEAR(daily!$A596),COT!$B:$B,WEEKNUM(daily!$A596))</f>
        <v>88236</v>
      </c>
      <c r="R596">
        <f>SUMIFS(COT!I:I,COT!$A:$A,YEAR(daily!$A596),COT!$B:$B,WEEKNUM(daily!$A596))</f>
        <v>274201</v>
      </c>
      <c r="S596">
        <f>SUMIFS(COT!J:J,COT!$A:$A,YEAR(daily!$A596),COT!$B:$B,WEEKNUM(daily!$A596))</f>
        <v>324192</v>
      </c>
      <c r="T596">
        <f>SUMIFS(COT!K:K,COT!$A:$A,YEAR(daily!$A596),COT!$B:$B,WEEKNUM(daily!$A596))</f>
        <v>59849</v>
      </c>
      <c r="U596">
        <f>SUMIFS(COT!L:L,COT!$A:$A,YEAR(daily!$A596),COT!$B:$B,WEEKNUM(daily!$A596))</f>
        <v>44930</v>
      </c>
      <c r="V596">
        <f>SUMIFS(COT!M:M,COT!$A:$A,YEAR(daily!$A596),COT!$B:$B,WEEKNUM(daily!$A596))</f>
        <v>61</v>
      </c>
      <c r="W596">
        <f>SUMIFS(COT!N:N,COT!$A:$A,YEAR(daily!$A596),COT!$B:$B,WEEKNUM(daily!$A596))</f>
        <v>26</v>
      </c>
      <c r="X596">
        <f>SUMIFS(COT!O:O,COT!$A:$A,YEAR(daily!$A596),COT!$B:$B,WEEKNUM(daily!$A596))</f>
        <v>45</v>
      </c>
      <c r="Y596">
        <f>SUMIFS(COT!P:P,COT!$A:$A,YEAR(daily!$A596),COT!$B:$B,WEEKNUM(daily!$A596))</f>
        <v>70</v>
      </c>
      <c r="Z596">
        <f>SUMIFS(COT!Q:Q,COT!$A:$A,YEAR(daily!$A596),COT!$B:$B,WEEKNUM(daily!$A596))</f>
        <v>79</v>
      </c>
      <c r="AA596">
        <f>SUMIFS(Saudi!B:B,Saudi!$A:$A,YEAR(daily!$A596))</f>
        <v>213</v>
      </c>
      <c r="AB596">
        <f>SUMIFS(Saudi!C:C,Saudi!$A:$A,YEAR(daily!$A596))</f>
        <v>255</v>
      </c>
      <c r="AC596">
        <f>SUMIFS(Saudi!F:F,Saudi!$A:$A,YEAR(daily!$A596))</f>
        <v>3215357</v>
      </c>
      <c r="AD596">
        <f>SUMIFS(Saudi!G:G,Saudi!$A:$A,YEAR(daily!$A596))</f>
        <v>26.07833760207501</v>
      </c>
      <c r="AE596">
        <f>SUMIFS(Saudi!H:H,Saudi!$A:$A,YEAR(daily!$A596))</f>
        <v>83851165.357195094</v>
      </c>
      <c r="AF596" s="5">
        <f t="shared" si="38"/>
        <v>7</v>
      </c>
      <c r="AG596" s="5">
        <f t="shared" si="39"/>
        <v>2002</v>
      </c>
    </row>
    <row r="597" spans="1:33">
      <c r="A597" s="3">
        <v>37459</v>
      </c>
      <c r="B597" s="1">
        <v>33004</v>
      </c>
      <c r="C597" s="1">
        <v>53282</v>
      </c>
      <c r="D597" s="1">
        <v>20820</v>
      </c>
      <c r="E597" s="1">
        <v>26.6</v>
      </c>
      <c r="F597" s="1">
        <v>26.39</v>
      </c>
      <c r="G597" s="1">
        <v>26.21</v>
      </c>
      <c r="H597" s="2">
        <v>48.6</v>
      </c>
      <c r="I597" s="2">
        <v>24.5</v>
      </c>
      <c r="J597" s="2">
        <v>76.400000000000006</v>
      </c>
      <c r="K597" s="2">
        <v>77.099999999999994</v>
      </c>
      <c r="L597">
        <f>SUMIFS(US!B:B,US!$D:$D,YEAR(daily!$A597),US!$E:$E,MONTH(daily!$A597))</f>
        <v>8954</v>
      </c>
      <c r="M597">
        <f>SUMIFS(US!C:C,US!$D:$D,YEAR(daily!$A597),US!$E:$E,MONTH(daily!$A597))</f>
        <v>20076</v>
      </c>
      <c r="N597">
        <f>SUMIFS(COT!E:E,COT!$A:$A,YEAR(daily!$A597),COT!$B:$B,WEEKNUM(daily!$A597))</f>
        <v>446067</v>
      </c>
      <c r="O597">
        <f>SUMIFS(COT!F:F,COT!$A:$A,YEAR(daily!$A597),COT!$B:$B,WEEKNUM(daily!$A597))</f>
        <v>53629</v>
      </c>
      <c r="P597">
        <f>SUMIFS(COT!G:G,COT!$A:$A,YEAR(daily!$A597),COT!$B:$B,WEEKNUM(daily!$A597))</f>
        <v>31160</v>
      </c>
      <c r="Q597">
        <f>SUMIFS(COT!H:H,COT!$A:$A,YEAR(daily!$A597),COT!$B:$B,WEEKNUM(daily!$A597))</f>
        <v>81794</v>
      </c>
      <c r="R597">
        <f>SUMIFS(COT!I:I,COT!$A:$A,YEAR(daily!$A597),COT!$B:$B,WEEKNUM(daily!$A597))</f>
        <v>260560</v>
      </c>
      <c r="S597">
        <f>SUMIFS(COT!J:J,COT!$A:$A,YEAR(daily!$A597),COT!$B:$B,WEEKNUM(daily!$A597))</f>
        <v>289528</v>
      </c>
      <c r="T597">
        <f>SUMIFS(COT!K:K,COT!$A:$A,YEAR(daily!$A597),COT!$B:$B,WEEKNUM(daily!$A597))</f>
        <v>50084</v>
      </c>
      <c r="U597">
        <f>SUMIFS(COT!L:L,COT!$A:$A,YEAR(daily!$A597),COT!$B:$B,WEEKNUM(daily!$A597))</f>
        <v>43585</v>
      </c>
      <c r="V597">
        <f>SUMIFS(COT!M:M,COT!$A:$A,YEAR(daily!$A597),COT!$B:$B,WEEKNUM(daily!$A597))</f>
        <v>40</v>
      </c>
      <c r="W597">
        <f>SUMIFS(COT!N:N,COT!$A:$A,YEAR(daily!$A597),COT!$B:$B,WEEKNUM(daily!$A597))</f>
        <v>34</v>
      </c>
      <c r="X597">
        <f>SUMIFS(COT!O:O,COT!$A:$A,YEAR(daily!$A597),COT!$B:$B,WEEKNUM(daily!$A597))</f>
        <v>45</v>
      </c>
      <c r="Y597">
        <f>SUMIFS(COT!P:P,COT!$A:$A,YEAR(daily!$A597),COT!$B:$B,WEEKNUM(daily!$A597))</f>
        <v>62</v>
      </c>
      <c r="Z597">
        <f>SUMIFS(COT!Q:Q,COT!$A:$A,YEAR(daily!$A597),COT!$B:$B,WEEKNUM(daily!$A597))</f>
        <v>72</v>
      </c>
      <c r="AA597">
        <f>SUMIFS(Saudi!B:B,Saudi!$A:$A,YEAR(daily!$A597))</f>
        <v>213</v>
      </c>
      <c r="AB597">
        <f>SUMIFS(Saudi!C:C,Saudi!$A:$A,YEAR(daily!$A597))</f>
        <v>255</v>
      </c>
      <c r="AC597">
        <f>SUMIFS(Saudi!F:F,Saudi!$A:$A,YEAR(daily!$A597))</f>
        <v>3215357</v>
      </c>
      <c r="AD597">
        <f>SUMIFS(Saudi!G:G,Saudi!$A:$A,YEAR(daily!$A597))</f>
        <v>26.07833760207501</v>
      </c>
      <c r="AE597">
        <f>SUMIFS(Saudi!H:H,Saudi!$A:$A,YEAR(daily!$A597))</f>
        <v>83851165.357195094</v>
      </c>
      <c r="AF597" s="5">
        <f t="shared" si="38"/>
        <v>7</v>
      </c>
      <c r="AG597" s="5">
        <f t="shared" si="39"/>
        <v>2002</v>
      </c>
    </row>
    <row r="598" spans="1:33">
      <c r="A598" s="3">
        <v>37460</v>
      </c>
      <c r="B598" s="1">
        <v>166738</v>
      </c>
      <c r="C598" s="1">
        <v>20533</v>
      </c>
      <c r="D598" s="1">
        <v>52270</v>
      </c>
      <c r="E598" s="1">
        <v>26.31</v>
      </c>
      <c r="F598" s="1">
        <v>25.85</v>
      </c>
      <c r="G598" s="1">
        <v>25.66</v>
      </c>
      <c r="H598" s="2">
        <v>48.6</v>
      </c>
      <c r="I598" s="2">
        <v>24.5</v>
      </c>
      <c r="J598" s="2">
        <v>76.400000000000006</v>
      </c>
      <c r="K598" s="2">
        <v>77.099999999999994</v>
      </c>
      <c r="L598">
        <f>SUMIFS(US!B:B,US!$D:$D,YEAR(daily!$A598),US!$E:$E,MONTH(daily!$A598))</f>
        <v>8954</v>
      </c>
      <c r="M598">
        <f>SUMIFS(US!C:C,US!$D:$D,YEAR(daily!$A598),US!$E:$E,MONTH(daily!$A598))</f>
        <v>20076</v>
      </c>
      <c r="N598">
        <f>SUMIFS(COT!E:E,COT!$A:$A,YEAR(daily!$A598),COT!$B:$B,WEEKNUM(daily!$A598))</f>
        <v>446067</v>
      </c>
      <c r="O598">
        <f>SUMIFS(COT!F:F,COT!$A:$A,YEAR(daily!$A598),COT!$B:$B,WEEKNUM(daily!$A598))</f>
        <v>53629</v>
      </c>
      <c r="P598">
        <f>SUMIFS(COT!G:G,COT!$A:$A,YEAR(daily!$A598),COT!$B:$B,WEEKNUM(daily!$A598))</f>
        <v>31160</v>
      </c>
      <c r="Q598">
        <f>SUMIFS(COT!H:H,COT!$A:$A,YEAR(daily!$A598),COT!$B:$B,WEEKNUM(daily!$A598))</f>
        <v>81794</v>
      </c>
      <c r="R598">
        <f>SUMIFS(COT!I:I,COT!$A:$A,YEAR(daily!$A598),COT!$B:$B,WEEKNUM(daily!$A598))</f>
        <v>260560</v>
      </c>
      <c r="S598">
        <f>SUMIFS(COT!J:J,COT!$A:$A,YEAR(daily!$A598),COT!$B:$B,WEEKNUM(daily!$A598))</f>
        <v>289528</v>
      </c>
      <c r="T598">
        <f>SUMIFS(COT!K:K,COT!$A:$A,YEAR(daily!$A598),COT!$B:$B,WEEKNUM(daily!$A598))</f>
        <v>50084</v>
      </c>
      <c r="U598">
        <f>SUMIFS(COT!L:L,COT!$A:$A,YEAR(daily!$A598),COT!$B:$B,WEEKNUM(daily!$A598))</f>
        <v>43585</v>
      </c>
      <c r="V598">
        <f>SUMIFS(COT!M:M,COT!$A:$A,YEAR(daily!$A598),COT!$B:$B,WEEKNUM(daily!$A598))</f>
        <v>40</v>
      </c>
      <c r="W598">
        <f>SUMIFS(COT!N:N,COT!$A:$A,YEAR(daily!$A598),COT!$B:$B,WEEKNUM(daily!$A598))</f>
        <v>34</v>
      </c>
      <c r="X598">
        <f>SUMIFS(COT!O:O,COT!$A:$A,YEAR(daily!$A598),COT!$B:$B,WEEKNUM(daily!$A598))</f>
        <v>45</v>
      </c>
      <c r="Y598">
        <f>SUMIFS(COT!P:P,COT!$A:$A,YEAR(daily!$A598),COT!$B:$B,WEEKNUM(daily!$A598))</f>
        <v>62</v>
      </c>
      <c r="Z598">
        <f>SUMIFS(COT!Q:Q,COT!$A:$A,YEAR(daily!$A598),COT!$B:$B,WEEKNUM(daily!$A598))</f>
        <v>72</v>
      </c>
      <c r="AA598">
        <f>SUMIFS(Saudi!B:B,Saudi!$A:$A,YEAR(daily!$A598))</f>
        <v>213</v>
      </c>
      <c r="AB598">
        <f>SUMIFS(Saudi!C:C,Saudi!$A:$A,YEAR(daily!$A598))</f>
        <v>255</v>
      </c>
      <c r="AC598">
        <f>SUMIFS(Saudi!F:F,Saudi!$A:$A,YEAR(daily!$A598))</f>
        <v>3215357</v>
      </c>
      <c r="AD598">
        <f>SUMIFS(Saudi!G:G,Saudi!$A:$A,YEAR(daily!$A598))</f>
        <v>26.07833760207501</v>
      </c>
      <c r="AE598">
        <f>SUMIFS(Saudi!H:H,Saudi!$A:$A,YEAR(daily!$A598))</f>
        <v>83851165.357195094</v>
      </c>
      <c r="AF598" s="5">
        <f t="shared" si="38"/>
        <v>7</v>
      </c>
      <c r="AG598" s="5">
        <f t="shared" si="39"/>
        <v>2002</v>
      </c>
    </row>
    <row r="599" spans="1:33">
      <c r="A599" s="3">
        <v>37461</v>
      </c>
      <c r="B599" s="1">
        <v>155560</v>
      </c>
      <c r="C599" s="1">
        <v>21307</v>
      </c>
      <c r="D599" s="1">
        <v>52769</v>
      </c>
      <c r="E599" s="1">
        <v>26.87</v>
      </c>
      <c r="F599" s="1">
        <v>26.18</v>
      </c>
      <c r="G599" s="1">
        <v>25.99</v>
      </c>
      <c r="H599" s="2">
        <v>48.6</v>
      </c>
      <c r="I599" s="2">
        <v>24.5</v>
      </c>
      <c r="J599" s="2">
        <v>76.400000000000006</v>
      </c>
      <c r="K599" s="2">
        <v>77.099999999999994</v>
      </c>
      <c r="L599">
        <f>SUMIFS(US!B:B,US!$D:$D,YEAR(daily!$A599),US!$E:$E,MONTH(daily!$A599))</f>
        <v>8954</v>
      </c>
      <c r="M599">
        <f>SUMIFS(US!C:C,US!$D:$D,YEAR(daily!$A599),US!$E:$E,MONTH(daily!$A599))</f>
        <v>20076</v>
      </c>
      <c r="N599">
        <f>SUMIFS(COT!E:E,COT!$A:$A,YEAR(daily!$A599),COT!$B:$B,WEEKNUM(daily!$A599))</f>
        <v>446067</v>
      </c>
      <c r="O599">
        <f>SUMIFS(COT!F:F,COT!$A:$A,YEAR(daily!$A599),COT!$B:$B,WEEKNUM(daily!$A599))</f>
        <v>53629</v>
      </c>
      <c r="P599">
        <f>SUMIFS(COT!G:G,COT!$A:$A,YEAR(daily!$A599),COT!$B:$B,WEEKNUM(daily!$A599))</f>
        <v>31160</v>
      </c>
      <c r="Q599">
        <f>SUMIFS(COT!H:H,COT!$A:$A,YEAR(daily!$A599),COT!$B:$B,WEEKNUM(daily!$A599))</f>
        <v>81794</v>
      </c>
      <c r="R599">
        <f>SUMIFS(COT!I:I,COT!$A:$A,YEAR(daily!$A599),COT!$B:$B,WEEKNUM(daily!$A599))</f>
        <v>260560</v>
      </c>
      <c r="S599">
        <f>SUMIFS(COT!J:J,COT!$A:$A,YEAR(daily!$A599),COT!$B:$B,WEEKNUM(daily!$A599))</f>
        <v>289528</v>
      </c>
      <c r="T599">
        <f>SUMIFS(COT!K:K,COT!$A:$A,YEAR(daily!$A599),COT!$B:$B,WEEKNUM(daily!$A599))</f>
        <v>50084</v>
      </c>
      <c r="U599">
        <f>SUMIFS(COT!L:L,COT!$A:$A,YEAR(daily!$A599),COT!$B:$B,WEEKNUM(daily!$A599))</f>
        <v>43585</v>
      </c>
      <c r="V599">
        <f>SUMIFS(COT!M:M,COT!$A:$A,YEAR(daily!$A599),COT!$B:$B,WEEKNUM(daily!$A599))</f>
        <v>40</v>
      </c>
      <c r="W599">
        <f>SUMIFS(COT!N:N,COT!$A:$A,YEAR(daily!$A599),COT!$B:$B,WEEKNUM(daily!$A599))</f>
        <v>34</v>
      </c>
      <c r="X599">
        <f>SUMIFS(COT!O:O,COT!$A:$A,YEAR(daily!$A599),COT!$B:$B,WEEKNUM(daily!$A599))</f>
        <v>45</v>
      </c>
      <c r="Y599">
        <f>SUMIFS(COT!P:P,COT!$A:$A,YEAR(daily!$A599),COT!$B:$B,WEEKNUM(daily!$A599))</f>
        <v>62</v>
      </c>
      <c r="Z599">
        <f>SUMIFS(COT!Q:Q,COT!$A:$A,YEAR(daily!$A599),COT!$B:$B,WEEKNUM(daily!$A599))</f>
        <v>72</v>
      </c>
      <c r="AA599">
        <f>SUMIFS(Saudi!B:B,Saudi!$A:$A,YEAR(daily!$A599))</f>
        <v>213</v>
      </c>
      <c r="AB599">
        <f>SUMIFS(Saudi!C:C,Saudi!$A:$A,YEAR(daily!$A599))</f>
        <v>255</v>
      </c>
      <c r="AC599">
        <f>SUMIFS(Saudi!F:F,Saudi!$A:$A,YEAR(daily!$A599))</f>
        <v>3215357</v>
      </c>
      <c r="AD599">
        <f>SUMIFS(Saudi!G:G,Saudi!$A:$A,YEAR(daily!$A599))</f>
        <v>26.07833760207501</v>
      </c>
      <c r="AE599">
        <f>SUMIFS(Saudi!H:H,Saudi!$A:$A,YEAR(daily!$A599))</f>
        <v>83851165.357195094</v>
      </c>
      <c r="AF599" s="5">
        <f t="shared" si="38"/>
        <v>7</v>
      </c>
      <c r="AG599" s="5">
        <f t="shared" si="39"/>
        <v>2002</v>
      </c>
    </row>
    <row r="600" spans="1:33">
      <c r="A600" s="3">
        <v>37462</v>
      </c>
      <c r="B600" s="1">
        <v>150567</v>
      </c>
      <c r="C600" s="1">
        <v>21035</v>
      </c>
      <c r="D600" s="1">
        <v>51997</v>
      </c>
      <c r="E600" s="1">
        <v>26.77</v>
      </c>
      <c r="F600" s="1">
        <v>26.2</v>
      </c>
      <c r="G600" s="1">
        <v>26.02</v>
      </c>
      <c r="H600" s="2">
        <v>48.6</v>
      </c>
      <c r="I600" s="2">
        <v>24.5</v>
      </c>
      <c r="J600" s="2">
        <v>76.400000000000006</v>
      </c>
      <c r="K600" s="2">
        <v>77.099999999999994</v>
      </c>
      <c r="L600">
        <f>SUMIFS(US!B:B,US!$D:$D,YEAR(daily!$A600),US!$E:$E,MONTH(daily!$A600))</f>
        <v>8954</v>
      </c>
      <c r="M600">
        <f>SUMIFS(US!C:C,US!$D:$D,YEAR(daily!$A600),US!$E:$E,MONTH(daily!$A600))</f>
        <v>20076</v>
      </c>
      <c r="N600">
        <f>SUMIFS(COT!E:E,COT!$A:$A,YEAR(daily!$A600),COT!$B:$B,WEEKNUM(daily!$A600))</f>
        <v>446067</v>
      </c>
      <c r="O600">
        <f>SUMIFS(COT!F:F,COT!$A:$A,YEAR(daily!$A600),COT!$B:$B,WEEKNUM(daily!$A600))</f>
        <v>53629</v>
      </c>
      <c r="P600">
        <f>SUMIFS(COT!G:G,COT!$A:$A,YEAR(daily!$A600),COT!$B:$B,WEEKNUM(daily!$A600))</f>
        <v>31160</v>
      </c>
      <c r="Q600">
        <f>SUMIFS(COT!H:H,COT!$A:$A,YEAR(daily!$A600),COT!$B:$B,WEEKNUM(daily!$A600))</f>
        <v>81794</v>
      </c>
      <c r="R600">
        <f>SUMIFS(COT!I:I,COT!$A:$A,YEAR(daily!$A600),COT!$B:$B,WEEKNUM(daily!$A600))</f>
        <v>260560</v>
      </c>
      <c r="S600">
        <f>SUMIFS(COT!J:J,COT!$A:$A,YEAR(daily!$A600),COT!$B:$B,WEEKNUM(daily!$A600))</f>
        <v>289528</v>
      </c>
      <c r="T600">
        <f>SUMIFS(COT!K:K,COT!$A:$A,YEAR(daily!$A600),COT!$B:$B,WEEKNUM(daily!$A600))</f>
        <v>50084</v>
      </c>
      <c r="U600">
        <f>SUMIFS(COT!L:L,COT!$A:$A,YEAR(daily!$A600),COT!$B:$B,WEEKNUM(daily!$A600))</f>
        <v>43585</v>
      </c>
      <c r="V600">
        <f>SUMIFS(COT!M:M,COT!$A:$A,YEAR(daily!$A600),COT!$B:$B,WEEKNUM(daily!$A600))</f>
        <v>40</v>
      </c>
      <c r="W600">
        <f>SUMIFS(COT!N:N,COT!$A:$A,YEAR(daily!$A600),COT!$B:$B,WEEKNUM(daily!$A600))</f>
        <v>34</v>
      </c>
      <c r="X600">
        <f>SUMIFS(COT!O:O,COT!$A:$A,YEAR(daily!$A600),COT!$B:$B,WEEKNUM(daily!$A600))</f>
        <v>45</v>
      </c>
      <c r="Y600">
        <f>SUMIFS(COT!P:P,COT!$A:$A,YEAR(daily!$A600),COT!$B:$B,WEEKNUM(daily!$A600))</f>
        <v>62</v>
      </c>
      <c r="Z600">
        <f>SUMIFS(COT!Q:Q,COT!$A:$A,YEAR(daily!$A600),COT!$B:$B,WEEKNUM(daily!$A600))</f>
        <v>72</v>
      </c>
      <c r="AA600">
        <f>SUMIFS(Saudi!B:B,Saudi!$A:$A,YEAR(daily!$A600))</f>
        <v>213</v>
      </c>
      <c r="AB600">
        <f>SUMIFS(Saudi!C:C,Saudi!$A:$A,YEAR(daily!$A600))</f>
        <v>255</v>
      </c>
      <c r="AC600">
        <f>SUMIFS(Saudi!F:F,Saudi!$A:$A,YEAR(daily!$A600))</f>
        <v>3215357</v>
      </c>
      <c r="AD600">
        <f>SUMIFS(Saudi!G:G,Saudi!$A:$A,YEAR(daily!$A600))</f>
        <v>26.07833760207501</v>
      </c>
      <c r="AE600">
        <f>SUMIFS(Saudi!H:H,Saudi!$A:$A,YEAR(daily!$A600))</f>
        <v>83851165.357195094</v>
      </c>
      <c r="AF600" s="5">
        <f t="shared" si="38"/>
        <v>7</v>
      </c>
      <c r="AG600" s="5">
        <f t="shared" si="39"/>
        <v>2002</v>
      </c>
    </row>
    <row r="601" spans="1:33">
      <c r="A601" s="3">
        <v>37463</v>
      </c>
      <c r="B601" s="1">
        <v>143519</v>
      </c>
      <c r="C601" s="1">
        <v>22238</v>
      </c>
      <c r="D601" s="1">
        <v>51684</v>
      </c>
      <c r="E601" s="1">
        <v>26.54</v>
      </c>
      <c r="F601" s="1">
        <v>25.96</v>
      </c>
      <c r="G601" s="1">
        <v>25.79</v>
      </c>
      <c r="H601" s="2">
        <v>48.6</v>
      </c>
      <c r="I601" s="2">
        <v>24.5</v>
      </c>
      <c r="J601" s="2">
        <v>76.400000000000006</v>
      </c>
      <c r="K601" s="2">
        <v>77.099999999999994</v>
      </c>
      <c r="L601">
        <f>SUMIFS(US!B:B,US!$D:$D,YEAR(daily!$A601),US!$E:$E,MONTH(daily!$A601))</f>
        <v>8954</v>
      </c>
      <c r="M601">
        <f>SUMIFS(US!C:C,US!$D:$D,YEAR(daily!$A601),US!$E:$E,MONTH(daily!$A601))</f>
        <v>20076</v>
      </c>
      <c r="N601">
        <f>SUMIFS(COT!E:E,COT!$A:$A,YEAR(daily!$A601),COT!$B:$B,WEEKNUM(daily!$A601))</f>
        <v>446067</v>
      </c>
      <c r="O601">
        <f>SUMIFS(COT!F:F,COT!$A:$A,YEAR(daily!$A601),COT!$B:$B,WEEKNUM(daily!$A601))</f>
        <v>53629</v>
      </c>
      <c r="P601">
        <f>SUMIFS(COT!G:G,COT!$A:$A,YEAR(daily!$A601),COT!$B:$B,WEEKNUM(daily!$A601))</f>
        <v>31160</v>
      </c>
      <c r="Q601">
        <f>SUMIFS(COT!H:H,COT!$A:$A,YEAR(daily!$A601),COT!$B:$B,WEEKNUM(daily!$A601))</f>
        <v>81794</v>
      </c>
      <c r="R601">
        <f>SUMIFS(COT!I:I,COT!$A:$A,YEAR(daily!$A601),COT!$B:$B,WEEKNUM(daily!$A601))</f>
        <v>260560</v>
      </c>
      <c r="S601">
        <f>SUMIFS(COT!J:J,COT!$A:$A,YEAR(daily!$A601),COT!$B:$B,WEEKNUM(daily!$A601))</f>
        <v>289528</v>
      </c>
      <c r="T601">
        <f>SUMIFS(COT!K:K,COT!$A:$A,YEAR(daily!$A601),COT!$B:$B,WEEKNUM(daily!$A601))</f>
        <v>50084</v>
      </c>
      <c r="U601">
        <f>SUMIFS(COT!L:L,COT!$A:$A,YEAR(daily!$A601),COT!$B:$B,WEEKNUM(daily!$A601))</f>
        <v>43585</v>
      </c>
      <c r="V601">
        <f>SUMIFS(COT!M:M,COT!$A:$A,YEAR(daily!$A601),COT!$B:$B,WEEKNUM(daily!$A601))</f>
        <v>40</v>
      </c>
      <c r="W601">
        <f>SUMIFS(COT!N:N,COT!$A:$A,YEAR(daily!$A601),COT!$B:$B,WEEKNUM(daily!$A601))</f>
        <v>34</v>
      </c>
      <c r="X601">
        <f>SUMIFS(COT!O:O,COT!$A:$A,YEAR(daily!$A601),COT!$B:$B,WEEKNUM(daily!$A601))</f>
        <v>45</v>
      </c>
      <c r="Y601">
        <f>SUMIFS(COT!P:P,COT!$A:$A,YEAR(daily!$A601),COT!$B:$B,WEEKNUM(daily!$A601))</f>
        <v>62</v>
      </c>
      <c r="Z601">
        <f>SUMIFS(COT!Q:Q,COT!$A:$A,YEAR(daily!$A601),COT!$B:$B,WEEKNUM(daily!$A601))</f>
        <v>72</v>
      </c>
      <c r="AA601">
        <f>SUMIFS(Saudi!B:B,Saudi!$A:$A,YEAR(daily!$A601))</f>
        <v>213</v>
      </c>
      <c r="AB601">
        <f>SUMIFS(Saudi!C:C,Saudi!$A:$A,YEAR(daily!$A601))</f>
        <v>255</v>
      </c>
      <c r="AC601">
        <f>SUMIFS(Saudi!F:F,Saudi!$A:$A,YEAR(daily!$A601))</f>
        <v>3215357</v>
      </c>
      <c r="AD601">
        <f>SUMIFS(Saudi!G:G,Saudi!$A:$A,YEAR(daily!$A601))</f>
        <v>26.07833760207501</v>
      </c>
      <c r="AE601">
        <f>SUMIFS(Saudi!H:H,Saudi!$A:$A,YEAR(daily!$A601))</f>
        <v>83851165.357195094</v>
      </c>
      <c r="AF601" s="5">
        <f t="shared" si="38"/>
        <v>7</v>
      </c>
      <c r="AG601" s="5">
        <f t="shared" si="39"/>
        <v>2002</v>
      </c>
    </row>
    <row r="602" spans="1:33">
      <c r="A602" s="3">
        <v>37466</v>
      </c>
      <c r="B602" s="1">
        <v>137443</v>
      </c>
      <c r="C602" s="1">
        <v>23001</v>
      </c>
      <c r="D602" s="1">
        <v>51689</v>
      </c>
      <c r="E602" s="1">
        <v>26.55</v>
      </c>
      <c r="F602" s="1">
        <v>25.94</v>
      </c>
      <c r="G602" s="1">
        <v>25.79</v>
      </c>
      <c r="H602" s="2">
        <v>48.6</v>
      </c>
      <c r="I602" s="2">
        <v>24.5</v>
      </c>
      <c r="J602" s="2">
        <v>76.400000000000006</v>
      </c>
      <c r="K602" s="2">
        <v>77.099999999999994</v>
      </c>
      <c r="L602">
        <f>SUMIFS(US!B:B,US!$D:$D,YEAR(daily!$A602),US!$E:$E,MONTH(daily!$A602))</f>
        <v>8954</v>
      </c>
      <c r="M602">
        <f>SUMIFS(US!C:C,US!$D:$D,YEAR(daily!$A602),US!$E:$E,MONTH(daily!$A602))</f>
        <v>20076</v>
      </c>
      <c r="N602">
        <f>SUMIFS(COT!E:E,COT!$A:$A,YEAR(daily!$A602),COT!$B:$B,WEEKNUM(daily!$A602))</f>
        <v>430325</v>
      </c>
      <c r="O602">
        <f>SUMIFS(COT!F:F,COT!$A:$A,YEAR(daily!$A602),COT!$B:$B,WEEKNUM(daily!$A602))</f>
        <v>53562</v>
      </c>
      <c r="P602">
        <f>SUMIFS(COT!G:G,COT!$A:$A,YEAR(daily!$A602),COT!$B:$B,WEEKNUM(daily!$A602))</f>
        <v>27971</v>
      </c>
      <c r="Q602">
        <f>SUMIFS(COT!H:H,COT!$A:$A,YEAR(daily!$A602),COT!$B:$B,WEEKNUM(daily!$A602))</f>
        <v>75807</v>
      </c>
      <c r="R602">
        <f>SUMIFS(COT!I:I,COT!$A:$A,YEAR(daily!$A602),COT!$B:$B,WEEKNUM(daily!$A602))</f>
        <v>243698</v>
      </c>
      <c r="S602">
        <f>SUMIFS(COT!J:J,COT!$A:$A,YEAR(daily!$A602),COT!$B:$B,WEEKNUM(daily!$A602))</f>
        <v>279563</v>
      </c>
      <c r="T602">
        <f>SUMIFS(COT!K:K,COT!$A:$A,YEAR(daily!$A602),COT!$B:$B,WEEKNUM(daily!$A602))</f>
        <v>57258</v>
      </c>
      <c r="U602">
        <f>SUMIFS(COT!L:L,COT!$A:$A,YEAR(daily!$A602),COT!$B:$B,WEEKNUM(daily!$A602))</f>
        <v>46984</v>
      </c>
      <c r="V602">
        <f>SUMIFS(COT!M:M,COT!$A:$A,YEAR(daily!$A602),COT!$B:$B,WEEKNUM(daily!$A602))</f>
        <v>50</v>
      </c>
      <c r="W602">
        <f>SUMIFS(COT!N:N,COT!$A:$A,YEAR(daily!$A602),COT!$B:$B,WEEKNUM(daily!$A602))</f>
        <v>26</v>
      </c>
      <c r="X602">
        <f>SUMIFS(COT!O:O,COT!$A:$A,YEAR(daily!$A602),COT!$B:$B,WEEKNUM(daily!$A602))</f>
        <v>40</v>
      </c>
      <c r="Y602">
        <f>SUMIFS(COT!P:P,COT!$A:$A,YEAR(daily!$A602),COT!$B:$B,WEEKNUM(daily!$A602))</f>
        <v>66</v>
      </c>
      <c r="Z602">
        <f>SUMIFS(COT!Q:Q,COT!$A:$A,YEAR(daily!$A602),COT!$B:$B,WEEKNUM(daily!$A602))</f>
        <v>77</v>
      </c>
      <c r="AA602">
        <f>SUMIFS(Saudi!B:B,Saudi!$A:$A,YEAR(daily!$A602))</f>
        <v>213</v>
      </c>
      <c r="AB602">
        <f>SUMIFS(Saudi!C:C,Saudi!$A:$A,YEAR(daily!$A602))</f>
        <v>255</v>
      </c>
      <c r="AC602">
        <f>SUMIFS(Saudi!F:F,Saudi!$A:$A,YEAR(daily!$A602))</f>
        <v>3215357</v>
      </c>
      <c r="AD602">
        <f>SUMIFS(Saudi!G:G,Saudi!$A:$A,YEAR(daily!$A602))</f>
        <v>26.07833760207501</v>
      </c>
      <c r="AE602">
        <f>SUMIFS(Saudi!H:H,Saudi!$A:$A,YEAR(daily!$A602))</f>
        <v>83851165.357195094</v>
      </c>
      <c r="AF602" s="5">
        <f t="shared" si="38"/>
        <v>7</v>
      </c>
      <c r="AG602" s="5">
        <f t="shared" si="39"/>
        <v>2002</v>
      </c>
    </row>
    <row r="603" spans="1:33">
      <c r="A603" s="3">
        <v>37467</v>
      </c>
      <c r="B603" s="1">
        <v>132884</v>
      </c>
      <c r="C603" s="1">
        <v>24756</v>
      </c>
      <c r="D603" s="1">
        <v>51604</v>
      </c>
      <c r="E603" s="1">
        <v>27.36</v>
      </c>
      <c r="F603" s="1">
        <v>26.59</v>
      </c>
      <c r="G603" s="1">
        <v>26.4</v>
      </c>
      <c r="H603" s="2">
        <v>48.6</v>
      </c>
      <c r="I603" s="2">
        <v>24.5</v>
      </c>
      <c r="J603" s="2">
        <v>76.400000000000006</v>
      </c>
      <c r="K603" s="2">
        <v>77.099999999999994</v>
      </c>
      <c r="L603">
        <f>SUMIFS(US!B:B,US!$D:$D,YEAR(daily!$A603),US!$E:$E,MONTH(daily!$A603))</f>
        <v>8954</v>
      </c>
      <c r="M603">
        <f>SUMIFS(US!C:C,US!$D:$D,YEAR(daily!$A603),US!$E:$E,MONTH(daily!$A603))</f>
        <v>20076</v>
      </c>
      <c r="N603">
        <f>SUMIFS(COT!E:E,COT!$A:$A,YEAR(daily!$A603),COT!$B:$B,WEEKNUM(daily!$A603))</f>
        <v>430325</v>
      </c>
      <c r="O603">
        <f>SUMIFS(COT!F:F,COT!$A:$A,YEAR(daily!$A603),COT!$B:$B,WEEKNUM(daily!$A603))</f>
        <v>53562</v>
      </c>
      <c r="P603">
        <f>SUMIFS(COT!G:G,COT!$A:$A,YEAR(daily!$A603),COT!$B:$B,WEEKNUM(daily!$A603))</f>
        <v>27971</v>
      </c>
      <c r="Q603">
        <f>SUMIFS(COT!H:H,COT!$A:$A,YEAR(daily!$A603),COT!$B:$B,WEEKNUM(daily!$A603))</f>
        <v>75807</v>
      </c>
      <c r="R603">
        <f>SUMIFS(COT!I:I,COT!$A:$A,YEAR(daily!$A603),COT!$B:$B,WEEKNUM(daily!$A603))</f>
        <v>243698</v>
      </c>
      <c r="S603">
        <f>SUMIFS(COT!J:J,COT!$A:$A,YEAR(daily!$A603),COT!$B:$B,WEEKNUM(daily!$A603))</f>
        <v>279563</v>
      </c>
      <c r="T603">
        <f>SUMIFS(COT!K:K,COT!$A:$A,YEAR(daily!$A603),COT!$B:$B,WEEKNUM(daily!$A603))</f>
        <v>57258</v>
      </c>
      <c r="U603">
        <f>SUMIFS(COT!L:L,COT!$A:$A,YEAR(daily!$A603),COT!$B:$B,WEEKNUM(daily!$A603))</f>
        <v>46984</v>
      </c>
      <c r="V603">
        <f>SUMIFS(COT!M:M,COT!$A:$A,YEAR(daily!$A603),COT!$B:$B,WEEKNUM(daily!$A603))</f>
        <v>50</v>
      </c>
      <c r="W603">
        <f>SUMIFS(COT!N:N,COT!$A:$A,YEAR(daily!$A603),COT!$B:$B,WEEKNUM(daily!$A603))</f>
        <v>26</v>
      </c>
      <c r="X603">
        <f>SUMIFS(COT!O:O,COT!$A:$A,YEAR(daily!$A603),COT!$B:$B,WEEKNUM(daily!$A603))</f>
        <v>40</v>
      </c>
      <c r="Y603">
        <f>SUMIFS(COT!P:P,COT!$A:$A,YEAR(daily!$A603),COT!$B:$B,WEEKNUM(daily!$A603))</f>
        <v>66</v>
      </c>
      <c r="Z603">
        <f>SUMIFS(COT!Q:Q,COT!$A:$A,YEAR(daily!$A603),COT!$B:$B,WEEKNUM(daily!$A603))</f>
        <v>77</v>
      </c>
      <c r="AA603">
        <f>SUMIFS(Saudi!B:B,Saudi!$A:$A,YEAR(daily!$A603))</f>
        <v>213</v>
      </c>
      <c r="AB603">
        <f>SUMIFS(Saudi!C:C,Saudi!$A:$A,YEAR(daily!$A603))</f>
        <v>255</v>
      </c>
      <c r="AC603">
        <f>SUMIFS(Saudi!F:F,Saudi!$A:$A,YEAR(daily!$A603))</f>
        <v>3215357</v>
      </c>
      <c r="AD603">
        <f>SUMIFS(Saudi!G:G,Saudi!$A:$A,YEAR(daily!$A603))</f>
        <v>26.07833760207501</v>
      </c>
      <c r="AE603">
        <f>SUMIFS(Saudi!H:H,Saudi!$A:$A,YEAR(daily!$A603))</f>
        <v>83851165.357195094</v>
      </c>
      <c r="AF603" s="5">
        <f t="shared" si="38"/>
        <v>7</v>
      </c>
      <c r="AG603" s="5">
        <f t="shared" si="39"/>
        <v>2002</v>
      </c>
    </row>
    <row r="604" spans="1:33">
      <c r="A604" s="3">
        <v>37468</v>
      </c>
      <c r="B604" s="1">
        <v>134361</v>
      </c>
      <c r="C604" s="1">
        <v>25119</v>
      </c>
      <c r="D604" s="1">
        <v>50229</v>
      </c>
      <c r="E604" s="1">
        <v>27.02</v>
      </c>
      <c r="F604" s="1">
        <v>26.23</v>
      </c>
      <c r="G604" s="1">
        <v>26.03</v>
      </c>
      <c r="H604" s="2">
        <v>48.6</v>
      </c>
      <c r="I604" s="2">
        <v>24.5</v>
      </c>
      <c r="J604" s="2">
        <v>76.400000000000006</v>
      </c>
      <c r="K604" s="2">
        <v>77.099999999999994</v>
      </c>
      <c r="L604">
        <f>SUMIFS(US!B:B,US!$D:$D,YEAR(daily!$A604),US!$E:$E,MONTH(daily!$A604))</f>
        <v>8954</v>
      </c>
      <c r="M604">
        <f>SUMIFS(US!C:C,US!$D:$D,YEAR(daily!$A604),US!$E:$E,MONTH(daily!$A604))</f>
        <v>20076</v>
      </c>
      <c r="N604">
        <f>SUMIFS(COT!E:E,COT!$A:$A,YEAR(daily!$A604),COT!$B:$B,WEEKNUM(daily!$A604))</f>
        <v>430325</v>
      </c>
      <c r="O604">
        <f>SUMIFS(COT!F:F,COT!$A:$A,YEAR(daily!$A604),COT!$B:$B,WEEKNUM(daily!$A604))</f>
        <v>53562</v>
      </c>
      <c r="P604">
        <f>SUMIFS(COT!G:G,COT!$A:$A,YEAR(daily!$A604),COT!$B:$B,WEEKNUM(daily!$A604))</f>
        <v>27971</v>
      </c>
      <c r="Q604">
        <f>SUMIFS(COT!H:H,COT!$A:$A,YEAR(daily!$A604),COT!$B:$B,WEEKNUM(daily!$A604))</f>
        <v>75807</v>
      </c>
      <c r="R604">
        <f>SUMIFS(COT!I:I,COT!$A:$A,YEAR(daily!$A604),COT!$B:$B,WEEKNUM(daily!$A604))</f>
        <v>243698</v>
      </c>
      <c r="S604">
        <f>SUMIFS(COT!J:J,COT!$A:$A,YEAR(daily!$A604),COT!$B:$B,WEEKNUM(daily!$A604))</f>
        <v>279563</v>
      </c>
      <c r="T604">
        <f>SUMIFS(COT!K:K,COT!$A:$A,YEAR(daily!$A604),COT!$B:$B,WEEKNUM(daily!$A604))</f>
        <v>57258</v>
      </c>
      <c r="U604">
        <f>SUMIFS(COT!L:L,COT!$A:$A,YEAR(daily!$A604),COT!$B:$B,WEEKNUM(daily!$A604))</f>
        <v>46984</v>
      </c>
      <c r="V604">
        <f>SUMIFS(COT!M:M,COT!$A:$A,YEAR(daily!$A604),COT!$B:$B,WEEKNUM(daily!$A604))</f>
        <v>50</v>
      </c>
      <c r="W604">
        <f>SUMIFS(COT!N:N,COT!$A:$A,YEAR(daily!$A604),COT!$B:$B,WEEKNUM(daily!$A604))</f>
        <v>26</v>
      </c>
      <c r="X604">
        <f>SUMIFS(COT!O:O,COT!$A:$A,YEAR(daily!$A604),COT!$B:$B,WEEKNUM(daily!$A604))</f>
        <v>40</v>
      </c>
      <c r="Y604">
        <f>SUMIFS(COT!P:P,COT!$A:$A,YEAR(daily!$A604),COT!$B:$B,WEEKNUM(daily!$A604))</f>
        <v>66</v>
      </c>
      <c r="Z604">
        <f>SUMIFS(COT!Q:Q,COT!$A:$A,YEAR(daily!$A604),COT!$B:$B,WEEKNUM(daily!$A604))</f>
        <v>77</v>
      </c>
      <c r="AA604">
        <f>SUMIFS(Saudi!B:B,Saudi!$A:$A,YEAR(daily!$A604))</f>
        <v>213</v>
      </c>
      <c r="AB604">
        <f>SUMIFS(Saudi!C:C,Saudi!$A:$A,YEAR(daily!$A604))</f>
        <v>255</v>
      </c>
      <c r="AC604">
        <f>SUMIFS(Saudi!F:F,Saudi!$A:$A,YEAR(daily!$A604))</f>
        <v>3215357</v>
      </c>
      <c r="AD604">
        <f>SUMIFS(Saudi!G:G,Saudi!$A:$A,YEAR(daily!$A604))</f>
        <v>26.07833760207501</v>
      </c>
      <c r="AE604">
        <f>SUMIFS(Saudi!H:H,Saudi!$A:$A,YEAR(daily!$A604))</f>
        <v>83851165.357195094</v>
      </c>
      <c r="AF604" s="5">
        <f t="shared" si="38"/>
        <v>7</v>
      </c>
      <c r="AG604" s="5">
        <f t="shared" si="39"/>
        <v>2002</v>
      </c>
    </row>
    <row r="605" spans="1:33">
      <c r="A605" s="3">
        <v>37469</v>
      </c>
      <c r="B605" s="1">
        <v>134070</v>
      </c>
      <c r="C605" s="1">
        <v>24411</v>
      </c>
      <c r="D605" s="1">
        <v>48545</v>
      </c>
      <c r="E605" s="1">
        <v>26.47</v>
      </c>
      <c r="F605" s="1">
        <v>25.84</v>
      </c>
      <c r="G605" s="1">
        <v>25.66</v>
      </c>
      <c r="H605" s="2">
        <v>48.6</v>
      </c>
      <c r="I605" s="2">
        <v>24.5</v>
      </c>
      <c r="J605" s="2">
        <v>76.400000000000006</v>
      </c>
      <c r="K605" s="2">
        <v>77.099999999999994</v>
      </c>
      <c r="L605">
        <f>SUMIFS(US!B:B,US!$D:$D,YEAR(daily!$A605),US!$E:$E,MONTH(daily!$A605))</f>
        <v>9135</v>
      </c>
      <c r="M605">
        <f>SUMIFS(US!C:C,US!$D:$D,YEAR(daily!$A605),US!$E:$E,MONTH(daily!$A605))</f>
        <v>20221</v>
      </c>
      <c r="N605">
        <f>SUMIFS(COT!E:E,COT!$A:$A,YEAR(daily!$A605),COT!$B:$B,WEEKNUM(daily!$A605))</f>
        <v>430325</v>
      </c>
      <c r="O605">
        <f>SUMIFS(COT!F:F,COT!$A:$A,YEAR(daily!$A605),COT!$B:$B,WEEKNUM(daily!$A605))</f>
        <v>53562</v>
      </c>
      <c r="P605">
        <f>SUMIFS(COT!G:G,COT!$A:$A,YEAR(daily!$A605),COT!$B:$B,WEEKNUM(daily!$A605))</f>
        <v>27971</v>
      </c>
      <c r="Q605">
        <f>SUMIFS(COT!H:H,COT!$A:$A,YEAR(daily!$A605),COT!$B:$B,WEEKNUM(daily!$A605))</f>
        <v>75807</v>
      </c>
      <c r="R605">
        <f>SUMIFS(COT!I:I,COT!$A:$A,YEAR(daily!$A605),COT!$B:$B,WEEKNUM(daily!$A605))</f>
        <v>243698</v>
      </c>
      <c r="S605">
        <f>SUMIFS(COT!J:J,COT!$A:$A,YEAR(daily!$A605),COT!$B:$B,WEEKNUM(daily!$A605))</f>
        <v>279563</v>
      </c>
      <c r="T605">
        <f>SUMIFS(COT!K:K,COT!$A:$A,YEAR(daily!$A605),COT!$B:$B,WEEKNUM(daily!$A605))</f>
        <v>57258</v>
      </c>
      <c r="U605">
        <f>SUMIFS(COT!L:L,COT!$A:$A,YEAR(daily!$A605),COT!$B:$B,WEEKNUM(daily!$A605))</f>
        <v>46984</v>
      </c>
      <c r="V605">
        <f>SUMIFS(COT!M:M,COT!$A:$A,YEAR(daily!$A605),COT!$B:$B,WEEKNUM(daily!$A605))</f>
        <v>50</v>
      </c>
      <c r="W605">
        <f>SUMIFS(COT!N:N,COT!$A:$A,YEAR(daily!$A605),COT!$B:$B,WEEKNUM(daily!$A605))</f>
        <v>26</v>
      </c>
      <c r="X605">
        <f>SUMIFS(COT!O:O,COT!$A:$A,YEAR(daily!$A605),COT!$B:$B,WEEKNUM(daily!$A605))</f>
        <v>40</v>
      </c>
      <c r="Y605">
        <f>SUMIFS(COT!P:P,COT!$A:$A,YEAR(daily!$A605),COT!$B:$B,WEEKNUM(daily!$A605))</f>
        <v>66</v>
      </c>
      <c r="Z605">
        <f>SUMIFS(COT!Q:Q,COT!$A:$A,YEAR(daily!$A605),COT!$B:$B,WEEKNUM(daily!$A605))</f>
        <v>77</v>
      </c>
      <c r="AA605">
        <f>SUMIFS(Saudi!B:B,Saudi!$A:$A,YEAR(daily!$A605))</f>
        <v>213</v>
      </c>
      <c r="AB605">
        <f>SUMIFS(Saudi!C:C,Saudi!$A:$A,YEAR(daily!$A605))</f>
        <v>255</v>
      </c>
      <c r="AC605">
        <f>SUMIFS(Saudi!F:F,Saudi!$A:$A,YEAR(daily!$A605))</f>
        <v>3215357</v>
      </c>
      <c r="AD605">
        <f>SUMIFS(Saudi!G:G,Saudi!$A:$A,YEAR(daily!$A605))</f>
        <v>26.07833760207501</v>
      </c>
      <c r="AE605">
        <f>SUMIFS(Saudi!H:H,Saudi!$A:$A,YEAR(daily!$A605))</f>
        <v>83851165.357195094</v>
      </c>
      <c r="AF605" s="5">
        <f t="shared" si="38"/>
        <v>8</v>
      </c>
      <c r="AG605" s="5">
        <f t="shared" si="39"/>
        <v>2002</v>
      </c>
    </row>
    <row r="606" spans="1:33">
      <c r="A606" s="3">
        <v>37470</v>
      </c>
      <c r="B606" s="1">
        <v>123815</v>
      </c>
      <c r="C606" s="1">
        <v>23473</v>
      </c>
      <c r="D606" s="1">
        <v>48430</v>
      </c>
      <c r="E606" s="1">
        <v>26.84</v>
      </c>
      <c r="F606" s="1">
        <v>26.12</v>
      </c>
      <c r="G606" s="1">
        <v>25.96</v>
      </c>
      <c r="H606" s="2">
        <v>48.6</v>
      </c>
      <c r="I606" s="2">
        <v>24.5</v>
      </c>
      <c r="J606" s="2">
        <v>76.400000000000006</v>
      </c>
      <c r="K606" s="2">
        <v>77.099999999999994</v>
      </c>
      <c r="L606">
        <f>SUMIFS(US!B:B,US!$D:$D,YEAR(daily!$A606),US!$E:$E,MONTH(daily!$A606))</f>
        <v>9135</v>
      </c>
      <c r="M606">
        <f>SUMIFS(US!C:C,US!$D:$D,YEAR(daily!$A606),US!$E:$E,MONTH(daily!$A606))</f>
        <v>20221</v>
      </c>
      <c r="N606">
        <f>SUMIFS(COT!E:E,COT!$A:$A,YEAR(daily!$A606),COT!$B:$B,WEEKNUM(daily!$A606))</f>
        <v>430325</v>
      </c>
      <c r="O606">
        <f>SUMIFS(COT!F:F,COT!$A:$A,YEAR(daily!$A606),COT!$B:$B,WEEKNUM(daily!$A606))</f>
        <v>53562</v>
      </c>
      <c r="P606">
        <f>SUMIFS(COT!G:G,COT!$A:$A,YEAR(daily!$A606),COT!$B:$B,WEEKNUM(daily!$A606))</f>
        <v>27971</v>
      </c>
      <c r="Q606">
        <f>SUMIFS(COT!H:H,COT!$A:$A,YEAR(daily!$A606),COT!$B:$B,WEEKNUM(daily!$A606))</f>
        <v>75807</v>
      </c>
      <c r="R606">
        <f>SUMIFS(COT!I:I,COT!$A:$A,YEAR(daily!$A606),COT!$B:$B,WEEKNUM(daily!$A606))</f>
        <v>243698</v>
      </c>
      <c r="S606">
        <f>SUMIFS(COT!J:J,COT!$A:$A,YEAR(daily!$A606),COT!$B:$B,WEEKNUM(daily!$A606))</f>
        <v>279563</v>
      </c>
      <c r="T606">
        <f>SUMIFS(COT!K:K,COT!$A:$A,YEAR(daily!$A606),COT!$B:$B,WEEKNUM(daily!$A606))</f>
        <v>57258</v>
      </c>
      <c r="U606">
        <f>SUMIFS(COT!L:L,COT!$A:$A,YEAR(daily!$A606),COT!$B:$B,WEEKNUM(daily!$A606))</f>
        <v>46984</v>
      </c>
      <c r="V606">
        <f>SUMIFS(COT!M:M,COT!$A:$A,YEAR(daily!$A606),COT!$B:$B,WEEKNUM(daily!$A606))</f>
        <v>50</v>
      </c>
      <c r="W606">
        <f>SUMIFS(COT!N:N,COT!$A:$A,YEAR(daily!$A606),COT!$B:$B,WEEKNUM(daily!$A606))</f>
        <v>26</v>
      </c>
      <c r="X606">
        <f>SUMIFS(COT!O:O,COT!$A:$A,YEAR(daily!$A606),COT!$B:$B,WEEKNUM(daily!$A606))</f>
        <v>40</v>
      </c>
      <c r="Y606">
        <f>SUMIFS(COT!P:P,COT!$A:$A,YEAR(daily!$A606),COT!$B:$B,WEEKNUM(daily!$A606))</f>
        <v>66</v>
      </c>
      <c r="Z606">
        <f>SUMIFS(COT!Q:Q,COT!$A:$A,YEAR(daily!$A606),COT!$B:$B,WEEKNUM(daily!$A606))</f>
        <v>77</v>
      </c>
      <c r="AA606">
        <f>SUMIFS(Saudi!B:B,Saudi!$A:$A,YEAR(daily!$A606))</f>
        <v>213</v>
      </c>
      <c r="AB606">
        <f>SUMIFS(Saudi!C:C,Saudi!$A:$A,YEAR(daily!$A606))</f>
        <v>255</v>
      </c>
      <c r="AC606">
        <f>SUMIFS(Saudi!F:F,Saudi!$A:$A,YEAR(daily!$A606))</f>
        <v>3215357</v>
      </c>
      <c r="AD606">
        <f>SUMIFS(Saudi!G:G,Saudi!$A:$A,YEAR(daily!$A606))</f>
        <v>26.07833760207501</v>
      </c>
      <c r="AE606">
        <f>SUMIFS(Saudi!H:H,Saudi!$A:$A,YEAR(daily!$A606))</f>
        <v>83851165.357195094</v>
      </c>
      <c r="AF606" s="5">
        <f t="shared" si="38"/>
        <v>8</v>
      </c>
      <c r="AG606" s="5">
        <f t="shared" si="39"/>
        <v>2002</v>
      </c>
    </row>
    <row r="607" spans="1:33">
      <c r="A607" s="3">
        <v>37473</v>
      </c>
      <c r="B607" s="1">
        <v>118813</v>
      </c>
      <c r="C607" s="1">
        <v>23368</v>
      </c>
      <c r="D607" s="1">
        <v>48912</v>
      </c>
      <c r="E607" s="1">
        <v>26.58</v>
      </c>
      <c r="F607" s="1">
        <v>25.81</v>
      </c>
      <c r="G607" s="1">
        <v>25.67</v>
      </c>
      <c r="H607" s="2">
        <v>48.6</v>
      </c>
      <c r="I607" s="2">
        <v>24.5</v>
      </c>
      <c r="J607" s="2">
        <v>76.400000000000006</v>
      </c>
      <c r="K607" s="2">
        <v>77.099999999999994</v>
      </c>
      <c r="L607">
        <f>SUMIFS(US!B:B,US!$D:$D,YEAR(daily!$A607),US!$E:$E,MONTH(daily!$A607))</f>
        <v>9135</v>
      </c>
      <c r="M607">
        <f>SUMIFS(US!C:C,US!$D:$D,YEAR(daily!$A607),US!$E:$E,MONTH(daily!$A607))</f>
        <v>20221</v>
      </c>
      <c r="N607">
        <f>SUMIFS(COT!E:E,COT!$A:$A,YEAR(daily!$A607),COT!$B:$B,WEEKNUM(daily!$A607))</f>
        <v>420657</v>
      </c>
      <c r="O607">
        <f>SUMIFS(COT!F:F,COT!$A:$A,YEAR(daily!$A607),COT!$B:$B,WEEKNUM(daily!$A607))</f>
        <v>43900</v>
      </c>
      <c r="P607">
        <f>SUMIFS(COT!G:G,COT!$A:$A,YEAR(daily!$A607),COT!$B:$B,WEEKNUM(daily!$A607))</f>
        <v>32910</v>
      </c>
      <c r="Q607">
        <f>SUMIFS(COT!H:H,COT!$A:$A,YEAR(daily!$A607),COT!$B:$B,WEEKNUM(daily!$A607))</f>
        <v>73891</v>
      </c>
      <c r="R607">
        <f>SUMIFS(COT!I:I,COT!$A:$A,YEAR(daily!$A607),COT!$B:$B,WEEKNUM(daily!$A607))</f>
        <v>248215</v>
      </c>
      <c r="S607">
        <f>SUMIFS(COT!J:J,COT!$A:$A,YEAR(daily!$A607),COT!$B:$B,WEEKNUM(daily!$A607))</f>
        <v>265921</v>
      </c>
      <c r="T607">
        <f>SUMIFS(COT!K:K,COT!$A:$A,YEAR(daily!$A607),COT!$B:$B,WEEKNUM(daily!$A607))</f>
        <v>54651</v>
      </c>
      <c r="U607">
        <f>SUMIFS(COT!L:L,COT!$A:$A,YEAR(daily!$A607),COT!$B:$B,WEEKNUM(daily!$A607))</f>
        <v>47935</v>
      </c>
      <c r="V607">
        <f>SUMIFS(COT!M:M,COT!$A:$A,YEAR(daily!$A607),COT!$B:$B,WEEKNUM(daily!$A607))</f>
        <v>37</v>
      </c>
      <c r="W607">
        <f>SUMIFS(COT!N:N,COT!$A:$A,YEAR(daily!$A607),COT!$B:$B,WEEKNUM(daily!$A607))</f>
        <v>33</v>
      </c>
      <c r="X607">
        <f>SUMIFS(COT!O:O,COT!$A:$A,YEAR(daily!$A607),COT!$B:$B,WEEKNUM(daily!$A607))</f>
        <v>40</v>
      </c>
      <c r="Y607">
        <f>SUMIFS(COT!P:P,COT!$A:$A,YEAR(daily!$A607),COT!$B:$B,WEEKNUM(daily!$A607))</f>
        <v>64</v>
      </c>
      <c r="Z607">
        <f>SUMIFS(COT!Q:Q,COT!$A:$A,YEAR(daily!$A607),COT!$B:$B,WEEKNUM(daily!$A607))</f>
        <v>74</v>
      </c>
      <c r="AA607">
        <f>SUMIFS(Saudi!B:B,Saudi!$A:$A,YEAR(daily!$A607))</f>
        <v>213</v>
      </c>
      <c r="AB607">
        <f>SUMIFS(Saudi!C:C,Saudi!$A:$A,YEAR(daily!$A607))</f>
        <v>255</v>
      </c>
      <c r="AC607">
        <f>SUMIFS(Saudi!F:F,Saudi!$A:$A,YEAR(daily!$A607))</f>
        <v>3215357</v>
      </c>
      <c r="AD607">
        <f>SUMIFS(Saudi!G:G,Saudi!$A:$A,YEAR(daily!$A607))</f>
        <v>26.07833760207501</v>
      </c>
      <c r="AE607">
        <f>SUMIFS(Saudi!H:H,Saudi!$A:$A,YEAR(daily!$A607))</f>
        <v>83851165.357195094</v>
      </c>
      <c r="AF607" s="5">
        <f t="shared" si="38"/>
        <v>8</v>
      </c>
      <c r="AG607" s="5">
        <f t="shared" si="39"/>
        <v>2002</v>
      </c>
    </row>
    <row r="608" spans="1:33">
      <c r="A608" s="3">
        <v>37474</v>
      </c>
      <c r="B608" s="1">
        <v>113568</v>
      </c>
      <c r="C608" s="1">
        <v>23777</v>
      </c>
      <c r="D608" s="1">
        <v>48114</v>
      </c>
      <c r="E608" s="1">
        <v>27.17</v>
      </c>
      <c r="F608" s="1">
        <v>26.34</v>
      </c>
      <c r="G608" s="1">
        <v>26.17</v>
      </c>
      <c r="H608" s="2">
        <v>48.6</v>
      </c>
      <c r="I608" s="2">
        <v>24.5</v>
      </c>
      <c r="J608" s="2">
        <v>76.400000000000006</v>
      </c>
      <c r="K608" s="2">
        <v>77.099999999999994</v>
      </c>
      <c r="L608">
        <f>SUMIFS(US!B:B,US!$D:$D,YEAR(daily!$A608),US!$E:$E,MONTH(daily!$A608))</f>
        <v>9135</v>
      </c>
      <c r="M608">
        <f>SUMIFS(US!C:C,US!$D:$D,YEAR(daily!$A608),US!$E:$E,MONTH(daily!$A608))</f>
        <v>20221</v>
      </c>
      <c r="N608">
        <f>SUMIFS(COT!E:E,COT!$A:$A,YEAR(daily!$A608),COT!$B:$B,WEEKNUM(daily!$A608))</f>
        <v>420657</v>
      </c>
      <c r="O608">
        <f>SUMIFS(COT!F:F,COT!$A:$A,YEAR(daily!$A608),COT!$B:$B,WEEKNUM(daily!$A608))</f>
        <v>43900</v>
      </c>
      <c r="P608">
        <f>SUMIFS(COT!G:G,COT!$A:$A,YEAR(daily!$A608),COT!$B:$B,WEEKNUM(daily!$A608))</f>
        <v>32910</v>
      </c>
      <c r="Q608">
        <f>SUMIFS(COT!H:H,COT!$A:$A,YEAR(daily!$A608),COT!$B:$B,WEEKNUM(daily!$A608))</f>
        <v>73891</v>
      </c>
      <c r="R608">
        <f>SUMIFS(COT!I:I,COT!$A:$A,YEAR(daily!$A608),COT!$B:$B,WEEKNUM(daily!$A608))</f>
        <v>248215</v>
      </c>
      <c r="S608">
        <f>SUMIFS(COT!J:J,COT!$A:$A,YEAR(daily!$A608),COT!$B:$B,WEEKNUM(daily!$A608))</f>
        <v>265921</v>
      </c>
      <c r="T608">
        <f>SUMIFS(COT!K:K,COT!$A:$A,YEAR(daily!$A608),COT!$B:$B,WEEKNUM(daily!$A608))</f>
        <v>54651</v>
      </c>
      <c r="U608">
        <f>SUMIFS(COT!L:L,COT!$A:$A,YEAR(daily!$A608),COT!$B:$B,WEEKNUM(daily!$A608))</f>
        <v>47935</v>
      </c>
      <c r="V608">
        <f>SUMIFS(COT!M:M,COT!$A:$A,YEAR(daily!$A608),COT!$B:$B,WEEKNUM(daily!$A608))</f>
        <v>37</v>
      </c>
      <c r="W608">
        <f>SUMIFS(COT!N:N,COT!$A:$A,YEAR(daily!$A608),COT!$B:$B,WEEKNUM(daily!$A608))</f>
        <v>33</v>
      </c>
      <c r="X608">
        <f>SUMIFS(COT!O:O,COT!$A:$A,YEAR(daily!$A608),COT!$B:$B,WEEKNUM(daily!$A608))</f>
        <v>40</v>
      </c>
      <c r="Y608">
        <f>SUMIFS(COT!P:P,COT!$A:$A,YEAR(daily!$A608),COT!$B:$B,WEEKNUM(daily!$A608))</f>
        <v>64</v>
      </c>
      <c r="Z608">
        <f>SUMIFS(COT!Q:Q,COT!$A:$A,YEAR(daily!$A608),COT!$B:$B,WEEKNUM(daily!$A608))</f>
        <v>74</v>
      </c>
      <c r="AA608">
        <f>SUMIFS(Saudi!B:B,Saudi!$A:$A,YEAR(daily!$A608))</f>
        <v>213</v>
      </c>
      <c r="AB608">
        <f>SUMIFS(Saudi!C:C,Saudi!$A:$A,YEAR(daily!$A608))</f>
        <v>255</v>
      </c>
      <c r="AC608">
        <f>SUMIFS(Saudi!F:F,Saudi!$A:$A,YEAR(daily!$A608))</f>
        <v>3215357</v>
      </c>
      <c r="AD608">
        <f>SUMIFS(Saudi!G:G,Saudi!$A:$A,YEAR(daily!$A608))</f>
        <v>26.07833760207501</v>
      </c>
      <c r="AE608">
        <f>SUMIFS(Saudi!H:H,Saudi!$A:$A,YEAR(daily!$A608))</f>
        <v>83851165.357195094</v>
      </c>
      <c r="AF608" s="5">
        <f t="shared" si="38"/>
        <v>8</v>
      </c>
      <c r="AG608" s="5">
        <f t="shared" si="39"/>
        <v>2002</v>
      </c>
    </row>
    <row r="609" spans="1:33">
      <c r="A609" s="3">
        <v>37475</v>
      </c>
      <c r="B609" s="1">
        <v>114813</v>
      </c>
      <c r="C609" s="1">
        <v>22950</v>
      </c>
      <c r="D609" s="1">
        <v>49621</v>
      </c>
      <c r="E609" s="1">
        <v>26.5</v>
      </c>
      <c r="F609" s="1">
        <v>25.82</v>
      </c>
      <c r="G609" s="1">
        <v>25.67</v>
      </c>
      <c r="H609" s="2">
        <v>48.6</v>
      </c>
      <c r="I609" s="2">
        <v>24.5</v>
      </c>
      <c r="J609" s="2">
        <v>76.400000000000006</v>
      </c>
      <c r="K609" s="2">
        <v>77.099999999999994</v>
      </c>
      <c r="L609">
        <f>SUMIFS(US!B:B,US!$D:$D,YEAR(daily!$A609),US!$E:$E,MONTH(daily!$A609))</f>
        <v>9135</v>
      </c>
      <c r="M609">
        <f>SUMIFS(US!C:C,US!$D:$D,YEAR(daily!$A609),US!$E:$E,MONTH(daily!$A609))</f>
        <v>20221</v>
      </c>
      <c r="N609">
        <f>SUMIFS(COT!E:E,COT!$A:$A,YEAR(daily!$A609),COT!$B:$B,WEEKNUM(daily!$A609))</f>
        <v>420657</v>
      </c>
      <c r="O609">
        <f>SUMIFS(COT!F:F,COT!$A:$A,YEAR(daily!$A609),COT!$B:$B,WEEKNUM(daily!$A609))</f>
        <v>43900</v>
      </c>
      <c r="P609">
        <f>SUMIFS(COT!G:G,COT!$A:$A,YEAR(daily!$A609),COT!$B:$B,WEEKNUM(daily!$A609))</f>
        <v>32910</v>
      </c>
      <c r="Q609">
        <f>SUMIFS(COT!H:H,COT!$A:$A,YEAR(daily!$A609),COT!$B:$B,WEEKNUM(daily!$A609))</f>
        <v>73891</v>
      </c>
      <c r="R609">
        <f>SUMIFS(COT!I:I,COT!$A:$A,YEAR(daily!$A609),COT!$B:$B,WEEKNUM(daily!$A609))</f>
        <v>248215</v>
      </c>
      <c r="S609">
        <f>SUMIFS(COT!J:J,COT!$A:$A,YEAR(daily!$A609),COT!$B:$B,WEEKNUM(daily!$A609))</f>
        <v>265921</v>
      </c>
      <c r="T609">
        <f>SUMIFS(COT!K:K,COT!$A:$A,YEAR(daily!$A609),COT!$B:$B,WEEKNUM(daily!$A609))</f>
        <v>54651</v>
      </c>
      <c r="U609">
        <f>SUMIFS(COT!L:L,COT!$A:$A,YEAR(daily!$A609),COT!$B:$B,WEEKNUM(daily!$A609))</f>
        <v>47935</v>
      </c>
      <c r="V609">
        <f>SUMIFS(COT!M:M,COT!$A:$A,YEAR(daily!$A609),COT!$B:$B,WEEKNUM(daily!$A609))</f>
        <v>37</v>
      </c>
      <c r="W609">
        <f>SUMIFS(COT!N:N,COT!$A:$A,YEAR(daily!$A609),COT!$B:$B,WEEKNUM(daily!$A609))</f>
        <v>33</v>
      </c>
      <c r="X609">
        <f>SUMIFS(COT!O:O,COT!$A:$A,YEAR(daily!$A609),COT!$B:$B,WEEKNUM(daily!$A609))</f>
        <v>40</v>
      </c>
      <c r="Y609">
        <f>SUMIFS(COT!P:P,COT!$A:$A,YEAR(daily!$A609),COT!$B:$B,WEEKNUM(daily!$A609))</f>
        <v>64</v>
      </c>
      <c r="Z609">
        <f>SUMIFS(COT!Q:Q,COT!$A:$A,YEAR(daily!$A609),COT!$B:$B,WEEKNUM(daily!$A609))</f>
        <v>74</v>
      </c>
      <c r="AA609">
        <f>SUMIFS(Saudi!B:B,Saudi!$A:$A,YEAR(daily!$A609))</f>
        <v>213</v>
      </c>
      <c r="AB609">
        <f>SUMIFS(Saudi!C:C,Saudi!$A:$A,YEAR(daily!$A609))</f>
        <v>255</v>
      </c>
      <c r="AC609">
        <f>SUMIFS(Saudi!F:F,Saudi!$A:$A,YEAR(daily!$A609))</f>
        <v>3215357</v>
      </c>
      <c r="AD609">
        <f>SUMIFS(Saudi!G:G,Saudi!$A:$A,YEAR(daily!$A609))</f>
        <v>26.07833760207501</v>
      </c>
      <c r="AE609">
        <f>SUMIFS(Saudi!H:H,Saudi!$A:$A,YEAR(daily!$A609))</f>
        <v>83851165.357195094</v>
      </c>
      <c r="AF609" s="5">
        <f t="shared" si="38"/>
        <v>8</v>
      </c>
      <c r="AG609" s="5">
        <f t="shared" si="39"/>
        <v>2002</v>
      </c>
    </row>
    <row r="610" spans="1:33">
      <c r="A610" s="3">
        <v>37476</v>
      </c>
      <c r="B610" s="1">
        <v>101951</v>
      </c>
      <c r="C610" s="1">
        <v>25128</v>
      </c>
      <c r="D610" s="1">
        <v>50686</v>
      </c>
      <c r="E610" s="1">
        <v>26.67</v>
      </c>
      <c r="F610" s="1">
        <v>25.96</v>
      </c>
      <c r="G610" s="1">
        <v>25.82</v>
      </c>
      <c r="H610" s="2">
        <v>48.6</v>
      </c>
      <c r="I610" s="2">
        <v>24.5</v>
      </c>
      <c r="J610" s="2">
        <v>76.400000000000006</v>
      </c>
      <c r="K610" s="2">
        <v>77.099999999999994</v>
      </c>
      <c r="L610">
        <f>SUMIFS(US!B:B,US!$D:$D,YEAR(daily!$A610),US!$E:$E,MONTH(daily!$A610))</f>
        <v>9135</v>
      </c>
      <c r="M610">
        <f>SUMIFS(US!C:C,US!$D:$D,YEAR(daily!$A610),US!$E:$E,MONTH(daily!$A610))</f>
        <v>20221</v>
      </c>
      <c r="N610">
        <f>SUMIFS(COT!E:E,COT!$A:$A,YEAR(daily!$A610),COT!$B:$B,WEEKNUM(daily!$A610))</f>
        <v>420657</v>
      </c>
      <c r="O610">
        <f>SUMIFS(COT!F:F,COT!$A:$A,YEAR(daily!$A610),COT!$B:$B,WEEKNUM(daily!$A610))</f>
        <v>43900</v>
      </c>
      <c r="P610">
        <f>SUMIFS(COT!G:G,COT!$A:$A,YEAR(daily!$A610),COT!$B:$B,WEEKNUM(daily!$A610))</f>
        <v>32910</v>
      </c>
      <c r="Q610">
        <f>SUMIFS(COT!H:H,COT!$A:$A,YEAR(daily!$A610),COT!$B:$B,WEEKNUM(daily!$A610))</f>
        <v>73891</v>
      </c>
      <c r="R610">
        <f>SUMIFS(COT!I:I,COT!$A:$A,YEAR(daily!$A610),COT!$B:$B,WEEKNUM(daily!$A610))</f>
        <v>248215</v>
      </c>
      <c r="S610">
        <f>SUMIFS(COT!J:J,COT!$A:$A,YEAR(daily!$A610),COT!$B:$B,WEEKNUM(daily!$A610))</f>
        <v>265921</v>
      </c>
      <c r="T610">
        <f>SUMIFS(COT!K:K,COT!$A:$A,YEAR(daily!$A610),COT!$B:$B,WEEKNUM(daily!$A610))</f>
        <v>54651</v>
      </c>
      <c r="U610">
        <f>SUMIFS(COT!L:L,COT!$A:$A,YEAR(daily!$A610),COT!$B:$B,WEEKNUM(daily!$A610))</f>
        <v>47935</v>
      </c>
      <c r="V610">
        <f>SUMIFS(COT!M:M,COT!$A:$A,YEAR(daily!$A610),COT!$B:$B,WEEKNUM(daily!$A610))</f>
        <v>37</v>
      </c>
      <c r="W610">
        <f>SUMIFS(COT!N:N,COT!$A:$A,YEAR(daily!$A610),COT!$B:$B,WEEKNUM(daily!$A610))</f>
        <v>33</v>
      </c>
      <c r="X610">
        <f>SUMIFS(COT!O:O,COT!$A:$A,YEAR(daily!$A610),COT!$B:$B,WEEKNUM(daily!$A610))</f>
        <v>40</v>
      </c>
      <c r="Y610">
        <f>SUMIFS(COT!P:P,COT!$A:$A,YEAR(daily!$A610),COT!$B:$B,WEEKNUM(daily!$A610))</f>
        <v>64</v>
      </c>
      <c r="Z610">
        <f>SUMIFS(COT!Q:Q,COT!$A:$A,YEAR(daily!$A610),COT!$B:$B,WEEKNUM(daily!$A610))</f>
        <v>74</v>
      </c>
      <c r="AA610">
        <f>SUMIFS(Saudi!B:B,Saudi!$A:$A,YEAR(daily!$A610))</f>
        <v>213</v>
      </c>
      <c r="AB610">
        <f>SUMIFS(Saudi!C:C,Saudi!$A:$A,YEAR(daily!$A610))</f>
        <v>255</v>
      </c>
      <c r="AC610">
        <f>SUMIFS(Saudi!F:F,Saudi!$A:$A,YEAR(daily!$A610))</f>
        <v>3215357</v>
      </c>
      <c r="AD610">
        <f>SUMIFS(Saudi!G:G,Saudi!$A:$A,YEAR(daily!$A610))</f>
        <v>26.07833760207501</v>
      </c>
      <c r="AE610">
        <f>SUMIFS(Saudi!H:H,Saudi!$A:$A,YEAR(daily!$A610))</f>
        <v>83851165.357195094</v>
      </c>
      <c r="AF610" s="5">
        <f t="shared" si="38"/>
        <v>8</v>
      </c>
      <c r="AG610" s="5">
        <f t="shared" si="39"/>
        <v>2002</v>
      </c>
    </row>
    <row r="611" spans="1:33">
      <c r="A611" s="3">
        <v>37477</v>
      </c>
      <c r="B611" s="1">
        <v>100155</v>
      </c>
      <c r="C611" s="1">
        <v>25912</v>
      </c>
      <c r="D611" s="1">
        <v>49742</v>
      </c>
      <c r="E611" s="1">
        <v>26.86</v>
      </c>
      <c r="F611" s="1">
        <v>26.07</v>
      </c>
      <c r="G611" s="1">
        <v>25.91</v>
      </c>
      <c r="H611" s="2">
        <v>48.6</v>
      </c>
      <c r="I611" s="2">
        <v>24.5</v>
      </c>
      <c r="J611" s="2">
        <v>76.400000000000006</v>
      </c>
      <c r="K611" s="2">
        <v>77.099999999999994</v>
      </c>
      <c r="L611">
        <f>SUMIFS(US!B:B,US!$D:$D,YEAR(daily!$A611),US!$E:$E,MONTH(daily!$A611))</f>
        <v>9135</v>
      </c>
      <c r="M611">
        <f>SUMIFS(US!C:C,US!$D:$D,YEAR(daily!$A611),US!$E:$E,MONTH(daily!$A611))</f>
        <v>20221</v>
      </c>
      <c r="N611">
        <f>SUMIFS(COT!E:E,COT!$A:$A,YEAR(daily!$A611),COT!$B:$B,WEEKNUM(daily!$A611))</f>
        <v>420657</v>
      </c>
      <c r="O611">
        <f>SUMIFS(COT!F:F,COT!$A:$A,YEAR(daily!$A611),COT!$B:$B,WEEKNUM(daily!$A611))</f>
        <v>43900</v>
      </c>
      <c r="P611">
        <f>SUMIFS(COT!G:G,COT!$A:$A,YEAR(daily!$A611),COT!$B:$B,WEEKNUM(daily!$A611))</f>
        <v>32910</v>
      </c>
      <c r="Q611">
        <f>SUMIFS(COT!H:H,COT!$A:$A,YEAR(daily!$A611),COT!$B:$B,WEEKNUM(daily!$A611))</f>
        <v>73891</v>
      </c>
      <c r="R611">
        <f>SUMIFS(COT!I:I,COT!$A:$A,YEAR(daily!$A611),COT!$B:$B,WEEKNUM(daily!$A611))</f>
        <v>248215</v>
      </c>
      <c r="S611">
        <f>SUMIFS(COT!J:J,COT!$A:$A,YEAR(daily!$A611),COT!$B:$B,WEEKNUM(daily!$A611))</f>
        <v>265921</v>
      </c>
      <c r="T611">
        <f>SUMIFS(COT!K:K,COT!$A:$A,YEAR(daily!$A611),COT!$B:$B,WEEKNUM(daily!$A611))</f>
        <v>54651</v>
      </c>
      <c r="U611">
        <f>SUMIFS(COT!L:L,COT!$A:$A,YEAR(daily!$A611),COT!$B:$B,WEEKNUM(daily!$A611))</f>
        <v>47935</v>
      </c>
      <c r="V611">
        <f>SUMIFS(COT!M:M,COT!$A:$A,YEAR(daily!$A611),COT!$B:$B,WEEKNUM(daily!$A611))</f>
        <v>37</v>
      </c>
      <c r="W611">
        <f>SUMIFS(COT!N:N,COT!$A:$A,YEAR(daily!$A611),COT!$B:$B,WEEKNUM(daily!$A611))</f>
        <v>33</v>
      </c>
      <c r="X611">
        <f>SUMIFS(COT!O:O,COT!$A:$A,YEAR(daily!$A611),COT!$B:$B,WEEKNUM(daily!$A611))</f>
        <v>40</v>
      </c>
      <c r="Y611">
        <f>SUMIFS(COT!P:P,COT!$A:$A,YEAR(daily!$A611),COT!$B:$B,WEEKNUM(daily!$A611))</f>
        <v>64</v>
      </c>
      <c r="Z611">
        <f>SUMIFS(COT!Q:Q,COT!$A:$A,YEAR(daily!$A611),COT!$B:$B,WEEKNUM(daily!$A611))</f>
        <v>74</v>
      </c>
      <c r="AA611">
        <f>SUMIFS(Saudi!B:B,Saudi!$A:$A,YEAR(daily!$A611))</f>
        <v>213</v>
      </c>
      <c r="AB611">
        <f>SUMIFS(Saudi!C:C,Saudi!$A:$A,YEAR(daily!$A611))</f>
        <v>255</v>
      </c>
      <c r="AC611">
        <f>SUMIFS(Saudi!F:F,Saudi!$A:$A,YEAR(daily!$A611))</f>
        <v>3215357</v>
      </c>
      <c r="AD611">
        <f>SUMIFS(Saudi!G:G,Saudi!$A:$A,YEAR(daily!$A611))</f>
        <v>26.07833760207501</v>
      </c>
      <c r="AE611">
        <f>SUMIFS(Saudi!H:H,Saudi!$A:$A,YEAR(daily!$A611))</f>
        <v>83851165.357195094</v>
      </c>
      <c r="AF611" s="5">
        <f t="shared" si="38"/>
        <v>8</v>
      </c>
      <c r="AG611" s="5">
        <f t="shared" si="39"/>
        <v>2002</v>
      </c>
    </row>
    <row r="612" spans="1:33">
      <c r="A612" s="3">
        <v>37480</v>
      </c>
      <c r="B612" s="1">
        <v>95303</v>
      </c>
      <c r="C612" s="1">
        <v>28507</v>
      </c>
      <c r="D612" s="1">
        <v>51095</v>
      </c>
      <c r="E612" s="1">
        <v>27.86</v>
      </c>
      <c r="F612" s="1">
        <v>26.79</v>
      </c>
      <c r="G612" s="1">
        <v>26.6</v>
      </c>
      <c r="H612" s="2">
        <v>48.6</v>
      </c>
      <c r="I612" s="2">
        <v>24.5</v>
      </c>
      <c r="J612" s="2">
        <v>76.400000000000006</v>
      </c>
      <c r="K612" s="2">
        <v>77.099999999999994</v>
      </c>
      <c r="L612">
        <f>SUMIFS(US!B:B,US!$D:$D,YEAR(daily!$A612),US!$E:$E,MONTH(daily!$A612))</f>
        <v>9135</v>
      </c>
      <c r="M612">
        <f>SUMIFS(US!C:C,US!$D:$D,YEAR(daily!$A612),US!$E:$E,MONTH(daily!$A612))</f>
        <v>20221</v>
      </c>
      <c r="N612">
        <f>SUMIFS(COT!E:E,COT!$A:$A,YEAR(daily!$A612),COT!$B:$B,WEEKNUM(daily!$A612))</f>
        <v>465509</v>
      </c>
      <c r="O612">
        <f>SUMIFS(COT!F:F,COT!$A:$A,YEAR(daily!$A612),COT!$B:$B,WEEKNUM(daily!$A612))</f>
        <v>50208</v>
      </c>
      <c r="P612">
        <f>SUMIFS(COT!G:G,COT!$A:$A,YEAR(daily!$A612),COT!$B:$B,WEEKNUM(daily!$A612))</f>
        <v>43143</v>
      </c>
      <c r="Q612">
        <f>SUMIFS(COT!H:H,COT!$A:$A,YEAR(daily!$A612),COT!$B:$B,WEEKNUM(daily!$A612))</f>
        <v>71556</v>
      </c>
      <c r="R612">
        <f>SUMIFS(COT!I:I,COT!$A:$A,YEAR(daily!$A612),COT!$B:$B,WEEKNUM(daily!$A612))</f>
        <v>288874</v>
      </c>
      <c r="S612">
        <f>SUMIFS(COT!J:J,COT!$A:$A,YEAR(daily!$A612),COT!$B:$B,WEEKNUM(daily!$A612))</f>
        <v>305620</v>
      </c>
      <c r="T612">
        <f>SUMIFS(COT!K:K,COT!$A:$A,YEAR(daily!$A612),COT!$B:$B,WEEKNUM(daily!$A612))</f>
        <v>54871</v>
      </c>
      <c r="U612">
        <f>SUMIFS(COT!L:L,COT!$A:$A,YEAR(daily!$A612),COT!$B:$B,WEEKNUM(daily!$A612))</f>
        <v>45190</v>
      </c>
      <c r="V612">
        <f>SUMIFS(COT!M:M,COT!$A:$A,YEAR(daily!$A612),COT!$B:$B,WEEKNUM(daily!$A612))</f>
        <v>47</v>
      </c>
      <c r="W612">
        <f>SUMIFS(COT!N:N,COT!$A:$A,YEAR(daily!$A612),COT!$B:$B,WEEKNUM(daily!$A612))</f>
        <v>38</v>
      </c>
      <c r="X612">
        <f>SUMIFS(COT!O:O,COT!$A:$A,YEAR(daily!$A612),COT!$B:$B,WEEKNUM(daily!$A612))</f>
        <v>48</v>
      </c>
      <c r="Y612">
        <f>SUMIFS(COT!P:P,COT!$A:$A,YEAR(daily!$A612),COT!$B:$B,WEEKNUM(daily!$A612))</f>
        <v>66</v>
      </c>
      <c r="Z612">
        <f>SUMIFS(COT!Q:Q,COT!$A:$A,YEAR(daily!$A612),COT!$B:$B,WEEKNUM(daily!$A612))</f>
        <v>76</v>
      </c>
      <c r="AA612">
        <f>SUMIFS(Saudi!B:B,Saudi!$A:$A,YEAR(daily!$A612))</f>
        <v>213</v>
      </c>
      <c r="AB612">
        <f>SUMIFS(Saudi!C:C,Saudi!$A:$A,YEAR(daily!$A612))</f>
        <v>255</v>
      </c>
      <c r="AC612">
        <f>SUMIFS(Saudi!F:F,Saudi!$A:$A,YEAR(daily!$A612))</f>
        <v>3215357</v>
      </c>
      <c r="AD612">
        <f>SUMIFS(Saudi!G:G,Saudi!$A:$A,YEAR(daily!$A612))</f>
        <v>26.07833760207501</v>
      </c>
      <c r="AE612">
        <f>SUMIFS(Saudi!H:H,Saudi!$A:$A,YEAR(daily!$A612))</f>
        <v>83851165.357195094</v>
      </c>
      <c r="AF612" s="5">
        <f t="shared" si="38"/>
        <v>8</v>
      </c>
      <c r="AG612" s="5">
        <f t="shared" si="39"/>
        <v>2002</v>
      </c>
    </row>
    <row r="613" spans="1:33">
      <c r="A613" s="3">
        <v>37481</v>
      </c>
      <c r="B613" s="1">
        <v>96485</v>
      </c>
      <c r="C613" s="1">
        <v>30503</v>
      </c>
      <c r="D613" s="1">
        <v>50258</v>
      </c>
      <c r="E613" s="1">
        <v>27.9</v>
      </c>
      <c r="F613" s="1">
        <v>26.79</v>
      </c>
      <c r="G613" s="1">
        <v>26.55</v>
      </c>
      <c r="H613" s="2">
        <v>48.6</v>
      </c>
      <c r="I613" s="2">
        <v>24.5</v>
      </c>
      <c r="J613" s="2">
        <v>76.400000000000006</v>
      </c>
      <c r="K613" s="2">
        <v>77.099999999999994</v>
      </c>
      <c r="L613">
        <f>SUMIFS(US!B:B,US!$D:$D,YEAR(daily!$A613),US!$E:$E,MONTH(daily!$A613))</f>
        <v>9135</v>
      </c>
      <c r="M613">
        <f>SUMIFS(US!C:C,US!$D:$D,YEAR(daily!$A613),US!$E:$E,MONTH(daily!$A613))</f>
        <v>20221</v>
      </c>
      <c r="N613">
        <f>SUMIFS(COT!E:E,COT!$A:$A,YEAR(daily!$A613),COT!$B:$B,WEEKNUM(daily!$A613))</f>
        <v>465509</v>
      </c>
      <c r="O613">
        <f>SUMIFS(COT!F:F,COT!$A:$A,YEAR(daily!$A613),COT!$B:$B,WEEKNUM(daily!$A613))</f>
        <v>50208</v>
      </c>
      <c r="P613">
        <f>SUMIFS(COT!G:G,COT!$A:$A,YEAR(daily!$A613),COT!$B:$B,WEEKNUM(daily!$A613))</f>
        <v>43143</v>
      </c>
      <c r="Q613">
        <f>SUMIFS(COT!H:H,COT!$A:$A,YEAR(daily!$A613),COT!$B:$B,WEEKNUM(daily!$A613))</f>
        <v>71556</v>
      </c>
      <c r="R613">
        <f>SUMIFS(COT!I:I,COT!$A:$A,YEAR(daily!$A613),COT!$B:$B,WEEKNUM(daily!$A613))</f>
        <v>288874</v>
      </c>
      <c r="S613">
        <f>SUMIFS(COT!J:J,COT!$A:$A,YEAR(daily!$A613),COT!$B:$B,WEEKNUM(daily!$A613))</f>
        <v>305620</v>
      </c>
      <c r="T613">
        <f>SUMIFS(COT!K:K,COT!$A:$A,YEAR(daily!$A613),COT!$B:$B,WEEKNUM(daily!$A613))</f>
        <v>54871</v>
      </c>
      <c r="U613">
        <f>SUMIFS(COT!L:L,COT!$A:$A,YEAR(daily!$A613),COT!$B:$B,WEEKNUM(daily!$A613))</f>
        <v>45190</v>
      </c>
      <c r="V613">
        <f>SUMIFS(COT!M:M,COT!$A:$A,YEAR(daily!$A613),COT!$B:$B,WEEKNUM(daily!$A613))</f>
        <v>47</v>
      </c>
      <c r="W613">
        <f>SUMIFS(COT!N:N,COT!$A:$A,YEAR(daily!$A613),COT!$B:$B,WEEKNUM(daily!$A613))</f>
        <v>38</v>
      </c>
      <c r="X613">
        <f>SUMIFS(COT!O:O,COT!$A:$A,YEAR(daily!$A613),COT!$B:$B,WEEKNUM(daily!$A613))</f>
        <v>48</v>
      </c>
      <c r="Y613">
        <f>SUMIFS(COT!P:P,COT!$A:$A,YEAR(daily!$A613),COT!$B:$B,WEEKNUM(daily!$A613))</f>
        <v>66</v>
      </c>
      <c r="Z613">
        <f>SUMIFS(COT!Q:Q,COT!$A:$A,YEAR(daily!$A613),COT!$B:$B,WEEKNUM(daily!$A613))</f>
        <v>76</v>
      </c>
      <c r="AA613">
        <f>SUMIFS(Saudi!B:B,Saudi!$A:$A,YEAR(daily!$A613))</f>
        <v>213</v>
      </c>
      <c r="AB613">
        <f>SUMIFS(Saudi!C:C,Saudi!$A:$A,YEAR(daily!$A613))</f>
        <v>255</v>
      </c>
      <c r="AC613">
        <f>SUMIFS(Saudi!F:F,Saudi!$A:$A,YEAR(daily!$A613))</f>
        <v>3215357</v>
      </c>
      <c r="AD613">
        <f>SUMIFS(Saudi!G:G,Saudi!$A:$A,YEAR(daily!$A613))</f>
        <v>26.07833760207501</v>
      </c>
      <c r="AE613">
        <f>SUMIFS(Saudi!H:H,Saudi!$A:$A,YEAR(daily!$A613))</f>
        <v>83851165.357195094</v>
      </c>
      <c r="AF613" s="5">
        <f t="shared" si="38"/>
        <v>8</v>
      </c>
      <c r="AG613" s="5">
        <f t="shared" si="39"/>
        <v>2002</v>
      </c>
    </row>
    <row r="614" spans="1:33">
      <c r="A614" s="3">
        <v>37482</v>
      </c>
      <c r="B614" s="1">
        <v>83548</v>
      </c>
      <c r="C614" s="1">
        <v>32144</v>
      </c>
      <c r="D614" s="1">
        <v>50581</v>
      </c>
      <c r="E614" s="1">
        <v>28.15</v>
      </c>
      <c r="F614" s="1">
        <v>27.06</v>
      </c>
      <c r="G614" s="1">
        <v>26.78</v>
      </c>
      <c r="H614" s="2">
        <v>48.6</v>
      </c>
      <c r="I614" s="2">
        <v>24.5</v>
      </c>
      <c r="J614" s="2">
        <v>76.400000000000006</v>
      </c>
      <c r="K614" s="2">
        <v>77.099999999999994</v>
      </c>
      <c r="L614">
        <f>SUMIFS(US!B:B,US!$D:$D,YEAR(daily!$A614),US!$E:$E,MONTH(daily!$A614))</f>
        <v>9135</v>
      </c>
      <c r="M614">
        <f>SUMIFS(US!C:C,US!$D:$D,YEAR(daily!$A614),US!$E:$E,MONTH(daily!$A614))</f>
        <v>20221</v>
      </c>
      <c r="N614">
        <f>SUMIFS(COT!E:E,COT!$A:$A,YEAR(daily!$A614),COT!$B:$B,WEEKNUM(daily!$A614))</f>
        <v>465509</v>
      </c>
      <c r="O614">
        <f>SUMIFS(COT!F:F,COT!$A:$A,YEAR(daily!$A614),COT!$B:$B,WEEKNUM(daily!$A614))</f>
        <v>50208</v>
      </c>
      <c r="P614">
        <f>SUMIFS(COT!G:G,COT!$A:$A,YEAR(daily!$A614),COT!$B:$B,WEEKNUM(daily!$A614))</f>
        <v>43143</v>
      </c>
      <c r="Q614">
        <f>SUMIFS(COT!H:H,COT!$A:$A,YEAR(daily!$A614),COT!$B:$B,WEEKNUM(daily!$A614))</f>
        <v>71556</v>
      </c>
      <c r="R614">
        <f>SUMIFS(COT!I:I,COT!$A:$A,YEAR(daily!$A614),COT!$B:$B,WEEKNUM(daily!$A614))</f>
        <v>288874</v>
      </c>
      <c r="S614">
        <f>SUMIFS(COT!J:J,COT!$A:$A,YEAR(daily!$A614),COT!$B:$B,WEEKNUM(daily!$A614))</f>
        <v>305620</v>
      </c>
      <c r="T614">
        <f>SUMIFS(COT!K:K,COT!$A:$A,YEAR(daily!$A614),COT!$B:$B,WEEKNUM(daily!$A614))</f>
        <v>54871</v>
      </c>
      <c r="U614">
        <f>SUMIFS(COT!L:L,COT!$A:$A,YEAR(daily!$A614),COT!$B:$B,WEEKNUM(daily!$A614))</f>
        <v>45190</v>
      </c>
      <c r="V614">
        <f>SUMIFS(COT!M:M,COT!$A:$A,YEAR(daily!$A614),COT!$B:$B,WEEKNUM(daily!$A614))</f>
        <v>47</v>
      </c>
      <c r="W614">
        <f>SUMIFS(COT!N:N,COT!$A:$A,YEAR(daily!$A614),COT!$B:$B,WEEKNUM(daily!$A614))</f>
        <v>38</v>
      </c>
      <c r="X614">
        <f>SUMIFS(COT!O:O,COT!$A:$A,YEAR(daily!$A614),COT!$B:$B,WEEKNUM(daily!$A614))</f>
        <v>48</v>
      </c>
      <c r="Y614">
        <f>SUMIFS(COT!P:P,COT!$A:$A,YEAR(daily!$A614),COT!$B:$B,WEEKNUM(daily!$A614))</f>
        <v>66</v>
      </c>
      <c r="Z614">
        <f>SUMIFS(COT!Q:Q,COT!$A:$A,YEAR(daily!$A614),COT!$B:$B,WEEKNUM(daily!$A614))</f>
        <v>76</v>
      </c>
      <c r="AA614">
        <f>SUMIFS(Saudi!B:B,Saudi!$A:$A,YEAR(daily!$A614))</f>
        <v>213</v>
      </c>
      <c r="AB614">
        <f>SUMIFS(Saudi!C:C,Saudi!$A:$A,YEAR(daily!$A614))</f>
        <v>255</v>
      </c>
      <c r="AC614">
        <f>SUMIFS(Saudi!F:F,Saudi!$A:$A,YEAR(daily!$A614))</f>
        <v>3215357</v>
      </c>
      <c r="AD614">
        <f>SUMIFS(Saudi!G:G,Saudi!$A:$A,YEAR(daily!$A614))</f>
        <v>26.07833760207501</v>
      </c>
      <c r="AE614">
        <f>SUMIFS(Saudi!H:H,Saudi!$A:$A,YEAR(daily!$A614))</f>
        <v>83851165.357195094</v>
      </c>
      <c r="AF614" s="5">
        <f t="shared" si="38"/>
        <v>8</v>
      </c>
      <c r="AG614" s="5">
        <f t="shared" si="39"/>
        <v>2002</v>
      </c>
    </row>
    <row r="615" spans="1:33">
      <c r="A615" s="3">
        <v>37483</v>
      </c>
      <c r="B615" s="1">
        <v>79942</v>
      </c>
      <c r="C615" s="1">
        <v>33915</v>
      </c>
      <c r="D615" s="1">
        <v>50556</v>
      </c>
      <c r="E615" s="1">
        <v>29.06</v>
      </c>
      <c r="F615" s="1">
        <v>27.86</v>
      </c>
      <c r="G615" s="1">
        <v>27.49</v>
      </c>
      <c r="H615" s="2">
        <v>48.6</v>
      </c>
      <c r="I615" s="2">
        <v>24.5</v>
      </c>
      <c r="J615" s="2">
        <v>76.400000000000006</v>
      </c>
      <c r="K615" s="2">
        <v>77.099999999999994</v>
      </c>
      <c r="L615">
        <f>SUMIFS(US!B:B,US!$D:$D,YEAR(daily!$A615),US!$E:$E,MONTH(daily!$A615))</f>
        <v>9135</v>
      </c>
      <c r="M615">
        <f>SUMIFS(US!C:C,US!$D:$D,YEAR(daily!$A615),US!$E:$E,MONTH(daily!$A615))</f>
        <v>20221</v>
      </c>
      <c r="N615">
        <f>SUMIFS(COT!E:E,COT!$A:$A,YEAR(daily!$A615),COT!$B:$B,WEEKNUM(daily!$A615))</f>
        <v>465509</v>
      </c>
      <c r="O615">
        <f>SUMIFS(COT!F:F,COT!$A:$A,YEAR(daily!$A615),COT!$B:$B,WEEKNUM(daily!$A615))</f>
        <v>50208</v>
      </c>
      <c r="P615">
        <f>SUMIFS(COT!G:G,COT!$A:$A,YEAR(daily!$A615),COT!$B:$B,WEEKNUM(daily!$A615))</f>
        <v>43143</v>
      </c>
      <c r="Q615">
        <f>SUMIFS(COT!H:H,COT!$A:$A,YEAR(daily!$A615),COT!$B:$B,WEEKNUM(daily!$A615))</f>
        <v>71556</v>
      </c>
      <c r="R615">
        <f>SUMIFS(COT!I:I,COT!$A:$A,YEAR(daily!$A615),COT!$B:$B,WEEKNUM(daily!$A615))</f>
        <v>288874</v>
      </c>
      <c r="S615">
        <f>SUMIFS(COT!J:J,COT!$A:$A,YEAR(daily!$A615),COT!$B:$B,WEEKNUM(daily!$A615))</f>
        <v>305620</v>
      </c>
      <c r="T615">
        <f>SUMIFS(COT!K:K,COT!$A:$A,YEAR(daily!$A615),COT!$B:$B,WEEKNUM(daily!$A615))</f>
        <v>54871</v>
      </c>
      <c r="U615">
        <f>SUMIFS(COT!L:L,COT!$A:$A,YEAR(daily!$A615),COT!$B:$B,WEEKNUM(daily!$A615))</f>
        <v>45190</v>
      </c>
      <c r="V615">
        <f>SUMIFS(COT!M:M,COT!$A:$A,YEAR(daily!$A615),COT!$B:$B,WEEKNUM(daily!$A615))</f>
        <v>47</v>
      </c>
      <c r="W615">
        <f>SUMIFS(COT!N:N,COT!$A:$A,YEAR(daily!$A615),COT!$B:$B,WEEKNUM(daily!$A615))</f>
        <v>38</v>
      </c>
      <c r="X615">
        <f>SUMIFS(COT!O:O,COT!$A:$A,YEAR(daily!$A615),COT!$B:$B,WEEKNUM(daily!$A615))</f>
        <v>48</v>
      </c>
      <c r="Y615">
        <f>SUMIFS(COT!P:P,COT!$A:$A,YEAR(daily!$A615),COT!$B:$B,WEEKNUM(daily!$A615))</f>
        <v>66</v>
      </c>
      <c r="Z615">
        <f>SUMIFS(COT!Q:Q,COT!$A:$A,YEAR(daily!$A615),COT!$B:$B,WEEKNUM(daily!$A615))</f>
        <v>76</v>
      </c>
      <c r="AA615">
        <f>SUMIFS(Saudi!B:B,Saudi!$A:$A,YEAR(daily!$A615))</f>
        <v>213</v>
      </c>
      <c r="AB615">
        <f>SUMIFS(Saudi!C:C,Saudi!$A:$A,YEAR(daily!$A615))</f>
        <v>255</v>
      </c>
      <c r="AC615">
        <f>SUMIFS(Saudi!F:F,Saudi!$A:$A,YEAR(daily!$A615))</f>
        <v>3215357</v>
      </c>
      <c r="AD615">
        <f>SUMIFS(Saudi!G:G,Saudi!$A:$A,YEAR(daily!$A615))</f>
        <v>26.07833760207501</v>
      </c>
      <c r="AE615">
        <f>SUMIFS(Saudi!H:H,Saudi!$A:$A,YEAR(daily!$A615))</f>
        <v>83851165.357195094</v>
      </c>
      <c r="AF615" s="5">
        <f t="shared" si="38"/>
        <v>8</v>
      </c>
      <c r="AG615" s="5">
        <f t="shared" si="39"/>
        <v>2002</v>
      </c>
    </row>
    <row r="616" spans="1:33">
      <c r="A616" s="3">
        <v>37484</v>
      </c>
      <c r="B616" s="1">
        <v>67724</v>
      </c>
      <c r="C616" s="1">
        <v>36706</v>
      </c>
      <c r="D616" s="1">
        <v>50236</v>
      </c>
      <c r="E616" s="1">
        <v>29.33</v>
      </c>
      <c r="F616" s="1">
        <v>27.97</v>
      </c>
      <c r="G616" s="1">
        <v>27.55</v>
      </c>
      <c r="H616" s="2">
        <v>48.6</v>
      </c>
      <c r="I616" s="2">
        <v>24.5</v>
      </c>
      <c r="J616" s="2">
        <v>76.400000000000006</v>
      </c>
      <c r="K616" s="2">
        <v>77.099999999999994</v>
      </c>
      <c r="L616">
        <f>SUMIFS(US!B:B,US!$D:$D,YEAR(daily!$A616),US!$E:$E,MONTH(daily!$A616))</f>
        <v>9135</v>
      </c>
      <c r="M616">
        <f>SUMIFS(US!C:C,US!$D:$D,YEAR(daily!$A616),US!$E:$E,MONTH(daily!$A616))</f>
        <v>20221</v>
      </c>
      <c r="N616">
        <f>SUMIFS(COT!E:E,COT!$A:$A,YEAR(daily!$A616),COT!$B:$B,WEEKNUM(daily!$A616))</f>
        <v>465509</v>
      </c>
      <c r="O616">
        <f>SUMIFS(COT!F:F,COT!$A:$A,YEAR(daily!$A616),COT!$B:$B,WEEKNUM(daily!$A616))</f>
        <v>50208</v>
      </c>
      <c r="P616">
        <f>SUMIFS(COT!G:G,COT!$A:$A,YEAR(daily!$A616),COT!$B:$B,WEEKNUM(daily!$A616))</f>
        <v>43143</v>
      </c>
      <c r="Q616">
        <f>SUMIFS(COT!H:H,COT!$A:$A,YEAR(daily!$A616),COT!$B:$B,WEEKNUM(daily!$A616))</f>
        <v>71556</v>
      </c>
      <c r="R616">
        <f>SUMIFS(COT!I:I,COT!$A:$A,YEAR(daily!$A616),COT!$B:$B,WEEKNUM(daily!$A616))</f>
        <v>288874</v>
      </c>
      <c r="S616">
        <f>SUMIFS(COT!J:J,COT!$A:$A,YEAR(daily!$A616),COT!$B:$B,WEEKNUM(daily!$A616))</f>
        <v>305620</v>
      </c>
      <c r="T616">
        <f>SUMIFS(COT!K:K,COT!$A:$A,YEAR(daily!$A616),COT!$B:$B,WEEKNUM(daily!$A616))</f>
        <v>54871</v>
      </c>
      <c r="U616">
        <f>SUMIFS(COT!L:L,COT!$A:$A,YEAR(daily!$A616),COT!$B:$B,WEEKNUM(daily!$A616))</f>
        <v>45190</v>
      </c>
      <c r="V616">
        <f>SUMIFS(COT!M:M,COT!$A:$A,YEAR(daily!$A616),COT!$B:$B,WEEKNUM(daily!$A616))</f>
        <v>47</v>
      </c>
      <c r="W616">
        <f>SUMIFS(COT!N:N,COT!$A:$A,YEAR(daily!$A616),COT!$B:$B,WEEKNUM(daily!$A616))</f>
        <v>38</v>
      </c>
      <c r="X616">
        <f>SUMIFS(COT!O:O,COT!$A:$A,YEAR(daily!$A616),COT!$B:$B,WEEKNUM(daily!$A616))</f>
        <v>48</v>
      </c>
      <c r="Y616">
        <f>SUMIFS(COT!P:P,COT!$A:$A,YEAR(daily!$A616),COT!$B:$B,WEEKNUM(daily!$A616))</f>
        <v>66</v>
      </c>
      <c r="Z616">
        <f>SUMIFS(COT!Q:Q,COT!$A:$A,YEAR(daily!$A616),COT!$B:$B,WEEKNUM(daily!$A616))</f>
        <v>76</v>
      </c>
      <c r="AA616">
        <f>SUMIFS(Saudi!B:B,Saudi!$A:$A,YEAR(daily!$A616))</f>
        <v>213</v>
      </c>
      <c r="AB616">
        <f>SUMIFS(Saudi!C:C,Saudi!$A:$A,YEAR(daily!$A616))</f>
        <v>255</v>
      </c>
      <c r="AC616">
        <f>SUMIFS(Saudi!F:F,Saudi!$A:$A,YEAR(daily!$A616))</f>
        <v>3215357</v>
      </c>
      <c r="AD616">
        <f>SUMIFS(Saudi!G:G,Saudi!$A:$A,YEAR(daily!$A616))</f>
        <v>26.07833760207501</v>
      </c>
      <c r="AE616">
        <f>SUMIFS(Saudi!H:H,Saudi!$A:$A,YEAR(daily!$A616))</f>
        <v>83851165.357195094</v>
      </c>
      <c r="AF616" s="5">
        <f t="shared" si="38"/>
        <v>8</v>
      </c>
      <c r="AG616" s="5">
        <f t="shared" si="39"/>
        <v>2002</v>
      </c>
    </row>
    <row r="617" spans="1:33">
      <c r="A617" s="3">
        <v>37487</v>
      </c>
      <c r="B617" s="1">
        <v>53292</v>
      </c>
      <c r="C617" s="1">
        <v>37234</v>
      </c>
      <c r="D617" s="1">
        <v>48910</v>
      </c>
      <c r="E617" s="1">
        <v>29.84</v>
      </c>
      <c r="F617" s="1">
        <v>28.22</v>
      </c>
      <c r="G617" s="1">
        <v>27.78</v>
      </c>
      <c r="H617" s="2">
        <v>48.6</v>
      </c>
      <c r="I617" s="2">
        <v>24.5</v>
      </c>
      <c r="J617" s="2">
        <v>76.400000000000006</v>
      </c>
      <c r="K617" s="2">
        <v>77.099999999999994</v>
      </c>
      <c r="L617">
        <f>SUMIFS(US!B:B,US!$D:$D,YEAR(daily!$A617),US!$E:$E,MONTH(daily!$A617))</f>
        <v>9135</v>
      </c>
      <c r="M617">
        <f>SUMIFS(US!C:C,US!$D:$D,YEAR(daily!$A617),US!$E:$E,MONTH(daily!$A617))</f>
        <v>20221</v>
      </c>
      <c r="N617">
        <f>SUMIFS(COT!E:E,COT!$A:$A,YEAR(daily!$A617),COT!$B:$B,WEEKNUM(daily!$A617))</f>
        <v>452789</v>
      </c>
      <c r="O617">
        <f>SUMIFS(COT!F:F,COT!$A:$A,YEAR(daily!$A617),COT!$B:$B,WEEKNUM(daily!$A617))</f>
        <v>65057</v>
      </c>
      <c r="P617">
        <f>SUMIFS(COT!G:G,COT!$A:$A,YEAR(daily!$A617),COT!$B:$B,WEEKNUM(daily!$A617))</f>
        <v>54832</v>
      </c>
      <c r="Q617">
        <f>SUMIFS(COT!H:H,COT!$A:$A,YEAR(daily!$A617),COT!$B:$B,WEEKNUM(daily!$A617))</f>
        <v>56010</v>
      </c>
      <c r="R617">
        <f>SUMIFS(COT!I:I,COT!$A:$A,YEAR(daily!$A617),COT!$B:$B,WEEKNUM(daily!$A617))</f>
        <v>271436</v>
      </c>
      <c r="S617">
        <f>SUMIFS(COT!J:J,COT!$A:$A,YEAR(daily!$A617),COT!$B:$B,WEEKNUM(daily!$A617))</f>
        <v>297798</v>
      </c>
      <c r="T617">
        <f>SUMIFS(COT!K:K,COT!$A:$A,YEAR(daily!$A617),COT!$B:$B,WEEKNUM(daily!$A617))</f>
        <v>60286</v>
      </c>
      <c r="U617">
        <f>SUMIFS(COT!L:L,COT!$A:$A,YEAR(daily!$A617),COT!$B:$B,WEEKNUM(daily!$A617))</f>
        <v>44149</v>
      </c>
      <c r="V617">
        <f>SUMIFS(COT!M:M,COT!$A:$A,YEAR(daily!$A617),COT!$B:$B,WEEKNUM(daily!$A617))</f>
        <v>49</v>
      </c>
      <c r="W617">
        <f>SUMIFS(COT!N:N,COT!$A:$A,YEAR(daily!$A617),COT!$B:$B,WEEKNUM(daily!$A617))</f>
        <v>40</v>
      </c>
      <c r="X617">
        <f>SUMIFS(COT!O:O,COT!$A:$A,YEAR(daily!$A617),COT!$B:$B,WEEKNUM(daily!$A617))</f>
        <v>37</v>
      </c>
      <c r="Y617">
        <f>SUMIFS(COT!P:P,COT!$A:$A,YEAR(daily!$A617),COT!$B:$B,WEEKNUM(daily!$A617))</f>
        <v>66</v>
      </c>
      <c r="Z617">
        <f>SUMIFS(COT!Q:Q,COT!$A:$A,YEAR(daily!$A617),COT!$B:$B,WEEKNUM(daily!$A617))</f>
        <v>79</v>
      </c>
      <c r="AA617">
        <f>SUMIFS(Saudi!B:B,Saudi!$A:$A,YEAR(daily!$A617))</f>
        <v>213</v>
      </c>
      <c r="AB617">
        <f>SUMIFS(Saudi!C:C,Saudi!$A:$A,YEAR(daily!$A617))</f>
        <v>255</v>
      </c>
      <c r="AC617">
        <f>SUMIFS(Saudi!F:F,Saudi!$A:$A,YEAR(daily!$A617))</f>
        <v>3215357</v>
      </c>
      <c r="AD617">
        <f>SUMIFS(Saudi!G:G,Saudi!$A:$A,YEAR(daily!$A617))</f>
        <v>26.07833760207501</v>
      </c>
      <c r="AE617">
        <f>SUMIFS(Saudi!H:H,Saudi!$A:$A,YEAR(daily!$A617))</f>
        <v>83851165.357195094</v>
      </c>
      <c r="AF617" s="5">
        <f t="shared" si="38"/>
        <v>8</v>
      </c>
      <c r="AG617" s="5">
        <f t="shared" si="39"/>
        <v>2002</v>
      </c>
    </row>
    <row r="618" spans="1:33">
      <c r="A618" s="3">
        <v>37488</v>
      </c>
      <c r="B618" s="1">
        <v>32841</v>
      </c>
      <c r="C618" s="1">
        <v>39251</v>
      </c>
      <c r="D618" s="1">
        <v>50796</v>
      </c>
      <c r="E618" s="1">
        <v>30.11</v>
      </c>
      <c r="F618" s="1">
        <v>28.2</v>
      </c>
      <c r="G618" s="1">
        <v>27.8</v>
      </c>
      <c r="H618" s="2">
        <v>48.6</v>
      </c>
      <c r="I618" s="2">
        <v>24.5</v>
      </c>
      <c r="J618" s="2">
        <v>76.400000000000006</v>
      </c>
      <c r="K618" s="2">
        <v>77.099999999999994</v>
      </c>
      <c r="L618">
        <f>SUMIFS(US!B:B,US!$D:$D,YEAR(daily!$A618),US!$E:$E,MONTH(daily!$A618))</f>
        <v>9135</v>
      </c>
      <c r="M618">
        <f>SUMIFS(US!C:C,US!$D:$D,YEAR(daily!$A618),US!$E:$E,MONTH(daily!$A618))</f>
        <v>20221</v>
      </c>
      <c r="N618">
        <f>SUMIFS(COT!E:E,COT!$A:$A,YEAR(daily!$A618),COT!$B:$B,WEEKNUM(daily!$A618))</f>
        <v>452789</v>
      </c>
      <c r="O618">
        <f>SUMIFS(COT!F:F,COT!$A:$A,YEAR(daily!$A618),COT!$B:$B,WEEKNUM(daily!$A618))</f>
        <v>65057</v>
      </c>
      <c r="P618">
        <f>SUMIFS(COT!G:G,COT!$A:$A,YEAR(daily!$A618),COT!$B:$B,WEEKNUM(daily!$A618))</f>
        <v>54832</v>
      </c>
      <c r="Q618">
        <f>SUMIFS(COT!H:H,COT!$A:$A,YEAR(daily!$A618),COT!$B:$B,WEEKNUM(daily!$A618))</f>
        <v>56010</v>
      </c>
      <c r="R618">
        <f>SUMIFS(COT!I:I,COT!$A:$A,YEAR(daily!$A618),COT!$B:$B,WEEKNUM(daily!$A618))</f>
        <v>271436</v>
      </c>
      <c r="S618">
        <f>SUMIFS(COT!J:J,COT!$A:$A,YEAR(daily!$A618),COT!$B:$B,WEEKNUM(daily!$A618))</f>
        <v>297798</v>
      </c>
      <c r="T618">
        <f>SUMIFS(COT!K:K,COT!$A:$A,YEAR(daily!$A618),COT!$B:$B,WEEKNUM(daily!$A618))</f>
        <v>60286</v>
      </c>
      <c r="U618">
        <f>SUMIFS(COT!L:L,COT!$A:$A,YEAR(daily!$A618),COT!$B:$B,WEEKNUM(daily!$A618))</f>
        <v>44149</v>
      </c>
      <c r="V618">
        <f>SUMIFS(COT!M:M,COT!$A:$A,YEAR(daily!$A618),COT!$B:$B,WEEKNUM(daily!$A618))</f>
        <v>49</v>
      </c>
      <c r="W618">
        <f>SUMIFS(COT!N:N,COT!$A:$A,YEAR(daily!$A618),COT!$B:$B,WEEKNUM(daily!$A618))</f>
        <v>40</v>
      </c>
      <c r="X618">
        <f>SUMIFS(COT!O:O,COT!$A:$A,YEAR(daily!$A618),COT!$B:$B,WEEKNUM(daily!$A618))</f>
        <v>37</v>
      </c>
      <c r="Y618">
        <f>SUMIFS(COT!P:P,COT!$A:$A,YEAR(daily!$A618),COT!$B:$B,WEEKNUM(daily!$A618))</f>
        <v>66</v>
      </c>
      <c r="Z618">
        <f>SUMIFS(COT!Q:Q,COT!$A:$A,YEAR(daily!$A618),COT!$B:$B,WEEKNUM(daily!$A618))</f>
        <v>79</v>
      </c>
      <c r="AA618">
        <f>SUMIFS(Saudi!B:B,Saudi!$A:$A,YEAR(daily!$A618))</f>
        <v>213</v>
      </c>
      <c r="AB618">
        <f>SUMIFS(Saudi!C:C,Saudi!$A:$A,YEAR(daily!$A618))</f>
        <v>255</v>
      </c>
      <c r="AC618">
        <f>SUMIFS(Saudi!F:F,Saudi!$A:$A,YEAR(daily!$A618))</f>
        <v>3215357</v>
      </c>
      <c r="AD618">
        <f>SUMIFS(Saudi!G:G,Saudi!$A:$A,YEAR(daily!$A618))</f>
        <v>26.07833760207501</v>
      </c>
      <c r="AE618">
        <f>SUMIFS(Saudi!H:H,Saudi!$A:$A,YEAR(daily!$A618))</f>
        <v>83851165.357195094</v>
      </c>
      <c r="AF618" s="5">
        <f t="shared" si="38"/>
        <v>8</v>
      </c>
      <c r="AG618" s="5">
        <f t="shared" si="39"/>
        <v>2002</v>
      </c>
    </row>
    <row r="619" spans="1:33">
      <c r="A619" s="3">
        <v>37489</v>
      </c>
      <c r="B619" s="1">
        <v>178064</v>
      </c>
      <c r="C619" s="1">
        <v>50903</v>
      </c>
      <c r="D619" s="1">
        <v>24010</v>
      </c>
      <c r="E619" s="1">
        <v>29.24</v>
      </c>
      <c r="F619" s="1">
        <v>28.08</v>
      </c>
      <c r="G619" s="1">
        <v>27.64</v>
      </c>
      <c r="H619" s="2">
        <v>48.6</v>
      </c>
      <c r="I619" s="2">
        <v>24.5</v>
      </c>
      <c r="J619" s="2">
        <v>76.400000000000006</v>
      </c>
      <c r="K619" s="2">
        <v>77.099999999999994</v>
      </c>
      <c r="L619">
        <f>SUMIFS(US!B:B,US!$D:$D,YEAR(daily!$A619),US!$E:$E,MONTH(daily!$A619))</f>
        <v>9135</v>
      </c>
      <c r="M619">
        <f>SUMIFS(US!C:C,US!$D:$D,YEAR(daily!$A619),US!$E:$E,MONTH(daily!$A619))</f>
        <v>20221</v>
      </c>
      <c r="N619">
        <f>SUMIFS(COT!E:E,COT!$A:$A,YEAR(daily!$A619),COT!$B:$B,WEEKNUM(daily!$A619))</f>
        <v>452789</v>
      </c>
      <c r="O619">
        <f>SUMIFS(COT!F:F,COT!$A:$A,YEAR(daily!$A619),COT!$B:$B,WEEKNUM(daily!$A619))</f>
        <v>65057</v>
      </c>
      <c r="P619">
        <f>SUMIFS(COT!G:G,COT!$A:$A,YEAR(daily!$A619),COT!$B:$B,WEEKNUM(daily!$A619))</f>
        <v>54832</v>
      </c>
      <c r="Q619">
        <f>SUMIFS(COT!H:H,COT!$A:$A,YEAR(daily!$A619),COT!$B:$B,WEEKNUM(daily!$A619))</f>
        <v>56010</v>
      </c>
      <c r="R619">
        <f>SUMIFS(COT!I:I,COT!$A:$A,YEAR(daily!$A619),COT!$B:$B,WEEKNUM(daily!$A619))</f>
        <v>271436</v>
      </c>
      <c r="S619">
        <f>SUMIFS(COT!J:J,COT!$A:$A,YEAR(daily!$A619),COT!$B:$B,WEEKNUM(daily!$A619))</f>
        <v>297798</v>
      </c>
      <c r="T619">
        <f>SUMIFS(COT!K:K,COT!$A:$A,YEAR(daily!$A619),COT!$B:$B,WEEKNUM(daily!$A619))</f>
        <v>60286</v>
      </c>
      <c r="U619">
        <f>SUMIFS(COT!L:L,COT!$A:$A,YEAR(daily!$A619),COT!$B:$B,WEEKNUM(daily!$A619))</f>
        <v>44149</v>
      </c>
      <c r="V619">
        <f>SUMIFS(COT!M:M,COT!$A:$A,YEAR(daily!$A619),COT!$B:$B,WEEKNUM(daily!$A619))</f>
        <v>49</v>
      </c>
      <c r="W619">
        <f>SUMIFS(COT!N:N,COT!$A:$A,YEAR(daily!$A619),COT!$B:$B,WEEKNUM(daily!$A619))</f>
        <v>40</v>
      </c>
      <c r="X619">
        <f>SUMIFS(COT!O:O,COT!$A:$A,YEAR(daily!$A619),COT!$B:$B,WEEKNUM(daily!$A619))</f>
        <v>37</v>
      </c>
      <c r="Y619">
        <f>SUMIFS(COT!P:P,COT!$A:$A,YEAR(daily!$A619),COT!$B:$B,WEEKNUM(daily!$A619))</f>
        <v>66</v>
      </c>
      <c r="Z619">
        <f>SUMIFS(COT!Q:Q,COT!$A:$A,YEAR(daily!$A619),COT!$B:$B,WEEKNUM(daily!$A619))</f>
        <v>79</v>
      </c>
      <c r="AA619">
        <f>SUMIFS(Saudi!B:B,Saudi!$A:$A,YEAR(daily!$A619))</f>
        <v>213</v>
      </c>
      <c r="AB619">
        <f>SUMIFS(Saudi!C:C,Saudi!$A:$A,YEAR(daily!$A619))</f>
        <v>255</v>
      </c>
      <c r="AC619">
        <f>SUMIFS(Saudi!F:F,Saudi!$A:$A,YEAR(daily!$A619))</f>
        <v>3215357</v>
      </c>
      <c r="AD619">
        <f>SUMIFS(Saudi!G:G,Saudi!$A:$A,YEAR(daily!$A619))</f>
        <v>26.07833760207501</v>
      </c>
      <c r="AE619">
        <f>SUMIFS(Saudi!H:H,Saudi!$A:$A,YEAR(daily!$A619))</f>
        <v>83851165.357195094</v>
      </c>
      <c r="AF619" s="5">
        <f t="shared" si="38"/>
        <v>8</v>
      </c>
      <c r="AG619" s="5">
        <f t="shared" si="39"/>
        <v>2002</v>
      </c>
    </row>
    <row r="620" spans="1:33">
      <c r="A620" s="3">
        <v>37490</v>
      </c>
      <c r="B620" s="1">
        <v>179918</v>
      </c>
      <c r="C620" s="1">
        <v>54126</v>
      </c>
      <c r="D620" s="1">
        <v>24921</v>
      </c>
      <c r="E620" s="1">
        <v>28.84</v>
      </c>
      <c r="F620" s="1">
        <v>27.94</v>
      </c>
      <c r="G620" s="1">
        <v>27.54</v>
      </c>
      <c r="H620" s="2">
        <v>48.6</v>
      </c>
      <c r="I620" s="2">
        <v>24.5</v>
      </c>
      <c r="J620" s="2">
        <v>76.400000000000006</v>
      </c>
      <c r="K620" s="2">
        <v>77.099999999999994</v>
      </c>
      <c r="L620">
        <f>SUMIFS(US!B:B,US!$D:$D,YEAR(daily!$A620),US!$E:$E,MONTH(daily!$A620))</f>
        <v>9135</v>
      </c>
      <c r="M620">
        <f>SUMIFS(US!C:C,US!$D:$D,YEAR(daily!$A620),US!$E:$E,MONTH(daily!$A620))</f>
        <v>20221</v>
      </c>
      <c r="N620">
        <f>SUMIFS(COT!E:E,COT!$A:$A,YEAR(daily!$A620),COT!$B:$B,WEEKNUM(daily!$A620))</f>
        <v>452789</v>
      </c>
      <c r="O620">
        <f>SUMIFS(COT!F:F,COT!$A:$A,YEAR(daily!$A620),COT!$B:$B,WEEKNUM(daily!$A620))</f>
        <v>65057</v>
      </c>
      <c r="P620">
        <f>SUMIFS(COT!G:G,COT!$A:$A,YEAR(daily!$A620),COT!$B:$B,WEEKNUM(daily!$A620))</f>
        <v>54832</v>
      </c>
      <c r="Q620">
        <f>SUMIFS(COT!H:H,COT!$A:$A,YEAR(daily!$A620),COT!$B:$B,WEEKNUM(daily!$A620))</f>
        <v>56010</v>
      </c>
      <c r="R620">
        <f>SUMIFS(COT!I:I,COT!$A:$A,YEAR(daily!$A620),COT!$B:$B,WEEKNUM(daily!$A620))</f>
        <v>271436</v>
      </c>
      <c r="S620">
        <f>SUMIFS(COT!J:J,COT!$A:$A,YEAR(daily!$A620),COT!$B:$B,WEEKNUM(daily!$A620))</f>
        <v>297798</v>
      </c>
      <c r="T620">
        <f>SUMIFS(COT!K:K,COT!$A:$A,YEAR(daily!$A620),COT!$B:$B,WEEKNUM(daily!$A620))</f>
        <v>60286</v>
      </c>
      <c r="U620">
        <f>SUMIFS(COT!L:L,COT!$A:$A,YEAR(daily!$A620),COT!$B:$B,WEEKNUM(daily!$A620))</f>
        <v>44149</v>
      </c>
      <c r="V620">
        <f>SUMIFS(COT!M:M,COT!$A:$A,YEAR(daily!$A620),COT!$B:$B,WEEKNUM(daily!$A620))</f>
        <v>49</v>
      </c>
      <c r="W620">
        <f>SUMIFS(COT!N:N,COT!$A:$A,YEAR(daily!$A620),COT!$B:$B,WEEKNUM(daily!$A620))</f>
        <v>40</v>
      </c>
      <c r="X620">
        <f>SUMIFS(COT!O:O,COT!$A:$A,YEAR(daily!$A620),COT!$B:$B,WEEKNUM(daily!$A620))</f>
        <v>37</v>
      </c>
      <c r="Y620">
        <f>SUMIFS(COT!P:P,COT!$A:$A,YEAR(daily!$A620),COT!$B:$B,WEEKNUM(daily!$A620))</f>
        <v>66</v>
      </c>
      <c r="Z620">
        <f>SUMIFS(COT!Q:Q,COT!$A:$A,YEAR(daily!$A620),COT!$B:$B,WEEKNUM(daily!$A620))</f>
        <v>79</v>
      </c>
      <c r="AA620">
        <f>SUMIFS(Saudi!B:B,Saudi!$A:$A,YEAR(daily!$A620))</f>
        <v>213</v>
      </c>
      <c r="AB620">
        <f>SUMIFS(Saudi!C:C,Saudi!$A:$A,YEAR(daily!$A620))</f>
        <v>255</v>
      </c>
      <c r="AC620">
        <f>SUMIFS(Saudi!F:F,Saudi!$A:$A,YEAR(daily!$A620))</f>
        <v>3215357</v>
      </c>
      <c r="AD620">
        <f>SUMIFS(Saudi!G:G,Saudi!$A:$A,YEAR(daily!$A620))</f>
        <v>26.07833760207501</v>
      </c>
      <c r="AE620">
        <f>SUMIFS(Saudi!H:H,Saudi!$A:$A,YEAR(daily!$A620))</f>
        <v>83851165.357195094</v>
      </c>
      <c r="AF620" s="5">
        <f t="shared" si="38"/>
        <v>8</v>
      </c>
      <c r="AG620" s="5">
        <f t="shared" si="39"/>
        <v>2002</v>
      </c>
    </row>
    <row r="621" spans="1:33">
      <c r="A621" s="3">
        <v>37491</v>
      </c>
      <c r="B621" s="1">
        <v>176037</v>
      </c>
      <c r="C621" s="1">
        <v>55178</v>
      </c>
      <c r="D621" s="1">
        <v>25985</v>
      </c>
      <c r="E621" s="1">
        <v>28.63</v>
      </c>
      <c r="F621" s="1">
        <v>27.91</v>
      </c>
      <c r="G621" s="1">
        <v>27.55</v>
      </c>
      <c r="H621" s="2">
        <v>48.6</v>
      </c>
      <c r="I621" s="2">
        <v>24.5</v>
      </c>
      <c r="J621" s="2">
        <v>76.400000000000006</v>
      </c>
      <c r="K621" s="2">
        <v>77.099999999999994</v>
      </c>
      <c r="L621">
        <f>SUMIFS(US!B:B,US!$D:$D,YEAR(daily!$A621),US!$E:$E,MONTH(daily!$A621))</f>
        <v>9135</v>
      </c>
      <c r="M621">
        <f>SUMIFS(US!C:C,US!$D:$D,YEAR(daily!$A621),US!$E:$E,MONTH(daily!$A621))</f>
        <v>20221</v>
      </c>
      <c r="N621">
        <f>SUMIFS(COT!E:E,COT!$A:$A,YEAR(daily!$A621),COT!$B:$B,WEEKNUM(daily!$A621))</f>
        <v>452789</v>
      </c>
      <c r="O621">
        <f>SUMIFS(COT!F:F,COT!$A:$A,YEAR(daily!$A621),COT!$B:$B,WEEKNUM(daily!$A621))</f>
        <v>65057</v>
      </c>
      <c r="P621">
        <f>SUMIFS(COT!G:G,COT!$A:$A,YEAR(daily!$A621),COT!$B:$B,WEEKNUM(daily!$A621))</f>
        <v>54832</v>
      </c>
      <c r="Q621">
        <f>SUMIFS(COT!H:H,COT!$A:$A,YEAR(daily!$A621),COT!$B:$B,WEEKNUM(daily!$A621))</f>
        <v>56010</v>
      </c>
      <c r="R621">
        <f>SUMIFS(COT!I:I,COT!$A:$A,YEAR(daily!$A621),COT!$B:$B,WEEKNUM(daily!$A621))</f>
        <v>271436</v>
      </c>
      <c r="S621">
        <f>SUMIFS(COT!J:J,COT!$A:$A,YEAR(daily!$A621),COT!$B:$B,WEEKNUM(daily!$A621))</f>
        <v>297798</v>
      </c>
      <c r="T621">
        <f>SUMIFS(COT!K:K,COT!$A:$A,YEAR(daily!$A621),COT!$B:$B,WEEKNUM(daily!$A621))</f>
        <v>60286</v>
      </c>
      <c r="U621">
        <f>SUMIFS(COT!L:L,COT!$A:$A,YEAR(daily!$A621),COT!$B:$B,WEEKNUM(daily!$A621))</f>
        <v>44149</v>
      </c>
      <c r="V621">
        <f>SUMIFS(COT!M:M,COT!$A:$A,YEAR(daily!$A621),COT!$B:$B,WEEKNUM(daily!$A621))</f>
        <v>49</v>
      </c>
      <c r="W621">
        <f>SUMIFS(COT!N:N,COT!$A:$A,YEAR(daily!$A621),COT!$B:$B,WEEKNUM(daily!$A621))</f>
        <v>40</v>
      </c>
      <c r="X621">
        <f>SUMIFS(COT!O:O,COT!$A:$A,YEAR(daily!$A621),COT!$B:$B,WEEKNUM(daily!$A621))</f>
        <v>37</v>
      </c>
      <c r="Y621">
        <f>SUMIFS(COT!P:P,COT!$A:$A,YEAR(daily!$A621),COT!$B:$B,WEEKNUM(daily!$A621))</f>
        <v>66</v>
      </c>
      <c r="Z621">
        <f>SUMIFS(COT!Q:Q,COT!$A:$A,YEAR(daily!$A621),COT!$B:$B,WEEKNUM(daily!$A621))</f>
        <v>79</v>
      </c>
      <c r="AA621">
        <f>SUMIFS(Saudi!B:B,Saudi!$A:$A,YEAR(daily!$A621))</f>
        <v>213</v>
      </c>
      <c r="AB621">
        <f>SUMIFS(Saudi!C:C,Saudi!$A:$A,YEAR(daily!$A621))</f>
        <v>255</v>
      </c>
      <c r="AC621">
        <f>SUMIFS(Saudi!F:F,Saudi!$A:$A,YEAR(daily!$A621))</f>
        <v>3215357</v>
      </c>
      <c r="AD621">
        <f>SUMIFS(Saudi!G:G,Saudi!$A:$A,YEAR(daily!$A621))</f>
        <v>26.07833760207501</v>
      </c>
      <c r="AE621">
        <f>SUMIFS(Saudi!H:H,Saudi!$A:$A,YEAR(daily!$A621))</f>
        <v>83851165.357195094</v>
      </c>
      <c r="AF621" s="5">
        <f t="shared" si="38"/>
        <v>8</v>
      </c>
      <c r="AG621" s="5">
        <f t="shared" si="39"/>
        <v>2002</v>
      </c>
    </row>
    <row r="622" spans="1:33">
      <c r="A622" s="3">
        <v>37494</v>
      </c>
      <c r="B622" s="1">
        <v>172169</v>
      </c>
      <c r="C622" s="1">
        <v>53884</v>
      </c>
      <c r="D622" s="1">
        <v>25842</v>
      </c>
      <c r="E622" s="1">
        <v>29.28</v>
      </c>
      <c r="F622" s="1">
        <v>28.54</v>
      </c>
      <c r="G622" s="1">
        <v>28.11</v>
      </c>
      <c r="H622" s="2">
        <v>48.6</v>
      </c>
      <c r="I622" s="2">
        <v>24.5</v>
      </c>
      <c r="J622" s="2">
        <v>76.400000000000006</v>
      </c>
      <c r="K622" s="2">
        <v>77.099999999999994</v>
      </c>
      <c r="L622">
        <f>SUMIFS(US!B:B,US!$D:$D,YEAR(daily!$A622),US!$E:$E,MONTH(daily!$A622))</f>
        <v>9135</v>
      </c>
      <c r="M622">
        <f>SUMIFS(US!C:C,US!$D:$D,YEAR(daily!$A622),US!$E:$E,MONTH(daily!$A622))</f>
        <v>20221</v>
      </c>
      <c r="N622">
        <f>SUMIFS(COT!E:E,COT!$A:$A,YEAR(daily!$A622),COT!$B:$B,WEEKNUM(daily!$A622))</f>
        <v>471059</v>
      </c>
      <c r="O622">
        <f>SUMIFS(COT!F:F,COT!$A:$A,YEAR(daily!$A622),COT!$B:$B,WEEKNUM(daily!$A622))</f>
        <v>72960</v>
      </c>
      <c r="P622">
        <f>SUMIFS(COT!G:G,COT!$A:$A,YEAR(daily!$A622),COT!$B:$B,WEEKNUM(daily!$A622))</f>
        <v>47056</v>
      </c>
      <c r="Q622">
        <f>SUMIFS(COT!H:H,COT!$A:$A,YEAR(daily!$A622),COT!$B:$B,WEEKNUM(daily!$A622))</f>
        <v>57796</v>
      </c>
      <c r="R622">
        <f>SUMIFS(COT!I:I,COT!$A:$A,YEAR(daily!$A622),COT!$B:$B,WEEKNUM(daily!$A622))</f>
        <v>274233</v>
      </c>
      <c r="S622">
        <f>SUMIFS(COT!J:J,COT!$A:$A,YEAR(daily!$A622),COT!$B:$B,WEEKNUM(daily!$A622))</f>
        <v>325431</v>
      </c>
      <c r="T622">
        <f>SUMIFS(COT!K:K,COT!$A:$A,YEAR(daily!$A622),COT!$B:$B,WEEKNUM(daily!$A622))</f>
        <v>66070</v>
      </c>
      <c r="U622">
        <f>SUMIFS(COT!L:L,COT!$A:$A,YEAR(daily!$A622),COT!$B:$B,WEEKNUM(daily!$A622))</f>
        <v>40776</v>
      </c>
      <c r="V622">
        <f>SUMIFS(COT!M:M,COT!$A:$A,YEAR(daily!$A622),COT!$B:$B,WEEKNUM(daily!$A622))</f>
        <v>50</v>
      </c>
      <c r="W622">
        <f>SUMIFS(COT!N:N,COT!$A:$A,YEAR(daily!$A622),COT!$B:$B,WEEKNUM(daily!$A622))</f>
        <v>40</v>
      </c>
      <c r="X622">
        <f>SUMIFS(COT!O:O,COT!$A:$A,YEAR(daily!$A622),COT!$B:$B,WEEKNUM(daily!$A622))</f>
        <v>39</v>
      </c>
      <c r="Y622">
        <f>SUMIFS(COT!P:P,COT!$A:$A,YEAR(daily!$A622),COT!$B:$B,WEEKNUM(daily!$A622))</f>
        <v>61</v>
      </c>
      <c r="Z622">
        <f>SUMIFS(COT!Q:Q,COT!$A:$A,YEAR(daily!$A622),COT!$B:$B,WEEKNUM(daily!$A622))</f>
        <v>80</v>
      </c>
      <c r="AA622">
        <f>SUMIFS(Saudi!B:B,Saudi!$A:$A,YEAR(daily!$A622))</f>
        <v>213</v>
      </c>
      <c r="AB622">
        <f>SUMIFS(Saudi!C:C,Saudi!$A:$A,YEAR(daily!$A622))</f>
        <v>255</v>
      </c>
      <c r="AC622">
        <f>SUMIFS(Saudi!F:F,Saudi!$A:$A,YEAR(daily!$A622))</f>
        <v>3215357</v>
      </c>
      <c r="AD622">
        <f>SUMIFS(Saudi!G:G,Saudi!$A:$A,YEAR(daily!$A622))</f>
        <v>26.07833760207501</v>
      </c>
      <c r="AE622">
        <f>SUMIFS(Saudi!H:H,Saudi!$A:$A,YEAR(daily!$A622))</f>
        <v>83851165.357195094</v>
      </c>
      <c r="AF622" s="5">
        <f t="shared" si="38"/>
        <v>8</v>
      </c>
      <c r="AG622" s="5">
        <f t="shared" si="39"/>
        <v>2002</v>
      </c>
    </row>
    <row r="623" spans="1:33">
      <c r="A623" s="3">
        <v>37495</v>
      </c>
      <c r="B623" s="1">
        <v>179246</v>
      </c>
      <c r="C623" s="1">
        <v>57231</v>
      </c>
      <c r="D623" s="1">
        <v>25861</v>
      </c>
      <c r="E623" s="1">
        <v>28.83</v>
      </c>
      <c r="F623" s="1">
        <v>28.37</v>
      </c>
      <c r="G623" s="1">
        <v>27.96</v>
      </c>
      <c r="H623" s="2">
        <v>48.6</v>
      </c>
      <c r="I623" s="2">
        <v>24.5</v>
      </c>
      <c r="J623" s="2">
        <v>76.400000000000006</v>
      </c>
      <c r="K623" s="2">
        <v>77.099999999999994</v>
      </c>
      <c r="L623">
        <f>SUMIFS(US!B:B,US!$D:$D,YEAR(daily!$A623),US!$E:$E,MONTH(daily!$A623))</f>
        <v>9135</v>
      </c>
      <c r="M623">
        <f>SUMIFS(US!C:C,US!$D:$D,YEAR(daily!$A623),US!$E:$E,MONTH(daily!$A623))</f>
        <v>20221</v>
      </c>
      <c r="N623">
        <f>SUMIFS(COT!E:E,COT!$A:$A,YEAR(daily!$A623),COT!$B:$B,WEEKNUM(daily!$A623))</f>
        <v>471059</v>
      </c>
      <c r="O623">
        <f>SUMIFS(COT!F:F,COT!$A:$A,YEAR(daily!$A623),COT!$B:$B,WEEKNUM(daily!$A623))</f>
        <v>72960</v>
      </c>
      <c r="P623">
        <f>SUMIFS(COT!G:G,COT!$A:$A,YEAR(daily!$A623),COT!$B:$B,WEEKNUM(daily!$A623))</f>
        <v>47056</v>
      </c>
      <c r="Q623">
        <f>SUMIFS(COT!H:H,COT!$A:$A,YEAR(daily!$A623),COT!$B:$B,WEEKNUM(daily!$A623))</f>
        <v>57796</v>
      </c>
      <c r="R623">
        <f>SUMIFS(COT!I:I,COT!$A:$A,YEAR(daily!$A623),COT!$B:$B,WEEKNUM(daily!$A623))</f>
        <v>274233</v>
      </c>
      <c r="S623">
        <f>SUMIFS(COT!J:J,COT!$A:$A,YEAR(daily!$A623),COT!$B:$B,WEEKNUM(daily!$A623))</f>
        <v>325431</v>
      </c>
      <c r="T623">
        <f>SUMIFS(COT!K:K,COT!$A:$A,YEAR(daily!$A623),COT!$B:$B,WEEKNUM(daily!$A623))</f>
        <v>66070</v>
      </c>
      <c r="U623">
        <f>SUMIFS(COT!L:L,COT!$A:$A,YEAR(daily!$A623),COT!$B:$B,WEEKNUM(daily!$A623))</f>
        <v>40776</v>
      </c>
      <c r="V623">
        <f>SUMIFS(COT!M:M,COT!$A:$A,YEAR(daily!$A623),COT!$B:$B,WEEKNUM(daily!$A623))</f>
        <v>50</v>
      </c>
      <c r="W623">
        <f>SUMIFS(COT!N:N,COT!$A:$A,YEAR(daily!$A623),COT!$B:$B,WEEKNUM(daily!$A623))</f>
        <v>40</v>
      </c>
      <c r="X623">
        <f>SUMIFS(COT!O:O,COT!$A:$A,YEAR(daily!$A623),COT!$B:$B,WEEKNUM(daily!$A623))</f>
        <v>39</v>
      </c>
      <c r="Y623">
        <f>SUMIFS(COT!P:P,COT!$A:$A,YEAR(daily!$A623),COT!$B:$B,WEEKNUM(daily!$A623))</f>
        <v>61</v>
      </c>
      <c r="Z623">
        <f>SUMIFS(COT!Q:Q,COT!$A:$A,YEAR(daily!$A623),COT!$B:$B,WEEKNUM(daily!$A623))</f>
        <v>80</v>
      </c>
      <c r="AA623">
        <f>SUMIFS(Saudi!B:B,Saudi!$A:$A,YEAR(daily!$A623))</f>
        <v>213</v>
      </c>
      <c r="AB623">
        <f>SUMIFS(Saudi!C:C,Saudi!$A:$A,YEAR(daily!$A623))</f>
        <v>255</v>
      </c>
      <c r="AC623">
        <f>SUMIFS(Saudi!F:F,Saudi!$A:$A,YEAR(daily!$A623))</f>
        <v>3215357</v>
      </c>
      <c r="AD623">
        <f>SUMIFS(Saudi!G:G,Saudi!$A:$A,YEAR(daily!$A623))</f>
        <v>26.07833760207501</v>
      </c>
      <c r="AE623">
        <f>SUMIFS(Saudi!H:H,Saudi!$A:$A,YEAR(daily!$A623))</f>
        <v>83851165.357195094</v>
      </c>
      <c r="AF623" s="5">
        <f t="shared" si="38"/>
        <v>8</v>
      </c>
      <c r="AG623" s="5">
        <f t="shared" si="39"/>
        <v>2002</v>
      </c>
    </row>
    <row r="624" spans="1:33">
      <c r="A624" s="3">
        <v>37496</v>
      </c>
      <c r="B624" s="1">
        <v>175667</v>
      </c>
      <c r="C624" s="1">
        <v>58227</v>
      </c>
      <c r="D624" s="1">
        <v>27383</v>
      </c>
      <c r="E624" s="1">
        <v>28.34</v>
      </c>
      <c r="F624" s="1">
        <v>28.12</v>
      </c>
      <c r="G624" s="1">
        <v>27.84</v>
      </c>
      <c r="H624" s="2">
        <v>48.6</v>
      </c>
      <c r="I624" s="2">
        <v>24.5</v>
      </c>
      <c r="J624" s="2">
        <v>76.400000000000006</v>
      </c>
      <c r="K624" s="2">
        <v>77.099999999999994</v>
      </c>
      <c r="L624">
        <f>SUMIFS(US!B:B,US!$D:$D,YEAR(daily!$A624),US!$E:$E,MONTH(daily!$A624))</f>
        <v>9135</v>
      </c>
      <c r="M624">
        <f>SUMIFS(US!C:C,US!$D:$D,YEAR(daily!$A624),US!$E:$E,MONTH(daily!$A624))</f>
        <v>20221</v>
      </c>
      <c r="N624">
        <f>SUMIFS(COT!E:E,COT!$A:$A,YEAR(daily!$A624),COT!$B:$B,WEEKNUM(daily!$A624))</f>
        <v>471059</v>
      </c>
      <c r="O624">
        <f>SUMIFS(COT!F:F,COT!$A:$A,YEAR(daily!$A624),COT!$B:$B,WEEKNUM(daily!$A624))</f>
        <v>72960</v>
      </c>
      <c r="P624">
        <f>SUMIFS(COT!G:G,COT!$A:$A,YEAR(daily!$A624),COT!$B:$B,WEEKNUM(daily!$A624))</f>
        <v>47056</v>
      </c>
      <c r="Q624">
        <f>SUMIFS(COT!H:H,COT!$A:$A,YEAR(daily!$A624),COT!$B:$B,WEEKNUM(daily!$A624))</f>
        <v>57796</v>
      </c>
      <c r="R624">
        <f>SUMIFS(COT!I:I,COT!$A:$A,YEAR(daily!$A624),COT!$B:$B,WEEKNUM(daily!$A624))</f>
        <v>274233</v>
      </c>
      <c r="S624">
        <f>SUMIFS(COT!J:J,COT!$A:$A,YEAR(daily!$A624),COT!$B:$B,WEEKNUM(daily!$A624))</f>
        <v>325431</v>
      </c>
      <c r="T624">
        <f>SUMIFS(COT!K:K,COT!$A:$A,YEAR(daily!$A624),COT!$B:$B,WEEKNUM(daily!$A624))</f>
        <v>66070</v>
      </c>
      <c r="U624">
        <f>SUMIFS(COT!L:L,COT!$A:$A,YEAR(daily!$A624),COT!$B:$B,WEEKNUM(daily!$A624))</f>
        <v>40776</v>
      </c>
      <c r="V624">
        <f>SUMIFS(COT!M:M,COT!$A:$A,YEAR(daily!$A624),COT!$B:$B,WEEKNUM(daily!$A624))</f>
        <v>50</v>
      </c>
      <c r="W624">
        <f>SUMIFS(COT!N:N,COT!$A:$A,YEAR(daily!$A624),COT!$B:$B,WEEKNUM(daily!$A624))</f>
        <v>40</v>
      </c>
      <c r="X624">
        <f>SUMIFS(COT!O:O,COT!$A:$A,YEAR(daily!$A624),COT!$B:$B,WEEKNUM(daily!$A624))</f>
        <v>39</v>
      </c>
      <c r="Y624">
        <f>SUMIFS(COT!P:P,COT!$A:$A,YEAR(daily!$A624),COT!$B:$B,WEEKNUM(daily!$A624))</f>
        <v>61</v>
      </c>
      <c r="Z624">
        <f>SUMIFS(COT!Q:Q,COT!$A:$A,YEAR(daily!$A624),COT!$B:$B,WEEKNUM(daily!$A624))</f>
        <v>80</v>
      </c>
      <c r="AA624">
        <f>SUMIFS(Saudi!B:B,Saudi!$A:$A,YEAR(daily!$A624))</f>
        <v>213</v>
      </c>
      <c r="AB624">
        <f>SUMIFS(Saudi!C:C,Saudi!$A:$A,YEAR(daily!$A624))</f>
        <v>255</v>
      </c>
      <c r="AC624">
        <f>SUMIFS(Saudi!F:F,Saudi!$A:$A,YEAR(daily!$A624))</f>
        <v>3215357</v>
      </c>
      <c r="AD624">
        <f>SUMIFS(Saudi!G:G,Saudi!$A:$A,YEAR(daily!$A624))</f>
        <v>26.07833760207501</v>
      </c>
      <c r="AE624">
        <f>SUMIFS(Saudi!H:H,Saudi!$A:$A,YEAR(daily!$A624))</f>
        <v>83851165.357195094</v>
      </c>
      <c r="AF624" s="5">
        <f t="shared" si="38"/>
        <v>8</v>
      </c>
      <c r="AG624" s="5">
        <f t="shared" si="39"/>
        <v>2002</v>
      </c>
    </row>
    <row r="625" spans="1:33">
      <c r="A625" s="3">
        <v>37497</v>
      </c>
      <c r="B625" s="1">
        <v>170009</v>
      </c>
      <c r="C625" s="1">
        <v>60102</v>
      </c>
      <c r="D625" s="1">
        <v>29014</v>
      </c>
      <c r="E625" s="1">
        <v>28.92</v>
      </c>
      <c r="F625" s="1">
        <v>28.56</v>
      </c>
      <c r="G625" s="1">
        <v>28.26</v>
      </c>
      <c r="H625" s="2">
        <v>48.6</v>
      </c>
      <c r="I625" s="2">
        <v>24.5</v>
      </c>
      <c r="J625" s="2">
        <v>76.400000000000006</v>
      </c>
      <c r="K625" s="2">
        <v>77.099999999999994</v>
      </c>
      <c r="L625">
        <f>SUMIFS(US!B:B,US!$D:$D,YEAR(daily!$A625),US!$E:$E,MONTH(daily!$A625))</f>
        <v>9135</v>
      </c>
      <c r="M625">
        <f>SUMIFS(US!C:C,US!$D:$D,YEAR(daily!$A625),US!$E:$E,MONTH(daily!$A625))</f>
        <v>20221</v>
      </c>
      <c r="N625">
        <f>SUMIFS(COT!E:E,COT!$A:$A,YEAR(daily!$A625),COT!$B:$B,WEEKNUM(daily!$A625))</f>
        <v>471059</v>
      </c>
      <c r="O625">
        <f>SUMIFS(COT!F:F,COT!$A:$A,YEAR(daily!$A625),COT!$B:$B,WEEKNUM(daily!$A625))</f>
        <v>72960</v>
      </c>
      <c r="P625">
        <f>SUMIFS(COT!G:G,COT!$A:$A,YEAR(daily!$A625),COT!$B:$B,WEEKNUM(daily!$A625))</f>
        <v>47056</v>
      </c>
      <c r="Q625">
        <f>SUMIFS(COT!H:H,COT!$A:$A,YEAR(daily!$A625),COT!$B:$B,WEEKNUM(daily!$A625))</f>
        <v>57796</v>
      </c>
      <c r="R625">
        <f>SUMIFS(COT!I:I,COT!$A:$A,YEAR(daily!$A625),COT!$B:$B,WEEKNUM(daily!$A625))</f>
        <v>274233</v>
      </c>
      <c r="S625">
        <f>SUMIFS(COT!J:J,COT!$A:$A,YEAR(daily!$A625),COT!$B:$B,WEEKNUM(daily!$A625))</f>
        <v>325431</v>
      </c>
      <c r="T625">
        <f>SUMIFS(COT!K:K,COT!$A:$A,YEAR(daily!$A625),COT!$B:$B,WEEKNUM(daily!$A625))</f>
        <v>66070</v>
      </c>
      <c r="U625">
        <f>SUMIFS(COT!L:L,COT!$A:$A,YEAR(daily!$A625),COT!$B:$B,WEEKNUM(daily!$A625))</f>
        <v>40776</v>
      </c>
      <c r="V625">
        <f>SUMIFS(COT!M:M,COT!$A:$A,YEAR(daily!$A625),COT!$B:$B,WEEKNUM(daily!$A625))</f>
        <v>50</v>
      </c>
      <c r="W625">
        <f>SUMIFS(COT!N:N,COT!$A:$A,YEAR(daily!$A625),COT!$B:$B,WEEKNUM(daily!$A625))</f>
        <v>40</v>
      </c>
      <c r="X625">
        <f>SUMIFS(COT!O:O,COT!$A:$A,YEAR(daily!$A625),COT!$B:$B,WEEKNUM(daily!$A625))</f>
        <v>39</v>
      </c>
      <c r="Y625">
        <f>SUMIFS(COT!P:P,COT!$A:$A,YEAR(daily!$A625),COT!$B:$B,WEEKNUM(daily!$A625))</f>
        <v>61</v>
      </c>
      <c r="Z625">
        <f>SUMIFS(COT!Q:Q,COT!$A:$A,YEAR(daily!$A625),COT!$B:$B,WEEKNUM(daily!$A625))</f>
        <v>80</v>
      </c>
      <c r="AA625">
        <f>SUMIFS(Saudi!B:B,Saudi!$A:$A,YEAR(daily!$A625))</f>
        <v>213</v>
      </c>
      <c r="AB625">
        <f>SUMIFS(Saudi!C:C,Saudi!$A:$A,YEAR(daily!$A625))</f>
        <v>255</v>
      </c>
      <c r="AC625">
        <f>SUMIFS(Saudi!F:F,Saudi!$A:$A,YEAR(daily!$A625))</f>
        <v>3215357</v>
      </c>
      <c r="AD625">
        <f>SUMIFS(Saudi!G:G,Saudi!$A:$A,YEAR(daily!$A625))</f>
        <v>26.07833760207501</v>
      </c>
      <c r="AE625">
        <f>SUMIFS(Saudi!H:H,Saudi!$A:$A,YEAR(daily!$A625))</f>
        <v>83851165.357195094</v>
      </c>
      <c r="AF625" s="5">
        <f t="shared" si="38"/>
        <v>8</v>
      </c>
      <c r="AG625" s="5">
        <f t="shared" si="39"/>
        <v>2002</v>
      </c>
    </row>
    <row r="626" spans="1:33">
      <c r="A626" s="3">
        <v>37498</v>
      </c>
      <c r="B626" s="1">
        <v>175141</v>
      </c>
      <c r="C626" s="1">
        <v>62300</v>
      </c>
      <c r="D626" s="1">
        <v>30517</v>
      </c>
      <c r="E626" s="1">
        <v>28.98</v>
      </c>
      <c r="F626" s="1">
        <v>28.58</v>
      </c>
      <c r="G626" s="1">
        <v>28.27</v>
      </c>
      <c r="H626" s="2">
        <v>48.6</v>
      </c>
      <c r="I626" s="2">
        <v>24.5</v>
      </c>
      <c r="J626" s="2">
        <v>76.400000000000006</v>
      </c>
      <c r="K626" s="2">
        <v>77.099999999999994</v>
      </c>
      <c r="L626">
        <f>SUMIFS(US!B:B,US!$D:$D,YEAR(daily!$A626),US!$E:$E,MONTH(daily!$A626))</f>
        <v>9135</v>
      </c>
      <c r="M626">
        <f>SUMIFS(US!C:C,US!$D:$D,YEAR(daily!$A626),US!$E:$E,MONTH(daily!$A626))</f>
        <v>20221</v>
      </c>
      <c r="N626">
        <f>SUMIFS(COT!E:E,COT!$A:$A,YEAR(daily!$A626),COT!$B:$B,WEEKNUM(daily!$A626))</f>
        <v>471059</v>
      </c>
      <c r="O626">
        <f>SUMIFS(COT!F:F,COT!$A:$A,YEAR(daily!$A626),COT!$B:$B,WEEKNUM(daily!$A626))</f>
        <v>72960</v>
      </c>
      <c r="P626">
        <f>SUMIFS(COT!G:G,COT!$A:$A,YEAR(daily!$A626),COT!$B:$B,WEEKNUM(daily!$A626))</f>
        <v>47056</v>
      </c>
      <c r="Q626">
        <f>SUMIFS(COT!H:H,COT!$A:$A,YEAR(daily!$A626),COT!$B:$B,WEEKNUM(daily!$A626))</f>
        <v>57796</v>
      </c>
      <c r="R626">
        <f>SUMIFS(COT!I:I,COT!$A:$A,YEAR(daily!$A626),COT!$B:$B,WEEKNUM(daily!$A626))</f>
        <v>274233</v>
      </c>
      <c r="S626">
        <f>SUMIFS(COT!J:J,COT!$A:$A,YEAR(daily!$A626),COT!$B:$B,WEEKNUM(daily!$A626))</f>
        <v>325431</v>
      </c>
      <c r="T626">
        <f>SUMIFS(COT!K:K,COT!$A:$A,YEAR(daily!$A626),COT!$B:$B,WEEKNUM(daily!$A626))</f>
        <v>66070</v>
      </c>
      <c r="U626">
        <f>SUMIFS(COT!L:L,COT!$A:$A,YEAR(daily!$A626),COT!$B:$B,WEEKNUM(daily!$A626))</f>
        <v>40776</v>
      </c>
      <c r="V626">
        <f>SUMIFS(COT!M:M,COT!$A:$A,YEAR(daily!$A626),COT!$B:$B,WEEKNUM(daily!$A626))</f>
        <v>50</v>
      </c>
      <c r="W626">
        <f>SUMIFS(COT!N:N,COT!$A:$A,YEAR(daily!$A626),COT!$B:$B,WEEKNUM(daily!$A626))</f>
        <v>40</v>
      </c>
      <c r="X626">
        <f>SUMIFS(COT!O:O,COT!$A:$A,YEAR(daily!$A626),COT!$B:$B,WEEKNUM(daily!$A626))</f>
        <v>39</v>
      </c>
      <c r="Y626">
        <f>SUMIFS(COT!P:P,COT!$A:$A,YEAR(daily!$A626),COT!$B:$B,WEEKNUM(daily!$A626))</f>
        <v>61</v>
      </c>
      <c r="Z626">
        <f>SUMIFS(COT!Q:Q,COT!$A:$A,YEAR(daily!$A626),COT!$B:$B,WEEKNUM(daily!$A626))</f>
        <v>80</v>
      </c>
      <c r="AA626">
        <f>SUMIFS(Saudi!B:B,Saudi!$A:$A,YEAR(daily!$A626))</f>
        <v>213</v>
      </c>
      <c r="AB626">
        <f>SUMIFS(Saudi!C:C,Saudi!$A:$A,YEAR(daily!$A626))</f>
        <v>255</v>
      </c>
      <c r="AC626">
        <f>SUMIFS(Saudi!F:F,Saudi!$A:$A,YEAR(daily!$A626))</f>
        <v>3215357</v>
      </c>
      <c r="AD626">
        <f>SUMIFS(Saudi!G:G,Saudi!$A:$A,YEAR(daily!$A626))</f>
        <v>26.07833760207501</v>
      </c>
      <c r="AE626">
        <f>SUMIFS(Saudi!H:H,Saudi!$A:$A,YEAR(daily!$A626))</f>
        <v>83851165.357195094</v>
      </c>
      <c r="AF626" s="5">
        <f t="shared" si="38"/>
        <v>8</v>
      </c>
      <c r="AG626" s="5">
        <f t="shared" si="39"/>
        <v>2002</v>
      </c>
    </row>
    <row r="627" spans="1:33">
      <c r="A627" s="3">
        <v>37502</v>
      </c>
      <c r="B627" s="1">
        <v>171598</v>
      </c>
      <c r="C627" s="1">
        <v>61773</v>
      </c>
      <c r="D627" s="1">
        <v>31225</v>
      </c>
      <c r="E627" s="1">
        <v>27.79</v>
      </c>
      <c r="F627" s="1">
        <v>27.65</v>
      </c>
      <c r="G627" s="1">
        <v>27.38</v>
      </c>
      <c r="H627" s="2">
        <v>48.4</v>
      </c>
      <c r="I627" s="2">
        <v>25.8</v>
      </c>
      <c r="J627" s="2">
        <v>77.5</v>
      </c>
      <c r="K627" s="2">
        <v>78.3</v>
      </c>
      <c r="L627">
        <f>SUMIFS(US!B:B,US!$D:$D,YEAR(daily!$A627),US!$E:$E,MONTH(daily!$A627))</f>
        <v>8686</v>
      </c>
      <c r="M627">
        <f>SUMIFS(US!C:C,US!$D:$D,YEAR(daily!$A627),US!$E:$E,MONTH(daily!$A627))</f>
        <v>19461</v>
      </c>
      <c r="N627">
        <f>SUMIFS(COT!E:E,COT!$A:$A,YEAR(daily!$A627),COT!$B:$B,WEEKNUM(daily!$A627))</f>
        <v>481584</v>
      </c>
      <c r="O627">
        <f>SUMIFS(COT!F:F,COT!$A:$A,YEAR(daily!$A627),COT!$B:$B,WEEKNUM(daily!$A627))</f>
        <v>67774</v>
      </c>
      <c r="P627">
        <f>SUMIFS(COT!G:G,COT!$A:$A,YEAR(daily!$A627),COT!$B:$B,WEEKNUM(daily!$A627))</f>
        <v>44737</v>
      </c>
      <c r="Q627">
        <f>SUMIFS(COT!H:H,COT!$A:$A,YEAR(daily!$A627),COT!$B:$B,WEEKNUM(daily!$A627))</f>
        <v>63438</v>
      </c>
      <c r="R627">
        <f>SUMIFS(COT!I:I,COT!$A:$A,YEAR(daily!$A627),COT!$B:$B,WEEKNUM(daily!$A627))</f>
        <v>282652</v>
      </c>
      <c r="S627">
        <f>SUMIFS(COT!J:J,COT!$A:$A,YEAR(daily!$A627),COT!$B:$B,WEEKNUM(daily!$A627))</f>
        <v>326516</v>
      </c>
      <c r="T627">
        <f>SUMIFS(COT!K:K,COT!$A:$A,YEAR(daily!$A627),COT!$B:$B,WEEKNUM(daily!$A627))</f>
        <v>67720</v>
      </c>
      <c r="U627">
        <f>SUMIFS(COT!L:L,COT!$A:$A,YEAR(daily!$A627),COT!$B:$B,WEEKNUM(daily!$A627))</f>
        <v>46893</v>
      </c>
      <c r="V627">
        <f>SUMIFS(COT!M:M,COT!$A:$A,YEAR(daily!$A627),COT!$B:$B,WEEKNUM(daily!$A627))</f>
        <v>45</v>
      </c>
      <c r="W627">
        <f>SUMIFS(COT!N:N,COT!$A:$A,YEAR(daily!$A627),COT!$B:$B,WEEKNUM(daily!$A627))</f>
        <v>39</v>
      </c>
      <c r="X627">
        <f>SUMIFS(COT!O:O,COT!$A:$A,YEAR(daily!$A627),COT!$B:$B,WEEKNUM(daily!$A627))</f>
        <v>44</v>
      </c>
      <c r="Y627">
        <f>SUMIFS(COT!P:P,COT!$A:$A,YEAR(daily!$A627),COT!$B:$B,WEEKNUM(daily!$A627))</f>
        <v>65</v>
      </c>
      <c r="Z627">
        <f>SUMIFS(COT!Q:Q,COT!$A:$A,YEAR(daily!$A627),COT!$B:$B,WEEKNUM(daily!$A627))</f>
        <v>78</v>
      </c>
      <c r="AA627">
        <f>SUMIFS(Saudi!B:B,Saudi!$A:$A,YEAR(daily!$A627))</f>
        <v>213</v>
      </c>
      <c r="AB627">
        <f>SUMIFS(Saudi!C:C,Saudi!$A:$A,YEAR(daily!$A627))</f>
        <v>255</v>
      </c>
      <c r="AC627">
        <f>SUMIFS(Saudi!F:F,Saudi!$A:$A,YEAR(daily!$A627))</f>
        <v>3215357</v>
      </c>
      <c r="AD627">
        <f>SUMIFS(Saudi!G:G,Saudi!$A:$A,YEAR(daily!$A627))</f>
        <v>26.07833760207501</v>
      </c>
      <c r="AE627">
        <f>SUMIFS(Saudi!H:H,Saudi!$A:$A,YEAR(daily!$A627))</f>
        <v>83851165.357195094</v>
      </c>
      <c r="AF627" s="5">
        <f t="shared" si="38"/>
        <v>9</v>
      </c>
      <c r="AG627" s="5">
        <f t="shared" si="39"/>
        <v>2002</v>
      </c>
    </row>
    <row r="628" spans="1:33">
      <c r="A628" s="3">
        <v>37503</v>
      </c>
      <c r="B628" s="1">
        <v>164981</v>
      </c>
      <c r="C628" s="1">
        <v>59526</v>
      </c>
      <c r="D628" s="1">
        <v>31614</v>
      </c>
      <c r="E628" s="1">
        <v>28.27</v>
      </c>
      <c r="F628" s="1">
        <v>28.12</v>
      </c>
      <c r="G628" s="1">
        <v>27.82</v>
      </c>
      <c r="H628" s="2">
        <v>48.4</v>
      </c>
      <c r="I628" s="2">
        <v>25.8</v>
      </c>
      <c r="J628" s="2">
        <v>77.5</v>
      </c>
      <c r="K628" s="2">
        <v>78.3</v>
      </c>
      <c r="L628">
        <f>SUMIFS(US!B:B,US!$D:$D,YEAR(daily!$A628),US!$E:$E,MONTH(daily!$A628))</f>
        <v>8686</v>
      </c>
      <c r="M628">
        <f>SUMIFS(US!C:C,US!$D:$D,YEAR(daily!$A628),US!$E:$E,MONTH(daily!$A628))</f>
        <v>19461</v>
      </c>
      <c r="N628">
        <f>SUMIFS(COT!E:E,COT!$A:$A,YEAR(daily!$A628),COT!$B:$B,WEEKNUM(daily!$A628))</f>
        <v>481584</v>
      </c>
      <c r="O628">
        <f>SUMIFS(COT!F:F,COT!$A:$A,YEAR(daily!$A628),COT!$B:$B,WEEKNUM(daily!$A628))</f>
        <v>67774</v>
      </c>
      <c r="P628">
        <f>SUMIFS(COT!G:G,COT!$A:$A,YEAR(daily!$A628),COT!$B:$B,WEEKNUM(daily!$A628))</f>
        <v>44737</v>
      </c>
      <c r="Q628">
        <f>SUMIFS(COT!H:H,COT!$A:$A,YEAR(daily!$A628),COT!$B:$B,WEEKNUM(daily!$A628))</f>
        <v>63438</v>
      </c>
      <c r="R628">
        <f>SUMIFS(COT!I:I,COT!$A:$A,YEAR(daily!$A628),COT!$B:$B,WEEKNUM(daily!$A628))</f>
        <v>282652</v>
      </c>
      <c r="S628">
        <f>SUMIFS(COT!J:J,COT!$A:$A,YEAR(daily!$A628),COT!$B:$B,WEEKNUM(daily!$A628))</f>
        <v>326516</v>
      </c>
      <c r="T628">
        <f>SUMIFS(COT!K:K,COT!$A:$A,YEAR(daily!$A628),COT!$B:$B,WEEKNUM(daily!$A628))</f>
        <v>67720</v>
      </c>
      <c r="U628">
        <f>SUMIFS(COT!L:L,COT!$A:$A,YEAR(daily!$A628),COT!$B:$B,WEEKNUM(daily!$A628))</f>
        <v>46893</v>
      </c>
      <c r="V628">
        <f>SUMIFS(COT!M:M,COT!$A:$A,YEAR(daily!$A628),COT!$B:$B,WEEKNUM(daily!$A628))</f>
        <v>45</v>
      </c>
      <c r="W628">
        <f>SUMIFS(COT!N:N,COT!$A:$A,YEAR(daily!$A628),COT!$B:$B,WEEKNUM(daily!$A628))</f>
        <v>39</v>
      </c>
      <c r="X628">
        <f>SUMIFS(COT!O:O,COT!$A:$A,YEAR(daily!$A628),COT!$B:$B,WEEKNUM(daily!$A628))</f>
        <v>44</v>
      </c>
      <c r="Y628">
        <f>SUMIFS(COT!P:P,COT!$A:$A,YEAR(daily!$A628),COT!$B:$B,WEEKNUM(daily!$A628))</f>
        <v>65</v>
      </c>
      <c r="Z628">
        <f>SUMIFS(COT!Q:Q,COT!$A:$A,YEAR(daily!$A628),COT!$B:$B,WEEKNUM(daily!$A628))</f>
        <v>78</v>
      </c>
      <c r="AA628">
        <f>SUMIFS(Saudi!B:B,Saudi!$A:$A,YEAR(daily!$A628))</f>
        <v>213</v>
      </c>
      <c r="AB628">
        <f>SUMIFS(Saudi!C:C,Saudi!$A:$A,YEAR(daily!$A628))</f>
        <v>255</v>
      </c>
      <c r="AC628">
        <f>SUMIFS(Saudi!F:F,Saudi!$A:$A,YEAR(daily!$A628))</f>
        <v>3215357</v>
      </c>
      <c r="AD628">
        <f>SUMIFS(Saudi!G:G,Saudi!$A:$A,YEAR(daily!$A628))</f>
        <v>26.07833760207501</v>
      </c>
      <c r="AE628">
        <f>SUMIFS(Saudi!H:H,Saudi!$A:$A,YEAR(daily!$A628))</f>
        <v>83851165.357195094</v>
      </c>
      <c r="AF628" s="5">
        <f t="shared" si="38"/>
        <v>9</v>
      </c>
      <c r="AG628" s="5">
        <f t="shared" si="39"/>
        <v>2002</v>
      </c>
    </row>
    <row r="629" spans="1:33">
      <c r="A629" s="3">
        <v>37504</v>
      </c>
      <c r="B629" s="1">
        <v>161887</v>
      </c>
      <c r="C629" s="1">
        <v>57745</v>
      </c>
      <c r="D629" s="1">
        <v>32341</v>
      </c>
      <c r="E629" s="1">
        <v>28.98</v>
      </c>
      <c r="F629" s="1">
        <v>28.83</v>
      </c>
      <c r="G629" s="1">
        <v>28.46</v>
      </c>
      <c r="H629" s="2">
        <v>48.4</v>
      </c>
      <c r="I629" s="2">
        <v>25.8</v>
      </c>
      <c r="J629" s="2">
        <v>77.5</v>
      </c>
      <c r="K629" s="2">
        <v>78.3</v>
      </c>
      <c r="L629">
        <f>SUMIFS(US!B:B,US!$D:$D,YEAR(daily!$A629),US!$E:$E,MONTH(daily!$A629))</f>
        <v>8686</v>
      </c>
      <c r="M629">
        <f>SUMIFS(US!C:C,US!$D:$D,YEAR(daily!$A629),US!$E:$E,MONTH(daily!$A629))</f>
        <v>19461</v>
      </c>
      <c r="N629">
        <f>SUMIFS(COT!E:E,COT!$A:$A,YEAR(daily!$A629),COT!$B:$B,WEEKNUM(daily!$A629))</f>
        <v>481584</v>
      </c>
      <c r="O629">
        <f>SUMIFS(COT!F:F,COT!$A:$A,YEAR(daily!$A629),COT!$B:$B,WEEKNUM(daily!$A629))</f>
        <v>67774</v>
      </c>
      <c r="P629">
        <f>SUMIFS(COT!G:G,COT!$A:$A,YEAR(daily!$A629),COT!$B:$B,WEEKNUM(daily!$A629))</f>
        <v>44737</v>
      </c>
      <c r="Q629">
        <f>SUMIFS(COT!H:H,COT!$A:$A,YEAR(daily!$A629),COT!$B:$B,WEEKNUM(daily!$A629))</f>
        <v>63438</v>
      </c>
      <c r="R629">
        <f>SUMIFS(COT!I:I,COT!$A:$A,YEAR(daily!$A629),COT!$B:$B,WEEKNUM(daily!$A629))</f>
        <v>282652</v>
      </c>
      <c r="S629">
        <f>SUMIFS(COT!J:J,COT!$A:$A,YEAR(daily!$A629),COT!$B:$B,WEEKNUM(daily!$A629))</f>
        <v>326516</v>
      </c>
      <c r="T629">
        <f>SUMIFS(COT!K:K,COT!$A:$A,YEAR(daily!$A629),COT!$B:$B,WEEKNUM(daily!$A629))</f>
        <v>67720</v>
      </c>
      <c r="U629">
        <f>SUMIFS(COT!L:L,COT!$A:$A,YEAR(daily!$A629),COT!$B:$B,WEEKNUM(daily!$A629))</f>
        <v>46893</v>
      </c>
      <c r="V629">
        <f>SUMIFS(COT!M:M,COT!$A:$A,YEAR(daily!$A629),COT!$B:$B,WEEKNUM(daily!$A629))</f>
        <v>45</v>
      </c>
      <c r="W629">
        <f>SUMIFS(COT!N:N,COT!$A:$A,YEAR(daily!$A629),COT!$B:$B,WEEKNUM(daily!$A629))</f>
        <v>39</v>
      </c>
      <c r="X629">
        <f>SUMIFS(COT!O:O,COT!$A:$A,YEAR(daily!$A629),COT!$B:$B,WEEKNUM(daily!$A629))</f>
        <v>44</v>
      </c>
      <c r="Y629">
        <f>SUMIFS(COT!P:P,COT!$A:$A,YEAR(daily!$A629),COT!$B:$B,WEEKNUM(daily!$A629))</f>
        <v>65</v>
      </c>
      <c r="Z629">
        <f>SUMIFS(COT!Q:Q,COT!$A:$A,YEAR(daily!$A629),COT!$B:$B,WEEKNUM(daily!$A629))</f>
        <v>78</v>
      </c>
      <c r="AA629">
        <f>SUMIFS(Saudi!B:B,Saudi!$A:$A,YEAR(daily!$A629))</f>
        <v>213</v>
      </c>
      <c r="AB629">
        <f>SUMIFS(Saudi!C:C,Saudi!$A:$A,YEAR(daily!$A629))</f>
        <v>255</v>
      </c>
      <c r="AC629">
        <f>SUMIFS(Saudi!F:F,Saudi!$A:$A,YEAR(daily!$A629))</f>
        <v>3215357</v>
      </c>
      <c r="AD629">
        <f>SUMIFS(Saudi!G:G,Saudi!$A:$A,YEAR(daily!$A629))</f>
        <v>26.07833760207501</v>
      </c>
      <c r="AE629">
        <f>SUMIFS(Saudi!H:H,Saudi!$A:$A,YEAR(daily!$A629))</f>
        <v>83851165.357195094</v>
      </c>
      <c r="AF629" s="5">
        <f t="shared" si="38"/>
        <v>9</v>
      </c>
      <c r="AG629" s="5">
        <f t="shared" si="39"/>
        <v>2002</v>
      </c>
    </row>
    <row r="630" spans="1:33">
      <c r="A630" s="3">
        <v>37505</v>
      </c>
      <c r="B630" s="1">
        <v>157254</v>
      </c>
      <c r="C630" s="1">
        <v>58215</v>
      </c>
      <c r="D630" s="1">
        <v>32654</v>
      </c>
      <c r="E630" s="1">
        <v>29.61</v>
      </c>
      <c r="F630" s="1">
        <v>29.36</v>
      </c>
      <c r="G630" s="1">
        <v>28.92</v>
      </c>
      <c r="H630" s="2">
        <v>48.4</v>
      </c>
      <c r="I630" s="2">
        <v>25.8</v>
      </c>
      <c r="J630" s="2">
        <v>77.5</v>
      </c>
      <c r="K630" s="2">
        <v>78.3</v>
      </c>
      <c r="L630">
        <f>SUMIFS(US!B:B,US!$D:$D,YEAR(daily!$A630),US!$E:$E,MONTH(daily!$A630))</f>
        <v>8686</v>
      </c>
      <c r="M630">
        <f>SUMIFS(US!C:C,US!$D:$D,YEAR(daily!$A630),US!$E:$E,MONTH(daily!$A630))</f>
        <v>19461</v>
      </c>
      <c r="N630">
        <f>SUMIFS(COT!E:E,COT!$A:$A,YEAR(daily!$A630),COT!$B:$B,WEEKNUM(daily!$A630))</f>
        <v>481584</v>
      </c>
      <c r="O630">
        <f>SUMIFS(COT!F:F,COT!$A:$A,YEAR(daily!$A630),COT!$B:$B,WEEKNUM(daily!$A630))</f>
        <v>67774</v>
      </c>
      <c r="P630">
        <f>SUMIFS(COT!G:G,COT!$A:$A,YEAR(daily!$A630),COT!$B:$B,WEEKNUM(daily!$A630))</f>
        <v>44737</v>
      </c>
      <c r="Q630">
        <f>SUMIFS(COT!H:H,COT!$A:$A,YEAR(daily!$A630),COT!$B:$B,WEEKNUM(daily!$A630))</f>
        <v>63438</v>
      </c>
      <c r="R630">
        <f>SUMIFS(COT!I:I,COT!$A:$A,YEAR(daily!$A630),COT!$B:$B,WEEKNUM(daily!$A630))</f>
        <v>282652</v>
      </c>
      <c r="S630">
        <f>SUMIFS(COT!J:J,COT!$A:$A,YEAR(daily!$A630),COT!$B:$B,WEEKNUM(daily!$A630))</f>
        <v>326516</v>
      </c>
      <c r="T630">
        <f>SUMIFS(COT!K:K,COT!$A:$A,YEAR(daily!$A630),COT!$B:$B,WEEKNUM(daily!$A630))</f>
        <v>67720</v>
      </c>
      <c r="U630">
        <f>SUMIFS(COT!L:L,COT!$A:$A,YEAR(daily!$A630),COT!$B:$B,WEEKNUM(daily!$A630))</f>
        <v>46893</v>
      </c>
      <c r="V630">
        <f>SUMIFS(COT!M:M,COT!$A:$A,YEAR(daily!$A630),COT!$B:$B,WEEKNUM(daily!$A630))</f>
        <v>45</v>
      </c>
      <c r="W630">
        <f>SUMIFS(COT!N:N,COT!$A:$A,YEAR(daily!$A630),COT!$B:$B,WEEKNUM(daily!$A630))</f>
        <v>39</v>
      </c>
      <c r="X630">
        <f>SUMIFS(COT!O:O,COT!$A:$A,YEAR(daily!$A630),COT!$B:$B,WEEKNUM(daily!$A630))</f>
        <v>44</v>
      </c>
      <c r="Y630">
        <f>SUMIFS(COT!P:P,COT!$A:$A,YEAR(daily!$A630),COT!$B:$B,WEEKNUM(daily!$A630))</f>
        <v>65</v>
      </c>
      <c r="Z630">
        <f>SUMIFS(COT!Q:Q,COT!$A:$A,YEAR(daily!$A630),COT!$B:$B,WEEKNUM(daily!$A630))</f>
        <v>78</v>
      </c>
      <c r="AA630">
        <f>SUMIFS(Saudi!B:B,Saudi!$A:$A,YEAR(daily!$A630))</f>
        <v>213</v>
      </c>
      <c r="AB630">
        <f>SUMIFS(Saudi!C:C,Saudi!$A:$A,YEAR(daily!$A630))</f>
        <v>255</v>
      </c>
      <c r="AC630">
        <f>SUMIFS(Saudi!F:F,Saudi!$A:$A,YEAR(daily!$A630))</f>
        <v>3215357</v>
      </c>
      <c r="AD630">
        <f>SUMIFS(Saudi!G:G,Saudi!$A:$A,YEAR(daily!$A630))</f>
        <v>26.07833760207501</v>
      </c>
      <c r="AE630">
        <f>SUMIFS(Saudi!H:H,Saudi!$A:$A,YEAR(daily!$A630))</f>
        <v>83851165.357195094</v>
      </c>
      <c r="AF630" s="5">
        <f t="shared" si="38"/>
        <v>9</v>
      </c>
      <c r="AG630" s="5">
        <f t="shared" si="39"/>
        <v>2002</v>
      </c>
    </row>
    <row r="631" spans="1:33">
      <c r="A631" s="3">
        <v>37508</v>
      </c>
      <c r="B631" s="1">
        <v>153949</v>
      </c>
      <c r="C631" s="1">
        <v>58628</v>
      </c>
      <c r="D631" s="1">
        <v>32504</v>
      </c>
      <c r="E631" s="1">
        <v>29.73</v>
      </c>
      <c r="F631" s="1">
        <v>29.56</v>
      </c>
      <c r="G631" s="1">
        <v>29.09</v>
      </c>
      <c r="H631" s="2">
        <v>48.4</v>
      </c>
      <c r="I631" s="2">
        <v>25.8</v>
      </c>
      <c r="J631" s="2">
        <v>77.5</v>
      </c>
      <c r="K631" s="2">
        <v>78.3</v>
      </c>
      <c r="L631">
        <f>SUMIFS(US!B:B,US!$D:$D,YEAR(daily!$A631),US!$E:$E,MONTH(daily!$A631))</f>
        <v>8686</v>
      </c>
      <c r="M631">
        <f>SUMIFS(US!C:C,US!$D:$D,YEAR(daily!$A631),US!$E:$E,MONTH(daily!$A631))</f>
        <v>19461</v>
      </c>
      <c r="N631">
        <f>SUMIFS(COT!E:E,COT!$A:$A,YEAR(daily!$A631),COT!$B:$B,WEEKNUM(daily!$A631))</f>
        <v>490444</v>
      </c>
      <c r="O631">
        <f>SUMIFS(COT!F:F,COT!$A:$A,YEAR(daily!$A631),COT!$B:$B,WEEKNUM(daily!$A631))</f>
        <v>77136</v>
      </c>
      <c r="P631">
        <f>SUMIFS(COT!G:G,COT!$A:$A,YEAR(daily!$A631),COT!$B:$B,WEEKNUM(daily!$A631))</f>
        <v>49295</v>
      </c>
      <c r="Q631">
        <f>SUMIFS(COT!H:H,COT!$A:$A,YEAR(daily!$A631),COT!$B:$B,WEEKNUM(daily!$A631))</f>
        <v>66760</v>
      </c>
      <c r="R631">
        <f>SUMIFS(COT!I:I,COT!$A:$A,YEAR(daily!$A631),COT!$B:$B,WEEKNUM(daily!$A631))</f>
        <v>275221</v>
      </c>
      <c r="S631">
        <f>SUMIFS(COT!J:J,COT!$A:$A,YEAR(daily!$A631),COT!$B:$B,WEEKNUM(daily!$A631))</f>
        <v>328864</v>
      </c>
      <c r="T631">
        <f>SUMIFS(COT!K:K,COT!$A:$A,YEAR(daily!$A631),COT!$B:$B,WEEKNUM(daily!$A631))</f>
        <v>71327</v>
      </c>
      <c r="U631">
        <f>SUMIFS(COT!L:L,COT!$A:$A,YEAR(daily!$A631),COT!$B:$B,WEEKNUM(daily!$A631))</f>
        <v>45525</v>
      </c>
      <c r="V631">
        <f>SUMIFS(COT!M:M,COT!$A:$A,YEAR(daily!$A631),COT!$B:$B,WEEKNUM(daily!$A631))</f>
        <v>53</v>
      </c>
      <c r="W631">
        <f>SUMIFS(COT!N:N,COT!$A:$A,YEAR(daily!$A631),COT!$B:$B,WEEKNUM(daily!$A631))</f>
        <v>37</v>
      </c>
      <c r="X631">
        <f>SUMIFS(COT!O:O,COT!$A:$A,YEAR(daily!$A631),COT!$B:$B,WEEKNUM(daily!$A631))</f>
        <v>44</v>
      </c>
      <c r="Y631">
        <f>SUMIFS(COT!P:P,COT!$A:$A,YEAR(daily!$A631),COT!$B:$B,WEEKNUM(daily!$A631))</f>
        <v>65</v>
      </c>
      <c r="Z631">
        <f>SUMIFS(COT!Q:Q,COT!$A:$A,YEAR(daily!$A631),COT!$B:$B,WEEKNUM(daily!$A631))</f>
        <v>77</v>
      </c>
      <c r="AA631">
        <f>SUMIFS(Saudi!B:B,Saudi!$A:$A,YEAR(daily!$A631))</f>
        <v>213</v>
      </c>
      <c r="AB631">
        <f>SUMIFS(Saudi!C:C,Saudi!$A:$A,YEAR(daily!$A631))</f>
        <v>255</v>
      </c>
      <c r="AC631">
        <f>SUMIFS(Saudi!F:F,Saudi!$A:$A,YEAR(daily!$A631))</f>
        <v>3215357</v>
      </c>
      <c r="AD631">
        <f>SUMIFS(Saudi!G:G,Saudi!$A:$A,YEAR(daily!$A631))</f>
        <v>26.07833760207501</v>
      </c>
      <c r="AE631">
        <f>SUMIFS(Saudi!H:H,Saudi!$A:$A,YEAR(daily!$A631))</f>
        <v>83851165.357195094</v>
      </c>
      <c r="AF631" s="5">
        <f t="shared" si="38"/>
        <v>9</v>
      </c>
      <c r="AG631" s="5">
        <f t="shared" si="39"/>
        <v>2002</v>
      </c>
    </row>
    <row r="632" spans="1:33">
      <c r="A632" s="3">
        <v>37509</v>
      </c>
      <c r="B632" s="1">
        <v>146083</v>
      </c>
      <c r="C632" s="1">
        <v>61438</v>
      </c>
      <c r="D632" s="1">
        <v>33088</v>
      </c>
      <c r="E632" s="1">
        <v>29.73</v>
      </c>
      <c r="F632" s="1">
        <v>29.66</v>
      </c>
      <c r="G632" s="1">
        <v>29.2</v>
      </c>
      <c r="H632" s="2">
        <v>48.4</v>
      </c>
      <c r="I632" s="2">
        <v>25.8</v>
      </c>
      <c r="J632" s="2">
        <v>77.5</v>
      </c>
      <c r="K632" s="2">
        <v>78.3</v>
      </c>
      <c r="L632">
        <f>SUMIFS(US!B:B,US!$D:$D,YEAR(daily!$A632),US!$E:$E,MONTH(daily!$A632))</f>
        <v>8686</v>
      </c>
      <c r="M632">
        <f>SUMIFS(US!C:C,US!$D:$D,YEAR(daily!$A632),US!$E:$E,MONTH(daily!$A632))</f>
        <v>19461</v>
      </c>
      <c r="N632">
        <f>SUMIFS(COT!E:E,COT!$A:$A,YEAR(daily!$A632),COT!$B:$B,WEEKNUM(daily!$A632))</f>
        <v>490444</v>
      </c>
      <c r="O632">
        <f>SUMIFS(COT!F:F,COT!$A:$A,YEAR(daily!$A632),COT!$B:$B,WEEKNUM(daily!$A632))</f>
        <v>77136</v>
      </c>
      <c r="P632">
        <f>SUMIFS(COT!G:G,COT!$A:$A,YEAR(daily!$A632),COT!$B:$B,WEEKNUM(daily!$A632))</f>
        <v>49295</v>
      </c>
      <c r="Q632">
        <f>SUMIFS(COT!H:H,COT!$A:$A,YEAR(daily!$A632),COT!$B:$B,WEEKNUM(daily!$A632))</f>
        <v>66760</v>
      </c>
      <c r="R632">
        <f>SUMIFS(COT!I:I,COT!$A:$A,YEAR(daily!$A632),COT!$B:$B,WEEKNUM(daily!$A632))</f>
        <v>275221</v>
      </c>
      <c r="S632">
        <f>SUMIFS(COT!J:J,COT!$A:$A,YEAR(daily!$A632),COT!$B:$B,WEEKNUM(daily!$A632))</f>
        <v>328864</v>
      </c>
      <c r="T632">
        <f>SUMIFS(COT!K:K,COT!$A:$A,YEAR(daily!$A632),COT!$B:$B,WEEKNUM(daily!$A632))</f>
        <v>71327</v>
      </c>
      <c r="U632">
        <f>SUMIFS(COT!L:L,COT!$A:$A,YEAR(daily!$A632),COT!$B:$B,WEEKNUM(daily!$A632))</f>
        <v>45525</v>
      </c>
      <c r="V632">
        <f>SUMIFS(COT!M:M,COT!$A:$A,YEAR(daily!$A632),COT!$B:$B,WEEKNUM(daily!$A632))</f>
        <v>53</v>
      </c>
      <c r="W632">
        <f>SUMIFS(COT!N:N,COT!$A:$A,YEAR(daily!$A632),COT!$B:$B,WEEKNUM(daily!$A632))</f>
        <v>37</v>
      </c>
      <c r="X632">
        <f>SUMIFS(COT!O:O,COT!$A:$A,YEAR(daily!$A632),COT!$B:$B,WEEKNUM(daily!$A632))</f>
        <v>44</v>
      </c>
      <c r="Y632">
        <f>SUMIFS(COT!P:P,COT!$A:$A,YEAR(daily!$A632),COT!$B:$B,WEEKNUM(daily!$A632))</f>
        <v>65</v>
      </c>
      <c r="Z632">
        <f>SUMIFS(COT!Q:Q,COT!$A:$A,YEAR(daily!$A632),COT!$B:$B,WEEKNUM(daily!$A632))</f>
        <v>77</v>
      </c>
      <c r="AA632">
        <f>SUMIFS(Saudi!B:B,Saudi!$A:$A,YEAR(daily!$A632))</f>
        <v>213</v>
      </c>
      <c r="AB632">
        <f>SUMIFS(Saudi!C:C,Saudi!$A:$A,YEAR(daily!$A632))</f>
        <v>255</v>
      </c>
      <c r="AC632">
        <f>SUMIFS(Saudi!F:F,Saudi!$A:$A,YEAR(daily!$A632))</f>
        <v>3215357</v>
      </c>
      <c r="AD632">
        <f>SUMIFS(Saudi!G:G,Saudi!$A:$A,YEAR(daily!$A632))</f>
        <v>26.07833760207501</v>
      </c>
      <c r="AE632">
        <f>SUMIFS(Saudi!H:H,Saudi!$A:$A,YEAR(daily!$A632))</f>
        <v>83851165.357195094</v>
      </c>
      <c r="AF632" s="5">
        <f t="shared" si="38"/>
        <v>9</v>
      </c>
      <c r="AG632" s="5">
        <f t="shared" si="39"/>
        <v>2002</v>
      </c>
    </row>
    <row r="633" spans="1:33">
      <c r="A633" s="3">
        <v>37510</v>
      </c>
      <c r="B633" s="1">
        <v>132347</v>
      </c>
      <c r="C633" s="1">
        <v>60373</v>
      </c>
      <c r="D633" s="1">
        <v>33582</v>
      </c>
      <c r="E633" s="1">
        <v>29.77</v>
      </c>
      <c r="F633" s="1">
        <v>29.7</v>
      </c>
      <c r="G633" s="1">
        <v>29.27</v>
      </c>
      <c r="H633" s="2">
        <v>48.4</v>
      </c>
      <c r="I633" s="2">
        <v>25.8</v>
      </c>
      <c r="J633" s="2">
        <v>77.5</v>
      </c>
      <c r="K633" s="2">
        <v>78.3</v>
      </c>
      <c r="L633">
        <f>SUMIFS(US!B:B,US!$D:$D,YEAR(daily!$A633),US!$E:$E,MONTH(daily!$A633))</f>
        <v>8686</v>
      </c>
      <c r="M633">
        <f>SUMIFS(US!C:C,US!$D:$D,YEAR(daily!$A633),US!$E:$E,MONTH(daily!$A633))</f>
        <v>19461</v>
      </c>
      <c r="N633">
        <f>SUMIFS(COT!E:E,COT!$A:$A,YEAR(daily!$A633),COT!$B:$B,WEEKNUM(daily!$A633))</f>
        <v>490444</v>
      </c>
      <c r="O633">
        <f>SUMIFS(COT!F:F,COT!$A:$A,YEAR(daily!$A633),COT!$B:$B,WEEKNUM(daily!$A633))</f>
        <v>77136</v>
      </c>
      <c r="P633">
        <f>SUMIFS(COT!G:G,COT!$A:$A,YEAR(daily!$A633),COT!$B:$B,WEEKNUM(daily!$A633))</f>
        <v>49295</v>
      </c>
      <c r="Q633">
        <f>SUMIFS(COT!H:H,COT!$A:$A,YEAR(daily!$A633),COT!$B:$B,WEEKNUM(daily!$A633))</f>
        <v>66760</v>
      </c>
      <c r="R633">
        <f>SUMIFS(COT!I:I,COT!$A:$A,YEAR(daily!$A633),COT!$B:$B,WEEKNUM(daily!$A633))</f>
        <v>275221</v>
      </c>
      <c r="S633">
        <f>SUMIFS(COT!J:J,COT!$A:$A,YEAR(daily!$A633),COT!$B:$B,WEEKNUM(daily!$A633))</f>
        <v>328864</v>
      </c>
      <c r="T633">
        <f>SUMIFS(COT!K:K,COT!$A:$A,YEAR(daily!$A633),COT!$B:$B,WEEKNUM(daily!$A633))</f>
        <v>71327</v>
      </c>
      <c r="U633">
        <f>SUMIFS(COT!L:L,COT!$A:$A,YEAR(daily!$A633),COT!$B:$B,WEEKNUM(daily!$A633))</f>
        <v>45525</v>
      </c>
      <c r="V633">
        <f>SUMIFS(COT!M:M,COT!$A:$A,YEAR(daily!$A633),COT!$B:$B,WEEKNUM(daily!$A633))</f>
        <v>53</v>
      </c>
      <c r="W633">
        <f>SUMIFS(COT!N:N,COT!$A:$A,YEAR(daily!$A633),COT!$B:$B,WEEKNUM(daily!$A633))</f>
        <v>37</v>
      </c>
      <c r="X633">
        <f>SUMIFS(COT!O:O,COT!$A:$A,YEAR(daily!$A633),COT!$B:$B,WEEKNUM(daily!$A633))</f>
        <v>44</v>
      </c>
      <c r="Y633">
        <f>SUMIFS(COT!P:P,COT!$A:$A,YEAR(daily!$A633),COT!$B:$B,WEEKNUM(daily!$A633))</f>
        <v>65</v>
      </c>
      <c r="Z633">
        <f>SUMIFS(COT!Q:Q,COT!$A:$A,YEAR(daily!$A633),COT!$B:$B,WEEKNUM(daily!$A633))</f>
        <v>77</v>
      </c>
      <c r="AA633">
        <f>SUMIFS(Saudi!B:B,Saudi!$A:$A,YEAR(daily!$A633))</f>
        <v>213</v>
      </c>
      <c r="AB633">
        <f>SUMIFS(Saudi!C:C,Saudi!$A:$A,YEAR(daily!$A633))</f>
        <v>255</v>
      </c>
      <c r="AC633">
        <f>SUMIFS(Saudi!F:F,Saudi!$A:$A,YEAR(daily!$A633))</f>
        <v>3215357</v>
      </c>
      <c r="AD633">
        <f>SUMIFS(Saudi!G:G,Saudi!$A:$A,YEAR(daily!$A633))</f>
        <v>26.07833760207501</v>
      </c>
      <c r="AE633">
        <f>SUMIFS(Saudi!H:H,Saudi!$A:$A,YEAR(daily!$A633))</f>
        <v>83851165.357195094</v>
      </c>
      <c r="AF633" s="5">
        <f t="shared" si="38"/>
        <v>9</v>
      </c>
      <c r="AG633" s="5">
        <f t="shared" si="39"/>
        <v>2002</v>
      </c>
    </row>
    <row r="634" spans="1:33">
      <c r="A634" s="3">
        <v>37511</v>
      </c>
      <c r="B634" s="1">
        <v>124518</v>
      </c>
      <c r="C634" s="1">
        <v>60467</v>
      </c>
      <c r="D634" s="1">
        <v>34853</v>
      </c>
      <c r="E634" s="1">
        <v>28.85</v>
      </c>
      <c r="F634" s="1">
        <v>28.87</v>
      </c>
      <c r="G634" s="1">
        <v>28.5</v>
      </c>
      <c r="H634" s="2">
        <v>48.4</v>
      </c>
      <c r="I634" s="2">
        <v>25.8</v>
      </c>
      <c r="J634" s="2">
        <v>77.5</v>
      </c>
      <c r="K634" s="2">
        <v>78.3</v>
      </c>
      <c r="L634">
        <f>SUMIFS(US!B:B,US!$D:$D,YEAR(daily!$A634),US!$E:$E,MONTH(daily!$A634))</f>
        <v>8686</v>
      </c>
      <c r="M634">
        <f>SUMIFS(US!C:C,US!$D:$D,YEAR(daily!$A634),US!$E:$E,MONTH(daily!$A634))</f>
        <v>19461</v>
      </c>
      <c r="N634">
        <f>SUMIFS(COT!E:E,COT!$A:$A,YEAR(daily!$A634),COT!$B:$B,WEEKNUM(daily!$A634))</f>
        <v>490444</v>
      </c>
      <c r="O634">
        <f>SUMIFS(COT!F:F,COT!$A:$A,YEAR(daily!$A634),COT!$B:$B,WEEKNUM(daily!$A634))</f>
        <v>77136</v>
      </c>
      <c r="P634">
        <f>SUMIFS(COT!G:G,COT!$A:$A,YEAR(daily!$A634),COT!$B:$B,WEEKNUM(daily!$A634))</f>
        <v>49295</v>
      </c>
      <c r="Q634">
        <f>SUMIFS(COT!H:H,COT!$A:$A,YEAR(daily!$A634),COT!$B:$B,WEEKNUM(daily!$A634))</f>
        <v>66760</v>
      </c>
      <c r="R634">
        <f>SUMIFS(COT!I:I,COT!$A:$A,YEAR(daily!$A634),COT!$B:$B,WEEKNUM(daily!$A634))</f>
        <v>275221</v>
      </c>
      <c r="S634">
        <f>SUMIFS(COT!J:J,COT!$A:$A,YEAR(daily!$A634),COT!$B:$B,WEEKNUM(daily!$A634))</f>
        <v>328864</v>
      </c>
      <c r="T634">
        <f>SUMIFS(COT!K:K,COT!$A:$A,YEAR(daily!$A634),COT!$B:$B,WEEKNUM(daily!$A634))</f>
        <v>71327</v>
      </c>
      <c r="U634">
        <f>SUMIFS(COT!L:L,COT!$A:$A,YEAR(daily!$A634),COT!$B:$B,WEEKNUM(daily!$A634))</f>
        <v>45525</v>
      </c>
      <c r="V634">
        <f>SUMIFS(COT!M:M,COT!$A:$A,YEAR(daily!$A634),COT!$B:$B,WEEKNUM(daily!$A634))</f>
        <v>53</v>
      </c>
      <c r="W634">
        <f>SUMIFS(COT!N:N,COT!$A:$A,YEAR(daily!$A634),COT!$B:$B,WEEKNUM(daily!$A634))</f>
        <v>37</v>
      </c>
      <c r="X634">
        <f>SUMIFS(COT!O:O,COT!$A:$A,YEAR(daily!$A634),COT!$B:$B,WEEKNUM(daily!$A634))</f>
        <v>44</v>
      </c>
      <c r="Y634">
        <f>SUMIFS(COT!P:P,COT!$A:$A,YEAR(daily!$A634),COT!$B:$B,WEEKNUM(daily!$A634))</f>
        <v>65</v>
      </c>
      <c r="Z634">
        <f>SUMIFS(COT!Q:Q,COT!$A:$A,YEAR(daily!$A634),COT!$B:$B,WEEKNUM(daily!$A634))</f>
        <v>77</v>
      </c>
      <c r="AA634">
        <f>SUMIFS(Saudi!B:B,Saudi!$A:$A,YEAR(daily!$A634))</f>
        <v>213</v>
      </c>
      <c r="AB634">
        <f>SUMIFS(Saudi!C:C,Saudi!$A:$A,YEAR(daily!$A634))</f>
        <v>255</v>
      </c>
      <c r="AC634">
        <f>SUMIFS(Saudi!F:F,Saudi!$A:$A,YEAR(daily!$A634))</f>
        <v>3215357</v>
      </c>
      <c r="AD634">
        <f>SUMIFS(Saudi!G:G,Saudi!$A:$A,YEAR(daily!$A634))</f>
        <v>26.07833760207501</v>
      </c>
      <c r="AE634">
        <f>SUMIFS(Saudi!H:H,Saudi!$A:$A,YEAR(daily!$A634))</f>
        <v>83851165.357195094</v>
      </c>
      <c r="AF634" s="5">
        <f t="shared" si="38"/>
        <v>9</v>
      </c>
      <c r="AG634" s="5">
        <f t="shared" si="39"/>
        <v>2002</v>
      </c>
    </row>
    <row r="635" spans="1:33">
      <c r="A635" s="3">
        <v>37512</v>
      </c>
      <c r="B635" s="1">
        <v>99860</v>
      </c>
      <c r="C635" s="1">
        <v>61495</v>
      </c>
      <c r="D635" s="1">
        <v>36992</v>
      </c>
      <c r="E635" s="1">
        <v>29.81</v>
      </c>
      <c r="F635" s="1">
        <v>29.76</v>
      </c>
      <c r="G635" s="1">
        <v>29.3</v>
      </c>
      <c r="H635" s="2">
        <v>48.4</v>
      </c>
      <c r="I635" s="2">
        <v>25.8</v>
      </c>
      <c r="J635" s="2">
        <v>77.5</v>
      </c>
      <c r="K635" s="2">
        <v>78.3</v>
      </c>
      <c r="L635">
        <f>SUMIFS(US!B:B,US!$D:$D,YEAR(daily!$A635),US!$E:$E,MONTH(daily!$A635))</f>
        <v>8686</v>
      </c>
      <c r="M635">
        <f>SUMIFS(US!C:C,US!$D:$D,YEAR(daily!$A635),US!$E:$E,MONTH(daily!$A635))</f>
        <v>19461</v>
      </c>
      <c r="N635">
        <f>SUMIFS(COT!E:E,COT!$A:$A,YEAR(daily!$A635),COT!$B:$B,WEEKNUM(daily!$A635))</f>
        <v>490444</v>
      </c>
      <c r="O635">
        <f>SUMIFS(COT!F:F,COT!$A:$A,YEAR(daily!$A635),COT!$B:$B,WEEKNUM(daily!$A635))</f>
        <v>77136</v>
      </c>
      <c r="P635">
        <f>SUMIFS(COT!G:G,COT!$A:$A,YEAR(daily!$A635),COT!$B:$B,WEEKNUM(daily!$A635))</f>
        <v>49295</v>
      </c>
      <c r="Q635">
        <f>SUMIFS(COT!H:H,COT!$A:$A,YEAR(daily!$A635),COT!$B:$B,WEEKNUM(daily!$A635))</f>
        <v>66760</v>
      </c>
      <c r="R635">
        <f>SUMIFS(COT!I:I,COT!$A:$A,YEAR(daily!$A635),COT!$B:$B,WEEKNUM(daily!$A635))</f>
        <v>275221</v>
      </c>
      <c r="S635">
        <f>SUMIFS(COT!J:J,COT!$A:$A,YEAR(daily!$A635),COT!$B:$B,WEEKNUM(daily!$A635))</f>
        <v>328864</v>
      </c>
      <c r="T635">
        <f>SUMIFS(COT!K:K,COT!$A:$A,YEAR(daily!$A635),COT!$B:$B,WEEKNUM(daily!$A635))</f>
        <v>71327</v>
      </c>
      <c r="U635">
        <f>SUMIFS(COT!L:L,COT!$A:$A,YEAR(daily!$A635),COT!$B:$B,WEEKNUM(daily!$A635))</f>
        <v>45525</v>
      </c>
      <c r="V635">
        <f>SUMIFS(COT!M:M,COT!$A:$A,YEAR(daily!$A635),COT!$B:$B,WEEKNUM(daily!$A635))</f>
        <v>53</v>
      </c>
      <c r="W635">
        <f>SUMIFS(COT!N:N,COT!$A:$A,YEAR(daily!$A635),COT!$B:$B,WEEKNUM(daily!$A635))</f>
        <v>37</v>
      </c>
      <c r="X635">
        <f>SUMIFS(COT!O:O,COT!$A:$A,YEAR(daily!$A635),COT!$B:$B,WEEKNUM(daily!$A635))</f>
        <v>44</v>
      </c>
      <c r="Y635">
        <f>SUMIFS(COT!P:P,COT!$A:$A,YEAR(daily!$A635),COT!$B:$B,WEEKNUM(daily!$A635))</f>
        <v>65</v>
      </c>
      <c r="Z635">
        <f>SUMIFS(COT!Q:Q,COT!$A:$A,YEAR(daily!$A635),COT!$B:$B,WEEKNUM(daily!$A635))</f>
        <v>77</v>
      </c>
      <c r="AA635">
        <f>SUMIFS(Saudi!B:B,Saudi!$A:$A,YEAR(daily!$A635))</f>
        <v>213</v>
      </c>
      <c r="AB635">
        <f>SUMIFS(Saudi!C:C,Saudi!$A:$A,YEAR(daily!$A635))</f>
        <v>255</v>
      </c>
      <c r="AC635">
        <f>SUMIFS(Saudi!F:F,Saudi!$A:$A,YEAR(daily!$A635))</f>
        <v>3215357</v>
      </c>
      <c r="AD635">
        <f>SUMIFS(Saudi!G:G,Saudi!$A:$A,YEAR(daily!$A635))</f>
        <v>26.07833760207501</v>
      </c>
      <c r="AE635">
        <f>SUMIFS(Saudi!H:H,Saudi!$A:$A,YEAR(daily!$A635))</f>
        <v>83851165.357195094</v>
      </c>
      <c r="AF635" s="5">
        <f t="shared" si="38"/>
        <v>9</v>
      </c>
      <c r="AG635" s="5">
        <f t="shared" si="39"/>
        <v>2002</v>
      </c>
    </row>
    <row r="636" spans="1:33">
      <c r="A636" s="3">
        <v>37515</v>
      </c>
      <c r="B636" s="1">
        <v>90904</v>
      </c>
      <c r="C636" s="1">
        <v>66163</v>
      </c>
      <c r="D636" s="1">
        <v>37679</v>
      </c>
      <c r="E636" s="1">
        <v>29.67</v>
      </c>
      <c r="F636" s="1">
        <v>29.76</v>
      </c>
      <c r="G636" s="1">
        <v>29.33</v>
      </c>
      <c r="H636" s="2">
        <v>48.4</v>
      </c>
      <c r="I636" s="2">
        <v>25.8</v>
      </c>
      <c r="J636" s="2">
        <v>77.5</v>
      </c>
      <c r="K636" s="2">
        <v>78.3</v>
      </c>
      <c r="L636">
        <f>SUMIFS(US!B:B,US!$D:$D,YEAR(daily!$A636),US!$E:$E,MONTH(daily!$A636))</f>
        <v>8686</v>
      </c>
      <c r="M636">
        <f>SUMIFS(US!C:C,US!$D:$D,YEAR(daily!$A636),US!$E:$E,MONTH(daily!$A636))</f>
        <v>19461</v>
      </c>
      <c r="N636">
        <f>SUMIFS(COT!E:E,COT!$A:$A,YEAR(daily!$A636),COT!$B:$B,WEEKNUM(daily!$A636))</f>
        <v>493795</v>
      </c>
      <c r="O636">
        <f>SUMIFS(COT!F:F,COT!$A:$A,YEAR(daily!$A636),COT!$B:$B,WEEKNUM(daily!$A636))</f>
        <v>69357</v>
      </c>
      <c r="P636">
        <f>SUMIFS(COT!G:G,COT!$A:$A,YEAR(daily!$A636),COT!$B:$B,WEEKNUM(daily!$A636))</f>
        <v>35729</v>
      </c>
      <c r="Q636">
        <f>SUMIFS(COT!H:H,COT!$A:$A,YEAR(daily!$A636),COT!$B:$B,WEEKNUM(daily!$A636))</f>
        <v>72127</v>
      </c>
      <c r="R636">
        <f>SUMIFS(COT!I:I,COT!$A:$A,YEAR(daily!$A636),COT!$B:$B,WEEKNUM(daily!$A636))</f>
        <v>281710</v>
      </c>
      <c r="S636">
        <f>SUMIFS(COT!J:J,COT!$A:$A,YEAR(daily!$A636),COT!$B:$B,WEEKNUM(daily!$A636))</f>
        <v>334382</v>
      </c>
      <c r="T636">
        <f>SUMIFS(COT!K:K,COT!$A:$A,YEAR(daily!$A636),COT!$B:$B,WEEKNUM(daily!$A636))</f>
        <v>70601</v>
      </c>
      <c r="U636">
        <f>SUMIFS(COT!L:L,COT!$A:$A,YEAR(daily!$A636),COT!$B:$B,WEEKNUM(daily!$A636))</f>
        <v>51557</v>
      </c>
      <c r="V636">
        <f>SUMIFS(COT!M:M,COT!$A:$A,YEAR(daily!$A636),COT!$B:$B,WEEKNUM(daily!$A636))</f>
        <v>52</v>
      </c>
      <c r="W636">
        <f>SUMIFS(COT!N:N,COT!$A:$A,YEAR(daily!$A636),COT!$B:$B,WEEKNUM(daily!$A636))</f>
        <v>33</v>
      </c>
      <c r="X636">
        <f>SUMIFS(COT!O:O,COT!$A:$A,YEAR(daily!$A636),COT!$B:$B,WEEKNUM(daily!$A636))</f>
        <v>47</v>
      </c>
      <c r="Y636">
        <f>SUMIFS(COT!P:P,COT!$A:$A,YEAR(daily!$A636),COT!$B:$B,WEEKNUM(daily!$A636))</f>
        <v>68</v>
      </c>
      <c r="Z636">
        <f>SUMIFS(COT!Q:Q,COT!$A:$A,YEAR(daily!$A636),COT!$B:$B,WEEKNUM(daily!$A636))</f>
        <v>74</v>
      </c>
      <c r="AA636">
        <f>SUMIFS(Saudi!B:B,Saudi!$A:$A,YEAR(daily!$A636))</f>
        <v>213</v>
      </c>
      <c r="AB636">
        <f>SUMIFS(Saudi!C:C,Saudi!$A:$A,YEAR(daily!$A636))</f>
        <v>255</v>
      </c>
      <c r="AC636">
        <f>SUMIFS(Saudi!F:F,Saudi!$A:$A,YEAR(daily!$A636))</f>
        <v>3215357</v>
      </c>
      <c r="AD636">
        <f>SUMIFS(Saudi!G:G,Saudi!$A:$A,YEAR(daily!$A636))</f>
        <v>26.07833760207501</v>
      </c>
      <c r="AE636">
        <f>SUMIFS(Saudi!H:H,Saudi!$A:$A,YEAR(daily!$A636))</f>
        <v>83851165.357195094</v>
      </c>
      <c r="AF636" s="5">
        <f t="shared" si="38"/>
        <v>9</v>
      </c>
      <c r="AG636" s="5">
        <f t="shared" si="39"/>
        <v>2002</v>
      </c>
    </row>
    <row r="637" spans="1:33">
      <c r="A637" s="3">
        <v>37516</v>
      </c>
      <c r="B637" s="1">
        <v>70271</v>
      </c>
      <c r="C637" s="1">
        <v>68008</v>
      </c>
      <c r="D637" s="1">
        <v>39286</v>
      </c>
      <c r="E637" s="1">
        <v>29.08</v>
      </c>
      <c r="F637" s="1">
        <v>29.18</v>
      </c>
      <c r="G637" s="1">
        <v>28.8</v>
      </c>
      <c r="H637" s="2">
        <v>48.4</v>
      </c>
      <c r="I637" s="2">
        <v>25.8</v>
      </c>
      <c r="J637" s="2">
        <v>77.5</v>
      </c>
      <c r="K637" s="2">
        <v>78.3</v>
      </c>
      <c r="L637">
        <f>SUMIFS(US!B:B,US!$D:$D,YEAR(daily!$A637),US!$E:$E,MONTH(daily!$A637))</f>
        <v>8686</v>
      </c>
      <c r="M637">
        <f>SUMIFS(US!C:C,US!$D:$D,YEAR(daily!$A637),US!$E:$E,MONTH(daily!$A637))</f>
        <v>19461</v>
      </c>
      <c r="N637">
        <f>SUMIFS(COT!E:E,COT!$A:$A,YEAR(daily!$A637),COT!$B:$B,WEEKNUM(daily!$A637))</f>
        <v>493795</v>
      </c>
      <c r="O637">
        <f>SUMIFS(COT!F:F,COT!$A:$A,YEAR(daily!$A637),COT!$B:$B,WEEKNUM(daily!$A637))</f>
        <v>69357</v>
      </c>
      <c r="P637">
        <f>SUMIFS(COT!G:G,COT!$A:$A,YEAR(daily!$A637),COT!$B:$B,WEEKNUM(daily!$A637))</f>
        <v>35729</v>
      </c>
      <c r="Q637">
        <f>SUMIFS(COT!H:H,COT!$A:$A,YEAR(daily!$A637),COT!$B:$B,WEEKNUM(daily!$A637))</f>
        <v>72127</v>
      </c>
      <c r="R637">
        <f>SUMIFS(COT!I:I,COT!$A:$A,YEAR(daily!$A637),COT!$B:$B,WEEKNUM(daily!$A637))</f>
        <v>281710</v>
      </c>
      <c r="S637">
        <f>SUMIFS(COT!J:J,COT!$A:$A,YEAR(daily!$A637),COT!$B:$B,WEEKNUM(daily!$A637))</f>
        <v>334382</v>
      </c>
      <c r="T637">
        <f>SUMIFS(COT!K:K,COT!$A:$A,YEAR(daily!$A637),COT!$B:$B,WEEKNUM(daily!$A637))</f>
        <v>70601</v>
      </c>
      <c r="U637">
        <f>SUMIFS(COT!L:L,COT!$A:$A,YEAR(daily!$A637),COT!$B:$B,WEEKNUM(daily!$A637))</f>
        <v>51557</v>
      </c>
      <c r="V637">
        <f>SUMIFS(COT!M:M,COT!$A:$A,YEAR(daily!$A637),COT!$B:$B,WEEKNUM(daily!$A637))</f>
        <v>52</v>
      </c>
      <c r="W637">
        <f>SUMIFS(COT!N:N,COT!$A:$A,YEAR(daily!$A637),COT!$B:$B,WEEKNUM(daily!$A637))</f>
        <v>33</v>
      </c>
      <c r="X637">
        <f>SUMIFS(COT!O:O,COT!$A:$A,YEAR(daily!$A637),COT!$B:$B,WEEKNUM(daily!$A637))</f>
        <v>47</v>
      </c>
      <c r="Y637">
        <f>SUMIFS(COT!P:P,COT!$A:$A,YEAR(daily!$A637),COT!$B:$B,WEEKNUM(daily!$A637))</f>
        <v>68</v>
      </c>
      <c r="Z637">
        <f>SUMIFS(COT!Q:Q,COT!$A:$A,YEAR(daily!$A637),COT!$B:$B,WEEKNUM(daily!$A637))</f>
        <v>74</v>
      </c>
      <c r="AA637">
        <f>SUMIFS(Saudi!B:B,Saudi!$A:$A,YEAR(daily!$A637))</f>
        <v>213</v>
      </c>
      <c r="AB637">
        <f>SUMIFS(Saudi!C:C,Saudi!$A:$A,YEAR(daily!$A637))</f>
        <v>255</v>
      </c>
      <c r="AC637">
        <f>SUMIFS(Saudi!F:F,Saudi!$A:$A,YEAR(daily!$A637))</f>
        <v>3215357</v>
      </c>
      <c r="AD637">
        <f>SUMIFS(Saudi!G:G,Saudi!$A:$A,YEAR(daily!$A637))</f>
        <v>26.07833760207501</v>
      </c>
      <c r="AE637">
        <f>SUMIFS(Saudi!H:H,Saudi!$A:$A,YEAR(daily!$A637))</f>
        <v>83851165.357195094</v>
      </c>
      <c r="AF637" s="5">
        <f t="shared" si="38"/>
        <v>9</v>
      </c>
      <c r="AG637" s="5">
        <f t="shared" si="39"/>
        <v>2002</v>
      </c>
    </row>
    <row r="638" spans="1:33">
      <c r="A638" s="3">
        <v>37517</v>
      </c>
      <c r="B638" s="1">
        <v>53166</v>
      </c>
      <c r="C638" s="1">
        <v>65761</v>
      </c>
      <c r="D638" s="1">
        <v>38919</v>
      </c>
      <c r="E638" s="1">
        <v>29.48</v>
      </c>
      <c r="F638" s="1">
        <v>29.49</v>
      </c>
      <c r="G638" s="1">
        <v>29.04</v>
      </c>
      <c r="H638" s="2">
        <v>48.4</v>
      </c>
      <c r="I638" s="2">
        <v>25.8</v>
      </c>
      <c r="J638" s="2">
        <v>77.5</v>
      </c>
      <c r="K638" s="2">
        <v>78.3</v>
      </c>
      <c r="L638">
        <f>SUMIFS(US!B:B,US!$D:$D,YEAR(daily!$A638),US!$E:$E,MONTH(daily!$A638))</f>
        <v>8686</v>
      </c>
      <c r="M638">
        <f>SUMIFS(US!C:C,US!$D:$D,YEAR(daily!$A638),US!$E:$E,MONTH(daily!$A638))</f>
        <v>19461</v>
      </c>
      <c r="N638">
        <f>SUMIFS(COT!E:E,COT!$A:$A,YEAR(daily!$A638),COT!$B:$B,WEEKNUM(daily!$A638))</f>
        <v>493795</v>
      </c>
      <c r="O638">
        <f>SUMIFS(COT!F:F,COT!$A:$A,YEAR(daily!$A638),COT!$B:$B,WEEKNUM(daily!$A638))</f>
        <v>69357</v>
      </c>
      <c r="P638">
        <f>SUMIFS(COT!G:G,COT!$A:$A,YEAR(daily!$A638),COT!$B:$B,WEEKNUM(daily!$A638))</f>
        <v>35729</v>
      </c>
      <c r="Q638">
        <f>SUMIFS(COT!H:H,COT!$A:$A,YEAR(daily!$A638),COT!$B:$B,WEEKNUM(daily!$A638))</f>
        <v>72127</v>
      </c>
      <c r="R638">
        <f>SUMIFS(COT!I:I,COT!$A:$A,YEAR(daily!$A638),COT!$B:$B,WEEKNUM(daily!$A638))</f>
        <v>281710</v>
      </c>
      <c r="S638">
        <f>SUMIFS(COT!J:J,COT!$A:$A,YEAR(daily!$A638),COT!$B:$B,WEEKNUM(daily!$A638))</f>
        <v>334382</v>
      </c>
      <c r="T638">
        <f>SUMIFS(COT!K:K,COT!$A:$A,YEAR(daily!$A638),COT!$B:$B,WEEKNUM(daily!$A638))</f>
        <v>70601</v>
      </c>
      <c r="U638">
        <f>SUMIFS(COT!L:L,COT!$A:$A,YEAR(daily!$A638),COT!$B:$B,WEEKNUM(daily!$A638))</f>
        <v>51557</v>
      </c>
      <c r="V638">
        <f>SUMIFS(COT!M:M,COT!$A:$A,YEAR(daily!$A638),COT!$B:$B,WEEKNUM(daily!$A638))</f>
        <v>52</v>
      </c>
      <c r="W638">
        <f>SUMIFS(COT!N:N,COT!$A:$A,YEAR(daily!$A638),COT!$B:$B,WEEKNUM(daily!$A638))</f>
        <v>33</v>
      </c>
      <c r="X638">
        <f>SUMIFS(COT!O:O,COT!$A:$A,YEAR(daily!$A638),COT!$B:$B,WEEKNUM(daily!$A638))</f>
        <v>47</v>
      </c>
      <c r="Y638">
        <f>SUMIFS(COT!P:P,COT!$A:$A,YEAR(daily!$A638),COT!$B:$B,WEEKNUM(daily!$A638))</f>
        <v>68</v>
      </c>
      <c r="Z638">
        <f>SUMIFS(COT!Q:Q,COT!$A:$A,YEAR(daily!$A638),COT!$B:$B,WEEKNUM(daily!$A638))</f>
        <v>74</v>
      </c>
      <c r="AA638">
        <f>SUMIFS(Saudi!B:B,Saudi!$A:$A,YEAR(daily!$A638))</f>
        <v>213</v>
      </c>
      <c r="AB638">
        <f>SUMIFS(Saudi!C:C,Saudi!$A:$A,YEAR(daily!$A638))</f>
        <v>255</v>
      </c>
      <c r="AC638">
        <f>SUMIFS(Saudi!F:F,Saudi!$A:$A,YEAR(daily!$A638))</f>
        <v>3215357</v>
      </c>
      <c r="AD638">
        <f>SUMIFS(Saudi!G:G,Saudi!$A:$A,YEAR(daily!$A638))</f>
        <v>26.07833760207501</v>
      </c>
      <c r="AE638">
        <f>SUMIFS(Saudi!H:H,Saudi!$A:$A,YEAR(daily!$A638))</f>
        <v>83851165.357195094</v>
      </c>
      <c r="AF638" s="5">
        <f t="shared" si="38"/>
        <v>9</v>
      </c>
      <c r="AG638" s="5">
        <f t="shared" si="39"/>
        <v>2002</v>
      </c>
    </row>
    <row r="639" spans="1:33">
      <c r="A639" s="3">
        <v>37518</v>
      </c>
      <c r="B639" s="1">
        <v>38302</v>
      </c>
      <c r="C639" s="1">
        <v>67856</v>
      </c>
      <c r="D639" s="1">
        <v>39207</v>
      </c>
      <c r="E639" s="1">
        <v>29.5</v>
      </c>
      <c r="F639" s="1">
        <v>29.63</v>
      </c>
      <c r="G639" s="1">
        <v>29.27</v>
      </c>
      <c r="H639" s="2">
        <v>48.4</v>
      </c>
      <c r="I639" s="2">
        <v>25.8</v>
      </c>
      <c r="J639" s="2">
        <v>77.5</v>
      </c>
      <c r="K639" s="2">
        <v>78.3</v>
      </c>
      <c r="L639">
        <f>SUMIFS(US!B:B,US!$D:$D,YEAR(daily!$A639),US!$E:$E,MONTH(daily!$A639))</f>
        <v>8686</v>
      </c>
      <c r="M639">
        <f>SUMIFS(US!C:C,US!$D:$D,YEAR(daily!$A639),US!$E:$E,MONTH(daily!$A639))</f>
        <v>19461</v>
      </c>
      <c r="N639">
        <f>SUMIFS(COT!E:E,COT!$A:$A,YEAR(daily!$A639),COT!$B:$B,WEEKNUM(daily!$A639))</f>
        <v>493795</v>
      </c>
      <c r="O639">
        <f>SUMIFS(COT!F:F,COT!$A:$A,YEAR(daily!$A639),COT!$B:$B,WEEKNUM(daily!$A639))</f>
        <v>69357</v>
      </c>
      <c r="P639">
        <f>SUMIFS(COT!G:G,COT!$A:$A,YEAR(daily!$A639),COT!$B:$B,WEEKNUM(daily!$A639))</f>
        <v>35729</v>
      </c>
      <c r="Q639">
        <f>SUMIFS(COT!H:H,COT!$A:$A,YEAR(daily!$A639),COT!$B:$B,WEEKNUM(daily!$A639))</f>
        <v>72127</v>
      </c>
      <c r="R639">
        <f>SUMIFS(COT!I:I,COT!$A:$A,YEAR(daily!$A639),COT!$B:$B,WEEKNUM(daily!$A639))</f>
        <v>281710</v>
      </c>
      <c r="S639">
        <f>SUMIFS(COT!J:J,COT!$A:$A,YEAR(daily!$A639),COT!$B:$B,WEEKNUM(daily!$A639))</f>
        <v>334382</v>
      </c>
      <c r="T639">
        <f>SUMIFS(COT!K:K,COT!$A:$A,YEAR(daily!$A639),COT!$B:$B,WEEKNUM(daily!$A639))</f>
        <v>70601</v>
      </c>
      <c r="U639">
        <f>SUMIFS(COT!L:L,COT!$A:$A,YEAR(daily!$A639),COT!$B:$B,WEEKNUM(daily!$A639))</f>
        <v>51557</v>
      </c>
      <c r="V639">
        <f>SUMIFS(COT!M:M,COT!$A:$A,YEAR(daily!$A639),COT!$B:$B,WEEKNUM(daily!$A639))</f>
        <v>52</v>
      </c>
      <c r="W639">
        <f>SUMIFS(COT!N:N,COT!$A:$A,YEAR(daily!$A639),COT!$B:$B,WEEKNUM(daily!$A639))</f>
        <v>33</v>
      </c>
      <c r="X639">
        <f>SUMIFS(COT!O:O,COT!$A:$A,YEAR(daily!$A639),COT!$B:$B,WEEKNUM(daily!$A639))</f>
        <v>47</v>
      </c>
      <c r="Y639">
        <f>SUMIFS(COT!P:P,COT!$A:$A,YEAR(daily!$A639),COT!$B:$B,WEEKNUM(daily!$A639))</f>
        <v>68</v>
      </c>
      <c r="Z639">
        <f>SUMIFS(COT!Q:Q,COT!$A:$A,YEAR(daily!$A639),COT!$B:$B,WEEKNUM(daily!$A639))</f>
        <v>74</v>
      </c>
      <c r="AA639">
        <f>SUMIFS(Saudi!B:B,Saudi!$A:$A,YEAR(daily!$A639))</f>
        <v>213</v>
      </c>
      <c r="AB639">
        <f>SUMIFS(Saudi!C:C,Saudi!$A:$A,YEAR(daily!$A639))</f>
        <v>255</v>
      </c>
      <c r="AC639">
        <f>SUMIFS(Saudi!F:F,Saudi!$A:$A,YEAR(daily!$A639))</f>
        <v>3215357</v>
      </c>
      <c r="AD639">
        <f>SUMIFS(Saudi!G:G,Saudi!$A:$A,YEAR(daily!$A639))</f>
        <v>26.07833760207501</v>
      </c>
      <c r="AE639">
        <f>SUMIFS(Saudi!H:H,Saudi!$A:$A,YEAR(daily!$A639))</f>
        <v>83851165.357195094</v>
      </c>
      <c r="AF639" s="5">
        <f t="shared" si="38"/>
        <v>9</v>
      </c>
      <c r="AG639" s="5">
        <f t="shared" si="39"/>
        <v>2002</v>
      </c>
    </row>
    <row r="640" spans="1:33">
      <c r="A640" s="3">
        <v>37519</v>
      </c>
      <c r="B640" s="1">
        <v>24854</v>
      </c>
      <c r="C640" s="1">
        <v>70667</v>
      </c>
      <c r="D640" s="1">
        <v>40099</v>
      </c>
      <c r="E640" s="1">
        <v>29.61</v>
      </c>
      <c r="F640" s="1">
        <v>29.68</v>
      </c>
      <c r="G640" s="1">
        <v>29.3</v>
      </c>
      <c r="H640" s="2">
        <v>48.4</v>
      </c>
      <c r="I640" s="2">
        <v>25.8</v>
      </c>
      <c r="J640" s="2">
        <v>77.5</v>
      </c>
      <c r="K640" s="2">
        <v>78.3</v>
      </c>
      <c r="L640">
        <f>SUMIFS(US!B:B,US!$D:$D,YEAR(daily!$A640),US!$E:$E,MONTH(daily!$A640))</f>
        <v>8686</v>
      </c>
      <c r="M640">
        <f>SUMIFS(US!C:C,US!$D:$D,YEAR(daily!$A640),US!$E:$E,MONTH(daily!$A640))</f>
        <v>19461</v>
      </c>
      <c r="N640">
        <f>SUMIFS(COT!E:E,COT!$A:$A,YEAR(daily!$A640),COT!$B:$B,WEEKNUM(daily!$A640))</f>
        <v>493795</v>
      </c>
      <c r="O640">
        <f>SUMIFS(COT!F:F,COT!$A:$A,YEAR(daily!$A640),COT!$B:$B,WEEKNUM(daily!$A640))</f>
        <v>69357</v>
      </c>
      <c r="P640">
        <f>SUMIFS(COT!G:G,COT!$A:$A,YEAR(daily!$A640),COT!$B:$B,WEEKNUM(daily!$A640))</f>
        <v>35729</v>
      </c>
      <c r="Q640">
        <f>SUMIFS(COT!H:H,COT!$A:$A,YEAR(daily!$A640),COT!$B:$B,WEEKNUM(daily!$A640))</f>
        <v>72127</v>
      </c>
      <c r="R640">
        <f>SUMIFS(COT!I:I,COT!$A:$A,YEAR(daily!$A640),COT!$B:$B,WEEKNUM(daily!$A640))</f>
        <v>281710</v>
      </c>
      <c r="S640">
        <f>SUMIFS(COT!J:J,COT!$A:$A,YEAR(daily!$A640),COT!$B:$B,WEEKNUM(daily!$A640))</f>
        <v>334382</v>
      </c>
      <c r="T640">
        <f>SUMIFS(COT!K:K,COT!$A:$A,YEAR(daily!$A640),COT!$B:$B,WEEKNUM(daily!$A640))</f>
        <v>70601</v>
      </c>
      <c r="U640">
        <f>SUMIFS(COT!L:L,COT!$A:$A,YEAR(daily!$A640),COT!$B:$B,WEEKNUM(daily!$A640))</f>
        <v>51557</v>
      </c>
      <c r="V640">
        <f>SUMIFS(COT!M:M,COT!$A:$A,YEAR(daily!$A640),COT!$B:$B,WEEKNUM(daily!$A640))</f>
        <v>52</v>
      </c>
      <c r="W640">
        <f>SUMIFS(COT!N:N,COT!$A:$A,YEAR(daily!$A640),COT!$B:$B,WEEKNUM(daily!$A640))</f>
        <v>33</v>
      </c>
      <c r="X640">
        <f>SUMIFS(COT!O:O,COT!$A:$A,YEAR(daily!$A640),COT!$B:$B,WEEKNUM(daily!$A640))</f>
        <v>47</v>
      </c>
      <c r="Y640">
        <f>SUMIFS(COT!P:P,COT!$A:$A,YEAR(daily!$A640),COT!$B:$B,WEEKNUM(daily!$A640))</f>
        <v>68</v>
      </c>
      <c r="Z640">
        <f>SUMIFS(COT!Q:Q,COT!$A:$A,YEAR(daily!$A640),COT!$B:$B,WEEKNUM(daily!$A640))</f>
        <v>74</v>
      </c>
      <c r="AA640">
        <f>SUMIFS(Saudi!B:B,Saudi!$A:$A,YEAR(daily!$A640))</f>
        <v>213</v>
      </c>
      <c r="AB640">
        <f>SUMIFS(Saudi!C:C,Saudi!$A:$A,YEAR(daily!$A640))</f>
        <v>255</v>
      </c>
      <c r="AC640">
        <f>SUMIFS(Saudi!F:F,Saudi!$A:$A,YEAR(daily!$A640))</f>
        <v>3215357</v>
      </c>
      <c r="AD640">
        <f>SUMIFS(Saudi!G:G,Saudi!$A:$A,YEAR(daily!$A640))</f>
        <v>26.07833760207501</v>
      </c>
      <c r="AE640">
        <f>SUMIFS(Saudi!H:H,Saudi!$A:$A,YEAR(daily!$A640))</f>
        <v>83851165.357195094</v>
      </c>
      <c r="AF640" s="5">
        <f t="shared" si="38"/>
        <v>9</v>
      </c>
      <c r="AG640" s="5">
        <f t="shared" si="39"/>
        <v>2002</v>
      </c>
    </row>
    <row r="641" spans="1:33">
      <c r="A641" s="3">
        <v>37522</v>
      </c>
      <c r="B641" s="1">
        <v>158515</v>
      </c>
      <c r="C641" s="1">
        <v>41235</v>
      </c>
      <c r="D641" s="1">
        <v>18153</v>
      </c>
      <c r="E641" s="1">
        <v>30.71</v>
      </c>
      <c r="F641" s="1">
        <v>29.97</v>
      </c>
      <c r="G641" s="1">
        <v>29.22</v>
      </c>
      <c r="H641" s="2">
        <v>48.4</v>
      </c>
      <c r="I641" s="2">
        <v>25.8</v>
      </c>
      <c r="J641" s="2">
        <v>77.5</v>
      </c>
      <c r="K641" s="2">
        <v>78.3</v>
      </c>
      <c r="L641">
        <f>SUMIFS(US!B:B,US!$D:$D,YEAR(daily!$A641),US!$E:$E,MONTH(daily!$A641))</f>
        <v>8686</v>
      </c>
      <c r="M641">
        <f>SUMIFS(US!C:C,US!$D:$D,YEAR(daily!$A641),US!$E:$E,MONTH(daily!$A641))</f>
        <v>19461</v>
      </c>
      <c r="N641">
        <f>SUMIFS(COT!E:E,COT!$A:$A,YEAR(daily!$A641),COT!$B:$B,WEEKNUM(daily!$A641))</f>
        <v>518467</v>
      </c>
      <c r="O641">
        <f>SUMIFS(COT!F:F,COT!$A:$A,YEAR(daily!$A641),COT!$B:$B,WEEKNUM(daily!$A641))</f>
        <v>78426</v>
      </c>
      <c r="P641">
        <f>SUMIFS(COT!G:G,COT!$A:$A,YEAR(daily!$A641),COT!$B:$B,WEEKNUM(daily!$A641))</f>
        <v>42680</v>
      </c>
      <c r="Q641">
        <f>SUMIFS(COT!H:H,COT!$A:$A,YEAR(daily!$A641),COT!$B:$B,WEEKNUM(daily!$A641))</f>
        <v>72731</v>
      </c>
      <c r="R641">
        <f>SUMIFS(COT!I:I,COT!$A:$A,YEAR(daily!$A641),COT!$B:$B,WEEKNUM(daily!$A641))</f>
        <v>297869</v>
      </c>
      <c r="S641">
        <f>SUMIFS(COT!J:J,COT!$A:$A,YEAR(daily!$A641),COT!$B:$B,WEEKNUM(daily!$A641))</f>
        <v>361707</v>
      </c>
      <c r="T641">
        <f>SUMIFS(COT!K:K,COT!$A:$A,YEAR(daily!$A641),COT!$B:$B,WEEKNUM(daily!$A641))</f>
        <v>69441</v>
      </c>
      <c r="U641">
        <f>SUMIFS(COT!L:L,COT!$A:$A,YEAR(daily!$A641),COT!$B:$B,WEEKNUM(daily!$A641))</f>
        <v>41349</v>
      </c>
      <c r="V641">
        <f>SUMIFS(COT!M:M,COT!$A:$A,YEAR(daily!$A641),COT!$B:$B,WEEKNUM(daily!$A641))</f>
        <v>51</v>
      </c>
      <c r="W641">
        <f>SUMIFS(COT!N:N,COT!$A:$A,YEAR(daily!$A641),COT!$B:$B,WEEKNUM(daily!$A641))</f>
        <v>41</v>
      </c>
      <c r="X641">
        <f>SUMIFS(COT!O:O,COT!$A:$A,YEAR(daily!$A641),COT!$B:$B,WEEKNUM(daily!$A641))</f>
        <v>41</v>
      </c>
      <c r="Y641">
        <f>SUMIFS(COT!P:P,COT!$A:$A,YEAR(daily!$A641),COT!$B:$B,WEEKNUM(daily!$A641))</f>
        <v>64</v>
      </c>
      <c r="Z641">
        <f>SUMIFS(COT!Q:Q,COT!$A:$A,YEAR(daily!$A641),COT!$B:$B,WEEKNUM(daily!$A641))</f>
        <v>76</v>
      </c>
      <c r="AA641">
        <f>SUMIFS(Saudi!B:B,Saudi!$A:$A,YEAR(daily!$A641))</f>
        <v>213</v>
      </c>
      <c r="AB641">
        <f>SUMIFS(Saudi!C:C,Saudi!$A:$A,YEAR(daily!$A641))</f>
        <v>255</v>
      </c>
      <c r="AC641">
        <f>SUMIFS(Saudi!F:F,Saudi!$A:$A,YEAR(daily!$A641))</f>
        <v>3215357</v>
      </c>
      <c r="AD641">
        <f>SUMIFS(Saudi!G:G,Saudi!$A:$A,YEAR(daily!$A641))</f>
        <v>26.07833760207501</v>
      </c>
      <c r="AE641">
        <f>SUMIFS(Saudi!H:H,Saudi!$A:$A,YEAR(daily!$A641))</f>
        <v>83851165.357195094</v>
      </c>
      <c r="AF641" s="5">
        <f t="shared" si="38"/>
        <v>9</v>
      </c>
      <c r="AG641" s="5">
        <f t="shared" si="39"/>
        <v>2002</v>
      </c>
    </row>
    <row r="642" spans="1:33">
      <c r="A642" s="3">
        <v>37523</v>
      </c>
      <c r="B642" s="1">
        <v>170066</v>
      </c>
      <c r="C642" s="1">
        <v>42911</v>
      </c>
      <c r="D642" s="1">
        <v>19367</v>
      </c>
      <c r="E642" s="1">
        <v>30.77</v>
      </c>
      <c r="F642" s="1">
        <v>29.92</v>
      </c>
      <c r="G642" s="1">
        <v>29.18</v>
      </c>
      <c r="H642" s="2">
        <v>48.4</v>
      </c>
      <c r="I642" s="2">
        <v>25.8</v>
      </c>
      <c r="J642" s="2">
        <v>77.5</v>
      </c>
      <c r="K642" s="2">
        <v>78.3</v>
      </c>
      <c r="L642">
        <f>SUMIFS(US!B:B,US!$D:$D,YEAR(daily!$A642),US!$E:$E,MONTH(daily!$A642))</f>
        <v>8686</v>
      </c>
      <c r="M642">
        <f>SUMIFS(US!C:C,US!$D:$D,YEAR(daily!$A642),US!$E:$E,MONTH(daily!$A642))</f>
        <v>19461</v>
      </c>
      <c r="N642">
        <f>SUMIFS(COT!E:E,COT!$A:$A,YEAR(daily!$A642),COT!$B:$B,WEEKNUM(daily!$A642))</f>
        <v>518467</v>
      </c>
      <c r="O642">
        <f>SUMIFS(COT!F:F,COT!$A:$A,YEAR(daily!$A642),COT!$B:$B,WEEKNUM(daily!$A642))</f>
        <v>78426</v>
      </c>
      <c r="P642">
        <f>SUMIFS(COT!G:G,COT!$A:$A,YEAR(daily!$A642),COT!$B:$B,WEEKNUM(daily!$A642))</f>
        <v>42680</v>
      </c>
      <c r="Q642">
        <f>SUMIFS(COT!H:H,COT!$A:$A,YEAR(daily!$A642),COT!$B:$B,WEEKNUM(daily!$A642))</f>
        <v>72731</v>
      </c>
      <c r="R642">
        <f>SUMIFS(COT!I:I,COT!$A:$A,YEAR(daily!$A642),COT!$B:$B,WEEKNUM(daily!$A642))</f>
        <v>297869</v>
      </c>
      <c r="S642">
        <f>SUMIFS(COT!J:J,COT!$A:$A,YEAR(daily!$A642),COT!$B:$B,WEEKNUM(daily!$A642))</f>
        <v>361707</v>
      </c>
      <c r="T642">
        <f>SUMIFS(COT!K:K,COT!$A:$A,YEAR(daily!$A642),COT!$B:$B,WEEKNUM(daily!$A642))</f>
        <v>69441</v>
      </c>
      <c r="U642">
        <f>SUMIFS(COT!L:L,COT!$A:$A,YEAR(daily!$A642),COT!$B:$B,WEEKNUM(daily!$A642))</f>
        <v>41349</v>
      </c>
      <c r="V642">
        <f>SUMIFS(COT!M:M,COT!$A:$A,YEAR(daily!$A642),COT!$B:$B,WEEKNUM(daily!$A642))</f>
        <v>51</v>
      </c>
      <c r="W642">
        <f>SUMIFS(COT!N:N,COT!$A:$A,YEAR(daily!$A642),COT!$B:$B,WEEKNUM(daily!$A642))</f>
        <v>41</v>
      </c>
      <c r="X642">
        <f>SUMIFS(COT!O:O,COT!$A:$A,YEAR(daily!$A642),COT!$B:$B,WEEKNUM(daily!$A642))</f>
        <v>41</v>
      </c>
      <c r="Y642">
        <f>SUMIFS(COT!P:P,COT!$A:$A,YEAR(daily!$A642),COT!$B:$B,WEEKNUM(daily!$A642))</f>
        <v>64</v>
      </c>
      <c r="Z642">
        <f>SUMIFS(COT!Q:Q,COT!$A:$A,YEAR(daily!$A642),COT!$B:$B,WEEKNUM(daily!$A642))</f>
        <v>76</v>
      </c>
      <c r="AA642">
        <f>SUMIFS(Saudi!B:B,Saudi!$A:$A,YEAR(daily!$A642))</f>
        <v>213</v>
      </c>
      <c r="AB642">
        <f>SUMIFS(Saudi!C:C,Saudi!$A:$A,YEAR(daily!$A642))</f>
        <v>255</v>
      </c>
      <c r="AC642">
        <f>SUMIFS(Saudi!F:F,Saudi!$A:$A,YEAR(daily!$A642))</f>
        <v>3215357</v>
      </c>
      <c r="AD642">
        <f>SUMIFS(Saudi!G:G,Saudi!$A:$A,YEAR(daily!$A642))</f>
        <v>26.07833760207501</v>
      </c>
      <c r="AE642">
        <f>SUMIFS(Saudi!H:H,Saudi!$A:$A,YEAR(daily!$A642))</f>
        <v>83851165.357195094</v>
      </c>
      <c r="AF642" s="5">
        <f t="shared" ref="AF642:AF705" si="40">MONTH(A642)</f>
        <v>9</v>
      </c>
      <c r="AG642" s="5">
        <f t="shared" ref="AG642:AG705" si="41">YEAR(A642)</f>
        <v>2002</v>
      </c>
    </row>
    <row r="643" spans="1:33">
      <c r="A643" s="3">
        <v>37524</v>
      </c>
      <c r="B643" s="1">
        <v>167212</v>
      </c>
      <c r="C643" s="1">
        <v>43294</v>
      </c>
      <c r="D643" s="1">
        <v>19728</v>
      </c>
      <c r="E643" s="1">
        <v>30.64</v>
      </c>
      <c r="F643" s="1">
        <v>29.79</v>
      </c>
      <c r="G643" s="1">
        <v>29.08</v>
      </c>
      <c r="H643" s="2">
        <v>48.4</v>
      </c>
      <c r="I643" s="2">
        <v>25.8</v>
      </c>
      <c r="J643" s="2">
        <v>77.5</v>
      </c>
      <c r="K643" s="2">
        <v>78.3</v>
      </c>
      <c r="L643">
        <f>SUMIFS(US!B:B,US!$D:$D,YEAR(daily!$A643),US!$E:$E,MONTH(daily!$A643))</f>
        <v>8686</v>
      </c>
      <c r="M643">
        <f>SUMIFS(US!C:C,US!$D:$D,YEAR(daily!$A643),US!$E:$E,MONTH(daily!$A643))</f>
        <v>19461</v>
      </c>
      <c r="N643">
        <f>SUMIFS(COT!E:E,COT!$A:$A,YEAR(daily!$A643),COT!$B:$B,WEEKNUM(daily!$A643))</f>
        <v>518467</v>
      </c>
      <c r="O643">
        <f>SUMIFS(COT!F:F,COT!$A:$A,YEAR(daily!$A643),COT!$B:$B,WEEKNUM(daily!$A643))</f>
        <v>78426</v>
      </c>
      <c r="P643">
        <f>SUMIFS(COT!G:G,COT!$A:$A,YEAR(daily!$A643),COT!$B:$B,WEEKNUM(daily!$A643))</f>
        <v>42680</v>
      </c>
      <c r="Q643">
        <f>SUMIFS(COT!H:H,COT!$A:$A,YEAR(daily!$A643),COT!$B:$B,WEEKNUM(daily!$A643))</f>
        <v>72731</v>
      </c>
      <c r="R643">
        <f>SUMIFS(COT!I:I,COT!$A:$A,YEAR(daily!$A643),COT!$B:$B,WEEKNUM(daily!$A643))</f>
        <v>297869</v>
      </c>
      <c r="S643">
        <f>SUMIFS(COT!J:J,COT!$A:$A,YEAR(daily!$A643),COT!$B:$B,WEEKNUM(daily!$A643))</f>
        <v>361707</v>
      </c>
      <c r="T643">
        <f>SUMIFS(COT!K:K,COT!$A:$A,YEAR(daily!$A643),COT!$B:$B,WEEKNUM(daily!$A643))</f>
        <v>69441</v>
      </c>
      <c r="U643">
        <f>SUMIFS(COT!L:L,COT!$A:$A,YEAR(daily!$A643),COT!$B:$B,WEEKNUM(daily!$A643))</f>
        <v>41349</v>
      </c>
      <c r="V643">
        <f>SUMIFS(COT!M:M,COT!$A:$A,YEAR(daily!$A643),COT!$B:$B,WEEKNUM(daily!$A643))</f>
        <v>51</v>
      </c>
      <c r="W643">
        <f>SUMIFS(COT!N:N,COT!$A:$A,YEAR(daily!$A643),COT!$B:$B,WEEKNUM(daily!$A643))</f>
        <v>41</v>
      </c>
      <c r="X643">
        <f>SUMIFS(COT!O:O,COT!$A:$A,YEAR(daily!$A643),COT!$B:$B,WEEKNUM(daily!$A643))</f>
        <v>41</v>
      </c>
      <c r="Y643">
        <f>SUMIFS(COT!P:P,COT!$A:$A,YEAR(daily!$A643),COT!$B:$B,WEEKNUM(daily!$A643))</f>
        <v>64</v>
      </c>
      <c r="Z643">
        <f>SUMIFS(COT!Q:Q,COT!$A:$A,YEAR(daily!$A643),COT!$B:$B,WEEKNUM(daily!$A643))</f>
        <v>76</v>
      </c>
      <c r="AA643">
        <f>SUMIFS(Saudi!B:B,Saudi!$A:$A,YEAR(daily!$A643))</f>
        <v>213</v>
      </c>
      <c r="AB643">
        <f>SUMIFS(Saudi!C:C,Saudi!$A:$A,YEAR(daily!$A643))</f>
        <v>255</v>
      </c>
      <c r="AC643">
        <f>SUMIFS(Saudi!F:F,Saudi!$A:$A,YEAR(daily!$A643))</f>
        <v>3215357</v>
      </c>
      <c r="AD643">
        <f>SUMIFS(Saudi!G:G,Saudi!$A:$A,YEAR(daily!$A643))</f>
        <v>26.07833760207501</v>
      </c>
      <c r="AE643">
        <f>SUMIFS(Saudi!H:H,Saudi!$A:$A,YEAR(daily!$A643))</f>
        <v>83851165.357195094</v>
      </c>
      <c r="AF643" s="5">
        <f t="shared" si="40"/>
        <v>9</v>
      </c>
      <c r="AG643" s="5">
        <f t="shared" si="41"/>
        <v>2002</v>
      </c>
    </row>
    <row r="644" spans="1:33">
      <c r="A644" s="3">
        <v>37525</v>
      </c>
      <c r="B644" s="1">
        <v>169860</v>
      </c>
      <c r="C644" s="1">
        <v>45546</v>
      </c>
      <c r="D644" s="1">
        <v>18949</v>
      </c>
      <c r="E644" s="1">
        <v>30.41</v>
      </c>
      <c r="F644" s="1">
        <v>29.76</v>
      </c>
      <c r="G644" s="1">
        <v>29.13</v>
      </c>
      <c r="H644" s="2">
        <v>48.4</v>
      </c>
      <c r="I644" s="2">
        <v>25.8</v>
      </c>
      <c r="J644" s="2">
        <v>77.5</v>
      </c>
      <c r="K644" s="2">
        <v>78.3</v>
      </c>
      <c r="L644">
        <f>SUMIFS(US!B:B,US!$D:$D,YEAR(daily!$A644),US!$E:$E,MONTH(daily!$A644))</f>
        <v>8686</v>
      </c>
      <c r="M644">
        <f>SUMIFS(US!C:C,US!$D:$D,YEAR(daily!$A644),US!$E:$E,MONTH(daily!$A644))</f>
        <v>19461</v>
      </c>
      <c r="N644">
        <f>SUMIFS(COT!E:E,COT!$A:$A,YEAR(daily!$A644),COT!$B:$B,WEEKNUM(daily!$A644))</f>
        <v>518467</v>
      </c>
      <c r="O644">
        <f>SUMIFS(COT!F:F,COT!$A:$A,YEAR(daily!$A644),COT!$B:$B,WEEKNUM(daily!$A644))</f>
        <v>78426</v>
      </c>
      <c r="P644">
        <f>SUMIFS(COT!G:G,COT!$A:$A,YEAR(daily!$A644),COT!$B:$B,WEEKNUM(daily!$A644))</f>
        <v>42680</v>
      </c>
      <c r="Q644">
        <f>SUMIFS(COT!H:H,COT!$A:$A,YEAR(daily!$A644),COT!$B:$B,WEEKNUM(daily!$A644))</f>
        <v>72731</v>
      </c>
      <c r="R644">
        <f>SUMIFS(COT!I:I,COT!$A:$A,YEAR(daily!$A644),COT!$B:$B,WEEKNUM(daily!$A644))</f>
        <v>297869</v>
      </c>
      <c r="S644">
        <f>SUMIFS(COT!J:J,COT!$A:$A,YEAR(daily!$A644),COT!$B:$B,WEEKNUM(daily!$A644))</f>
        <v>361707</v>
      </c>
      <c r="T644">
        <f>SUMIFS(COT!K:K,COT!$A:$A,YEAR(daily!$A644),COT!$B:$B,WEEKNUM(daily!$A644))</f>
        <v>69441</v>
      </c>
      <c r="U644">
        <f>SUMIFS(COT!L:L,COT!$A:$A,YEAR(daily!$A644),COT!$B:$B,WEEKNUM(daily!$A644))</f>
        <v>41349</v>
      </c>
      <c r="V644">
        <f>SUMIFS(COT!M:M,COT!$A:$A,YEAR(daily!$A644),COT!$B:$B,WEEKNUM(daily!$A644))</f>
        <v>51</v>
      </c>
      <c r="W644">
        <f>SUMIFS(COT!N:N,COT!$A:$A,YEAR(daily!$A644),COT!$B:$B,WEEKNUM(daily!$A644))</f>
        <v>41</v>
      </c>
      <c r="X644">
        <f>SUMIFS(COT!O:O,COT!$A:$A,YEAR(daily!$A644),COT!$B:$B,WEEKNUM(daily!$A644))</f>
        <v>41</v>
      </c>
      <c r="Y644">
        <f>SUMIFS(COT!P:P,COT!$A:$A,YEAR(daily!$A644),COT!$B:$B,WEEKNUM(daily!$A644))</f>
        <v>64</v>
      </c>
      <c r="Z644">
        <f>SUMIFS(COT!Q:Q,COT!$A:$A,YEAR(daily!$A644),COT!$B:$B,WEEKNUM(daily!$A644))</f>
        <v>76</v>
      </c>
      <c r="AA644">
        <f>SUMIFS(Saudi!B:B,Saudi!$A:$A,YEAR(daily!$A644))</f>
        <v>213</v>
      </c>
      <c r="AB644">
        <f>SUMIFS(Saudi!C:C,Saudi!$A:$A,YEAR(daily!$A644))</f>
        <v>255</v>
      </c>
      <c r="AC644">
        <f>SUMIFS(Saudi!F:F,Saudi!$A:$A,YEAR(daily!$A644))</f>
        <v>3215357</v>
      </c>
      <c r="AD644">
        <f>SUMIFS(Saudi!G:G,Saudi!$A:$A,YEAR(daily!$A644))</f>
        <v>26.07833760207501</v>
      </c>
      <c r="AE644">
        <f>SUMIFS(Saudi!H:H,Saudi!$A:$A,YEAR(daily!$A644))</f>
        <v>83851165.357195094</v>
      </c>
      <c r="AF644" s="5">
        <f t="shared" si="40"/>
        <v>9</v>
      </c>
      <c r="AG644" s="5">
        <f t="shared" si="41"/>
        <v>2002</v>
      </c>
    </row>
    <row r="645" spans="1:33">
      <c r="A645" s="3">
        <v>37526</v>
      </c>
      <c r="B645" s="1">
        <v>170449</v>
      </c>
      <c r="C645" s="1">
        <v>46085</v>
      </c>
      <c r="D645" s="1">
        <v>19798</v>
      </c>
      <c r="E645" s="1">
        <v>30.54</v>
      </c>
      <c r="F645" s="1">
        <v>29.78</v>
      </c>
      <c r="G645" s="1">
        <v>29.13</v>
      </c>
      <c r="H645" s="2">
        <v>48.4</v>
      </c>
      <c r="I645" s="2">
        <v>25.8</v>
      </c>
      <c r="J645" s="2">
        <v>77.5</v>
      </c>
      <c r="K645" s="2">
        <v>78.3</v>
      </c>
      <c r="L645">
        <f>SUMIFS(US!B:B,US!$D:$D,YEAR(daily!$A645),US!$E:$E,MONTH(daily!$A645))</f>
        <v>8686</v>
      </c>
      <c r="M645">
        <f>SUMIFS(US!C:C,US!$D:$D,YEAR(daily!$A645),US!$E:$E,MONTH(daily!$A645))</f>
        <v>19461</v>
      </c>
      <c r="N645">
        <f>SUMIFS(COT!E:E,COT!$A:$A,YEAR(daily!$A645),COT!$B:$B,WEEKNUM(daily!$A645))</f>
        <v>518467</v>
      </c>
      <c r="O645">
        <f>SUMIFS(COT!F:F,COT!$A:$A,YEAR(daily!$A645),COT!$B:$B,WEEKNUM(daily!$A645))</f>
        <v>78426</v>
      </c>
      <c r="P645">
        <f>SUMIFS(COT!G:G,COT!$A:$A,YEAR(daily!$A645),COT!$B:$B,WEEKNUM(daily!$A645))</f>
        <v>42680</v>
      </c>
      <c r="Q645">
        <f>SUMIFS(COT!H:H,COT!$A:$A,YEAR(daily!$A645),COT!$B:$B,WEEKNUM(daily!$A645))</f>
        <v>72731</v>
      </c>
      <c r="R645">
        <f>SUMIFS(COT!I:I,COT!$A:$A,YEAR(daily!$A645),COT!$B:$B,WEEKNUM(daily!$A645))</f>
        <v>297869</v>
      </c>
      <c r="S645">
        <f>SUMIFS(COT!J:J,COT!$A:$A,YEAR(daily!$A645),COT!$B:$B,WEEKNUM(daily!$A645))</f>
        <v>361707</v>
      </c>
      <c r="T645">
        <f>SUMIFS(COT!K:K,COT!$A:$A,YEAR(daily!$A645),COT!$B:$B,WEEKNUM(daily!$A645))</f>
        <v>69441</v>
      </c>
      <c r="U645">
        <f>SUMIFS(COT!L:L,COT!$A:$A,YEAR(daily!$A645),COT!$B:$B,WEEKNUM(daily!$A645))</f>
        <v>41349</v>
      </c>
      <c r="V645">
        <f>SUMIFS(COT!M:M,COT!$A:$A,YEAR(daily!$A645),COT!$B:$B,WEEKNUM(daily!$A645))</f>
        <v>51</v>
      </c>
      <c r="W645">
        <f>SUMIFS(COT!N:N,COT!$A:$A,YEAR(daily!$A645),COT!$B:$B,WEEKNUM(daily!$A645))</f>
        <v>41</v>
      </c>
      <c r="X645">
        <f>SUMIFS(COT!O:O,COT!$A:$A,YEAR(daily!$A645),COT!$B:$B,WEEKNUM(daily!$A645))</f>
        <v>41</v>
      </c>
      <c r="Y645">
        <f>SUMIFS(COT!P:P,COT!$A:$A,YEAR(daily!$A645),COT!$B:$B,WEEKNUM(daily!$A645))</f>
        <v>64</v>
      </c>
      <c r="Z645">
        <f>SUMIFS(COT!Q:Q,COT!$A:$A,YEAR(daily!$A645),COT!$B:$B,WEEKNUM(daily!$A645))</f>
        <v>76</v>
      </c>
      <c r="AA645">
        <f>SUMIFS(Saudi!B:B,Saudi!$A:$A,YEAR(daily!$A645))</f>
        <v>213</v>
      </c>
      <c r="AB645">
        <f>SUMIFS(Saudi!C:C,Saudi!$A:$A,YEAR(daily!$A645))</f>
        <v>255</v>
      </c>
      <c r="AC645">
        <f>SUMIFS(Saudi!F:F,Saudi!$A:$A,YEAR(daily!$A645))</f>
        <v>3215357</v>
      </c>
      <c r="AD645">
        <f>SUMIFS(Saudi!G:G,Saudi!$A:$A,YEAR(daily!$A645))</f>
        <v>26.07833760207501</v>
      </c>
      <c r="AE645">
        <f>SUMIFS(Saudi!H:H,Saudi!$A:$A,YEAR(daily!$A645))</f>
        <v>83851165.357195094</v>
      </c>
      <c r="AF645" s="5">
        <f t="shared" si="40"/>
        <v>9</v>
      </c>
      <c r="AG645" s="5">
        <f t="shared" si="41"/>
        <v>2002</v>
      </c>
    </row>
    <row r="646" spans="1:33">
      <c r="A646" s="3">
        <v>37529</v>
      </c>
      <c r="B646" s="1">
        <v>168565</v>
      </c>
      <c r="C646" s="1">
        <v>46086</v>
      </c>
      <c r="D646" s="1">
        <v>20252</v>
      </c>
      <c r="E646" s="1">
        <v>30.45</v>
      </c>
      <c r="F646" s="1">
        <v>29.75</v>
      </c>
      <c r="G646" s="1">
        <v>29.16</v>
      </c>
      <c r="H646" s="2">
        <v>48.4</v>
      </c>
      <c r="I646" s="2">
        <v>25.8</v>
      </c>
      <c r="J646" s="2">
        <v>77.5</v>
      </c>
      <c r="K646" s="2">
        <v>78.3</v>
      </c>
      <c r="L646">
        <f>SUMIFS(US!B:B,US!$D:$D,YEAR(daily!$A646),US!$E:$E,MONTH(daily!$A646))</f>
        <v>8686</v>
      </c>
      <c r="M646">
        <f>SUMIFS(US!C:C,US!$D:$D,YEAR(daily!$A646),US!$E:$E,MONTH(daily!$A646))</f>
        <v>19461</v>
      </c>
      <c r="N646">
        <f>SUMIFS(COT!E:E,COT!$A:$A,YEAR(daily!$A646),COT!$B:$B,WEEKNUM(daily!$A646))</f>
        <v>548154</v>
      </c>
      <c r="O646">
        <f>SUMIFS(COT!F:F,COT!$A:$A,YEAR(daily!$A646),COT!$B:$B,WEEKNUM(daily!$A646))</f>
        <v>84501</v>
      </c>
      <c r="P646">
        <f>SUMIFS(COT!G:G,COT!$A:$A,YEAR(daily!$A646),COT!$B:$B,WEEKNUM(daily!$A646))</f>
        <v>40774</v>
      </c>
      <c r="Q646">
        <f>SUMIFS(COT!H:H,COT!$A:$A,YEAR(daily!$A646),COT!$B:$B,WEEKNUM(daily!$A646))</f>
        <v>64584</v>
      </c>
      <c r="R646">
        <f>SUMIFS(COT!I:I,COT!$A:$A,YEAR(daily!$A646),COT!$B:$B,WEEKNUM(daily!$A646))</f>
        <v>328682</v>
      </c>
      <c r="S646">
        <f>SUMIFS(COT!J:J,COT!$A:$A,YEAR(daily!$A646),COT!$B:$B,WEEKNUM(daily!$A646))</f>
        <v>405035</v>
      </c>
      <c r="T646">
        <f>SUMIFS(COT!K:K,COT!$A:$A,YEAR(daily!$A646),COT!$B:$B,WEEKNUM(daily!$A646))</f>
        <v>70387</v>
      </c>
      <c r="U646">
        <f>SUMIFS(COT!L:L,COT!$A:$A,YEAR(daily!$A646),COT!$B:$B,WEEKNUM(daily!$A646))</f>
        <v>37761</v>
      </c>
      <c r="V646">
        <f>SUMIFS(COT!M:M,COT!$A:$A,YEAR(daily!$A646),COT!$B:$B,WEEKNUM(daily!$A646))</f>
        <v>53</v>
      </c>
      <c r="W646">
        <f>SUMIFS(COT!N:N,COT!$A:$A,YEAR(daily!$A646),COT!$B:$B,WEEKNUM(daily!$A646))</f>
        <v>38</v>
      </c>
      <c r="X646">
        <f>SUMIFS(COT!O:O,COT!$A:$A,YEAR(daily!$A646),COT!$B:$B,WEEKNUM(daily!$A646))</f>
        <v>47</v>
      </c>
      <c r="Y646">
        <f>SUMIFS(COT!P:P,COT!$A:$A,YEAR(daily!$A646),COT!$B:$B,WEEKNUM(daily!$A646))</f>
        <v>70</v>
      </c>
      <c r="Z646">
        <f>SUMIFS(COT!Q:Q,COT!$A:$A,YEAR(daily!$A646),COT!$B:$B,WEEKNUM(daily!$A646))</f>
        <v>76</v>
      </c>
      <c r="AA646">
        <f>SUMIFS(Saudi!B:B,Saudi!$A:$A,YEAR(daily!$A646))</f>
        <v>213</v>
      </c>
      <c r="AB646">
        <f>SUMIFS(Saudi!C:C,Saudi!$A:$A,YEAR(daily!$A646))</f>
        <v>255</v>
      </c>
      <c r="AC646">
        <f>SUMIFS(Saudi!F:F,Saudi!$A:$A,YEAR(daily!$A646))</f>
        <v>3215357</v>
      </c>
      <c r="AD646">
        <f>SUMIFS(Saudi!G:G,Saudi!$A:$A,YEAR(daily!$A646))</f>
        <v>26.07833760207501</v>
      </c>
      <c r="AE646">
        <f>SUMIFS(Saudi!H:H,Saudi!$A:$A,YEAR(daily!$A646))</f>
        <v>83851165.357195094</v>
      </c>
      <c r="AF646" s="5">
        <f t="shared" si="40"/>
        <v>9</v>
      </c>
      <c r="AG646" s="5">
        <f t="shared" si="41"/>
        <v>2002</v>
      </c>
    </row>
    <row r="647" spans="1:33">
      <c r="A647" s="3">
        <v>37530</v>
      </c>
      <c r="B647" s="1">
        <v>171721</v>
      </c>
      <c r="C647" s="1">
        <v>45922</v>
      </c>
      <c r="D647" s="1">
        <v>19394</v>
      </c>
      <c r="E647" s="1">
        <v>30.83</v>
      </c>
      <c r="F647" s="1">
        <v>29.97</v>
      </c>
      <c r="G647" s="1">
        <v>29.34</v>
      </c>
      <c r="H647" s="2">
        <v>48.4</v>
      </c>
      <c r="I647" s="2">
        <v>25.8</v>
      </c>
      <c r="J647" s="2">
        <v>77.5</v>
      </c>
      <c r="K647" s="2">
        <v>78.3</v>
      </c>
      <c r="L647">
        <f>SUMIFS(US!B:B,US!$D:$D,YEAR(daily!$A647),US!$E:$E,MONTH(daily!$A647))</f>
        <v>8548</v>
      </c>
      <c r="M647">
        <f>SUMIFS(US!C:C,US!$D:$D,YEAR(daily!$A647),US!$E:$E,MONTH(daily!$A647))</f>
        <v>19678</v>
      </c>
      <c r="N647">
        <f>SUMIFS(COT!E:E,COT!$A:$A,YEAR(daily!$A647),COT!$B:$B,WEEKNUM(daily!$A647))</f>
        <v>548154</v>
      </c>
      <c r="O647">
        <f>SUMIFS(COT!F:F,COT!$A:$A,YEAR(daily!$A647),COT!$B:$B,WEEKNUM(daily!$A647))</f>
        <v>84501</v>
      </c>
      <c r="P647">
        <f>SUMIFS(COT!G:G,COT!$A:$A,YEAR(daily!$A647),COT!$B:$B,WEEKNUM(daily!$A647))</f>
        <v>40774</v>
      </c>
      <c r="Q647">
        <f>SUMIFS(COT!H:H,COT!$A:$A,YEAR(daily!$A647),COT!$B:$B,WEEKNUM(daily!$A647))</f>
        <v>64584</v>
      </c>
      <c r="R647">
        <f>SUMIFS(COT!I:I,COT!$A:$A,YEAR(daily!$A647),COT!$B:$B,WEEKNUM(daily!$A647))</f>
        <v>328682</v>
      </c>
      <c r="S647">
        <f>SUMIFS(COT!J:J,COT!$A:$A,YEAR(daily!$A647),COT!$B:$B,WEEKNUM(daily!$A647))</f>
        <v>405035</v>
      </c>
      <c r="T647">
        <f>SUMIFS(COT!K:K,COT!$A:$A,YEAR(daily!$A647),COT!$B:$B,WEEKNUM(daily!$A647))</f>
        <v>70387</v>
      </c>
      <c r="U647">
        <f>SUMIFS(COT!L:L,COT!$A:$A,YEAR(daily!$A647),COT!$B:$B,WEEKNUM(daily!$A647))</f>
        <v>37761</v>
      </c>
      <c r="V647">
        <f>SUMIFS(COT!M:M,COT!$A:$A,YEAR(daily!$A647),COT!$B:$B,WEEKNUM(daily!$A647))</f>
        <v>53</v>
      </c>
      <c r="W647">
        <f>SUMIFS(COT!N:N,COT!$A:$A,YEAR(daily!$A647),COT!$B:$B,WEEKNUM(daily!$A647))</f>
        <v>38</v>
      </c>
      <c r="X647">
        <f>SUMIFS(COT!O:O,COT!$A:$A,YEAR(daily!$A647),COT!$B:$B,WEEKNUM(daily!$A647))</f>
        <v>47</v>
      </c>
      <c r="Y647">
        <f>SUMIFS(COT!P:P,COT!$A:$A,YEAR(daily!$A647),COT!$B:$B,WEEKNUM(daily!$A647))</f>
        <v>70</v>
      </c>
      <c r="Z647">
        <f>SUMIFS(COT!Q:Q,COT!$A:$A,YEAR(daily!$A647),COT!$B:$B,WEEKNUM(daily!$A647))</f>
        <v>76</v>
      </c>
      <c r="AA647">
        <f>SUMIFS(Saudi!B:B,Saudi!$A:$A,YEAR(daily!$A647))</f>
        <v>213</v>
      </c>
      <c r="AB647">
        <f>SUMIFS(Saudi!C:C,Saudi!$A:$A,YEAR(daily!$A647))</f>
        <v>255</v>
      </c>
      <c r="AC647">
        <f>SUMIFS(Saudi!F:F,Saudi!$A:$A,YEAR(daily!$A647))</f>
        <v>3215357</v>
      </c>
      <c r="AD647">
        <f>SUMIFS(Saudi!G:G,Saudi!$A:$A,YEAR(daily!$A647))</f>
        <v>26.07833760207501</v>
      </c>
      <c r="AE647">
        <f>SUMIFS(Saudi!H:H,Saudi!$A:$A,YEAR(daily!$A647))</f>
        <v>83851165.357195094</v>
      </c>
      <c r="AF647" s="5">
        <f t="shared" si="40"/>
        <v>10</v>
      </c>
      <c r="AG647" s="5">
        <f t="shared" si="41"/>
        <v>2002</v>
      </c>
    </row>
    <row r="648" spans="1:33">
      <c r="A648" s="3">
        <v>37531</v>
      </c>
      <c r="B648" s="1">
        <v>176783</v>
      </c>
      <c r="C648" s="1">
        <v>48745</v>
      </c>
      <c r="D648" s="1">
        <v>19532</v>
      </c>
      <c r="E648" s="1">
        <v>30.49</v>
      </c>
      <c r="F648" s="1">
        <v>29.8</v>
      </c>
      <c r="G648" s="1">
        <v>29.19</v>
      </c>
      <c r="H648" s="2">
        <v>48.4</v>
      </c>
      <c r="I648" s="2">
        <v>25.8</v>
      </c>
      <c r="J648" s="2">
        <v>77.5</v>
      </c>
      <c r="K648" s="2">
        <v>78.3</v>
      </c>
      <c r="L648">
        <f>SUMIFS(US!B:B,US!$D:$D,YEAR(daily!$A648),US!$E:$E,MONTH(daily!$A648))</f>
        <v>8548</v>
      </c>
      <c r="M648">
        <f>SUMIFS(US!C:C,US!$D:$D,YEAR(daily!$A648),US!$E:$E,MONTH(daily!$A648))</f>
        <v>19678</v>
      </c>
      <c r="N648">
        <f>SUMIFS(COT!E:E,COT!$A:$A,YEAR(daily!$A648),COT!$B:$B,WEEKNUM(daily!$A648))</f>
        <v>548154</v>
      </c>
      <c r="O648">
        <f>SUMIFS(COT!F:F,COT!$A:$A,YEAR(daily!$A648),COT!$B:$B,WEEKNUM(daily!$A648))</f>
        <v>84501</v>
      </c>
      <c r="P648">
        <f>SUMIFS(COT!G:G,COT!$A:$A,YEAR(daily!$A648),COT!$B:$B,WEEKNUM(daily!$A648))</f>
        <v>40774</v>
      </c>
      <c r="Q648">
        <f>SUMIFS(COT!H:H,COT!$A:$A,YEAR(daily!$A648),COT!$B:$B,WEEKNUM(daily!$A648))</f>
        <v>64584</v>
      </c>
      <c r="R648">
        <f>SUMIFS(COT!I:I,COT!$A:$A,YEAR(daily!$A648),COT!$B:$B,WEEKNUM(daily!$A648))</f>
        <v>328682</v>
      </c>
      <c r="S648">
        <f>SUMIFS(COT!J:J,COT!$A:$A,YEAR(daily!$A648),COT!$B:$B,WEEKNUM(daily!$A648))</f>
        <v>405035</v>
      </c>
      <c r="T648">
        <f>SUMIFS(COT!K:K,COT!$A:$A,YEAR(daily!$A648),COT!$B:$B,WEEKNUM(daily!$A648))</f>
        <v>70387</v>
      </c>
      <c r="U648">
        <f>SUMIFS(COT!L:L,COT!$A:$A,YEAR(daily!$A648),COT!$B:$B,WEEKNUM(daily!$A648))</f>
        <v>37761</v>
      </c>
      <c r="V648">
        <f>SUMIFS(COT!M:M,COT!$A:$A,YEAR(daily!$A648),COT!$B:$B,WEEKNUM(daily!$A648))</f>
        <v>53</v>
      </c>
      <c r="W648">
        <f>SUMIFS(COT!N:N,COT!$A:$A,YEAR(daily!$A648),COT!$B:$B,WEEKNUM(daily!$A648))</f>
        <v>38</v>
      </c>
      <c r="X648">
        <f>SUMIFS(COT!O:O,COT!$A:$A,YEAR(daily!$A648),COT!$B:$B,WEEKNUM(daily!$A648))</f>
        <v>47</v>
      </c>
      <c r="Y648">
        <f>SUMIFS(COT!P:P,COT!$A:$A,YEAR(daily!$A648),COT!$B:$B,WEEKNUM(daily!$A648))</f>
        <v>70</v>
      </c>
      <c r="Z648">
        <f>SUMIFS(COT!Q:Q,COT!$A:$A,YEAR(daily!$A648),COT!$B:$B,WEEKNUM(daily!$A648))</f>
        <v>76</v>
      </c>
      <c r="AA648">
        <f>SUMIFS(Saudi!B:B,Saudi!$A:$A,YEAR(daily!$A648))</f>
        <v>213</v>
      </c>
      <c r="AB648">
        <f>SUMIFS(Saudi!C:C,Saudi!$A:$A,YEAR(daily!$A648))</f>
        <v>255</v>
      </c>
      <c r="AC648">
        <f>SUMIFS(Saudi!F:F,Saudi!$A:$A,YEAR(daily!$A648))</f>
        <v>3215357</v>
      </c>
      <c r="AD648">
        <f>SUMIFS(Saudi!G:G,Saudi!$A:$A,YEAR(daily!$A648))</f>
        <v>26.07833760207501</v>
      </c>
      <c r="AE648">
        <f>SUMIFS(Saudi!H:H,Saudi!$A:$A,YEAR(daily!$A648))</f>
        <v>83851165.357195094</v>
      </c>
      <c r="AF648" s="5">
        <f t="shared" si="40"/>
        <v>10</v>
      </c>
      <c r="AG648" s="5">
        <f t="shared" si="41"/>
        <v>2002</v>
      </c>
    </row>
    <row r="649" spans="1:33">
      <c r="A649" s="3">
        <v>37532</v>
      </c>
      <c r="B649" s="1">
        <v>176875</v>
      </c>
      <c r="C649" s="1">
        <v>48960</v>
      </c>
      <c r="D649" s="1">
        <v>19094</v>
      </c>
      <c r="E649" s="1">
        <v>29.76</v>
      </c>
      <c r="F649" s="1">
        <v>29.28</v>
      </c>
      <c r="G649" s="1">
        <v>28.79</v>
      </c>
      <c r="H649" s="2">
        <v>48.4</v>
      </c>
      <c r="I649" s="2">
        <v>25.8</v>
      </c>
      <c r="J649" s="2">
        <v>77.5</v>
      </c>
      <c r="K649" s="2">
        <v>78.3</v>
      </c>
      <c r="L649">
        <f>SUMIFS(US!B:B,US!$D:$D,YEAR(daily!$A649),US!$E:$E,MONTH(daily!$A649))</f>
        <v>8548</v>
      </c>
      <c r="M649">
        <f>SUMIFS(US!C:C,US!$D:$D,YEAR(daily!$A649),US!$E:$E,MONTH(daily!$A649))</f>
        <v>19678</v>
      </c>
      <c r="N649">
        <f>SUMIFS(COT!E:E,COT!$A:$A,YEAR(daily!$A649),COT!$B:$B,WEEKNUM(daily!$A649))</f>
        <v>548154</v>
      </c>
      <c r="O649">
        <f>SUMIFS(COT!F:F,COT!$A:$A,YEAR(daily!$A649),COT!$B:$B,WEEKNUM(daily!$A649))</f>
        <v>84501</v>
      </c>
      <c r="P649">
        <f>SUMIFS(COT!G:G,COT!$A:$A,YEAR(daily!$A649),COT!$B:$B,WEEKNUM(daily!$A649))</f>
        <v>40774</v>
      </c>
      <c r="Q649">
        <f>SUMIFS(COT!H:H,COT!$A:$A,YEAR(daily!$A649),COT!$B:$B,WEEKNUM(daily!$A649))</f>
        <v>64584</v>
      </c>
      <c r="R649">
        <f>SUMIFS(COT!I:I,COT!$A:$A,YEAR(daily!$A649),COT!$B:$B,WEEKNUM(daily!$A649))</f>
        <v>328682</v>
      </c>
      <c r="S649">
        <f>SUMIFS(COT!J:J,COT!$A:$A,YEAR(daily!$A649),COT!$B:$B,WEEKNUM(daily!$A649))</f>
        <v>405035</v>
      </c>
      <c r="T649">
        <f>SUMIFS(COT!K:K,COT!$A:$A,YEAR(daily!$A649),COT!$B:$B,WEEKNUM(daily!$A649))</f>
        <v>70387</v>
      </c>
      <c r="U649">
        <f>SUMIFS(COT!L:L,COT!$A:$A,YEAR(daily!$A649),COT!$B:$B,WEEKNUM(daily!$A649))</f>
        <v>37761</v>
      </c>
      <c r="V649">
        <f>SUMIFS(COT!M:M,COT!$A:$A,YEAR(daily!$A649),COT!$B:$B,WEEKNUM(daily!$A649))</f>
        <v>53</v>
      </c>
      <c r="W649">
        <f>SUMIFS(COT!N:N,COT!$A:$A,YEAR(daily!$A649),COT!$B:$B,WEEKNUM(daily!$A649))</f>
        <v>38</v>
      </c>
      <c r="X649">
        <f>SUMIFS(COT!O:O,COT!$A:$A,YEAR(daily!$A649),COT!$B:$B,WEEKNUM(daily!$A649))</f>
        <v>47</v>
      </c>
      <c r="Y649">
        <f>SUMIFS(COT!P:P,COT!$A:$A,YEAR(daily!$A649),COT!$B:$B,WEEKNUM(daily!$A649))</f>
        <v>70</v>
      </c>
      <c r="Z649">
        <f>SUMIFS(COT!Q:Q,COT!$A:$A,YEAR(daily!$A649),COT!$B:$B,WEEKNUM(daily!$A649))</f>
        <v>76</v>
      </c>
      <c r="AA649">
        <f>SUMIFS(Saudi!B:B,Saudi!$A:$A,YEAR(daily!$A649))</f>
        <v>213</v>
      </c>
      <c r="AB649">
        <f>SUMIFS(Saudi!C:C,Saudi!$A:$A,YEAR(daily!$A649))</f>
        <v>255</v>
      </c>
      <c r="AC649">
        <f>SUMIFS(Saudi!F:F,Saudi!$A:$A,YEAR(daily!$A649))</f>
        <v>3215357</v>
      </c>
      <c r="AD649">
        <f>SUMIFS(Saudi!G:G,Saudi!$A:$A,YEAR(daily!$A649))</f>
        <v>26.07833760207501</v>
      </c>
      <c r="AE649">
        <f>SUMIFS(Saudi!H:H,Saudi!$A:$A,YEAR(daily!$A649))</f>
        <v>83851165.357195094</v>
      </c>
      <c r="AF649" s="5">
        <f t="shared" si="40"/>
        <v>10</v>
      </c>
      <c r="AG649" s="5">
        <f t="shared" si="41"/>
        <v>2002</v>
      </c>
    </row>
    <row r="650" spans="1:33">
      <c r="A650" s="3">
        <v>37533</v>
      </c>
      <c r="B650" s="1">
        <v>170014</v>
      </c>
      <c r="C650" s="1">
        <v>46236</v>
      </c>
      <c r="D650" s="1">
        <v>19940</v>
      </c>
      <c r="E650" s="1">
        <v>29.62</v>
      </c>
      <c r="F650" s="1">
        <v>29.21</v>
      </c>
      <c r="G650" s="1">
        <v>28.78</v>
      </c>
      <c r="H650" s="2">
        <v>48.4</v>
      </c>
      <c r="I650" s="2">
        <v>25.8</v>
      </c>
      <c r="J650" s="2">
        <v>77.5</v>
      </c>
      <c r="K650" s="2">
        <v>78.3</v>
      </c>
      <c r="L650">
        <f>SUMIFS(US!B:B,US!$D:$D,YEAR(daily!$A650),US!$E:$E,MONTH(daily!$A650))</f>
        <v>8548</v>
      </c>
      <c r="M650">
        <f>SUMIFS(US!C:C,US!$D:$D,YEAR(daily!$A650),US!$E:$E,MONTH(daily!$A650))</f>
        <v>19678</v>
      </c>
      <c r="N650">
        <f>SUMIFS(COT!E:E,COT!$A:$A,YEAR(daily!$A650),COT!$B:$B,WEEKNUM(daily!$A650))</f>
        <v>548154</v>
      </c>
      <c r="O650">
        <f>SUMIFS(COT!F:F,COT!$A:$A,YEAR(daily!$A650),COT!$B:$B,WEEKNUM(daily!$A650))</f>
        <v>84501</v>
      </c>
      <c r="P650">
        <f>SUMIFS(COT!G:G,COT!$A:$A,YEAR(daily!$A650),COT!$B:$B,WEEKNUM(daily!$A650))</f>
        <v>40774</v>
      </c>
      <c r="Q650">
        <f>SUMIFS(COT!H:H,COT!$A:$A,YEAR(daily!$A650),COT!$B:$B,WEEKNUM(daily!$A650))</f>
        <v>64584</v>
      </c>
      <c r="R650">
        <f>SUMIFS(COT!I:I,COT!$A:$A,YEAR(daily!$A650),COT!$B:$B,WEEKNUM(daily!$A650))</f>
        <v>328682</v>
      </c>
      <c r="S650">
        <f>SUMIFS(COT!J:J,COT!$A:$A,YEAR(daily!$A650),COT!$B:$B,WEEKNUM(daily!$A650))</f>
        <v>405035</v>
      </c>
      <c r="T650">
        <f>SUMIFS(COT!K:K,COT!$A:$A,YEAR(daily!$A650),COT!$B:$B,WEEKNUM(daily!$A650))</f>
        <v>70387</v>
      </c>
      <c r="U650">
        <f>SUMIFS(COT!L:L,COT!$A:$A,YEAR(daily!$A650),COT!$B:$B,WEEKNUM(daily!$A650))</f>
        <v>37761</v>
      </c>
      <c r="V650">
        <f>SUMIFS(COT!M:M,COT!$A:$A,YEAR(daily!$A650),COT!$B:$B,WEEKNUM(daily!$A650))</f>
        <v>53</v>
      </c>
      <c r="W650">
        <f>SUMIFS(COT!N:N,COT!$A:$A,YEAR(daily!$A650),COT!$B:$B,WEEKNUM(daily!$A650))</f>
        <v>38</v>
      </c>
      <c r="X650">
        <f>SUMIFS(COT!O:O,COT!$A:$A,YEAR(daily!$A650),COT!$B:$B,WEEKNUM(daily!$A650))</f>
        <v>47</v>
      </c>
      <c r="Y650">
        <f>SUMIFS(COT!P:P,COT!$A:$A,YEAR(daily!$A650),COT!$B:$B,WEEKNUM(daily!$A650))</f>
        <v>70</v>
      </c>
      <c r="Z650">
        <f>SUMIFS(COT!Q:Q,COT!$A:$A,YEAR(daily!$A650),COT!$B:$B,WEEKNUM(daily!$A650))</f>
        <v>76</v>
      </c>
      <c r="AA650">
        <f>SUMIFS(Saudi!B:B,Saudi!$A:$A,YEAR(daily!$A650))</f>
        <v>213</v>
      </c>
      <c r="AB650">
        <f>SUMIFS(Saudi!C:C,Saudi!$A:$A,YEAR(daily!$A650))</f>
        <v>255</v>
      </c>
      <c r="AC650">
        <f>SUMIFS(Saudi!F:F,Saudi!$A:$A,YEAR(daily!$A650))</f>
        <v>3215357</v>
      </c>
      <c r="AD650">
        <f>SUMIFS(Saudi!G:G,Saudi!$A:$A,YEAR(daily!$A650))</f>
        <v>26.07833760207501</v>
      </c>
      <c r="AE650">
        <f>SUMIFS(Saudi!H:H,Saudi!$A:$A,YEAR(daily!$A650))</f>
        <v>83851165.357195094</v>
      </c>
      <c r="AF650" s="5">
        <f t="shared" si="40"/>
        <v>10</v>
      </c>
      <c r="AG650" s="5">
        <f t="shared" si="41"/>
        <v>2002</v>
      </c>
    </row>
    <row r="651" spans="1:33">
      <c r="A651" s="3">
        <v>37536</v>
      </c>
      <c r="B651" s="1">
        <v>158878</v>
      </c>
      <c r="C651" s="1">
        <v>46707</v>
      </c>
      <c r="D651" s="1">
        <v>21120</v>
      </c>
      <c r="E651" s="1">
        <v>29.64</v>
      </c>
      <c r="F651" s="1">
        <v>29.3</v>
      </c>
      <c r="G651" s="1">
        <v>28.86</v>
      </c>
      <c r="H651" s="2">
        <v>48.4</v>
      </c>
      <c r="I651" s="2">
        <v>25.8</v>
      </c>
      <c r="J651" s="2">
        <v>77.5</v>
      </c>
      <c r="K651" s="2">
        <v>78.3</v>
      </c>
      <c r="L651">
        <f>SUMIFS(US!B:B,US!$D:$D,YEAR(daily!$A651),US!$E:$E,MONTH(daily!$A651))</f>
        <v>8548</v>
      </c>
      <c r="M651">
        <f>SUMIFS(US!C:C,US!$D:$D,YEAR(daily!$A651),US!$E:$E,MONTH(daily!$A651))</f>
        <v>19678</v>
      </c>
      <c r="N651">
        <f>SUMIFS(COT!E:E,COT!$A:$A,YEAR(daily!$A651),COT!$B:$B,WEEKNUM(daily!$A651))</f>
        <v>549039</v>
      </c>
      <c r="O651">
        <f>SUMIFS(COT!F:F,COT!$A:$A,YEAR(daily!$A651),COT!$B:$B,WEEKNUM(daily!$A651))</f>
        <v>72246</v>
      </c>
      <c r="P651">
        <f>SUMIFS(COT!G:G,COT!$A:$A,YEAR(daily!$A651),COT!$B:$B,WEEKNUM(daily!$A651))</f>
        <v>46886</v>
      </c>
      <c r="Q651">
        <f>SUMIFS(COT!H:H,COT!$A:$A,YEAR(daily!$A651),COT!$B:$B,WEEKNUM(daily!$A651))</f>
        <v>65537</v>
      </c>
      <c r="R651">
        <f>SUMIFS(COT!I:I,COT!$A:$A,YEAR(daily!$A651),COT!$B:$B,WEEKNUM(daily!$A651))</f>
        <v>337987</v>
      </c>
      <c r="S651">
        <f>SUMIFS(COT!J:J,COT!$A:$A,YEAR(daily!$A651),COT!$B:$B,WEEKNUM(daily!$A651))</f>
        <v>389365</v>
      </c>
      <c r="T651">
        <f>SUMIFS(COT!K:K,COT!$A:$A,YEAR(daily!$A651),COT!$B:$B,WEEKNUM(daily!$A651))</f>
        <v>73269</v>
      </c>
      <c r="U651">
        <f>SUMIFS(COT!L:L,COT!$A:$A,YEAR(daily!$A651),COT!$B:$B,WEEKNUM(daily!$A651))</f>
        <v>47251</v>
      </c>
      <c r="V651">
        <f>SUMIFS(COT!M:M,COT!$A:$A,YEAR(daily!$A651),COT!$B:$B,WEEKNUM(daily!$A651))</f>
        <v>44</v>
      </c>
      <c r="W651">
        <f>SUMIFS(COT!N:N,COT!$A:$A,YEAR(daily!$A651),COT!$B:$B,WEEKNUM(daily!$A651))</f>
        <v>44</v>
      </c>
      <c r="X651">
        <f>SUMIFS(COT!O:O,COT!$A:$A,YEAR(daily!$A651),COT!$B:$B,WEEKNUM(daily!$A651))</f>
        <v>46</v>
      </c>
      <c r="Y651">
        <f>SUMIFS(COT!P:P,COT!$A:$A,YEAR(daily!$A651),COT!$B:$B,WEEKNUM(daily!$A651))</f>
        <v>71</v>
      </c>
      <c r="Z651">
        <f>SUMIFS(COT!Q:Q,COT!$A:$A,YEAR(daily!$A651),COT!$B:$B,WEEKNUM(daily!$A651))</f>
        <v>78</v>
      </c>
      <c r="AA651">
        <f>SUMIFS(Saudi!B:B,Saudi!$A:$A,YEAR(daily!$A651))</f>
        <v>213</v>
      </c>
      <c r="AB651">
        <f>SUMIFS(Saudi!C:C,Saudi!$A:$A,YEAR(daily!$A651))</f>
        <v>255</v>
      </c>
      <c r="AC651">
        <f>SUMIFS(Saudi!F:F,Saudi!$A:$A,YEAR(daily!$A651))</f>
        <v>3215357</v>
      </c>
      <c r="AD651">
        <f>SUMIFS(Saudi!G:G,Saudi!$A:$A,YEAR(daily!$A651))</f>
        <v>26.07833760207501</v>
      </c>
      <c r="AE651">
        <f>SUMIFS(Saudi!H:H,Saudi!$A:$A,YEAR(daily!$A651))</f>
        <v>83851165.357195094</v>
      </c>
      <c r="AF651" s="5">
        <f t="shared" si="40"/>
        <v>10</v>
      </c>
      <c r="AG651" s="5">
        <f t="shared" si="41"/>
        <v>2002</v>
      </c>
    </row>
    <row r="652" spans="1:33">
      <c r="A652" s="3">
        <v>37537</v>
      </c>
      <c r="B652" s="1">
        <v>144491</v>
      </c>
      <c r="C652" s="1">
        <v>47013</v>
      </c>
      <c r="D652" s="1">
        <v>21356</v>
      </c>
      <c r="E652" s="1">
        <v>29.48</v>
      </c>
      <c r="F652" s="1">
        <v>29.15</v>
      </c>
      <c r="G652" s="1">
        <v>28.72</v>
      </c>
      <c r="H652" s="2">
        <v>48.4</v>
      </c>
      <c r="I652" s="2">
        <v>25.8</v>
      </c>
      <c r="J652" s="2">
        <v>77.5</v>
      </c>
      <c r="K652" s="2">
        <v>78.3</v>
      </c>
      <c r="L652">
        <f>SUMIFS(US!B:B,US!$D:$D,YEAR(daily!$A652),US!$E:$E,MONTH(daily!$A652))</f>
        <v>8548</v>
      </c>
      <c r="M652">
        <f>SUMIFS(US!C:C,US!$D:$D,YEAR(daily!$A652),US!$E:$E,MONTH(daily!$A652))</f>
        <v>19678</v>
      </c>
      <c r="N652">
        <f>SUMIFS(COT!E:E,COT!$A:$A,YEAR(daily!$A652),COT!$B:$B,WEEKNUM(daily!$A652))</f>
        <v>549039</v>
      </c>
      <c r="O652">
        <f>SUMIFS(COT!F:F,COT!$A:$A,YEAR(daily!$A652),COT!$B:$B,WEEKNUM(daily!$A652))</f>
        <v>72246</v>
      </c>
      <c r="P652">
        <f>SUMIFS(COT!G:G,COT!$A:$A,YEAR(daily!$A652),COT!$B:$B,WEEKNUM(daily!$A652))</f>
        <v>46886</v>
      </c>
      <c r="Q652">
        <f>SUMIFS(COT!H:H,COT!$A:$A,YEAR(daily!$A652),COT!$B:$B,WEEKNUM(daily!$A652))</f>
        <v>65537</v>
      </c>
      <c r="R652">
        <f>SUMIFS(COT!I:I,COT!$A:$A,YEAR(daily!$A652),COT!$B:$B,WEEKNUM(daily!$A652))</f>
        <v>337987</v>
      </c>
      <c r="S652">
        <f>SUMIFS(COT!J:J,COT!$A:$A,YEAR(daily!$A652),COT!$B:$B,WEEKNUM(daily!$A652))</f>
        <v>389365</v>
      </c>
      <c r="T652">
        <f>SUMIFS(COT!K:K,COT!$A:$A,YEAR(daily!$A652),COT!$B:$B,WEEKNUM(daily!$A652))</f>
        <v>73269</v>
      </c>
      <c r="U652">
        <f>SUMIFS(COT!L:L,COT!$A:$A,YEAR(daily!$A652),COT!$B:$B,WEEKNUM(daily!$A652))</f>
        <v>47251</v>
      </c>
      <c r="V652">
        <f>SUMIFS(COT!M:M,COT!$A:$A,YEAR(daily!$A652),COT!$B:$B,WEEKNUM(daily!$A652))</f>
        <v>44</v>
      </c>
      <c r="W652">
        <f>SUMIFS(COT!N:N,COT!$A:$A,YEAR(daily!$A652),COT!$B:$B,WEEKNUM(daily!$A652))</f>
        <v>44</v>
      </c>
      <c r="X652">
        <f>SUMIFS(COT!O:O,COT!$A:$A,YEAR(daily!$A652),COT!$B:$B,WEEKNUM(daily!$A652))</f>
        <v>46</v>
      </c>
      <c r="Y652">
        <f>SUMIFS(COT!P:P,COT!$A:$A,YEAR(daily!$A652),COT!$B:$B,WEEKNUM(daily!$A652))</f>
        <v>71</v>
      </c>
      <c r="Z652">
        <f>SUMIFS(COT!Q:Q,COT!$A:$A,YEAR(daily!$A652),COT!$B:$B,WEEKNUM(daily!$A652))</f>
        <v>78</v>
      </c>
      <c r="AA652">
        <f>SUMIFS(Saudi!B:B,Saudi!$A:$A,YEAR(daily!$A652))</f>
        <v>213</v>
      </c>
      <c r="AB652">
        <f>SUMIFS(Saudi!C:C,Saudi!$A:$A,YEAR(daily!$A652))</f>
        <v>255</v>
      </c>
      <c r="AC652">
        <f>SUMIFS(Saudi!F:F,Saudi!$A:$A,YEAR(daily!$A652))</f>
        <v>3215357</v>
      </c>
      <c r="AD652">
        <f>SUMIFS(Saudi!G:G,Saudi!$A:$A,YEAR(daily!$A652))</f>
        <v>26.07833760207501</v>
      </c>
      <c r="AE652">
        <f>SUMIFS(Saudi!H:H,Saudi!$A:$A,YEAR(daily!$A652))</f>
        <v>83851165.357195094</v>
      </c>
      <c r="AF652" s="5">
        <f t="shared" si="40"/>
        <v>10</v>
      </c>
      <c r="AG652" s="5">
        <f t="shared" si="41"/>
        <v>2002</v>
      </c>
    </row>
    <row r="653" spans="1:33">
      <c r="A653" s="3">
        <v>37538</v>
      </c>
      <c r="B653" s="1">
        <v>134186</v>
      </c>
      <c r="C653" s="1">
        <v>47279</v>
      </c>
      <c r="D653" s="1">
        <v>23070</v>
      </c>
      <c r="E653" s="1">
        <v>29.35</v>
      </c>
      <c r="F653" s="1">
        <v>29.1</v>
      </c>
      <c r="G653" s="1">
        <v>28.67</v>
      </c>
      <c r="H653" s="2">
        <v>48.4</v>
      </c>
      <c r="I653" s="2">
        <v>25.8</v>
      </c>
      <c r="J653" s="2">
        <v>77.5</v>
      </c>
      <c r="K653" s="2">
        <v>78.3</v>
      </c>
      <c r="L653">
        <f>SUMIFS(US!B:B,US!$D:$D,YEAR(daily!$A653),US!$E:$E,MONTH(daily!$A653))</f>
        <v>8548</v>
      </c>
      <c r="M653">
        <f>SUMIFS(US!C:C,US!$D:$D,YEAR(daily!$A653),US!$E:$E,MONTH(daily!$A653))</f>
        <v>19678</v>
      </c>
      <c r="N653">
        <f>SUMIFS(COT!E:E,COT!$A:$A,YEAR(daily!$A653),COT!$B:$B,WEEKNUM(daily!$A653))</f>
        <v>549039</v>
      </c>
      <c r="O653">
        <f>SUMIFS(COT!F:F,COT!$A:$A,YEAR(daily!$A653),COT!$B:$B,WEEKNUM(daily!$A653))</f>
        <v>72246</v>
      </c>
      <c r="P653">
        <f>SUMIFS(COT!G:G,COT!$A:$A,YEAR(daily!$A653),COT!$B:$B,WEEKNUM(daily!$A653))</f>
        <v>46886</v>
      </c>
      <c r="Q653">
        <f>SUMIFS(COT!H:H,COT!$A:$A,YEAR(daily!$A653),COT!$B:$B,WEEKNUM(daily!$A653))</f>
        <v>65537</v>
      </c>
      <c r="R653">
        <f>SUMIFS(COT!I:I,COT!$A:$A,YEAR(daily!$A653),COT!$B:$B,WEEKNUM(daily!$A653))</f>
        <v>337987</v>
      </c>
      <c r="S653">
        <f>SUMIFS(COT!J:J,COT!$A:$A,YEAR(daily!$A653),COT!$B:$B,WEEKNUM(daily!$A653))</f>
        <v>389365</v>
      </c>
      <c r="T653">
        <f>SUMIFS(COT!K:K,COT!$A:$A,YEAR(daily!$A653),COT!$B:$B,WEEKNUM(daily!$A653))</f>
        <v>73269</v>
      </c>
      <c r="U653">
        <f>SUMIFS(COT!L:L,COT!$A:$A,YEAR(daily!$A653),COT!$B:$B,WEEKNUM(daily!$A653))</f>
        <v>47251</v>
      </c>
      <c r="V653">
        <f>SUMIFS(COT!M:M,COT!$A:$A,YEAR(daily!$A653),COT!$B:$B,WEEKNUM(daily!$A653))</f>
        <v>44</v>
      </c>
      <c r="W653">
        <f>SUMIFS(COT!N:N,COT!$A:$A,YEAR(daily!$A653),COT!$B:$B,WEEKNUM(daily!$A653))</f>
        <v>44</v>
      </c>
      <c r="X653">
        <f>SUMIFS(COT!O:O,COT!$A:$A,YEAR(daily!$A653),COT!$B:$B,WEEKNUM(daily!$A653))</f>
        <v>46</v>
      </c>
      <c r="Y653">
        <f>SUMIFS(COT!P:P,COT!$A:$A,YEAR(daily!$A653),COT!$B:$B,WEEKNUM(daily!$A653))</f>
        <v>71</v>
      </c>
      <c r="Z653">
        <f>SUMIFS(COT!Q:Q,COT!$A:$A,YEAR(daily!$A653),COT!$B:$B,WEEKNUM(daily!$A653))</f>
        <v>78</v>
      </c>
      <c r="AA653">
        <f>SUMIFS(Saudi!B:B,Saudi!$A:$A,YEAR(daily!$A653))</f>
        <v>213</v>
      </c>
      <c r="AB653">
        <f>SUMIFS(Saudi!C:C,Saudi!$A:$A,YEAR(daily!$A653))</f>
        <v>255</v>
      </c>
      <c r="AC653">
        <f>SUMIFS(Saudi!F:F,Saudi!$A:$A,YEAR(daily!$A653))</f>
        <v>3215357</v>
      </c>
      <c r="AD653">
        <f>SUMIFS(Saudi!G:G,Saudi!$A:$A,YEAR(daily!$A653))</f>
        <v>26.07833760207501</v>
      </c>
      <c r="AE653">
        <f>SUMIFS(Saudi!H:H,Saudi!$A:$A,YEAR(daily!$A653))</f>
        <v>83851165.357195094</v>
      </c>
      <c r="AF653" s="5">
        <f t="shared" si="40"/>
        <v>10</v>
      </c>
      <c r="AG653" s="5">
        <f t="shared" si="41"/>
        <v>2002</v>
      </c>
    </row>
    <row r="654" spans="1:33">
      <c r="A654" s="3">
        <v>37539</v>
      </c>
      <c r="B654" s="1">
        <v>126602</v>
      </c>
      <c r="C654" s="1">
        <v>50691</v>
      </c>
      <c r="D654" s="1">
        <v>22758</v>
      </c>
      <c r="E654" s="1">
        <v>28.97</v>
      </c>
      <c r="F654" s="1">
        <v>28.71</v>
      </c>
      <c r="G654" s="1">
        <v>28.3</v>
      </c>
      <c r="H654" s="2">
        <v>48.4</v>
      </c>
      <c r="I654" s="2">
        <v>25.8</v>
      </c>
      <c r="J654" s="2">
        <v>77.5</v>
      </c>
      <c r="K654" s="2">
        <v>78.3</v>
      </c>
      <c r="L654">
        <f>SUMIFS(US!B:B,US!$D:$D,YEAR(daily!$A654),US!$E:$E,MONTH(daily!$A654))</f>
        <v>8548</v>
      </c>
      <c r="M654">
        <f>SUMIFS(US!C:C,US!$D:$D,YEAR(daily!$A654),US!$E:$E,MONTH(daily!$A654))</f>
        <v>19678</v>
      </c>
      <c r="N654">
        <f>SUMIFS(COT!E:E,COT!$A:$A,YEAR(daily!$A654),COT!$B:$B,WEEKNUM(daily!$A654))</f>
        <v>549039</v>
      </c>
      <c r="O654">
        <f>SUMIFS(COT!F:F,COT!$A:$A,YEAR(daily!$A654),COT!$B:$B,WEEKNUM(daily!$A654))</f>
        <v>72246</v>
      </c>
      <c r="P654">
        <f>SUMIFS(COT!G:G,COT!$A:$A,YEAR(daily!$A654),COT!$B:$B,WEEKNUM(daily!$A654))</f>
        <v>46886</v>
      </c>
      <c r="Q654">
        <f>SUMIFS(COT!H:H,COT!$A:$A,YEAR(daily!$A654),COT!$B:$B,WEEKNUM(daily!$A654))</f>
        <v>65537</v>
      </c>
      <c r="R654">
        <f>SUMIFS(COT!I:I,COT!$A:$A,YEAR(daily!$A654),COT!$B:$B,WEEKNUM(daily!$A654))</f>
        <v>337987</v>
      </c>
      <c r="S654">
        <f>SUMIFS(COT!J:J,COT!$A:$A,YEAR(daily!$A654),COT!$B:$B,WEEKNUM(daily!$A654))</f>
        <v>389365</v>
      </c>
      <c r="T654">
        <f>SUMIFS(COT!K:K,COT!$A:$A,YEAR(daily!$A654),COT!$B:$B,WEEKNUM(daily!$A654))</f>
        <v>73269</v>
      </c>
      <c r="U654">
        <f>SUMIFS(COT!L:L,COT!$A:$A,YEAR(daily!$A654),COT!$B:$B,WEEKNUM(daily!$A654))</f>
        <v>47251</v>
      </c>
      <c r="V654">
        <f>SUMIFS(COT!M:M,COT!$A:$A,YEAR(daily!$A654),COT!$B:$B,WEEKNUM(daily!$A654))</f>
        <v>44</v>
      </c>
      <c r="W654">
        <f>SUMIFS(COT!N:N,COT!$A:$A,YEAR(daily!$A654),COT!$B:$B,WEEKNUM(daily!$A654))</f>
        <v>44</v>
      </c>
      <c r="X654">
        <f>SUMIFS(COT!O:O,COT!$A:$A,YEAR(daily!$A654),COT!$B:$B,WEEKNUM(daily!$A654))</f>
        <v>46</v>
      </c>
      <c r="Y654">
        <f>SUMIFS(COT!P:P,COT!$A:$A,YEAR(daily!$A654),COT!$B:$B,WEEKNUM(daily!$A654))</f>
        <v>71</v>
      </c>
      <c r="Z654">
        <f>SUMIFS(COT!Q:Q,COT!$A:$A,YEAR(daily!$A654),COT!$B:$B,WEEKNUM(daily!$A654))</f>
        <v>78</v>
      </c>
      <c r="AA654">
        <f>SUMIFS(Saudi!B:B,Saudi!$A:$A,YEAR(daily!$A654))</f>
        <v>213</v>
      </c>
      <c r="AB654">
        <f>SUMIFS(Saudi!C:C,Saudi!$A:$A,YEAR(daily!$A654))</f>
        <v>255</v>
      </c>
      <c r="AC654">
        <f>SUMIFS(Saudi!F:F,Saudi!$A:$A,YEAR(daily!$A654))</f>
        <v>3215357</v>
      </c>
      <c r="AD654">
        <f>SUMIFS(Saudi!G:G,Saudi!$A:$A,YEAR(daily!$A654))</f>
        <v>26.07833760207501</v>
      </c>
      <c r="AE654">
        <f>SUMIFS(Saudi!H:H,Saudi!$A:$A,YEAR(daily!$A654))</f>
        <v>83851165.357195094</v>
      </c>
      <c r="AF654" s="5">
        <f t="shared" si="40"/>
        <v>10</v>
      </c>
      <c r="AG654" s="5">
        <f t="shared" si="41"/>
        <v>2002</v>
      </c>
    </row>
    <row r="655" spans="1:33">
      <c r="A655" s="3">
        <v>37540</v>
      </c>
      <c r="B655" s="1">
        <v>118413</v>
      </c>
      <c r="C655" s="1">
        <v>50347</v>
      </c>
      <c r="D655" s="1">
        <v>23021</v>
      </c>
      <c r="E655" s="1">
        <v>29.37</v>
      </c>
      <c r="F655" s="1">
        <v>28.98</v>
      </c>
      <c r="G655" s="1">
        <v>28.51</v>
      </c>
      <c r="H655" s="2">
        <v>48.4</v>
      </c>
      <c r="I655" s="2">
        <v>25.8</v>
      </c>
      <c r="J655" s="2">
        <v>77.5</v>
      </c>
      <c r="K655" s="2">
        <v>78.3</v>
      </c>
      <c r="L655">
        <f>SUMIFS(US!B:B,US!$D:$D,YEAR(daily!$A655),US!$E:$E,MONTH(daily!$A655))</f>
        <v>8548</v>
      </c>
      <c r="M655">
        <f>SUMIFS(US!C:C,US!$D:$D,YEAR(daily!$A655),US!$E:$E,MONTH(daily!$A655))</f>
        <v>19678</v>
      </c>
      <c r="N655">
        <f>SUMIFS(COT!E:E,COT!$A:$A,YEAR(daily!$A655),COT!$B:$B,WEEKNUM(daily!$A655))</f>
        <v>549039</v>
      </c>
      <c r="O655">
        <f>SUMIFS(COT!F:F,COT!$A:$A,YEAR(daily!$A655),COT!$B:$B,WEEKNUM(daily!$A655))</f>
        <v>72246</v>
      </c>
      <c r="P655">
        <f>SUMIFS(COT!G:G,COT!$A:$A,YEAR(daily!$A655),COT!$B:$B,WEEKNUM(daily!$A655))</f>
        <v>46886</v>
      </c>
      <c r="Q655">
        <f>SUMIFS(COT!H:H,COT!$A:$A,YEAR(daily!$A655),COT!$B:$B,WEEKNUM(daily!$A655))</f>
        <v>65537</v>
      </c>
      <c r="R655">
        <f>SUMIFS(COT!I:I,COT!$A:$A,YEAR(daily!$A655),COT!$B:$B,WEEKNUM(daily!$A655))</f>
        <v>337987</v>
      </c>
      <c r="S655">
        <f>SUMIFS(COT!J:J,COT!$A:$A,YEAR(daily!$A655),COT!$B:$B,WEEKNUM(daily!$A655))</f>
        <v>389365</v>
      </c>
      <c r="T655">
        <f>SUMIFS(COT!K:K,COT!$A:$A,YEAR(daily!$A655),COT!$B:$B,WEEKNUM(daily!$A655))</f>
        <v>73269</v>
      </c>
      <c r="U655">
        <f>SUMIFS(COT!L:L,COT!$A:$A,YEAR(daily!$A655),COT!$B:$B,WEEKNUM(daily!$A655))</f>
        <v>47251</v>
      </c>
      <c r="V655">
        <f>SUMIFS(COT!M:M,COT!$A:$A,YEAR(daily!$A655),COT!$B:$B,WEEKNUM(daily!$A655))</f>
        <v>44</v>
      </c>
      <c r="W655">
        <f>SUMIFS(COT!N:N,COT!$A:$A,YEAR(daily!$A655),COT!$B:$B,WEEKNUM(daily!$A655))</f>
        <v>44</v>
      </c>
      <c r="X655">
        <f>SUMIFS(COT!O:O,COT!$A:$A,YEAR(daily!$A655),COT!$B:$B,WEEKNUM(daily!$A655))</f>
        <v>46</v>
      </c>
      <c r="Y655">
        <f>SUMIFS(COT!P:P,COT!$A:$A,YEAR(daily!$A655),COT!$B:$B,WEEKNUM(daily!$A655))</f>
        <v>71</v>
      </c>
      <c r="Z655">
        <f>SUMIFS(COT!Q:Q,COT!$A:$A,YEAR(daily!$A655),COT!$B:$B,WEEKNUM(daily!$A655))</f>
        <v>78</v>
      </c>
      <c r="AA655">
        <f>SUMIFS(Saudi!B:B,Saudi!$A:$A,YEAR(daily!$A655))</f>
        <v>213</v>
      </c>
      <c r="AB655">
        <f>SUMIFS(Saudi!C:C,Saudi!$A:$A,YEAR(daily!$A655))</f>
        <v>255</v>
      </c>
      <c r="AC655">
        <f>SUMIFS(Saudi!F:F,Saudi!$A:$A,YEAR(daily!$A655))</f>
        <v>3215357</v>
      </c>
      <c r="AD655">
        <f>SUMIFS(Saudi!G:G,Saudi!$A:$A,YEAR(daily!$A655))</f>
        <v>26.07833760207501</v>
      </c>
      <c r="AE655">
        <f>SUMIFS(Saudi!H:H,Saudi!$A:$A,YEAR(daily!$A655))</f>
        <v>83851165.357195094</v>
      </c>
      <c r="AF655" s="5">
        <f t="shared" si="40"/>
        <v>10</v>
      </c>
      <c r="AG655" s="5">
        <f t="shared" si="41"/>
        <v>2002</v>
      </c>
    </row>
    <row r="656" spans="1:33">
      <c r="A656" s="3">
        <v>37543</v>
      </c>
      <c r="B656" s="1">
        <v>99897</v>
      </c>
      <c r="C656" s="1">
        <v>53725</v>
      </c>
      <c r="D656" s="1">
        <v>21896</v>
      </c>
      <c r="E656" s="1">
        <v>30.03</v>
      </c>
      <c r="F656" s="1">
        <v>29.44</v>
      </c>
      <c r="G656" s="1">
        <v>28.9</v>
      </c>
      <c r="H656" s="2">
        <v>48.4</v>
      </c>
      <c r="I656" s="2">
        <v>25.8</v>
      </c>
      <c r="J656" s="2">
        <v>77.5</v>
      </c>
      <c r="K656" s="2">
        <v>78.3</v>
      </c>
      <c r="L656">
        <f>SUMIFS(US!B:B,US!$D:$D,YEAR(daily!$A656),US!$E:$E,MONTH(daily!$A656))</f>
        <v>8548</v>
      </c>
      <c r="M656">
        <f>SUMIFS(US!C:C,US!$D:$D,YEAR(daily!$A656),US!$E:$E,MONTH(daily!$A656))</f>
        <v>19678</v>
      </c>
      <c r="N656">
        <f>SUMIFS(COT!E:E,COT!$A:$A,YEAR(daily!$A656),COT!$B:$B,WEEKNUM(daily!$A656))</f>
        <v>560545</v>
      </c>
      <c r="O656">
        <f>SUMIFS(COT!F:F,COT!$A:$A,YEAR(daily!$A656),COT!$B:$B,WEEKNUM(daily!$A656))</f>
        <v>67638</v>
      </c>
      <c r="P656">
        <f>SUMIFS(COT!G:G,COT!$A:$A,YEAR(daily!$A656),COT!$B:$B,WEEKNUM(daily!$A656))</f>
        <v>49392</v>
      </c>
      <c r="Q656">
        <f>SUMIFS(COT!H:H,COT!$A:$A,YEAR(daily!$A656),COT!$B:$B,WEEKNUM(daily!$A656))</f>
        <v>61818</v>
      </c>
      <c r="R656">
        <f>SUMIFS(COT!I:I,COT!$A:$A,YEAR(daily!$A656),COT!$B:$B,WEEKNUM(daily!$A656))</f>
        <v>357305</v>
      </c>
      <c r="S656">
        <f>SUMIFS(COT!J:J,COT!$A:$A,YEAR(daily!$A656),COT!$B:$B,WEEKNUM(daily!$A656))</f>
        <v>401922</v>
      </c>
      <c r="T656">
        <f>SUMIFS(COT!K:K,COT!$A:$A,YEAR(daily!$A656),COT!$B:$B,WEEKNUM(daily!$A656))</f>
        <v>73784</v>
      </c>
      <c r="U656">
        <f>SUMIFS(COT!L:L,COT!$A:$A,YEAR(daily!$A656),COT!$B:$B,WEEKNUM(daily!$A656))</f>
        <v>47413</v>
      </c>
      <c r="V656">
        <f>SUMIFS(COT!M:M,COT!$A:$A,YEAR(daily!$A656),COT!$B:$B,WEEKNUM(daily!$A656))</f>
        <v>44</v>
      </c>
      <c r="W656">
        <f>SUMIFS(COT!N:N,COT!$A:$A,YEAR(daily!$A656),COT!$B:$B,WEEKNUM(daily!$A656))</f>
        <v>45</v>
      </c>
      <c r="X656">
        <f>SUMIFS(COT!O:O,COT!$A:$A,YEAR(daily!$A656),COT!$B:$B,WEEKNUM(daily!$A656))</f>
        <v>49</v>
      </c>
      <c r="Y656">
        <f>SUMIFS(COT!P:P,COT!$A:$A,YEAR(daily!$A656),COT!$B:$B,WEEKNUM(daily!$A656))</f>
        <v>73</v>
      </c>
      <c r="Z656">
        <f>SUMIFS(COT!Q:Q,COT!$A:$A,YEAR(daily!$A656),COT!$B:$B,WEEKNUM(daily!$A656))</f>
        <v>80</v>
      </c>
      <c r="AA656">
        <f>SUMIFS(Saudi!B:B,Saudi!$A:$A,YEAR(daily!$A656))</f>
        <v>213</v>
      </c>
      <c r="AB656">
        <f>SUMIFS(Saudi!C:C,Saudi!$A:$A,YEAR(daily!$A656))</f>
        <v>255</v>
      </c>
      <c r="AC656">
        <f>SUMIFS(Saudi!F:F,Saudi!$A:$A,YEAR(daily!$A656))</f>
        <v>3215357</v>
      </c>
      <c r="AD656">
        <f>SUMIFS(Saudi!G:G,Saudi!$A:$A,YEAR(daily!$A656))</f>
        <v>26.07833760207501</v>
      </c>
      <c r="AE656">
        <f>SUMIFS(Saudi!H:H,Saudi!$A:$A,YEAR(daily!$A656))</f>
        <v>83851165.357195094</v>
      </c>
      <c r="AF656" s="5">
        <f t="shared" si="40"/>
        <v>10</v>
      </c>
      <c r="AG656" s="5">
        <f t="shared" si="41"/>
        <v>2002</v>
      </c>
    </row>
    <row r="657" spans="1:33">
      <c r="A657" s="3">
        <v>37544</v>
      </c>
      <c r="B657" s="1">
        <v>94920</v>
      </c>
      <c r="C657" s="1">
        <v>55901</v>
      </c>
      <c r="D657" s="1">
        <v>21539</v>
      </c>
      <c r="E657" s="1">
        <v>29.72</v>
      </c>
      <c r="F657" s="1">
        <v>29.28</v>
      </c>
      <c r="G657" s="1">
        <v>28.74</v>
      </c>
      <c r="H657" s="2">
        <v>48.4</v>
      </c>
      <c r="I657" s="2">
        <v>25.8</v>
      </c>
      <c r="J657" s="2">
        <v>77.5</v>
      </c>
      <c r="K657" s="2">
        <v>78.3</v>
      </c>
      <c r="L657">
        <f>SUMIFS(US!B:B,US!$D:$D,YEAR(daily!$A657),US!$E:$E,MONTH(daily!$A657))</f>
        <v>8548</v>
      </c>
      <c r="M657">
        <f>SUMIFS(US!C:C,US!$D:$D,YEAR(daily!$A657),US!$E:$E,MONTH(daily!$A657))</f>
        <v>19678</v>
      </c>
      <c r="N657">
        <f>SUMIFS(COT!E:E,COT!$A:$A,YEAR(daily!$A657),COT!$B:$B,WEEKNUM(daily!$A657))</f>
        <v>560545</v>
      </c>
      <c r="O657">
        <f>SUMIFS(COT!F:F,COT!$A:$A,YEAR(daily!$A657),COT!$B:$B,WEEKNUM(daily!$A657))</f>
        <v>67638</v>
      </c>
      <c r="P657">
        <f>SUMIFS(COT!G:G,COT!$A:$A,YEAR(daily!$A657),COT!$B:$B,WEEKNUM(daily!$A657))</f>
        <v>49392</v>
      </c>
      <c r="Q657">
        <f>SUMIFS(COT!H:H,COT!$A:$A,YEAR(daily!$A657),COT!$B:$B,WEEKNUM(daily!$A657))</f>
        <v>61818</v>
      </c>
      <c r="R657">
        <f>SUMIFS(COT!I:I,COT!$A:$A,YEAR(daily!$A657),COT!$B:$B,WEEKNUM(daily!$A657))</f>
        <v>357305</v>
      </c>
      <c r="S657">
        <f>SUMIFS(COT!J:J,COT!$A:$A,YEAR(daily!$A657),COT!$B:$B,WEEKNUM(daily!$A657))</f>
        <v>401922</v>
      </c>
      <c r="T657">
        <f>SUMIFS(COT!K:K,COT!$A:$A,YEAR(daily!$A657),COT!$B:$B,WEEKNUM(daily!$A657))</f>
        <v>73784</v>
      </c>
      <c r="U657">
        <f>SUMIFS(COT!L:L,COT!$A:$A,YEAR(daily!$A657),COT!$B:$B,WEEKNUM(daily!$A657))</f>
        <v>47413</v>
      </c>
      <c r="V657">
        <f>SUMIFS(COT!M:M,COT!$A:$A,YEAR(daily!$A657),COT!$B:$B,WEEKNUM(daily!$A657))</f>
        <v>44</v>
      </c>
      <c r="W657">
        <f>SUMIFS(COT!N:N,COT!$A:$A,YEAR(daily!$A657),COT!$B:$B,WEEKNUM(daily!$A657))</f>
        <v>45</v>
      </c>
      <c r="X657">
        <f>SUMIFS(COT!O:O,COT!$A:$A,YEAR(daily!$A657),COT!$B:$B,WEEKNUM(daily!$A657))</f>
        <v>49</v>
      </c>
      <c r="Y657">
        <f>SUMIFS(COT!P:P,COT!$A:$A,YEAR(daily!$A657),COT!$B:$B,WEEKNUM(daily!$A657))</f>
        <v>73</v>
      </c>
      <c r="Z657">
        <f>SUMIFS(COT!Q:Q,COT!$A:$A,YEAR(daily!$A657),COT!$B:$B,WEEKNUM(daily!$A657))</f>
        <v>80</v>
      </c>
      <c r="AA657">
        <f>SUMIFS(Saudi!B:B,Saudi!$A:$A,YEAR(daily!$A657))</f>
        <v>213</v>
      </c>
      <c r="AB657">
        <f>SUMIFS(Saudi!C:C,Saudi!$A:$A,YEAR(daily!$A657))</f>
        <v>255</v>
      </c>
      <c r="AC657">
        <f>SUMIFS(Saudi!F:F,Saudi!$A:$A,YEAR(daily!$A657))</f>
        <v>3215357</v>
      </c>
      <c r="AD657">
        <f>SUMIFS(Saudi!G:G,Saudi!$A:$A,YEAR(daily!$A657))</f>
        <v>26.07833760207501</v>
      </c>
      <c r="AE657">
        <f>SUMIFS(Saudi!H:H,Saudi!$A:$A,YEAR(daily!$A657))</f>
        <v>83851165.357195094</v>
      </c>
      <c r="AF657" s="5">
        <f t="shared" si="40"/>
        <v>10</v>
      </c>
      <c r="AG657" s="5">
        <f t="shared" si="41"/>
        <v>2002</v>
      </c>
    </row>
    <row r="658" spans="1:33">
      <c r="A658" s="3">
        <v>37545</v>
      </c>
      <c r="B658" s="1">
        <v>75236</v>
      </c>
      <c r="C658" s="1">
        <v>57929</v>
      </c>
      <c r="D658" s="1">
        <v>23278</v>
      </c>
      <c r="E658" s="1">
        <v>29.47</v>
      </c>
      <c r="F658" s="1">
        <v>29.1</v>
      </c>
      <c r="G658" s="1">
        <v>28.58</v>
      </c>
      <c r="H658" s="2">
        <v>48.4</v>
      </c>
      <c r="I658" s="2">
        <v>25.8</v>
      </c>
      <c r="J658" s="2">
        <v>77.5</v>
      </c>
      <c r="K658" s="2">
        <v>78.3</v>
      </c>
      <c r="L658">
        <f>SUMIFS(US!B:B,US!$D:$D,YEAR(daily!$A658),US!$E:$E,MONTH(daily!$A658))</f>
        <v>8548</v>
      </c>
      <c r="M658">
        <f>SUMIFS(US!C:C,US!$D:$D,YEAR(daily!$A658),US!$E:$E,MONTH(daily!$A658))</f>
        <v>19678</v>
      </c>
      <c r="N658">
        <f>SUMIFS(COT!E:E,COT!$A:$A,YEAR(daily!$A658),COT!$B:$B,WEEKNUM(daily!$A658))</f>
        <v>560545</v>
      </c>
      <c r="O658">
        <f>SUMIFS(COT!F:F,COT!$A:$A,YEAR(daily!$A658),COT!$B:$B,WEEKNUM(daily!$A658))</f>
        <v>67638</v>
      </c>
      <c r="P658">
        <f>SUMIFS(COT!G:G,COT!$A:$A,YEAR(daily!$A658),COT!$B:$B,WEEKNUM(daily!$A658))</f>
        <v>49392</v>
      </c>
      <c r="Q658">
        <f>SUMIFS(COT!H:H,COT!$A:$A,YEAR(daily!$A658),COT!$B:$B,WEEKNUM(daily!$A658))</f>
        <v>61818</v>
      </c>
      <c r="R658">
        <f>SUMIFS(COT!I:I,COT!$A:$A,YEAR(daily!$A658),COT!$B:$B,WEEKNUM(daily!$A658))</f>
        <v>357305</v>
      </c>
      <c r="S658">
        <f>SUMIFS(COT!J:J,COT!$A:$A,YEAR(daily!$A658),COT!$B:$B,WEEKNUM(daily!$A658))</f>
        <v>401922</v>
      </c>
      <c r="T658">
        <f>SUMIFS(COT!K:K,COT!$A:$A,YEAR(daily!$A658),COT!$B:$B,WEEKNUM(daily!$A658))</f>
        <v>73784</v>
      </c>
      <c r="U658">
        <f>SUMIFS(COT!L:L,COT!$A:$A,YEAR(daily!$A658),COT!$B:$B,WEEKNUM(daily!$A658))</f>
        <v>47413</v>
      </c>
      <c r="V658">
        <f>SUMIFS(COT!M:M,COT!$A:$A,YEAR(daily!$A658),COT!$B:$B,WEEKNUM(daily!$A658))</f>
        <v>44</v>
      </c>
      <c r="W658">
        <f>SUMIFS(COT!N:N,COT!$A:$A,YEAR(daily!$A658),COT!$B:$B,WEEKNUM(daily!$A658))</f>
        <v>45</v>
      </c>
      <c r="X658">
        <f>SUMIFS(COT!O:O,COT!$A:$A,YEAR(daily!$A658),COT!$B:$B,WEEKNUM(daily!$A658))</f>
        <v>49</v>
      </c>
      <c r="Y658">
        <f>SUMIFS(COT!P:P,COT!$A:$A,YEAR(daily!$A658),COT!$B:$B,WEEKNUM(daily!$A658))</f>
        <v>73</v>
      </c>
      <c r="Z658">
        <f>SUMIFS(COT!Q:Q,COT!$A:$A,YEAR(daily!$A658),COT!$B:$B,WEEKNUM(daily!$A658))</f>
        <v>80</v>
      </c>
      <c r="AA658">
        <f>SUMIFS(Saudi!B:B,Saudi!$A:$A,YEAR(daily!$A658))</f>
        <v>213</v>
      </c>
      <c r="AB658">
        <f>SUMIFS(Saudi!C:C,Saudi!$A:$A,YEAR(daily!$A658))</f>
        <v>255</v>
      </c>
      <c r="AC658">
        <f>SUMIFS(Saudi!F:F,Saudi!$A:$A,YEAR(daily!$A658))</f>
        <v>3215357</v>
      </c>
      <c r="AD658">
        <f>SUMIFS(Saudi!G:G,Saudi!$A:$A,YEAR(daily!$A658))</f>
        <v>26.07833760207501</v>
      </c>
      <c r="AE658">
        <f>SUMIFS(Saudi!H:H,Saudi!$A:$A,YEAR(daily!$A658))</f>
        <v>83851165.357195094</v>
      </c>
      <c r="AF658" s="5">
        <f t="shared" si="40"/>
        <v>10</v>
      </c>
      <c r="AG658" s="5">
        <f t="shared" si="41"/>
        <v>2002</v>
      </c>
    </row>
    <row r="659" spans="1:33">
      <c r="A659" s="3">
        <v>37546</v>
      </c>
      <c r="B659" s="1">
        <v>64235</v>
      </c>
      <c r="C659" s="1">
        <v>58470</v>
      </c>
      <c r="D659" s="1">
        <v>23736</v>
      </c>
      <c r="E659" s="1">
        <v>29.62</v>
      </c>
      <c r="F659" s="1">
        <v>29.24</v>
      </c>
      <c r="G659" s="1">
        <v>28.72</v>
      </c>
      <c r="H659" s="2">
        <v>48.4</v>
      </c>
      <c r="I659" s="2">
        <v>25.8</v>
      </c>
      <c r="J659" s="2">
        <v>77.5</v>
      </c>
      <c r="K659" s="2">
        <v>78.3</v>
      </c>
      <c r="L659">
        <f>SUMIFS(US!B:B,US!$D:$D,YEAR(daily!$A659),US!$E:$E,MONTH(daily!$A659))</f>
        <v>8548</v>
      </c>
      <c r="M659">
        <f>SUMIFS(US!C:C,US!$D:$D,YEAR(daily!$A659),US!$E:$E,MONTH(daily!$A659))</f>
        <v>19678</v>
      </c>
      <c r="N659">
        <f>SUMIFS(COT!E:E,COT!$A:$A,YEAR(daily!$A659),COT!$B:$B,WEEKNUM(daily!$A659))</f>
        <v>560545</v>
      </c>
      <c r="O659">
        <f>SUMIFS(COT!F:F,COT!$A:$A,YEAR(daily!$A659),COT!$B:$B,WEEKNUM(daily!$A659))</f>
        <v>67638</v>
      </c>
      <c r="P659">
        <f>SUMIFS(COT!G:G,COT!$A:$A,YEAR(daily!$A659),COT!$B:$B,WEEKNUM(daily!$A659))</f>
        <v>49392</v>
      </c>
      <c r="Q659">
        <f>SUMIFS(COT!H:H,COT!$A:$A,YEAR(daily!$A659),COT!$B:$B,WEEKNUM(daily!$A659))</f>
        <v>61818</v>
      </c>
      <c r="R659">
        <f>SUMIFS(COT!I:I,COT!$A:$A,YEAR(daily!$A659),COT!$B:$B,WEEKNUM(daily!$A659))</f>
        <v>357305</v>
      </c>
      <c r="S659">
        <f>SUMIFS(COT!J:J,COT!$A:$A,YEAR(daily!$A659),COT!$B:$B,WEEKNUM(daily!$A659))</f>
        <v>401922</v>
      </c>
      <c r="T659">
        <f>SUMIFS(COT!K:K,COT!$A:$A,YEAR(daily!$A659),COT!$B:$B,WEEKNUM(daily!$A659))</f>
        <v>73784</v>
      </c>
      <c r="U659">
        <f>SUMIFS(COT!L:L,COT!$A:$A,YEAR(daily!$A659),COT!$B:$B,WEEKNUM(daily!$A659))</f>
        <v>47413</v>
      </c>
      <c r="V659">
        <f>SUMIFS(COT!M:M,COT!$A:$A,YEAR(daily!$A659),COT!$B:$B,WEEKNUM(daily!$A659))</f>
        <v>44</v>
      </c>
      <c r="W659">
        <f>SUMIFS(COT!N:N,COT!$A:$A,YEAR(daily!$A659),COT!$B:$B,WEEKNUM(daily!$A659))</f>
        <v>45</v>
      </c>
      <c r="X659">
        <f>SUMIFS(COT!O:O,COT!$A:$A,YEAR(daily!$A659),COT!$B:$B,WEEKNUM(daily!$A659))</f>
        <v>49</v>
      </c>
      <c r="Y659">
        <f>SUMIFS(COT!P:P,COT!$A:$A,YEAR(daily!$A659),COT!$B:$B,WEEKNUM(daily!$A659))</f>
        <v>73</v>
      </c>
      <c r="Z659">
        <f>SUMIFS(COT!Q:Q,COT!$A:$A,YEAR(daily!$A659),COT!$B:$B,WEEKNUM(daily!$A659))</f>
        <v>80</v>
      </c>
      <c r="AA659">
        <f>SUMIFS(Saudi!B:B,Saudi!$A:$A,YEAR(daily!$A659))</f>
        <v>213</v>
      </c>
      <c r="AB659">
        <f>SUMIFS(Saudi!C:C,Saudi!$A:$A,YEAR(daily!$A659))</f>
        <v>255</v>
      </c>
      <c r="AC659">
        <f>SUMIFS(Saudi!F:F,Saudi!$A:$A,YEAR(daily!$A659))</f>
        <v>3215357</v>
      </c>
      <c r="AD659">
        <f>SUMIFS(Saudi!G:G,Saudi!$A:$A,YEAR(daily!$A659))</f>
        <v>26.07833760207501</v>
      </c>
      <c r="AE659">
        <f>SUMIFS(Saudi!H:H,Saudi!$A:$A,YEAR(daily!$A659))</f>
        <v>83851165.357195094</v>
      </c>
      <c r="AF659" s="5">
        <f t="shared" si="40"/>
        <v>10</v>
      </c>
      <c r="AG659" s="5">
        <f t="shared" si="41"/>
        <v>2002</v>
      </c>
    </row>
    <row r="660" spans="1:33">
      <c r="A660" s="3">
        <v>37547</v>
      </c>
      <c r="B660" s="1">
        <v>54949</v>
      </c>
      <c r="C660" s="1">
        <v>57344</v>
      </c>
      <c r="D660" s="1">
        <v>21888</v>
      </c>
      <c r="E660" s="1">
        <v>29.6</v>
      </c>
      <c r="F660" s="1">
        <v>29.18</v>
      </c>
      <c r="G660" s="1">
        <v>28.66</v>
      </c>
      <c r="H660" s="2">
        <v>48.4</v>
      </c>
      <c r="I660" s="2">
        <v>25.8</v>
      </c>
      <c r="J660" s="2">
        <v>77.5</v>
      </c>
      <c r="K660" s="2">
        <v>78.3</v>
      </c>
      <c r="L660">
        <f>SUMIFS(US!B:B,US!$D:$D,YEAR(daily!$A660),US!$E:$E,MONTH(daily!$A660))</f>
        <v>8548</v>
      </c>
      <c r="M660">
        <f>SUMIFS(US!C:C,US!$D:$D,YEAR(daily!$A660),US!$E:$E,MONTH(daily!$A660))</f>
        <v>19678</v>
      </c>
      <c r="N660">
        <f>SUMIFS(COT!E:E,COT!$A:$A,YEAR(daily!$A660),COT!$B:$B,WEEKNUM(daily!$A660))</f>
        <v>560545</v>
      </c>
      <c r="O660">
        <f>SUMIFS(COT!F:F,COT!$A:$A,YEAR(daily!$A660),COT!$B:$B,WEEKNUM(daily!$A660))</f>
        <v>67638</v>
      </c>
      <c r="P660">
        <f>SUMIFS(COT!G:G,COT!$A:$A,YEAR(daily!$A660),COT!$B:$B,WEEKNUM(daily!$A660))</f>
        <v>49392</v>
      </c>
      <c r="Q660">
        <f>SUMIFS(COT!H:H,COT!$A:$A,YEAR(daily!$A660),COT!$B:$B,WEEKNUM(daily!$A660))</f>
        <v>61818</v>
      </c>
      <c r="R660">
        <f>SUMIFS(COT!I:I,COT!$A:$A,YEAR(daily!$A660),COT!$B:$B,WEEKNUM(daily!$A660))</f>
        <v>357305</v>
      </c>
      <c r="S660">
        <f>SUMIFS(COT!J:J,COT!$A:$A,YEAR(daily!$A660),COT!$B:$B,WEEKNUM(daily!$A660))</f>
        <v>401922</v>
      </c>
      <c r="T660">
        <f>SUMIFS(COT!K:K,COT!$A:$A,YEAR(daily!$A660),COT!$B:$B,WEEKNUM(daily!$A660))</f>
        <v>73784</v>
      </c>
      <c r="U660">
        <f>SUMIFS(COT!L:L,COT!$A:$A,YEAR(daily!$A660),COT!$B:$B,WEEKNUM(daily!$A660))</f>
        <v>47413</v>
      </c>
      <c r="V660">
        <f>SUMIFS(COT!M:M,COT!$A:$A,YEAR(daily!$A660),COT!$B:$B,WEEKNUM(daily!$A660))</f>
        <v>44</v>
      </c>
      <c r="W660">
        <f>SUMIFS(COT!N:N,COT!$A:$A,YEAR(daily!$A660),COT!$B:$B,WEEKNUM(daily!$A660))</f>
        <v>45</v>
      </c>
      <c r="X660">
        <f>SUMIFS(COT!O:O,COT!$A:$A,YEAR(daily!$A660),COT!$B:$B,WEEKNUM(daily!$A660))</f>
        <v>49</v>
      </c>
      <c r="Y660">
        <f>SUMIFS(COT!P:P,COT!$A:$A,YEAR(daily!$A660),COT!$B:$B,WEEKNUM(daily!$A660))</f>
        <v>73</v>
      </c>
      <c r="Z660">
        <f>SUMIFS(COT!Q:Q,COT!$A:$A,YEAR(daily!$A660),COT!$B:$B,WEEKNUM(daily!$A660))</f>
        <v>80</v>
      </c>
      <c r="AA660">
        <f>SUMIFS(Saudi!B:B,Saudi!$A:$A,YEAR(daily!$A660))</f>
        <v>213</v>
      </c>
      <c r="AB660">
        <f>SUMIFS(Saudi!C:C,Saudi!$A:$A,YEAR(daily!$A660))</f>
        <v>255</v>
      </c>
      <c r="AC660">
        <f>SUMIFS(Saudi!F:F,Saudi!$A:$A,YEAR(daily!$A660))</f>
        <v>3215357</v>
      </c>
      <c r="AD660">
        <f>SUMIFS(Saudi!G:G,Saudi!$A:$A,YEAR(daily!$A660))</f>
        <v>26.07833760207501</v>
      </c>
      <c r="AE660">
        <f>SUMIFS(Saudi!H:H,Saudi!$A:$A,YEAR(daily!$A660))</f>
        <v>83851165.357195094</v>
      </c>
      <c r="AF660" s="5">
        <f t="shared" si="40"/>
        <v>10</v>
      </c>
      <c r="AG660" s="5">
        <f t="shared" si="41"/>
        <v>2002</v>
      </c>
    </row>
    <row r="661" spans="1:33">
      <c r="A661" s="3">
        <v>37550</v>
      </c>
      <c r="B661" s="1">
        <v>38680</v>
      </c>
      <c r="C661" s="1">
        <v>56964</v>
      </c>
      <c r="D661" s="1">
        <v>21851</v>
      </c>
      <c r="E661" s="1">
        <v>28.37</v>
      </c>
      <c r="F661" s="1">
        <v>27.96</v>
      </c>
      <c r="G661" s="1">
        <v>27.55</v>
      </c>
      <c r="H661" s="2">
        <v>48.4</v>
      </c>
      <c r="I661" s="2">
        <v>25.8</v>
      </c>
      <c r="J661" s="2">
        <v>77.5</v>
      </c>
      <c r="K661" s="2">
        <v>78.3</v>
      </c>
      <c r="L661">
        <f>SUMIFS(US!B:B,US!$D:$D,YEAR(daily!$A661),US!$E:$E,MONTH(daily!$A661))</f>
        <v>8548</v>
      </c>
      <c r="M661">
        <f>SUMIFS(US!C:C,US!$D:$D,YEAR(daily!$A661),US!$E:$E,MONTH(daily!$A661))</f>
        <v>19678</v>
      </c>
      <c r="N661">
        <f>SUMIFS(COT!E:E,COT!$A:$A,YEAR(daily!$A661),COT!$B:$B,WEEKNUM(daily!$A661))</f>
        <v>497555</v>
      </c>
      <c r="O661">
        <f>SUMIFS(COT!F:F,COT!$A:$A,YEAR(daily!$A661),COT!$B:$B,WEEKNUM(daily!$A661))</f>
        <v>46140</v>
      </c>
      <c r="P661">
        <f>SUMIFS(COT!G:G,COT!$A:$A,YEAR(daily!$A661),COT!$B:$B,WEEKNUM(daily!$A661))</f>
        <v>46876</v>
      </c>
      <c r="Q661">
        <f>SUMIFS(COT!H:H,COT!$A:$A,YEAR(daily!$A661),COT!$B:$B,WEEKNUM(daily!$A661))</f>
        <v>63804</v>
      </c>
      <c r="R661">
        <f>SUMIFS(COT!I:I,COT!$A:$A,YEAR(daily!$A661),COT!$B:$B,WEEKNUM(daily!$A661))</f>
        <v>328197</v>
      </c>
      <c r="S661">
        <f>SUMIFS(COT!J:J,COT!$A:$A,YEAR(daily!$A661),COT!$B:$B,WEEKNUM(daily!$A661))</f>
        <v>340990</v>
      </c>
      <c r="T661">
        <f>SUMIFS(COT!K:K,COT!$A:$A,YEAR(daily!$A661),COT!$B:$B,WEEKNUM(daily!$A661))</f>
        <v>59414</v>
      </c>
      <c r="U661">
        <f>SUMIFS(COT!L:L,COT!$A:$A,YEAR(daily!$A661),COT!$B:$B,WEEKNUM(daily!$A661))</f>
        <v>45885</v>
      </c>
      <c r="V661">
        <f>SUMIFS(COT!M:M,COT!$A:$A,YEAR(daily!$A661),COT!$B:$B,WEEKNUM(daily!$A661))</f>
        <v>35</v>
      </c>
      <c r="W661">
        <f>SUMIFS(COT!N:N,COT!$A:$A,YEAR(daily!$A661),COT!$B:$B,WEEKNUM(daily!$A661))</f>
        <v>50</v>
      </c>
      <c r="X661">
        <f>SUMIFS(COT!O:O,COT!$A:$A,YEAR(daily!$A661),COT!$B:$B,WEEKNUM(daily!$A661))</f>
        <v>49</v>
      </c>
      <c r="Y661">
        <f>SUMIFS(COT!P:P,COT!$A:$A,YEAR(daily!$A661),COT!$B:$B,WEEKNUM(daily!$A661))</f>
        <v>68</v>
      </c>
      <c r="Z661">
        <f>SUMIFS(COT!Q:Q,COT!$A:$A,YEAR(daily!$A661),COT!$B:$B,WEEKNUM(daily!$A661))</f>
        <v>77</v>
      </c>
      <c r="AA661">
        <f>SUMIFS(Saudi!B:B,Saudi!$A:$A,YEAR(daily!$A661))</f>
        <v>213</v>
      </c>
      <c r="AB661">
        <f>SUMIFS(Saudi!C:C,Saudi!$A:$A,YEAR(daily!$A661))</f>
        <v>255</v>
      </c>
      <c r="AC661">
        <f>SUMIFS(Saudi!F:F,Saudi!$A:$A,YEAR(daily!$A661))</f>
        <v>3215357</v>
      </c>
      <c r="AD661">
        <f>SUMIFS(Saudi!G:G,Saudi!$A:$A,YEAR(daily!$A661))</f>
        <v>26.07833760207501</v>
      </c>
      <c r="AE661">
        <f>SUMIFS(Saudi!H:H,Saudi!$A:$A,YEAR(daily!$A661))</f>
        <v>83851165.357195094</v>
      </c>
      <c r="AF661" s="5">
        <f t="shared" si="40"/>
        <v>10</v>
      </c>
      <c r="AG661" s="5">
        <f t="shared" si="41"/>
        <v>2002</v>
      </c>
    </row>
    <row r="662" spans="1:33">
      <c r="A662" s="3">
        <v>37551</v>
      </c>
      <c r="B662" s="1">
        <v>28484</v>
      </c>
      <c r="C662" s="1">
        <v>55973</v>
      </c>
      <c r="D662" s="1">
        <v>19926</v>
      </c>
      <c r="E662" s="1">
        <v>27.92</v>
      </c>
      <c r="F662" s="1">
        <v>27.7</v>
      </c>
      <c r="G662" s="1">
        <v>27.35</v>
      </c>
      <c r="H662" s="2">
        <v>48.4</v>
      </c>
      <c r="I662" s="2">
        <v>25.8</v>
      </c>
      <c r="J662" s="2">
        <v>77.5</v>
      </c>
      <c r="K662" s="2">
        <v>78.3</v>
      </c>
      <c r="L662">
        <f>SUMIFS(US!B:B,US!$D:$D,YEAR(daily!$A662),US!$E:$E,MONTH(daily!$A662))</f>
        <v>8548</v>
      </c>
      <c r="M662">
        <f>SUMIFS(US!C:C,US!$D:$D,YEAR(daily!$A662),US!$E:$E,MONTH(daily!$A662))</f>
        <v>19678</v>
      </c>
      <c r="N662">
        <f>SUMIFS(COT!E:E,COT!$A:$A,YEAR(daily!$A662),COT!$B:$B,WEEKNUM(daily!$A662))</f>
        <v>497555</v>
      </c>
      <c r="O662">
        <f>SUMIFS(COT!F:F,COT!$A:$A,YEAR(daily!$A662),COT!$B:$B,WEEKNUM(daily!$A662))</f>
        <v>46140</v>
      </c>
      <c r="P662">
        <f>SUMIFS(COT!G:G,COT!$A:$A,YEAR(daily!$A662),COT!$B:$B,WEEKNUM(daily!$A662))</f>
        <v>46876</v>
      </c>
      <c r="Q662">
        <f>SUMIFS(COT!H:H,COT!$A:$A,YEAR(daily!$A662),COT!$B:$B,WEEKNUM(daily!$A662))</f>
        <v>63804</v>
      </c>
      <c r="R662">
        <f>SUMIFS(COT!I:I,COT!$A:$A,YEAR(daily!$A662),COT!$B:$B,WEEKNUM(daily!$A662))</f>
        <v>328197</v>
      </c>
      <c r="S662">
        <f>SUMIFS(COT!J:J,COT!$A:$A,YEAR(daily!$A662),COT!$B:$B,WEEKNUM(daily!$A662))</f>
        <v>340990</v>
      </c>
      <c r="T662">
        <f>SUMIFS(COT!K:K,COT!$A:$A,YEAR(daily!$A662),COT!$B:$B,WEEKNUM(daily!$A662))</f>
        <v>59414</v>
      </c>
      <c r="U662">
        <f>SUMIFS(COT!L:L,COT!$A:$A,YEAR(daily!$A662),COT!$B:$B,WEEKNUM(daily!$A662))</f>
        <v>45885</v>
      </c>
      <c r="V662">
        <f>SUMIFS(COT!M:M,COT!$A:$A,YEAR(daily!$A662),COT!$B:$B,WEEKNUM(daily!$A662))</f>
        <v>35</v>
      </c>
      <c r="W662">
        <f>SUMIFS(COT!N:N,COT!$A:$A,YEAR(daily!$A662),COT!$B:$B,WEEKNUM(daily!$A662))</f>
        <v>50</v>
      </c>
      <c r="X662">
        <f>SUMIFS(COT!O:O,COT!$A:$A,YEAR(daily!$A662),COT!$B:$B,WEEKNUM(daily!$A662))</f>
        <v>49</v>
      </c>
      <c r="Y662">
        <f>SUMIFS(COT!P:P,COT!$A:$A,YEAR(daily!$A662),COT!$B:$B,WEEKNUM(daily!$A662))</f>
        <v>68</v>
      </c>
      <c r="Z662">
        <f>SUMIFS(COT!Q:Q,COT!$A:$A,YEAR(daily!$A662),COT!$B:$B,WEEKNUM(daily!$A662))</f>
        <v>77</v>
      </c>
      <c r="AA662">
        <f>SUMIFS(Saudi!B:B,Saudi!$A:$A,YEAR(daily!$A662))</f>
        <v>213</v>
      </c>
      <c r="AB662">
        <f>SUMIFS(Saudi!C:C,Saudi!$A:$A,YEAR(daily!$A662))</f>
        <v>255</v>
      </c>
      <c r="AC662">
        <f>SUMIFS(Saudi!F:F,Saudi!$A:$A,YEAR(daily!$A662))</f>
        <v>3215357</v>
      </c>
      <c r="AD662">
        <f>SUMIFS(Saudi!G:G,Saudi!$A:$A,YEAR(daily!$A662))</f>
        <v>26.07833760207501</v>
      </c>
      <c r="AE662">
        <f>SUMIFS(Saudi!H:H,Saudi!$A:$A,YEAR(daily!$A662))</f>
        <v>83851165.357195094</v>
      </c>
      <c r="AF662" s="5">
        <f t="shared" si="40"/>
        <v>10</v>
      </c>
      <c r="AG662" s="5">
        <f t="shared" si="41"/>
        <v>2002</v>
      </c>
    </row>
    <row r="663" spans="1:33">
      <c r="A663" s="3">
        <v>37552</v>
      </c>
      <c r="B663" s="1">
        <v>168150</v>
      </c>
      <c r="C663" s="1">
        <v>21543</v>
      </c>
      <c r="D663" s="1">
        <v>22488</v>
      </c>
      <c r="E663" s="1">
        <v>28.18</v>
      </c>
      <c r="F663" s="1">
        <v>27.42</v>
      </c>
      <c r="G663" s="1">
        <v>27.07</v>
      </c>
      <c r="H663" s="2">
        <v>48.4</v>
      </c>
      <c r="I663" s="2">
        <v>25.8</v>
      </c>
      <c r="J663" s="2">
        <v>77.5</v>
      </c>
      <c r="K663" s="2">
        <v>78.3</v>
      </c>
      <c r="L663">
        <f>SUMIFS(US!B:B,US!$D:$D,YEAR(daily!$A663),US!$E:$E,MONTH(daily!$A663))</f>
        <v>8548</v>
      </c>
      <c r="M663">
        <f>SUMIFS(US!C:C,US!$D:$D,YEAR(daily!$A663),US!$E:$E,MONTH(daily!$A663))</f>
        <v>19678</v>
      </c>
      <c r="N663">
        <f>SUMIFS(COT!E:E,COT!$A:$A,YEAR(daily!$A663),COT!$B:$B,WEEKNUM(daily!$A663))</f>
        <v>497555</v>
      </c>
      <c r="O663">
        <f>SUMIFS(COT!F:F,COT!$A:$A,YEAR(daily!$A663),COT!$B:$B,WEEKNUM(daily!$A663))</f>
        <v>46140</v>
      </c>
      <c r="P663">
        <f>SUMIFS(COT!G:G,COT!$A:$A,YEAR(daily!$A663),COT!$B:$B,WEEKNUM(daily!$A663))</f>
        <v>46876</v>
      </c>
      <c r="Q663">
        <f>SUMIFS(COT!H:H,COT!$A:$A,YEAR(daily!$A663),COT!$B:$B,WEEKNUM(daily!$A663))</f>
        <v>63804</v>
      </c>
      <c r="R663">
        <f>SUMIFS(COT!I:I,COT!$A:$A,YEAR(daily!$A663),COT!$B:$B,WEEKNUM(daily!$A663))</f>
        <v>328197</v>
      </c>
      <c r="S663">
        <f>SUMIFS(COT!J:J,COT!$A:$A,YEAR(daily!$A663),COT!$B:$B,WEEKNUM(daily!$A663))</f>
        <v>340990</v>
      </c>
      <c r="T663">
        <f>SUMIFS(COT!K:K,COT!$A:$A,YEAR(daily!$A663),COT!$B:$B,WEEKNUM(daily!$A663))</f>
        <v>59414</v>
      </c>
      <c r="U663">
        <f>SUMIFS(COT!L:L,COT!$A:$A,YEAR(daily!$A663),COT!$B:$B,WEEKNUM(daily!$A663))</f>
        <v>45885</v>
      </c>
      <c r="V663">
        <f>SUMIFS(COT!M:M,COT!$A:$A,YEAR(daily!$A663),COT!$B:$B,WEEKNUM(daily!$A663))</f>
        <v>35</v>
      </c>
      <c r="W663">
        <f>SUMIFS(COT!N:N,COT!$A:$A,YEAR(daily!$A663),COT!$B:$B,WEEKNUM(daily!$A663))</f>
        <v>50</v>
      </c>
      <c r="X663">
        <f>SUMIFS(COT!O:O,COT!$A:$A,YEAR(daily!$A663),COT!$B:$B,WEEKNUM(daily!$A663))</f>
        <v>49</v>
      </c>
      <c r="Y663">
        <f>SUMIFS(COT!P:P,COT!$A:$A,YEAR(daily!$A663),COT!$B:$B,WEEKNUM(daily!$A663))</f>
        <v>68</v>
      </c>
      <c r="Z663">
        <f>SUMIFS(COT!Q:Q,COT!$A:$A,YEAR(daily!$A663),COT!$B:$B,WEEKNUM(daily!$A663))</f>
        <v>77</v>
      </c>
      <c r="AA663">
        <f>SUMIFS(Saudi!B:B,Saudi!$A:$A,YEAR(daily!$A663))</f>
        <v>213</v>
      </c>
      <c r="AB663">
        <f>SUMIFS(Saudi!C:C,Saudi!$A:$A,YEAR(daily!$A663))</f>
        <v>255</v>
      </c>
      <c r="AC663">
        <f>SUMIFS(Saudi!F:F,Saudi!$A:$A,YEAR(daily!$A663))</f>
        <v>3215357</v>
      </c>
      <c r="AD663">
        <f>SUMIFS(Saudi!G:G,Saudi!$A:$A,YEAR(daily!$A663))</f>
        <v>26.07833760207501</v>
      </c>
      <c r="AE663">
        <f>SUMIFS(Saudi!H:H,Saudi!$A:$A,YEAR(daily!$A663))</f>
        <v>83851165.357195094</v>
      </c>
      <c r="AF663" s="5">
        <f t="shared" si="40"/>
        <v>10</v>
      </c>
      <c r="AG663" s="5">
        <f t="shared" si="41"/>
        <v>2002</v>
      </c>
    </row>
    <row r="664" spans="1:33">
      <c r="A664" s="3">
        <v>37553</v>
      </c>
      <c r="B664" s="1">
        <v>167220</v>
      </c>
      <c r="C664" s="1">
        <v>21453</v>
      </c>
      <c r="D664" s="1">
        <v>22278</v>
      </c>
      <c r="E664" s="1">
        <v>28.2</v>
      </c>
      <c r="F664" s="1">
        <v>27.39</v>
      </c>
      <c r="G664" s="1">
        <v>27.03</v>
      </c>
      <c r="H664" s="2">
        <v>48.4</v>
      </c>
      <c r="I664" s="2">
        <v>25.8</v>
      </c>
      <c r="J664" s="2">
        <v>77.5</v>
      </c>
      <c r="K664" s="2">
        <v>78.3</v>
      </c>
      <c r="L664">
        <f>SUMIFS(US!B:B,US!$D:$D,YEAR(daily!$A664),US!$E:$E,MONTH(daily!$A664))</f>
        <v>8548</v>
      </c>
      <c r="M664">
        <f>SUMIFS(US!C:C,US!$D:$D,YEAR(daily!$A664),US!$E:$E,MONTH(daily!$A664))</f>
        <v>19678</v>
      </c>
      <c r="N664">
        <f>SUMIFS(COT!E:E,COT!$A:$A,YEAR(daily!$A664),COT!$B:$B,WEEKNUM(daily!$A664))</f>
        <v>497555</v>
      </c>
      <c r="O664">
        <f>SUMIFS(COT!F:F,COT!$A:$A,YEAR(daily!$A664),COT!$B:$B,WEEKNUM(daily!$A664))</f>
        <v>46140</v>
      </c>
      <c r="P664">
        <f>SUMIFS(COT!G:G,COT!$A:$A,YEAR(daily!$A664),COT!$B:$B,WEEKNUM(daily!$A664))</f>
        <v>46876</v>
      </c>
      <c r="Q664">
        <f>SUMIFS(COT!H:H,COT!$A:$A,YEAR(daily!$A664),COT!$B:$B,WEEKNUM(daily!$A664))</f>
        <v>63804</v>
      </c>
      <c r="R664">
        <f>SUMIFS(COT!I:I,COT!$A:$A,YEAR(daily!$A664),COT!$B:$B,WEEKNUM(daily!$A664))</f>
        <v>328197</v>
      </c>
      <c r="S664">
        <f>SUMIFS(COT!J:J,COT!$A:$A,YEAR(daily!$A664),COT!$B:$B,WEEKNUM(daily!$A664))</f>
        <v>340990</v>
      </c>
      <c r="T664">
        <f>SUMIFS(COT!K:K,COT!$A:$A,YEAR(daily!$A664),COT!$B:$B,WEEKNUM(daily!$A664))</f>
        <v>59414</v>
      </c>
      <c r="U664">
        <f>SUMIFS(COT!L:L,COT!$A:$A,YEAR(daily!$A664),COT!$B:$B,WEEKNUM(daily!$A664))</f>
        <v>45885</v>
      </c>
      <c r="V664">
        <f>SUMIFS(COT!M:M,COT!$A:$A,YEAR(daily!$A664),COT!$B:$B,WEEKNUM(daily!$A664))</f>
        <v>35</v>
      </c>
      <c r="W664">
        <f>SUMIFS(COT!N:N,COT!$A:$A,YEAR(daily!$A664),COT!$B:$B,WEEKNUM(daily!$A664))</f>
        <v>50</v>
      </c>
      <c r="X664">
        <f>SUMIFS(COT!O:O,COT!$A:$A,YEAR(daily!$A664),COT!$B:$B,WEEKNUM(daily!$A664))</f>
        <v>49</v>
      </c>
      <c r="Y664">
        <f>SUMIFS(COT!P:P,COT!$A:$A,YEAR(daily!$A664),COT!$B:$B,WEEKNUM(daily!$A664))</f>
        <v>68</v>
      </c>
      <c r="Z664">
        <f>SUMIFS(COT!Q:Q,COT!$A:$A,YEAR(daily!$A664),COT!$B:$B,WEEKNUM(daily!$A664))</f>
        <v>77</v>
      </c>
      <c r="AA664">
        <f>SUMIFS(Saudi!B:B,Saudi!$A:$A,YEAR(daily!$A664))</f>
        <v>213</v>
      </c>
      <c r="AB664">
        <f>SUMIFS(Saudi!C:C,Saudi!$A:$A,YEAR(daily!$A664))</f>
        <v>255</v>
      </c>
      <c r="AC664">
        <f>SUMIFS(Saudi!F:F,Saudi!$A:$A,YEAR(daily!$A664))</f>
        <v>3215357</v>
      </c>
      <c r="AD664">
        <f>SUMIFS(Saudi!G:G,Saudi!$A:$A,YEAR(daily!$A664))</f>
        <v>26.07833760207501</v>
      </c>
      <c r="AE664">
        <f>SUMIFS(Saudi!H:H,Saudi!$A:$A,YEAR(daily!$A664))</f>
        <v>83851165.357195094</v>
      </c>
      <c r="AF664" s="5">
        <f t="shared" si="40"/>
        <v>10</v>
      </c>
      <c r="AG664" s="5">
        <f t="shared" si="41"/>
        <v>2002</v>
      </c>
    </row>
    <row r="665" spans="1:33">
      <c r="A665" s="3">
        <v>37554</v>
      </c>
      <c r="B665" s="1">
        <v>160518</v>
      </c>
      <c r="C665" s="1">
        <v>23089</v>
      </c>
      <c r="D665" s="1">
        <v>21803</v>
      </c>
      <c r="E665" s="1">
        <v>27.05</v>
      </c>
      <c r="F665" s="1">
        <v>26.3</v>
      </c>
      <c r="G665" s="1">
        <v>25.97</v>
      </c>
      <c r="H665" s="2">
        <v>48.4</v>
      </c>
      <c r="I665" s="2">
        <v>25.8</v>
      </c>
      <c r="J665" s="2">
        <v>77.5</v>
      </c>
      <c r="K665" s="2">
        <v>78.3</v>
      </c>
      <c r="L665">
        <f>SUMIFS(US!B:B,US!$D:$D,YEAR(daily!$A665),US!$E:$E,MONTH(daily!$A665))</f>
        <v>8548</v>
      </c>
      <c r="M665">
        <f>SUMIFS(US!C:C,US!$D:$D,YEAR(daily!$A665),US!$E:$E,MONTH(daily!$A665))</f>
        <v>19678</v>
      </c>
      <c r="N665">
        <f>SUMIFS(COT!E:E,COT!$A:$A,YEAR(daily!$A665),COT!$B:$B,WEEKNUM(daily!$A665))</f>
        <v>497555</v>
      </c>
      <c r="O665">
        <f>SUMIFS(COT!F:F,COT!$A:$A,YEAR(daily!$A665),COT!$B:$B,WEEKNUM(daily!$A665))</f>
        <v>46140</v>
      </c>
      <c r="P665">
        <f>SUMIFS(COT!G:G,COT!$A:$A,YEAR(daily!$A665),COT!$B:$B,WEEKNUM(daily!$A665))</f>
        <v>46876</v>
      </c>
      <c r="Q665">
        <f>SUMIFS(COT!H:H,COT!$A:$A,YEAR(daily!$A665),COT!$B:$B,WEEKNUM(daily!$A665))</f>
        <v>63804</v>
      </c>
      <c r="R665">
        <f>SUMIFS(COT!I:I,COT!$A:$A,YEAR(daily!$A665),COT!$B:$B,WEEKNUM(daily!$A665))</f>
        <v>328197</v>
      </c>
      <c r="S665">
        <f>SUMIFS(COT!J:J,COT!$A:$A,YEAR(daily!$A665),COT!$B:$B,WEEKNUM(daily!$A665))</f>
        <v>340990</v>
      </c>
      <c r="T665">
        <f>SUMIFS(COT!K:K,COT!$A:$A,YEAR(daily!$A665),COT!$B:$B,WEEKNUM(daily!$A665))</f>
        <v>59414</v>
      </c>
      <c r="U665">
        <f>SUMIFS(COT!L:L,COT!$A:$A,YEAR(daily!$A665),COT!$B:$B,WEEKNUM(daily!$A665))</f>
        <v>45885</v>
      </c>
      <c r="V665">
        <f>SUMIFS(COT!M:M,COT!$A:$A,YEAR(daily!$A665),COT!$B:$B,WEEKNUM(daily!$A665))</f>
        <v>35</v>
      </c>
      <c r="W665">
        <f>SUMIFS(COT!N:N,COT!$A:$A,YEAR(daily!$A665),COT!$B:$B,WEEKNUM(daily!$A665))</f>
        <v>50</v>
      </c>
      <c r="X665">
        <f>SUMIFS(COT!O:O,COT!$A:$A,YEAR(daily!$A665),COT!$B:$B,WEEKNUM(daily!$A665))</f>
        <v>49</v>
      </c>
      <c r="Y665">
        <f>SUMIFS(COT!P:P,COT!$A:$A,YEAR(daily!$A665),COT!$B:$B,WEEKNUM(daily!$A665))</f>
        <v>68</v>
      </c>
      <c r="Z665">
        <f>SUMIFS(COT!Q:Q,COT!$A:$A,YEAR(daily!$A665),COT!$B:$B,WEEKNUM(daily!$A665))</f>
        <v>77</v>
      </c>
      <c r="AA665">
        <f>SUMIFS(Saudi!B:B,Saudi!$A:$A,YEAR(daily!$A665))</f>
        <v>213</v>
      </c>
      <c r="AB665">
        <f>SUMIFS(Saudi!C:C,Saudi!$A:$A,YEAR(daily!$A665))</f>
        <v>255</v>
      </c>
      <c r="AC665">
        <f>SUMIFS(Saudi!F:F,Saudi!$A:$A,YEAR(daily!$A665))</f>
        <v>3215357</v>
      </c>
      <c r="AD665">
        <f>SUMIFS(Saudi!G:G,Saudi!$A:$A,YEAR(daily!$A665))</f>
        <v>26.07833760207501</v>
      </c>
      <c r="AE665">
        <f>SUMIFS(Saudi!H:H,Saudi!$A:$A,YEAR(daily!$A665))</f>
        <v>83851165.357195094</v>
      </c>
      <c r="AF665" s="5">
        <f t="shared" si="40"/>
        <v>10</v>
      </c>
      <c r="AG665" s="5">
        <f t="shared" si="41"/>
        <v>2002</v>
      </c>
    </row>
    <row r="666" spans="1:33">
      <c r="A666" s="3">
        <v>37557</v>
      </c>
      <c r="B666" s="1">
        <v>150395</v>
      </c>
      <c r="C666" s="1">
        <v>22847</v>
      </c>
      <c r="D666" s="1">
        <v>22675</v>
      </c>
      <c r="E666" s="1">
        <v>27.29</v>
      </c>
      <c r="F666" s="1">
        <v>26.49</v>
      </c>
      <c r="G666" s="1">
        <v>26.19</v>
      </c>
      <c r="H666" s="2">
        <v>48.4</v>
      </c>
      <c r="I666" s="2">
        <v>25.8</v>
      </c>
      <c r="J666" s="2">
        <v>77.5</v>
      </c>
      <c r="K666" s="2">
        <v>78.3</v>
      </c>
      <c r="L666">
        <f>SUMIFS(US!B:B,US!$D:$D,YEAR(daily!$A666),US!$E:$E,MONTH(daily!$A666))</f>
        <v>8548</v>
      </c>
      <c r="M666">
        <f>SUMIFS(US!C:C,US!$D:$D,YEAR(daily!$A666),US!$E:$E,MONTH(daily!$A666))</f>
        <v>19678</v>
      </c>
      <c r="N666">
        <f>SUMIFS(COT!E:E,COT!$A:$A,YEAR(daily!$A666),COT!$B:$B,WEEKNUM(daily!$A666))</f>
        <v>481858</v>
      </c>
      <c r="O666">
        <f>SUMIFS(COT!F:F,COT!$A:$A,YEAR(daily!$A666),COT!$B:$B,WEEKNUM(daily!$A666))</f>
        <v>36876</v>
      </c>
      <c r="P666">
        <f>SUMIFS(COT!G:G,COT!$A:$A,YEAR(daily!$A666),COT!$B:$B,WEEKNUM(daily!$A666))</f>
        <v>56794</v>
      </c>
      <c r="Q666">
        <f>SUMIFS(COT!H:H,COT!$A:$A,YEAR(daily!$A666),COT!$B:$B,WEEKNUM(daily!$A666))</f>
        <v>58896</v>
      </c>
      <c r="R666">
        <f>SUMIFS(COT!I:I,COT!$A:$A,YEAR(daily!$A666),COT!$B:$B,WEEKNUM(daily!$A666))</f>
        <v>333494</v>
      </c>
      <c r="S666">
        <f>SUMIFS(COT!J:J,COT!$A:$A,YEAR(daily!$A666),COT!$B:$B,WEEKNUM(daily!$A666))</f>
        <v>318421</v>
      </c>
      <c r="T666">
        <f>SUMIFS(COT!K:K,COT!$A:$A,YEAR(daily!$A666),COT!$B:$B,WEEKNUM(daily!$A666))</f>
        <v>52592</v>
      </c>
      <c r="U666">
        <f>SUMIFS(COT!L:L,COT!$A:$A,YEAR(daily!$A666),COT!$B:$B,WEEKNUM(daily!$A666))</f>
        <v>47747</v>
      </c>
      <c r="V666">
        <f>SUMIFS(COT!M:M,COT!$A:$A,YEAR(daily!$A666),COT!$B:$B,WEEKNUM(daily!$A666))</f>
        <v>28</v>
      </c>
      <c r="W666">
        <f>SUMIFS(COT!N:N,COT!$A:$A,YEAR(daily!$A666),COT!$B:$B,WEEKNUM(daily!$A666))</f>
        <v>55</v>
      </c>
      <c r="X666">
        <f>SUMIFS(COT!O:O,COT!$A:$A,YEAR(daily!$A666),COT!$B:$B,WEEKNUM(daily!$A666))</f>
        <v>46</v>
      </c>
      <c r="Y666">
        <f>SUMIFS(COT!P:P,COT!$A:$A,YEAR(daily!$A666),COT!$B:$B,WEEKNUM(daily!$A666))</f>
        <v>69</v>
      </c>
      <c r="Z666">
        <f>SUMIFS(COT!Q:Q,COT!$A:$A,YEAR(daily!$A666),COT!$B:$B,WEEKNUM(daily!$A666))</f>
        <v>75</v>
      </c>
      <c r="AA666">
        <f>SUMIFS(Saudi!B:B,Saudi!$A:$A,YEAR(daily!$A666))</f>
        <v>213</v>
      </c>
      <c r="AB666">
        <f>SUMIFS(Saudi!C:C,Saudi!$A:$A,YEAR(daily!$A666))</f>
        <v>255</v>
      </c>
      <c r="AC666">
        <f>SUMIFS(Saudi!F:F,Saudi!$A:$A,YEAR(daily!$A666))</f>
        <v>3215357</v>
      </c>
      <c r="AD666">
        <f>SUMIFS(Saudi!G:G,Saudi!$A:$A,YEAR(daily!$A666))</f>
        <v>26.07833760207501</v>
      </c>
      <c r="AE666">
        <f>SUMIFS(Saudi!H:H,Saudi!$A:$A,YEAR(daily!$A666))</f>
        <v>83851165.357195094</v>
      </c>
      <c r="AF666" s="5">
        <f t="shared" si="40"/>
        <v>10</v>
      </c>
      <c r="AG666" s="5">
        <f t="shared" si="41"/>
        <v>2002</v>
      </c>
    </row>
    <row r="667" spans="1:33">
      <c r="A667" s="3">
        <v>37558</v>
      </c>
      <c r="B667" s="1">
        <v>153345</v>
      </c>
      <c r="C667" s="1">
        <v>24115</v>
      </c>
      <c r="D667" s="1">
        <v>22959</v>
      </c>
      <c r="E667" s="1">
        <v>26.86</v>
      </c>
      <c r="F667" s="1">
        <v>26.17</v>
      </c>
      <c r="G667" s="1">
        <v>25.86</v>
      </c>
      <c r="H667" s="2">
        <v>48.4</v>
      </c>
      <c r="I667" s="2">
        <v>25.8</v>
      </c>
      <c r="J667" s="2">
        <v>77.5</v>
      </c>
      <c r="K667" s="2">
        <v>78.3</v>
      </c>
      <c r="L667">
        <f>SUMIFS(US!B:B,US!$D:$D,YEAR(daily!$A667),US!$E:$E,MONTH(daily!$A667))</f>
        <v>8548</v>
      </c>
      <c r="M667">
        <f>SUMIFS(US!C:C,US!$D:$D,YEAR(daily!$A667),US!$E:$E,MONTH(daily!$A667))</f>
        <v>19678</v>
      </c>
      <c r="N667">
        <f>SUMIFS(COT!E:E,COT!$A:$A,YEAR(daily!$A667),COT!$B:$B,WEEKNUM(daily!$A667))</f>
        <v>481858</v>
      </c>
      <c r="O667">
        <f>SUMIFS(COT!F:F,COT!$A:$A,YEAR(daily!$A667),COT!$B:$B,WEEKNUM(daily!$A667))</f>
        <v>36876</v>
      </c>
      <c r="P667">
        <f>SUMIFS(COT!G:G,COT!$A:$A,YEAR(daily!$A667),COT!$B:$B,WEEKNUM(daily!$A667))</f>
        <v>56794</v>
      </c>
      <c r="Q667">
        <f>SUMIFS(COT!H:H,COT!$A:$A,YEAR(daily!$A667),COT!$B:$B,WEEKNUM(daily!$A667))</f>
        <v>58896</v>
      </c>
      <c r="R667">
        <f>SUMIFS(COT!I:I,COT!$A:$A,YEAR(daily!$A667),COT!$B:$B,WEEKNUM(daily!$A667))</f>
        <v>333494</v>
      </c>
      <c r="S667">
        <f>SUMIFS(COT!J:J,COT!$A:$A,YEAR(daily!$A667),COT!$B:$B,WEEKNUM(daily!$A667))</f>
        <v>318421</v>
      </c>
      <c r="T667">
        <f>SUMIFS(COT!K:K,COT!$A:$A,YEAR(daily!$A667),COT!$B:$B,WEEKNUM(daily!$A667))</f>
        <v>52592</v>
      </c>
      <c r="U667">
        <f>SUMIFS(COT!L:L,COT!$A:$A,YEAR(daily!$A667),COT!$B:$B,WEEKNUM(daily!$A667))</f>
        <v>47747</v>
      </c>
      <c r="V667">
        <f>SUMIFS(COT!M:M,COT!$A:$A,YEAR(daily!$A667),COT!$B:$B,WEEKNUM(daily!$A667))</f>
        <v>28</v>
      </c>
      <c r="W667">
        <f>SUMIFS(COT!N:N,COT!$A:$A,YEAR(daily!$A667),COT!$B:$B,WEEKNUM(daily!$A667))</f>
        <v>55</v>
      </c>
      <c r="X667">
        <f>SUMIFS(COT!O:O,COT!$A:$A,YEAR(daily!$A667),COT!$B:$B,WEEKNUM(daily!$A667))</f>
        <v>46</v>
      </c>
      <c r="Y667">
        <f>SUMIFS(COT!P:P,COT!$A:$A,YEAR(daily!$A667),COT!$B:$B,WEEKNUM(daily!$A667))</f>
        <v>69</v>
      </c>
      <c r="Z667">
        <f>SUMIFS(COT!Q:Q,COT!$A:$A,YEAR(daily!$A667),COT!$B:$B,WEEKNUM(daily!$A667))</f>
        <v>75</v>
      </c>
      <c r="AA667">
        <f>SUMIFS(Saudi!B:B,Saudi!$A:$A,YEAR(daily!$A667))</f>
        <v>213</v>
      </c>
      <c r="AB667">
        <f>SUMIFS(Saudi!C:C,Saudi!$A:$A,YEAR(daily!$A667))</f>
        <v>255</v>
      </c>
      <c r="AC667">
        <f>SUMIFS(Saudi!F:F,Saudi!$A:$A,YEAR(daily!$A667))</f>
        <v>3215357</v>
      </c>
      <c r="AD667">
        <f>SUMIFS(Saudi!G:G,Saudi!$A:$A,YEAR(daily!$A667))</f>
        <v>26.07833760207501</v>
      </c>
      <c r="AE667">
        <f>SUMIFS(Saudi!H:H,Saudi!$A:$A,YEAR(daily!$A667))</f>
        <v>83851165.357195094</v>
      </c>
      <c r="AF667" s="5">
        <f t="shared" si="40"/>
        <v>10</v>
      </c>
      <c r="AG667" s="5">
        <f t="shared" si="41"/>
        <v>2002</v>
      </c>
    </row>
    <row r="668" spans="1:33">
      <c r="A668" s="3">
        <v>37559</v>
      </c>
      <c r="B668" s="1">
        <v>151093</v>
      </c>
      <c r="C668" s="1">
        <v>23788</v>
      </c>
      <c r="D668" s="1">
        <v>22585</v>
      </c>
      <c r="E668" s="1">
        <v>26.81</v>
      </c>
      <c r="F668" s="1">
        <v>26.25</v>
      </c>
      <c r="G668" s="1">
        <v>25.95</v>
      </c>
      <c r="H668" s="2">
        <v>48.4</v>
      </c>
      <c r="I668" s="2">
        <v>25.8</v>
      </c>
      <c r="J668" s="2">
        <v>77.5</v>
      </c>
      <c r="K668" s="2">
        <v>78.3</v>
      </c>
      <c r="L668">
        <f>SUMIFS(US!B:B,US!$D:$D,YEAR(daily!$A668),US!$E:$E,MONTH(daily!$A668))</f>
        <v>8548</v>
      </c>
      <c r="M668">
        <f>SUMIFS(US!C:C,US!$D:$D,YEAR(daily!$A668),US!$E:$E,MONTH(daily!$A668))</f>
        <v>19678</v>
      </c>
      <c r="N668">
        <f>SUMIFS(COT!E:E,COT!$A:$A,YEAR(daily!$A668),COT!$B:$B,WEEKNUM(daily!$A668))</f>
        <v>481858</v>
      </c>
      <c r="O668">
        <f>SUMIFS(COT!F:F,COT!$A:$A,YEAR(daily!$A668),COT!$B:$B,WEEKNUM(daily!$A668))</f>
        <v>36876</v>
      </c>
      <c r="P668">
        <f>SUMIFS(COT!G:G,COT!$A:$A,YEAR(daily!$A668),COT!$B:$B,WEEKNUM(daily!$A668))</f>
        <v>56794</v>
      </c>
      <c r="Q668">
        <f>SUMIFS(COT!H:H,COT!$A:$A,YEAR(daily!$A668),COT!$B:$B,WEEKNUM(daily!$A668))</f>
        <v>58896</v>
      </c>
      <c r="R668">
        <f>SUMIFS(COT!I:I,COT!$A:$A,YEAR(daily!$A668),COT!$B:$B,WEEKNUM(daily!$A668))</f>
        <v>333494</v>
      </c>
      <c r="S668">
        <f>SUMIFS(COT!J:J,COT!$A:$A,YEAR(daily!$A668),COT!$B:$B,WEEKNUM(daily!$A668))</f>
        <v>318421</v>
      </c>
      <c r="T668">
        <f>SUMIFS(COT!K:K,COT!$A:$A,YEAR(daily!$A668),COT!$B:$B,WEEKNUM(daily!$A668))</f>
        <v>52592</v>
      </c>
      <c r="U668">
        <f>SUMIFS(COT!L:L,COT!$A:$A,YEAR(daily!$A668),COT!$B:$B,WEEKNUM(daily!$A668))</f>
        <v>47747</v>
      </c>
      <c r="V668">
        <f>SUMIFS(COT!M:M,COT!$A:$A,YEAR(daily!$A668),COT!$B:$B,WEEKNUM(daily!$A668))</f>
        <v>28</v>
      </c>
      <c r="W668">
        <f>SUMIFS(COT!N:N,COT!$A:$A,YEAR(daily!$A668),COT!$B:$B,WEEKNUM(daily!$A668))</f>
        <v>55</v>
      </c>
      <c r="X668">
        <f>SUMIFS(COT!O:O,COT!$A:$A,YEAR(daily!$A668),COT!$B:$B,WEEKNUM(daily!$A668))</f>
        <v>46</v>
      </c>
      <c r="Y668">
        <f>SUMIFS(COT!P:P,COT!$A:$A,YEAR(daily!$A668),COT!$B:$B,WEEKNUM(daily!$A668))</f>
        <v>69</v>
      </c>
      <c r="Z668">
        <f>SUMIFS(COT!Q:Q,COT!$A:$A,YEAR(daily!$A668),COT!$B:$B,WEEKNUM(daily!$A668))</f>
        <v>75</v>
      </c>
      <c r="AA668">
        <f>SUMIFS(Saudi!B:B,Saudi!$A:$A,YEAR(daily!$A668))</f>
        <v>213</v>
      </c>
      <c r="AB668">
        <f>SUMIFS(Saudi!C:C,Saudi!$A:$A,YEAR(daily!$A668))</f>
        <v>255</v>
      </c>
      <c r="AC668">
        <f>SUMIFS(Saudi!F:F,Saudi!$A:$A,YEAR(daily!$A668))</f>
        <v>3215357</v>
      </c>
      <c r="AD668">
        <f>SUMIFS(Saudi!G:G,Saudi!$A:$A,YEAR(daily!$A668))</f>
        <v>26.07833760207501</v>
      </c>
      <c r="AE668">
        <f>SUMIFS(Saudi!H:H,Saudi!$A:$A,YEAR(daily!$A668))</f>
        <v>83851165.357195094</v>
      </c>
      <c r="AF668" s="5">
        <f t="shared" si="40"/>
        <v>10</v>
      </c>
      <c r="AG668" s="5">
        <f t="shared" si="41"/>
        <v>2002</v>
      </c>
    </row>
    <row r="669" spans="1:33">
      <c r="A669" s="3">
        <v>37560</v>
      </c>
      <c r="B669" s="1">
        <v>146868</v>
      </c>
      <c r="C669" s="1">
        <v>24161</v>
      </c>
      <c r="D669" s="1">
        <v>23745</v>
      </c>
      <c r="E669" s="1">
        <v>27.22</v>
      </c>
      <c r="F669" s="1">
        <v>26.53</v>
      </c>
      <c r="G669" s="1">
        <v>26.21</v>
      </c>
      <c r="H669" s="2">
        <v>48.4</v>
      </c>
      <c r="I669" s="2">
        <v>25.8</v>
      </c>
      <c r="J669" s="2">
        <v>77.5</v>
      </c>
      <c r="K669" s="2">
        <v>78.3</v>
      </c>
      <c r="L669">
        <f>SUMIFS(US!B:B,US!$D:$D,YEAR(daily!$A669),US!$E:$E,MONTH(daily!$A669))</f>
        <v>8548</v>
      </c>
      <c r="M669">
        <f>SUMIFS(US!C:C,US!$D:$D,YEAR(daily!$A669),US!$E:$E,MONTH(daily!$A669))</f>
        <v>19678</v>
      </c>
      <c r="N669">
        <f>SUMIFS(COT!E:E,COT!$A:$A,YEAR(daily!$A669),COT!$B:$B,WEEKNUM(daily!$A669))</f>
        <v>481858</v>
      </c>
      <c r="O669">
        <f>SUMIFS(COT!F:F,COT!$A:$A,YEAR(daily!$A669),COT!$B:$B,WEEKNUM(daily!$A669))</f>
        <v>36876</v>
      </c>
      <c r="P669">
        <f>SUMIFS(COT!G:G,COT!$A:$A,YEAR(daily!$A669),COT!$B:$B,WEEKNUM(daily!$A669))</f>
        <v>56794</v>
      </c>
      <c r="Q669">
        <f>SUMIFS(COT!H:H,COT!$A:$A,YEAR(daily!$A669),COT!$B:$B,WEEKNUM(daily!$A669))</f>
        <v>58896</v>
      </c>
      <c r="R669">
        <f>SUMIFS(COT!I:I,COT!$A:$A,YEAR(daily!$A669),COT!$B:$B,WEEKNUM(daily!$A669))</f>
        <v>333494</v>
      </c>
      <c r="S669">
        <f>SUMIFS(COT!J:J,COT!$A:$A,YEAR(daily!$A669),COT!$B:$B,WEEKNUM(daily!$A669))</f>
        <v>318421</v>
      </c>
      <c r="T669">
        <f>SUMIFS(COT!K:K,COT!$A:$A,YEAR(daily!$A669),COT!$B:$B,WEEKNUM(daily!$A669))</f>
        <v>52592</v>
      </c>
      <c r="U669">
        <f>SUMIFS(COT!L:L,COT!$A:$A,YEAR(daily!$A669),COT!$B:$B,WEEKNUM(daily!$A669))</f>
        <v>47747</v>
      </c>
      <c r="V669">
        <f>SUMIFS(COT!M:M,COT!$A:$A,YEAR(daily!$A669),COT!$B:$B,WEEKNUM(daily!$A669))</f>
        <v>28</v>
      </c>
      <c r="W669">
        <f>SUMIFS(COT!N:N,COT!$A:$A,YEAR(daily!$A669),COT!$B:$B,WEEKNUM(daily!$A669))</f>
        <v>55</v>
      </c>
      <c r="X669">
        <f>SUMIFS(COT!O:O,COT!$A:$A,YEAR(daily!$A669),COT!$B:$B,WEEKNUM(daily!$A669))</f>
        <v>46</v>
      </c>
      <c r="Y669">
        <f>SUMIFS(COT!P:P,COT!$A:$A,YEAR(daily!$A669),COT!$B:$B,WEEKNUM(daily!$A669))</f>
        <v>69</v>
      </c>
      <c r="Z669">
        <f>SUMIFS(COT!Q:Q,COT!$A:$A,YEAR(daily!$A669),COT!$B:$B,WEEKNUM(daily!$A669))</f>
        <v>75</v>
      </c>
      <c r="AA669">
        <f>SUMIFS(Saudi!B:B,Saudi!$A:$A,YEAR(daily!$A669))</f>
        <v>213</v>
      </c>
      <c r="AB669">
        <f>SUMIFS(Saudi!C:C,Saudi!$A:$A,YEAR(daily!$A669))</f>
        <v>255</v>
      </c>
      <c r="AC669">
        <f>SUMIFS(Saudi!F:F,Saudi!$A:$A,YEAR(daily!$A669))</f>
        <v>3215357</v>
      </c>
      <c r="AD669">
        <f>SUMIFS(Saudi!G:G,Saudi!$A:$A,YEAR(daily!$A669))</f>
        <v>26.07833760207501</v>
      </c>
      <c r="AE669">
        <f>SUMIFS(Saudi!H:H,Saudi!$A:$A,YEAR(daily!$A669))</f>
        <v>83851165.357195094</v>
      </c>
      <c r="AF669" s="5">
        <f t="shared" si="40"/>
        <v>10</v>
      </c>
      <c r="AG669" s="5">
        <f t="shared" si="41"/>
        <v>2002</v>
      </c>
    </row>
    <row r="670" spans="1:33">
      <c r="A670" s="3">
        <v>37561</v>
      </c>
      <c r="B670" s="1">
        <v>140929</v>
      </c>
      <c r="C670" s="1">
        <v>25466</v>
      </c>
      <c r="D670" s="1">
        <v>23952</v>
      </c>
      <c r="E670" s="1">
        <v>27.13</v>
      </c>
      <c r="F670" s="1">
        <v>26.35</v>
      </c>
      <c r="G670" s="1">
        <v>26.02</v>
      </c>
      <c r="H670" s="2">
        <v>48.4</v>
      </c>
      <c r="I670" s="2">
        <v>25.8</v>
      </c>
      <c r="J670" s="2">
        <v>77.5</v>
      </c>
      <c r="K670" s="2">
        <v>78.3</v>
      </c>
      <c r="L670">
        <f>SUMIFS(US!B:B,US!$D:$D,YEAR(daily!$A670),US!$E:$E,MONTH(daily!$A670))</f>
        <v>8948</v>
      </c>
      <c r="M670">
        <f>SUMIFS(US!C:C,US!$D:$D,YEAR(daily!$A670),US!$E:$E,MONTH(daily!$A670))</f>
        <v>19991</v>
      </c>
      <c r="N670">
        <f>SUMIFS(COT!E:E,COT!$A:$A,YEAR(daily!$A670),COT!$B:$B,WEEKNUM(daily!$A670))</f>
        <v>481858</v>
      </c>
      <c r="O670">
        <f>SUMIFS(COT!F:F,COT!$A:$A,YEAR(daily!$A670),COT!$B:$B,WEEKNUM(daily!$A670))</f>
        <v>36876</v>
      </c>
      <c r="P670">
        <f>SUMIFS(COT!G:G,COT!$A:$A,YEAR(daily!$A670),COT!$B:$B,WEEKNUM(daily!$A670))</f>
        <v>56794</v>
      </c>
      <c r="Q670">
        <f>SUMIFS(COT!H:H,COT!$A:$A,YEAR(daily!$A670),COT!$B:$B,WEEKNUM(daily!$A670))</f>
        <v>58896</v>
      </c>
      <c r="R670">
        <f>SUMIFS(COT!I:I,COT!$A:$A,YEAR(daily!$A670),COT!$B:$B,WEEKNUM(daily!$A670))</f>
        <v>333494</v>
      </c>
      <c r="S670">
        <f>SUMIFS(COT!J:J,COT!$A:$A,YEAR(daily!$A670),COT!$B:$B,WEEKNUM(daily!$A670))</f>
        <v>318421</v>
      </c>
      <c r="T670">
        <f>SUMIFS(COT!K:K,COT!$A:$A,YEAR(daily!$A670),COT!$B:$B,WEEKNUM(daily!$A670))</f>
        <v>52592</v>
      </c>
      <c r="U670">
        <f>SUMIFS(COT!L:L,COT!$A:$A,YEAR(daily!$A670),COT!$B:$B,WEEKNUM(daily!$A670))</f>
        <v>47747</v>
      </c>
      <c r="V670">
        <f>SUMIFS(COT!M:M,COT!$A:$A,YEAR(daily!$A670),COT!$B:$B,WEEKNUM(daily!$A670))</f>
        <v>28</v>
      </c>
      <c r="W670">
        <f>SUMIFS(COT!N:N,COT!$A:$A,YEAR(daily!$A670),COT!$B:$B,WEEKNUM(daily!$A670))</f>
        <v>55</v>
      </c>
      <c r="X670">
        <f>SUMIFS(COT!O:O,COT!$A:$A,YEAR(daily!$A670),COT!$B:$B,WEEKNUM(daily!$A670))</f>
        <v>46</v>
      </c>
      <c r="Y670">
        <f>SUMIFS(COT!P:P,COT!$A:$A,YEAR(daily!$A670),COT!$B:$B,WEEKNUM(daily!$A670))</f>
        <v>69</v>
      </c>
      <c r="Z670">
        <f>SUMIFS(COT!Q:Q,COT!$A:$A,YEAR(daily!$A670),COT!$B:$B,WEEKNUM(daily!$A670))</f>
        <v>75</v>
      </c>
      <c r="AA670">
        <f>SUMIFS(Saudi!B:B,Saudi!$A:$A,YEAR(daily!$A670))</f>
        <v>213</v>
      </c>
      <c r="AB670">
        <f>SUMIFS(Saudi!C:C,Saudi!$A:$A,YEAR(daily!$A670))</f>
        <v>255</v>
      </c>
      <c r="AC670">
        <f>SUMIFS(Saudi!F:F,Saudi!$A:$A,YEAR(daily!$A670))</f>
        <v>3215357</v>
      </c>
      <c r="AD670">
        <f>SUMIFS(Saudi!G:G,Saudi!$A:$A,YEAR(daily!$A670))</f>
        <v>26.07833760207501</v>
      </c>
      <c r="AE670">
        <f>SUMIFS(Saudi!H:H,Saudi!$A:$A,YEAR(daily!$A670))</f>
        <v>83851165.357195094</v>
      </c>
      <c r="AF670" s="5">
        <f t="shared" si="40"/>
        <v>11</v>
      </c>
      <c r="AG670" s="5">
        <f t="shared" si="41"/>
        <v>2002</v>
      </c>
    </row>
    <row r="671" spans="1:33">
      <c r="A671" s="3">
        <v>37564</v>
      </c>
      <c r="B671" s="1">
        <v>131592</v>
      </c>
      <c r="C671" s="1">
        <v>24645</v>
      </c>
      <c r="D671" s="1">
        <v>24682</v>
      </c>
      <c r="E671" s="1">
        <v>26.95</v>
      </c>
      <c r="F671" s="1">
        <v>26.07</v>
      </c>
      <c r="G671" s="1">
        <v>25.75</v>
      </c>
      <c r="H671" s="2">
        <v>48.4</v>
      </c>
      <c r="I671" s="2">
        <v>25.8</v>
      </c>
      <c r="J671" s="2">
        <v>77.5</v>
      </c>
      <c r="K671" s="2">
        <v>78.3</v>
      </c>
      <c r="L671">
        <f>SUMIFS(US!B:B,US!$D:$D,YEAR(daily!$A671),US!$E:$E,MONTH(daily!$A671))</f>
        <v>8948</v>
      </c>
      <c r="M671">
        <f>SUMIFS(US!C:C,US!$D:$D,YEAR(daily!$A671),US!$E:$E,MONTH(daily!$A671))</f>
        <v>19991</v>
      </c>
      <c r="N671">
        <f>SUMIFS(COT!E:E,COT!$A:$A,YEAR(daily!$A671),COT!$B:$B,WEEKNUM(daily!$A671))</f>
        <v>486357</v>
      </c>
      <c r="O671">
        <f>SUMIFS(COT!F:F,COT!$A:$A,YEAR(daily!$A671),COT!$B:$B,WEEKNUM(daily!$A671))</f>
        <v>39572</v>
      </c>
      <c r="P671">
        <f>SUMIFS(COT!G:G,COT!$A:$A,YEAR(daily!$A671),COT!$B:$B,WEEKNUM(daily!$A671))</f>
        <v>58226</v>
      </c>
      <c r="Q671">
        <f>SUMIFS(COT!H:H,COT!$A:$A,YEAR(daily!$A671),COT!$B:$B,WEEKNUM(daily!$A671))</f>
        <v>55719</v>
      </c>
      <c r="R671">
        <f>SUMIFS(COT!I:I,COT!$A:$A,YEAR(daily!$A671),COT!$B:$B,WEEKNUM(daily!$A671))</f>
        <v>336529</v>
      </c>
      <c r="S671">
        <f>SUMIFS(COT!J:J,COT!$A:$A,YEAR(daily!$A671),COT!$B:$B,WEEKNUM(daily!$A671))</f>
        <v>317203</v>
      </c>
      <c r="T671">
        <f>SUMIFS(COT!K:K,COT!$A:$A,YEAR(daily!$A671),COT!$B:$B,WEEKNUM(daily!$A671))</f>
        <v>54537</v>
      </c>
      <c r="U671">
        <f>SUMIFS(COT!L:L,COT!$A:$A,YEAR(daily!$A671),COT!$B:$B,WEEKNUM(daily!$A671))</f>
        <v>55209</v>
      </c>
      <c r="V671">
        <f>SUMIFS(COT!M:M,COT!$A:$A,YEAR(daily!$A671),COT!$B:$B,WEEKNUM(daily!$A671))</f>
        <v>33</v>
      </c>
      <c r="W671">
        <f>SUMIFS(COT!N:N,COT!$A:$A,YEAR(daily!$A671),COT!$B:$B,WEEKNUM(daily!$A671))</f>
        <v>52</v>
      </c>
      <c r="X671">
        <f>SUMIFS(COT!O:O,COT!$A:$A,YEAR(daily!$A671),COT!$B:$B,WEEKNUM(daily!$A671))</f>
        <v>45</v>
      </c>
      <c r="Y671">
        <f>SUMIFS(COT!P:P,COT!$A:$A,YEAR(daily!$A671),COT!$B:$B,WEEKNUM(daily!$A671))</f>
        <v>71</v>
      </c>
      <c r="Z671">
        <f>SUMIFS(COT!Q:Q,COT!$A:$A,YEAR(daily!$A671),COT!$B:$B,WEEKNUM(daily!$A671))</f>
        <v>69</v>
      </c>
      <c r="AA671">
        <f>SUMIFS(Saudi!B:B,Saudi!$A:$A,YEAR(daily!$A671))</f>
        <v>213</v>
      </c>
      <c r="AB671">
        <f>SUMIFS(Saudi!C:C,Saudi!$A:$A,YEAR(daily!$A671))</f>
        <v>255</v>
      </c>
      <c r="AC671">
        <f>SUMIFS(Saudi!F:F,Saudi!$A:$A,YEAR(daily!$A671))</f>
        <v>3215357</v>
      </c>
      <c r="AD671">
        <f>SUMIFS(Saudi!G:G,Saudi!$A:$A,YEAR(daily!$A671))</f>
        <v>26.07833760207501</v>
      </c>
      <c r="AE671">
        <f>SUMIFS(Saudi!H:H,Saudi!$A:$A,YEAR(daily!$A671))</f>
        <v>83851165.357195094</v>
      </c>
      <c r="AF671" s="5">
        <f t="shared" si="40"/>
        <v>11</v>
      </c>
      <c r="AG671" s="5">
        <f t="shared" si="41"/>
        <v>2002</v>
      </c>
    </row>
    <row r="672" spans="1:33">
      <c r="A672" s="3">
        <v>37565</v>
      </c>
      <c r="B672" s="1">
        <v>129850</v>
      </c>
      <c r="C672" s="1">
        <v>26779</v>
      </c>
      <c r="D672" s="1">
        <v>25756</v>
      </c>
      <c r="E672" s="1">
        <v>26.14</v>
      </c>
      <c r="F672" s="1">
        <v>25.33</v>
      </c>
      <c r="G672" s="1">
        <v>25.11</v>
      </c>
      <c r="H672" s="2">
        <v>48.4</v>
      </c>
      <c r="I672" s="2">
        <v>25.8</v>
      </c>
      <c r="J672" s="2">
        <v>77.5</v>
      </c>
      <c r="K672" s="2">
        <v>78.3</v>
      </c>
      <c r="L672">
        <f>SUMIFS(US!B:B,US!$D:$D,YEAR(daily!$A672),US!$E:$E,MONTH(daily!$A672))</f>
        <v>8948</v>
      </c>
      <c r="M672">
        <f>SUMIFS(US!C:C,US!$D:$D,YEAR(daily!$A672),US!$E:$E,MONTH(daily!$A672))</f>
        <v>19991</v>
      </c>
      <c r="N672">
        <f>SUMIFS(COT!E:E,COT!$A:$A,YEAR(daily!$A672),COT!$B:$B,WEEKNUM(daily!$A672))</f>
        <v>486357</v>
      </c>
      <c r="O672">
        <f>SUMIFS(COT!F:F,COT!$A:$A,YEAR(daily!$A672),COT!$B:$B,WEEKNUM(daily!$A672))</f>
        <v>39572</v>
      </c>
      <c r="P672">
        <f>SUMIFS(COT!G:G,COT!$A:$A,YEAR(daily!$A672),COT!$B:$B,WEEKNUM(daily!$A672))</f>
        <v>58226</v>
      </c>
      <c r="Q672">
        <f>SUMIFS(COT!H:H,COT!$A:$A,YEAR(daily!$A672),COT!$B:$B,WEEKNUM(daily!$A672))</f>
        <v>55719</v>
      </c>
      <c r="R672">
        <f>SUMIFS(COT!I:I,COT!$A:$A,YEAR(daily!$A672),COT!$B:$B,WEEKNUM(daily!$A672))</f>
        <v>336529</v>
      </c>
      <c r="S672">
        <f>SUMIFS(COT!J:J,COT!$A:$A,YEAR(daily!$A672),COT!$B:$B,WEEKNUM(daily!$A672))</f>
        <v>317203</v>
      </c>
      <c r="T672">
        <f>SUMIFS(COT!K:K,COT!$A:$A,YEAR(daily!$A672),COT!$B:$B,WEEKNUM(daily!$A672))</f>
        <v>54537</v>
      </c>
      <c r="U672">
        <f>SUMIFS(COT!L:L,COT!$A:$A,YEAR(daily!$A672),COT!$B:$B,WEEKNUM(daily!$A672))</f>
        <v>55209</v>
      </c>
      <c r="V672">
        <f>SUMIFS(COT!M:M,COT!$A:$A,YEAR(daily!$A672),COT!$B:$B,WEEKNUM(daily!$A672))</f>
        <v>33</v>
      </c>
      <c r="W672">
        <f>SUMIFS(COT!N:N,COT!$A:$A,YEAR(daily!$A672),COT!$B:$B,WEEKNUM(daily!$A672))</f>
        <v>52</v>
      </c>
      <c r="X672">
        <f>SUMIFS(COT!O:O,COT!$A:$A,YEAR(daily!$A672),COT!$B:$B,WEEKNUM(daily!$A672))</f>
        <v>45</v>
      </c>
      <c r="Y672">
        <f>SUMIFS(COT!P:P,COT!$A:$A,YEAR(daily!$A672),COT!$B:$B,WEEKNUM(daily!$A672))</f>
        <v>71</v>
      </c>
      <c r="Z672">
        <f>SUMIFS(COT!Q:Q,COT!$A:$A,YEAR(daily!$A672),COT!$B:$B,WEEKNUM(daily!$A672))</f>
        <v>69</v>
      </c>
      <c r="AA672">
        <f>SUMIFS(Saudi!B:B,Saudi!$A:$A,YEAR(daily!$A672))</f>
        <v>213</v>
      </c>
      <c r="AB672">
        <f>SUMIFS(Saudi!C:C,Saudi!$A:$A,YEAR(daily!$A672))</f>
        <v>255</v>
      </c>
      <c r="AC672">
        <f>SUMIFS(Saudi!F:F,Saudi!$A:$A,YEAR(daily!$A672))</f>
        <v>3215357</v>
      </c>
      <c r="AD672">
        <f>SUMIFS(Saudi!G:G,Saudi!$A:$A,YEAR(daily!$A672))</f>
        <v>26.07833760207501</v>
      </c>
      <c r="AE672">
        <f>SUMIFS(Saudi!H:H,Saudi!$A:$A,YEAR(daily!$A672))</f>
        <v>83851165.357195094</v>
      </c>
      <c r="AF672" s="5">
        <f t="shared" si="40"/>
        <v>11</v>
      </c>
      <c r="AG672" s="5">
        <f t="shared" si="41"/>
        <v>2002</v>
      </c>
    </row>
    <row r="673" spans="1:33">
      <c r="A673" s="3">
        <v>37566</v>
      </c>
      <c r="B673" s="1">
        <v>133971</v>
      </c>
      <c r="C673" s="1">
        <v>28045</v>
      </c>
      <c r="D673" s="1">
        <v>23499</v>
      </c>
      <c r="E673" s="1">
        <v>25.77</v>
      </c>
      <c r="F673" s="1">
        <v>25</v>
      </c>
      <c r="G673" s="1">
        <v>24.82</v>
      </c>
      <c r="H673" s="2">
        <v>48.4</v>
      </c>
      <c r="I673" s="2">
        <v>25.8</v>
      </c>
      <c r="J673" s="2">
        <v>77.5</v>
      </c>
      <c r="K673" s="2">
        <v>78.3</v>
      </c>
      <c r="L673">
        <f>SUMIFS(US!B:B,US!$D:$D,YEAR(daily!$A673),US!$E:$E,MONTH(daily!$A673))</f>
        <v>8948</v>
      </c>
      <c r="M673">
        <f>SUMIFS(US!C:C,US!$D:$D,YEAR(daily!$A673),US!$E:$E,MONTH(daily!$A673))</f>
        <v>19991</v>
      </c>
      <c r="N673">
        <f>SUMIFS(COT!E:E,COT!$A:$A,YEAR(daily!$A673),COT!$B:$B,WEEKNUM(daily!$A673))</f>
        <v>486357</v>
      </c>
      <c r="O673">
        <f>SUMIFS(COT!F:F,COT!$A:$A,YEAR(daily!$A673),COT!$B:$B,WEEKNUM(daily!$A673))</f>
        <v>39572</v>
      </c>
      <c r="P673">
        <f>SUMIFS(COT!G:G,COT!$A:$A,YEAR(daily!$A673),COT!$B:$B,WEEKNUM(daily!$A673))</f>
        <v>58226</v>
      </c>
      <c r="Q673">
        <f>SUMIFS(COT!H:H,COT!$A:$A,YEAR(daily!$A673),COT!$B:$B,WEEKNUM(daily!$A673))</f>
        <v>55719</v>
      </c>
      <c r="R673">
        <f>SUMIFS(COT!I:I,COT!$A:$A,YEAR(daily!$A673),COT!$B:$B,WEEKNUM(daily!$A673))</f>
        <v>336529</v>
      </c>
      <c r="S673">
        <f>SUMIFS(COT!J:J,COT!$A:$A,YEAR(daily!$A673),COT!$B:$B,WEEKNUM(daily!$A673))</f>
        <v>317203</v>
      </c>
      <c r="T673">
        <f>SUMIFS(COT!K:K,COT!$A:$A,YEAR(daily!$A673),COT!$B:$B,WEEKNUM(daily!$A673))</f>
        <v>54537</v>
      </c>
      <c r="U673">
        <f>SUMIFS(COT!L:L,COT!$A:$A,YEAR(daily!$A673),COT!$B:$B,WEEKNUM(daily!$A673))</f>
        <v>55209</v>
      </c>
      <c r="V673">
        <f>SUMIFS(COT!M:M,COT!$A:$A,YEAR(daily!$A673),COT!$B:$B,WEEKNUM(daily!$A673))</f>
        <v>33</v>
      </c>
      <c r="W673">
        <f>SUMIFS(COT!N:N,COT!$A:$A,YEAR(daily!$A673),COT!$B:$B,WEEKNUM(daily!$A673))</f>
        <v>52</v>
      </c>
      <c r="X673">
        <f>SUMIFS(COT!O:O,COT!$A:$A,YEAR(daily!$A673),COT!$B:$B,WEEKNUM(daily!$A673))</f>
        <v>45</v>
      </c>
      <c r="Y673">
        <f>SUMIFS(COT!P:P,COT!$A:$A,YEAR(daily!$A673),COT!$B:$B,WEEKNUM(daily!$A673))</f>
        <v>71</v>
      </c>
      <c r="Z673">
        <f>SUMIFS(COT!Q:Q,COT!$A:$A,YEAR(daily!$A673),COT!$B:$B,WEEKNUM(daily!$A673))</f>
        <v>69</v>
      </c>
      <c r="AA673">
        <f>SUMIFS(Saudi!B:B,Saudi!$A:$A,YEAR(daily!$A673))</f>
        <v>213</v>
      </c>
      <c r="AB673">
        <f>SUMIFS(Saudi!C:C,Saudi!$A:$A,YEAR(daily!$A673))</f>
        <v>255</v>
      </c>
      <c r="AC673">
        <f>SUMIFS(Saudi!F:F,Saudi!$A:$A,YEAR(daily!$A673))</f>
        <v>3215357</v>
      </c>
      <c r="AD673">
        <f>SUMIFS(Saudi!G:G,Saudi!$A:$A,YEAR(daily!$A673))</f>
        <v>26.07833760207501</v>
      </c>
      <c r="AE673">
        <f>SUMIFS(Saudi!H:H,Saudi!$A:$A,YEAR(daily!$A673))</f>
        <v>83851165.357195094</v>
      </c>
      <c r="AF673" s="5">
        <f t="shared" si="40"/>
        <v>11</v>
      </c>
      <c r="AG673" s="5">
        <f t="shared" si="41"/>
        <v>2002</v>
      </c>
    </row>
    <row r="674" spans="1:33">
      <c r="A674" s="3">
        <v>37567</v>
      </c>
      <c r="B674" s="1">
        <v>133210</v>
      </c>
      <c r="C674" s="1">
        <v>28491</v>
      </c>
      <c r="D674" s="1">
        <v>23350</v>
      </c>
      <c r="E674" s="1">
        <v>25.38</v>
      </c>
      <c r="F674" s="1">
        <v>24.63</v>
      </c>
      <c r="G674" s="1">
        <v>24.46</v>
      </c>
      <c r="H674" s="2">
        <v>48.4</v>
      </c>
      <c r="I674" s="2">
        <v>25.8</v>
      </c>
      <c r="J674" s="2">
        <v>77.5</v>
      </c>
      <c r="K674" s="2">
        <v>78.3</v>
      </c>
      <c r="L674">
        <f>SUMIFS(US!B:B,US!$D:$D,YEAR(daily!$A674),US!$E:$E,MONTH(daily!$A674))</f>
        <v>8948</v>
      </c>
      <c r="M674">
        <f>SUMIFS(US!C:C,US!$D:$D,YEAR(daily!$A674),US!$E:$E,MONTH(daily!$A674))</f>
        <v>19991</v>
      </c>
      <c r="N674">
        <f>SUMIFS(COT!E:E,COT!$A:$A,YEAR(daily!$A674),COT!$B:$B,WEEKNUM(daily!$A674))</f>
        <v>486357</v>
      </c>
      <c r="O674">
        <f>SUMIFS(COT!F:F,COT!$A:$A,YEAR(daily!$A674),COT!$B:$B,WEEKNUM(daily!$A674))</f>
        <v>39572</v>
      </c>
      <c r="P674">
        <f>SUMIFS(COT!G:G,COT!$A:$A,YEAR(daily!$A674),COT!$B:$B,WEEKNUM(daily!$A674))</f>
        <v>58226</v>
      </c>
      <c r="Q674">
        <f>SUMIFS(COT!H:H,COT!$A:$A,YEAR(daily!$A674),COT!$B:$B,WEEKNUM(daily!$A674))</f>
        <v>55719</v>
      </c>
      <c r="R674">
        <f>SUMIFS(COT!I:I,COT!$A:$A,YEAR(daily!$A674),COT!$B:$B,WEEKNUM(daily!$A674))</f>
        <v>336529</v>
      </c>
      <c r="S674">
        <f>SUMIFS(COT!J:J,COT!$A:$A,YEAR(daily!$A674),COT!$B:$B,WEEKNUM(daily!$A674))</f>
        <v>317203</v>
      </c>
      <c r="T674">
        <f>SUMIFS(COT!K:K,COT!$A:$A,YEAR(daily!$A674),COT!$B:$B,WEEKNUM(daily!$A674))</f>
        <v>54537</v>
      </c>
      <c r="U674">
        <f>SUMIFS(COT!L:L,COT!$A:$A,YEAR(daily!$A674),COT!$B:$B,WEEKNUM(daily!$A674))</f>
        <v>55209</v>
      </c>
      <c r="V674">
        <f>SUMIFS(COT!M:M,COT!$A:$A,YEAR(daily!$A674),COT!$B:$B,WEEKNUM(daily!$A674))</f>
        <v>33</v>
      </c>
      <c r="W674">
        <f>SUMIFS(COT!N:N,COT!$A:$A,YEAR(daily!$A674),COT!$B:$B,WEEKNUM(daily!$A674))</f>
        <v>52</v>
      </c>
      <c r="X674">
        <f>SUMIFS(COT!O:O,COT!$A:$A,YEAR(daily!$A674),COT!$B:$B,WEEKNUM(daily!$A674))</f>
        <v>45</v>
      </c>
      <c r="Y674">
        <f>SUMIFS(COT!P:P,COT!$A:$A,YEAR(daily!$A674),COT!$B:$B,WEEKNUM(daily!$A674))</f>
        <v>71</v>
      </c>
      <c r="Z674">
        <f>SUMIFS(COT!Q:Q,COT!$A:$A,YEAR(daily!$A674),COT!$B:$B,WEEKNUM(daily!$A674))</f>
        <v>69</v>
      </c>
      <c r="AA674">
        <f>SUMIFS(Saudi!B:B,Saudi!$A:$A,YEAR(daily!$A674))</f>
        <v>213</v>
      </c>
      <c r="AB674">
        <f>SUMIFS(Saudi!C:C,Saudi!$A:$A,YEAR(daily!$A674))</f>
        <v>255</v>
      </c>
      <c r="AC674">
        <f>SUMIFS(Saudi!F:F,Saudi!$A:$A,YEAR(daily!$A674))</f>
        <v>3215357</v>
      </c>
      <c r="AD674">
        <f>SUMIFS(Saudi!G:G,Saudi!$A:$A,YEAR(daily!$A674))</f>
        <v>26.07833760207501</v>
      </c>
      <c r="AE674">
        <f>SUMIFS(Saudi!H:H,Saudi!$A:$A,YEAR(daily!$A674))</f>
        <v>83851165.357195094</v>
      </c>
      <c r="AF674" s="5">
        <f t="shared" si="40"/>
        <v>11</v>
      </c>
      <c r="AG674" s="5">
        <f t="shared" si="41"/>
        <v>2002</v>
      </c>
    </row>
    <row r="675" spans="1:33">
      <c r="A675" s="3">
        <v>37568</v>
      </c>
      <c r="B675" s="1">
        <v>126593</v>
      </c>
      <c r="C675" s="1">
        <v>28627</v>
      </c>
      <c r="D675" s="1">
        <v>24209</v>
      </c>
      <c r="E675" s="1">
        <v>25.78</v>
      </c>
      <c r="F675" s="1">
        <v>24.77</v>
      </c>
      <c r="G675" s="1">
        <v>24.56</v>
      </c>
      <c r="H675" s="2">
        <v>48.4</v>
      </c>
      <c r="I675" s="2">
        <v>25.8</v>
      </c>
      <c r="J675" s="2">
        <v>77.5</v>
      </c>
      <c r="K675" s="2">
        <v>78.3</v>
      </c>
      <c r="L675">
        <f>SUMIFS(US!B:B,US!$D:$D,YEAR(daily!$A675),US!$E:$E,MONTH(daily!$A675))</f>
        <v>8948</v>
      </c>
      <c r="M675">
        <f>SUMIFS(US!C:C,US!$D:$D,YEAR(daily!$A675),US!$E:$E,MONTH(daily!$A675))</f>
        <v>19991</v>
      </c>
      <c r="N675">
        <f>SUMIFS(COT!E:E,COT!$A:$A,YEAR(daily!$A675),COT!$B:$B,WEEKNUM(daily!$A675))</f>
        <v>486357</v>
      </c>
      <c r="O675">
        <f>SUMIFS(COT!F:F,COT!$A:$A,YEAR(daily!$A675),COT!$B:$B,WEEKNUM(daily!$A675))</f>
        <v>39572</v>
      </c>
      <c r="P675">
        <f>SUMIFS(COT!G:G,COT!$A:$A,YEAR(daily!$A675),COT!$B:$B,WEEKNUM(daily!$A675))</f>
        <v>58226</v>
      </c>
      <c r="Q675">
        <f>SUMIFS(COT!H:H,COT!$A:$A,YEAR(daily!$A675),COT!$B:$B,WEEKNUM(daily!$A675))</f>
        <v>55719</v>
      </c>
      <c r="R675">
        <f>SUMIFS(COT!I:I,COT!$A:$A,YEAR(daily!$A675),COT!$B:$B,WEEKNUM(daily!$A675))</f>
        <v>336529</v>
      </c>
      <c r="S675">
        <f>SUMIFS(COT!J:J,COT!$A:$A,YEAR(daily!$A675),COT!$B:$B,WEEKNUM(daily!$A675))</f>
        <v>317203</v>
      </c>
      <c r="T675">
        <f>SUMIFS(COT!K:K,COT!$A:$A,YEAR(daily!$A675),COT!$B:$B,WEEKNUM(daily!$A675))</f>
        <v>54537</v>
      </c>
      <c r="U675">
        <f>SUMIFS(COT!L:L,COT!$A:$A,YEAR(daily!$A675),COT!$B:$B,WEEKNUM(daily!$A675))</f>
        <v>55209</v>
      </c>
      <c r="V675">
        <f>SUMIFS(COT!M:M,COT!$A:$A,YEAR(daily!$A675),COT!$B:$B,WEEKNUM(daily!$A675))</f>
        <v>33</v>
      </c>
      <c r="W675">
        <f>SUMIFS(COT!N:N,COT!$A:$A,YEAR(daily!$A675),COT!$B:$B,WEEKNUM(daily!$A675))</f>
        <v>52</v>
      </c>
      <c r="X675">
        <f>SUMIFS(COT!O:O,COT!$A:$A,YEAR(daily!$A675),COT!$B:$B,WEEKNUM(daily!$A675))</f>
        <v>45</v>
      </c>
      <c r="Y675">
        <f>SUMIFS(COT!P:P,COT!$A:$A,YEAR(daily!$A675),COT!$B:$B,WEEKNUM(daily!$A675))</f>
        <v>71</v>
      </c>
      <c r="Z675">
        <f>SUMIFS(COT!Q:Q,COT!$A:$A,YEAR(daily!$A675),COT!$B:$B,WEEKNUM(daily!$A675))</f>
        <v>69</v>
      </c>
      <c r="AA675">
        <f>SUMIFS(Saudi!B:B,Saudi!$A:$A,YEAR(daily!$A675))</f>
        <v>213</v>
      </c>
      <c r="AB675">
        <f>SUMIFS(Saudi!C:C,Saudi!$A:$A,YEAR(daily!$A675))</f>
        <v>255</v>
      </c>
      <c r="AC675">
        <f>SUMIFS(Saudi!F:F,Saudi!$A:$A,YEAR(daily!$A675))</f>
        <v>3215357</v>
      </c>
      <c r="AD675">
        <f>SUMIFS(Saudi!G:G,Saudi!$A:$A,YEAR(daily!$A675))</f>
        <v>26.07833760207501</v>
      </c>
      <c r="AE675">
        <f>SUMIFS(Saudi!H:H,Saudi!$A:$A,YEAR(daily!$A675))</f>
        <v>83851165.357195094</v>
      </c>
      <c r="AF675" s="5">
        <f t="shared" si="40"/>
        <v>11</v>
      </c>
      <c r="AG675" s="5">
        <f t="shared" si="41"/>
        <v>2002</v>
      </c>
    </row>
    <row r="676" spans="1:33">
      <c r="A676" s="3">
        <v>37571</v>
      </c>
      <c r="B676" s="1">
        <v>116896</v>
      </c>
      <c r="C676" s="1">
        <v>29414</v>
      </c>
      <c r="D676" s="1">
        <v>24858</v>
      </c>
      <c r="E676" s="1">
        <v>25.94</v>
      </c>
      <c r="F676" s="1">
        <v>24.96</v>
      </c>
      <c r="G676" s="1">
        <v>24.72</v>
      </c>
      <c r="H676" s="2">
        <v>48.4</v>
      </c>
      <c r="I676" s="2">
        <v>25.8</v>
      </c>
      <c r="J676" s="2">
        <v>77.5</v>
      </c>
      <c r="K676" s="2">
        <v>78.3</v>
      </c>
      <c r="L676">
        <f>SUMIFS(US!B:B,US!$D:$D,YEAR(daily!$A676),US!$E:$E,MONTH(daily!$A676))</f>
        <v>8948</v>
      </c>
      <c r="M676">
        <f>SUMIFS(US!C:C,US!$D:$D,YEAR(daily!$A676),US!$E:$E,MONTH(daily!$A676))</f>
        <v>19991</v>
      </c>
      <c r="N676">
        <f>SUMIFS(COT!E:E,COT!$A:$A,YEAR(daily!$A676),COT!$B:$B,WEEKNUM(daily!$A676))</f>
        <v>498811</v>
      </c>
      <c r="O676">
        <f>SUMIFS(COT!F:F,COT!$A:$A,YEAR(daily!$A676),COT!$B:$B,WEEKNUM(daily!$A676))</f>
        <v>42585</v>
      </c>
      <c r="P676">
        <f>SUMIFS(COT!G:G,COT!$A:$A,YEAR(daily!$A676),COT!$B:$B,WEEKNUM(daily!$A676))</f>
        <v>65127</v>
      </c>
      <c r="Q676">
        <f>SUMIFS(COT!H:H,COT!$A:$A,YEAR(daily!$A676),COT!$B:$B,WEEKNUM(daily!$A676))</f>
        <v>55923</v>
      </c>
      <c r="R676">
        <f>SUMIFS(COT!I:I,COT!$A:$A,YEAR(daily!$A676),COT!$B:$B,WEEKNUM(daily!$A676))</f>
        <v>347400</v>
      </c>
      <c r="S676">
        <f>SUMIFS(COT!J:J,COT!$A:$A,YEAR(daily!$A676),COT!$B:$B,WEEKNUM(daily!$A676))</f>
        <v>323059</v>
      </c>
      <c r="T676">
        <f>SUMIFS(COT!K:K,COT!$A:$A,YEAR(daily!$A676),COT!$B:$B,WEEKNUM(daily!$A676))</f>
        <v>52903</v>
      </c>
      <c r="U676">
        <f>SUMIFS(COT!L:L,COT!$A:$A,YEAR(daily!$A676),COT!$B:$B,WEEKNUM(daily!$A676))</f>
        <v>54702</v>
      </c>
      <c r="V676">
        <f>SUMIFS(COT!M:M,COT!$A:$A,YEAR(daily!$A676),COT!$B:$B,WEEKNUM(daily!$A676))</f>
        <v>31</v>
      </c>
      <c r="W676">
        <f>SUMIFS(COT!N:N,COT!$A:$A,YEAR(daily!$A676),COT!$B:$B,WEEKNUM(daily!$A676))</f>
        <v>55</v>
      </c>
      <c r="X676">
        <f>SUMIFS(COT!O:O,COT!$A:$A,YEAR(daily!$A676),COT!$B:$B,WEEKNUM(daily!$A676))</f>
        <v>46</v>
      </c>
      <c r="Y676">
        <f>SUMIFS(COT!P:P,COT!$A:$A,YEAR(daily!$A676),COT!$B:$B,WEEKNUM(daily!$A676))</f>
        <v>76</v>
      </c>
      <c r="Z676">
        <f>SUMIFS(COT!Q:Q,COT!$A:$A,YEAR(daily!$A676),COT!$B:$B,WEEKNUM(daily!$A676))</f>
        <v>73</v>
      </c>
      <c r="AA676">
        <f>SUMIFS(Saudi!B:B,Saudi!$A:$A,YEAR(daily!$A676))</f>
        <v>213</v>
      </c>
      <c r="AB676">
        <f>SUMIFS(Saudi!C:C,Saudi!$A:$A,YEAR(daily!$A676))</f>
        <v>255</v>
      </c>
      <c r="AC676">
        <f>SUMIFS(Saudi!F:F,Saudi!$A:$A,YEAR(daily!$A676))</f>
        <v>3215357</v>
      </c>
      <c r="AD676">
        <f>SUMIFS(Saudi!G:G,Saudi!$A:$A,YEAR(daily!$A676))</f>
        <v>26.07833760207501</v>
      </c>
      <c r="AE676">
        <f>SUMIFS(Saudi!H:H,Saudi!$A:$A,YEAR(daily!$A676))</f>
        <v>83851165.357195094</v>
      </c>
      <c r="AF676" s="5">
        <f t="shared" si="40"/>
        <v>11</v>
      </c>
      <c r="AG676" s="5">
        <f t="shared" si="41"/>
        <v>2002</v>
      </c>
    </row>
    <row r="677" spans="1:33">
      <c r="A677" s="3">
        <v>37572</v>
      </c>
      <c r="B677" s="1">
        <v>105345</v>
      </c>
      <c r="C677" s="1">
        <v>31483</v>
      </c>
      <c r="D677" s="1">
        <v>25098</v>
      </c>
      <c r="E677" s="1">
        <v>25.9</v>
      </c>
      <c r="F677" s="1">
        <v>24.94</v>
      </c>
      <c r="G677" s="1">
        <v>24.7</v>
      </c>
      <c r="H677" s="2">
        <v>48.4</v>
      </c>
      <c r="I677" s="2">
        <v>25.8</v>
      </c>
      <c r="J677" s="2">
        <v>77.5</v>
      </c>
      <c r="K677" s="2">
        <v>78.3</v>
      </c>
      <c r="L677">
        <f>SUMIFS(US!B:B,US!$D:$D,YEAR(daily!$A677),US!$E:$E,MONTH(daily!$A677))</f>
        <v>8948</v>
      </c>
      <c r="M677">
        <f>SUMIFS(US!C:C,US!$D:$D,YEAR(daily!$A677),US!$E:$E,MONTH(daily!$A677))</f>
        <v>19991</v>
      </c>
      <c r="N677">
        <f>SUMIFS(COT!E:E,COT!$A:$A,YEAR(daily!$A677),COT!$B:$B,WEEKNUM(daily!$A677))</f>
        <v>498811</v>
      </c>
      <c r="O677">
        <f>SUMIFS(COT!F:F,COT!$A:$A,YEAR(daily!$A677),COT!$B:$B,WEEKNUM(daily!$A677))</f>
        <v>42585</v>
      </c>
      <c r="P677">
        <f>SUMIFS(COT!G:G,COT!$A:$A,YEAR(daily!$A677),COT!$B:$B,WEEKNUM(daily!$A677))</f>
        <v>65127</v>
      </c>
      <c r="Q677">
        <f>SUMIFS(COT!H:H,COT!$A:$A,YEAR(daily!$A677),COT!$B:$B,WEEKNUM(daily!$A677))</f>
        <v>55923</v>
      </c>
      <c r="R677">
        <f>SUMIFS(COT!I:I,COT!$A:$A,YEAR(daily!$A677),COT!$B:$B,WEEKNUM(daily!$A677))</f>
        <v>347400</v>
      </c>
      <c r="S677">
        <f>SUMIFS(COT!J:J,COT!$A:$A,YEAR(daily!$A677),COT!$B:$B,WEEKNUM(daily!$A677))</f>
        <v>323059</v>
      </c>
      <c r="T677">
        <f>SUMIFS(COT!K:K,COT!$A:$A,YEAR(daily!$A677),COT!$B:$B,WEEKNUM(daily!$A677))</f>
        <v>52903</v>
      </c>
      <c r="U677">
        <f>SUMIFS(COT!L:L,COT!$A:$A,YEAR(daily!$A677),COT!$B:$B,WEEKNUM(daily!$A677))</f>
        <v>54702</v>
      </c>
      <c r="V677">
        <f>SUMIFS(COT!M:M,COT!$A:$A,YEAR(daily!$A677),COT!$B:$B,WEEKNUM(daily!$A677))</f>
        <v>31</v>
      </c>
      <c r="W677">
        <f>SUMIFS(COT!N:N,COT!$A:$A,YEAR(daily!$A677),COT!$B:$B,WEEKNUM(daily!$A677))</f>
        <v>55</v>
      </c>
      <c r="X677">
        <f>SUMIFS(COT!O:O,COT!$A:$A,YEAR(daily!$A677),COT!$B:$B,WEEKNUM(daily!$A677))</f>
        <v>46</v>
      </c>
      <c r="Y677">
        <f>SUMIFS(COT!P:P,COT!$A:$A,YEAR(daily!$A677),COT!$B:$B,WEEKNUM(daily!$A677))</f>
        <v>76</v>
      </c>
      <c r="Z677">
        <f>SUMIFS(COT!Q:Q,COT!$A:$A,YEAR(daily!$A677),COT!$B:$B,WEEKNUM(daily!$A677))</f>
        <v>73</v>
      </c>
      <c r="AA677">
        <f>SUMIFS(Saudi!B:B,Saudi!$A:$A,YEAR(daily!$A677))</f>
        <v>213</v>
      </c>
      <c r="AB677">
        <f>SUMIFS(Saudi!C:C,Saudi!$A:$A,YEAR(daily!$A677))</f>
        <v>255</v>
      </c>
      <c r="AC677">
        <f>SUMIFS(Saudi!F:F,Saudi!$A:$A,YEAR(daily!$A677))</f>
        <v>3215357</v>
      </c>
      <c r="AD677">
        <f>SUMIFS(Saudi!G:G,Saudi!$A:$A,YEAR(daily!$A677))</f>
        <v>26.07833760207501</v>
      </c>
      <c r="AE677">
        <f>SUMIFS(Saudi!H:H,Saudi!$A:$A,YEAR(daily!$A677))</f>
        <v>83851165.357195094</v>
      </c>
      <c r="AF677" s="5">
        <f t="shared" si="40"/>
        <v>11</v>
      </c>
      <c r="AG677" s="5">
        <f t="shared" si="41"/>
        <v>2002</v>
      </c>
    </row>
    <row r="678" spans="1:33">
      <c r="A678" s="3">
        <v>37573</v>
      </c>
      <c r="B678" s="1">
        <v>100453</v>
      </c>
      <c r="C678" s="1">
        <v>31392</v>
      </c>
      <c r="D678" s="1">
        <v>25119</v>
      </c>
      <c r="E678" s="1">
        <v>25.19</v>
      </c>
      <c r="F678" s="1">
        <v>24.21</v>
      </c>
      <c r="G678" s="1">
        <v>24.05</v>
      </c>
      <c r="H678" s="2">
        <v>48.4</v>
      </c>
      <c r="I678" s="2">
        <v>25.8</v>
      </c>
      <c r="J678" s="2">
        <v>77.5</v>
      </c>
      <c r="K678" s="2">
        <v>78.3</v>
      </c>
      <c r="L678">
        <f>SUMIFS(US!B:B,US!$D:$D,YEAR(daily!$A678),US!$E:$E,MONTH(daily!$A678))</f>
        <v>8948</v>
      </c>
      <c r="M678">
        <f>SUMIFS(US!C:C,US!$D:$D,YEAR(daily!$A678),US!$E:$E,MONTH(daily!$A678))</f>
        <v>19991</v>
      </c>
      <c r="N678">
        <f>SUMIFS(COT!E:E,COT!$A:$A,YEAR(daily!$A678),COT!$B:$B,WEEKNUM(daily!$A678))</f>
        <v>498811</v>
      </c>
      <c r="O678">
        <f>SUMIFS(COT!F:F,COT!$A:$A,YEAR(daily!$A678),COT!$B:$B,WEEKNUM(daily!$A678))</f>
        <v>42585</v>
      </c>
      <c r="P678">
        <f>SUMIFS(COT!G:G,COT!$A:$A,YEAR(daily!$A678),COT!$B:$B,WEEKNUM(daily!$A678))</f>
        <v>65127</v>
      </c>
      <c r="Q678">
        <f>SUMIFS(COT!H:H,COT!$A:$A,YEAR(daily!$A678),COT!$B:$B,WEEKNUM(daily!$A678))</f>
        <v>55923</v>
      </c>
      <c r="R678">
        <f>SUMIFS(COT!I:I,COT!$A:$A,YEAR(daily!$A678),COT!$B:$B,WEEKNUM(daily!$A678))</f>
        <v>347400</v>
      </c>
      <c r="S678">
        <f>SUMIFS(COT!J:J,COT!$A:$A,YEAR(daily!$A678),COT!$B:$B,WEEKNUM(daily!$A678))</f>
        <v>323059</v>
      </c>
      <c r="T678">
        <f>SUMIFS(COT!K:K,COT!$A:$A,YEAR(daily!$A678),COT!$B:$B,WEEKNUM(daily!$A678))</f>
        <v>52903</v>
      </c>
      <c r="U678">
        <f>SUMIFS(COT!L:L,COT!$A:$A,YEAR(daily!$A678),COT!$B:$B,WEEKNUM(daily!$A678))</f>
        <v>54702</v>
      </c>
      <c r="V678">
        <f>SUMIFS(COT!M:M,COT!$A:$A,YEAR(daily!$A678),COT!$B:$B,WEEKNUM(daily!$A678))</f>
        <v>31</v>
      </c>
      <c r="W678">
        <f>SUMIFS(COT!N:N,COT!$A:$A,YEAR(daily!$A678),COT!$B:$B,WEEKNUM(daily!$A678))</f>
        <v>55</v>
      </c>
      <c r="X678">
        <f>SUMIFS(COT!O:O,COT!$A:$A,YEAR(daily!$A678),COT!$B:$B,WEEKNUM(daily!$A678))</f>
        <v>46</v>
      </c>
      <c r="Y678">
        <f>SUMIFS(COT!P:P,COT!$A:$A,YEAR(daily!$A678),COT!$B:$B,WEEKNUM(daily!$A678))</f>
        <v>76</v>
      </c>
      <c r="Z678">
        <f>SUMIFS(COT!Q:Q,COT!$A:$A,YEAR(daily!$A678),COT!$B:$B,WEEKNUM(daily!$A678))</f>
        <v>73</v>
      </c>
      <c r="AA678">
        <f>SUMIFS(Saudi!B:B,Saudi!$A:$A,YEAR(daily!$A678))</f>
        <v>213</v>
      </c>
      <c r="AB678">
        <f>SUMIFS(Saudi!C:C,Saudi!$A:$A,YEAR(daily!$A678))</f>
        <v>255</v>
      </c>
      <c r="AC678">
        <f>SUMIFS(Saudi!F:F,Saudi!$A:$A,YEAR(daily!$A678))</f>
        <v>3215357</v>
      </c>
      <c r="AD678">
        <f>SUMIFS(Saudi!G:G,Saudi!$A:$A,YEAR(daily!$A678))</f>
        <v>26.07833760207501</v>
      </c>
      <c r="AE678">
        <f>SUMIFS(Saudi!H:H,Saudi!$A:$A,YEAR(daily!$A678))</f>
        <v>83851165.357195094</v>
      </c>
      <c r="AF678" s="5">
        <f t="shared" si="40"/>
        <v>11</v>
      </c>
      <c r="AG678" s="5">
        <f t="shared" si="41"/>
        <v>2002</v>
      </c>
    </row>
    <row r="679" spans="1:33">
      <c r="A679" s="3">
        <v>37574</v>
      </c>
      <c r="B679" s="1">
        <v>94665</v>
      </c>
      <c r="C679" s="1">
        <v>34229</v>
      </c>
      <c r="D679" s="1">
        <v>25715</v>
      </c>
      <c r="E679" s="1">
        <v>25.29</v>
      </c>
      <c r="F679" s="1">
        <v>24.26</v>
      </c>
      <c r="G679" s="1">
        <v>24.13</v>
      </c>
      <c r="H679" s="2">
        <v>48.4</v>
      </c>
      <c r="I679" s="2">
        <v>25.8</v>
      </c>
      <c r="J679" s="2">
        <v>77.5</v>
      </c>
      <c r="K679" s="2">
        <v>78.3</v>
      </c>
      <c r="L679">
        <f>SUMIFS(US!B:B,US!$D:$D,YEAR(daily!$A679),US!$E:$E,MONTH(daily!$A679))</f>
        <v>8948</v>
      </c>
      <c r="M679">
        <f>SUMIFS(US!C:C,US!$D:$D,YEAR(daily!$A679),US!$E:$E,MONTH(daily!$A679))</f>
        <v>19991</v>
      </c>
      <c r="N679">
        <f>SUMIFS(COT!E:E,COT!$A:$A,YEAR(daily!$A679),COT!$B:$B,WEEKNUM(daily!$A679))</f>
        <v>498811</v>
      </c>
      <c r="O679">
        <f>SUMIFS(COT!F:F,COT!$A:$A,YEAR(daily!$A679),COT!$B:$B,WEEKNUM(daily!$A679))</f>
        <v>42585</v>
      </c>
      <c r="P679">
        <f>SUMIFS(COT!G:G,COT!$A:$A,YEAR(daily!$A679),COT!$B:$B,WEEKNUM(daily!$A679))</f>
        <v>65127</v>
      </c>
      <c r="Q679">
        <f>SUMIFS(COT!H:H,COT!$A:$A,YEAR(daily!$A679),COT!$B:$B,WEEKNUM(daily!$A679))</f>
        <v>55923</v>
      </c>
      <c r="R679">
        <f>SUMIFS(COT!I:I,COT!$A:$A,YEAR(daily!$A679),COT!$B:$B,WEEKNUM(daily!$A679))</f>
        <v>347400</v>
      </c>
      <c r="S679">
        <f>SUMIFS(COT!J:J,COT!$A:$A,YEAR(daily!$A679),COT!$B:$B,WEEKNUM(daily!$A679))</f>
        <v>323059</v>
      </c>
      <c r="T679">
        <f>SUMIFS(COT!K:K,COT!$A:$A,YEAR(daily!$A679),COT!$B:$B,WEEKNUM(daily!$A679))</f>
        <v>52903</v>
      </c>
      <c r="U679">
        <f>SUMIFS(COT!L:L,COT!$A:$A,YEAR(daily!$A679),COT!$B:$B,WEEKNUM(daily!$A679))</f>
        <v>54702</v>
      </c>
      <c r="V679">
        <f>SUMIFS(COT!M:M,COT!$A:$A,YEAR(daily!$A679),COT!$B:$B,WEEKNUM(daily!$A679))</f>
        <v>31</v>
      </c>
      <c r="W679">
        <f>SUMIFS(COT!N:N,COT!$A:$A,YEAR(daily!$A679),COT!$B:$B,WEEKNUM(daily!$A679))</f>
        <v>55</v>
      </c>
      <c r="X679">
        <f>SUMIFS(COT!O:O,COT!$A:$A,YEAR(daily!$A679),COT!$B:$B,WEEKNUM(daily!$A679))</f>
        <v>46</v>
      </c>
      <c r="Y679">
        <f>SUMIFS(COT!P:P,COT!$A:$A,YEAR(daily!$A679),COT!$B:$B,WEEKNUM(daily!$A679))</f>
        <v>76</v>
      </c>
      <c r="Z679">
        <f>SUMIFS(COT!Q:Q,COT!$A:$A,YEAR(daily!$A679),COT!$B:$B,WEEKNUM(daily!$A679))</f>
        <v>73</v>
      </c>
      <c r="AA679">
        <f>SUMIFS(Saudi!B:B,Saudi!$A:$A,YEAR(daily!$A679))</f>
        <v>213</v>
      </c>
      <c r="AB679">
        <f>SUMIFS(Saudi!C:C,Saudi!$A:$A,YEAR(daily!$A679))</f>
        <v>255</v>
      </c>
      <c r="AC679">
        <f>SUMIFS(Saudi!F:F,Saudi!$A:$A,YEAR(daily!$A679))</f>
        <v>3215357</v>
      </c>
      <c r="AD679">
        <f>SUMIFS(Saudi!G:G,Saudi!$A:$A,YEAR(daily!$A679))</f>
        <v>26.07833760207501</v>
      </c>
      <c r="AE679">
        <f>SUMIFS(Saudi!H:H,Saudi!$A:$A,YEAR(daily!$A679))</f>
        <v>83851165.357195094</v>
      </c>
      <c r="AF679" s="5">
        <f t="shared" si="40"/>
        <v>11</v>
      </c>
      <c r="AG679" s="5">
        <f t="shared" si="41"/>
        <v>2002</v>
      </c>
    </row>
    <row r="680" spans="1:33">
      <c r="A680" s="3">
        <v>37575</v>
      </c>
      <c r="B680" s="1">
        <v>69490</v>
      </c>
      <c r="C680" s="1">
        <v>35954</v>
      </c>
      <c r="D680" s="1">
        <v>26644</v>
      </c>
      <c r="E680" s="1">
        <v>25.51</v>
      </c>
      <c r="F680" s="1">
        <v>24.5</v>
      </c>
      <c r="G680" s="1">
        <v>24.37</v>
      </c>
      <c r="H680" s="2">
        <v>48.4</v>
      </c>
      <c r="I680" s="2">
        <v>25.8</v>
      </c>
      <c r="J680" s="2">
        <v>77.5</v>
      </c>
      <c r="K680" s="2">
        <v>78.3</v>
      </c>
      <c r="L680">
        <f>SUMIFS(US!B:B,US!$D:$D,YEAR(daily!$A680),US!$E:$E,MONTH(daily!$A680))</f>
        <v>8948</v>
      </c>
      <c r="M680">
        <f>SUMIFS(US!C:C,US!$D:$D,YEAR(daily!$A680),US!$E:$E,MONTH(daily!$A680))</f>
        <v>19991</v>
      </c>
      <c r="N680">
        <f>SUMIFS(COT!E:E,COT!$A:$A,YEAR(daily!$A680),COT!$B:$B,WEEKNUM(daily!$A680))</f>
        <v>498811</v>
      </c>
      <c r="O680">
        <f>SUMIFS(COT!F:F,COT!$A:$A,YEAR(daily!$A680),COT!$B:$B,WEEKNUM(daily!$A680))</f>
        <v>42585</v>
      </c>
      <c r="P680">
        <f>SUMIFS(COT!G:G,COT!$A:$A,YEAR(daily!$A680),COT!$B:$B,WEEKNUM(daily!$A680))</f>
        <v>65127</v>
      </c>
      <c r="Q680">
        <f>SUMIFS(COT!H:H,COT!$A:$A,YEAR(daily!$A680),COT!$B:$B,WEEKNUM(daily!$A680))</f>
        <v>55923</v>
      </c>
      <c r="R680">
        <f>SUMIFS(COT!I:I,COT!$A:$A,YEAR(daily!$A680),COT!$B:$B,WEEKNUM(daily!$A680))</f>
        <v>347400</v>
      </c>
      <c r="S680">
        <f>SUMIFS(COT!J:J,COT!$A:$A,YEAR(daily!$A680),COT!$B:$B,WEEKNUM(daily!$A680))</f>
        <v>323059</v>
      </c>
      <c r="T680">
        <f>SUMIFS(COT!K:K,COT!$A:$A,YEAR(daily!$A680),COT!$B:$B,WEEKNUM(daily!$A680))</f>
        <v>52903</v>
      </c>
      <c r="U680">
        <f>SUMIFS(COT!L:L,COT!$A:$A,YEAR(daily!$A680),COT!$B:$B,WEEKNUM(daily!$A680))</f>
        <v>54702</v>
      </c>
      <c r="V680">
        <f>SUMIFS(COT!M:M,COT!$A:$A,YEAR(daily!$A680),COT!$B:$B,WEEKNUM(daily!$A680))</f>
        <v>31</v>
      </c>
      <c r="W680">
        <f>SUMIFS(COT!N:N,COT!$A:$A,YEAR(daily!$A680),COT!$B:$B,WEEKNUM(daily!$A680))</f>
        <v>55</v>
      </c>
      <c r="X680">
        <f>SUMIFS(COT!O:O,COT!$A:$A,YEAR(daily!$A680),COT!$B:$B,WEEKNUM(daily!$A680))</f>
        <v>46</v>
      </c>
      <c r="Y680">
        <f>SUMIFS(COT!P:P,COT!$A:$A,YEAR(daily!$A680),COT!$B:$B,WEEKNUM(daily!$A680))</f>
        <v>76</v>
      </c>
      <c r="Z680">
        <f>SUMIFS(COT!Q:Q,COT!$A:$A,YEAR(daily!$A680),COT!$B:$B,WEEKNUM(daily!$A680))</f>
        <v>73</v>
      </c>
      <c r="AA680">
        <f>SUMIFS(Saudi!B:B,Saudi!$A:$A,YEAR(daily!$A680))</f>
        <v>213</v>
      </c>
      <c r="AB680">
        <f>SUMIFS(Saudi!C:C,Saudi!$A:$A,YEAR(daily!$A680))</f>
        <v>255</v>
      </c>
      <c r="AC680">
        <f>SUMIFS(Saudi!F:F,Saudi!$A:$A,YEAR(daily!$A680))</f>
        <v>3215357</v>
      </c>
      <c r="AD680">
        <f>SUMIFS(Saudi!G:G,Saudi!$A:$A,YEAR(daily!$A680))</f>
        <v>26.07833760207501</v>
      </c>
      <c r="AE680">
        <f>SUMIFS(Saudi!H:H,Saudi!$A:$A,YEAR(daily!$A680))</f>
        <v>83851165.357195094</v>
      </c>
      <c r="AF680" s="5">
        <f t="shared" si="40"/>
        <v>11</v>
      </c>
      <c r="AG680" s="5">
        <f t="shared" si="41"/>
        <v>2002</v>
      </c>
    </row>
    <row r="681" spans="1:33">
      <c r="A681" s="3">
        <v>37578</v>
      </c>
      <c r="B681" s="1">
        <v>59153</v>
      </c>
      <c r="C681" s="1">
        <v>35243</v>
      </c>
      <c r="D681" s="1">
        <v>28609</v>
      </c>
      <c r="E681" s="1">
        <v>26.71</v>
      </c>
      <c r="F681" s="1">
        <v>25.56</v>
      </c>
      <c r="G681" s="1">
        <v>25.36</v>
      </c>
      <c r="H681" s="2">
        <v>48.4</v>
      </c>
      <c r="I681" s="2">
        <v>25.8</v>
      </c>
      <c r="J681" s="2">
        <v>77.5</v>
      </c>
      <c r="K681" s="2">
        <v>78.3</v>
      </c>
      <c r="L681">
        <f>SUMIFS(US!B:B,US!$D:$D,YEAR(daily!$A681),US!$E:$E,MONTH(daily!$A681))</f>
        <v>8948</v>
      </c>
      <c r="M681">
        <f>SUMIFS(US!C:C,US!$D:$D,YEAR(daily!$A681),US!$E:$E,MONTH(daily!$A681))</f>
        <v>19991</v>
      </c>
      <c r="N681">
        <f>SUMIFS(COT!E:E,COT!$A:$A,YEAR(daily!$A681),COT!$B:$B,WEEKNUM(daily!$A681))</f>
        <v>482207</v>
      </c>
      <c r="O681">
        <f>SUMIFS(COT!F:F,COT!$A:$A,YEAR(daily!$A681),COT!$B:$B,WEEKNUM(daily!$A681))</f>
        <v>39880</v>
      </c>
      <c r="P681">
        <f>SUMIFS(COT!G:G,COT!$A:$A,YEAR(daily!$A681),COT!$B:$B,WEEKNUM(daily!$A681))</f>
        <v>61971</v>
      </c>
      <c r="Q681">
        <f>SUMIFS(COT!H:H,COT!$A:$A,YEAR(daily!$A681),COT!$B:$B,WEEKNUM(daily!$A681))</f>
        <v>55487</v>
      </c>
      <c r="R681">
        <f>SUMIFS(COT!I:I,COT!$A:$A,YEAR(daily!$A681),COT!$B:$B,WEEKNUM(daily!$A681))</f>
        <v>336108</v>
      </c>
      <c r="S681">
        <f>SUMIFS(COT!J:J,COT!$A:$A,YEAR(daily!$A681),COT!$B:$B,WEEKNUM(daily!$A681))</f>
        <v>313521</v>
      </c>
      <c r="T681">
        <f>SUMIFS(COT!K:K,COT!$A:$A,YEAR(daily!$A681),COT!$B:$B,WEEKNUM(daily!$A681))</f>
        <v>50732</v>
      </c>
      <c r="U681">
        <f>SUMIFS(COT!L:L,COT!$A:$A,YEAR(daily!$A681),COT!$B:$B,WEEKNUM(daily!$A681))</f>
        <v>51228</v>
      </c>
      <c r="V681">
        <f>SUMIFS(COT!M:M,COT!$A:$A,YEAR(daily!$A681),COT!$B:$B,WEEKNUM(daily!$A681))</f>
        <v>28</v>
      </c>
      <c r="W681">
        <f>SUMIFS(COT!N:N,COT!$A:$A,YEAR(daily!$A681),COT!$B:$B,WEEKNUM(daily!$A681))</f>
        <v>47</v>
      </c>
      <c r="X681">
        <f>SUMIFS(COT!O:O,COT!$A:$A,YEAR(daily!$A681),COT!$B:$B,WEEKNUM(daily!$A681))</f>
        <v>41</v>
      </c>
      <c r="Y681">
        <f>SUMIFS(COT!P:P,COT!$A:$A,YEAR(daily!$A681),COT!$B:$B,WEEKNUM(daily!$A681))</f>
        <v>72</v>
      </c>
      <c r="Z681">
        <f>SUMIFS(COT!Q:Q,COT!$A:$A,YEAR(daily!$A681),COT!$B:$B,WEEKNUM(daily!$A681))</f>
        <v>72</v>
      </c>
      <c r="AA681">
        <f>SUMIFS(Saudi!B:B,Saudi!$A:$A,YEAR(daily!$A681))</f>
        <v>213</v>
      </c>
      <c r="AB681">
        <f>SUMIFS(Saudi!C:C,Saudi!$A:$A,YEAR(daily!$A681))</f>
        <v>255</v>
      </c>
      <c r="AC681">
        <f>SUMIFS(Saudi!F:F,Saudi!$A:$A,YEAR(daily!$A681))</f>
        <v>3215357</v>
      </c>
      <c r="AD681">
        <f>SUMIFS(Saudi!G:G,Saudi!$A:$A,YEAR(daily!$A681))</f>
        <v>26.07833760207501</v>
      </c>
      <c r="AE681">
        <f>SUMIFS(Saudi!H:H,Saudi!$A:$A,YEAR(daily!$A681))</f>
        <v>83851165.357195094</v>
      </c>
      <c r="AF681" s="5">
        <f t="shared" si="40"/>
        <v>11</v>
      </c>
      <c r="AG681" s="5">
        <f t="shared" si="41"/>
        <v>2002</v>
      </c>
    </row>
    <row r="682" spans="1:33">
      <c r="A682" s="3">
        <v>37579</v>
      </c>
      <c r="B682" s="1">
        <v>45557</v>
      </c>
      <c r="C682" s="1">
        <v>39214</v>
      </c>
      <c r="D682" s="1">
        <v>29921</v>
      </c>
      <c r="E682" s="1">
        <v>26.42</v>
      </c>
      <c r="F682" s="1">
        <v>25.34</v>
      </c>
      <c r="G682" s="1">
        <v>25.12</v>
      </c>
      <c r="H682" s="2">
        <v>48.4</v>
      </c>
      <c r="I682" s="2">
        <v>25.8</v>
      </c>
      <c r="J682" s="2">
        <v>77.5</v>
      </c>
      <c r="K682" s="2">
        <v>78.3</v>
      </c>
      <c r="L682">
        <f>SUMIFS(US!B:B,US!$D:$D,YEAR(daily!$A682),US!$E:$E,MONTH(daily!$A682))</f>
        <v>8948</v>
      </c>
      <c r="M682">
        <f>SUMIFS(US!C:C,US!$D:$D,YEAR(daily!$A682),US!$E:$E,MONTH(daily!$A682))</f>
        <v>19991</v>
      </c>
      <c r="N682">
        <f>SUMIFS(COT!E:E,COT!$A:$A,YEAR(daily!$A682),COT!$B:$B,WEEKNUM(daily!$A682))</f>
        <v>482207</v>
      </c>
      <c r="O682">
        <f>SUMIFS(COT!F:F,COT!$A:$A,YEAR(daily!$A682),COT!$B:$B,WEEKNUM(daily!$A682))</f>
        <v>39880</v>
      </c>
      <c r="P682">
        <f>SUMIFS(COT!G:G,COT!$A:$A,YEAR(daily!$A682),COT!$B:$B,WEEKNUM(daily!$A682))</f>
        <v>61971</v>
      </c>
      <c r="Q682">
        <f>SUMIFS(COT!H:H,COT!$A:$A,YEAR(daily!$A682),COT!$B:$B,WEEKNUM(daily!$A682))</f>
        <v>55487</v>
      </c>
      <c r="R682">
        <f>SUMIFS(COT!I:I,COT!$A:$A,YEAR(daily!$A682),COT!$B:$B,WEEKNUM(daily!$A682))</f>
        <v>336108</v>
      </c>
      <c r="S682">
        <f>SUMIFS(COT!J:J,COT!$A:$A,YEAR(daily!$A682),COT!$B:$B,WEEKNUM(daily!$A682))</f>
        <v>313521</v>
      </c>
      <c r="T682">
        <f>SUMIFS(COT!K:K,COT!$A:$A,YEAR(daily!$A682),COT!$B:$B,WEEKNUM(daily!$A682))</f>
        <v>50732</v>
      </c>
      <c r="U682">
        <f>SUMIFS(COT!L:L,COT!$A:$A,YEAR(daily!$A682),COT!$B:$B,WEEKNUM(daily!$A682))</f>
        <v>51228</v>
      </c>
      <c r="V682">
        <f>SUMIFS(COT!M:M,COT!$A:$A,YEAR(daily!$A682),COT!$B:$B,WEEKNUM(daily!$A682))</f>
        <v>28</v>
      </c>
      <c r="W682">
        <f>SUMIFS(COT!N:N,COT!$A:$A,YEAR(daily!$A682),COT!$B:$B,WEEKNUM(daily!$A682))</f>
        <v>47</v>
      </c>
      <c r="X682">
        <f>SUMIFS(COT!O:O,COT!$A:$A,YEAR(daily!$A682),COT!$B:$B,WEEKNUM(daily!$A682))</f>
        <v>41</v>
      </c>
      <c r="Y682">
        <f>SUMIFS(COT!P:P,COT!$A:$A,YEAR(daily!$A682),COT!$B:$B,WEEKNUM(daily!$A682))</f>
        <v>72</v>
      </c>
      <c r="Z682">
        <f>SUMIFS(COT!Q:Q,COT!$A:$A,YEAR(daily!$A682),COT!$B:$B,WEEKNUM(daily!$A682))</f>
        <v>72</v>
      </c>
      <c r="AA682">
        <f>SUMIFS(Saudi!B:B,Saudi!$A:$A,YEAR(daily!$A682))</f>
        <v>213</v>
      </c>
      <c r="AB682">
        <f>SUMIFS(Saudi!C:C,Saudi!$A:$A,YEAR(daily!$A682))</f>
        <v>255</v>
      </c>
      <c r="AC682">
        <f>SUMIFS(Saudi!F:F,Saudi!$A:$A,YEAR(daily!$A682))</f>
        <v>3215357</v>
      </c>
      <c r="AD682">
        <f>SUMIFS(Saudi!G:G,Saudi!$A:$A,YEAR(daily!$A682))</f>
        <v>26.07833760207501</v>
      </c>
      <c r="AE682">
        <f>SUMIFS(Saudi!H:H,Saudi!$A:$A,YEAR(daily!$A682))</f>
        <v>83851165.357195094</v>
      </c>
      <c r="AF682" s="5">
        <f t="shared" si="40"/>
        <v>11</v>
      </c>
      <c r="AG682" s="5">
        <f t="shared" si="41"/>
        <v>2002</v>
      </c>
    </row>
    <row r="683" spans="1:33">
      <c r="A683" s="3">
        <v>37580</v>
      </c>
      <c r="B683" s="1">
        <v>25269</v>
      </c>
      <c r="C683" s="1">
        <v>40180</v>
      </c>
      <c r="D683" s="1">
        <v>31033</v>
      </c>
      <c r="E683" s="1">
        <v>26.98</v>
      </c>
      <c r="F683" s="1">
        <v>25.89</v>
      </c>
      <c r="G683" s="1">
        <v>25.64</v>
      </c>
      <c r="H683" s="2">
        <v>48.4</v>
      </c>
      <c r="I683" s="2">
        <v>25.8</v>
      </c>
      <c r="J683" s="2">
        <v>77.5</v>
      </c>
      <c r="K683" s="2">
        <v>78.3</v>
      </c>
      <c r="L683">
        <f>SUMIFS(US!B:B,US!$D:$D,YEAR(daily!$A683),US!$E:$E,MONTH(daily!$A683))</f>
        <v>8948</v>
      </c>
      <c r="M683">
        <f>SUMIFS(US!C:C,US!$D:$D,YEAR(daily!$A683),US!$E:$E,MONTH(daily!$A683))</f>
        <v>19991</v>
      </c>
      <c r="N683">
        <f>SUMIFS(COT!E:E,COT!$A:$A,YEAR(daily!$A683),COT!$B:$B,WEEKNUM(daily!$A683))</f>
        <v>482207</v>
      </c>
      <c r="O683">
        <f>SUMIFS(COT!F:F,COT!$A:$A,YEAR(daily!$A683),COT!$B:$B,WEEKNUM(daily!$A683))</f>
        <v>39880</v>
      </c>
      <c r="P683">
        <f>SUMIFS(COT!G:G,COT!$A:$A,YEAR(daily!$A683),COT!$B:$B,WEEKNUM(daily!$A683))</f>
        <v>61971</v>
      </c>
      <c r="Q683">
        <f>SUMIFS(COT!H:H,COT!$A:$A,YEAR(daily!$A683),COT!$B:$B,WEEKNUM(daily!$A683))</f>
        <v>55487</v>
      </c>
      <c r="R683">
        <f>SUMIFS(COT!I:I,COT!$A:$A,YEAR(daily!$A683),COT!$B:$B,WEEKNUM(daily!$A683))</f>
        <v>336108</v>
      </c>
      <c r="S683">
        <f>SUMIFS(COT!J:J,COT!$A:$A,YEAR(daily!$A683),COT!$B:$B,WEEKNUM(daily!$A683))</f>
        <v>313521</v>
      </c>
      <c r="T683">
        <f>SUMIFS(COT!K:K,COT!$A:$A,YEAR(daily!$A683),COT!$B:$B,WEEKNUM(daily!$A683))</f>
        <v>50732</v>
      </c>
      <c r="U683">
        <f>SUMIFS(COT!L:L,COT!$A:$A,YEAR(daily!$A683),COT!$B:$B,WEEKNUM(daily!$A683))</f>
        <v>51228</v>
      </c>
      <c r="V683">
        <f>SUMIFS(COT!M:M,COT!$A:$A,YEAR(daily!$A683),COT!$B:$B,WEEKNUM(daily!$A683))</f>
        <v>28</v>
      </c>
      <c r="W683">
        <f>SUMIFS(COT!N:N,COT!$A:$A,YEAR(daily!$A683),COT!$B:$B,WEEKNUM(daily!$A683))</f>
        <v>47</v>
      </c>
      <c r="X683">
        <f>SUMIFS(COT!O:O,COT!$A:$A,YEAR(daily!$A683),COT!$B:$B,WEEKNUM(daily!$A683))</f>
        <v>41</v>
      </c>
      <c r="Y683">
        <f>SUMIFS(COT!P:P,COT!$A:$A,YEAR(daily!$A683),COT!$B:$B,WEEKNUM(daily!$A683))</f>
        <v>72</v>
      </c>
      <c r="Z683">
        <f>SUMIFS(COT!Q:Q,COT!$A:$A,YEAR(daily!$A683),COT!$B:$B,WEEKNUM(daily!$A683))</f>
        <v>72</v>
      </c>
      <c r="AA683">
        <f>SUMIFS(Saudi!B:B,Saudi!$A:$A,YEAR(daily!$A683))</f>
        <v>213</v>
      </c>
      <c r="AB683">
        <f>SUMIFS(Saudi!C:C,Saudi!$A:$A,YEAR(daily!$A683))</f>
        <v>255</v>
      </c>
      <c r="AC683">
        <f>SUMIFS(Saudi!F:F,Saudi!$A:$A,YEAR(daily!$A683))</f>
        <v>3215357</v>
      </c>
      <c r="AD683">
        <f>SUMIFS(Saudi!G:G,Saudi!$A:$A,YEAR(daily!$A683))</f>
        <v>26.07833760207501</v>
      </c>
      <c r="AE683">
        <f>SUMIFS(Saudi!H:H,Saudi!$A:$A,YEAR(daily!$A683))</f>
        <v>83851165.357195094</v>
      </c>
      <c r="AF683" s="5">
        <f t="shared" si="40"/>
        <v>11</v>
      </c>
      <c r="AG683" s="5">
        <f t="shared" si="41"/>
        <v>2002</v>
      </c>
    </row>
    <row r="684" spans="1:33">
      <c r="A684" s="3">
        <v>37581</v>
      </c>
      <c r="B684" s="1">
        <v>145706</v>
      </c>
      <c r="C684" s="1">
        <v>31703</v>
      </c>
      <c r="D684" s="1">
        <v>27909</v>
      </c>
      <c r="E684" s="1">
        <v>26.35</v>
      </c>
      <c r="F684" s="1">
        <v>25.92</v>
      </c>
      <c r="G684" s="1">
        <v>25.62</v>
      </c>
      <c r="H684" s="2">
        <v>48.4</v>
      </c>
      <c r="I684" s="2">
        <v>25.8</v>
      </c>
      <c r="J684" s="2">
        <v>77.5</v>
      </c>
      <c r="K684" s="2">
        <v>78.3</v>
      </c>
      <c r="L684">
        <f>SUMIFS(US!B:B,US!$D:$D,YEAR(daily!$A684),US!$E:$E,MONTH(daily!$A684))</f>
        <v>8948</v>
      </c>
      <c r="M684">
        <f>SUMIFS(US!C:C,US!$D:$D,YEAR(daily!$A684),US!$E:$E,MONTH(daily!$A684))</f>
        <v>19991</v>
      </c>
      <c r="N684">
        <f>SUMIFS(COT!E:E,COT!$A:$A,YEAR(daily!$A684),COT!$B:$B,WEEKNUM(daily!$A684))</f>
        <v>482207</v>
      </c>
      <c r="O684">
        <f>SUMIFS(COT!F:F,COT!$A:$A,YEAR(daily!$A684),COT!$B:$B,WEEKNUM(daily!$A684))</f>
        <v>39880</v>
      </c>
      <c r="P684">
        <f>SUMIFS(COT!G:G,COT!$A:$A,YEAR(daily!$A684),COT!$B:$B,WEEKNUM(daily!$A684))</f>
        <v>61971</v>
      </c>
      <c r="Q684">
        <f>SUMIFS(COT!H:H,COT!$A:$A,YEAR(daily!$A684),COT!$B:$B,WEEKNUM(daily!$A684))</f>
        <v>55487</v>
      </c>
      <c r="R684">
        <f>SUMIFS(COT!I:I,COT!$A:$A,YEAR(daily!$A684),COT!$B:$B,WEEKNUM(daily!$A684))</f>
        <v>336108</v>
      </c>
      <c r="S684">
        <f>SUMIFS(COT!J:J,COT!$A:$A,YEAR(daily!$A684),COT!$B:$B,WEEKNUM(daily!$A684))</f>
        <v>313521</v>
      </c>
      <c r="T684">
        <f>SUMIFS(COT!K:K,COT!$A:$A,YEAR(daily!$A684),COT!$B:$B,WEEKNUM(daily!$A684))</f>
        <v>50732</v>
      </c>
      <c r="U684">
        <f>SUMIFS(COT!L:L,COT!$A:$A,YEAR(daily!$A684),COT!$B:$B,WEEKNUM(daily!$A684))</f>
        <v>51228</v>
      </c>
      <c r="V684">
        <f>SUMIFS(COT!M:M,COT!$A:$A,YEAR(daily!$A684),COT!$B:$B,WEEKNUM(daily!$A684))</f>
        <v>28</v>
      </c>
      <c r="W684">
        <f>SUMIFS(COT!N:N,COT!$A:$A,YEAR(daily!$A684),COT!$B:$B,WEEKNUM(daily!$A684))</f>
        <v>47</v>
      </c>
      <c r="X684">
        <f>SUMIFS(COT!O:O,COT!$A:$A,YEAR(daily!$A684),COT!$B:$B,WEEKNUM(daily!$A684))</f>
        <v>41</v>
      </c>
      <c r="Y684">
        <f>SUMIFS(COT!P:P,COT!$A:$A,YEAR(daily!$A684),COT!$B:$B,WEEKNUM(daily!$A684))</f>
        <v>72</v>
      </c>
      <c r="Z684">
        <f>SUMIFS(COT!Q:Q,COT!$A:$A,YEAR(daily!$A684),COT!$B:$B,WEEKNUM(daily!$A684))</f>
        <v>72</v>
      </c>
      <c r="AA684">
        <f>SUMIFS(Saudi!B:B,Saudi!$A:$A,YEAR(daily!$A684))</f>
        <v>213</v>
      </c>
      <c r="AB684">
        <f>SUMIFS(Saudi!C:C,Saudi!$A:$A,YEAR(daily!$A684))</f>
        <v>255</v>
      </c>
      <c r="AC684">
        <f>SUMIFS(Saudi!F:F,Saudi!$A:$A,YEAR(daily!$A684))</f>
        <v>3215357</v>
      </c>
      <c r="AD684">
        <f>SUMIFS(Saudi!G:G,Saudi!$A:$A,YEAR(daily!$A684))</f>
        <v>26.07833760207501</v>
      </c>
      <c r="AE684">
        <f>SUMIFS(Saudi!H:H,Saudi!$A:$A,YEAR(daily!$A684))</f>
        <v>83851165.357195094</v>
      </c>
      <c r="AF684" s="5">
        <f t="shared" si="40"/>
        <v>11</v>
      </c>
      <c r="AG684" s="5">
        <f t="shared" si="41"/>
        <v>2002</v>
      </c>
    </row>
    <row r="685" spans="1:33">
      <c r="A685" s="3">
        <v>37582</v>
      </c>
      <c r="B685" s="1">
        <v>145344</v>
      </c>
      <c r="C685" s="1">
        <v>32969</v>
      </c>
      <c r="D685" s="1">
        <v>28441</v>
      </c>
      <c r="E685" s="1">
        <v>26.76</v>
      </c>
      <c r="F685" s="1">
        <v>26.33</v>
      </c>
      <c r="G685" s="1">
        <v>25.97</v>
      </c>
      <c r="H685" s="2">
        <v>48.4</v>
      </c>
      <c r="I685" s="2">
        <v>25.8</v>
      </c>
      <c r="J685" s="2">
        <v>77.5</v>
      </c>
      <c r="K685" s="2">
        <v>78.3</v>
      </c>
      <c r="L685">
        <f>SUMIFS(US!B:B,US!$D:$D,YEAR(daily!$A685),US!$E:$E,MONTH(daily!$A685))</f>
        <v>8948</v>
      </c>
      <c r="M685">
        <f>SUMIFS(US!C:C,US!$D:$D,YEAR(daily!$A685),US!$E:$E,MONTH(daily!$A685))</f>
        <v>19991</v>
      </c>
      <c r="N685">
        <f>SUMIFS(COT!E:E,COT!$A:$A,YEAR(daily!$A685),COT!$B:$B,WEEKNUM(daily!$A685))</f>
        <v>482207</v>
      </c>
      <c r="O685">
        <f>SUMIFS(COT!F:F,COT!$A:$A,YEAR(daily!$A685),COT!$B:$B,WEEKNUM(daily!$A685))</f>
        <v>39880</v>
      </c>
      <c r="P685">
        <f>SUMIFS(COT!G:G,COT!$A:$A,YEAR(daily!$A685),COT!$B:$B,WEEKNUM(daily!$A685))</f>
        <v>61971</v>
      </c>
      <c r="Q685">
        <f>SUMIFS(COT!H:H,COT!$A:$A,YEAR(daily!$A685),COT!$B:$B,WEEKNUM(daily!$A685))</f>
        <v>55487</v>
      </c>
      <c r="R685">
        <f>SUMIFS(COT!I:I,COT!$A:$A,YEAR(daily!$A685),COT!$B:$B,WEEKNUM(daily!$A685))</f>
        <v>336108</v>
      </c>
      <c r="S685">
        <f>SUMIFS(COT!J:J,COT!$A:$A,YEAR(daily!$A685),COT!$B:$B,WEEKNUM(daily!$A685))</f>
        <v>313521</v>
      </c>
      <c r="T685">
        <f>SUMIFS(COT!K:K,COT!$A:$A,YEAR(daily!$A685),COT!$B:$B,WEEKNUM(daily!$A685))</f>
        <v>50732</v>
      </c>
      <c r="U685">
        <f>SUMIFS(COT!L:L,COT!$A:$A,YEAR(daily!$A685),COT!$B:$B,WEEKNUM(daily!$A685))</f>
        <v>51228</v>
      </c>
      <c r="V685">
        <f>SUMIFS(COT!M:M,COT!$A:$A,YEAR(daily!$A685),COT!$B:$B,WEEKNUM(daily!$A685))</f>
        <v>28</v>
      </c>
      <c r="W685">
        <f>SUMIFS(COT!N:N,COT!$A:$A,YEAR(daily!$A685),COT!$B:$B,WEEKNUM(daily!$A685))</f>
        <v>47</v>
      </c>
      <c r="X685">
        <f>SUMIFS(COT!O:O,COT!$A:$A,YEAR(daily!$A685),COT!$B:$B,WEEKNUM(daily!$A685))</f>
        <v>41</v>
      </c>
      <c r="Y685">
        <f>SUMIFS(COT!P:P,COT!$A:$A,YEAR(daily!$A685),COT!$B:$B,WEEKNUM(daily!$A685))</f>
        <v>72</v>
      </c>
      <c r="Z685">
        <f>SUMIFS(COT!Q:Q,COT!$A:$A,YEAR(daily!$A685),COT!$B:$B,WEEKNUM(daily!$A685))</f>
        <v>72</v>
      </c>
      <c r="AA685">
        <f>SUMIFS(Saudi!B:B,Saudi!$A:$A,YEAR(daily!$A685))</f>
        <v>213</v>
      </c>
      <c r="AB685">
        <f>SUMIFS(Saudi!C:C,Saudi!$A:$A,YEAR(daily!$A685))</f>
        <v>255</v>
      </c>
      <c r="AC685">
        <f>SUMIFS(Saudi!F:F,Saudi!$A:$A,YEAR(daily!$A685))</f>
        <v>3215357</v>
      </c>
      <c r="AD685">
        <f>SUMIFS(Saudi!G:G,Saudi!$A:$A,YEAR(daily!$A685))</f>
        <v>26.07833760207501</v>
      </c>
      <c r="AE685">
        <f>SUMIFS(Saudi!H:H,Saudi!$A:$A,YEAR(daily!$A685))</f>
        <v>83851165.357195094</v>
      </c>
      <c r="AF685" s="5">
        <f t="shared" si="40"/>
        <v>11</v>
      </c>
      <c r="AG685" s="5">
        <f t="shared" si="41"/>
        <v>2002</v>
      </c>
    </row>
    <row r="686" spans="1:33">
      <c r="A686" s="3">
        <v>37585</v>
      </c>
      <c r="B686" s="1">
        <v>142384</v>
      </c>
      <c r="C686" s="1">
        <v>33102</v>
      </c>
      <c r="D686" s="1">
        <v>28496</v>
      </c>
      <c r="E686" s="1">
        <v>26.11</v>
      </c>
      <c r="F686" s="1">
        <v>25.84</v>
      </c>
      <c r="G686" s="1">
        <v>25.52</v>
      </c>
      <c r="H686" s="2">
        <v>48.4</v>
      </c>
      <c r="I686" s="2">
        <v>25.8</v>
      </c>
      <c r="J686" s="2">
        <v>77.5</v>
      </c>
      <c r="K686" s="2">
        <v>78.3</v>
      </c>
      <c r="L686">
        <f>SUMIFS(US!B:B,US!$D:$D,YEAR(daily!$A686),US!$E:$E,MONTH(daily!$A686))</f>
        <v>8948</v>
      </c>
      <c r="M686">
        <f>SUMIFS(US!C:C,US!$D:$D,YEAR(daily!$A686),US!$E:$E,MONTH(daily!$A686))</f>
        <v>19991</v>
      </c>
      <c r="N686">
        <f>SUMIFS(COT!E:E,COT!$A:$A,YEAR(daily!$A686),COT!$B:$B,WEEKNUM(daily!$A686))</f>
        <v>458022</v>
      </c>
      <c r="O686">
        <f>SUMIFS(COT!F:F,COT!$A:$A,YEAR(daily!$A686),COT!$B:$B,WEEKNUM(daily!$A686))</f>
        <v>35326</v>
      </c>
      <c r="P686">
        <f>SUMIFS(COT!G:G,COT!$A:$A,YEAR(daily!$A686),COT!$B:$B,WEEKNUM(daily!$A686))</f>
        <v>49042</v>
      </c>
      <c r="Q686">
        <f>SUMIFS(COT!H:H,COT!$A:$A,YEAR(daily!$A686),COT!$B:$B,WEEKNUM(daily!$A686))</f>
        <v>52089</v>
      </c>
      <c r="R686">
        <f>SUMIFS(COT!I:I,COT!$A:$A,YEAR(daily!$A686),COT!$B:$B,WEEKNUM(daily!$A686))</f>
        <v>323597</v>
      </c>
      <c r="S686">
        <f>SUMIFS(COT!J:J,COT!$A:$A,YEAR(daily!$A686),COT!$B:$B,WEEKNUM(daily!$A686))</f>
        <v>313188</v>
      </c>
      <c r="T686">
        <f>SUMIFS(COT!K:K,COT!$A:$A,YEAR(daily!$A686),COT!$B:$B,WEEKNUM(daily!$A686))</f>
        <v>47010</v>
      </c>
      <c r="U686">
        <f>SUMIFS(COT!L:L,COT!$A:$A,YEAR(daily!$A686),COT!$B:$B,WEEKNUM(daily!$A686))</f>
        <v>43703</v>
      </c>
      <c r="V686">
        <f>SUMIFS(COT!M:M,COT!$A:$A,YEAR(daily!$A686),COT!$B:$B,WEEKNUM(daily!$A686))</f>
        <v>30</v>
      </c>
      <c r="W686">
        <f>SUMIFS(COT!N:N,COT!$A:$A,YEAR(daily!$A686),COT!$B:$B,WEEKNUM(daily!$A686))</f>
        <v>39</v>
      </c>
      <c r="X686">
        <f>SUMIFS(COT!O:O,COT!$A:$A,YEAR(daily!$A686),COT!$B:$B,WEEKNUM(daily!$A686))</f>
        <v>44</v>
      </c>
      <c r="Y686">
        <f>SUMIFS(COT!P:P,COT!$A:$A,YEAR(daily!$A686),COT!$B:$B,WEEKNUM(daily!$A686))</f>
        <v>73</v>
      </c>
      <c r="Z686">
        <f>SUMIFS(COT!Q:Q,COT!$A:$A,YEAR(daily!$A686),COT!$B:$B,WEEKNUM(daily!$A686))</f>
        <v>73</v>
      </c>
      <c r="AA686">
        <f>SUMIFS(Saudi!B:B,Saudi!$A:$A,YEAR(daily!$A686))</f>
        <v>213</v>
      </c>
      <c r="AB686">
        <f>SUMIFS(Saudi!C:C,Saudi!$A:$A,YEAR(daily!$A686))</f>
        <v>255</v>
      </c>
      <c r="AC686">
        <f>SUMIFS(Saudi!F:F,Saudi!$A:$A,YEAR(daily!$A686))</f>
        <v>3215357</v>
      </c>
      <c r="AD686">
        <f>SUMIFS(Saudi!G:G,Saudi!$A:$A,YEAR(daily!$A686))</f>
        <v>26.07833760207501</v>
      </c>
      <c r="AE686">
        <f>SUMIFS(Saudi!H:H,Saudi!$A:$A,YEAR(daily!$A686))</f>
        <v>83851165.357195094</v>
      </c>
      <c r="AF686" s="5">
        <f t="shared" si="40"/>
        <v>11</v>
      </c>
      <c r="AG686" s="5">
        <f t="shared" si="41"/>
        <v>2002</v>
      </c>
    </row>
    <row r="687" spans="1:33">
      <c r="A687" s="3">
        <v>37586</v>
      </c>
      <c r="B687" s="1">
        <v>138138</v>
      </c>
      <c r="C687" s="1">
        <v>33701</v>
      </c>
      <c r="D687" s="1">
        <v>28871</v>
      </c>
      <c r="E687" s="1">
        <v>26.4</v>
      </c>
      <c r="F687" s="1">
        <v>26.07</v>
      </c>
      <c r="G687" s="1">
        <v>25.82</v>
      </c>
      <c r="H687" s="2">
        <v>48.4</v>
      </c>
      <c r="I687" s="2">
        <v>25.8</v>
      </c>
      <c r="J687" s="2">
        <v>77.5</v>
      </c>
      <c r="K687" s="2">
        <v>78.3</v>
      </c>
      <c r="L687">
        <f>SUMIFS(US!B:B,US!$D:$D,YEAR(daily!$A687),US!$E:$E,MONTH(daily!$A687))</f>
        <v>8948</v>
      </c>
      <c r="M687">
        <f>SUMIFS(US!C:C,US!$D:$D,YEAR(daily!$A687),US!$E:$E,MONTH(daily!$A687))</f>
        <v>19991</v>
      </c>
      <c r="N687">
        <f>SUMIFS(COT!E:E,COT!$A:$A,YEAR(daily!$A687),COT!$B:$B,WEEKNUM(daily!$A687))</f>
        <v>458022</v>
      </c>
      <c r="O687">
        <f>SUMIFS(COT!F:F,COT!$A:$A,YEAR(daily!$A687),COT!$B:$B,WEEKNUM(daily!$A687))</f>
        <v>35326</v>
      </c>
      <c r="P687">
        <f>SUMIFS(COT!G:G,COT!$A:$A,YEAR(daily!$A687),COT!$B:$B,WEEKNUM(daily!$A687))</f>
        <v>49042</v>
      </c>
      <c r="Q687">
        <f>SUMIFS(COT!H:H,COT!$A:$A,YEAR(daily!$A687),COT!$B:$B,WEEKNUM(daily!$A687))</f>
        <v>52089</v>
      </c>
      <c r="R687">
        <f>SUMIFS(COT!I:I,COT!$A:$A,YEAR(daily!$A687),COT!$B:$B,WEEKNUM(daily!$A687))</f>
        <v>323597</v>
      </c>
      <c r="S687">
        <f>SUMIFS(COT!J:J,COT!$A:$A,YEAR(daily!$A687),COT!$B:$B,WEEKNUM(daily!$A687))</f>
        <v>313188</v>
      </c>
      <c r="T687">
        <f>SUMIFS(COT!K:K,COT!$A:$A,YEAR(daily!$A687),COT!$B:$B,WEEKNUM(daily!$A687))</f>
        <v>47010</v>
      </c>
      <c r="U687">
        <f>SUMIFS(COT!L:L,COT!$A:$A,YEAR(daily!$A687),COT!$B:$B,WEEKNUM(daily!$A687))</f>
        <v>43703</v>
      </c>
      <c r="V687">
        <f>SUMIFS(COT!M:M,COT!$A:$A,YEAR(daily!$A687),COT!$B:$B,WEEKNUM(daily!$A687))</f>
        <v>30</v>
      </c>
      <c r="W687">
        <f>SUMIFS(COT!N:N,COT!$A:$A,YEAR(daily!$A687),COT!$B:$B,WEEKNUM(daily!$A687))</f>
        <v>39</v>
      </c>
      <c r="X687">
        <f>SUMIFS(COT!O:O,COT!$A:$A,YEAR(daily!$A687),COT!$B:$B,WEEKNUM(daily!$A687))</f>
        <v>44</v>
      </c>
      <c r="Y687">
        <f>SUMIFS(COT!P:P,COT!$A:$A,YEAR(daily!$A687),COT!$B:$B,WEEKNUM(daily!$A687))</f>
        <v>73</v>
      </c>
      <c r="Z687">
        <f>SUMIFS(COT!Q:Q,COT!$A:$A,YEAR(daily!$A687),COT!$B:$B,WEEKNUM(daily!$A687))</f>
        <v>73</v>
      </c>
      <c r="AA687">
        <f>SUMIFS(Saudi!B:B,Saudi!$A:$A,YEAR(daily!$A687))</f>
        <v>213</v>
      </c>
      <c r="AB687">
        <f>SUMIFS(Saudi!C:C,Saudi!$A:$A,YEAR(daily!$A687))</f>
        <v>255</v>
      </c>
      <c r="AC687">
        <f>SUMIFS(Saudi!F:F,Saudi!$A:$A,YEAR(daily!$A687))</f>
        <v>3215357</v>
      </c>
      <c r="AD687">
        <f>SUMIFS(Saudi!G:G,Saudi!$A:$A,YEAR(daily!$A687))</f>
        <v>26.07833760207501</v>
      </c>
      <c r="AE687">
        <f>SUMIFS(Saudi!H:H,Saudi!$A:$A,YEAR(daily!$A687))</f>
        <v>83851165.357195094</v>
      </c>
      <c r="AF687" s="5">
        <f t="shared" si="40"/>
        <v>11</v>
      </c>
      <c r="AG687" s="5">
        <f t="shared" si="41"/>
        <v>2002</v>
      </c>
    </row>
    <row r="688" spans="1:33">
      <c r="A688" s="3">
        <v>37587</v>
      </c>
      <c r="B688" s="1">
        <v>137464</v>
      </c>
      <c r="C688" s="1">
        <v>35412</v>
      </c>
      <c r="D688" s="1">
        <v>29831</v>
      </c>
      <c r="E688" s="1">
        <v>26.89</v>
      </c>
      <c r="F688" s="1">
        <v>26.44</v>
      </c>
      <c r="G688" s="1">
        <v>26.13</v>
      </c>
      <c r="H688" s="2">
        <v>48.4</v>
      </c>
      <c r="I688" s="2">
        <v>25.8</v>
      </c>
      <c r="J688" s="2">
        <v>77.5</v>
      </c>
      <c r="K688" s="2">
        <v>78.3</v>
      </c>
      <c r="L688">
        <f>SUMIFS(US!B:B,US!$D:$D,YEAR(daily!$A688),US!$E:$E,MONTH(daily!$A688))</f>
        <v>8948</v>
      </c>
      <c r="M688">
        <f>SUMIFS(US!C:C,US!$D:$D,YEAR(daily!$A688),US!$E:$E,MONTH(daily!$A688))</f>
        <v>19991</v>
      </c>
      <c r="N688">
        <f>SUMIFS(COT!E:E,COT!$A:$A,YEAR(daily!$A688),COT!$B:$B,WEEKNUM(daily!$A688))</f>
        <v>458022</v>
      </c>
      <c r="O688">
        <f>SUMIFS(COT!F:F,COT!$A:$A,YEAR(daily!$A688),COT!$B:$B,WEEKNUM(daily!$A688))</f>
        <v>35326</v>
      </c>
      <c r="P688">
        <f>SUMIFS(COT!G:G,COT!$A:$A,YEAR(daily!$A688),COT!$B:$B,WEEKNUM(daily!$A688))</f>
        <v>49042</v>
      </c>
      <c r="Q688">
        <f>SUMIFS(COT!H:H,COT!$A:$A,YEAR(daily!$A688),COT!$B:$B,WEEKNUM(daily!$A688))</f>
        <v>52089</v>
      </c>
      <c r="R688">
        <f>SUMIFS(COT!I:I,COT!$A:$A,YEAR(daily!$A688),COT!$B:$B,WEEKNUM(daily!$A688))</f>
        <v>323597</v>
      </c>
      <c r="S688">
        <f>SUMIFS(COT!J:J,COT!$A:$A,YEAR(daily!$A688),COT!$B:$B,WEEKNUM(daily!$A688))</f>
        <v>313188</v>
      </c>
      <c r="T688">
        <f>SUMIFS(COT!K:K,COT!$A:$A,YEAR(daily!$A688),COT!$B:$B,WEEKNUM(daily!$A688))</f>
        <v>47010</v>
      </c>
      <c r="U688">
        <f>SUMIFS(COT!L:L,COT!$A:$A,YEAR(daily!$A688),COT!$B:$B,WEEKNUM(daily!$A688))</f>
        <v>43703</v>
      </c>
      <c r="V688">
        <f>SUMIFS(COT!M:M,COT!$A:$A,YEAR(daily!$A688),COT!$B:$B,WEEKNUM(daily!$A688))</f>
        <v>30</v>
      </c>
      <c r="W688">
        <f>SUMIFS(COT!N:N,COT!$A:$A,YEAR(daily!$A688),COT!$B:$B,WEEKNUM(daily!$A688))</f>
        <v>39</v>
      </c>
      <c r="X688">
        <f>SUMIFS(COT!O:O,COT!$A:$A,YEAR(daily!$A688),COT!$B:$B,WEEKNUM(daily!$A688))</f>
        <v>44</v>
      </c>
      <c r="Y688">
        <f>SUMIFS(COT!P:P,COT!$A:$A,YEAR(daily!$A688),COT!$B:$B,WEEKNUM(daily!$A688))</f>
        <v>73</v>
      </c>
      <c r="Z688">
        <f>SUMIFS(COT!Q:Q,COT!$A:$A,YEAR(daily!$A688),COT!$B:$B,WEEKNUM(daily!$A688))</f>
        <v>73</v>
      </c>
      <c r="AA688">
        <f>SUMIFS(Saudi!B:B,Saudi!$A:$A,YEAR(daily!$A688))</f>
        <v>213</v>
      </c>
      <c r="AB688">
        <f>SUMIFS(Saudi!C:C,Saudi!$A:$A,YEAR(daily!$A688))</f>
        <v>255</v>
      </c>
      <c r="AC688">
        <f>SUMIFS(Saudi!F:F,Saudi!$A:$A,YEAR(daily!$A688))</f>
        <v>3215357</v>
      </c>
      <c r="AD688">
        <f>SUMIFS(Saudi!G:G,Saudi!$A:$A,YEAR(daily!$A688))</f>
        <v>26.07833760207501</v>
      </c>
      <c r="AE688">
        <f>SUMIFS(Saudi!H:H,Saudi!$A:$A,YEAR(daily!$A688))</f>
        <v>83851165.357195094</v>
      </c>
      <c r="AF688" s="5">
        <f t="shared" si="40"/>
        <v>11</v>
      </c>
      <c r="AG688" s="5">
        <f t="shared" si="41"/>
        <v>2002</v>
      </c>
    </row>
    <row r="689" spans="1:33">
      <c r="A689" s="3">
        <v>37592</v>
      </c>
      <c r="B689" s="1">
        <v>139877.33333333334</v>
      </c>
      <c r="C689" s="1">
        <v>15618.32320441989</v>
      </c>
      <c r="D689" s="1">
        <v>-38445.374100719426</v>
      </c>
      <c r="E689" s="1">
        <v>27.24</v>
      </c>
      <c r="F689" s="1">
        <v>26.71</v>
      </c>
      <c r="G689" s="1">
        <v>26.36</v>
      </c>
      <c r="H689" s="2">
        <v>48.9</v>
      </c>
      <c r="I689" s="2">
        <v>26.4</v>
      </c>
      <c r="J689" s="2">
        <v>78.599999999999994</v>
      </c>
      <c r="K689" s="2">
        <v>80.2</v>
      </c>
      <c r="L689">
        <f>SUMIFS(US!B:B,US!$D:$D,YEAR(daily!$A689),US!$E:$E,MONTH(daily!$A689))</f>
        <v>8925</v>
      </c>
      <c r="M689">
        <f>SUMIFS(US!C:C,US!$D:$D,YEAR(daily!$A689),US!$E:$E,MONTH(daily!$A689))</f>
        <v>19943</v>
      </c>
      <c r="N689">
        <f>SUMIFS(COT!E:E,COT!$A:$A,YEAR(daily!$A689),COT!$B:$B,WEEKNUM(daily!$A689))</f>
        <v>479297</v>
      </c>
      <c r="O689">
        <f>SUMIFS(COT!F:F,COT!$A:$A,YEAR(daily!$A689),COT!$B:$B,WEEKNUM(daily!$A689))</f>
        <v>37702</v>
      </c>
      <c r="P689">
        <f>SUMIFS(COT!G:G,COT!$A:$A,YEAR(daily!$A689),COT!$B:$B,WEEKNUM(daily!$A689))</f>
        <v>51267</v>
      </c>
      <c r="Q689">
        <f>SUMIFS(COT!H:H,COT!$A:$A,YEAR(daily!$A689),COT!$B:$B,WEEKNUM(daily!$A689))</f>
        <v>53407</v>
      </c>
      <c r="R689">
        <f>SUMIFS(COT!I:I,COT!$A:$A,YEAR(daily!$A689),COT!$B:$B,WEEKNUM(daily!$A689))</f>
        <v>326680</v>
      </c>
      <c r="S689">
        <f>SUMIFS(COT!J:J,COT!$A:$A,YEAR(daily!$A689),COT!$B:$B,WEEKNUM(daily!$A689))</f>
        <v>325193</v>
      </c>
      <c r="T689">
        <f>SUMIFS(COT!K:K,COT!$A:$A,YEAR(daily!$A689),COT!$B:$B,WEEKNUM(daily!$A689))</f>
        <v>61508</v>
      </c>
      <c r="U689">
        <f>SUMIFS(COT!L:L,COT!$A:$A,YEAR(daily!$A689),COT!$B:$B,WEEKNUM(daily!$A689))</f>
        <v>49430</v>
      </c>
      <c r="V689">
        <f>SUMIFS(COT!M:M,COT!$A:$A,YEAR(daily!$A689),COT!$B:$B,WEEKNUM(daily!$A689))</f>
        <v>33</v>
      </c>
      <c r="W689">
        <f>SUMIFS(COT!N:N,COT!$A:$A,YEAR(daily!$A689),COT!$B:$B,WEEKNUM(daily!$A689))</f>
        <v>38</v>
      </c>
      <c r="X689">
        <f>SUMIFS(COT!O:O,COT!$A:$A,YEAR(daily!$A689),COT!$B:$B,WEEKNUM(daily!$A689))</f>
        <v>40</v>
      </c>
      <c r="Y689">
        <f>SUMIFS(COT!P:P,COT!$A:$A,YEAR(daily!$A689),COT!$B:$B,WEEKNUM(daily!$A689))</f>
        <v>71</v>
      </c>
      <c r="Z689">
        <f>SUMIFS(COT!Q:Q,COT!$A:$A,YEAR(daily!$A689),COT!$B:$B,WEEKNUM(daily!$A689))</f>
        <v>68</v>
      </c>
      <c r="AA689">
        <f>SUMIFS(Saudi!B:B,Saudi!$A:$A,YEAR(daily!$A689))</f>
        <v>213</v>
      </c>
      <c r="AB689">
        <f>SUMIFS(Saudi!C:C,Saudi!$A:$A,YEAR(daily!$A689))</f>
        <v>255</v>
      </c>
      <c r="AC689">
        <f>SUMIFS(Saudi!F:F,Saudi!$A:$A,YEAR(daily!$A689))</f>
        <v>3215357</v>
      </c>
      <c r="AD689">
        <f>SUMIFS(Saudi!G:G,Saudi!$A:$A,YEAR(daily!$A689))</f>
        <v>26.07833760207501</v>
      </c>
      <c r="AE689">
        <f>SUMIFS(Saudi!H:H,Saudi!$A:$A,YEAR(daily!$A689))</f>
        <v>83851165.357195094</v>
      </c>
      <c r="AF689" s="5">
        <f t="shared" si="40"/>
        <v>12</v>
      </c>
      <c r="AG689" s="5">
        <f t="shared" si="41"/>
        <v>2002</v>
      </c>
    </row>
    <row r="690" spans="1:33">
      <c r="A690" s="3">
        <v>37593</v>
      </c>
      <c r="B690" s="1">
        <v>140360</v>
      </c>
      <c r="C690" s="1">
        <v>35829</v>
      </c>
      <c r="D690" s="1">
        <v>30635</v>
      </c>
      <c r="E690" s="1">
        <v>27.3</v>
      </c>
      <c r="F690" s="1">
        <v>26.82</v>
      </c>
      <c r="G690" s="1">
        <v>26.47</v>
      </c>
      <c r="H690" s="2">
        <v>48.9</v>
      </c>
      <c r="I690" s="2">
        <v>26.4</v>
      </c>
      <c r="J690" s="2">
        <v>78.599999999999994</v>
      </c>
      <c r="K690" s="2">
        <v>80.2</v>
      </c>
      <c r="L690">
        <f>SUMIFS(US!B:B,US!$D:$D,YEAR(daily!$A690),US!$E:$E,MONTH(daily!$A690))</f>
        <v>8925</v>
      </c>
      <c r="M690">
        <f>SUMIFS(US!C:C,US!$D:$D,YEAR(daily!$A690),US!$E:$E,MONTH(daily!$A690))</f>
        <v>19943</v>
      </c>
      <c r="N690">
        <f>SUMIFS(COT!E:E,COT!$A:$A,YEAR(daily!$A690),COT!$B:$B,WEEKNUM(daily!$A690))</f>
        <v>479297</v>
      </c>
      <c r="O690">
        <f>SUMIFS(COT!F:F,COT!$A:$A,YEAR(daily!$A690),COT!$B:$B,WEEKNUM(daily!$A690))</f>
        <v>37702</v>
      </c>
      <c r="P690">
        <f>SUMIFS(COT!G:G,COT!$A:$A,YEAR(daily!$A690),COT!$B:$B,WEEKNUM(daily!$A690))</f>
        <v>51267</v>
      </c>
      <c r="Q690">
        <f>SUMIFS(COT!H:H,COT!$A:$A,YEAR(daily!$A690),COT!$B:$B,WEEKNUM(daily!$A690))</f>
        <v>53407</v>
      </c>
      <c r="R690">
        <f>SUMIFS(COT!I:I,COT!$A:$A,YEAR(daily!$A690),COT!$B:$B,WEEKNUM(daily!$A690))</f>
        <v>326680</v>
      </c>
      <c r="S690">
        <f>SUMIFS(COT!J:J,COT!$A:$A,YEAR(daily!$A690),COT!$B:$B,WEEKNUM(daily!$A690))</f>
        <v>325193</v>
      </c>
      <c r="T690">
        <f>SUMIFS(COT!K:K,COT!$A:$A,YEAR(daily!$A690),COT!$B:$B,WEEKNUM(daily!$A690))</f>
        <v>61508</v>
      </c>
      <c r="U690">
        <f>SUMIFS(COT!L:L,COT!$A:$A,YEAR(daily!$A690),COT!$B:$B,WEEKNUM(daily!$A690))</f>
        <v>49430</v>
      </c>
      <c r="V690">
        <f>SUMIFS(COT!M:M,COT!$A:$A,YEAR(daily!$A690),COT!$B:$B,WEEKNUM(daily!$A690))</f>
        <v>33</v>
      </c>
      <c r="W690">
        <f>SUMIFS(COT!N:N,COT!$A:$A,YEAR(daily!$A690),COT!$B:$B,WEEKNUM(daily!$A690))</f>
        <v>38</v>
      </c>
      <c r="X690">
        <f>SUMIFS(COT!O:O,COT!$A:$A,YEAR(daily!$A690),COT!$B:$B,WEEKNUM(daily!$A690))</f>
        <v>40</v>
      </c>
      <c r="Y690">
        <f>SUMIFS(COT!P:P,COT!$A:$A,YEAR(daily!$A690),COT!$B:$B,WEEKNUM(daily!$A690))</f>
        <v>71</v>
      </c>
      <c r="Z690">
        <f>SUMIFS(COT!Q:Q,COT!$A:$A,YEAR(daily!$A690),COT!$B:$B,WEEKNUM(daily!$A690))</f>
        <v>68</v>
      </c>
      <c r="AA690">
        <f>SUMIFS(Saudi!B:B,Saudi!$A:$A,YEAR(daily!$A690))</f>
        <v>213</v>
      </c>
      <c r="AB690">
        <f>SUMIFS(Saudi!C:C,Saudi!$A:$A,YEAR(daily!$A690))</f>
        <v>255</v>
      </c>
      <c r="AC690">
        <f>SUMIFS(Saudi!F:F,Saudi!$A:$A,YEAR(daily!$A690))</f>
        <v>3215357</v>
      </c>
      <c r="AD690">
        <f>SUMIFS(Saudi!G:G,Saudi!$A:$A,YEAR(daily!$A690))</f>
        <v>26.07833760207501</v>
      </c>
      <c r="AE690">
        <f>SUMIFS(Saudi!H:H,Saudi!$A:$A,YEAR(daily!$A690))</f>
        <v>83851165.357195094</v>
      </c>
      <c r="AF690" s="5">
        <f t="shared" si="40"/>
        <v>12</v>
      </c>
      <c r="AG690" s="5">
        <f t="shared" si="41"/>
        <v>2002</v>
      </c>
    </row>
    <row r="691" spans="1:33">
      <c r="A691" s="3">
        <v>37594</v>
      </c>
      <c r="B691" s="1">
        <v>135303</v>
      </c>
      <c r="C691" s="1">
        <v>37063</v>
      </c>
      <c r="D691" s="1">
        <v>32205</v>
      </c>
      <c r="E691" s="1">
        <v>26.71</v>
      </c>
      <c r="F691" s="1">
        <v>26.28</v>
      </c>
      <c r="G691" s="1">
        <v>25.95</v>
      </c>
      <c r="H691" s="2">
        <v>48.9</v>
      </c>
      <c r="I691" s="2">
        <v>26.4</v>
      </c>
      <c r="J691" s="2">
        <v>78.599999999999994</v>
      </c>
      <c r="K691" s="2">
        <v>80.2</v>
      </c>
      <c r="L691">
        <f>SUMIFS(US!B:B,US!$D:$D,YEAR(daily!$A691),US!$E:$E,MONTH(daily!$A691))</f>
        <v>8925</v>
      </c>
      <c r="M691">
        <f>SUMIFS(US!C:C,US!$D:$D,YEAR(daily!$A691),US!$E:$E,MONTH(daily!$A691))</f>
        <v>19943</v>
      </c>
      <c r="N691">
        <f>SUMIFS(COT!E:E,COT!$A:$A,YEAR(daily!$A691),COT!$B:$B,WEEKNUM(daily!$A691))</f>
        <v>479297</v>
      </c>
      <c r="O691">
        <f>SUMIFS(COT!F:F,COT!$A:$A,YEAR(daily!$A691),COT!$B:$B,WEEKNUM(daily!$A691))</f>
        <v>37702</v>
      </c>
      <c r="P691">
        <f>SUMIFS(COT!G:G,COT!$A:$A,YEAR(daily!$A691),COT!$B:$B,WEEKNUM(daily!$A691))</f>
        <v>51267</v>
      </c>
      <c r="Q691">
        <f>SUMIFS(COT!H:H,COT!$A:$A,YEAR(daily!$A691),COT!$B:$B,WEEKNUM(daily!$A691))</f>
        <v>53407</v>
      </c>
      <c r="R691">
        <f>SUMIFS(COT!I:I,COT!$A:$A,YEAR(daily!$A691),COT!$B:$B,WEEKNUM(daily!$A691))</f>
        <v>326680</v>
      </c>
      <c r="S691">
        <f>SUMIFS(COT!J:J,COT!$A:$A,YEAR(daily!$A691),COT!$B:$B,WEEKNUM(daily!$A691))</f>
        <v>325193</v>
      </c>
      <c r="T691">
        <f>SUMIFS(COT!K:K,COT!$A:$A,YEAR(daily!$A691),COT!$B:$B,WEEKNUM(daily!$A691))</f>
        <v>61508</v>
      </c>
      <c r="U691">
        <f>SUMIFS(COT!L:L,COT!$A:$A,YEAR(daily!$A691),COT!$B:$B,WEEKNUM(daily!$A691))</f>
        <v>49430</v>
      </c>
      <c r="V691">
        <f>SUMIFS(COT!M:M,COT!$A:$A,YEAR(daily!$A691),COT!$B:$B,WEEKNUM(daily!$A691))</f>
        <v>33</v>
      </c>
      <c r="W691">
        <f>SUMIFS(COT!N:N,COT!$A:$A,YEAR(daily!$A691),COT!$B:$B,WEEKNUM(daily!$A691))</f>
        <v>38</v>
      </c>
      <c r="X691">
        <f>SUMIFS(COT!O:O,COT!$A:$A,YEAR(daily!$A691),COT!$B:$B,WEEKNUM(daily!$A691))</f>
        <v>40</v>
      </c>
      <c r="Y691">
        <f>SUMIFS(COT!P:P,COT!$A:$A,YEAR(daily!$A691),COT!$B:$B,WEEKNUM(daily!$A691))</f>
        <v>71</v>
      </c>
      <c r="Z691">
        <f>SUMIFS(COT!Q:Q,COT!$A:$A,YEAR(daily!$A691),COT!$B:$B,WEEKNUM(daily!$A691))</f>
        <v>68</v>
      </c>
      <c r="AA691">
        <f>SUMIFS(Saudi!B:B,Saudi!$A:$A,YEAR(daily!$A691))</f>
        <v>213</v>
      </c>
      <c r="AB691">
        <f>SUMIFS(Saudi!C:C,Saudi!$A:$A,YEAR(daily!$A691))</f>
        <v>255</v>
      </c>
      <c r="AC691">
        <f>SUMIFS(Saudi!F:F,Saudi!$A:$A,YEAR(daily!$A691))</f>
        <v>3215357</v>
      </c>
      <c r="AD691">
        <f>SUMIFS(Saudi!G:G,Saudi!$A:$A,YEAR(daily!$A691))</f>
        <v>26.07833760207501</v>
      </c>
      <c r="AE691">
        <f>SUMIFS(Saudi!H:H,Saudi!$A:$A,YEAR(daily!$A691))</f>
        <v>83851165.357195094</v>
      </c>
      <c r="AF691" s="5">
        <f t="shared" si="40"/>
        <v>12</v>
      </c>
      <c r="AG691" s="5">
        <f t="shared" si="41"/>
        <v>2002</v>
      </c>
    </row>
    <row r="692" spans="1:33">
      <c r="A692" s="3">
        <v>37595</v>
      </c>
      <c r="B692" s="1">
        <v>133435</v>
      </c>
      <c r="C692" s="1">
        <v>36871</v>
      </c>
      <c r="D692" s="1">
        <v>31487</v>
      </c>
      <c r="E692" s="1">
        <v>27.29</v>
      </c>
      <c r="F692" s="1">
        <v>26.8</v>
      </c>
      <c r="G692" s="1">
        <v>26.47</v>
      </c>
      <c r="H692" s="2">
        <v>48.9</v>
      </c>
      <c r="I692" s="2">
        <v>26.4</v>
      </c>
      <c r="J692" s="2">
        <v>78.599999999999994</v>
      </c>
      <c r="K692" s="2">
        <v>80.2</v>
      </c>
      <c r="L692">
        <f>SUMIFS(US!B:B,US!$D:$D,YEAR(daily!$A692),US!$E:$E,MONTH(daily!$A692))</f>
        <v>8925</v>
      </c>
      <c r="M692">
        <f>SUMIFS(US!C:C,US!$D:$D,YEAR(daily!$A692),US!$E:$E,MONTH(daily!$A692))</f>
        <v>19943</v>
      </c>
      <c r="N692">
        <f>SUMIFS(COT!E:E,COT!$A:$A,YEAR(daily!$A692),COT!$B:$B,WEEKNUM(daily!$A692))</f>
        <v>479297</v>
      </c>
      <c r="O692">
        <f>SUMIFS(COT!F:F,COT!$A:$A,YEAR(daily!$A692),COT!$B:$B,WEEKNUM(daily!$A692))</f>
        <v>37702</v>
      </c>
      <c r="P692">
        <f>SUMIFS(COT!G:G,COT!$A:$A,YEAR(daily!$A692),COT!$B:$B,WEEKNUM(daily!$A692))</f>
        <v>51267</v>
      </c>
      <c r="Q692">
        <f>SUMIFS(COT!H:H,COT!$A:$A,YEAR(daily!$A692),COT!$B:$B,WEEKNUM(daily!$A692))</f>
        <v>53407</v>
      </c>
      <c r="R692">
        <f>SUMIFS(COT!I:I,COT!$A:$A,YEAR(daily!$A692),COT!$B:$B,WEEKNUM(daily!$A692))</f>
        <v>326680</v>
      </c>
      <c r="S692">
        <f>SUMIFS(COT!J:J,COT!$A:$A,YEAR(daily!$A692),COT!$B:$B,WEEKNUM(daily!$A692))</f>
        <v>325193</v>
      </c>
      <c r="T692">
        <f>SUMIFS(COT!K:K,COT!$A:$A,YEAR(daily!$A692),COT!$B:$B,WEEKNUM(daily!$A692))</f>
        <v>61508</v>
      </c>
      <c r="U692">
        <f>SUMIFS(COT!L:L,COT!$A:$A,YEAR(daily!$A692),COT!$B:$B,WEEKNUM(daily!$A692))</f>
        <v>49430</v>
      </c>
      <c r="V692">
        <f>SUMIFS(COT!M:M,COT!$A:$A,YEAR(daily!$A692),COT!$B:$B,WEEKNUM(daily!$A692))</f>
        <v>33</v>
      </c>
      <c r="W692">
        <f>SUMIFS(COT!N:N,COT!$A:$A,YEAR(daily!$A692),COT!$B:$B,WEEKNUM(daily!$A692))</f>
        <v>38</v>
      </c>
      <c r="X692">
        <f>SUMIFS(COT!O:O,COT!$A:$A,YEAR(daily!$A692),COT!$B:$B,WEEKNUM(daily!$A692))</f>
        <v>40</v>
      </c>
      <c r="Y692">
        <f>SUMIFS(COT!P:P,COT!$A:$A,YEAR(daily!$A692),COT!$B:$B,WEEKNUM(daily!$A692))</f>
        <v>71</v>
      </c>
      <c r="Z692">
        <f>SUMIFS(COT!Q:Q,COT!$A:$A,YEAR(daily!$A692),COT!$B:$B,WEEKNUM(daily!$A692))</f>
        <v>68</v>
      </c>
      <c r="AA692">
        <f>SUMIFS(Saudi!B:B,Saudi!$A:$A,YEAR(daily!$A692))</f>
        <v>213</v>
      </c>
      <c r="AB692">
        <f>SUMIFS(Saudi!C:C,Saudi!$A:$A,YEAR(daily!$A692))</f>
        <v>255</v>
      </c>
      <c r="AC692">
        <f>SUMIFS(Saudi!F:F,Saudi!$A:$A,YEAR(daily!$A692))</f>
        <v>3215357</v>
      </c>
      <c r="AD692">
        <f>SUMIFS(Saudi!G:G,Saudi!$A:$A,YEAR(daily!$A692))</f>
        <v>26.07833760207501</v>
      </c>
      <c r="AE692">
        <f>SUMIFS(Saudi!H:H,Saudi!$A:$A,YEAR(daily!$A692))</f>
        <v>83851165.357195094</v>
      </c>
      <c r="AF692" s="5">
        <f t="shared" si="40"/>
        <v>12</v>
      </c>
      <c r="AG692" s="5">
        <f t="shared" si="41"/>
        <v>2002</v>
      </c>
    </row>
    <row r="693" spans="1:33">
      <c r="A693" s="3">
        <v>37596</v>
      </c>
      <c r="B693" s="1">
        <v>135634</v>
      </c>
      <c r="C693" s="1">
        <v>41467</v>
      </c>
      <c r="D693" s="1">
        <v>32405</v>
      </c>
      <c r="E693" s="1">
        <v>26.93</v>
      </c>
      <c r="F693" s="1">
        <v>26.6</v>
      </c>
      <c r="G693" s="1">
        <v>26.29</v>
      </c>
      <c r="H693" s="2">
        <v>48.9</v>
      </c>
      <c r="I693" s="2">
        <v>26.4</v>
      </c>
      <c r="J693" s="2">
        <v>78.599999999999994</v>
      </c>
      <c r="K693" s="2">
        <v>80.2</v>
      </c>
      <c r="L693">
        <f>SUMIFS(US!B:B,US!$D:$D,YEAR(daily!$A693),US!$E:$E,MONTH(daily!$A693))</f>
        <v>8925</v>
      </c>
      <c r="M693">
        <f>SUMIFS(US!C:C,US!$D:$D,YEAR(daily!$A693),US!$E:$E,MONTH(daily!$A693))</f>
        <v>19943</v>
      </c>
      <c r="N693">
        <f>SUMIFS(COT!E:E,COT!$A:$A,YEAR(daily!$A693),COT!$B:$B,WEEKNUM(daily!$A693))</f>
        <v>479297</v>
      </c>
      <c r="O693">
        <f>SUMIFS(COT!F:F,COT!$A:$A,YEAR(daily!$A693),COT!$B:$B,WEEKNUM(daily!$A693))</f>
        <v>37702</v>
      </c>
      <c r="P693">
        <f>SUMIFS(COT!G:G,COT!$A:$A,YEAR(daily!$A693),COT!$B:$B,WEEKNUM(daily!$A693))</f>
        <v>51267</v>
      </c>
      <c r="Q693">
        <f>SUMIFS(COT!H:H,COT!$A:$A,YEAR(daily!$A693),COT!$B:$B,WEEKNUM(daily!$A693))</f>
        <v>53407</v>
      </c>
      <c r="R693">
        <f>SUMIFS(COT!I:I,COT!$A:$A,YEAR(daily!$A693),COT!$B:$B,WEEKNUM(daily!$A693))</f>
        <v>326680</v>
      </c>
      <c r="S693">
        <f>SUMIFS(COT!J:J,COT!$A:$A,YEAR(daily!$A693),COT!$B:$B,WEEKNUM(daily!$A693))</f>
        <v>325193</v>
      </c>
      <c r="T693">
        <f>SUMIFS(COT!K:K,COT!$A:$A,YEAR(daily!$A693),COT!$B:$B,WEEKNUM(daily!$A693))</f>
        <v>61508</v>
      </c>
      <c r="U693">
        <f>SUMIFS(COT!L:L,COT!$A:$A,YEAR(daily!$A693),COT!$B:$B,WEEKNUM(daily!$A693))</f>
        <v>49430</v>
      </c>
      <c r="V693">
        <f>SUMIFS(COT!M:M,COT!$A:$A,YEAR(daily!$A693),COT!$B:$B,WEEKNUM(daily!$A693))</f>
        <v>33</v>
      </c>
      <c r="W693">
        <f>SUMIFS(COT!N:N,COT!$A:$A,YEAR(daily!$A693),COT!$B:$B,WEEKNUM(daily!$A693))</f>
        <v>38</v>
      </c>
      <c r="X693">
        <f>SUMIFS(COT!O:O,COT!$A:$A,YEAR(daily!$A693),COT!$B:$B,WEEKNUM(daily!$A693))</f>
        <v>40</v>
      </c>
      <c r="Y693">
        <f>SUMIFS(COT!P:P,COT!$A:$A,YEAR(daily!$A693),COT!$B:$B,WEEKNUM(daily!$A693))</f>
        <v>71</v>
      </c>
      <c r="Z693">
        <f>SUMIFS(COT!Q:Q,COT!$A:$A,YEAR(daily!$A693),COT!$B:$B,WEEKNUM(daily!$A693))</f>
        <v>68</v>
      </c>
      <c r="AA693">
        <f>SUMIFS(Saudi!B:B,Saudi!$A:$A,YEAR(daily!$A693))</f>
        <v>213</v>
      </c>
      <c r="AB693">
        <f>SUMIFS(Saudi!C:C,Saudi!$A:$A,YEAR(daily!$A693))</f>
        <v>255</v>
      </c>
      <c r="AC693">
        <f>SUMIFS(Saudi!F:F,Saudi!$A:$A,YEAR(daily!$A693))</f>
        <v>3215357</v>
      </c>
      <c r="AD693">
        <f>SUMIFS(Saudi!G:G,Saudi!$A:$A,YEAR(daily!$A693))</f>
        <v>26.07833760207501</v>
      </c>
      <c r="AE693">
        <f>SUMIFS(Saudi!H:H,Saudi!$A:$A,YEAR(daily!$A693))</f>
        <v>83851165.357195094</v>
      </c>
      <c r="AF693" s="5">
        <f t="shared" si="40"/>
        <v>12</v>
      </c>
      <c r="AG693" s="5">
        <f t="shared" si="41"/>
        <v>2002</v>
      </c>
    </row>
    <row r="694" spans="1:33">
      <c r="A694" s="3">
        <v>37599</v>
      </c>
      <c r="B694" s="1">
        <v>125739</v>
      </c>
      <c r="C694" s="1">
        <v>45942</v>
      </c>
      <c r="D694" s="1">
        <v>32105</v>
      </c>
      <c r="E694" s="1">
        <v>27.2</v>
      </c>
      <c r="F694" s="1">
        <v>26.86</v>
      </c>
      <c r="G694" s="1">
        <v>26.52</v>
      </c>
      <c r="H694" s="2">
        <v>48.9</v>
      </c>
      <c r="I694" s="2">
        <v>26.4</v>
      </c>
      <c r="J694" s="2">
        <v>78.599999999999994</v>
      </c>
      <c r="K694" s="2">
        <v>80.2</v>
      </c>
      <c r="L694">
        <f>SUMIFS(US!B:B,US!$D:$D,YEAR(daily!$A694),US!$E:$E,MONTH(daily!$A694))</f>
        <v>8925</v>
      </c>
      <c r="M694">
        <f>SUMIFS(US!C:C,US!$D:$D,YEAR(daily!$A694),US!$E:$E,MONTH(daily!$A694))</f>
        <v>19943</v>
      </c>
      <c r="N694">
        <f>SUMIFS(COT!E:E,COT!$A:$A,YEAR(daily!$A694),COT!$B:$B,WEEKNUM(daily!$A694))</f>
        <v>507537</v>
      </c>
      <c r="O694">
        <f>SUMIFS(COT!F:F,COT!$A:$A,YEAR(daily!$A694),COT!$B:$B,WEEKNUM(daily!$A694))</f>
        <v>49770</v>
      </c>
      <c r="P694">
        <f>SUMIFS(COT!G:G,COT!$A:$A,YEAR(daily!$A694),COT!$B:$B,WEEKNUM(daily!$A694))</f>
        <v>54900</v>
      </c>
      <c r="Q694">
        <f>SUMIFS(COT!H:H,COT!$A:$A,YEAR(daily!$A694),COT!$B:$B,WEEKNUM(daily!$A694))</f>
        <v>60323</v>
      </c>
      <c r="R694">
        <f>SUMIFS(COT!I:I,COT!$A:$A,YEAR(daily!$A694),COT!$B:$B,WEEKNUM(daily!$A694))</f>
        <v>335512</v>
      </c>
      <c r="S694">
        <f>SUMIFS(COT!J:J,COT!$A:$A,YEAR(daily!$A694),COT!$B:$B,WEEKNUM(daily!$A694))</f>
        <v>345872</v>
      </c>
      <c r="T694">
        <f>SUMIFS(COT!K:K,COT!$A:$A,YEAR(daily!$A694),COT!$B:$B,WEEKNUM(daily!$A694))</f>
        <v>61932</v>
      </c>
      <c r="U694">
        <f>SUMIFS(COT!L:L,COT!$A:$A,YEAR(daily!$A694),COT!$B:$B,WEEKNUM(daily!$A694))</f>
        <v>46442</v>
      </c>
      <c r="V694">
        <f>SUMIFS(COT!M:M,COT!$A:$A,YEAR(daily!$A694),COT!$B:$B,WEEKNUM(daily!$A694))</f>
        <v>37</v>
      </c>
      <c r="W694">
        <f>SUMIFS(COT!N:N,COT!$A:$A,YEAR(daily!$A694),COT!$B:$B,WEEKNUM(daily!$A694))</f>
        <v>41</v>
      </c>
      <c r="X694">
        <f>SUMIFS(COT!O:O,COT!$A:$A,YEAR(daily!$A694),COT!$B:$B,WEEKNUM(daily!$A694))</f>
        <v>49</v>
      </c>
      <c r="Y694">
        <f>SUMIFS(COT!P:P,COT!$A:$A,YEAR(daily!$A694),COT!$B:$B,WEEKNUM(daily!$A694))</f>
        <v>71</v>
      </c>
      <c r="Z694">
        <f>SUMIFS(COT!Q:Q,COT!$A:$A,YEAR(daily!$A694),COT!$B:$B,WEEKNUM(daily!$A694))</f>
        <v>70</v>
      </c>
      <c r="AA694">
        <f>SUMIFS(Saudi!B:B,Saudi!$A:$A,YEAR(daily!$A694))</f>
        <v>213</v>
      </c>
      <c r="AB694">
        <f>SUMIFS(Saudi!C:C,Saudi!$A:$A,YEAR(daily!$A694))</f>
        <v>255</v>
      </c>
      <c r="AC694">
        <f>SUMIFS(Saudi!F:F,Saudi!$A:$A,YEAR(daily!$A694))</f>
        <v>3215357</v>
      </c>
      <c r="AD694">
        <f>SUMIFS(Saudi!G:G,Saudi!$A:$A,YEAR(daily!$A694))</f>
        <v>26.07833760207501</v>
      </c>
      <c r="AE694">
        <f>SUMIFS(Saudi!H:H,Saudi!$A:$A,YEAR(daily!$A694))</f>
        <v>83851165.357195094</v>
      </c>
      <c r="AF694" s="5">
        <f t="shared" si="40"/>
        <v>12</v>
      </c>
      <c r="AG694" s="5">
        <f t="shared" si="41"/>
        <v>2002</v>
      </c>
    </row>
    <row r="695" spans="1:33">
      <c r="A695" s="3">
        <v>37600</v>
      </c>
      <c r="B695" s="1">
        <v>113561</v>
      </c>
      <c r="C695" s="1">
        <v>47179</v>
      </c>
      <c r="D695" s="1">
        <v>30784</v>
      </c>
      <c r="E695" s="1">
        <v>27.74</v>
      </c>
      <c r="F695" s="1">
        <v>27.4</v>
      </c>
      <c r="G695" s="1">
        <v>27.03</v>
      </c>
      <c r="H695" s="2">
        <v>48.9</v>
      </c>
      <c r="I695" s="2">
        <v>26.4</v>
      </c>
      <c r="J695" s="2">
        <v>78.599999999999994</v>
      </c>
      <c r="K695" s="2">
        <v>80.2</v>
      </c>
      <c r="L695">
        <f>SUMIFS(US!B:B,US!$D:$D,YEAR(daily!$A695),US!$E:$E,MONTH(daily!$A695))</f>
        <v>8925</v>
      </c>
      <c r="M695">
        <f>SUMIFS(US!C:C,US!$D:$D,YEAR(daily!$A695),US!$E:$E,MONTH(daily!$A695))</f>
        <v>19943</v>
      </c>
      <c r="N695">
        <f>SUMIFS(COT!E:E,COT!$A:$A,YEAR(daily!$A695),COT!$B:$B,WEEKNUM(daily!$A695))</f>
        <v>507537</v>
      </c>
      <c r="O695">
        <f>SUMIFS(COT!F:F,COT!$A:$A,YEAR(daily!$A695),COT!$B:$B,WEEKNUM(daily!$A695))</f>
        <v>49770</v>
      </c>
      <c r="P695">
        <f>SUMIFS(COT!G:G,COT!$A:$A,YEAR(daily!$A695),COT!$B:$B,WEEKNUM(daily!$A695))</f>
        <v>54900</v>
      </c>
      <c r="Q695">
        <f>SUMIFS(COT!H:H,COT!$A:$A,YEAR(daily!$A695),COT!$B:$B,WEEKNUM(daily!$A695))</f>
        <v>60323</v>
      </c>
      <c r="R695">
        <f>SUMIFS(COT!I:I,COT!$A:$A,YEAR(daily!$A695),COT!$B:$B,WEEKNUM(daily!$A695))</f>
        <v>335512</v>
      </c>
      <c r="S695">
        <f>SUMIFS(COT!J:J,COT!$A:$A,YEAR(daily!$A695),COT!$B:$B,WEEKNUM(daily!$A695))</f>
        <v>345872</v>
      </c>
      <c r="T695">
        <f>SUMIFS(COT!K:K,COT!$A:$A,YEAR(daily!$A695),COT!$B:$B,WEEKNUM(daily!$A695))</f>
        <v>61932</v>
      </c>
      <c r="U695">
        <f>SUMIFS(COT!L:L,COT!$A:$A,YEAR(daily!$A695),COT!$B:$B,WEEKNUM(daily!$A695))</f>
        <v>46442</v>
      </c>
      <c r="V695">
        <f>SUMIFS(COT!M:M,COT!$A:$A,YEAR(daily!$A695),COT!$B:$B,WEEKNUM(daily!$A695))</f>
        <v>37</v>
      </c>
      <c r="W695">
        <f>SUMIFS(COT!N:N,COT!$A:$A,YEAR(daily!$A695),COT!$B:$B,WEEKNUM(daily!$A695))</f>
        <v>41</v>
      </c>
      <c r="X695">
        <f>SUMIFS(COT!O:O,COT!$A:$A,YEAR(daily!$A695),COT!$B:$B,WEEKNUM(daily!$A695))</f>
        <v>49</v>
      </c>
      <c r="Y695">
        <f>SUMIFS(COT!P:P,COT!$A:$A,YEAR(daily!$A695),COT!$B:$B,WEEKNUM(daily!$A695))</f>
        <v>71</v>
      </c>
      <c r="Z695">
        <f>SUMIFS(COT!Q:Q,COT!$A:$A,YEAR(daily!$A695),COT!$B:$B,WEEKNUM(daily!$A695))</f>
        <v>70</v>
      </c>
      <c r="AA695">
        <f>SUMIFS(Saudi!B:B,Saudi!$A:$A,YEAR(daily!$A695))</f>
        <v>213</v>
      </c>
      <c r="AB695">
        <f>SUMIFS(Saudi!C:C,Saudi!$A:$A,YEAR(daily!$A695))</f>
        <v>255</v>
      </c>
      <c r="AC695">
        <f>SUMIFS(Saudi!F:F,Saudi!$A:$A,YEAR(daily!$A695))</f>
        <v>3215357</v>
      </c>
      <c r="AD695">
        <f>SUMIFS(Saudi!G:G,Saudi!$A:$A,YEAR(daily!$A695))</f>
        <v>26.07833760207501</v>
      </c>
      <c r="AE695">
        <f>SUMIFS(Saudi!H:H,Saudi!$A:$A,YEAR(daily!$A695))</f>
        <v>83851165.357195094</v>
      </c>
      <c r="AF695" s="5">
        <f t="shared" si="40"/>
        <v>12</v>
      </c>
      <c r="AG695" s="5">
        <f t="shared" si="41"/>
        <v>2002</v>
      </c>
    </row>
    <row r="696" spans="1:33">
      <c r="A696" s="3">
        <v>37601</v>
      </c>
      <c r="B696" s="1">
        <v>108324</v>
      </c>
      <c r="C696" s="1">
        <v>48325</v>
      </c>
      <c r="D696" s="1">
        <v>32064</v>
      </c>
      <c r="E696" s="1">
        <v>27.4</v>
      </c>
      <c r="F696" s="1">
        <v>27.04</v>
      </c>
      <c r="G696" s="1">
        <v>26.65</v>
      </c>
      <c r="H696" s="2">
        <v>48.9</v>
      </c>
      <c r="I696" s="2">
        <v>26.4</v>
      </c>
      <c r="J696" s="2">
        <v>78.599999999999994</v>
      </c>
      <c r="K696" s="2">
        <v>80.2</v>
      </c>
      <c r="L696">
        <f>SUMIFS(US!B:B,US!$D:$D,YEAR(daily!$A696),US!$E:$E,MONTH(daily!$A696))</f>
        <v>8925</v>
      </c>
      <c r="M696">
        <f>SUMIFS(US!C:C,US!$D:$D,YEAR(daily!$A696),US!$E:$E,MONTH(daily!$A696))</f>
        <v>19943</v>
      </c>
      <c r="N696">
        <f>SUMIFS(COT!E:E,COT!$A:$A,YEAR(daily!$A696),COT!$B:$B,WEEKNUM(daily!$A696))</f>
        <v>507537</v>
      </c>
      <c r="O696">
        <f>SUMIFS(COT!F:F,COT!$A:$A,YEAR(daily!$A696),COT!$B:$B,WEEKNUM(daily!$A696))</f>
        <v>49770</v>
      </c>
      <c r="P696">
        <f>SUMIFS(COT!G:G,COT!$A:$A,YEAR(daily!$A696),COT!$B:$B,WEEKNUM(daily!$A696))</f>
        <v>54900</v>
      </c>
      <c r="Q696">
        <f>SUMIFS(COT!H:H,COT!$A:$A,YEAR(daily!$A696),COT!$B:$B,WEEKNUM(daily!$A696))</f>
        <v>60323</v>
      </c>
      <c r="R696">
        <f>SUMIFS(COT!I:I,COT!$A:$A,YEAR(daily!$A696),COT!$B:$B,WEEKNUM(daily!$A696))</f>
        <v>335512</v>
      </c>
      <c r="S696">
        <f>SUMIFS(COT!J:J,COT!$A:$A,YEAR(daily!$A696),COT!$B:$B,WEEKNUM(daily!$A696))</f>
        <v>345872</v>
      </c>
      <c r="T696">
        <f>SUMIFS(COT!K:K,COT!$A:$A,YEAR(daily!$A696),COT!$B:$B,WEEKNUM(daily!$A696))</f>
        <v>61932</v>
      </c>
      <c r="U696">
        <f>SUMIFS(COT!L:L,COT!$A:$A,YEAR(daily!$A696),COT!$B:$B,WEEKNUM(daily!$A696))</f>
        <v>46442</v>
      </c>
      <c r="V696">
        <f>SUMIFS(COT!M:M,COT!$A:$A,YEAR(daily!$A696),COT!$B:$B,WEEKNUM(daily!$A696))</f>
        <v>37</v>
      </c>
      <c r="W696">
        <f>SUMIFS(COT!N:N,COT!$A:$A,YEAR(daily!$A696),COT!$B:$B,WEEKNUM(daily!$A696))</f>
        <v>41</v>
      </c>
      <c r="X696">
        <f>SUMIFS(COT!O:O,COT!$A:$A,YEAR(daily!$A696),COT!$B:$B,WEEKNUM(daily!$A696))</f>
        <v>49</v>
      </c>
      <c r="Y696">
        <f>SUMIFS(COT!P:P,COT!$A:$A,YEAR(daily!$A696),COT!$B:$B,WEEKNUM(daily!$A696))</f>
        <v>71</v>
      </c>
      <c r="Z696">
        <f>SUMIFS(COT!Q:Q,COT!$A:$A,YEAR(daily!$A696),COT!$B:$B,WEEKNUM(daily!$A696))</f>
        <v>70</v>
      </c>
      <c r="AA696">
        <f>SUMIFS(Saudi!B:B,Saudi!$A:$A,YEAR(daily!$A696))</f>
        <v>213</v>
      </c>
      <c r="AB696">
        <f>SUMIFS(Saudi!C:C,Saudi!$A:$A,YEAR(daily!$A696))</f>
        <v>255</v>
      </c>
      <c r="AC696">
        <f>SUMIFS(Saudi!F:F,Saudi!$A:$A,YEAR(daily!$A696))</f>
        <v>3215357</v>
      </c>
      <c r="AD696">
        <f>SUMIFS(Saudi!G:G,Saudi!$A:$A,YEAR(daily!$A696))</f>
        <v>26.07833760207501</v>
      </c>
      <c r="AE696">
        <f>SUMIFS(Saudi!H:H,Saudi!$A:$A,YEAR(daily!$A696))</f>
        <v>83851165.357195094</v>
      </c>
      <c r="AF696" s="5">
        <f t="shared" si="40"/>
        <v>12</v>
      </c>
      <c r="AG696" s="5">
        <f t="shared" si="41"/>
        <v>2002</v>
      </c>
    </row>
    <row r="697" spans="1:33">
      <c r="A697" s="3">
        <v>37602</v>
      </c>
      <c r="B697" s="1">
        <v>99050</v>
      </c>
      <c r="C697" s="1">
        <v>49194</v>
      </c>
      <c r="D697" s="1">
        <v>32574</v>
      </c>
      <c r="E697" s="1">
        <v>28.01</v>
      </c>
      <c r="F697" s="1">
        <v>27.56</v>
      </c>
      <c r="G697" s="1">
        <v>27.13</v>
      </c>
      <c r="H697" s="2">
        <v>48.9</v>
      </c>
      <c r="I697" s="2">
        <v>26.4</v>
      </c>
      <c r="J697" s="2">
        <v>78.599999999999994</v>
      </c>
      <c r="K697" s="2">
        <v>80.2</v>
      </c>
      <c r="L697">
        <f>SUMIFS(US!B:B,US!$D:$D,YEAR(daily!$A697),US!$E:$E,MONTH(daily!$A697))</f>
        <v>8925</v>
      </c>
      <c r="M697">
        <f>SUMIFS(US!C:C,US!$D:$D,YEAR(daily!$A697),US!$E:$E,MONTH(daily!$A697))</f>
        <v>19943</v>
      </c>
      <c r="N697">
        <f>SUMIFS(COT!E:E,COT!$A:$A,YEAR(daily!$A697),COT!$B:$B,WEEKNUM(daily!$A697))</f>
        <v>507537</v>
      </c>
      <c r="O697">
        <f>SUMIFS(COT!F:F,COT!$A:$A,YEAR(daily!$A697),COT!$B:$B,WEEKNUM(daily!$A697))</f>
        <v>49770</v>
      </c>
      <c r="P697">
        <f>SUMIFS(COT!G:G,COT!$A:$A,YEAR(daily!$A697),COT!$B:$B,WEEKNUM(daily!$A697))</f>
        <v>54900</v>
      </c>
      <c r="Q697">
        <f>SUMIFS(COT!H:H,COT!$A:$A,YEAR(daily!$A697),COT!$B:$B,WEEKNUM(daily!$A697))</f>
        <v>60323</v>
      </c>
      <c r="R697">
        <f>SUMIFS(COT!I:I,COT!$A:$A,YEAR(daily!$A697),COT!$B:$B,WEEKNUM(daily!$A697))</f>
        <v>335512</v>
      </c>
      <c r="S697">
        <f>SUMIFS(COT!J:J,COT!$A:$A,YEAR(daily!$A697),COT!$B:$B,WEEKNUM(daily!$A697))</f>
        <v>345872</v>
      </c>
      <c r="T697">
        <f>SUMIFS(COT!K:K,COT!$A:$A,YEAR(daily!$A697),COT!$B:$B,WEEKNUM(daily!$A697))</f>
        <v>61932</v>
      </c>
      <c r="U697">
        <f>SUMIFS(COT!L:L,COT!$A:$A,YEAR(daily!$A697),COT!$B:$B,WEEKNUM(daily!$A697))</f>
        <v>46442</v>
      </c>
      <c r="V697">
        <f>SUMIFS(COT!M:M,COT!$A:$A,YEAR(daily!$A697),COT!$B:$B,WEEKNUM(daily!$A697))</f>
        <v>37</v>
      </c>
      <c r="W697">
        <f>SUMIFS(COT!N:N,COT!$A:$A,YEAR(daily!$A697),COT!$B:$B,WEEKNUM(daily!$A697))</f>
        <v>41</v>
      </c>
      <c r="X697">
        <f>SUMIFS(COT!O:O,COT!$A:$A,YEAR(daily!$A697),COT!$B:$B,WEEKNUM(daily!$A697))</f>
        <v>49</v>
      </c>
      <c r="Y697">
        <f>SUMIFS(COT!P:P,COT!$A:$A,YEAR(daily!$A697),COT!$B:$B,WEEKNUM(daily!$A697))</f>
        <v>71</v>
      </c>
      <c r="Z697">
        <f>SUMIFS(COT!Q:Q,COT!$A:$A,YEAR(daily!$A697),COT!$B:$B,WEEKNUM(daily!$A697))</f>
        <v>70</v>
      </c>
      <c r="AA697">
        <f>SUMIFS(Saudi!B:B,Saudi!$A:$A,YEAR(daily!$A697))</f>
        <v>213</v>
      </c>
      <c r="AB697">
        <f>SUMIFS(Saudi!C:C,Saudi!$A:$A,YEAR(daily!$A697))</f>
        <v>255</v>
      </c>
      <c r="AC697">
        <f>SUMIFS(Saudi!F:F,Saudi!$A:$A,YEAR(daily!$A697))</f>
        <v>3215357</v>
      </c>
      <c r="AD697">
        <f>SUMIFS(Saudi!G:G,Saudi!$A:$A,YEAR(daily!$A697))</f>
        <v>26.07833760207501</v>
      </c>
      <c r="AE697">
        <f>SUMIFS(Saudi!H:H,Saudi!$A:$A,YEAR(daily!$A697))</f>
        <v>83851165.357195094</v>
      </c>
      <c r="AF697" s="5">
        <f t="shared" si="40"/>
        <v>12</v>
      </c>
      <c r="AG697" s="5">
        <f t="shared" si="41"/>
        <v>2002</v>
      </c>
    </row>
    <row r="698" spans="1:33">
      <c r="A698" s="3">
        <v>37603</v>
      </c>
      <c r="B698" s="1">
        <v>91618</v>
      </c>
      <c r="C698" s="1">
        <v>53103</v>
      </c>
      <c r="D698" s="1">
        <v>33024</v>
      </c>
      <c r="E698" s="1">
        <v>28.44</v>
      </c>
      <c r="F698" s="1">
        <v>27.93</v>
      </c>
      <c r="G698" s="1">
        <v>27.41</v>
      </c>
      <c r="H698" s="2">
        <v>48.9</v>
      </c>
      <c r="I698" s="2">
        <v>26.4</v>
      </c>
      <c r="J698" s="2">
        <v>78.599999999999994</v>
      </c>
      <c r="K698" s="2">
        <v>80.2</v>
      </c>
      <c r="L698">
        <f>SUMIFS(US!B:B,US!$D:$D,YEAR(daily!$A698),US!$E:$E,MONTH(daily!$A698))</f>
        <v>8925</v>
      </c>
      <c r="M698">
        <f>SUMIFS(US!C:C,US!$D:$D,YEAR(daily!$A698),US!$E:$E,MONTH(daily!$A698))</f>
        <v>19943</v>
      </c>
      <c r="N698">
        <f>SUMIFS(COT!E:E,COT!$A:$A,YEAR(daily!$A698),COT!$B:$B,WEEKNUM(daily!$A698))</f>
        <v>507537</v>
      </c>
      <c r="O698">
        <f>SUMIFS(COT!F:F,COT!$A:$A,YEAR(daily!$A698),COT!$B:$B,WEEKNUM(daily!$A698))</f>
        <v>49770</v>
      </c>
      <c r="P698">
        <f>SUMIFS(COT!G:G,COT!$A:$A,YEAR(daily!$A698),COT!$B:$B,WEEKNUM(daily!$A698))</f>
        <v>54900</v>
      </c>
      <c r="Q698">
        <f>SUMIFS(COT!H:H,COT!$A:$A,YEAR(daily!$A698),COT!$B:$B,WEEKNUM(daily!$A698))</f>
        <v>60323</v>
      </c>
      <c r="R698">
        <f>SUMIFS(COT!I:I,COT!$A:$A,YEAR(daily!$A698),COT!$B:$B,WEEKNUM(daily!$A698))</f>
        <v>335512</v>
      </c>
      <c r="S698">
        <f>SUMIFS(COT!J:J,COT!$A:$A,YEAR(daily!$A698),COT!$B:$B,WEEKNUM(daily!$A698))</f>
        <v>345872</v>
      </c>
      <c r="T698">
        <f>SUMIFS(COT!K:K,COT!$A:$A,YEAR(daily!$A698),COT!$B:$B,WEEKNUM(daily!$A698))</f>
        <v>61932</v>
      </c>
      <c r="U698">
        <f>SUMIFS(COT!L:L,COT!$A:$A,YEAR(daily!$A698),COT!$B:$B,WEEKNUM(daily!$A698))</f>
        <v>46442</v>
      </c>
      <c r="V698">
        <f>SUMIFS(COT!M:M,COT!$A:$A,YEAR(daily!$A698),COT!$B:$B,WEEKNUM(daily!$A698))</f>
        <v>37</v>
      </c>
      <c r="W698">
        <f>SUMIFS(COT!N:N,COT!$A:$A,YEAR(daily!$A698),COT!$B:$B,WEEKNUM(daily!$A698))</f>
        <v>41</v>
      </c>
      <c r="X698">
        <f>SUMIFS(COT!O:O,COT!$A:$A,YEAR(daily!$A698),COT!$B:$B,WEEKNUM(daily!$A698))</f>
        <v>49</v>
      </c>
      <c r="Y698">
        <f>SUMIFS(COT!P:P,COT!$A:$A,YEAR(daily!$A698),COT!$B:$B,WEEKNUM(daily!$A698))</f>
        <v>71</v>
      </c>
      <c r="Z698">
        <f>SUMIFS(COT!Q:Q,COT!$A:$A,YEAR(daily!$A698),COT!$B:$B,WEEKNUM(daily!$A698))</f>
        <v>70</v>
      </c>
      <c r="AA698">
        <f>SUMIFS(Saudi!B:B,Saudi!$A:$A,YEAR(daily!$A698))</f>
        <v>213</v>
      </c>
      <c r="AB698">
        <f>SUMIFS(Saudi!C:C,Saudi!$A:$A,YEAR(daily!$A698))</f>
        <v>255</v>
      </c>
      <c r="AC698">
        <f>SUMIFS(Saudi!F:F,Saudi!$A:$A,YEAR(daily!$A698))</f>
        <v>3215357</v>
      </c>
      <c r="AD698">
        <f>SUMIFS(Saudi!G:G,Saudi!$A:$A,YEAR(daily!$A698))</f>
        <v>26.07833760207501</v>
      </c>
      <c r="AE698">
        <f>SUMIFS(Saudi!H:H,Saudi!$A:$A,YEAR(daily!$A698))</f>
        <v>83851165.357195094</v>
      </c>
      <c r="AF698" s="5">
        <f t="shared" si="40"/>
        <v>12</v>
      </c>
      <c r="AG698" s="5">
        <f t="shared" si="41"/>
        <v>2002</v>
      </c>
    </row>
    <row r="699" spans="1:33">
      <c r="A699" s="3">
        <v>37606</v>
      </c>
      <c r="B699" s="1">
        <v>81223</v>
      </c>
      <c r="C699" s="1">
        <v>53559</v>
      </c>
      <c r="D699" s="1">
        <v>35288</v>
      </c>
      <c r="E699" s="1">
        <v>30.1</v>
      </c>
      <c r="F699" s="1">
        <v>29.42</v>
      </c>
      <c r="G699" s="1">
        <v>28.8</v>
      </c>
      <c r="H699" s="2">
        <v>48.9</v>
      </c>
      <c r="I699" s="2">
        <v>26.4</v>
      </c>
      <c r="J699" s="2">
        <v>78.599999999999994</v>
      </c>
      <c r="K699" s="2">
        <v>80.2</v>
      </c>
      <c r="L699">
        <f>SUMIFS(US!B:B,US!$D:$D,YEAR(daily!$A699),US!$E:$E,MONTH(daily!$A699))</f>
        <v>8925</v>
      </c>
      <c r="M699">
        <f>SUMIFS(US!C:C,US!$D:$D,YEAR(daily!$A699),US!$E:$E,MONTH(daily!$A699))</f>
        <v>19943</v>
      </c>
      <c r="N699">
        <f>SUMIFS(COT!E:E,COT!$A:$A,YEAR(daily!$A699),COT!$B:$B,WEEKNUM(daily!$A699))</f>
        <v>532706</v>
      </c>
      <c r="O699">
        <f>SUMIFS(COT!F:F,COT!$A:$A,YEAR(daily!$A699),COT!$B:$B,WEEKNUM(daily!$A699))</f>
        <v>52859</v>
      </c>
      <c r="P699">
        <f>SUMIFS(COT!G:G,COT!$A:$A,YEAR(daily!$A699),COT!$B:$B,WEEKNUM(daily!$A699))</f>
        <v>40624</v>
      </c>
      <c r="Q699">
        <f>SUMIFS(COT!H:H,COT!$A:$A,YEAR(daily!$A699),COT!$B:$B,WEEKNUM(daily!$A699))</f>
        <v>62946</v>
      </c>
      <c r="R699">
        <f>SUMIFS(COT!I:I,COT!$A:$A,YEAR(daily!$A699),COT!$B:$B,WEEKNUM(daily!$A699))</f>
        <v>345023</v>
      </c>
      <c r="S699">
        <f>SUMIFS(COT!J:J,COT!$A:$A,YEAR(daily!$A699),COT!$B:$B,WEEKNUM(daily!$A699))</f>
        <v>381319</v>
      </c>
      <c r="T699">
        <f>SUMIFS(COT!K:K,COT!$A:$A,YEAR(daily!$A699),COT!$B:$B,WEEKNUM(daily!$A699))</f>
        <v>71878</v>
      </c>
      <c r="U699">
        <f>SUMIFS(COT!L:L,COT!$A:$A,YEAR(daily!$A699),COT!$B:$B,WEEKNUM(daily!$A699))</f>
        <v>47817</v>
      </c>
      <c r="V699">
        <f>SUMIFS(COT!M:M,COT!$A:$A,YEAR(daily!$A699),COT!$B:$B,WEEKNUM(daily!$A699))</f>
        <v>44</v>
      </c>
      <c r="W699">
        <f>SUMIFS(COT!N:N,COT!$A:$A,YEAR(daily!$A699),COT!$B:$B,WEEKNUM(daily!$A699))</f>
        <v>32</v>
      </c>
      <c r="X699">
        <f>SUMIFS(COT!O:O,COT!$A:$A,YEAR(daily!$A699),COT!$B:$B,WEEKNUM(daily!$A699))</f>
        <v>46</v>
      </c>
      <c r="Y699">
        <f>SUMIFS(COT!P:P,COT!$A:$A,YEAR(daily!$A699),COT!$B:$B,WEEKNUM(daily!$A699))</f>
        <v>66</v>
      </c>
      <c r="Z699">
        <f>SUMIFS(COT!Q:Q,COT!$A:$A,YEAR(daily!$A699),COT!$B:$B,WEEKNUM(daily!$A699))</f>
        <v>63</v>
      </c>
      <c r="AA699">
        <f>SUMIFS(Saudi!B:B,Saudi!$A:$A,YEAR(daily!$A699))</f>
        <v>213</v>
      </c>
      <c r="AB699">
        <f>SUMIFS(Saudi!C:C,Saudi!$A:$A,YEAR(daily!$A699))</f>
        <v>255</v>
      </c>
      <c r="AC699">
        <f>SUMIFS(Saudi!F:F,Saudi!$A:$A,YEAR(daily!$A699))</f>
        <v>3215357</v>
      </c>
      <c r="AD699">
        <f>SUMIFS(Saudi!G:G,Saudi!$A:$A,YEAR(daily!$A699))</f>
        <v>26.07833760207501</v>
      </c>
      <c r="AE699">
        <f>SUMIFS(Saudi!H:H,Saudi!$A:$A,YEAR(daily!$A699))</f>
        <v>83851165.357195094</v>
      </c>
      <c r="AF699" s="5">
        <f t="shared" si="40"/>
        <v>12</v>
      </c>
      <c r="AG699" s="5">
        <f t="shared" si="41"/>
        <v>2002</v>
      </c>
    </row>
    <row r="700" spans="1:33">
      <c r="A700" s="3">
        <v>37607</v>
      </c>
      <c r="B700" s="1">
        <v>61504</v>
      </c>
      <c r="C700" s="1">
        <v>58022</v>
      </c>
      <c r="D700" s="1">
        <v>36467</v>
      </c>
      <c r="E700" s="1">
        <v>30.1</v>
      </c>
      <c r="F700" s="1">
        <v>29.24</v>
      </c>
      <c r="G700" s="1">
        <v>28.59</v>
      </c>
      <c r="H700" s="2">
        <v>48.9</v>
      </c>
      <c r="I700" s="2">
        <v>26.4</v>
      </c>
      <c r="J700" s="2">
        <v>78.599999999999994</v>
      </c>
      <c r="K700" s="2">
        <v>80.2</v>
      </c>
      <c r="L700">
        <f>SUMIFS(US!B:B,US!$D:$D,YEAR(daily!$A700),US!$E:$E,MONTH(daily!$A700))</f>
        <v>8925</v>
      </c>
      <c r="M700">
        <f>SUMIFS(US!C:C,US!$D:$D,YEAR(daily!$A700),US!$E:$E,MONTH(daily!$A700))</f>
        <v>19943</v>
      </c>
      <c r="N700">
        <f>SUMIFS(COT!E:E,COT!$A:$A,YEAR(daily!$A700),COT!$B:$B,WEEKNUM(daily!$A700))</f>
        <v>532706</v>
      </c>
      <c r="O700">
        <f>SUMIFS(COT!F:F,COT!$A:$A,YEAR(daily!$A700),COT!$B:$B,WEEKNUM(daily!$A700))</f>
        <v>52859</v>
      </c>
      <c r="P700">
        <f>SUMIFS(COT!G:G,COT!$A:$A,YEAR(daily!$A700),COT!$B:$B,WEEKNUM(daily!$A700))</f>
        <v>40624</v>
      </c>
      <c r="Q700">
        <f>SUMIFS(COT!H:H,COT!$A:$A,YEAR(daily!$A700),COT!$B:$B,WEEKNUM(daily!$A700))</f>
        <v>62946</v>
      </c>
      <c r="R700">
        <f>SUMIFS(COT!I:I,COT!$A:$A,YEAR(daily!$A700),COT!$B:$B,WEEKNUM(daily!$A700))</f>
        <v>345023</v>
      </c>
      <c r="S700">
        <f>SUMIFS(COT!J:J,COT!$A:$A,YEAR(daily!$A700),COT!$B:$B,WEEKNUM(daily!$A700))</f>
        <v>381319</v>
      </c>
      <c r="T700">
        <f>SUMIFS(COT!K:K,COT!$A:$A,YEAR(daily!$A700),COT!$B:$B,WEEKNUM(daily!$A700))</f>
        <v>71878</v>
      </c>
      <c r="U700">
        <f>SUMIFS(COT!L:L,COT!$A:$A,YEAR(daily!$A700),COT!$B:$B,WEEKNUM(daily!$A700))</f>
        <v>47817</v>
      </c>
      <c r="V700">
        <f>SUMIFS(COT!M:M,COT!$A:$A,YEAR(daily!$A700),COT!$B:$B,WEEKNUM(daily!$A700))</f>
        <v>44</v>
      </c>
      <c r="W700">
        <f>SUMIFS(COT!N:N,COT!$A:$A,YEAR(daily!$A700),COT!$B:$B,WEEKNUM(daily!$A700))</f>
        <v>32</v>
      </c>
      <c r="X700">
        <f>SUMIFS(COT!O:O,COT!$A:$A,YEAR(daily!$A700),COT!$B:$B,WEEKNUM(daily!$A700))</f>
        <v>46</v>
      </c>
      <c r="Y700">
        <f>SUMIFS(COT!P:P,COT!$A:$A,YEAR(daily!$A700),COT!$B:$B,WEEKNUM(daily!$A700))</f>
        <v>66</v>
      </c>
      <c r="Z700">
        <f>SUMIFS(COT!Q:Q,COT!$A:$A,YEAR(daily!$A700),COT!$B:$B,WEEKNUM(daily!$A700))</f>
        <v>63</v>
      </c>
      <c r="AA700">
        <f>SUMIFS(Saudi!B:B,Saudi!$A:$A,YEAR(daily!$A700))</f>
        <v>213</v>
      </c>
      <c r="AB700">
        <f>SUMIFS(Saudi!C:C,Saudi!$A:$A,YEAR(daily!$A700))</f>
        <v>255</v>
      </c>
      <c r="AC700">
        <f>SUMIFS(Saudi!F:F,Saudi!$A:$A,YEAR(daily!$A700))</f>
        <v>3215357</v>
      </c>
      <c r="AD700">
        <f>SUMIFS(Saudi!G:G,Saudi!$A:$A,YEAR(daily!$A700))</f>
        <v>26.07833760207501</v>
      </c>
      <c r="AE700">
        <f>SUMIFS(Saudi!H:H,Saudi!$A:$A,YEAR(daily!$A700))</f>
        <v>83851165.357195094</v>
      </c>
      <c r="AF700" s="5">
        <f t="shared" si="40"/>
        <v>12</v>
      </c>
      <c r="AG700" s="5">
        <f t="shared" si="41"/>
        <v>2002</v>
      </c>
    </row>
    <row r="701" spans="1:33">
      <c r="A701" s="3">
        <v>37608</v>
      </c>
      <c r="B701" s="1">
        <v>45580</v>
      </c>
      <c r="C701" s="1">
        <v>62671</v>
      </c>
      <c r="D701" s="1">
        <v>36286</v>
      </c>
      <c r="E701" s="1">
        <v>30.44</v>
      </c>
      <c r="F701" s="1">
        <v>29.63</v>
      </c>
      <c r="G701" s="1">
        <v>28.93</v>
      </c>
      <c r="H701" s="2">
        <v>48.9</v>
      </c>
      <c r="I701" s="2">
        <v>26.4</v>
      </c>
      <c r="J701" s="2">
        <v>78.599999999999994</v>
      </c>
      <c r="K701" s="2">
        <v>80.2</v>
      </c>
      <c r="L701">
        <f>SUMIFS(US!B:B,US!$D:$D,YEAR(daily!$A701),US!$E:$E,MONTH(daily!$A701))</f>
        <v>8925</v>
      </c>
      <c r="M701">
        <f>SUMIFS(US!C:C,US!$D:$D,YEAR(daily!$A701),US!$E:$E,MONTH(daily!$A701))</f>
        <v>19943</v>
      </c>
      <c r="N701">
        <f>SUMIFS(COT!E:E,COT!$A:$A,YEAR(daily!$A701),COT!$B:$B,WEEKNUM(daily!$A701))</f>
        <v>532706</v>
      </c>
      <c r="O701">
        <f>SUMIFS(COT!F:F,COT!$A:$A,YEAR(daily!$A701),COT!$B:$B,WEEKNUM(daily!$A701))</f>
        <v>52859</v>
      </c>
      <c r="P701">
        <f>SUMIFS(COT!G:G,COT!$A:$A,YEAR(daily!$A701),COT!$B:$B,WEEKNUM(daily!$A701))</f>
        <v>40624</v>
      </c>
      <c r="Q701">
        <f>SUMIFS(COT!H:H,COT!$A:$A,YEAR(daily!$A701),COT!$B:$B,WEEKNUM(daily!$A701))</f>
        <v>62946</v>
      </c>
      <c r="R701">
        <f>SUMIFS(COT!I:I,COT!$A:$A,YEAR(daily!$A701),COT!$B:$B,WEEKNUM(daily!$A701))</f>
        <v>345023</v>
      </c>
      <c r="S701">
        <f>SUMIFS(COT!J:J,COT!$A:$A,YEAR(daily!$A701),COT!$B:$B,WEEKNUM(daily!$A701))</f>
        <v>381319</v>
      </c>
      <c r="T701">
        <f>SUMIFS(COT!K:K,COT!$A:$A,YEAR(daily!$A701),COT!$B:$B,WEEKNUM(daily!$A701))</f>
        <v>71878</v>
      </c>
      <c r="U701">
        <f>SUMIFS(COT!L:L,COT!$A:$A,YEAR(daily!$A701),COT!$B:$B,WEEKNUM(daily!$A701))</f>
        <v>47817</v>
      </c>
      <c r="V701">
        <f>SUMIFS(COT!M:M,COT!$A:$A,YEAR(daily!$A701),COT!$B:$B,WEEKNUM(daily!$A701))</f>
        <v>44</v>
      </c>
      <c r="W701">
        <f>SUMIFS(COT!N:N,COT!$A:$A,YEAR(daily!$A701),COT!$B:$B,WEEKNUM(daily!$A701))</f>
        <v>32</v>
      </c>
      <c r="X701">
        <f>SUMIFS(COT!O:O,COT!$A:$A,YEAR(daily!$A701),COT!$B:$B,WEEKNUM(daily!$A701))</f>
        <v>46</v>
      </c>
      <c r="Y701">
        <f>SUMIFS(COT!P:P,COT!$A:$A,YEAR(daily!$A701),COT!$B:$B,WEEKNUM(daily!$A701))</f>
        <v>66</v>
      </c>
      <c r="Z701">
        <f>SUMIFS(COT!Q:Q,COT!$A:$A,YEAR(daily!$A701),COT!$B:$B,WEEKNUM(daily!$A701))</f>
        <v>63</v>
      </c>
      <c r="AA701">
        <f>SUMIFS(Saudi!B:B,Saudi!$A:$A,YEAR(daily!$A701))</f>
        <v>213</v>
      </c>
      <c r="AB701">
        <f>SUMIFS(Saudi!C:C,Saudi!$A:$A,YEAR(daily!$A701))</f>
        <v>255</v>
      </c>
      <c r="AC701">
        <f>SUMIFS(Saudi!F:F,Saudi!$A:$A,YEAR(daily!$A701))</f>
        <v>3215357</v>
      </c>
      <c r="AD701">
        <f>SUMIFS(Saudi!G:G,Saudi!$A:$A,YEAR(daily!$A701))</f>
        <v>26.07833760207501</v>
      </c>
      <c r="AE701">
        <f>SUMIFS(Saudi!H:H,Saudi!$A:$A,YEAR(daily!$A701))</f>
        <v>83851165.357195094</v>
      </c>
      <c r="AF701" s="5">
        <f t="shared" si="40"/>
        <v>12</v>
      </c>
      <c r="AG701" s="5">
        <f t="shared" si="41"/>
        <v>2002</v>
      </c>
    </row>
    <row r="702" spans="1:33">
      <c r="A702" s="3">
        <v>37609</v>
      </c>
      <c r="B702" s="1">
        <v>31871</v>
      </c>
      <c r="C702" s="1">
        <v>68560</v>
      </c>
      <c r="D702" s="1">
        <v>37305</v>
      </c>
      <c r="E702" s="1">
        <v>30.56</v>
      </c>
      <c r="F702" s="1">
        <v>29.6</v>
      </c>
      <c r="G702" s="1">
        <v>28.87</v>
      </c>
      <c r="H702" s="2">
        <v>48.9</v>
      </c>
      <c r="I702" s="2">
        <v>26.4</v>
      </c>
      <c r="J702" s="2">
        <v>78.599999999999994</v>
      </c>
      <c r="K702" s="2">
        <v>80.2</v>
      </c>
      <c r="L702">
        <f>SUMIFS(US!B:B,US!$D:$D,YEAR(daily!$A702),US!$E:$E,MONTH(daily!$A702))</f>
        <v>8925</v>
      </c>
      <c r="M702">
        <f>SUMIFS(US!C:C,US!$D:$D,YEAR(daily!$A702),US!$E:$E,MONTH(daily!$A702))</f>
        <v>19943</v>
      </c>
      <c r="N702">
        <f>SUMIFS(COT!E:E,COT!$A:$A,YEAR(daily!$A702),COT!$B:$B,WEEKNUM(daily!$A702))</f>
        <v>532706</v>
      </c>
      <c r="O702">
        <f>SUMIFS(COT!F:F,COT!$A:$A,YEAR(daily!$A702),COT!$B:$B,WEEKNUM(daily!$A702))</f>
        <v>52859</v>
      </c>
      <c r="P702">
        <f>SUMIFS(COT!G:G,COT!$A:$A,YEAR(daily!$A702),COT!$B:$B,WEEKNUM(daily!$A702))</f>
        <v>40624</v>
      </c>
      <c r="Q702">
        <f>SUMIFS(COT!H:H,COT!$A:$A,YEAR(daily!$A702),COT!$B:$B,WEEKNUM(daily!$A702))</f>
        <v>62946</v>
      </c>
      <c r="R702">
        <f>SUMIFS(COT!I:I,COT!$A:$A,YEAR(daily!$A702),COT!$B:$B,WEEKNUM(daily!$A702))</f>
        <v>345023</v>
      </c>
      <c r="S702">
        <f>SUMIFS(COT!J:J,COT!$A:$A,YEAR(daily!$A702),COT!$B:$B,WEEKNUM(daily!$A702))</f>
        <v>381319</v>
      </c>
      <c r="T702">
        <f>SUMIFS(COT!K:K,COT!$A:$A,YEAR(daily!$A702),COT!$B:$B,WEEKNUM(daily!$A702))</f>
        <v>71878</v>
      </c>
      <c r="U702">
        <f>SUMIFS(COT!L:L,COT!$A:$A,YEAR(daily!$A702),COT!$B:$B,WEEKNUM(daily!$A702))</f>
        <v>47817</v>
      </c>
      <c r="V702">
        <f>SUMIFS(COT!M:M,COT!$A:$A,YEAR(daily!$A702),COT!$B:$B,WEEKNUM(daily!$A702))</f>
        <v>44</v>
      </c>
      <c r="W702">
        <f>SUMIFS(COT!N:N,COT!$A:$A,YEAR(daily!$A702),COT!$B:$B,WEEKNUM(daily!$A702))</f>
        <v>32</v>
      </c>
      <c r="X702">
        <f>SUMIFS(COT!O:O,COT!$A:$A,YEAR(daily!$A702),COT!$B:$B,WEEKNUM(daily!$A702))</f>
        <v>46</v>
      </c>
      <c r="Y702">
        <f>SUMIFS(COT!P:P,COT!$A:$A,YEAR(daily!$A702),COT!$B:$B,WEEKNUM(daily!$A702))</f>
        <v>66</v>
      </c>
      <c r="Z702">
        <f>SUMIFS(COT!Q:Q,COT!$A:$A,YEAR(daily!$A702),COT!$B:$B,WEEKNUM(daily!$A702))</f>
        <v>63</v>
      </c>
      <c r="AA702">
        <f>SUMIFS(Saudi!B:B,Saudi!$A:$A,YEAR(daily!$A702))</f>
        <v>213</v>
      </c>
      <c r="AB702">
        <f>SUMIFS(Saudi!C:C,Saudi!$A:$A,YEAR(daily!$A702))</f>
        <v>255</v>
      </c>
      <c r="AC702">
        <f>SUMIFS(Saudi!F:F,Saudi!$A:$A,YEAR(daily!$A702))</f>
        <v>3215357</v>
      </c>
      <c r="AD702">
        <f>SUMIFS(Saudi!G:G,Saudi!$A:$A,YEAR(daily!$A702))</f>
        <v>26.07833760207501</v>
      </c>
      <c r="AE702">
        <f>SUMIFS(Saudi!H:H,Saudi!$A:$A,YEAR(daily!$A702))</f>
        <v>83851165.357195094</v>
      </c>
      <c r="AF702" s="5">
        <f t="shared" si="40"/>
        <v>12</v>
      </c>
      <c r="AG702" s="5">
        <f t="shared" si="41"/>
        <v>2002</v>
      </c>
    </row>
    <row r="703" spans="1:33">
      <c r="A703" s="3">
        <v>37610</v>
      </c>
      <c r="B703" s="1">
        <v>172460</v>
      </c>
      <c r="C703" s="1">
        <v>37546</v>
      </c>
      <c r="D703" s="1">
        <v>31627</v>
      </c>
      <c r="E703" s="1">
        <v>30.3</v>
      </c>
      <c r="F703" s="1">
        <v>28.86</v>
      </c>
      <c r="G703" s="1">
        <v>28.13</v>
      </c>
      <c r="H703" s="2">
        <v>48.9</v>
      </c>
      <c r="I703" s="2">
        <v>26.4</v>
      </c>
      <c r="J703" s="2">
        <v>78.599999999999994</v>
      </c>
      <c r="K703" s="2">
        <v>80.2</v>
      </c>
      <c r="L703">
        <f>SUMIFS(US!B:B,US!$D:$D,YEAR(daily!$A703),US!$E:$E,MONTH(daily!$A703))</f>
        <v>8925</v>
      </c>
      <c r="M703">
        <f>SUMIFS(US!C:C,US!$D:$D,YEAR(daily!$A703),US!$E:$E,MONTH(daily!$A703))</f>
        <v>19943</v>
      </c>
      <c r="N703">
        <f>SUMIFS(COT!E:E,COT!$A:$A,YEAR(daily!$A703),COT!$B:$B,WEEKNUM(daily!$A703))</f>
        <v>532706</v>
      </c>
      <c r="O703">
        <f>SUMIFS(COT!F:F,COT!$A:$A,YEAR(daily!$A703),COT!$B:$B,WEEKNUM(daily!$A703))</f>
        <v>52859</v>
      </c>
      <c r="P703">
        <f>SUMIFS(COT!G:G,COT!$A:$A,YEAR(daily!$A703),COT!$B:$B,WEEKNUM(daily!$A703))</f>
        <v>40624</v>
      </c>
      <c r="Q703">
        <f>SUMIFS(COT!H:H,COT!$A:$A,YEAR(daily!$A703),COT!$B:$B,WEEKNUM(daily!$A703))</f>
        <v>62946</v>
      </c>
      <c r="R703">
        <f>SUMIFS(COT!I:I,COT!$A:$A,YEAR(daily!$A703),COT!$B:$B,WEEKNUM(daily!$A703))</f>
        <v>345023</v>
      </c>
      <c r="S703">
        <f>SUMIFS(COT!J:J,COT!$A:$A,YEAR(daily!$A703),COT!$B:$B,WEEKNUM(daily!$A703))</f>
        <v>381319</v>
      </c>
      <c r="T703">
        <f>SUMIFS(COT!K:K,COT!$A:$A,YEAR(daily!$A703),COT!$B:$B,WEEKNUM(daily!$A703))</f>
        <v>71878</v>
      </c>
      <c r="U703">
        <f>SUMIFS(COT!L:L,COT!$A:$A,YEAR(daily!$A703),COT!$B:$B,WEEKNUM(daily!$A703))</f>
        <v>47817</v>
      </c>
      <c r="V703">
        <f>SUMIFS(COT!M:M,COT!$A:$A,YEAR(daily!$A703),COT!$B:$B,WEEKNUM(daily!$A703))</f>
        <v>44</v>
      </c>
      <c r="W703">
        <f>SUMIFS(COT!N:N,COT!$A:$A,YEAR(daily!$A703),COT!$B:$B,WEEKNUM(daily!$A703))</f>
        <v>32</v>
      </c>
      <c r="X703">
        <f>SUMIFS(COT!O:O,COT!$A:$A,YEAR(daily!$A703),COT!$B:$B,WEEKNUM(daily!$A703))</f>
        <v>46</v>
      </c>
      <c r="Y703">
        <f>SUMIFS(COT!P:P,COT!$A:$A,YEAR(daily!$A703),COT!$B:$B,WEEKNUM(daily!$A703))</f>
        <v>66</v>
      </c>
      <c r="Z703">
        <f>SUMIFS(COT!Q:Q,COT!$A:$A,YEAR(daily!$A703),COT!$B:$B,WEEKNUM(daily!$A703))</f>
        <v>63</v>
      </c>
      <c r="AA703">
        <f>SUMIFS(Saudi!B:B,Saudi!$A:$A,YEAR(daily!$A703))</f>
        <v>213</v>
      </c>
      <c r="AB703">
        <f>SUMIFS(Saudi!C:C,Saudi!$A:$A,YEAR(daily!$A703))</f>
        <v>255</v>
      </c>
      <c r="AC703">
        <f>SUMIFS(Saudi!F:F,Saudi!$A:$A,YEAR(daily!$A703))</f>
        <v>3215357</v>
      </c>
      <c r="AD703">
        <f>SUMIFS(Saudi!G:G,Saudi!$A:$A,YEAR(daily!$A703))</f>
        <v>26.07833760207501</v>
      </c>
      <c r="AE703">
        <f>SUMIFS(Saudi!H:H,Saudi!$A:$A,YEAR(daily!$A703))</f>
        <v>83851165.357195094</v>
      </c>
      <c r="AF703" s="5">
        <f t="shared" si="40"/>
        <v>12</v>
      </c>
      <c r="AG703" s="5">
        <f t="shared" si="41"/>
        <v>2002</v>
      </c>
    </row>
    <row r="704" spans="1:33">
      <c r="A704" s="3">
        <v>37613</v>
      </c>
      <c r="B704" s="1">
        <v>166043</v>
      </c>
      <c r="C704" s="1">
        <v>37837</v>
      </c>
      <c r="D704" s="1">
        <v>31676</v>
      </c>
      <c r="E704" s="1">
        <v>31.75</v>
      </c>
      <c r="F704" s="1">
        <v>29.87</v>
      </c>
      <c r="G704" s="1">
        <v>28.99</v>
      </c>
      <c r="H704" s="2">
        <v>48.9</v>
      </c>
      <c r="I704" s="2">
        <v>26.4</v>
      </c>
      <c r="J704" s="2">
        <v>78.599999999999994</v>
      </c>
      <c r="K704" s="2">
        <v>80.2</v>
      </c>
      <c r="L704">
        <f>SUMIFS(US!B:B,US!$D:$D,YEAR(daily!$A704),US!$E:$E,MONTH(daily!$A704))</f>
        <v>8925</v>
      </c>
      <c r="M704">
        <f>SUMIFS(US!C:C,US!$D:$D,YEAR(daily!$A704),US!$E:$E,MONTH(daily!$A704))</f>
        <v>19943</v>
      </c>
      <c r="N704">
        <f>SUMIFS(COT!E:E,COT!$A:$A,YEAR(daily!$A704),COT!$B:$B,WEEKNUM(daily!$A704))</f>
        <v>557416</v>
      </c>
      <c r="O704">
        <f>SUMIFS(COT!F:F,COT!$A:$A,YEAR(daily!$A704),COT!$B:$B,WEEKNUM(daily!$A704))</f>
        <v>68531</v>
      </c>
      <c r="P704">
        <f>SUMIFS(COT!G:G,COT!$A:$A,YEAR(daily!$A704),COT!$B:$B,WEEKNUM(daily!$A704))</f>
        <v>40537</v>
      </c>
      <c r="Q704">
        <f>SUMIFS(COT!H:H,COT!$A:$A,YEAR(daily!$A704),COT!$B:$B,WEEKNUM(daily!$A704))</f>
        <v>60680</v>
      </c>
      <c r="R704">
        <f>SUMIFS(COT!I:I,COT!$A:$A,YEAR(daily!$A704),COT!$B:$B,WEEKNUM(daily!$A704))</f>
        <v>362019</v>
      </c>
      <c r="S704">
        <f>SUMIFS(COT!J:J,COT!$A:$A,YEAR(daily!$A704),COT!$B:$B,WEEKNUM(daily!$A704))</f>
        <v>422264</v>
      </c>
      <c r="T704">
        <f>SUMIFS(COT!K:K,COT!$A:$A,YEAR(daily!$A704),COT!$B:$B,WEEKNUM(daily!$A704))</f>
        <v>66186</v>
      </c>
      <c r="U704">
        <f>SUMIFS(COT!L:L,COT!$A:$A,YEAR(daily!$A704),COT!$B:$B,WEEKNUM(daily!$A704))</f>
        <v>33935</v>
      </c>
      <c r="V704">
        <f>SUMIFS(COT!M:M,COT!$A:$A,YEAR(daily!$A704),COT!$B:$B,WEEKNUM(daily!$A704))</f>
        <v>49</v>
      </c>
      <c r="W704">
        <f>SUMIFS(COT!N:N,COT!$A:$A,YEAR(daily!$A704),COT!$B:$B,WEEKNUM(daily!$A704))</f>
        <v>33</v>
      </c>
      <c r="X704">
        <f>SUMIFS(COT!O:O,COT!$A:$A,YEAR(daily!$A704),COT!$B:$B,WEEKNUM(daily!$A704))</f>
        <v>41</v>
      </c>
      <c r="Y704">
        <f>SUMIFS(COT!P:P,COT!$A:$A,YEAR(daily!$A704),COT!$B:$B,WEEKNUM(daily!$A704))</f>
        <v>64</v>
      </c>
      <c r="Z704">
        <f>SUMIFS(COT!Q:Q,COT!$A:$A,YEAR(daily!$A704),COT!$B:$B,WEEKNUM(daily!$A704))</f>
        <v>64</v>
      </c>
      <c r="AA704">
        <f>SUMIFS(Saudi!B:B,Saudi!$A:$A,YEAR(daily!$A704))</f>
        <v>213</v>
      </c>
      <c r="AB704">
        <f>SUMIFS(Saudi!C:C,Saudi!$A:$A,YEAR(daily!$A704))</f>
        <v>255</v>
      </c>
      <c r="AC704">
        <f>SUMIFS(Saudi!F:F,Saudi!$A:$A,YEAR(daily!$A704))</f>
        <v>3215357</v>
      </c>
      <c r="AD704">
        <f>SUMIFS(Saudi!G:G,Saudi!$A:$A,YEAR(daily!$A704))</f>
        <v>26.07833760207501</v>
      </c>
      <c r="AE704">
        <f>SUMIFS(Saudi!H:H,Saudi!$A:$A,YEAR(daily!$A704))</f>
        <v>83851165.357195094</v>
      </c>
      <c r="AF704" s="5">
        <f t="shared" si="40"/>
        <v>12</v>
      </c>
      <c r="AG704" s="5">
        <f t="shared" si="41"/>
        <v>2002</v>
      </c>
    </row>
    <row r="705" spans="1:33">
      <c r="A705" s="3">
        <v>37614</v>
      </c>
      <c r="B705" s="1">
        <v>169456</v>
      </c>
      <c r="C705" s="1">
        <v>38635</v>
      </c>
      <c r="D705" s="1">
        <v>31873</v>
      </c>
      <c r="E705" s="1">
        <v>31.97</v>
      </c>
      <c r="F705" s="1">
        <v>29.95</v>
      </c>
      <c r="G705" s="1">
        <v>29.01</v>
      </c>
      <c r="H705" s="2">
        <v>48.9</v>
      </c>
      <c r="I705" s="2">
        <v>26.4</v>
      </c>
      <c r="J705" s="2">
        <v>78.599999999999994</v>
      </c>
      <c r="K705" s="2">
        <v>80.2</v>
      </c>
      <c r="L705">
        <f>SUMIFS(US!B:B,US!$D:$D,YEAR(daily!$A705),US!$E:$E,MONTH(daily!$A705))</f>
        <v>8925</v>
      </c>
      <c r="M705">
        <f>SUMIFS(US!C:C,US!$D:$D,YEAR(daily!$A705),US!$E:$E,MONTH(daily!$A705))</f>
        <v>19943</v>
      </c>
      <c r="N705">
        <f>SUMIFS(COT!E:E,COT!$A:$A,YEAR(daily!$A705),COT!$B:$B,WEEKNUM(daily!$A705))</f>
        <v>557416</v>
      </c>
      <c r="O705">
        <f>SUMIFS(COT!F:F,COT!$A:$A,YEAR(daily!$A705),COT!$B:$B,WEEKNUM(daily!$A705))</f>
        <v>68531</v>
      </c>
      <c r="P705">
        <f>SUMIFS(COT!G:G,COT!$A:$A,YEAR(daily!$A705),COT!$B:$B,WEEKNUM(daily!$A705))</f>
        <v>40537</v>
      </c>
      <c r="Q705">
        <f>SUMIFS(COT!H:H,COT!$A:$A,YEAR(daily!$A705),COT!$B:$B,WEEKNUM(daily!$A705))</f>
        <v>60680</v>
      </c>
      <c r="R705">
        <f>SUMIFS(COT!I:I,COT!$A:$A,YEAR(daily!$A705),COT!$B:$B,WEEKNUM(daily!$A705))</f>
        <v>362019</v>
      </c>
      <c r="S705">
        <f>SUMIFS(COT!J:J,COT!$A:$A,YEAR(daily!$A705),COT!$B:$B,WEEKNUM(daily!$A705))</f>
        <v>422264</v>
      </c>
      <c r="T705">
        <f>SUMIFS(COT!K:K,COT!$A:$A,YEAR(daily!$A705),COT!$B:$B,WEEKNUM(daily!$A705))</f>
        <v>66186</v>
      </c>
      <c r="U705">
        <f>SUMIFS(COT!L:L,COT!$A:$A,YEAR(daily!$A705),COT!$B:$B,WEEKNUM(daily!$A705))</f>
        <v>33935</v>
      </c>
      <c r="V705">
        <f>SUMIFS(COT!M:M,COT!$A:$A,YEAR(daily!$A705),COT!$B:$B,WEEKNUM(daily!$A705))</f>
        <v>49</v>
      </c>
      <c r="W705">
        <f>SUMIFS(COT!N:N,COT!$A:$A,YEAR(daily!$A705),COT!$B:$B,WEEKNUM(daily!$A705))</f>
        <v>33</v>
      </c>
      <c r="X705">
        <f>SUMIFS(COT!O:O,COT!$A:$A,YEAR(daily!$A705),COT!$B:$B,WEEKNUM(daily!$A705))</f>
        <v>41</v>
      </c>
      <c r="Y705">
        <f>SUMIFS(COT!P:P,COT!$A:$A,YEAR(daily!$A705),COT!$B:$B,WEEKNUM(daily!$A705))</f>
        <v>64</v>
      </c>
      <c r="Z705">
        <f>SUMIFS(COT!Q:Q,COT!$A:$A,YEAR(daily!$A705),COT!$B:$B,WEEKNUM(daily!$A705))</f>
        <v>64</v>
      </c>
      <c r="AA705">
        <f>SUMIFS(Saudi!B:B,Saudi!$A:$A,YEAR(daily!$A705))</f>
        <v>213</v>
      </c>
      <c r="AB705">
        <f>SUMIFS(Saudi!C:C,Saudi!$A:$A,YEAR(daily!$A705))</f>
        <v>255</v>
      </c>
      <c r="AC705">
        <f>SUMIFS(Saudi!F:F,Saudi!$A:$A,YEAR(daily!$A705))</f>
        <v>3215357</v>
      </c>
      <c r="AD705">
        <f>SUMIFS(Saudi!G:G,Saudi!$A:$A,YEAR(daily!$A705))</f>
        <v>26.07833760207501</v>
      </c>
      <c r="AE705">
        <f>SUMIFS(Saudi!H:H,Saudi!$A:$A,YEAR(daily!$A705))</f>
        <v>83851165.357195094</v>
      </c>
      <c r="AF705" s="5">
        <f t="shared" si="40"/>
        <v>12</v>
      </c>
      <c r="AG705" s="5">
        <f t="shared" si="41"/>
        <v>2002</v>
      </c>
    </row>
    <row r="706" spans="1:33">
      <c r="A706" s="3">
        <v>37616</v>
      </c>
      <c r="B706" s="1">
        <v>172542</v>
      </c>
      <c r="C706" s="1">
        <v>39987</v>
      </c>
      <c r="D706" s="1">
        <v>31568</v>
      </c>
      <c r="E706" s="1">
        <v>32.49</v>
      </c>
      <c r="F706" s="1">
        <v>30.37</v>
      </c>
      <c r="G706" s="1">
        <v>29.39</v>
      </c>
      <c r="H706" s="2">
        <v>48.9</v>
      </c>
      <c r="I706" s="2">
        <v>26.4</v>
      </c>
      <c r="J706" s="2">
        <v>78.599999999999994</v>
      </c>
      <c r="K706" s="2">
        <v>80.2</v>
      </c>
      <c r="L706">
        <f>SUMIFS(US!B:B,US!$D:$D,YEAR(daily!$A706),US!$E:$E,MONTH(daily!$A706))</f>
        <v>8925</v>
      </c>
      <c r="M706">
        <f>SUMIFS(US!C:C,US!$D:$D,YEAR(daily!$A706),US!$E:$E,MONTH(daily!$A706))</f>
        <v>19943</v>
      </c>
      <c r="N706">
        <f>SUMIFS(COT!E:E,COT!$A:$A,YEAR(daily!$A706),COT!$B:$B,WEEKNUM(daily!$A706))</f>
        <v>557416</v>
      </c>
      <c r="O706">
        <f>SUMIFS(COT!F:F,COT!$A:$A,YEAR(daily!$A706),COT!$B:$B,WEEKNUM(daily!$A706))</f>
        <v>68531</v>
      </c>
      <c r="P706">
        <f>SUMIFS(COT!G:G,COT!$A:$A,YEAR(daily!$A706),COT!$B:$B,WEEKNUM(daily!$A706))</f>
        <v>40537</v>
      </c>
      <c r="Q706">
        <f>SUMIFS(COT!H:H,COT!$A:$A,YEAR(daily!$A706),COT!$B:$B,WEEKNUM(daily!$A706))</f>
        <v>60680</v>
      </c>
      <c r="R706">
        <f>SUMIFS(COT!I:I,COT!$A:$A,YEAR(daily!$A706),COT!$B:$B,WEEKNUM(daily!$A706))</f>
        <v>362019</v>
      </c>
      <c r="S706">
        <f>SUMIFS(COT!J:J,COT!$A:$A,YEAR(daily!$A706),COT!$B:$B,WEEKNUM(daily!$A706))</f>
        <v>422264</v>
      </c>
      <c r="T706">
        <f>SUMIFS(COT!K:K,COT!$A:$A,YEAR(daily!$A706),COT!$B:$B,WEEKNUM(daily!$A706))</f>
        <v>66186</v>
      </c>
      <c r="U706">
        <f>SUMIFS(COT!L:L,COT!$A:$A,YEAR(daily!$A706),COT!$B:$B,WEEKNUM(daily!$A706))</f>
        <v>33935</v>
      </c>
      <c r="V706">
        <f>SUMIFS(COT!M:M,COT!$A:$A,YEAR(daily!$A706),COT!$B:$B,WEEKNUM(daily!$A706))</f>
        <v>49</v>
      </c>
      <c r="W706">
        <f>SUMIFS(COT!N:N,COT!$A:$A,YEAR(daily!$A706),COT!$B:$B,WEEKNUM(daily!$A706))</f>
        <v>33</v>
      </c>
      <c r="X706">
        <f>SUMIFS(COT!O:O,COT!$A:$A,YEAR(daily!$A706),COT!$B:$B,WEEKNUM(daily!$A706))</f>
        <v>41</v>
      </c>
      <c r="Y706">
        <f>SUMIFS(COT!P:P,COT!$A:$A,YEAR(daily!$A706),COT!$B:$B,WEEKNUM(daily!$A706))</f>
        <v>64</v>
      </c>
      <c r="Z706">
        <f>SUMIFS(COT!Q:Q,COT!$A:$A,YEAR(daily!$A706),COT!$B:$B,WEEKNUM(daily!$A706))</f>
        <v>64</v>
      </c>
      <c r="AA706">
        <f>SUMIFS(Saudi!B:B,Saudi!$A:$A,YEAR(daily!$A706))</f>
        <v>213</v>
      </c>
      <c r="AB706">
        <f>SUMIFS(Saudi!C:C,Saudi!$A:$A,YEAR(daily!$A706))</f>
        <v>255</v>
      </c>
      <c r="AC706">
        <f>SUMIFS(Saudi!F:F,Saudi!$A:$A,YEAR(daily!$A706))</f>
        <v>3215357</v>
      </c>
      <c r="AD706">
        <f>SUMIFS(Saudi!G:G,Saudi!$A:$A,YEAR(daily!$A706))</f>
        <v>26.07833760207501</v>
      </c>
      <c r="AE706">
        <f>SUMIFS(Saudi!H:H,Saudi!$A:$A,YEAR(daily!$A706))</f>
        <v>83851165.357195094</v>
      </c>
      <c r="AF706" s="5">
        <f t="shared" ref="AF706:AF769" si="42">MONTH(A706)</f>
        <v>12</v>
      </c>
      <c r="AG706" s="5">
        <f t="shared" ref="AG706:AG769" si="43">YEAR(A706)</f>
        <v>2002</v>
      </c>
    </row>
    <row r="707" spans="1:33">
      <c r="A707" s="3">
        <v>37617</v>
      </c>
      <c r="B707" s="1">
        <v>178443</v>
      </c>
      <c r="C707" s="1">
        <v>39335</v>
      </c>
      <c r="D707" s="1">
        <v>31474</v>
      </c>
      <c r="E707" s="1">
        <v>32.72</v>
      </c>
      <c r="F707" s="1">
        <v>30.49</v>
      </c>
      <c r="G707" s="1">
        <v>29.44</v>
      </c>
      <c r="H707" s="2">
        <v>48.9</v>
      </c>
      <c r="I707" s="2">
        <v>26.4</v>
      </c>
      <c r="J707" s="2">
        <v>78.599999999999994</v>
      </c>
      <c r="K707" s="2">
        <v>80.2</v>
      </c>
      <c r="L707">
        <f>SUMIFS(US!B:B,US!$D:$D,YEAR(daily!$A707),US!$E:$E,MONTH(daily!$A707))</f>
        <v>8925</v>
      </c>
      <c r="M707">
        <f>SUMIFS(US!C:C,US!$D:$D,YEAR(daily!$A707),US!$E:$E,MONTH(daily!$A707))</f>
        <v>19943</v>
      </c>
      <c r="N707">
        <f>SUMIFS(COT!E:E,COT!$A:$A,YEAR(daily!$A707),COT!$B:$B,WEEKNUM(daily!$A707))</f>
        <v>557416</v>
      </c>
      <c r="O707">
        <f>SUMIFS(COT!F:F,COT!$A:$A,YEAR(daily!$A707),COT!$B:$B,WEEKNUM(daily!$A707))</f>
        <v>68531</v>
      </c>
      <c r="P707">
        <f>SUMIFS(COT!G:G,COT!$A:$A,YEAR(daily!$A707),COT!$B:$B,WEEKNUM(daily!$A707))</f>
        <v>40537</v>
      </c>
      <c r="Q707">
        <f>SUMIFS(COT!H:H,COT!$A:$A,YEAR(daily!$A707),COT!$B:$B,WEEKNUM(daily!$A707))</f>
        <v>60680</v>
      </c>
      <c r="R707">
        <f>SUMIFS(COT!I:I,COT!$A:$A,YEAR(daily!$A707),COT!$B:$B,WEEKNUM(daily!$A707))</f>
        <v>362019</v>
      </c>
      <c r="S707">
        <f>SUMIFS(COT!J:J,COT!$A:$A,YEAR(daily!$A707),COT!$B:$B,WEEKNUM(daily!$A707))</f>
        <v>422264</v>
      </c>
      <c r="T707">
        <f>SUMIFS(COT!K:K,COT!$A:$A,YEAR(daily!$A707),COT!$B:$B,WEEKNUM(daily!$A707))</f>
        <v>66186</v>
      </c>
      <c r="U707">
        <f>SUMIFS(COT!L:L,COT!$A:$A,YEAR(daily!$A707),COT!$B:$B,WEEKNUM(daily!$A707))</f>
        <v>33935</v>
      </c>
      <c r="V707">
        <f>SUMIFS(COT!M:M,COT!$A:$A,YEAR(daily!$A707),COT!$B:$B,WEEKNUM(daily!$A707))</f>
        <v>49</v>
      </c>
      <c r="W707">
        <f>SUMIFS(COT!N:N,COT!$A:$A,YEAR(daily!$A707),COT!$B:$B,WEEKNUM(daily!$A707))</f>
        <v>33</v>
      </c>
      <c r="X707">
        <f>SUMIFS(COT!O:O,COT!$A:$A,YEAR(daily!$A707),COT!$B:$B,WEEKNUM(daily!$A707))</f>
        <v>41</v>
      </c>
      <c r="Y707">
        <f>SUMIFS(COT!P:P,COT!$A:$A,YEAR(daily!$A707),COT!$B:$B,WEEKNUM(daily!$A707))</f>
        <v>64</v>
      </c>
      <c r="Z707">
        <f>SUMIFS(COT!Q:Q,COT!$A:$A,YEAR(daily!$A707),COT!$B:$B,WEEKNUM(daily!$A707))</f>
        <v>64</v>
      </c>
      <c r="AA707">
        <f>SUMIFS(Saudi!B:B,Saudi!$A:$A,YEAR(daily!$A707))</f>
        <v>213</v>
      </c>
      <c r="AB707">
        <f>SUMIFS(Saudi!C:C,Saudi!$A:$A,YEAR(daily!$A707))</f>
        <v>255</v>
      </c>
      <c r="AC707">
        <f>SUMIFS(Saudi!F:F,Saudi!$A:$A,YEAR(daily!$A707))</f>
        <v>3215357</v>
      </c>
      <c r="AD707">
        <f>SUMIFS(Saudi!G:G,Saudi!$A:$A,YEAR(daily!$A707))</f>
        <v>26.07833760207501</v>
      </c>
      <c r="AE707">
        <f>SUMIFS(Saudi!H:H,Saudi!$A:$A,YEAR(daily!$A707))</f>
        <v>83851165.357195094</v>
      </c>
      <c r="AF707" s="5">
        <f t="shared" si="42"/>
        <v>12</v>
      </c>
      <c r="AG707" s="5">
        <f t="shared" si="43"/>
        <v>2002</v>
      </c>
    </row>
    <row r="708" spans="1:33">
      <c r="A708" s="3">
        <v>37620</v>
      </c>
      <c r="B708" s="1">
        <v>179091</v>
      </c>
      <c r="C708" s="1">
        <v>40652</v>
      </c>
      <c r="D708" s="1">
        <v>31346</v>
      </c>
      <c r="E708" s="1">
        <v>31.37</v>
      </c>
      <c r="F708" s="1">
        <v>29.46</v>
      </c>
      <c r="G708" s="1">
        <v>28.45</v>
      </c>
      <c r="H708" s="2">
        <v>48.9</v>
      </c>
      <c r="I708" s="2">
        <v>26.4</v>
      </c>
      <c r="J708" s="2">
        <v>78.599999999999994</v>
      </c>
      <c r="K708" s="2">
        <v>80.2</v>
      </c>
      <c r="L708">
        <f>SUMIFS(US!B:B,US!$D:$D,YEAR(daily!$A708),US!$E:$E,MONTH(daily!$A708))</f>
        <v>8925</v>
      </c>
      <c r="M708">
        <f>SUMIFS(US!C:C,US!$D:$D,YEAR(daily!$A708),US!$E:$E,MONTH(daily!$A708))</f>
        <v>19943</v>
      </c>
      <c r="N708">
        <f>SUMIFS(COT!E:E,COT!$A:$A,YEAR(daily!$A708),COT!$B:$B,WEEKNUM(daily!$A708))</f>
        <v>580793</v>
      </c>
      <c r="O708">
        <f>SUMIFS(COT!F:F,COT!$A:$A,YEAR(daily!$A708),COT!$B:$B,WEEKNUM(daily!$A708))</f>
        <v>69202</v>
      </c>
      <c r="P708">
        <f>SUMIFS(COT!G:G,COT!$A:$A,YEAR(daily!$A708),COT!$B:$B,WEEKNUM(daily!$A708))</f>
        <v>51408</v>
      </c>
      <c r="Q708">
        <f>SUMIFS(COT!H:H,COT!$A:$A,YEAR(daily!$A708),COT!$B:$B,WEEKNUM(daily!$A708))</f>
        <v>61439</v>
      </c>
      <c r="R708">
        <f>SUMIFS(COT!I:I,COT!$A:$A,YEAR(daily!$A708),COT!$B:$B,WEEKNUM(daily!$A708))</f>
        <v>379180</v>
      </c>
      <c r="S708">
        <f>SUMIFS(COT!J:J,COT!$A:$A,YEAR(daily!$A708),COT!$B:$B,WEEKNUM(daily!$A708))</f>
        <v>428164</v>
      </c>
      <c r="T708">
        <f>SUMIFS(COT!K:K,COT!$A:$A,YEAR(daily!$A708),COT!$B:$B,WEEKNUM(daily!$A708))</f>
        <v>70972</v>
      </c>
      <c r="U708">
        <f>SUMIFS(COT!L:L,COT!$A:$A,YEAR(daily!$A708),COT!$B:$B,WEEKNUM(daily!$A708))</f>
        <v>39782</v>
      </c>
      <c r="V708">
        <f>SUMIFS(COT!M:M,COT!$A:$A,YEAR(daily!$A708),COT!$B:$B,WEEKNUM(daily!$A708))</f>
        <v>46</v>
      </c>
      <c r="W708">
        <f>SUMIFS(COT!N:N,COT!$A:$A,YEAR(daily!$A708),COT!$B:$B,WEEKNUM(daily!$A708))</f>
        <v>36</v>
      </c>
      <c r="X708">
        <f>SUMIFS(COT!O:O,COT!$A:$A,YEAR(daily!$A708),COT!$B:$B,WEEKNUM(daily!$A708))</f>
        <v>33</v>
      </c>
      <c r="Y708">
        <f>SUMIFS(COT!P:P,COT!$A:$A,YEAR(daily!$A708),COT!$B:$B,WEEKNUM(daily!$A708))</f>
        <v>70</v>
      </c>
      <c r="Z708">
        <f>SUMIFS(COT!Q:Q,COT!$A:$A,YEAR(daily!$A708),COT!$B:$B,WEEKNUM(daily!$A708))</f>
        <v>70</v>
      </c>
      <c r="AA708">
        <f>SUMIFS(Saudi!B:B,Saudi!$A:$A,YEAR(daily!$A708))</f>
        <v>213</v>
      </c>
      <c r="AB708">
        <f>SUMIFS(Saudi!C:C,Saudi!$A:$A,YEAR(daily!$A708))</f>
        <v>255</v>
      </c>
      <c r="AC708">
        <f>SUMIFS(Saudi!F:F,Saudi!$A:$A,YEAR(daily!$A708))</f>
        <v>3215357</v>
      </c>
      <c r="AD708">
        <f>SUMIFS(Saudi!G:G,Saudi!$A:$A,YEAR(daily!$A708))</f>
        <v>26.07833760207501</v>
      </c>
      <c r="AE708">
        <f>SUMIFS(Saudi!H:H,Saudi!$A:$A,YEAR(daily!$A708))</f>
        <v>83851165.357195094</v>
      </c>
      <c r="AF708" s="5">
        <f t="shared" si="42"/>
        <v>12</v>
      </c>
      <c r="AG708" s="5">
        <f t="shared" si="43"/>
        <v>2002</v>
      </c>
    </row>
    <row r="709" spans="1:33">
      <c r="A709" s="3">
        <v>37621</v>
      </c>
      <c r="B709" s="1">
        <v>177515</v>
      </c>
      <c r="C709" s="1">
        <v>44100</v>
      </c>
      <c r="D709" s="1">
        <v>32268</v>
      </c>
      <c r="E709" s="1">
        <v>31.2</v>
      </c>
      <c r="F709" s="1">
        <v>29.46</v>
      </c>
      <c r="G709" s="1">
        <v>28.5</v>
      </c>
      <c r="H709" s="2">
        <v>48.9</v>
      </c>
      <c r="I709" s="2">
        <v>26.4</v>
      </c>
      <c r="J709" s="2">
        <v>78.599999999999994</v>
      </c>
      <c r="K709" s="2">
        <v>80.2</v>
      </c>
      <c r="L709">
        <f>SUMIFS(US!B:B,US!$D:$D,YEAR(daily!$A709),US!$E:$E,MONTH(daily!$A709))</f>
        <v>8925</v>
      </c>
      <c r="M709">
        <f>SUMIFS(US!C:C,US!$D:$D,YEAR(daily!$A709),US!$E:$E,MONTH(daily!$A709))</f>
        <v>19943</v>
      </c>
      <c r="N709">
        <f>SUMIFS(COT!E:E,COT!$A:$A,YEAR(daily!$A709),COT!$B:$B,WEEKNUM(daily!$A709))</f>
        <v>580793</v>
      </c>
      <c r="O709">
        <f>SUMIFS(COT!F:F,COT!$A:$A,YEAR(daily!$A709),COT!$B:$B,WEEKNUM(daily!$A709))</f>
        <v>69202</v>
      </c>
      <c r="P709">
        <f>SUMIFS(COT!G:G,COT!$A:$A,YEAR(daily!$A709),COT!$B:$B,WEEKNUM(daily!$A709))</f>
        <v>51408</v>
      </c>
      <c r="Q709">
        <f>SUMIFS(COT!H:H,COT!$A:$A,YEAR(daily!$A709),COT!$B:$B,WEEKNUM(daily!$A709))</f>
        <v>61439</v>
      </c>
      <c r="R709">
        <f>SUMIFS(COT!I:I,COT!$A:$A,YEAR(daily!$A709),COT!$B:$B,WEEKNUM(daily!$A709))</f>
        <v>379180</v>
      </c>
      <c r="S709">
        <f>SUMIFS(COT!J:J,COT!$A:$A,YEAR(daily!$A709),COT!$B:$B,WEEKNUM(daily!$A709))</f>
        <v>428164</v>
      </c>
      <c r="T709">
        <f>SUMIFS(COT!K:K,COT!$A:$A,YEAR(daily!$A709),COT!$B:$B,WEEKNUM(daily!$A709))</f>
        <v>70972</v>
      </c>
      <c r="U709">
        <f>SUMIFS(COT!L:L,COT!$A:$A,YEAR(daily!$A709),COT!$B:$B,WEEKNUM(daily!$A709))</f>
        <v>39782</v>
      </c>
      <c r="V709">
        <f>SUMIFS(COT!M:M,COT!$A:$A,YEAR(daily!$A709),COT!$B:$B,WEEKNUM(daily!$A709))</f>
        <v>46</v>
      </c>
      <c r="W709">
        <f>SUMIFS(COT!N:N,COT!$A:$A,YEAR(daily!$A709),COT!$B:$B,WEEKNUM(daily!$A709))</f>
        <v>36</v>
      </c>
      <c r="X709">
        <f>SUMIFS(COT!O:O,COT!$A:$A,YEAR(daily!$A709),COT!$B:$B,WEEKNUM(daily!$A709))</f>
        <v>33</v>
      </c>
      <c r="Y709">
        <f>SUMIFS(COT!P:P,COT!$A:$A,YEAR(daily!$A709),COT!$B:$B,WEEKNUM(daily!$A709))</f>
        <v>70</v>
      </c>
      <c r="Z709">
        <f>SUMIFS(COT!Q:Q,COT!$A:$A,YEAR(daily!$A709),COT!$B:$B,WEEKNUM(daily!$A709))</f>
        <v>70</v>
      </c>
      <c r="AA709">
        <f>SUMIFS(Saudi!B:B,Saudi!$A:$A,YEAR(daily!$A709))</f>
        <v>213</v>
      </c>
      <c r="AB709">
        <f>SUMIFS(Saudi!C:C,Saudi!$A:$A,YEAR(daily!$A709))</f>
        <v>255</v>
      </c>
      <c r="AC709">
        <f>SUMIFS(Saudi!F:F,Saudi!$A:$A,YEAR(daily!$A709))</f>
        <v>3215357</v>
      </c>
      <c r="AD709">
        <f>SUMIFS(Saudi!G:G,Saudi!$A:$A,YEAR(daily!$A709))</f>
        <v>26.07833760207501</v>
      </c>
      <c r="AE709">
        <f>SUMIFS(Saudi!H:H,Saudi!$A:$A,YEAR(daily!$A709))</f>
        <v>83851165.357195094</v>
      </c>
      <c r="AF709" s="5">
        <f t="shared" si="42"/>
        <v>12</v>
      </c>
      <c r="AG709" s="5">
        <f t="shared" si="43"/>
        <v>2002</v>
      </c>
    </row>
    <row r="710" spans="1:33">
      <c r="A710" s="3">
        <v>37623</v>
      </c>
      <c r="B710" s="1">
        <v>173416</v>
      </c>
      <c r="C710" s="1">
        <v>43344</v>
      </c>
      <c r="D710" s="1">
        <v>32120</v>
      </c>
      <c r="E710" s="1">
        <v>31.85</v>
      </c>
      <c r="F710" s="1">
        <v>29.91</v>
      </c>
      <c r="G710" s="1">
        <v>28.84</v>
      </c>
      <c r="H710" s="2">
        <v>48.9</v>
      </c>
      <c r="I710" s="2">
        <v>26.4</v>
      </c>
      <c r="J710" s="2">
        <v>78.599999999999994</v>
      </c>
      <c r="K710" s="2">
        <v>80.2</v>
      </c>
      <c r="L710">
        <f>SUMIFS(US!B:B,US!$D:$D,YEAR(daily!$A710),US!$E:$E,MONTH(daily!$A710))</f>
        <v>8871</v>
      </c>
      <c r="M710">
        <f>SUMIFS(US!C:C,US!$D:$D,YEAR(daily!$A710),US!$E:$E,MONTH(daily!$A710))</f>
        <v>20017</v>
      </c>
      <c r="N710">
        <f>AVERAGE(N709,N712)</f>
        <v>591480</v>
      </c>
      <c r="O710">
        <f t="shared" ref="O710:Z710" si="44">AVERAGE(O709,O712)</f>
        <v>70705</v>
      </c>
      <c r="P710">
        <f t="shared" si="44"/>
        <v>64324.5</v>
      </c>
      <c r="Q710">
        <f t="shared" si="44"/>
        <v>63713</v>
      </c>
      <c r="R710">
        <f t="shared" si="44"/>
        <v>385810</v>
      </c>
      <c r="S710">
        <f t="shared" si="44"/>
        <v>421179</v>
      </c>
      <c r="T710">
        <f t="shared" si="44"/>
        <v>71252</v>
      </c>
      <c r="U710">
        <f t="shared" si="44"/>
        <v>42263.5</v>
      </c>
      <c r="V710">
        <f t="shared" si="44"/>
        <v>44.5</v>
      </c>
      <c r="W710">
        <f t="shared" si="44"/>
        <v>40</v>
      </c>
      <c r="X710">
        <f t="shared" si="44"/>
        <v>37</v>
      </c>
      <c r="Y710">
        <f t="shared" si="44"/>
        <v>70.5</v>
      </c>
      <c r="Z710">
        <f t="shared" si="44"/>
        <v>70.5</v>
      </c>
      <c r="AA710">
        <f>SUMIFS(Saudi!B:B,Saudi!$A:$A,YEAR(daily!$A710))</f>
        <v>277.7</v>
      </c>
      <c r="AB710">
        <f>SUMIFS(Saudi!C:C,Saudi!$A:$A,YEAR(daily!$A710))</f>
        <v>268</v>
      </c>
      <c r="AC710">
        <f>SUMIFS(Saudi!F:F,Saudi!$A:$A,YEAR(daily!$A710))</f>
        <v>3677993</v>
      </c>
      <c r="AD710">
        <f>SUMIFS(Saudi!G:G,Saudi!$A:$A,YEAR(daily!$A710))</f>
        <v>31.039095006400501</v>
      </c>
      <c r="AE710">
        <f>SUMIFS(Saudi!H:H,Saudi!$A:$A,YEAR(daily!$A710))</f>
        <v>114161574.159876</v>
      </c>
      <c r="AF710" s="5">
        <f t="shared" si="42"/>
        <v>1</v>
      </c>
      <c r="AG710" s="5">
        <f t="shared" si="43"/>
        <v>2003</v>
      </c>
    </row>
    <row r="711" spans="1:33">
      <c r="A711" s="3">
        <v>37624</v>
      </c>
      <c r="B711" s="1">
        <v>174088</v>
      </c>
      <c r="C711" s="1">
        <v>46556</v>
      </c>
      <c r="D711" s="1">
        <v>32805</v>
      </c>
      <c r="E711" s="1">
        <v>33.08</v>
      </c>
      <c r="F711" s="1">
        <v>30.85</v>
      </c>
      <c r="G711" s="1">
        <v>29.62</v>
      </c>
      <c r="H711" s="2">
        <v>48.9</v>
      </c>
      <c r="I711" s="2">
        <v>26.4</v>
      </c>
      <c r="J711" s="2">
        <v>78.599999999999994</v>
      </c>
      <c r="K711" s="2">
        <v>80.2</v>
      </c>
      <c r="L711">
        <f>SUMIFS(US!B:B,US!$D:$D,YEAR(daily!$A711),US!$E:$E,MONTH(daily!$A711))</f>
        <v>8871</v>
      </c>
      <c r="M711">
        <f>SUMIFS(US!C:C,US!$D:$D,YEAR(daily!$A711),US!$E:$E,MONTH(daily!$A711))</f>
        <v>20017</v>
      </c>
      <c r="N711">
        <f>N709</f>
        <v>580793</v>
      </c>
      <c r="O711">
        <f t="shared" ref="O711:Z711" si="45">O709</f>
        <v>69202</v>
      </c>
      <c r="P711">
        <f t="shared" si="45"/>
        <v>51408</v>
      </c>
      <c r="Q711">
        <f t="shared" si="45"/>
        <v>61439</v>
      </c>
      <c r="R711">
        <f t="shared" si="45"/>
        <v>379180</v>
      </c>
      <c r="S711">
        <f t="shared" si="45"/>
        <v>428164</v>
      </c>
      <c r="T711">
        <f t="shared" si="45"/>
        <v>70972</v>
      </c>
      <c r="U711">
        <f t="shared" si="45"/>
        <v>39782</v>
      </c>
      <c r="V711">
        <f t="shared" si="45"/>
        <v>46</v>
      </c>
      <c r="W711">
        <f t="shared" si="45"/>
        <v>36</v>
      </c>
      <c r="X711">
        <f t="shared" si="45"/>
        <v>33</v>
      </c>
      <c r="Y711">
        <f t="shared" si="45"/>
        <v>70</v>
      </c>
      <c r="Z711">
        <f t="shared" si="45"/>
        <v>70</v>
      </c>
      <c r="AA711">
        <f>SUMIFS(Saudi!B:B,Saudi!$A:$A,YEAR(daily!$A711))</f>
        <v>277.7</v>
      </c>
      <c r="AB711">
        <f>SUMIFS(Saudi!C:C,Saudi!$A:$A,YEAR(daily!$A711))</f>
        <v>268</v>
      </c>
      <c r="AC711">
        <f>SUMIFS(Saudi!F:F,Saudi!$A:$A,YEAR(daily!$A711))</f>
        <v>3677993</v>
      </c>
      <c r="AD711">
        <f>SUMIFS(Saudi!G:G,Saudi!$A:$A,YEAR(daily!$A711))</f>
        <v>31.039095006400501</v>
      </c>
      <c r="AE711">
        <f>SUMIFS(Saudi!H:H,Saudi!$A:$A,YEAR(daily!$A711))</f>
        <v>114161574.159876</v>
      </c>
      <c r="AF711" s="5">
        <f t="shared" si="42"/>
        <v>1</v>
      </c>
      <c r="AG711" s="5">
        <f t="shared" si="43"/>
        <v>2003</v>
      </c>
    </row>
    <row r="712" spans="1:33">
      <c r="A712" s="3">
        <v>37627</v>
      </c>
      <c r="B712" s="1">
        <v>176486</v>
      </c>
      <c r="C712" s="1">
        <v>47130</v>
      </c>
      <c r="D712" s="1">
        <v>33377</v>
      </c>
      <c r="E712" s="1">
        <v>32.1</v>
      </c>
      <c r="F712" s="1">
        <v>30.17</v>
      </c>
      <c r="G712" s="1">
        <v>28.99</v>
      </c>
      <c r="H712" s="2">
        <v>48.9</v>
      </c>
      <c r="I712" s="2">
        <v>26.4</v>
      </c>
      <c r="J712" s="2">
        <v>78.599999999999994</v>
      </c>
      <c r="K712" s="2">
        <v>80.2</v>
      </c>
      <c r="L712">
        <f>SUMIFS(US!B:B,US!$D:$D,YEAR(daily!$A712),US!$E:$E,MONTH(daily!$A712))</f>
        <v>8871</v>
      </c>
      <c r="M712">
        <f>SUMIFS(US!C:C,US!$D:$D,YEAR(daily!$A712),US!$E:$E,MONTH(daily!$A712))</f>
        <v>20017</v>
      </c>
      <c r="N712">
        <f>SUMIFS(COT!E:E,COT!$A:$A,YEAR(daily!$A712),COT!$B:$B,WEEKNUM(daily!$A712))</f>
        <v>602167</v>
      </c>
      <c r="O712">
        <f>SUMIFS(COT!F:F,COT!$A:$A,YEAR(daily!$A712),COT!$B:$B,WEEKNUM(daily!$A712))</f>
        <v>72208</v>
      </c>
      <c r="P712">
        <f>SUMIFS(COT!G:G,COT!$A:$A,YEAR(daily!$A712),COT!$B:$B,WEEKNUM(daily!$A712))</f>
        <v>77241</v>
      </c>
      <c r="Q712">
        <f>SUMIFS(COT!H:H,COT!$A:$A,YEAR(daily!$A712),COT!$B:$B,WEEKNUM(daily!$A712))</f>
        <v>65987</v>
      </c>
      <c r="R712">
        <f>SUMIFS(COT!I:I,COT!$A:$A,YEAR(daily!$A712),COT!$B:$B,WEEKNUM(daily!$A712))</f>
        <v>392440</v>
      </c>
      <c r="S712">
        <f>SUMIFS(COT!J:J,COT!$A:$A,YEAR(daily!$A712),COT!$B:$B,WEEKNUM(daily!$A712))</f>
        <v>414194</v>
      </c>
      <c r="T712">
        <f>SUMIFS(COT!K:K,COT!$A:$A,YEAR(daily!$A712),COT!$B:$B,WEEKNUM(daily!$A712))</f>
        <v>71532</v>
      </c>
      <c r="U712">
        <f>SUMIFS(COT!L:L,COT!$A:$A,YEAR(daily!$A712),COT!$B:$B,WEEKNUM(daily!$A712))</f>
        <v>44745</v>
      </c>
      <c r="V712">
        <f>SUMIFS(COT!M:M,COT!$A:$A,YEAR(daily!$A712),COT!$B:$B,WEEKNUM(daily!$A712))</f>
        <v>43</v>
      </c>
      <c r="W712">
        <f>SUMIFS(COT!N:N,COT!$A:$A,YEAR(daily!$A712),COT!$B:$B,WEEKNUM(daily!$A712))</f>
        <v>44</v>
      </c>
      <c r="X712">
        <f>SUMIFS(COT!O:O,COT!$A:$A,YEAR(daily!$A712),COT!$B:$B,WEEKNUM(daily!$A712))</f>
        <v>41</v>
      </c>
      <c r="Y712">
        <f>SUMIFS(COT!P:P,COT!$A:$A,YEAR(daily!$A712),COT!$B:$B,WEEKNUM(daily!$A712))</f>
        <v>71</v>
      </c>
      <c r="Z712">
        <f>SUMIFS(COT!Q:Q,COT!$A:$A,YEAR(daily!$A712),COT!$B:$B,WEEKNUM(daily!$A712))</f>
        <v>71</v>
      </c>
      <c r="AA712">
        <f>SUMIFS(Saudi!B:B,Saudi!$A:$A,YEAR(daily!$A712))</f>
        <v>277.7</v>
      </c>
      <c r="AB712">
        <f>SUMIFS(Saudi!C:C,Saudi!$A:$A,YEAR(daily!$A712))</f>
        <v>268</v>
      </c>
      <c r="AC712">
        <f>SUMIFS(Saudi!F:F,Saudi!$A:$A,YEAR(daily!$A712))</f>
        <v>3677993</v>
      </c>
      <c r="AD712">
        <f>SUMIFS(Saudi!G:G,Saudi!$A:$A,YEAR(daily!$A712))</f>
        <v>31.039095006400501</v>
      </c>
      <c r="AE712">
        <f>SUMIFS(Saudi!H:H,Saudi!$A:$A,YEAR(daily!$A712))</f>
        <v>114161574.159876</v>
      </c>
      <c r="AF712" s="5">
        <f t="shared" si="42"/>
        <v>1</v>
      </c>
      <c r="AG712" s="5">
        <f t="shared" si="43"/>
        <v>2003</v>
      </c>
    </row>
    <row r="713" spans="1:33">
      <c r="A713" s="3">
        <v>37628</v>
      </c>
      <c r="B713" s="1">
        <v>176588</v>
      </c>
      <c r="C713" s="1">
        <v>49304</v>
      </c>
      <c r="D713" s="1">
        <v>32082</v>
      </c>
      <c r="E713" s="1">
        <v>31.08</v>
      </c>
      <c r="F713" s="1">
        <v>29.63</v>
      </c>
      <c r="G713" s="1">
        <v>28.73</v>
      </c>
      <c r="H713" s="2">
        <v>48.9</v>
      </c>
      <c r="I713" s="2">
        <v>26.4</v>
      </c>
      <c r="J713" s="2">
        <v>78.599999999999994</v>
      </c>
      <c r="K713" s="2">
        <v>80.2</v>
      </c>
      <c r="L713">
        <f>SUMIFS(US!B:B,US!$D:$D,YEAR(daily!$A713),US!$E:$E,MONTH(daily!$A713))</f>
        <v>8871</v>
      </c>
      <c r="M713">
        <f>SUMIFS(US!C:C,US!$D:$D,YEAR(daily!$A713),US!$E:$E,MONTH(daily!$A713))</f>
        <v>20017</v>
      </c>
      <c r="N713">
        <f>SUMIFS(COT!E:E,COT!$A:$A,YEAR(daily!$A713),COT!$B:$B,WEEKNUM(daily!$A713))</f>
        <v>602167</v>
      </c>
      <c r="O713">
        <f>SUMIFS(COT!F:F,COT!$A:$A,YEAR(daily!$A713),COT!$B:$B,WEEKNUM(daily!$A713))</f>
        <v>72208</v>
      </c>
      <c r="P713">
        <f>SUMIFS(COT!G:G,COT!$A:$A,YEAR(daily!$A713),COT!$B:$B,WEEKNUM(daily!$A713))</f>
        <v>77241</v>
      </c>
      <c r="Q713">
        <f>SUMIFS(COT!H:H,COT!$A:$A,YEAR(daily!$A713),COT!$B:$B,WEEKNUM(daily!$A713))</f>
        <v>65987</v>
      </c>
      <c r="R713">
        <f>SUMIFS(COT!I:I,COT!$A:$A,YEAR(daily!$A713),COT!$B:$B,WEEKNUM(daily!$A713))</f>
        <v>392440</v>
      </c>
      <c r="S713">
        <f>SUMIFS(COT!J:J,COT!$A:$A,YEAR(daily!$A713),COT!$B:$B,WEEKNUM(daily!$A713))</f>
        <v>414194</v>
      </c>
      <c r="T713">
        <f>SUMIFS(COT!K:K,COT!$A:$A,YEAR(daily!$A713),COT!$B:$B,WEEKNUM(daily!$A713))</f>
        <v>71532</v>
      </c>
      <c r="U713">
        <f>SUMIFS(COT!L:L,COT!$A:$A,YEAR(daily!$A713),COT!$B:$B,WEEKNUM(daily!$A713))</f>
        <v>44745</v>
      </c>
      <c r="V713">
        <f>SUMIFS(COT!M:M,COT!$A:$A,YEAR(daily!$A713),COT!$B:$B,WEEKNUM(daily!$A713))</f>
        <v>43</v>
      </c>
      <c r="W713">
        <f>SUMIFS(COT!N:N,COT!$A:$A,YEAR(daily!$A713),COT!$B:$B,WEEKNUM(daily!$A713))</f>
        <v>44</v>
      </c>
      <c r="X713">
        <f>SUMIFS(COT!O:O,COT!$A:$A,YEAR(daily!$A713),COT!$B:$B,WEEKNUM(daily!$A713))</f>
        <v>41</v>
      </c>
      <c r="Y713">
        <f>SUMIFS(COT!P:P,COT!$A:$A,YEAR(daily!$A713),COT!$B:$B,WEEKNUM(daily!$A713))</f>
        <v>71</v>
      </c>
      <c r="Z713">
        <f>SUMIFS(COT!Q:Q,COT!$A:$A,YEAR(daily!$A713),COT!$B:$B,WEEKNUM(daily!$A713))</f>
        <v>71</v>
      </c>
      <c r="AA713">
        <f>SUMIFS(Saudi!B:B,Saudi!$A:$A,YEAR(daily!$A713))</f>
        <v>277.7</v>
      </c>
      <c r="AB713">
        <f>SUMIFS(Saudi!C:C,Saudi!$A:$A,YEAR(daily!$A713))</f>
        <v>268</v>
      </c>
      <c r="AC713">
        <f>SUMIFS(Saudi!F:F,Saudi!$A:$A,YEAR(daily!$A713))</f>
        <v>3677993</v>
      </c>
      <c r="AD713">
        <f>SUMIFS(Saudi!G:G,Saudi!$A:$A,YEAR(daily!$A713))</f>
        <v>31.039095006400501</v>
      </c>
      <c r="AE713">
        <f>SUMIFS(Saudi!H:H,Saudi!$A:$A,YEAR(daily!$A713))</f>
        <v>114161574.159876</v>
      </c>
      <c r="AF713" s="5">
        <f t="shared" si="42"/>
        <v>1</v>
      </c>
      <c r="AG713" s="5">
        <f t="shared" si="43"/>
        <v>2003</v>
      </c>
    </row>
    <row r="714" spans="1:33">
      <c r="A714" s="3">
        <v>37629</v>
      </c>
      <c r="B714" s="1">
        <v>160095</v>
      </c>
      <c r="C714" s="1">
        <v>52682</v>
      </c>
      <c r="D714" s="1">
        <v>32722</v>
      </c>
      <c r="E714" s="1">
        <v>30.56</v>
      </c>
      <c r="F714" s="1">
        <v>29.29</v>
      </c>
      <c r="G714" s="1">
        <v>28.52</v>
      </c>
      <c r="H714" s="2">
        <v>48.9</v>
      </c>
      <c r="I714" s="2">
        <v>26.4</v>
      </c>
      <c r="J714" s="2">
        <v>78.599999999999994</v>
      </c>
      <c r="K714" s="2">
        <v>80.2</v>
      </c>
      <c r="L714">
        <f>SUMIFS(US!B:B,US!$D:$D,YEAR(daily!$A714),US!$E:$E,MONTH(daily!$A714))</f>
        <v>8871</v>
      </c>
      <c r="M714">
        <f>SUMIFS(US!C:C,US!$D:$D,YEAR(daily!$A714),US!$E:$E,MONTH(daily!$A714))</f>
        <v>20017</v>
      </c>
      <c r="N714">
        <f>SUMIFS(COT!E:E,COT!$A:$A,YEAR(daily!$A714),COT!$B:$B,WEEKNUM(daily!$A714))</f>
        <v>602167</v>
      </c>
      <c r="O714">
        <f>SUMIFS(COT!F:F,COT!$A:$A,YEAR(daily!$A714),COT!$B:$B,WEEKNUM(daily!$A714))</f>
        <v>72208</v>
      </c>
      <c r="P714">
        <f>SUMIFS(COT!G:G,COT!$A:$A,YEAR(daily!$A714),COT!$B:$B,WEEKNUM(daily!$A714))</f>
        <v>77241</v>
      </c>
      <c r="Q714">
        <f>SUMIFS(COT!H:H,COT!$A:$A,YEAR(daily!$A714),COT!$B:$B,WEEKNUM(daily!$A714))</f>
        <v>65987</v>
      </c>
      <c r="R714">
        <f>SUMIFS(COT!I:I,COT!$A:$A,YEAR(daily!$A714),COT!$B:$B,WEEKNUM(daily!$A714))</f>
        <v>392440</v>
      </c>
      <c r="S714">
        <f>SUMIFS(COT!J:J,COT!$A:$A,YEAR(daily!$A714),COT!$B:$B,WEEKNUM(daily!$A714))</f>
        <v>414194</v>
      </c>
      <c r="T714">
        <f>SUMIFS(COT!K:K,COT!$A:$A,YEAR(daily!$A714),COT!$B:$B,WEEKNUM(daily!$A714))</f>
        <v>71532</v>
      </c>
      <c r="U714">
        <f>SUMIFS(COT!L:L,COT!$A:$A,YEAR(daily!$A714),COT!$B:$B,WEEKNUM(daily!$A714))</f>
        <v>44745</v>
      </c>
      <c r="V714">
        <f>SUMIFS(COT!M:M,COT!$A:$A,YEAR(daily!$A714),COT!$B:$B,WEEKNUM(daily!$A714))</f>
        <v>43</v>
      </c>
      <c r="W714">
        <f>SUMIFS(COT!N:N,COT!$A:$A,YEAR(daily!$A714),COT!$B:$B,WEEKNUM(daily!$A714))</f>
        <v>44</v>
      </c>
      <c r="X714">
        <f>SUMIFS(COT!O:O,COT!$A:$A,YEAR(daily!$A714),COT!$B:$B,WEEKNUM(daily!$A714))</f>
        <v>41</v>
      </c>
      <c r="Y714">
        <f>SUMIFS(COT!P:P,COT!$A:$A,YEAR(daily!$A714),COT!$B:$B,WEEKNUM(daily!$A714))</f>
        <v>71</v>
      </c>
      <c r="Z714">
        <f>SUMIFS(COT!Q:Q,COT!$A:$A,YEAR(daily!$A714),COT!$B:$B,WEEKNUM(daily!$A714))</f>
        <v>71</v>
      </c>
      <c r="AA714">
        <f>SUMIFS(Saudi!B:B,Saudi!$A:$A,YEAR(daily!$A714))</f>
        <v>277.7</v>
      </c>
      <c r="AB714">
        <f>SUMIFS(Saudi!C:C,Saudi!$A:$A,YEAR(daily!$A714))</f>
        <v>268</v>
      </c>
      <c r="AC714">
        <f>SUMIFS(Saudi!F:F,Saudi!$A:$A,YEAR(daily!$A714))</f>
        <v>3677993</v>
      </c>
      <c r="AD714">
        <f>SUMIFS(Saudi!G:G,Saudi!$A:$A,YEAR(daily!$A714))</f>
        <v>31.039095006400501</v>
      </c>
      <c r="AE714">
        <f>SUMIFS(Saudi!H:H,Saudi!$A:$A,YEAR(daily!$A714))</f>
        <v>114161574.159876</v>
      </c>
      <c r="AF714" s="5">
        <f t="shared" si="42"/>
        <v>1</v>
      </c>
      <c r="AG714" s="5">
        <f t="shared" si="43"/>
        <v>2003</v>
      </c>
    </row>
    <row r="715" spans="1:33">
      <c r="A715" s="3">
        <v>37630</v>
      </c>
      <c r="B715" s="1">
        <v>144624</v>
      </c>
      <c r="C715" s="1">
        <v>50313</v>
      </c>
      <c r="D715" s="1">
        <v>32325</v>
      </c>
      <c r="E715" s="1">
        <v>31.99</v>
      </c>
      <c r="F715" s="1">
        <v>30.32</v>
      </c>
      <c r="G715" s="1">
        <v>29.38</v>
      </c>
      <c r="H715" s="2">
        <v>48.9</v>
      </c>
      <c r="I715" s="2">
        <v>26.4</v>
      </c>
      <c r="J715" s="2">
        <v>78.599999999999994</v>
      </c>
      <c r="K715" s="2">
        <v>80.2</v>
      </c>
      <c r="L715">
        <f>SUMIFS(US!B:B,US!$D:$D,YEAR(daily!$A715),US!$E:$E,MONTH(daily!$A715))</f>
        <v>8871</v>
      </c>
      <c r="M715">
        <f>SUMIFS(US!C:C,US!$D:$D,YEAR(daily!$A715),US!$E:$E,MONTH(daily!$A715))</f>
        <v>20017</v>
      </c>
      <c r="N715">
        <f>SUMIFS(COT!E:E,COT!$A:$A,YEAR(daily!$A715),COT!$B:$B,WEEKNUM(daily!$A715))</f>
        <v>602167</v>
      </c>
      <c r="O715">
        <f>SUMIFS(COT!F:F,COT!$A:$A,YEAR(daily!$A715),COT!$B:$B,WEEKNUM(daily!$A715))</f>
        <v>72208</v>
      </c>
      <c r="P715">
        <f>SUMIFS(COT!G:G,COT!$A:$A,YEAR(daily!$A715),COT!$B:$B,WEEKNUM(daily!$A715))</f>
        <v>77241</v>
      </c>
      <c r="Q715">
        <f>SUMIFS(COT!H:H,COT!$A:$A,YEAR(daily!$A715),COT!$B:$B,WEEKNUM(daily!$A715))</f>
        <v>65987</v>
      </c>
      <c r="R715">
        <f>SUMIFS(COT!I:I,COT!$A:$A,YEAR(daily!$A715),COT!$B:$B,WEEKNUM(daily!$A715))</f>
        <v>392440</v>
      </c>
      <c r="S715">
        <f>SUMIFS(COT!J:J,COT!$A:$A,YEAR(daily!$A715),COT!$B:$B,WEEKNUM(daily!$A715))</f>
        <v>414194</v>
      </c>
      <c r="T715">
        <f>SUMIFS(COT!K:K,COT!$A:$A,YEAR(daily!$A715),COT!$B:$B,WEEKNUM(daily!$A715))</f>
        <v>71532</v>
      </c>
      <c r="U715">
        <f>SUMIFS(COT!L:L,COT!$A:$A,YEAR(daily!$A715),COT!$B:$B,WEEKNUM(daily!$A715))</f>
        <v>44745</v>
      </c>
      <c r="V715">
        <f>SUMIFS(COT!M:M,COT!$A:$A,YEAR(daily!$A715),COT!$B:$B,WEEKNUM(daily!$A715))</f>
        <v>43</v>
      </c>
      <c r="W715">
        <f>SUMIFS(COT!N:N,COT!$A:$A,YEAR(daily!$A715),COT!$B:$B,WEEKNUM(daily!$A715))</f>
        <v>44</v>
      </c>
      <c r="X715">
        <f>SUMIFS(COT!O:O,COT!$A:$A,YEAR(daily!$A715),COT!$B:$B,WEEKNUM(daily!$A715))</f>
        <v>41</v>
      </c>
      <c r="Y715">
        <f>SUMIFS(COT!P:P,COT!$A:$A,YEAR(daily!$A715),COT!$B:$B,WEEKNUM(daily!$A715))</f>
        <v>71</v>
      </c>
      <c r="Z715">
        <f>SUMIFS(COT!Q:Q,COT!$A:$A,YEAR(daily!$A715),COT!$B:$B,WEEKNUM(daily!$A715))</f>
        <v>71</v>
      </c>
      <c r="AA715">
        <f>SUMIFS(Saudi!B:B,Saudi!$A:$A,YEAR(daily!$A715))</f>
        <v>277.7</v>
      </c>
      <c r="AB715">
        <f>SUMIFS(Saudi!C:C,Saudi!$A:$A,YEAR(daily!$A715))</f>
        <v>268</v>
      </c>
      <c r="AC715">
        <f>SUMIFS(Saudi!F:F,Saudi!$A:$A,YEAR(daily!$A715))</f>
        <v>3677993</v>
      </c>
      <c r="AD715">
        <f>SUMIFS(Saudi!G:G,Saudi!$A:$A,YEAR(daily!$A715))</f>
        <v>31.039095006400501</v>
      </c>
      <c r="AE715">
        <f>SUMIFS(Saudi!H:H,Saudi!$A:$A,YEAR(daily!$A715))</f>
        <v>114161574.159876</v>
      </c>
      <c r="AF715" s="5">
        <f t="shared" si="42"/>
        <v>1</v>
      </c>
      <c r="AG715" s="5">
        <f t="shared" si="43"/>
        <v>2003</v>
      </c>
    </row>
    <row r="716" spans="1:33">
      <c r="A716" s="3">
        <v>37631</v>
      </c>
      <c r="B716" s="1">
        <v>130442</v>
      </c>
      <c r="C716" s="1">
        <v>51279</v>
      </c>
      <c r="D716" s="1">
        <v>32576</v>
      </c>
      <c r="E716" s="1">
        <v>31.68</v>
      </c>
      <c r="F716" s="1">
        <v>30</v>
      </c>
      <c r="G716" s="1">
        <v>29.04</v>
      </c>
      <c r="H716" s="2">
        <v>48.9</v>
      </c>
      <c r="I716" s="2">
        <v>26.4</v>
      </c>
      <c r="J716" s="2">
        <v>78.599999999999994</v>
      </c>
      <c r="K716" s="2">
        <v>80.2</v>
      </c>
      <c r="L716">
        <f>SUMIFS(US!B:B,US!$D:$D,YEAR(daily!$A716),US!$E:$E,MONTH(daily!$A716))</f>
        <v>8871</v>
      </c>
      <c r="M716">
        <f>SUMIFS(US!C:C,US!$D:$D,YEAR(daily!$A716),US!$E:$E,MONTH(daily!$A716))</f>
        <v>20017</v>
      </c>
      <c r="N716">
        <f>SUMIFS(COT!E:E,COT!$A:$A,YEAR(daily!$A716),COT!$B:$B,WEEKNUM(daily!$A716))</f>
        <v>602167</v>
      </c>
      <c r="O716">
        <f>SUMIFS(COT!F:F,COT!$A:$A,YEAR(daily!$A716),COT!$B:$B,WEEKNUM(daily!$A716))</f>
        <v>72208</v>
      </c>
      <c r="P716">
        <f>SUMIFS(COT!G:G,COT!$A:$A,YEAR(daily!$A716),COT!$B:$B,WEEKNUM(daily!$A716))</f>
        <v>77241</v>
      </c>
      <c r="Q716">
        <f>SUMIFS(COT!H:H,COT!$A:$A,YEAR(daily!$A716),COT!$B:$B,WEEKNUM(daily!$A716))</f>
        <v>65987</v>
      </c>
      <c r="R716">
        <f>SUMIFS(COT!I:I,COT!$A:$A,YEAR(daily!$A716),COT!$B:$B,WEEKNUM(daily!$A716))</f>
        <v>392440</v>
      </c>
      <c r="S716">
        <f>SUMIFS(COT!J:J,COT!$A:$A,YEAR(daily!$A716),COT!$B:$B,WEEKNUM(daily!$A716))</f>
        <v>414194</v>
      </c>
      <c r="T716">
        <f>SUMIFS(COT!K:K,COT!$A:$A,YEAR(daily!$A716),COT!$B:$B,WEEKNUM(daily!$A716))</f>
        <v>71532</v>
      </c>
      <c r="U716">
        <f>SUMIFS(COT!L:L,COT!$A:$A,YEAR(daily!$A716),COT!$B:$B,WEEKNUM(daily!$A716))</f>
        <v>44745</v>
      </c>
      <c r="V716">
        <f>SUMIFS(COT!M:M,COT!$A:$A,YEAR(daily!$A716),COT!$B:$B,WEEKNUM(daily!$A716))</f>
        <v>43</v>
      </c>
      <c r="W716">
        <f>SUMIFS(COT!N:N,COT!$A:$A,YEAR(daily!$A716),COT!$B:$B,WEEKNUM(daily!$A716))</f>
        <v>44</v>
      </c>
      <c r="X716">
        <f>SUMIFS(COT!O:O,COT!$A:$A,YEAR(daily!$A716),COT!$B:$B,WEEKNUM(daily!$A716))</f>
        <v>41</v>
      </c>
      <c r="Y716">
        <f>SUMIFS(COT!P:P,COT!$A:$A,YEAR(daily!$A716),COT!$B:$B,WEEKNUM(daily!$A716))</f>
        <v>71</v>
      </c>
      <c r="Z716">
        <f>SUMIFS(COT!Q:Q,COT!$A:$A,YEAR(daily!$A716),COT!$B:$B,WEEKNUM(daily!$A716))</f>
        <v>71</v>
      </c>
      <c r="AA716">
        <f>SUMIFS(Saudi!B:B,Saudi!$A:$A,YEAR(daily!$A716))</f>
        <v>277.7</v>
      </c>
      <c r="AB716">
        <f>SUMIFS(Saudi!C:C,Saudi!$A:$A,YEAR(daily!$A716))</f>
        <v>268</v>
      </c>
      <c r="AC716">
        <f>SUMIFS(Saudi!F:F,Saudi!$A:$A,YEAR(daily!$A716))</f>
        <v>3677993</v>
      </c>
      <c r="AD716">
        <f>SUMIFS(Saudi!G:G,Saudi!$A:$A,YEAR(daily!$A716))</f>
        <v>31.039095006400501</v>
      </c>
      <c r="AE716">
        <f>SUMIFS(Saudi!H:H,Saudi!$A:$A,YEAR(daily!$A716))</f>
        <v>114161574.159876</v>
      </c>
      <c r="AF716" s="5">
        <f t="shared" si="42"/>
        <v>1</v>
      </c>
      <c r="AG716" s="5">
        <f t="shared" si="43"/>
        <v>2003</v>
      </c>
    </row>
    <row r="717" spans="1:33">
      <c r="A717" s="3">
        <v>37634</v>
      </c>
      <c r="B717" s="1">
        <v>118957</v>
      </c>
      <c r="C717" s="1">
        <v>52746</v>
      </c>
      <c r="D717" s="1">
        <v>32334</v>
      </c>
      <c r="E717" s="1">
        <v>32.26</v>
      </c>
      <c r="F717" s="1">
        <v>30.64</v>
      </c>
      <c r="G717" s="1">
        <v>29.64</v>
      </c>
      <c r="H717" s="2">
        <v>48.9</v>
      </c>
      <c r="I717" s="2">
        <v>26.4</v>
      </c>
      <c r="J717" s="2">
        <v>78.599999999999994</v>
      </c>
      <c r="K717" s="2">
        <v>80.2</v>
      </c>
      <c r="L717">
        <f>SUMIFS(US!B:B,US!$D:$D,YEAR(daily!$A717),US!$E:$E,MONTH(daily!$A717))</f>
        <v>8871</v>
      </c>
      <c r="M717">
        <f>SUMIFS(US!C:C,US!$D:$D,YEAR(daily!$A717),US!$E:$E,MONTH(daily!$A717))</f>
        <v>20017</v>
      </c>
      <c r="N717">
        <f>SUMIFS(COT!E:E,COT!$A:$A,YEAR(daily!$A717),COT!$B:$B,WEEKNUM(daily!$A717))</f>
        <v>610893</v>
      </c>
      <c r="O717">
        <f>SUMIFS(COT!F:F,COT!$A:$A,YEAR(daily!$A717),COT!$B:$B,WEEKNUM(daily!$A717))</f>
        <v>82574</v>
      </c>
      <c r="P717">
        <f>SUMIFS(COT!G:G,COT!$A:$A,YEAR(daily!$A717),COT!$B:$B,WEEKNUM(daily!$A717))</f>
        <v>70946</v>
      </c>
      <c r="Q717">
        <f>SUMIFS(COT!H:H,COT!$A:$A,YEAR(daily!$A717),COT!$B:$B,WEEKNUM(daily!$A717))</f>
        <v>59538</v>
      </c>
      <c r="R717">
        <f>SUMIFS(COT!I:I,COT!$A:$A,YEAR(daily!$A717),COT!$B:$B,WEEKNUM(daily!$A717))</f>
        <v>393610</v>
      </c>
      <c r="S717">
        <f>SUMIFS(COT!J:J,COT!$A:$A,YEAR(daily!$A717),COT!$B:$B,WEEKNUM(daily!$A717))</f>
        <v>429865</v>
      </c>
      <c r="T717">
        <f>SUMIFS(COT!K:K,COT!$A:$A,YEAR(daily!$A717),COT!$B:$B,WEEKNUM(daily!$A717))</f>
        <v>75171</v>
      </c>
      <c r="U717">
        <f>SUMIFS(COT!L:L,COT!$A:$A,YEAR(daily!$A717),COT!$B:$B,WEEKNUM(daily!$A717))</f>
        <v>50544</v>
      </c>
      <c r="V717">
        <f>SUMIFS(COT!M:M,COT!$A:$A,YEAR(daily!$A717),COT!$B:$B,WEEKNUM(daily!$A717))</f>
        <v>47</v>
      </c>
      <c r="W717">
        <f>SUMIFS(COT!N:N,COT!$A:$A,YEAR(daily!$A717),COT!$B:$B,WEEKNUM(daily!$A717))</f>
        <v>41</v>
      </c>
      <c r="X717">
        <f>SUMIFS(COT!O:O,COT!$A:$A,YEAR(daily!$A717),COT!$B:$B,WEEKNUM(daily!$A717))</f>
        <v>49</v>
      </c>
      <c r="Y717">
        <f>SUMIFS(COT!P:P,COT!$A:$A,YEAR(daily!$A717),COT!$B:$B,WEEKNUM(daily!$A717))</f>
        <v>73</v>
      </c>
      <c r="Z717">
        <f>SUMIFS(COT!Q:Q,COT!$A:$A,YEAR(daily!$A717),COT!$B:$B,WEEKNUM(daily!$A717))</f>
        <v>73</v>
      </c>
      <c r="AA717">
        <f>SUMIFS(Saudi!B:B,Saudi!$A:$A,YEAR(daily!$A717))</f>
        <v>277.7</v>
      </c>
      <c r="AB717">
        <f>SUMIFS(Saudi!C:C,Saudi!$A:$A,YEAR(daily!$A717))</f>
        <v>268</v>
      </c>
      <c r="AC717">
        <f>SUMIFS(Saudi!F:F,Saudi!$A:$A,YEAR(daily!$A717))</f>
        <v>3677993</v>
      </c>
      <c r="AD717">
        <f>SUMIFS(Saudi!G:G,Saudi!$A:$A,YEAR(daily!$A717))</f>
        <v>31.039095006400501</v>
      </c>
      <c r="AE717">
        <f>SUMIFS(Saudi!H:H,Saudi!$A:$A,YEAR(daily!$A717))</f>
        <v>114161574.159876</v>
      </c>
      <c r="AF717" s="5">
        <f t="shared" si="42"/>
        <v>1</v>
      </c>
      <c r="AG717" s="5">
        <f t="shared" si="43"/>
        <v>2003</v>
      </c>
    </row>
    <row r="718" spans="1:33">
      <c r="A718" s="3">
        <v>37635</v>
      </c>
      <c r="B718" s="1">
        <v>108598</v>
      </c>
      <c r="C718" s="1">
        <v>53934</v>
      </c>
      <c r="D718" s="1">
        <v>33978</v>
      </c>
      <c r="E718" s="1">
        <v>32.369999999999997</v>
      </c>
      <c r="F718" s="1">
        <v>30.96</v>
      </c>
      <c r="G718" s="1">
        <v>29.97</v>
      </c>
      <c r="H718" s="2">
        <v>48.9</v>
      </c>
      <c r="I718" s="2">
        <v>26.4</v>
      </c>
      <c r="J718" s="2">
        <v>78.599999999999994</v>
      </c>
      <c r="K718" s="2">
        <v>80.2</v>
      </c>
      <c r="L718">
        <f>SUMIFS(US!B:B,US!$D:$D,YEAR(daily!$A718),US!$E:$E,MONTH(daily!$A718))</f>
        <v>8871</v>
      </c>
      <c r="M718">
        <f>SUMIFS(US!C:C,US!$D:$D,YEAR(daily!$A718),US!$E:$E,MONTH(daily!$A718))</f>
        <v>20017</v>
      </c>
      <c r="N718">
        <f>SUMIFS(COT!E:E,COT!$A:$A,YEAR(daily!$A718),COT!$B:$B,WEEKNUM(daily!$A718))</f>
        <v>610893</v>
      </c>
      <c r="O718">
        <f>SUMIFS(COT!F:F,COT!$A:$A,YEAR(daily!$A718),COT!$B:$B,WEEKNUM(daily!$A718))</f>
        <v>82574</v>
      </c>
      <c r="P718">
        <f>SUMIFS(COT!G:G,COT!$A:$A,YEAR(daily!$A718),COT!$B:$B,WEEKNUM(daily!$A718))</f>
        <v>70946</v>
      </c>
      <c r="Q718">
        <f>SUMIFS(COT!H:H,COT!$A:$A,YEAR(daily!$A718),COT!$B:$B,WEEKNUM(daily!$A718))</f>
        <v>59538</v>
      </c>
      <c r="R718">
        <f>SUMIFS(COT!I:I,COT!$A:$A,YEAR(daily!$A718),COT!$B:$B,WEEKNUM(daily!$A718))</f>
        <v>393610</v>
      </c>
      <c r="S718">
        <f>SUMIFS(COT!J:J,COT!$A:$A,YEAR(daily!$A718),COT!$B:$B,WEEKNUM(daily!$A718))</f>
        <v>429865</v>
      </c>
      <c r="T718">
        <f>SUMIFS(COT!K:K,COT!$A:$A,YEAR(daily!$A718),COT!$B:$B,WEEKNUM(daily!$A718))</f>
        <v>75171</v>
      </c>
      <c r="U718">
        <f>SUMIFS(COT!L:L,COT!$A:$A,YEAR(daily!$A718),COT!$B:$B,WEEKNUM(daily!$A718))</f>
        <v>50544</v>
      </c>
      <c r="V718">
        <f>SUMIFS(COT!M:M,COT!$A:$A,YEAR(daily!$A718),COT!$B:$B,WEEKNUM(daily!$A718))</f>
        <v>47</v>
      </c>
      <c r="W718">
        <f>SUMIFS(COT!N:N,COT!$A:$A,YEAR(daily!$A718),COT!$B:$B,WEEKNUM(daily!$A718))</f>
        <v>41</v>
      </c>
      <c r="X718">
        <f>SUMIFS(COT!O:O,COT!$A:$A,YEAR(daily!$A718),COT!$B:$B,WEEKNUM(daily!$A718))</f>
        <v>49</v>
      </c>
      <c r="Y718">
        <f>SUMIFS(COT!P:P,COT!$A:$A,YEAR(daily!$A718),COT!$B:$B,WEEKNUM(daily!$A718))</f>
        <v>73</v>
      </c>
      <c r="Z718">
        <f>SUMIFS(COT!Q:Q,COT!$A:$A,YEAR(daily!$A718),COT!$B:$B,WEEKNUM(daily!$A718))</f>
        <v>73</v>
      </c>
      <c r="AA718">
        <f>SUMIFS(Saudi!B:B,Saudi!$A:$A,YEAR(daily!$A718))</f>
        <v>277.7</v>
      </c>
      <c r="AB718">
        <f>SUMIFS(Saudi!C:C,Saudi!$A:$A,YEAR(daily!$A718))</f>
        <v>268</v>
      </c>
      <c r="AC718">
        <f>SUMIFS(Saudi!F:F,Saudi!$A:$A,YEAR(daily!$A718))</f>
        <v>3677993</v>
      </c>
      <c r="AD718">
        <f>SUMIFS(Saudi!G:G,Saudi!$A:$A,YEAR(daily!$A718))</f>
        <v>31.039095006400501</v>
      </c>
      <c r="AE718">
        <f>SUMIFS(Saudi!H:H,Saudi!$A:$A,YEAR(daily!$A718))</f>
        <v>114161574.159876</v>
      </c>
      <c r="AF718" s="5">
        <f t="shared" si="42"/>
        <v>1</v>
      </c>
      <c r="AG718" s="5">
        <f t="shared" si="43"/>
        <v>2003</v>
      </c>
    </row>
    <row r="719" spans="1:33">
      <c r="A719" s="3">
        <v>37636</v>
      </c>
      <c r="B719" s="1">
        <v>87623</v>
      </c>
      <c r="C719" s="1">
        <v>55906</v>
      </c>
      <c r="D719" s="1">
        <v>35695</v>
      </c>
      <c r="E719" s="1">
        <v>33.21</v>
      </c>
      <c r="F719" s="1">
        <v>31.52</v>
      </c>
      <c r="G719" s="1">
        <v>30.48</v>
      </c>
      <c r="H719" s="2">
        <v>48.9</v>
      </c>
      <c r="I719" s="2">
        <v>26.4</v>
      </c>
      <c r="J719" s="2">
        <v>78.599999999999994</v>
      </c>
      <c r="K719" s="2">
        <v>80.2</v>
      </c>
      <c r="L719">
        <f>SUMIFS(US!B:B,US!$D:$D,YEAR(daily!$A719),US!$E:$E,MONTH(daily!$A719))</f>
        <v>8871</v>
      </c>
      <c r="M719">
        <f>SUMIFS(US!C:C,US!$D:$D,YEAR(daily!$A719),US!$E:$E,MONTH(daily!$A719))</f>
        <v>20017</v>
      </c>
      <c r="N719">
        <f>SUMIFS(COT!E:E,COT!$A:$A,YEAR(daily!$A719),COT!$B:$B,WEEKNUM(daily!$A719))</f>
        <v>610893</v>
      </c>
      <c r="O719">
        <f>SUMIFS(COT!F:F,COT!$A:$A,YEAR(daily!$A719),COT!$B:$B,WEEKNUM(daily!$A719))</f>
        <v>82574</v>
      </c>
      <c r="P719">
        <f>SUMIFS(COT!G:G,COT!$A:$A,YEAR(daily!$A719),COT!$B:$B,WEEKNUM(daily!$A719))</f>
        <v>70946</v>
      </c>
      <c r="Q719">
        <f>SUMIFS(COT!H:H,COT!$A:$A,YEAR(daily!$A719),COT!$B:$B,WEEKNUM(daily!$A719))</f>
        <v>59538</v>
      </c>
      <c r="R719">
        <f>SUMIFS(COT!I:I,COT!$A:$A,YEAR(daily!$A719),COT!$B:$B,WEEKNUM(daily!$A719))</f>
        <v>393610</v>
      </c>
      <c r="S719">
        <f>SUMIFS(COT!J:J,COT!$A:$A,YEAR(daily!$A719),COT!$B:$B,WEEKNUM(daily!$A719))</f>
        <v>429865</v>
      </c>
      <c r="T719">
        <f>SUMIFS(COT!K:K,COT!$A:$A,YEAR(daily!$A719),COT!$B:$B,WEEKNUM(daily!$A719))</f>
        <v>75171</v>
      </c>
      <c r="U719">
        <f>SUMIFS(COT!L:L,COT!$A:$A,YEAR(daily!$A719),COT!$B:$B,WEEKNUM(daily!$A719))</f>
        <v>50544</v>
      </c>
      <c r="V719">
        <f>SUMIFS(COT!M:M,COT!$A:$A,YEAR(daily!$A719),COT!$B:$B,WEEKNUM(daily!$A719))</f>
        <v>47</v>
      </c>
      <c r="W719">
        <f>SUMIFS(COT!N:N,COT!$A:$A,YEAR(daily!$A719),COT!$B:$B,WEEKNUM(daily!$A719))</f>
        <v>41</v>
      </c>
      <c r="X719">
        <f>SUMIFS(COT!O:O,COT!$A:$A,YEAR(daily!$A719),COT!$B:$B,WEEKNUM(daily!$A719))</f>
        <v>49</v>
      </c>
      <c r="Y719">
        <f>SUMIFS(COT!P:P,COT!$A:$A,YEAR(daily!$A719),COT!$B:$B,WEEKNUM(daily!$A719))</f>
        <v>73</v>
      </c>
      <c r="Z719">
        <f>SUMIFS(COT!Q:Q,COT!$A:$A,YEAR(daily!$A719),COT!$B:$B,WEEKNUM(daily!$A719))</f>
        <v>73</v>
      </c>
      <c r="AA719">
        <f>SUMIFS(Saudi!B:B,Saudi!$A:$A,YEAR(daily!$A719))</f>
        <v>277.7</v>
      </c>
      <c r="AB719">
        <f>SUMIFS(Saudi!C:C,Saudi!$A:$A,YEAR(daily!$A719))</f>
        <v>268</v>
      </c>
      <c r="AC719">
        <f>SUMIFS(Saudi!F:F,Saudi!$A:$A,YEAR(daily!$A719))</f>
        <v>3677993</v>
      </c>
      <c r="AD719">
        <f>SUMIFS(Saudi!G:G,Saudi!$A:$A,YEAR(daily!$A719))</f>
        <v>31.039095006400501</v>
      </c>
      <c r="AE719">
        <f>SUMIFS(Saudi!H:H,Saudi!$A:$A,YEAR(daily!$A719))</f>
        <v>114161574.159876</v>
      </c>
      <c r="AF719" s="5">
        <f t="shared" si="42"/>
        <v>1</v>
      </c>
      <c r="AG719" s="5">
        <f t="shared" si="43"/>
        <v>2003</v>
      </c>
    </row>
    <row r="720" spans="1:33">
      <c r="A720" s="3">
        <v>37637</v>
      </c>
      <c r="B720" s="1">
        <v>72109</v>
      </c>
      <c r="C720" s="1">
        <v>57340</v>
      </c>
      <c r="D720" s="1">
        <v>39844</v>
      </c>
      <c r="E720" s="1">
        <v>33.659999999999997</v>
      </c>
      <c r="F720" s="1">
        <v>31.83</v>
      </c>
      <c r="G720" s="1">
        <v>30.82</v>
      </c>
      <c r="H720" s="2">
        <v>48.9</v>
      </c>
      <c r="I720" s="2">
        <v>26.4</v>
      </c>
      <c r="J720" s="2">
        <v>78.599999999999994</v>
      </c>
      <c r="K720" s="2">
        <v>80.2</v>
      </c>
      <c r="L720">
        <f>SUMIFS(US!B:B,US!$D:$D,YEAR(daily!$A720),US!$E:$E,MONTH(daily!$A720))</f>
        <v>8871</v>
      </c>
      <c r="M720">
        <f>SUMIFS(US!C:C,US!$D:$D,YEAR(daily!$A720),US!$E:$E,MONTH(daily!$A720))</f>
        <v>20017</v>
      </c>
      <c r="N720">
        <f>SUMIFS(COT!E:E,COT!$A:$A,YEAR(daily!$A720),COT!$B:$B,WEEKNUM(daily!$A720))</f>
        <v>610893</v>
      </c>
      <c r="O720">
        <f>SUMIFS(COT!F:F,COT!$A:$A,YEAR(daily!$A720),COT!$B:$B,WEEKNUM(daily!$A720))</f>
        <v>82574</v>
      </c>
      <c r="P720">
        <f>SUMIFS(COT!G:G,COT!$A:$A,YEAR(daily!$A720),COT!$B:$B,WEEKNUM(daily!$A720))</f>
        <v>70946</v>
      </c>
      <c r="Q720">
        <f>SUMIFS(COT!H:H,COT!$A:$A,YEAR(daily!$A720),COT!$B:$B,WEEKNUM(daily!$A720))</f>
        <v>59538</v>
      </c>
      <c r="R720">
        <f>SUMIFS(COT!I:I,COT!$A:$A,YEAR(daily!$A720),COT!$B:$B,WEEKNUM(daily!$A720))</f>
        <v>393610</v>
      </c>
      <c r="S720">
        <f>SUMIFS(COT!J:J,COT!$A:$A,YEAR(daily!$A720),COT!$B:$B,WEEKNUM(daily!$A720))</f>
        <v>429865</v>
      </c>
      <c r="T720">
        <f>SUMIFS(COT!K:K,COT!$A:$A,YEAR(daily!$A720),COT!$B:$B,WEEKNUM(daily!$A720))</f>
        <v>75171</v>
      </c>
      <c r="U720">
        <f>SUMIFS(COT!L:L,COT!$A:$A,YEAR(daily!$A720),COT!$B:$B,WEEKNUM(daily!$A720))</f>
        <v>50544</v>
      </c>
      <c r="V720">
        <f>SUMIFS(COT!M:M,COT!$A:$A,YEAR(daily!$A720),COT!$B:$B,WEEKNUM(daily!$A720))</f>
        <v>47</v>
      </c>
      <c r="W720">
        <f>SUMIFS(COT!N:N,COT!$A:$A,YEAR(daily!$A720),COT!$B:$B,WEEKNUM(daily!$A720))</f>
        <v>41</v>
      </c>
      <c r="X720">
        <f>SUMIFS(COT!O:O,COT!$A:$A,YEAR(daily!$A720),COT!$B:$B,WEEKNUM(daily!$A720))</f>
        <v>49</v>
      </c>
      <c r="Y720">
        <f>SUMIFS(COT!P:P,COT!$A:$A,YEAR(daily!$A720),COT!$B:$B,WEEKNUM(daily!$A720))</f>
        <v>73</v>
      </c>
      <c r="Z720">
        <f>SUMIFS(COT!Q:Q,COT!$A:$A,YEAR(daily!$A720),COT!$B:$B,WEEKNUM(daily!$A720))</f>
        <v>73</v>
      </c>
      <c r="AA720">
        <f>SUMIFS(Saudi!B:B,Saudi!$A:$A,YEAR(daily!$A720))</f>
        <v>277.7</v>
      </c>
      <c r="AB720">
        <f>SUMIFS(Saudi!C:C,Saudi!$A:$A,YEAR(daily!$A720))</f>
        <v>268</v>
      </c>
      <c r="AC720">
        <f>SUMIFS(Saudi!F:F,Saudi!$A:$A,YEAR(daily!$A720))</f>
        <v>3677993</v>
      </c>
      <c r="AD720">
        <f>SUMIFS(Saudi!G:G,Saudi!$A:$A,YEAR(daily!$A720))</f>
        <v>31.039095006400501</v>
      </c>
      <c r="AE720">
        <f>SUMIFS(Saudi!H:H,Saudi!$A:$A,YEAR(daily!$A720))</f>
        <v>114161574.159876</v>
      </c>
      <c r="AF720" s="5">
        <f t="shared" si="42"/>
        <v>1</v>
      </c>
      <c r="AG720" s="5">
        <f t="shared" si="43"/>
        <v>2003</v>
      </c>
    </row>
    <row r="721" spans="1:33">
      <c r="A721" s="3">
        <v>37638</v>
      </c>
      <c r="B721" s="1">
        <v>61984</v>
      </c>
      <c r="C721" s="1">
        <v>57905</v>
      </c>
      <c r="D721" s="1">
        <v>41910</v>
      </c>
      <c r="E721" s="1">
        <v>33.909999999999997</v>
      </c>
      <c r="F721" s="1">
        <v>31.96</v>
      </c>
      <c r="G721" s="1">
        <v>30.95</v>
      </c>
      <c r="H721" s="2">
        <v>48.9</v>
      </c>
      <c r="I721" s="2">
        <v>26.4</v>
      </c>
      <c r="J721" s="2">
        <v>78.599999999999994</v>
      </c>
      <c r="K721" s="2">
        <v>80.2</v>
      </c>
      <c r="L721">
        <f>SUMIFS(US!B:B,US!$D:$D,YEAR(daily!$A721),US!$E:$E,MONTH(daily!$A721))</f>
        <v>8871</v>
      </c>
      <c r="M721">
        <f>SUMIFS(US!C:C,US!$D:$D,YEAR(daily!$A721),US!$E:$E,MONTH(daily!$A721))</f>
        <v>20017</v>
      </c>
      <c r="N721">
        <f>SUMIFS(COT!E:E,COT!$A:$A,YEAR(daily!$A721),COT!$B:$B,WEEKNUM(daily!$A721))</f>
        <v>610893</v>
      </c>
      <c r="O721">
        <f>SUMIFS(COT!F:F,COT!$A:$A,YEAR(daily!$A721),COT!$B:$B,WEEKNUM(daily!$A721))</f>
        <v>82574</v>
      </c>
      <c r="P721">
        <f>SUMIFS(COT!G:G,COT!$A:$A,YEAR(daily!$A721),COT!$B:$B,WEEKNUM(daily!$A721))</f>
        <v>70946</v>
      </c>
      <c r="Q721">
        <f>SUMIFS(COT!H:H,COT!$A:$A,YEAR(daily!$A721),COT!$B:$B,WEEKNUM(daily!$A721))</f>
        <v>59538</v>
      </c>
      <c r="R721">
        <f>SUMIFS(COT!I:I,COT!$A:$A,YEAR(daily!$A721),COT!$B:$B,WEEKNUM(daily!$A721))</f>
        <v>393610</v>
      </c>
      <c r="S721">
        <f>SUMIFS(COT!J:J,COT!$A:$A,YEAR(daily!$A721),COT!$B:$B,WEEKNUM(daily!$A721))</f>
        <v>429865</v>
      </c>
      <c r="T721">
        <f>SUMIFS(COT!K:K,COT!$A:$A,YEAR(daily!$A721),COT!$B:$B,WEEKNUM(daily!$A721))</f>
        <v>75171</v>
      </c>
      <c r="U721">
        <f>SUMIFS(COT!L:L,COT!$A:$A,YEAR(daily!$A721),COT!$B:$B,WEEKNUM(daily!$A721))</f>
        <v>50544</v>
      </c>
      <c r="V721">
        <f>SUMIFS(COT!M:M,COT!$A:$A,YEAR(daily!$A721),COT!$B:$B,WEEKNUM(daily!$A721))</f>
        <v>47</v>
      </c>
      <c r="W721">
        <f>SUMIFS(COT!N:N,COT!$A:$A,YEAR(daily!$A721),COT!$B:$B,WEEKNUM(daily!$A721))</f>
        <v>41</v>
      </c>
      <c r="X721">
        <f>SUMIFS(COT!O:O,COT!$A:$A,YEAR(daily!$A721),COT!$B:$B,WEEKNUM(daily!$A721))</f>
        <v>49</v>
      </c>
      <c r="Y721">
        <f>SUMIFS(COT!P:P,COT!$A:$A,YEAR(daily!$A721),COT!$B:$B,WEEKNUM(daily!$A721))</f>
        <v>73</v>
      </c>
      <c r="Z721">
        <f>SUMIFS(COT!Q:Q,COT!$A:$A,YEAR(daily!$A721),COT!$B:$B,WEEKNUM(daily!$A721))</f>
        <v>73</v>
      </c>
      <c r="AA721">
        <f>SUMIFS(Saudi!B:B,Saudi!$A:$A,YEAR(daily!$A721))</f>
        <v>277.7</v>
      </c>
      <c r="AB721">
        <f>SUMIFS(Saudi!C:C,Saudi!$A:$A,YEAR(daily!$A721))</f>
        <v>268</v>
      </c>
      <c r="AC721">
        <f>SUMIFS(Saudi!F:F,Saudi!$A:$A,YEAR(daily!$A721))</f>
        <v>3677993</v>
      </c>
      <c r="AD721">
        <f>SUMIFS(Saudi!G:G,Saudi!$A:$A,YEAR(daily!$A721))</f>
        <v>31.039095006400501</v>
      </c>
      <c r="AE721">
        <f>SUMIFS(Saudi!H:H,Saudi!$A:$A,YEAR(daily!$A721))</f>
        <v>114161574.159876</v>
      </c>
      <c r="AF721" s="5">
        <f t="shared" si="42"/>
        <v>1</v>
      </c>
      <c r="AG721" s="5">
        <f t="shared" si="43"/>
        <v>2003</v>
      </c>
    </row>
    <row r="722" spans="1:33">
      <c r="A722" s="3">
        <v>37642</v>
      </c>
      <c r="B722" s="1">
        <v>38394</v>
      </c>
      <c r="C722" s="1">
        <v>60641</v>
      </c>
      <c r="D722" s="1">
        <v>42369</v>
      </c>
      <c r="E722" s="1">
        <v>34.61</v>
      </c>
      <c r="F722" s="1">
        <v>32.01</v>
      </c>
      <c r="G722" s="1">
        <v>30.96</v>
      </c>
      <c r="H722" s="2">
        <v>48.9</v>
      </c>
      <c r="I722" s="2">
        <v>26.4</v>
      </c>
      <c r="J722" s="2">
        <v>78.599999999999994</v>
      </c>
      <c r="K722" s="2">
        <v>80.2</v>
      </c>
      <c r="L722">
        <f>SUMIFS(US!B:B,US!$D:$D,YEAR(daily!$A722),US!$E:$E,MONTH(daily!$A722))</f>
        <v>8871</v>
      </c>
      <c r="M722">
        <f>SUMIFS(US!C:C,US!$D:$D,YEAR(daily!$A722),US!$E:$E,MONTH(daily!$A722))</f>
        <v>20017</v>
      </c>
      <c r="N722">
        <f>SUMIFS(COT!E:E,COT!$A:$A,YEAR(daily!$A722),COT!$B:$B,WEEKNUM(daily!$A722))</f>
        <v>615118</v>
      </c>
      <c r="O722">
        <f>SUMIFS(COT!F:F,COT!$A:$A,YEAR(daily!$A722),COT!$B:$B,WEEKNUM(daily!$A722))</f>
        <v>92233</v>
      </c>
      <c r="P722">
        <f>SUMIFS(COT!G:G,COT!$A:$A,YEAR(daily!$A722),COT!$B:$B,WEEKNUM(daily!$A722))</f>
        <v>78509</v>
      </c>
      <c r="Q722">
        <f>SUMIFS(COT!H:H,COT!$A:$A,YEAR(daily!$A722),COT!$B:$B,WEEKNUM(daily!$A722))</f>
        <v>60172</v>
      </c>
      <c r="R722">
        <f>SUMIFS(COT!I:I,COT!$A:$A,YEAR(daily!$A722),COT!$B:$B,WEEKNUM(daily!$A722))</f>
        <v>384752</v>
      </c>
      <c r="S722">
        <f>SUMIFS(COT!J:J,COT!$A:$A,YEAR(daily!$A722),COT!$B:$B,WEEKNUM(daily!$A722))</f>
        <v>427411</v>
      </c>
      <c r="T722">
        <f>SUMIFS(COT!K:K,COT!$A:$A,YEAR(daily!$A722),COT!$B:$B,WEEKNUM(daily!$A722))</f>
        <v>77961</v>
      </c>
      <c r="U722">
        <f>SUMIFS(COT!L:L,COT!$A:$A,YEAR(daily!$A722),COT!$B:$B,WEEKNUM(daily!$A722))</f>
        <v>49026</v>
      </c>
      <c r="V722">
        <f>SUMIFS(COT!M:M,COT!$A:$A,YEAR(daily!$A722),COT!$B:$B,WEEKNUM(daily!$A722))</f>
        <v>44</v>
      </c>
      <c r="W722">
        <f>SUMIFS(COT!N:N,COT!$A:$A,YEAR(daily!$A722),COT!$B:$B,WEEKNUM(daily!$A722))</f>
        <v>44</v>
      </c>
      <c r="X722">
        <f>SUMIFS(COT!O:O,COT!$A:$A,YEAR(daily!$A722),COT!$B:$B,WEEKNUM(daily!$A722))</f>
        <v>37</v>
      </c>
      <c r="Y722">
        <f>SUMIFS(COT!P:P,COT!$A:$A,YEAR(daily!$A722),COT!$B:$B,WEEKNUM(daily!$A722))</f>
        <v>74</v>
      </c>
      <c r="Z722">
        <f>SUMIFS(COT!Q:Q,COT!$A:$A,YEAR(daily!$A722),COT!$B:$B,WEEKNUM(daily!$A722))</f>
        <v>76</v>
      </c>
      <c r="AA722">
        <f>SUMIFS(Saudi!B:B,Saudi!$A:$A,YEAR(daily!$A722))</f>
        <v>277.7</v>
      </c>
      <c r="AB722">
        <f>SUMIFS(Saudi!C:C,Saudi!$A:$A,YEAR(daily!$A722))</f>
        <v>268</v>
      </c>
      <c r="AC722">
        <f>SUMIFS(Saudi!F:F,Saudi!$A:$A,YEAR(daily!$A722))</f>
        <v>3677993</v>
      </c>
      <c r="AD722">
        <f>SUMIFS(Saudi!G:G,Saudi!$A:$A,YEAR(daily!$A722))</f>
        <v>31.039095006400501</v>
      </c>
      <c r="AE722">
        <f>SUMIFS(Saudi!H:H,Saudi!$A:$A,YEAR(daily!$A722))</f>
        <v>114161574.159876</v>
      </c>
      <c r="AF722" s="5">
        <f t="shared" si="42"/>
        <v>1</v>
      </c>
      <c r="AG722" s="5">
        <f t="shared" si="43"/>
        <v>2003</v>
      </c>
    </row>
    <row r="723" spans="1:33">
      <c r="A723" s="3">
        <v>37643</v>
      </c>
      <c r="B723" s="1">
        <v>176135</v>
      </c>
      <c r="C723" s="1">
        <v>43224</v>
      </c>
      <c r="D723" s="1">
        <v>55455</v>
      </c>
      <c r="E723" s="1">
        <v>32.85</v>
      </c>
      <c r="F723" s="1">
        <v>30.77</v>
      </c>
      <c r="G723" s="1">
        <v>29.78</v>
      </c>
      <c r="H723" s="2">
        <v>48.9</v>
      </c>
      <c r="I723" s="2">
        <v>26.4</v>
      </c>
      <c r="J723" s="2">
        <v>78.599999999999994</v>
      </c>
      <c r="K723" s="2">
        <v>80.2</v>
      </c>
      <c r="L723">
        <f>SUMIFS(US!B:B,US!$D:$D,YEAR(daily!$A723),US!$E:$E,MONTH(daily!$A723))</f>
        <v>8871</v>
      </c>
      <c r="M723">
        <f>SUMIFS(US!C:C,US!$D:$D,YEAR(daily!$A723),US!$E:$E,MONTH(daily!$A723))</f>
        <v>20017</v>
      </c>
      <c r="N723">
        <f>SUMIFS(COT!E:E,COT!$A:$A,YEAR(daily!$A723),COT!$B:$B,WEEKNUM(daily!$A723))</f>
        <v>615118</v>
      </c>
      <c r="O723">
        <f>SUMIFS(COT!F:F,COT!$A:$A,YEAR(daily!$A723),COT!$B:$B,WEEKNUM(daily!$A723))</f>
        <v>92233</v>
      </c>
      <c r="P723">
        <f>SUMIFS(COT!G:G,COT!$A:$A,YEAR(daily!$A723),COT!$B:$B,WEEKNUM(daily!$A723))</f>
        <v>78509</v>
      </c>
      <c r="Q723">
        <f>SUMIFS(COT!H:H,COT!$A:$A,YEAR(daily!$A723),COT!$B:$B,WEEKNUM(daily!$A723))</f>
        <v>60172</v>
      </c>
      <c r="R723">
        <f>SUMIFS(COT!I:I,COT!$A:$A,YEAR(daily!$A723),COT!$B:$B,WEEKNUM(daily!$A723))</f>
        <v>384752</v>
      </c>
      <c r="S723">
        <f>SUMIFS(COT!J:J,COT!$A:$A,YEAR(daily!$A723),COT!$B:$B,WEEKNUM(daily!$A723))</f>
        <v>427411</v>
      </c>
      <c r="T723">
        <f>SUMIFS(COT!K:K,COT!$A:$A,YEAR(daily!$A723),COT!$B:$B,WEEKNUM(daily!$A723))</f>
        <v>77961</v>
      </c>
      <c r="U723">
        <f>SUMIFS(COT!L:L,COT!$A:$A,YEAR(daily!$A723),COT!$B:$B,WEEKNUM(daily!$A723))</f>
        <v>49026</v>
      </c>
      <c r="V723">
        <f>SUMIFS(COT!M:M,COT!$A:$A,YEAR(daily!$A723),COT!$B:$B,WEEKNUM(daily!$A723))</f>
        <v>44</v>
      </c>
      <c r="W723">
        <f>SUMIFS(COT!N:N,COT!$A:$A,YEAR(daily!$A723),COT!$B:$B,WEEKNUM(daily!$A723))</f>
        <v>44</v>
      </c>
      <c r="X723">
        <f>SUMIFS(COT!O:O,COT!$A:$A,YEAR(daily!$A723),COT!$B:$B,WEEKNUM(daily!$A723))</f>
        <v>37</v>
      </c>
      <c r="Y723">
        <f>SUMIFS(COT!P:P,COT!$A:$A,YEAR(daily!$A723),COT!$B:$B,WEEKNUM(daily!$A723))</f>
        <v>74</v>
      </c>
      <c r="Z723">
        <f>SUMIFS(COT!Q:Q,COT!$A:$A,YEAR(daily!$A723),COT!$B:$B,WEEKNUM(daily!$A723))</f>
        <v>76</v>
      </c>
      <c r="AA723">
        <f>SUMIFS(Saudi!B:B,Saudi!$A:$A,YEAR(daily!$A723))</f>
        <v>277.7</v>
      </c>
      <c r="AB723">
        <f>SUMIFS(Saudi!C:C,Saudi!$A:$A,YEAR(daily!$A723))</f>
        <v>268</v>
      </c>
      <c r="AC723">
        <f>SUMIFS(Saudi!F:F,Saudi!$A:$A,YEAR(daily!$A723))</f>
        <v>3677993</v>
      </c>
      <c r="AD723">
        <f>SUMIFS(Saudi!G:G,Saudi!$A:$A,YEAR(daily!$A723))</f>
        <v>31.039095006400501</v>
      </c>
      <c r="AE723">
        <f>SUMIFS(Saudi!H:H,Saudi!$A:$A,YEAR(daily!$A723))</f>
        <v>114161574.159876</v>
      </c>
      <c r="AF723" s="5">
        <f t="shared" si="42"/>
        <v>1</v>
      </c>
      <c r="AG723" s="5">
        <f t="shared" si="43"/>
        <v>2003</v>
      </c>
    </row>
    <row r="724" spans="1:33">
      <c r="A724" s="3">
        <v>37644</v>
      </c>
      <c r="B724" s="1">
        <v>177556</v>
      </c>
      <c r="C724" s="1">
        <v>43135</v>
      </c>
      <c r="D724" s="1">
        <v>54221</v>
      </c>
      <c r="E724" s="1">
        <v>32.25</v>
      </c>
      <c r="F724" s="1">
        <v>30.46</v>
      </c>
      <c r="G724" s="1">
        <v>29.55</v>
      </c>
      <c r="H724" s="2">
        <v>48.9</v>
      </c>
      <c r="I724" s="2">
        <v>26.4</v>
      </c>
      <c r="J724" s="2">
        <v>78.599999999999994</v>
      </c>
      <c r="K724" s="2">
        <v>80.2</v>
      </c>
      <c r="L724">
        <f>SUMIFS(US!B:B,US!$D:$D,YEAR(daily!$A724),US!$E:$E,MONTH(daily!$A724))</f>
        <v>8871</v>
      </c>
      <c r="M724">
        <f>SUMIFS(US!C:C,US!$D:$D,YEAR(daily!$A724),US!$E:$E,MONTH(daily!$A724))</f>
        <v>20017</v>
      </c>
      <c r="N724">
        <f>SUMIFS(COT!E:E,COT!$A:$A,YEAR(daily!$A724),COT!$B:$B,WEEKNUM(daily!$A724))</f>
        <v>615118</v>
      </c>
      <c r="O724">
        <f>SUMIFS(COT!F:F,COT!$A:$A,YEAR(daily!$A724),COT!$B:$B,WEEKNUM(daily!$A724))</f>
        <v>92233</v>
      </c>
      <c r="P724">
        <f>SUMIFS(COT!G:G,COT!$A:$A,YEAR(daily!$A724),COT!$B:$B,WEEKNUM(daily!$A724))</f>
        <v>78509</v>
      </c>
      <c r="Q724">
        <f>SUMIFS(COT!H:H,COT!$A:$A,YEAR(daily!$A724),COT!$B:$B,WEEKNUM(daily!$A724))</f>
        <v>60172</v>
      </c>
      <c r="R724">
        <f>SUMIFS(COT!I:I,COT!$A:$A,YEAR(daily!$A724),COT!$B:$B,WEEKNUM(daily!$A724))</f>
        <v>384752</v>
      </c>
      <c r="S724">
        <f>SUMIFS(COT!J:J,COT!$A:$A,YEAR(daily!$A724),COT!$B:$B,WEEKNUM(daily!$A724))</f>
        <v>427411</v>
      </c>
      <c r="T724">
        <f>SUMIFS(COT!K:K,COT!$A:$A,YEAR(daily!$A724),COT!$B:$B,WEEKNUM(daily!$A724))</f>
        <v>77961</v>
      </c>
      <c r="U724">
        <f>SUMIFS(COT!L:L,COT!$A:$A,YEAR(daily!$A724),COT!$B:$B,WEEKNUM(daily!$A724))</f>
        <v>49026</v>
      </c>
      <c r="V724">
        <f>SUMIFS(COT!M:M,COT!$A:$A,YEAR(daily!$A724),COT!$B:$B,WEEKNUM(daily!$A724))</f>
        <v>44</v>
      </c>
      <c r="W724">
        <f>SUMIFS(COT!N:N,COT!$A:$A,YEAR(daily!$A724),COT!$B:$B,WEEKNUM(daily!$A724))</f>
        <v>44</v>
      </c>
      <c r="X724">
        <f>SUMIFS(COT!O:O,COT!$A:$A,YEAR(daily!$A724),COT!$B:$B,WEEKNUM(daily!$A724))</f>
        <v>37</v>
      </c>
      <c r="Y724">
        <f>SUMIFS(COT!P:P,COT!$A:$A,YEAR(daily!$A724),COT!$B:$B,WEEKNUM(daily!$A724))</f>
        <v>74</v>
      </c>
      <c r="Z724">
        <f>SUMIFS(COT!Q:Q,COT!$A:$A,YEAR(daily!$A724),COT!$B:$B,WEEKNUM(daily!$A724))</f>
        <v>76</v>
      </c>
      <c r="AA724">
        <f>SUMIFS(Saudi!B:B,Saudi!$A:$A,YEAR(daily!$A724))</f>
        <v>277.7</v>
      </c>
      <c r="AB724">
        <f>SUMIFS(Saudi!C:C,Saudi!$A:$A,YEAR(daily!$A724))</f>
        <v>268</v>
      </c>
      <c r="AC724">
        <f>SUMIFS(Saudi!F:F,Saudi!$A:$A,YEAR(daily!$A724))</f>
        <v>3677993</v>
      </c>
      <c r="AD724">
        <f>SUMIFS(Saudi!G:G,Saudi!$A:$A,YEAR(daily!$A724))</f>
        <v>31.039095006400501</v>
      </c>
      <c r="AE724">
        <f>SUMIFS(Saudi!H:H,Saudi!$A:$A,YEAR(daily!$A724))</f>
        <v>114161574.159876</v>
      </c>
      <c r="AF724" s="5">
        <f t="shared" si="42"/>
        <v>1</v>
      </c>
      <c r="AG724" s="5">
        <f t="shared" si="43"/>
        <v>2003</v>
      </c>
    </row>
    <row r="725" spans="1:33">
      <c r="A725" s="3">
        <v>37645</v>
      </c>
      <c r="B725" s="1">
        <v>172801</v>
      </c>
      <c r="C725" s="1">
        <v>41266</v>
      </c>
      <c r="D725" s="1">
        <v>54817</v>
      </c>
      <c r="E725" s="1">
        <v>33.28</v>
      </c>
      <c r="F725" s="1">
        <v>31.12</v>
      </c>
      <c r="G725" s="1">
        <v>30.13</v>
      </c>
      <c r="H725" s="2">
        <v>48.9</v>
      </c>
      <c r="I725" s="2">
        <v>26.4</v>
      </c>
      <c r="J725" s="2">
        <v>78.599999999999994</v>
      </c>
      <c r="K725" s="2">
        <v>80.2</v>
      </c>
      <c r="L725">
        <f>SUMIFS(US!B:B,US!$D:$D,YEAR(daily!$A725),US!$E:$E,MONTH(daily!$A725))</f>
        <v>8871</v>
      </c>
      <c r="M725">
        <f>SUMIFS(US!C:C,US!$D:$D,YEAR(daily!$A725),US!$E:$E,MONTH(daily!$A725))</f>
        <v>20017</v>
      </c>
      <c r="N725">
        <f>SUMIFS(COT!E:E,COT!$A:$A,YEAR(daily!$A725),COT!$B:$B,WEEKNUM(daily!$A725))</f>
        <v>615118</v>
      </c>
      <c r="O725">
        <f>SUMIFS(COT!F:F,COT!$A:$A,YEAR(daily!$A725),COT!$B:$B,WEEKNUM(daily!$A725))</f>
        <v>92233</v>
      </c>
      <c r="P725">
        <f>SUMIFS(COT!G:G,COT!$A:$A,YEAR(daily!$A725),COT!$B:$B,WEEKNUM(daily!$A725))</f>
        <v>78509</v>
      </c>
      <c r="Q725">
        <f>SUMIFS(COT!H:H,COT!$A:$A,YEAR(daily!$A725),COT!$B:$B,WEEKNUM(daily!$A725))</f>
        <v>60172</v>
      </c>
      <c r="R725">
        <f>SUMIFS(COT!I:I,COT!$A:$A,YEAR(daily!$A725),COT!$B:$B,WEEKNUM(daily!$A725))</f>
        <v>384752</v>
      </c>
      <c r="S725">
        <f>SUMIFS(COT!J:J,COT!$A:$A,YEAR(daily!$A725),COT!$B:$B,WEEKNUM(daily!$A725))</f>
        <v>427411</v>
      </c>
      <c r="T725">
        <f>SUMIFS(COT!K:K,COT!$A:$A,YEAR(daily!$A725),COT!$B:$B,WEEKNUM(daily!$A725))</f>
        <v>77961</v>
      </c>
      <c r="U725">
        <f>SUMIFS(COT!L:L,COT!$A:$A,YEAR(daily!$A725),COT!$B:$B,WEEKNUM(daily!$A725))</f>
        <v>49026</v>
      </c>
      <c r="V725">
        <f>SUMIFS(COT!M:M,COT!$A:$A,YEAR(daily!$A725),COT!$B:$B,WEEKNUM(daily!$A725))</f>
        <v>44</v>
      </c>
      <c r="W725">
        <f>SUMIFS(COT!N:N,COT!$A:$A,YEAR(daily!$A725),COT!$B:$B,WEEKNUM(daily!$A725))</f>
        <v>44</v>
      </c>
      <c r="X725">
        <f>SUMIFS(COT!O:O,COT!$A:$A,YEAR(daily!$A725),COT!$B:$B,WEEKNUM(daily!$A725))</f>
        <v>37</v>
      </c>
      <c r="Y725">
        <f>SUMIFS(COT!P:P,COT!$A:$A,YEAR(daily!$A725),COT!$B:$B,WEEKNUM(daily!$A725))</f>
        <v>74</v>
      </c>
      <c r="Z725">
        <f>SUMIFS(COT!Q:Q,COT!$A:$A,YEAR(daily!$A725),COT!$B:$B,WEEKNUM(daily!$A725))</f>
        <v>76</v>
      </c>
      <c r="AA725">
        <f>SUMIFS(Saudi!B:B,Saudi!$A:$A,YEAR(daily!$A725))</f>
        <v>277.7</v>
      </c>
      <c r="AB725">
        <f>SUMIFS(Saudi!C:C,Saudi!$A:$A,YEAR(daily!$A725))</f>
        <v>268</v>
      </c>
      <c r="AC725">
        <f>SUMIFS(Saudi!F:F,Saudi!$A:$A,YEAR(daily!$A725))</f>
        <v>3677993</v>
      </c>
      <c r="AD725">
        <f>SUMIFS(Saudi!G:G,Saudi!$A:$A,YEAR(daily!$A725))</f>
        <v>31.039095006400501</v>
      </c>
      <c r="AE725">
        <f>SUMIFS(Saudi!H:H,Saudi!$A:$A,YEAR(daily!$A725))</f>
        <v>114161574.159876</v>
      </c>
      <c r="AF725" s="5">
        <f t="shared" si="42"/>
        <v>1</v>
      </c>
      <c r="AG725" s="5">
        <f t="shared" si="43"/>
        <v>2003</v>
      </c>
    </row>
    <row r="726" spans="1:33">
      <c r="A726" s="3">
        <v>37648</v>
      </c>
      <c r="B726" s="1">
        <v>175730</v>
      </c>
      <c r="C726" s="1">
        <v>43656</v>
      </c>
      <c r="D726" s="1">
        <v>54557</v>
      </c>
      <c r="E726" s="1">
        <v>32.29</v>
      </c>
      <c r="F726" s="1">
        <v>30.49</v>
      </c>
      <c r="G726" s="1">
        <v>29.6</v>
      </c>
      <c r="H726" s="2">
        <v>48.9</v>
      </c>
      <c r="I726" s="2">
        <v>26.4</v>
      </c>
      <c r="J726" s="2">
        <v>78.599999999999994</v>
      </c>
      <c r="K726" s="2">
        <v>80.2</v>
      </c>
      <c r="L726">
        <f>SUMIFS(US!B:B,US!$D:$D,YEAR(daily!$A726),US!$E:$E,MONTH(daily!$A726))</f>
        <v>8871</v>
      </c>
      <c r="M726">
        <f>SUMIFS(US!C:C,US!$D:$D,YEAR(daily!$A726),US!$E:$E,MONTH(daily!$A726))</f>
        <v>20017</v>
      </c>
      <c r="N726">
        <f>SUMIFS(COT!E:E,COT!$A:$A,YEAR(daily!$A726),COT!$B:$B,WEEKNUM(daily!$A726))</f>
        <v>605825</v>
      </c>
      <c r="O726">
        <f>SUMIFS(COT!F:F,COT!$A:$A,YEAR(daily!$A726),COT!$B:$B,WEEKNUM(daily!$A726))</f>
        <v>81188</v>
      </c>
      <c r="P726">
        <f>SUMIFS(COT!G:G,COT!$A:$A,YEAR(daily!$A726),COT!$B:$B,WEEKNUM(daily!$A726))</f>
        <v>79134</v>
      </c>
      <c r="Q726">
        <f>SUMIFS(COT!H:H,COT!$A:$A,YEAR(daily!$A726),COT!$B:$B,WEEKNUM(daily!$A726))</f>
        <v>57627</v>
      </c>
      <c r="R726">
        <f>SUMIFS(COT!I:I,COT!$A:$A,YEAR(daily!$A726),COT!$B:$B,WEEKNUM(daily!$A726))</f>
        <v>392001</v>
      </c>
      <c r="S726">
        <f>SUMIFS(COT!J:J,COT!$A:$A,YEAR(daily!$A726),COT!$B:$B,WEEKNUM(daily!$A726))</f>
        <v>426987</v>
      </c>
      <c r="T726">
        <f>SUMIFS(COT!K:K,COT!$A:$A,YEAR(daily!$A726),COT!$B:$B,WEEKNUM(daily!$A726))</f>
        <v>75009</v>
      </c>
      <c r="U726">
        <f>SUMIFS(COT!L:L,COT!$A:$A,YEAR(daily!$A726),COT!$B:$B,WEEKNUM(daily!$A726))</f>
        <v>42077</v>
      </c>
      <c r="V726">
        <f>SUMIFS(COT!M:M,COT!$A:$A,YEAR(daily!$A726),COT!$B:$B,WEEKNUM(daily!$A726))</f>
        <v>45</v>
      </c>
      <c r="W726">
        <f>SUMIFS(COT!N:N,COT!$A:$A,YEAR(daily!$A726),COT!$B:$B,WEEKNUM(daily!$A726))</f>
        <v>40</v>
      </c>
      <c r="X726">
        <f>SUMIFS(COT!O:O,COT!$A:$A,YEAR(daily!$A726),COT!$B:$B,WEEKNUM(daily!$A726))</f>
        <v>37</v>
      </c>
      <c r="Y726">
        <f>SUMIFS(COT!P:P,COT!$A:$A,YEAR(daily!$A726),COT!$B:$B,WEEKNUM(daily!$A726))</f>
        <v>73</v>
      </c>
      <c r="Z726">
        <f>SUMIFS(COT!Q:Q,COT!$A:$A,YEAR(daily!$A726),COT!$B:$B,WEEKNUM(daily!$A726))</f>
        <v>77</v>
      </c>
      <c r="AA726">
        <f>SUMIFS(Saudi!B:B,Saudi!$A:$A,YEAR(daily!$A726))</f>
        <v>277.7</v>
      </c>
      <c r="AB726">
        <f>SUMIFS(Saudi!C:C,Saudi!$A:$A,YEAR(daily!$A726))</f>
        <v>268</v>
      </c>
      <c r="AC726">
        <f>SUMIFS(Saudi!F:F,Saudi!$A:$A,YEAR(daily!$A726))</f>
        <v>3677993</v>
      </c>
      <c r="AD726">
        <f>SUMIFS(Saudi!G:G,Saudi!$A:$A,YEAR(daily!$A726))</f>
        <v>31.039095006400501</v>
      </c>
      <c r="AE726">
        <f>SUMIFS(Saudi!H:H,Saudi!$A:$A,YEAR(daily!$A726))</f>
        <v>114161574.159876</v>
      </c>
      <c r="AF726" s="5">
        <f t="shared" si="42"/>
        <v>1</v>
      </c>
      <c r="AG726" s="5">
        <f t="shared" si="43"/>
        <v>2003</v>
      </c>
    </row>
    <row r="727" spans="1:33">
      <c r="A727" s="3">
        <v>37649</v>
      </c>
      <c r="B727" s="1">
        <v>172077</v>
      </c>
      <c r="C727" s="1">
        <v>44237</v>
      </c>
      <c r="D727" s="1">
        <v>56727</v>
      </c>
      <c r="E727" s="1">
        <v>32.67</v>
      </c>
      <c r="F727" s="1">
        <v>30.94</v>
      </c>
      <c r="G727" s="1">
        <v>30.07</v>
      </c>
      <c r="H727" s="2">
        <v>48.9</v>
      </c>
      <c r="I727" s="2">
        <v>26.4</v>
      </c>
      <c r="J727" s="2">
        <v>78.599999999999994</v>
      </c>
      <c r="K727" s="2">
        <v>80.2</v>
      </c>
      <c r="L727">
        <f>SUMIFS(US!B:B,US!$D:$D,YEAR(daily!$A727),US!$E:$E,MONTH(daily!$A727))</f>
        <v>8871</v>
      </c>
      <c r="M727">
        <f>SUMIFS(US!C:C,US!$D:$D,YEAR(daily!$A727),US!$E:$E,MONTH(daily!$A727))</f>
        <v>20017</v>
      </c>
      <c r="N727">
        <f>SUMIFS(COT!E:E,COT!$A:$A,YEAR(daily!$A727),COT!$B:$B,WEEKNUM(daily!$A727))</f>
        <v>605825</v>
      </c>
      <c r="O727">
        <f>SUMIFS(COT!F:F,COT!$A:$A,YEAR(daily!$A727),COT!$B:$B,WEEKNUM(daily!$A727))</f>
        <v>81188</v>
      </c>
      <c r="P727">
        <f>SUMIFS(COT!G:G,COT!$A:$A,YEAR(daily!$A727),COT!$B:$B,WEEKNUM(daily!$A727))</f>
        <v>79134</v>
      </c>
      <c r="Q727">
        <f>SUMIFS(COT!H:H,COT!$A:$A,YEAR(daily!$A727),COT!$B:$B,WEEKNUM(daily!$A727))</f>
        <v>57627</v>
      </c>
      <c r="R727">
        <f>SUMIFS(COT!I:I,COT!$A:$A,YEAR(daily!$A727),COT!$B:$B,WEEKNUM(daily!$A727))</f>
        <v>392001</v>
      </c>
      <c r="S727">
        <f>SUMIFS(COT!J:J,COT!$A:$A,YEAR(daily!$A727),COT!$B:$B,WEEKNUM(daily!$A727))</f>
        <v>426987</v>
      </c>
      <c r="T727">
        <f>SUMIFS(COT!K:K,COT!$A:$A,YEAR(daily!$A727),COT!$B:$B,WEEKNUM(daily!$A727))</f>
        <v>75009</v>
      </c>
      <c r="U727">
        <f>SUMIFS(COT!L:L,COT!$A:$A,YEAR(daily!$A727),COT!$B:$B,WEEKNUM(daily!$A727))</f>
        <v>42077</v>
      </c>
      <c r="V727">
        <f>SUMIFS(COT!M:M,COT!$A:$A,YEAR(daily!$A727),COT!$B:$B,WEEKNUM(daily!$A727))</f>
        <v>45</v>
      </c>
      <c r="W727">
        <f>SUMIFS(COT!N:N,COT!$A:$A,YEAR(daily!$A727),COT!$B:$B,WEEKNUM(daily!$A727))</f>
        <v>40</v>
      </c>
      <c r="X727">
        <f>SUMIFS(COT!O:O,COT!$A:$A,YEAR(daily!$A727),COT!$B:$B,WEEKNUM(daily!$A727))</f>
        <v>37</v>
      </c>
      <c r="Y727">
        <f>SUMIFS(COT!P:P,COT!$A:$A,YEAR(daily!$A727),COT!$B:$B,WEEKNUM(daily!$A727))</f>
        <v>73</v>
      </c>
      <c r="Z727">
        <f>SUMIFS(COT!Q:Q,COT!$A:$A,YEAR(daily!$A727),COT!$B:$B,WEEKNUM(daily!$A727))</f>
        <v>77</v>
      </c>
      <c r="AA727">
        <f>SUMIFS(Saudi!B:B,Saudi!$A:$A,YEAR(daily!$A727))</f>
        <v>277.7</v>
      </c>
      <c r="AB727">
        <f>SUMIFS(Saudi!C:C,Saudi!$A:$A,YEAR(daily!$A727))</f>
        <v>268</v>
      </c>
      <c r="AC727">
        <f>SUMIFS(Saudi!F:F,Saudi!$A:$A,YEAR(daily!$A727))</f>
        <v>3677993</v>
      </c>
      <c r="AD727">
        <f>SUMIFS(Saudi!G:G,Saudi!$A:$A,YEAR(daily!$A727))</f>
        <v>31.039095006400501</v>
      </c>
      <c r="AE727">
        <f>SUMIFS(Saudi!H:H,Saudi!$A:$A,YEAR(daily!$A727))</f>
        <v>114161574.159876</v>
      </c>
      <c r="AF727" s="5">
        <f t="shared" si="42"/>
        <v>1</v>
      </c>
      <c r="AG727" s="5">
        <f t="shared" si="43"/>
        <v>2003</v>
      </c>
    </row>
    <row r="728" spans="1:33">
      <c r="A728" s="3">
        <v>37650</v>
      </c>
      <c r="B728" s="1">
        <v>172995</v>
      </c>
      <c r="C728" s="1">
        <v>44372</v>
      </c>
      <c r="D728" s="1">
        <v>58560</v>
      </c>
      <c r="E728" s="1">
        <v>33.630000000000003</v>
      </c>
      <c r="F728" s="1">
        <v>31.72</v>
      </c>
      <c r="G728" s="1">
        <v>30.75</v>
      </c>
      <c r="H728" s="2">
        <v>48.9</v>
      </c>
      <c r="I728" s="2">
        <v>26.4</v>
      </c>
      <c r="J728" s="2">
        <v>78.599999999999994</v>
      </c>
      <c r="K728" s="2">
        <v>80.2</v>
      </c>
      <c r="L728">
        <f>SUMIFS(US!B:B,US!$D:$D,YEAR(daily!$A728),US!$E:$E,MONTH(daily!$A728))</f>
        <v>8871</v>
      </c>
      <c r="M728">
        <f>SUMIFS(US!C:C,US!$D:$D,YEAR(daily!$A728),US!$E:$E,MONTH(daily!$A728))</f>
        <v>20017</v>
      </c>
      <c r="N728">
        <f>SUMIFS(COT!E:E,COT!$A:$A,YEAR(daily!$A728),COT!$B:$B,WEEKNUM(daily!$A728))</f>
        <v>605825</v>
      </c>
      <c r="O728">
        <f>SUMIFS(COT!F:F,COT!$A:$A,YEAR(daily!$A728),COT!$B:$B,WEEKNUM(daily!$A728))</f>
        <v>81188</v>
      </c>
      <c r="P728">
        <f>SUMIFS(COT!G:G,COT!$A:$A,YEAR(daily!$A728),COT!$B:$B,WEEKNUM(daily!$A728))</f>
        <v>79134</v>
      </c>
      <c r="Q728">
        <f>SUMIFS(COT!H:H,COT!$A:$A,YEAR(daily!$A728),COT!$B:$B,WEEKNUM(daily!$A728))</f>
        <v>57627</v>
      </c>
      <c r="R728">
        <f>SUMIFS(COT!I:I,COT!$A:$A,YEAR(daily!$A728),COT!$B:$B,WEEKNUM(daily!$A728))</f>
        <v>392001</v>
      </c>
      <c r="S728">
        <f>SUMIFS(COT!J:J,COT!$A:$A,YEAR(daily!$A728),COT!$B:$B,WEEKNUM(daily!$A728))</f>
        <v>426987</v>
      </c>
      <c r="T728">
        <f>SUMIFS(COT!K:K,COT!$A:$A,YEAR(daily!$A728),COT!$B:$B,WEEKNUM(daily!$A728))</f>
        <v>75009</v>
      </c>
      <c r="U728">
        <f>SUMIFS(COT!L:L,COT!$A:$A,YEAR(daily!$A728),COT!$B:$B,WEEKNUM(daily!$A728))</f>
        <v>42077</v>
      </c>
      <c r="V728">
        <f>SUMIFS(COT!M:M,COT!$A:$A,YEAR(daily!$A728),COT!$B:$B,WEEKNUM(daily!$A728))</f>
        <v>45</v>
      </c>
      <c r="W728">
        <f>SUMIFS(COT!N:N,COT!$A:$A,YEAR(daily!$A728),COT!$B:$B,WEEKNUM(daily!$A728))</f>
        <v>40</v>
      </c>
      <c r="X728">
        <f>SUMIFS(COT!O:O,COT!$A:$A,YEAR(daily!$A728),COT!$B:$B,WEEKNUM(daily!$A728))</f>
        <v>37</v>
      </c>
      <c r="Y728">
        <f>SUMIFS(COT!P:P,COT!$A:$A,YEAR(daily!$A728),COT!$B:$B,WEEKNUM(daily!$A728))</f>
        <v>73</v>
      </c>
      <c r="Z728">
        <f>SUMIFS(COT!Q:Q,COT!$A:$A,YEAR(daily!$A728),COT!$B:$B,WEEKNUM(daily!$A728))</f>
        <v>77</v>
      </c>
      <c r="AA728">
        <f>SUMIFS(Saudi!B:B,Saudi!$A:$A,YEAR(daily!$A728))</f>
        <v>277.7</v>
      </c>
      <c r="AB728">
        <f>SUMIFS(Saudi!C:C,Saudi!$A:$A,YEAR(daily!$A728))</f>
        <v>268</v>
      </c>
      <c r="AC728">
        <f>SUMIFS(Saudi!F:F,Saudi!$A:$A,YEAR(daily!$A728))</f>
        <v>3677993</v>
      </c>
      <c r="AD728">
        <f>SUMIFS(Saudi!G:G,Saudi!$A:$A,YEAR(daily!$A728))</f>
        <v>31.039095006400501</v>
      </c>
      <c r="AE728">
        <f>SUMIFS(Saudi!H:H,Saudi!$A:$A,YEAR(daily!$A728))</f>
        <v>114161574.159876</v>
      </c>
      <c r="AF728" s="5">
        <f t="shared" si="42"/>
        <v>1</v>
      </c>
      <c r="AG728" s="5">
        <f t="shared" si="43"/>
        <v>2003</v>
      </c>
    </row>
    <row r="729" spans="1:33">
      <c r="A729" s="3">
        <v>37651</v>
      </c>
      <c r="B729" s="1">
        <v>182165</v>
      </c>
      <c r="C729" s="1">
        <v>45929</v>
      </c>
      <c r="D729" s="1">
        <v>59440</v>
      </c>
      <c r="E729" s="1">
        <v>33.85</v>
      </c>
      <c r="F729" s="1">
        <v>31.95</v>
      </c>
      <c r="G729" s="1">
        <v>30.96</v>
      </c>
      <c r="H729" s="2">
        <v>48.9</v>
      </c>
      <c r="I729" s="2">
        <v>26.4</v>
      </c>
      <c r="J729" s="2">
        <v>78.599999999999994</v>
      </c>
      <c r="K729" s="2">
        <v>80.2</v>
      </c>
      <c r="L729">
        <f>SUMIFS(US!B:B,US!$D:$D,YEAR(daily!$A729),US!$E:$E,MONTH(daily!$A729))</f>
        <v>8871</v>
      </c>
      <c r="M729">
        <f>SUMIFS(US!C:C,US!$D:$D,YEAR(daily!$A729),US!$E:$E,MONTH(daily!$A729))</f>
        <v>20017</v>
      </c>
      <c r="N729">
        <f>SUMIFS(COT!E:E,COT!$A:$A,YEAR(daily!$A729),COT!$B:$B,WEEKNUM(daily!$A729))</f>
        <v>605825</v>
      </c>
      <c r="O729">
        <f>SUMIFS(COT!F:F,COT!$A:$A,YEAR(daily!$A729),COT!$B:$B,WEEKNUM(daily!$A729))</f>
        <v>81188</v>
      </c>
      <c r="P729">
        <f>SUMIFS(COT!G:G,COT!$A:$A,YEAR(daily!$A729),COT!$B:$B,WEEKNUM(daily!$A729))</f>
        <v>79134</v>
      </c>
      <c r="Q729">
        <f>SUMIFS(COT!H:H,COT!$A:$A,YEAR(daily!$A729),COT!$B:$B,WEEKNUM(daily!$A729))</f>
        <v>57627</v>
      </c>
      <c r="R729">
        <f>SUMIFS(COT!I:I,COT!$A:$A,YEAR(daily!$A729),COT!$B:$B,WEEKNUM(daily!$A729))</f>
        <v>392001</v>
      </c>
      <c r="S729">
        <f>SUMIFS(COT!J:J,COT!$A:$A,YEAR(daily!$A729),COT!$B:$B,WEEKNUM(daily!$A729))</f>
        <v>426987</v>
      </c>
      <c r="T729">
        <f>SUMIFS(COT!K:K,COT!$A:$A,YEAR(daily!$A729),COT!$B:$B,WEEKNUM(daily!$A729))</f>
        <v>75009</v>
      </c>
      <c r="U729">
        <f>SUMIFS(COT!L:L,COT!$A:$A,YEAR(daily!$A729),COT!$B:$B,WEEKNUM(daily!$A729))</f>
        <v>42077</v>
      </c>
      <c r="V729">
        <f>SUMIFS(COT!M:M,COT!$A:$A,YEAR(daily!$A729),COT!$B:$B,WEEKNUM(daily!$A729))</f>
        <v>45</v>
      </c>
      <c r="W729">
        <f>SUMIFS(COT!N:N,COT!$A:$A,YEAR(daily!$A729),COT!$B:$B,WEEKNUM(daily!$A729))</f>
        <v>40</v>
      </c>
      <c r="X729">
        <f>SUMIFS(COT!O:O,COT!$A:$A,YEAR(daily!$A729),COT!$B:$B,WEEKNUM(daily!$A729))</f>
        <v>37</v>
      </c>
      <c r="Y729">
        <f>SUMIFS(COT!P:P,COT!$A:$A,YEAR(daily!$A729),COT!$B:$B,WEEKNUM(daily!$A729))</f>
        <v>73</v>
      </c>
      <c r="Z729">
        <f>SUMIFS(COT!Q:Q,COT!$A:$A,YEAR(daily!$A729),COT!$B:$B,WEEKNUM(daily!$A729))</f>
        <v>77</v>
      </c>
      <c r="AA729">
        <f>SUMIFS(Saudi!B:B,Saudi!$A:$A,YEAR(daily!$A729))</f>
        <v>277.7</v>
      </c>
      <c r="AB729">
        <f>SUMIFS(Saudi!C:C,Saudi!$A:$A,YEAR(daily!$A729))</f>
        <v>268</v>
      </c>
      <c r="AC729">
        <f>SUMIFS(Saudi!F:F,Saudi!$A:$A,YEAR(daily!$A729))</f>
        <v>3677993</v>
      </c>
      <c r="AD729">
        <f>SUMIFS(Saudi!G:G,Saudi!$A:$A,YEAR(daily!$A729))</f>
        <v>31.039095006400501</v>
      </c>
      <c r="AE729">
        <f>SUMIFS(Saudi!H:H,Saudi!$A:$A,YEAR(daily!$A729))</f>
        <v>114161574.159876</v>
      </c>
      <c r="AF729" s="5">
        <f t="shared" si="42"/>
        <v>1</v>
      </c>
      <c r="AG729" s="5">
        <f t="shared" si="43"/>
        <v>2003</v>
      </c>
    </row>
    <row r="730" spans="1:33">
      <c r="A730" s="3">
        <v>37652</v>
      </c>
      <c r="B730" s="1">
        <v>179490</v>
      </c>
      <c r="C730" s="1">
        <v>47175</v>
      </c>
      <c r="D730" s="1">
        <v>60328</v>
      </c>
      <c r="E730" s="1">
        <v>33.51</v>
      </c>
      <c r="F730" s="1">
        <v>31.8</v>
      </c>
      <c r="G730" s="1">
        <v>30.86</v>
      </c>
      <c r="H730" s="2">
        <v>48.9</v>
      </c>
      <c r="I730" s="2">
        <v>26.4</v>
      </c>
      <c r="J730" s="2">
        <v>78.599999999999994</v>
      </c>
      <c r="K730" s="2">
        <v>80.2</v>
      </c>
      <c r="L730">
        <f>SUMIFS(US!B:B,US!$D:$D,YEAR(daily!$A730),US!$E:$E,MONTH(daily!$A730))</f>
        <v>8871</v>
      </c>
      <c r="M730">
        <f>SUMIFS(US!C:C,US!$D:$D,YEAR(daily!$A730),US!$E:$E,MONTH(daily!$A730))</f>
        <v>20017</v>
      </c>
      <c r="N730">
        <f>SUMIFS(COT!E:E,COT!$A:$A,YEAR(daily!$A730),COT!$B:$B,WEEKNUM(daily!$A730))</f>
        <v>605825</v>
      </c>
      <c r="O730">
        <f>SUMIFS(COT!F:F,COT!$A:$A,YEAR(daily!$A730),COT!$B:$B,WEEKNUM(daily!$A730))</f>
        <v>81188</v>
      </c>
      <c r="P730">
        <f>SUMIFS(COT!G:G,COT!$A:$A,YEAR(daily!$A730),COT!$B:$B,WEEKNUM(daily!$A730))</f>
        <v>79134</v>
      </c>
      <c r="Q730">
        <f>SUMIFS(COT!H:H,COT!$A:$A,YEAR(daily!$A730),COT!$B:$B,WEEKNUM(daily!$A730))</f>
        <v>57627</v>
      </c>
      <c r="R730">
        <f>SUMIFS(COT!I:I,COT!$A:$A,YEAR(daily!$A730),COT!$B:$B,WEEKNUM(daily!$A730))</f>
        <v>392001</v>
      </c>
      <c r="S730">
        <f>SUMIFS(COT!J:J,COT!$A:$A,YEAR(daily!$A730),COT!$B:$B,WEEKNUM(daily!$A730))</f>
        <v>426987</v>
      </c>
      <c r="T730">
        <f>SUMIFS(COT!K:K,COT!$A:$A,YEAR(daily!$A730),COT!$B:$B,WEEKNUM(daily!$A730))</f>
        <v>75009</v>
      </c>
      <c r="U730">
        <f>SUMIFS(COT!L:L,COT!$A:$A,YEAR(daily!$A730),COT!$B:$B,WEEKNUM(daily!$A730))</f>
        <v>42077</v>
      </c>
      <c r="V730">
        <f>SUMIFS(COT!M:M,COT!$A:$A,YEAR(daily!$A730),COT!$B:$B,WEEKNUM(daily!$A730))</f>
        <v>45</v>
      </c>
      <c r="W730">
        <f>SUMIFS(COT!N:N,COT!$A:$A,YEAR(daily!$A730),COT!$B:$B,WEEKNUM(daily!$A730))</f>
        <v>40</v>
      </c>
      <c r="X730">
        <f>SUMIFS(COT!O:O,COT!$A:$A,YEAR(daily!$A730),COT!$B:$B,WEEKNUM(daily!$A730))</f>
        <v>37</v>
      </c>
      <c r="Y730">
        <f>SUMIFS(COT!P:P,COT!$A:$A,YEAR(daily!$A730),COT!$B:$B,WEEKNUM(daily!$A730))</f>
        <v>73</v>
      </c>
      <c r="Z730">
        <f>SUMIFS(COT!Q:Q,COT!$A:$A,YEAR(daily!$A730),COT!$B:$B,WEEKNUM(daily!$A730))</f>
        <v>77</v>
      </c>
      <c r="AA730">
        <f>SUMIFS(Saudi!B:B,Saudi!$A:$A,YEAR(daily!$A730))</f>
        <v>277.7</v>
      </c>
      <c r="AB730">
        <f>SUMIFS(Saudi!C:C,Saudi!$A:$A,YEAR(daily!$A730))</f>
        <v>268</v>
      </c>
      <c r="AC730">
        <f>SUMIFS(Saudi!F:F,Saudi!$A:$A,YEAR(daily!$A730))</f>
        <v>3677993</v>
      </c>
      <c r="AD730">
        <f>SUMIFS(Saudi!G:G,Saudi!$A:$A,YEAR(daily!$A730))</f>
        <v>31.039095006400501</v>
      </c>
      <c r="AE730">
        <f>SUMIFS(Saudi!H:H,Saudi!$A:$A,YEAR(daily!$A730))</f>
        <v>114161574.159876</v>
      </c>
      <c r="AF730" s="5">
        <f t="shared" si="42"/>
        <v>1</v>
      </c>
      <c r="AG730" s="5">
        <f t="shared" si="43"/>
        <v>2003</v>
      </c>
    </row>
    <row r="731" spans="1:33">
      <c r="A731" s="3">
        <v>37655</v>
      </c>
      <c r="B731" s="1">
        <v>171769</v>
      </c>
      <c r="C731" s="1">
        <v>48364</v>
      </c>
      <c r="D731" s="1">
        <v>61492</v>
      </c>
      <c r="E731" s="1">
        <v>32.76</v>
      </c>
      <c r="F731" s="1">
        <v>31.34</v>
      </c>
      <c r="G731" s="1">
        <v>30.52</v>
      </c>
      <c r="H731" s="2">
        <v>48.9</v>
      </c>
      <c r="I731" s="2">
        <v>26.4</v>
      </c>
      <c r="J731" s="2">
        <v>78.599999999999994</v>
      </c>
      <c r="K731" s="2">
        <v>80.2</v>
      </c>
      <c r="L731">
        <f>SUMIFS(US!B:B,US!$D:$D,YEAR(daily!$A731),US!$E:$E,MONTH(daily!$A731))</f>
        <v>8928</v>
      </c>
      <c r="M731">
        <f>SUMIFS(US!C:C,US!$D:$D,YEAR(daily!$A731),US!$E:$E,MONTH(daily!$A731))</f>
        <v>20375</v>
      </c>
      <c r="N731">
        <f>SUMIFS(COT!E:E,COT!$A:$A,YEAR(daily!$A731),COT!$B:$B,WEEKNUM(daily!$A731))</f>
        <v>621879</v>
      </c>
      <c r="O731">
        <f>SUMIFS(COT!F:F,COT!$A:$A,YEAR(daily!$A731),COT!$B:$B,WEEKNUM(daily!$A731))</f>
        <v>96640</v>
      </c>
      <c r="P731">
        <f>SUMIFS(COT!G:G,COT!$A:$A,YEAR(daily!$A731),COT!$B:$B,WEEKNUM(daily!$A731))</f>
        <v>92487</v>
      </c>
      <c r="Q731">
        <f>SUMIFS(COT!H:H,COT!$A:$A,YEAR(daily!$A731),COT!$B:$B,WEEKNUM(daily!$A731))</f>
        <v>49898</v>
      </c>
      <c r="R731">
        <f>SUMIFS(COT!I:I,COT!$A:$A,YEAR(daily!$A731),COT!$B:$B,WEEKNUM(daily!$A731))</f>
        <v>414504</v>
      </c>
      <c r="S731">
        <f>SUMIFS(COT!J:J,COT!$A:$A,YEAR(daily!$A731),COT!$B:$B,WEEKNUM(daily!$A731))</f>
        <v>437346</v>
      </c>
      <c r="T731">
        <f>SUMIFS(COT!K:K,COT!$A:$A,YEAR(daily!$A731),COT!$B:$B,WEEKNUM(daily!$A731))</f>
        <v>60837</v>
      </c>
      <c r="U731">
        <f>SUMIFS(COT!L:L,COT!$A:$A,YEAR(daily!$A731),COT!$B:$B,WEEKNUM(daily!$A731))</f>
        <v>42148</v>
      </c>
      <c r="V731">
        <f>SUMIFS(COT!M:M,COT!$A:$A,YEAR(daily!$A731),COT!$B:$B,WEEKNUM(daily!$A731))</f>
        <v>48</v>
      </c>
      <c r="W731">
        <f>SUMIFS(COT!N:N,COT!$A:$A,YEAR(daily!$A731),COT!$B:$B,WEEKNUM(daily!$A731))</f>
        <v>45</v>
      </c>
      <c r="X731">
        <f>SUMIFS(COT!O:O,COT!$A:$A,YEAR(daily!$A731),COT!$B:$B,WEEKNUM(daily!$A731))</f>
        <v>36</v>
      </c>
      <c r="Y731">
        <f>SUMIFS(COT!P:P,COT!$A:$A,YEAR(daily!$A731),COT!$B:$B,WEEKNUM(daily!$A731))</f>
        <v>82</v>
      </c>
      <c r="Z731">
        <f>SUMIFS(COT!Q:Q,COT!$A:$A,YEAR(daily!$A731),COT!$B:$B,WEEKNUM(daily!$A731))</f>
        <v>84</v>
      </c>
      <c r="AA731">
        <f>SUMIFS(Saudi!B:B,Saudi!$A:$A,YEAR(daily!$A731))</f>
        <v>277.7</v>
      </c>
      <c r="AB731">
        <f>SUMIFS(Saudi!C:C,Saudi!$A:$A,YEAR(daily!$A731))</f>
        <v>268</v>
      </c>
      <c r="AC731">
        <f>SUMIFS(Saudi!F:F,Saudi!$A:$A,YEAR(daily!$A731))</f>
        <v>3677993</v>
      </c>
      <c r="AD731">
        <f>SUMIFS(Saudi!G:G,Saudi!$A:$A,YEAR(daily!$A731))</f>
        <v>31.039095006400501</v>
      </c>
      <c r="AE731">
        <f>SUMIFS(Saudi!H:H,Saudi!$A:$A,YEAR(daily!$A731))</f>
        <v>114161574.159876</v>
      </c>
      <c r="AF731" s="5">
        <f t="shared" si="42"/>
        <v>2</v>
      </c>
      <c r="AG731" s="5">
        <f t="shared" si="43"/>
        <v>2003</v>
      </c>
    </row>
    <row r="732" spans="1:33">
      <c r="A732" s="3">
        <v>37656</v>
      </c>
      <c r="B732" s="1">
        <v>165982</v>
      </c>
      <c r="C732" s="1">
        <v>47938</v>
      </c>
      <c r="D732" s="1">
        <v>60490</v>
      </c>
      <c r="E732" s="1">
        <v>33.58</v>
      </c>
      <c r="F732" s="1">
        <v>32.04</v>
      </c>
      <c r="G732" s="1">
        <v>31.15</v>
      </c>
      <c r="H732" s="2">
        <v>48.9</v>
      </c>
      <c r="I732" s="2">
        <v>26.4</v>
      </c>
      <c r="J732" s="2">
        <v>78.599999999999994</v>
      </c>
      <c r="K732" s="2">
        <v>80.2</v>
      </c>
      <c r="L732">
        <f>SUMIFS(US!B:B,US!$D:$D,YEAR(daily!$A732),US!$E:$E,MONTH(daily!$A732))</f>
        <v>8928</v>
      </c>
      <c r="M732">
        <f>SUMIFS(US!C:C,US!$D:$D,YEAR(daily!$A732),US!$E:$E,MONTH(daily!$A732))</f>
        <v>20375</v>
      </c>
      <c r="N732">
        <f>SUMIFS(COT!E:E,COT!$A:$A,YEAR(daily!$A732),COT!$B:$B,WEEKNUM(daily!$A732))</f>
        <v>621879</v>
      </c>
      <c r="O732">
        <f>SUMIFS(COT!F:F,COT!$A:$A,YEAR(daily!$A732),COT!$B:$B,WEEKNUM(daily!$A732))</f>
        <v>96640</v>
      </c>
      <c r="P732">
        <f>SUMIFS(COT!G:G,COT!$A:$A,YEAR(daily!$A732),COT!$B:$B,WEEKNUM(daily!$A732))</f>
        <v>92487</v>
      </c>
      <c r="Q732">
        <f>SUMIFS(COT!H:H,COT!$A:$A,YEAR(daily!$A732),COT!$B:$B,WEEKNUM(daily!$A732))</f>
        <v>49898</v>
      </c>
      <c r="R732">
        <f>SUMIFS(COT!I:I,COT!$A:$A,YEAR(daily!$A732),COT!$B:$B,WEEKNUM(daily!$A732))</f>
        <v>414504</v>
      </c>
      <c r="S732">
        <f>SUMIFS(COT!J:J,COT!$A:$A,YEAR(daily!$A732),COT!$B:$B,WEEKNUM(daily!$A732))</f>
        <v>437346</v>
      </c>
      <c r="T732">
        <f>SUMIFS(COT!K:K,COT!$A:$A,YEAR(daily!$A732),COT!$B:$B,WEEKNUM(daily!$A732))</f>
        <v>60837</v>
      </c>
      <c r="U732">
        <f>SUMIFS(COT!L:L,COT!$A:$A,YEAR(daily!$A732),COT!$B:$B,WEEKNUM(daily!$A732))</f>
        <v>42148</v>
      </c>
      <c r="V732">
        <f>SUMIFS(COT!M:M,COT!$A:$A,YEAR(daily!$A732),COT!$B:$B,WEEKNUM(daily!$A732))</f>
        <v>48</v>
      </c>
      <c r="W732">
        <f>SUMIFS(COT!N:N,COT!$A:$A,YEAR(daily!$A732),COT!$B:$B,WEEKNUM(daily!$A732))</f>
        <v>45</v>
      </c>
      <c r="X732">
        <f>SUMIFS(COT!O:O,COT!$A:$A,YEAR(daily!$A732),COT!$B:$B,WEEKNUM(daily!$A732))</f>
        <v>36</v>
      </c>
      <c r="Y732">
        <f>SUMIFS(COT!P:P,COT!$A:$A,YEAR(daily!$A732),COT!$B:$B,WEEKNUM(daily!$A732))</f>
        <v>82</v>
      </c>
      <c r="Z732">
        <f>SUMIFS(COT!Q:Q,COT!$A:$A,YEAR(daily!$A732),COT!$B:$B,WEEKNUM(daily!$A732))</f>
        <v>84</v>
      </c>
      <c r="AA732">
        <f>SUMIFS(Saudi!B:B,Saudi!$A:$A,YEAR(daily!$A732))</f>
        <v>277.7</v>
      </c>
      <c r="AB732">
        <f>SUMIFS(Saudi!C:C,Saudi!$A:$A,YEAR(daily!$A732))</f>
        <v>268</v>
      </c>
      <c r="AC732">
        <f>SUMIFS(Saudi!F:F,Saudi!$A:$A,YEAR(daily!$A732))</f>
        <v>3677993</v>
      </c>
      <c r="AD732">
        <f>SUMIFS(Saudi!G:G,Saudi!$A:$A,YEAR(daily!$A732))</f>
        <v>31.039095006400501</v>
      </c>
      <c r="AE732">
        <f>SUMIFS(Saudi!H:H,Saudi!$A:$A,YEAR(daily!$A732))</f>
        <v>114161574.159876</v>
      </c>
      <c r="AF732" s="5">
        <f t="shared" si="42"/>
        <v>2</v>
      </c>
      <c r="AG732" s="5">
        <f t="shared" si="43"/>
        <v>2003</v>
      </c>
    </row>
    <row r="733" spans="1:33">
      <c r="A733" s="3">
        <v>37657</v>
      </c>
      <c r="B733" s="1">
        <v>162296</v>
      </c>
      <c r="C733" s="1">
        <v>47985</v>
      </c>
      <c r="D733" s="1">
        <v>60561</v>
      </c>
      <c r="E733" s="1">
        <v>33.93</v>
      </c>
      <c r="F733" s="1">
        <v>32.369999999999997</v>
      </c>
      <c r="G733" s="1">
        <v>31.45</v>
      </c>
      <c r="H733" s="2">
        <v>48.9</v>
      </c>
      <c r="I733" s="2">
        <v>26.4</v>
      </c>
      <c r="J733" s="2">
        <v>78.599999999999994</v>
      </c>
      <c r="K733" s="2">
        <v>80.2</v>
      </c>
      <c r="L733">
        <f>SUMIFS(US!B:B,US!$D:$D,YEAR(daily!$A733),US!$E:$E,MONTH(daily!$A733))</f>
        <v>8928</v>
      </c>
      <c r="M733">
        <f>SUMIFS(US!C:C,US!$D:$D,YEAR(daily!$A733),US!$E:$E,MONTH(daily!$A733))</f>
        <v>20375</v>
      </c>
      <c r="N733">
        <f>SUMIFS(COT!E:E,COT!$A:$A,YEAR(daily!$A733),COT!$B:$B,WEEKNUM(daily!$A733))</f>
        <v>621879</v>
      </c>
      <c r="O733">
        <f>SUMIFS(COT!F:F,COT!$A:$A,YEAR(daily!$A733),COT!$B:$B,WEEKNUM(daily!$A733))</f>
        <v>96640</v>
      </c>
      <c r="P733">
        <f>SUMIFS(COT!G:G,COT!$A:$A,YEAR(daily!$A733),COT!$B:$B,WEEKNUM(daily!$A733))</f>
        <v>92487</v>
      </c>
      <c r="Q733">
        <f>SUMIFS(COT!H:H,COT!$A:$A,YEAR(daily!$A733),COT!$B:$B,WEEKNUM(daily!$A733))</f>
        <v>49898</v>
      </c>
      <c r="R733">
        <f>SUMIFS(COT!I:I,COT!$A:$A,YEAR(daily!$A733),COT!$B:$B,WEEKNUM(daily!$A733))</f>
        <v>414504</v>
      </c>
      <c r="S733">
        <f>SUMIFS(COT!J:J,COT!$A:$A,YEAR(daily!$A733),COT!$B:$B,WEEKNUM(daily!$A733))</f>
        <v>437346</v>
      </c>
      <c r="T733">
        <f>SUMIFS(COT!K:K,COT!$A:$A,YEAR(daily!$A733),COT!$B:$B,WEEKNUM(daily!$A733))</f>
        <v>60837</v>
      </c>
      <c r="U733">
        <f>SUMIFS(COT!L:L,COT!$A:$A,YEAR(daily!$A733),COT!$B:$B,WEEKNUM(daily!$A733))</f>
        <v>42148</v>
      </c>
      <c r="V733">
        <f>SUMIFS(COT!M:M,COT!$A:$A,YEAR(daily!$A733),COT!$B:$B,WEEKNUM(daily!$A733))</f>
        <v>48</v>
      </c>
      <c r="W733">
        <f>SUMIFS(COT!N:N,COT!$A:$A,YEAR(daily!$A733),COT!$B:$B,WEEKNUM(daily!$A733))</f>
        <v>45</v>
      </c>
      <c r="X733">
        <f>SUMIFS(COT!O:O,COT!$A:$A,YEAR(daily!$A733),COT!$B:$B,WEEKNUM(daily!$A733))</f>
        <v>36</v>
      </c>
      <c r="Y733">
        <f>SUMIFS(COT!P:P,COT!$A:$A,YEAR(daily!$A733),COT!$B:$B,WEEKNUM(daily!$A733))</f>
        <v>82</v>
      </c>
      <c r="Z733">
        <f>SUMIFS(COT!Q:Q,COT!$A:$A,YEAR(daily!$A733),COT!$B:$B,WEEKNUM(daily!$A733))</f>
        <v>84</v>
      </c>
      <c r="AA733">
        <f>SUMIFS(Saudi!B:B,Saudi!$A:$A,YEAR(daily!$A733))</f>
        <v>277.7</v>
      </c>
      <c r="AB733">
        <f>SUMIFS(Saudi!C:C,Saudi!$A:$A,YEAR(daily!$A733))</f>
        <v>268</v>
      </c>
      <c r="AC733">
        <f>SUMIFS(Saudi!F:F,Saudi!$A:$A,YEAR(daily!$A733))</f>
        <v>3677993</v>
      </c>
      <c r="AD733">
        <f>SUMIFS(Saudi!G:G,Saudi!$A:$A,YEAR(daily!$A733))</f>
        <v>31.039095006400501</v>
      </c>
      <c r="AE733">
        <f>SUMIFS(Saudi!H:H,Saudi!$A:$A,YEAR(daily!$A733))</f>
        <v>114161574.159876</v>
      </c>
      <c r="AF733" s="5">
        <f t="shared" si="42"/>
        <v>2</v>
      </c>
      <c r="AG733" s="5">
        <f t="shared" si="43"/>
        <v>2003</v>
      </c>
    </row>
    <row r="734" spans="1:33">
      <c r="A734" s="3">
        <v>37658</v>
      </c>
      <c r="B734" s="1">
        <v>158651</v>
      </c>
      <c r="C734" s="1">
        <v>49390</v>
      </c>
      <c r="D734" s="1">
        <v>61906</v>
      </c>
      <c r="E734" s="1">
        <v>34.159999999999997</v>
      </c>
      <c r="F734" s="1">
        <v>32.4</v>
      </c>
      <c r="G734" s="1">
        <v>31.45</v>
      </c>
      <c r="H734" s="2">
        <v>48.9</v>
      </c>
      <c r="I734" s="2">
        <v>26.4</v>
      </c>
      <c r="J734" s="2">
        <v>78.599999999999994</v>
      </c>
      <c r="K734" s="2">
        <v>80.2</v>
      </c>
      <c r="L734">
        <f>SUMIFS(US!B:B,US!$D:$D,YEAR(daily!$A734),US!$E:$E,MONTH(daily!$A734))</f>
        <v>8928</v>
      </c>
      <c r="M734">
        <f>SUMIFS(US!C:C,US!$D:$D,YEAR(daily!$A734),US!$E:$E,MONTH(daily!$A734))</f>
        <v>20375</v>
      </c>
      <c r="N734">
        <f>SUMIFS(COT!E:E,COT!$A:$A,YEAR(daily!$A734),COT!$B:$B,WEEKNUM(daily!$A734))</f>
        <v>621879</v>
      </c>
      <c r="O734">
        <f>SUMIFS(COT!F:F,COT!$A:$A,YEAR(daily!$A734),COT!$B:$B,WEEKNUM(daily!$A734))</f>
        <v>96640</v>
      </c>
      <c r="P734">
        <f>SUMIFS(COT!G:G,COT!$A:$A,YEAR(daily!$A734),COT!$B:$B,WEEKNUM(daily!$A734))</f>
        <v>92487</v>
      </c>
      <c r="Q734">
        <f>SUMIFS(COT!H:H,COT!$A:$A,YEAR(daily!$A734),COT!$B:$B,WEEKNUM(daily!$A734))</f>
        <v>49898</v>
      </c>
      <c r="R734">
        <f>SUMIFS(COT!I:I,COT!$A:$A,YEAR(daily!$A734),COT!$B:$B,WEEKNUM(daily!$A734))</f>
        <v>414504</v>
      </c>
      <c r="S734">
        <f>SUMIFS(COT!J:J,COT!$A:$A,YEAR(daily!$A734),COT!$B:$B,WEEKNUM(daily!$A734))</f>
        <v>437346</v>
      </c>
      <c r="T734">
        <f>SUMIFS(COT!K:K,COT!$A:$A,YEAR(daily!$A734),COT!$B:$B,WEEKNUM(daily!$A734))</f>
        <v>60837</v>
      </c>
      <c r="U734">
        <f>SUMIFS(COT!L:L,COT!$A:$A,YEAR(daily!$A734),COT!$B:$B,WEEKNUM(daily!$A734))</f>
        <v>42148</v>
      </c>
      <c r="V734">
        <f>SUMIFS(COT!M:M,COT!$A:$A,YEAR(daily!$A734),COT!$B:$B,WEEKNUM(daily!$A734))</f>
        <v>48</v>
      </c>
      <c r="W734">
        <f>SUMIFS(COT!N:N,COT!$A:$A,YEAR(daily!$A734),COT!$B:$B,WEEKNUM(daily!$A734))</f>
        <v>45</v>
      </c>
      <c r="X734">
        <f>SUMIFS(COT!O:O,COT!$A:$A,YEAR(daily!$A734),COT!$B:$B,WEEKNUM(daily!$A734))</f>
        <v>36</v>
      </c>
      <c r="Y734">
        <f>SUMIFS(COT!P:P,COT!$A:$A,YEAR(daily!$A734),COT!$B:$B,WEEKNUM(daily!$A734))</f>
        <v>82</v>
      </c>
      <c r="Z734">
        <f>SUMIFS(COT!Q:Q,COT!$A:$A,YEAR(daily!$A734),COT!$B:$B,WEEKNUM(daily!$A734))</f>
        <v>84</v>
      </c>
      <c r="AA734">
        <f>SUMIFS(Saudi!B:B,Saudi!$A:$A,YEAR(daily!$A734))</f>
        <v>277.7</v>
      </c>
      <c r="AB734">
        <f>SUMIFS(Saudi!C:C,Saudi!$A:$A,YEAR(daily!$A734))</f>
        <v>268</v>
      </c>
      <c r="AC734">
        <f>SUMIFS(Saudi!F:F,Saudi!$A:$A,YEAR(daily!$A734))</f>
        <v>3677993</v>
      </c>
      <c r="AD734">
        <f>SUMIFS(Saudi!G:G,Saudi!$A:$A,YEAR(daily!$A734))</f>
        <v>31.039095006400501</v>
      </c>
      <c r="AE734">
        <f>SUMIFS(Saudi!H:H,Saudi!$A:$A,YEAR(daily!$A734))</f>
        <v>114161574.159876</v>
      </c>
      <c r="AF734" s="5">
        <f t="shared" si="42"/>
        <v>2</v>
      </c>
      <c r="AG734" s="5">
        <f t="shared" si="43"/>
        <v>2003</v>
      </c>
    </row>
    <row r="735" spans="1:33">
      <c r="A735" s="3">
        <v>37659</v>
      </c>
      <c r="B735" s="1">
        <v>147730</v>
      </c>
      <c r="C735" s="1">
        <v>52338</v>
      </c>
      <c r="D735" s="1">
        <v>63309</v>
      </c>
      <c r="E735" s="1">
        <v>35.119999999999997</v>
      </c>
      <c r="F735" s="1">
        <v>33.130000000000003</v>
      </c>
      <c r="G735" s="1">
        <v>32.03</v>
      </c>
      <c r="H735" s="2">
        <v>48.9</v>
      </c>
      <c r="I735" s="2">
        <v>26.4</v>
      </c>
      <c r="J735" s="2">
        <v>78.599999999999994</v>
      </c>
      <c r="K735" s="2">
        <v>80.2</v>
      </c>
      <c r="L735">
        <f>SUMIFS(US!B:B,US!$D:$D,YEAR(daily!$A735),US!$E:$E,MONTH(daily!$A735))</f>
        <v>8928</v>
      </c>
      <c r="M735">
        <f>SUMIFS(US!C:C,US!$D:$D,YEAR(daily!$A735),US!$E:$E,MONTH(daily!$A735))</f>
        <v>20375</v>
      </c>
      <c r="N735">
        <f>SUMIFS(COT!E:E,COT!$A:$A,YEAR(daily!$A735),COT!$B:$B,WEEKNUM(daily!$A735))</f>
        <v>621879</v>
      </c>
      <c r="O735">
        <f>SUMIFS(COT!F:F,COT!$A:$A,YEAR(daily!$A735),COT!$B:$B,WEEKNUM(daily!$A735))</f>
        <v>96640</v>
      </c>
      <c r="P735">
        <f>SUMIFS(COT!G:G,COT!$A:$A,YEAR(daily!$A735),COT!$B:$B,WEEKNUM(daily!$A735))</f>
        <v>92487</v>
      </c>
      <c r="Q735">
        <f>SUMIFS(COT!H:H,COT!$A:$A,YEAR(daily!$A735),COT!$B:$B,WEEKNUM(daily!$A735))</f>
        <v>49898</v>
      </c>
      <c r="R735">
        <f>SUMIFS(COT!I:I,COT!$A:$A,YEAR(daily!$A735),COT!$B:$B,WEEKNUM(daily!$A735))</f>
        <v>414504</v>
      </c>
      <c r="S735">
        <f>SUMIFS(COT!J:J,COT!$A:$A,YEAR(daily!$A735),COT!$B:$B,WEEKNUM(daily!$A735))</f>
        <v>437346</v>
      </c>
      <c r="T735">
        <f>SUMIFS(COT!K:K,COT!$A:$A,YEAR(daily!$A735),COT!$B:$B,WEEKNUM(daily!$A735))</f>
        <v>60837</v>
      </c>
      <c r="U735">
        <f>SUMIFS(COT!L:L,COT!$A:$A,YEAR(daily!$A735),COT!$B:$B,WEEKNUM(daily!$A735))</f>
        <v>42148</v>
      </c>
      <c r="V735">
        <f>SUMIFS(COT!M:M,COT!$A:$A,YEAR(daily!$A735),COT!$B:$B,WEEKNUM(daily!$A735))</f>
        <v>48</v>
      </c>
      <c r="W735">
        <f>SUMIFS(COT!N:N,COT!$A:$A,YEAR(daily!$A735),COT!$B:$B,WEEKNUM(daily!$A735))</f>
        <v>45</v>
      </c>
      <c r="X735">
        <f>SUMIFS(COT!O:O,COT!$A:$A,YEAR(daily!$A735),COT!$B:$B,WEEKNUM(daily!$A735))</f>
        <v>36</v>
      </c>
      <c r="Y735">
        <f>SUMIFS(COT!P:P,COT!$A:$A,YEAR(daily!$A735),COT!$B:$B,WEEKNUM(daily!$A735))</f>
        <v>82</v>
      </c>
      <c r="Z735">
        <f>SUMIFS(COT!Q:Q,COT!$A:$A,YEAR(daily!$A735),COT!$B:$B,WEEKNUM(daily!$A735))</f>
        <v>84</v>
      </c>
      <c r="AA735">
        <f>SUMIFS(Saudi!B:B,Saudi!$A:$A,YEAR(daily!$A735))</f>
        <v>277.7</v>
      </c>
      <c r="AB735">
        <f>SUMIFS(Saudi!C:C,Saudi!$A:$A,YEAR(daily!$A735))</f>
        <v>268</v>
      </c>
      <c r="AC735">
        <f>SUMIFS(Saudi!F:F,Saudi!$A:$A,YEAR(daily!$A735))</f>
        <v>3677993</v>
      </c>
      <c r="AD735">
        <f>SUMIFS(Saudi!G:G,Saudi!$A:$A,YEAR(daily!$A735))</f>
        <v>31.039095006400501</v>
      </c>
      <c r="AE735">
        <f>SUMIFS(Saudi!H:H,Saudi!$A:$A,YEAR(daily!$A735))</f>
        <v>114161574.159876</v>
      </c>
      <c r="AF735" s="5">
        <f t="shared" si="42"/>
        <v>2</v>
      </c>
      <c r="AG735" s="5">
        <f t="shared" si="43"/>
        <v>2003</v>
      </c>
    </row>
    <row r="736" spans="1:33">
      <c r="A736" s="3">
        <v>37662</v>
      </c>
      <c r="B736" s="1">
        <v>142266</v>
      </c>
      <c r="C736" s="1">
        <v>53710</v>
      </c>
      <c r="D736" s="1">
        <v>65847</v>
      </c>
      <c r="E736" s="1">
        <v>34.479999999999997</v>
      </c>
      <c r="F736" s="1">
        <v>32.6</v>
      </c>
      <c r="G736" s="1">
        <v>31.54</v>
      </c>
      <c r="H736" s="2">
        <v>48.9</v>
      </c>
      <c r="I736" s="2">
        <v>26.4</v>
      </c>
      <c r="J736" s="2">
        <v>78.599999999999994</v>
      </c>
      <c r="K736" s="2">
        <v>80.2</v>
      </c>
      <c r="L736">
        <f>SUMIFS(US!B:B,US!$D:$D,YEAR(daily!$A736),US!$E:$E,MONTH(daily!$A736))</f>
        <v>8928</v>
      </c>
      <c r="M736">
        <f>SUMIFS(US!C:C,US!$D:$D,YEAR(daily!$A736),US!$E:$E,MONTH(daily!$A736))</f>
        <v>20375</v>
      </c>
      <c r="N736">
        <f>SUMIFS(COT!E:E,COT!$A:$A,YEAR(daily!$A736),COT!$B:$B,WEEKNUM(daily!$A736))</f>
        <v>647855</v>
      </c>
      <c r="O736">
        <f>SUMIFS(COT!F:F,COT!$A:$A,YEAR(daily!$A736),COT!$B:$B,WEEKNUM(daily!$A736))</f>
        <v>97175</v>
      </c>
      <c r="P736">
        <f>SUMIFS(COT!G:G,COT!$A:$A,YEAR(daily!$A736),COT!$B:$B,WEEKNUM(daily!$A736))</f>
        <v>99708</v>
      </c>
      <c r="Q736">
        <f>SUMIFS(COT!H:H,COT!$A:$A,YEAR(daily!$A736),COT!$B:$B,WEEKNUM(daily!$A736))</f>
        <v>54775</v>
      </c>
      <c r="R736">
        <f>SUMIFS(COT!I:I,COT!$A:$A,YEAR(daily!$A736),COT!$B:$B,WEEKNUM(daily!$A736))</f>
        <v>437776</v>
      </c>
      <c r="S736">
        <f>SUMIFS(COT!J:J,COT!$A:$A,YEAR(daily!$A736),COT!$B:$B,WEEKNUM(daily!$A736))</f>
        <v>451400</v>
      </c>
      <c r="T736">
        <f>SUMIFS(COT!K:K,COT!$A:$A,YEAR(daily!$A736),COT!$B:$B,WEEKNUM(daily!$A736))</f>
        <v>58129</v>
      </c>
      <c r="U736">
        <f>SUMIFS(COT!L:L,COT!$A:$A,YEAR(daily!$A736),COT!$B:$B,WEEKNUM(daily!$A736))</f>
        <v>41972</v>
      </c>
      <c r="V736">
        <f>SUMIFS(COT!M:M,COT!$A:$A,YEAR(daily!$A736),COT!$B:$B,WEEKNUM(daily!$A736))</f>
        <v>55</v>
      </c>
      <c r="W736">
        <f>SUMIFS(COT!N:N,COT!$A:$A,YEAR(daily!$A736),COT!$B:$B,WEEKNUM(daily!$A736))</f>
        <v>46</v>
      </c>
      <c r="X736">
        <f>SUMIFS(COT!O:O,COT!$A:$A,YEAR(daily!$A736),COT!$B:$B,WEEKNUM(daily!$A736))</f>
        <v>40</v>
      </c>
      <c r="Y736">
        <f>SUMIFS(COT!P:P,COT!$A:$A,YEAR(daily!$A736),COT!$B:$B,WEEKNUM(daily!$A736))</f>
        <v>84</v>
      </c>
      <c r="Z736">
        <f>SUMIFS(COT!Q:Q,COT!$A:$A,YEAR(daily!$A736),COT!$B:$B,WEEKNUM(daily!$A736))</f>
        <v>85</v>
      </c>
      <c r="AA736">
        <f>SUMIFS(Saudi!B:B,Saudi!$A:$A,YEAR(daily!$A736))</f>
        <v>277.7</v>
      </c>
      <c r="AB736">
        <f>SUMIFS(Saudi!C:C,Saudi!$A:$A,YEAR(daily!$A736))</f>
        <v>268</v>
      </c>
      <c r="AC736">
        <f>SUMIFS(Saudi!F:F,Saudi!$A:$A,YEAR(daily!$A736))</f>
        <v>3677993</v>
      </c>
      <c r="AD736">
        <f>SUMIFS(Saudi!G:G,Saudi!$A:$A,YEAR(daily!$A736))</f>
        <v>31.039095006400501</v>
      </c>
      <c r="AE736">
        <f>SUMIFS(Saudi!H:H,Saudi!$A:$A,YEAR(daily!$A736))</f>
        <v>114161574.159876</v>
      </c>
      <c r="AF736" s="5">
        <f t="shared" si="42"/>
        <v>2</v>
      </c>
      <c r="AG736" s="5">
        <f t="shared" si="43"/>
        <v>2003</v>
      </c>
    </row>
    <row r="737" spans="1:33">
      <c r="A737" s="3">
        <v>37663</v>
      </c>
      <c r="B737" s="1">
        <v>129052</v>
      </c>
      <c r="C737" s="1">
        <v>55819</v>
      </c>
      <c r="D737" s="1">
        <v>66109</v>
      </c>
      <c r="E737" s="1">
        <v>35.44</v>
      </c>
      <c r="F737" s="1">
        <v>33.270000000000003</v>
      </c>
      <c r="G737" s="1">
        <v>32.07</v>
      </c>
      <c r="H737" s="2">
        <v>48.9</v>
      </c>
      <c r="I737" s="2">
        <v>26.4</v>
      </c>
      <c r="J737" s="2">
        <v>78.599999999999994</v>
      </c>
      <c r="K737" s="2">
        <v>80.2</v>
      </c>
      <c r="L737">
        <f>SUMIFS(US!B:B,US!$D:$D,YEAR(daily!$A737),US!$E:$E,MONTH(daily!$A737))</f>
        <v>8928</v>
      </c>
      <c r="M737">
        <f>SUMIFS(US!C:C,US!$D:$D,YEAR(daily!$A737),US!$E:$E,MONTH(daily!$A737))</f>
        <v>20375</v>
      </c>
      <c r="N737">
        <f>SUMIFS(COT!E:E,COT!$A:$A,YEAR(daily!$A737),COT!$B:$B,WEEKNUM(daily!$A737))</f>
        <v>647855</v>
      </c>
      <c r="O737">
        <f>SUMIFS(COT!F:F,COT!$A:$A,YEAR(daily!$A737),COT!$B:$B,WEEKNUM(daily!$A737))</f>
        <v>97175</v>
      </c>
      <c r="P737">
        <f>SUMIFS(COT!G:G,COT!$A:$A,YEAR(daily!$A737),COT!$B:$B,WEEKNUM(daily!$A737))</f>
        <v>99708</v>
      </c>
      <c r="Q737">
        <f>SUMIFS(COT!H:H,COT!$A:$A,YEAR(daily!$A737),COT!$B:$B,WEEKNUM(daily!$A737))</f>
        <v>54775</v>
      </c>
      <c r="R737">
        <f>SUMIFS(COT!I:I,COT!$A:$A,YEAR(daily!$A737),COT!$B:$B,WEEKNUM(daily!$A737))</f>
        <v>437776</v>
      </c>
      <c r="S737">
        <f>SUMIFS(COT!J:J,COT!$A:$A,YEAR(daily!$A737),COT!$B:$B,WEEKNUM(daily!$A737))</f>
        <v>451400</v>
      </c>
      <c r="T737">
        <f>SUMIFS(COT!K:K,COT!$A:$A,YEAR(daily!$A737),COT!$B:$B,WEEKNUM(daily!$A737))</f>
        <v>58129</v>
      </c>
      <c r="U737">
        <f>SUMIFS(COT!L:L,COT!$A:$A,YEAR(daily!$A737),COT!$B:$B,WEEKNUM(daily!$A737))</f>
        <v>41972</v>
      </c>
      <c r="V737">
        <f>SUMIFS(COT!M:M,COT!$A:$A,YEAR(daily!$A737),COT!$B:$B,WEEKNUM(daily!$A737))</f>
        <v>55</v>
      </c>
      <c r="W737">
        <f>SUMIFS(COT!N:N,COT!$A:$A,YEAR(daily!$A737),COT!$B:$B,WEEKNUM(daily!$A737))</f>
        <v>46</v>
      </c>
      <c r="X737">
        <f>SUMIFS(COT!O:O,COT!$A:$A,YEAR(daily!$A737),COT!$B:$B,WEEKNUM(daily!$A737))</f>
        <v>40</v>
      </c>
      <c r="Y737">
        <f>SUMIFS(COT!P:P,COT!$A:$A,YEAR(daily!$A737),COT!$B:$B,WEEKNUM(daily!$A737))</f>
        <v>84</v>
      </c>
      <c r="Z737">
        <f>SUMIFS(COT!Q:Q,COT!$A:$A,YEAR(daily!$A737),COT!$B:$B,WEEKNUM(daily!$A737))</f>
        <v>85</v>
      </c>
      <c r="AA737">
        <f>SUMIFS(Saudi!B:B,Saudi!$A:$A,YEAR(daily!$A737))</f>
        <v>277.7</v>
      </c>
      <c r="AB737">
        <f>SUMIFS(Saudi!C:C,Saudi!$A:$A,YEAR(daily!$A737))</f>
        <v>268</v>
      </c>
      <c r="AC737">
        <f>SUMIFS(Saudi!F:F,Saudi!$A:$A,YEAR(daily!$A737))</f>
        <v>3677993</v>
      </c>
      <c r="AD737">
        <f>SUMIFS(Saudi!G:G,Saudi!$A:$A,YEAR(daily!$A737))</f>
        <v>31.039095006400501</v>
      </c>
      <c r="AE737">
        <f>SUMIFS(Saudi!H:H,Saudi!$A:$A,YEAR(daily!$A737))</f>
        <v>114161574.159876</v>
      </c>
      <c r="AF737" s="5">
        <f t="shared" si="42"/>
        <v>2</v>
      </c>
      <c r="AG737" s="5">
        <f t="shared" si="43"/>
        <v>2003</v>
      </c>
    </row>
    <row r="738" spans="1:33">
      <c r="A738" s="3">
        <v>37664</v>
      </c>
      <c r="B738" s="1">
        <v>118345</v>
      </c>
      <c r="C738" s="1">
        <v>57880</v>
      </c>
      <c r="D738" s="1">
        <v>66715</v>
      </c>
      <c r="E738" s="1">
        <v>35.770000000000003</v>
      </c>
      <c r="F738" s="1">
        <v>33.35</v>
      </c>
      <c r="G738" s="1">
        <v>32.15</v>
      </c>
      <c r="H738" s="2">
        <v>48.9</v>
      </c>
      <c r="I738" s="2">
        <v>26.4</v>
      </c>
      <c r="J738" s="2">
        <v>78.599999999999994</v>
      </c>
      <c r="K738" s="2">
        <v>80.2</v>
      </c>
      <c r="L738">
        <f>SUMIFS(US!B:B,US!$D:$D,YEAR(daily!$A738),US!$E:$E,MONTH(daily!$A738))</f>
        <v>8928</v>
      </c>
      <c r="M738">
        <f>SUMIFS(US!C:C,US!$D:$D,YEAR(daily!$A738),US!$E:$E,MONTH(daily!$A738))</f>
        <v>20375</v>
      </c>
      <c r="N738">
        <f>SUMIFS(COT!E:E,COT!$A:$A,YEAR(daily!$A738),COT!$B:$B,WEEKNUM(daily!$A738))</f>
        <v>647855</v>
      </c>
      <c r="O738">
        <f>SUMIFS(COT!F:F,COT!$A:$A,YEAR(daily!$A738),COT!$B:$B,WEEKNUM(daily!$A738))</f>
        <v>97175</v>
      </c>
      <c r="P738">
        <f>SUMIFS(COT!G:G,COT!$A:$A,YEAR(daily!$A738),COT!$B:$B,WEEKNUM(daily!$A738))</f>
        <v>99708</v>
      </c>
      <c r="Q738">
        <f>SUMIFS(COT!H:H,COT!$A:$A,YEAR(daily!$A738),COT!$B:$B,WEEKNUM(daily!$A738))</f>
        <v>54775</v>
      </c>
      <c r="R738">
        <f>SUMIFS(COT!I:I,COT!$A:$A,YEAR(daily!$A738),COT!$B:$B,WEEKNUM(daily!$A738))</f>
        <v>437776</v>
      </c>
      <c r="S738">
        <f>SUMIFS(COT!J:J,COT!$A:$A,YEAR(daily!$A738),COT!$B:$B,WEEKNUM(daily!$A738))</f>
        <v>451400</v>
      </c>
      <c r="T738">
        <f>SUMIFS(COT!K:K,COT!$A:$A,YEAR(daily!$A738),COT!$B:$B,WEEKNUM(daily!$A738))</f>
        <v>58129</v>
      </c>
      <c r="U738">
        <f>SUMIFS(COT!L:L,COT!$A:$A,YEAR(daily!$A738),COT!$B:$B,WEEKNUM(daily!$A738))</f>
        <v>41972</v>
      </c>
      <c r="V738">
        <f>SUMIFS(COT!M:M,COT!$A:$A,YEAR(daily!$A738),COT!$B:$B,WEEKNUM(daily!$A738))</f>
        <v>55</v>
      </c>
      <c r="W738">
        <f>SUMIFS(COT!N:N,COT!$A:$A,YEAR(daily!$A738),COT!$B:$B,WEEKNUM(daily!$A738))</f>
        <v>46</v>
      </c>
      <c r="X738">
        <f>SUMIFS(COT!O:O,COT!$A:$A,YEAR(daily!$A738),COT!$B:$B,WEEKNUM(daily!$A738))</f>
        <v>40</v>
      </c>
      <c r="Y738">
        <f>SUMIFS(COT!P:P,COT!$A:$A,YEAR(daily!$A738),COT!$B:$B,WEEKNUM(daily!$A738))</f>
        <v>84</v>
      </c>
      <c r="Z738">
        <f>SUMIFS(COT!Q:Q,COT!$A:$A,YEAR(daily!$A738),COT!$B:$B,WEEKNUM(daily!$A738))</f>
        <v>85</v>
      </c>
      <c r="AA738">
        <f>SUMIFS(Saudi!B:B,Saudi!$A:$A,YEAR(daily!$A738))</f>
        <v>277.7</v>
      </c>
      <c r="AB738">
        <f>SUMIFS(Saudi!C:C,Saudi!$A:$A,YEAR(daily!$A738))</f>
        <v>268</v>
      </c>
      <c r="AC738">
        <f>SUMIFS(Saudi!F:F,Saudi!$A:$A,YEAR(daily!$A738))</f>
        <v>3677993</v>
      </c>
      <c r="AD738">
        <f>SUMIFS(Saudi!G:G,Saudi!$A:$A,YEAR(daily!$A738))</f>
        <v>31.039095006400501</v>
      </c>
      <c r="AE738">
        <f>SUMIFS(Saudi!H:H,Saudi!$A:$A,YEAR(daily!$A738))</f>
        <v>114161574.159876</v>
      </c>
      <c r="AF738" s="5">
        <f t="shared" si="42"/>
        <v>2</v>
      </c>
      <c r="AG738" s="5">
        <f t="shared" si="43"/>
        <v>2003</v>
      </c>
    </row>
    <row r="739" spans="1:33">
      <c r="A739" s="3">
        <v>37665</v>
      </c>
      <c r="B739" s="1">
        <v>102038</v>
      </c>
      <c r="C739" s="1">
        <v>60670</v>
      </c>
      <c r="D739" s="1">
        <v>67192</v>
      </c>
      <c r="E739" s="1">
        <v>36.36</v>
      </c>
      <c r="F739" s="1">
        <v>33.92</v>
      </c>
      <c r="G739" s="1">
        <v>32.64</v>
      </c>
      <c r="H739" s="2">
        <v>48.9</v>
      </c>
      <c r="I739" s="2">
        <v>26.4</v>
      </c>
      <c r="J739" s="2">
        <v>78.599999999999994</v>
      </c>
      <c r="K739" s="2">
        <v>80.2</v>
      </c>
      <c r="L739">
        <f>SUMIFS(US!B:B,US!$D:$D,YEAR(daily!$A739),US!$E:$E,MONTH(daily!$A739))</f>
        <v>8928</v>
      </c>
      <c r="M739">
        <f>SUMIFS(US!C:C,US!$D:$D,YEAR(daily!$A739),US!$E:$E,MONTH(daily!$A739))</f>
        <v>20375</v>
      </c>
      <c r="N739">
        <f>SUMIFS(COT!E:E,COT!$A:$A,YEAR(daily!$A739),COT!$B:$B,WEEKNUM(daily!$A739))</f>
        <v>647855</v>
      </c>
      <c r="O739">
        <f>SUMIFS(COT!F:F,COT!$A:$A,YEAR(daily!$A739),COT!$B:$B,WEEKNUM(daily!$A739))</f>
        <v>97175</v>
      </c>
      <c r="P739">
        <f>SUMIFS(COT!G:G,COT!$A:$A,YEAR(daily!$A739),COT!$B:$B,WEEKNUM(daily!$A739))</f>
        <v>99708</v>
      </c>
      <c r="Q739">
        <f>SUMIFS(COT!H:H,COT!$A:$A,YEAR(daily!$A739),COT!$B:$B,WEEKNUM(daily!$A739))</f>
        <v>54775</v>
      </c>
      <c r="R739">
        <f>SUMIFS(COT!I:I,COT!$A:$A,YEAR(daily!$A739),COT!$B:$B,WEEKNUM(daily!$A739))</f>
        <v>437776</v>
      </c>
      <c r="S739">
        <f>SUMIFS(COT!J:J,COT!$A:$A,YEAR(daily!$A739),COT!$B:$B,WEEKNUM(daily!$A739))</f>
        <v>451400</v>
      </c>
      <c r="T739">
        <f>SUMIFS(COT!K:K,COT!$A:$A,YEAR(daily!$A739),COT!$B:$B,WEEKNUM(daily!$A739))</f>
        <v>58129</v>
      </c>
      <c r="U739">
        <f>SUMIFS(COT!L:L,COT!$A:$A,YEAR(daily!$A739),COT!$B:$B,WEEKNUM(daily!$A739))</f>
        <v>41972</v>
      </c>
      <c r="V739">
        <f>SUMIFS(COT!M:M,COT!$A:$A,YEAR(daily!$A739),COT!$B:$B,WEEKNUM(daily!$A739))</f>
        <v>55</v>
      </c>
      <c r="W739">
        <f>SUMIFS(COT!N:N,COT!$A:$A,YEAR(daily!$A739),COT!$B:$B,WEEKNUM(daily!$A739))</f>
        <v>46</v>
      </c>
      <c r="X739">
        <f>SUMIFS(COT!O:O,COT!$A:$A,YEAR(daily!$A739),COT!$B:$B,WEEKNUM(daily!$A739))</f>
        <v>40</v>
      </c>
      <c r="Y739">
        <f>SUMIFS(COT!P:P,COT!$A:$A,YEAR(daily!$A739),COT!$B:$B,WEEKNUM(daily!$A739))</f>
        <v>84</v>
      </c>
      <c r="Z739">
        <f>SUMIFS(COT!Q:Q,COT!$A:$A,YEAR(daily!$A739),COT!$B:$B,WEEKNUM(daily!$A739))</f>
        <v>85</v>
      </c>
      <c r="AA739">
        <f>SUMIFS(Saudi!B:B,Saudi!$A:$A,YEAR(daily!$A739))</f>
        <v>277.7</v>
      </c>
      <c r="AB739">
        <f>SUMIFS(Saudi!C:C,Saudi!$A:$A,YEAR(daily!$A739))</f>
        <v>268</v>
      </c>
      <c r="AC739">
        <f>SUMIFS(Saudi!F:F,Saudi!$A:$A,YEAR(daily!$A739))</f>
        <v>3677993</v>
      </c>
      <c r="AD739">
        <f>SUMIFS(Saudi!G:G,Saudi!$A:$A,YEAR(daily!$A739))</f>
        <v>31.039095006400501</v>
      </c>
      <c r="AE739">
        <f>SUMIFS(Saudi!H:H,Saudi!$A:$A,YEAR(daily!$A739))</f>
        <v>114161574.159876</v>
      </c>
      <c r="AF739" s="5">
        <f t="shared" si="42"/>
        <v>2</v>
      </c>
      <c r="AG739" s="5">
        <f t="shared" si="43"/>
        <v>2003</v>
      </c>
    </row>
    <row r="740" spans="1:33">
      <c r="A740" s="3">
        <v>37666</v>
      </c>
      <c r="B740" s="1">
        <v>87681</v>
      </c>
      <c r="C740" s="1">
        <v>64979</v>
      </c>
      <c r="D740" s="1">
        <v>68432</v>
      </c>
      <c r="E740" s="1">
        <v>36.799999999999997</v>
      </c>
      <c r="F740" s="1">
        <v>34.04</v>
      </c>
      <c r="G740" s="1">
        <v>32.72</v>
      </c>
      <c r="H740" s="2">
        <v>48.9</v>
      </c>
      <c r="I740" s="2">
        <v>26.4</v>
      </c>
      <c r="J740" s="2">
        <v>78.599999999999994</v>
      </c>
      <c r="K740" s="2">
        <v>80.2</v>
      </c>
      <c r="L740">
        <f>SUMIFS(US!B:B,US!$D:$D,YEAR(daily!$A740),US!$E:$E,MONTH(daily!$A740))</f>
        <v>8928</v>
      </c>
      <c r="M740">
        <f>SUMIFS(US!C:C,US!$D:$D,YEAR(daily!$A740),US!$E:$E,MONTH(daily!$A740))</f>
        <v>20375</v>
      </c>
      <c r="N740">
        <f>SUMIFS(COT!E:E,COT!$A:$A,YEAR(daily!$A740),COT!$B:$B,WEEKNUM(daily!$A740))</f>
        <v>647855</v>
      </c>
      <c r="O740">
        <f>SUMIFS(COT!F:F,COT!$A:$A,YEAR(daily!$A740),COT!$B:$B,WEEKNUM(daily!$A740))</f>
        <v>97175</v>
      </c>
      <c r="P740">
        <f>SUMIFS(COT!G:G,COT!$A:$A,YEAR(daily!$A740),COT!$B:$B,WEEKNUM(daily!$A740))</f>
        <v>99708</v>
      </c>
      <c r="Q740">
        <f>SUMIFS(COT!H:H,COT!$A:$A,YEAR(daily!$A740),COT!$B:$B,WEEKNUM(daily!$A740))</f>
        <v>54775</v>
      </c>
      <c r="R740">
        <f>SUMIFS(COT!I:I,COT!$A:$A,YEAR(daily!$A740),COT!$B:$B,WEEKNUM(daily!$A740))</f>
        <v>437776</v>
      </c>
      <c r="S740">
        <f>SUMIFS(COT!J:J,COT!$A:$A,YEAR(daily!$A740),COT!$B:$B,WEEKNUM(daily!$A740))</f>
        <v>451400</v>
      </c>
      <c r="T740">
        <f>SUMIFS(COT!K:K,COT!$A:$A,YEAR(daily!$A740),COT!$B:$B,WEEKNUM(daily!$A740))</f>
        <v>58129</v>
      </c>
      <c r="U740">
        <f>SUMIFS(COT!L:L,COT!$A:$A,YEAR(daily!$A740),COT!$B:$B,WEEKNUM(daily!$A740))</f>
        <v>41972</v>
      </c>
      <c r="V740">
        <f>SUMIFS(COT!M:M,COT!$A:$A,YEAR(daily!$A740),COT!$B:$B,WEEKNUM(daily!$A740))</f>
        <v>55</v>
      </c>
      <c r="W740">
        <f>SUMIFS(COT!N:N,COT!$A:$A,YEAR(daily!$A740),COT!$B:$B,WEEKNUM(daily!$A740))</f>
        <v>46</v>
      </c>
      <c r="X740">
        <f>SUMIFS(COT!O:O,COT!$A:$A,YEAR(daily!$A740),COT!$B:$B,WEEKNUM(daily!$A740))</f>
        <v>40</v>
      </c>
      <c r="Y740">
        <f>SUMIFS(COT!P:P,COT!$A:$A,YEAR(daily!$A740),COT!$B:$B,WEEKNUM(daily!$A740))</f>
        <v>84</v>
      </c>
      <c r="Z740">
        <f>SUMIFS(COT!Q:Q,COT!$A:$A,YEAR(daily!$A740),COT!$B:$B,WEEKNUM(daily!$A740))</f>
        <v>85</v>
      </c>
      <c r="AA740">
        <f>SUMIFS(Saudi!B:B,Saudi!$A:$A,YEAR(daily!$A740))</f>
        <v>277.7</v>
      </c>
      <c r="AB740">
        <f>SUMIFS(Saudi!C:C,Saudi!$A:$A,YEAR(daily!$A740))</f>
        <v>268</v>
      </c>
      <c r="AC740">
        <f>SUMIFS(Saudi!F:F,Saudi!$A:$A,YEAR(daily!$A740))</f>
        <v>3677993</v>
      </c>
      <c r="AD740">
        <f>SUMIFS(Saudi!G:G,Saudi!$A:$A,YEAR(daily!$A740))</f>
        <v>31.039095006400501</v>
      </c>
      <c r="AE740">
        <f>SUMIFS(Saudi!H:H,Saudi!$A:$A,YEAR(daily!$A740))</f>
        <v>114161574.159876</v>
      </c>
      <c r="AF740" s="5">
        <f t="shared" si="42"/>
        <v>2</v>
      </c>
      <c r="AG740" s="5">
        <f t="shared" si="43"/>
        <v>2003</v>
      </c>
    </row>
    <row r="741" spans="1:33">
      <c r="A741" s="3">
        <v>37670</v>
      </c>
      <c r="B741" s="1">
        <v>72255</v>
      </c>
      <c r="C741" s="1">
        <v>68558</v>
      </c>
      <c r="D741" s="1">
        <v>69620</v>
      </c>
      <c r="E741" s="1">
        <v>36.96</v>
      </c>
      <c r="F741" s="1">
        <v>34.119999999999997</v>
      </c>
      <c r="G741" s="1">
        <v>32.74</v>
      </c>
      <c r="H741" s="2">
        <v>48.9</v>
      </c>
      <c r="I741" s="2">
        <v>26.4</v>
      </c>
      <c r="J741" s="2">
        <v>78.599999999999994</v>
      </c>
      <c r="K741" s="2">
        <v>80.2</v>
      </c>
      <c r="L741">
        <f>SUMIFS(US!B:B,US!$D:$D,YEAR(daily!$A741),US!$E:$E,MONTH(daily!$A741))</f>
        <v>8928</v>
      </c>
      <c r="M741">
        <f>SUMIFS(US!C:C,US!$D:$D,YEAR(daily!$A741),US!$E:$E,MONTH(daily!$A741))</f>
        <v>20375</v>
      </c>
      <c r="N741">
        <f>SUMIFS(COT!E:E,COT!$A:$A,YEAR(daily!$A741),COT!$B:$B,WEEKNUM(daily!$A741))</f>
        <v>662058</v>
      </c>
      <c r="O741">
        <f>SUMIFS(COT!F:F,COT!$A:$A,YEAR(daily!$A741),COT!$B:$B,WEEKNUM(daily!$A741))</f>
        <v>88940</v>
      </c>
      <c r="P741">
        <f>SUMIFS(COT!G:G,COT!$A:$A,YEAR(daily!$A741),COT!$B:$B,WEEKNUM(daily!$A741))</f>
        <v>96756</v>
      </c>
      <c r="Q741">
        <f>SUMIFS(COT!H:H,COT!$A:$A,YEAR(daily!$A741),COT!$B:$B,WEEKNUM(daily!$A741))</f>
        <v>59286</v>
      </c>
      <c r="R741">
        <f>SUMIFS(COT!I:I,COT!$A:$A,YEAR(daily!$A741),COT!$B:$B,WEEKNUM(daily!$A741))</f>
        <v>444747</v>
      </c>
      <c r="S741">
        <f>SUMIFS(COT!J:J,COT!$A:$A,YEAR(daily!$A741),COT!$B:$B,WEEKNUM(daily!$A741))</f>
        <v>450526</v>
      </c>
      <c r="T741">
        <f>SUMIFS(COT!K:K,COT!$A:$A,YEAR(daily!$A741),COT!$B:$B,WEEKNUM(daily!$A741))</f>
        <v>69085</v>
      </c>
      <c r="U741">
        <f>SUMIFS(COT!L:L,COT!$A:$A,YEAR(daily!$A741),COT!$B:$B,WEEKNUM(daily!$A741))</f>
        <v>55490</v>
      </c>
      <c r="V741">
        <f>SUMIFS(COT!M:M,COT!$A:$A,YEAR(daily!$A741),COT!$B:$B,WEEKNUM(daily!$A741))</f>
        <v>54</v>
      </c>
      <c r="W741">
        <f>SUMIFS(COT!N:N,COT!$A:$A,YEAR(daily!$A741),COT!$B:$B,WEEKNUM(daily!$A741))</f>
        <v>44</v>
      </c>
      <c r="X741">
        <f>SUMIFS(COT!O:O,COT!$A:$A,YEAR(daily!$A741),COT!$B:$B,WEEKNUM(daily!$A741))</f>
        <v>44</v>
      </c>
      <c r="Y741">
        <f>SUMIFS(COT!P:P,COT!$A:$A,YEAR(daily!$A741),COT!$B:$B,WEEKNUM(daily!$A741))</f>
        <v>81</v>
      </c>
      <c r="Z741">
        <f>SUMIFS(COT!Q:Q,COT!$A:$A,YEAR(daily!$A741),COT!$B:$B,WEEKNUM(daily!$A741))</f>
        <v>82</v>
      </c>
      <c r="AA741">
        <f>SUMIFS(Saudi!B:B,Saudi!$A:$A,YEAR(daily!$A741))</f>
        <v>277.7</v>
      </c>
      <c r="AB741">
        <f>SUMIFS(Saudi!C:C,Saudi!$A:$A,YEAR(daily!$A741))</f>
        <v>268</v>
      </c>
      <c r="AC741">
        <f>SUMIFS(Saudi!F:F,Saudi!$A:$A,YEAR(daily!$A741))</f>
        <v>3677993</v>
      </c>
      <c r="AD741">
        <f>SUMIFS(Saudi!G:G,Saudi!$A:$A,YEAR(daily!$A741))</f>
        <v>31.039095006400501</v>
      </c>
      <c r="AE741">
        <f>SUMIFS(Saudi!H:H,Saudi!$A:$A,YEAR(daily!$A741))</f>
        <v>114161574.159876</v>
      </c>
      <c r="AF741" s="5">
        <f t="shared" si="42"/>
        <v>2</v>
      </c>
      <c r="AG741" s="5">
        <f t="shared" si="43"/>
        <v>2003</v>
      </c>
    </row>
    <row r="742" spans="1:33">
      <c r="A742" s="3">
        <v>37671</v>
      </c>
      <c r="B742" s="1">
        <v>57416</v>
      </c>
      <c r="C742" s="1">
        <v>69113</v>
      </c>
      <c r="D742" s="1">
        <v>72748</v>
      </c>
      <c r="E742" s="1">
        <v>37.159999999999997</v>
      </c>
      <c r="F742" s="1">
        <v>34.21</v>
      </c>
      <c r="G742" s="1">
        <v>32.76</v>
      </c>
      <c r="H742" s="2">
        <v>48.9</v>
      </c>
      <c r="I742" s="2">
        <v>26.4</v>
      </c>
      <c r="J742" s="2">
        <v>78.599999999999994</v>
      </c>
      <c r="K742" s="2">
        <v>80.2</v>
      </c>
      <c r="L742">
        <f>SUMIFS(US!B:B,US!$D:$D,YEAR(daily!$A742),US!$E:$E,MONTH(daily!$A742))</f>
        <v>8928</v>
      </c>
      <c r="M742">
        <f>SUMIFS(US!C:C,US!$D:$D,YEAR(daily!$A742),US!$E:$E,MONTH(daily!$A742))</f>
        <v>20375</v>
      </c>
      <c r="N742">
        <f>SUMIFS(COT!E:E,COT!$A:$A,YEAR(daily!$A742),COT!$B:$B,WEEKNUM(daily!$A742))</f>
        <v>662058</v>
      </c>
      <c r="O742">
        <f>SUMIFS(COT!F:F,COT!$A:$A,YEAR(daily!$A742),COT!$B:$B,WEEKNUM(daily!$A742))</f>
        <v>88940</v>
      </c>
      <c r="P742">
        <f>SUMIFS(COT!G:G,COT!$A:$A,YEAR(daily!$A742),COT!$B:$B,WEEKNUM(daily!$A742))</f>
        <v>96756</v>
      </c>
      <c r="Q742">
        <f>SUMIFS(COT!H:H,COT!$A:$A,YEAR(daily!$A742),COT!$B:$B,WEEKNUM(daily!$A742))</f>
        <v>59286</v>
      </c>
      <c r="R742">
        <f>SUMIFS(COT!I:I,COT!$A:$A,YEAR(daily!$A742),COT!$B:$B,WEEKNUM(daily!$A742))</f>
        <v>444747</v>
      </c>
      <c r="S742">
        <f>SUMIFS(COT!J:J,COT!$A:$A,YEAR(daily!$A742),COT!$B:$B,WEEKNUM(daily!$A742))</f>
        <v>450526</v>
      </c>
      <c r="T742">
        <f>SUMIFS(COT!K:K,COT!$A:$A,YEAR(daily!$A742),COT!$B:$B,WEEKNUM(daily!$A742))</f>
        <v>69085</v>
      </c>
      <c r="U742">
        <f>SUMIFS(COT!L:L,COT!$A:$A,YEAR(daily!$A742),COT!$B:$B,WEEKNUM(daily!$A742))</f>
        <v>55490</v>
      </c>
      <c r="V742">
        <f>SUMIFS(COT!M:M,COT!$A:$A,YEAR(daily!$A742),COT!$B:$B,WEEKNUM(daily!$A742))</f>
        <v>54</v>
      </c>
      <c r="W742">
        <f>SUMIFS(COT!N:N,COT!$A:$A,YEAR(daily!$A742),COT!$B:$B,WEEKNUM(daily!$A742))</f>
        <v>44</v>
      </c>
      <c r="X742">
        <f>SUMIFS(COT!O:O,COT!$A:$A,YEAR(daily!$A742),COT!$B:$B,WEEKNUM(daily!$A742))</f>
        <v>44</v>
      </c>
      <c r="Y742">
        <f>SUMIFS(COT!P:P,COT!$A:$A,YEAR(daily!$A742),COT!$B:$B,WEEKNUM(daily!$A742))</f>
        <v>81</v>
      </c>
      <c r="Z742">
        <f>SUMIFS(COT!Q:Q,COT!$A:$A,YEAR(daily!$A742),COT!$B:$B,WEEKNUM(daily!$A742))</f>
        <v>82</v>
      </c>
      <c r="AA742">
        <f>SUMIFS(Saudi!B:B,Saudi!$A:$A,YEAR(daily!$A742))</f>
        <v>277.7</v>
      </c>
      <c r="AB742">
        <f>SUMIFS(Saudi!C:C,Saudi!$A:$A,YEAR(daily!$A742))</f>
        <v>268</v>
      </c>
      <c r="AC742">
        <f>SUMIFS(Saudi!F:F,Saudi!$A:$A,YEAR(daily!$A742))</f>
        <v>3677993</v>
      </c>
      <c r="AD742">
        <f>SUMIFS(Saudi!G:G,Saudi!$A:$A,YEAR(daily!$A742))</f>
        <v>31.039095006400501</v>
      </c>
      <c r="AE742">
        <f>SUMIFS(Saudi!H:H,Saudi!$A:$A,YEAR(daily!$A742))</f>
        <v>114161574.159876</v>
      </c>
      <c r="AF742" s="5">
        <f t="shared" si="42"/>
        <v>2</v>
      </c>
      <c r="AG742" s="5">
        <f t="shared" si="43"/>
        <v>2003</v>
      </c>
    </row>
    <row r="743" spans="1:33">
      <c r="A743" s="3">
        <v>37672</v>
      </c>
      <c r="B743" s="1">
        <v>35940</v>
      </c>
      <c r="C743" s="1">
        <v>72110</v>
      </c>
      <c r="D743" s="1">
        <v>71815</v>
      </c>
      <c r="E743" s="1">
        <v>36.79</v>
      </c>
      <c r="F743" s="1">
        <v>33.46</v>
      </c>
      <c r="G743" s="1">
        <v>32.11</v>
      </c>
      <c r="H743" s="2">
        <v>48.9</v>
      </c>
      <c r="I743" s="2">
        <v>26.4</v>
      </c>
      <c r="J743" s="2">
        <v>78.599999999999994</v>
      </c>
      <c r="K743" s="2">
        <v>80.2</v>
      </c>
      <c r="L743">
        <f>SUMIFS(US!B:B,US!$D:$D,YEAR(daily!$A743),US!$E:$E,MONTH(daily!$A743))</f>
        <v>8928</v>
      </c>
      <c r="M743">
        <f>SUMIFS(US!C:C,US!$D:$D,YEAR(daily!$A743),US!$E:$E,MONTH(daily!$A743))</f>
        <v>20375</v>
      </c>
      <c r="N743">
        <f>SUMIFS(COT!E:E,COT!$A:$A,YEAR(daily!$A743),COT!$B:$B,WEEKNUM(daily!$A743))</f>
        <v>662058</v>
      </c>
      <c r="O743">
        <f>SUMIFS(COT!F:F,COT!$A:$A,YEAR(daily!$A743),COT!$B:$B,WEEKNUM(daily!$A743))</f>
        <v>88940</v>
      </c>
      <c r="P743">
        <f>SUMIFS(COT!G:G,COT!$A:$A,YEAR(daily!$A743),COT!$B:$B,WEEKNUM(daily!$A743))</f>
        <v>96756</v>
      </c>
      <c r="Q743">
        <f>SUMIFS(COT!H:H,COT!$A:$A,YEAR(daily!$A743),COT!$B:$B,WEEKNUM(daily!$A743))</f>
        <v>59286</v>
      </c>
      <c r="R743">
        <f>SUMIFS(COT!I:I,COT!$A:$A,YEAR(daily!$A743),COT!$B:$B,WEEKNUM(daily!$A743))</f>
        <v>444747</v>
      </c>
      <c r="S743">
        <f>SUMIFS(COT!J:J,COT!$A:$A,YEAR(daily!$A743),COT!$B:$B,WEEKNUM(daily!$A743))</f>
        <v>450526</v>
      </c>
      <c r="T743">
        <f>SUMIFS(COT!K:K,COT!$A:$A,YEAR(daily!$A743),COT!$B:$B,WEEKNUM(daily!$A743))</f>
        <v>69085</v>
      </c>
      <c r="U743">
        <f>SUMIFS(COT!L:L,COT!$A:$A,YEAR(daily!$A743),COT!$B:$B,WEEKNUM(daily!$A743))</f>
        <v>55490</v>
      </c>
      <c r="V743">
        <f>SUMIFS(COT!M:M,COT!$A:$A,YEAR(daily!$A743),COT!$B:$B,WEEKNUM(daily!$A743))</f>
        <v>54</v>
      </c>
      <c r="W743">
        <f>SUMIFS(COT!N:N,COT!$A:$A,YEAR(daily!$A743),COT!$B:$B,WEEKNUM(daily!$A743))</f>
        <v>44</v>
      </c>
      <c r="X743">
        <f>SUMIFS(COT!O:O,COT!$A:$A,YEAR(daily!$A743),COT!$B:$B,WEEKNUM(daily!$A743))</f>
        <v>44</v>
      </c>
      <c r="Y743">
        <f>SUMIFS(COT!P:P,COT!$A:$A,YEAR(daily!$A743),COT!$B:$B,WEEKNUM(daily!$A743))</f>
        <v>81</v>
      </c>
      <c r="Z743">
        <f>SUMIFS(COT!Q:Q,COT!$A:$A,YEAR(daily!$A743),COT!$B:$B,WEEKNUM(daily!$A743))</f>
        <v>82</v>
      </c>
      <c r="AA743">
        <f>SUMIFS(Saudi!B:B,Saudi!$A:$A,YEAR(daily!$A743))</f>
        <v>277.7</v>
      </c>
      <c r="AB743">
        <f>SUMIFS(Saudi!C:C,Saudi!$A:$A,YEAR(daily!$A743))</f>
        <v>268</v>
      </c>
      <c r="AC743">
        <f>SUMIFS(Saudi!F:F,Saudi!$A:$A,YEAR(daily!$A743))</f>
        <v>3677993</v>
      </c>
      <c r="AD743">
        <f>SUMIFS(Saudi!G:G,Saudi!$A:$A,YEAR(daily!$A743))</f>
        <v>31.039095006400501</v>
      </c>
      <c r="AE743">
        <f>SUMIFS(Saudi!H:H,Saudi!$A:$A,YEAR(daily!$A743))</f>
        <v>114161574.159876</v>
      </c>
      <c r="AF743" s="5">
        <f t="shared" si="42"/>
        <v>2</v>
      </c>
      <c r="AG743" s="5">
        <f t="shared" si="43"/>
        <v>2003</v>
      </c>
    </row>
    <row r="744" spans="1:33">
      <c r="A744" s="3">
        <v>37673</v>
      </c>
      <c r="B744" s="1">
        <v>181381</v>
      </c>
      <c r="C744" s="1">
        <v>73226</v>
      </c>
      <c r="D744" s="1">
        <v>37434</v>
      </c>
      <c r="E744" s="1">
        <v>35.58</v>
      </c>
      <c r="F744" s="1">
        <v>32.92</v>
      </c>
      <c r="G744" s="1">
        <v>31.75</v>
      </c>
      <c r="H744" s="2">
        <v>48.9</v>
      </c>
      <c r="I744" s="2">
        <v>26.4</v>
      </c>
      <c r="J744" s="2">
        <v>78.599999999999994</v>
      </c>
      <c r="K744" s="2">
        <v>80.2</v>
      </c>
      <c r="L744">
        <f>SUMIFS(US!B:B,US!$D:$D,YEAR(daily!$A744),US!$E:$E,MONTH(daily!$A744))</f>
        <v>8928</v>
      </c>
      <c r="M744">
        <f>SUMIFS(US!C:C,US!$D:$D,YEAR(daily!$A744),US!$E:$E,MONTH(daily!$A744))</f>
        <v>20375</v>
      </c>
      <c r="N744">
        <f>SUMIFS(COT!E:E,COT!$A:$A,YEAR(daily!$A744),COT!$B:$B,WEEKNUM(daily!$A744))</f>
        <v>662058</v>
      </c>
      <c r="O744">
        <f>SUMIFS(COT!F:F,COT!$A:$A,YEAR(daily!$A744),COT!$B:$B,WEEKNUM(daily!$A744))</f>
        <v>88940</v>
      </c>
      <c r="P744">
        <f>SUMIFS(COT!G:G,COT!$A:$A,YEAR(daily!$A744),COT!$B:$B,WEEKNUM(daily!$A744))</f>
        <v>96756</v>
      </c>
      <c r="Q744">
        <f>SUMIFS(COT!H:H,COT!$A:$A,YEAR(daily!$A744),COT!$B:$B,WEEKNUM(daily!$A744))</f>
        <v>59286</v>
      </c>
      <c r="R744">
        <f>SUMIFS(COT!I:I,COT!$A:$A,YEAR(daily!$A744),COT!$B:$B,WEEKNUM(daily!$A744))</f>
        <v>444747</v>
      </c>
      <c r="S744">
        <f>SUMIFS(COT!J:J,COT!$A:$A,YEAR(daily!$A744),COT!$B:$B,WEEKNUM(daily!$A744))</f>
        <v>450526</v>
      </c>
      <c r="T744">
        <f>SUMIFS(COT!K:K,COT!$A:$A,YEAR(daily!$A744),COT!$B:$B,WEEKNUM(daily!$A744))</f>
        <v>69085</v>
      </c>
      <c r="U744">
        <f>SUMIFS(COT!L:L,COT!$A:$A,YEAR(daily!$A744),COT!$B:$B,WEEKNUM(daily!$A744))</f>
        <v>55490</v>
      </c>
      <c r="V744">
        <f>SUMIFS(COT!M:M,COT!$A:$A,YEAR(daily!$A744),COT!$B:$B,WEEKNUM(daily!$A744))</f>
        <v>54</v>
      </c>
      <c r="W744">
        <f>SUMIFS(COT!N:N,COT!$A:$A,YEAR(daily!$A744),COT!$B:$B,WEEKNUM(daily!$A744))</f>
        <v>44</v>
      </c>
      <c r="X744">
        <f>SUMIFS(COT!O:O,COT!$A:$A,YEAR(daily!$A744),COT!$B:$B,WEEKNUM(daily!$A744))</f>
        <v>44</v>
      </c>
      <c r="Y744">
        <f>SUMIFS(COT!P:P,COT!$A:$A,YEAR(daily!$A744),COT!$B:$B,WEEKNUM(daily!$A744))</f>
        <v>81</v>
      </c>
      <c r="Z744">
        <f>SUMIFS(COT!Q:Q,COT!$A:$A,YEAR(daily!$A744),COT!$B:$B,WEEKNUM(daily!$A744))</f>
        <v>82</v>
      </c>
      <c r="AA744">
        <f>SUMIFS(Saudi!B:B,Saudi!$A:$A,YEAR(daily!$A744))</f>
        <v>277.7</v>
      </c>
      <c r="AB744">
        <f>SUMIFS(Saudi!C:C,Saudi!$A:$A,YEAR(daily!$A744))</f>
        <v>268</v>
      </c>
      <c r="AC744">
        <f>SUMIFS(Saudi!F:F,Saudi!$A:$A,YEAR(daily!$A744))</f>
        <v>3677993</v>
      </c>
      <c r="AD744">
        <f>SUMIFS(Saudi!G:G,Saudi!$A:$A,YEAR(daily!$A744))</f>
        <v>31.039095006400501</v>
      </c>
      <c r="AE744">
        <f>SUMIFS(Saudi!H:H,Saudi!$A:$A,YEAR(daily!$A744))</f>
        <v>114161574.159876</v>
      </c>
      <c r="AF744" s="5">
        <f t="shared" si="42"/>
        <v>2</v>
      </c>
      <c r="AG744" s="5">
        <f t="shared" si="43"/>
        <v>2003</v>
      </c>
    </row>
    <row r="745" spans="1:33">
      <c r="A745" s="3">
        <v>37676</v>
      </c>
      <c r="B745" s="1">
        <v>180527</v>
      </c>
      <c r="C745" s="1">
        <v>73221</v>
      </c>
      <c r="D745" s="1">
        <v>39940</v>
      </c>
      <c r="E745" s="1">
        <v>36.479999999999997</v>
      </c>
      <c r="F745" s="1">
        <v>33.54</v>
      </c>
      <c r="G745" s="1">
        <v>32.28</v>
      </c>
      <c r="H745" s="2">
        <v>48.9</v>
      </c>
      <c r="I745" s="2">
        <v>26.4</v>
      </c>
      <c r="J745" s="2">
        <v>78.599999999999994</v>
      </c>
      <c r="K745" s="2">
        <v>80.2</v>
      </c>
      <c r="L745">
        <f>SUMIFS(US!B:B,US!$D:$D,YEAR(daily!$A745),US!$E:$E,MONTH(daily!$A745))</f>
        <v>8928</v>
      </c>
      <c r="M745">
        <f>SUMIFS(US!C:C,US!$D:$D,YEAR(daily!$A745),US!$E:$E,MONTH(daily!$A745))</f>
        <v>20375</v>
      </c>
      <c r="N745">
        <f>SUMIFS(COT!E:E,COT!$A:$A,YEAR(daily!$A745),COT!$B:$B,WEEKNUM(daily!$A745))</f>
        <v>635443</v>
      </c>
      <c r="O745">
        <f>SUMIFS(COT!F:F,COT!$A:$A,YEAR(daily!$A745),COT!$B:$B,WEEKNUM(daily!$A745))</f>
        <v>94633</v>
      </c>
      <c r="P745">
        <f>SUMIFS(COT!G:G,COT!$A:$A,YEAR(daily!$A745),COT!$B:$B,WEEKNUM(daily!$A745))</f>
        <v>96930</v>
      </c>
      <c r="Q745">
        <f>SUMIFS(COT!H:H,COT!$A:$A,YEAR(daily!$A745),COT!$B:$B,WEEKNUM(daily!$A745))</f>
        <v>49885</v>
      </c>
      <c r="R745">
        <f>SUMIFS(COT!I:I,COT!$A:$A,YEAR(daily!$A745),COT!$B:$B,WEEKNUM(daily!$A745))</f>
        <v>432253</v>
      </c>
      <c r="S745">
        <f>SUMIFS(COT!J:J,COT!$A:$A,YEAR(daily!$A745),COT!$B:$B,WEEKNUM(daily!$A745))</f>
        <v>441696</v>
      </c>
      <c r="T745">
        <f>SUMIFS(COT!K:K,COT!$A:$A,YEAR(daily!$A745),COT!$B:$B,WEEKNUM(daily!$A745))</f>
        <v>58672</v>
      </c>
      <c r="U745">
        <f>SUMIFS(COT!L:L,COT!$A:$A,YEAR(daily!$A745),COT!$B:$B,WEEKNUM(daily!$A745))</f>
        <v>46932</v>
      </c>
      <c r="V745">
        <f>SUMIFS(COT!M:M,COT!$A:$A,YEAR(daily!$A745),COT!$B:$B,WEEKNUM(daily!$A745))</f>
        <v>49</v>
      </c>
      <c r="W745">
        <f>SUMIFS(COT!N:N,COT!$A:$A,YEAR(daily!$A745),COT!$B:$B,WEEKNUM(daily!$A745))</f>
        <v>45</v>
      </c>
      <c r="X745">
        <f>SUMIFS(COT!O:O,COT!$A:$A,YEAR(daily!$A745),COT!$B:$B,WEEKNUM(daily!$A745))</f>
        <v>35</v>
      </c>
      <c r="Y745">
        <f>SUMIFS(COT!P:P,COT!$A:$A,YEAR(daily!$A745),COT!$B:$B,WEEKNUM(daily!$A745))</f>
        <v>78</v>
      </c>
      <c r="Z745">
        <f>SUMIFS(COT!Q:Q,COT!$A:$A,YEAR(daily!$A745),COT!$B:$B,WEEKNUM(daily!$A745))</f>
        <v>82</v>
      </c>
      <c r="AA745">
        <f>SUMIFS(Saudi!B:B,Saudi!$A:$A,YEAR(daily!$A745))</f>
        <v>277.7</v>
      </c>
      <c r="AB745">
        <f>SUMIFS(Saudi!C:C,Saudi!$A:$A,YEAR(daily!$A745))</f>
        <v>268</v>
      </c>
      <c r="AC745">
        <f>SUMIFS(Saudi!F:F,Saudi!$A:$A,YEAR(daily!$A745))</f>
        <v>3677993</v>
      </c>
      <c r="AD745">
        <f>SUMIFS(Saudi!G:G,Saudi!$A:$A,YEAR(daily!$A745))</f>
        <v>31.039095006400501</v>
      </c>
      <c r="AE745">
        <f>SUMIFS(Saudi!H:H,Saudi!$A:$A,YEAR(daily!$A745))</f>
        <v>114161574.159876</v>
      </c>
      <c r="AF745" s="5">
        <f t="shared" si="42"/>
        <v>2</v>
      </c>
      <c r="AG745" s="5">
        <f t="shared" si="43"/>
        <v>2003</v>
      </c>
    </row>
    <row r="746" spans="1:33">
      <c r="A746" s="3">
        <v>37677</v>
      </c>
      <c r="B746" s="1">
        <v>181329</v>
      </c>
      <c r="C746" s="1">
        <v>73755</v>
      </c>
      <c r="D746" s="1">
        <v>39885</v>
      </c>
      <c r="E746" s="1">
        <v>36.06</v>
      </c>
      <c r="F746" s="1">
        <v>32.97</v>
      </c>
      <c r="G746" s="1">
        <v>31.72</v>
      </c>
      <c r="H746" s="2">
        <v>48.9</v>
      </c>
      <c r="I746" s="2">
        <v>26.4</v>
      </c>
      <c r="J746" s="2">
        <v>78.599999999999994</v>
      </c>
      <c r="K746" s="2">
        <v>80.2</v>
      </c>
      <c r="L746">
        <f>SUMIFS(US!B:B,US!$D:$D,YEAR(daily!$A746),US!$E:$E,MONTH(daily!$A746))</f>
        <v>8928</v>
      </c>
      <c r="M746">
        <f>SUMIFS(US!C:C,US!$D:$D,YEAR(daily!$A746),US!$E:$E,MONTH(daily!$A746))</f>
        <v>20375</v>
      </c>
      <c r="N746">
        <f>SUMIFS(COT!E:E,COT!$A:$A,YEAR(daily!$A746),COT!$B:$B,WEEKNUM(daily!$A746))</f>
        <v>635443</v>
      </c>
      <c r="O746">
        <f>SUMIFS(COT!F:F,COT!$A:$A,YEAR(daily!$A746),COT!$B:$B,WEEKNUM(daily!$A746))</f>
        <v>94633</v>
      </c>
      <c r="P746">
        <f>SUMIFS(COT!G:G,COT!$A:$A,YEAR(daily!$A746),COT!$B:$B,WEEKNUM(daily!$A746))</f>
        <v>96930</v>
      </c>
      <c r="Q746">
        <f>SUMIFS(COT!H:H,COT!$A:$A,YEAR(daily!$A746),COT!$B:$B,WEEKNUM(daily!$A746))</f>
        <v>49885</v>
      </c>
      <c r="R746">
        <f>SUMIFS(COT!I:I,COT!$A:$A,YEAR(daily!$A746),COT!$B:$B,WEEKNUM(daily!$A746))</f>
        <v>432253</v>
      </c>
      <c r="S746">
        <f>SUMIFS(COT!J:J,COT!$A:$A,YEAR(daily!$A746),COT!$B:$B,WEEKNUM(daily!$A746))</f>
        <v>441696</v>
      </c>
      <c r="T746">
        <f>SUMIFS(COT!K:K,COT!$A:$A,YEAR(daily!$A746),COT!$B:$B,WEEKNUM(daily!$A746))</f>
        <v>58672</v>
      </c>
      <c r="U746">
        <f>SUMIFS(COT!L:L,COT!$A:$A,YEAR(daily!$A746),COT!$B:$B,WEEKNUM(daily!$A746))</f>
        <v>46932</v>
      </c>
      <c r="V746">
        <f>SUMIFS(COT!M:M,COT!$A:$A,YEAR(daily!$A746),COT!$B:$B,WEEKNUM(daily!$A746))</f>
        <v>49</v>
      </c>
      <c r="W746">
        <f>SUMIFS(COT!N:N,COT!$A:$A,YEAR(daily!$A746),COT!$B:$B,WEEKNUM(daily!$A746))</f>
        <v>45</v>
      </c>
      <c r="X746">
        <f>SUMIFS(COT!O:O,COT!$A:$A,YEAR(daily!$A746),COT!$B:$B,WEEKNUM(daily!$A746))</f>
        <v>35</v>
      </c>
      <c r="Y746">
        <f>SUMIFS(COT!P:P,COT!$A:$A,YEAR(daily!$A746),COT!$B:$B,WEEKNUM(daily!$A746))</f>
        <v>78</v>
      </c>
      <c r="Z746">
        <f>SUMIFS(COT!Q:Q,COT!$A:$A,YEAR(daily!$A746),COT!$B:$B,WEEKNUM(daily!$A746))</f>
        <v>82</v>
      </c>
      <c r="AA746">
        <f>SUMIFS(Saudi!B:B,Saudi!$A:$A,YEAR(daily!$A746))</f>
        <v>277.7</v>
      </c>
      <c r="AB746">
        <f>SUMIFS(Saudi!C:C,Saudi!$A:$A,YEAR(daily!$A746))</f>
        <v>268</v>
      </c>
      <c r="AC746">
        <f>SUMIFS(Saudi!F:F,Saudi!$A:$A,YEAR(daily!$A746))</f>
        <v>3677993</v>
      </c>
      <c r="AD746">
        <f>SUMIFS(Saudi!G:G,Saudi!$A:$A,YEAR(daily!$A746))</f>
        <v>31.039095006400501</v>
      </c>
      <c r="AE746">
        <f>SUMIFS(Saudi!H:H,Saudi!$A:$A,YEAR(daily!$A746))</f>
        <v>114161574.159876</v>
      </c>
      <c r="AF746" s="5">
        <f t="shared" si="42"/>
        <v>2</v>
      </c>
      <c r="AG746" s="5">
        <f t="shared" si="43"/>
        <v>2003</v>
      </c>
    </row>
    <row r="747" spans="1:33">
      <c r="A747" s="3">
        <v>37678</v>
      </c>
      <c r="B747" s="1">
        <v>181679</v>
      </c>
      <c r="C747" s="1">
        <v>74146</v>
      </c>
      <c r="D747" s="1">
        <v>40536</v>
      </c>
      <c r="E747" s="1">
        <v>37.700000000000003</v>
      </c>
      <c r="F747" s="1">
        <v>33.56</v>
      </c>
      <c r="G747" s="1">
        <v>32.26</v>
      </c>
      <c r="H747" s="2">
        <v>48.9</v>
      </c>
      <c r="I747" s="2">
        <v>26.4</v>
      </c>
      <c r="J747" s="2">
        <v>78.599999999999994</v>
      </c>
      <c r="K747" s="2">
        <v>80.2</v>
      </c>
      <c r="L747">
        <f>SUMIFS(US!B:B,US!$D:$D,YEAR(daily!$A747),US!$E:$E,MONTH(daily!$A747))</f>
        <v>8928</v>
      </c>
      <c r="M747">
        <f>SUMIFS(US!C:C,US!$D:$D,YEAR(daily!$A747),US!$E:$E,MONTH(daily!$A747))</f>
        <v>20375</v>
      </c>
      <c r="N747">
        <f>SUMIFS(COT!E:E,COT!$A:$A,YEAR(daily!$A747),COT!$B:$B,WEEKNUM(daily!$A747))</f>
        <v>635443</v>
      </c>
      <c r="O747">
        <f>SUMIFS(COT!F:F,COT!$A:$A,YEAR(daily!$A747),COT!$B:$B,WEEKNUM(daily!$A747))</f>
        <v>94633</v>
      </c>
      <c r="P747">
        <f>SUMIFS(COT!G:G,COT!$A:$A,YEAR(daily!$A747),COT!$B:$B,WEEKNUM(daily!$A747))</f>
        <v>96930</v>
      </c>
      <c r="Q747">
        <f>SUMIFS(COT!H:H,COT!$A:$A,YEAR(daily!$A747),COT!$B:$B,WEEKNUM(daily!$A747))</f>
        <v>49885</v>
      </c>
      <c r="R747">
        <f>SUMIFS(COT!I:I,COT!$A:$A,YEAR(daily!$A747),COT!$B:$B,WEEKNUM(daily!$A747))</f>
        <v>432253</v>
      </c>
      <c r="S747">
        <f>SUMIFS(COT!J:J,COT!$A:$A,YEAR(daily!$A747),COT!$B:$B,WEEKNUM(daily!$A747))</f>
        <v>441696</v>
      </c>
      <c r="T747">
        <f>SUMIFS(COT!K:K,COT!$A:$A,YEAR(daily!$A747),COT!$B:$B,WEEKNUM(daily!$A747))</f>
        <v>58672</v>
      </c>
      <c r="U747">
        <f>SUMIFS(COT!L:L,COT!$A:$A,YEAR(daily!$A747),COT!$B:$B,WEEKNUM(daily!$A747))</f>
        <v>46932</v>
      </c>
      <c r="V747">
        <f>SUMIFS(COT!M:M,COT!$A:$A,YEAR(daily!$A747),COT!$B:$B,WEEKNUM(daily!$A747))</f>
        <v>49</v>
      </c>
      <c r="W747">
        <f>SUMIFS(COT!N:N,COT!$A:$A,YEAR(daily!$A747),COT!$B:$B,WEEKNUM(daily!$A747))</f>
        <v>45</v>
      </c>
      <c r="X747">
        <f>SUMIFS(COT!O:O,COT!$A:$A,YEAR(daily!$A747),COT!$B:$B,WEEKNUM(daily!$A747))</f>
        <v>35</v>
      </c>
      <c r="Y747">
        <f>SUMIFS(COT!P:P,COT!$A:$A,YEAR(daily!$A747),COT!$B:$B,WEEKNUM(daily!$A747))</f>
        <v>78</v>
      </c>
      <c r="Z747">
        <f>SUMIFS(COT!Q:Q,COT!$A:$A,YEAR(daily!$A747),COT!$B:$B,WEEKNUM(daily!$A747))</f>
        <v>82</v>
      </c>
      <c r="AA747">
        <f>SUMIFS(Saudi!B:B,Saudi!$A:$A,YEAR(daily!$A747))</f>
        <v>277.7</v>
      </c>
      <c r="AB747">
        <f>SUMIFS(Saudi!C:C,Saudi!$A:$A,YEAR(daily!$A747))</f>
        <v>268</v>
      </c>
      <c r="AC747">
        <f>SUMIFS(Saudi!F:F,Saudi!$A:$A,YEAR(daily!$A747))</f>
        <v>3677993</v>
      </c>
      <c r="AD747">
        <f>SUMIFS(Saudi!G:G,Saudi!$A:$A,YEAR(daily!$A747))</f>
        <v>31.039095006400501</v>
      </c>
      <c r="AE747">
        <f>SUMIFS(Saudi!H:H,Saudi!$A:$A,YEAR(daily!$A747))</f>
        <v>114161574.159876</v>
      </c>
      <c r="AF747" s="5">
        <f t="shared" si="42"/>
        <v>2</v>
      </c>
      <c r="AG747" s="5">
        <f t="shared" si="43"/>
        <v>2003</v>
      </c>
    </row>
    <row r="748" spans="1:33">
      <c r="A748" s="3">
        <v>37679</v>
      </c>
      <c r="B748" s="1">
        <v>182900</v>
      </c>
      <c r="C748" s="1">
        <v>77729</v>
      </c>
      <c r="D748" s="1">
        <v>41572</v>
      </c>
      <c r="E748" s="1">
        <v>37.200000000000003</v>
      </c>
      <c r="F748" s="1">
        <v>33.51</v>
      </c>
      <c r="G748" s="1">
        <v>32.19</v>
      </c>
      <c r="H748" s="2">
        <v>48.9</v>
      </c>
      <c r="I748" s="2">
        <v>26.4</v>
      </c>
      <c r="J748" s="2">
        <v>78.599999999999994</v>
      </c>
      <c r="K748" s="2">
        <v>80.2</v>
      </c>
      <c r="L748">
        <f>SUMIFS(US!B:B,US!$D:$D,YEAR(daily!$A748),US!$E:$E,MONTH(daily!$A748))</f>
        <v>8928</v>
      </c>
      <c r="M748">
        <f>SUMIFS(US!C:C,US!$D:$D,YEAR(daily!$A748),US!$E:$E,MONTH(daily!$A748))</f>
        <v>20375</v>
      </c>
      <c r="N748">
        <f>SUMIFS(COT!E:E,COT!$A:$A,YEAR(daily!$A748),COT!$B:$B,WEEKNUM(daily!$A748))</f>
        <v>635443</v>
      </c>
      <c r="O748">
        <f>SUMIFS(COT!F:F,COT!$A:$A,YEAR(daily!$A748),COT!$B:$B,WEEKNUM(daily!$A748))</f>
        <v>94633</v>
      </c>
      <c r="P748">
        <f>SUMIFS(COT!G:G,COT!$A:$A,YEAR(daily!$A748),COT!$B:$B,WEEKNUM(daily!$A748))</f>
        <v>96930</v>
      </c>
      <c r="Q748">
        <f>SUMIFS(COT!H:H,COT!$A:$A,YEAR(daily!$A748),COT!$B:$B,WEEKNUM(daily!$A748))</f>
        <v>49885</v>
      </c>
      <c r="R748">
        <f>SUMIFS(COT!I:I,COT!$A:$A,YEAR(daily!$A748),COT!$B:$B,WEEKNUM(daily!$A748))</f>
        <v>432253</v>
      </c>
      <c r="S748">
        <f>SUMIFS(COT!J:J,COT!$A:$A,YEAR(daily!$A748),COT!$B:$B,WEEKNUM(daily!$A748))</f>
        <v>441696</v>
      </c>
      <c r="T748">
        <f>SUMIFS(COT!K:K,COT!$A:$A,YEAR(daily!$A748),COT!$B:$B,WEEKNUM(daily!$A748))</f>
        <v>58672</v>
      </c>
      <c r="U748">
        <f>SUMIFS(COT!L:L,COT!$A:$A,YEAR(daily!$A748),COT!$B:$B,WEEKNUM(daily!$A748))</f>
        <v>46932</v>
      </c>
      <c r="V748">
        <f>SUMIFS(COT!M:M,COT!$A:$A,YEAR(daily!$A748),COT!$B:$B,WEEKNUM(daily!$A748))</f>
        <v>49</v>
      </c>
      <c r="W748">
        <f>SUMIFS(COT!N:N,COT!$A:$A,YEAR(daily!$A748),COT!$B:$B,WEEKNUM(daily!$A748))</f>
        <v>45</v>
      </c>
      <c r="X748">
        <f>SUMIFS(COT!O:O,COT!$A:$A,YEAR(daily!$A748),COT!$B:$B,WEEKNUM(daily!$A748))</f>
        <v>35</v>
      </c>
      <c r="Y748">
        <f>SUMIFS(COT!P:P,COT!$A:$A,YEAR(daily!$A748),COT!$B:$B,WEEKNUM(daily!$A748))</f>
        <v>78</v>
      </c>
      <c r="Z748">
        <f>SUMIFS(COT!Q:Q,COT!$A:$A,YEAR(daily!$A748),COT!$B:$B,WEEKNUM(daily!$A748))</f>
        <v>82</v>
      </c>
      <c r="AA748">
        <f>SUMIFS(Saudi!B:B,Saudi!$A:$A,YEAR(daily!$A748))</f>
        <v>277.7</v>
      </c>
      <c r="AB748">
        <f>SUMIFS(Saudi!C:C,Saudi!$A:$A,YEAR(daily!$A748))</f>
        <v>268</v>
      </c>
      <c r="AC748">
        <f>SUMIFS(Saudi!F:F,Saudi!$A:$A,YEAR(daily!$A748))</f>
        <v>3677993</v>
      </c>
      <c r="AD748">
        <f>SUMIFS(Saudi!G:G,Saudi!$A:$A,YEAR(daily!$A748))</f>
        <v>31.039095006400501</v>
      </c>
      <c r="AE748">
        <f>SUMIFS(Saudi!H:H,Saudi!$A:$A,YEAR(daily!$A748))</f>
        <v>114161574.159876</v>
      </c>
      <c r="AF748" s="5">
        <f t="shared" si="42"/>
        <v>2</v>
      </c>
      <c r="AG748" s="5">
        <f t="shared" si="43"/>
        <v>2003</v>
      </c>
    </row>
    <row r="749" spans="1:33">
      <c r="A749" s="3">
        <v>37680</v>
      </c>
      <c r="B749" s="1">
        <v>179275</v>
      </c>
      <c r="C749" s="1">
        <v>80511</v>
      </c>
      <c r="D749" s="1">
        <v>40580</v>
      </c>
      <c r="E749" s="1">
        <v>36.6</v>
      </c>
      <c r="F749" s="1">
        <v>33.28</v>
      </c>
      <c r="G749" s="1">
        <v>31.98</v>
      </c>
      <c r="H749" s="2">
        <v>48.9</v>
      </c>
      <c r="I749" s="2">
        <v>26.4</v>
      </c>
      <c r="J749" s="2">
        <v>78.599999999999994</v>
      </c>
      <c r="K749" s="2">
        <v>80.2</v>
      </c>
      <c r="L749">
        <f>SUMIFS(US!B:B,US!$D:$D,YEAR(daily!$A749),US!$E:$E,MONTH(daily!$A749))</f>
        <v>8928</v>
      </c>
      <c r="M749">
        <f>SUMIFS(US!C:C,US!$D:$D,YEAR(daily!$A749),US!$E:$E,MONTH(daily!$A749))</f>
        <v>20375</v>
      </c>
      <c r="N749">
        <f>SUMIFS(COT!E:E,COT!$A:$A,YEAR(daily!$A749),COT!$B:$B,WEEKNUM(daily!$A749))</f>
        <v>635443</v>
      </c>
      <c r="O749">
        <f>SUMIFS(COT!F:F,COT!$A:$A,YEAR(daily!$A749),COT!$B:$B,WEEKNUM(daily!$A749))</f>
        <v>94633</v>
      </c>
      <c r="P749">
        <f>SUMIFS(COT!G:G,COT!$A:$A,YEAR(daily!$A749),COT!$B:$B,WEEKNUM(daily!$A749))</f>
        <v>96930</v>
      </c>
      <c r="Q749">
        <f>SUMIFS(COT!H:H,COT!$A:$A,YEAR(daily!$A749),COT!$B:$B,WEEKNUM(daily!$A749))</f>
        <v>49885</v>
      </c>
      <c r="R749">
        <f>SUMIFS(COT!I:I,COT!$A:$A,YEAR(daily!$A749),COT!$B:$B,WEEKNUM(daily!$A749))</f>
        <v>432253</v>
      </c>
      <c r="S749">
        <f>SUMIFS(COT!J:J,COT!$A:$A,YEAR(daily!$A749),COT!$B:$B,WEEKNUM(daily!$A749))</f>
        <v>441696</v>
      </c>
      <c r="T749">
        <f>SUMIFS(COT!K:K,COT!$A:$A,YEAR(daily!$A749),COT!$B:$B,WEEKNUM(daily!$A749))</f>
        <v>58672</v>
      </c>
      <c r="U749">
        <f>SUMIFS(COT!L:L,COT!$A:$A,YEAR(daily!$A749),COT!$B:$B,WEEKNUM(daily!$A749))</f>
        <v>46932</v>
      </c>
      <c r="V749">
        <f>SUMIFS(COT!M:M,COT!$A:$A,YEAR(daily!$A749),COT!$B:$B,WEEKNUM(daily!$A749))</f>
        <v>49</v>
      </c>
      <c r="W749">
        <f>SUMIFS(COT!N:N,COT!$A:$A,YEAR(daily!$A749),COT!$B:$B,WEEKNUM(daily!$A749))</f>
        <v>45</v>
      </c>
      <c r="X749">
        <f>SUMIFS(COT!O:O,COT!$A:$A,YEAR(daily!$A749),COT!$B:$B,WEEKNUM(daily!$A749))</f>
        <v>35</v>
      </c>
      <c r="Y749">
        <f>SUMIFS(COT!P:P,COT!$A:$A,YEAR(daily!$A749),COT!$B:$B,WEEKNUM(daily!$A749))</f>
        <v>78</v>
      </c>
      <c r="Z749">
        <f>SUMIFS(COT!Q:Q,COT!$A:$A,YEAR(daily!$A749),COT!$B:$B,WEEKNUM(daily!$A749))</f>
        <v>82</v>
      </c>
      <c r="AA749">
        <f>SUMIFS(Saudi!B:B,Saudi!$A:$A,YEAR(daily!$A749))</f>
        <v>277.7</v>
      </c>
      <c r="AB749">
        <f>SUMIFS(Saudi!C:C,Saudi!$A:$A,YEAR(daily!$A749))</f>
        <v>268</v>
      </c>
      <c r="AC749">
        <f>SUMIFS(Saudi!F:F,Saudi!$A:$A,YEAR(daily!$A749))</f>
        <v>3677993</v>
      </c>
      <c r="AD749">
        <f>SUMIFS(Saudi!G:G,Saudi!$A:$A,YEAR(daily!$A749))</f>
        <v>31.039095006400501</v>
      </c>
      <c r="AE749">
        <f>SUMIFS(Saudi!H:H,Saudi!$A:$A,YEAR(daily!$A749))</f>
        <v>114161574.159876</v>
      </c>
      <c r="AF749" s="5">
        <f t="shared" si="42"/>
        <v>2</v>
      </c>
      <c r="AG749" s="5">
        <f t="shared" si="43"/>
        <v>2003</v>
      </c>
    </row>
    <row r="750" spans="1:33">
      <c r="A750" s="3">
        <v>37683</v>
      </c>
      <c r="B750" s="1">
        <v>173661</v>
      </c>
      <c r="C750" s="1">
        <v>81656</v>
      </c>
      <c r="D750" s="1">
        <v>40291</v>
      </c>
      <c r="E750" s="1">
        <v>35.880000000000003</v>
      </c>
      <c r="F750" s="1">
        <v>32.85</v>
      </c>
      <c r="G750" s="1">
        <v>31.68</v>
      </c>
      <c r="H750" s="2">
        <v>49.1</v>
      </c>
      <c r="I750" s="2">
        <v>27.3</v>
      </c>
      <c r="J750" s="2">
        <v>80</v>
      </c>
      <c r="K750" s="2">
        <v>80.8</v>
      </c>
      <c r="L750">
        <f>SUMIFS(US!B:B,US!$D:$D,YEAR(daily!$A750),US!$E:$E,MONTH(daily!$A750))</f>
        <v>8915</v>
      </c>
      <c r="M750">
        <f>SUMIFS(US!C:C,US!$D:$D,YEAR(daily!$A750),US!$E:$E,MONTH(daily!$A750))</f>
        <v>19708</v>
      </c>
      <c r="N750">
        <f>SUMIFS(COT!E:E,COT!$A:$A,YEAR(daily!$A750),COT!$B:$B,WEEKNUM(daily!$A750))</f>
        <v>642045</v>
      </c>
      <c r="O750">
        <f>SUMIFS(COT!F:F,COT!$A:$A,YEAR(daily!$A750),COT!$B:$B,WEEKNUM(daily!$A750))</f>
        <v>88495</v>
      </c>
      <c r="P750">
        <f>SUMIFS(COT!G:G,COT!$A:$A,YEAR(daily!$A750),COT!$B:$B,WEEKNUM(daily!$A750))</f>
        <v>104587</v>
      </c>
      <c r="Q750">
        <f>SUMIFS(COT!H:H,COT!$A:$A,YEAR(daily!$A750),COT!$B:$B,WEEKNUM(daily!$A750))</f>
        <v>47512</v>
      </c>
      <c r="R750">
        <f>SUMIFS(COT!I:I,COT!$A:$A,YEAR(daily!$A750),COT!$B:$B,WEEKNUM(daily!$A750))</f>
        <v>454070</v>
      </c>
      <c r="S750">
        <f>SUMIFS(COT!J:J,COT!$A:$A,YEAR(daily!$A750),COT!$B:$B,WEEKNUM(daily!$A750))</f>
        <v>453242</v>
      </c>
      <c r="T750">
        <f>SUMIFS(COT!K:K,COT!$A:$A,YEAR(daily!$A750),COT!$B:$B,WEEKNUM(daily!$A750))</f>
        <v>51968</v>
      </c>
      <c r="U750">
        <f>SUMIFS(COT!L:L,COT!$A:$A,YEAR(daily!$A750),COT!$B:$B,WEEKNUM(daily!$A750))</f>
        <v>36704</v>
      </c>
      <c r="V750">
        <f>SUMIFS(COT!M:M,COT!$A:$A,YEAR(daily!$A750),COT!$B:$B,WEEKNUM(daily!$A750))</f>
        <v>56</v>
      </c>
      <c r="W750">
        <f>SUMIFS(COT!N:N,COT!$A:$A,YEAR(daily!$A750),COT!$B:$B,WEEKNUM(daily!$A750))</f>
        <v>48</v>
      </c>
      <c r="X750">
        <f>SUMIFS(COT!O:O,COT!$A:$A,YEAR(daily!$A750),COT!$B:$B,WEEKNUM(daily!$A750))</f>
        <v>38</v>
      </c>
      <c r="Y750">
        <f>SUMIFS(COT!P:P,COT!$A:$A,YEAR(daily!$A750),COT!$B:$B,WEEKNUM(daily!$A750))</f>
        <v>83</v>
      </c>
      <c r="Z750">
        <f>SUMIFS(COT!Q:Q,COT!$A:$A,YEAR(daily!$A750),COT!$B:$B,WEEKNUM(daily!$A750))</f>
        <v>88</v>
      </c>
      <c r="AA750">
        <f>SUMIFS(Saudi!B:B,Saudi!$A:$A,YEAR(daily!$A750))</f>
        <v>277.7</v>
      </c>
      <c r="AB750">
        <f>SUMIFS(Saudi!C:C,Saudi!$A:$A,YEAR(daily!$A750))</f>
        <v>268</v>
      </c>
      <c r="AC750">
        <f>SUMIFS(Saudi!F:F,Saudi!$A:$A,YEAR(daily!$A750))</f>
        <v>3677993</v>
      </c>
      <c r="AD750">
        <f>SUMIFS(Saudi!G:G,Saudi!$A:$A,YEAR(daily!$A750))</f>
        <v>31.039095006400501</v>
      </c>
      <c r="AE750">
        <f>SUMIFS(Saudi!H:H,Saudi!$A:$A,YEAR(daily!$A750))</f>
        <v>114161574.159876</v>
      </c>
      <c r="AF750" s="5">
        <f t="shared" si="42"/>
        <v>3</v>
      </c>
      <c r="AG750" s="5">
        <f t="shared" si="43"/>
        <v>2003</v>
      </c>
    </row>
    <row r="751" spans="1:33">
      <c r="A751" s="3">
        <v>37684</v>
      </c>
      <c r="B751" s="1">
        <v>170568</v>
      </c>
      <c r="C751" s="1">
        <v>80095</v>
      </c>
      <c r="D751" s="1">
        <v>40357</v>
      </c>
      <c r="E751" s="1">
        <v>36.89</v>
      </c>
      <c r="F751" s="1">
        <v>33.29</v>
      </c>
      <c r="G751" s="1">
        <v>32.01</v>
      </c>
      <c r="H751" s="2">
        <v>49.1</v>
      </c>
      <c r="I751" s="2">
        <v>27.3</v>
      </c>
      <c r="J751" s="2">
        <v>80</v>
      </c>
      <c r="K751" s="2">
        <v>80.8</v>
      </c>
      <c r="L751">
        <f>SUMIFS(US!B:B,US!$D:$D,YEAR(daily!$A751),US!$E:$E,MONTH(daily!$A751))</f>
        <v>8915</v>
      </c>
      <c r="M751">
        <f>SUMIFS(US!C:C,US!$D:$D,YEAR(daily!$A751),US!$E:$E,MONTH(daily!$A751))</f>
        <v>19708</v>
      </c>
      <c r="N751">
        <f>SUMIFS(COT!E:E,COT!$A:$A,YEAR(daily!$A751),COT!$B:$B,WEEKNUM(daily!$A751))</f>
        <v>642045</v>
      </c>
      <c r="O751">
        <f>SUMIFS(COT!F:F,COT!$A:$A,YEAR(daily!$A751),COT!$B:$B,WEEKNUM(daily!$A751))</f>
        <v>88495</v>
      </c>
      <c r="P751">
        <f>SUMIFS(COT!G:G,COT!$A:$A,YEAR(daily!$A751),COT!$B:$B,WEEKNUM(daily!$A751))</f>
        <v>104587</v>
      </c>
      <c r="Q751">
        <f>SUMIFS(COT!H:H,COT!$A:$A,YEAR(daily!$A751),COT!$B:$B,WEEKNUM(daily!$A751))</f>
        <v>47512</v>
      </c>
      <c r="R751">
        <f>SUMIFS(COT!I:I,COT!$A:$A,YEAR(daily!$A751),COT!$B:$B,WEEKNUM(daily!$A751))</f>
        <v>454070</v>
      </c>
      <c r="S751">
        <f>SUMIFS(COT!J:J,COT!$A:$A,YEAR(daily!$A751),COT!$B:$B,WEEKNUM(daily!$A751))</f>
        <v>453242</v>
      </c>
      <c r="T751">
        <f>SUMIFS(COT!K:K,COT!$A:$A,YEAR(daily!$A751),COT!$B:$B,WEEKNUM(daily!$A751))</f>
        <v>51968</v>
      </c>
      <c r="U751">
        <f>SUMIFS(COT!L:L,COT!$A:$A,YEAR(daily!$A751),COT!$B:$B,WEEKNUM(daily!$A751))</f>
        <v>36704</v>
      </c>
      <c r="V751">
        <f>SUMIFS(COT!M:M,COT!$A:$A,YEAR(daily!$A751),COT!$B:$B,WEEKNUM(daily!$A751))</f>
        <v>56</v>
      </c>
      <c r="W751">
        <f>SUMIFS(COT!N:N,COT!$A:$A,YEAR(daily!$A751),COT!$B:$B,WEEKNUM(daily!$A751))</f>
        <v>48</v>
      </c>
      <c r="X751">
        <f>SUMIFS(COT!O:O,COT!$A:$A,YEAR(daily!$A751),COT!$B:$B,WEEKNUM(daily!$A751))</f>
        <v>38</v>
      </c>
      <c r="Y751">
        <f>SUMIFS(COT!P:P,COT!$A:$A,YEAR(daily!$A751),COT!$B:$B,WEEKNUM(daily!$A751))</f>
        <v>83</v>
      </c>
      <c r="Z751">
        <f>SUMIFS(COT!Q:Q,COT!$A:$A,YEAR(daily!$A751),COT!$B:$B,WEEKNUM(daily!$A751))</f>
        <v>88</v>
      </c>
      <c r="AA751">
        <f>SUMIFS(Saudi!B:B,Saudi!$A:$A,YEAR(daily!$A751))</f>
        <v>277.7</v>
      </c>
      <c r="AB751">
        <f>SUMIFS(Saudi!C:C,Saudi!$A:$A,YEAR(daily!$A751))</f>
        <v>268</v>
      </c>
      <c r="AC751">
        <f>SUMIFS(Saudi!F:F,Saudi!$A:$A,YEAR(daily!$A751))</f>
        <v>3677993</v>
      </c>
      <c r="AD751">
        <f>SUMIFS(Saudi!G:G,Saudi!$A:$A,YEAR(daily!$A751))</f>
        <v>31.039095006400501</v>
      </c>
      <c r="AE751">
        <f>SUMIFS(Saudi!H:H,Saudi!$A:$A,YEAR(daily!$A751))</f>
        <v>114161574.159876</v>
      </c>
      <c r="AF751" s="5">
        <f t="shared" si="42"/>
        <v>3</v>
      </c>
      <c r="AG751" s="5">
        <f t="shared" si="43"/>
        <v>2003</v>
      </c>
    </row>
    <row r="752" spans="1:33">
      <c r="A752" s="3">
        <v>37685</v>
      </c>
      <c r="B752" s="1">
        <v>169079</v>
      </c>
      <c r="C752" s="1">
        <v>81534</v>
      </c>
      <c r="D752" s="1">
        <v>40933</v>
      </c>
      <c r="E752" s="1">
        <v>36.69</v>
      </c>
      <c r="F752" s="1">
        <v>33.36</v>
      </c>
      <c r="G752" s="1">
        <v>32.11</v>
      </c>
      <c r="H752" s="2">
        <v>49.1</v>
      </c>
      <c r="I752" s="2">
        <v>27.3</v>
      </c>
      <c r="J752" s="2">
        <v>80</v>
      </c>
      <c r="K752" s="2">
        <v>80.8</v>
      </c>
      <c r="L752">
        <f>SUMIFS(US!B:B,US!$D:$D,YEAR(daily!$A752),US!$E:$E,MONTH(daily!$A752))</f>
        <v>8915</v>
      </c>
      <c r="M752">
        <f>SUMIFS(US!C:C,US!$D:$D,YEAR(daily!$A752),US!$E:$E,MONTH(daily!$A752))</f>
        <v>19708</v>
      </c>
      <c r="N752">
        <f>SUMIFS(COT!E:E,COT!$A:$A,YEAR(daily!$A752),COT!$B:$B,WEEKNUM(daily!$A752))</f>
        <v>642045</v>
      </c>
      <c r="O752">
        <f>SUMIFS(COT!F:F,COT!$A:$A,YEAR(daily!$A752),COT!$B:$B,WEEKNUM(daily!$A752))</f>
        <v>88495</v>
      </c>
      <c r="P752">
        <f>SUMIFS(COT!G:G,COT!$A:$A,YEAR(daily!$A752),COT!$B:$B,WEEKNUM(daily!$A752))</f>
        <v>104587</v>
      </c>
      <c r="Q752">
        <f>SUMIFS(COT!H:H,COT!$A:$A,YEAR(daily!$A752),COT!$B:$B,WEEKNUM(daily!$A752))</f>
        <v>47512</v>
      </c>
      <c r="R752">
        <f>SUMIFS(COT!I:I,COT!$A:$A,YEAR(daily!$A752),COT!$B:$B,WEEKNUM(daily!$A752))</f>
        <v>454070</v>
      </c>
      <c r="S752">
        <f>SUMIFS(COT!J:J,COT!$A:$A,YEAR(daily!$A752),COT!$B:$B,WEEKNUM(daily!$A752))</f>
        <v>453242</v>
      </c>
      <c r="T752">
        <f>SUMIFS(COT!K:K,COT!$A:$A,YEAR(daily!$A752),COT!$B:$B,WEEKNUM(daily!$A752))</f>
        <v>51968</v>
      </c>
      <c r="U752">
        <f>SUMIFS(COT!L:L,COT!$A:$A,YEAR(daily!$A752),COT!$B:$B,WEEKNUM(daily!$A752))</f>
        <v>36704</v>
      </c>
      <c r="V752">
        <f>SUMIFS(COT!M:M,COT!$A:$A,YEAR(daily!$A752),COT!$B:$B,WEEKNUM(daily!$A752))</f>
        <v>56</v>
      </c>
      <c r="W752">
        <f>SUMIFS(COT!N:N,COT!$A:$A,YEAR(daily!$A752),COT!$B:$B,WEEKNUM(daily!$A752))</f>
        <v>48</v>
      </c>
      <c r="X752">
        <f>SUMIFS(COT!O:O,COT!$A:$A,YEAR(daily!$A752),COT!$B:$B,WEEKNUM(daily!$A752))</f>
        <v>38</v>
      </c>
      <c r="Y752">
        <f>SUMIFS(COT!P:P,COT!$A:$A,YEAR(daily!$A752),COT!$B:$B,WEEKNUM(daily!$A752))</f>
        <v>83</v>
      </c>
      <c r="Z752">
        <f>SUMIFS(COT!Q:Q,COT!$A:$A,YEAR(daily!$A752),COT!$B:$B,WEEKNUM(daily!$A752))</f>
        <v>88</v>
      </c>
      <c r="AA752">
        <f>SUMIFS(Saudi!B:B,Saudi!$A:$A,YEAR(daily!$A752))</f>
        <v>277.7</v>
      </c>
      <c r="AB752">
        <f>SUMIFS(Saudi!C:C,Saudi!$A:$A,YEAR(daily!$A752))</f>
        <v>268</v>
      </c>
      <c r="AC752">
        <f>SUMIFS(Saudi!F:F,Saudi!$A:$A,YEAR(daily!$A752))</f>
        <v>3677993</v>
      </c>
      <c r="AD752">
        <f>SUMIFS(Saudi!G:G,Saudi!$A:$A,YEAR(daily!$A752))</f>
        <v>31.039095006400501</v>
      </c>
      <c r="AE752">
        <f>SUMIFS(Saudi!H:H,Saudi!$A:$A,YEAR(daily!$A752))</f>
        <v>114161574.159876</v>
      </c>
      <c r="AF752" s="5">
        <f t="shared" si="42"/>
        <v>3</v>
      </c>
      <c r="AG752" s="5">
        <f t="shared" si="43"/>
        <v>2003</v>
      </c>
    </row>
    <row r="753" spans="1:33">
      <c r="A753" s="3">
        <v>37686</v>
      </c>
      <c r="B753" s="1">
        <v>166470</v>
      </c>
      <c r="C753" s="1">
        <v>82043</v>
      </c>
      <c r="D753" s="1">
        <v>40469</v>
      </c>
      <c r="E753" s="1">
        <v>37</v>
      </c>
      <c r="F753" s="1">
        <v>33.76</v>
      </c>
      <c r="G753" s="1">
        <v>32.46</v>
      </c>
      <c r="H753" s="2">
        <v>49.1</v>
      </c>
      <c r="I753" s="2">
        <v>27.3</v>
      </c>
      <c r="J753" s="2">
        <v>80</v>
      </c>
      <c r="K753" s="2">
        <v>80.8</v>
      </c>
      <c r="L753">
        <f>SUMIFS(US!B:B,US!$D:$D,YEAR(daily!$A753),US!$E:$E,MONTH(daily!$A753))</f>
        <v>8915</v>
      </c>
      <c r="M753">
        <f>SUMIFS(US!C:C,US!$D:$D,YEAR(daily!$A753),US!$E:$E,MONTH(daily!$A753))</f>
        <v>19708</v>
      </c>
      <c r="N753">
        <f>SUMIFS(COT!E:E,COT!$A:$A,YEAR(daily!$A753),COT!$B:$B,WEEKNUM(daily!$A753))</f>
        <v>642045</v>
      </c>
      <c r="O753">
        <f>SUMIFS(COT!F:F,COT!$A:$A,YEAR(daily!$A753),COT!$B:$B,WEEKNUM(daily!$A753))</f>
        <v>88495</v>
      </c>
      <c r="P753">
        <f>SUMIFS(COT!G:G,COT!$A:$A,YEAR(daily!$A753),COT!$B:$B,WEEKNUM(daily!$A753))</f>
        <v>104587</v>
      </c>
      <c r="Q753">
        <f>SUMIFS(COT!H:H,COT!$A:$A,YEAR(daily!$A753),COT!$B:$B,WEEKNUM(daily!$A753))</f>
        <v>47512</v>
      </c>
      <c r="R753">
        <f>SUMIFS(COT!I:I,COT!$A:$A,YEAR(daily!$A753),COT!$B:$B,WEEKNUM(daily!$A753))</f>
        <v>454070</v>
      </c>
      <c r="S753">
        <f>SUMIFS(COT!J:J,COT!$A:$A,YEAR(daily!$A753),COT!$B:$B,WEEKNUM(daily!$A753))</f>
        <v>453242</v>
      </c>
      <c r="T753">
        <f>SUMIFS(COT!K:K,COT!$A:$A,YEAR(daily!$A753),COT!$B:$B,WEEKNUM(daily!$A753))</f>
        <v>51968</v>
      </c>
      <c r="U753">
        <f>SUMIFS(COT!L:L,COT!$A:$A,YEAR(daily!$A753),COT!$B:$B,WEEKNUM(daily!$A753))</f>
        <v>36704</v>
      </c>
      <c r="V753">
        <f>SUMIFS(COT!M:M,COT!$A:$A,YEAR(daily!$A753),COT!$B:$B,WEEKNUM(daily!$A753))</f>
        <v>56</v>
      </c>
      <c r="W753">
        <f>SUMIFS(COT!N:N,COT!$A:$A,YEAR(daily!$A753),COT!$B:$B,WEEKNUM(daily!$A753))</f>
        <v>48</v>
      </c>
      <c r="X753">
        <f>SUMIFS(COT!O:O,COT!$A:$A,YEAR(daily!$A753),COT!$B:$B,WEEKNUM(daily!$A753))</f>
        <v>38</v>
      </c>
      <c r="Y753">
        <f>SUMIFS(COT!P:P,COT!$A:$A,YEAR(daily!$A753),COT!$B:$B,WEEKNUM(daily!$A753))</f>
        <v>83</v>
      </c>
      <c r="Z753">
        <f>SUMIFS(COT!Q:Q,COT!$A:$A,YEAR(daily!$A753),COT!$B:$B,WEEKNUM(daily!$A753))</f>
        <v>88</v>
      </c>
      <c r="AA753">
        <f>SUMIFS(Saudi!B:B,Saudi!$A:$A,YEAR(daily!$A753))</f>
        <v>277.7</v>
      </c>
      <c r="AB753">
        <f>SUMIFS(Saudi!C:C,Saudi!$A:$A,YEAR(daily!$A753))</f>
        <v>268</v>
      </c>
      <c r="AC753">
        <f>SUMIFS(Saudi!F:F,Saudi!$A:$A,YEAR(daily!$A753))</f>
        <v>3677993</v>
      </c>
      <c r="AD753">
        <f>SUMIFS(Saudi!G:G,Saudi!$A:$A,YEAR(daily!$A753))</f>
        <v>31.039095006400501</v>
      </c>
      <c r="AE753">
        <f>SUMIFS(Saudi!H:H,Saudi!$A:$A,YEAR(daily!$A753))</f>
        <v>114161574.159876</v>
      </c>
      <c r="AF753" s="5">
        <f t="shared" si="42"/>
        <v>3</v>
      </c>
      <c r="AG753" s="5">
        <f t="shared" si="43"/>
        <v>2003</v>
      </c>
    </row>
    <row r="754" spans="1:33">
      <c r="A754" s="3">
        <v>37687</v>
      </c>
      <c r="B754" s="1">
        <v>163324</v>
      </c>
      <c r="C754" s="1">
        <v>82348</v>
      </c>
      <c r="D754" s="1">
        <v>40820</v>
      </c>
      <c r="E754" s="1">
        <v>37.78</v>
      </c>
      <c r="F754" s="1">
        <v>34.43</v>
      </c>
      <c r="G754" s="1">
        <v>33.08</v>
      </c>
      <c r="H754" s="2">
        <v>49.1</v>
      </c>
      <c r="I754" s="2">
        <v>27.3</v>
      </c>
      <c r="J754" s="2">
        <v>80</v>
      </c>
      <c r="K754" s="2">
        <v>80.8</v>
      </c>
      <c r="L754">
        <f>SUMIFS(US!B:B,US!$D:$D,YEAR(daily!$A754),US!$E:$E,MONTH(daily!$A754))</f>
        <v>8915</v>
      </c>
      <c r="M754">
        <f>SUMIFS(US!C:C,US!$D:$D,YEAR(daily!$A754),US!$E:$E,MONTH(daily!$A754))</f>
        <v>19708</v>
      </c>
      <c r="N754">
        <f>SUMIFS(COT!E:E,COT!$A:$A,YEAR(daily!$A754),COT!$B:$B,WEEKNUM(daily!$A754))</f>
        <v>642045</v>
      </c>
      <c r="O754">
        <f>SUMIFS(COT!F:F,COT!$A:$A,YEAR(daily!$A754),COT!$B:$B,WEEKNUM(daily!$A754))</f>
        <v>88495</v>
      </c>
      <c r="P754">
        <f>SUMIFS(COT!G:G,COT!$A:$A,YEAR(daily!$A754),COT!$B:$B,WEEKNUM(daily!$A754))</f>
        <v>104587</v>
      </c>
      <c r="Q754">
        <f>SUMIFS(COT!H:H,COT!$A:$A,YEAR(daily!$A754),COT!$B:$B,WEEKNUM(daily!$A754))</f>
        <v>47512</v>
      </c>
      <c r="R754">
        <f>SUMIFS(COT!I:I,COT!$A:$A,YEAR(daily!$A754),COT!$B:$B,WEEKNUM(daily!$A754))</f>
        <v>454070</v>
      </c>
      <c r="S754">
        <f>SUMIFS(COT!J:J,COT!$A:$A,YEAR(daily!$A754),COT!$B:$B,WEEKNUM(daily!$A754))</f>
        <v>453242</v>
      </c>
      <c r="T754">
        <f>SUMIFS(COT!K:K,COT!$A:$A,YEAR(daily!$A754),COT!$B:$B,WEEKNUM(daily!$A754))</f>
        <v>51968</v>
      </c>
      <c r="U754">
        <f>SUMIFS(COT!L:L,COT!$A:$A,YEAR(daily!$A754),COT!$B:$B,WEEKNUM(daily!$A754))</f>
        <v>36704</v>
      </c>
      <c r="V754">
        <f>SUMIFS(COT!M:M,COT!$A:$A,YEAR(daily!$A754),COT!$B:$B,WEEKNUM(daily!$A754))</f>
        <v>56</v>
      </c>
      <c r="W754">
        <f>SUMIFS(COT!N:N,COT!$A:$A,YEAR(daily!$A754),COT!$B:$B,WEEKNUM(daily!$A754))</f>
        <v>48</v>
      </c>
      <c r="X754">
        <f>SUMIFS(COT!O:O,COT!$A:$A,YEAR(daily!$A754),COT!$B:$B,WEEKNUM(daily!$A754))</f>
        <v>38</v>
      </c>
      <c r="Y754">
        <f>SUMIFS(COT!P:P,COT!$A:$A,YEAR(daily!$A754),COT!$B:$B,WEEKNUM(daily!$A754))</f>
        <v>83</v>
      </c>
      <c r="Z754">
        <f>SUMIFS(COT!Q:Q,COT!$A:$A,YEAR(daily!$A754),COT!$B:$B,WEEKNUM(daily!$A754))</f>
        <v>88</v>
      </c>
      <c r="AA754">
        <f>SUMIFS(Saudi!B:B,Saudi!$A:$A,YEAR(daily!$A754))</f>
        <v>277.7</v>
      </c>
      <c r="AB754">
        <f>SUMIFS(Saudi!C:C,Saudi!$A:$A,YEAR(daily!$A754))</f>
        <v>268</v>
      </c>
      <c r="AC754">
        <f>SUMIFS(Saudi!F:F,Saudi!$A:$A,YEAR(daily!$A754))</f>
        <v>3677993</v>
      </c>
      <c r="AD754">
        <f>SUMIFS(Saudi!G:G,Saudi!$A:$A,YEAR(daily!$A754))</f>
        <v>31.039095006400501</v>
      </c>
      <c r="AE754">
        <f>SUMIFS(Saudi!H:H,Saudi!$A:$A,YEAR(daily!$A754))</f>
        <v>114161574.159876</v>
      </c>
      <c r="AF754" s="5">
        <f t="shared" si="42"/>
        <v>3</v>
      </c>
      <c r="AG754" s="5">
        <f t="shared" si="43"/>
        <v>2003</v>
      </c>
    </row>
    <row r="755" spans="1:33">
      <c r="A755" s="3">
        <v>37690</v>
      </c>
      <c r="B755" s="1">
        <v>156070</v>
      </c>
      <c r="C755" s="1">
        <v>83488</v>
      </c>
      <c r="D755" s="1">
        <v>40999</v>
      </c>
      <c r="E755" s="1">
        <v>37.270000000000003</v>
      </c>
      <c r="F755" s="1">
        <v>34.32</v>
      </c>
      <c r="G755" s="1">
        <v>32.96</v>
      </c>
      <c r="H755" s="2">
        <v>49.1</v>
      </c>
      <c r="I755" s="2">
        <v>27.3</v>
      </c>
      <c r="J755" s="2">
        <v>80</v>
      </c>
      <c r="K755" s="2">
        <v>80.8</v>
      </c>
      <c r="L755">
        <f>SUMIFS(US!B:B,US!$D:$D,YEAR(daily!$A755),US!$E:$E,MONTH(daily!$A755))</f>
        <v>8915</v>
      </c>
      <c r="M755">
        <f>SUMIFS(US!C:C,US!$D:$D,YEAR(daily!$A755),US!$E:$E,MONTH(daily!$A755))</f>
        <v>19708</v>
      </c>
      <c r="N755">
        <f>SUMIFS(COT!E:E,COT!$A:$A,YEAR(daily!$A755),COT!$B:$B,WEEKNUM(daily!$A755))</f>
        <v>622027</v>
      </c>
      <c r="O755">
        <f>SUMIFS(COT!F:F,COT!$A:$A,YEAR(daily!$A755),COT!$B:$B,WEEKNUM(daily!$A755))</f>
        <v>70407</v>
      </c>
      <c r="P755">
        <f>SUMIFS(COT!G:G,COT!$A:$A,YEAR(daily!$A755),COT!$B:$B,WEEKNUM(daily!$A755))</f>
        <v>112750</v>
      </c>
      <c r="Q755">
        <f>SUMIFS(COT!H:H,COT!$A:$A,YEAR(daily!$A755),COT!$B:$B,WEEKNUM(daily!$A755))</f>
        <v>48408</v>
      </c>
      <c r="R755">
        <f>SUMIFS(COT!I:I,COT!$A:$A,YEAR(daily!$A755),COT!$B:$B,WEEKNUM(daily!$A755))</f>
        <v>445635</v>
      </c>
      <c r="S755">
        <f>SUMIFS(COT!J:J,COT!$A:$A,YEAR(daily!$A755),COT!$B:$B,WEEKNUM(daily!$A755))</f>
        <v>419931</v>
      </c>
      <c r="T755">
        <f>SUMIFS(COT!K:K,COT!$A:$A,YEAR(daily!$A755),COT!$B:$B,WEEKNUM(daily!$A755))</f>
        <v>57577</v>
      </c>
      <c r="U755">
        <f>SUMIFS(COT!L:L,COT!$A:$A,YEAR(daily!$A755),COT!$B:$B,WEEKNUM(daily!$A755))</f>
        <v>40938</v>
      </c>
      <c r="V755">
        <f>SUMIFS(COT!M:M,COT!$A:$A,YEAR(daily!$A755),COT!$B:$B,WEEKNUM(daily!$A755))</f>
        <v>43</v>
      </c>
      <c r="W755">
        <f>SUMIFS(COT!N:N,COT!$A:$A,YEAR(daily!$A755),COT!$B:$B,WEEKNUM(daily!$A755))</f>
        <v>56</v>
      </c>
      <c r="X755">
        <f>SUMIFS(COT!O:O,COT!$A:$A,YEAR(daily!$A755),COT!$B:$B,WEEKNUM(daily!$A755))</f>
        <v>38</v>
      </c>
      <c r="Y755">
        <f>SUMIFS(COT!P:P,COT!$A:$A,YEAR(daily!$A755),COT!$B:$B,WEEKNUM(daily!$A755))</f>
        <v>83</v>
      </c>
      <c r="Z755">
        <f>SUMIFS(COT!Q:Q,COT!$A:$A,YEAR(daily!$A755),COT!$B:$B,WEEKNUM(daily!$A755))</f>
        <v>84</v>
      </c>
      <c r="AA755">
        <f>SUMIFS(Saudi!B:B,Saudi!$A:$A,YEAR(daily!$A755))</f>
        <v>277.7</v>
      </c>
      <c r="AB755">
        <f>SUMIFS(Saudi!C:C,Saudi!$A:$A,YEAR(daily!$A755))</f>
        <v>268</v>
      </c>
      <c r="AC755">
        <f>SUMIFS(Saudi!F:F,Saudi!$A:$A,YEAR(daily!$A755))</f>
        <v>3677993</v>
      </c>
      <c r="AD755">
        <f>SUMIFS(Saudi!G:G,Saudi!$A:$A,YEAR(daily!$A755))</f>
        <v>31.039095006400501</v>
      </c>
      <c r="AE755">
        <f>SUMIFS(Saudi!H:H,Saudi!$A:$A,YEAR(daily!$A755))</f>
        <v>114161574.159876</v>
      </c>
      <c r="AF755" s="5">
        <f t="shared" si="42"/>
        <v>3</v>
      </c>
      <c r="AG755" s="5">
        <f t="shared" si="43"/>
        <v>2003</v>
      </c>
    </row>
    <row r="756" spans="1:33">
      <c r="A756" s="3">
        <v>37691</v>
      </c>
      <c r="B756" s="1">
        <v>141673</v>
      </c>
      <c r="C756" s="1">
        <v>85521</v>
      </c>
      <c r="D756" s="1">
        <v>40688</v>
      </c>
      <c r="E756" s="1">
        <v>36.72</v>
      </c>
      <c r="F756" s="1">
        <v>34.06</v>
      </c>
      <c r="G756" s="1">
        <v>32.81</v>
      </c>
      <c r="H756" s="2">
        <v>49.1</v>
      </c>
      <c r="I756" s="2">
        <v>27.3</v>
      </c>
      <c r="J756" s="2">
        <v>80</v>
      </c>
      <c r="K756" s="2">
        <v>80.8</v>
      </c>
      <c r="L756">
        <f>SUMIFS(US!B:B,US!$D:$D,YEAR(daily!$A756),US!$E:$E,MONTH(daily!$A756))</f>
        <v>8915</v>
      </c>
      <c r="M756">
        <f>SUMIFS(US!C:C,US!$D:$D,YEAR(daily!$A756),US!$E:$E,MONTH(daily!$A756))</f>
        <v>19708</v>
      </c>
      <c r="N756">
        <f>SUMIFS(COT!E:E,COT!$A:$A,YEAR(daily!$A756),COT!$B:$B,WEEKNUM(daily!$A756))</f>
        <v>622027</v>
      </c>
      <c r="O756">
        <f>SUMIFS(COT!F:F,COT!$A:$A,YEAR(daily!$A756),COT!$B:$B,WEEKNUM(daily!$A756))</f>
        <v>70407</v>
      </c>
      <c r="P756">
        <f>SUMIFS(COT!G:G,COT!$A:$A,YEAR(daily!$A756),COT!$B:$B,WEEKNUM(daily!$A756))</f>
        <v>112750</v>
      </c>
      <c r="Q756">
        <f>SUMIFS(COT!H:H,COT!$A:$A,YEAR(daily!$A756),COT!$B:$B,WEEKNUM(daily!$A756))</f>
        <v>48408</v>
      </c>
      <c r="R756">
        <f>SUMIFS(COT!I:I,COT!$A:$A,YEAR(daily!$A756),COT!$B:$B,WEEKNUM(daily!$A756))</f>
        <v>445635</v>
      </c>
      <c r="S756">
        <f>SUMIFS(COT!J:J,COT!$A:$A,YEAR(daily!$A756),COT!$B:$B,WEEKNUM(daily!$A756))</f>
        <v>419931</v>
      </c>
      <c r="T756">
        <f>SUMIFS(COT!K:K,COT!$A:$A,YEAR(daily!$A756),COT!$B:$B,WEEKNUM(daily!$A756))</f>
        <v>57577</v>
      </c>
      <c r="U756">
        <f>SUMIFS(COT!L:L,COT!$A:$A,YEAR(daily!$A756),COT!$B:$B,WEEKNUM(daily!$A756))</f>
        <v>40938</v>
      </c>
      <c r="V756">
        <f>SUMIFS(COT!M:M,COT!$A:$A,YEAR(daily!$A756),COT!$B:$B,WEEKNUM(daily!$A756))</f>
        <v>43</v>
      </c>
      <c r="W756">
        <f>SUMIFS(COT!N:N,COT!$A:$A,YEAR(daily!$A756),COT!$B:$B,WEEKNUM(daily!$A756))</f>
        <v>56</v>
      </c>
      <c r="X756">
        <f>SUMIFS(COT!O:O,COT!$A:$A,YEAR(daily!$A756),COT!$B:$B,WEEKNUM(daily!$A756))</f>
        <v>38</v>
      </c>
      <c r="Y756">
        <f>SUMIFS(COT!P:P,COT!$A:$A,YEAR(daily!$A756),COT!$B:$B,WEEKNUM(daily!$A756))</f>
        <v>83</v>
      </c>
      <c r="Z756">
        <f>SUMIFS(COT!Q:Q,COT!$A:$A,YEAR(daily!$A756),COT!$B:$B,WEEKNUM(daily!$A756))</f>
        <v>84</v>
      </c>
      <c r="AA756">
        <f>SUMIFS(Saudi!B:B,Saudi!$A:$A,YEAR(daily!$A756))</f>
        <v>277.7</v>
      </c>
      <c r="AB756">
        <f>SUMIFS(Saudi!C:C,Saudi!$A:$A,YEAR(daily!$A756))</f>
        <v>268</v>
      </c>
      <c r="AC756">
        <f>SUMIFS(Saudi!F:F,Saudi!$A:$A,YEAR(daily!$A756))</f>
        <v>3677993</v>
      </c>
      <c r="AD756">
        <f>SUMIFS(Saudi!G:G,Saudi!$A:$A,YEAR(daily!$A756))</f>
        <v>31.039095006400501</v>
      </c>
      <c r="AE756">
        <f>SUMIFS(Saudi!H:H,Saudi!$A:$A,YEAR(daily!$A756))</f>
        <v>114161574.159876</v>
      </c>
      <c r="AF756" s="5">
        <f t="shared" si="42"/>
        <v>3</v>
      </c>
      <c r="AG756" s="5">
        <f t="shared" si="43"/>
        <v>2003</v>
      </c>
    </row>
    <row r="757" spans="1:33">
      <c r="A757" s="3">
        <v>37692</v>
      </c>
      <c r="B757" s="1">
        <v>117833</v>
      </c>
      <c r="C757" s="1">
        <v>85476</v>
      </c>
      <c r="D757" s="1">
        <v>39451</v>
      </c>
      <c r="E757" s="1">
        <v>37.83</v>
      </c>
      <c r="F757" s="1">
        <v>34.67</v>
      </c>
      <c r="G757" s="1">
        <v>33.369999999999997</v>
      </c>
      <c r="H757" s="2">
        <v>49.1</v>
      </c>
      <c r="I757" s="2">
        <v>27.3</v>
      </c>
      <c r="J757" s="2">
        <v>80</v>
      </c>
      <c r="K757" s="2">
        <v>80.8</v>
      </c>
      <c r="L757">
        <f>SUMIFS(US!B:B,US!$D:$D,YEAR(daily!$A757),US!$E:$E,MONTH(daily!$A757))</f>
        <v>8915</v>
      </c>
      <c r="M757">
        <f>SUMIFS(US!C:C,US!$D:$D,YEAR(daily!$A757),US!$E:$E,MONTH(daily!$A757))</f>
        <v>19708</v>
      </c>
      <c r="N757">
        <f>SUMIFS(COT!E:E,COT!$A:$A,YEAR(daily!$A757),COT!$B:$B,WEEKNUM(daily!$A757))</f>
        <v>622027</v>
      </c>
      <c r="O757">
        <f>SUMIFS(COT!F:F,COT!$A:$A,YEAR(daily!$A757),COT!$B:$B,WEEKNUM(daily!$A757))</f>
        <v>70407</v>
      </c>
      <c r="P757">
        <f>SUMIFS(COT!G:G,COT!$A:$A,YEAR(daily!$A757),COT!$B:$B,WEEKNUM(daily!$A757))</f>
        <v>112750</v>
      </c>
      <c r="Q757">
        <f>SUMIFS(COT!H:H,COT!$A:$A,YEAR(daily!$A757),COT!$B:$B,WEEKNUM(daily!$A757))</f>
        <v>48408</v>
      </c>
      <c r="R757">
        <f>SUMIFS(COT!I:I,COT!$A:$A,YEAR(daily!$A757),COT!$B:$B,WEEKNUM(daily!$A757))</f>
        <v>445635</v>
      </c>
      <c r="S757">
        <f>SUMIFS(COT!J:J,COT!$A:$A,YEAR(daily!$A757),COT!$B:$B,WEEKNUM(daily!$A757))</f>
        <v>419931</v>
      </c>
      <c r="T757">
        <f>SUMIFS(COT!K:K,COT!$A:$A,YEAR(daily!$A757),COT!$B:$B,WEEKNUM(daily!$A757))</f>
        <v>57577</v>
      </c>
      <c r="U757">
        <f>SUMIFS(COT!L:L,COT!$A:$A,YEAR(daily!$A757),COT!$B:$B,WEEKNUM(daily!$A757))</f>
        <v>40938</v>
      </c>
      <c r="V757">
        <f>SUMIFS(COT!M:M,COT!$A:$A,YEAR(daily!$A757),COT!$B:$B,WEEKNUM(daily!$A757))</f>
        <v>43</v>
      </c>
      <c r="W757">
        <f>SUMIFS(COT!N:N,COT!$A:$A,YEAR(daily!$A757),COT!$B:$B,WEEKNUM(daily!$A757))</f>
        <v>56</v>
      </c>
      <c r="X757">
        <f>SUMIFS(COT!O:O,COT!$A:$A,YEAR(daily!$A757),COT!$B:$B,WEEKNUM(daily!$A757))</f>
        <v>38</v>
      </c>
      <c r="Y757">
        <f>SUMIFS(COT!P:P,COT!$A:$A,YEAR(daily!$A757),COT!$B:$B,WEEKNUM(daily!$A757))</f>
        <v>83</v>
      </c>
      <c r="Z757">
        <f>SUMIFS(COT!Q:Q,COT!$A:$A,YEAR(daily!$A757),COT!$B:$B,WEEKNUM(daily!$A757))</f>
        <v>84</v>
      </c>
      <c r="AA757">
        <f>SUMIFS(Saudi!B:B,Saudi!$A:$A,YEAR(daily!$A757))</f>
        <v>277.7</v>
      </c>
      <c r="AB757">
        <f>SUMIFS(Saudi!C:C,Saudi!$A:$A,YEAR(daily!$A757))</f>
        <v>268</v>
      </c>
      <c r="AC757">
        <f>SUMIFS(Saudi!F:F,Saudi!$A:$A,YEAR(daily!$A757))</f>
        <v>3677993</v>
      </c>
      <c r="AD757">
        <f>SUMIFS(Saudi!G:G,Saudi!$A:$A,YEAR(daily!$A757))</f>
        <v>31.039095006400501</v>
      </c>
      <c r="AE757">
        <f>SUMIFS(Saudi!H:H,Saudi!$A:$A,YEAR(daily!$A757))</f>
        <v>114161574.159876</v>
      </c>
      <c r="AF757" s="5">
        <f t="shared" si="42"/>
        <v>3</v>
      </c>
      <c r="AG757" s="5">
        <f t="shared" si="43"/>
        <v>2003</v>
      </c>
    </row>
    <row r="758" spans="1:33">
      <c r="A758" s="3">
        <v>37693</v>
      </c>
      <c r="B758" s="1">
        <v>109918</v>
      </c>
      <c r="C758" s="1">
        <v>83895</v>
      </c>
      <c r="D758" s="1">
        <v>38193</v>
      </c>
      <c r="E758" s="1">
        <v>36.01</v>
      </c>
      <c r="F758" s="1">
        <v>33.17</v>
      </c>
      <c r="G758" s="1">
        <v>32.07</v>
      </c>
      <c r="H758" s="2">
        <v>49.1</v>
      </c>
      <c r="I758" s="2">
        <v>27.3</v>
      </c>
      <c r="J758" s="2">
        <v>80</v>
      </c>
      <c r="K758" s="2">
        <v>80.8</v>
      </c>
      <c r="L758">
        <f>SUMIFS(US!B:B,US!$D:$D,YEAR(daily!$A758),US!$E:$E,MONTH(daily!$A758))</f>
        <v>8915</v>
      </c>
      <c r="M758">
        <f>SUMIFS(US!C:C,US!$D:$D,YEAR(daily!$A758),US!$E:$E,MONTH(daily!$A758))</f>
        <v>19708</v>
      </c>
      <c r="N758">
        <f>SUMIFS(COT!E:E,COT!$A:$A,YEAR(daily!$A758),COT!$B:$B,WEEKNUM(daily!$A758))</f>
        <v>622027</v>
      </c>
      <c r="O758">
        <f>SUMIFS(COT!F:F,COT!$A:$A,YEAR(daily!$A758),COT!$B:$B,WEEKNUM(daily!$A758))</f>
        <v>70407</v>
      </c>
      <c r="P758">
        <f>SUMIFS(COT!G:G,COT!$A:$A,YEAR(daily!$A758),COT!$B:$B,WEEKNUM(daily!$A758))</f>
        <v>112750</v>
      </c>
      <c r="Q758">
        <f>SUMIFS(COT!H:H,COT!$A:$A,YEAR(daily!$A758),COT!$B:$B,WEEKNUM(daily!$A758))</f>
        <v>48408</v>
      </c>
      <c r="R758">
        <f>SUMIFS(COT!I:I,COT!$A:$A,YEAR(daily!$A758),COT!$B:$B,WEEKNUM(daily!$A758))</f>
        <v>445635</v>
      </c>
      <c r="S758">
        <f>SUMIFS(COT!J:J,COT!$A:$A,YEAR(daily!$A758),COT!$B:$B,WEEKNUM(daily!$A758))</f>
        <v>419931</v>
      </c>
      <c r="T758">
        <f>SUMIFS(COT!K:K,COT!$A:$A,YEAR(daily!$A758),COT!$B:$B,WEEKNUM(daily!$A758))</f>
        <v>57577</v>
      </c>
      <c r="U758">
        <f>SUMIFS(COT!L:L,COT!$A:$A,YEAR(daily!$A758),COT!$B:$B,WEEKNUM(daily!$A758))</f>
        <v>40938</v>
      </c>
      <c r="V758">
        <f>SUMIFS(COT!M:M,COT!$A:$A,YEAR(daily!$A758),COT!$B:$B,WEEKNUM(daily!$A758))</f>
        <v>43</v>
      </c>
      <c r="W758">
        <f>SUMIFS(COT!N:N,COT!$A:$A,YEAR(daily!$A758),COT!$B:$B,WEEKNUM(daily!$A758))</f>
        <v>56</v>
      </c>
      <c r="X758">
        <f>SUMIFS(COT!O:O,COT!$A:$A,YEAR(daily!$A758),COT!$B:$B,WEEKNUM(daily!$A758))</f>
        <v>38</v>
      </c>
      <c r="Y758">
        <f>SUMIFS(COT!P:P,COT!$A:$A,YEAR(daily!$A758),COT!$B:$B,WEEKNUM(daily!$A758))</f>
        <v>83</v>
      </c>
      <c r="Z758">
        <f>SUMIFS(COT!Q:Q,COT!$A:$A,YEAR(daily!$A758),COT!$B:$B,WEEKNUM(daily!$A758))</f>
        <v>84</v>
      </c>
      <c r="AA758">
        <f>SUMIFS(Saudi!B:B,Saudi!$A:$A,YEAR(daily!$A758))</f>
        <v>277.7</v>
      </c>
      <c r="AB758">
        <f>SUMIFS(Saudi!C:C,Saudi!$A:$A,YEAR(daily!$A758))</f>
        <v>268</v>
      </c>
      <c r="AC758">
        <f>SUMIFS(Saudi!F:F,Saudi!$A:$A,YEAR(daily!$A758))</f>
        <v>3677993</v>
      </c>
      <c r="AD758">
        <f>SUMIFS(Saudi!G:G,Saudi!$A:$A,YEAR(daily!$A758))</f>
        <v>31.039095006400501</v>
      </c>
      <c r="AE758">
        <f>SUMIFS(Saudi!H:H,Saudi!$A:$A,YEAR(daily!$A758))</f>
        <v>114161574.159876</v>
      </c>
      <c r="AF758" s="5">
        <f t="shared" si="42"/>
        <v>3</v>
      </c>
      <c r="AG758" s="5">
        <f t="shared" si="43"/>
        <v>2003</v>
      </c>
    </row>
    <row r="759" spans="1:33">
      <c r="A759" s="3">
        <v>37694</v>
      </c>
      <c r="B759" s="1">
        <v>103255</v>
      </c>
      <c r="C759" s="1">
        <v>84770</v>
      </c>
      <c r="D759" s="1">
        <v>37682</v>
      </c>
      <c r="E759" s="1">
        <v>35.380000000000003</v>
      </c>
      <c r="F759" s="1">
        <v>31.96</v>
      </c>
      <c r="G759" s="1">
        <v>31.09</v>
      </c>
      <c r="H759" s="2">
        <v>49.1</v>
      </c>
      <c r="I759" s="2">
        <v>27.3</v>
      </c>
      <c r="J759" s="2">
        <v>80</v>
      </c>
      <c r="K759" s="2">
        <v>80.8</v>
      </c>
      <c r="L759">
        <f>SUMIFS(US!B:B,US!$D:$D,YEAR(daily!$A759),US!$E:$E,MONTH(daily!$A759))</f>
        <v>8915</v>
      </c>
      <c r="M759">
        <f>SUMIFS(US!C:C,US!$D:$D,YEAR(daily!$A759),US!$E:$E,MONTH(daily!$A759))</f>
        <v>19708</v>
      </c>
      <c r="N759">
        <f>SUMIFS(COT!E:E,COT!$A:$A,YEAR(daily!$A759),COT!$B:$B,WEEKNUM(daily!$A759))</f>
        <v>622027</v>
      </c>
      <c r="O759">
        <f>SUMIFS(COT!F:F,COT!$A:$A,YEAR(daily!$A759),COT!$B:$B,WEEKNUM(daily!$A759))</f>
        <v>70407</v>
      </c>
      <c r="P759">
        <f>SUMIFS(COT!G:G,COT!$A:$A,YEAR(daily!$A759),COT!$B:$B,WEEKNUM(daily!$A759))</f>
        <v>112750</v>
      </c>
      <c r="Q759">
        <f>SUMIFS(COT!H:H,COT!$A:$A,YEAR(daily!$A759),COT!$B:$B,WEEKNUM(daily!$A759))</f>
        <v>48408</v>
      </c>
      <c r="R759">
        <f>SUMIFS(COT!I:I,COT!$A:$A,YEAR(daily!$A759),COT!$B:$B,WEEKNUM(daily!$A759))</f>
        <v>445635</v>
      </c>
      <c r="S759">
        <f>SUMIFS(COT!J:J,COT!$A:$A,YEAR(daily!$A759),COT!$B:$B,WEEKNUM(daily!$A759))</f>
        <v>419931</v>
      </c>
      <c r="T759">
        <f>SUMIFS(COT!K:K,COT!$A:$A,YEAR(daily!$A759),COT!$B:$B,WEEKNUM(daily!$A759))</f>
        <v>57577</v>
      </c>
      <c r="U759">
        <f>SUMIFS(COT!L:L,COT!$A:$A,YEAR(daily!$A759),COT!$B:$B,WEEKNUM(daily!$A759))</f>
        <v>40938</v>
      </c>
      <c r="V759">
        <f>SUMIFS(COT!M:M,COT!$A:$A,YEAR(daily!$A759),COT!$B:$B,WEEKNUM(daily!$A759))</f>
        <v>43</v>
      </c>
      <c r="W759">
        <f>SUMIFS(COT!N:N,COT!$A:$A,YEAR(daily!$A759),COT!$B:$B,WEEKNUM(daily!$A759))</f>
        <v>56</v>
      </c>
      <c r="X759">
        <f>SUMIFS(COT!O:O,COT!$A:$A,YEAR(daily!$A759),COT!$B:$B,WEEKNUM(daily!$A759))</f>
        <v>38</v>
      </c>
      <c r="Y759">
        <f>SUMIFS(COT!P:P,COT!$A:$A,YEAR(daily!$A759),COT!$B:$B,WEEKNUM(daily!$A759))</f>
        <v>83</v>
      </c>
      <c r="Z759">
        <f>SUMIFS(COT!Q:Q,COT!$A:$A,YEAR(daily!$A759),COT!$B:$B,WEEKNUM(daily!$A759))</f>
        <v>84</v>
      </c>
      <c r="AA759">
        <f>SUMIFS(Saudi!B:B,Saudi!$A:$A,YEAR(daily!$A759))</f>
        <v>277.7</v>
      </c>
      <c r="AB759">
        <f>SUMIFS(Saudi!C:C,Saudi!$A:$A,YEAR(daily!$A759))</f>
        <v>268</v>
      </c>
      <c r="AC759">
        <f>SUMIFS(Saudi!F:F,Saudi!$A:$A,YEAR(daily!$A759))</f>
        <v>3677993</v>
      </c>
      <c r="AD759">
        <f>SUMIFS(Saudi!G:G,Saudi!$A:$A,YEAR(daily!$A759))</f>
        <v>31.039095006400501</v>
      </c>
      <c r="AE759">
        <f>SUMIFS(Saudi!H:H,Saudi!$A:$A,YEAR(daily!$A759))</f>
        <v>114161574.159876</v>
      </c>
      <c r="AF759" s="5">
        <f t="shared" si="42"/>
        <v>3</v>
      </c>
      <c r="AG759" s="5">
        <f t="shared" si="43"/>
        <v>2003</v>
      </c>
    </row>
    <row r="760" spans="1:33">
      <c r="A760" s="3">
        <v>37697</v>
      </c>
      <c r="B760" s="1">
        <v>90893</v>
      </c>
      <c r="C760" s="1">
        <v>82702</v>
      </c>
      <c r="D760" s="1">
        <v>37130</v>
      </c>
      <c r="E760" s="1">
        <v>34.93</v>
      </c>
      <c r="F760" s="1">
        <v>31.09</v>
      </c>
      <c r="G760" s="1">
        <v>30.29</v>
      </c>
      <c r="H760" s="2">
        <v>49.1</v>
      </c>
      <c r="I760" s="2">
        <v>27.3</v>
      </c>
      <c r="J760" s="2">
        <v>80</v>
      </c>
      <c r="K760" s="2">
        <v>80.8</v>
      </c>
      <c r="L760">
        <f>SUMIFS(US!B:B,US!$D:$D,YEAR(daily!$A760),US!$E:$E,MONTH(daily!$A760))</f>
        <v>8915</v>
      </c>
      <c r="M760">
        <f>SUMIFS(US!C:C,US!$D:$D,YEAR(daily!$A760),US!$E:$E,MONTH(daily!$A760))</f>
        <v>19708</v>
      </c>
      <c r="N760">
        <f>SUMIFS(COT!E:E,COT!$A:$A,YEAR(daily!$A760),COT!$B:$B,WEEKNUM(daily!$A760))</f>
        <v>547236</v>
      </c>
      <c r="O760">
        <f>SUMIFS(COT!F:F,COT!$A:$A,YEAR(daily!$A760),COT!$B:$B,WEEKNUM(daily!$A760))</f>
        <v>45288</v>
      </c>
      <c r="P760">
        <f>SUMIFS(COT!G:G,COT!$A:$A,YEAR(daily!$A760),COT!$B:$B,WEEKNUM(daily!$A760))</f>
        <v>78006</v>
      </c>
      <c r="Q760">
        <f>SUMIFS(COT!H:H,COT!$A:$A,YEAR(daily!$A760),COT!$B:$B,WEEKNUM(daily!$A760))</f>
        <v>46824</v>
      </c>
      <c r="R760">
        <f>SUMIFS(COT!I:I,COT!$A:$A,YEAR(daily!$A760),COT!$B:$B,WEEKNUM(daily!$A760))</f>
        <v>402646</v>
      </c>
      <c r="S760">
        <f>SUMIFS(COT!J:J,COT!$A:$A,YEAR(daily!$A760),COT!$B:$B,WEEKNUM(daily!$A760))</f>
        <v>380562</v>
      </c>
      <c r="T760">
        <f>SUMIFS(COT!K:K,COT!$A:$A,YEAR(daily!$A760),COT!$B:$B,WEEKNUM(daily!$A760))</f>
        <v>52478</v>
      </c>
      <c r="U760">
        <f>SUMIFS(COT!L:L,COT!$A:$A,YEAR(daily!$A760),COT!$B:$B,WEEKNUM(daily!$A760))</f>
        <v>41844</v>
      </c>
      <c r="V760">
        <f>SUMIFS(COT!M:M,COT!$A:$A,YEAR(daily!$A760),COT!$B:$B,WEEKNUM(daily!$A760))</f>
        <v>41</v>
      </c>
      <c r="W760">
        <f>SUMIFS(COT!N:N,COT!$A:$A,YEAR(daily!$A760),COT!$B:$B,WEEKNUM(daily!$A760))</f>
        <v>38</v>
      </c>
      <c r="X760">
        <f>SUMIFS(COT!O:O,COT!$A:$A,YEAR(daily!$A760),COT!$B:$B,WEEKNUM(daily!$A760))</f>
        <v>45</v>
      </c>
      <c r="Y760">
        <f>SUMIFS(COT!P:P,COT!$A:$A,YEAR(daily!$A760),COT!$B:$B,WEEKNUM(daily!$A760))</f>
        <v>79</v>
      </c>
      <c r="Z760">
        <f>SUMIFS(COT!Q:Q,COT!$A:$A,YEAR(daily!$A760),COT!$B:$B,WEEKNUM(daily!$A760))</f>
        <v>80</v>
      </c>
      <c r="AA760">
        <f>SUMIFS(Saudi!B:B,Saudi!$A:$A,YEAR(daily!$A760))</f>
        <v>277.7</v>
      </c>
      <c r="AB760">
        <f>SUMIFS(Saudi!C:C,Saudi!$A:$A,YEAR(daily!$A760))</f>
        <v>268</v>
      </c>
      <c r="AC760">
        <f>SUMIFS(Saudi!F:F,Saudi!$A:$A,YEAR(daily!$A760))</f>
        <v>3677993</v>
      </c>
      <c r="AD760">
        <f>SUMIFS(Saudi!G:G,Saudi!$A:$A,YEAR(daily!$A760))</f>
        <v>31.039095006400501</v>
      </c>
      <c r="AE760">
        <f>SUMIFS(Saudi!H:H,Saudi!$A:$A,YEAR(daily!$A760))</f>
        <v>114161574.159876</v>
      </c>
      <c r="AF760" s="5">
        <f t="shared" si="42"/>
        <v>3</v>
      </c>
      <c r="AG760" s="5">
        <f t="shared" si="43"/>
        <v>2003</v>
      </c>
    </row>
    <row r="761" spans="1:33">
      <c r="A761" s="3">
        <v>37698</v>
      </c>
      <c r="B761" s="1">
        <v>51090</v>
      </c>
      <c r="C761" s="1">
        <v>82709</v>
      </c>
      <c r="D761" s="1">
        <v>37022</v>
      </c>
      <c r="E761" s="1">
        <v>31.67</v>
      </c>
      <c r="F761" s="1">
        <v>28.97</v>
      </c>
      <c r="G761" s="1">
        <v>28.44</v>
      </c>
      <c r="H761" s="2">
        <v>49.1</v>
      </c>
      <c r="I761" s="2">
        <v>27.3</v>
      </c>
      <c r="J761" s="2">
        <v>80</v>
      </c>
      <c r="K761" s="2">
        <v>80.8</v>
      </c>
      <c r="L761">
        <f>SUMIFS(US!B:B,US!$D:$D,YEAR(daily!$A761),US!$E:$E,MONTH(daily!$A761))</f>
        <v>8915</v>
      </c>
      <c r="M761">
        <f>SUMIFS(US!C:C,US!$D:$D,YEAR(daily!$A761),US!$E:$E,MONTH(daily!$A761))</f>
        <v>19708</v>
      </c>
      <c r="N761">
        <f>SUMIFS(COT!E:E,COT!$A:$A,YEAR(daily!$A761),COT!$B:$B,WEEKNUM(daily!$A761))</f>
        <v>547236</v>
      </c>
      <c r="O761">
        <f>SUMIFS(COT!F:F,COT!$A:$A,YEAR(daily!$A761),COT!$B:$B,WEEKNUM(daily!$A761))</f>
        <v>45288</v>
      </c>
      <c r="P761">
        <f>SUMIFS(COT!G:G,COT!$A:$A,YEAR(daily!$A761),COT!$B:$B,WEEKNUM(daily!$A761))</f>
        <v>78006</v>
      </c>
      <c r="Q761">
        <f>SUMIFS(COT!H:H,COT!$A:$A,YEAR(daily!$A761),COT!$B:$B,WEEKNUM(daily!$A761))</f>
        <v>46824</v>
      </c>
      <c r="R761">
        <f>SUMIFS(COT!I:I,COT!$A:$A,YEAR(daily!$A761),COT!$B:$B,WEEKNUM(daily!$A761))</f>
        <v>402646</v>
      </c>
      <c r="S761">
        <f>SUMIFS(COT!J:J,COT!$A:$A,YEAR(daily!$A761),COT!$B:$B,WEEKNUM(daily!$A761))</f>
        <v>380562</v>
      </c>
      <c r="T761">
        <f>SUMIFS(COT!K:K,COT!$A:$A,YEAR(daily!$A761),COT!$B:$B,WEEKNUM(daily!$A761))</f>
        <v>52478</v>
      </c>
      <c r="U761">
        <f>SUMIFS(COT!L:L,COT!$A:$A,YEAR(daily!$A761),COT!$B:$B,WEEKNUM(daily!$A761))</f>
        <v>41844</v>
      </c>
      <c r="V761">
        <f>SUMIFS(COT!M:M,COT!$A:$A,YEAR(daily!$A761),COT!$B:$B,WEEKNUM(daily!$A761))</f>
        <v>41</v>
      </c>
      <c r="W761">
        <f>SUMIFS(COT!N:N,COT!$A:$A,YEAR(daily!$A761),COT!$B:$B,WEEKNUM(daily!$A761))</f>
        <v>38</v>
      </c>
      <c r="X761">
        <f>SUMIFS(COT!O:O,COT!$A:$A,YEAR(daily!$A761),COT!$B:$B,WEEKNUM(daily!$A761))</f>
        <v>45</v>
      </c>
      <c r="Y761">
        <f>SUMIFS(COT!P:P,COT!$A:$A,YEAR(daily!$A761),COT!$B:$B,WEEKNUM(daily!$A761))</f>
        <v>79</v>
      </c>
      <c r="Z761">
        <f>SUMIFS(COT!Q:Q,COT!$A:$A,YEAR(daily!$A761),COT!$B:$B,WEEKNUM(daily!$A761))</f>
        <v>80</v>
      </c>
      <c r="AA761">
        <f>SUMIFS(Saudi!B:B,Saudi!$A:$A,YEAR(daily!$A761))</f>
        <v>277.7</v>
      </c>
      <c r="AB761">
        <f>SUMIFS(Saudi!C:C,Saudi!$A:$A,YEAR(daily!$A761))</f>
        <v>268</v>
      </c>
      <c r="AC761">
        <f>SUMIFS(Saudi!F:F,Saudi!$A:$A,YEAR(daily!$A761))</f>
        <v>3677993</v>
      </c>
      <c r="AD761">
        <f>SUMIFS(Saudi!G:G,Saudi!$A:$A,YEAR(daily!$A761))</f>
        <v>31.039095006400501</v>
      </c>
      <c r="AE761">
        <f>SUMIFS(Saudi!H:H,Saudi!$A:$A,YEAR(daily!$A761))</f>
        <v>114161574.159876</v>
      </c>
      <c r="AF761" s="5">
        <f t="shared" si="42"/>
        <v>3</v>
      </c>
      <c r="AG761" s="5">
        <f t="shared" si="43"/>
        <v>2003</v>
      </c>
    </row>
    <row r="762" spans="1:33">
      <c r="A762" s="3">
        <v>37699</v>
      </c>
      <c r="B762" s="1">
        <v>43369</v>
      </c>
      <c r="C762" s="1">
        <v>79301</v>
      </c>
      <c r="D762" s="1">
        <v>35692</v>
      </c>
      <c r="E762" s="1">
        <v>29.88</v>
      </c>
      <c r="F762" s="1">
        <v>28.54</v>
      </c>
      <c r="G762" s="1">
        <v>28.05</v>
      </c>
      <c r="H762" s="2">
        <v>49.1</v>
      </c>
      <c r="I762" s="2">
        <v>27.3</v>
      </c>
      <c r="J762" s="2">
        <v>80</v>
      </c>
      <c r="K762" s="2">
        <v>80.8</v>
      </c>
      <c r="L762">
        <f>SUMIFS(US!B:B,US!$D:$D,YEAR(daily!$A762),US!$E:$E,MONTH(daily!$A762))</f>
        <v>8915</v>
      </c>
      <c r="M762">
        <f>SUMIFS(US!C:C,US!$D:$D,YEAR(daily!$A762),US!$E:$E,MONTH(daily!$A762))</f>
        <v>19708</v>
      </c>
      <c r="N762">
        <f>SUMIFS(COT!E:E,COT!$A:$A,YEAR(daily!$A762),COT!$B:$B,WEEKNUM(daily!$A762))</f>
        <v>547236</v>
      </c>
      <c r="O762">
        <f>SUMIFS(COT!F:F,COT!$A:$A,YEAR(daily!$A762),COT!$B:$B,WEEKNUM(daily!$A762))</f>
        <v>45288</v>
      </c>
      <c r="P762">
        <f>SUMIFS(COT!G:G,COT!$A:$A,YEAR(daily!$A762),COT!$B:$B,WEEKNUM(daily!$A762))</f>
        <v>78006</v>
      </c>
      <c r="Q762">
        <f>SUMIFS(COT!H:H,COT!$A:$A,YEAR(daily!$A762),COT!$B:$B,WEEKNUM(daily!$A762))</f>
        <v>46824</v>
      </c>
      <c r="R762">
        <f>SUMIFS(COT!I:I,COT!$A:$A,YEAR(daily!$A762),COT!$B:$B,WEEKNUM(daily!$A762))</f>
        <v>402646</v>
      </c>
      <c r="S762">
        <f>SUMIFS(COT!J:J,COT!$A:$A,YEAR(daily!$A762),COT!$B:$B,WEEKNUM(daily!$A762))</f>
        <v>380562</v>
      </c>
      <c r="T762">
        <f>SUMIFS(COT!K:K,COT!$A:$A,YEAR(daily!$A762),COT!$B:$B,WEEKNUM(daily!$A762))</f>
        <v>52478</v>
      </c>
      <c r="U762">
        <f>SUMIFS(COT!L:L,COT!$A:$A,YEAR(daily!$A762),COT!$B:$B,WEEKNUM(daily!$A762))</f>
        <v>41844</v>
      </c>
      <c r="V762">
        <f>SUMIFS(COT!M:M,COT!$A:$A,YEAR(daily!$A762),COT!$B:$B,WEEKNUM(daily!$A762))</f>
        <v>41</v>
      </c>
      <c r="W762">
        <f>SUMIFS(COT!N:N,COT!$A:$A,YEAR(daily!$A762),COT!$B:$B,WEEKNUM(daily!$A762))</f>
        <v>38</v>
      </c>
      <c r="X762">
        <f>SUMIFS(COT!O:O,COT!$A:$A,YEAR(daily!$A762),COT!$B:$B,WEEKNUM(daily!$A762))</f>
        <v>45</v>
      </c>
      <c r="Y762">
        <f>SUMIFS(COT!P:P,COT!$A:$A,YEAR(daily!$A762),COT!$B:$B,WEEKNUM(daily!$A762))</f>
        <v>79</v>
      </c>
      <c r="Z762">
        <f>SUMIFS(COT!Q:Q,COT!$A:$A,YEAR(daily!$A762),COT!$B:$B,WEEKNUM(daily!$A762))</f>
        <v>80</v>
      </c>
      <c r="AA762">
        <f>SUMIFS(Saudi!B:B,Saudi!$A:$A,YEAR(daily!$A762))</f>
        <v>277.7</v>
      </c>
      <c r="AB762">
        <f>SUMIFS(Saudi!C:C,Saudi!$A:$A,YEAR(daily!$A762))</f>
        <v>268</v>
      </c>
      <c r="AC762">
        <f>SUMIFS(Saudi!F:F,Saudi!$A:$A,YEAR(daily!$A762))</f>
        <v>3677993</v>
      </c>
      <c r="AD762">
        <f>SUMIFS(Saudi!G:G,Saudi!$A:$A,YEAR(daily!$A762))</f>
        <v>31.039095006400501</v>
      </c>
      <c r="AE762">
        <f>SUMIFS(Saudi!H:H,Saudi!$A:$A,YEAR(daily!$A762))</f>
        <v>114161574.159876</v>
      </c>
      <c r="AF762" s="5">
        <f t="shared" si="42"/>
        <v>3</v>
      </c>
      <c r="AG762" s="5">
        <f t="shared" si="43"/>
        <v>2003</v>
      </c>
    </row>
    <row r="763" spans="1:33">
      <c r="A763" s="3">
        <v>37700</v>
      </c>
      <c r="B763" s="1">
        <v>21729</v>
      </c>
      <c r="C763" s="1">
        <v>78884</v>
      </c>
      <c r="D763" s="1">
        <v>34227</v>
      </c>
      <c r="E763" s="1">
        <v>28.61</v>
      </c>
      <c r="F763" s="1">
        <v>27.27</v>
      </c>
      <c r="G763" s="1">
        <v>26.87</v>
      </c>
      <c r="H763" s="2">
        <v>49.1</v>
      </c>
      <c r="I763" s="2">
        <v>27.3</v>
      </c>
      <c r="J763" s="2">
        <v>80</v>
      </c>
      <c r="K763" s="2">
        <v>80.8</v>
      </c>
      <c r="L763">
        <f>SUMIFS(US!B:B,US!$D:$D,YEAR(daily!$A763),US!$E:$E,MONTH(daily!$A763))</f>
        <v>8915</v>
      </c>
      <c r="M763">
        <f>SUMIFS(US!C:C,US!$D:$D,YEAR(daily!$A763),US!$E:$E,MONTH(daily!$A763))</f>
        <v>19708</v>
      </c>
      <c r="N763">
        <f>SUMIFS(COT!E:E,COT!$A:$A,YEAR(daily!$A763),COT!$B:$B,WEEKNUM(daily!$A763))</f>
        <v>547236</v>
      </c>
      <c r="O763">
        <f>SUMIFS(COT!F:F,COT!$A:$A,YEAR(daily!$A763),COT!$B:$B,WEEKNUM(daily!$A763))</f>
        <v>45288</v>
      </c>
      <c r="P763">
        <f>SUMIFS(COT!G:G,COT!$A:$A,YEAR(daily!$A763),COT!$B:$B,WEEKNUM(daily!$A763))</f>
        <v>78006</v>
      </c>
      <c r="Q763">
        <f>SUMIFS(COT!H:H,COT!$A:$A,YEAR(daily!$A763),COT!$B:$B,WEEKNUM(daily!$A763))</f>
        <v>46824</v>
      </c>
      <c r="R763">
        <f>SUMIFS(COT!I:I,COT!$A:$A,YEAR(daily!$A763),COT!$B:$B,WEEKNUM(daily!$A763))</f>
        <v>402646</v>
      </c>
      <c r="S763">
        <f>SUMIFS(COT!J:J,COT!$A:$A,YEAR(daily!$A763),COT!$B:$B,WEEKNUM(daily!$A763))</f>
        <v>380562</v>
      </c>
      <c r="T763">
        <f>SUMIFS(COT!K:K,COT!$A:$A,YEAR(daily!$A763),COT!$B:$B,WEEKNUM(daily!$A763))</f>
        <v>52478</v>
      </c>
      <c r="U763">
        <f>SUMIFS(COT!L:L,COT!$A:$A,YEAR(daily!$A763),COT!$B:$B,WEEKNUM(daily!$A763))</f>
        <v>41844</v>
      </c>
      <c r="V763">
        <f>SUMIFS(COT!M:M,COT!$A:$A,YEAR(daily!$A763),COT!$B:$B,WEEKNUM(daily!$A763))</f>
        <v>41</v>
      </c>
      <c r="W763">
        <f>SUMIFS(COT!N:N,COT!$A:$A,YEAR(daily!$A763),COT!$B:$B,WEEKNUM(daily!$A763))</f>
        <v>38</v>
      </c>
      <c r="X763">
        <f>SUMIFS(COT!O:O,COT!$A:$A,YEAR(daily!$A763),COT!$B:$B,WEEKNUM(daily!$A763))</f>
        <v>45</v>
      </c>
      <c r="Y763">
        <f>SUMIFS(COT!P:P,COT!$A:$A,YEAR(daily!$A763),COT!$B:$B,WEEKNUM(daily!$A763))</f>
        <v>79</v>
      </c>
      <c r="Z763">
        <f>SUMIFS(COT!Q:Q,COT!$A:$A,YEAR(daily!$A763),COT!$B:$B,WEEKNUM(daily!$A763))</f>
        <v>80</v>
      </c>
      <c r="AA763">
        <f>SUMIFS(Saudi!B:B,Saudi!$A:$A,YEAR(daily!$A763))</f>
        <v>277.7</v>
      </c>
      <c r="AB763">
        <f>SUMIFS(Saudi!C:C,Saudi!$A:$A,YEAR(daily!$A763))</f>
        <v>268</v>
      </c>
      <c r="AC763">
        <f>SUMIFS(Saudi!F:F,Saudi!$A:$A,YEAR(daily!$A763))</f>
        <v>3677993</v>
      </c>
      <c r="AD763">
        <f>SUMIFS(Saudi!G:G,Saudi!$A:$A,YEAR(daily!$A763))</f>
        <v>31.039095006400501</v>
      </c>
      <c r="AE763">
        <f>SUMIFS(Saudi!H:H,Saudi!$A:$A,YEAR(daily!$A763))</f>
        <v>114161574.159876</v>
      </c>
      <c r="AF763" s="5">
        <f t="shared" si="42"/>
        <v>3</v>
      </c>
      <c r="AG763" s="5">
        <f t="shared" si="43"/>
        <v>2003</v>
      </c>
    </row>
    <row r="764" spans="1:33">
      <c r="A764" s="3">
        <v>37701</v>
      </c>
      <c r="B764" s="1">
        <v>133308</v>
      </c>
      <c r="C764" s="1">
        <v>35246</v>
      </c>
      <c r="D764" s="1">
        <v>29135</v>
      </c>
      <c r="E764" s="1">
        <v>26.91</v>
      </c>
      <c r="F764" s="1">
        <v>25.91</v>
      </c>
      <c r="G764" s="1">
        <v>25.66</v>
      </c>
      <c r="H764" s="2">
        <v>49.1</v>
      </c>
      <c r="I764" s="2">
        <v>27.3</v>
      </c>
      <c r="J764" s="2">
        <v>80</v>
      </c>
      <c r="K764" s="2">
        <v>80.8</v>
      </c>
      <c r="L764">
        <f>SUMIFS(US!B:B,US!$D:$D,YEAR(daily!$A764),US!$E:$E,MONTH(daily!$A764))</f>
        <v>8915</v>
      </c>
      <c r="M764">
        <f>SUMIFS(US!C:C,US!$D:$D,YEAR(daily!$A764),US!$E:$E,MONTH(daily!$A764))</f>
        <v>19708</v>
      </c>
      <c r="N764">
        <f>SUMIFS(COT!E:E,COT!$A:$A,YEAR(daily!$A764),COT!$B:$B,WEEKNUM(daily!$A764))</f>
        <v>547236</v>
      </c>
      <c r="O764">
        <f>SUMIFS(COT!F:F,COT!$A:$A,YEAR(daily!$A764),COT!$B:$B,WEEKNUM(daily!$A764))</f>
        <v>45288</v>
      </c>
      <c r="P764">
        <f>SUMIFS(COT!G:G,COT!$A:$A,YEAR(daily!$A764),COT!$B:$B,WEEKNUM(daily!$A764))</f>
        <v>78006</v>
      </c>
      <c r="Q764">
        <f>SUMIFS(COT!H:H,COT!$A:$A,YEAR(daily!$A764),COT!$B:$B,WEEKNUM(daily!$A764))</f>
        <v>46824</v>
      </c>
      <c r="R764">
        <f>SUMIFS(COT!I:I,COT!$A:$A,YEAR(daily!$A764),COT!$B:$B,WEEKNUM(daily!$A764))</f>
        <v>402646</v>
      </c>
      <c r="S764">
        <f>SUMIFS(COT!J:J,COT!$A:$A,YEAR(daily!$A764),COT!$B:$B,WEEKNUM(daily!$A764))</f>
        <v>380562</v>
      </c>
      <c r="T764">
        <f>SUMIFS(COT!K:K,COT!$A:$A,YEAR(daily!$A764),COT!$B:$B,WEEKNUM(daily!$A764))</f>
        <v>52478</v>
      </c>
      <c r="U764">
        <f>SUMIFS(COT!L:L,COT!$A:$A,YEAR(daily!$A764),COT!$B:$B,WEEKNUM(daily!$A764))</f>
        <v>41844</v>
      </c>
      <c r="V764">
        <f>SUMIFS(COT!M:M,COT!$A:$A,YEAR(daily!$A764),COT!$B:$B,WEEKNUM(daily!$A764))</f>
        <v>41</v>
      </c>
      <c r="W764">
        <f>SUMIFS(COT!N:N,COT!$A:$A,YEAR(daily!$A764),COT!$B:$B,WEEKNUM(daily!$A764))</f>
        <v>38</v>
      </c>
      <c r="X764">
        <f>SUMIFS(COT!O:O,COT!$A:$A,YEAR(daily!$A764),COT!$B:$B,WEEKNUM(daily!$A764))</f>
        <v>45</v>
      </c>
      <c r="Y764">
        <f>SUMIFS(COT!P:P,COT!$A:$A,YEAR(daily!$A764),COT!$B:$B,WEEKNUM(daily!$A764))</f>
        <v>79</v>
      </c>
      <c r="Z764">
        <f>SUMIFS(COT!Q:Q,COT!$A:$A,YEAR(daily!$A764),COT!$B:$B,WEEKNUM(daily!$A764))</f>
        <v>80</v>
      </c>
      <c r="AA764">
        <f>SUMIFS(Saudi!B:B,Saudi!$A:$A,YEAR(daily!$A764))</f>
        <v>277.7</v>
      </c>
      <c r="AB764">
        <f>SUMIFS(Saudi!C:C,Saudi!$A:$A,YEAR(daily!$A764))</f>
        <v>268</v>
      </c>
      <c r="AC764">
        <f>SUMIFS(Saudi!F:F,Saudi!$A:$A,YEAR(daily!$A764))</f>
        <v>3677993</v>
      </c>
      <c r="AD764">
        <f>SUMIFS(Saudi!G:G,Saudi!$A:$A,YEAR(daily!$A764))</f>
        <v>31.039095006400501</v>
      </c>
      <c r="AE764">
        <f>SUMIFS(Saudi!H:H,Saudi!$A:$A,YEAR(daily!$A764))</f>
        <v>114161574.159876</v>
      </c>
      <c r="AF764" s="5">
        <f t="shared" si="42"/>
        <v>3</v>
      </c>
      <c r="AG764" s="5">
        <f t="shared" si="43"/>
        <v>2003</v>
      </c>
    </row>
    <row r="765" spans="1:33">
      <c r="A765" s="3">
        <v>37704</v>
      </c>
      <c r="B765" s="1">
        <v>129616</v>
      </c>
      <c r="C765" s="1">
        <v>34972</v>
      </c>
      <c r="D765" s="1">
        <v>28850</v>
      </c>
      <c r="E765" s="1">
        <v>28.66</v>
      </c>
      <c r="F765" s="1">
        <v>27.06</v>
      </c>
      <c r="G765" s="1">
        <v>26.68</v>
      </c>
      <c r="H765" s="2">
        <v>49.1</v>
      </c>
      <c r="I765" s="2">
        <v>27.3</v>
      </c>
      <c r="J765" s="2">
        <v>80</v>
      </c>
      <c r="K765" s="2">
        <v>80.8</v>
      </c>
      <c r="L765">
        <f>SUMIFS(US!B:B,US!$D:$D,YEAR(daily!$A765),US!$E:$E,MONTH(daily!$A765))</f>
        <v>8915</v>
      </c>
      <c r="M765">
        <f>SUMIFS(US!C:C,US!$D:$D,YEAR(daily!$A765),US!$E:$E,MONTH(daily!$A765))</f>
        <v>19708</v>
      </c>
      <c r="N765">
        <f>SUMIFS(COT!E:E,COT!$A:$A,YEAR(daily!$A765),COT!$B:$B,WEEKNUM(daily!$A765))</f>
        <v>489309</v>
      </c>
      <c r="O765">
        <f>SUMIFS(COT!F:F,COT!$A:$A,YEAR(daily!$A765),COT!$B:$B,WEEKNUM(daily!$A765))</f>
        <v>31137</v>
      </c>
      <c r="P765">
        <f>SUMIFS(COT!G:G,COT!$A:$A,YEAR(daily!$A765),COT!$B:$B,WEEKNUM(daily!$A765))</f>
        <v>76679</v>
      </c>
      <c r="Q765">
        <f>SUMIFS(COT!H:H,COT!$A:$A,YEAR(daily!$A765),COT!$B:$B,WEEKNUM(daily!$A765))</f>
        <v>45120</v>
      </c>
      <c r="R765">
        <f>SUMIFS(COT!I:I,COT!$A:$A,YEAR(daily!$A765),COT!$B:$B,WEEKNUM(daily!$A765))</f>
        <v>374841</v>
      </c>
      <c r="S765">
        <f>SUMIFS(COT!J:J,COT!$A:$A,YEAR(daily!$A765),COT!$B:$B,WEEKNUM(daily!$A765))</f>
        <v>329639</v>
      </c>
      <c r="T765">
        <f>SUMIFS(COT!K:K,COT!$A:$A,YEAR(daily!$A765),COT!$B:$B,WEEKNUM(daily!$A765))</f>
        <v>38211</v>
      </c>
      <c r="U765">
        <f>SUMIFS(COT!L:L,COT!$A:$A,YEAR(daily!$A765),COT!$B:$B,WEEKNUM(daily!$A765))</f>
        <v>37871</v>
      </c>
      <c r="V765">
        <f>SUMIFS(COT!M:M,COT!$A:$A,YEAR(daily!$A765),COT!$B:$B,WEEKNUM(daily!$A765))</f>
        <v>34</v>
      </c>
      <c r="W765">
        <f>SUMIFS(COT!N:N,COT!$A:$A,YEAR(daily!$A765),COT!$B:$B,WEEKNUM(daily!$A765))</f>
        <v>46</v>
      </c>
      <c r="X765">
        <f>SUMIFS(COT!O:O,COT!$A:$A,YEAR(daily!$A765),COT!$B:$B,WEEKNUM(daily!$A765))</f>
        <v>42</v>
      </c>
      <c r="Y765">
        <f>SUMIFS(COT!P:P,COT!$A:$A,YEAR(daily!$A765),COT!$B:$B,WEEKNUM(daily!$A765))</f>
        <v>73</v>
      </c>
      <c r="Z765">
        <f>SUMIFS(COT!Q:Q,COT!$A:$A,YEAR(daily!$A765),COT!$B:$B,WEEKNUM(daily!$A765))</f>
        <v>78</v>
      </c>
      <c r="AA765">
        <f>SUMIFS(Saudi!B:B,Saudi!$A:$A,YEAR(daily!$A765))</f>
        <v>277.7</v>
      </c>
      <c r="AB765">
        <f>SUMIFS(Saudi!C:C,Saudi!$A:$A,YEAR(daily!$A765))</f>
        <v>268</v>
      </c>
      <c r="AC765">
        <f>SUMIFS(Saudi!F:F,Saudi!$A:$A,YEAR(daily!$A765))</f>
        <v>3677993</v>
      </c>
      <c r="AD765">
        <f>SUMIFS(Saudi!G:G,Saudi!$A:$A,YEAR(daily!$A765))</f>
        <v>31.039095006400501</v>
      </c>
      <c r="AE765">
        <f>SUMIFS(Saudi!H:H,Saudi!$A:$A,YEAR(daily!$A765))</f>
        <v>114161574.159876</v>
      </c>
      <c r="AF765" s="5">
        <f t="shared" si="42"/>
        <v>3</v>
      </c>
      <c r="AG765" s="5">
        <f t="shared" si="43"/>
        <v>2003</v>
      </c>
    </row>
    <row r="766" spans="1:33">
      <c r="A766" s="3">
        <v>37705</v>
      </c>
      <c r="B766" s="1">
        <v>129273</v>
      </c>
      <c r="C766" s="1">
        <v>36096</v>
      </c>
      <c r="D766" s="1">
        <v>28741</v>
      </c>
      <c r="E766" s="1">
        <v>27.97</v>
      </c>
      <c r="F766" s="1">
        <v>26.06</v>
      </c>
      <c r="G766" s="1">
        <v>25.73</v>
      </c>
      <c r="H766" s="2">
        <v>49.1</v>
      </c>
      <c r="I766" s="2">
        <v>27.3</v>
      </c>
      <c r="J766" s="2">
        <v>80</v>
      </c>
      <c r="K766" s="2">
        <v>80.8</v>
      </c>
      <c r="L766">
        <f>SUMIFS(US!B:B,US!$D:$D,YEAR(daily!$A766),US!$E:$E,MONTH(daily!$A766))</f>
        <v>8915</v>
      </c>
      <c r="M766">
        <f>SUMIFS(US!C:C,US!$D:$D,YEAR(daily!$A766),US!$E:$E,MONTH(daily!$A766))</f>
        <v>19708</v>
      </c>
      <c r="N766">
        <f>SUMIFS(COT!E:E,COT!$A:$A,YEAR(daily!$A766),COT!$B:$B,WEEKNUM(daily!$A766))</f>
        <v>489309</v>
      </c>
      <c r="O766">
        <f>SUMIFS(COT!F:F,COT!$A:$A,YEAR(daily!$A766),COT!$B:$B,WEEKNUM(daily!$A766))</f>
        <v>31137</v>
      </c>
      <c r="P766">
        <f>SUMIFS(COT!G:G,COT!$A:$A,YEAR(daily!$A766),COT!$B:$B,WEEKNUM(daily!$A766))</f>
        <v>76679</v>
      </c>
      <c r="Q766">
        <f>SUMIFS(COT!H:H,COT!$A:$A,YEAR(daily!$A766),COT!$B:$B,WEEKNUM(daily!$A766))</f>
        <v>45120</v>
      </c>
      <c r="R766">
        <f>SUMIFS(COT!I:I,COT!$A:$A,YEAR(daily!$A766),COT!$B:$B,WEEKNUM(daily!$A766))</f>
        <v>374841</v>
      </c>
      <c r="S766">
        <f>SUMIFS(COT!J:J,COT!$A:$A,YEAR(daily!$A766),COT!$B:$B,WEEKNUM(daily!$A766))</f>
        <v>329639</v>
      </c>
      <c r="T766">
        <f>SUMIFS(COT!K:K,COT!$A:$A,YEAR(daily!$A766),COT!$B:$B,WEEKNUM(daily!$A766))</f>
        <v>38211</v>
      </c>
      <c r="U766">
        <f>SUMIFS(COT!L:L,COT!$A:$A,YEAR(daily!$A766),COT!$B:$B,WEEKNUM(daily!$A766))</f>
        <v>37871</v>
      </c>
      <c r="V766">
        <f>SUMIFS(COT!M:M,COT!$A:$A,YEAR(daily!$A766),COT!$B:$B,WEEKNUM(daily!$A766))</f>
        <v>34</v>
      </c>
      <c r="W766">
        <f>SUMIFS(COT!N:N,COT!$A:$A,YEAR(daily!$A766),COT!$B:$B,WEEKNUM(daily!$A766))</f>
        <v>46</v>
      </c>
      <c r="X766">
        <f>SUMIFS(COT!O:O,COT!$A:$A,YEAR(daily!$A766),COT!$B:$B,WEEKNUM(daily!$A766))</f>
        <v>42</v>
      </c>
      <c r="Y766">
        <f>SUMIFS(COT!P:P,COT!$A:$A,YEAR(daily!$A766),COT!$B:$B,WEEKNUM(daily!$A766))</f>
        <v>73</v>
      </c>
      <c r="Z766">
        <f>SUMIFS(COT!Q:Q,COT!$A:$A,YEAR(daily!$A766),COT!$B:$B,WEEKNUM(daily!$A766))</f>
        <v>78</v>
      </c>
      <c r="AA766">
        <f>SUMIFS(Saudi!B:B,Saudi!$A:$A,YEAR(daily!$A766))</f>
        <v>277.7</v>
      </c>
      <c r="AB766">
        <f>SUMIFS(Saudi!C:C,Saudi!$A:$A,YEAR(daily!$A766))</f>
        <v>268</v>
      </c>
      <c r="AC766">
        <f>SUMIFS(Saudi!F:F,Saudi!$A:$A,YEAR(daily!$A766))</f>
        <v>3677993</v>
      </c>
      <c r="AD766">
        <f>SUMIFS(Saudi!G:G,Saudi!$A:$A,YEAR(daily!$A766))</f>
        <v>31.039095006400501</v>
      </c>
      <c r="AE766">
        <f>SUMIFS(Saudi!H:H,Saudi!$A:$A,YEAR(daily!$A766))</f>
        <v>114161574.159876</v>
      </c>
      <c r="AF766" s="5">
        <f t="shared" si="42"/>
        <v>3</v>
      </c>
      <c r="AG766" s="5">
        <f t="shared" si="43"/>
        <v>2003</v>
      </c>
    </row>
    <row r="767" spans="1:33">
      <c r="A767" s="3">
        <v>37706</v>
      </c>
      <c r="B767" s="1">
        <v>131401</v>
      </c>
      <c r="C767" s="1">
        <v>37875</v>
      </c>
      <c r="D767" s="1">
        <v>28935</v>
      </c>
      <c r="E767" s="1">
        <v>28.63</v>
      </c>
      <c r="F767" s="1">
        <v>26.23</v>
      </c>
      <c r="G767" s="1">
        <v>25.91</v>
      </c>
      <c r="H767" s="2">
        <v>49.1</v>
      </c>
      <c r="I767" s="2">
        <v>27.3</v>
      </c>
      <c r="J767" s="2">
        <v>80</v>
      </c>
      <c r="K767" s="2">
        <v>80.8</v>
      </c>
      <c r="L767">
        <f>SUMIFS(US!B:B,US!$D:$D,YEAR(daily!$A767),US!$E:$E,MONTH(daily!$A767))</f>
        <v>8915</v>
      </c>
      <c r="M767">
        <f>SUMIFS(US!C:C,US!$D:$D,YEAR(daily!$A767),US!$E:$E,MONTH(daily!$A767))</f>
        <v>19708</v>
      </c>
      <c r="N767">
        <f>SUMIFS(COT!E:E,COT!$A:$A,YEAR(daily!$A767),COT!$B:$B,WEEKNUM(daily!$A767))</f>
        <v>489309</v>
      </c>
      <c r="O767">
        <f>SUMIFS(COT!F:F,COT!$A:$A,YEAR(daily!$A767),COT!$B:$B,WEEKNUM(daily!$A767))</f>
        <v>31137</v>
      </c>
      <c r="P767">
        <f>SUMIFS(COT!G:G,COT!$A:$A,YEAR(daily!$A767),COT!$B:$B,WEEKNUM(daily!$A767))</f>
        <v>76679</v>
      </c>
      <c r="Q767">
        <f>SUMIFS(COT!H:H,COT!$A:$A,YEAR(daily!$A767),COT!$B:$B,WEEKNUM(daily!$A767))</f>
        <v>45120</v>
      </c>
      <c r="R767">
        <f>SUMIFS(COT!I:I,COT!$A:$A,YEAR(daily!$A767),COT!$B:$B,WEEKNUM(daily!$A767))</f>
        <v>374841</v>
      </c>
      <c r="S767">
        <f>SUMIFS(COT!J:J,COT!$A:$A,YEAR(daily!$A767),COT!$B:$B,WEEKNUM(daily!$A767))</f>
        <v>329639</v>
      </c>
      <c r="T767">
        <f>SUMIFS(COT!K:K,COT!$A:$A,YEAR(daily!$A767),COT!$B:$B,WEEKNUM(daily!$A767))</f>
        <v>38211</v>
      </c>
      <c r="U767">
        <f>SUMIFS(COT!L:L,COT!$A:$A,YEAR(daily!$A767),COT!$B:$B,WEEKNUM(daily!$A767))</f>
        <v>37871</v>
      </c>
      <c r="V767">
        <f>SUMIFS(COT!M:M,COT!$A:$A,YEAR(daily!$A767),COT!$B:$B,WEEKNUM(daily!$A767))</f>
        <v>34</v>
      </c>
      <c r="W767">
        <f>SUMIFS(COT!N:N,COT!$A:$A,YEAR(daily!$A767),COT!$B:$B,WEEKNUM(daily!$A767))</f>
        <v>46</v>
      </c>
      <c r="X767">
        <f>SUMIFS(COT!O:O,COT!$A:$A,YEAR(daily!$A767),COT!$B:$B,WEEKNUM(daily!$A767))</f>
        <v>42</v>
      </c>
      <c r="Y767">
        <f>SUMIFS(COT!P:P,COT!$A:$A,YEAR(daily!$A767),COT!$B:$B,WEEKNUM(daily!$A767))</f>
        <v>73</v>
      </c>
      <c r="Z767">
        <f>SUMIFS(COT!Q:Q,COT!$A:$A,YEAR(daily!$A767),COT!$B:$B,WEEKNUM(daily!$A767))</f>
        <v>78</v>
      </c>
      <c r="AA767">
        <f>SUMIFS(Saudi!B:B,Saudi!$A:$A,YEAR(daily!$A767))</f>
        <v>277.7</v>
      </c>
      <c r="AB767">
        <f>SUMIFS(Saudi!C:C,Saudi!$A:$A,YEAR(daily!$A767))</f>
        <v>268</v>
      </c>
      <c r="AC767">
        <f>SUMIFS(Saudi!F:F,Saudi!$A:$A,YEAR(daily!$A767))</f>
        <v>3677993</v>
      </c>
      <c r="AD767">
        <f>SUMIFS(Saudi!G:G,Saudi!$A:$A,YEAR(daily!$A767))</f>
        <v>31.039095006400501</v>
      </c>
      <c r="AE767">
        <f>SUMIFS(Saudi!H:H,Saudi!$A:$A,YEAR(daily!$A767))</f>
        <v>114161574.159876</v>
      </c>
      <c r="AF767" s="5">
        <f t="shared" si="42"/>
        <v>3</v>
      </c>
      <c r="AG767" s="5">
        <f t="shared" si="43"/>
        <v>2003</v>
      </c>
    </row>
    <row r="768" spans="1:33">
      <c r="A768" s="3">
        <v>37707</v>
      </c>
      <c r="B768" s="1">
        <v>124447</v>
      </c>
      <c r="C768" s="1">
        <v>40451</v>
      </c>
      <c r="D768" s="1">
        <v>27541</v>
      </c>
      <c r="E768" s="1">
        <v>30.37</v>
      </c>
      <c r="F768" s="1">
        <v>27.49</v>
      </c>
      <c r="G768" s="1">
        <v>26.98</v>
      </c>
      <c r="H768" s="2">
        <v>49.1</v>
      </c>
      <c r="I768" s="2">
        <v>27.3</v>
      </c>
      <c r="J768" s="2">
        <v>80</v>
      </c>
      <c r="K768" s="2">
        <v>80.8</v>
      </c>
      <c r="L768">
        <f>SUMIFS(US!B:B,US!$D:$D,YEAR(daily!$A768),US!$E:$E,MONTH(daily!$A768))</f>
        <v>8915</v>
      </c>
      <c r="M768">
        <f>SUMIFS(US!C:C,US!$D:$D,YEAR(daily!$A768),US!$E:$E,MONTH(daily!$A768))</f>
        <v>19708</v>
      </c>
      <c r="N768">
        <f>SUMIFS(COT!E:E,COT!$A:$A,YEAR(daily!$A768),COT!$B:$B,WEEKNUM(daily!$A768))</f>
        <v>489309</v>
      </c>
      <c r="O768">
        <f>SUMIFS(COT!F:F,COT!$A:$A,YEAR(daily!$A768),COT!$B:$B,WEEKNUM(daily!$A768))</f>
        <v>31137</v>
      </c>
      <c r="P768">
        <f>SUMIFS(COT!G:G,COT!$A:$A,YEAR(daily!$A768),COT!$B:$B,WEEKNUM(daily!$A768))</f>
        <v>76679</v>
      </c>
      <c r="Q768">
        <f>SUMIFS(COT!H:H,COT!$A:$A,YEAR(daily!$A768),COT!$B:$B,WEEKNUM(daily!$A768))</f>
        <v>45120</v>
      </c>
      <c r="R768">
        <f>SUMIFS(COT!I:I,COT!$A:$A,YEAR(daily!$A768),COT!$B:$B,WEEKNUM(daily!$A768))</f>
        <v>374841</v>
      </c>
      <c r="S768">
        <f>SUMIFS(COT!J:J,COT!$A:$A,YEAR(daily!$A768),COT!$B:$B,WEEKNUM(daily!$A768))</f>
        <v>329639</v>
      </c>
      <c r="T768">
        <f>SUMIFS(COT!K:K,COT!$A:$A,YEAR(daily!$A768),COT!$B:$B,WEEKNUM(daily!$A768))</f>
        <v>38211</v>
      </c>
      <c r="U768">
        <f>SUMIFS(COT!L:L,COT!$A:$A,YEAR(daily!$A768),COT!$B:$B,WEEKNUM(daily!$A768))</f>
        <v>37871</v>
      </c>
      <c r="V768">
        <f>SUMIFS(COT!M:M,COT!$A:$A,YEAR(daily!$A768),COT!$B:$B,WEEKNUM(daily!$A768))</f>
        <v>34</v>
      </c>
      <c r="W768">
        <f>SUMIFS(COT!N:N,COT!$A:$A,YEAR(daily!$A768),COT!$B:$B,WEEKNUM(daily!$A768))</f>
        <v>46</v>
      </c>
      <c r="X768">
        <f>SUMIFS(COT!O:O,COT!$A:$A,YEAR(daily!$A768),COT!$B:$B,WEEKNUM(daily!$A768))</f>
        <v>42</v>
      </c>
      <c r="Y768">
        <f>SUMIFS(COT!P:P,COT!$A:$A,YEAR(daily!$A768),COT!$B:$B,WEEKNUM(daily!$A768))</f>
        <v>73</v>
      </c>
      <c r="Z768">
        <f>SUMIFS(COT!Q:Q,COT!$A:$A,YEAR(daily!$A768),COT!$B:$B,WEEKNUM(daily!$A768))</f>
        <v>78</v>
      </c>
      <c r="AA768">
        <f>SUMIFS(Saudi!B:B,Saudi!$A:$A,YEAR(daily!$A768))</f>
        <v>277.7</v>
      </c>
      <c r="AB768">
        <f>SUMIFS(Saudi!C:C,Saudi!$A:$A,YEAR(daily!$A768))</f>
        <v>268</v>
      </c>
      <c r="AC768">
        <f>SUMIFS(Saudi!F:F,Saudi!$A:$A,YEAR(daily!$A768))</f>
        <v>3677993</v>
      </c>
      <c r="AD768">
        <f>SUMIFS(Saudi!G:G,Saudi!$A:$A,YEAR(daily!$A768))</f>
        <v>31.039095006400501</v>
      </c>
      <c r="AE768">
        <f>SUMIFS(Saudi!H:H,Saudi!$A:$A,YEAR(daily!$A768))</f>
        <v>114161574.159876</v>
      </c>
      <c r="AF768" s="5">
        <f t="shared" si="42"/>
        <v>3</v>
      </c>
      <c r="AG768" s="5">
        <f t="shared" si="43"/>
        <v>2003</v>
      </c>
    </row>
    <row r="769" spans="1:33">
      <c r="A769" s="3">
        <v>37708</v>
      </c>
      <c r="B769" s="1">
        <v>129881</v>
      </c>
      <c r="C769" s="1">
        <v>39730</v>
      </c>
      <c r="D769" s="1">
        <v>26702</v>
      </c>
      <c r="E769" s="1">
        <v>30.16</v>
      </c>
      <c r="F769" s="1">
        <v>27.44</v>
      </c>
      <c r="G769" s="1">
        <v>26.93</v>
      </c>
      <c r="H769" s="2">
        <v>49.1</v>
      </c>
      <c r="I769" s="2">
        <v>27.3</v>
      </c>
      <c r="J769" s="2">
        <v>80</v>
      </c>
      <c r="K769" s="2">
        <v>80.8</v>
      </c>
      <c r="L769">
        <f>SUMIFS(US!B:B,US!$D:$D,YEAR(daily!$A769),US!$E:$E,MONTH(daily!$A769))</f>
        <v>8915</v>
      </c>
      <c r="M769">
        <f>SUMIFS(US!C:C,US!$D:$D,YEAR(daily!$A769),US!$E:$E,MONTH(daily!$A769))</f>
        <v>19708</v>
      </c>
      <c r="N769">
        <f>SUMIFS(COT!E:E,COT!$A:$A,YEAR(daily!$A769),COT!$B:$B,WEEKNUM(daily!$A769))</f>
        <v>489309</v>
      </c>
      <c r="O769">
        <f>SUMIFS(COT!F:F,COT!$A:$A,YEAR(daily!$A769),COT!$B:$B,WEEKNUM(daily!$A769))</f>
        <v>31137</v>
      </c>
      <c r="P769">
        <f>SUMIFS(COT!G:G,COT!$A:$A,YEAR(daily!$A769),COT!$B:$B,WEEKNUM(daily!$A769))</f>
        <v>76679</v>
      </c>
      <c r="Q769">
        <f>SUMIFS(COT!H:H,COT!$A:$A,YEAR(daily!$A769),COT!$B:$B,WEEKNUM(daily!$A769))</f>
        <v>45120</v>
      </c>
      <c r="R769">
        <f>SUMIFS(COT!I:I,COT!$A:$A,YEAR(daily!$A769),COT!$B:$B,WEEKNUM(daily!$A769))</f>
        <v>374841</v>
      </c>
      <c r="S769">
        <f>SUMIFS(COT!J:J,COT!$A:$A,YEAR(daily!$A769),COT!$B:$B,WEEKNUM(daily!$A769))</f>
        <v>329639</v>
      </c>
      <c r="T769">
        <f>SUMIFS(COT!K:K,COT!$A:$A,YEAR(daily!$A769),COT!$B:$B,WEEKNUM(daily!$A769))</f>
        <v>38211</v>
      </c>
      <c r="U769">
        <f>SUMIFS(COT!L:L,COT!$A:$A,YEAR(daily!$A769),COT!$B:$B,WEEKNUM(daily!$A769))</f>
        <v>37871</v>
      </c>
      <c r="V769">
        <f>SUMIFS(COT!M:M,COT!$A:$A,YEAR(daily!$A769),COT!$B:$B,WEEKNUM(daily!$A769))</f>
        <v>34</v>
      </c>
      <c r="W769">
        <f>SUMIFS(COT!N:N,COT!$A:$A,YEAR(daily!$A769),COT!$B:$B,WEEKNUM(daily!$A769))</f>
        <v>46</v>
      </c>
      <c r="X769">
        <f>SUMIFS(COT!O:O,COT!$A:$A,YEAR(daily!$A769),COT!$B:$B,WEEKNUM(daily!$A769))</f>
        <v>42</v>
      </c>
      <c r="Y769">
        <f>SUMIFS(COT!P:P,COT!$A:$A,YEAR(daily!$A769),COT!$B:$B,WEEKNUM(daily!$A769))</f>
        <v>73</v>
      </c>
      <c r="Z769">
        <f>SUMIFS(COT!Q:Q,COT!$A:$A,YEAR(daily!$A769),COT!$B:$B,WEEKNUM(daily!$A769))</f>
        <v>78</v>
      </c>
      <c r="AA769">
        <f>SUMIFS(Saudi!B:B,Saudi!$A:$A,YEAR(daily!$A769))</f>
        <v>277.7</v>
      </c>
      <c r="AB769">
        <f>SUMIFS(Saudi!C:C,Saudi!$A:$A,YEAR(daily!$A769))</f>
        <v>268</v>
      </c>
      <c r="AC769">
        <f>SUMIFS(Saudi!F:F,Saudi!$A:$A,YEAR(daily!$A769))</f>
        <v>3677993</v>
      </c>
      <c r="AD769">
        <f>SUMIFS(Saudi!G:G,Saudi!$A:$A,YEAR(daily!$A769))</f>
        <v>31.039095006400501</v>
      </c>
      <c r="AE769">
        <f>SUMIFS(Saudi!H:H,Saudi!$A:$A,YEAR(daily!$A769))</f>
        <v>114161574.159876</v>
      </c>
      <c r="AF769" s="5">
        <f t="shared" si="42"/>
        <v>3</v>
      </c>
      <c r="AG769" s="5">
        <f t="shared" si="43"/>
        <v>2003</v>
      </c>
    </row>
    <row r="770" spans="1:33">
      <c r="A770" s="3">
        <v>37711</v>
      </c>
      <c r="B770" s="1">
        <v>131673</v>
      </c>
      <c r="C770" s="1">
        <v>41539</v>
      </c>
      <c r="D770" s="1">
        <v>27356</v>
      </c>
      <c r="E770" s="1">
        <v>31.04</v>
      </c>
      <c r="F770" s="1">
        <v>28.22</v>
      </c>
      <c r="G770" s="1">
        <v>27.64</v>
      </c>
      <c r="H770" s="2">
        <v>49.1</v>
      </c>
      <c r="I770" s="2">
        <v>27.3</v>
      </c>
      <c r="J770" s="2">
        <v>80</v>
      </c>
      <c r="K770" s="2">
        <v>80.8</v>
      </c>
      <c r="L770">
        <f>SUMIFS(US!B:B,US!$D:$D,YEAR(daily!$A770),US!$E:$E,MONTH(daily!$A770))</f>
        <v>8915</v>
      </c>
      <c r="M770">
        <f>SUMIFS(US!C:C,US!$D:$D,YEAR(daily!$A770),US!$E:$E,MONTH(daily!$A770))</f>
        <v>19708</v>
      </c>
      <c r="N770">
        <f>SUMIFS(COT!E:E,COT!$A:$A,YEAR(daily!$A770),COT!$B:$B,WEEKNUM(daily!$A770))</f>
        <v>505206</v>
      </c>
      <c r="O770">
        <f>SUMIFS(COT!F:F,COT!$A:$A,YEAR(daily!$A770),COT!$B:$B,WEEKNUM(daily!$A770))</f>
        <v>27209</v>
      </c>
      <c r="P770">
        <f>SUMIFS(COT!G:G,COT!$A:$A,YEAR(daily!$A770),COT!$B:$B,WEEKNUM(daily!$A770))</f>
        <v>84266</v>
      </c>
      <c r="Q770">
        <f>SUMIFS(COT!H:H,COT!$A:$A,YEAR(daily!$A770),COT!$B:$B,WEEKNUM(daily!$A770))</f>
        <v>47383</v>
      </c>
      <c r="R770">
        <f>SUMIFS(COT!I:I,COT!$A:$A,YEAR(daily!$A770),COT!$B:$B,WEEKNUM(daily!$A770))</f>
        <v>391271</v>
      </c>
      <c r="S770">
        <f>SUMIFS(COT!J:J,COT!$A:$A,YEAR(daily!$A770),COT!$B:$B,WEEKNUM(daily!$A770))</f>
        <v>331912</v>
      </c>
      <c r="T770">
        <f>SUMIFS(COT!K:K,COT!$A:$A,YEAR(daily!$A770),COT!$B:$B,WEEKNUM(daily!$A770))</f>
        <v>39343</v>
      </c>
      <c r="U770">
        <f>SUMIFS(COT!L:L,COT!$A:$A,YEAR(daily!$A770),COT!$B:$B,WEEKNUM(daily!$A770))</f>
        <v>41645</v>
      </c>
      <c r="V770">
        <f>SUMIFS(COT!M:M,COT!$A:$A,YEAR(daily!$A770),COT!$B:$B,WEEKNUM(daily!$A770))</f>
        <v>27</v>
      </c>
      <c r="W770">
        <f>SUMIFS(COT!N:N,COT!$A:$A,YEAR(daily!$A770),COT!$B:$B,WEEKNUM(daily!$A770))</f>
        <v>53</v>
      </c>
      <c r="X770">
        <f>SUMIFS(COT!O:O,COT!$A:$A,YEAR(daily!$A770),COT!$B:$B,WEEKNUM(daily!$A770))</f>
        <v>40</v>
      </c>
      <c r="Y770">
        <f>SUMIFS(COT!P:P,COT!$A:$A,YEAR(daily!$A770),COT!$B:$B,WEEKNUM(daily!$A770))</f>
        <v>77</v>
      </c>
      <c r="Z770">
        <f>SUMIFS(COT!Q:Q,COT!$A:$A,YEAR(daily!$A770),COT!$B:$B,WEEKNUM(daily!$A770))</f>
        <v>82</v>
      </c>
      <c r="AA770">
        <f>SUMIFS(Saudi!B:B,Saudi!$A:$A,YEAR(daily!$A770))</f>
        <v>277.7</v>
      </c>
      <c r="AB770">
        <f>SUMIFS(Saudi!C:C,Saudi!$A:$A,YEAR(daily!$A770))</f>
        <v>268</v>
      </c>
      <c r="AC770">
        <f>SUMIFS(Saudi!F:F,Saudi!$A:$A,YEAR(daily!$A770))</f>
        <v>3677993</v>
      </c>
      <c r="AD770">
        <f>SUMIFS(Saudi!G:G,Saudi!$A:$A,YEAR(daily!$A770))</f>
        <v>31.039095006400501</v>
      </c>
      <c r="AE770">
        <f>SUMIFS(Saudi!H:H,Saudi!$A:$A,YEAR(daily!$A770))</f>
        <v>114161574.159876</v>
      </c>
      <c r="AF770" s="5">
        <f t="shared" ref="AF770:AF833" si="46">MONTH(A770)</f>
        <v>3</v>
      </c>
      <c r="AG770" s="5">
        <f t="shared" ref="AG770:AG833" si="47">YEAR(A770)</f>
        <v>2003</v>
      </c>
    </row>
    <row r="771" spans="1:33">
      <c r="A771" s="3">
        <v>37712</v>
      </c>
      <c r="B771" s="1">
        <v>133410</v>
      </c>
      <c r="C771" s="1">
        <v>41507</v>
      </c>
      <c r="D771" s="1">
        <v>26733</v>
      </c>
      <c r="E771" s="1">
        <v>29.78</v>
      </c>
      <c r="F771" s="1">
        <v>27.42</v>
      </c>
      <c r="G771" s="1">
        <v>26.98</v>
      </c>
      <c r="H771" s="2">
        <v>49.1</v>
      </c>
      <c r="I771" s="2">
        <v>27.3</v>
      </c>
      <c r="J771" s="2">
        <v>80</v>
      </c>
      <c r="K771" s="2">
        <v>80.8</v>
      </c>
      <c r="L771">
        <f>SUMIFS(US!B:B,US!$D:$D,YEAR(daily!$A771),US!$E:$E,MONTH(daily!$A771))</f>
        <v>8733</v>
      </c>
      <c r="M771">
        <f>SUMIFS(US!C:C,US!$D:$D,YEAR(daily!$A771),US!$E:$E,MONTH(daily!$A771))</f>
        <v>19830</v>
      </c>
      <c r="N771">
        <f>SUMIFS(COT!E:E,COT!$A:$A,YEAR(daily!$A771),COT!$B:$B,WEEKNUM(daily!$A771))</f>
        <v>505206</v>
      </c>
      <c r="O771">
        <f>SUMIFS(COT!F:F,COT!$A:$A,YEAR(daily!$A771),COT!$B:$B,WEEKNUM(daily!$A771))</f>
        <v>27209</v>
      </c>
      <c r="P771">
        <f>SUMIFS(COT!G:G,COT!$A:$A,YEAR(daily!$A771),COT!$B:$B,WEEKNUM(daily!$A771))</f>
        <v>84266</v>
      </c>
      <c r="Q771">
        <f>SUMIFS(COT!H:H,COT!$A:$A,YEAR(daily!$A771),COT!$B:$B,WEEKNUM(daily!$A771))</f>
        <v>47383</v>
      </c>
      <c r="R771">
        <f>SUMIFS(COT!I:I,COT!$A:$A,YEAR(daily!$A771),COT!$B:$B,WEEKNUM(daily!$A771))</f>
        <v>391271</v>
      </c>
      <c r="S771">
        <f>SUMIFS(COT!J:J,COT!$A:$A,YEAR(daily!$A771),COT!$B:$B,WEEKNUM(daily!$A771))</f>
        <v>331912</v>
      </c>
      <c r="T771">
        <f>SUMIFS(COT!K:K,COT!$A:$A,YEAR(daily!$A771),COT!$B:$B,WEEKNUM(daily!$A771))</f>
        <v>39343</v>
      </c>
      <c r="U771">
        <f>SUMIFS(COT!L:L,COT!$A:$A,YEAR(daily!$A771),COT!$B:$B,WEEKNUM(daily!$A771))</f>
        <v>41645</v>
      </c>
      <c r="V771">
        <f>SUMIFS(COT!M:M,COT!$A:$A,YEAR(daily!$A771),COT!$B:$B,WEEKNUM(daily!$A771))</f>
        <v>27</v>
      </c>
      <c r="W771">
        <f>SUMIFS(COT!N:N,COT!$A:$A,YEAR(daily!$A771),COT!$B:$B,WEEKNUM(daily!$A771))</f>
        <v>53</v>
      </c>
      <c r="X771">
        <f>SUMIFS(COT!O:O,COT!$A:$A,YEAR(daily!$A771),COT!$B:$B,WEEKNUM(daily!$A771))</f>
        <v>40</v>
      </c>
      <c r="Y771">
        <f>SUMIFS(COT!P:P,COT!$A:$A,YEAR(daily!$A771),COT!$B:$B,WEEKNUM(daily!$A771))</f>
        <v>77</v>
      </c>
      <c r="Z771">
        <f>SUMIFS(COT!Q:Q,COT!$A:$A,YEAR(daily!$A771),COT!$B:$B,WEEKNUM(daily!$A771))</f>
        <v>82</v>
      </c>
      <c r="AA771">
        <f>SUMIFS(Saudi!B:B,Saudi!$A:$A,YEAR(daily!$A771))</f>
        <v>277.7</v>
      </c>
      <c r="AB771">
        <f>SUMIFS(Saudi!C:C,Saudi!$A:$A,YEAR(daily!$A771))</f>
        <v>268</v>
      </c>
      <c r="AC771">
        <f>SUMIFS(Saudi!F:F,Saudi!$A:$A,YEAR(daily!$A771))</f>
        <v>3677993</v>
      </c>
      <c r="AD771">
        <f>SUMIFS(Saudi!G:G,Saudi!$A:$A,YEAR(daily!$A771))</f>
        <v>31.039095006400501</v>
      </c>
      <c r="AE771">
        <f>SUMIFS(Saudi!H:H,Saudi!$A:$A,YEAR(daily!$A771))</f>
        <v>114161574.159876</v>
      </c>
      <c r="AF771" s="5">
        <f t="shared" si="46"/>
        <v>4</v>
      </c>
      <c r="AG771" s="5">
        <f t="shared" si="47"/>
        <v>2003</v>
      </c>
    </row>
    <row r="772" spans="1:33">
      <c r="A772" s="3">
        <v>37713</v>
      </c>
      <c r="B772" s="1">
        <v>131698</v>
      </c>
      <c r="C772" s="1">
        <v>41365</v>
      </c>
      <c r="D772" s="1">
        <v>25903</v>
      </c>
      <c r="E772" s="1">
        <v>28.56</v>
      </c>
      <c r="F772" s="1">
        <v>26.64</v>
      </c>
      <c r="G772" s="1">
        <v>26.3</v>
      </c>
      <c r="H772" s="2">
        <v>49.1</v>
      </c>
      <c r="I772" s="2">
        <v>27.3</v>
      </c>
      <c r="J772" s="2">
        <v>80</v>
      </c>
      <c r="K772" s="2">
        <v>80.8</v>
      </c>
      <c r="L772">
        <f>SUMIFS(US!B:B,US!$D:$D,YEAR(daily!$A772),US!$E:$E,MONTH(daily!$A772))</f>
        <v>8733</v>
      </c>
      <c r="M772">
        <f>SUMIFS(US!C:C,US!$D:$D,YEAR(daily!$A772),US!$E:$E,MONTH(daily!$A772))</f>
        <v>19830</v>
      </c>
      <c r="N772">
        <f>SUMIFS(COT!E:E,COT!$A:$A,YEAR(daily!$A772),COT!$B:$B,WEEKNUM(daily!$A772))</f>
        <v>505206</v>
      </c>
      <c r="O772">
        <f>SUMIFS(COT!F:F,COT!$A:$A,YEAR(daily!$A772),COT!$B:$B,WEEKNUM(daily!$A772))</f>
        <v>27209</v>
      </c>
      <c r="P772">
        <f>SUMIFS(COT!G:G,COT!$A:$A,YEAR(daily!$A772),COT!$B:$B,WEEKNUM(daily!$A772))</f>
        <v>84266</v>
      </c>
      <c r="Q772">
        <f>SUMIFS(COT!H:H,COT!$A:$A,YEAR(daily!$A772),COT!$B:$B,WEEKNUM(daily!$A772))</f>
        <v>47383</v>
      </c>
      <c r="R772">
        <f>SUMIFS(COT!I:I,COT!$A:$A,YEAR(daily!$A772),COT!$B:$B,WEEKNUM(daily!$A772))</f>
        <v>391271</v>
      </c>
      <c r="S772">
        <f>SUMIFS(COT!J:J,COT!$A:$A,YEAR(daily!$A772),COT!$B:$B,WEEKNUM(daily!$A772))</f>
        <v>331912</v>
      </c>
      <c r="T772">
        <f>SUMIFS(COT!K:K,COT!$A:$A,YEAR(daily!$A772),COT!$B:$B,WEEKNUM(daily!$A772))</f>
        <v>39343</v>
      </c>
      <c r="U772">
        <f>SUMIFS(COT!L:L,COT!$A:$A,YEAR(daily!$A772),COT!$B:$B,WEEKNUM(daily!$A772))</f>
        <v>41645</v>
      </c>
      <c r="V772">
        <f>SUMIFS(COT!M:M,COT!$A:$A,YEAR(daily!$A772),COT!$B:$B,WEEKNUM(daily!$A772))</f>
        <v>27</v>
      </c>
      <c r="W772">
        <f>SUMIFS(COT!N:N,COT!$A:$A,YEAR(daily!$A772),COT!$B:$B,WEEKNUM(daily!$A772))</f>
        <v>53</v>
      </c>
      <c r="X772">
        <f>SUMIFS(COT!O:O,COT!$A:$A,YEAR(daily!$A772),COT!$B:$B,WEEKNUM(daily!$A772))</f>
        <v>40</v>
      </c>
      <c r="Y772">
        <f>SUMIFS(COT!P:P,COT!$A:$A,YEAR(daily!$A772),COT!$B:$B,WEEKNUM(daily!$A772))</f>
        <v>77</v>
      </c>
      <c r="Z772">
        <f>SUMIFS(COT!Q:Q,COT!$A:$A,YEAR(daily!$A772),COT!$B:$B,WEEKNUM(daily!$A772))</f>
        <v>82</v>
      </c>
      <c r="AA772">
        <f>SUMIFS(Saudi!B:B,Saudi!$A:$A,YEAR(daily!$A772))</f>
        <v>277.7</v>
      </c>
      <c r="AB772">
        <f>SUMIFS(Saudi!C:C,Saudi!$A:$A,YEAR(daily!$A772))</f>
        <v>268</v>
      </c>
      <c r="AC772">
        <f>SUMIFS(Saudi!F:F,Saudi!$A:$A,YEAR(daily!$A772))</f>
        <v>3677993</v>
      </c>
      <c r="AD772">
        <f>SUMIFS(Saudi!G:G,Saudi!$A:$A,YEAR(daily!$A772))</f>
        <v>31.039095006400501</v>
      </c>
      <c r="AE772">
        <f>SUMIFS(Saudi!H:H,Saudi!$A:$A,YEAR(daily!$A772))</f>
        <v>114161574.159876</v>
      </c>
      <c r="AF772" s="5">
        <f t="shared" si="46"/>
        <v>4</v>
      </c>
      <c r="AG772" s="5">
        <f t="shared" si="47"/>
        <v>2003</v>
      </c>
    </row>
    <row r="773" spans="1:33">
      <c r="A773" s="3">
        <v>37714</v>
      </c>
      <c r="B773" s="1">
        <v>128115</v>
      </c>
      <c r="C773" s="1">
        <v>44281</v>
      </c>
      <c r="D773" s="1">
        <v>24379</v>
      </c>
      <c r="E773" s="1">
        <v>28.97</v>
      </c>
      <c r="F773" s="1">
        <v>26.62</v>
      </c>
      <c r="G773" s="1">
        <v>26.26</v>
      </c>
      <c r="H773" s="2">
        <v>49.1</v>
      </c>
      <c r="I773" s="2">
        <v>27.3</v>
      </c>
      <c r="J773" s="2">
        <v>80</v>
      </c>
      <c r="K773" s="2">
        <v>80.8</v>
      </c>
      <c r="L773">
        <f>SUMIFS(US!B:B,US!$D:$D,YEAR(daily!$A773),US!$E:$E,MONTH(daily!$A773))</f>
        <v>8733</v>
      </c>
      <c r="M773">
        <f>SUMIFS(US!C:C,US!$D:$D,YEAR(daily!$A773),US!$E:$E,MONTH(daily!$A773))</f>
        <v>19830</v>
      </c>
      <c r="N773">
        <f>SUMIFS(COT!E:E,COT!$A:$A,YEAR(daily!$A773),COT!$B:$B,WEEKNUM(daily!$A773))</f>
        <v>505206</v>
      </c>
      <c r="O773">
        <f>SUMIFS(COT!F:F,COT!$A:$A,YEAR(daily!$A773),COT!$B:$B,WEEKNUM(daily!$A773))</f>
        <v>27209</v>
      </c>
      <c r="P773">
        <f>SUMIFS(COT!G:G,COT!$A:$A,YEAR(daily!$A773),COT!$B:$B,WEEKNUM(daily!$A773))</f>
        <v>84266</v>
      </c>
      <c r="Q773">
        <f>SUMIFS(COT!H:H,COT!$A:$A,YEAR(daily!$A773),COT!$B:$B,WEEKNUM(daily!$A773))</f>
        <v>47383</v>
      </c>
      <c r="R773">
        <f>SUMIFS(COT!I:I,COT!$A:$A,YEAR(daily!$A773),COT!$B:$B,WEEKNUM(daily!$A773))</f>
        <v>391271</v>
      </c>
      <c r="S773">
        <f>SUMIFS(COT!J:J,COT!$A:$A,YEAR(daily!$A773),COT!$B:$B,WEEKNUM(daily!$A773))</f>
        <v>331912</v>
      </c>
      <c r="T773">
        <f>SUMIFS(COT!K:K,COT!$A:$A,YEAR(daily!$A773),COT!$B:$B,WEEKNUM(daily!$A773))</f>
        <v>39343</v>
      </c>
      <c r="U773">
        <f>SUMIFS(COT!L:L,COT!$A:$A,YEAR(daily!$A773),COT!$B:$B,WEEKNUM(daily!$A773))</f>
        <v>41645</v>
      </c>
      <c r="V773">
        <f>SUMIFS(COT!M:M,COT!$A:$A,YEAR(daily!$A773),COT!$B:$B,WEEKNUM(daily!$A773))</f>
        <v>27</v>
      </c>
      <c r="W773">
        <f>SUMIFS(COT!N:N,COT!$A:$A,YEAR(daily!$A773),COT!$B:$B,WEEKNUM(daily!$A773))</f>
        <v>53</v>
      </c>
      <c r="X773">
        <f>SUMIFS(COT!O:O,COT!$A:$A,YEAR(daily!$A773),COT!$B:$B,WEEKNUM(daily!$A773))</f>
        <v>40</v>
      </c>
      <c r="Y773">
        <f>SUMIFS(COT!P:P,COT!$A:$A,YEAR(daily!$A773),COT!$B:$B,WEEKNUM(daily!$A773))</f>
        <v>77</v>
      </c>
      <c r="Z773">
        <f>SUMIFS(COT!Q:Q,COT!$A:$A,YEAR(daily!$A773),COT!$B:$B,WEEKNUM(daily!$A773))</f>
        <v>82</v>
      </c>
      <c r="AA773">
        <f>SUMIFS(Saudi!B:B,Saudi!$A:$A,YEAR(daily!$A773))</f>
        <v>277.7</v>
      </c>
      <c r="AB773">
        <f>SUMIFS(Saudi!C:C,Saudi!$A:$A,YEAR(daily!$A773))</f>
        <v>268</v>
      </c>
      <c r="AC773">
        <f>SUMIFS(Saudi!F:F,Saudi!$A:$A,YEAR(daily!$A773))</f>
        <v>3677993</v>
      </c>
      <c r="AD773">
        <f>SUMIFS(Saudi!G:G,Saudi!$A:$A,YEAR(daily!$A773))</f>
        <v>31.039095006400501</v>
      </c>
      <c r="AE773">
        <f>SUMIFS(Saudi!H:H,Saudi!$A:$A,YEAR(daily!$A773))</f>
        <v>114161574.159876</v>
      </c>
      <c r="AF773" s="5">
        <f t="shared" si="46"/>
        <v>4</v>
      </c>
      <c r="AG773" s="5">
        <f t="shared" si="47"/>
        <v>2003</v>
      </c>
    </row>
    <row r="774" spans="1:33">
      <c r="A774" s="3">
        <v>37715</v>
      </c>
      <c r="B774" s="1">
        <v>128197</v>
      </c>
      <c r="C774" s="1">
        <v>46379</v>
      </c>
      <c r="D774" s="1">
        <v>23862</v>
      </c>
      <c r="E774" s="1">
        <v>28.62</v>
      </c>
      <c r="F774" s="1">
        <v>26.26</v>
      </c>
      <c r="G774" s="1">
        <v>25.99</v>
      </c>
      <c r="H774" s="2">
        <v>49.1</v>
      </c>
      <c r="I774" s="2">
        <v>27.3</v>
      </c>
      <c r="J774" s="2">
        <v>80</v>
      </c>
      <c r="K774" s="2">
        <v>80.8</v>
      </c>
      <c r="L774">
        <f>SUMIFS(US!B:B,US!$D:$D,YEAR(daily!$A774),US!$E:$E,MONTH(daily!$A774))</f>
        <v>8733</v>
      </c>
      <c r="M774">
        <f>SUMIFS(US!C:C,US!$D:$D,YEAR(daily!$A774),US!$E:$E,MONTH(daily!$A774))</f>
        <v>19830</v>
      </c>
      <c r="N774">
        <f>SUMIFS(COT!E:E,COT!$A:$A,YEAR(daily!$A774),COT!$B:$B,WEEKNUM(daily!$A774))</f>
        <v>505206</v>
      </c>
      <c r="O774">
        <f>SUMIFS(COT!F:F,COT!$A:$A,YEAR(daily!$A774),COT!$B:$B,WEEKNUM(daily!$A774))</f>
        <v>27209</v>
      </c>
      <c r="P774">
        <f>SUMIFS(COT!G:G,COT!$A:$A,YEAR(daily!$A774),COT!$B:$B,WEEKNUM(daily!$A774))</f>
        <v>84266</v>
      </c>
      <c r="Q774">
        <f>SUMIFS(COT!H:H,COT!$A:$A,YEAR(daily!$A774),COT!$B:$B,WEEKNUM(daily!$A774))</f>
        <v>47383</v>
      </c>
      <c r="R774">
        <f>SUMIFS(COT!I:I,COT!$A:$A,YEAR(daily!$A774),COT!$B:$B,WEEKNUM(daily!$A774))</f>
        <v>391271</v>
      </c>
      <c r="S774">
        <f>SUMIFS(COT!J:J,COT!$A:$A,YEAR(daily!$A774),COT!$B:$B,WEEKNUM(daily!$A774))</f>
        <v>331912</v>
      </c>
      <c r="T774">
        <f>SUMIFS(COT!K:K,COT!$A:$A,YEAR(daily!$A774),COT!$B:$B,WEEKNUM(daily!$A774))</f>
        <v>39343</v>
      </c>
      <c r="U774">
        <f>SUMIFS(COT!L:L,COT!$A:$A,YEAR(daily!$A774),COT!$B:$B,WEEKNUM(daily!$A774))</f>
        <v>41645</v>
      </c>
      <c r="V774">
        <f>SUMIFS(COT!M:M,COT!$A:$A,YEAR(daily!$A774),COT!$B:$B,WEEKNUM(daily!$A774))</f>
        <v>27</v>
      </c>
      <c r="W774">
        <f>SUMIFS(COT!N:N,COT!$A:$A,YEAR(daily!$A774),COT!$B:$B,WEEKNUM(daily!$A774))</f>
        <v>53</v>
      </c>
      <c r="X774">
        <f>SUMIFS(COT!O:O,COT!$A:$A,YEAR(daily!$A774),COT!$B:$B,WEEKNUM(daily!$A774))</f>
        <v>40</v>
      </c>
      <c r="Y774">
        <f>SUMIFS(COT!P:P,COT!$A:$A,YEAR(daily!$A774),COT!$B:$B,WEEKNUM(daily!$A774))</f>
        <v>77</v>
      </c>
      <c r="Z774">
        <f>SUMIFS(COT!Q:Q,COT!$A:$A,YEAR(daily!$A774),COT!$B:$B,WEEKNUM(daily!$A774))</f>
        <v>82</v>
      </c>
      <c r="AA774">
        <f>SUMIFS(Saudi!B:B,Saudi!$A:$A,YEAR(daily!$A774))</f>
        <v>277.7</v>
      </c>
      <c r="AB774">
        <f>SUMIFS(Saudi!C:C,Saudi!$A:$A,YEAR(daily!$A774))</f>
        <v>268</v>
      </c>
      <c r="AC774">
        <f>SUMIFS(Saudi!F:F,Saudi!$A:$A,YEAR(daily!$A774))</f>
        <v>3677993</v>
      </c>
      <c r="AD774">
        <f>SUMIFS(Saudi!G:G,Saudi!$A:$A,YEAR(daily!$A774))</f>
        <v>31.039095006400501</v>
      </c>
      <c r="AE774">
        <f>SUMIFS(Saudi!H:H,Saudi!$A:$A,YEAR(daily!$A774))</f>
        <v>114161574.159876</v>
      </c>
      <c r="AF774" s="5">
        <f t="shared" si="46"/>
        <v>4</v>
      </c>
      <c r="AG774" s="5">
        <f t="shared" si="47"/>
        <v>2003</v>
      </c>
    </row>
    <row r="775" spans="1:33">
      <c r="A775" s="3">
        <v>37718</v>
      </c>
      <c r="B775" s="1">
        <v>127368</v>
      </c>
      <c r="C775" s="1">
        <v>48905</v>
      </c>
      <c r="D775" s="1">
        <v>23933</v>
      </c>
      <c r="E775" s="1">
        <v>27.96</v>
      </c>
      <c r="F775" s="1">
        <v>25.91</v>
      </c>
      <c r="G775" s="1">
        <v>25.66</v>
      </c>
      <c r="H775" s="2">
        <v>49.1</v>
      </c>
      <c r="I775" s="2">
        <v>27.3</v>
      </c>
      <c r="J775" s="2">
        <v>80</v>
      </c>
      <c r="K775" s="2">
        <v>80.8</v>
      </c>
      <c r="L775">
        <f>SUMIFS(US!B:B,US!$D:$D,YEAR(daily!$A775),US!$E:$E,MONTH(daily!$A775))</f>
        <v>8733</v>
      </c>
      <c r="M775">
        <f>SUMIFS(US!C:C,US!$D:$D,YEAR(daily!$A775),US!$E:$E,MONTH(daily!$A775))</f>
        <v>19830</v>
      </c>
      <c r="N775">
        <f>SUMIFS(COT!E:E,COT!$A:$A,YEAR(daily!$A775),COT!$B:$B,WEEKNUM(daily!$A775))</f>
        <v>508429</v>
      </c>
      <c r="O775">
        <f>SUMIFS(COT!F:F,COT!$A:$A,YEAR(daily!$A775),COT!$B:$B,WEEKNUM(daily!$A775))</f>
        <v>30826</v>
      </c>
      <c r="P775">
        <f>SUMIFS(COT!G:G,COT!$A:$A,YEAR(daily!$A775),COT!$B:$B,WEEKNUM(daily!$A775))</f>
        <v>81071</v>
      </c>
      <c r="Q775">
        <f>SUMIFS(COT!H:H,COT!$A:$A,YEAR(daily!$A775),COT!$B:$B,WEEKNUM(daily!$A775))</f>
        <v>44154</v>
      </c>
      <c r="R775">
        <f>SUMIFS(COT!I:I,COT!$A:$A,YEAR(daily!$A775),COT!$B:$B,WEEKNUM(daily!$A775))</f>
        <v>398718</v>
      </c>
      <c r="S775">
        <f>SUMIFS(COT!J:J,COT!$A:$A,YEAR(daily!$A775),COT!$B:$B,WEEKNUM(daily!$A775))</f>
        <v>338612</v>
      </c>
      <c r="T775">
        <f>SUMIFS(COT!K:K,COT!$A:$A,YEAR(daily!$A775),COT!$B:$B,WEEKNUM(daily!$A775))</f>
        <v>34731</v>
      </c>
      <c r="U775">
        <f>SUMIFS(COT!L:L,COT!$A:$A,YEAR(daily!$A775),COT!$B:$B,WEEKNUM(daily!$A775))</f>
        <v>44592</v>
      </c>
      <c r="V775">
        <f>SUMIFS(COT!M:M,COT!$A:$A,YEAR(daily!$A775),COT!$B:$B,WEEKNUM(daily!$A775))</f>
        <v>29</v>
      </c>
      <c r="W775">
        <f>SUMIFS(COT!N:N,COT!$A:$A,YEAR(daily!$A775),COT!$B:$B,WEEKNUM(daily!$A775))</f>
        <v>44</v>
      </c>
      <c r="X775">
        <f>SUMIFS(COT!O:O,COT!$A:$A,YEAR(daily!$A775),COT!$B:$B,WEEKNUM(daily!$A775))</f>
        <v>41</v>
      </c>
      <c r="Y775">
        <f>SUMIFS(COT!P:P,COT!$A:$A,YEAR(daily!$A775),COT!$B:$B,WEEKNUM(daily!$A775))</f>
        <v>78</v>
      </c>
      <c r="Z775">
        <f>SUMIFS(COT!Q:Q,COT!$A:$A,YEAR(daily!$A775),COT!$B:$B,WEEKNUM(daily!$A775))</f>
        <v>84</v>
      </c>
      <c r="AA775">
        <f>SUMIFS(Saudi!B:B,Saudi!$A:$A,YEAR(daily!$A775))</f>
        <v>277.7</v>
      </c>
      <c r="AB775">
        <f>SUMIFS(Saudi!C:C,Saudi!$A:$A,YEAR(daily!$A775))</f>
        <v>268</v>
      </c>
      <c r="AC775">
        <f>SUMIFS(Saudi!F:F,Saudi!$A:$A,YEAR(daily!$A775))</f>
        <v>3677993</v>
      </c>
      <c r="AD775">
        <f>SUMIFS(Saudi!G:G,Saudi!$A:$A,YEAR(daily!$A775))</f>
        <v>31.039095006400501</v>
      </c>
      <c r="AE775">
        <f>SUMIFS(Saudi!H:H,Saudi!$A:$A,YEAR(daily!$A775))</f>
        <v>114161574.159876</v>
      </c>
      <c r="AF775" s="5">
        <f t="shared" si="46"/>
        <v>4</v>
      </c>
      <c r="AG775" s="5">
        <f t="shared" si="47"/>
        <v>2003</v>
      </c>
    </row>
    <row r="776" spans="1:33">
      <c r="A776" s="3">
        <v>37719</v>
      </c>
      <c r="B776" s="1">
        <v>124820</v>
      </c>
      <c r="C776" s="1">
        <v>49776</v>
      </c>
      <c r="D776" s="1">
        <v>23741</v>
      </c>
      <c r="E776" s="1">
        <v>28</v>
      </c>
      <c r="F776" s="1">
        <v>26.11</v>
      </c>
      <c r="G776" s="1">
        <v>25.85</v>
      </c>
      <c r="H776" s="2">
        <v>49.1</v>
      </c>
      <c r="I776" s="2">
        <v>27.3</v>
      </c>
      <c r="J776" s="2">
        <v>80</v>
      </c>
      <c r="K776" s="2">
        <v>80.8</v>
      </c>
      <c r="L776">
        <f>SUMIFS(US!B:B,US!$D:$D,YEAR(daily!$A776),US!$E:$E,MONTH(daily!$A776))</f>
        <v>8733</v>
      </c>
      <c r="M776">
        <f>SUMIFS(US!C:C,US!$D:$D,YEAR(daily!$A776),US!$E:$E,MONTH(daily!$A776))</f>
        <v>19830</v>
      </c>
      <c r="N776">
        <f>SUMIFS(COT!E:E,COT!$A:$A,YEAR(daily!$A776),COT!$B:$B,WEEKNUM(daily!$A776))</f>
        <v>508429</v>
      </c>
      <c r="O776">
        <f>SUMIFS(COT!F:F,COT!$A:$A,YEAR(daily!$A776),COT!$B:$B,WEEKNUM(daily!$A776))</f>
        <v>30826</v>
      </c>
      <c r="P776">
        <f>SUMIFS(COT!G:G,COT!$A:$A,YEAR(daily!$A776),COT!$B:$B,WEEKNUM(daily!$A776))</f>
        <v>81071</v>
      </c>
      <c r="Q776">
        <f>SUMIFS(COT!H:H,COT!$A:$A,YEAR(daily!$A776),COT!$B:$B,WEEKNUM(daily!$A776))</f>
        <v>44154</v>
      </c>
      <c r="R776">
        <f>SUMIFS(COT!I:I,COT!$A:$A,YEAR(daily!$A776),COT!$B:$B,WEEKNUM(daily!$A776))</f>
        <v>398718</v>
      </c>
      <c r="S776">
        <f>SUMIFS(COT!J:J,COT!$A:$A,YEAR(daily!$A776),COT!$B:$B,WEEKNUM(daily!$A776))</f>
        <v>338612</v>
      </c>
      <c r="T776">
        <f>SUMIFS(COT!K:K,COT!$A:$A,YEAR(daily!$A776),COT!$B:$B,WEEKNUM(daily!$A776))</f>
        <v>34731</v>
      </c>
      <c r="U776">
        <f>SUMIFS(COT!L:L,COT!$A:$A,YEAR(daily!$A776),COT!$B:$B,WEEKNUM(daily!$A776))</f>
        <v>44592</v>
      </c>
      <c r="V776">
        <f>SUMIFS(COT!M:M,COT!$A:$A,YEAR(daily!$A776),COT!$B:$B,WEEKNUM(daily!$A776))</f>
        <v>29</v>
      </c>
      <c r="W776">
        <f>SUMIFS(COT!N:N,COT!$A:$A,YEAR(daily!$A776),COT!$B:$B,WEEKNUM(daily!$A776))</f>
        <v>44</v>
      </c>
      <c r="X776">
        <f>SUMIFS(COT!O:O,COT!$A:$A,YEAR(daily!$A776),COT!$B:$B,WEEKNUM(daily!$A776))</f>
        <v>41</v>
      </c>
      <c r="Y776">
        <f>SUMIFS(COT!P:P,COT!$A:$A,YEAR(daily!$A776),COT!$B:$B,WEEKNUM(daily!$A776))</f>
        <v>78</v>
      </c>
      <c r="Z776">
        <f>SUMIFS(COT!Q:Q,COT!$A:$A,YEAR(daily!$A776),COT!$B:$B,WEEKNUM(daily!$A776))</f>
        <v>84</v>
      </c>
      <c r="AA776">
        <f>SUMIFS(Saudi!B:B,Saudi!$A:$A,YEAR(daily!$A776))</f>
        <v>277.7</v>
      </c>
      <c r="AB776">
        <f>SUMIFS(Saudi!C:C,Saudi!$A:$A,YEAR(daily!$A776))</f>
        <v>268</v>
      </c>
      <c r="AC776">
        <f>SUMIFS(Saudi!F:F,Saudi!$A:$A,YEAR(daily!$A776))</f>
        <v>3677993</v>
      </c>
      <c r="AD776">
        <f>SUMIFS(Saudi!G:G,Saudi!$A:$A,YEAR(daily!$A776))</f>
        <v>31.039095006400501</v>
      </c>
      <c r="AE776">
        <f>SUMIFS(Saudi!H:H,Saudi!$A:$A,YEAR(daily!$A776))</f>
        <v>114161574.159876</v>
      </c>
      <c r="AF776" s="5">
        <f t="shared" si="46"/>
        <v>4</v>
      </c>
      <c r="AG776" s="5">
        <f t="shared" si="47"/>
        <v>2003</v>
      </c>
    </row>
    <row r="777" spans="1:33">
      <c r="A777" s="3">
        <v>37720</v>
      </c>
      <c r="B777" s="1">
        <v>114765</v>
      </c>
      <c r="C777" s="1">
        <v>50927</v>
      </c>
      <c r="D777" s="1">
        <v>23257</v>
      </c>
      <c r="E777" s="1">
        <v>28.85</v>
      </c>
      <c r="F777" s="1">
        <v>27.07</v>
      </c>
      <c r="G777" s="1">
        <v>26.72</v>
      </c>
      <c r="H777" s="2">
        <v>49.1</v>
      </c>
      <c r="I777" s="2">
        <v>27.3</v>
      </c>
      <c r="J777" s="2">
        <v>80</v>
      </c>
      <c r="K777" s="2">
        <v>80.8</v>
      </c>
      <c r="L777">
        <f>SUMIFS(US!B:B,US!$D:$D,YEAR(daily!$A777),US!$E:$E,MONTH(daily!$A777))</f>
        <v>8733</v>
      </c>
      <c r="M777">
        <f>SUMIFS(US!C:C,US!$D:$D,YEAR(daily!$A777),US!$E:$E,MONTH(daily!$A777))</f>
        <v>19830</v>
      </c>
      <c r="N777">
        <f>SUMIFS(COT!E:E,COT!$A:$A,YEAR(daily!$A777),COT!$B:$B,WEEKNUM(daily!$A777))</f>
        <v>508429</v>
      </c>
      <c r="O777">
        <f>SUMIFS(COT!F:F,COT!$A:$A,YEAR(daily!$A777),COT!$B:$B,WEEKNUM(daily!$A777))</f>
        <v>30826</v>
      </c>
      <c r="P777">
        <f>SUMIFS(COT!G:G,COT!$A:$A,YEAR(daily!$A777),COT!$B:$B,WEEKNUM(daily!$A777))</f>
        <v>81071</v>
      </c>
      <c r="Q777">
        <f>SUMIFS(COT!H:H,COT!$A:$A,YEAR(daily!$A777),COT!$B:$B,WEEKNUM(daily!$A777))</f>
        <v>44154</v>
      </c>
      <c r="R777">
        <f>SUMIFS(COT!I:I,COT!$A:$A,YEAR(daily!$A777),COT!$B:$B,WEEKNUM(daily!$A777))</f>
        <v>398718</v>
      </c>
      <c r="S777">
        <f>SUMIFS(COT!J:J,COT!$A:$A,YEAR(daily!$A777),COT!$B:$B,WEEKNUM(daily!$A777))</f>
        <v>338612</v>
      </c>
      <c r="T777">
        <f>SUMIFS(COT!K:K,COT!$A:$A,YEAR(daily!$A777),COT!$B:$B,WEEKNUM(daily!$A777))</f>
        <v>34731</v>
      </c>
      <c r="U777">
        <f>SUMIFS(COT!L:L,COT!$A:$A,YEAR(daily!$A777),COT!$B:$B,WEEKNUM(daily!$A777))</f>
        <v>44592</v>
      </c>
      <c r="V777">
        <f>SUMIFS(COT!M:M,COT!$A:$A,YEAR(daily!$A777),COT!$B:$B,WEEKNUM(daily!$A777))</f>
        <v>29</v>
      </c>
      <c r="W777">
        <f>SUMIFS(COT!N:N,COT!$A:$A,YEAR(daily!$A777),COT!$B:$B,WEEKNUM(daily!$A777))</f>
        <v>44</v>
      </c>
      <c r="X777">
        <f>SUMIFS(COT!O:O,COT!$A:$A,YEAR(daily!$A777),COT!$B:$B,WEEKNUM(daily!$A777))</f>
        <v>41</v>
      </c>
      <c r="Y777">
        <f>SUMIFS(COT!P:P,COT!$A:$A,YEAR(daily!$A777),COT!$B:$B,WEEKNUM(daily!$A777))</f>
        <v>78</v>
      </c>
      <c r="Z777">
        <f>SUMIFS(COT!Q:Q,COT!$A:$A,YEAR(daily!$A777),COT!$B:$B,WEEKNUM(daily!$A777))</f>
        <v>84</v>
      </c>
      <c r="AA777">
        <f>SUMIFS(Saudi!B:B,Saudi!$A:$A,YEAR(daily!$A777))</f>
        <v>277.7</v>
      </c>
      <c r="AB777">
        <f>SUMIFS(Saudi!C:C,Saudi!$A:$A,YEAR(daily!$A777))</f>
        <v>268</v>
      </c>
      <c r="AC777">
        <f>SUMIFS(Saudi!F:F,Saudi!$A:$A,YEAR(daily!$A777))</f>
        <v>3677993</v>
      </c>
      <c r="AD777">
        <f>SUMIFS(Saudi!G:G,Saudi!$A:$A,YEAR(daily!$A777))</f>
        <v>31.039095006400501</v>
      </c>
      <c r="AE777">
        <f>SUMIFS(Saudi!H:H,Saudi!$A:$A,YEAR(daily!$A777))</f>
        <v>114161574.159876</v>
      </c>
      <c r="AF777" s="5">
        <f t="shared" si="46"/>
        <v>4</v>
      </c>
      <c r="AG777" s="5">
        <f t="shared" si="47"/>
        <v>2003</v>
      </c>
    </row>
    <row r="778" spans="1:33">
      <c r="A778" s="3">
        <v>37721</v>
      </c>
      <c r="B778" s="1">
        <v>106922</v>
      </c>
      <c r="C778" s="1">
        <v>53362</v>
      </c>
      <c r="D778" s="1">
        <v>23758</v>
      </c>
      <c r="E778" s="1">
        <v>27.46</v>
      </c>
      <c r="F778" s="1">
        <v>26.34</v>
      </c>
      <c r="G778" s="1">
        <v>26.1</v>
      </c>
      <c r="H778" s="2">
        <v>49.1</v>
      </c>
      <c r="I778" s="2">
        <v>27.3</v>
      </c>
      <c r="J778" s="2">
        <v>80</v>
      </c>
      <c r="K778" s="2">
        <v>80.8</v>
      </c>
      <c r="L778">
        <f>SUMIFS(US!B:B,US!$D:$D,YEAR(daily!$A778),US!$E:$E,MONTH(daily!$A778))</f>
        <v>8733</v>
      </c>
      <c r="M778">
        <f>SUMIFS(US!C:C,US!$D:$D,YEAR(daily!$A778),US!$E:$E,MONTH(daily!$A778))</f>
        <v>19830</v>
      </c>
      <c r="N778">
        <f>SUMIFS(COT!E:E,COT!$A:$A,YEAR(daily!$A778),COT!$B:$B,WEEKNUM(daily!$A778))</f>
        <v>508429</v>
      </c>
      <c r="O778">
        <f>SUMIFS(COT!F:F,COT!$A:$A,YEAR(daily!$A778),COT!$B:$B,WEEKNUM(daily!$A778))</f>
        <v>30826</v>
      </c>
      <c r="P778">
        <f>SUMIFS(COT!G:G,COT!$A:$A,YEAR(daily!$A778),COT!$B:$B,WEEKNUM(daily!$A778))</f>
        <v>81071</v>
      </c>
      <c r="Q778">
        <f>SUMIFS(COT!H:H,COT!$A:$A,YEAR(daily!$A778),COT!$B:$B,WEEKNUM(daily!$A778))</f>
        <v>44154</v>
      </c>
      <c r="R778">
        <f>SUMIFS(COT!I:I,COT!$A:$A,YEAR(daily!$A778),COT!$B:$B,WEEKNUM(daily!$A778))</f>
        <v>398718</v>
      </c>
      <c r="S778">
        <f>SUMIFS(COT!J:J,COT!$A:$A,YEAR(daily!$A778),COT!$B:$B,WEEKNUM(daily!$A778))</f>
        <v>338612</v>
      </c>
      <c r="T778">
        <f>SUMIFS(COT!K:K,COT!$A:$A,YEAR(daily!$A778),COT!$B:$B,WEEKNUM(daily!$A778))</f>
        <v>34731</v>
      </c>
      <c r="U778">
        <f>SUMIFS(COT!L:L,COT!$A:$A,YEAR(daily!$A778),COT!$B:$B,WEEKNUM(daily!$A778))</f>
        <v>44592</v>
      </c>
      <c r="V778">
        <f>SUMIFS(COT!M:M,COT!$A:$A,YEAR(daily!$A778),COT!$B:$B,WEEKNUM(daily!$A778))</f>
        <v>29</v>
      </c>
      <c r="W778">
        <f>SUMIFS(COT!N:N,COT!$A:$A,YEAR(daily!$A778),COT!$B:$B,WEEKNUM(daily!$A778))</f>
        <v>44</v>
      </c>
      <c r="X778">
        <f>SUMIFS(COT!O:O,COT!$A:$A,YEAR(daily!$A778),COT!$B:$B,WEEKNUM(daily!$A778))</f>
        <v>41</v>
      </c>
      <c r="Y778">
        <f>SUMIFS(COT!P:P,COT!$A:$A,YEAR(daily!$A778),COT!$B:$B,WEEKNUM(daily!$A778))</f>
        <v>78</v>
      </c>
      <c r="Z778">
        <f>SUMIFS(COT!Q:Q,COT!$A:$A,YEAR(daily!$A778),COT!$B:$B,WEEKNUM(daily!$A778))</f>
        <v>84</v>
      </c>
      <c r="AA778">
        <f>SUMIFS(Saudi!B:B,Saudi!$A:$A,YEAR(daily!$A778))</f>
        <v>277.7</v>
      </c>
      <c r="AB778">
        <f>SUMIFS(Saudi!C:C,Saudi!$A:$A,YEAR(daily!$A778))</f>
        <v>268</v>
      </c>
      <c r="AC778">
        <f>SUMIFS(Saudi!F:F,Saudi!$A:$A,YEAR(daily!$A778))</f>
        <v>3677993</v>
      </c>
      <c r="AD778">
        <f>SUMIFS(Saudi!G:G,Saudi!$A:$A,YEAR(daily!$A778))</f>
        <v>31.039095006400501</v>
      </c>
      <c r="AE778">
        <f>SUMIFS(Saudi!H:H,Saudi!$A:$A,YEAR(daily!$A778))</f>
        <v>114161574.159876</v>
      </c>
      <c r="AF778" s="5">
        <f t="shared" si="46"/>
        <v>4</v>
      </c>
      <c r="AG778" s="5">
        <f t="shared" si="47"/>
        <v>2003</v>
      </c>
    </row>
    <row r="779" spans="1:33">
      <c r="A779" s="3">
        <v>37722</v>
      </c>
      <c r="B779" s="1">
        <v>97536</v>
      </c>
      <c r="C779" s="1">
        <v>55986</v>
      </c>
      <c r="D779" s="1">
        <v>23687</v>
      </c>
      <c r="E779" s="1">
        <v>28.14</v>
      </c>
      <c r="F779" s="1">
        <v>26.73</v>
      </c>
      <c r="G779" s="1">
        <v>26.51</v>
      </c>
      <c r="H779" s="2">
        <v>49.1</v>
      </c>
      <c r="I779" s="2">
        <v>27.3</v>
      </c>
      <c r="J779" s="2">
        <v>80</v>
      </c>
      <c r="K779" s="2">
        <v>80.8</v>
      </c>
      <c r="L779">
        <f>SUMIFS(US!B:B,US!$D:$D,YEAR(daily!$A779),US!$E:$E,MONTH(daily!$A779))</f>
        <v>8733</v>
      </c>
      <c r="M779">
        <f>SUMIFS(US!C:C,US!$D:$D,YEAR(daily!$A779),US!$E:$E,MONTH(daily!$A779))</f>
        <v>19830</v>
      </c>
      <c r="N779">
        <f>SUMIFS(COT!E:E,COT!$A:$A,YEAR(daily!$A779),COT!$B:$B,WEEKNUM(daily!$A779))</f>
        <v>508429</v>
      </c>
      <c r="O779">
        <f>SUMIFS(COT!F:F,COT!$A:$A,YEAR(daily!$A779),COT!$B:$B,WEEKNUM(daily!$A779))</f>
        <v>30826</v>
      </c>
      <c r="P779">
        <f>SUMIFS(COT!G:G,COT!$A:$A,YEAR(daily!$A779),COT!$B:$B,WEEKNUM(daily!$A779))</f>
        <v>81071</v>
      </c>
      <c r="Q779">
        <f>SUMIFS(COT!H:H,COT!$A:$A,YEAR(daily!$A779),COT!$B:$B,WEEKNUM(daily!$A779))</f>
        <v>44154</v>
      </c>
      <c r="R779">
        <f>SUMIFS(COT!I:I,COT!$A:$A,YEAR(daily!$A779),COT!$B:$B,WEEKNUM(daily!$A779))</f>
        <v>398718</v>
      </c>
      <c r="S779">
        <f>SUMIFS(COT!J:J,COT!$A:$A,YEAR(daily!$A779),COT!$B:$B,WEEKNUM(daily!$A779))</f>
        <v>338612</v>
      </c>
      <c r="T779">
        <f>SUMIFS(COT!K:K,COT!$A:$A,YEAR(daily!$A779),COT!$B:$B,WEEKNUM(daily!$A779))</f>
        <v>34731</v>
      </c>
      <c r="U779">
        <f>SUMIFS(COT!L:L,COT!$A:$A,YEAR(daily!$A779),COT!$B:$B,WEEKNUM(daily!$A779))</f>
        <v>44592</v>
      </c>
      <c r="V779">
        <f>SUMIFS(COT!M:M,COT!$A:$A,YEAR(daily!$A779),COT!$B:$B,WEEKNUM(daily!$A779))</f>
        <v>29</v>
      </c>
      <c r="W779">
        <f>SUMIFS(COT!N:N,COT!$A:$A,YEAR(daily!$A779),COT!$B:$B,WEEKNUM(daily!$A779))</f>
        <v>44</v>
      </c>
      <c r="X779">
        <f>SUMIFS(COT!O:O,COT!$A:$A,YEAR(daily!$A779),COT!$B:$B,WEEKNUM(daily!$A779))</f>
        <v>41</v>
      </c>
      <c r="Y779">
        <f>SUMIFS(COT!P:P,COT!$A:$A,YEAR(daily!$A779),COT!$B:$B,WEEKNUM(daily!$A779))</f>
        <v>78</v>
      </c>
      <c r="Z779">
        <f>SUMIFS(COT!Q:Q,COT!$A:$A,YEAR(daily!$A779),COT!$B:$B,WEEKNUM(daily!$A779))</f>
        <v>84</v>
      </c>
      <c r="AA779">
        <f>SUMIFS(Saudi!B:B,Saudi!$A:$A,YEAR(daily!$A779))</f>
        <v>277.7</v>
      </c>
      <c r="AB779">
        <f>SUMIFS(Saudi!C:C,Saudi!$A:$A,YEAR(daily!$A779))</f>
        <v>268</v>
      </c>
      <c r="AC779">
        <f>SUMIFS(Saudi!F:F,Saudi!$A:$A,YEAR(daily!$A779))</f>
        <v>3677993</v>
      </c>
      <c r="AD779">
        <f>SUMIFS(Saudi!G:G,Saudi!$A:$A,YEAR(daily!$A779))</f>
        <v>31.039095006400501</v>
      </c>
      <c r="AE779">
        <f>SUMIFS(Saudi!H:H,Saudi!$A:$A,YEAR(daily!$A779))</f>
        <v>114161574.159876</v>
      </c>
      <c r="AF779" s="5">
        <f t="shared" si="46"/>
        <v>4</v>
      </c>
      <c r="AG779" s="5">
        <f t="shared" si="47"/>
        <v>2003</v>
      </c>
    </row>
    <row r="780" spans="1:33">
      <c r="A780" s="3">
        <v>37725</v>
      </c>
      <c r="B780" s="1">
        <v>85950</v>
      </c>
      <c r="C780" s="1">
        <v>57822</v>
      </c>
      <c r="D780" s="1">
        <v>24700</v>
      </c>
      <c r="E780" s="1">
        <v>28.63</v>
      </c>
      <c r="F780" s="1">
        <v>26.61</v>
      </c>
      <c r="G780" s="1">
        <v>26.29</v>
      </c>
      <c r="H780" s="2">
        <v>49.1</v>
      </c>
      <c r="I780" s="2">
        <v>27.3</v>
      </c>
      <c r="J780" s="2">
        <v>80</v>
      </c>
      <c r="K780" s="2">
        <v>80.8</v>
      </c>
      <c r="L780">
        <f>SUMIFS(US!B:B,US!$D:$D,YEAR(daily!$A780),US!$E:$E,MONTH(daily!$A780))</f>
        <v>8733</v>
      </c>
      <c r="M780">
        <f>SUMIFS(US!C:C,US!$D:$D,YEAR(daily!$A780),US!$E:$E,MONTH(daily!$A780))</f>
        <v>19830</v>
      </c>
      <c r="N780">
        <f>SUMIFS(COT!E:E,COT!$A:$A,YEAR(daily!$A780),COT!$B:$B,WEEKNUM(daily!$A780))</f>
        <v>514551</v>
      </c>
      <c r="O780">
        <f>SUMIFS(COT!F:F,COT!$A:$A,YEAR(daily!$A780),COT!$B:$B,WEEKNUM(daily!$A780))</f>
        <v>31363</v>
      </c>
      <c r="P780">
        <f>SUMIFS(COT!G:G,COT!$A:$A,YEAR(daily!$A780),COT!$B:$B,WEEKNUM(daily!$A780))</f>
        <v>80283</v>
      </c>
      <c r="Q780">
        <f>SUMIFS(COT!H:H,COT!$A:$A,YEAR(daily!$A780),COT!$B:$B,WEEKNUM(daily!$A780))</f>
        <v>45890</v>
      </c>
      <c r="R780">
        <f>SUMIFS(COT!I:I,COT!$A:$A,YEAR(daily!$A780),COT!$B:$B,WEEKNUM(daily!$A780))</f>
        <v>401029</v>
      </c>
      <c r="S780">
        <f>SUMIFS(COT!J:J,COT!$A:$A,YEAR(daily!$A780),COT!$B:$B,WEEKNUM(daily!$A780))</f>
        <v>340889</v>
      </c>
      <c r="T780">
        <f>SUMIFS(COT!K:K,COT!$A:$A,YEAR(daily!$A780),COT!$B:$B,WEEKNUM(daily!$A780))</f>
        <v>36269</v>
      </c>
      <c r="U780">
        <f>SUMIFS(COT!L:L,COT!$A:$A,YEAR(daily!$A780),COT!$B:$B,WEEKNUM(daily!$A780))</f>
        <v>47489</v>
      </c>
      <c r="V780">
        <f>SUMIFS(COT!M:M,COT!$A:$A,YEAR(daily!$A780),COT!$B:$B,WEEKNUM(daily!$A780))</f>
        <v>29</v>
      </c>
      <c r="W780">
        <f>SUMIFS(COT!N:N,COT!$A:$A,YEAR(daily!$A780),COT!$B:$B,WEEKNUM(daily!$A780))</f>
        <v>42</v>
      </c>
      <c r="X780">
        <f>SUMIFS(COT!O:O,COT!$A:$A,YEAR(daily!$A780),COT!$B:$B,WEEKNUM(daily!$A780))</f>
        <v>44</v>
      </c>
      <c r="Y780">
        <f>SUMIFS(COT!P:P,COT!$A:$A,YEAR(daily!$A780),COT!$B:$B,WEEKNUM(daily!$A780))</f>
        <v>76</v>
      </c>
      <c r="Z780">
        <f>SUMIFS(COT!Q:Q,COT!$A:$A,YEAR(daily!$A780),COT!$B:$B,WEEKNUM(daily!$A780))</f>
        <v>81</v>
      </c>
      <c r="AA780">
        <f>SUMIFS(Saudi!B:B,Saudi!$A:$A,YEAR(daily!$A780))</f>
        <v>277.7</v>
      </c>
      <c r="AB780">
        <f>SUMIFS(Saudi!C:C,Saudi!$A:$A,YEAR(daily!$A780))</f>
        <v>268</v>
      </c>
      <c r="AC780">
        <f>SUMIFS(Saudi!F:F,Saudi!$A:$A,YEAR(daily!$A780))</f>
        <v>3677993</v>
      </c>
      <c r="AD780">
        <f>SUMIFS(Saudi!G:G,Saudi!$A:$A,YEAR(daily!$A780))</f>
        <v>31.039095006400501</v>
      </c>
      <c r="AE780">
        <f>SUMIFS(Saudi!H:H,Saudi!$A:$A,YEAR(daily!$A780))</f>
        <v>114161574.159876</v>
      </c>
      <c r="AF780" s="5">
        <f t="shared" si="46"/>
        <v>4</v>
      </c>
      <c r="AG780" s="5">
        <f t="shared" si="47"/>
        <v>2003</v>
      </c>
    </row>
    <row r="781" spans="1:33">
      <c r="A781" s="3">
        <v>37726</v>
      </c>
      <c r="B781" s="1">
        <v>80905</v>
      </c>
      <c r="C781" s="1">
        <v>59938</v>
      </c>
      <c r="D781" s="1">
        <v>25520</v>
      </c>
      <c r="E781" s="1">
        <v>29.29</v>
      </c>
      <c r="F781" s="1">
        <v>27</v>
      </c>
      <c r="G781" s="1">
        <v>26.62</v>
      </c>
      <c r="H781" s="2">
        <v>49.1</v>
      </c>
      <c r="I781" s="2">
        <v>27.3</v>
      </c>
      <c r="J781" s="2">
        <v>80</v>
      </c>
      <c r="K781" s="2">
        <v>80.8</v>
      </c>
      <c r="L781">
        <f>SUMIFS(US!B:B,US!$D:$D,YEAR(daily!$A781),US!$E:$E,MONTH(daily!$A781))</f>
        <v>8733</v>
      </c>
      <c r="M781">
        <f>SUMIFS(US!C:C,US!$D:$D,YEAR(daily!$A781),US!$E:$E,MONTH(daily!$A781))</f>
        <v>19830</v>
      </c>
      <c r="N781">
        <f>SUMIFS(COT!E:E,COT!$A:$A,YEAR(daily!$A781),COT!$B:$B,WEEKNUM(daily!$A781))</f>
        <v>514551</v>
      </c>
      <c r="O781">
        <f>SUMIFS(COT!F:F,COT!$A:$A,YEAR(daily!$A781),COT!$B:$B,WEEKNUM(daily!$A781))</f>
        <v>31363</v>
      </c>
      <c r="P781">
        <f>SUMIFS(COT!G:G,COT!$A:$A,YEAR(daily!$A781),COT!$B:$B,WEEKNUM(daily!$A781))</f>
        <v>80283</v>
      </c>
      <c r="Q781">
        <f>SUMIFS(COT!H:H,COT!$A:$A,YEAR(daily!$A781),COT!$B:$B,WEEKNUM(daily!$A781))</f>
        <v>45890</v>
      </c>
      <c r="R781">
        <f>SUMIFS(COT!I:I,COT!$A:$A,YEAR(daily!$A781),COT!$B:$B,WEEKNUM(daily!$A781))</f>
        <v>401029</v>
      </c>
      <c r="S781">
        <f>SUMIFS(COT!J:J,COT!$A:$A,YEAR(daily!$A781),COT!$B:$B,WEEKNUM(daily!$A781))</f>
        <v>340889</v>
      </c>
      <c r="T781">
        <f>SUMIFS(COT!K:K,COT!$A:$A,YEAR(daily!$A781),COT!$B:$B,WEEKNUM(daily!$A781))</f>
        <v>36269</v>
      </c>
      <c r="U781">
        <f>SUMIFS(COT!L:L,COT!$A:$A,YEAR(daily!$A781),COT!$B:$B,WEEKNUM(daily!$A781))</f>
        <v>47489</v>
      </c>
      <c r="V781">
        <f>SUMIFS(COT!M:M,COT!$A:$A,YEAR(daily!$A781),COT!$B:$B,WEEKNUM(daily!$A781))</f>
        <v>29</v>
      </c>
      <c r="W781">
        <f>SUMIFS(COT!N:N,COT!$A:$A,YEAR(daily!$A781),COT!$B:$B,WEEKNUM(daily!$A781))</f>
        <v>42</v>
      </c>
      <c r="X781">
        <f>SUMIFS(COT!O:O,COT!$A:$A,YEAR(daily!$A781),COT!$B:$B,WEEKNUM(daily!$A781))</f>
        <v>44</v>
      </c>
      <c r="Y781">
        <f>SUMIFS(COT!P:P,COT!$A:$A,YEAR(daily!$A781),COT!$B:$B,WEEKNUM(daily!$A781))</f>
        <v>76</v>
      </c>
      <c r="Z781">
        <f>SUMIFS(COT!Q:Q,COT!$A:$A,YEAR(daily!$A781),COT!$B:$B,WEEKNUM(daily!$A781))</f>
        <v>81</v>
      </c>
      <c r="AA781">
        <f>SUMIFS(Saudi!B:B,Saudi!$A:$A,YEAR(daily!$A781))</f>
        <v>277.7</v>
      </c>
      <c r="AB781">
        <f>SUMIFS(Saudi!C:C,Saudi!$A:$A,YEAR(daily!$A781))</f>
        <v>268</v>
      </c>
      <c r="AC781">
        <f>SUMIFS(Saudi!F:F,Saudi!$A:$A,YEAR(daily!$A781))</f>
        <v>3677993</v>
      </c>
      <c r="AD781">
        <f>SUMIFS(Saudi!G:G,Saudi!$A:$A,YEAR(daily!$A781))</f>
        <v>31.039095006400501</v>
      </c>
      <c r="AE781">
        <f>SUMIFS(Saudi!H:H,Saudi!$A:$A,YEAR(daily!$A781))</f>
        <v>114161574.159876</v>
      </c>
      <c r="AF781" s="5">
        <f t="shared" si="46"/>
        <v>4</v>
      </c>
      <c r="AG781" s="5">
        <f t="shared" si="47"/>
        <v>2003</v>
      </c>
    </row>
    <row r="782" spans="1:33">
      <c r="A782" s="3">
        <v>37727</v>
      </c>
      <c r="B782" s="1">
        <v>73582</v>
      </c>
      <c r="C782" s="1">
        <v>61616</v>
      </c>
      <c r="D782" s="1">
        <v>26504</v>
      </c>
      <c r="E782" s="1">
        <v>29.18</v>
      </c>
      <c r="F782" s="1">
        <v>27.08</v>
      </c>
      <c r="G782" s="1">
        <v>26.69</v>
      </c>
      <c r="H782" s="2">
        <v>49.1</v>
      </c>
      <c r="I782" s="2">
        <v>27.3</v>
      </c>
      <c r="J782" s="2">
        <v>80</v>
      </c>
      <c r="K782" s="2">
        <v>80.8</v>
      </c>
      <c r="L782">
        <f>SUMIFS(US!B:B,US!$D:$D,YEAR(daily!$A782),US!$E:$E,MONTH(daily!$A782))</f>
        <v>8733</v>
      </c>
      <c r="M782">
        <f>SUMIFS(US!C:C,US!$D:$D,YEAR(daily!$A782),US!$E:$E,MONTH(daily!$A782))</f>
        <v>19830</v>
      </c>
      <c r="N782">
        <f>SUMIFS(COT!E:E,COT!$A:$A,YEAR(daily!$A782),COT!$B:$B,WEEKNUM(daily!$A782))</f>
        <v>514551</v>
      </c>
      <c r="O782">
        <f>SUMIFS(COT!F:F,COT!$A:$A,YEAR(daily!$A782),COT!$B:$B,WEEKNUM(daily!$A782))</f>
        <v>31363</v>
      </c>
      <c r="P782">
        <f>SUMIFS(COT!G:G,COT!$A:$A,YEAR(daily!$A782),COT!$B:$B,WEEKNUM(daily!$A782))</f>
        <v>80283</v>
      </c>
      <c r="Q782">
        <f>SUMIFS(COT!H:H,COT!$A:$A,YEAR(daily!$A782),COT!$B:$B,WEEKNUM(daily!$A782))</f>
        <v>45890</v>
      </c>
      <c r="R782">
        <f>SUMIFS(COT!I:I,COT!$A:$A,YEAR(daily!$A782),COT!$B:$B,WEEKNUM(daily!$A782))</f>
        <v>401029</v>
      </c>
      <c r="S782">
        <f>SUMIFS(COT!J:J,COT!$A:$A,YEAR(daily!$A782),COT!$B:$B,WEEKNUM(daily!$A782))</f>
        <v>340889</v>
      </c>
      <c r="T782">
        <f>SUMIFS(COT!K:K,COT!$A:$A,YEAR(daily!$A782),COT!$B:$B,WEEKNUM(daily!$A782))</f>
        <v>36269</v>
      </c>
      <c r="U782">
        <f>SUMIFS(COT!L:L,COT!$A:$A,YEAR(daily!$A782),COT!$B:$B,WEEKNUM(daily!$A782))</f>
        <v>47489</v>
      </c>
      <c r="V782">
        <f>SUMIFS(COT!M:M,COT!$A:$A,YEAR(daily!$A782),COT!$B:$B,WEEKNUM(daily!$A782))</f>
        <v>29</v>
      </c>
      <c r="W782">
        <f>SUMIFS(COT!N:N,COT!$A:$A,YEAR(daily!$A782),COT!$B:$B,WEEKNUM(daily!$A782))</f>
        <v>42</v>
      </c>
      <c r="X782">
        <f>SUMIFS(COT!O:O,COT!$A:$A,YEAR(daily!$A782),COT!$B:$B,WEEKNUM(daily!$A782))</f>
        <v>44</v>
      </c>
      <c r="Y782">
        <f>SUMIFS(COT!P:P,COT!$A:$A,YEAR(daily!$A782),COT!$B:$B,WEEKNUM(daily!$A782))</f>
        <v>76</v>
      </c>
      <c r="Z782">
        <f>SUMIFS(COT!Q:Q,COT!$A:$A,YEAR(daily!$A782),COT!$B:$B,WEEKNUM(daily!$A782))</f>
        <v>81</v>
      </c>
      <c r="AA782">
        <f>SUMIFS(Saudi!B:B,Saudi!$A:$A,YEAR(daily!$A782))</f>
        <v>277.7</v>
      </c>
      <c r="AB782">
        <f>SUMIFS(Saudi!C:C,Saudi!$A:$A,YEAR(daily!$A782))</f>
        <v>268</v>
      </c>
      <c r="AC782">
        <f>SUMIFS(Saudi!F:F,Saudi!$A:$A,YEAR(daily!$A782))</f>
        <v>3677993</v>
      </c>
      <c r="AD782">
        <f>SUMIFS(Saudi!G:G,Saudi!$A:$A,YEAR(daily!$A782))</f>
        <v>31.039095006400501</v>
      </c>
      <c r="AE782">
        <f>SUMIFS(Saudi!H:H,Saudi!$A:$A,YEAR(daily!$A782))</f>
        <v>114161574.159876</v>
      </c>
      <c r="AF782" s="5">
        <f t="shared" si="46"/>
        <v>4</v>
      </c>
      <c r="AG782" s="5">
        <f t="shared" si="47"/>
        <v>2003</v>
      </c>
    </row>
    <row r="783" spans="1:33">
      <c r="A783" s="3">
        <v>37728</v>
      </c>
      <c r="B783" s="1">
        <v>48441</v>
      </c>
      <c r="C783" s="1">
        <v>64871</v>
      </c>
      <c r="D783" s="1">
        <v>27721</v>
      </c>
      <c r="E783" s="1">
        <v>30.55</v>
      </c>
      <c r="F783" s="1">
        <v>27.99</v>
      </c>
      <c r="G783" s="1">
        <v>27.5</v>
      </c>
      <c r="H783" s="2">
        <v>49.1</v>
      </c>
      <c r="I783" s="2">
        <v>27.3</v>
      </c>
      <c r="J783" s="2">
        <v>80</v>
      </c>
      <c r="K783" s="2">
        <v>80.8</v>
      </c>
      <c r="L783">
        <f>SUMIFS(US!B:B,US!$D:$D,YEAR(daily!$A783),US!$E:$E,MONTH(daily!$A783))</f>
        <v>8733</v>
      </c>
      <c r="M783">
        <f>SUMIFS(US!C:C,US!$D:$D,YEAR(daily!$A783),US!$E:$E,MONTH(daily!$A783))</f>
        <v>19830</v>
      </c>
      <c r="N783">
        <f>SUMIFS(COT!E:E,COT!$A:$A,YEAR(daily!$A783),COT!$B:$B,WEEKNUM(daily!$A783))</f>
        <v>514551</v>
      </c>
      <c r="O783">
        <f>SUMIFS(COT!F:F,COT!$A:$A,YEAR(daily!$A783),COT!$B:$B,WEEKNUM(daily!$A783))</f>
        <v>31363</v>
      </c>
      <c r="P783">
        <f>SUMIFS(COT!G:G,COT!$A:$A,YEAR(daily!$A783),COT!$B:$B,WEEKNUM(daily!$A783))</f>
        <v>80283</v>
      </c>
      <c r="Q783">
        <f>SUMIFS(COT!H:H,COT!$A:$A,YEAR(daily!$A783),COT!$B:$B,WEEKNUM(daily!$A783))</f>
        <v>45890</v>
      </c>
      <c r="R783">
        <f>SUMIFS(COT!I:I,COT!$A:$A,YEAR(daily!$A783),COT!$B:$B,WEEKNUM(daily!$A783))</f>
        <v>401029</v>
      </c>
      <c r="S783">
        <f>SUMIFS(COT!J:J,COT!$A:$A,YEAR(daily!$A783),COT!$B:$B,WEEKNUM(daily!$A783))</f>
        <v>340889</v>
      </c>
      <c r="T783">
        <f>SUMIFS(COT!K:K,COT!$A:$A,YEAR(daily!$A783),COT!$B:$B,WEEKNUM(daily!$A783))</f>
        <v>36269</v>
      </c>
      <c r="U783">
        <f>SUMIFS(COT!L:L,COT!$A:$A,YEAR(daily!$A783),COT!$B:$B,WEEKNUM(daily!$A783))</f>
        <v>47489</v>
      </c>
      <c r="V783">
        <f>SUMIFS(COT!M:M,COT!$A:$A,YEAR(daily!$A783),COT!$B:$B,WEEKNUM(daily!$A783))</f>
        <v>29</v>
      </c>
      <c r="W783">
        <f>SUMIFS(COT!N:N,COT!$A:$A,YEAR(daily!$A783),COT!$B:$B,WEEKNUM(daily!$A783))</f>
        <v>42</v>
      </c>
      <c r="X783">
        <f>SUMIFS(COT!O:O,COT!$A:$A,YEAR(daily!$A783),COT!$B:$B,WEEKNUM(daily!$A783))</f>
        <v>44</v>
      </c>
      <c r="Y783">
        <f>SUMIFS(COT!P:P,COT!$A:$A,YEAR(daily!$A783),COT!$B:$B,WEEKNUM(daily!$A783))</f>
        <v>76</v>
      </c>
      <c r="Z783">
        <f>SUMIFS(COT!Q:Q,COT!$A:$A,YEAR(daily!$A783),COT!$B:$B,WEEKNUM(daily!$A783))</f>
        <v>81</v>
      </c>
      <c r="AA783">
        <f>SUMIFS(Saudi!B:B,Saudi!$A:$A,YEAR(daily!$A783))</f>
        <v>277.7</v>
      </c>
      <c r="AB783">
        <f>SUMIFS(Saudi!C:C,Saudi!$A:$A,YEAR(daily!$A783))</f>
        <v>268</v>
      </c>
      <c r="AC783">
        <f>SUMIFS(Saudi!F:F,Saudi!$A:$A,YEAR(daily!$A783))</f>
        <v>3677993</v>
      </c>
      <c r="AD783">
        <f>SUMIFS(Saudi!G:G,Saudi!$A:$A,YEAR(daily!$A783))</f>
        <v>31.039095006400501</v>
      </c>
      <c r="AE783">
        <f>SUMIFS(Saudi!H:H,Saudi!$A:$A,YEAR(daily!$A783))</f>
        <v>114161574.159876</v>
      </c>
      <c r="AF783" s="5">
        <f t="shared" si="46"/>
        <v>4</v>
      </c>
      <c r="AG783" s="5">
        <f t="shared" si="47"/>
        <v>2003</v>
      </c>
    </row>
    <row r="784" spans="1:33">
      <c r="A784" s="3">
        <v>37732</v>
      </c>
      <c r="B784" s="1">
        <v>35069</v>
      </c>
      <c r="C784" s="1">
        <v>65723</v>
      </c>
      <c r="D784" s="1">
        <v>27757</v>
      </c>
      <c r="E784" s="1">
        <v>30.87</v>
      </c>
      <c r="F784" s="1">
        <v>28.17</v>
      </c>
      <c r="G784" s="1">
        <v>27.63</v>
      </c>
      <c r="H784" s="2">
        <v>49.1</v>
      </c>
      <c r="I784" s="2">
        <v>27.3</v>
      </c>
      <c r="J784" s="2">
        <v>80</v>
      </c>
      <c r="K784" s="2">
        <v>80.8</v>
      </c>
      <c r="L784">
        <f>SUMIFS(US!B:B,US!$D:$D,YEAR(daily!$A784),US!$E:$E,MONTH(daily!$A784))</f>
        <v>8733</v>
      </c>
      <c r="M784">
        <f>SUMIFS(US!C:C,US!$D:$D,YEAR(daily!$A784),US!$E:$E,MONTH(daily!$A784))</f>
        <v>19830</v>
      </c>
      <c r="N784">
        <f>SUMIFS(COT!E:E,COT!$A:$A,YEAR(daily!$A784),COT!$B:$B,WEEKNUM(daily!$A784))</f>
        <v>470930</v>
      </c>
      <c r="O784">
        <f>SUMIFS(COT!F:F,COT!$A:$A,YEAR(daily!$A784),COT!$B:$B,WEEKNUM(daily!$A784))</f>
        <v>30598</v>
      </c>
      <c r="P784">
        <f>SUMIFS(COT!G:G,COT!$A:$A,YEAR(daily!$A784),COT!$B:$B,WEEKNUM(daily!$A784))</f>
        <v>65792</v>
      </c>
      <c r="Q784">
        <f>SUMIFS(COT!H:H,COT!$A:$A,YEAR(daily!$A784),COT!$B:$B,WEEKNUM(daily!$A784))</f>
        <v>39746</v>
      </c>
      <c r="R784">
        <f>SUMIFS(COT!I:I,COT!$A:$A,YEAR(daily!$A784),COT!$B:$B,WEEKNUM(daily!$A784))</f>
        <v>365509</v>
      </c>
      <c r="S784">
        <f>SUMIFS(COT!J:J,COT!$A:$A,YEAR(daily!$A784),COT!$B:$B,WEEKNUM(daily!$A784))</f>
        <v>321998</v>
      </c>
      <c r="T784">
        <f>SUMIFS(COT!K:K,COT!$A:$A,YEAR(daily!$A784),COT!$B:$B,WEEKNUM(daily!$A784))</f>
        <v>35077</v>
      </c>
      <c r="U784">
        <f>SUMIFS(COT!L:L,COT!$A:$A,YEAR(daily!$A784),COT!$B:$B,WEEKNUM(daily!$A784))</f>
        <v>43394</v>
      </c>
      <c r="V784">
        <f>SUMIFS(COT!M:M,COT!$A:$A,YEAR(daily!$A784),COT!$B:$B,WEEKNUM(daily!$A784))</f>
        <v>26</v>
      </c>
      <c r="W784">
        <f>SUMIFS(COT!N:N,COT!$A:$A,YEAR(daily!$A784),COT!$B:$B,WEEKNUM(daily!$A784))</f>
        <v>41</v>
      </c>
      <c r="X784">
        <f>SUMIFS(COT!O:O,COT!$A:$A,YEAR(daily!$A784),COT!$B:$B,WEEKNUM(daily!$A784))</f>
        <v>41</v>
      </c>
      <c r="Y784">
        <f>SUMIFS(COT!P:P,COT!$A:$A,YEAR(daily!$A784),COT!$B:$B,WEEKNUM(daily!$A784))</f>
        <v>73</v>
      </c>
      <c r="Z784">
        <f>SUMIFS(COT!Q:Q,COT!$A:$A,YEAR(daily!$A784),COT!$B:$B,WEEKNUM(daily!$A784))</f>
        <v>72</v>
      </c>
      <c r="AA784">
        <f>SUMIFS(Saudi!B:B,Saudi!$A:$A,YEAR(daily!$A784))</f>
        <v>277.7</v>
      </c>
      <c r="AB784">
        <f>SUMIFS(Saudi!C:C,Saudi!$A:$A,YEAR(daily!$A784))</f>
        <v>268</v>
      </c>
      <c r="AC784">
        <f>SUMIFS(Saudi!F:F,Saudi!$A:$A,YEAR(daily!$A784))</f>
        <v>3677993</v>
      </c>
      <c r="AD784">
        <f>SUMIFS(Saudi!G:G,Saudi!$A:$A,YEAR(daily!$A784))</f>
        <v>31.039095006400501</v>
      </c>
      <c r="AE784">
        <f>SUMIFS(Saudi!H:H,Saudi!$A:$A,YEAR(daily!$A784))</f>
        <v>114161574.159876</v>
      </c>
      <c r="AF784" s="5">
        <f t="shared" si="46"/>
        <v>4</v>
      </c>
      <c r="AG784" s="5">
        <f t="shared" si="47"/>
        <v>2003</v>
      </c>
    </row>
    <row r="785" spans="1:33">
      <c r="A785" s="3">
        <v>37733</v>
      </c>
      <c r="B785" s="1">
        <v>24442</v>
      </c>
      <c r="C785" s="1">
        <v>66016</v>
      </c>
      <c r="D785" s="1">
        <v>28620</v>
      </c>
      <c r="E785" s="1">
        <v>29.91</v>
      </c>
      <c r="F785" s="1">
        <v>27.48</v>
      </c>
      <c r="G785" s="1">
        <v>27.01</v>
      </c>
      <c r="H785" s="2">
        <v>49.1</v>
      </c>
      <c r="I785" s="2">
        <v>27.3</v>
      </c>
      <c r="J785" s="2">
        <v>80</v>
      </c>
      <c r="K785" s="2">
        <v>80.8</v>
      </c>
      <c r="L785">
        <f>SUMIFS(US!B:B,US!$D:$D,YEAR(daily!$A785),US!$E:$E,MONTH(daily!$A785))</f>
        <v>8733</v>
      </c>
      <c r="M785">
        <f>SUMIFS(US!C:C,US!$D:$D,YEAR(daily!$A785),US!$E:$E,MONTH(daily!$A785))</f>
        <v>19830</v>
      </c>
      <c r="N785">
        <f>SUMIFS(COT!E:E,COT!$A:$A,YEAR(daily!$A785),COT!$B:$B,WEEKNUM(daily!$A785))</f>
        <v>470930</v>
      </c>
      <c r="O785">
        <f>SUMIFS(COT!F:F,COT!$A:$A,YEAR(daily!$A785),COT!$B:$B,WEEKNUM(daily!$A785))</f>
        <v>30598</v>
      </c>
      <c r="P785">
        <f>SUMIFS(COT!G:G,COT!$A:$A,YEAR(daily!$A785),COT!$B:$B,WEEKNUM(daily!$A785))</f>
        <v>65792</v>
      </c>
      <c r="Q785">
        <f>SUMIFS(COT!H:H,COT!$A:$A,YEAR(daily!$A785),COT!$B:$B,WEEKNUM(daily!$A785))</f>
        <v>39746</v>
      </c>
      <c r="R785">
        <f>SUMIFS(COT!I:I,COT!$A:$A,YEAR(daily!$A785),COT!$B:$B,WEEKNUM(daily!$A785))</f>
        <v>365509</v>
      </c>
      <c r="S785">
        <f>SUMIFS(COT!J:J,COT!$A:$A,YEAR(daily!$A785),COT!$B:$B,WEEKNUM(daily!$A785))</f>
        <v>321998</v>
      </c>
      <c r="T785">
        <f>SUMIFS(COT!K:K,COT!$A:$A,YEAR(daily!$A785),COT!$B:$B,WEEKNUM(daily!$A785))</f>
        <v>35077</v>
      </c>
      <c r="U785">
        <f>SUMIFS(COT!L:L,COT!$A:$A,YEAR(daily!$A785),COT!$B:$B,WEEKNUM(daily!$A785))</f>
        <v>43394</v>
      </c>
      <c r="V785">
        <f>SUMIFS(COT!M:M,COT!$A:$A,YEAR(daily!$A785),COT!$B:$B,WEEKNUM(daily!$A785))</f>
        <v>26</v>
      </c>
      <c r="W785">
        <f>SUMIFS(COT!N:N,COT!$A:$A,YEAR(daily!$A785),COT!$B:$B,WEEKNUM(daily!$A785))</f>
        <v>41</v>
      </c>
      <c r="X785">
        <f>SUMIFS(COT!O:O,COT!$A:$A,YEAR(daily!$A785),COT!$B:$B,WEEKNUM(daily!$A785))</f>
        <v>41</v>
      </c>
      <c r="Y785">
        <f>SUMIFS(COT!P:P,COT!$A:$A,YEAR(daily!$A785),COT!$B:$B,WEEKNUM(daily!$A785))</f>
        <v>73</v>
      </c>
      <c r="Z785">
        <f>SUMIFS(COT!Q:Q,COT!$A:$A,YEAR(daily!$A785),COT!$B:$B,WEEKNUM(daily!$A785))</f>
        <v>72</v>
      </c>
      <c r="AA785">
        <f>SUMIFS(Saudi!B:B,Saudi!$A:$A,YEAR(daily!$A785))</f>
        <v>277.7</v>
      </c>
      <c r="AB785">
        <f>SUMIFS(Saudi!C:C,Saudi!$A:$A,YEAR(daily!$A785))</f>
        <v>268</v>
      </c>
      <c r="AC785">
        <f>SUMIFS(Saudi!F:F,Saudi!$A:$A,YEAR(daily!$A785))</f>
        <v>3677993</v>
      </c>
      <c r="AD785">
        <f>SUMIFS(Saudi!G:G,Saudi!$A:$A,YEAR(daily!$A785))</f>
        <v>31.039095006400501</v>
      </c>
      <c r="AE785">
        <f>SUMIFS(Saudi!H:H,Saudi!$A:$A,YEAR(daily!$A785))</f>
        <v>114161574.159876</v>
      </c>
      <c r="AF785" s="5">
        <f t="shared" si="46"/>
        <v>4</v>
      </c>
      <c r="AG785" s="5">
        <f t="shared" si="47"/>
        <v>2003</v>
      </c>
    </row>
    <row r="786" spans="1:33">
      <c r="A786" s="3">
        <v>37734</v>
      </c>
      <c r="B786" s="1">
        <v>140125</v>
      </c>
      <c r="C786" s="1">
        <v>29258</v>
      </c>
      <c r="D786" s="1">
        <v>25482</v>
      </c>
      <c r="E786" s="1">
        <v>26.65</v>
      </c>
      <c r="F786" s="1">
        <v>26.01</v>
      </c>
      <c r="G786" s="1">
        <v>25.72</v>
      </c>
      <c r="H786" s="2">
        <v>49.1</v>
      </c>
      <c r="I786" s="2">
        <v>27.3</v>
      </c>
      <c r="J786" s="2">
        <v>80</v>
      </c>
      <c r="K786" s="2">
        <v>80.8</v>
      </c>
      <c r="L786">
        <f>SUMIFS(US!B:B,US!$D:$D,YEAR(daily!$A786),US!$E:$E,MONTH(daily!$A786))</f>
        <v>8733</v>
      </c>
      <c r="M786">
        <f>SUMIFS(US!C:C,US!$D:$D,YEAR(daily!$A786),US!$E:$E,MONTH(daily!$A786))</f>
        <v>19830</v>
      </c>
      <c r="N786">
        <f>SUMIFS(COT!E:E,COT!$A:$A,YEAR(daily!$A786),COT!$B:$B,WEEKNUM(daily!$A786))</f>
        <v>470930</v>
      </c>
      <c r="O786">
        <f>SUMIFS(COT!F:F,COT!$A:$A,YEAR(daily!$A786),COT!$B:$B,WEEKNUM(daily!$A786))</f>
        <v>30598</v>
      </c>
      <c r="P786">
        <f>SUMIFS(COT!G:G,COT!$A:$A,YEAR(daily!$A786),COT!$B:$B,WEEKNUM(daily!$A786))</f>
        <v>65792</v>
      </c>
      <c r="Q786">
        <f>SUMIFS(COT!H:H,COT!$A:$A,YEAR(daily!$A786),COT!$B:$B,WEEKNUM(daily!$A786))</f>
        <v>39746</v>
      </c>
      <c r="R786">
        <f>SUMIFS(COT!I:I,COT!$A:$A,YEAR(daily!$A786),COT!$B:$B,WEEKNUM(daily!$A786))</f>
        <v>365509</v>
      </c>
      <c r="S786">
        <f>SUMIFS(COT!J:J,COT!$A:$A,YEAR(daily!$A786),COT!$B:$B,WEEKNUM(daily!$A786))</f>
        <v>321998</v>
      </c>
      <c r="T786">
        <f>SUMIFS(COT!K:K,COT!$A:$A,YEAR(daily!$A786),COT!$B:$B,WEEKNUM(daily!$A786))</f>
        <v>35077</v>
      </c>
      <c r="U786">
        <f>SUMIFS(COT!L:L,COT!$A:$A,YEAR(daily!$A786),COT!$B:$B,WEEKNUM(daily!$A786))</f>
        <v>43394</v>
      </c>
      <c r="V786">
        <f>SUMIFS(COT!M:M,COT!$A:$A,YEAR(daily!$A786),COT!$B:$B,WEEKNUM(daily!$A786))</f>
        <v>26</v>
      </c>
      <c r="W786">
        <f>SUMIFS(COT!N:N,COT!$A:$A,YEAR(daily!$A786),COT!$B:$B,WEEKNUM(daily!$A786))</f>
        <v>41</v>
      </c>
      <c r="X786">
        <f>SUMIFS(COT!O:O,COT!$A:$A,YEAR(daily!$A786),COT!$B:$B,WEEKNUM(daily!$A786))</f>
        <v>41</v>
      </c>
      <c r="Y786">
        <f>SUMIFS(COT!P:P,COT!$A:$A,YEAR(daily!$A786),COT!$B:$B,WEEKNUM(daily!$A786))</f>
        <v>73</v>
      </c>
      <c r="Z786">
        <f>SUMIFS(COT!Q:Q,COT!$A:$A,YEAR(daily!$A786),COT!$B:$B,WEEKNUM(daily!$A786))</f>
        <v>72</v>
      </c>
      <c r="AA786">
        <f>SUMIFS(Saudi!B:B,Saudi!$A:$A,YEAR(daily!$A786))</f>
        <v>277.7</v>
      </c>
      <c r="AB786">
        <f>SUMIFS(Saudi!C:C,Saudi!$A:$A,YEAR(daily!$A786))</f>
        <v>268</v>
      </c>
      <c r="AC786">
        <f>SUMIFS(Saudi!F:F,Saudi!$A:$A,YEAR(daily!$A786))</f>
        <v>3677993</v>
      </c>
      <c r="AD786">
        <f>SUMIFS(Saudi!G:G,Saudi!$A:$A,YEAR(daily!$A786))</f>
        <v>31.039095006400501</v>
      </c>
      <c r="AE786">
        <f>SUMIFS(Saudi!H:H,Saudi!$A:$A,YEAR(daily!$A786))</f>
        <v>114161574.159876</v>
      </c>
      <c r="AF786" s="5">
        <f t="shared" si="46"/>
        <v>4</v>
      </c>
      <c r="AG786" s="5">
        <f t="shared" si="47"/>
        <v>2003</v>
      </c>
    </row>
    <row r="787" spans="1:33">
      <c r="A787" s="3">
        <v>37735</v>
      </c>
      <c r="B787" s="1">
        <v>134976</v>
      </c>
      <c r="C787" s="1">
        <v>31467</v>
      </c>
      <c r="D787" s="1">
        <v>25926</v>
      </c>
      <c r="E787" s="1">
        <v>26.64</v>
      </c>
      <c r="F787" s="1">
        <v>26.09</v>
      </c>
      <c r="G787" s="1">
        <v>25.84</v>
      </c>
      <c r="H787" s="2">
        <v>49.1</v>
      </c>
      <c r="I787" s="2">
        <v>27.3</v>
      </c>
      <c r="J787" s="2">
        <v>80</v>
      </c>
      <c r="K787" s="2">
        <v>80.8</v>
      </c>
      <c r="L787">
        <f>SUMIFS(US!B:B,US!$D:$D,YEAR(daily!$A787),US!$E:$E,MONTH(daily!$A787))</f>
        <v>8733</v>
      </c>
      <c r="M787">
        <f>SUMIFS(US!C:C,US!$D:$D,YEAR(daily!$A787),US!$E:$E,MONTH(daily!$A787))</f>
        <v>19830</v>
      </c>
      <c r="N787">
        <f>SUMIFS(COT!E:E,COT!$A:$A,YEAR(daily!$A787),COT!$B:$B,WEEKNUM(daily!$A787))</f>
        <v>470930</v>
      </c>
      <c r="O787">
        <f>SUMIFS(COT!F:F,COT!$A:$A,YEAR(daily!$A787),COT!$B:$B,WEEKNUM(daily!$A787))</f>
        <v>30598</v>
      </c>
      <c r="P787">
        <f>SUMIFS(COT!G:G,COT!$A:$A,YEAR(daily!$A787),COT!$B:$B,WEEKNUM(daily!$A787))</f>
        <v>65792</v>
      </c>
      <c r="Q787">
        <f>SUMIFS(COT!H:H,COT!$A:$A,YEAR(daily!$A787),COT!$B:$B,WEEKNUM(daily!$A787))</f>
        <v>39746</v>
      </c>
      <c r="R787">
        <f>SUMIFS(COT!I:I,COT!$A:$A,YEAR(daily!$A787),COT!$B:$B,WEEKNUM(daily!$A787))</f>
        <v>365509</v>
      </c>
      <c r="S787">
        <f>SUMIFS(COT!J:J,COT!$A:$A,YEAR(daily!$A787),COT!$B:$B,WEEKNUM(daily!$A787))</f>
        <v>321998</v>
      </c>
      <c r="T787">
        <f>SUMIFS(COT!K:K,COT!$A:$A,YEAR(daily!$A787),COT!$B:$B,WEEKNUM(daily!$A787))</f>
        <v>35077</v>
      </c>
      <c r="U787">
        <f>SUMIFS(COT!L:L,COT!$A:$A,YEAR(daily!$A787),COT!$B:$B,WEEKNUM(daily!$A787))</f>
        <v>43394</v>
      </c>
      <c r="V787">
        <f>SUMIFS(COT!M:M,COT!$A:$A,YEAR(daily!$A787),COT!$B:$B,WEEKNUM(daily!$A787))</f>
        <v>26</v>
      </c>
      <c r="W787">
        <f>SUMIFS(COT!N:N,COT!$A:$A,YEAR(daily!$A787),COT!$B:$B,WEEKNUM(daily!$A787))</f>
        <v>41</v>
      </c>
      <c r="X787">
        <f>SUMIFS(COT!O:O,COT!$A:$A,YEAR(daily!$A787),COT!$B:$B,WEEKNUM(daily!$A787))</f>
        <v>41</v>
      </c>
      <c r="Y787">
        <f>SUMIFS(COT!P:P,COT!$A:$A,YEAR(daily!$A787),COT!$B:$B,WEEKNUM(daily!$A787))</f>
        <v>73</v>
      </c>
      <c r="Z787">
        <f>SUMIFS(COT!Q:Q,COT!$A:$A,YEAR(daily!$A787),COT!$B:$B,WEEKNUM(daily!$A787))</f>
        <v>72</v>
      </c>
      <c r="AA787">
        <f>SUMIFS(Saudi!B:B,Saudi!$A:$A,YEAR(daily!$A787))</f>
        <v>277.7</v>
      </c>
      <c r="AB787">
        <f>SUMIFS(Saudi!C:C,Saudi!$A:$A,YEAR(daily!$A787))</f>
        <v>268</v>
      </c>
      <c r="AC787">
        <f>SUMIFS(Saudi!F:F,Saudi!$A:$A,YEAR(daily!$A787))</f>
        <v>3677993</v>
      </c>
      <c r="AD787">
        <f>SUMIFS(Saudi!G:G,Saudi!$A:$A,YEAR(daily!$A787))</f>
        <v>31.039095006400501</v>
      </c>
      <c r="AE787">
        <f>SUMIFS(Saudi!H:H,Saudi!$A:$A,YEAR(daily!$A787))</f>
        <v>114161574.159876</v>
      </c>
      <c r="AF787" s="5">
        <f t="shared" si="46"/>
        <v>4</v>
      </c>
      <c r="AG787" s="5">
        <f t="shared" si="47"/>
        <v>2003</v>
      </c>
    </row>
    <row r="788" spans="1:33">
      <c r="A788" s="3">
        <v>37736</v>
      </c>
      <c r="B788" s="1">
        <v>133899</v>
      </c>
      <c r="C788" s="1">
        <v>31758</v>
      </c>
      <c r="D788" s="1">
        <v>27585</v>
      </c>
      <c r="E788" s="1">
        <v>26.26</v>
      </c>
      <c r="F788" s="1">
        <v>25.9</v>
      </c>
      <c r="G788" s="1">
        <v>25.66</v>
      </c>
      <c r="H788" s="2">
        <v>49.1</v>
      </c>
      <c r="I788" s="2">
        <v>27.3</v>
      </c>
      <c r="J788" s="2">
        <v>80</v>
      </c>
      <c r="K788" s="2">
        <v>80.8</v>
      </c>
      <c r="L788">
        <f>SUMIFS(US!B:B,US!$D:$D,YEAR(daily!$A788),US!$E:$E,MONTH(daily!$A788))</f>
        <v>8733</v>
      </c>
      <c r="M788">
        <f>SUMIFS(US!C:C,US!$D:$D,YEAR(daily!$A788),US!$E:$E,MONTH(daily!$A788))</f>
        <v>19830</v>
      </c>
      <c r="N788">
        <f>SUMIFS(COT!E:E,COT!$A:$A,YEAR(daily!$A788),COT!$B:$B,WEEKNUM(daily!$A788))</f>
        <v>470930</v>
      </c>
      <c r="O788">
        <f>SUMIFS(COT!F:F,COT!$A:$A,YEAR(daily!$A788),COT!$B:$B,WEEKNUM(daily!$A788))</f>
        <v>30598</v>
      </c>
      <c r="P788">
        <f>SUMIFS(COT!G:G,COT!$A:$A,YEAR(daily!$A788),COT!$B:$B,WEEKNUM(daily!$A788))</f>
        <v>65792</v>
      </c>
      <c r="Q788">
        <f>SUMIFS(COT!H:H,COT!$A:$A,YEAR(daily!$A788),COT!$B:$B,WEEKNUM(daily!$A788))</f>
        <v>39746</v>
      </c>
      <c r="R788">
        <f>SUMIFS(COT!I:I,COT!$A:$A,YEAR(daily!$A788),COT!$B:$B,WEEKNUM(daily!$A788))</f>
        <v>365509</v>
      </c>
      <c r="S788">
        <f>SUMIFS(COT!J:J,COT!$A:$A,YEAR(daily!$A788),COT!$B:$B,WEEKNUM(daily!$A788))</f>
        <v>321998</v>
      </c>
      <c r="T788">
        <f>SUMIFS(COT!K:K,COT!$A:$A,YEAR(daily!$A788),COT!$B:$B,WEEKNUM(daily!$A788))</f>
        <v>35077</v>
      </c>
      <c r="U788">
        <f>SUMIFS(COT!L:L,COT!$A:$A,YEAR(daily!$A788),COT!$B:$B,WEEKNUM(daily!$A788))</f>
        <v>43394</v>
      </c>
      <c r="V788">
        <f>SUMIFS(COT!M:M,COT!$A:$A,YEAR(daily!$A788),COT!$B:$B,WEEKNUM(daily!$A788))</f>
        <v>26</v>
      </c>
      <c r="W788">
        <f>SUMIFS(COT!N:N,COT!$A:$A,YEAR(daily!$A788),COT!$B:$B,WEEKNUM(daily!$A788))</f>
        <v>41</v>
      </c>
      <c r="X788">
        <f>SUMIFS(COT!O:O,COT!$A:$A,YEAR(daily!$A788),COT!$B:$B,WEEKNUM(daily!$A788))</f>
        <v>41</v>
      </c>
      <c r="Y788">
        <f>SUMIFS(COT!P:P,COT!$A:$A,YEAR(daily!$A788),COT!$B:$B,WEEKNUM(daily!$A788))</f>
        <v>73</v>
      </c>
      <c r="Z788">
        <f>SUMIFS(COT!Q:Q,COT!$A:$A,YEAR(daily!$A788),COT!$B:$B,WEEKNUM(daily!$A788))</f>
        <v>72</v>
      </c>
      <c r="AA788">
        <f>SUMIFS(Saudi!B:B,Saudi!$A:$A,YEAR(daily!$A788))</f>
        <v>277.7</v>
      </c>
      <c r="AB788">
        <f>SUMIFS(Saudi!C:C,Saudi!$A:$A,YEAR(daily!$A788))</f>
        <v>268</v>
      </c>
      <c r="AC788">
        <f>SUMIFS(Saudi!F:F,Saudi!$A:$A,YEAR(daily!$A788))</f>
        <v>3677993</v>
      </c>
      <c r="AD788">
        <f>SUMIFS(Saudi!G:G,Saudi!$A:$A,YEAR(daily!$A788))</f>
        <v>31.039095006400501</v>
      </c>
      <c r="AE788">
        <f>SUMIFS(Saudi!H:H,Saudi!$A:$A,YEAR(daily!$A788))</f>
        <v>114161574.159876</v>
      </c>
      <c r="AF788" s="5">
        <f t="shared" si="46"/>
        <v>4</v>
      </c>
      <c r="AG788" s="5">
        <f t="shared" si="47"/>
        <v>2003</v>
      </c>
    </row>
    <row r="789" spans="1:33">
      <c r="A789" s="3">
        <v>37739</v>
      </c>
      <c r="B789" s="1">
        <v>133405</v>
      </c>
      <c r="C789" s="1">
        <v>31693</v>
      </c>
      <c r="D789" s="1">
        <v>27866</v>
      </c>
      <c r="E789" s="1">
        <v>25.49</v>
      </c>
      <c r="F789" s="1">
        <v>25.29</v>
      </c>
      <c r="G789" s="1">
        <v>25.1</v>
      </c>
      <c r="H789" s="2">
        <v>49.1</v>
      </c>
      <c r="I789" s="2">
        <v>27.3</v>
      </c>
      <c r="J789" s="2">
        <v>80</v>
      </c>
      <c r="K789" s="2">
        <v>80.8</v>
      </c>
      <c r="L789">
        <f>SUMIFS(US!B:B,US!$D:$D,YEAR(daily!$A789),US!$E:$E,MONTH(daily!$A789))</f>
        <v>8733</v>
      </c>
      <c r="M789">
        <f>SUMIFS(US!C:C,US!$D:$D,YEAR(daily!$A789),US!$E:$E,MONTH(daily!$A789))</f>
        <v>19830</v>
      </c>
      <c r="N789">
        <f>SUMIFS(COT!E:E,COT!$A:$A,YEAR(daily!$A789),COT!$B:$B,WEEKNUM(daily!$A789))</f>
        <v>479905</v>
      </c>
      <c r="O789">
        <f>SUMIFS(COT!F:F,COT!$A:$A,YEAR(daily!$A789),COT!$B:$B,WEEKNUM(daily!$A789))</f>
        <v>32980</v>
      </c>
      <c r="P789">
        <f>SUMIFS(COT!G:G,COT!$A:$A,YEAR(daily!$A789),COT!$B:$B,WEEKNUM(daily!$A789))</f>
        <v>71761</v>
      </c>
      <c r="Q789">
        <f>SUMIFS(COT!H:H,COT!$A:$A,YEAR(daily!$A789),COT!$B:$B,WEEKNUM(daily!$A789))</f>
        <v>45761</v>
      </c>
      <c r="R789">
        <f>SUMIFS(COT!I:I,COT!$A:$A,YEAR(daily!$A789),COT!$B:$B,WEEKNUM(daily!$A789))</f>
        <v>365841</v>
      </c>
      <c r="S789">
        <f>SUMIFS(COT!J:J,COT!$A:$A,YEAR(daily!$A789),COT!$B:$B,WEEKNUM(daily!$A789))</f>
        <v>307112</v>
      </c>
      <c r="T789">
        <f>SUMIFS(COT!K:K,COT!$A:$A,YEAR(daily!$A789),COT!$B:$B,WEEKNUM(daily!$A789))</f>
        <v>35323</v>
      </c>
      <c r="U789">
        <f>SUMIFS(COT!L:L,COT!$A:$A,YEAR(daily!$A789),COT!$B:$B,WEEKNUM(daily!$A789))</f>
        <v>55271</v>
      </c>
      <c r="V789">
        <f>SUMIFS(COT!M:M,COT!$A:$A,YEAR(daily!$A789),COT!$B:$B,WEEKNUM(daily!$A789))</f>
        <v>29</v>
      </c>
      <c r="W789">
        <f>SUMIFS(COT!N:N,COT!$A:$A,YEAR(daily!$A789),COT!$B:$B,WEEKNUM(daily!$A789))</f>
        <v>52</v>
      </c>
      <c r="X789">
        <f>SUMIFS(COT!O:O,COT!$A:$A,YEAR(daily!$A789),COT!$B:$B,WEEKNUM(daily!$A789))</f>
        <v>48</v>
      </c>
      <c r="Y789">
        <f>SUMIFS(COT!P:P,COT!$A:$A,YEAR(daily!$A789),COT!$B:$B,WEEKNUM(daily!$A789))</f>
        <v>75</v>
      </c>
      <c r="Z789">
        <f>SUMIFS(COT!Q:Q,COT!$A:$A,YEAR(daily!$A789),COT!$B:$B,WEEKNUM(daily!$A789))</f>
        <v>68</v>
      </c>
      <c r="AA789">
        <f>SUMIFS(Saudi!B:B,Saudi!$A:$A,YEAR(daily!$A789))</f>
        <v>277.7</v>
      </c>
      <c r="AB789">
        <f>SUMIFS(Saudi!C:C,Saudi!$A:$A,YEAR(daily!$A789))</f>
        <v>268</v>
      </c>
      <c r="AC789">
        <f>SUMIFS(Saudi!F:F,Saudi!$A:$A,YEAR(daily!$A789))</f>
        <v>3677993</v>
      </c>
      <c r="AD789">
        <f>SUMIFS(Saudi!G:G,Saudi!$A:$A,YEAR(daily!$A789))</f>
        <v>31.039095006400501</v>
      </c>
      <c r="AE789">
        <f>SUMIFS(Saudi!H:H,Saudi!$A:$A,YEAR(daily!$A789))</f>
        <v>114161574.159876</v>
      </c>
      <c r="AF789" s="5">
        <f t="shared" si="46"/>
        <v>4</v>
      </c>
      <c r="AG789" s="5">
        <f t="shared" si="47"/>
        <v>2003</v>
      </c>
    </row>
    <row r="790" spans="1:33">
      <c r="A790" s="3">
        <v>37740</v>
      </c>
      <c r="B790" s="1">
        <v>130847</v>
      </c>
      <c r="C790" s="1">
        <v>31638</v>
      </c>
      <c r="D790" s="1">
        <v>27535</v>
      </c>
      <c r="E790" s="1">
        <v>25.24</v>
      </c>
      <c r="F790" s="1">
        <v>25.01</v>
      </c>
      <c r="G790" s="1">
        <v>24.87</v>
      </c>
      <c r="H790" s="2">
        <v>49.1</v>
      </c>
      <c r="I790" s="2">
        <v>27.3</v>
      </c>
      <c r="J790" s="2">
        <v>80</v>
      </c>
      <c r="K790" s="2">
        <v>80.8</v>
      </c>
      <c r="L790">
        <f>SUMIFS(US!B:B,US!$D:$D,YEAR(daily!$A790),US!$E:$E,MONTH(daily!$A790))</f>
        <v>8733</v>
      </c>
      <c r="M790">
        <f>SUMIFS(US!C:C,US!$D:$D,YEAR(daily!$A790),US!$E:$E,MONTH(daily!$A790))</f>
        <v>19830</v>
      </c>
      <c r="N790">
        <f>SUMIFS(COT!E:E,COT!$A:$A,YEAR(daily!$A790),COT!$B:$B,WEEKNUM(daily!$A790))</f>
        <v>479905</v>
      </c>
      <c r="O790">
        <f>SUMIFS(COT!F:F,COT!$A:$A,YEAR(daily!$A790),COT!$B:$B,WEEKNUM(daily!$A790))</f>
        <v>32980</v>
      </c>
      <c r="P790">
        <f>SUMIFS(COT!G:G,COT!$A:$A,YEAR(daily!$A790),COT!$B:$B,WEEKNUM(daily!$A790))</f>
        <v>71761</v>
      </c>
      <c r="Q790">
        <f>SUMIFS(COT!H:H,COT!$A:$A,YEAR(daily!$A790),COT!$B:$B,WEEKNUM(daily!$A790))</f>
        <v>45761</v>
      </c>
      <c r="R790">
        <f>SUMIFS(COT!I:I,COT!$A:$A,YEAR(daily!$A790),COT!$B:$B,WEEKNUM(daily!$A790))</f>
        <v>365841</v>
      </c>
      <c r="S790">
        <f>SUMIFS(COT!J:J,COT!$A:$A,YEAR(daily!$A790),COT!$B:$B,WEEKNUM(daily!$A790))</f>
        <v>307112</v>
      </c>
      <c r="T790">
        <f>SUMIFS(COT!K:K,COT!$A:$A,YEAR(daily!$A790),COT!$B:$B,WEEKNUM(daily!$A790))</f>
        <v>35323</v>
      </c>
      <c r="U790">
        <f>SUMIFS(COT!L:L,COT!$A:$A,YEAR(daily!$A790),COT!$B:$B,WEEKNUM(daily!$A790))</f>
        <v>55271</v>
      </c>
      <c r="V790">
        <f>SUMIFS(COT!M:M,COT!$A:$A,YEAR(daily!$A790),COT!$B:$B,WEEKNUM(daily!$A790))</f>
        <v>29</v>
      </c>
      <c r="W790">
        <f>SUMIFS(COT!N:N,COT!$A:$A,YEAR(daily!$A790),COT!$B:$B,WEEKNUM(daily!$A790))</f>
        <v>52</v>
      </c>
      <c r="X790">
        <f>SUMIFS(COT!O:O,COT!$A:$A,YEAR(daily!$A790),COT!$B:$B,WEEKNUM(daily!$A790))</f>
        <v>48</v>
      </c>
      <c r="Y790">
        <f>SUMIFS(COT!P:P,COT!$A:$A,YEAR(daily!$A790),COT!$B:$B,WEEKNUM(daily!$A790))</f>
        <v>75</v>
      </c>
      <c r="Z790">
        <f>SUMIFS(COT!Q:Q,COT!$A:$A,YEAR(daily!$A790),COT!$B:$B,WEEKNUM(daily!$A790))</f>
        <v>68</v>
      </c>
      <c r="AA790">
        <f>SUMIFS(Saudi!B:B,Saudi!$A:$A,YEAR(daily!$A790))</f>
        <v>277.7</v>
      </c>
      <c r="AB790">
        <f>SUMIFS(Saudi!C:C,Saudi!$A:$A,YEAR(daily!$A790))</f>
        <v>268</v>
      </c>
      <c r="AC790">
        <f>SUMIFS(Saudi!F:F,Saudi!$A:$A,YEAR(daily!$A790))</f>
        <v>3677993</v>
      </c>
      <c r="AD790">
        <f>SUMIFS(Saudi!G:G,Saudi!$A:$A,YEAR(daily!$A790))</f>
        <v>31.039095006400501</v>
      </c>
      <c r="AE790">
        <f>SUMIFS(Saudi!H:H,Saudi!$A:$A,YEAR(daily!$A790))</f>
        <v>114161574.159876</v>
      </c>
      <c r="AF790" s="5">
        <f t="shared" si="46"/>
        <v>4</v>
      </c>
      <c r="AG790" s="5">
        <f t="shared" si="47"/>
        <v>2003</v>
      </c>
    </row>
    <row r="791" spans="1:33">
      <c r="A791" s="3">
        <v>37741</v>
      </c>
      <c r="B791" s="1">
        <v>134965</v>
      </c>
      <c r="C791" s="1">
        <v>33837</v>
      </c>
      <c r="D791" s="1">
        <v>27406</v>
      </c>
      <c r="E791" s="1">
        <v>25.8</v>
      </c>
      <c r="F791" s="1">
        <v>25.29</v>
      </c>
      <c r="G791" s="1">
        <v>25.14</v>
      </c>
      <c r="H791" s="2">
        <v>49.1</v>
      </c>
      <c r="I791" s="2">
        <v>27.3</v>
      </c>
      <c r="J791" s="2">
        <v>80</v>
      </c>
      <c r="K791" s="2">
        <v>80.8</v>
      </c>
      <c r="L791">
        <f>SUMIFS(US!B:B,US!$D:$D,YEAR(daily!$A791),US!$E:$E,MONTH(daily!$A791))</f>
        <v>8733</v>
      </c>
      <c r="M791">
        <f>SUMIFS(US!C:C,US!$D:$D,YEAR(daily!$A791),US!$E:$E,MONTH(daily!$A791))</f>
        <v>19830</v>
      </c>
      <c r="N791">
        <f>SUMIFS(COT!E:E,COT!$A:$A,YEAR(daily!$A791),COT!$B:$B,WEEKNUM(daily!$A791))</f>
        <v>479905</v>
      </c>
      <c r="O791">
        <f>SUMIFS(COT!F:F,COT!$A:$A,YEAR(daily!$A791),COT!$B:$B,WEEKNUM(daily!$A791))</f>
        <v>32980</v>
      </c>
      <c r="P791">
        <f>SUMIFS(COT!G:G,COT!$A:$A,YEAR(daily!$A791),COT!$B:$B,WEEKNUM(daily!$A791))</f>
        <v>71761</v>
      </c>
      <c r="Q791">
        <f>SUMIFS(COT!H:H,COT!$A:$A,YEAR(daily!$A791),COT!$B:$B,WEEKNUM(daily!$A791))</f>
        <v>45761</v>
      </c>
      <c r="R791">
        <f>SUMIFS(COT!I:I,COT!$A:$A,YEAR(daily!$A791),COT!$B:$B,WEEKNUM(daily!$A791))</f>
        <v>365841</v>
      </c>
      <c r="S791">
        <f>SUMIFS(COT!J:J,COT!$A:$A,YEAR(daily!$A791),COT!$B:$B,WEEKNUM(daily!$A791))</f>
        <v>307112</v>
      </c>
      <c r="T791">
        <f>SUMIFS(COT!K:K,COT!$A:$A,YEAR(daily!$A791),COT!$B:$B,WEEKNUM(daily!$A791))</f>
        <v>35323</v>
      </c>
      <c r="U791">
        <f>SUMIFS(COT!L:L,COT!$A:$A,YEAR(daily!$A791),COT!$B:$B,WEEKNUM(daily!$A791))</f>
        <v>55271</v>
      </c>
      <c r="V791">
        <f>SUMIFS(COT!M:M,COT!$A:$A,YEAR(daily!$A791),COT!$B:$B,WEEKNUM(daily!$A791))</f>
        <v>29</v>
      </c>
      <c r="W791">
        <f>SUMIFS(COT!N:N,COT!$A:$A,YEAR(daily!$A791),COT!$B:$B,WEEKNUM(daily!$A791))</f>
        <v>52</v>
      </c>
      <c r="X791">
        <f>SUMIFS(COT!O:O,COT!$A:$A,YEAR(daily!$A791),COT!$B:$B,WEEKNUM(daily!$A791))</f>
        <v>48</v>
      </c>
      <c r="Y791">
        <f>SUMIFS(COT!P:P,COT!$A:$A,YEAR(daily!$A791),COT!$B:$B,WEEKNUM(daily!$A791))</f>
        <v>75</v>
      </c>
      <c r="Z791">
        <f>SUMIFS(COT!Q:Q,COT!$A:$A,YEAR(daily!$A791),COT!$B:$B,WEEKNUM(daily!$A791))</f>
        <v>68</v>
      </c>
      <c r="AA791">
        <f>SUMIFS(Saudi!B:B,Saudi!$A:$A,YEAR(daily!$A791))</f>
        <v>277.7</v>
      </c>
      <c r="AB791">
        <f>SUMIFS(Saudi!C:C,Saudi!$A:$A,YEAR(daily!$A791))</f>
        <v>268</v>
      </c>
      <c r="AC791">
        <f>SUMIFS(Saudi!F:F,Saudi!$A:$A,YEAR(daily!$A791))</f>
        <v>3677993</v>
      </c>
      <c r="AD791">
        <f>SUMIFS(Saudi!G:G,Saudi!$A:$A,YEAR(daily!$A791))</f>
        <v>31.039095006400501</v>
      </c>
      <c r="AE791">
        <f>SUMIFS(Saudi!H:H,Saudi!$A:$A,YEAR(daily!$A791))</f>
        <v>114161574.159876</v>
      </c>
      <c r="AF791" s="5">
        <f t="shared" si="46"/>
        <v>4</v>
      </c>
      <c r="AG791" s="5">
        <f t="shared" si="47"/>
        <v>2003</v>
      </c>
    </row>
    <row r="792" spans="1:33">
      <c r="A792" s="3">
        <v>37742</v>
      </c>
      <c r="B792" s="1">
        <v>137993</v>
      </c>
      <c r="C792" s="1">
        <v>33550</v>
      </c>
      <c r="D792" s="1">
        <v>29570</v>
      </c>
      <c r="E792" s="1">
        <v>26.03</v>
      </c>
      <c r="F792" s="1">
        <v>25.65</v>
      </c>
      <c r="G792" s="1">
        <v>25.47</v>
      </c>
      <c r="H792" s="2">
        <v>49.1</v>
      </c>
      <c r="I792" s="2">
        <v>27.3</v>
      </c>
      <c r="J792" s="2">
        <v>80</v>
      </c>
      <c r="K792" s="2">
        <v>80.8</v>
      </c>
      <c r="L792">
        <f>SUMIFS(US!B:B,US!$D:$D,YEAR(daily!$A792),US!$E:$E,MONTH(daily!$A792))</f>
        <v>8676</v>
      </c>
      <c r="M792">
        <f>SUMIFS(US!C:C,US!$D:$D,YEAR(daily!$A792),US!$E:$E,MONTH(daily!$A792))</f>
        <v>19344</v>
      </c>
      <c r="N792">
        <f>SUMIFS(COT!E:E,COT!$A:$A,YEAR(daily!$A792),COT!$B:$B,WEEKNUM(daily!$A792))</f>
        <v>479905</v>
      </c>
      <c r="O792">
        <f>SUMIFS(COT!F:F,COT!$A:$A,YEAR(daily!$A792),COT!$B:$B,WEEKNUM(daily!$A792))</f>
        <v>32980</v>
      </c>
      <c r="P792">
        <f>SUMIFS(COT!G:G,COT!$A:$A,YEAR(daily!$A792),COT!$B:$B,WEEKNUM(daily!$A792))</f>
        <v>71761</v>
      </c>
      <c r="Q792">
        <f>SUMIFS(COT!H:H,COT!$A:$A,YEAR(daily!$A792),COT!$B:$B,WEEKNUM(daily!$A792))</f>
        <v>45761</v>
      </c>
      <c r="R792">
        <f>SUMIFS(COT!I:I,COT!$A:$A,YEAR(daily!$A792),COT!$B:$B,WEEKNUM(daily!$A792))</f>
        <v>365841</v>
      </c>
      <c r="S792">
        <f>SUMIFS(COT!J:J,COT!$A:$A,YEAR(daily!$A792),COT!$B:$B,WEEKNUM(daily!$A792))</f>
        <v>307112</v>
      </c>
      <c r="T792">
        <f>SUMIFS(COT!K:K,COT!$A:$A,YEAR(daily!$A792),COT!$B:$B,WEEKNUM(daily!$A792))</f>
        <v>35323</v>
      </c>
      <c r="U792">
        <f>SUMIFS(COT!L:L,COT!$A:$A,YEAR(daily!$A792),COT!$B:$B,WEEKNUM(daily!$A792))</f>
        <v>55271</v>
      </c>
      <c r="V792">
        <f>SUMIFS(COT!M:M,COT!$A:$A,YEAR(daily!$A792),COT!$B:$B,WEEKNUM(daily!$A792))</f>
        <v>29</v>
      </c>
      <c r="W792">
        <f>SUMIFS(COT!N:N,COT!$A:$A,YEAR(daily!$A792),COT!$B:$B,WEEKNUM(daily!$A792))</f>
        <v>52</v>
      </c>
      <c r="X792">
        <f>SUMIFS(COT!O:O,COT!$A:$A,YEAR(daily!$A792),COT!$B:$B,WEEKNUM(daily!$A792))</f>
        <v>48</v>
      </c>
      <c r="Y792">
        <f>SUMIFS(COT!P:P,COT!$A:$A,YEAR(daily!$A792),COT!$B:$B,WEEKNUM(daily!$A792))</f>
        <v>75</v>
      </c>
      <c r="Z792">
        <f>SUMIFS(COT!Q:Q,COT!$A:$A,YEAR(daily!$A792),COT!$B:$B,WEEKNUM(daily!$A792))</f>
        <v>68</v>
      </c>
      <c r="AA792">
        <f>SUMIFS(Saudi!B:B,Saudi!$A:$A,YEAR(daily!$A792))</f>
        <v>277.7</v>
      </c>
      <c r="AB792">
        <f>SUMIFS(Saudi!C:C,Saudi!$A:$A,YEAR(daily!$A792))</f>
        <v>268</v>
      </c>
      <c r="AC792">
        <f>SUMIFS(Saudi!F:F,Saudi!$A:$A,YEAR(daily!$A792))</f>
        <v>3677993</v>
      </c>
      <c r="AD792">
        <f>SUMIFS(Saudi!G:G,Saudi!$A:$A,YEAR(daily!$A792))</f>
        <v>31.039095006400501</v>
      </c>
      <c r="AE792">
        <f>SUMIFS(Saudi!H:H,Saudi!$A:$A,YEAR(daily!$A792))</f>
        <v>114161574.159876</v>
      </c>
      <c r="AF792" s="5">
        <f t="shared" si="46"/>
        <v>5</v>
      </c>
      <c r="AG792" s="5">
        <f t="shared" si="47"/>
        <v>2003</v>
      </c>
    </row>
    <row r="793" spans="1:33">
      <c r="A793" s="3">
        <v>37743</v>
      </c>
      <c r="B793" s="1">
        <v>130418</v>
      </c>
      <c r="C793" s="1">
        <v>35367</v>
      </c>
      <c r="D793" s="1">
        <v>28847</v>
      </c>
      <c r="E793" s="1">
        <v>25.67</v>
      </c>
      <c r="F793" s="1">
        <v>25.31</v>
      </c>
      <c r="G793" s="1">
        <v>25.15</v>
      </c>
      <c r="H793" s="2">
        <v>49.1</v>
      </c>
      <c r="I793" s="2">
        <v>27.3</v>
      </c>
      <c r="J793" s="2">
        <v>80</v>
      </c>
      <c r="K793" s="2">
        <v>80.8</v>
      </c>
      <c r="L793">
        <f>SUMIFS(US!B:B,US!$D:$D,YEAR(daily!$A793),US!$E:$E,MONTH(daily!$A793))</f>
        <v>8676</v>
      </c>
      <c r="M793">
        <f>SUMIFS(US!C:C,US!$D:$D,YEAR(daily!$A793),US!$E:$E,MONTH(daily!$A793))</f>
        <v>19344</v>
      </c>
      <c r="N793">
        <f>SUMIFS(COT!E:E,COT!$A:$A,YEAR(daily!$A793),COT!$B:$B,WEEKNUM(daily!$A793))</f>
        <v>479905</v>
      </c>
      <c r="O793">
        <f>SUMIFS(COT!F:F,COT!$A:$A,YEAR(daily!$A793),COT!$B:$B,WEEKNUM(daily!$A793))</f>
        <v>32980</v>
      </c>
      <c r="P793">
        <f>SUMIFS(COT!G:G,COT!$A:$A,YEAR(daily!$A793),COT!$B:$B,WEEKNUM(daily!$A793))</f>
        <v>71761</v>
      </c>
      <c r="Q793">
        <f>SUMIFS(COT!H:H,COT!$A:$A,YEAR(daily!$A793),COT!$B:$B,WEEKNUM(daily!$A793))</f>
        <v>45761</v>
      </c>
      <c r="R793">
        <f>SUMIFS(COT!I:I,COT!$A:$A,YEAR(daily!$A793),COT!$B:$B,WEEKNUM(daily!$A793))</f>
        <v>365841</v>
      </c>
      <c r="S793">
        <f>SUMIFS(COT!J:J,COT!$A:$A,YEAR(daily!$A793),COT!$B:$B,WEEKNUM(daily!$A793))</f>
        <v>307112</v>
      </c>
      <c r="T793">
        <f>SUMIFS(COT!K:K,COT!$A:$A,YEAR(daily!$A793),COT!$B:$B,WEEKNUM(daily!$A793))</f>
        <v>35323</v>
      </c>
      <c r="U793">
        <f>SUMIFS(COT!L:L,COT!$A:$A,YEAR(daily!$A793),COT!$B:$B,WEEKNUM(daily!$A793))</f>
        <v>55271</v>
      </c>
      <c r="V793">
        <f>SUMIFS(COT!M:M,COT!$A:$A,YEAR(daily!$A793),COT!$B:$B,WEEKNUM(daily!$A793))</f>
        <v>29</v>
      </c>
      <c r="W793">
        <f>SUMIFS(COT!N:N,COT!$A:$A,YEAR(daily!$A793),COT!$B:$B,WEEKNUM(daily!$A793))</f>
        <v>52</v>
      </c>
      <c r="X793">
        <f>SUMIFS(COT!O:O,COT!$A:$A,YEAR(daily!$A793),COT!$B:$B,WEEKNUM(daily!$A793))</f>
        <v>48</v>
      </c>
      <c r="Y793">
        <f>SUMIFS(COT!P:P,COT!$A:$A,YEAR(daily!$A793),COT!$B:$B,WEEKNUM(daily!$A793))</f>
        <v>75</v>
      </c>
      <c r="Z793">
        <f>SUMIFS(COT!Q:Q,COT!$A:$A,YEAR(daily!$A793),COT!$B:$B,WEEKNUM(daily!$A793))</f>
        <v>68</v>
      </c>
      <c r="AA793">
        <f>SUMIFS(Saudi!B:B,Saudi!$A:$A,YEAR(daily!$A793))</f>
        <v>277.7</v>
      </c>
      <c r="AB793">
        <f>SUMIFS(Saudi!C:C,Saudi!$A:$A,YEAR(daily!$A793))</f>
        <v>268</v>
      </c>
      <c r="AC793">
        <f>SUMIFS(Saudi!F:F,Saudi!$A:$A,YEAR(daily!$A793))</f>
        <v>3677993</v>
      </c>
      <c r="AD793">
        <f>SUMIFS(Saudi!G:G,Saudi!$A:$A,YEAR(daily!$A793))</f>
        <v>31.039095006400501</v>
      </c>
      <c r="AE793">
        <f>SUMIFS(Saudi!H:H,Saudi!$A:$A,YEAR(daily!$A793))</f>
        <v>114161574.159876</v>
      </c>
      <c r="AF793" s="5">
        <f t="shared" si="46"/>
        <v>5</v>
      </c>
      <c r="AG793" s="5">
        <f t="shared" si="47"/>
        <v>2003</v>
      </c>
    </row>
    <row r="794" spans="1:33">
      <c r="A794" s="3">
        <v>37746</v>
      </c>
      <c r="B794" s="1">
        <v>131323</v>
      </c>
      <c r="C794" s="1">
        <v>36765</v>
      </c>
      <c r="D794" s="1">
        <v>28992</v>
      </c>
      <c r="E794" s="1">
        <v>26.49</v>
      </c>
      <c r="F794" s="1">
        <v>26.09</v>
      </c>
      <c r="G794" s="1">
        <v>25.88</v>
      </c>
      <c r="H794" s="2">
        <v>49.1</v>
      </c>
      <c r="I794" s="2">
        <v>27.3</v>
      </c>
      <c r="J794" s="2">
        <v>80</v>
      </c>
      <c r="K794" s="2">
        <v>80.8</v>
      </c>
      <c r="L794">
        <f>SUMIFS(US!B:B,US!$D:$D,YEAR(daily!$A794),US!$E:$E,MONTH(daily!$A794))</f>
        <v>8676</v>
      </c>
      <c r="M794">
        <f>SUMIFS(US!C:C,US!$D:$D,YEAR(daily!$A794),US!$E:$E,MONTH(daily!$A794))</f>
        <v>19344</v>
      </c>
      <c r="N794">
        <f>SUMIFS(COT!E:E,COT!$A:$A,YEAR(daily!$A794),COT!$B:$B,WEEKNUM(daily!$A794))</f>
        <v>487632</v>
      </c>
      <c r="O794">
        <f>SUMIFS(COT!F:F,COT!$A:$A,YEAR(daily!$A794),COT!$B:$B,WEEKNUM(daily!$A794))</f>
        <v>29710</v>
      </c>
      <c r="P794">
        <f>SUMIFS(COT!G:G,COT!$A:$A,YEAR(daily!$A794),COT!$B:$B,WEEKNUM(daily!$A794))</f>
        <v>74893</v>
      </c>
      <c r="Q794">
        <f>SUMIFS(COT!H:H,COT!$A:$A,YEAR(daily!$A794),COT!$B:$B,WEEKNUM(daily!$A794))</f>
        <v>46101</v>
      </c>
      <c r="R794">
        <f>SUMIFS(COT!I:I,COT!$A:$A,YEAR(daily!$A794),COT!$B:$B,WEEKNUM(daily!$A794))</f>
        <v>377721</v>
      </c>
      <c r="S794">
        <f>SUMIFS(COT!J:J,COT!$A:$A,YEAR(daily!$A794),COT!$B:$B,WEEKNUM(daily!$A794))</f>
        <v>312604</v>
      </c>
      <c r="T794">
        <f>SUMIFS(COT!K:K,COT!$A:$A,YEAR(daily!$A794),COT!$B:$B,WEEKNUM(daily!$A794))</f>
        <v>34100</v>
      </c>
      <c r="U794">
        <f>SUMIFS(COT!L:L,COT!$A:$A,YEAR(daily!$A794),COT!$B:$B,WEEKNUM(daily!$A794))</f>
        <v>54034</v>
      </c>
      <c r="V794">
        <f>SUMIFS(COT!M:M,COT!$A:$A,YEAR(daily!$A794),COT!$B:$B,WEEKNUM(daily!$A794))</f>
        <v>25</v>
      </c>
      <c r="W794">
        <f>SUMIFS(COT!N:N,COT!$A:$A,YEAR(daily!$A794),COT!$B:$B,WEEKNUM(daily!$A794))</f>
        <v>54</v>
      </c>
      <c r="X794">
        <f>SUMIFS(COT!O:O,COT!$A:$A,YEAR(daily!$A794),COT!$B:$B,WEEKNUM(daily!$A794))</f>
        <v>45</v>
      </c>
      <c r="Y794">
        <f>SUMIFS(COT!P:P,COT!$A:$A,YEAR(daily!$A794),COT!$B:$B,WEEKNUM(daily!$A794))</f>
        <v>75</v>
      </c>
      <c r="Z794">
        <f>SUMIFS(COT!Q:Q,COT!$A:$A,YEAR(daily!$A794),COT!$B:$B,WEEKNUM(daily!$A794))</f>
        <v>72</v>
      </c>
      <c r="AA794">
        <f>SUMIFS(Saudi!B:B,Saudi!$A:$A,YEAR(daily!$A794))</f>
        <v>277.7</v>
      </c>
      <c r="AB794">
        <f>SUMIFS(Saudi!C:C,Saudi!$A:$A,YEAR(daily!$A794))</f>
        <v>268</v>
      </c>
      <c r="AC794">
        <f>SUMIFS(Saudi!F:F,Saudi!$A:$A,YEAR(daily!$A794))</f>
        <v>3677993</v>
      </c>
      <c r="AD794">
        <f>SUMIFS(Saudi!G:G,Saudi!$A:$A,YEAR(daily!$A794))</f>
        <v>31.039095006400501</v>
      </c>
      <c r="AE794">
        <f>SUMIFS(Saudi!H:H,Saudi!$A:$A,YEAR(daily!$A794))</f>
        <v>114161574.159876</v>
      </c>
      <c r="AF794" s="5">
        <f t="shared" si="46"/>
        <v>5</v>
      </c>
      <c r="AG794" s="5">
        <f t="shared" si="47"/>
        <v>2003</v>
      </c>
    </row>
    <row r="795" spans="1:33">
      <c r="A795" s="3">
        <v>37747</v>
      </c>
      <c r="B795" s="1">
        <v>134303</v>
      </c>
      <c r="C795" s="1">
        <v>37085</v>
      </c>
      <c r="D795" s="1">
        <v>29105</v>
      </c>
      <c r="E795" s="1">
        <v>25.72</v>
      </c>
      <c r="F795" s="1">
        <v>25.47</v>
      </c>
      <c r="G795" s="1">
        <v>25.32</v>
      </c>
      <c r="H795" s="2">
        <v>49.1</v>
      </c>
      <c r="I795" s="2">
        <v>27.3</v>
      </c>
      <c r="J795" s="2">
        <v>80</v>
      </c>
      <c r="K795" s="2">
        <v>80.8</v>
      </c>
      <c r="L795">
        <f>SUMIFS(US!B:B,US!$D:$D,YEAR(daily!$A795),US!$E:$E,MONTH(daily!$A795))</f>
        <v>8676</v>
      </c>
      <c r="M795">
        <f>SUMIFS(US!C:C,US!$D:$D,YEAR(daily!$A795),US!$E:$E,MONTH(daily!$A795))</f>
        <v>19344</v>
      </c>
      <c r="N795">
        <f>SUMIFS(COT!E:E,COT!$A:$A,YEAR(daily!$A795),COT!$B:$B,WEEKNUM(daily!$A795))</f>
        <v>487632</v>
      </c>
      <c r="O795">
        <f>SUMIFS(COT!F:F,COT!$A:$A,YEAR(daily!$A795),COT!$B:$B,WEEKNUM(daily!$A795))</f>
        <v>29710</v>
      </c>
      <c r="P795">
        <f>SUMIFS(COT!G:G,COT!$A:$A,YEAR(daily!$A795),COT!$B:$B,WEEKNUM(daily!$A795))</f>
        <v>74893</v>
      </c>
      <c r="Q795">
        <f>SUMIFS(COT!H:H,COT!$A:$A,YEAR(daily!$A795),COT!$B:$B,WEEKNUM(daily!$A795))</f>
        <v>46101</v>
      </c>
      <c r="R795">
        <f>SUMIFS(COT!I:I,COT!$A:$A,YEAR(daily!$A795),COT!$B:$B,WEEKNUM(daily!$A795))</f>
        <v>377721</v>
      </c>
      <c r="S795">
        <f>SUMIFS(COT!J:J,COT!$A:$A,YEAR(daily!$A795),COT!$B:$B,WEEKNUM(daily!$A795))</f>
        <v>312604</v>
      </c>
      <c r="T795">
        <f>SUMIFS(COT!K:K,COT!$A:$A,YEAR(daily!$A795),COT!$B:$B,WEEKNUM(daily!$A795))</f>
        <v>34100</v>
      </c>
      <c r="U795">
        <f>SUMIFS(COT!L:L,COT!$A:$A,YEAR(daily!$A795),COT!$B:$B,WEEKNUM(daily!$A795))</f>
        <v>54034</v>
      </c>
      <c r="V795">
        <f>SUMIFS(COT!M:M,COT!$A:$A,YEAR(daily!$A795),COT!$B:$B,WEEKNUM(daily!$A795))</f>
        <v>25</v>
      </c>
      <c r="W795">
        <f>SUMIFS(COT!N:N,COT!$A:$A,YEAR(daily!$A795),COT!$B:$B,WEEKNUM(daily!$A795))</f>
        <v>54</v>
      </c>
      <c r="X795">
        <f>SUMIFS(COT!O:O,COT!$A:$A,YEAR(daily!$A795),COT!$B:$B,WEEKNUM(daily!$A795))</f>
        <v>45</v>
      </c>
      <c r="Y795">
        <f>SUMIFS(COT!P:P,COT!$A:$A,YEAR(daily!$A795),COT!$B:$B,WEEKNUM(daily!$A795))</f>
        <v>75</v>
      </c>
      <c r="Z795">
        <f>SUMIFS(COT!Q:Q,COT!$A:$A,YEAR(daily!$A795),COT!$B:$B,WEEKNUM(daily!$A795))</f>
        <v>72</v>
      </c>
      <c r="AA795">
        <f>SUMIFS(Saudi!B:B,Saudi!$A:$A,YEAR(daily!$A795))</f>
        <v>277.7</v>
      </c>
      <c r="AB795">
        <f>SUMIFS(Saudi!C:C,Saudi!$A:$A,YEAR(daily!$A795))</f>
        <v>268</v>
      </c>
      <c r="AC795">
        <f>SUMIFS(Saudi!F:F,Saudi!$A:$A,YEAR(daily!$A795))</f>
        <v>3677993</v>
      </c>
      <c r="AD795">
        <f>SUMIFS(Saudi!G:G,Saudi!$A:$A,YEAR(daily!$A795))</f>
        <v>31.039095006400501</v>
      </c>
      <c r="AE795">
        <f>SUMIFS(Saudi!H:H,Saudi!$A:$A,YEAR(daily!$A795))</f>
        <v>114161574.159876</v>
      </c>
      <c r="AF795" s="5">
        <f t="shared" si="46"/>
        <v>5</v>
      </c>
      <c r="AG795" s="5">
        <f t="shared" si="47"/>
        <v>2003</v>
      </c>
    </row>
    <row r="796" spans="1:33">
      <c r="A796" s="3">
        <v>37748</v>
      </c>
      <c r="B796" s="1">
        <v>119552</v>
      </c>
      <c r="C796" s="1">
        <v>39614</v>
      </c>
      <c r="D796" s="1">
        <v>29826</v>
      </c>
      <c r="E796" s="1">
        <v>26.23</v>
      </c>
      <c r="F796" s="1">
        <v>25.91</v>
      </c>
      <c r="G796" s="1">
        <v>25.72</v>
      </c>
      <c r="H796" s="2">
        <v>49.1</v>
      </c>
      <c r="I796" s="2">
        <v>27.3</v>
      </c>
      <c r="J796" s="2">
        <v>80</v>
      </c>
      <c r="K796" s="2">
        <v>80.8</v>
      </c>
      <c r="L796">
        <f>SUMIFS(US!B:B,US!$D:$D,YEAR(daily!$A796),US!$E:$E,MONTH(daily!$A796))</f>
        <v>8676</v>
      </c>
      <c r="M796">
        <f>SUMIFS(US!C:C,US!$D:$D,YEAR(daily!$A796),US!$E:$E,MONTH(daily!$A796))</f>
        <v>19344</v>
      </c>
      <c r="N796">
        <f>SUMIFS(COT!E:E,COT!$A:$A,YEAR(daily!$A796),COT!$B:$B,WEEKNUM(daily!$A796))</f>
        <v>487632</v>
      </c>
      <c r="O796">
        <f>SUMIFS(COT!F:F,COT!$A:$A,YEAR(daily!$A796),COT!$B:$B,WEEKNUM(daily!$A796))</f>
        <v>29710</v>
      </c>
      <c r="P796">
        <f>SUMIFS(COT!G:G,COT!$A:$A,YEAR(daily!$A796),COT!$B:$B,WEEKNUM(daily!$A796))</f>
        <v>74893</v>
      </c>
      <c r="Q796">
        <f>SUMIFS(COT!H:H,COT!$A:$A,YEAR(daily!$A796),COT!$B:$B,WEEKNUM(daily!$A796))</f>
        <v>46101</v>
      </c>
      <c r="R796">
        <f>SUMIFS(COT!I:I,COT!$A:$A,YEAR(daily!$A796),COT!$B:$B,WEEKNUM(daily!$A796))</f>
        <v>377721</v>
      </c>
      <c r="S796">
        <f>SUMIFS(COT!J:J,COT!$A:$A,YEAR(daily!$A796),COT!$B:$B,WEEKNUM(daily!$A796))</f>
        <v>312604</v>
      </c>
      <c r="T796">
        <f>SUMIFS(COT!K:K,COT!$A:$A,YEAR(daily!$A796),COT!$B:$B,WEEKNUM(daily!$A796))</f>
        <v>34100</v>
      </c>
      <c r="U796">
        <f>SUMIFS(COT!L:L,COT!$A:$A,YEAR(daily!$A796),COT!$B:$B,WEEKNUM(daily!$A796))</f>
        <v>54034</v>
      </c>
      <c r="V796">
        <f>SUMIFS(COT!M:M,COT!$A:$A,YEAR(daily!$A796),COT!$B:$B,WEEKNUM(daily!$A796))</f>
        <v>25</v>
      </c>
      <c r="W796">
        <f>SUMIFS(COT!N:N,COT!$A:$A,YEAR(daily!$A796),COT!$B:$B,WEEKNUM(daily!$A796))</f>
        <v>54</v>
      </c>
      <c r="X796">
        <f>SUMIFS(COT!O:O,COT!$A:$A,YEAR(daily!$A796),COT!$B:$B,WEEKNUM(daily!$A796))</f>
        <v>45</v>
      </c>
      <c r="Y796">
        <f>SUMIFS(COT!P:P,COT!$A:$A,YEAR(daily!$A796),COT!$B:$B,WEEKNUM(daily!$A796))</f>
        <v>75</v>
      </c>
      <c r="Z796">
        <f>SUMIFS(COT!Q:Q,COT!$A:$A,YEAR(daily!$A796),COT!$B:$B,WEEKNUM(daily!$A796))</f>
        <v>72</v>
      </c>
      <c r="AA796">
        <f>SUMIFS(Saudi!B:B,Saudi!$A:$A,YEAR(daily!$A796))</f>
        <v>277.7</v>
      </c>
      <c r="AB796">
        <f>SUMIFS(Saudi!C:C,Saudi!$A:$A,YEAR(daily!$A796))</f>
        <v>268</v>
      </c>
      <c r="AC796">
        <f>SUMIFS(Saudi!F:F,Saudi!$A:$A,YEAR(daily!$A796))</f>
        <v>3677993</v>
      </c>
      <c r="AD796">
        <f>SUMIFS(Saudi!G:G,Saudi!$A:$A,YEAR(daily!$A796))</f>
        <v>31.039095006400501</v>
      </c>
      <c r="AE796">
        <f>SUMIFS(Saudi!H:H,Saudi!$A:$A,YEAR(daily!$A796))</f>
        <v>114161574.159876</v>
      </c>
      <c r="AF796" s="5">
        <f t="shared" si="46"/>
        <v>5</v>
      </c>
      <c r="AG796" s="5">
        <f t="shared" si="47"/>
        <v>2003</v>
      </c>
    </row>
    <row r="797" spans="1:33">
      <c r="A797" s="3">
        <v>37749</v>
      </c>
      <c r="B797" s="1">
        <v>122287</v>
      </c>
      <c r="C797" s="1">
        <v>41359</v>
      </c>
      <c r="D797" s="1">
        <v>29708</v>
      </c>
      <c r="E797" s="1">
        <v>26.98</v>
      </c>
      <c r="F797" s="1">
        <v>26.39</v>
      </c>
      <c r="G797" s="1">
        <v>26.11</v>
      </c>
      <c r="H797" s="2">
        <v>49.1</v>
      </c>
      <c r="I797" s="2">
        <v>27.3</v>
      </c>
      <c r="J797" s="2">
        <v>80</v>
      </c>
      <c r="K797" s="2">
        <v>80.8</v>
      </c>
      <c r="L797">
        <f>SUMIFS(US!B:B,US!$D:$D,YEAR(daily!$A797),US!$E:$E,MONTH(daily!$A797))</f>
        <v>8676</v>
      </c>
      <c r="M797">
        <f>SUMIFS(US!C:C,US!$D:$D,YEAR(daily!$A797),US!$E:$E,MONTH(daily!$A797))</f>
        <v>19344</v>
      </c>
      <c r="N797">
        <f>SUMIFS(COT!E:E,COT!$A:$A,YEAR(daily!$A797),COT!$B:$B,WEEKNUM(daily!$A797))</f>
        <v>487632</v>
      </c>
      <c r="O797">
        <f>SUMIFS(COT!F:F,COT!$A:$A,YEAR(daily!$A797),COT!$B:$B,WEEKNUM(daily!$A797))</f>
        <v>29710</v>
      </c>
      <c r="P797">
        <f>SUMIFS(COT!G:G,COT!$A:$A,YEAR(daily!$A797),COT!$B:$B,WEEKNUM(daily!$A797))</f>
        <v>74893</v>
      </c>
      <c r="Q797">
        <f>SUMIFS(COT!H:H,COT!$A:$A,YEAR(daily!$A797),COT!$B:$B,WEEKNUM(daily!$A797))</f>
        <v>46101</v>
      </c>
      <c r="R797">
        <f>SUMIFS(COT!I:I,COT!$A:$A,YEAR(daily!$A797),COT!$B:$B,WEEKNUM(daily!$A797))</f>
        <v>377721</v>
      </c>
      <c r="S797">
        <f>SUMIFS(COT!J:J,COT!$A:$A,YEAR(daily!$A797),COT!$B:$B,WEEKNUM(daily!$A797))</f>
        <v>312604</v>
      </c>
      <c r="T797">
        <f>SUMIFS(COT!K:K,COT!$A:$A,YEAR(daily!$A797),COT!$B:$B,WEEKNUM(daily!$A797))</f>
        <v>34100</v>
      </c>
      <c r="U797">
        <f>SUMIFS(COT!L:L,COT!$A:$A,YEAR(daily!$A797),COT!$B:$B,WEEKNUM(daily!$A797))</f>
        <v>54034</v>
      </c>
      <c r="V797">
        <f>SUMIFS(COT!M:M,COT!$A:$A,YEAR(daily!$A797),COT!$B:$B,WEEKNUM(daily!$A797))</f>
        <v>25</v>
      </c>
      <c r="W797">
        <f>SUMIFS(COT!N:N,COT!$A:$A,YEAR(daily!$A797),COT!$B:$B,WEEKNUM(daily!$A797))</f>
        <v>54</v>
      </c>
      <c r="X797">
        <f>SUMIFS(COT!O:O,COT!$A:$A,YEAR(daily!$A797),COT!$B:$B,WEEKNUM(daily!$A797))</f>
        <v>45</v>
      </c>
      <c r="Y797">
        <f>SUMIFS(COT!P:P,COT!$A:$A,YEAR(daily!$A797),COT!$B:$B,WEEKNUM(daily!$A797))</f>
        <v>75</v>
      </c>
      <c r="Z797">
        <f>SUMIFS(COT!Q:Q,COT!$A:$A,YEAR(daily!$A797),COT!$B:$B,WEEKNUM(daily!$A797))</f>
        <v>72</v>
      </c>
      <c r="AA797">
        <f>SUMIFS(Saudi!B:B,Saudi!$A:$A,YEAR(daily!$A797))</f>
        <v>277.7</v>
      </c>
      <c r="AB797">
        <f>SUMIFS(Saudi!C:C,Saudi!$A:$A,YEAR(daily!$A797))</f>
        <v>268</v>
      </c>
      <c r="AC797">
        <f>SUMIFS(Saudi!F:F,Saudi!$A:$A,YEAR(daily!$A797))</f>
        <v>3677993</v>
      </c>
      <c r="AD797">
        <f>SUMIFS(Saudi!G:G,Saudi!$A:$A,YEAR(daily!$A797))</f>
        <v>31.039095006400501</v>
      </c>
      <c r="AE797">
        <f>SUMIFS(Saudi!H:H,Saudi!$A:$A,YEAR(daily!$A797))</f>
        <v>114161574.159876</v>
      </c>
      <c r="AF797" s="5">
        <f t="shared" si="46"/>
        <v>5</v>
      </c>
      <c r="AG797" s="5">
        <f t="shared" si="47"/>
        <v>2003</v>
      </c>
    </row>
    <row r="798" spans="1:33">
      <c r="A798" s="3">
        <v>37750</v>
      </c>
      <c r="B798" s="1">
        <v>128136</v>
      </c>
      <c r="C798" s="1">
        <v>42753</v>
      </c>
      <c r="D798" s="1">
        <v>29321</v>
      </c>
      <c r="E798" s="1">
        <v>27.72</v>
      </c>
      <c r="F798" s="1">
        <v>26.85</v>
      </c>
      <c r="G798" s="1">
        <v>26.49</v>
      </c>
      <c r="H798" s="2">
        <v>49.1</v>
      </c>
      <c r="I798" s="2">
        <v>27.3</v>
      </c>
      <c r="J798" s="2">
        <v>80</v>
      </c>
      <c r="K798" s="2">
        <v>80.8</v>
      </c>
      <c r="L798">
        <f>SUMIFS(US!B:B,US!$D:$D,YEAR(daily!$A798),US!$E:$E,MONTH(daily!$A798))</f>
        <v>8676</v>
      </c>
      <c r="M798">
        <f>SUMIFS(US!C:C,US!$D:$D,YEAR(daily!$A798),US!$E:$E,MONTH(daily!$A798))</f>
        <v>19344</v>
      </c>
      <c r="N798">
        <f>SUMIFS(COT!E:E,COT!$A:$A,YEAR(daily!$A798),COT!$B:$B,WEEKNUM(daily!$A798))</f>
        <v>487632</v>
      </c>
      <c r="O798">
        <f>SUMIFS(COT!F:F,COT!$A:$A,YEAR(daily!$A798),COT!$B:$B,WEEKNUM(daily!$A798))</f>
        <v>29710</v>
      </c>
      <c r="P798">
        <f>SUMIFS(COT!G:G,COT!$A:$A,YEAR(daily!$A798),COT!$B:$B,WEEKNUM(daily!$A798))</f>
        <v>74893</v>
      </c>
      <c r="Q798">
        <f>SUMIFS(COT!H:H,COT!$A:$A,YEAR(daily!$A798),COT!$B:$B,WEEKNUM(daily!$A798))</f>
        <v>46101</v>
      </c>
      <c r="R798">
        <f>SUMIFS(COT!I:I,COT!$A:$A,YEAR(daily!$A798),COT!$B:$B,WEEKNUM(daily!$A798))</f>
        <v>377721</v>
      </c>
      <c r="S798">
        <f>SUMIFS(COT!J:J,COT!$A:$A,YEAR(daily!$A798),COT!$B:$B,WEEKNUM(daily!$A798))</f>
        <v>312604</v>
      </c>
      <c r="T798">
        <f>SUMIFS(COT!K:K,COT!$A:$A,YEAR(daily!$A798),COT!$B:$B,WEEKNUM(daily!$A798))</f>
        <v>34100</v>
      </c>
      <c r="U798">
        <f>SUMIFS(COT!L:L,COT!$A:$A,YEAR(daily!$A798),COT!$B:$B,WEEKNUM(daily!$A798))</f>
        <v>54034</v>
      </c>
      <c r="V798">
        <f>SUMIFS(COT!M:M,COT!$A:$A,YEAR(daily!$A798),COT!$B:$B,WEEKNUM(daily!$A798))</f>
        <v>25</v>
      </c>
      <c r="W798">
        <f>SUMIFS(COT!N:N,COT!$A:$A,YEAR(daily!$A798),COT!$B:$B,WEEKNUM(daily!$A798))</f>
        <v>54</v>
      </c>
      <c r="X798">
        <f>SUMIFS(COT!O:O,COT!$A:$A,YEAR(daily!$A798),COT!$B:$B,WEEKNUM(daily!$A798))</f>
        <v>45</v>
      </c>
      <c r="Y798">
        <f>SUMIFS(COT!P:P,COT!$A:$A,YEAR(daily!$A798),COT!$B:$B,WEEKNUM(daily!$A798))</f>
        <v>75</v>
      </c>
      <c r="Z798">
        <f>SUMIFS(COT!Q:Q,COT!$A:$A,YEAR(daily!$A798),COT!$B:$B,WEEKNUM(daily!$A798))</f>
        <v>72</v>
      </c>
      <c r="AA798">
        <f>SUMIFS(Saudi!B:B,Saudi!$A:$A,YEAR(daily!$A798))</f>
        <v>277.7</v>
      </c>
      <c r="AB798">
        <f>SUMIFS(Saudi!C:C,Saudi!$A:$A,YEAR(daily!$A798))</f>
        <v>268</v>
      </c>
      <c r="AC798">
        <f>SUMIFS(Saudi!F:F,Saudi!$A:$A,YEAR(daily!$A798))</f>
        <v>3677993</v>
      </c>
      <c r="AD798">
        <f>SUMIFS(Saudi!G:G,Saudi!$A:$A,YEAR(daily!$A798))</f>
        <v>31.039095006400501</v>
      </c>
      <c r="AE798">
        <f>SUMIFS(Saudi!H:H,Saudi!$A:$A,YEAR(daily!$A798))</f>
        <v>114161574.159876</v>
      </c>
      <c r="AF798" s="5">
        <f t="shared" si="46"/>
        <v>5</v>
      </c>
      <c r="AG798" s="5">
        <f t="shared" si="47"/>
        <v>2003</v>
      </c>
    </row>
    <row r="799" spans="1:33">
      <c r="A799" s="3">
        <v>37753</v>
      </c>
      <c r="B799" s="1">
        <v>119934</v>
      </c>
      <c r="C799" s="1">
        <v>42437</v>
      </c>
      <c r="D799" s="1">
        <v>28913</v>
      </c>
      <c r="E799" s="1">
        <v>27.35</v>
      </c>
      <c r="F799" s="1">
        <v>26.64</v>
      </c>
      <c r="G799" s="1">
        <v>26.28</v>
      </c>
      <c r="H799" s="2">
        <v>49.1</v>
      </c>
      <c r="I799" s="2">
        <v>27.3</v>
      </c>
      <c r="J799" s="2">
        <v>80</v>
      </c>
      <c r="K799" s="2">
        <v>80.8</v>
      </c>
      <c r="L799">
        <f>SUMIFS(US!B:B,US!$D:$D,YEAR(daily!$A799),US!$E:$E,MONTH(daily!$A799))</f>
        <v>8676</v>
      </c>
      <c r="M799">
        <f>SUMIFS(US!C:C,US!$D:$D,YEAR(daily!$A799),US!$E:$E,MONTH(daily!$A799))</f>
        <v>19344</v>
      </c>
      <c r="N799">
        <f>SUMIFS(COT!E:E,COT!$A:$A,YEAR(daily!$A799),COT!$B:$B,WEEKNUM(daily!$A799))</f>
        <v>505404</v>
      </c>
      <c r="O799">
        <f>SUMIFS(COT!F:F,COT!$A:$A,YEAR(daily!$A799),COT!$B:$B,WEEKNUM(daily!$A799))</f>
        <v>41614</v>
      </c>
      <c r="P799">
        <f>SUMIFS(COT!G:G,COT!$A:$A,YEAR(daily!$A799),COT!$B:$B,WEEKNUM(daily!$A799))</f>
        <v>67026</v>
      </c>
      <c r="Q799">
        <f>SUMIFS(COT!H:H,COT!$A:$A,YEAR(daily!$A799),COT!$B:$B,WEEKNUM(daily!$A799))</f>
        <v>46728</v>
      </c>
      <c r="R799">
        <f>SUMIFS(COT!I:I,COT!$A:$A,YEAR(daily!$A799),COT!$B:$B,WEEKNUM(daily!$A799))</f>
        <v>364614</v>
      </c>
      <c r="S799">
        <f>SUMIFS(COT!J:J,COT!$A:$A,YEAR(daily!$A799),COT!$B:$B,WEEKNUM(daily!$A799))</f>
        <v>325241</v>
      </c>
      <c r="T799">
        <f>SUMIFS(COT!K:K,COT!$A:$A,YEAR(daily!$A799),COT!$B:$B,WEEKNUM(daily!$A799))</f>
        <v>52448</v>
      </c>
      <c r="U799">
        <f>SUMIFS(COT!L:L,COT!$A:$A,YEAR(daily!$A799),COT!$B:$B,WEEKNUM(daily!$A799))</f>
        <v>66409</v>
      </c>
      <c r="V799">
        <f>SUMIFS(COT!M:M,COT!$A:$A,YEAR(daily!$A799),COT!$B:$B,WEEKNUM(daily!$A799))</f>
        <v>31</v>
      </c>
      <c r="W799">
        <f>SUMIFS(COT!N:N,COT!$A:$A,YEAR(daily!$A799),COT!$B:$B,WEEKNUM(daily!$A799))</f>
        <v>46</v>
      </c>
      <c r="X799">
        <f>SUMIFS(COT!O:O,COT!$A:$A,YEAR(daily!$A799),COT!$B:$B,WEEKNUM(daily!$A799))</f>
        <v>46</v>
      </c>
      <c r="Y799">
        <f>SUMIFS(COT!P:P,COT!$A:$A,YEAR(daily!$A799),COT!$B:$B,WEEKNUM(daily!$A799))</f>
        <v>75</v>
      </c>
      <c r="Z799">
        <f>SUMIFS(COT!Q:Q,COT!$A:$A,YEAR(daily!$A799),COT!$B:$B,WEEKNUM(daily!$A799))</f>
        <v>75</v>
      </c>
      <c r="AA799">
        <f>SUMIFS(Saudi!B:B,Saudi!$A:$A,YEAR(daily!$A799))</f>
        <v>277.7</v>
      </c>
      <c r="AB799">
        <f>SUMIFS(Saudi!C:C,Saudi!$A:$A,YEAR(daily!$A799))</f>
        <v>268</v>
      </c>
      <c r="AC799">
        <f>SUMIFS(Saudi!F:F,Saudi!$A:$A,YEAR(daily!$A799))</f>
        <v>3677993</v>
      </c>
      <c r="AD799">
        <f>SUMIFS(Saudi!G:G,Saudi!$A:$A,YEAR(daily!$A799))</f>
        <v>31.039095006400501</v>
      </c>
      <c r="AE799">
        <f>SUMIFS(Saudi!H:H,Saudi!$A:$A,YEAR(daily!$A799))</f>
        <v>114161574.159876</v>
      </c>
      <c r="AF799" s="5">
        <f t="shared" si="46"/>
        <v>5</v>
      </c>
      <c r="AG799" s="5">
        <f t="shared" si="47"/>
        <v>2003</v>
      </c>
    </row>
    <row r="800" spans="1:33">
      <c r="A800" s="3">
        <v>37754</v>
      </c>
      <c r="B800" s="1">
        <v>99991</v>
      </c>
      <c r="C800" s="1">
        <v>45944</v>
      </c>
      <c r="D800" s="1">
        <v>29425</v>
      </c>
      <c r="E800" s="1">
        <v>28.5</v>
      </c>
      <c r="F800" s="1">
        <v>27.52</v>
      </c>
      <c r="G800" s="1">
        <v>27.04</v>
      </c>
      <c r="H800" s="2">
        <v>49.1</v>
      </c>
      <c r="I800" s="2">
        <v>27.3</v>
      </c>
      <c r="J800" s="2">
        <v>80</v>
      </c>
      <c r="K800" s="2">
        <v>80.8</v>
      </c>
      <c r="L800">
        <f>SUMIFS(US!B:B,US!$D:$D,YEAR(daily!$A800),US!$E:$E,MONTH(daily!$A800))</f>
        <v>8676</v>
      </c>
      <c r="M800">
        <f>SUMIFS(US!C:C,US!$D:$D,YEAR(daily!$A800),US!$E:$E,MONTH(daily!$A800))</f>
        <v>19344</v>
      </c>
      <c r="N800">
        <f>SUMIFS(COT!E:E,COT!$A:$A,YEAR(daily!$A800),COT!$B:$B,WEEKNUM(daily!$A800))</f>
        <v>505404</v>
      </c>
      <c r="O800">
        <f>SUMIFS(COT!F:F,COT!$A:$A,YEAR(daily!$A800),COT!$B:$B,WEEKNUM(daily!$A800))</f>
        <v>41614</v>
      </c>
      <c r="P800">
        <f>SUMIFS(COT!G:G,COT!$A:$A,YEAR(daily!$A800),COT!$B:$B,WEEKNUM(daily!$A800))</f>
        <v>67026</v>
      </c>
      <c r="Q800">
        <f>SUMIFS(COT!H:H,COT!$A:$A,YEAR(daily!$A800),COT!$B:$B,WEEKNUM(daily!$A800))</f>
        <v>46728</v>
      </c>
      <c r="R800">
        <f>SUMIFS(COT!I:I,COT!$A:$A,YEAR(daily!$A800),COT!$B:$B,WEEKNUM(daily!$A800))</f>
        <v>364614</v>
      </c>
      <c r="S800">
        <f>SUMIFS(COT!J:J,COT!$A:$A,YEAR(daily!$A800),COT!$B:$B,WEEKNUM(daily!$A800))</f>
        <v>325241</v>
      </c>
      <c r="T800">
        <f>SUMIFS(COT!K:K,COT!$A:$A,YEAR(daily!$A800),COT!$B:$B,WEEKNUM(daily!$A800))</f>
        <v>52448</v>
      </c>
      <c r="U800">
        <f>SUMIFS(COT!L:L,COT!$A:$A,YEAR(daily!$A800),COT!$B:$B,WEEKNUM(daily!$A800))</f>
        <v>66409</v>
      </c>
      <c r="V800">
        <f>SUMIFS(COT!M:M,COT!$A:$A,YEAR(daily!$A800),COT!$B:$B,WEEKNUM(daily!$A800))</f>
        <v>31</v>
      </c>
      <c r="W800">
        <f>SUMIFS(COT!N:N,COT!$A:$A,YEAR(daily!$A800),COT!$B:$B,WEEKNUM(daily!$A800))</f>
        <v>46</v>
      </c>
      <c r="X800">
        <f>SUMIFS(COT!O:O,COT!$A:$A,YEAR(daily!$A800),COT!$B:$B,WEEKNUM(daily!$A800))</f>
        <v>46</v>
      </c>
      <c r="Y800">
        <f>SUMIFS(COT!P:P,COT!$A:$A,YEAR(daily!$A800),COT!$B:$B,WEEKNUM(daily!$A800))</f>
        <v>75</v>
      </c>
      <c r="Z800">
        <f>SUMIFS(COT!Q:Q,COT!$A:$A,YEAR(daily!$A800),COT!$B:$B,WEEKNUM(daily!$A800))</f>
        <v>75</v>
      </c>
      <c r="AA800">
        <f>SUMIFS(Saudi!B:B,Saudi!$A:$A,YEAR(daily!$A800))</f>
        <v>277.7</v>
      </c>
      <c r="AB800">
        <f>SUMIFS(Saudi!C:C,Saudi!$A:$A,YEAR(daily!$A800))</f>
        <v>268</v>
      </c>
      <c r="AC800">
        <f>SUMIFS(Saudi!F:F,Saudi!$A:$A,YEAR(daily!$A800))</f>
        <v>3677993</v>
      </c>
      <c r="AD800">
        <f>SUMIFS(Saudi!G:G,Saudi!$A:$A,YEAR(daily!$A800))</f>
        <v>31.039095006400501</v>
      </c>
      <c r="AE800">
        <f>SUMIFS(Saudi!H:H,Saudi!$A:$A,YEAR(daily!$A800))</f>
        <v>114161574.159876</v>
      </c>
      <c r="AF800" s="5">
        <f t="shared" si="46"/>
        <v>5</v>
      </c>
      <c r="AG800" s="5">
        <f t="shared" si="47"/>
        <v>2003</v>
      </c>
    </row>
    <row r="801" spans="1:33">
      <c r="A801" s="3">
        <v>37755</v>
      </c>
      <c r="B801" s="1">
        <v>101234</v>
      </c>
      <c r="C801" s="1">
        <v>47975</v>
      </c>
      <c r="D801" s="1">
        <v>29542</v>
      </c>
      <c r="E801" s="1">
        <v>29.17</v>
      </c>
      <c r="F801" s="1">
        <v>28.18</v>
      </c>
      <c r="G801" s="1">
        <v>27.59</v>
      </c>
      <c r="H801" s="2">
        <v>49.1</v>
      </c>
      <c r="I801" s="2">
        <v>27.3</v>
      </c>
      <c r="J801" s="2">
        <v>80</v>
      </c>
      <c r="K801" s="2">
        <v>80.8</v>
      </c>
      <c r="L801">
        <f>SUMIFS(US!B:B,US!$D:$D,YEAR(daily!$A801),US!$E:$E,MONTH(daily!$A801))</f>
        <v>8676</v>
      </c>
      <c r="M801">
        <f>SUMIFS(US!C:C,US!$D:$D,YEAR(daily!$A801),US!$E:$E,MONTH(daily!$A801))</f>
        <v>19344</v>
      </c>
      <c r="N801">
        <f>SUMIFS(COT!E:E,COT!$A:$A,YEAR(daily!$A801),COT!$B:$B,WEEKNUM(daily!$A801))</f>
        <v>505404</v>
      </c>
      <c r="O801">
        <f>SUMIFS(COT!F:F,COT!$A:$A,YEAR(daily!$A801),COT!$B:$B,WEEKNUM(daily!$A801))</f>
        <v>41614</v>
      </c>
      <c r="P801">
        <f>SUMIFS(COT!G:G,COT!$A:$A,YEAR(daily!$A801),COT!$B:$B,WEEKNUM(daily!$A801))</f>
        <v>67026</v>
      </c>
      <c r="Q801">
        <f>SUMIFS(COT!H:H,COT!$A:$A,YEAR(daily!$A801),COT!$B:$B,WEEKNUM(daily!$A801))</f>
        <v>46728</v>
      </c>
      <c r="R801">
        <f>SUMIFS(COT!I:I,COT!$A:$A,YEAR(daily!$A801),COT!$B:$B,WEEKNUM(daily!$A801))</f>
        <v>364614</v>
      </c>
      <c r="S801">
        <f>SUMIFS(COT!J:J,COT!$A:$A,YEAR(daily!$A801),COT!$B:$B,WEEKNUM(daily!$A801))</f>
        <v>325241</v>
      </c>
      <c r="T801">
        <f>SUMIFS(COT!K:K,COT!$A:$A,YEAR(daily!$A801),COT!$B:$B,WEEKNUM(daily!$A801))</f>
        <v>52448</v>
      </c>
      <c r="U801">
        <f>SUMIFS(COT!L:L,COT!$A:$A,YEAR(daily!$A801),COT!$B:$B,WEEKNUM(daily!$A801))</f>
        <v>66409</v>
      </c>
      <c r="V801">
        <f>SUMIFS(COT!M:M,COT!$A:$A,YEAR(daily!$A801),COT!$B:$B,WEEKNUM(daily!$A801))</f>
        <v>31</v>
      </c>
      <c r="W801">
        <f>SUMIFS(COT!N:N,COT!$A:$A,YEAR(daily!$A801),COT!$B:$B,WEEKNUM(daily!$A801))</f>
        <v>46</v>
      </c>
      <c r="X801">
        <f>SUMIFS(COT!O:O,COT!$A:$A,YEAR(daily!$A801),COT!$B:$B,WEEKNUM(daily!$A801))</f>
        <v>46</v>
      </c>
      <c r="Y801">
        <f>SUMIFS(COT!P:P,COT!$A:$A,YEAR(daily!$A801),COT!$B:$B,WEEKNUM(daily!$A801))</f>
        <v>75</v>
      </c>
      <c r="Z801">
        <f>SUMIFS(COT!Q:Q,COT!$A:$A,YEAR(daily!$A801),COT!$B:$B,WEEKNUM(daily!$A801))</f>
        <v>75</v>
      </c>
      <c r="AA801">
        <f>SUMIFS(Saudi!B:B,Saudi!$A:$A,YEAR(daily!$A801))</f>
        <v>277.7</v>
      </c>
      <c r="AB801">
        <f>SUMIFS(Saudi!C:C,Saudi!$A:$A,YEAR(daily!$A801))</f>
        <v>268</v>
      </c>
      <c r="AC801">
        <f>SUMIFS(Saudi!F:F,Saudi!$A:$A,YEAR(daily!$A801))</f>
        <v>3677993</v>
      </c>
      <c r="AD801">
        <f>SUMIFS(Saudi!G:G,Saudi!$A:$A,YEAR(daily!$A801))</f>
        <v>31.039095006400501</v>
      </c>
      <c r="AE801">
        <f>SUMIFS(Saudi!H:H,Saudi!$A:$A,YEAR(daily!$A801))</f>
        <v>114161574.159876</v>
      </c>
      <c r="AF801" s="5">
        <f t="shared" si="46"/>
        <v>5</v>
      </c>
      <c r="AG801" s="5">
        <f t="shared" si="47"/>
        <v>2003</v>
      </c>
    </row>
    <row r="802" spans="1:33">
      <c r="A802" s="3">
        <v>37756</v>
      </c>
      <c r="B802" s="1">
        <v>94291</v>
      </c>
      <c r="C802" s="1">
        <v>48944</v>
      </c>
      <c r="D802" s="1">
        <v>32627</v>
      </c>
      <c r="E802" s="1">
        <v>28.74</v>
      </c>
      <c r="F802" s="1">
        <v>27.86</v>
      </c>
      <c r="G802" s="1">
        <v>27.31</v>
      </c>
      <c r="H802" s="2">
        <v>49.1</v>
      </c>
      <c r="I802" s="2">
        <v>27.3</v>
      </c>
      <c r="J802" s="2">
        <v>80</v>
      </c>
      <c r="K802" s="2">
        <v>80.8</v>
      </c>
      <c r="L802">
        <f>SUMIFS(US!B:B,US!$D:$D,YEAR(daily!$A802),US!$E:$E,MONTH(daily!$A802))</f>
        <v>8676</v>
      </c>
      <c r="M802">
        <f>SUMIFS(US!C:C,US!$D:$D,YEAR(daily!$A802),US!$E:$E,MONTH(daily!$A802))</f>
        <v>19344</v>
      </c>
      <c r="N802">
        <f>SUMIFS(COT!E:E,COT!$A:$A,YEAR(daily!$A802),COT!$B:$B,WEEKNUM(daily!$A802))</f>
        <v>505404</v>
      </c>
      <c r="O802">
        <f>SUMIFS(COT!F:F,COT!$A:$A,YEAR(daily!$A802),COT!$B:$B,WEEKNUM(daily!$A802))</f>
        <v>41614</v>
      </c>
      <c r="P802">
        <f>SUMIFS(COT!G:G,COT!$A:$A,YEAR(daily!$A802),COT!$B:$B,WEEKNUM(daily!$A802))</f>
        <v>67026</v>
      </c>
      <c r="Q802">
        <f>SUMIFS(COT!H:H,COT!$A:$A,YEAR(daily!$A802),COT!$B:$B,WEEKNUM(daily!$A802))</f>
        <v>46728</v>
      </c>
      <c r="R802">
        <f>SUMIFS(COT!I:I,COT!$A:$A,YEAR(daily!$A802),COT!$B:$B,WEEKNUM(daily!$A802))</f>
        <v>364614</v>
      </c>
      <c r="S802">
        <f>SUMIFS(COT!J:J,COT!$A:$A,YEAR(daily!$A802),COT!$B:$B,WEEKNUM(daily!$A802))</f>
        <v>325241</v>
      </c>
      <c r="T802">
        <f>SUMIFS(COT!K:K,COT!$A:$A,YEAR(daily!$A802),COT!$B:$B,WEEKNUM(daily!$A802))</f>
        <v>52448</v>
      </c>
      <c r="U802">
        <f>SUMIFS(COT!L:L,COT!$A:$A,YEAR(daily!$A802),COT!$B:$B,WEEKNUM(daily!$A802))</f>
        <v>66409</v>
      </c>
      <c r="V802">
        <f>SUMIFS(COT!M:M,COT!$A:$A,YEAR(daily!$A802),COT!$B:$B,WEEKNUM(daily!$A802))</f>
        <v>31</v>
      </c>
      <c r="W802">
        <f>SUMIFS(COT!N:N,COT!$A:$A,YEAR(daily!$A802),COT!$B:$B,WEEKNUM(daily!$A802))</f>
        <v>46</v>
      </c>
      <c r="X802">
        <f>SUMIFS(COT!O:O,COT!$A:$A,YEAR(daily!$A802),COT!$B:$B,WEEKNUM(daily!$A802))</f>
        <v>46</v>
      </c>
      <c r="Y802">
        <f>SUMIFS(COT!P:P,COT!$A:$A,YEAR(daily!$A802),COT!$B:$B,WEEKNUM(daily!$A802))</f>
        <v>75</v>
      </c>
      <c r="Z802">
        <f>SUMIFS(COT!Q:Q,COT!$A:$A,YEAR(daily!$A802),COT!$B:$B,WEEKNUM(daily!$A802))</f>
        <v>75</v>
      </c>
      <c r="AA802">
        <f>SUMIFS(Saudi!B:B,Saudi!$A:$A,YEAR(daily!$A802))</f>
        <v>277.7</v>
      </c>
      <c r="AB802">
        <f>SUMIFS(Saudi!C:C,Saudi!$A:$A,YEAR(daily!$A802))</f>
        <v>268</v>
      </c>
      <c r="AC802">
        <f>SUMIFS(Saudi!F:F,Saudi!$A:$A,YEAR(daily!$A802))</f>
        <v>3677993</v>
      </c>
      <c r="AD802">
        <f>SUMIFS(Saudi!G:G,Saudi!$A:$A,YEAR(daily!$A802))</f>
        <v>31.039095006400501</v>
      </c>
      <c r="AE802">
        <f>SUMIFS(Saudi!H:H,Saudi!$A:$A,YEAR(daily!$A802))</f>
        <v>114161574.159876</v>
      </c>
      <c r="AF802" s="5">
        <f t="shared" si="46"/>
        <v>5</v>
      </c>
      <c r="AG802" s="5">
        <f t="shared" si="47"/>
        <v>2003</v>
      </c>
    </row>
    <row r="803" spans="1:33">
      <c r="A803" s="3">
        <v>37757</v>
      </c>
      <c r="B803" s="1">
        <v>63935</v>
      </c>
      <c r="C803" s="1">
        <v>49320</v>
      </c>
      <c r="D803" s="1">
        <v>32768</v>
      </c>
      <c r="E803" s="1">
        <v>29.14</v>
      </c>
      <c r="F803" s="1">
        <v>28.1</v>
      </c>
      <c r="G803" s="1">
        <v>27.49</v>
      </c>
      <c r="H803" s="2">
        <v>49.1</v>
      </c>
      <c r="I803" s="2">
        <v>27.3</v>
      </c>
      <c r="J803" s="2">
        <v>80</v>
      </c>
      <c r="K803" s="2">
        <v>80.8</v>
      </c>
      <c r="L803">
        <f>SUMIFS(US!B:B,US!$D:$D,YEAR(daily!$A803),US!$E:$E,MONTH(daily!$A803))</f>
        <v>8676</v>
      </c>
      <c r="M803">
        <f>SUMIFS(US!C:C,US!$D:$D,YEAR(daily!$A803),US!$E:$E,MONTH(daily!$A803))</f>
        <v>19344</v>
      </c>
      <c r="N803">
        <f>SUMIFS(COT!E:E,COT!$A:$A,YEAR(daily!$A803),COT!$B:$B,WEEKNUM(daily!$A803))</f>
        <v>505404</v>
      </c>
      <c r="O803">
        <f>SUMIFS(COT!F:F,COT!$A:$A,YEAR(daily!$A803),COT!$B:$B,WEEKNUM(daily!$A803))</f>
        <v>41614</v>
      </c>
      <c r="P803">
        <f>SUMIFS(COT!G:G,COT!$A:$A,YEAR(daily!$A803),COT!$B:$B,WEEKNUM(daily!$A803))</f>
        <v>67026</v>
      </c>
      <c r="Q803">
        <f>SUMIFS(COT!H:H,COT!$A:$A,YEAR(daily!$A803),COT!$B:$B,WEEKNUM(daily!$A803))</f>
        <v>46728</v>
      </c>
      <c r="R803">
        <f>SUMIFS(COT!I:I,COT!$A:$A,YEAR(daily!$A803),COT!$B:$B,WEEKNUM(daily!$A803))</f>
        <v>364614</v>
      </c>
      <c r="S803">
        <f>SUMIFS(COT!J:J,COT!$A:$A,YEAR(daily!$A803),COT!$B:$B,WEEKNUM(daily!$A803))</f>
        <v>325241</v>
      </c>
      <c r="T803">
        <f>SUMIFS(COT!K:K,COT!$A:$A,YEAR(daily!$A803),COT!$B:$B,WEEKNUM(daily!$A803))</f>
        <v>52448</v>
      </c>
      <c r="U803">
        <f>SUMIFS(COT!L:L,COT!$A:$A,YEAR(daily!$A803),COT!$B:$B,WEEKNUM(daily!$A803))</f>
        <v>66409</v>
      </c>
      <c r="V803">
        <f>SUMIFS(COT!M:M,COT!$A:$A,YEAR(daily!$A803),COT!$B:$B,WEEKNUM(daily!$A803))</f>
        <v>31</v>
      </c>
      <c r="W803">
        <f>SUMIFS(COT!N:N,COT!$A:$A,YEAR(daily!$A803),COT!$B:$B,WEEKNUM(daily!$A803))</f>
        <v>46</v>
      </c>
      <c r="X803">
        <f>SUMIFS(COT!O:O,COT!$A:$A,YEAR(daily!$A803),COT!$B:$B,WEEKNUM(daily!$A803))</f>
        <v>46</v>
      </c>
      <c r="Y803">
        <f>SUMIFS(COT!P:P,COT!$A:$A,YEAR(daily!$A803),COT!$B:$B,WEEKNUM(daily!$A803))</f>
        <v>75</v>
      </c>
      <c r="Z803">
        <f>SUMIFS(COT!Q:Q,COT!$A:$A,YEAR(daily!$A803),COT!$B:$B,WEEKNUM(daily!$A803))</f>
        <v>75</v>
      </c>
      <c r="AA803">
        <f>SUMIFS(Saudi!B:B,Saudi!$A:$A,YEAR(daily!$A803))</f>
        <v>277.7</v>
      </c>
      <c r="AB803">
        <f>SUMIFS(Saudi!C:C,Saudi!$A:$A,YEAR(daily!$A803))</f>
        <v>268</v>
      </c>
      <c r="AC803">
        <f>SUMIFS(Saudi!F:F,Saudi!$A:$A,YEAR(daily!$A803))</f>
        <v>3677993</v>
      </c>
      <c r="AD803">
        <f>SUMIFS(Saudi!G:G,Saudi!$A:$A,YEAR(daily!$A803))</f>
        <v>31.039095006400501</v>
      </c>
      <c r="AE803">
        <f>SUMIFS(Saudi!H:H,Saudi!$A:$A,YEAR(daily!$A803))</f>
        <v>114161574.159876</v>
      </c>
      <c r="AF803" s="5">
        <f t="shared" si="46"/>
        <v>5</v>
      </c>
      <c r="AG803" s="5">
        <f t="shared" si="47"/>
        <v>2003</v>
      </c>
    </row>
    <row r="804" spans="1:33">
      <c r="A804" s="3">
        <v>37760</v>
      </c>
      <c r="B804" s="1">
        <v>41600</v>
      </c>
      <c r="C804" s="1">
        <v>50975</v>
      </c>
      <c r="D804" s="1">
        <v>32847</v>
      </c>
      <c r="E804" s="1">
        <v>28.83</v>
      </c>
      <c r="F804" s="1">
        <v>27.64</v>
      </c>
      <c r="G804" s="1">
        <v>27.07</v>
      </c>
      <c r="H804" s="2">
        <v>49.1</v>
      </c>
      <c r="I804" s="2">
        <v>27.3</v>
      </c>
      <c r="J804" s="2">
        <v>80</v>
      </c>
      <c r="K804" s="2">
        <v>80.8</v>
      </c>
      <c r="L804">
        <f>SUMIFS(US!B:B,US!$D:$D,YEAR(daily!$A804),US!$E:$E,MONTH(daily!$A804))</f>
        <v>8676</v>
      </c>
      <c r="M804">
        <f>SUMIFS(US!C:C,US!$D:$D,YEAR(daily!$A804),US!$E:$E,MONTH(daily!$A804))</f>
        <v>19344</v>
      </c>
      <c r="N804">
        <f>SUMIFS(COT!E:E,COT!$A:$A,YEAR(daily!$A804),COT!$B:$B,WEEKNUM(daily!$A804))</f>
        <v>457165</v>
      </c>
      <c r="O804">
        <f>SUMIFS(COT!F:F,COT!$A:$A,YEAR(daily!$A804),COT!$B:$B,WEEKNUM(daily!$A804))</f>
        <v>35382</v>
      </c>
      <c r="P804">
        <f>SUMIFS(COT!G:G,COT!$A:$A,YEAR(daily!$A804),COT!$B:$B,WEEKNUM(daily!$A804))</f>
        <v>53693</v>
      </c>
      <c r="Q804">
        <f>SUMIFS(COT!H:H,COT!$A:$A,YEAR(daily!$A804),COT!$B:$B,WEEKNUM(daily!$A804))</f>
        <v>39732</v>
      </c>
      <c r="R804">
        <f>SUMIFS(COT!I:I,COT!$A:$A,YEAR(daily!$A804),COT!$B:$B,WEEKNUM(daily!$A804))</f>
        <v>347872</v>
      </c>
      <c r="S804">
        <f>SUMIFS(COT!J:J,COT!$A:$A,YEAR(daily!$A804),COT!$B:$B,WEEKNUM(daily!$A804))</f>
        <v>315592</v>
      </c>
      <c r="T804">
        <f>SUMIFS(COT!K:K,COT!$A:$A,YEAR(daily!$A804),COT!$B:$B,WEEKNUM(daily!$A804))</f>
        <v>34179</v>
      </c>
      <c r="U804">
        <f>SUMIFS(COT!L:L,COT!$A:$A,YEAR(daily!$A804),COT!$B:$B,WEEKNUM(daily!$A804))</f>
        <v>48148</v>
      </c>
      <c r="V804">
        <f>SUMIFS(COT!M:M,COT!$A:$A,YEAR(daily!$A804),COT!$B:$B,WEEKNUM(daily!$A804))</f>
        <v>28</v>
      </c>
      <c r="W804">
        <f>SUMIFS(COT!N:N,COT!$A:$A,YEAR(daily!$A804),COT!$B:$B,WEEKNUM(daily!$A804))</f>
        <v>42</v>
      </c>
      <c r="X804">
        <f>SUMIFS(COT!O:O,COT!$A:$A,YEAR(daily!$A804),COT!$B:$B,WEEKNUM(daily!$A804))</f>
        <v>39</v>
      </c>
      <c r="Y804">
        <f>SUMIFS(COT!P:P,COT!$A:$A,YEAR(daily!$A804),COT!$B:$B,WEEKNUM(daily!$A804))</f>
        <v>68</v>
      </c>
      <c r="Z804">
        <f>SUMIFS(COT!Q:Q,COT!$A:$A,YEAR(daily!$A804),COT!$B:$B,WEEKNUM(daily!$A804))</f>
        <v>76</v>
      </c>
      <c r="AA804">
        <f>SUMIFS(Saudi!B:B,Saudi!$A:$A,YEAR(daily!$A804))</f>
        <v>277.7</v>
      </c>
      <c r="AB804">
        <f>SUMIFS(Saudi!C:C,Saudi!$A:$A,YEAR(daily!$A804))</f>
        <v>268</v>
      </c>
      <c r="AC804">
        <f>SUMIFS(Saudi!F:F,Saudi!$A:$A,YEAR(daily!$A804))</f>
        <v>3677993</v>
      </c>
      <c r="AD804">
        <f>SUMIFS(Saudi!G:G,Saudi!$A:$A,YEAR(daily!$A804))</f>
        <v>31.039095006400501</v>
      </c>
      <c r="AE804">
        <f>SUMIFS(Saudi!H:H,Saudi!$A:$A,YEAR(daily!$A804))</f>
        <v>114161574.159876</v>
      </c>
      <c r="AF804" s="5">
        <f t="shared" si="46"/>
        <v>5</v>
      </c>
      <c r="AG804" s="5">
        <f t="shared" si="47"/>
        <v>2003</v>
      </c>
    </row>
    <row r="805" spans="1:33">
      <c r="A805" s="3">
        <v>37761</v>
      </c>
      <c r="B805" s="1">
        <v>24083</v>
      </c>
      <c r="C805" s="1">
        <v>51191</v>
      </c>
      <c r="D805" s="1">
        <v>33388</v>
      </c>
      <c r="E805" s="1">
        <v>29.28</v>
      </c>
      <c r="F805" s="1">
        <v>27.66</v>
      </c>
      <c r="G805" s="1">
        <v>27.08</v>
      </c>
      <c r="H805" s="2">
        <v>49.1</v>
      </c>
      <c r="I805" s="2">
        <v>27.3</v>
      </c>
      <c r="J805" s="2">
        <v>80</v>
      </c>
      <c r="K805" s="2">
        <v>80.8</v>
      </c>
      <c r="L805">
        <f>SUMIFS(US!B:B,US!$D:$D,YEAR(daily!$A805),US!$E:$E,MONTH(daily!$A805))</f>
        <v>8676</v>
      </c>
      <c r="M805">
        <f>SUMIFS(US!C:C,US!$D:$D,YEAR(daily!$A805),US!$E:$E,MONTH(daily!$A805))</f>
        <v>19344</v>
      </c>
      <c r="N805">
        <f>SUMIFS(COT!E:E,COT!$A:$A,YEAR(daily!$A805),COT!$B:$B,WEEKNUM(daily!$A805))</f>
        <v>457165</v>
      </c>
      <c r="O805">
        <f>SUMIFS(COT!F:F,COT!$A:$A,YEAR(daily!$A805),COT!$B:$B,WEEKNUM(daily!$A805))</f>
        <v>35382</v>
      </c>
      <c r="P805">
        <f>SUMIFS(COT!G:G,COT!$A:$A,YEAR(daily!$A805),COT!$B:$B,WEEKNUM(daily!$A805))</f>
        <v>53693</v>
      </c>
      <c r="Q805">
        <f>SUMIFS(COT!H:H,COT!$A:$A,YEAR(daily!$A805),COT!$B:$B,WEEKNUM(daily!$A805))</f>
        <v>39732</v>
      </c>
      <c r="R805">
        <f>SUMIFS(COT!I:I,COT!$A:$A,YEAR(daily!$A805),COT!$B:$B,WEEKNUM(daily!$A805))</f>
        <v>347872</v>
      </c>
      <c r="S805">
        <f>SUMIFS(COT!J:J,COT!$A:$A,YEAR(daily!$A805),COT!$B:$B,WEEKNUM(daily!$A805))</f>
        <v>315592</v>
      </c>
      <c r="T805">
        <f>SUMIFS(COT!K:K,COT!$A:$A,YEAR(daily!$A805),COT!$B:$B,WEEKNUM(daily!$A805))</f>
        <v>34179</v>
      </c>
      <c r="U805">
        <f>SUMIFS(COT!L:L,COT!$A:$A,YEAR(daily!$A805),COT!$B:$B,WEEKNUM(daily!$A805))</f>
        <v>48148</v>
      </c>
      <c r="V805">
        <f>SUMIFS(COT!M:M,COT!$A:$A,YEAR(daily!$A805),COT!$B:$B,WEEKNUM(daily!$A805))</f>
        <v>28</v>
      </c>
      <c r="W805">
        <f>SUMIFS(COT!N:N,COT!$A:$A,YEAR(daily!$A805),COT!$B:$B,WEEKNUM(daily!$A805))</f>
        <v>42</v>
      </c>
      <c r="X805">
        <f>SUMIFS(COT!O:O,COT!$A:$A,YEAR(daily!$A805),COT!$B:$B,WEEKNUM(daily!$A805))</f>
        <v>39</v>
      </c>
      <c r="Y805">
        <f>SUMIFS(COT!P:P,COT!$A:$A,YEAR(daily!$A805),COT!$B:$B,WEEKNUM(daily!$A805))</f>
        <v>68</v>
      </c>
      <c r="Z805">
        <f>SUMIFS(COT!Q:Q,COT!$A:$A,YEAR(daily!$A805),COT!$B:$B,WEEKNUM(daily!$A805))</f>
        <v>76</v>
      </c>
      <c r="AA805">
        <f>SUMIFS(Saudi!B:B,Saudi!$A:$A,YEAR(daily!$A805))</f>
        <v>277.7</v>
      </c>
      <c r="AB805">
        <f>SUMIFS(Saudi!C:C,Saudi!$A:$A,YEAR(daily!$A805))</f>
        <v>268</v>
      </c>
      <c r="AC805">
        <f>SUMIFS(Saudi!F:F,Saudi!$A:$A,YEAR(daily!$A805))</f>
        <v>3677993</v>
      </c>
      <c r="AD805">
        <f>SUMIFS(Saudi!G:G,Saudi!$A:$A,YEAR(daily!$A805))</f>
        <v>31.039095006400501</v>
      </c>
      <c r="AE805">
        <f>SUMIFS(Saudi!H:H,Saudi!$A:$A,YEAR(daily!$A805))</f>
        <v>114161574.159876</v>
      </c>
      <c r="AF805" s="5">
        <f t="shared" si="46"/>
        <v>5</v>
      </c>
      <c r="AG805" s="5">
        <f t="shared" si="47"/>
        <v>2003</v>
      </c>
    </row>
    <row r="806" spans="1:33">
      <c r="A806" s="3">
        <v>37762</v>
      </c>
      <c r="B806" s="1">
        <v>150497</v>
      </c>
      <c r="C806" s="1">
        <v>33424</v>
      </c>
      <c r="D806" s="1">
        <v>22542</v>
      </c>
      <c r="E806" s="1">
        <v>29.03</v>
      </c>
      <c r="F806" s="1">
        <v>27.51</v>
      </c>
      <c r="G806" s="1">
        <v>27.03</v>
      </c>
      <c r="H806" s="2">
        <v>49.1</v>
      </c>
      <c r="I806" s="2">
        <v>27.3</v>
      </c>
      <c r="J806" s="2">
        <v>80</v>
      </c>
      <c r="K806" s="2">
        <v>80.8</v>
      </c>
      <c r="L806">
        <f>SUMIFS(US!B:B,US!$D:$D,YEAR(daily!$A806),US!$E:$E,MONTH(daily!$A806))</f>
        <v>8676</v>
      </c>
      <c r="M806">
        <f>SUMIFS(US!C:C,US!$D:$D,YEAR(daily!$A806),US!$E:$E,MONTH(daily!$A806))</f>
        <v>19344</v>
      </c>
      <c r="N806">
        <f>SUMIFS(COT!E:E,COT!$A:$A,YEAR(daily!$A806),COT!$B:$B,WEEKNUM(daily!$A806))</f>
        <v>457165</v>
      </c>
      <c r="O806">
        <f>SUMIFS(COT!F:F,COT!$A:$A,YEAR(daily!$A806),COT!$B:$B,WEEKNUM(daily!$A806))</f>
        <v>35382</v>
      </c>
      <c r="P806">
        <f>SUMIFS(COT!G:G,COT!$A:$A,YEAR(daily!$A806),COT!$B:$B,WEEKNUM(daily!$A806))</f>
        <v>53693</v>
      </c>
      <c r="Q806">
        <f>SUMIFS(COT!H:H,COT!$A:$A,YEAR(daily!$A806),COT!$B:$B,WEEKNUM(daily!$A806))</f>
        <v>39732</v>
      </c>
      <c r="R806">
        <f>SUMIFS(COT!I:I,COT!$A:$A,YEAR(daily!$A806),COT!$B:$B,WEEKNUM(daily!$A806))</f>
        <v>347872</v>
      </c>
      <c r="S806">
        <f>SUMIFS(COT!J:J,COT!$A:$A,YEAR(daily!$A806),COT!$B:$B,WEEKNUM(daily!$A806))</f>
        <v>315592</v>
      </c>
      <c r="T806">
        <f>SUMIFS(COT!K:K,COT!$A:$A,YEAR(daily!$A806),COT!$B:$B,WEEKNUM(daily!$A806))</f>
        <v>34179</v>
      </c>
      <c r="U806">
        <f>SUMIFS(COT!L:L,COT!$A:$A,YEAR(daily!$A806),COT!$B:$B,WEEKNUM(daily!$A806))</f>
        <v>48148</v>
      </c>
      <c r="V806">
        <f>SUMIFS(COT!M:M,COT!$A:$A,YEAR(daily!$A806),COT!$B:$B,WEEKNUM(daily!$A806))</f>
        <v>28</v>
      </c>
      <c r="W806">
        <f>SUMIFS(COT!N:N,COT!$A:$A,YEAR(daily!$A806),COT!$B:$B,WEEKNUM(daily!$A806))</f>
        <v>42</v>
      </c>
      <c r="X806">
        <f>SUMIFS(COT!O:O,COT!$A:$A,YEAR(daily!$A806),COT!$B:$B,WEEKNUM(daily!$A806))</f>
        <v>39</v>
      </c>
      <c r="Y806">
        <f>SUMIFS(COT!P:P,COT!$A:$A,YEAR(daily!$A806),COT!$B:$B,WEEKNUM(daily!$A806))</f>
        <v>68</v>
      </c>
      <c r="Z806">
        <f>SUMIFS(COT!Q:Q,COT!$A:$A,YEAR(daily!$A806),COT!$B:$B,WEEKNUM(daily!$A806))</f>
        <v>76</v>
      </c>
      <c r="AA806">
        <f>SUMIFS(Saudi!B:B,Saudi!$A:$A,YEAR(daily!$A806))</f>
        <v>277.7</v>
      </c>
      <c r="AB806">
        <f>SUMIFS(Saudi!C:C,Saudi!$A:$A,YEAR(daily!$A806))</f>
        <v>268</v>
      </c>
      <c r="AC806">
        <f>SUMIFS(Saudi!F:F,Saudi!$A:$A,YEAR(daily!$A806))</f>
        <v>3677993</v>
      </c>
      <c r="AD806">
        <f>SUMIFS(Saudi!G:G,Saudi!$A:$A,YEAR(daily!$A806))</f>
        <v>31.039095006400501</v>
      </c>
      <c r="AE806">
        <f>SUMIFS(Saudi!H:H,Saudi!$A:$A,YEAR(daily!$A806))</f>
        <v>114161574.159876</v>
      </c>
      <c r="AF806" s="5">
        <f t="shared" si="46"/>
        <v>5</v>
      </c>
      <c r="AG806" s="5">
        <f t="shared" si="47"/>
        <v>2003</v>
      </c>
    </row>
    <row r="807" spans="1:33">
      <c r="A807" s="3">
        <v>37763</v>
      </c>
      <c r="B807" s="1">
        <v>153693</v>
      </c>
      <c r="C807" s="1">
        <v>33659</v>
      </c>
      <c r="D807" s="1">
        <v>22964</v>
      </c>
      <c r="E807" s="1">
        <v>28.85</v>
      </c>
      <c r="F807" s="1">
        <v>27.35</v>
      </c>
      <c r="G807" s="1">
        <v>27</v>
      </c>
      <c r="H807" s="2">
        <v>49.1</v>
      </c>
      <c r="I807" s="2">
        <v>27.3</v>
      </c>
      <c r="J807" s="2">
        <v>80</v>
      </c>
      <c r="K807" s="2">
        <v>80.8</v>
      </c>
      <c r="L807">
        <f>SUMIFS(US!B:B,US!$D:$D,YEAR(daily!$A807),US!$E:$E,MONTH(daily!$A807))</f>
        <v>8676</v>
      </c>
      <c r="M807">
        <f>SUMIFS(US!C:C,US!$D:$D,YEAR(daily!$A807),US!$E:$E,MONTH(daily!$A807))</f>
        <v>19344</v>
      </c>
      <c r="N807">
        <f>SUMIFS(COT!E:E,COT!$A:$A,YEAR(daily!$A807),COT!$B:$B,WEEKNUM(daily!$A807))</f>
        <v>457165</v>
      </c>
      <c r="O807">
        <f>SUMIFS(COT!F:F,COT!$A:$A,YEAR(daily!$A807),COT!$B:$B,WEEKNUM(daily!$A807))</f>
        <v>35382</v>
      </c>
      <c r="P807">
        <f>SUMIFS(COT!G:G,COT!$A:$A,YEAR(daily!$A807),COT!$B:$B,WEEKNUM(daily!$A807))</f>
        <v>53693</v>
      </c>
      <c r="Q807">
        <f>SUMIFS(COT!H:H,COT!$A:$A,YEAR(daily!$A807),COT!$B:$B,WEEKNUM(daily!$A807))</f>
        <v>39732</v>
      </c>
      <c r="R807">
        <f>SUMIFS(COT!I:I,COT!$A:$A,YEAR(daily!$A807),COT!$B:$B,WEEKNUM(daily!$A807))</f>
        <v>347872</v>
      </c>
      <c r="S807">
        <f>SUMIFS(COT!J:J,COT!$A:$A,YEAR(daily!$A807),COT!$B:$B,WEEKNUM(daily!$A807))</f>
        <v>315592</v>
      </c>
      <c r="T807">
        <f>SUMIFS(COT!K:K,COT!$A:$A,YEAR(daily!$A807),COT!$B:$B,WEEKNUM(daily!$A807))</f>
        <v>34179</v>
      </c>
      <c r="U807">
        <f>SUMIFS(COT!L:L,COT!$A:$A,YEAR(daily!$A807),COT!$B:$B,WEEKNUM(daily!$A807))</f>
        <v>48148</v>
      </c>
      <c r="V807">
        <f>SUMIFS(COT!M:M,COT!$A:$A,YEAR(daily!$A807),COT!$B:$B,WEEKNUM(daily!$A807))</f>
        <v>28</v>
      </c>
      <c r="W807">
        <f>SUMIFS(COT!N:N,COT!$A:$A,YEAR(daily!$A807),COT!$B:$B,WEEKNUM(daily!$A807))</f>
        <v>42</v>
      </c>
      <c r="X807">
        <f>SUMIFS(COT!O:O,COT!$A:$A,YEAR(daily!$A807),COT!$B:$B,WEEKNUM(daily!$A807))</f>
        <v>39</v>
      </c>
      <c r="Y807">
        <f>SUMIFS(COT!P:P,COT!$A:$A,YEAR(daily!$A807),COT!$B:$B,WEEKNUM(daily!$A807))</f>
        <v>68</v>
      </c>
      <c r="Z807">
        <f>SUMIFS(COT!Q:Q,COT!$A:$A,YEAR(daily!$A807),COT!$B:$B,WEEKNUM(daily!$A807))</f>
        <v>76</v>
      </c>
      <c r="AA807">
        <f>SUMIFS(Saudi!B:B,Saudi!$A:$A,YEAR(daily!$A807))</f>
        <v>277.7</v>
      </c>
      <c r="AB807">
        <f>SUMIFS(Saudi!C:C,Saudi!$A:$A,YEAR(daily!$A807))</f>
        <v>268</v>
      </c>
      <c r="AC807">
        <f>SUMIFS(Saudi!F:F,Saudi!$A:$A,YEAR(daily!$A807))</f>
        <v>3677993</v>
      </c>
      <c r="AD807">
        <f>SUMIFS(Saudi!G:G,Saudi!$A:$A,YEAR(daily!$A807))</f>
        <v>31.039095006400501</v>
      </c>
      <c r="AE807">
        <f>SUMIFS(Saudi!H:H,Saudi!$A:$A,YEAR(daily!$A807))</f>
        <v>114161574.159876</v>
      </c>
      <c r="AF807" s="5">
        <f t="shared" si="46"/>
        <v>5</v>
      </c>
      <c r="AG807" s="5">
        <f t="shared" si="47"/>
        <v>2003</v>
      </c>
    </row>
    <row r="808" spans="1:33">
      <c r="A808" s="3">
        <v>37764</v>
      </c>
      <c r="B808" s="1">
        <v>148917</v>
      </c>
      <c r="C808" s="1">
        <v>33623</v>
      </c>
      <c r="D808" s="1">
        <v>22223</v>
      </c>
      <c r="E808" s="1">
        <v>29.16</v>
      </c>
      <c r="F808" s="1">
        <v>27.56</v>
      </c>
      <c r="G808" s="1">
        <v>27.07</v>
      </c>
      <c r="H808" s="2">
        <v>49.1</v>
      </c>
      <c r="I808" s="2">
        <v>27.3</v>
      </c>
      <c r="J808" s="2">
        <v>80</v>
      </c>
      <c r="K808" s="2">
        <v>80.8</v>
      </c>
      <c r="L808">
        <f>SUMIFS(US!B:B,US!$D:$D,YEAR(daily!$A808),US!$E:$E,MONTH(daily!$A808))</f>
        <v>8676</v>
      </c>
      <c r="M808">
        <f>SUMIFS(US!C:C,US!$D:$D,YEAR(daily!$A808),US!$E:$E,MONTH(daily!$A808))</f>
        <v>19344</v>
      </c>
      <c r="N808">
        <f>SUMIFS(COT!E:E,COT!$A:$A,YEAR(daily!$A808),COT!$B:$B,WEEKNUM(daily!$A808))</f>
        <v>457165</v>
      </c>
      <c r="O808">
        <f>SUMIFS(COT!F:F,COT!$A:$A,YEAR(daily!$A808),COT!$B:$B,WEEKNUM(daily!$A808))</f>
        <v>35382</v>
      </c>
      <c r="P808">
        <f>SUMIFS(COT!G:G,COT!$A:$A,YEAR(daily!$A808),COT!$B:$B,WEEKNUM(daily!$A808))</f>
        <v>53693</v>
      </c>
      <c r="Q808">
        <f>SUMIFS(COT!H:H,COT!$A:$A,YEAR(daily!$A808),COT!$B:$B,WEEKNUM(daily!$A808))</f>
        <v>39732</v>
      </c>
      <c r="R808">
        <f>SUMIFS(COT!I:I,COT!$A:$A,YEAR(daily!$A808),COT!$B:$B,WEEKNUM(daily!$A808))</f>
        <v>347872</v>
      </c>
      <c r="S808">
        <f>SUMIFS(COT!J:J,COT!$A:$A,YEAR(daily!$A808),COT!$B:$B,WEEKNUM(daily!$A808))</f>
        <v>315592</v>
      </c>
      <c r="T808">
        <f>SUMIFS(COT!K:K,COT!$A:$A,YEAR(daily!$A808),COT!$B:$B,WEEKNUM(daily!$A808))</f>
        <v>34179</v>
      </c>
      <c r="U808">
        <f>SUMIFS(COT!L:L,COT!$A:$A,YEAR(daily!$A808),COT!$B:$B,WEEKNUM(daily!$A808))</f>
        <v>48148</v>
      </c>
      <c r="V808">
        <f>SUMIFS(COT!M:M,COT!$A:$A,YEAR(daily!$A808),COT!$B:$B,WEEKNUM(daily!$A808))</f>
        <v>28</v>
      </c>
      <c r="W808">
        <f>SUMIFS(COT!N:N,COT!$A:$A,YEAR(daily!$A808),COT!$B:$B,WEEKNUM(daily!$A808))</f>
        <v>42</v>
      </c>
      <c r="X808">
        <f>SUMIFS(COT!O:O,COT!$A:$A,YEAR(daily!$A808),COT!$B:$B,WEEKNUM(daily!$A808))</f>
        <v>39</v>
      </c>
      <c r="Y808">
        <f>SUMIFS(COT!P:P,COT!$A:$A,YEAR(daily!$A808),COT!$B:$B,WEEKNUM(daily!$A808))</f>
        <v>68</v>
      </c>
      <c r="Z808">
        <f>SUMIFS(COT!Q:Q,COT!$A:$A,YEAR(daily!$A808),COT!$B:$B,WEEKNUM(daily!$A808))</f>
        <v>76</v>
      </c>
      <c r="AA808">
        <f>SUMIFS(Saudi!B:B,Saudi!$A:$A,YEAR(daily!$A808))</f>
        <v>277.7</v>
      </c>
      <c r="AB808">
        <f>SUMIFS(Saudi!C:C,Saudi!$A:$A,YEAR(daily!$A808))</f>
        <v>268</v>
      </c>
      <c r="AC808">
        <f>SUMIFS(Saudi!F:F,Saudi!$A:$A,YEAR(daily!$A808))</f>
        <v>3677993</v>
      </c>
      <c r="AD808">
        <f>SUMIFS(Saudi!G:G,Saudi!$A:$A,YEAR(daily!$A808))</f>
        <v>31.039095006400501</v>
      </c>
      <c r="AE808">
        <f>SUMIFS(Saudi!H:H,Saudi!$A:$A,YEAR(daily!$A808))</f>
        <v>114161574.159876</v>
      </c>
      <c r="AF808" s="5">
        <f t="shared" si="46"/>
        <v>5</v>
      </c>
      <c r="AG808" s="5">
        <f t="shared" si="47"/>
        <v>2003</v>
      </c>
    </row>
    <row r="809" spans="1:33">
      <c r="A809" s="3">
        <v>37768</v>
      </c>
      <c r="B809" s="1">
        <v>146565</v>
      </c>
      <c r="C809" s="1">
        <v>35159</v>
      </c>
      <c r="D809" s="1">
        <v>22003</v>
      </c>
      <c r="E809" s="1">
        <v>29.35</v>
      </c>
      <c r="F809" s="1">
        <v>27.7</v>
      </c>
      <c r="G809" s="1">
        <v>27.21</v>
      </c>
      <c r="H809" s="2">
        <v>49.1</v>
      </c>
      <c r="I809" s="2">
        <v>27.3</v>
      </c>
      <c r="J809" s="2">
        <v>80</v>
      </c>
      <c r="K809" s="2">
        <v>80.8</v>
      </c>
      <c r="L809">
        <f>SUMIFS(US!B:B,US!$D:$D,YEAR(daily!$A809),US!$E:$E,MONTH(daily!$A809))</f>
        <v>8676</v>
      </c>
      <c r="M809">
        <f>SUMIFS(US!C:C,US!$D:$D,YEAR(daily!$A809),US!$E:$E,MONTH(daily!$A809))</f>
        <v>19344</v>
      </c>
      <c r="N809">
        <f>SUMIFS(COT!E:E,COT!$A:$A,YEAR(daily!$A809),COT!$B:$B,WEEKNUM(daily!$A809))</f>
        <v>454210</v>
      </c>
      <c r="O809">
        <f>SUMIFS(COT!F:F,COT!$A:$A,YEAR(daily!$A809),COT!$B:$B,WEEKNUM(daily!$A809))</f>
        <v>39388</v>
      </c>
      <c r="P809">
        <f>SUMIFS(COT!G:G,COT!$A:$A,YEAR(daily!$A809),COT!$B:$B,WEEKNUM(daily!$A809))</f>
        <v>55731</v>
      </c>
      <c r="Q809">
        <f>SUMIFS(COT!H:H,COT!$A:$A,YEAR(daily!$A809),COT!$B:$B,WEEKNUM(daily!$A809))</f>
        <v>41016</v>
      </c>
      <c r="R809">
        <f>SUMIFS(COT!I:I,COT!$A:$A,YEAR(daily!$A809),COT!$B:$B,WEEKNUM(daily!$A809))</f>
        <v>337611</v>
      </c>
      <c r="S809">
        <f>SUMIFS(COT!J:J,COT!$A:$A,YEAR(daily!$A809),COT!$B:$B,WEEKNUM(daily!$A809))</f>
        <v>305659</v>
      </c>
      <c r="T809">
        <f>SUMIFS(COT!K:K,COT!$A:$A,YEAR(daily!$A809),COT!$B:$B,WEEKNUM(daily!$A809))</f>
        <v>36195</v>
      </c>
      <c r="U809">
        <f>SUMIFS(COT!L:L,COT!$A:$A,YEAR(daily!$A809),COT!$B:$B,WEEKNUM(daily!$A809))</f>
        <v>51804</v>
      </c>
      <c r="V809">
        <f>SUMIFS(COT!M:M,COT!$A:$A,YEAR(daily!$A809),COT!$B:$B,WEEKNUM(daily!$A809))</f>
        <v>29</v>
      </c>
      <c r="W809">
        <f>SUMIFS(COT!N:N,COT!$A:$A,YEAR(daily!$A809),COT!$B:$B,WEEKNUM(daily!$A809))</f>
        <v>40</v>
      </c>
      <c r="X809">
        <f>SUMIFS(COT!O:O,COT!$A:$A,YEAR(daily!$A809),COT!$B:$B,WEEKNUM(daily!$A809))</f>
        <v>38</v>
      </c>
      <c r="Y809">
        <f>SUMIFS(COT!P:P,COT!$A:$A,YEAR(daily!$A809),COT!$B:$B,WEEKNUM(daily!$A809))</f>
        <v>69</v>
      </c>
      <c r="Z809">
        <f>SUMIFS(COT!Q:Q,COT!$A:$A,YEAR(daily!$A809),COT!$B:$B,WEEKNUM(daily!$A809))</f>
        <v>77</v>
      </c>
      <c r="AA809">
        <f>SUMIFS(Saudi!B:B,Saudi!$A:$A,YEAR(daily!$A809))</f>
        <v>277.7</v>
      </c>
      <c r="AB809">
        <f>SUMIFS(Saudi!C:C,Saudi!$A:$A,YEAR(daily!$A809))</f>
        <v>268</v>
      </c>
      <c r="AC809">
        <f>SUMIFS(Saudi!F:F,Saudi!$A:$A,YEAR(daily!$A809))</f>
        <v>3677993</v>
      </c>
      <c r="AD809">
        <f>SUMIFS(Saudi!G:G,Saudi!$A:$A,YEAR(daily!$A809))</f>
        <v>31.039095006400501</v>
      </c>
      <c r="AE809">
        <f>SUMIFS(Saudi!H:H,Saudi!$A:$A,YEAR(daily!$A809))</f>
        <v>114161574.159876</v>
      </c>
      <c r="AF809" s="5">
        <f t="shared" si="46"/>
        <v>5</v>
      </c>
      <c r="AG809" s="5">
        <f t="shared" si="47"/>
        <v>2003</v>
      </c>
    </row>
    <row r="810" spans="1:33">
      <c r="A810" s="3">
        <v>37769</v>
      </c>
      <c r="B810" s="1">
        <v>144203</v>
      </c>
      <c r="C810" s="1">
        <v>35683</v>
      </c>
      <c r="D810" s="1">
        <v>22192</v>
      </c>
      <c r="E810" s="1">
        <v>28.58</v>
      </c>
      <c r="F810" s="1">
        <v>27.04</v>
      </c>
      <c r="G810" s="1">
        <v>26.63</v>
      </c>
      <c r="H810" s="2">
        <v>49.1</v>
      </c>
      <c r="I810" s="2">
        <v>27.3</v>
      </c>
      <c r="J810" s="2">
        <v>80</v>
      </c>
      <c r="K810" s="2">
        <v>80.8</v>
      </c>
      <c r="L810">
        <f>SUMIFS(US!B:B,US!$D:$D,YEAR(daily!$A810),US!$E:$E,MONTH(daily!$A810))</f>
        <v>8676</v>
      </c>
      <c r="M810">
        <f>SUMIFS(US!C:C,US!$D:$D,YEAR(daily!$A810),US!$E:$E,MONTH(daily!$A810))</f>
        <v>19344</v>
      </c>
      <c r="N810">
        <f>SUMIFS(COT!E:E,COT!$A:$A,YEAR(daily!$A810),COT!$B:$B,WEEKNUM(daily!$A810))</f>
        <v>454210</v>
      </c>
      <c r="O810">
        <f>SUMIFS(COT!F:F,COT!$A:$A,YEAR(daily!$A810),COT!$B:$B,WEEKNUM(daily!$A810))</f>
        <v>39388</v>
      </c>
      <c r="P810">
        <f>SUMIFS(COT!G:G,COT!$A:$A,YEAR(daily!$A810),COT!$B:$B,WEEKNUM(daily!$A810))</f>
        <v>55731</v>
      </c>
      <c r="Q810">
        <f>SUMIFS(COT!H:H,COT!$A:$A,YEAR(daily!$A810),COT!$B:$B,WEEKNUM(daily!$A810))</f>
        <v>41016</v>
      </c>
      <c r="R810">
        <f>SUMIFS(COT!I:I,COT!$A:$A,YEAR(daily!$A810),COT!$B:$B,WEEKNUM(daily!$A810))</f>
        <v>337611</v>
      </c>
      <c r="S810">
        <f>SUMIFS(COT!J:J,COT!$A:$A,YEAR(daily!$A810),COT!$B:$B,WEEKNUM(daily!$A810))</f>
        <v>305659</v>
      </c>
      <c r="T810">
        <f>SUMIFS(COT!K:K,COT!$A:$A,YEAR(daily!$A810),COT!$B:$B,WEEKNUM(daily!$A810))</f>
        <v>36195</v>
      </c>
      <c r="U810">
        <f>SUMIFS(COT!L:L,COT!$A:$A,YEAR(daily!$A810),COT!$B:$B,WEEKNUM(daily!$A810))</f>
        <v>51804</v>
      </c>
      <c r="V810">
        <f>SUMIFS(COT!M:M,COT!$A:$A,YEAR(daily!$A810),COT!$B:$B,WEEKNUM(daily!$A810))</f>
        <v>29</v>
      </c>
      <c r="W810">
        <f>SUMIFS(COT!N:N,COT!$A:$A,YEAR(daily!$A810),COT!$B:$B,WEEKNUM(daily!$A810))</f>
        <v>40</v>
      </c>
      <c r="X810">
        <f>SUMIFS(COT!O:O,COT!$A:$A,YEAR(daily!$A810),COT!$B:$B,WEEKNUM(daily!$A810))</f>
        <v>38</v>
      </c>
      <c r="Y810">
        <f>SUMIFS(COT!P:P,COT!$A:$A,YEAR(daily!$A810),COT!$B:$B,WEEKNUM(daily!$A810))</f>
        <v>69</v>
      </c>
      <c r="Z810">
        <f>SUMIFS(COT!Q:Q,COT!$A:$A,YEAR(daily!$A810),COT!$B:$B,WEEKNUM(daily!$A810))</f>
        <v>77</v>
      </c>
      <c r="AA810">
        <f>SUMIFS(Saudi!B:B,Saudi!$A:$A,YEAR(daily!$A810))</f>
        <v>277.7</v>
      </c>
      <c r="AB810">
        <f>SUMIFS(Saudi!C:C,Saudi!$A:$A,YEAR(daily!$A810))</f>
        <v>268</v>
      </c>
      <c r="AC810">
        <f>SUMIFS(Saudi!F:F,Saudi!$A:$A,YEAR(daily!$A810))</f>
        <v>3677993</v>
      </c>
      <c r="AD810">
        <f>SUMIFS(Saudi!G:G,Saudi!$A:$A,YEAR(daily!$A810))</f>
        <v>31.039095006400501</v>
      </c>
      <c r="AE810">
        <f>SUMIFS(Saudi!H:H,Saudi!$A:$A,YEAR(daily!$A810))</f>
        <v>114161574.159876</v>
      </c>
      <c r="AF810" s="5">
        <f t="shared" si="46"/>
        <v>5</v>
      </c>
      <c r="AG810" s="5">
        <f t="shared" si="47"/>
        <v>2003</v>
      </c>
    </row>
    <row r="811" spans="1:33">
      <c r="A811" s="3">
        <v>37770</v>
      </c>
      <c r="B811" s="1">
        <v>142735</v>
      </c>
      <c r="C811" s="1">
        <v>36210</v>
      </c>
      <c r="D811" s="1">
        <v>22363</v>
      </c>
      <c r="E811" s="1">
        <v>29.1</v>
      </c>
      <c r="F811" s="1">
        <v>27.38</v>
      </c>
      <c r="G811" s="1">
        <v>26.93</v>
      </c>
      <c r="H811" s="2">
        <v>49.1</v>
      </c>
      <c r="I811" s="2">
        <v>27.3</v>
      </c>
      <c r="J811" s="2">
        <v>80</v>
      </c>
      <c r="K811" s="2">
        <v>80.8</v>
      </c>
      <c r="L811">
        <f>SUMIFS(US!B:B,US!$D:$D,YEAR(daily!$A811),US!$E:$E,MONTH(daily!$A811))</f>
        <v>8676</v>
      </c>
      <c r="M811">
        <f>SUMIFS(US!C:C,US!$D:$D,YEAR(daily!$A811),US!$E:$E,MONTH(daily!$A811))</f>
        <v>19344</v>
      </c>
      <c r="N811">
        <f>SUMIFS(COT!E:E,COT!$A:$A,YEAR(daily!$A811),COT!$B:$B,WEEKNUM(daily!$A811))</f>
        <v>454210</v>
      </c>
      <c r="O811">
        <f>SUMIFS(COT!F:F,COT!$A:$A,YEAR(daily!$A811),COT!$B:$B,WEEKNUM(daily!$A811))</f>
        <v>39388</v>
      </c>
      <c r="P811">
        <f>SUMIFS(COT!G:G,COT!$A:$A,YEAR(daily!$A811),COT!$B:$B,WEEKNUM(daily!$A811))</f>
        <v>55731</v>
      </c>
      <c r="Q811">
        <f>SUMIFS(COT!H:H,COT!$A:$A,YEAR(daily!$A811),COT!$B:$B,WEEKNUM(daily!$A811))</f>
        <v>41016</v>
      </c>
      <c r="R811">
        <f>SUMIFS(COT!I:I,COT!$A:$A,YEAR(daily!$A811),COT!$B:$B,WEEKNUM(daily!$A811))</f>
        <v>337611</v>
      </c>
      <c r="S811">
        <f>SUMIFS(COT!J:J,COT!$A:$A,YEAR(daily!$A811),COT!$B:$B,WEEKNUM(daily!$A811))</f>
        <v>305659</v>
      </c>
      <c r="T811">
        <f>SUMIFS(COT!K:K,COT!$A:$A,YEAR(daily!$A811),COT!$B:$B,WEEKNUM(daily!$A811))</f>
        <v>36195</v>
      </c>
      <c r="U811">
        <f>SUMIFS(COT!L:L,COT!$A:$A,YEAR(daily!$A811),COT!$B:$B,WEEKNUM(daily!$A811))</f>
        <v>51804</v>
      </c>
      <c r="V811">
        <f>SUMIFS(COT!M:M,COT!$A:$A,YEAR(daily!$A811),COT!$B:$B,WEEKNUM(daily!$A811))</f>
        <v>29</v>
      </c>
      <c r="W811">
        <f>SUMIFS(COT!N:N,COT!$A:$A,YEAR(daily!$A811),COT!$B:$B,WEEKNUM(daily!$A811))</f>
        <v>40</v>
      </c>
      <c r="X811">
        <f>SUMIFS(COT!O:O,COT!$A:$A,YEAR(daily!$A811),COT!$B:$B,WEEKNUM(daily!$A811))</f>
        <v>38</v>
      </c>
      <c r="Y811">
        <f>SUMIFS(COT!P:P,COT!$A:$A,YEAR(daily!$A811),COT!$B:$B,WEEKNUM(daily!$A811))</f>
        <v>69</v>
      </c>
      <c r="Z811">
        <f>SUMIFS(COT!Q:Q,COT!$A:$A,YEAR(daily!$A811),COT!$B:$B,WEEKNUM(daily!$A811))</f>
        <v>77</v>
      </c>
      <c r="AA811">
        <f>SUMIFS(Saudi!B:B,Saudi!$A:$A,YEAR(daily!$A811))</f>
        <v>277.7</v>
      </c>
      <c r="AB811">
        <f>SUMIFS(Saudi!C:C,Saudi!$A:$A,YEAR(daily!$A811))</f>
        <v>268</v>
      </c>
      <c r="AC811">
        <f>SUMIFS(Saudi!F:F,Saudi!$A:$A,YEAR(daily!$A811))</f>
        <v>3677993</v>
      </c>
      <c r="AD811">
        <f>SUMIFS(Saudi!G:G,Saudi!$A:$A,YEAR(daily!$A811))</f>
        <v>31.039095006400501</v>
      </c>
      <c r="AE811">
        <f>SUMIFS(Saudi!H:H,Saudi!$A:$A,YEAR(daily!$A811))</f>
        <v>114161574.159876</v>
      </c>
      <c r="AF811" s="5">
        <f t="shared" si="46"/>
        <v>5</v>
      </c>
      <c r="AG811" s="5">
        <f t="shared" si="47"/>
        <v>2003</v>
      </c>
    </row>
    <row r="812" spans="1:33">
      <c r="A812" s="3">
        <v>37771</v>
      </c>
      <c r="B812" s="1">
        <v>148826</v>
      </c>
      <c r="C812" s="1">
        <v>38302</v>
      </c>
      <c r="D812" s="1">
        <v>22868</v>
      </c>
      <c r="E812" s="1">
        <v>29.56</v>
      </c>
      <c r="F812" s="1">
        <v>27.75</v>
      </c>
      <c r="G812" s="1">
        <v>27.28</v>
      </c>
      <c r="H812" s="2">
        <v>49.1</v>
      </c>
      <c r="I812" s="2">
        <v>27.3</v>
      </c>
      <c r="J812" s="2">
        <v>80</v>
      </c>
      <c r="K812" s="2">
        <v>80.8</v>
      </c>
      <c r="L812">
        <f>SUMIFS(US!B:B,US!$D:$D,YEAR(daily!$A812),US!$E:$E,MONTH(daily!$A812))</f>
        <v>8676</v>
      </c>
      <c r="M812">
        <f>SUMIFS(US!C:C,US!$D:$D,YEAR(daily!$A812),US!$E:$E,MONTH(daily!$A812))</f>
        <v>19344</v>
      </c>
      <c r="N812">
        <f>SUMIFS(COT!E:E,COT!$A:$A,YEAR(daily!$A812),COT!$B:$B,WEEKNUM(daily!$A812))</f>
        <v>454210</v>
      </c>
      <c r="O812">
        <f>SUMIFS(COT!F:F,COT!$A:$A,YEAR(daily!$A812),COT!$B:$B,WEEKNUM(daily!$A812))</f>
        <v>39388</v>
      </c>
      <c r="P812">
        <f>SUMIFS(COT!G:G,COT!$A:$A,YEAR(daily!$A812),COT!$B:$B,WEEKNUM(daily!$A812))</f>
        <v>55731</v>
      </c>
      <c r="Q812">
        <f>SUMIFS(COT!H:H,COT!$A:$A,YEAR(daily!$A812),COT!$B:$B,WEEKNUM(daily!$A812))</f>
        <v>41016</v>
      </c>
      <c r="R812">
        <f>SUMIFS(COT!I:I,COT!$A:$A,YEAR(daily!$A812),COT!$B:$B,WEEKNUM(daily!$A812))</f>
        <v>337611</v>
      </c>
      <c r="S812">
        <f>SUMIFS(COT!J:J,COT!$A:$A,YEAR(daily!$A812),COT!$B:$B,WEEKNUM(daily!$A812))</f>
        <v>305659</v>
      </c>
      <c r="T812">
        <f>SUMIFS(COT!K:K,COT!$A:$A,YEAR(daily!$A812),COT!$B:$B,WEEKNUM(daily!$A812))</f>
        <v>36195</v>
      </c>
      <c r="U812">
        <f>SUMIFS(COT!L:L,COT!$A:$A,YEAR(daily!$A812),COT!$B:$B,WEEKNUM(daily!$A812))</f>
        <v>51804</v>
      </c>
      <c r="V812">
        <f>SUMIFS(COT!M:M,COT!$A:$A,YEAR(daily!$A812),COT!$B:$B,WEEKNUM(daily!$A812))</f>
        <v>29</v>
      </c>
      <c r="W812">
        <f>SUMIFS(COT!N:N,COT!$A:$A,YEAR(daily!$A812),COT!$B:$B,WEEKNUM(daily!$A812))</f>
        <v>40</v>
      </c>
      <c r="X812">
        <f>SUMIFS(COT!O:O,COT!$A:$A,YEAR(daily!$A812),COT!$B:$B,WEEKNUM(daily!$A812))</f>
        <v>38</v>
      </c>
      <c r="Y812">
        <f>SUMIFS(COT!P:P,COT!$A:$A,YEAR(daily!$A812),COT!$B:$B,WEEKNUM(daily!$A812))</f>
        <v>69</v>
      </c>
      <c r="Z812">
        <f>SUMIFS(COT!Q:Q,COT!$A:$A,YEAR(daily!$A812),COT!$B:$B,WEEKNUM(daily!$A812))</f>
        <v>77</v>
      </c>
      <c r="AA812">
        <f>SUMIFS(Saudi!B:B,Saudi!$A:$A,YEAR(daily!$A812))</f>
        <v>277.7</v>
      </c>
      <c r="AB812">
        <f>SUMIFS(Saudi!C:C,Saudi!$A:$A,YEAR(daily!$A812))</f>
        <v>268</v>
      </c>
      <c r="AC812">
        <f>SUMIFS(Saudi!F:F,Saudi!$A:$A,YEAR(daily!$A812))</f>
        <v>3677993</v>
      </c>
      <c r="AD812">
        <f>SUMIFS(Saudi!G:G,Saudi!$A:$A,YEAR(daily!$A812))</f>
        <v>31.039095006400501</v>
      </c>
      <c r="AE812">
        <f>SUMIFS(Saudi!H:H,Saudi!$A:$A,YEAR(daily!$A812))</f>
        <v>114161574.159876</v>
      </c>
      <c r="AF812" s="5">
        <f t="shared" si="46"/>
        <v>5</v>
      </c>
      <c r="AG812" s="5">
        <f t="shared" si="47"/>
        <v>2003</v>
      </c>
    </row>
    <row r="813" spans="1:33">
      <c r="A813" s="3">
        <v>37774</v>
      </c>
      <c r="B813" s="1">
        <v>147930</v>
      </c>
      <c r="C813" s="1">
        <v>39427</v>
      </c>
      <c r="D813" s="1">
        <v>23480</v>
      </c>
      <c r="E813" s="1">
        <v>30.71</v>
      </c>
      <c r="F813" s="1">
        <v>28.67</v>
      </c>
      <c r="G813" s="1">
        <v>28.07</v>
      </c>
      <c r="H813" s="2">
        <v>48.8</v>
      </c>
      <c r="I813" s="2">
        <v>26.7</v>
      </c>
      <c r="J813" s="2">
        <v>79.099999999999994</v>
      </c>
      <c r="K813" s="2">
        <v>78.400000000000006</v>
      </c>
      <c r="L813">
        <f>SUMIFS(US!B:B,US!$D:$D,YEAR(daily!$A813),US!$E:$E,MONTH(daily!$A813))</f>
        <v>8635</v>
      </c>
      <c r="M813">
        <f>SUMIFS(US!C:C,US!$D:$D,YEAR(daily!$A813),US!$E:$E,MONTH(daily!$A813))</f>
        <v>19793</v>
      </c>
      <c r="N813">
        <f>SUMIFS(COT!E:E,COT!$A:$A,YEAR(daily!$A813),COT!$B:$B,WEEKNUM(daily!$A813))</f>
        <v>492015</v>
      </c>
      <c r="O813">
        <f>SUMIFS(COT!F:F,COT!$A:$A,YEAR(daily!$A813),COT!$B:$B,WEEKNUM(daily!$A813))</f>
        <v>59020</v>
      </c>
      <c r="P813">
        <f>SUMIFS(COT!G:G,COT!$A:$A,YEAR(daily!$A813),COT!$B:$B,WEEKNUM(daily!$A813))</f>
        <v>56964</v>
      </c>
      <c r="Q813">
        <f>SUMIFS(COT!H:H,COT!$A:$A,YEAR(daily!$A813),COT!$B:$B,WEEKNUM(daily!$A813))</f>
        <v>42280</v>
      </c>
      <c r="R813">
        <f>SUMIFS(COT!I:I,COT!$A:$A,YEAR(daily!$A813),COT!$B:$B,WEEKNUM(daily!$A813))</f>
        <v>342366</v>
      </c>
      <c r="S813">
        <f>SUMIFS(COT!J:J,COT!$A:$A,YEAR(daily!$A813),COT!$B:$B,WEEKNUM(daily!$A813))</f>
        <v>334610</v>
      </c>
      <c r="T813">
        <f>SUMIFS(COT!K:K,COT!$A:$A,YEAR(daily!$A813),COT!$B:$B,WEEKNUM(daily!$A813))</f>
        <v>48349</v>
      </c>
      <c r="U813">
        <f>SUMIFS(COT!L:L,COT!$A:$A,YEAR(daily!$A813),COT!$B:$B,WEEKNUM(daily!$A813))</f>
        <v>58161</v>
      </c>
      <c r="V813">
        <f>SUMIFS(COT!M:M,COT!$A:$A,YEAR(daily!$A813),COT!$B:$B,WEEKNUM(daily!$A813))</f>
        <v>44</v>
      </c>
      <c r="W813">
        <f>SUMIFS(COT!N:N,COT!$A:$A,YEAR(daily!$A813),COT!$B:$B,WEEKNUM(daily!$A813))</f>
        <v>44</v>
      </c>
      <c r="X813">
        <f>SUMIFS(COT!O:O,COT!$A:$A,YEAR(daily!$A813),COT!$B:$B,WEEKNUM(daily!$A813))</f>
        <v>44</v>
      </c>
      <c r="Y813">
        <f>SUMIFS(COT!P:P,COT!$A:$A,YEAR(daily!$A813),COT!$B:$B,WEEKNUM(daily!$A813))</f>
        <v>71</v>
      </c>
      <c r="Z813">
        <f>SUMIFS(COT!Q:Q,COT!$A:$A,YEAR(daily!$A813),COT!$B:$B,WEEKNUM(daily!$A813))</f>
        <v>77</v>
      </c>
      <c r="AA813">
        <f>SUMIFS(Saudi!B:B,Saudi!$A:$A,YEAR(daily!$A813))</f>
        <v>277.7</v>
      </c>
      <c r="AB813">
        <f>SUMIFS(Saudi!C:C,Saudi!$A:$A,YEAR(daily!$A813))</f>
        <v>268</v>
      </c>
      <c r="AC813">
        <f>SUMIFS(Saudi!F:F,Saudi!$A:$A,YEAR(daily!$A813))</f>
        <v>3677993</v>
      </c>
      <c r="AD813">
        <f>SUMIFS(Saudi!G:G,Saudi!$A:$A,YEAR(daily!$A813))</f>
        <v>31.039095006400501</v>
      </c>
      <c r="AE813">
        <f>SUMIFS(Saudi!H:H,Saudi!$A:$A,YEAR(daily!$A813))</f>
        <v>114161574.159876</v>
      </c>
      <c r="AF813" s="5">
        <f t="shared" si="46"/>
        <v>6</v>
      </c>
      <c r="AG813" s="5">
        <f t="shared" si="47"/>
        <v>2003</v>
      </c>
    </row>
    <row r="814" spans="1:33">
      <c r="A814" s="3">
        <v>37775</v>
      </c>
      <c r="B814" s="1">
        <v>151364</v>
      </c>
      <c r="C814" s="1">
        <v>42307</v>
      </c>
      <c r="D814" s="1">
        <v>25073</v>
      </c>
      <c r="E814" s="1">
        <v>30.67</v>
      </c>
      <c r="F814" s="1">
        <v>28.65</v>
      </c>
      <c r="G814" s="1">
        <v>28.05</v>
      </c>
      <c r="H814" s="2">
        <v>48.8</v>
      </c>
      <c r="I814" s="2">
        <v>26.7</v>
      </c>
      <c r="J814" s="2">
        <v>79.099999999999994</v>
      </c>
      <c r="K814" s="2">
        <v>78.400000000000006</v>
      </c>
      <c r="L814">
        <f>SUMIFS(US!B:B,US!$D:$D,YEAR(daily!$A814),US!$E:$E,MONTH(daily!$A814))</f>
        <v>8635</v>
      </c>
      <c r="M814">
        <f>SUMIFS(US!C:C,US!$D:$D,YEAR(daily!$A814),US!$E:$E,MONTH(daily!$A814))</f>
        <v>19793</v>
      </c>
      <c r="N814">
        <f>SUMIFS(COT!E:E,COT!$A:$A,YEAR(daily!$A814),COT!$B:$B,WEEKNUM(daily!$A814))</f>
        <v>492015</v>
      </c>
      <c r="O814">
        <f>SUMIFS(COT!F:F,COT!$A:$A,YEAR(daily!$A814),COT!$B:$B,WEEKNUM(daily!$A814))</f>
        <v>59020</v>
      </c>
      <c r="P814">
        <f>SUMIFS(COT!G:G,COT!$A:$A,YEAR(daily!$A814),COT!$B:$B,WEEKNUM(daily!$A814))</f>
        <v>56964</v>
      </c>
      <c r="Q814">
        <f>SUMIFS(COT!H:H,COT!$A:$A,YEAR(daily!$A814),COT!$B:$B,WEEKNUM(daily!$A814))</f>
        <v>42280</v>
      </c>
      <c r="R814">
        <f>SUMIFS(COT!I:I,COT!$A:$A,YEAR(daily!$A814),COT!$B:$B,WEEKNUM(daily!$A814))</f>
        <v>342366</v>
      </c>
      <c r="S814">
        <f>SUMIFS(COT!J:J,COT!$A:$A,YEAR(daily!$A814),COT!$B:$B,WEEKNUM(daily!$A814))</f>
        <v>334610</v>
      </c>
      <c r="T814">
        <f>SUMIFS(COT!K:K,COT!$A:$A,YEAR(daily!$A814),COT!$B:$B,WEEKNUM(daily!$A814))</f>
        <v>48349</v>
      </c>
      <c r="U814">
        <f>SUMIFS(COT!L:L,COT!$A:$A,YEAR(daily!$A814),COT!$B:$B,WEEKNUM(daily!$A814))</f>
        <v>58161</v>
      </c>
      <c r="V814">
        <f>SUMIFS(COT!M:M,COT!$A:$A,YEAR(daily!$A814),COT!$B:$B,WEEKNUM(daily!$A814))</f>
        <v>44</v>
      </c>
      <c r="W814">
        <f>SUMIFS(COT!N:N,COT!$A:$A,YEAR(daily!$A814),COT!$B:$B,WEEKNUM(daily!$A814))</f>
        <v>44</v>
      </c>
      <c r="X814">
        <f>SUMIFS(COT!O:O,COT!$A:$A,YEAR(daily!$A814),COT!$B:$B,WEEKNUM(daily!$A814))</f>
        <v>44</v>
      </c>
      <c r="Y814">
        <f>SUMIFS(COT!P:P,COT!$A:$A,YEAR(daily!$A814),COT!$B:$B,WEEKNUM(daily!$A814))</f>
        <v>71</v>
      </c>
      <c r="Z814">
        <f>SUMIFS(COT!Q:Q,COT!$A:$A,YEAR(daily!$A814),COT!$B:$B,WEEKNUM(daily!$A814))</f>
        <v>77</v>
      </c>
      <c r="AA814">
        <f>SUMIFS(Saudi!B:B,Saudi!$A:$A,YEAR(daily!$A814))</f>
        <v>277.7</v>
      </c>
      <c r="AB814">
        <f>SUMIFS(Saudi!C:C,Saudi!$A:$A,YEAR(daily!$A814))</f>
        <v>268</v>
      </c>
      <c r="AC814">
        <f>SUMIFS(Saudi!F:F,Saudi!$A:$A,YEAR(daily!$A814))</f>
        <v>3677993</v>
      </c>
      <c r="AD814">
        <f>SUMIFS(Saudi!G:G,Saudi!$A:$A,YEAR(daily!$A814))</f>
        <v>31.039095006400501</v>
      </c>
      <c r="AE814">
        <f>SUMIFS(Saudi!H:H,Saudi!$A:$A,YEAR(daily!$A814))</f>
        <v>114161574.159876</v>
      </c>
      <c r="AF814" s="5">
        <f t="shared" si="46"/>
        <v>6</v>
      </c>
      <c r="AG814" s="5">
        <f t="shared" si="47"/>
        <v>2003</v>
      </c>
    </row>
    <row r="815" spans="1:33">
      <c r="A815" s="3">
        <v>37776</v>
      </c>
      <c r="B815" s="1">
        <v>150870</v>
      </c>
      <c r="C815" s="1">
        <v>44782</v>
      </c>
      <c r="D815" s="1">
        <v>25236</v>
      </c>
      <c r="E815" s="1">
        <v>30.05</v>
      </c>
      <c r="F815" s="1">
        <v>28.14</v>
      </c>
      <c r="G815" s="1">
        <v>27.54</v>
      </c>
      <c r="H815" s="2">
        <v>48.8</v>
      </c>
      <c r="I815" s="2">
        <v>26.7</v>
      </c>
      <c r="J815" s="2">
        <v>79.099999999999994</v>
      </c>
      <c r="K815" s="2">
        <v>78.400000000000006</v>
      </c>
      <c r="L815">
        <f>SUMIFS(US!B:B,US!$D:$D,YEAR(daily!$A815),US!$E:$E,MONTH(daily!$A815))</f>
        <v>8635</v>
      </c>
      <c r="M815">
        <f>SUMIFS(US!C:C,US!$D:$D,YEAR(daily!$A815),US!$E:$E,MONTH(daily!$A815))</f>
        <v>19793</v>
      </c>
      <c r="N815">
        <f>SUMIFS(COT!E:E,COT!$A:$A,YEAR(daily!$A815),COT!$B:$B,WEEKNUM(daily!$A815))</f>
        <v>492015</v>
      </c>
      <c r="O815">
        <f>SUMIFS(COT!F:F,COT!$A:$A,YEAR(daily!$A815),COT!$B:$B,WEEKNUM(daily!$A815))</f>
        <v>59020</v>
      </c>
      <c r="P815">
        <f>SUMIFS(COT!G:G,COT!$A:$A,YEAR(daily!$A815),COT!$B:$B,WEEKNUM(daily!$A815))</f>
        <v>56964</v>
      </c>
      <c r="Q815">
        <f>SUMIFS(COT!H:H,COT!$A:$A,YEAR(daily!$A815),COT!$B:$B,WEEKNUM(daily!$A815))</f>
        <v>42280</v>
      </c>
      <c r="R815">
        <f>SUMIFS(COT!I:I,COT!$A:$A,YEAR(daily!$A815),COT!$B:$B,WEEKNUM(daily!$A815))</f>
        <v>342366</v>
      </c>
      <c r="S815">
        <f>SUMIFS(COT!J:J,COT!$A:$A,YEAR(daily!$A815),COT!$B:$B,WEEKNUM(daily!$A815))</f>
        <v>334610</v>
      </c>
      <c r="T815">
        <f>SUMIFS(COT!K:K,COT!$A:$A,YEAR(daily!$A815),COT!$B:$B,WEEKNUM(daily!$A815))</f>
        <v>48349</v>
      </c>
      <c r="U815">
        <f>SUMIFS(COT!L:L,COT!$A:$A,YEAR(daily!$A815),COT!$B:$B,WEEKNUM(daily!$A815))</f>
        <v>58161</v>
      </c>
      <c r="V815">
        <f>SUMIFS(COT!M:M,COT!$A:$A,YEAR(daily!$A815),COT!$B:$B,WEEKNUM(daily!$A815))</f>
        <v>44</v>
      </c>
      <c r="W815">
        <f>SUMIFS(COT!N:N,COT!$A:$A,YEAR(daily!$A815),COT!$B:$B,WEEKNUM(daily!$A815))</f>
        <v>44</v>
      </c>
      <c r="X815">
        <f>SUMIFS(COT!O:O,COT!$A:$A,YEAR(daily!$A815),COT!$B:$B,WEEKNUM(daily!$A815))</f>
        <v>44</v>
      </c>
      <c r="Y815">
        <f>SUMIFS(COT!P:P,COT!$A:$A,YEAR(daily!$A815),COT!$B:$B,WEEKNUM(daily!$A815))</f>
        <v>71</v>
      </c>
      <c r="Z815">
        <f>SUMIFS(COT!Q:Q,COT!$A:$A,YEAR(daily!$A815),COT!$B:$B,WEEKNUM(daily!$A815))</f>
        <v>77</v>
      </c>
      <c r="AA815">
        <f>SUMIFS(Saudi!B:B,Saudi!$A:$A,YEAR(daily!$A815))</f>
        <v>277.7</v>
      </c>
      <c r="AB815">
        <f>SUMIFS(Saudi!C:C,Saudi!$A:$A,YEAR(daily!$A815))</f>
        <v>268</v>
      </c>
      <c r="AC815">
        <f>SUMIFS(Saudi!F:F,Saudi!$A:$A,YEAR(daily!$A815))</f>
        <v>3677993</v>
      </c>
      <c r="AD815">
        <f>SUMIFS(Saudi!G:G,Saudi!$A:$A,YEAR(daily!$A815))</f>
        <v>31.039095006400501</v>
      </c>
      <c r="AE815">
        <f>SUMIFS(Saudi!H:H,Saudi!$A:$A,YEAR(daily!$A815))</f>
        <v>114161574.159876</v>
      </c>
      <c r="AF815" s="5">
        <f t="shared" si="46"/>
        <v>6</v>
      </c>
      <c r="AG815" s="5">
        <f t="shared" si="47"/>
        <v>2003</v>
      </c>
    </row>
    <row r="816" spans="1:33">
      <c r="A816" s="3">
        <v>37777</v>
      </c>
      <c r="B816" s="1">
        <v>145368</v>
      </c>
      <c r="C816" s="1">
        <v>46474</v>
      </c>
      <c r="D816" s="1">
        <v>26244</v>
      </c>
      <c r="E816" s="1">
        <v>30.74</v>
      </c>
      <c r="F816" s="1">
        <v>28.83</v>
      </c>
      <c r="G816" s="1">
        <v>28.18</v>
      </c>
      <c r="H816" s="2">
        <v>48.8</v>
      </c>
      <c r="I816" s="2">
        <v>26.7</v>
      </c>
      <c r="J816" s="2">
        <v>79.099999999999994</v>
      </c>
      <c r="K816" s="2">
        <v>78.400000000000006</v>
      </c>
      <c r="L816">
        <f>SUMIFS(US!B:B,US!$D:$D,YEAR(daily!$A816),US!$E:$E,MONTH(daily!$A816))</f>
        <v>8635</v>
      </c>
      <c r="M816">
        <f>SUMIFS(US!C:C,US!$D:$D,YEAR(daily!$A816),US!$E:$E,MONTH(daily!$A816))</f>
        <v>19793</v>
      </c>
      <c r="N816">
        <f>SUMIFS(COT!E:E,COT!$A:$A,YEAR(daily!$A816),COT!$B:$B,WEEKNUM(daily!$A816))</f>
        <v>492015</v>
      </c>
      <c r="O816">
        <f>SUMIFS(COT!F:F,COT!$A:$A,YEAR(daily!$A816),COT!$B:$B,WEEKNUM(daily!$A816))</f>
        <v>59020</v>
      </c>
      <c r="P816">
        <f>SUMIFS(COT!G:G,COT!$A:$A,YEAR(daily!$A816),COT!$B:$B,WEEKNUM(daily!$A816))</f>
        <v>56964</v>
      </c>
      <c r="Q816">
        <f>SUMIFS(COT!H:H,COT!$A:$A,YEAR(daily!$A816),COT!$B:$B,WEEKNUM(daily!$A816))</f>
        <v>42280</v>
      </c>
      <c r="R816">
        <f>SUMIFS(COT!I:I,COT!$A:$A,YEAR(daily!$A816),COT!$B:$B,WEEKNUM(daily!$A816))</f>
        <v>342366</v>
      </c>
      <c r="S816">
        <f>SUMIFS(COT!J:J,COT!$A:$A,YEAR(daily!$A816),COT!$B:$B,WEEKNUM(daily!$A816))</f>
        <v>334610</v>
      </c>
      <c r="T816">
        <f>SUMIFS(COT!K:K,COT!$A:$A,YEAR(daily!$A816),COT!$B:$B,WEEKNUM(daily!$A816))</f>
        <v>48349</v>
      </c>
      <c r="U816">
        <f>SUMIFS(COT!L:L,COT!$A:$A,YEAR(daily!$A816),COT!$B:$B,WEEKNUM(daily!$A816))</f>
        <v>58161</v>
      </c>
      <c r="V816">
        <f>SUMIFS(COT!M:M,COT!$A:$A,YEAR(daily!$A816),COT!$B:$B,WEEKNUM(daily!$A816))</f>
        <v>44</v>
      </c>
      <c r="W816">
        <f>SUMIFS(COT!N:N,COT!$A:$A,YEAR(daily!$A816),COT!$B:$B,WEEKNUM(daily!$A816))</f>
        <v>44</v>
      </c>
      <c r="X816">
        <f>SUMIFS(COT!O:O,COT!$A:$A,YEAR(daily!$A816),COT!$B:$B,WEEKNUM(daily!$A816))</f>
        <v>44</v>
      </c>
      <c r="Y816">
        <f>SUMIFS(COT!P:P,COT!$A:$A,YEAR(daily!$A816),COT!$B:$B,WEEKNUM(daily!$A816))</f>
        <v>71</v>
      </c>
      <c r="Z816">
        <f>SUMIFS(COT!Q:Q,COT!$A:$A,YEAR(daily!$A816),COT!$B:$B,WEEKNUM(daily!$A816))</f>
        <v>77</v>
      </c>
      <c r="AA816">
        <f>SUMIFS(Saudi!B:B,Saudi!$A:$A,YEAR(daily!$A816))</f>
        <v>277.7</v>
      </c>
      <c r="AB816">
        <f>SUMIFS(Saudi!C:C,Saudi!$A:$A,YEAR(daily!$A816))</f>
        <v>268</v>
      </c>
      <c r="AC816">
        <f>SUMIFS(Saudi!F:F,Saudi!$A:$A,YEAR(daily!$A816))</f>
        <v>3677993</v>
      </c>
      <c r="AD816">
        <f>SUMIFS(Saudi!G:G,Saudi!$A:$A,YEAR(daily!$A816))</f>
        <v>31.039095006400501</v>
      </c>
      <c r="AE816">
        <f>SUMIFS(Saudi!H:H,Saudi!$A:$A,YEAR(daily!$A816))</f>
        <v>114161574.159876</v>
      </c>
      <c r="AF816" s="5">
        <f t="shared" si="46"/>
        <v>6</v>
      </c>
      <c r="AG816" s="5">
        <f t="shared" si="47"/>
        <v>2003</v>
      </c>
    </row>
    <row r="817" spans="1:33">
      <c r="A817" s="3">
        <v>37778</v>
      </c>
      <c r="B817" s="1">
        <v>144994</v>
      </c>
      <c r="C817" s="1">
        <v>47245</v>
      </c>
      <c r="D817" s="1">
        <v>26686</v>
      </c>
      <c r="E817" s="1">
        <v>31.28</v>
      </c>
      <c r="F817" s="1">
        <v>29.45</v>
      </c>
      <c r="G817" s="1">
        <v>28.79</v>
      </c>
      <c r="H817" s="2">
        <v>48.8</v>
      </c>
      <c r="I817" s="2">
        <v>26.7</v>
      </c>
      <c r="J817" s="2">
        <v>79.099999999999994</v>
      </c>
      <c r="K817" s="2">
        <v>78.400000000000006</v>
      </c>
      <c r="L817">
        <f>SUMIFS(US!B:B,US!$D:$D,YEAR(daily!$A817),US!$E:$E,MONTH(daily!$A817))</f>
        <v>8635</v>
      </c>
      <c r="M817">
        <f>SUMIFS(US!C:C,US!$D:$D,YEAR(daily!$A817),US!$E:$E,MONTH(daily!$A817))</f>
        <v>19793</v>
      </c>
      <c r="N817">
        <f>SUMIFS(COT!E:E,COT!$A:$A,YEAR(daily!$A817),COT!$B:$B,WEEKNUM(daily!$A817))</f>
        <v>492015</v>
      </c>
      <c r="O817">
        <f>SUMIFS(COT!F:F,COT!$A:$A,YEAR(daily!$A817),COT!$B:$B,WEEKNUM(daily!$A817))</f>
        <v>59020</v>
      </c>
      <c r="P817">
        <f>SUMIFS(COT!G:G,COT!$A:$A,YEAR(daily!$A817),COT!$B:$B,WEEKNUM(daily!$A817))</f>
        <v>56964</v>
      </c>
      <c r="Q817">
        <f>SUMIFS(COT!H:H,COT!$A:$A,YEAR(daily!$A817),COT!$B:$B,WEEKNUM(daily!$A817))</f>
        <v>42280</v>
      </c>
      <c r="R817">
        <f>SUMIFS(COT!I:I,COT!$A:$A,YEAR(daily!$A817),COT!$B:$B,WEEKNUM(daily!$A817))</f>
        <v>342366</v>
      </c>
      <c r="S817">
        <f>SUMIFS(COT!J:J,COT!$A:$A,YEAR(daily!$A817),COT!$B:$B,WEEKNUM(daily!$A817))</f>
        <v>334610</v>
      </c>
      <c r="T817">
        <f>SUMIFS(COT!K:K,COT!$A:$A,YEAR(daily!$A817),COT!$B:$B,WEEKNUM(daily!$A817))</f>
        <v>48349</v>
      </c>
      <c r="U817">
        <f>SUMIFS(COT!L:L,COT!$A:$A,YEAR(daily!$A817),COT!$B:$B,WEEKNUM(daily!$A817))</f>
        <v>58161</v>
      </c>
      <c r="V817">
        <f>SUMIFS(COT!M:M,COT!$A:$A,YEAR(daily!$A817),COT!$B:$B,WEEKNUM(daily!$A817))</f>
        <v>44</v>
      </c>
      <c r="W817">
        <f>SUMIFS(COT!N:N,COT!$A:$A,YEAR(daily!$A817),COT!$B:$B,WEEKNUM(daily!$A817))</f>
        <v>44</v>
      </c>
      <c r="X817">
        <f>SUMIFS(COT!O:O,COT!$A:$A,YEAR(daily!$A817),COT!$B:$B,WEEKNUM(daily!$A817))</f>
        <v>44</v>
      </c>
      <c r="Y817">
        <f>SUMIFS(COT!P:P,COT!$A:$A,YEAR(daily!$A817),COT!$B:$B,WEEKNUM(daily!$A817))</f>
        <v>71</v>
      </c>
      <c r="Z817">
        <f>SUMIFS(COT!Q:Q,COT!$A:$A,YEAR(daily!$A817),COT!$B:$B,WEEKNUM(daily!$A817))</f>
        <v>77</v>
      </c>
      <c r="AA817">
        <f>SUMIFS(Saudi!B:B,Saudi!$A:$A,YEAR(daily!$A817))</f>
        <v>277.7</v>
      </c>
      <c r="AB817">
        <f>SUMIFS(Saudi!C:C,Saudi!$A:$A,YEAR(daily!$A817))</f>
        <v>268</v>
      </c>
      <c r="AC817">
        <f>SUMIFS(Saudi!F:F,Saudi!$A:$A,YEAR(daily!$A817))</f>
        <v>3677993</v>
      </c>
      <c r="AD817">
        <f>SUMIFS(Saudi!G:G,Saudi!$A:$A,YEAR(daily!$A817))</f>
        <v>31.039095006400501</v>
      </c>
      <c r="AE817">
        <f>SUMIFS(Saudi!H:H,Saudi!$A:$A,YEAR(daily!$A817))</f>
        <v>114161574.159876</v>
      </c>
      <c r="AF817" s="5">
        <f t="shared" si="46"/>
        <v>6</v>
      </c>
      <c r="AG817" s="5">
        <f t="shared" si="47"/>
        <v>2003</v>
      </c>
    </row>
    <row r="818" spans="1:33">
      <c r="A818" s="3">
        <v>37781</v>
      </c>
      <c r="B818" s="1">
        <v>134396</v>
      </c>
      <c r="C818" s="1">
        <v>47735</v>
      </c>
      <c r="D818" s="1">
        <v>26897</v>
      </c>
      <c r="E818" s="1">
        <v>31.45</v>
      </c>
      <c r="F818" s="1">
        <v>29.66</v>
      </c>
      <c r="G818" s="1">
        <v>28.96</v>
      </c>
      <c r="H818" s="2">
        <v>48.8</v>
      </c>
      <c r="I818" s="2">
        <v>26.7</v>
      </c>
      <c r="J818" s="2">
        <v>79.099999999999994</v>
      </c>
      <c r="K818" s="2">
        <v>78.400000000000006</v>
      </c>
      <c r="L818">
        <f>SUMIFS(US!B:B,US!$D:$D,YEAR(daily!$A818),US!$E:$E,MONTH(daily!$A818))</f>
        <v>8635</v>
      </c>
      <c r="M818">
        <f>SUMIFS(US!C:C,US!$D:$D,YEAR(daily!$A818),US!$E:$E,MONTH(daily!$A818))</f>
        <v>19793</v>
      </c>
      <c r="N818">
        <f>SUMIFS(COT!E:E,COT!$A:$A,YEAR(daily!$A818),COT!$B:$B,WEEKNUM(daily!$A818))</f>
        <v>510193</v>
      </c>
      <c r="O818">
        <f>SUMIFS(COT!F:F,COT!$A:$A,YEAR(daily!$A818),COT!$B:$B,WEEKNUM(daily!$A818))</f>
        <v>77723</v>
      </c>
      <c r="P818">
        <f>SUMIFS(COT!G:G,COT!$A:$A,YEAR(daily!$A818),COT!$B:$B,WEEKNUM(daily!$A818))</f>
        <v>60802</v>
      </c>
      <c r="Q818">
        <f>SUMIFS(COT!H:H,COT!$A:$A,YEAR(daily!$A818),COT!$B:$B,WEEKNUM(daily!$A818))</f>
        <v>45376</v>
      </c>
      <c r="R818">
        <f>SUMIFS(COT!I:I,COT!$A:$A,YEAR(daily!$A818),COT!$B:$B,WEEKNUM(daily!$A818))</f>
        <v>342184</v>
      </c>
      <c r="S818">
        <f>SUMIFS(COT!J:J,COT!$A:$A,YEAR(daily!$A818),COT!$B:$B,WEEKNUM(daily!$A818))</f>
        <v>346472</v>
      </c>
      <c r="T818">
        <f>SUMIFS(COT!K:K,COT!$A:$A,YEAR(daily!$A818),COT!$B:$B,WEEKNUM(daily!$A818))</f>
        <v>44910</v>
      </c>
      <c r="U818">
        <f>SUMIFS(COT!L:L,COT!$A:$A,YEAR(daily!$A818),COT!$B:$B,WEEKNUM(daily!$A818))</f>
        <v>57543</v>
      </c>
      <c r="V818">
        <f>SUMIFS(COT!M:M,COT!$A:$A,YEAR(daily!$A818),COT!$B:$B,WEEKNUM(daily!$A818))</f>
        <v>41</v>
      </c>
      <c r="W818">
        <f>SUMIFS(COT!N:N,COT!$A:$A,YEAR(daily!$A818),COT!$B:$B,WEEKNUM(daily!$A818))</f>
        <v>52</v>
      </c>
      <c r="X818">
        <f>SUMIFS(COT!O:O,COT!$A:$A,YEAR(daily!$A818),COT!$B:$B,WEEKNUM(daily!$A818))</f>
        <v>45</v>
      </c>
      <c r="Y818">
        <f>SUMIFS(COT!P:P,COT!$A:$A,YEAR(daily!$A818),COT!$B:$B,WEEKNUM(daily!$A818))</f>
        <v>71</v>
      </c>
      <c r="Z818">
        <f>SUMIFS(COT!Q:Q,COT!$A:$A,YEAR(daily!$A818),COT!$B:$B,WEEKNUM(daily!$A818))</f>
        <v>81</v>
      </c>
      <c r="AA818">
        <f>SUMIFS(Saudi!B:B,Saudi!$A:$A,YEAR(daily!$A818))</f>
        <v>277.7</v>
      </c>
      <c r="AB818">
        <f>SUMIFS(Saudi!C:C,Saudi!$A:$A,YEAR(daily!$A818))</f>
        <v>268</v>
      </c>
      <c r="AC818">
        <f>SUMIFS(Saudi!F:F,Saudi!$A:$A,YEAR(daily!$A818))</f>
        <v>3677993</v>
      </c>
      <c r="AD818">
        <f>SUMIFS(Saudi!G:G,Saudi!$A:$A,YEAR(daily!$A818))</f>
        <v>31.039095006400501</v>
      </c>
      <c r="AE818">
        <f>SUMIFS(Saudi!H:H,Saudi!$A:$A,YEAR(daily!$A818))</f>
        <v>114161574.159876</v>
      </c>
      <c r="AF818" s="5">
        <f t="shared" si="46"/>
        <v>6</v>
      </c>
      <c r="AG818" s="5">
        <f t="shared" si="47"/>
        <v>2003</v>
      </c>
    </row>
    <row r="819" spans="1:33">
      <c r="A819" s="3">
        <v>37782</v>
      </c>
      <c r="B819" s="1">
        <v>129322</v>
      </c>
      <c r="C819" s="1">
        <v>49965</v>
      </c>
      <c r="D819" s="1">
        <v>26488</v>
      </c>
      <c r="E819" s="1">
        <v>31.73</v>
      </c>
      <c r="F819" s="1">
        <v>29.84</v>
      </c>
      <c r="G819" s="1">
        <v>29.12</v>
      </c>
      <c r="H819" s="2">
        <v>48.8</v>
      </c>
      <c r="I819" s="2">
        <v>26.7</v>
      </c>
      <c r="J819" s="2">
        <v>79.099999999999994</v>
      </c>
      <c r="K819" s="2">
        <v>78.400000000000006</v>
      </c>
      <c r="L819">
        <f>SUMIFS(US!B:B,US!$D:$D,YEAR(daily!$A819),US!$E:$E,MONTH(daily!$A819))</f>
        <v>8635</v>
      </c>
      <c r="M819">
        <f>SUMIFS(US!C:C,US!$D:$D,YEAR(daily!$A819),US!$E:$E,MONTH(daily!$A819))</f>
        <v>19793</v>
      </c>
      <c r="N819">
        <f>SUMIFS(COT!E:E,COT!$A:$A,YEAR(daily!$A819),COT!$B:$B,WEEKNUM(daily!$A819))</f>
        <v>510193</v>
      </c>
      <c r="O819">
        <f>SUMIFS(COT!F:F,COT!$A:$A,YEAR(daily!$A819),COT!$B:$B,WEEKNUM(daily!$A819))</f>
        <v>77723</v>
      </c>
      <c r="P819">
        <f>SUMIFS(COT!G:G,COT!$A:$A,YEAR(daily!$A819),COT!$B:$B,WEEKNUM(daily!$A819))</f>
        <v>60802</v>
      </c>
      <c r="Q819">
        <f>SUMIFS(COT!H:H,COT!$A:$A,YEAR(daily!$A819),COT!$B:$B,WEEKNUM(daily!$A819))</f>
        <v>45376</v>
      </c>
      <c r="R819">
        <f>SUMIFS(COT!I:I,COT!$A:$A,YEAR(daily!$A819),COT!$B:$B,WEEKNUM(daily!$A819))</f>
        <v>342184</v>
      </c>
      <c r="S819">
        <f>SUMIFS(COT!J:J,COT!$A:$A,YEAR(daily!$A819),COT!$B:$B,WEEKNUM(daily!$A819))</f>
        <v>346472</v>
      </c>
      <c r="T819">
        <f>SUMIFS(COT!K:K,COT!$A:$A,YEAR(daily!$A819),COT!$B:$B,WEEKNUM(daily!$A819))</f>
        <v>44910</v>
      </c>
      <c r="U819">
        <f>SUMIFS(COT!L:L,COT!$A:$A,YEAR(daily!$A819),COT!$B:$B,WEEKNUM(daily!$A819))</f>
        <v>57543</v>
      </c>
      <c r="V819">
        <f>SUMIFS(COT!M:M,COT!$A:$A,YEAR(daily!$A819),COT!$B:$B,WEEKNUM(daily!$A819))</f>
        <v>41</v>
      </c>
      <c r="W819">
        <f>SUMIFS(COT!N:N,COT!$A:$A,YEAR(daily!$A819),COT!$B:$B,WEEKNUM(daily!$A819))</f>
        <v>52</v>
      </c>
      <c r="X819">
        <f>SUMIFS(COT!O:O,COT!$A:$A,YEAR(daily!$A819),COT!$B:$B,WEEKNUM(daily!$A819))</f>
        <v>45</v>
      </c>
      <c r="Y819">
        <f>SUMIFS(COT!P:P,COT!$A:$A,YEAR(daily!$A819),COT!$B:$B,WEEKNUM(daily!$A819))</f>
        <v>71</v>
      </c>
      <c r="Z819">
        <f>SUMIFS(COT!Q:Q,COT!$A:$A,YEAR(daily!$A819),COT!$B:$B,WEEKNUM(daily!$A819))</f>
        <v>81</v>
      </c>
      <c r="AA819">
        <f>SUMIFS(Saudi!B:B,Saudi!$A:$A,YEAR(daily!$A819))</f>
        <v>277.7</v>
      </c>
      <c r="AB819">
        <f>SUMIFS(Saudi!C:C,Saudi!$A:$A,YEAR(daily!$A819))</f>
        <v>268</v>
      </c>
      <c r="AC819">
        <f>SUMIFS(Saudi!F:F,Saudi!$A:$A,YEAR(daily!$A819))</f>
        <v>3677993</v>
      </c>
      <c r="AD819">
        <f>SUMIFS(Saudi!G:G,Saudi!$A:$A,YEAR(daily!$A819))</f>
        <v>31.039095006400501</v>
      </c>
      <c r="AE819">
        <f>SUMIFS(Saudi!H:H,Saudi!$A:$A,YEAR(daily!$A819))</f>
        <v>114161574.159876</v>
      </c>
      <c r="AF819" s="5">
        <f t="shared" si="46"/>
        <v>6</v>
      </c>
      <c r="AG819" s="5">
        <f t="shared" si="47"/>
        <v>2003</v>
      </c>
    </row>
    <row r="820" spans="1:33">
      <c r="A820" s="3">
        <v>37783</v>
      </c>
      <c r="B820" s="1">
        <v>115368</v>
      </c>
      <c r="C820" s="1">
        <v>54498</v>
      </c>
      <c r="D820" s="1">
        <v>27373</v>
      </c>
      <c r="E820" s="1">
        <v>32.36</v>
      </c>
      <c r="F820" s="1">
        <v>30.18</v>
      </c>
      <c r="G820" s="1">
        <v>29.41</v>
      </c>
      <c r="H820" s="2">
        <v>48.8</v>
      </c>
      <c r="I820" s="2">
        <v>26.7</v>
      </c>
      <c r="J820" s="2">
        <v>79.099999999999994</v>
      </c>
      <c r="K820" s="2">
        <v>78.400000000000006</v>
      </c>
      <c r="L820">
        <f>SUMIFS(US!B:B,US!$D:$D,YEAR(daily!$A820),US!$E:$E,MONTH(daily!$A820))</f>
        <v>8635</v>
      </c>
      <c r="M820">
        <f>SUMIFS(US!C:C,US!$D:$D,YEAR(daily!$A820),US!$E:$E,MONTH(daily!$A820))</f>
        <v>19793</v>
      </c>
      <c r="N820">
        <f>SUMIFS(COT!E:E,COT!$A:$A,YEAR(daily!$A820),COT!$B:$B,WEEKNUM(daily!$A820))</f>
        <v>510193</v>
      </c>
      <c r="O820">
        <f>SUMIFS(COT!F:F,COT!$A:$A,YEAR(daily!$A820),COT!$B:$B,WEEKNUM(daily!$A820))</f>
        <v>77723</v>
      </c>
      <c r="P820">
        <f>SUMIFS(COT!G:G,COT!$A:$A,YEAR(daily!$A820),COT!$B:$B,WEEKNUM(daily!$A820))</f>
        <v>60802</v>
      </c>
      <c r="Q820">
        <f>SUMIFS(COT!H:H,COT!$A:$A,YEAR(daily!$A820),COT!$B:$B,WEEKNUM(daily!$A820))</f>
        <v>45376</v>
      </c>
      <c r="R820">
        <f>SUMIFS(COT!I:I,COT!$A:$A,YEAR(daily!$A820),COT!$B:$B,WEEKNUM(daily!$A820))</f>
        <v>342184</v>
      </c>
      <c r="S820">
        <f>SUMIFS(COT!J:J,COT!$A:$A,YEAR(daily!$A820),COT!$B:$B,WEEKNUM(daily!$A820))</f>
        <v>346472</v>
      </c>
      <c r="T820">
        <f>SUMIFS(COT!K:K,COT!$A:$A,YEAR(daily!$A820),COT!$B:$B,WEEKNUM(daily!$A820))</f>
        <v>44910</v>
      </c>
      <c r="U820">
        <f>SUMIFS(COT!L:L,COT!$A:$A,YEAR(daily!$A820),COT!$B:$B,WEEKNUM(daily!$A820))</f>
        <v>57543</v>
      </c>
      <c r="V820">
        <f>SUMIFS(COT!M:M,COT!$A:$A,YEAR(daily!$A820),COT!$B:$B,WEEKNUM(daily!$A820))</f>
        <v>41</v>
      </c>
      <c r="W820">
        <f>SUMIFS(COT!N:N,COT!$A:$A,YEAR(daily!$A820),COT!$B:$B,WEEKNUM(daily!$A820))</f>
        <v>52</v>
      </c>
      <c r="X820">
        <f>SUMIFS(COT!O:O,COT!$A:$A,YEAR(daily!$A820),COT!$B:$B,WEEKNUM(daily!$A820))</f>
        <v>45</v>
      </c>
      <c r="Y820">
        <f>SUMIFS(COT!P:P,COT!$A:$A,YEAR(daily!$A820),COT!$B:$B,WEEKNUM(daily!$A820))</f>
        <v>71</v>
      </c>
      <c r="Z820">
        <f>SUMIFS(COT!Q:Q,COT!$A:$A,YEAR(daily!$A820),COT!$B:$B,WEEKNUM(daily!$A820))</f>
        <v>81</v>
      </c>
      <c r="AA820">
        <f>SUMIFS(Saudi!B:B,Saudi!$A:$A,YEAR(daily!$A820))</f>
        <v>277.7</v>
      </c>
      <c r="AB820">
        <f>SUMIFS(Saudi!C:C,Saudi!$A:$A,YEAR(daily!$A820))</f>
        <v>268</v>
      </c>
      <c r="AC820">
        <f>SUMIFS(Saudi!F:F,Saudi!$A:$A,YEAR(daily!$A820))</f>
        <v>3677993</v>
      </c>
      <c r="AD820">
        <f>SUMIFS(Saudi!G:G,Saudi!$A:$A,YEAR(daily!$A820))</f>
        <v>31.039095006400501</v>
      </c>
      <c r="AE820">
        <f>SUMIFS(Saudi!H:H,Saudi!$A:$A,YEAR(daily!$A820))</f>
        <v>114161574.159876</v>
      </c>
      <c r="AF820" s="5">
        <f t="shared" si="46"/>
        <v>6</v>
      </c>
      <c r="AG820" s="5">
        <f t="shared" si="47"/>
        <v>2003</v>
      </c>
    </row>
    <row r="821" spans="1:33">
      <c r="A821" s="3">
        <v>37784</v>
      </c>
      <c r="B821" s="1">
        <v>104502</v>
      </c>
      <c r="C821" s="1">
        <v>58034</v>
      </c>
      <c r="D821" s="1">
        <v>28214</v>
      </c>
      <c r="E821" s="1">
        <v>31.51</v>
      </c>
      <c r="F821" s="1">
        <v>29.6</v>
      </c>
      <c r="G821" s="1">
        <v>28.8</v>
      </c>
      <c r="H821" s="2">
        <v>48.8</v>
      </c>
      <c r="I821" s="2">
        <v>26.7</v>
      </c>
      <c r="J821" s="2">
        <v>79.099999999999994</v>
      </c>
      <c r="K821" s="2">
        <v>78.400000000000006</v>
      </c>
      <c r="L821">
        <f>SUMIFS(US!B:B,US!$D:$D,YEAR(daily!$A821),US!$E:$E,MONTH(daily!$A821))</f>
        <v>8635</v>
      </c>
      <c r="M821">
        <f>SUMIFS(US!C:C,US!$D:$D,YEAR(daily!$A821),US!$E:$E,MONTH(daily!$A821))</f>
        <v>19793</v>
      </c>
      <c r="N821">
        <f>SUMIFS(COT!E:E,COT!$A:$A,YEAR(daily!$A821),COT!$B:$B,WEEKNUM(daily!$A821))</f>
        <v>510193</v>
      </c>
      <c r="O821">
        <f>SUMIFS(COT!F:F,COT!$A:$A,YEAR(daily!$A821),COT!$B:$B,WEEKNUM(daily!$A821))</f>
        <v>77723</v>
      </c>
      <c r="P821">
        <f>SUMIFS(COT!G:G,COT!$A:$A,YEAR(daily!$A821),COT!$B:$B,WEEKNUM(daily!$A821))</f>
        <v>60802</v>
      </c>
      <c r="Q821">
        <f>SUMIFS(COT!H:H,COT!$A:$A,YEAR(daily!$A821),COT!$B:$B,WEEKNUM(daily!$A821))</f>
        <v>45376</v>
      </c>
      <c r="R821">
        <f>SUMIFS(COT!I:I,COT!$A:$A,YEAR(daily!$A821),COT!$B:$B,WEEKNUM(daily!$A821))</f>
        <v>342184</v>
      </c>
      <c r="S821">
        <f>SUMIFS(COT!J:J,COT!$A:$A,YEAR(daily!$A821),COT!$B:$B,WEEKNUM(daily!$A821))</f>
        <v>346472</v>
      </c>
      <c r="T821">
        <f>SUMIFS(COT!K:K,COT!$A:$A,YEAR(daily!$A821),COT!$B:$B,WEEKNUM(daily!$A821))</f>
        <v>44910</v>
      </c>
      <c r="U821">
        <f>SUMIFS(COT!L:L,COT!$A:$A,YEAR(daily!$A821),COT!$B:$B,WEEKNUM(daily!$A821))</f>
        <v>57543</v>
      </c>
      <c r="V821">
        <f>SUMIFS(COT!M:M,COT!$A:$A,YEAR(daily!$A821),COT!$B:$B,WEEKNUM(daily!$A821))</f>
        <v>41</v>
      </c>
      <c r="W821">
        <f>SUMIFS(COT!N:N,COT!$A:$A,YEAR(daily!$A821),COT!$B:$B,WEEKNUM(daily!$A821))</f>
        <v>52</v>
      </c>
      <c r="X821">
        <f>SUMIFS(COT!O:O,COT!$A:$A,YEAR(daily!$A821),COT!$B:$B,WEEKNUM(daily!$A821))</f>
        <v>45</v>
      </c>
      <c r="Y821">
        <f>SUMIFS(COT!P:P,COT!$A:$A,YEAR(daily!$A821),COT!$B:$B,WEEKNUM(daily!$A821))</f>
        <v>71</v>
      </c>
      <c r="Z821">
        <f>SUMIFS(COT!Q:Q,COT!$A:$A,YEAR(daily!$A821),COT!$B:$B,WEEKNUM(daily!$A821))</f>
        <v>81</v>
      </c>
      <c r="AA821">
        <f>SUMIFS(Saudi!B:B,Saudi!$A:$A,YEAR(daily!$A821))</f>
        <v>277.7</v>
      </c>
      <c r="AB821">
        <f>SUMIFS(Saudi!C:C,Saudi!$A:$A,YEAR(daily!$A821))</f>
        <v>268</v>
      </c>
      <c r="AC821">
        <f>SUMIFS(Saudi!F:F,Saudi!$A:$A,YEAR(daily!$A821))</f>
        <v>3677993</v>
      </c>
      <c r="AD821">
        <f>SUMIFS(Saudi!G:G,Saudi!$A:$A,YEAR(daily!$A821))</f>
        <v>31.039095006400501</v>
      </c>
      <c r="AE821">
        <f>SUMIFS(Saudi!H:H,Saudi!$A:$A,YEAR(daily!$A821))</f>
        <v>114161574.159876</v>
      </c>
      <c r="AF821" s="5">
        <f t="shared" si="46"/>
        <v>6</v>
      </c>
      <c r="AG821" s="5">
        <f t="shared" si="47"/>
        <v>2003</v>
      </c>
    </row>
    <row r="822" spans="1:33">
      <c r="A822" s="3">
        <v>37785</v>
      </c>
      <c r="B822" s="1">
        <v>93318</v>
      </c>
      <c r="C822" s="1">
        <v>62579</v>
      </c>
      <c r="D822" s="1">
        <v>28512</v>
      </c>
      <c r="E822" s="1">
        <v>30.65</v>
      </c>
      <c r="F822" s="1">
        <v>28.68</v>
      </c>
      <c r="G822" s="1">
        <v>28.08</v>
      </c>
      <c r="H822" s="2">
        <v>48.8</v>
      </c>
      <c r="I822" s="2">
        <v>26.7</v>
      </c>
      <c r="J822" s="2">
        <v>79.099999999999994</v>
      </c>
      <c r="K822" s="2">
        <v>78.400000000000006</v>
      </c>
      <c r="L822">
        <f>SUMIFS(US!B:B,US!$D:$D,YEAR(daily!$A822),US!$E:$E,MONTH(daily!$A822))</f>
        <v>8635</v>
      </c>
      <c r="M822">
        <f>SUMIFS(US!C:C,US!$D:$D,YEAR(daily!$A822),US!$E:$E,MONTH(daily!$A822))</f>
        <v>19793</v>
      </c>
      <c r="N822">
        <f>SUMIFS(COT!E:E,COT!$A:$A,YEAR(daily!$A822),COT!$B:$B,WEEKNUM(daily!$A822))</f>
        <v>510193</v>
      </c>
      <c r="O822">
        <f>SUMIFS(COT!F:F,COT!$A:$A,YEAR(daily!$A822),COT!$B:$B,WEEKNUM(daily!$A822))</f>
        <v>77723</v>
      </c>
      <c r="P822">
        <f>SUMIFS(COT!G:G,COT!$A:$A,YEAR(daily!$A822),COT!$B:$B,WEEKNUM(daily!$A822))</f>
        <v>60802</v>
      </c>
      <c r="Q822">
        <f>SUMIFS(COT!H:H,COT!$A:$A,YEAR(daily!$A822),COT!$B:$B,WEEKNUM(daily!$A822))</f>
        <v>45376</v>
      </c>
      <c r="R822">
        <f>SUMIFS(COT!I:I,COT!$A:$A,YEAR(daily!$A822),COT!$B:$B,WEEKNUM(daily!$A822))</f>
        <v>342184</v>
      </c>
      <c r="S822">
        <f>SUMIFS(COT!J:J,COT!$A:$A,YEAR(daily!$A822),COT!$B:$B,WEEKNUM(daily!$A822))</f>
        <v>346472</v>
      </c>
      <c r="T822">
        <f>SUMIFS(COT!K:K,COT!$A:$A,YEAR(daily!$A822),COT!$B:$B,WEEKNUM(daily!$A822))</f>
        <v>44910</v>
      </c>
      <c r="U822">
        <f>SUMIFS(COT!L:L,COT!$A:$A,YEAR(daily!$A822),COT!$B:$B,WEEKNUM(daily!$A822))</f>
        <v>57543</v>
      </c>
      <c r="V822">
        <f>SUMIFS(COT!M:M,COT!$A:$A,YEAR(daily!$A822),COT!$B:$B,WEEKNUM(daily!$A822))</f>
        <v>41</v>
      </c>
      <c r="W822">
        <f>SUMIFS(COT!N:N,COT!$A:$A,YEAR(daily!$A822),COT!$B:$B,WEEKNUM(daily!$A822))</f>
        <v>52</v>
      </c>
      <c r="X822">
        <f>SUMIFS(COT!O:O,COT!$A:$A,YEAR(daily!$A822),COT!$B:$B,WEEKNUM(daily!$A822))</f>
        <v>45</v>
      </c>
      <c r="Y822">
        <f>SUMIFS(COT!P:P,COT!$A:$A,YEAR(daily!$A822),COT!$B:$B,WEEKNUM(daily!$A822))</f>
        <v>71</v>
      </c>
      <c r="Z822">
        <f>SUMIFS(COT!Q:Q,COT!$A:$A,YEAR(daily!$A822),COT!$B:$B,WEEKNUM(daily!$A822))</f>
        <v>81</v>
      </c>
      <c r="AA822">
        <f>SUMIFS(Saudi!B:B,Saudi!$A:$A,YEAR(daily!$A822))</f>
        <v>277.7</v>
      </c>
      <c r="AB822">
        <f>SUMIFS(Saudi!C:C,Saudi!$A:$A,YEAR(daily!$A822))</f>
        <v>268</v>
      </c>
      <c r="AC822">
        <f>SUMIFS(Saudi!F:F,Saudi!$A:$A,YEAR(daily!$A822))</f>
        <v>3677993</v>
      </c>
      <c r="AD822">
        <f>SUMIFS(Saudi!G:G,Saudi!$A:$A,YEAR(daily!$A822))</f>
        <v>31.039095006400501</v>
      </c>
      <c r="AE822">
        <f>SUMIFS(Saudi!H:H,Saudi!$A:$A,YEAR(daily!$A822))</f>
        <v>114161574.159876</v>
      </c>
      <c r="AF822" s="5">
        <f t="shared" si="46"/>
        <v>6</v>
      </c>
      <c r="AG822" s="5">
        <f t="shared" si="47"/>
        <v>2003</v>
      </c>
    </row>
    <row r="823" spans="1:33">
      <c r="A823" s="3">
        <v>37788</v>
      </c>
      <c r="B823" s="1">
        <v>84948</v>
      </c>
      <c r="C823" s="1">
        <v>62749</v>
      </c>
      <c r="D823" s="1">
        <v>28143</v>
      </c>
      <c r="E823" s="1">
        <v>31.18</v>
      </c>
      <c r="F823" s="1">
        <v>28.98</v>
      </c>
      <c r="G823" s="1">
        <v>28.38</v>
      </c>
      <c r="H823" s="2">
        <v>48.8</v>
      </c>
      <c r="I823" s="2">
        <v>26.7</v>
      </c>
      <c r="J823" s="2">
        <v>79.099999999999994</v>
      </c>
      <c r="K823" s="2">
        <v>78.400000000000006</v>
      </c>
      <c r="L823">
        <f>SUMIFS(US!B:B,US!$D:$D,YEAR(daily!$A823),US!$E:$E,MONTH(daily!$A823))</f>
        <v>8635</v>
      </c>
      <c r="M823">
        <f>SUMIFS(US!C:C,US!$D:$D,YEAR(daily!$A823),US!$E:$E,MONTH(daily!$A823))</f>
        <v>19793</v>
      </c>
      <c r="N823">
        <f>SUMIFS(COT!E:E,COT!$A:$A,YEAR(daily!$A823),COT!$B:$B,WEEKNUM(daily!$A823))</f>
        <v>501395</v>
      </c>
      <c r="O823">
        <f>SUMIFS(COT!F:F,COT!$A:$A,YEAR(daily!$A823),COT!$B:$B,WEEKNUM(daily!$A823))</f>
        <v>70779</v>
      </c>
      <c r="P823">
        <f>SUMIFS(COT!G:G,COT!$A:$A,YEAR(daily!$A823),COT!$B:$B,WEEKNUM(daily!$A823))</f>
        <v>64702</v>
      </c>
      <c r="Q823">
        <f>SUMIFS(COT!H:H,COT!$A:$A,YEAR(daily!$A823),COT!$B:$B,WEEKNUM(daily!$A823))</f>
        <v>40035</v>
      </c>
      <c r="R823">
        <f>SUMIFS(COT!I:I,COT!$A:$A,YEAR(daily!$A823),COT!$B:$B,WEEKNUM(daily!$A823))</f>
        <v>342568</v>
      </c>
      <c r="S823">
        <f>SUMIFS(COT!J:J,COT!$A:$A,YEAR(daily!$A823),COT!$B:$B,WEEKNUM(daily!$A823))</f>
        <v>345177</v>
      </c>
      <c r="T823">
        <f>SUMIFS(COT!K:K,COT!$A:$A,YEAR(daily!$A823),COT!$B:$B,WEEKNUM(daily!$A823))</f>
        <v>48013</v>
      </c>
      <c r="U823">
        <f>SUMIFS(COT!L:L,COT!$A:$A,YEAR(daily!$A823),COT!$B:$B,WEEKNUM(daily!$A823))</f>
        <v>51481</v>
      </c>
      <c r="V823">
        <f>SUMIFS(COT!M:M,COT!$A:$A,YEAR(daily!$A823),COT!$B:$B,WEEKNUM(daily!$A823))</f>
        <v>38</v>
      </c>
      <c r="W823">
        <f>SUMIFS(COT!N:N,COT!$A:$A,YEAR(daily!$A823),COT!$B:$B,WEEKNUM(daily!$A823))</f>
        <v>45</v>
      </c>
      <c r="X823">
        <f>SUMIFS(COT!O:O,COT!$A:$A,YEAR(daily!$A823),COT!$B:$B,WEEKNUM(daily!$A823))</f>
        <v>42</v>
      </c>
      <c r="Y823">
        <f>SUMIFS(COT!P:P,COT!$A:$A,YEAR(daily!$A823),COT!$B:$B,WEEKNUM(daily!$A823))</f>
        <v>70</v>
      </c>
      <c r="Z823">
        <f>SUMIFS(COT!Q:Q,COT!$A:$A,YEAR(daily!$A823),COT!$B:$B,WEEKNUM(daily!$A823))</f>
        <v>80</v>
      </c>
      <c r="AA823">
        <f>SUMIFS(Saudi!B:B,Saudi!$A:$A,YEAR(daily!$A823))</f>
        <v>277.7</v>
      </c>
      <c r="AB823">
        <f>SUMIFS(Saudi!C:C,Saudi!$A:$A,YEAR(daily!$A823))</f>
        <v>268</v>
      </c>
      <c r="AC823">
        <f>SUMIFS(Saudi!F:F,Saudi!$A:$A,YEAR(daily!$A823))</f>
        <v>3677993</v>
      </c>
      <c r="AD823">
        <f>SUMIFS(Saudi!G:G,Saudi!$A:$A,YEAR(daily!$A823))</f>
        <v>31.039095006400501</v>
      </c>
      <c r="AE823">
        <f>SUMIFS(Saudi!H:H,Saudi!$A:$A,YEAR(daily!$A823))</f>
        <v>114161574.159876</v>
      </c>
      <c r="AF823" s="5">
        <f t="shared" si="46"/>
        <v>6</v>
      </c>
      <c r="AG823" s="5">
        <f t="shared" si="47"/>
        <v>2003</v>
      </c>
    </row>
    <row r="824" spans="1:33">
      <c r="A824" s="3">
        <v>37789</v>
      </c>
      <c r="B824" s="1">
        <v>73027</v>
      </c>
      <c r="C824" s="1">
        <v>65300</v>
      </c>
      <c r="D824" s="1">
        <v>29973</v>
      </c>
      <c r="E824" s="1">
        <v>31.07</v>
      </c>
      <c r="F824" s="1">
        <v>28.85</v>
      </c>
      <c r="G824" s="1">
        <v>28.32</v>
      </c>
      <c r="H824" s="2">
        <v>48.8</v>
      </c>
      <c r="I824" s="2">
        <v>26.7</v>
      </c>
      <c r="J824" s="2">
        <v>79.099999999999994</v>
      </c>
      <c r="K824" s="2">
        <v>78.400000000000006</v>
      </c>
      <c r="L824">
        <f>SUMIFS(US!B:B,US!$D:$D,YEAR(daily!$A824),US!$E:$E,MONTH(daily!$A824))</f>
        <v>8635</v>
      </c>
      <c r="M824">
        <f>SUMIFS(US!C:C,US!$D:$D,YEAR(daily!$A824),US!$E:$E,MONTH(daily!$A824))</f>
        <v>19793</v>
      </c>
      <c r="N824">
        <f>SUMIFS(COT!E:E,COT!$A:$A,YEAR(daily!$A824),COT!$B:$B,WEEKNUM(daily!$A824))</f>
        <v>501395</v>
      </c>
      <c r="O824">
        <f>SUMIFS(COT!F:F,COT!$A:$A,YEAR(daily!$A824),COT!$B:$B,WEEKNUM(daily!$A824))</f>
        <v>70779</v>
      </c>
      <c r="P824">
        <f>SUMIFS(COT!G:G,COT!$A:$A,YEAR(daily!$A824),COT!$B:$B,WEEKNUM(daily!$A824))</f>
        <v>64702</v>
      </c>
      <c r="Q824">
        <f>SUMIFS(COT!H:H,COT!$A:$A,YEAR(daily!$A824),COT!$B:$B,WEEKNUM(daily!$A824))</f>
        <v>40035</v>
      </c>
      <c r="R824">
        <f>SUMIFS(COT!I:I,COT!$A:$A,YEAR(daily!$A824),COT!$B:$B,WEEKNUM(daily!$A824))</f>
        <v>342568</v>
      </c>
      <c r="S824">
        <f>SUMIFS(COT!J:J,COT!$A:$A,YEAR(daily!$A824),COT!$B:$B,WEEKNUM(daily!$A824))</f>
        <v>345177</v>
      </c>
      <c r="T824">
        <f>SUMIFS(COT!K:K,COT!$A:$A,YEAR(daily!$A824),COT!$B:$B,WEEKNUM(daily!$A824))</f>
        <v>48013</v>
      </c>
      <c r="U824">
        <f>SUMIFS(COT!L:L,COT!$A:$A,YEAR(daily!$A824),COT!$B:$B,WEEKNUM(daily!$A824))</f>
        <v>51481</v>
      </c>
      <c r="V824">
        <f>SUMIFS(COT!M:M,COT!$A:$A,YEAR(daily!$A824),COT!$B:$B,WEEKNUM(daily!$A824))</f>
        <v>38</v>
      </c>
      <c r="W824">
        <f>SUMIFS(COT!N:N,COT!$A:$A,YEAR(daily!$A824),COT!$B:$B,WEEKNUM(daily!$A824))</f>
        <v>45</v>
      </c>
      <c r="X824">
        <f>SUMIFS(COT!O:O,COT!$A:$A,YEAR(daily!$A824),COT!$B:$B,WEEKNUM(daily!$A824))</f>
        <v>42</v>
      </c>
      <c r="Y824">
        <f>SUMIFS(COT!P:P,COT!$A:$A,YEAR(daily!$A824),COT!$B:$B,WEEKNUM(daily!$A824))</f>
        <v>70</v>
      </c>
      <c r="Z824">
        <f>SUMIFS(COT!Q:Q,COT!$A:$A,YEAR(daily!$A824),COT!$B:$B,WEEKNUM(daily!$A824))</f>
        <v>80</v>
      </c>
      <c r="AA824">
        <f>SUMIFS(Saudi!B:B,Saudi!$A:$A,YEAR(daily!$A824))</f>
        <v>277.7</v>
      </c>
      <c r="AB824">
        <f>SUMIFS(Saudi!C:C,Saudi!$A:$A,YEAR(daily!$A824))</f>
        <v>268</v>
      </c>
      <c r="AC824">
        <f>SUMIFS(Saudi!F:F,Saudi!$A:$A,YEAR(daily!$A824))</f>
        <v>3677993</v>
      </c>
      <c r="AD824">
        <f>SUMIFS(Saudi!G:G,Saudi!$A:$A,YEAR(daily!$A824))</f>
        <v>31.039095006400501</v>
      </c>
      <c r="AE824">
        <f>SUMIFS(Saudi!H:H,Saudi!$A:$A,YEAR(daily!$A824))</f>
        <v>114161574.159876</v>
      </c>
      <c r="AF824" s="5">
        <f t="shared" si="46"/>
        <v>6</v>
      </c>
      <c r="AG824" s="5">
        <f t="shared" si="47"/>
        <v>2003</v>
      </c>
    </row>
    <row r="825" spans="1:33">
      <c r="A825" s="3">
        <v>37790</v>
      </c>
      <c r="B825" s="1">
        <v>55923</v>
      </c>
      <c r="C825" s="1">
        <v>65618</v>
      </c>
      <c r="D825" s="1">
        <v>32020</v>
      </c>
      <c r="E825" s="1">
        <v>30.36</v>
      </c>
      <c r="F825" s="1">
        <v>28.26</v>
      </c>
      <c r="G825" s="1">
        <v>27.79</v>
      </c>
      <c r="H825" s="2">
        <v>48.8</v>
      </c>
      <c r="I825" s="2">
        <v>26.7</v>
      </c>
      <c r="J825" s="2">
        <v>79.099999999999994</v>
      </c>
      <c r="K825" s="2">
        <v>78.400000000000006</v>
      </c>
      <c r="L825">
        <f>SUMIFS(US!B:B,US!$D:$D,YEAR(daily!$A825),US!$E:$E,MONTH(daily!$A825))</f>
        <v>8635</v>
      </c>
      <c r="M825">
        <f>SUMIFS(US!C:C,US!$D:$D,YEAR(daily!$A825),US!$E:$E,MONTH(daily!$A825))</f>
        <v>19793</v>
      </c>
      <c r="N825">
        <f>SUMIFS(COT!E:E,COT!$A:$A,YEAR(daily!$A825),COT!$B:$B,WEEKNUM(daily!$A825))</f>
        <v>501395</v>
      </c>
      <c r="O825">
        <f>SUMIFS(COT!F:F,COT!$A:$A,YEAR(daily!$A825),COT!$B:$B,WEEKNUM(daily!$A825))</f>
        <v>70779</v>
      </c>
      <c r="P825">
        <f>SUMIFS(COT!G:G,COT!$A:$A,YEAR(daily!$A825),COT!$B:$B,WEEKNUM(daily!$A825))</f>
        <v>64702</v>
      </c>
      <c r="Q825">
        <f>SUMIFS(COT!H:H,COT!$A:$A,YEAR(daily!$A825),COT!$B:$B,WEEKNUM(daily!$A825))</f>
        <v>40035</v>
      </c>
      <c r="R825">
        <f>SUMIFS(COT!I:I,COT!$A:$A,YEAR(daily!$A825),COT!$B:$B,WEEKNUM(daily!$A825))</f>
        <v>342568</v>
      </c>
      <c r="S825">
        <f>SUMIFS(COT!J:J,COT!$A:$A,YEAR(daily!$A825),COT!$B:$B,WEEKNUM(daily!$A825))</f>
        <v>345177</v>
      </c>
      <c r="T825">
        <f>SUMIFS(COT!K:K,COT!$A:$A,YEAR(daily!$A825),COT!$B:$B,WEEKNUM(daily!$A825))</f>
        <v>48013</v>
      </c>
      <c r="U825">
        <f>SUMIFS(COT!L:L,COT!$A:$A,YEAR(daily!$A825),COT!$B:$B,WEEKNUM(daily!$A825))</f>
        <v>51481</v>
      </c>
      <c r="V825">
        <f>SUMIFS(COT!M:M,COT!$A:$A,YEAR(daily!$A825),COT!$B:$B,WEEKNUM(daily!$A825))</f>
        <v>38</v>
      </c>
      <c r="W825">
        <f>SUMIFS(COT!N:N,COT!$A:$A,YEAR(daily!$A825),COT!$B:$B,WEEKNUM(daily!$A825))</f>
        <v>45</v>
      </c>
      <c r="X825">
        <f>SUMIFS(COT!O:O,COT!$A:$A,YEAR(daily!$A825),COT!$B:$B,WEEKNUM(daily!$A825))</f>
        <v>42</v>
      </c>
      <c r="Y825">
        <f>SUMIFS(COT!P:P,COT!$A:$A,YEAR(daily!$A825),COT!$B:$B,WEEKNUM(daily!$A825))</f>
        <v>70</v>
      </c>
      <c r="Z825">
        <f>SUMIFS(COT!Q:Q,COT!$A:$A,YEAR(daily!$A825),COT!$B:$B,WEEKNUM(daily!$A825))</f>
        <v>80</v>
      </c>
      <c r="AA825">
        <f>SUMIFS(Saudi!B:B,Saudi!$A:$A,YEAR(daily!$A825))</f>
        <v>277.7</v>
      </c>
      <c r="AB825">
        <f>SUMIFS(Saudi!C:C,Saudi!$A:$A,YEAR(daily!$A825))</f>
        <v>268</v>
      </c>
      <c r="AC825">
        <f>SUMIFS(Saudi!F:F,Saudi!$A:$A,YEAR(daily!$A825))</f>
        <v>3677993</v>
      </c>
      <c r="AD825">
        <f>SUMIFS(Saudi!G:G,Saudi!$A:$A,YEAR(daily!$A825))</f>
        <v>31.039095006400501</v>
      </c>
      <c r="AE825">
        <f>SUMIFS(Saudi!H:H,Saudi!$A:$A,YEAR(daily!$A825))</f>
        <v>114161574.159876</v>
      </c>
      <c r="AF825" s="5">
        <f t="shared" si="46"/>
        <v>6</v>
      </c>
      <c r="AG825" s="5">
        <f t="shared" si="47"/>
        <v>2003</v>
      </c>
    </row>
    <row r="826" spans="1:33">
      <c r="A826" s="3">
        <v>37791</v>
      </c>
      <c r="B826" s="1">
        <v>42917</v>
      </c>
      <c r="C826" s="1">
        <v>68697</v>
      </c>
      <c r="D826" s="1">
        <v>31906</v>
      </c>
      <c r="E826" s="1">
        <v>29.96</v>
      </c>
      <c r="F826" s="1">
        <v>28.09</v>
      </c>
      <c r="G826" s="1">
        <v>27.64</v>
      </c>
      <c r="H826" s="2">
        <v>48.8</v>
      </c>
      <c r="I826" s="2">
        <v>26.7</v>
      </c>
      <c r="J826" s="2">
        <v>79.099999999999994</v>
      </c>
      <c r="K826" s="2">
        <v>78.400000000000006</v>
      </c>
      <c r="L826">
        <f>SUMIFS(US!B:B,US!$D:$D,YEAR(daily!$A826),US!$E:$E,MONTH(daily!$A826))</f>
        <v>8635</v>
      </c>
      <c r="M826">
        <f>SUMIFS(US!C:C,US!$D:$D,YEAR(daily!$A826),US!$E:$E,MONTH(daily!$A826))</f>
        <v>19793</v>
      </c>
      <c r="N826">
        <f>SUMIFS(COT!E:E,COT!$A:$A,YEAR(daily!$A826),COT!$B:$B,WEEKNUM(daily!$A826))</f>
        <v>501395</v>
      </c>
      <c r="O826">
        <f>SUMIFS(COT!F:F,COT!$A:$A,YEAR(daily!$A826),COT!$B:$B,WEEKNUM(daily!$A826))</f>
        <v>70779</v>
      </c>
      <c r="P826">
        <f>SUMIFS(COT!G:G,COT!$A:$A,YEAR(daily!$A826),COT!$B:$B,WEEKNUM(daily!$A826))</f>
        <v>64702</v>
      </c>
      <c r="Q826">
        <f>SUMIFS(COT!H:H,COT!$A:$A,YEAR(daily!$A826),COT!$B:$B,WEEKNUM(daily!$A826))</f>
        <v>40035</v>
      </c>
      <c r="R826">
        <f>SUMIFS(COT!I:I,COT!$A:$A,YEAR(daily!$A826),COT!$B:$B,WEEKNUM(daily!$A826))</f>
        <v>342568</v>
      </c>
      <c r="S826">
        <f>SUMIFS(COT!J:J,COT!$A:$A,YEAR(daily!$A826),COT!$B:$B,WEEKNUM(daily!$A826))</f>
        <v>345177</v>
      </c>
      <c r="T826">
        <f>SUMIFS(COT!K:K,COT!$A:$A,YEAR(daily!$A826),COT!$B:$B,WEEKNUM(daily!$A826))</f>
        <v>48013</v>
      </c>
      <c r="U826">
        <f>SUMIFS(COT!L:L,COT!$A:$A,YEAR(daily!$A826),COT!$B:$B,WEEKNUM(daily!$A826))</f>
        <v>51481</v>
      </c>
      <c r="V826">
        <f>SUMIFS(COT!M:M,COT!$A:$A,YEAR(daily!$A826),COT!$B:$B,WEEKNUM(daily!$A826))</f>
        <v>38</v>
      </c>
      <c r="W826">
        <f>SUMIFS(COT!N:N,COT!$A:$A,YEAR(daily!$A826),COT!$B:$B,WEEKNUM(daily!$A826))</f>
        <v>45</v>
      </c>
      <c r="X826">
        <f>SUMIFS(COT!O:O,COT!$A:$A,YEAR(daily!$A826),COT!$B:$B,WEEKNUM(daily!$A826))</f>
        <v>42</v>
      </c>
      <c r="Y826">
        <f>SUMIFS(COT!P:P,COT!$A:$A,YEAR(daily!$A826),COT!$B:$B,WEEKNUM(daily!$A826))</f>
        <v>70</v>
      </c>
      <c r="Z826">
        <f>SUMIFS(COT!Q:Q,COT!$A:$A,YEAR(daily!$A826),COT!$B:$B,WEEKNUM(daily!$A826))</f>
        <v>80</v>
      </c>
      <c r="AA826">
        <f>SUMIFS(Saudi!B:B,Saudi!$A:$A,YEAR(daily!$A826))</f>
        <v>277.7</v>
      </c>
      <c r="AB826">
        <f>SUMIFS(Saudi!C:C,Saudi!$A:$A,YEAR(daily!$A826))</f>
        <v>268</v>
      </c>
      <c r="AC826">
        <f>SUMIFS(Saudi!F:F,Saudi!$A:$A,YEAR(daily!$A826))</f>
        <v>3677993</v>
      </c>
      <c r="AD826">
        <f>SUMIFS(Saudi!G:G,Saudi!$A:$A,YEAR(daily!$A826))</f>
        <v>31.039095006400501</v>
      </c>
      <c r="AE826">
        <f>SUMIFS(Saudi!H:H,Saudi!$A:$A,YEAR(daily!$A826))</f>
        <v>114161574.159876</v>
      </c>
      <c r="AF826" s="5">
        <f t="shared" si="46"/>
        <v>6</v>
      </c>
      <c r="AG826" s="5">
        <f t="shared" si="47"/>
        <v>2003</v>
      </c>
    </row>
    <row r="827" spans="1:33">
      <c r="A827" s="3">
        <v>37792</v>
      </c>
      <c r="B827" s="1">
        <v>29851</v>
      </c>
      <c r="C827" s="1">
        <v>71877</v>
      </c>
      <c r="D827" s="1">
        <v>31341</v>
      </c>
      <c r="E827" s="1">
        <v>30.82</v>
      </c>
      <c r="F827" s="1">
        <v>28.98</v>
      </c>
      <c r="G827" s="1">
        <v>28.44</v>
      </c>
      <c r="H827" s="2">
        <v>48.8</v>
      </c>
      <c r="I827" s="2">
        <v>26.7</v>
      </c>
      <c r="J827" s="2">
        <v>79.099999999999994</v>
      </c>
      <c r="K827" s="2">
        <v>78.400000000000006</v>
      </c>
      <c r="L827">
        <f>SUMIFS(US!B:B,US!$D:$D,YEAR(daily!$A827),US!$E:$E,MONTH(daily!$A827))</f>
        <v>8635</v>
      </c>
      <c r="M827">
        <f>SUMIFS(US!C:C,US!$D:$D,YEAR(daily!$A827),US!$E:$E,MONTH(daily!$A827))</f>
        <v>19793</v>
      </c>
      <c r="N827">
        <f>SUMIFS(COT!E:E,COT!$A:$A,YEAR(daily!$A827),COT!$B:$B,WEEKNUM(daily!$A827))</f>
        <v>501395</v>
      </c>
      <c r="O827">
        <f>SUMIFS(COT!F:F,COT!$A:$A,YEAR(daily!$A827),COT!$B:$B,WEEKNUM(daily!$A827))</f>
        <v>70779</v>
      </c>
      <c r="P827">
        <f>SUMIFS(COT!G:G,COT!$A:$A,YEAR(daily!$A827),COT!$B:$B,WEEKNUM(daily!$A827))</f>
        <v>64702</v>
      </c>
      <c r="Q827">
        <f>SUMIFS(COT!H:H,COT!$A:$A,YEAR(daily!$A827),COT!$B:$B,WEEKNUM(daily!$A827))</f>
        <v>40035</v>
      </c>
      <c r="R827">
        <f>SUMIFS(COT!I:I,COT!$A:$A,YEAR(daily!$A827),COT!$B:$B,WEEKNUM(daily!$A827))</f>
        <v>342568</v>
      </c>
      <c r="S827">
        <f>SUMIFS(COT!J:J,COT!$A:$A,YEAR(daily!$A827),COT!$B:$B,WEEKNUM(daily!$A827))</f>
        <v>345177</v>
      </c>
      <c r="T827">
        <f>SUMIFS(COT!K:K,COT!$A:$A,YEAR(daily!$A827),COT!$B:$B,WEEKNUM(daily!$A827))</f>
        <v>48013</v>
      </c>
      <c r="U827">
        <f>SUMIFS(COT!L:L,COT!$A:$A,YEAR(daily!$A827),COT!$B:$B,WEEKNUM(daily!$A827))</f>
        <v>51481</v>
      </c>
      <c r="V827">
        <f>SUMIFS(COT!M:M,COT!$A:$A,YEAR(daily!$A827),COT!$B:$B,WEEKNUM(daily!$A827))</f>
        <v>38</v>
      </c>
      <c r="W827">
        <f>SUMIFS(COT!N:N,COT!$A:$A,YEAR(daily!$A827),COT!$B:$B,WEEKNUM(daily!$A827))</f>
        <v>45</v>
      </c>
      <c r="X827">
        <f>SUMIFS(COT!O:O,COT!$A:$A,YEAR(daily!$A827),COT!$B:$B,WEEKNUM(daily!$A827))</f>
        <v>42</v>
      </c>
      <c r="Y827">
        <f>SUMIFS(COT!P:P,COT!$A:$A,YEAR(daily!$A827),COT!$B:$B,WEEKNUM(daily!$A827))</f>
        <v>70</v>
      </c>
      <c r="Z827">
        <f>SUMIFS(COT!Q:Q,COT!$A:$A,YEAR(daily!$A827),COT!$B:$B,WEEKNUM(daily!$A827))</f>
        <v>80</v>
      </c>
      <c r="AA827">
        <f>SUMIFS(Saudi!B:B,Saudi!$A:$A,YEAR(daily!$A827))</f>
        <v>277.7</v>
      </c>
      <c r="AB827">
        <f>SUMIFS(Saudi!C:C,Saudi!$A:$A,YEAR(daily!$A827))</f>
        <v>268</v>
      </c>
      <c r="AC827">
        <f>SUMIFS(Saudi!F:F,Saudi!$A:$A,YEAR(daily!$A827))</f>
        <v>3677993</v>
      </c>
      <c r="AD827">
        <f>SUMIFS(Saudi!G:G,Saudi!$A:$A,YEAR(daily!$A827))</f>
        <v>31.039095006400501</v>
      </c>
      <c r="AE827">
        <f>SUMIFS(Saudi!H:H,Saudi!$A:$A,YEAR(daily!$A827))</f>
        <v>114161574.159876</v>
      </c>
      <c r="AF827" s="5">
        <f t="shared" si="46"/>
        <v>6</v>
      </c>
      <c r="AG827" s="5">
        <f t="shared" si="47"/>
        <v>2003</v>
      </c>
    </row>
    <row r="828" spans="1:33">
      <c r="A828" s="3">
        <v>37795</v>
      </c>
      <c r="B828" s="1">
        <v>141628</v>
      </c>
      <c r="C828" s="1">
        <v>32631</v>
      </c>
      <c r="D828" s="1">
        <v>17835</v>
      </c>
      <c r="E828" s="1">
        <v>29.17</v>
      </c>
      <c r="F828" s="1">
        <v>28.33</v>
      </c>
      <c r="G828" s="1">
        <v>27.9</v>
      </c>
      <c r="H828" s="2">
        <v>48.8</v>
      </c>
      <c r="I828" s="2">
        <v>26.7</v>
      </c>
      <c r="J828" s="2">
        <v>79.099999999999994</v>
      </c>
      <c r="K828" s="2">
        <v>78.400000000000006</v>
      </c>
      <c r="L828">
        <f>SUMIFS(US!B:B,US!$D:$D,YEAR(daily!$A828),US!$E:$E,MONTH(daily!$A828))</f>
        <v>8635</v>
      </c>
      <c r="M828">
        <f>SUMIFS(US!C:C,US!$D:$D,YEAR(daily!$A828),US!$E:$E,MONTH(daily!$A828))</f>
        <v>19793</v>
      </c>
      <c r="N828">
        <f>SUMIFS(COT!E:E,COT!$A:$A,YEAR(daily!$A828),COT!$B:$B,WEEKNUM(daily!$A828))</f>
        <v>464561</v>
      </c>
      <c r="O828">
        <f>SUMIFS(COT!F:F,COT!$A:$A,YEAR(daily!$A828),COT!$B:$B,WEEKNUM(daily!$A828))</f>
        <v>67656</v>
      </c>
      <c r="P828">
        <f>SUMIFS(COT!G:G,COT!$A:$A,YEAR(daily!$A828),COT!$B:$B,WEEKNUM(daily!$A828))</f>
        <v>49696</v>
      </c>
      <c r="Q828">
        <f>SUMIFS(COT!H:H,COT!$A:$A,YEAR(daily!$A828),COT!$B:$B,WEEKNUM(daily!$A828))</f>
        <v>41275</v>
      </c>
      <c r="R828">
        <f>SUMIFS(COT!I:I,COT!$A:$A,YEAR(daily!$A828),COT!$B:$B,WEEKNUM(daily!$A828))</f>
        <v>313348</v>
      </c>
      <c r="S828">
        <f>SUMIFS(COT!J:J,COT!$A:$A,YEAR(daily!$A828),COT!$B:$B,WEEKNUM(daily!$A828))</f>
        <v>316889</v>
      </c>
      <c r="T828">
        <f>SUMIFS(COT!K:K,COT!$A:$A,YEAR(daily!$A828),COT!$B:$B,WEEKNUM(daily!$A828))</f>
        <v>42282</v>
      </c>
      <c r="U828">
        <f>SUMIFS(COT!L:L,COT!$A:$A,YEAR(daily!$A828),COT!$B:$B,WEEKNUM(daily!$A828))</f>
        <v>56701</v>
      </c>
      <c r="V828">
        <f>SUMIFS(COT!M:M,COT!$A:$A,YEAR(daily!$A828),COT!$B:$B,WEEKNUM(daily!$A828))</f>
        <v>36</v>
      </c>
      <c r="W828">
        <f>SUMIFS(COT!N:N,COT!$A:$A,YEAR(daily!$A828),COT!$B:$B,WEEKNUM(daily!$A828))</f>
        <v>42</v>
      </c>
      <c r="X828">
        <f>SUMIFS(COT!O:O,COT!$A:$A,YEAR(daily!$A828),COT!$B:$B,WEEKNUM(daily!$A828))</f>
        <v>41</v>
      </c>
      <c r="Y828">
        <f>SUMIFS(COT!P:P,COT!$A:$A,YEAR(daily!$A828),COT!$B:$B,WEEKNUM(daily!$A828))</f>
        <v>65</v>
      </c>
      <c r="Z828">
        <f>SUMIFS(COT!Q:Q,COT!$A:$A,YEAR(daily!$A828),COT!$B:$B,WEEKNUM(daily!$A828))</f>
        <v>81</v>
      </c>
      <c r="AA828">
        <f>SUMIFS(Saudi!B:B,Saudi!$A:$A,YEAR(daily!$A828))</f>
        <v>277.7</v>
      </c>
      <c r="AB828">
        <f>SUMIFS(Saudi!C:C,Saudi!$A:$A,YEAR(daily!$A828))</f>
        <v>268</v>
      </c>
      <c r="AC828">
        <f>SUMIFS(Saudi!F:F,Saudi!$A:$A,YEAR(daily!$A828))</f>
        <v>3677993</v>
      </c>
      <c r="AD828">
        <f>SUMIFS(Saudi!G:G,Saudi!$A:$A,YEAR(daily!$A828))</f>
        <v>31.039095006400501</v>
      </c>
      <c r="AE828">
        <f>SUMIFS(Saudi!H:H,Saudi!$A:$A,YEAR(daily!$A828))</f>
        <v>114161574.159876</v>
      </c>
      <c r="AF828" s="5">
        <f t="shared" si="46"/>
        <v>6</v>
      </c>
      <c r="AG828" s="5">
        <f t="shared" si="47"/>
        <v>2003</v>
      </c>
    </row>
    <row r="829" spans="1:33">
      <c r="A829" s="3">
        <v>37796</v>
      </c>
      <c r="B829" s="1">
        <v>140240</v>
      </c>
      <c r="C829" s="1">
        <v>34901</v>
      </c>
      <c r="D829" s="1">
        <v>17679</v>
      </c>
      <c r="E829" s="1">
        <v>28.78</v>
      </c>
      <c r="F829" s="1">
        <v>27.97</v>
      </c>
      <c r="G829" s="1">
        <v>27.59</v>
      </c>
      <c r="H829" s="2">
        <v>48.8</v>
      </c>
      <c r="I829" s="2">
        <v>26.7</v>
      </c>
      <c r="J829" s="2">
        <v>79.099999999999994</v>
      </c>
      <c r="K829" s="2">
        <v>78.400000000000006</v>
      </c>
      <c r="L829">
        <f>SUMIFS(US!B:B,US!$D:$D,YEAR(daily!$A829),US!$E:$E,MONTH(daily!$A829))</f>
        <v>8635</v>
      </c>
      <c r="M829">
        <f>SUMIFS(US!C:C,US!$D:$D,YEAR(daily!$A829),US!$E:$E,MONTH(daily!$A829))</f>
        <v>19793</v>
      </c>
      <c r="N829">
        <f>SUMIFS(COT!E:E,COT!$A:$A,YEAR(daily!$A829),COT!$B:$B,WEEKNUM(daily!$A829))</f>
        <v>464561</v>
      </c>
      <c r="O829">
        <f>SUMIFS(COT!F:F,COT!$A:$A,YEAR(daily!$A829),COT!$B:$B,WEEKNUM(daily!$A829))</f>
        <v>67656</v>
      </c>
      <c r="P829">
        <f>SUMIFS(COT!G:G,COT!$A:$A,YEAR(daily!$A829),COT!$B:$B,WEEKNUM(daily!$A829))</f>
        <v>49696</v>
      </c>
      <c r="Q829">
        <f>SUMIFS(COT!H:H,COT!$A:$A,YEAR(daily!$A829),COT!$B:$B,WEEKNUM(daily!$A829))</f>
        <v>41275</v>
      </c>
      <c r="R829">
        <f>SUMIFS(COT!I:I,COT!$A:$A,YEAR(daily!$A829),COT!$B:$B,WEEKNUM(daily!$A829))</f>
        <v>313348</v>
      </c>
      <c r="S829">
        <f>SUMIFS(COT!J:J,COT!$A:$A,YEAR(daily!$A829),COT!$B:$B,WEEKNUM(daily!$A829))</f>
        <v>316889</v>
      </c>
      <c r="T829">
        <f>SUMIFS(COT!K:K,COT!$A:$A,YEAR(daily!$A829),COT!$B:$B,WEEKNUM(daily!$A829))</f>
        <v>42282</v>
      </c>
      <c r="U829">
        <f>SUMIFS(COT!L:L,COT!$A:$A,YEAR(daily!$A829),COT!$B:$B,WEEKNUM(daily!$A829))</f>
        <v>56701</v>
      </c>
      <c r="V829">
        <f>SUMIFS(COT!M:M,COT!$A:$A,YEAR(daily!$A829),COT!$B:$B,WEEKNUM(daily!$A829))</f>
        <v>36</v>
      </c>
      <c r="W829">
        <f>SUMIFS(COT!N:N,COT!$A:$A,YEAR(daily!$A829),COT!$B:$B,WEEKNUM(daily!$A829))</f>
        <v>42</v>
      </c>
      <c r="X829">
        <f>SUMIFS(COT!O:O,COT!$A:$A,YEAR(daily!$A829),COT!$B:$B,WEEKNUM(daily!$A829))</f>
        <v>41</v>
      </c>
      <c r="Y829">
        <f>SUMIFS(COT!P:P,COT!$A:$A,YEAR(daily!$A829),COT!$B:$B,WEEKNUM(daily!$A829))</f>
        <v>65</v>
      </c>
      <c r="Z829">
        <f>SUMIFS(COT!Q:Q,COT!$A:$A,YEAR(daily!$A829),COT!$B:$B,WEEKNUM(daily!$A829))</f>
        <v>81</v>
      </c>
      <c r="AA829">
        <f>SUMIFS(Saudi!B:B,Saudi!$A:$A,YEAR(daily!$A829))</f>
        <v>277.7</v>
      </c>
      <c r="AB829">
        <f>SUMIFS(Saudi!C:C,Saudi!$A:$A,YEAR(daily!$A829))</f>
        <v>268</v>
      </c>
      <c r="AC829">
        <f>SUMIFS(Saudi!F:F,Saudi!$A:$A,YEAR(daily!$A829))</f>
        <v>3677993</v>
      </c>
      <c r="AD829">
        <f>SUMIFS(Saudi!G:G,Saudi!$A:$A,YEAR(daily!$A829))</f>
        <v>31.039095006400501</v>
      </c>
      <c r="AE829">
        <f>SUMIFS(Saudi!H:H,Saudi!$A:$A,YEAR(daily!$A829))</f>
        <v>114161574.159876</v>
      </c>
      <c r="AF829" s="5">
        <f t="shared" si="46"/>
        <v>6</v>
      </c>
      <c r="AG829" s="5">
        <f t="shared" si="47"/>
        <v>2003</v>
      </c>
    </row>
    <row r="830" spans="1:33">
      <c r="A830" s="3">
        <v>37797</v>
      </c>
      <c r="B830" s="1">
        <v>134481</v>
      </c>
      <c r="C830" s="1">
        <v>34007</v>
      </c>
      <c r="D830" s="1">
        <v>18473</v>
      </c>
      <c r="E830" s="1">
        <v>29.95</v>
      </c>
      <c r="F830" s="1">
        <v>28.87</v>
      </c>
      <c r="G830" s="1">
        <v>28.42</v>
      </c>
      <c r="H830" s="2">
        <v>48.8</v>
      </c>
      <c r="I830" s="2">
        <v>26.7</v>
      </c>
      <c r="J830" s="2">
        <v>79.099999999999994</v>
      </c>
      <c r="K830" s="2">
        <v>78.400000000000006</v>
      </c>
      <c r="L830">
        <f>SUMIFS(US!B:B,US!$D:$D,YEAR(daily!$A830),US!$E:$E,MONTH(daily!$A830))</f>
        <v>8635</v>
      </c>
      <c r="M830">
        <f>SUMIFS(US!C:C,US!$D:$D,YEAR(daily!$A830),US!$E:$E,MONTH(daily!$A830))</f>
        <v>19793</v>
      </c>
      <c r="N830">
        <f>SUMIFS(COT!E:E,COT!$A:$A,YEAR(daily!$A830),COT!$B:$B,WEEKNUM(daily!$A830))</f>
        <v>464561</v>
      </c>
      <c r="O830">
        <f>SUMIFS(COT!F:F,COT!$A:$A,YEAR(daily!$A830),COT!$B:$B,WEEKNUM(daily!$A830))</f>
        <v>67656</v>
      </c>
      <c r="P830">
        <f>SUMIFS(COT!G:G,COT!$A:$A,YEAR(daily!$A830),COT!$B:$B,WEEKNUM(daily!$A830))</f>
        <v>49696</v>
      </c>
      <c r="Q830">
        <f>SUMIFS(COT!H:H,COT!$A:$A,YEAR(daily!$A830),COT!$B:$B,WEEKNUM(daily!$A830))</f>
        <v>41275</v>
      </c>
      <c r="R830">
        <f>SUMIFS(COT!I:I,COT!$A:$A,YEAR(daily!$A830),COT!$B:$B,WEEKNUM(daily!$A830))</f>
        <v>313348</v>
      </c>
      <c r="S830">
        <f>SUMIFS(COT!J:J,COT!$A:$A,YEAR(daily!$A830),COT!$B:$B,WEEKNUM(daily!$A830))</f>
        <v>316889</v>
      </c>
      <c r="T830">
        <f>SUMIFS(COT!K:K,COT!$A:$A,YEAR(daily!$A830),COT!$B:$B,WEEKNUM(daily!$A830))</f>
        <v>42282</v>
      </c>
      <c r="U830">
        <f>SUMIFS(COT!L:L,COT!$A:$A,YEAR(daily!$A830),COT!$B:$B,WEEKNUM(daily!$A830))</f>
        <v>56701</v>
      </c>
      <c r="V830">
        <f>SUMIFS(COT!M:M,COT!$A:$A,YEAR(daily!$A830),COT!$B:$B,WEEKNUM(daily!$A830))</f>
        <v>36</v>
      </c>
      <c r="W830">
        <f>SUMIFS(COT!N:N,COT!$A:$A,YEAR(daily!$A830),COT!$B:$B,WEEKNUM(daily!$A830))</f>
        <v>42</v>
      </c>
      <c r="X830">
        <f>SUMIFS(COT!O:O,COT!$A:$A,YEAR(daily!$A830),COT!$B:$B,WEEKNUM(daily!$A830))</f>
        <v>41</v>
      </c>
      <c r="Y830">
        <f>SUMIFS(COT!P:P,COT!$A:$A,YEAR(daily!$A830),COT!$B:$B,WEEKNUM(daily!$A830))</f>
        <v>65</v>
      </c>
      <c r="Z830">
        <f>SUMIFS(COT!Q:Q,COT!$A:$A,YEAR(daily!$A830),COT!$B:$B,WEEKNUM(daily!$A830))</f>
        <v>81</v>
      </c>
      <c r="AA830">
        <f>SUMIFS(Saudi!B:B,Saudi!$A:$A,YEAR(daily!$A830))</f>
        <v>277.7</v>
      </c>
      <c r="AB830">
        <f>SUMIFS(Saudi!C:C,Saudi!$A:$A,YEAR(daily!$A830))</f>
        <v>268</v>
      </c>
      <c r="AC830">
        <f>SUMIFS(Saudi!F:F,Saudi!$A:$A,YEAR(daily!$A830))</f>
        <v>3677993</v>
      </c>
      <c r="AD830">
        <f>SUMIFS(Saudi!G:G,Saudi!$A:$A,YEAR(daily!$A830))</f>
        <v>31.039095006400501</v>
      </c>
      <c r="AE830">
        <f>SUMIFS(Saudi!H:H,Saudi!$A:$A,YEAR(daily!$A830))</f>
        <v>114161574.159876</v>
      </c>
      <c r="AF830" s="5">
        <f t="shared" si="46"/>
        <v>6</v>
      </c>
      <c r="AG830" s="5">
        <f t="shared" si="47"/>
        <v>2003</v>
      </c>
    </row>
    <row r="831" spans="1:33">
      <c r="A831" s="3">
        <v>37798</v>
      </c>
      <c r="B831" s="1">
        <v>145283</v>
      </c>
      <c r="C831" s="1">
        <v>37441</v>
      </c>
      <c r="D831" s="1">
        <v>18647</v>
      </c>
      <c r="E831" s="1">
        <v>29.01</v>
      </c>
      <c r="F831" s="1">
        <v>28.15</v>
      </c>
      <c r="G831" s="1">
        <v>27.76</v>
      </c>
      <c r="H831" s="2">
        <v>48.8</v>
      </c>
      <c r="I831" s="2">
        <v>26.7</v>
      </c>
      <c r="J831" s="2">
        <v>79.099999999999994</v>
      </c>
      <c r="K831" s="2">
        <v>78.400000000000006</v>
      </c>
      <c r="L831">
        <f>SUMIFS(US!B:B,US!$D:$D,YEAR(daily!$A831),US!$E:$E,MONTH(daily!$A831))</f>
        <v>8635</v>
      </c>
      <c r="M831">
        <f>SUMIFS(US!C:C,US!$D:$D,YEAR(daily!$A831),US!$E:$E,MONTH(daily!$A831))</f>
        <v>19793</v>
      </c>
      <c r="N831">
        <f>SUMIFS(COT!E:E,COT!$A:$A,YEAR(daily!$A831),COT!$B:$B,WEEKNUM(daily!$A831))</f>
        <v>464561</v>
      </c>
      <c r="O831">
        <f>SUMIFS(COT!F:F,COT!$A:$A,YEAR(daily!$A831),COT!$B:$B,WEEKNUM(daily!$A831))</f>
        <v>67656</v>
      </c>
      <c r="P831">
        <f>SUMIFS(COT!G:G,COT!$A:$A,YEAR(daily!$A831),COT!$B:$B,WEEKNUM(daily!$A831))</f>
        <v>49696</v>
      </c>
      <c r="Q831">
        <f>SUMIFS(COT!H:H,COT!$A:$A,YEAR(daily!$A831),COT!$B:$B,WEEKNUM(daily!$A831))</f>
        <v>41275</v>
      </c>
      <c r="R831">
        <f>SUMIFS(COT!I:I,COT!$A:$A,YEAR(daily!$A831),COT!$B:$B,WEEKNUM(daily!$A831))</f>
        <v>313348</v>
      </c>
      <c r="S831">
        <f>SUMIFS(COT!J:J,COT!$A:$A,YEAR(daily!$A831),COT!$B:$B,WEEKNUM(daily!$A831))</f>
        <v>316889</v>
      </c>
      <c r="T831">
        <f>SUMIFS(COT!K:K,COT!$A:$A,YEAR(daily!$A831),COT!$B:$B,WEEKNUM(daily!$A831))</f>
        <v>42282</v>
      </c>
      <c r="U831">
        <f>SUMIFS(COT!L:L,COT!$A:$A,YEAR(daily!$A831),COT!$B:$B,WEEKNUM(daily!$A831))</f>
        <v>56701</v>
      </c>
      <c r="V831">
        <f>SUMIFS(COT!M:M,COT!$A:$A,YEAR(daily!$A831),COT!$B:$B,WEEKNUM(daily!$A831))</f>
        <v>36</v>
      </c>
      <c r="W831">
        <f>SUMIFS(COT!N:N,COT!$A:$A,YEAR(daily!$A831),COT!$B:$B,WEEKNUM(daily!$A831))</f>
        <v>42</v>
      </c>
      <c r="X831">
        <f>SUMIFS(COT!O:O,COT!$A:$A,YEAR(daily!$A831),COT!$B:$B,WEEKNUM(daily!$A831))</f>
        <v>41</v>
      </c>
      <c r="Y831">
        <f>SUMIFS(COT!P:P,COT!$A:$A,YEAR(daily!$A831),COT!$B:$B,WEEKNUM(daily!$A831))</f>
        <v>65</v>
      </c>
      <c r="Z831">
        <f>SUMIFS(COT!Q:Q,COT!$A:$A,YEAR(daily!$A831),COT!$B:$B,WEEKNUM(daily!$A831))</f>
        <v>81</v>
      </c>
      <c r="AA831">
        <f>SUMIFS(Saudi!B:B,Saudi!$A:$A,YEAR(daily!$A831))</f>
        <v>277.7</v>
      </c>
      <c r="AB831">
        <f>SUMIFS(Saudi!C:C,Saudi!$A:$A,YEAR(daily!$A831))</f>
        <v>268</v>
      </c>
      <c r="AC831">
        <f>SUMIFS(Saudi!F:F,Saudi!$A:$A,YEAR(daily!$A831))</f>
        <v>3677993</v>
      </c>
      <c r="AD831">
        <f>SUMIFS(Saudi!G:G,Saudi!$A:$A,YEAR(daily!$A831))</f>
        <v>31.039095006400501</v>
      </c>
      <c r="AE831">
        <f>SUMIFS(Saudi!H:H,Saudi!$A:$A,YEAR(daily!$A831))</f>
        <v>114161574.159876</v>
      </c>
      <c r="AF831" s="5">
        <f t="shared" si="46"/>
        <v>6</v>
      </c>
      <c r="AG831" s="5">
        <f t="shared" si="47"/>
        <v>2003</v>
      </c>
    </row>
    <row r="832" spans="1:33">
      <c r="A832" s="3">
        <v>37799</v>
      </c>
      <c r="B832" s="1">
        <v>137647</v>
      </c>
      <c r="C832" s="1">
        <v>38571</v>
      </c>
      <c r="D832" s="1">
        <v>19390</v>
      </c>
      <c r="E832" s="1">
        <v>29.27</v>
      </c>
      <c r="F832" s="1">
        <v>28.52</v>
      </c>
      <c r="G832" s="1">
        <v>28.13</v>
      </c>
      <c r="H832" s="2">
        <v>48.8</v>
      </c>
      <c r="I832" s="2">
        <v>26.7</v>
      </c>
      <c r="J832" s="2">
        <v>79.099999999999994</v>
      </c>
      <c r="K832" s="2">
        <v>78.400000000000006</v>
      </c>
      <c r="L832">
        <f>SUMIFS(US!B:B,US!$D:$D,YEAR(daily!$A832),US!$E:$E,MONTH(daily!$A832))</f>
        <v>8635</v>
      </c>
      <c r="M832">
        <f>SUMIFS(US!C:C,US!$D:$D,YEAR(daily!$A832),US!$E:$E,MONTH(daily!$A832))</f>
        <v>19793</v>
      </c>
      <c r="N832">
        <f>SUMIFS(COT!E:E,COT!$A:$A,YEAR(daily!$A832),COT!$B:$B,WEEKNUM(daily!$A832))</f>
        <v>464561</v>
      </c>
      <c r="O832">
        <f>SUMIFS(COT!F:F,COT!$A:$A,YEAR(daily!$A832),COT!$B:$B,WEEKNUM(daily!$A832))</f>
        <v>67656</v>
      </c>
      <c r="P832">
        <f>SUMIFS(COT!G:G,COT!$A:$A,YEAR(daily!$A832),COT!$B:$B,WEEKNUM(daily!$A832))</f>
        <v>49696</v>
      </c>
      <c r="Q832">
        <f>SUMIFS(COT!H:H,COT!$A:$A,YEAR(daily!$A832),COT!$B:$B,WEEKNUM(daily!$A832))</f>
        <v>41275</v>
      </c>
      <c r="R832">
        <f>SUMIFS(COT!I:I,COT!$A:$A,YEAR(daily!$A832),COT!$B:$B,WEEKNUM(daily!$A832))</f>
        <v>313348</v>
      </c>
      <c r="S832">
        <f>SUMIFS(COT!J:J,COT!$A:$A,YEAR(daily!$A832),COT!$B:$B,WEEKNUM(daily!$A832))</f>
        <v>316889</v>
      </c>
      <c r="T832">
        <f>SUMIFS(COT!K:K,COT!$A:$A,YEAR(daily!$A832),COT!$B:$B,WEEKNUM(daily!$A832))</f>
        <v>42282</v>
      </c>
      <c r="U832">
        <f>SUMIFS(COT!L:L,COT!$A:$A,YEAR(daily!$A832),COT!$B:$B,WEEKNUM(daily!$A832))</f>
        <v>56701</v>
      </c>
      <c r="V832">
        <f>SUMIFS(COT!M:M,COT!$A:$A,YEAR(daily!$A832),COT!$B:$B,WEEKNUM(daily!$A832))</f>
        <v>36</v>
      </c>
      <c r="W832">
        <f>SUMIFS(COT!N:N,COT!$A:$A,YEAR(daily!$A832),COT!$B:$B,WEEKNUM(daily!$A832))</f>
        <v>42</v>
      </c>
      <c r="X832">
        <f>SUMIFS(COT!O:O,COT!$A:$A,YEAR(daily!$A832),COT!$B:$B,WEEKNUM(daily!$A832))</f>
        <v>41</v>
      </c>
      <c r="Y832">
        <f>SUMIFS(COT!P:P,COT!$A:$A,YEAR(daily!$A832),COT!$B:$B,WEEKNUM(daily!$A832))</f>
        <v>65</v>
      </c>
      <c r="Z832">
        <f>SUMIFS(COT!Q:Q,COT!$A:$A,YEAR(daily!$A832),COT!$B:$B,WEEKNUM(daily!$A832))</f>
        <v>81</v>
      </c>
      <c r="AA832">
        <f>SUMIFS(Saudi!B:B,Saudi!$A:$A,YEAR(daily!$A832))</f>
        <v>277.7</v>
      </c>
      <c r="AB832">
        <f>SUMIFS(Saudi!C:C,Saudi!$A:$A,YEAR(daily!$A832))</f>
        <v>268</v>
      </c>
      <c r="AC832">
        <f>SUMIFS(Saudi!F:F,Saudi!$A:$A,YEAR(daily!$A832))</f>
        <v>3677993</v>
      </c>
      <c r="AD832">
        <f>SUMIFS(Saudi!G:G,Saudi!$A:$A,YEAR(daily!$A832))</f>
        <v>31.039095006400501</v>
      </c>
      <c r="AE832">
        <f>SUMIFS(Saudi!H:H,Saudi!$A:$A,YEAR(daily!$A832))</f>
        <v>114161574.159876</v>
      </c>
      <c r="AF832" s="5">
        <f t="shared" si="46"/>
        <v>6</v>
      </c>
      <c r="AG832" s="5">
        <f t="shared" si="47"/>
        <v>2003</v>
      </c>
    </row>
    <row r="833" spans="1:33">
      <c r="A833" s="3">
        <v>37802</v>
      </c>
      <c r="B833" s="1">
        <v>138836</v>
      </c>
      <c r="C833" s="1">
        <v>40456</v>
      </c>
      <c r="D833" s="1">
        <v>20370</v>
      </c>
      <c r="E833" s="1">
        <v>30.19</v>
      </c>
      <c r="F833" s="1">
        <v>29.27</v>
      </c>
      <c r="G833" s="1">
        <v>28.83</v>
      </c>
      <c r="H833" s="2">
        <v>48.8</v>
      </c>
      <c r="I833" s="2">
        <v>26.7</v>
      </c>
      <c r="J833" s="2">
        <v>79.099999999999994</v>
      </c>
      <c r="K833" s="2">
        <v>78.400000000000006</v>
      </c>
      <c r="L833">
        <f>SUMIFS(US!B:B,US!$D:$D,YEAR(daily!$A833),US!$E:$E,MONTH(daily!$A833))</f>
        <v>8635</v>
      </c>
      <c r="M833">
        <f>SUMIFS(US!C:C,US!$D:$D,YEAR(daily!$A833),US!$E:$E,MONTH(daily!$A833))</f>
        <v>19793</v>
      </c>
      <c r="N833">
        <f>SUMIFS(COT!E:E,COT!$A:$A,YEAR(daily!$A833),COT!$B:$B,WEEKNUM(daily!$A833))</f>
        <v>507555</v>
      </c>
      <c r="O833">
        <f>SUMIFS(COT!F:F,COT!$A:$A,YEAR(daily!$A833),COT!$B:$B,WEEKNUM(daily!$A833))</f>
        <v>77603</v>
      </c>
      <c r="P833">
        <f>SUMIFS(COT!G:G,COT!$A:$A,YEAR(daily!$A833),COT!$B:$B,WEEKNUM(daily!$A833))</f>
        <v>50320</v>
      </c>
      <c r="Q833">
        <f>SUMIFS(COT!H:H,COT!$A:$A,YEAR(daily!$A833),COT!$B:$B,WEEKNUM(daily!$A833))</f>
        <v>44136</v>
      </c>
      <c r="R833">
        <f>SUMIFS(COT!I:I,COT!$A:$A,YEAR(daily!$A833),COT!$B:$B,WEEKNUM(daily!$A833))</f>
        <v>341379</v>
      </c>
      <c r="S833">
        <f>SUMIFS(COT!J:J,COT!$A:$A,YEAR(daily!$A833),COT!$B:$B,WEEKNUM(daily!$A833))</f>
        <v>360586</v>
      </c>
      <c r="T833">
        <f>SUMIFS(COT!K:K,COT!$A:$A,YEAR(daily!$A833),COT!$B:$B,WEEKNUM(daily!$A833))</f>
        <v>44437</v>
      </c>
      <c r="U833">
        <f>SUMIFS(COT!L:L,COT!$A:$A,YEAR(daily!$A833),COT!$B:$B,WEEKNUM(daily!$A833))</f>
        <v>52513</v>
      </c>
      <c r="V833">
        <f>SUMIFS(COT!M:M,COT!$A:$A,YEAR(daily!$A833),COT!$B:$B,WEEKNUM(daily!$A833))</f>
        <v>45</v>
      </c>
      <c r="W833">
        <f>SUMIFS(COT!N:N,COT!$A:$A,YEAR(daily!$A833),COT!$B:$B,WEEKNUM(daily!$A833))</f>
        <v>37</v>
      </c>
      <c r="X833">
        <f>SUMIFS(COT!O:O,COT!$A:$A,YEAR(daily!$A833),COT!$B:$B,WEEKNUM(daily!$A833))</f>
        <v>42</v>
      </c>
      <c r="Y833">
        <f>SUMIFS(COT!P:P,COT!$A:$A,YEAR(daily!$A833),COT!$B:$B,WEEKNUM(daily!$A833))</f>
        <v>67</v>
      </c>
      <c r="Z833">
        <f>SUMIFS(COT!Q:Q,COT!$A:$A,YEAR(daily!$A833),COT!$B:$B,WEEKNUM(daily!$A833))</f>
        <v>79</v>
      </c>
      <c r="AA833">
        <f>SUMIFS(Saudi!B:B,Saudi!$A:$A,YEAR(daily!$A833))</f>
        <v>277.7</v>
      </c>
      <c r="AB833">
        <f>SUMIFS(Saudi!C:C,Saudi!$A:$A,YEAR(daily!$A833))</f>
        <v>268</v>
      </c>
      <c r="AC833">
        <f>SUMIFS(Saudi!F:F,Saudi!$A:$A,YEAR(daily!$A833))</f>
        <v>3677993</v>
      </c>
      <c r="AD833">
        <f>SUMIFS(Saudi!G:G,Saudi!$A:$A,YEAR(daily!$A833))</f>
        <v>31.039095006400501</v>
      </c>
      <c r="AE833">
        <f>SUMIFS(Saudi!H:H,Saudi!$A:$A,YEAR(daily!$A833))</f>
        <v>114161574.159876</v>
      </c>
      <c r="AF833" s="5">
        <f t="shared" si="46"/>
        <v>6</v>
      </c>
      <c r="AG833" s="5">
        <f t="shared" si="47"/>
        <v>2003</v>
      </c>
    </row>
    <row r="834" spans="1:33">
      <c r="A834" s="3">
        <v>37803</v>
      </c>
      <c r="B834" s="1">
        <v>148039</v>
      </c>
      <c r="C834" s="1">
        <v>39151</v>
      </c>
      <c r="D834" s="1">
        <v>20440</v>
      </c>
      <c r="E834" s="1">
        <v>30.4</v>
      </c>
      <c r="F834" s="1">
        <v>29.45</v>
      </c>
      <c r="G834" s="1">
        <v>28.98</v>
      </c>
      <c r="H834" s="2">
        <v>48.8</v>
      </c>
      <c r="I834" s="2">
        <v>26.7</v>
      </c>
      <c r="J834" s="2">
        <v>79.099999999999994</v>
      </c>
      <c r="K834" s="2">
        <v>78.400000000000006</v>
      </c>
      <c r="L834">
        <f>SUMIFS(US!B:B,US!$D:$D,YEAR(daily!$A834),US!$E:$E,MONTH(daily!$A834))</f>
        <v>8522</v>
      </c>
      <c r="M834">
        <f>SUMIFS(US!C:C,US!$D:$D,YEAR(daily!$A834),US!$E:$E,MONTH(daily!$A834))</f>
        <v>20094</v>
      </c>
      <c r="N834">
        <f>SUMIFS(COT!E:E,COT!$A:$A,YEAR(daily!$A834),COT!$B:$B,WEEKNUM(daily!$A834))</f>
        <v>507555</v>
      </c>
      <c r="O834">
        <f>SUMIFS(COT!F:F,COT!$A:$A,YEAR(daily!$A834),COT!$B:$B,WEEKNUM(daily!$A834))</f>
        <v>77603</v>
      </c>
      <c r="P834">
        <f>SUMIFS(COT!G:G,COT!$A:$A,YEAR(daily!$A834),COT!$B:$B,WEEKNUM(daily!$A834))</f>
        <v>50320</v>
      </c>
      <c r="Q834">
        <f>SUMIFS(COT!H:H,COT!$A:$A,YEAR(daily!$A834),COT!$B:$B,WEEKNUM(daily!$A834))</f>
        <v>44136</v>
      </c>
      <c r="R834">
        <f>SUMIFS(COT!I:I,COT!$A:$A,YEAR(daily!$A834),COT!$B:$B,WEEKNUM(daily!$A834))</f>
        <v>341379</v>
      </c>
      <c r="S834">
        <f>SUMIFS(COT!J:J,COT!$A:$A,YEAR(daily!$A834),COT!$B:$B,WEEKNUM(daily!$A834))</f>
        <v>360586</v>
      </c>
      <c r="T834">
        <f>SUMIFS(COT!K:K,COT!$A:$A,YEAR(daily!$A834),COT!$B:$B,WEEKNUM(daily!$A834))</f>
        <v>44437</v>
      </c>
      <c r="U834">
        <f>SUMIFS(COT!L:L,COT!$A:$A,YEAR(daily!$A834),COT!$B:$B,WEEKNUM(daily!$A834))</f>
        <v>52513</v>
      </c>
      <c r="V834">
        <f>SUMIFS(COT!M:M,COT!$A:$A,YEAR(daily!$A834),COT!$B:$B,WEEKNUM(daily!$A834))</f>
        <v>45</v>
      </c>
      <c r="W834">
        <f>SUMIFS(COT!N:N,COT!$A:$A,YEAR(daily!$A834),COT!$B:$B,WEEKNUM(daily!$A834))</f>
        <v>37</v>
      </c>
      <c r="X834">
        <f>SUMIFS(COT!O:O,COT!$A:$A,YEAR(daily!$A834),COT!$B:$B,WEEKNUM(daily!$A834))</f>
        <v>42</v>
      </c>
      <c r="Y834">
        <f>SUMIFS(COT!P:P,COT!$A:$A,YEAR(daily!$A834),COT!$B:$B,WEEKNUM(daily!$A834))</f>
        <v>67</v>
      </c>
      <c r="Z834">
        <f>SUMIFS(COT!Q:Q,COT!$A:$A,YEAR(daily!$A834),COT!$B:$B,WEEKNUM(daily!$A834))</f>
        <v>79</v>
      </c>
      <c r="AA834">
        <f>SUMIFS(Saudi!B:B,Saudi!$A:$A,YEAR(daily!$A834))</f>
        <v>277.7</v>
      </c>
      <c r="AB834">
        <f>SUMIFS(Saudi!C:C,Saudi!$A:$A,YEAR(daily!$A834))</f>
        <v>268</v>
      </c>
      <c r="AC834">
        <f>SUMIFS(Saudi!F:F,Saudi!$A:$A,YEAR(daily!$A834))</f>
        <v>3677993</v>
      </c>
      <c r="AD834">
        <f>SUMIFS(Saudi!G:G,Saudi!$A:$A,YEAR(daily!$A834))</f>
        <v>31.039095006400501</v>
      </c>
      <c r="AE834">
        <f>SUMIFS(Saudi!H:H,Saudi!$A:$A,YEAR(daily!$A834))</f>
        <v>114161574.159876</v>
      </c>
      <c r="AF834" s="5">
        <f t="shared" ref="AF834:AF897" si="48">MONTH(A834)</f>
        <v>7</v>
      </c>
      <c r="AG834" s="5">
        <f t="shared" ref="AG834:AG897" si="49">YEAR(A834)</f>
        <v>2003</v>
      </c>
    </row>
    <row r="835" spans="1:33">
      <c r="A835" s="3">
        <v>37804</v>
      </c>
      <c r="B835" s="1">
        <v>146045</v>
      </c>
      <c r="C835" s="1">
        <v>39793</v>
      </c>
      <c r="D835" s="1">
        <v>20825</v>
      </c>
      <c r="E835" s="1">
        <v>30.15</v>
      </c>
      <c r="F835" s="1">
        <v>29.21</v>
      </c>
      <c r="G835" s="1">
        <v>28.76</v>
      </c>
      <c r="H835" s="2">
        <v>48.8</v>
      </c>
      <c r="I835" s="2">
        <v>26.7</v>
      </c>
      <c r="J835" s="2">
        <v>79.099999999999994</v>
      </c>
      <c r="K835" s="2">
        <v>78.400000000000006</v>
      </c>
      <c r="L835">
        <f>SUMIFS(US!B:B,US!$D:$D,YEAR(daily!$A835),US!$E:$E,MONTH(daily!$A835))</f>
        <v>8522</v>
      </c>
      <c r="M835">
        <f>SUMIFS(US!C:C,US!$D:$D,YEAR(daily!$A835),US!$E:$E,MONTH(daily!$A835))</f>
        <v>20094</v>
      </c>
      <c r="N835">
        <f>SUMIFS(COT!E:E,COT!$A:$A,YEAR(daily!$A835),COT!$B:$B,WEEKNUM(daily!$A835))</f>
        <v>507555</v>
      </c>
      <c r="O835">
        <f>SUMIFS(COT!F:F,COT!$A:$A,YEAR(daily!$A835),COT!$B:$B,WEEKNUM(daily!$A835))</f>
        <v>77603</v>
      </c>
      <c r="P835">
        <f>SUMIFS(COT!G:G,COT!$A:$A,YEAR(daily!$A835),COT!$B:$B,WEEKNUM(daily!$A835))</f>
        <v>50320</v>
      </c>
      <c r="Q835">
        <f>SUMIFS(COT!H:H,COT!$A:$A,YEAR(daily!$A835),COT!$B:$B,WEEKNUM(daily!$A835))</f>
        <v>44136</v>
      </c>
      <c r="R835">
        <f>SUMIFS(COT!I:I,COT!$A:$A,YEAR(daily!$A835),COT!$B:$B,WEEKNUM(daily!$A835))</f>
        <v>341379</v>
      </c>
      <c r="S835">
        <f>SUMIFS(COT!J:J,COT!$A:$A,YEAR(daily!$A835),COT!$B:$B,WEEKNUM(daily!$A835))</f>
        <v>360586</v>
      </c>
      <c r="T835">
        <f>SUMIFS(COT!K:K,COT!$A:$A,YEAR(daily!$A835),COT!$B:$B,WEEKNUM(daily!$A835))</f>
        <v>44437</v>
      </c>
      <c r="U835">
        <f>SUMIFS(COT!L:L,COT!$A:$A,YEAR(daily!$A835),COT!$B:$B,WEEKNUM(daily!$A835))</f>
        <v>52513</v>
      </c>
      <c r="V835">
        <f>SUMIFS(COT!M:M,COT!$A:$A,YEAR(daily!$A835),COT!$B:$B,WEEKNUM(daily!$A835))</f>
        <v>45</v>
      </c>
      <c r="W835">
        <f>SUMIFS(COT!N:N,COT!$A:$A,YEAR(daily!$A835),COT!$B:$B,WEEKNUM(daily!$A835))</f>
        <v>37</v>
      </c>
      <c r="X835">
        <f>SUMIFS(COT!O:O,COT!$A:$A,YEAR(daily!$A835),COT!$B:$B,WEEKNUM(daily!$A835))</f>
        <v>42</v>
      </c>
      <c r="Y835">
        <f>SUMIFS(COT!P:P,COT!$A:$A,YEAR(daily!$A835),COT!$B:$B,WEEKNUM(daily!$A835))</f>
        <v>67</v>
      </c>
      <c r="Z835">
        <f>SUMIFS(COT!Q:Q,COT!$A:$A,YEAR(daily!$A835),COT!$B:$B,WEEKNUM(daily!$A835))</f>
        <v>79</v>
      </c>
      <c r="AA835">
        <f>SUMIFS(Saudi!B:B,Saudi!$A:$A,YEAR(daily!$A835))</f>
        <v>277.7</v>
      </c>
      <c r="AB835">
        <f>SUMIFS(Saudi!C:C,Saudi!$A:$A,YEAR(daily!$A835))</f>
        <v>268</v>
      </c>
      <c r="AC835">
        <f>SUMIFS(Saudi!F:F,Saudi!$A:$A,YEAR(daily!$A835))</f>
        <v>3677993</v>
      </c>
      <c r="AD835">
        <f>SUMIFS(Saudi!G:G,Saudi!$A:$A,YEAR(daily!$A835))</f>
        <v>31.039095006400501</v>
      </c>
      <c r="AE835">
        <f>SUMIFS(Saudi!H:H,Saudi!$A:$A,YEAR(daily!$A835))</f>
        <v>114161574.159876</v>
      </c>
      <c r="AF835" s="5">
        <f t="shared" si="48"/>
        <v>7</v>
      </c>
      <c r="AG835" s="5">
        <f t="shared" si="49"/>
        <v>2003</v>
      </c>
    </row>
    <row r="836" spans="1:33">
      <c r="A836" s="3">
        <v>37805</v>
      </c>
      <c r="B836" s="1">
        <v>145147</v>
      </c>
      <c r="C836" s="1">
        <v>40133</v>
      </c>
      <c r="D836" s="1">
        <v>21417</v>
      </c>
      <c r="E836" s="1">
        <v>30.42</v>
      </c>
      <c r="F836" s="1">
        <v>29.4</v>
      </c>
      <c r="G836" s="1">
        <v>28.94</v>
      </c>
      <c r="H836" s="2">
        <v>48.8</v>
      </c>
      <c r="I836" s="2">
        <v>26.7</v>
      </c>
      <c r="J836" s="2">
        <v>79.099999999999994</v>
      </c>
      <c r="K836" s="2">
        <v>78.400000000000006</v>
      </c>
      <c r="L836">
        <f>SUMIFS(US!B:B,US!$D:$D,YEAR(daily!$A836),US!$E:$E,MONTH(daily!$A836))</f>
        <v>8522</v>
      </c>
      <c r="M836">
        <f>SUMIFS(US!C:C,US!$D:$D,YEAR(daily!$A836),US!$E:$E,MONTH(daily!$A836))</f>
        <v>20094</v>
      </c>
      <c r="N836">
        <f>SUMIFS(COT!E:E,COT!$A:$A,YEAR(daily!$A836),COT!$B:$B,WEEKNUM(daily!$A836))</f>
        <v>507555</v>
      </c>
      <c r="O836">
        <f>SUMIFS(COT!F:F,COT!$A:$A,YEAR(daily!$A836),COT!$B:$B,WEEKNUM(daily!$A836))</f>
        <v>77603</v>
      </c>
      <c r="P836">
        <f>SUMIFS(COT!G:G,COT!$A:$A,YEAR(daily!$A836),COT!$B:$B,WEEKNUM(daily!$A836))</f>
        <v>50320</v>
      </c>
      <c r="Q836">
        <f>SUMIFS(COT!H:H,COT!$A:$A,YEAR(daily!$A836),COT!$B:$B,WEEKNUM(daily!$A836))</f>
        <v>44136</v>
      </c>
      <c r="R836">
        <f>SUMIFS(COT!I:I,COT!$A:$A,YEAR(daily!$A836),COT!$B:$B,WEEKNUM(daily!$A836))</f>
        <v>341379</v>
      </c>
      <c r="S836">
        <f>SUMIFS(COT!J:J,COT!$A:$A,YEAR(daily!$A836),COT!$B:$B,WEEKNUM(daily!$A836))</f>
        <v>360586</v>
      </c>
      <c r="T836">
        <f>SUMIFS(COT!K:K,COT!$A:$A,YEAR(daily!$A836),COT!$B:$B,WEEKNUM(daily!$A836))</f>
        <v>44437</v>
      </c>
      <c r="U836">
        <f>SUMIFS(COT!L:L,COT!$A:$A,YEAR(daily!$A836),COT!$B:$B,WEEKNUM(daily!$A836))</f>
        <v>52513</v>
      </c>
      <c r="V836">
        <f>SUMIFS(COT!M:M,COT!$A:$A,YEAR(daily!$A836),COT!$B:$B,WEEKNUM(daily!$A836))</f>
        <v>45</v>
      </c>
      <c r="W836">
        <f>SUMIFS(COT!N:N,COT!$A:$A,YEAR(daily!$A836),COT!$B:$B,WEEKNUM(daily!$A836))</f>
        <v>37</v>
      </c>
      <c r="X836">
        <f>SUMIFS(COT!O:O,COT!$A:$A,YEAR(daily!$A836),COT!$B:$B,WEEKNUM(daily!$A836))</f>
        <v>42</v>
      </c>
      <c r="Y836">
        <f>SUMIFS(COT!P:P,COT!$A:$A,YEAR(daily!$A836),COT!$B:$B,WEEKNUM(daily!$A836))</f>
        <v>67</v>
      </c>
      <c r="Z836">
        <f>SUMIFS(COT!Q:Q,COT!$A:$A,YEAR(daily!$A836),COT!$B:$B,WEEKNUM(daily!$A836))</f>
        <v>79</v>
      </c>
      <c r="AA836">
        <f>SUMIFS(Saudi!B:B,Saudi!$A:$A,YEAR(daily!$A836))</f>
        <v>277.7</v>
      </c>
      <c r="AB836">
        <f>SUMIFS(Saudi!C:C,Saudi!$A:$A,YEAR(daily!$A836))</f>
        <v>268</v>
      </c>
      <c r="AC836">
        <f>SUMIFS(Saudi!F:F,Saudi!$A:$A,YEAR(daily!$A836))</f>
        <v>3677993</v>
      </c>
      <c r="AD836">
        <f>SUMIFS(Saudi!G:G,Saudi!$A:$A,YEAR(daily!$A836))</f>
        <v>31.039095006400501</v>
      </c>
      <c r="AE836">
        <f>SUMIFS(Saudi!H:H,Saudi!$A:$A,YEAR(daily!$A836))</f>
        <v>114161574.159876</v>
      </c>
      <c r="AF836" s="5">
        <f t="shared" si="48"/>
        <v>7</v>
      </c>
      <c r="AG836" s="5">
        <f t="shared" si="49"/>
        <v>2003</v>
      </c>
    </row>
    <row r="837" spans="1:33">
      <c r="A837" s="3">
        <v>37809</v>
      </c>
      <c r="B837" s="1">
        <v>147370</v>
      </c>
      <c r="C837" s="1">
        <v>38436</v>
      </c>
      <c r="D837" s="1">
        <v>22330</v>
      </c>
      <c r="E837" s="1">
        <v>30.13</v>
      </c>
      <c r="F837" s="1">
        <v>29.2</v>
      </c>
      <c r="G837" s="1">
        <v>28.81</v>
      </c>
      <c r="H837" s="2">
        <v>48.8</v>
      </c>
      <c r="I837" s="2">
        <v>26.7</v>
      </c>
      <c r="J837" s="2">
        <v>79.099999999999994</v>
      </c>
      <c r="K837" s="2">
        <v>78.400000000000006</v>
      </c>
      <c r="L837">
        <f>SUMIFS(US!B:B,US!$D:$D,YEAR(daily!$A837),US!$E:$E,MONTH(daily!$A837))</f>
        <v>8522</v>
      </c>
      <c r="M837">
        <f>SUMIFS(US!C:C,US!$D:$D,YEAR(daily!$A837),US!$E:$E,MONTH(daily!$A837))</f>
        <v>20094</v>
      </c>
      <c r="N837">
        <f>SUMIFS(COT!E:E,COT!$A:$A,YEAR(daily!$A837),COT!$B:$B,WEEKNUM(daily!$A837))</f>
        <v>523642</v>
      </c>
      <c r="O837">
        <f>SUMIFS(COT!F:F,COT!$A:$A,YEAR(daily!$A837),COT!$B:$B,WEEKNUM(daily!$A837))</f>
        <v>86555</v>
      </c>
      <c r="P837">
        <f>SUMIFS(COT!G:G,COT!$A:$A,YEAR(daily!$A837),COT!$B:$B,WEEKNUM(daily!$A837))</f>
        <v>56080</v>
      </c>
      <c r="Q837">
        <f>SUMIFS(COT!H:H,COT!$A:$A,YEAR(daily!$A837),COT!$B:$B,WEEKNUM(daily!$A837))</f>
        <v>44570</v>
      </c>
      <c r="R837">
        <f>SUMIFS(COT!I:I,COT!$A:$A,YEAR(daily!$A837),COT!$B:$B,WEEKNUM(daily!$A837))</f>
        <v>344187</v>
      </c>
      <c r="S837">
        <f>SUMIFS(COT!J:J,COT!$A:$A,YEAR(daily!$A837),COT!$B:$B,WEEKNUM(daily!$A837))</f>
        <v>365523</v>
      </c>
      <c r="T837">
        <f>SUMIFS(COT!K:K,COT!$A:$A,YEAR(daily!$A837),COT!$B:$B,WEEKNUM(daily!$A837))</f>
        <v>48330</v>
      </c>
      <c r="U837">
        <f>SUMIFS(COT!L:L,COT!$A:$A,YEAR(daily!$A837),COT!$B:$B,WEEKNUM(daily!$A837))</f>
        <v>57469</v>
      </c>
      <c r="V837">
        <f>SUMIFS(COT!M:M,COT!$A:$A,YEAR(daily!$A837),COT!$B:$B,WEEKNUM(daily!$A837))</f>
        <v>48</v>
      </c>
      <c r="W837">
        <f>SUMIFS(COT!N:N,COT!$A:$A,YEAR(daily!$A837),COT!$B:$B,WEEKNUM(daily!$A837))</f>
        <v>39</v>
      </c>
      <c r="X837">
        <f>SUMIFS(COT!O:O,COT!$A:$A,YEAR(daily!$A837),COT!$B:$B,WEEKNUM(daily!$A837))</f>
        <v>42</v>
      </c>
      <c r="Y837">
        <f>SUMIFS(COT!P:P,COT!$A:$A,YEAR(daily!$A837),COT!$B:$B,WEEKNUM(daily!$A837))</f>
        <v>73</v>
      </c>
      <c r="Z837">
        <f>SUMIFS(COT!Q:Q,COT!$A:$A,YEAR(daily!$A837),COT!$B:$B,WEEKNUM(daily!$A837))</f>
        <v>81</v>
      </c>
      <c r="AA837">
        <f>SUMIFS(Saudi!B:B,Saudi!$A:$A,YEAR(daily!$A837))</f>
        <v>277.7</v>
      </c>
      <c r="AB837">
        <f>SUMIFS(Saudi!C:C,Saudi!$A:$A,YEAR(daily!$A837))</f>
        <v>268</v>
      </c>
      <c r="AC837">
        <f>SUMIFS(Saudi!F:F,Saudi!$A:$A,YEAR(daily!$A837))</f>
        <v>3677993</v>
      </c>
      <c r="AD837">
        <f>SUMIFS(Saudi!G:G,Saudi!$A:$A,YEAR(daily!$A837))</f>
        <v>31.039095006400501</v>
      </c>
      <c r="AE837">
        <f>SUMIFS(Saudi!H:H,Saudi!$A:$A,YEAR(daily!$A837))</f>
        <v>114161574.159876</v>
      </c>
      <c r="AF837" s="5">
        <f t="shared" si="48"/>
        <v>7</v>
      </c>
      <c r="AG837" s="5">
        <f t="shared" si="49"/>
        <v>2003</v>
      </c>
    </row>
    <row r="838" spans="1:33">
      <c r="A838" s="3">
        <v>37810</v>
      </c>
      <c r="B838" s="1">
        <v>147332</v>
      </c>
      <c r="C838" s="1">
        <v>40541</v>
      </c>
      <c r="D838" s="1">
        <v>22404</v>
      </c>
      <c r="E838" s="1">
        <v>30.22</v>
      </c>
      <c r="F838" s="1">
        <v>29.41</v>
      </c>
      <c r="G838" s="1">
        <v>29.01</v>
      </c>
      <c r="H838" s="2">
        <v>48.8</v>
      </c>
      <c r="I838" s="2">
        <v>26.7</v>
      </c>
      <c r="J838" s="2">
        <v>79.099999999999994</v>
      </c>
      <c r="K838" s="2">
        <v>78.400000000000006</v>
      </c>
      <c r="L838">
        <f>SUMIFS(US!B:B,US!$D:$D,YEAR(daily!$A838),US!$E:$E,MONTH(daily!$A838))</f>
        <v>8522</v>
      </c>
      <c r="M838">
        <f>SUMIFS(US!C:C,US!$D:$D,YEAR(daily!$A838),US!$E:$E,MONTH(daily!$A838))</f>
        <v>20094</v>
      </c>
      <c r="N838">
        <f>SUMIFS(COT!E:E,COT!$A:$A,YEAR(daily!$A838),COT!$B:$B,WEEKNUM(daily!$A838))</f>
        <v>523642</v>
      </c>
      <c r="O838">
        <f>SUMIFS(COT!F:F,COT!$A:$A,YEAR(daily!$A838),COT!$B:$B,WEEKNUM(daily!$A838))</f>
        <v>86555</v>
      </c>
      <c r="P838">
        <f>SUMIFS(COT!G:G,COT!$A:$A,YEAR(daily!$A838),COT!$B:$B,WEEKNUM(daily!$A838))</f>
        <v>56080</v>
      </c>
      <c r="Q838">
        <f>SUMIFS(COT!H:H,COT!$A:$A,YEAR(daily!$A838),COT!$B:$B,WEEKNUM(daily!$A838))</f>
        <v>44570</v>
      </c>
      <c r="R838">
        <f>SUMIFS(COT!I:I,COT!$A:$A,YEAR(daily!$A838),COT!$B:$B,WEEKNUM(daily!$A838))</f>
        <v>344187</v>
      </c>
      <c r="S838">
        <f>SUMIFS(COT!J:J,COT!$A:$A,YEAR(daily!$A838),COT!$B:$B,WEEKNUM(daily!$A838))</f>
        <v>365523</v>
      </c>
      <c r="T838">
        <f>SUMIFS(COT!K:K,COT!$A:$A,YEAR(daily!$A838),COT!$B:$B,WEEKNUM(daily!$A838))</f>
        <v>48330</v>
      </c>
      <c r="U838">
        <f>SUMIFS(COT!L:L,COT!$A:$A,YEAR(daily!$A838),COT!$B:$B,WEEKNUM(daily!$A838))</f>
        <v>57469</v>
      </c>
      <c r="V838">
        <f>SUMIFS(COT!M:M,COT!$A:$A,YEAR(daily!$A838),COT!$B:$B,WEEKNUM(daily!$A838))</f>
        <v>48</v>
      </c>
      <c r="W838">
        <f>SUMIFS(COT!N:N,COT!$A:$A,YEAR(daily!$A838),COT!$B:$B,WEEKNUM(daily!$A838))</f>
        <v>39</v>
      </c>
      <c r="X838">
        <f>SUMIFS(COT!O:O,COT!$A:$A,YEAR(daily!$A838),COT!$B:$B,WEEKNUM(daily!$A838))</f>
        <v>42</v>
      </c>
      <c r="Y838">
        <f>SUMIFS(COT!P:P,COT!$A:$A,YEAR(daily!$A838),COT!$B:$B,WEEKNUM(daily!$A838))</f>
        <v>73</v>
      </c>
      <c r="Z838">
        <f>SUMIFS(COT!Q:Q,COT!$A:$A,YEAR(daily!$A838),COT!$B:$B,WEEKNUM(daily!$A838))</f>
        <v>81</v>
      </c>
      <c r="AA838">
        <f>SUMIFS(Saudi!B:B,Saudi!$A:$A,YEAR(daily!$A838))</f>
        <v>277.7</v>
      </c>
      <c r="AB838">
        <f>SUMIFS(Saudi!C:C,Saudi!$A:$A,YEAR(daily!$A838))</f>
        <v>268</v>
      </c>
      <c r="AC838">
        <f>SUMIFS(Saudi!F:F,Saudi!$A:$A,YEAR(daily!$A838))</f>
        <v>3677993</v>
      </c>
      <c r="AD838">
        <f>SUMIFS(Saudi!G:G,Saudi!$A:$A,YEAR(daily!$A838))</f>
        <v>31.039095006400501</v>
      </c>
      <c r="AE838">
        <f>SUMIFS(Saudi!H:H,Saudi!$A:$A,YEAR(daily!$A838))</f>
        <v>114161574.159876</v>
      </c>
      <c r="AF838" s="5">
        <f t="shared" si="48"/>
        <v>7</v>
      </c>
      <c r="AG838" s="5">
        <f t="shared" si="49"/>
        <v>2003</v>
      </c>
    </row>
    <row r="839" spans="1:33">
      <c r="A839" s="3">
        <v>37811</v>
      </c>
      <c r="B839" s="1">
        <v>139570</v>
      </c>
      <c r="C839" s="1">
        <v>41176</v>
      </c>
      <c r="D839" s="1">
        <v>22672</v>
      </c>
      <c r="E839" s="1">
        <v>30.88</v>
      </c>
      <c r="F839" s="1">
        <v>30.09</v>
      </c>
      <c r="G839" s="1">
        <v>29.65</v>
      </c>
      <c r="H839" s="2">
        <v>48.8</v>
      </c>
      <c r="I839" s="2">
        <v>26.7</v>
      </c>
      <c r="J839" s="2">
        <v>79.099999999999994</v>
      </c>
      <c r="K839" s="2">
        <v>78.400000000000006</v>
      </c>
      <c r="L839">
        <f>SUMIFS(US!B:B,US!$D:$D,YEAR(daily!$A839),US!$E:$E,MONTH(daily!$A839))</f>
        <v>8522</v>
      </c>
      <c r="M839">
        <f>SUMIFS(US!C:C,US!$D:$D,YEAR(daily!$A839),US!$E:$E,MONTH(daily!$A839))</f>
        <v>20094</v>
      </c>
      <c r="N839">
        <f>SUMIFS(COT!E:E,COT!$A:$A,YEAR(daily!$A839),COT!$B:$B,WEEKNUM(daily!$A839))</f>
        <v>523642</v>
      </c>
      <c r="O839">
        <f>SUMIFS(COT!F:F,COT!$A:$A,YEAR(daily!$A839),COT!$B:$B,WEEKNUM(daily!$A839))</f>
        <v>86555</v>
      </c>
      <c r="P839">
        <f>SUMIFS(COT!G:G,COT!$A:$A,YEAR(daily!$A839),COT!$B:$B,WEEKNUM(daily!$A839))</f>
        <v>56080</v>
      </c>
      <c r="Q839">
        <f>SUMIFS(COT!H:H,COT!$A:$A,YEAR(daily!$A839),COT!$B:$B,WEEKNUM(daily!$A839))</f>
        <v>44570</v>
      </c>
      <c r="R839">
        <f>SUMIFS(COT!I:I,COT!$A:$A,YEAR(daily!$A839),COT!$B:$B,WEEKNUM(daily!$A839))</f>
        <v>344187</v>
      </c>
      <c r="S839">
        <f>SUMIFS(COT!J:J,COT!$A:$A,YEAR(daily!$A839),COT!$B:$B,WEEKNUM(daily!$A839))</f>
        <v>365523</v>
      </c>
      <c r="T839">
        <f>SUMIFS(COT!K:K,COT!$A:$A,YEAR(daily!$A839),COT!$B:$B,WEEKNUM(daily!$A839))</f>
        <v>48330</v>
      </c>
      <c r="U839">
        <f>SUMIFS(COT!L:L,COT!$A:$A,YEAR(daily!$A839),COT!$B:$B,WEEKNUM(daily!$A839))</f>
        <v>57469</v>
      </c>
      <c r="V839">
        <f>SUMIFS(COT!M:M,COT!$A:$A,YEAR(daily!$A839),COT!$B:$B,WEEKNUM(daily!$A839))</f>
        <v>48</v>
      </c>
      <c r="W839">
        <f>SUMIFS(COT!N:N,COT!$A:$A,YEAR(daily!$A839),COT!$B:$B,WEEKNUM(daily!$A839))</f>
        <v>39</v>
      </c>
      <c r="X839">
        <f>SUMIFS(COT!O:O,COT!$A:$A,YEAR(daily!$A839),COT!$B:$B,WEEKNUM(daily!$A839))</f>
        <v>42</v>
      </c>
      <c r="Y839">
        <f>SUMIFS(COT!P:P,COT!$A:$A,YEAR(daily!$A839),COT!$B:$B,WEEKNUM(daily!$A839))</f>
        <v>73</v>
      </c>
      <c r="Z839">
        <f>SUMIFS(COT!Q:Q,COT!$A:$A,YEAR(daily!$A839),COT!$B:$B,WEEKNUM(daily!$A839))</f>
        <v>81</v>
      </c>
      <c r="AA839">
        <f>SUMIFS(Saudi!B:B,Saudi!$A:$A,YEAR(daily!$A839))</f>
        <v>277.7</v>
      </c>
      <c r="AB839">
        <f>SUMIFS(Saudi!C:C,Saudi!$A:$A,YEAR(daily!$A839))</f>
        <v>268</v>
      </c>
      <c r="AC839">
        <f>SUMIFS(Saudi!F:F,Saudi!$A:$A,YEAR(daily!$A839))</f>
        <v>3677993</v>
      </c>
      <c r="AD839">
        <f>SUMIFS(Saudi!G:G,Saudi!$A:$A,YEAR(daily!$A839))</f>
        <v>31.039095006400501</v>
      </c>
      <c r="AE839">
        <f>SUMIFS(Saudi!H:H,Saudi!$A:$A,YEAR(daily!$A839))</f>
        <v>114161574.159876</v>
      </c>
      <c r="AF839" s="5">
        <f t="shared" si="48"/>
        <v>7</v>
      </c>
      <c r="AG839" s="5">
        <f t="shared" si="49"/>
        <v>2003</v>
      </c>
    </row>
    <row r="840" spans="1:33">
      <c r="A840" s="3">
        <v>37812</v>
      </c>
      <c r="B840" s="1">
        <v>125641</v>
      </c>
      <c r="C840" s="1">
        <v>43071</v>
      </c>
      <c r="D840" s="1">
        <v>22982</v>
      </c>
      <c r="E840" s="1">
        <v>31.06</v>
      </c>
      <c r="F840" s="1">
        <v>30.18</v>
      </c>
      <c r="G840" s="1">
        <v>29.69</v>
      </c>
      <c r="H840" s="2">
        <v>48.8</v>
      </c>
      <c r="I840" s="2">
        <v>26.7</v>
      </c>
      <c r="J840" s="2">
        <v>79.099999999999994</v>
      </c>
      <c r="K840" s="2">
        <v>78.400000000000006</v>
      </c>
      <c r="L840">
        <f>SUMIFS(US!B:B,US!$D:$D,YEAR(daily!$A840),US!$E:$E,MONTH(daily!$A840))</f>
        <v>8522</v>
      </c>
      <c r="M840">
        <f>SUMIFS(US!C:C,US!$D:$D,YEAR(daily!$A840),US!$E:$E,MONTH(daily!$A840))</f>
        <v>20094</v>
      </c>
      <c r="N840">
        <f>SUMIFS(COT!E:E,COT!$A:$A,YEAR(daily!$A840),COT!$B:$B,WEEKNUM(daily!$A840))</f>
        <v>523642</v>
      </c>
      <c r="O840">
        <f>SUMIFS(COT!F:F,COT!$A:$A,YEAR(daily!$A840),COT!$B:$B,WEEKNUM(daily!$A840))</f>
        <v>86555</v>
      </c>
      <c r="P840">
        <f>SUMIFS(COT!G:G,COT!$A:$A,YEAR(daily!$A840),COT!$B:$B,WEEKNUM(daily!$A840))</f>
        <v>56080</v>
      </c>
      <c r="Q840">
        <f>SUMIFS(COT!H:H,COT!$A:$A,YEAR(daily!$A840),COT!$B:$B,WEEKNUM(daily!$A840))</f>
        <v>44570</v>
      </c>
      <c r="R840">
        <f>SUMIFS(COT!I:I,COT!$A:$A,YEAR(daily!$A840),COT!$B:$B,WEEKNUM(daily!$A840))</f>
        <v>344187</v>
      </c>
      <c r="S840">
        <f>SUMIFS(COT!J:J,COT!$A:$A,YEAR(daily!$A840),COT!$B:$B,WEEKNUM(daily!$A840))</f>
        <v>365523</v>
      </c>
      <c r="T840">
        <f>SUMIFS(COT!K:K,COT!$A:$A,YEAR(daily!$A840),COT!$B:$B,WEEKNUM(daily!$A840))</f>
        <v>48330</v>
      </c>
      <c r="U840">
        <f>SUMIFS(COT!L:L,COT!$A:$A,YEAR(daily!$A840),COT!$B:$B,WEEKNUM(daily!$A840))</f>
        <v>57469</v>
      </c>
      <c r="V840">
        <f>SUMIFS(COT!M:M,COT!$A:$A,YEAR(daily!$A840),COT!$B:$B,WEEKNUM(daily!$A840))</f>
        <v>48</v>
      </c>
      <c r="W840">
        <f>SUMIFS(COT!N:N,COT!$A:$A,YEAR(daily!$A840),COT!$B:$B,WEEKNUM(daily!$A840))</f>
        <v>39</v>
      </c>
      <c r="X840">
        <f>SUMIFS(COT!O:O,COT!$A:$A,YEAR(daily!$A840),COT!$B:$B,WEEKNUM(daily!$A840))</f>
        <v>42</v>
      </c>
      <c r="Y840">
        <f>SUMIFS(COT!P:P,COT!$A:$A,YEAR(daily!$A840),COT!$B:$B,WEEKNUM(daily!$A840))</f>
        <v>73</v>
      </c>
      <c r="Z840">
        <f>SUMIFS(COT!Q:Q,COT!$A:$A,YEAR(daily!$A840),COT!$B:$B,WEEKNUM(daily!$A840))</f>
        <v>81</v>
      </c>
      <c r="AA840">
        <f>SUMIFS(Saudi!B:B,Saudi!$A:$A,YEAR(daily!$A840))</f>
        <v>277.7</v>
      </c>
      <c r="AB840">
        <f>SUMIFS(Saudi!C:C,Saudi!$A:$A,YEAR(daily!$A840))</f>
        <v>268</v>
      </c>
      <c r="AC840">
        <f>SUMIFS(Saudi!F:F,Saudi!$A:$A,YEAR(daily!$A840))</f>
        <v>3677993</v>
      </c>
      <c r="AD840">
        <f>SUMIFS(Saudi!G:G,Saudi!$A:$A,YEAR(daily!$A840))</f>
        <v>31.039095006400501</v>
      </c>
      <c r="AE840">
        <f>SUMIFS(Saudi!H:H,Saudi!$A:$A,YEAR(daily!$A840))</f>
        <v>114161574.159876</v>
      </c>
      <c r="AF840" s="5">
        <f t="shared" si="48"/>
        <v>7</v>
      </c>
      <c r="AG840" s="5">
        <f t="shared" si="49"/>
        <v>2003</v>
      </c>
    </row>
    <row r="841" spans="1:33">
      <c r="A841" s="3">
        <v>37813</v>
      </c>
      <c r="B841" s="1">
        <v>120517</v>
      </c>
      <c r="C841" s="1">
        <v>45226</v>
      </c>
      <c r="D841" s="1">
        <v>24750</v>
      </c>
      <c r="E841" s="1">
        <v>31.28</v>
      </c>
      <c r="F841" s="1">
        <v>30.45</v>
      </c>
      <c r="G841" s="1">
        <v>29.92</v>
      </c>
      <c r="H841" s="2">
        <v>48.8</v>
      </c>
      <c r="I841" s="2">
        <v>26.7</v>
      </c>
      <c r="J841" s="2">
        <v>79.099999999999994</v>
      </c>
      <c r="K841" s="2">
        <v>78.400000000000006</v>
      </c>
      <c r="L841">
        <f>SUMIFS(US!B:B,US!$D:$D,YEAR(daily!$A841),US!$E:$E,MONTH(daily!$A841))</f>
        <v>8522</v>
      </c>
      <c r="M841">
        <f>SUMIFS(US!C:C,US!$D:$D,YEAR(daily!$A841),US!$E:$E,MONTH(daily!$A841))</f>
        <v>20094</v>
      </c>
      <c r="N841">
        <f>SUMIFS(COT!E:E,COT!$A:$A,YEAR(daily!$A841),COT!$B:$B,WEEKNUM(daily!$A841))</f>
        <v>523642</v>
      </c>
      <c r="O841">
        <f>SUMIFS(COT!F:F,COT!$A:$A,YEAR(daily!$A841),COT!$B:$B,WEEKNUM(daily!$A841))</f>
        <v>86555</v>
      </c>
      <c r="P841">
        <f>SUMIFS(COT!G:G,COT!$A:$A,YEAR(daily!$A841),COT!$B:$B,WEEKNUM(daily!$A841))</f>
        <v>56080</v>
      </c>
      <c r="Q841">
        <f>SUMIFS(COT!H:H,COT!$A:$A,YEAR(daily!$A841),COT!$B:$B,WEEKNUM(daily!$A841))</f>
        <v>44570</v>
      </c>
      <c r="R841">
        <f>SUMIFS(COT!I:I,COT!$A:$A,YEAR(daily!$A841),COT!$B:$B,WEEKNUM(daily!$A841))</f>
        <v>344187</v>
      </c>
      <c r="S841">
        <f>SUMIFS(COT!J:J,COT!$A:$A,YEAR(daily!$A841),COT!$B:$B,WEEKNUM(daily!$A841))</f>
        <v>365523</v>
      </c>
      <c r="T841">
        <f>SUMIFS(COT!K:K,COT!$A:$A,YEAR(daily!$A841),COT!$B:$B,WEEKNUM(daily!$A841))</f>
        <v>48330</v>
      </c>
      <c r="U841">
        <f>SUMIFS(COT!L:L,COT!$A:$A,YEAR(daily!$A841),COT!$B:$B,WEEKNUM(daily!$A841))</f>
        <v>57469</v>
      </c>
      <c r="V841">
        <f>SUMIFS(COT!M:M,COT!$A:$A,YEAR(daily!$A841),COT!$B:$B,WEEKNUM(daily!$A841))</f>
        <v>48</v>
      </c>
      <c r="W841">
        <f>SUMIFS(COT!N:N,COT!$A:$A,YEAR(daily!$A841),COT!$B:$B,WEEKNUM(daily!$A841))</f>
        <v>39</v>
      </c>
      <c r="X841">
        <f>SUMIFS(COT!O:O,COT!$A:$A,YEAR(daily!$A841),COT!$B:$B,WEEKNUM(daily!$A841))</f>
        <v>42</v>
      </c>
      <c r="Y841">
        <f>SUMIFS(COT!P:P,COT!$A:$A,YEAR(daily!$A841),COT!$B:$B,WEEKNUM(daily!$A841))</f>
        <v>73</v>
      </c>
      <c r="Z841">
        <f>SUMIFS(COT!Q:Q,COT!$A:$A,YEAR(daily!$A841),COT!$B:$B,WEEKNUM(daily!$A841))</f>
        <v>81</v>
      </c>
      <c r="AA841">
        <f>SUMIFS(Saudi!B:B,Saudi!$A:$A,YEAR(daily!$A841))</f>
        <v>277.7</v>
      </c>
      <c r="AB841">
        <f>SUMIFS(Saudi!C:C,Saudi!$A:$A,YEAR(daily!$A841))</f>
        <v>268</v>
      </c>
      <c r="AC841">
        <f>SUMIFS(Saudi!F:F,Saudi!$A:$A,YEAR(daily!$A841))</f>
        <v>3677993</v>
      </c>
      <c r="AD841">
        <f>SUMIFS(Saudi!G:G,Saudi!$A:$A,YEAR(daily!$A841))</f>
        <v>31.039095006400501</v>
      </c>
      <c r="AE841">
        <f>SUMIFS(Saudi!H:H,Saudi!$A:$A,YEAR(daily!$A841))</f>
        <v>114161574.159876</v>
      </c>
      <c r="AF841" s="5">
        <f t="shared" si="48"/>
        <v>7</v>
      </c>
      <c r="AG841" s="5">
        <f t="shared" si="49"/>
        <v>2003</v>
      </c>
    </row>
    <row r="842" spans="1:33">
      <c r="A842" s="3">
        <v>37816</v>
      </c>
      <c r="B842" s="1">
        <v>106037</v>
      </c>
      <c r="C842" s="1">
        <v>44979</v>
      </c>
      <c r="D842" s="1">
        <v>25720</v>
      </c>
      <c r="E842" s="1">
        <v>31.27</v>
      </c>
      <c r="F842" s="1">
        <v>30.45</v>
      </c>
      <c r="G842" s="1">
        <v>29.91</v>
      </c>
      <c r="H842" s="2">
        <v>48.8</v>
      </c>
      <c r="I842" s="2">
        <v>26.7</v>
      </c>
      <c r="J842" s="2">
        <v>79.099999999999994</v>
      </c>
      <c r="K842" s="2">
        <v>78.400000000000006</v>
      </c>
      <c r="L842">
        <f>SUMIFS(US!B:B,US!$D:$D,YEAR(daily!$A842),US!$E:$E,MONTH(daily!$A842))</f>
        <v>8522</v>
      </c>
      <c r="M842">
        <f>SUMIFS(US!C:C,US!$D:$D,YEAR(daily!$A842),US!$E:$E,MONTH(daily!$A842))</f>
        <v>20094</v>
      </c>
      <c r="N842">
        <f>SUMIFS(COT!E:E,COT!$A:$A,YEAR(daily!$A842),COT!$B:$B,WEEKNUM(daily!$A842))</f>
        <v>536017</v>
      </c>
      <c r="O842">
        <f>SUMIFS(COT!F:F,COT!$A:$A,YEAR(daily!$A842),COT!$B:$B,WEEKNUM(daily!$A842))</f>
        <v>105888</v>
      </c>
      <c r="P842">
        <f>SUMIFS(COT!G:G,COT!$A:$A,YEAR(daily!$A842),COT!$B:$B,WEEKNUM(daily!$A842))</f>
        <v>68014</v>
      </c>
      <c r="Q842">
        <f>SUMIFS(COT!H:H,COT!$A:$A,YEAR(daily!$A842),COT!$B:$B,WEEKNUM(daily!$A842))</f>
        <v>45286</v>
      </c>
      <c r="R842">
        <f>SUMIFS(COT!I:I,COT!$A:$A,YEAR(daily!$A842),COT!$B:$B,WEEKNUM(daily!$A842))</f>
        <v>336159</v>
      </c>
      <c r="S842">
        <f>SUMIFS(COT!J:J,COT!$A:$A,YEAR(daily!$A842),COT!$B:$B,WEEKNUM(daily!$A842))</f>
        <v>361832</v>
      </c>
      <c r="T842">
        <f>SUMIFS(COT!K:K,COT!$A:$A,YEAR(daily!$A842),COT!$B:$B,WEEKNUM(daily!$A842))</f>
        <v>48684</v>
      </c>
      <c r="U842">
        <f>SUMIFS(COT!L:L,COT!$A:$A,YEAR(daily!$A842),COT!$B:$B,WEEKNUM(daily!$A842))</f>
        <v>60885</v>
      </c>
      <c r="V842">
        <f>SUMIFS(COT!M:M,COT!$A:$A,YEAR(daily!$A842),COT!$B:$B,WEEKNUM(daily!$A842))</f>
        <v>55</v>
      </c>
      <c r="W842">
        <f>SUMIFS(COT!N:N,COT!$A:$A,YEAR(daily!$A842),COT!$B:$B,WEEKNUM(daily!$A842))</f>
        <v>47</v>
      </c>
      <c r="X842">
        <f>SUMIFS(COT!O:O,COT!$A:$A,YEAR(daily!$A842),COT!$B:$B,WEEKNUM(daily!$A842))</f>
        <v>47</v>
      </c>
      <c r="Y842">
        <f>SUMIFS(COT!P:P,COT!$A:$A,YEAR(daily!$A842),COT!$B:$B,WEEKNUM(daily!$A842))</f>
        <v>75</v>
      </c>
      <c r="Z842">
        <f>SUMIFS(COT!Q:Q,COT!$A:$A,YEAR(daily!$A842),COT!$B:$B,WEEKNUM(daily!$A842))</f>
        <v>81</v>
      </c>
      <c r="AA842">
        <f>SUMIFS(Saudi!B:B,Saudi!$A:$A,YEAR(daily!$A842))</f>
        <v>277.7</v>
      </c>
      <c r="AB842">
        <f>SUMIFS(Saudi!C:C,Saudi!$A:$A,YEAR(daily!$A842))</f>
        <v>268</v>
      </c>
      <c r="AC842">
        <f>SUMIFS(Saudi!F:F,Saudi!$A:$A,YEAR(daily!$A842))</f>
        <v>3677993</v>
      </c>
      <c r="AD842">
        <f>SUMIFS(Saudi!G:G,Saudi!$A:$A,YEAR(daily!$A842))</f>
        <v>31.039095006400501</v>
      </c>
      <c r="AE842">
        <f>SUMIFS(Saudi!H:H,Saudi!$A:$A,YEAR(daily!$A842))</f>
        <v>114161574.159876</v>
      </c>
      <c r="AF842" s="5">
        <f t="shared" si="48"/>
        <v>7</v>
      </c>
      <c r="AG842" s="5">
        <f t="shared" si="49"/>
        <v>2003</v>
      </c>
    </row>
    <row r="843" spans="1:33">
      <c r="A843" s="3">
        <v>37817</v>
      </c>
      <c r="B843" s="1">
        <v>94527</v>
      </c>
      <c r="C843" s="1">
        <v>44744</v>
      </c>
      <c r="D843" s="1">
        <v>25342</v>
      </c>
      <c r="E843" s="1">
        <v>31.62</v>
      </c>
      <c r="F843" s="1">
        <v>30.5</v>
      </c>
      <c r="G843" s="1">
        <v>29.97</v>
      </c>
      <c r="H843" s="2">
        <v>48.8</v>
      </c>
      <c r="I843" s="2">
        <v>26.7</v>
      </c>
      <c r="J843" s="2">
        <v>79.099999999999994</v>
      </c>
      <c r="K843" s="2">
        <v>78.400000000000006</v>
      </c>
      <c r="L843">
        <f>SUMIFS(US!B:B,US!$D:$D,YEAR(daily!$A843),US!$E:$E,MONTH(daily!$A843))</f>
        <v>8522</v>
      </c>
      <c r="M843">
        <f>SUMIFS(US!C:C,US!$D:$D,YEAR(daily!$A843),US!$E:$E,MONTH(daily!$A843))</f>
        <v>20094</v>
      </c>
      <c r="N843">
        <f>SUMIFS(COT!E:E,COT!$A:$A,YEAR(daily!$A843),COT!$B:$B,WEEKNUM(daily!$A843))</f>
        <v>536017</v>
      </c>
      <c r="O843">
        <f>SUMIFS(COT!F:F,COT!$A:$A,YEAR(daily!$A843),COT!$B:$B,WEEKNUM(daily!$A843))</f>
        <v>105888</v>
      </c>
      <c r="P843">
        <f>SUMIFS(COT!G:G,COT!$A:$A,YEAR(daily!$A843),COT!$B:$B,WEEKNUM(daily!$A843))</f>
        <v>68014</v>
      </c>
      <c r="Q843">
        <f>SUMIFS(COT!H:H,COT!$A:$A,YEAR(daily!$A843),COT!$B:$B,WEEKNUM(daily!$A843))</f>
        <v>45286</v>
      </c>
      <c r="R843">
        <f>SUMIFS(COT!I:I,COT!$A:$A,YEAR(daily!$A843),COT!$B:$B,WEEKNUM(daily!$A843))</f>
        <v>336159</v>
      </c>
      <c r="S843">
        <f>SUMIFS(COT!J:J,COT!$A:$A,YEAR(daily!$A843),COT!$B:$B,WEEKNUM(daily!$A843))</f>
        <v>361832</v>
      </c>
      <c r="T843">
        <f>SUMIFS(COT!K:K,COT!$A:$A,YEAR(daily!$A843),COT!$B:$B,WEEKNUM(daily!$A843))</f>
        <v>48684</v>
      </c>
      <c r="U843">
        <f>SUMIFS(COT!L:L,COT!$A:$A,YEAR(daily!$A843),COT!$B:$B,WEEKNUM(daily!$A843))</f>
        <v>60885</v>
      </c>
      <c r="V843">
        <f>SUMIFS(COT!M:M,COT!$A:$A,YEAR(daily!$A843),COT!$B:$B,WEEKNUM(daily!$A843))</f>
        <v>55</v>
      </c>
      <c r="W843">
        <f>SUMIFS(COT!N:N,COT!$A:$A,YEAR(daily!$A843),COT!$B:$B,WEEKNUM(daily!$A843))</f>
        <v>47</v>
      </c>
      <c r="X843">
        <f>SUMIFS(COT!O:O,COT!$A:$A,YEAR(daily!$A843),COT!$B:$B,WEEKNUM(daily!$A843))</f>
        <v>47</v>
      </c>
      <c r="Y843">
        <f>SUMIFS(COT!P:P,COT!$A:$A,YEAR(daily!$A843),COT!$B:$B,WEEKNUM(daily!$A843))</f>
        <v>75</v>
      </c>
      <c r="Z843">
        <f>SUMIFS(COT!Q:Q,COT!$A:$A,YEAR(daily!$A843),COT!$B:$B,WEEKNUM(daily!$A843))</f>
        <v>81</v>
      </c>
      <c r="AA843">
        <f>SUMIFS(Saudi!B:B,Saudi!$A:$A,YEAR(daily!$A843))</f>
        <v>277.7</v>
      </c>
      <c r="AB843">
        <f>SUMIFS(Saudi!C:C,Saudi!$A:$A,YEAR(daily!$A843))</f>
        <v>268</v>
      </c>
      <c r="AC843">
        <f>SUMIFS(Saudi!F:F,Saudi!$A:$A,YEAR(daily!$A843))</f>
        <v>3677993</v>
      </c>
      <c r="AD843">
        <f>SUMIFS(Saudi!G:G,Saudi!$A:$A,YEAR(daily!$A843))</f>
        <v>31.039095006400501</v>
      </c>
      <c r="AE843">
        <f>SUMIFS(Saudi!H:H,Saudi!$A:$A,YEAR(daily!$A843))</f>
        <v>114161574.159876</v>
      </c>
      <c r="AF843" s="5">
        <f t="shared" si="48"/>
        <v>7</v>
      </c>
      <c r="AG843" s="5">
        <f t="shared" si="49"/>
        <v>2003</v>
      </c>
    </row>
    <row r="844" spans="1:33">
      <c r="A844" s="3">
        <v>37818</v>
      </c>
      <c r="B844" s="1">
        <v>89235</v>
      </c>
      <c r="C844" s="1">
        <v>46306</v>
      </c>
      <c r="D844" s="1">
        <v>27077</v>
      </c>
      <c r="E844" s="1">
        <v>31.05</v>
      </c>
      <c r="F844" s="1">
        <v>29.85</v>
      </c>
      <c r="G844" s="1">
        <v>29.39</v>
      </c>
      <c r="H844" s="2">
        <v>48.8</v>
      </c>
      <c r="I844" s="2">
        <v>26.7</v>
      </c>
      <c r="J844" s="2">
        <v>79.099999999999994</v>
      </c>
      <c r="K844" s="2">
        <v>78.400000000000006</v>
      </c>
      <c r="L844">
        <f>SUMIFS(US!B:B,US!$D:$D,YEAR(daily!$A844),US!$E:$E,MONTH(daily!$A844))</f>
        <v>8522</v>
      </c>
      <c r="M844">
        <f>SUMIFS(US!C:C,US!$D:$D,YEAR(daily!$A844),US!$E:$E,MONTH(daily!$A844))</f>
        <v>20094</v>
      </c>
      <c r="N844">
        <f>SUMIFS(COT!E:E,COT!$A:$A,YEAR(daily!$A844),COT!$B:$B,WEEKNUM(daily!$A844))</f>
        <v>536017</v>
      </c>
      <c r="O844">
        <f>SUMIFS(COT!F:F,COT!$A:$A,YEAR(daily!$A844),COT!$B:$B,WEEKNUM(daily!$A844))</f>
        <v>105888</v>
      </c>
      <c r="P844">
        <f>SUMIFS(COT!G:G,COT!$A:$A,YEAR(daily!$A844),COT!$B:$B,WEEKNUM(daily!$A844))</f>
        <v>68014</v>
      </c>
      <c r="Q844">
        <f>SUMIFS(COT!H:H,COT!$A:$A,YEAR(daily!$A844),COT!$B:$B,WEEKNUM(daily!$A844))</f>
        <v>45286</v>
      </c>
      <c r="R844">
        <f>SUMIFS(COT!I:I,COT!$A:$A,YEAR(daily!$A844),COT!$B:$B,WEEKNUM(daily!$A844))</f>
        <v>336159</v>
      </c>
      <c r="S844">
        <f>SUMIFS(COT!J:J,COT!$A:$A,YEAR(daily!$A844),COT!$B:$B,WEEKNUM(daily!$A844))</f>
        <v>361832</v>
      </c>
      <c r="T844">
        <f>SUMIFS(COT!K:K,COT!$A:$A,YEAR(daily!$A844),COT!$B:$B,WEEKNUM(daily!$A844))</f>
        <v>48684</v>
      </c>
      <c r="U844">
        <f>SUMIFS(COT!L:L,COT!$A:$A,YEAR(daily!$A844),COT!$B:$B,WEEKNUM(daily!$A844))</f>
        <v>60885</v>
      </c>
      <c r="V844">
        <f>SUMIFS(COT!M:M,COT!$A:$A,YEAR(daily!$A844),COT!$B:$B,WEEKNUM(daily!$A844))</f>
        <v>55</v>
      </c>
      <c r="W844">
        <f>SUMIFS(COT!N:N,COT!$A:$A,YEAR(daily!$A844),COT!$B:$B,WEEKNUM(daily!$A844))</f>
        <v>47</v>
      </c>
      <c r="X844">
        <f>SUMIFS(COT!O:O,COT!$A:$A,YEAR(daily!$A844),COT!$B:$B,WEEKNUM(daily!$A844))</f>
        <v>47</v>
      </c>
      <c r="Y844">
        <f>SUMIFS(COT!P:P,COT!$A:$A,YEAR(daily!$A844),COT!$B:$B,WEEKNUM(daily!$A844))</f>
        <v>75</v>
      </c>
      <c r="Z844">
        <f>SUMIFS(COT!Q:Q,COT!$A:$A,YEAR(daily!$A844),COT!$B:$B,WEEKNUM(daily!$A844))</f>
        <v>81</v>
      </c>
      <c r="AA844">
        <f>SUMIFS(Saudi!B:B,Saudi!$A:$A,YEAR(daily!$A844))</f>
        <v>277.7</v>
      </c>
      <c r="AB844">
        <f>SUMIFS(Saudi!C:C,Saudi!$A:$A,YEAR(daily!$A844))</f>
        <v>268</v>
      </c>
      <c r="AC844">
        <f>SUMIFS(Saudi!F:F,Saudi!$A:$A,YEAR(daily!$A844))</f>
        <v>3677993</v>
      </c>
      <c r="AD844">
        <f>SUMIFS(Saudi!G:G,Saudi!$A:$A,YEAR(daily!$A844))</f>
        <v>31.039095006400501</v>
      </c>
      <c r="AE844">
        <f>SUMIFS(Saudi!H:H,Saudi!$A:$A,YEAR(daily!$A844))</f>
        <v>114161574.159876</v>
      </c>
      <c r="AF844" s="5">
        <f t="shared" si="48"/>
        <v>7</v>
      </c>
      <c r="AG844" s="5">
        <f t="shared" si="49"/>
        <v>2003</v>
      </c>
    </row>
    <row r="845" spans="1:33">
      <c r="A845" s="3">
        <v>37819</v>
      </c>
      <c r="B845" s="1">
        <v>70578</v>
      </c>
      <c r="C845" s="1">
        <v>48339</v>
      </c>
      <c r="D845" s="1">
        <v>27408</v>
      </c>
      <c r="E845" s="1">
        <v>31.41</v>
      </c>
      <c r="F845" s="1">
        <v>30.16</v>
      </c>
      <c r="G845" s="1">
        <v>29.65</v>
      </c>
      <c r="H845" s="2">
        <v>48.8</v>
      </c>
      <c r="I845" s="2">
        <v>26.7</v>
      </c>
      <c r="J845" s="2">
        <v>79.099999999999994</v>
      </c>
      <c r="K845" s="2">
        <v>78.400000000000006</v>
      </c>
      <c r="L845">
        <f>SUMIFS(US!B:B,US!$D:$D,YEAR(daily!$A845),US!$E:$E,MONTH(daily!$A845))</f>
        <v>8522</v>
      </c>
      <c r="M845">
        <f>SUMIFS(US!C:C,US!$D:$D,YEAR(daily!$A845),US!$E:$E,MONTH(daily!$A845))</f>
        <v>20094</v>
      </c>
      <c r="N845">
        <f>SUMIFS(COT!E:E,COT!$A:$A,YEAR(daily!$A845),COT!$B:$B,WEEKNUM(daily!$A845))</f>
        <v>536017</v>
      </c>
      <c r="O845">
        <f>SUMIFS(COT!F:F,COT!$A:$A,YEAR(daily!$A845),COT!$B:$B,WEEKNUM(daily!$A845))</f>
        <v>105888</v>
      </c>
      <c r="P845">
        <f>SUMIFS(COT!G:G,COT!$A:$A,YEAR(daily!$A845),COT!$B:$B,WEEKNUM(daily!$A845))</f>
        <v>68014</v>
      </c>
      <c r="Q845">
        <f>SUMIFS(COT!H:H,COT!$A:$A,YEAR(daily!$A845),COT!$B:$B,WEEKNUM(daily!$A845))</f>
        <v>45286</v>
      </c>
      <c r="R845">
        <f>SUMIFS(COT!I:I,COT!$A:$A,YEAR(daily!$A845),COT!$B:$B,WEEKNUM(daily!$A845))</f>
        <v>336159</v>
      </c>
      <c r="S845">
        <f>SUMIFS(COT!J:J,COT!$A:$A,YEAR(daily!$A845),COT!$B:$B,WEEKNUM(daily!$A845))</f>
        <v>361832</v>
      </c>
      <c r="T845">
        <f>SUMIFS(COT!K:K,COT!$A:$A,YEAR(daily!$A845),COT!$B:$B,WEEKNUM(daily!$A845))</f>
        <v>48684</v>
      </c>
      <c r="U845">
        <f>SUMIFS(COT!L:L,COT!$A:$A,YEAR(daily!$A845),COT!$B:$B,WEEKNUM(daily!$A845))</f>
        <v>60885</v>
      </c>
      <c r="V845">
        <f>SUMIFS(COT!M:M,COT!$A:$A,YEAR(daily!$A845),COT!$B:$B,WEEKNUM(daily!$A845))</f>
        <v>55</v>
      </c>
      <c r="W845">
        <f>SUMIFS(COT!N:N,COT!$A:$A,YEAR(daily!$A845),COT!$B:$B,WEEKNUM(daily!$A845))</f>
        <v>47</v>
      </c>
      <c r="X845">
        <f>SUMIFS(COT!O:O,COT!$A:$A,YEAR(daily!$A845),COT!$B:$B,WEEKNUM(daily!$A845))</f>
        <v>47</v>
      </c>
      <c r="Y845">
        <f>SUMIFS(COT!P:P,COT!$A:$A,YEAR(daily!$A845),COT!$B:$B,WEEKNUM(daily!$A845))</f>
        <v>75</v>
      </c>
      <c r="Z845">
        <f>SUMIFS(COT!Q:Q,COT!$A:$A,YEAR(daily!$A845),COT!$B:$B,WEEKNUM(daily!$A845))</f>
        <v>81</v>
      </c>
      <c r="AA845">
        <f>SUMIFS(Saudi!B:B,Saudi!$A:$A,YEAR(daily!$A845))</f>
        <v>277.7</v>
      </c>
      <c r="AB845">
        <f>SUMIFS(Saudi!C:C,Saudi!$A:$A,YEAR(daily!$A845))</f>
        <v>268</v>
      </c>
      <c r="AC845">
        <f>SUMIFS(Saudi!F:F,Saudi!$A:$A,YEAR(daily!$A845))</f>
        <v>3677993</v>
      </c>
      <c r="AD845">
        <f>SUMIFS(Saudi!G:G,Saudi!$A:$A,YEAR(daily!$A845))</f>
        <v>31.039095006400501</v>
      </c>
      <c r="AE845">
        <f>SUMIFS(Saudi!H:H,Saudi!$A:$A,YEAR(daily!$A845))</f>
        <v>114161574.159876</v>
      </c>
      <c r="AF845" s="5">
        <f t="shared" si="48"/>
        <v>7</v>
      </c>
      <c r="AG845" s="5">
        <f t="shared" si="49"/>
        <v>2003</v>
      </c>
    </row>
    <row r="846" spans="1:33">
      <c r="A846" s="3">
        <v>37820</v>
      </c>
      <c r="B846" s="1">
        <v>52577</v>
      </c>
      <c r="C846" s="1">
        <v>49659</v>
      </c>
      <c r="D846" s="1">
        <v>27492</v>
      </c>
      <c r="E846" s="1">
        <v>31.96</v>
      </c>
      <c r="F846" s="1">
        <v>30.49</v>
      </c>
      <c r="G846" s="1">
        <v>29.94</v>
      </c>
      <c r="H846" s="2">
        <v>48.8</v>
      </c>
      <c r="I846" s="2">
        <v>26.7</v>
      </c>
      <c r="J846" s="2">
        <v>79.099999999999994</v>
      </c>
      <c r="K846" s="2">
        <v>78.400000000000006</v>
      </c>
      <c r="L846">
        <f>SUMIFS(US!B:B,US!$D:$D,YEAR(daily!$A846),US!$E:$E,MONTH(daily!$A846))</f>
        <v>8522</v>
      </c>
      <c r="M846">
        <f>SUMIFS(US!C:C,US!$D:$D,YEAR(daily!$A846),US!$E:$E,MONTH(daily!$A846))</f>
        <v>20094</v>
      </c>
      <c r="N846">
        <f>SUMIFS(COT!E:E,COT!$A:$A,YEAR(daily!$A846),COT!$B:$B,WEEKNUM(daily!$A846))</f>
        <v>536017</v>
      </c>
      <c r="O846">
        <f>SUMIFS(COT!F:F,COT!$A:$A,YEAR(daily!$A846),COT!$B:$B,WEEKNUM(daily!$A846))</f>
        <v>105888</v>
      </c>
      <c r="P846">
        <f>SUMIFS(COT!G:G,COT!$A:$A,YEAR(daily!$A846),COT!$B:$B,WEEKNUM(daily!$A846))</f>
        <v>68014</v>
      </c>
      <c r="Q846">
        <f>SUMIFS(COT!H:H,COT!$A:$A,YEAR(daily!$A846),COT!$B:$B,WEEKNUM(daily!$A846))</f>
        <v>45286</v>
      </c>
      <c r="R846">
        <f>SUMIFS(COT!I:I,COT!$A:$A,YEAR(daily!$A846),COT!$B:$B,WEEKNUM(daily!$A846))</f>
        <v>336159</v>
      </c>
      <c r="S846">
        <f>SUMIFS(COT!J:J,COT!$A:$A,YEAR(daily!$A846),COT!$B:$B,WEEKNUM(daily!$A846))</f>
        <v>361832</v>
      </c>
      <c r="T846">
        <f>SUMIFS(COT!K:K,COT!$A:$A,YEAR(daily!$A846),COT!$B:$B,WEEKNUM(daily!$A846))</f>
        <v>48684</v>
      </c>
      <c r="U846">
        <f>SUMIFS(COT!L:L,COT!$A:$A,YEAR(daily!$A846),COT!$B:$B,WEEKNUM(daily!$A846))</f>
        <v>60885</v>
      </c>
      <c r="V846">
        <f>SUMIFS(COT!M:M,COT!$A:$A,YEAR(daily!$A846),COT!$B:$B,WEEKNUM(daily!$A846))</f>
        <v>55</v>
      </c>
      <c r="W846">
        <f>SUMIFS(COT!N:N,COT!$A:$A,YEAR(daily!$A846),COT!$B:$B,WEEKNUM(daily!$A846))</f>
        <v>47</v>
      </c>
      <c r="X846">
        <f>SUMIFS(COT!O:O,COT!$A:$A,YEAR(daily!$A846),COT!$B:$B,WEEKNUM(daily!$A846))</f>
        <v>47</v>
      </c>
      <c r="Y846">
        <f>SUMIFS(COT!P:P,COT!$A:$A,YEAR(daily!$A846),COT!$B:$B,WEEKNUM(daily!$A846))</f>
        <v>75</v>
      </c>
      <c r="Z846">
        <f>SUMIFS(COT!Q:Q,COT!$A:$A,YEAR(daily!$A846),COT!$B:$B,WEEKNUM(daily!$A846))</f>
        <v>81</v>
      </c>
      <c r="AA846">
        <f>SUMIFS(Saudi!B:B,Saudi!$A:$A,YEAR(daily!$A846))</f>
        <v>277.7</v>
      </c>
      <c r="AB846">
        <f>SUMIFS(Saudi!C:C,Saudi!$A:$A,YEAR(daily!$A846))</f>
        <v>268</v>
      </c>
      <c r="AC846">
        <f>SUMIFS(Saudi!F:F,Saudi!$A:$A,YEAR(daily!$A846))</f>
        <v>3677993</v>
      </c>
      <c r="AD846">
        <f>SUMIFS(Saudi!G:G,Saudi!$A:$A,YEAR(daily!$A846))</f>
        <v>31.039095006400501</v>
      </c>
      <c r="AE846">
        <f>SUMIFS(Saudi!H:H,Saudi!$A:$A,YEAR(daily!$A846))</f>
        <v>114161574.159876</v>
      </c>
      <c r="AF846" s="5">
        <f t="shared" si="48"/>
        <v>7</v>
      </c>
      <c r="AG846" s="5">
        <f t="shared" si="49"/>
        <v>2003</v>
      </c>
    </row>
    <row r="847" spans="1:33">
      <c r="A847" s="3">
        <v>37823</v>
      </c>
      <c r="B847" s="1">
        <v>45102</v>
      </c>
      <c r="C847" s="1">
        <v>55331</v>
      </c>
      <c r="D847" s="1">
        <v>28262</v>
      </c>
      <c r="E847" s="1">
        <v>31.78</v>
      </c>
      <c r="F847" s="1">
        <v>30.4</v>
      </c>
      <c r="G847" s="1">
        <v>29.93</v>
      </c>
      <c r="H847" s="2">
        <v>48.8</v>
      </c>
      <c r="I847" s="2">
        <v>26.7</v>
      </c>
      <c r="J847" s="2">
        <v>79.099999999999994</v>
      </c>
      <c r="K847" s="2">
        <v>78.400000000000006</v>
      </c>
      <c r="L847">
        <f>SUMIFS(US!B:B,US!$D:$D,YEAR(daily!$A847),US!$E:$E,MONTH(daily!$A847))</f>
        <v>8522</v>
      </c>
      <c r="M847">
        <f>SUMIFS(US!C:C,US!$D:$D,YEAR(daily!$A847),US!$E:$E,MONTH(daily!$A847))</f>
        <v>20094</v>
      </c>
      <c r="N847">
        <f>SUMIFS(COT!E:E,COT!$A:$A,YEAR(daily!$A847),COT!$B:$B,WEEKNUM(daily!$A847))</f>
        <v>510542</v>
      </c>
      <c r="O847">
        <f>SUMIFS(COT!F:F,COT!$A:$A,YEAR(daily!$A847),COT!$B:$B,WEEKNUM(daily!$A847))</f>
        <v>93833</v>
      </c>
      <c r="P847">
        <f>SUMIFS(COT!G:G,COT!$A:$A,YEAR(daily!$A847),COT!$B:$B,WEEKNUM(daily!$A847))</f>
        <v>70461</v>
      </c>
      <c r="Q847">
        <f>SUMIFS(COT!H:H,COT!$A:$A,YEAR(daily!$A847),COT!$B:$B,WEEKNUM(daily!$A847))</f>
        <v>47790</v>
      </c>
      <c r="R847">
        <f>SUMIFS(COT!I:I,COT!$A:$A,YEAR(daily!$A847),COT!$B:$B,WEEKNUM(daily!$A847))</f>
        <v>325019</v>
      </c>
      <c r="S847">
        <f>SUMIFS(COT!J:J,COT!$A:$A,YEAR(daily!$A847),COT!$B:$B,WEEKNUM(daily!$A847))</f>
        <v>333830</v>
      </c>
      <c r="T847">
        <f>SUMIFS(COT!K:K,COT!$A:$A,YEAR(daily!$A847),COT!$B:$B,WEEKNUM(daily!$A847))</f>
        <v>43900</v>
      </c>
      <c r="U847">
        <f>SUMIFS(COT!L:L,COT!$A:$A,YEAR(daily!$A847),COT!$B:$B,WEEKNUM(daily!$A847))</f>
        <v>58461</v>
      </c>
      <c r="V847">
        <f>SUMIFS(COT!M:M,COT!$A:$A,YEAR(daily!$A847),COT!$B:$B,WEEKNUM(daily!$A847))</f>
        <v>42</v>
      </c>
      <c r="W847">
        <f>SUMIFS(COT!N:N,COT!$A:$A,YEAR(daily!$A847),COT!$B:$B,WEEKNUM(daily!$A847))</f>
        <v>48</v>
      </c>
      <c r="X847">
        <f>SUMIFS(COT!O:O,COT!$A:$A,YEAR(daily!$A847),COT!$B:$B,WEEKNUM(daily!$A847))</f>
        <v>43</v>
      </c>
      <c r="Y847">
        <f>SUMIFS(COT!P:P,COT!$A:$A,YEAR(daily!$A847),COT!$B:$B,WEEKNUM(daily!$A847))</f>
        <v>71</v>
      </c>
      <c r="Z847">
        <f>SUMIFS(COT!Q:Q,COT!$A:$A,YEAR(daily!$A847),COT!$B:$B,WEEKNUM(daily!$A847))</f>
        <v>76</v>
      </c>
      <c r="AA847">
        <f>SUMIFS(Saudi!B:B,Saudi!$A:$A,YEAR(daily!$A847))</f>
        <v>277.7</v>
      </c>
      <c r="AB847">
        <f>SUMIFS(Saudi!C:C,Saudi!$A:$A,YEAR(daily!$A847))</f>
        <v>268</v>
      </c>
      <c r="AC847">
        <f>SUMIFS(Saudi!F:F,Saudi!$A:$A,YEAR(daily!$A847))</f>
        <v>3677993</v>
      </c>
      <c r="AD847">
        <f>SUMIFS(Saudi!G:G,Saudi!$A:$A,YEAR(daily!$A847))</f>
        <v>31.039095006400501</v>
      </c>
      <c r="AE847">
        <f>SUMIFS(Saudi!H:H,Saudi!$A:$A,YEAR(daily!$A847))</f>
        <v>114161574.159876</v>
      </c>
      <c r="AF847" s="5">
        <f t="shared" si="48"/>
        <v>7</v>
      </c>
      <c r="AG847" s="5">
        <f t="shared" si="49"/>
        <v>2003</v>
      </c>
    </row>
    <row r="848" spans="1:33">
      <c r="A848" s="3">
        <v>37824</v>
      </c>
      <c r="B848" s="1">
        <v>24701</v>
      </c>
      <c r="C848" s="1">
        <v>56348</v>
      </c>
      <c r="D848" s="1">
        <v>30843</v>
      </c>
      <c r="E848" s="1">
        <v>30.19</v>
      </c>
      <c r="F848" s="1">
        <v>29.13</v>
      </c>
      <c r="G848" s="1">
        <v>28.73</v>
      </c>
      <c r="H848" s="2">
        <v>48.8</v>
      </c>
      <c r="I848" s="2">
        <v>26.7</v>
      </c>
      <c r="J848" s="2">
        <v>79.099999999999994</v>
      </c>
      <c r="K848" s="2">
        <v>78.400000000000006</v>
      </c>
      <c r="L848">
        <f>SUMIFS(US!B:B,US!$D:$D,YEAR(daily!$A848),US!$E:$E,MONTH(daily!$A848))</f>
        <v>8522</v>
      </c>
      <c r="M848">
        <f>SUMIFS(US!C:C,US!$D:$D,YEAR(daily!$A848),US!$E:$E,MONTH(daily!$A848))</f>
        <v>20094</v>
      </c>
      <c r="N848">
        <f>SUMIFS(COT!E:E,COT!$A:$A,YEAR(daily!$A848),COT!$B:$B,WEEKNUM(daily!$A848))</f>
        <v>510542</v>
      </c>
      <c r="O848">
        <f>SUMIFS(COT!F:F,COT!$A:$A,YEAR(daily!$A848),COT!$B:$B,WEEKNUM(daily!$A848))</f>
        <v>93833</v>
      </c>
      <c r="P848">
        <f>SUMIFS(COT!G:G,COT!$A:$A,YEAR(daily!$A848),COT!$B:$B,WEEKNUM(daily!$A848))</f>
        <v>70461</v>
      </c>
      <c r="Q848">
        <f>SUMIFS(COT!H:H,COT!$A:$A,YEAR(daily!$A848),COT!$B:$B,WEEKNUM(daily!$A848))</f>
        <v>47790</v>
      </c>
      <c r="R848">
        <f>SUMIFS(COT!I:I,COT!$A:$A,YEAR(daily!$A848),COT!$B:$B,WEEKNUM(daily!$A848))</f>
        <v>325019</v>
      </c>
      <c r="S848">
        <f>SUMIFS(COT!J:J,COT!$A:$A,YEAR(daily!$A848),COT!$B:$B,WEEKNUM(daily!$A848))</f>
        <v>333830</v>
      </c>
      <c r="T848">
        <f>SUMIFS(COT!K:K,COT!$A:$A,YEAR(daily!$A848),COT!$B:$B,WEEKNUM(daily!$A848))</f>
        <v>43900</v>
      </c>
      <c r="U848">
        <f>SUMIFS(COT!L:L,COT!$A:$A,YEAR(daily!$A848),COT!$B:$B,WEEKNUM(daily!$A848))</f>
        <v>58461</v>
      </c>
      <c r="V848">
        <f>SUMIFS(COT!M:M,COT!$A:$A,YEAR(daily!$A848),COT!$B:$B,WEEKNUM(daily!$A848))</f>
        <v>42</v>
      </c>
      <c r="W848">
        <f>SUMIFS(COT!N:N,COT!$A:$A,YEAR(daily!$A848),COT!$B:$B,WEEKNUM(daily!$A848))</f>
        <v>48</v>
      </c>
      <c r="X848">
        <f>SUMIFS(COT!O:O,COT!$A:$A,YEAR(daily!$A848),COT!$B:$B,WEEKNUM(daily!$A848))</f>
        <v>43</v>
      </c>
      <c r="Y848">
        <f>SUMIFS(COT!P:P,COT!$A:$A,YEAR(daily!$A848),COT!$B:$B,WEEKNUM(daily!$A848))</f>
        <v>71</v>
      </c>
      <c r="Z848">
        <f>SUMIFS(COT!Q:Q,COT!$A:$A,YEAR(daily!$A848),COT!$B:$B,WEEKNUM(daily!$A848))</f>
        <v>76</v>
      </c>
      <c r="AA848">
        <f>SUMIFS(Saudi!B:B,Saudi!$A:$A,YEAR(daily!$A848))</f>
        <v>277.7</v>
      </c>
      <c r="AB848">
        <f>SUMIFS(Saudi!C:C,Saudi!$A:$A,YEAR(daily!$A848))</f>
        <v>268</v>
      </c>
      <c r="AC848">
        <f>SUMIFS(Saudi!F:F,Saudi!$A:$A,YEAR(daily!$A848))</f>
        <v>3677993</v>
      </c>
      <c r="AD848">
        <f>SUMIFS(Saudi!G:G,Saudi!$A:$A,YEAR(daily!$A848))</f>
        <v>31.039095006400501</v>
      </c>
      <c r="AE848">
        <f>SUMIFS(Saudi!H:H,Saudi!$A:$A,YEAR(daily!$A848))</f>
        <v>114161574.159876</v>
      </c>
      <c r="AF848" s="5">
        <f t="shared" si="48"/>
        <v>7</v>
      </c>
      <c r="AG848" s="5">
        <f t="shared" si="49"/>
        <v>2003</v>
      </c>
    </row>
    <row r="849" spans="1:33">
      <c r="A849" s="3">
        <v>37825</v>
      </c>
      <c r="B849" s="1">
        <v>190108</v>
      </c>
      <c r="C849" s="1">
        <v>32732</v>
      </c>
      <c r="D849" s="1">
        <v>42781</v>
      </c>
      <c r="E849" s="1">
        <v>29.67</v>
      </c>
      <c r="F849" s="1">
        <v>28.95</v>
      </c>
      <c r="G849" s="1">
        <v>28.56</v>
      </c>
      <c r="H849" s="2">
        <v>48.8</v>
      </c>
      <c r="I849" s="2">
        <v>26.7</v>
      </c>
      <c r="J849" s="2">
        <v>79.099999999999994</v>
      </c>
      <c r="K849" s="2">
        <v>78.400000000000006</v>
      </c>
      <c r="L849">
        <f>SUMIFS(US!B:B,US!$D:$D,YEAR(daily!$A849),US!$E:$E,MONTH(daily!$A849))</f>
        <v>8522</v>
      </c>
      <c r="M849">
        <f>SUMIFS(US!C:C,US!$D:$D,YEAR(daily!$A849),US!$E:$E,MONTH(daily!$A849))</f>
        <v>20094</v>
      </c>
      <c r="N849">
        <f>SUMIFS(COT!E:E,COT!$A:$A,YEAR(daily!$A849),COT!$B:$B,WEEKNUM(daily!$A849))</f>
        <v>510542</v>
      </c>
      <c r="O849">
        <f>SUMIFS(COT!F:F,COT!$A:$A,YEAR(daily!$A849),COT!$B:$B,WEEKNUM(daily!$A849))</f>
        <v>93833</v>
      </c>
      <c r="P849">
        <f>SUMIFS(COT!G:G,COT!$A:$A,YEAR(daily!$A849),COT!$B:$B,WEEKNUM(daily!$A849))</f>
        <v>70461</v>
      </c>
      <c r="Q849">
        <f>SUMIFS(COT!H:H,COT!$A:$A,YEAR(daily!$A849),COT!$B:$B,WEEKNUM(daily!$A849))</f>
        <v>47790</v>
      </c>
      <c r="R849">
        <f>SUMIFS(COT!I:I,COT!$A:$A,YEAR(daily!$A849),COT!$B:$B,WEEKNUM(daily!$A849))</f>
        <v>325019</v>
      </c>
      <c r="S849">
        <f>SUMIFS(COT!J:J,COT!$A:$A,YEAR(daily!$A849),COT!$B:$B,WEEKNUM(daily!$A849))</f>
        <v>333830</v>
      </c>
      <c r="T849">
        <f>SUMIFS(COT!K:K,COT!$A:$A,YEAR(daily!$A849),COT!$B:$B,WEEKNUM(daily!$A849))</f>
        <v>43900</v>
      </c>
      <c r="U849">
        <f>SUMIFS(COT!L:L,COT!$A:$A,YEAR(daily!$A849),COT!$B:$B,WEEKNUM(daily!$A849))</f>
        <v>58461</v>
      </c>
      <c r="V849">
        <f>SUMIFS(COT!M:M,COT!$A:$A,YEAR(daily!$A849),COT!$B:$B,WEEKNUM(daily!$A849))</f>
        <v>42</v>
      </c>
      <c r="W849">
        <f>SUMIFS(COT!N:N,COT!$A:$A,YEAR(daily!$A849),COT!$B:$B,WEEKNUM(daily!$A849))</f>
        <v>48</v>
      </c>
      <c r="X849">
        <f>SUMIFS(COT!O:O,COT!$A:$A,YEAR(daily!$A849),COT!$B:$B,WEEKNUM(daily!$A849))</f>
        <v>43</v>
      </c>
      <c r="Y849">
        <f>SUMIFS(COT!P:P,COT!$A:$A,YEAR(daily!$A849),COT!$B:$B,WEEKNUM(daily!$A849))</f>
        <v>71</v>
      </c>
      <c r="Z849">
        <f>SUMIFS(COT!Q:Q,COT!$A:$A,YEAR(daily!$A849),COT!$B:$B,WEEKNUM(daily!$A849))</f>
        <v>76</v>
      </c>
      <c r="AA849">
        <f>SUMIFS(Saudi!B:B,Saudi!$A:$A,YEAR(daily!$A849))</f>
        <v>277.7</v>
      </c>
      <c r="AB849">
        <f>SUMIFS(Saudi!C:C,Saudi!$A:$A,YEAR(daily!$A849))</f>
        <v>268</v>
      </c>
      <c r="AC849">
        <f>SUMIFS(Saudi!F:F,Saudi!$A:$A,YEAR(daily!$A849))</f>
        <v>3677993</v>
      </c>
      <c r="AD849">
        <f>SUMIFS(Saudi!G:G,Saudi!$A:$A,YEAR(daily!$A849))</f>
        <v>31.039095006400501</v>
      </c>
      <c r="AE849">
        <f>SUMIFS(Saudi!H:H,Saudi!$A:$A,YEAR(daily!$A849))</f>
        <v>114161574.159876</v>
      </c>
      <c r="AF849" s="5">
        <f t="shared" si="48"/>
        <v>7</v>
      </c>
      <c r="AG849" s="5">
        <f t="shared" si="49"/>
        <v>2003</v>
      </c>
    </row>
    <row r="850" spans="1:33">
      <c r="A850" s="3">
        <v>37826</v>
      </c>
      <c r="B850" s="1">
        <v>189574</v>
      </c>
      <c r="C850" s="1">
        <v>32622</v>
      </c>
      <c r="D850" s="1">
        <v>42403</v>
      </c>
      <c r="E850" s="1">
        <v>30.22</v>
      </c>
      <c r="F850" s="1">
        <v>29.4</v>
      </c>
      <c r="G850" s="1">
        <v>28.98</v>
      </c>
      <c r="H850" s="2">
        <v>48.8</v>
      </c>
      <c r="I850" s="2">
        <v>26.7</v>
      </c>
      <c r="J850" s="2">
        <v>79.099999999999994</v>
      </c>
      <c r="K850" s="2">
        <v>78.400000000000006</v>
      </c>
      <c r="L850">
        <f>SUMIFS(US!B:B,US!$D:$D,YEAR(daily!$A850),US!$E:$E,MONTH(daily!$A850))</f>
        <v>8522</v>
      </c>
      <c r="M850">
        <f>SUMIFS(US!C:C,US!$D:$D,YEAR(daily!$A850),US!$E:$E,MONTH(daily!$A850))</f>
        <v>20094</v>
      </c>
      <c r="N850">
        <f>SUMIFS(COT!E:E,COT!$A:$A,YEAR(daily!$A850),COT!$B:$B,WEEKNUM(daily!$A850))</f>
        <v>510542</v>
      </c>
      <c r="O850">
        <f>SUMIFS(COT!F:F,COT!$A:$A,YEAR(daily!$A850),COT!$B:$B,WEEKNUM(daily!$A850))</f>
        <v>93833</v>
      </c>
      <c r="P850">
        <f>SUMIFS(COT!G:G,COT!$A:$A,YEAR(daily!$A850),COT!$B:$B,WEEKNUM(daily!$A850))</f>
        <v>70461</v>
      </c>
      <c r="Q850">
        <f>SUMIFS(COT!H:H,COT!$A:$A,YEAR(daily!$A850),COT!$B:$B,WEEKNUM(daily!$A850))</f>
        <v>47790</v>
      </c>
      <c r="R850">
        <f>SUMIFS(COT!I:I,COT!$A:$A,YEAR(daily!$A850),COT!$B:$B,WEEKNUM(daily!$A850))</f>
        <v>325019</v>
      </c>
      <c r="S850">
        <f>SUMIFS(COT!J:J,COT!$A:$A,YEAR(daily!$A850),COT!$B:$B,WEEKNUM(daily!$A850))</f>
        <v>333830</v>
      </c>
      <c r="T850">
        <f>SUMIFS(COT!K:K,COT!$A:$A,YEAR(daily!$A850),COT!$B:$B,WEEKNUM(daily!$A850))</f>
        <v>43900</v>
      </c>
      <c r="U850">
        <f>SUMIFS(COT!L:L,COT!$A:$A,YEAR(daily!$A850),COT!$B:$B,WEEKNUM(daily!$A850))</f>
        <v>58461</v>
      </c>
      <c r="V850">
        <f>SUMIFS(COT!M:M,COT!$A:$A,YEAR(daily!$A850),COT!$B:$B,WEEKNUM(daily!$A850))</f>
        <v>42</v>
      </c>
      <c r="W850">
        <f>SUMIFS(COT!N:N,COT!$A:$A,YEAR(daily!$A850),COT!$B:$B,WEEKNUM(daily!$A850))</f>
        <v>48</v>
      </c>
      <c r="X850">
        <f>SUMIFS(COT!O:O,COT!$A:$A,YEAR(daily!$A850),COT!$B:$B,WEEKNUM(daily!$A850))</f>
        <v>43</v>
      </c>
      <c r="Y850">
        <f>SUMIFS(COT!P:P,COT!$A:$A,YEAR(daily!$A850),COT!$B:$B,WEEKNUM(daily!$A850))</f>
        <v>71</v>
      </c>
      <c r="Z850">
        <f>SUMIFS(COT!Q:Q,COT!$A:$A,YEAR(daily!$A850),COT!$B:$B,WEEKNUM(daily!$A850))</f>
        <v>76</v>
      </c>
      <c r="AA850">
        <f>SUMIFS(Saudi!B:B,Saudi!$A:$A,YEAR(daily!$A850))</f>
        <v>277.7</v>
      </c>
      <c r="AB850">
        <f>SUMIFS(Saudi!C:C,Saudi!$A:$A,YEAR(daily!$A850))</f>
        <v>268</v>
      </c>
      <c r="AC850">
        <f>SUMIFS(Saudi!F:F,Saudi!$A:$A,YEAR(daily!$A850))</f>
        <v>3677993</v>
      </c>
      <c r="AD850">
        <f>SUMIFS(Saudi!G:G,Saudi!$A:$A,YEAR(daily!$A850))</f>
        <v>31.039095006400501</v>
      </c>
      <c r="AE850">
        <f>SUMIFS(Saudi!H:H,Saudi!$A:$A,YEAR(daily!$A850))</f>
        <v>114161574.159876</v>
      </c>
      <c r="AF850" s="5">
        <f t="shared" si="48"/>
        <v>7</v>
      </c>
      <c r="AG850" s="5">
        <f t="shared" si="49"/>
        <v>2003</v>
      </c>
    </row>
    <row r="851" spans="1:33">
      <c r="A851" s="3">
        <v>37827</v>
      </c>
      <c r="B851" s="1">
        <v>193091</v>
      </c>
      <c r="C851" s="1">
        <v>31953</v>
      </c>
      <c r="D851" s="1">
        <v>43214</v>
      </c>
      <c r="E851" s="1">
        <v>30.17</v>
      </c>
      <c r="F851" s="1">
        <v>29.38</v>
      </c>
      <c r="G851" s="1">
        <v>28.94</v>
      </c>
      <c r="H851" s="2">
        <v>48.8</v>
      </c>
      <c r="I851" s="2">
        <v>26.7</v>
      </c>
      <c r="J851" s="2">
        <v>79.099999999999994</v>
      </c>
      <c r="K851" s="2">
        <v>78.400000000000006</v>
      </c>
      <c r="L851">
        <f>SUMIFS(US!B:B,US!$D:$D,YEAR(daily!$A851),US!$E:$E,MONTH(daily!$A851))</f>
        <v>8522</v>
      </c>
      <c r="M851">
        <f>SUMIFS(US!C:C,US!$D:$D,YEAR(daily!$A851),US!$E:$E,MONTH(daily!$A851))</f>
        <v>20094</v>
      </c>
      <c r="N851">
        <f>SUMIFS(COT!E:E,COT!$A:$A,YEAR(daily!$A851),COT!$B:$B,WEEKNUM(daily!$A851))</f>
        <v>510542</v>
      </c>
      <c r="O851">
        <f>SUMIFS(COT!F:F,COT!$A:$A,YEAR(daily!$A851),COT!$B:$B,WEEKNUM(daily!$A851))</f>
        <v>93833</v>
      </c>
      <c r="P851">
        <f>SUMIFS(COT!G:G,COT!$A:$A,YEAR(daily!$A851),COT!$B:$B,WEEKNUM(daily!$A851))</f>
        <v>70461</v>
      </c>
      <c r="Q851">
        <f>SUMIFS(COT!H:H,COT!$A:$A,YEAR(daily!$A851),COT!$B:$B,WEEKNUM(daily!$A851))</f>
        <v>47790</v>
      </c>
      <c r="R851">
        <f>SUMIFS(COT!I:I,COT!$A:$A,YEAR(daily!$A851),COT!$B:$B,WEEKNUM(daily!$A851))</f>
        <v>325019</v>
      </c>
      <c r="S851">
        <f>SUMIFS(COT!J:J,COT!$A:$A,YEAR(daily!$A851),COT!$B:$B,WEEKNUM(daily!$A851))</f>
        <v>333830</v>
      </c>
      <c r="T851">
        <f>SUMIFS(COT!K:K,COT!$A:$A,YEAR(daily!$A851),COT!$B:$B,WEEKNUM(daily!$A851))</f>
        <v>43900</v>
      </c>
      <c r="U851">
        <f>SUMIFS(COT!L:L,COT!$A:$A,YEAR(daily!$A851),COT!$B:$B,WEEKNUM(daily!$A851))</f>
        <v>58461</v>
      </c>
      <c r="V851">
        <f>SUMIFS(COT!M:M,COT!$A:$A,YEAR(daily!$A851),COT!$B:$B,WEEKNUM(daily!$A851))</f>
        <v>42</v>
      </c>
      <c r="W851">
        <f>SUMIFS(COT!N:N,COT!$A:$A,YEAR(daily!$A851),COT!$B:$B,WEEKNUM(daily!$A851))</f>
        <v>48</v>
      </c>
      <c r="X851">
        <f>SUMIFS(COT!O:O,COT!$A:$A,YEAR(daily!$A851),COT!$B:$B,WEEKNUM(daily!$A851))</f>
        <v>43</v>
      </c>
      <c r="Y851">
        <f>SUMIFS(COT!P:P,COT!$A:$A,YEAR(daily!$A851),COT!$B:$B,WEEKNUM(daily!$A851))</f>
        <v>71</v>
      </c>
      <c r="Z851">
        <f>SUMIFS(COT!Q:Q,COT!$A:$A,YEAR(daily!$A851),COT!$B:$B,WEEKNUM(daily!$A851))</f>
        <v>76</v>
      </c>
      <c r="AA851">
        <f>SUMIFS(Saudi!B:B,Saudi!$A:$A,YEAR(daily!$A851))</f>
        <v>277.7</v>
      </c>
      <c r="AB851">
        <f>SUMIFS(Saudi!C:C,Saudi!$A:$A,YEAR(daily!$A851))</f>
        <v>268</v>
      </c>
      <c r="AC851">
        <f>SUMIFS(Saudi!F:F,Saudi!$A:$A,YEAR(daily!$A851))</f>
        <v>3677993</v>
      </c>
      <c r="AD851">
        <f>SUMIFS(Saudi!G:G,Saudi!$A:$A,YEAR(daily!$A851))</f>
        <v>31.039095006400501</v>
      </c>
      <c r="AE851">
        <f>SUMIFS(Saudi!H:H,Saudi!$A:$A,YEAR(daily!$A851))</f>
        <v>114161574.159876</v>
      </c>
      <c r="AF851" s="5">
        <f t="shared" si="48"/>
        <v>7</v>
      </c>
      <c r="AG851" s="5">
        <f t="shared" si="49"/>
        <v>2003</v>
      </c>
    </row>
    <row r="852" spans="1:33">
      <c r="A852" s="3">
        <v>37830</v>
      </c>
      <c r="B852" s="1">
        <v>190356</v>
      </c>
      <c r="C852" s="1">
        <v>31695</v>
      </c>
      <c r="D852" s="1">
        <v>43411</v>
      </c>
      <c r="E852" s="1">
        <v>30.11</v>
      </c>
      <c r="F852" s="1">
        <v>29.3</v>
      </c>
      <c r="G852" s="1">
        <v>28.88</v>
      </c>
      <c r="H852" s="2">
        <v>48.8</v>
      </c>
      <c r="I852" s="2">
        <v>26.7</v>
      </c>
      <c r="J852" s="2">
        <v>79.099999999999994</v>
      </c>
      <c r="K852" s="2">
        <v>78.400000000000006</v>
      </c>
      <c r="L852">
        <f>SUMIFS(US!B:B,US!$D:$D,YEAR(daily!$A852),US!$E:$E,MONTH(daily!$A852))</f>
        <v>8522</v>
      </c>
      <c r="M852">
        <f>SUMIFS(US!C:C,US!$D:$D,YEAR(daily!$A852),US!$E:$E,MONTH(daily!$A852))</f>
        <v>20094</v>
      </c>
      <c r="N852">
        <f>SUMIFS(COT!E:E,COT!$A:$A,YEAR(daily!$A852),COT!$B:$B,WEEKNUM(daily!$A852))</f>
        <v>509966</v>
      </c>
      <c r="O852">
        <f>SUMIFS(COT!F:F,COT!$A:$A,YEAR(daily!$A852),COT!$B:$B,WEEKNUM(daily!$A852))</f>
        <v>100057</v>
      </c>
      <c r="P852">
        <f>SUMIFS(COT!G:G,COT!$A:$A,YEAR(daily!$A852),COT!$B:$B,WEEKNUM(daily!$A852))</f>
        <v>64951</v>
      </c>
      <c r="Q852">
        <f>SUMIFS(COT!H:H,COT!$A:$A,YEAR(daily!$A852),COT!$B:$B,WEEKNUM(daily!$A852))</f>
        <v>47562</v>
      </c>
      <c r="R852">
        <f>SUMIFS(COT!I:I,COT!$A:$A,YEAR(daily!$A852),COT!$B:$B,WEEKNUM(daily!$A852))</f>
        <v>317000</v>
      </c>
      <c r="S852">
        <f>SUMIFS(COT!J:J,COT!$A:$A,YEAR(daily!$A852),COT!$B:$B,WEEKNUM(daily!$A852))</f>
        <v>337946</v>
      </c>
      <c r="T852">
        <f>SUMIFS(COT!K:K,COT!$A:$A,YEAR(daily!$A852),COT!$B:$B,WEEKNUM(daily!$A852))</f>
        <v>45347</v>
      </c>
      <c r="U852">
        <f>SUMIFS(COT!L:L,COT!$A:$A,YEAR(daily!$A852),COT!$B:$B,WEEKNUM(daily!$A852))</f>
        <v>59507</v>
      </c>
      <c r="V852">
        <f>SUMIFS(COT!M:M,COT!$A:$A,YEAR(daily!$A852),COT!$B:$B,WEEKNUM(daily!$A852))</f>
        <v>51</v>
      </c>
      <c r="W852">
        <f>SUMIFS(COT!N:N,COT!$A:$A,YEAR(daily!$A852),COT!$B:$B,WEEKNUM(daily!$A852))</f>
        <v>44</v>
      </c>
      <c r="X852">
        <f>SUMIFS(COT!O:O,COT!$A:$A,YEAR(daily!$A852),COT!$B:$B,WEEKNUM(daily!$A852))</f>
        <v>40</v>
      </c>
      <c r="Y852">
        <f>SUMIFS(COT!P:P,COT!$A:$A,YEAR(daily!$A852),COT!$B:$B,WEEKNUM(daily!$A852))</f>
        <v>66</v>
      </c>
      <c r="Z852">
        <f>SUMIFS(COT!Q:Q,COT!$A:$A,YEAR(daily!$A852),COT!$B:$B,WEEKNUM(daily!$A852))</f>
        <v>72</v>
      </c>
      <c r="AA852">
        <f>SUMIFS(Saudi!B:B,Saudi!$A:$A,YEAR(daily!$A852))</f>
        <v>277.7</v>
      </c>
      <c r="AB852">
        <f>SUMIFS(Saudi!C:C,Saudi!$A:$A,YEAR(daily!$A852))</f>
        <v>268</v>
      </c>
      <c r="AC852">
        <f>SUMIFS(Saudi!F:F,Saudi!$A:$A,YEAR(daily!$A852))</f>
        <v>3677993</v>
      </c>
      <c r="AD852">
        <f>SUMIFS(Saudi!G:G,Saudi!$A:$A,YEAR(daily!$A852))</f>
        <v>31.039095006400501</v>
      </c>
      <c r="AE852">
        <f>SUMIFS(Saudi!H:H,Saudi!$A:$A,YEAR(daily!$A852))</f>
        <v>114161574.159876</v>
      </c>
      <c r="AF852" s="5">
        <f t="shared" si="48"/>
        <v>7</v>
      </c>
      <c r="AG852" s="5">
        <f t="shared" si="49"/>
        <v>2003</v>
      </c>
    </row>
    <row r="853" spans="1:33">
      <c r="A853" s="3">
        <v>37831</v>
      </c>
      <c r="B853" s="1">
        <v>188291</v>
      </c>
      <c r="C853" s="1">
        <v>32481</v>
      </c>
      <c r="D853" s="1">
        <v>43326</v>
      </c>
      <c r="E853" s="1">
        <v>30.24</v>
      </c>
      <c r="F853" s="1">
        <v>29.39</v>
      </c>
      <c r="G853" s="1">
        <v>28.96</v>
      </c>
      <c r="H853" s="2">
        <v>48.8</v>
      </c>
      <c r="I853" s="2">
        <v>26.7</v>
      </c>
      <c r="J853" s="2">
        <v>79.099999999999994</v>
      </c>
      <c r="K853" s="2">
        <v>78.400000000000006</v>
      </c>
      <c r="L853">
        <f>SUMIFS(US!B:B,US!$D:$D,YEAR(daily!$A853),US!$E:$E,MONTH(daily!$A853))</f>
        <v>8522</v>
      </c>
      <c r="M853">
        <f>SUMIFS(US!C:C,US!$D:$D,YEAR(daily!$A853),US!$E:$E,MONTH(daily!$A853))</f>
        <v>20094</v>
      </c>
      <c r="N853">
        <f>SUMIFS(COT!E:E,COT!$A:$A,YEAR(daily!$A853),COT!$B:$B,WEEKNUM(daily!$A853))</f>
        <v>509966</v>
      </c>
      <c r="O853">
        <f>SUMIFS(COT!F:F,COT!$A:$A,YEAR(daily!$A853),COT!$B:$B,WEEKNUM(daily!$A853))</f>
        <v>100057</v>
      </c>
      <c r="P853">
        <f>SUMIFS(COT!G:G,COT!$A:$A,YEAR(daily!$A853),COT!$B:$B,WEEKNUM(daily!$A853))</f>
        <v>64951</v>
      </c>
      <c r="Q853">
        <f>SUMIFS(COT!H:H,COT!$A:$A,YEAR(daily!$A853),COT!$B:$B,WEEKNUM(daily!$A853))</f>
        <v>47562</v>
      </c>
      <c r="R853">
        <f>SUMIFS(COT!I:I,COT!$A:$A,YEAR(daily!$A853),COT!$B:$B,WEEKNUM(daily!$A853))</f>
        <v>317000</v>
      </c>
      <c r="S853">
        <f>SUMIFS(COT!J:J,COT!$A:$A,YEAR(daily!$A853),COT!$B:$B,WEEKNUM(daily!$A853))</f>
        <v>337946</v>
      </c>
      <c r="T853">
        <f>SUMIFS(COT!K:K,COT!$A:$A,YEAR(daily!$A853),COT!$B:$B,WEEKNUM(daily!$A853))</f>
        <v>45347</v>
      </c>
      <c r="U853">
        <f>SUMIFS(COT!L:L,COT!$A:$A,YEAR(daily!$A853),COT!$B:$B,WEEKNUM(daily!$A853))</f>
        <v>59507</v>
      </c>
      <c r="V853">
        <f>SUMIFS(COT!M:M,COT!$A:$A,YEAR(daily!$A853),COT!$B:$B,WEEKNUM(daily!$A853))</f>
        <v>51</v>
      </c>
      <c r="W853">
        <f>SUMIFS(COT!N:N,COT!$A:$A,YEAR(daily!$A853),COT!$B:$B,WEEKNUM(daily!$A853))</f>
        <v>44</v>
      </c>
      <c r="X853">
        <f>SUMIFS(COT!O:O,COT!$A:$A,YEAR(daily!$A853),COT!$B:$B,WEEKNUM(daily!$A853))</f>
        <v>40</v>
      </c>
      <c r="Y853">
        <f>SUMIFS(COT!P:P,COT!$A:$A,YEAR(daily!$A853),COT!$B:$B,WEEKNUM(daily!$A853))</f>
        <v>66</v>
      </c>
      <c r="Z853">
        <f>SUMIFS(COT!Q:Q,COT!$A:$A,YEAR(daily!$A853),COT!$B:$B,WEEKNUM(daily!$A853))</f>
        <v>72</v>
      </c>
      <c r="AA853">
        <f>SUMIFS(Saudi!B:B,Saudi!$A:$A,YEAR(daily!$A853))</f>
        <v>277.7</v>
      </c>
      <c r="AB853">
        <f>SUMIFS(Saudi!C:C,Saudi!$A:$A,YEAR(daily!$A853))</f>
        <v>268</v>
      </c>
      <c r="AC853">
        <f>SUMIFS(Saudi!F:F,Saudi!$A:$A,YEAR(daily!$A853))</f>
        <v>3677993</v>
      </c>
      <c r="AD853">
        <f>SUMIFS(Saudi!G:G,Saudi!$A:$A,YEAR(daily!$A853))</f>
        <v>31.039095006400501</v>
      </c>
      <c r="AE853">
        <f>SUMIFS(Saudi!H:H,Saudi!$A:$A,YEAR(daily!$A853))</f>
        <v>114161574.159876</v>
      </c>
      <c r="AF853" s="5">
        <f t="shared" si="48"/>
        <v>7</v>
      </c>
      <c r="AG853" s="5">
        <f t="shared" si="49"/>
        <v>2003</v>
      </c>
    </row>
    <row r="854" spans="1:33">
      <c r="A854" s="3">
        <v>37832</v>
      </c>
      <c r="B854" s="1">
        <v>192070</v>
      </c>
      <c r="C854" s="1">
        <v>32828</v>
      </c>
      <c r="D854" s="1">
        <v>43795</v>
      </c>
      <c r="E854" s="1">
        <v>30.68</v>
      </c>
      <c r="F854" s="1">
        <v>29.82</v>
      </c>
      <c r="G854" s="1">
        <v>29.35</v>
      </c>
      <c r="H854" s="2">
        <v>48.8</v>
      </c>
      <c r="I854" s="2">
        <v>26.7</v>
      </c>
      <c r="J854" s="2">
        <v>79.099999999999994</v>
      </c>
      <c r="K854" s="2">
        <v>78.400000000000006</v>
      </c>
      <c r="L854">
        <f>SUMIFS(US!B:B,US!$D:$D,YEAR(daily!$A854),US!$E:$E,MONTH(daily!$A854))</f>
        <v>8522</v>
      </c>
      <c r="M854">
        <f>SUMIFS(US!C:C,US!$D:$D,YEAR(daily!$A854),US!$E:$E,MONTH(daily!$A854))</f>
        <v>20094</v>
      </c>
      <c r="N854">
        <f>SUMIFS(COT!E:E,COT!$A:$A,YEAR(daily!$A854),COT!$B:$B,WEEKNUM(daily!$A854))</f>
        <v>509966</v>
      </c>
      <c r="O854">
        <f>SUMIFS(COT!F:F,COT!$A:$A,YEAR(daily!$A854),COT!$B:$B,WEEKNUM(daily!$A854))</f>
        <v>100057</v>
      </c>
      <c r="P854">
        <f>SUMIFS(COT!G:G,COT!$A:$A,YEAR(daily!$A854),COT!$B:$B,WEEKNUM(daily!$A854))</f>
        <v>64951</v>
      </c>
      <c r="Q854">
        <f>SUMIFS(COT!H:H,COT!$A:$A,YEAR(daily!$A854),COT!$B:$B,WEEKNUM(daily!$A854))</f>
        <v>47562</v>
      </c>
      <c r="R854">
        <f>SUMIFS(COT!I:I,COT!$A:$A,YEAR(daily!$A854),COT!$B:$B,WEEKNUM(daily!$A854))</f>
        <v>317000</v>
      </c>
      <c r="S854">
        <f>SUMIFS(COT!J:J,COT!$A:$A,YEAR(daily!$A854),COT!$B:$B,WEEKNUM(daily!$A854))</f>
        <v>337946</v>
      </c>
      <c r="T854">
        <f>SUMIFS(COT!K:K,COT!$A:$A,YEAR(daily!$A854),COT!$B:$B,WEEKNUM(daily!$A854))</f>
        <v>45347</v>
      </c>
      <c r="U854">
        <f>SUMIFS(COT!L:L,COT!$A:$A,YEAR(daily!$A854),COT!$B:$B,WEEKNUM(daily!$A854))</f>
        <v>59507</v>
      </c>
      <c r="V854">
        <f>SUMIFS(COT!M:M,COT!$A:$A,YEAR(daily!$A854),COT!$B:$B,WEEKNUM(daily!$A854))</f>
        <v>51</v>
      </c>
      <c r="W854">
        <f>SUMIFS(COT!N:N,COT!$A:$A,YEAR(daily!$A854),COT!$B:$B,WEEKNUM(daily!$A854))</f>
        <v>44</v>
      </c>
      <c r="X854">
        <f>SUMIFS(COT!O:O,COT!$A:$A,YEAR(daily!$A854),COT!$B:$B,WEEKNUM(daily!$A854))</f>
        <v>40</v>
      </c>
      <c r="Y854">
        <f>SUMIFS(COT!P:P,COT!$A:$A,YEAR(daily!$A854),COT!$B:$B,WEEKNUM(daily!$A854))</f>
        <v>66</v>
      </c>
      <c r="Z854">
        <f>SUMIFS(COT!Q:Q,COT!$A:$A,YEAR(daily!$A854),COT!$B:$B,WEEKNUM(daily!$A854))</f>
        <v>72</v>
      </c>
      <c r="AA854">
        <f>SUMIFS(Saudi!B:B,Saudi!$A:$A,YEAR(daily!$A854))</f>
        <v>277.7</v>
      </c>
      <c r="AB854">
        <f>SUMIFS(Saudi!C:C,Saudi!$A:$A,YEAR(daily!$A854))</f>
        <v>268</v>
      </c>
      <c r="AC854">
        <f>SUMIFS(Saudi!F:F,Saudi!$A:$A,YEAR(daily!$A854))</f>
        <v>3677993</v>
      </c>
      <c r="AD854">
        <f>SUMIFS(Saudi!G:G,Saudi!$A:$A,YEAR(daily!$A854))</f>
        <v>31.039095006400501</v>
      </c>
      <c r="AE854">
        <f>SUMIFS(Saudi!H:H,Saudi!$A:$A,YEAR(daily!$A854))</f>
        <v>114161574.159876</v>
      </c>
      <c r="AF854" s="5">
        <f t="shared" si="48"/>
        <v>7</v>
      </c>
      <c r="AG854" s="5">
        <f t="shared" si="49"/>
        <v>2003</v>
      </c>
    </row>
    <row r="855" spans="1:33">
      <c r="A855" s="3">
        <v>37833</v>
      </c>
      <c r="B855" s="1">
        <v>197982</v>
      </c>
      <c r="C855" s="1">
        <v>34485</v>
      </c>
      <c r="D855" s="1">
        <v>44694</v>
      </c>
      <c r="E855" s="1">
        <v>30.54</v>
      </c>
      <c r="F855" s="1">
        <v>29.78</v>
      </c>
      <c r="G855" s="1">
        <v>29.32</v>
      </c>
      <c r="H855" s="2">
        <v>48.8</v>
      </c>
      <c r="I855" s="2">
        <v>26.7</v>
      </c>
      <c r="J855" s="2">
        <v>79.099999999999994</v>
      </c>
      <c r="K855" s="2">
        <v>78.400000000000006</v>
      </c>
      <c r="L855">
        <f>SUMIFS(US!B:B,US!$D:$D,YEAR(daily!$A855),US!$E:$E,MONTH(daily!$A855))</f>
        <v>8522</v>
      </c>
      <c r="M855">
        <f>SUMIFS(US!C:C,US!$D:$D,YEAR(daily!$A855),US!$E:$E,MONTH(daily!$A855))</f>
        <v>20094</v>
      </c>
      <c r="N855">
        <f>SUMIFS(COT!E:E,COT!$A:$A,YEAR(daily!$A855),COT!$B:$B,WEEKNUM(daily!$A855))</f>
        <v>509966</v>
      </c>
      <c r="O855">
        <f>SUMIFS(COT!F:F,COT!$A:$A,YEAR(daily!$A855),COT!$B:$B,WEEKNUM(daily!$A855))</f>
        <v>100057</v>
      </c>
      <c r="P855">
        <f>SUMIFS(COT!G:G,COT!$A:$A,YEAR(daily!$A855),COT!$B:$B,WEEKNUM(daily!$A855))</f>
        <v>64951</v>
      </c>
      <c r="Q855">
        <f>SUMIFS(COT!H:H,COT!$A:$A,YEAR(daily!$A855),COT!$B:$B,WEEKNUM(daily!$A855))</f>
        <v>47562</v>
      </c>
      <c r="R855">
        <f>SUMIFS(COT!I:I,COT!$A:$A,YEAR(daily!$A855),COT!$B:$B,WEEKNUM(daily!$A855))</f>
        <v>317000</v>
      </c>
      <c r="S855">
        <f>SUMIFS(COT!J:J,COT!$A:$A,YEAR(daily!$A855),COT!$B:$B,WEEKNUM(daily!$A855))</f>
        <v>337946</v>
      </c>
      <c r="T855">
        <f>SUMIFS(COT!K:K,COT!$A:$A,YEAR(daily!$A855),COT!$B:$B,WEEKNUM(daily!$A855))</f>
        <v>45347</v>
      </c>
      <c r="U855">
        <f>SUMIFS(COT!L:L,COT!$A:$A,YEAR(daily!$A855),COT!$B:$B,WEEKNUM(daily!$A855))</f>
        <v>59507</v>
      </c>
      <c r="V855">
        <f>SUMIFS(COT!M:M,COT!$A:$A,YEAR(daily!$A855),COT!$B:$B,WEEKNUM(daily!$A855))</f>
        <v>51</v>
      </c>
      <c r="W855">
        <f>SUMIFS(COT!N:N,COT!$A:$A,YEAR(daily!$A855),COT!$B:$B,WEEKNUM(daily!$A855))</f>
        <v>44</v>
      </c>
      <c r="X855">
        <f>SUMIFS(COT!O:O,COT!$A:$A,YEAR(daily!$A855),COT!$B:$B,WEEKNUM(daily!$A855))</f>
        <v>40</v>
      </c>
      <c r="Y855">
        <f>SUMIFS(COT!P:P,COT!$A:$A,YEAR(daily!$A855),COT!$B:$B,WEEKNUM(daily!$A855))</f>
        <v>66</v>
      </c>
      <c r="Z855">
        <f>SUMIFS(COT!Q:Q,COT!$A:$A,YEAR(daily!$A855),COT!$B:$B,WEEKNUM(daily!$A855))</f>
        <v>72</v>
      </c>
      <c r="AA855">
        <f>SUMIFS(Saudi!B:B,Saudi!$A:$A,YEAR(daily!$A855))</f>
        <v>277.7</v>
      </c>
      <c r="AB855">
        <f>SUMIFS(Saudi!C:C,Saudi!$A:$A,YEAR(daily!$A855))</f>
        <v>268</v>
      </c>
      <c r="AC855">
        <f>SUMIFS(Saudi!F:F,Saudi!$A:$A,YEAR(daily!$A855))</f>
        <v>3677993</v>
      </c>
      <c r="AD855">
        <f>SUMIFS(Saudi!G:G,Saudi!$A:$A,YEAR(daily!$A855))</f>
        <v>31.039095006400501</v>
      </c>
      <c r="AE855">
        <f>SUMIFS(Saudi!H:H,Saudi!$A:$A,YEAR(daily!$A855))</f>
        <v>114161574.159876</v>
      </c>
      <c r="AF855" s="5">
        <f t="shared" si="48"/>
        <v>7</v>
      </c>
      <c r="AG855" s="5">
        <f t="shared" si="49"/>
        <v>2003</v>
      </c>
    </row>
    <row r="856" spans="1:33">
      <c r="A856" s="3">
        <v>37834</v>
      </c>
      <c r="B856" s="1">
        <v>192000</v>
      </c>
      <c r="C856" s="1">
        <v>36312</v>
      </c>
      <c r="D856" s="1">
        <v>45367</v>
      </c>
      <c r="E856" s="1">
        <v>32.31</v>
      </c>
      <c r="F856" s="1">
        <v>31.36</v>
      </c>
      <c r="G856" s="1">
        <v>30.79</v>
      </c>
      <c r="H856" s="2">
        <v>48.8</v>
      </c>
      <c r="I856" s="2">
        <v>26.7</v>
      </c>
      <c r="J856" s="2">
        <v>79.099999999999994</v>
      </c>
      <c r="K856" s="2">
        <v>78.400000000000006</v>
      </c>
      <c r="L856">
        <f>SUMIFS(US!B:B,US!$D:$D,YEAR(daily!$A856),US!$E:$E,MONTH(daily!$A856))</f>
        <v>8698</v>
      </c>
      <c r="M856">
        <f>SUMIFS(US!C:C,US!$D:$D,YEAR(daily!$A856),US!$E:$E,MONTH(daily!$A856))</f>
        <v>20586</v>
      </c>
      <c r="N856">
        <f>SUMIFS(COT!E:E,COT!$A:$A,YEAR(daily!$A856),COT!$B:$B,WEEKNUM(daily!$A856))</f>
        <v>509966</v>
      </c>
      <c r="O856">
        <f>SUMIFS(COT!F:F,COT!$A:$A,YEAR(daily!$A856),COT!$B:$B,WEEKNUM(daily!$A856))</f>
        <v>100057</v>
      </c>
      <c r="P856">
        <f>SUMIFS(COT!G:G,COT!$A:$A,YEAR(daily!$A856),COT!$B:$B,WEEKNUM(daily!$A856))</f>
        <v>64951</v>
      </c>
      <c r="Q856">
        <f>SUMIFS(COT!H:H,COT!$A:$A,YEAR(daily!$A856),COT!$B:$B,WEEKNUM(daily!$A856))</f>
        <v>47562</v>
      </c>
      <c r="R856">
        <f>SUMIFS(COT!I:I,COT!$A:$A,YEAR(daily!$A856),COT!$B:$B,WEEKNUM(daily!$A856))</f>
        <v>317000</v>
      </c>
      <c r="S856">
        <f>SUMIFS(COT!J:J,COT!$A:$A,YEAR(daily!$A856),COT!$B:$B,WEEKNUM(daily!$A856))</f>
        <v>337946</v>
      </c>
      <c r="T856">
        <f>SUMIFS(COT!K:K,COT!$A:$A,YEAR(daily!$A856),COT!$B:$B,WEEKNUM(daily!$A856))</f>
        <v>45347</v>
      </c>
      <c r="U856">
        <f>SUMIFS(COT!L:L,COT!$A:$A,YEAR(daily!$A856),COT!$B:$B,WEEKNUM(daily!$A856))</f>
        <v>59507</v>
      </c>
      <c r="V856">
        <f>SUMIFS(COT!M:M,COT!$A:$A,YEAR(daily!$A856),COT!$B:$B,WEEKNUM(daily!$A856))</f>
        <v>51</v>
      </c>
      <c r="W856">
        <f>SUMIFS(COT!N:N,COT!$A:$A,YEAR(daily!$A856),COT!$B:$B,WEEKNUM(daily!$A856))</f>
        <v>44</v>
      </c>
      <c r="X856">
        <f>SUMIFS(COT!O:O,COT!$A:$A,YEAR(daily!$A856),COT!$B:$B,WEEKNUM(daily!$A856))</f>
        <v>40</v>
      </c>
      <c r="Y856">
        <f>SUMIFS(COT!P:P,COT!$A:$A,YEAR(daily!$A856),COT!$B:$B,WEEKNUM(daily!$A856))</f>
        <v>66</v>
      </c>
      <c r="Z856">
        <f>SUMIFS(COT!Q:Q,COT!$A:$A,YEAR(daily!$A856),COT!$B:$B,WEEKNUM(daily!$A856))</f>
        <v>72</v>
      </c>
      <c r="AA856">
        <f>SUMIFS(Saudi!B:B,Saudi!$A:$A,YEAR(daily!$A856))</f>
        <v>277.7</v>
      </c>
      <c r="AB856">
        <f>SUMIFS(Saudi!C:C,Saudi!$A:$A,YEAR(daily!$A856))</f>
        <v>268</v>
      </c>
      <c r="AC856">
        <f>SUMIFS(Saudi!F:F,Saudi!$A:$A,YEAR(daily!$A856))</f>
        <v>3677993</v>
      </c>
      <c r="AD856">
        <f>SUMIFS(Saudi!G:G,Saudi!$A:$A,YEAR(daily!$A856))</f>
        <v>31.039095006400501</v>
      </c>
      <c r="AE856">
        <f>SUMIFS(Saudi!H:H,Saudi!$A:$A,YEAR(daily!$A856))</f>
        <v>114161574.159876</v>
      </c>
      <c r="AF856" s="5">
        <f t="shared" si="48"/>
        <v>8</v>
      </c>
      <c r="AG856" s="5">
        <f t="shared" si="49"/>
        <v>2003</v>
      </c>
    </row>
    <row r="857" spans="1:33">
      <c r="A857" s="3">
        <v>37837</v>
      </c>
      <c r="B857" s="1">
        <v>206752</v>
      </c>
      <c r="C857" s="1">
        <v>36541</v>
      </c>
      <c r="D857" s="1">
        <v>49463</v>
      </c>
      <c r="E857" s="1">
        <v>31.84</v>
      </c>
      <c r="F857" s="1">
        <v>30.99</v>
      </c>
      <c r="G857" s="1">
        <v>30.42</v>
      </c>
      <c r="H857" s="2">
        <v>48.8</v>
      </c>
      <c r="I857" s="2">
        <v>26.7</v>
      </c>
      <c r="J857" s="2">
        <v>79.099999999999994</v>
      </c>
      <c r="K857" s="2">
        <v>78.400000000000006</v>
      </c>
      <c r="L857">
        <f>SUMIFS(US!B:B,US!$D:$D,YEAR(daily!$A857),US!$E:$E,MONTH(daily!$A857))</f>
        <v>8698</v>
      </c>
      <c r="M857">
        <f>SUMIFS(US!C:C,US!$D:$D,YEAR(daily!$A857),US!$E:$E,MONTH(daily!$A857))</f>
        <v>20586</v>
      </c>
      <c r="N857">
        <f>SUMIFS(COT!E:E,COT!$A:$A,YEAR(daily!$A857),COT!$B:$B,WEEKNUM(daily!$A857))</f>
        <v>554737</v>
      </c>
      <c r="O857">
        <f>SUMIFS(COT!F:F,COT!$A:$A,YEAR(daily!$A857),COT!$B:$B,WEEKNUM(daily!$A857))</f>
        <v>132720</v>
      </c>
      <c r="P857">
        <f>SUMIFS(COT!G:G,COT!$A:$A,YEAR(daily!$A857),COT!$B:$B,WEEKNUM(daily!$A857))</f>
        <v>72695</v>
      </c>
      <c r="Q857">
        <f>SUMIFS(COT!H:H,COT!$A:$A,YEAR(daily!$A857),COT!$B:$B,WEEKNUM(daily!$A857))</f>
        <v>55411</v>
      </c>
      <c r="R857">
        <f>SUMIFS(COT!I:I,COT!$A:$A,YEAR(daily!$A857),COT!$B:$B,WEEKNUM(daily!$A857))</f>
        <v>317092</v>
      </c>
      <c r="S857">
        <f>SUMIFS(COT!J:J,COT!$A:$A,YEAR(daily!$A857),COT!$B:$B,WEEKNUM(daily!$A857))</f>
        <v>363936</v>
      </c>
      <c r="T857">
        <f>SUMIFS(COT!K:K,COT!$A:$A,YEAR(daily!$A857),COT!$B:$B,WEEKNUM(daily!$A857))</f>
        <v>49514</v>
      </c>
      <c r="U857">
        <f>SUMIFS(COT!L:L,COT!$A:$A,YEAR(daily!$A857),COT!$B:$B,WEEKNUM(daily!$A857))</f>
        <v>62695</v>
      </c>
      <c r="V857">
        <f>SUMIFS(COT!M:M,COT!$A:$A,YEAR(daily!$A857),COT!$B:$B,WEEKNUM(daily!$A857))</f>
        <v>62</v>
      </c>
      <c r="W857">
        <f>SUMIFS(COT!N:N,COT!$A:$A,YEAR(daily!$A857),COT!$B:$B,WEEKNUM(daily!$A857))</f>
        <v>48</v>
      </c>
      <c r="X857">
        <f>SUMIFS(COT!O:O,COT!$A:$A,YEAR(daily!$A857),COT!$B:$B,WEEKNUM(daily!$A857))</f>
        <v>48</v>
      </c>
      <c r="Y857">
        <f>SUMIFS(COT!P:P,COT!$A:$A,YEAR(daily!$A857),COT!$B:$B,WEEKNUM(daily!$A857))</f>
        <v>69</v>
      </c>
      <c r="Z857">
        <f>SUMIFS(COT!Q:Q,COT!$A:$A,YEAR(daily!$A857),COT!$B:$B,WEEKNUM(daily!$A857))</f>
        <v>78</v>
      </c>
      <c r="AA857">
        <f>SUMIFS(Saudi!B:B,Saudi!$A:$A,YEAR(daily!$A857))</f>
        <v>277.7</v>
      </c>
      <c r="AB857">
        <f>SUMIFS(Saudi!C:C,Saudi!$A:$A,YEAR(daily!$A857))</f>
        <v>268</v>
      </c>
      <c r="AC857">
        <f>SUMIFS(Saudi!F:F,Saudi!$A:$A,YEAR(daily!$A857))</f>
        <v>3677993</v>
      </c>
      <c r="AD857">
        <f>SUMIFS(Saudi!G:G,Saudi!$A:$A,YEAR(daily!$A857))</f>
        <v>31.039095006400501</v>
      </c>
      <c r="AE857">
        <f>SUMIFS(Saudi!H:H,Saudi!$A:$A,YEAR(daily!$A857))</f>
        <v>114161574.159876</v>
      </c>
      <c r="AF857" s="5">
        <f t="shared" si="48"/>
        <v>8</v>
      </c>
      <c r="AG857" s="5">
        <f t="shared" si="49"/>
        <v>2003</v>
      </c>
    </row>
    <row r="858" spans="1:33">
      <c r="A858" s="3">
        <v>37838</v>
      </c>
      <c r="B858" s="1">
        <v>194676</v>
      </c>
      <c r="C858" s="1">
        <v>37605</v>
      </c>
      <c r="D858" s="1">
        <v>49689</v>
      </c>
      <c r="E858" s="1">
        <v>32.22</v>
      </c>
      <c r="F858" s="1">
        <v>31.36</v>
      </c>
      <c r="G858" s="1">
        <v>30.76</v>
      </c>
      <c r="H858" s="2">
        <v>48.8</v>
      </c>
      <c r="I858" s="2">
        <v>26.7</v>
      </c>
      <c r="J858" s="2">
        <v>79.099999999999994</v>
      </c>
      <c r="K858" s="2">
        <v>78.400000000000006</v>
      </c>
      <c r="L858">
        <f>SUMIFS(US!B:B,US!$D:$D,YEAR(daily!$A858),US!$E:$E,MONTH(daily!$A858))</f>
        <v>8698</v>
      </c>
      <c r="M858">
        <f>SUMIFS(US!C:C,US!$D:$D,YEAR(daily!$A858),US!$E:$E,MONTH(daily!$A858))</f>
        <v>20586</v>
      </c>
      <c r="N858">
        <f>SUMIFS(COT!E:E,COT!$A:$A,YEAR(daily!$A858),COT!$B:$B,WEEKNUM(daily!$A858))</f>
        <v>554737</v>
      </c>
      <c r="O858">
        <f>SUMIFS(COT!F:F,COT!$A:$A,YEAR(daily!$A858),COT!$B:$B,WEEKNUM(daily!$A858))</f>
        <v>132720</v>
      </c>
      <c r="P858">
        <f>SUMIFS(COT!G:G,COT!$A:$A,YEAR(daily!$A858),COT!$B:$B,WEEKNUM(daily!$A858))</f>
        <v>72695</v>
      </c>
      <c r="Q858">
        <f>SUMIFS(COT!H:H,COT!$A:$A,YEAR(daily!$A858),COT!$B:$B,WEEKNUM(daily!$A858))</f>
        <v>55411</v>
      </c>
      <c r="R858">
        <f>SUMIFS(COT!I:I,COT!$A:$A,YEAR(daily!$A858),COT!$B:$B,WEEKNUM(daily!$A858))</f>
        <v>317092</v>
      </c>
      <c r="S858">
        <f>SUMIFS(COT!J:J,COT!$A:$A,YEAR(daily!$A858),COT!$B:$B,WEEKNUM(daily!$A858))</f>
        <v>363936</v>
      </c>
      <c r="T858">
        <f>SUMIFS(COT!K:K,COT!$A:$A,YEAR(daily!$A858),COT!$B:$B,WEEKNUM(daily!$A858))</f>
        <v>49514</v>
      </c>
      <c r="U858">
        <f>SUMIFS(COT!L:L,COT!$A:$A,YEAR(daily!$A858),COT!$B:$B,WEEKNUM(daily!$A858))</f>
        <v>62695</v>
      </c>
      <c r="V858">
        <f>SUMIFS(COT!M:M,COT!$A:$A,YEAR(daily!$A858),COT!$B:$B,WEEKNUM(daily!$A858))</f>
        <v>62</v>
      </c>
      <c r="W858">
        <f>SUMIFS(COT!N:N,COT!$A:$A,YEAR(daily!$A858),COT!$B:$B,WEEKNUM(daily!$A858))</f>
        <v>48</v>
      </c>
      <c r="X858">
        <f>SUMIFS(COT!O:O,COT!$A:$A,YEAR(daily!$A858),COT!$B:$B,WEEKNUM(daily!$A858))</f>
        <v>48</v>
      </c>
      <c r="Y858">
        <f>SUMIFS(COT!P:P,COT!$A:$A,YEAR(daily!$A858),COT!$B:$B,WEEKNUM(daily!$A858))</f>
        <v>69</v>
      </c>
      <c r="Z858">
        <f>SUMIFS(COT!Q:Q,COT!$A:$A,YEAR(daily!$A858),COT!$B:$B,WEEKNUM(daily!$A858))</f>
        <v>78</v>
      </c>
      <c r="AA858">
        <f>SUMIFS(Saudi!B:B,Saudi!$A:$A,YEAR(daily!$A858))</f>
        <v>277.7</v>
      </c>
      <c r="AB858">
        <f>SUMIFS(Saudi!C:C,Saudi!$A:$A,YEAR(daily!$A858))</f>
        <v>268</v>
      </c>
      <c r="AC858">
        <f>SUMIFS(Saudi!F:F,Saudi!$A:$A,YEAR(daily!$A858))</f>
        <v>3677993</v>
      </c>
      <c r="AD858">
        <f>SUMIFS(Saudi!G:G,Saudi!$A:$A,YEAR(daily!$A858))</f>
        <v>31.039095006400501</v>
      </c>
      <c r="AE858">
        <f>SUMIFS(Saudi!H:H,Saudi!$A:$A,YEAR(daily!$A858))</f>
        <v>114161574.159876</v>
      </c>
      <c r="AF858" s="5">
        <f t="shared" si="48"/>
        <v>8</v>
      </c>
      <c r="AG858" s="5">
        <f t="shared" si="49"/>
        <v>2003</v>
      </c>
    </row>
    <row r="859" spans="1:33">
      <c r="A859" s="3">
        <v>37839</v>
      </c>
      <c r="B859" s="1">
        <v>189205</v>
      </c>
      <c r="C859" s="1">
        <v>39556</v>
      </c>
      <c r="D859" s="1">
        <v>53444</v>
      </c>
      <c r="E859" s="1">
        <v>31.7</v>
      </c>
      <c r="F859" s="1">
        <v>30.97</v>
      </c>
      <c r="G859" s="1">
        <v>30.39</v>
      </c>
      <c r="H859" s="2">
        <v>48.8</v>
      </c>
      <c r="I859" s="2">
        <v>26.7</v>
      </c>
      <c r="J859" s="2">
        <v>79.099999999999994</v>
      </c>
      <c r="K859" s="2">
        <v>78.400000000000006</v>
      </c>
      <c r="L859">
        <f>SUMIFS(US!B:B,US!$D:$D,YEAR(daily!$A859),US!$E:$E,MONTH(daily!$A859))</f>
        <v>8698</v>
      </c>
      <c r="M859">
        <f>SUMIFS(US!C:C,US!$D:$D,YEAR(daily!$A859),US!$E:$E,MONTH(daily!$A859))</f>
        <v>20586</v>
      </c>
      <c r="N859">
        <f>SUMIFS(COT!E:E,COT!$A:$A,YEAR(daily!$A859),COT!$B:$B,WEEKNUM(daily!$A859))</f>
        <v>554737</v>
      </c>
      <c r="O859">
        <f>SUMIFS(COT!F:F,COT!$A:$A,YEAR(daily!$A859),COT!$B:$B,WEEKNUM(daily!$A859))</f>
        <v>132720</v>
      </c>
      <c r="P859">
        <f>SUMIFS(COT!G:G,COT!$A:$A,YEAR(daily!$A859),COT!$B:$B,WEEKNUM(daily!$A859))</f>
        <v>72695</v>
      </c>
      <c r="Q859">
        <f>SUMIFS(COT!H:H,COT!$A:$A,YEAR(daily!$A859),COT!$B:$B,WEEKNUM(daily!$A859))</f>
        <v>55411</v>
      </c>
      <c r="R859">
        <f>SUMIFS(COT!I:I,COT!$A:$A,YEAR(daily!$A859),COT!$B:$B,WEEKNUM(daily!$A859))</f>
        <v>317092</v>
      </c>
      <c r="S859">
        <f>SUMIFS(COT!J:J,COT!$A:$A,YEAR(daily!$A859),COT!$B:$B,WEEKNUM(daily!$A859))</f>
        <v>363936</v>
      </c>
      <c r="T859">
        <f>SUMIFS(COT!K:K,COT!$A:$A,YEAR(daily!$A859),COT!$B:$B,WEEKNUM(daily!$A859))</f>
        <v>49514</v>
      </c>
      <c r="U859">
        <f>SUMIFS(COT!L:L,COT!$A:$A,YEAR(daily!$A859),COT!$B:$B,WEEKNUM(daily!$A859))</f>
        <v>62695</v>
      </c>
      <c r="V859">
        <f>SUMIFS(COT!M:M,COT!$A:$A,YEAR(daily!$A859),COT!$B:$B,WEEKNUM(daily!$A859))</f>
        <v>62</v>
      </c>
      <c r="W859">
        <f>SUMIFS(COT!N:N,COT!$A:$A,YEAR(daily!$A859),COT!$B:$B,WEEKNUM(daily!$A859))</f>
        <v>48</v>
      </c>
      <c r="X859">
        <f>SUMIFS(COT!O:O,COT!$A:$A,YEAR(daily!$A859),COT!$B:$B,WEEKNUM(daily!$A859))</f>
        <v>48</v>
      </c>
      <c r="Y859">
        <f>SUMIFS(COT!P:P,COT!$A:$A,YEAR(daily!$A859),COT!$B:$B,WEEKNUM(daily!$A859))</f>
        <v>69</v>
      </c>
      <c r="Z859">
        <f>SUMIFS(COT!Q:Q,COT!$A:$A,YEAR(daily!$A859),COT!$B:$B,WEEKNUM(daily!$A859))</f>
        <v>78</v>
      </c>
      <c r="AA859">
        <f>SUMIFS(Saudi!B:B,Saudi!$A:$A,YEAR(daily!$A859))</f>
        <v>277.7</v>
      </c>
      <c r="AB859">
        <f>SUMIFS(Saudi!C:C,Saudi!$A:$A,YEAR(daily!$A859))</f>
        <v>268</v>
      </c>
      <c r="AC859">
        <f>SUMIFS(Saudi!F:F,Saudi!$A:$A,YEAR(daily!$A859))</f>
        <v>3677993</v>
      </c>
      <c r="AD859">
        <f>SUMIFS(Saudi!G:G,Saudi!$A:$A,YEAR(daily!$A859))</f>
        <v>31.039095006400501</v>
      </c>
      <c r="AE859">
        <f>SUMIFS(Saudi!H:H,Saudi!$A:$A,YEAR(daily!$A859))</f>
        <v>114161574.159876</v>
      </c>
      <c r="AF859" s="5">
        <f t="shared" si="48"/>
        <v>8</v>
      </c>
      <c r="AG859" s="5">
        <f t="shared" si="49"/>
        <v>2003</v>
      </c>
    </row>
    <row r="860" spans="1:33">
      <c r="A860" s="3">
        <v>37840</v>
      </c>
      <c r="B860" s="1">
        <v>178424</v>
      </c>
      <c r="C860" s="1">
        <v>39044</v>
      </c>
      <c r="D860" s="1">
        <v>51032</v>
      </c>
      <c r="E860" s="1">
        <v>32.39</v>
      </c>
      <c r="F860" s="1">
        <v>31.68</v>
      </c>
      <c r="G860" s="1">
        <v>31.04</v>
      </c>
      <c r="H860" s="2">
        <v>48.8</v>
      </c>
      <c r="I860" s="2">
        <v>26.7</v>
      </c>
      <c r="J860" s="2">
        <v>79.099999999999994</v>
      </c>
      <c r="K860" s="2">
        <v>78.400000000000006</v>
      </c>
      <c r="L860">
        <f>SUMIFS(US!B:B,US!$D:$D,YEAR(daily!$A860),US!$E:$E,MONTH(daily!$A860))</f>
        <v>8698</v>
      </c>
      <c r="M860">
        <f>SUMIFS(US!C:C,US!$D:$D,YEAR(daily!$A860),US!$E:$E,MONTH(daily!$A860))</f>
        <v>20586</v>
      </c>
      <c r="N860">
        <f>SUMIFS(COT!E:E,COT!$A:$A,YEAR(daily!$A860),COT!$B:$B,WEEKNUM(daily!$A860))</f>
        <v>554737</v>
      </c>
      <c r="O860">
        <f>SUMIFS(COT!F:F,COT!$A:$A,YEAR(daily!$A860),COT!$B:$B,WEEKNUM(daily!$A860))</f>
        <v>132720</v>
      </c>
      <c r="P860">
        <f>SUMIFS(COT!G:G,COT!$A:$A,YEAR(daily!$A860),COT!$B:$B,WEEKNUM(daily!$A860))</f>
        <v>72695</v>
      </c>
      <c r="Q860">
        <f>SUMIFS(COT!H:H,COT!$A:$A,YEAR(daily!$A860),COT!$B:$B,WEEKNUM(daily!$A860))</f>
        <v>55411</v>
      </c>
      <c r="R860">
        <f>SUMIFS(COT!I:I,COT!$A:$A,YEAR(daily!$A860),COT!$B:$B,WEEKNUM(daily!$A860))</f>
        <v>317092</v>
      </c>
      <c r="S860">
        <f>SUMIFS(COT!J:J,COT!$A:$A,YEAR(daily!$A860),COT!$B:$B,WEEKNUM(daily!$A860))</f>
        <v>363936</v>
      </c>
      <c r="T860">
        <f>SUMIFS(COT!K:K,COT!$A:$A,YEAR(daily!$A860),COT!$B:$B,WEEKNUM(daily!$A860))</f>
        <v>49514</v>
      </c>
      <c r="U860">
        <f>SUMIFS(COT!L:L,COT!$A:$A,YEAR(daily!$A860),COT!$B:$B,WEEKNUM(daily!$A860))</f>
        <v>62695</v>
      </c>
      <c r="V860">
        <f>SUMIFS(COT!M:M,COT!$A:$A,YEAR(daily!$A860),COT!$B:$B,WEEKNUM(daily!$A860))</f>
        <v>62</v>
      </c>
      <c r="W860">
        <f>SUMIFS(COT!N:N,COT!$A:$A,YEAR(daily!$A860),COT!$B:$B,WEEKNUM(daily!$A860))</f>
        <v>48</v>
      </c>
      <c r="X860">
        <f>SUMIFS(COT!O:O,COT!$A:$A,YEAR(daily!$A860),COT!$B:$B,WEEKNUM(daily!$A860))</f>
        <v>48</v>
      </c>
      <c r="Y860">
        <f>SUMIFS(COT!P:P,COT!$A:$A,YEAR(daily!$A860),COT!$B:$B,WEEKNUM(daily!$A860))</f>
        <v>69</v>
      </c>
      <c r="Z860">
        <f>SUMIFS(COT!Q:Q,COT!$A:$A,YEAR(daily!$A860),COT!$B:$B,WEEKNUM(daily!$A860))</f>
        <v>78</v>
      </c>
      <c r="AA860">
        <f>SUMIFS(Saudi!B:B,Saudi!$A:$A,YEAR(daily!$A860))</f>
        <v>277.7</v>
      </c>
      <c r="AB860">
        <f>SUMIFS(Saudi!C:C,Saudi!$A:$A,YEAR(daily!$A860))</f>
        <v>268</v>
      </c>
      <c r="AC860">
        <f>SUMIFS(Saudi!F:F,Saudi!$A:$A,YEAR(daily!$A860))</f>
        <v>3677993</v>
      </c>
      <c r="AD860">
        <f>SUMIFS(Saudi!G:G,Saudi!$A:$A,YEAR(daily!$A860))</f>
        <v>31.039095006400501</v>
      </c>
      <c r="AE860">
        <f>SUMIFS(Saudi!H:H,Saudi!$A:$A,YEAR(daily!$A860))</f>
        <v>114161574.159876</v>
      </c>
      <c r="AF860" s="5">
        <f t="shared" si="48"/>
        <v>8</v>
      </c>
      <c r="AG860" s="5">
        <f t="shared" si="49"/>
        <v>2003</v>
      </c>
    </row>
    <row r="861" spans="1:33">
      <c r="A861" s="3">
        <v>37841</v>
      </c>
      <c r="B861" s="1">
        <v>164402</v>
      </c>
      <c r="C861" s="1">
        <v>40748</v>
      </c>
      <c r="D861" s="1">
        <v>52100</v>
      </c>
      <c r="E861" s="1">
        <v>32.18</v>
      </c>
      <c r="F861" s="1">
        <v>31.55</v>
      </c>
      <c r="G861" s="1">
        <v>30.94</v>
      </c>
      <c r="H861" s="2">
        <v>48.8</v>
      </c>
      <c r="I861" s="2">
        <v>26.7</v>
      </c>
      <c r="J861" s="2">
        <v>79.099999999999994</v>
      </c>
      <c r="K861" s="2">
        <v>78.400000000000006</v>
      </c>
      <c r="L861">
        <f>SUMIFS(US!B:B,US!$D:$D,YEAR(daily!$A861),US!$E:$E,MONTH(daily!$A861))</f>
        <v>8698</v>
      </c>
      <c r="M861">
        <f>SUMIFS(US!C:C,US!$D:$D,YEAR(daily!$A861),US!$E:$E,MONTH(daily!$A861))</f>
        <v>20586</v>
      </c>
      <c r="N861">
        <f>SUMIFS(COT!E:E,COT!$A:$A,YEAR(daily!$A861),COT!$B:$B,WEEKNUM(daily!$A861))</f>
        <v>554737</v>
      </c>
      <c r="O861">
        <f>SUMIFS(COT!F:F,COT!$A:$A,YEAR(daily!$A861),COT!$B:$B,WEEKNUM(daily!$A861))</f>
        <v>132720</v>
      </c>
      <c r="P861">
        <f>SUMIFS(COT!G:G,COT!$A:$A,YEAR(daily!$A861),COT!$B:$B,WEEKNUM(daily!$A861))</f>
        <v>72695</v>
      </c>
      <c r="Q861">
        <f>SUMIFS(COT!H:H,COT!$A:$A,YEAR(daily!$A861),COT!$B:$B,WEEKNUM(daily!$A861))</f>
        <v>55411</v>
      </c>
      <c r="R861">
        <f>SUMIFS(COT!I:I,COT!$A:$A,YEAR(daily!$A861),COT!$B:$B,WEEKNUM(daily!$A861))</f>
        <v>317092</v>
      </c>
      <c r="S861">
        <f>SUMIFS(COT!J:J,COT!$A:$A,YEAR(daily!$A861),COT!$B:$B,WEEKNUM(daily!$A861))</f>
        <v>363936</v>
      </c>
      <c r="T861">
        <f>SUMIFS(COT!K:K,COT!$A:$A,YEAR(daily!$A861),COT!$B:$B,WEEKNUM(daily!$A861))</f>
        <v>49514</v>
      </c>
      <c r="U861">
        <f>SUMIFS(COT!L:L,COT!$A:$A,YEAR(daily!$A861),COT!$B:$B,WEEKNUM(daily!$A861))</f>
        <v>62695</v>
      </c>
      <c r="V861">
        <f>SUMIFS(COT!M:M,COT!$A:$A,YEAR(daily!$A861),COT!$B:$B,WEEKNUM(daily!$A861))</f>
        <v>62</v>
      </c>
      <c r="W861">
        <f>SUMIFS(COT!N:N,COT!$A:$A,YEAR(daily!$A861),COT!$B:$B,WEEKNUM(daily!$A861))</f>
        <v>48</v>
      </c>
      <c r="X861">
        <f>SUMIFS(COT!O:O,COT!$A:$A,YEAR(daily!$A861),COT!$B:$B,WEEKNUM(daily!$A861))</f>
        <v>48</v>
      </c>
      <c r="Y861">
        <f>SUMIFS(COT!P:P,COT!$A:$A,YEAR(daily!$A861),COT!$B:$B,WEEKNUM(daily!$A861))</f>
        <v>69</v>
      </c>
      <c r="Z861">
        <f>SUMIFS(COT!Q:Q,COT!$A:$A,YEAR(daily!$A861),COT!$B:$B,WEEKNUM(daily!$A861))</f>
        <v>78</v>
      </c>
      <c r="AA861">
        <f>SUMIFS(Saudi!B:B,Saudi!$A:$A,YEAR(daily!$A861))</f>
        <v>277.7</v>
      </c>
      <c r="AB861">
        <f>SUMIFS(Saudi!C:C,Saudi!$A:$A,YEAR(daily!$A861))</f>
        <v>268</v>
      </c>
      <c r="AC861">
        <f>SUMIFS(Saudi!F:F,Saudi!$A:$A,YEAR(daily!$A861))</f>
        <v>3677993</v>
      </c>
      <c r="AD861">
        <f>SUMIFS(Saudi!G:G,Saudi!$A:$A,YEAR(daily!$A861))</f>
        <v>31.039095006400501</v>
      </c>
      <c r="AE861">
        <f>SUMIFS(Saudi!H:H,Saudi!$A:$A,YEAR(daily!$A861))</f>
        <v>114161574.159876</v>
      </c>
      <c r="AF861" s="5">
        <f t="shared" si="48"/>
        <v>8</v>
      </c>
      <c r="AG861" s="5">
        <f t="shared" si="49"/>
        <v>2003</v>
      </c>
    </row>
    <row r="862" spans="1:33">
      <c r="A862" s="3">
        <v>37844</v>
      </c>
      <c r="B862" s="1">
        <v>151757</v>
      </c>
      <c r="C862" s="1">
        <v>42209</v>
      </c>
      <c r="D862" s="1">
        <v>52312</v>
      </c>
      <c r="E862" s="1">
        <v>32.01</v>
      </c>
      <c r="F862" s="1">
        <v>31.42</v>
      </c>
      <c r="G862" s="1">
        <v>30.83</v>
      </c>
      <c r="H862" s="2">
        <v>48.8</v>
      </c>
      <c r="I862" s="2">
        <v>26.7</v>
      </c>
      <c r="J862" s="2">
        <v>79.099999999999994</v>
      </c>
      <c r="K862" s="2">
        <v>78.400000000000006</v>
      </c>
      <c r="L862">
        <f>SUMIFS(US!B:B,US!$D:$D,YEAR(daily!$A862),US!$E:$E,MONTH(daily!$A862))</f>
        <v>8698</v>
      </c>
      <c r="M862">
        <f>SUMIFS(US!C:C,US!$D:$D,YEAR(daily!$A862),US!$E:$E,MONTH(daily!$A862))</f>
        <v>20586</v>
      </c>
      <c r="N862">
        <f>SUMIFS(COT!E:E,COT!$A:$A,YEAR(daily!$A862),COT!$B:$B,WEEKNUM(daily!$A862))</f>
        <v>562524</v>
      </c>
      <c r="O862">
        <f>SUMIFS(COT!F:F,COT!$A:$A,YEAR(daily!$A862),COT!$B:$B,WEEKNUM(daily!$A862))</f>
        <v>126978</v>
      </c>
      <c r="P862">
        <f>SUMIFS(COT!G:G,COT!$A:$A,YEAR(daily!$A862),COT!$B:$B,WEEKNUM(daily!$A862))</f>
        <v>76367</v>
      </c>
      <c r="Q862">
        <f>SUMIFS(COT!H:H,COT!$A:$A,YEAR(daily!$A862),COT!$B:$B,WEEKNUM(daily!$A862))</f>
        <v>53712</v>
      </c>
      <c r="R862">
        <f>SUMIFS(COT!I:I,COT!$A:$A,YEAR(daily!$A862),COT!$B:$B,WEEKNUM(daily!$A862))</f>
        <v>323276</v>
      </c>
      <c r="S862">
        <f>SUMIFS(COT!J:J,COT!$A:$A,YEAR(daily!$A862),COT!$B:$B,WEEKNUM(daily!$A862))</f>
        <v>361918</v>
      </c>
      <c r="T862">
        <f>SUMIFS(COT!K:K,COT!$A:$A,YEAR(daily!$A862),COT!$B:$B,WEEKNUM(daily!$A862))</f>
        <v>58558</v>
      </c>
      <c r="U862">
        <f>SUMIFS(COT!L:L,COT!$A:$A,YEAR(daily!$A862),COT!$B:$B,WEEKNUM(daily!$A862))</f>
        <v>70527</v>
      </c>
      <c r="V862">
        <f>SUMIFS(COT!M:M,COT!$A:$A,YEAR(daily!$A862),COT!$B:$B,WEEKNUM(daily!$A862))</f>
        <v>59</v>
      </c>
      <c r="W862">
        <f>SUMIFS(COT!N:N,COT!$A:$A,YEAR(daily!$A862),COT!$B:$B,WEEKNUM(daily!$A862))</f>
        <v>48</v>
      </c>
      <c r="X862">
        <f>SUMIFS(COT!O:O,COT!$A:$A,YEAR(daily!$A862),COT!$B:$B,WEEKNUM(daily!$A862))</f>
        <v>47</v>
      </c>
      <c r="Y862">
        <f>SUMIFS(COT!P:P,COT!$A:$A,YEAR(daily!$A862),COT!$B:$B,WEEKNUM(daily!$A862))</f>
        <v>74</v>
      </c>
      <c r="Z862">
        <f>SUMIFS(COT!Q:Q,COT!$A:$A,YEAR(daily!$A862),COT!$B:$B,WEEKNUM(daily!$A862))</f>
        <v>78</v>
      </c>
      <c r="AA862">
        <f>SUMIFS(Saudi!B:B,Saudi!$A:$A,YEAR(daily!$A862))</f>
        <v>277.7</v>
      </c>
      <c r="AB862">
        <f>SUMIFS(Saudi!C:C,Saudi!$A:$A,YEAR(daily!$A862))</f>
        <v>268</v>
      </c>
      <c r="AC862">
        <f>SUMIFS(Saudi!F:F,Saudi!$A:$A,YEAR(daily!$A862))</f>
        <v>3677993</v>
      </c>
      <c r="AD862">
        <f>SUMIFS(Saudi!G:G,Saudi!$A:$A,YEAR(daily!$A862))</f>
        <v>31.039095006400501</v>
      </c>
      <c r="AE862">
        <f>SUMIFS(Saudi!H:H,Saudi!$A:$A,YEAR(daily!$A862))</f>
        <v>114161574.159876</v>
      </c>
      <c r="AF862" s="5">
        <f t="shared" si="48"/>
        <v>8</v>
      </c>
      <c r="AG862" s="5">
        <f t="shared" si="49"/>
        <v>2003</v>
      </c>
    </row>
    <row r="863" spans="1:33">
      <c r="A863" s="3">
        <v>37845</v>
      </c>
      <c r="B863" s="1">
        <v>139481</v>
      </c>
      <c r="C863" s="1">
        <v>42636</v>
      </c>
      <c r="D863" s="1">
        <v>51476</v>
      </c>
      <c r="E863" s="1">
        <v>31.92</v>
      </c>
      <c r="F863" s="1">
        <v>31.35</v>
      </c>
      <c r="G863" s="1">
        <v>30.76</v>
      </c>
      <c r="H863" s="2">
        <v>48.8</v>
      </c>
      <c r="I863" s="2">
        <v>26.7</v>
      </c>
      <c r="J863" s="2">
        <v>79.099999999999994</v>
      </c>
      <c r="K863" s="2">
        <v>78.400000000000006</v>
      </c>
      <c r="L863">
        <f>SUMIFS(US!B:B,US!$D:$D,YEAR(daily!$A863),US!$E:$E,MONTH(daily!$A863))</f>
        <v>8698</v>
      </c>
      <c r="M863">
        <f>SUMIFS(US!C:C,US!$D:$D,YEAR(daily!$A863),US!$E:$E,MONTH(daily!$A863))</f>
        <v>20586</v>
      </c>
      <c r="N863">
        <f>SUMIFS(COT!E:E,COT!$A:$A,YEAR(daily!$A863),COT!$B:$B,WEEKNUM(daily!$A863))</f>
        <v>562524</v>
      </c>
      <c r="O863">
        <f>SUMIFS(COT!F:F,COT!$A:$A,YEAR(daily!$A863),COT!$B:$B,WEEKNUM(daily!$A863))</f>
        <v>126978</v>
      </c>
      <c r="P863">
        <f>SUMIFS(COT!G:G,COT!$A:$A,YEAR(daily!$A863),COT!$B:$B,WEEKNUM(daily!$A863))</f>
        <v>76367</v>
      </c>
      <c r="Q863">
        <f>SUMIFS(COT!H:H,COT!$A:$A,YEAR(daily!$A863),COT!$B:$B,WEEKNUM(daily!$A863))</f>
        <v>53712</v>
      </c>
      <c r="R863">
        <f>SUMIFS(COT!I:I,COT!$A:$A,YEAR(daily!$A863),COT!$B:$B,WEEKNUM(daily!$A863))</f>
        <v>323276</v>
      </c>
      <c r="S863">
        <f>SUMIFS(COT!J:J,COT!$A:$A,YEAR(daily!$A863),COT!$B:$B,WEEKNUM(daily!$A863))</f>
        <v>361918</v>
      </c>
      <c r="T863">
        <f>SUMIFS(COT!K:K,COT!$A:$A,YEAR(daily!$A863),COT!$B:$B,WEEKNUM(daily!$A863))</f>
        <v>58558</v>
      </c>
      <c r="U863">
        <f>SUMIFS(COT!L:L,COT!$A:$A,YEAR(daily!$A863),COT!$B:$B,WEEKNUM(daily!$A863))</f>
        <v>70527</v>
      </c>
      <c r="V863">
        <f>SUMIFS(COT!M:M,COT!$A:$A,YEAR(daily!$A863),COT!$B:$B,WEEKNUM(daily!$A863))</f>
        <v>59</v>
      </c>
      <c r="W863">
        <f>SUMIFS(COT!N:N,COT!$A:$A,YEAR(daily!$A863),COT!$B:$B,WEEKNUM(daily!$A863))</f>
        <v>48</v>
      </c>
      <c r="X863">
        <f>SUMIFS(COT!O:O,COT!$A:$A,YEAR(daily!$A863),COT!$B:$B,WEEKNUM(daily!$A863))</f>
        <v>47</v>
      </c>
      <c r="Y863">
        <f>SUMIFS(COT!P:P,COT!$A:$A,YEAR(daily!$A863),COT!$B:$B,WEEKNUM(daily!$A863))</f>
        <v>74</v>
      </c>
      <c r="Z863">
        <f>SUMIFS(COT!Q:Q,COT!$A:$A,YEAR(daily!$A863),COT!$B:$B,WEEKNUM(daily!$A863))</f>
        <v>78</v>
      </c>
      <c r="AA863">
        <f>SUMIFS(Saudi!B:B,Saudi!$A:$A,YEAR(daily!$A863))</f>
        <v>277.7</v>
      </c>
      <c r="AB863">
        <f>SUMIFS(Saudi!C:C,Saudi!$A:$A,YEAR(daily!$A863))</f>
        <v>268</v>
      </c>
      <c r="AC863">
        <f>SUMIFS(Saudi!F:F,Saudi!$A:$A,YEAR(daily!$A863))</f>
        <v>3677993</v>
      </c>
      <c r="AD863">
        <f>SUMIFS(Saudi!G:G,Saudi!$A:$A,YEAR(daily!$A863))</f>
        <v>31.039095006400501</v>
      </c>
      <c r="AE863">
        <f>SUMIFS(Saudi!H:H,Saudi!$A:$A,YEAR(daily!$A863))</f>
        <v>114161574.159876</v>
      </c>
      <c r="AF863" s="5">
        <f t="shared" si="48"/>
        <v>8</v>
      </c>
      <c r="AG863" s="5">
        <f t="shared" si="49"/>
        <v>2003</v>
      </c>
    </row>
    <row r="864" spans="1:33">
      <c r="A864" s="3">
        <v>37846</v>
      </c>
      <c r="B864" s="1">
        <v>123276</v>
      </c>
      <c r="C864" s="1">
        <v>44312</v>
      </c>
      <c r="D864" s="1">
        <v>53896</v>
      </c>
      <c r="E864" s="1">
        <v>30.78</v>
      </c>
      <c r="F864" s="1">
        <v>30.45</v>
      </c>
      <c r="G864" s="1">
        <v>29.95</v>
      </c>
      <c r="H864" s="2">
        <v>48.8</v>
      </c>
      <c r="I864" s="2">
        <v>26.7</v>
      </c>
      <c r="J864" s="2">
        <v>79.099999999999994</v>
      </c>
      <c r="K864" s="2">
        <v>78.400000000000006</v>
      </c>
      <c r="L864">
        <f>SUMIFS(US!B:B,US!$D:$D,YEAR(daily!$A864),US!$E:$E,MONTH(daily!$A864))</f>
        <v>8698</v>
      </c>
      <c r="M864">
        <f>SUMIFS(US!C:C,US!$D:$D,YEAR(daily!$A864),US!$E:$E,MONTH(daily!$A864))</f>
        <v>20586</v>
      </c>
      <c r="N864">
        <f>SUMIFS(COT!E:E,COT!$A:$A,YEAR(daily!$A864),COT!$B:$B,WEEKNUM(daily!$A864))</f>
        <v>562524</v>
      </c>
      <c r="O864">
        <f>SUMIFS(COT!F:F,COT!$A:$A,YEAR(daily!$A864),COT!$B:$B,WEEKNUM(daily!$A864))</f>
        <v>126978</v>
      </c>
      <c r="P864">
        <f>SUMIFS(COT!G:G,COT!$A:$A,YEAR(daily!$A864),COT!$B:$B,WEEKNUM(daily!$A864))</f>
        <v>76367</v>
      </c>
      <c r="Q864">
        <f>SUMIFS(COT!H:H,COT!$A:$A,YEAR(daily!$A864),COT!$B:$B,WEEKNUM(daily!$A864))</f>
        <v>53712</v>
      </c>
      <c r="R864">
        <f>SUMIFS(COT!I:I,COT!$A:$A,YEAR(daily!$A864),COT!$B:$B,WEEKNUM(daily!$A864))</f>
        <v>323276</v>
      </c>
      <c r="S864">
        <f>SUMIFS(COT!J:J,COT!$A:$A,YEAR(daily!$A864),COT!$B:$B,WEEKNUM(daily!$A864))</f>
        <v>361918</v>
      </c>
      <c r="T864">
        <f>SUMIFS(COT!K:K,COT!$A:$A,YEAR(daily!$A864),COT!$B:$B,WEEKNUM(daily!$A864))</f>
        <v>58558</v>
      </c>
      <c r="U864">
        <f>SUMIFS(COT!L:L,COT!$A:$A,YEAR(daily!$A864),COT!$B:$B,WEEKNUM(daily!$A864))</f>
        <v>70527</v>
      </c>
      <c r="V864">
        <f>SUMIFS(COT!M:M,COT!$A:$A,YEAR(daily!$A864),COT!$B:$B,WEEKNUM(daily!$A864))</f>
        <v>59</v>
      </c>
      <c r="W864">
        <f>SUMIFS(COT!N:N,COT!$A:$A,YEAR(daily!$A864),COT!$B:$B,WEEKNUM(daily!$A864))</f>
        <v>48</v>
      </c>
      <c r="X864">
        <f>SUMIFS(COT!O:O,COT!$A:$A,YEAR(daily!$A864),COT!$B:$B,WEEKNUM(daily!$A864))</f>
        <v>47</v>
      </c>
      <c r="Y864">
        <f>SUMIFS(COT!P:P,COT!$A:$A,YEAR(daily!$A864),COT!$B:$B,WEEKNUM(daily!$A864))</f>
        <v>74</v>
      </c>
      <c r="Z864">
        <f>SUMIFS(COT!Q:Q,COT!$A:$A,YEAR(daily!$A864),COT!$B:$B,WEEKNUM(daily!$A864))</f>
        <v>78</v>
      </c>
      <c r="AA864">
        <f>SUMIFS(Saudi!B:B,Saudi!$A:$A,YEAR(daily!$A864))</f>
        <v>277.7</v>
      </c>
      <c r="AB864">
        <f>SUMIFS(Saudi!C:C,Saudi!$A:$A,YEAR(daily!$A864))</f>
        <v>268</v>
      </c>
      <c r="AC864">
        <f>SUMIFS(Saudi!F:F,Saudi!$A:$A,YEAR(daily!$A864))</f>
        <v>3677993</v>
      </c>
      <c r="AD864">
        <f>SUMIFS(Saudi!G:G,Saudi!$A:$A,YEAR(daily!$A864))</f>
        <v>31.039095006400501</v>
      </c>
      <c r="AE864">
        <f>SUMIFS(Saudi!H:H,Saudi!$A:$A,YEAR(daily!$A864))</f>
        <v>114161574.159876</v>
      </c>
      <c r="AF864" s="5">
        <f t="shared" si="48"/>
        <v>8</v>
      </c>
      <c r="AG864" s="5">
        <f t="shared" si="49"/>
        <v>2003</v>
      </c>
    </row>
    <row r="865" spans="1:33">
      <c r="A865" s="3">
        <v>37847</v>
      </c>
      <c r="B865" s="1">
        <v>94743</v>
      </c>
      <c r="C865" s="1">
        <v>44664</v>
      </c>
      <c r="D865" s="1">
        <v>57186</v>
      </c>
      <c r="E865" s="1">
        <v>31.09</v>
      </c>
      <c r="F865" s="1">
        <v>30.63</v>
      </c>
      <c r="G865" s="1">
        <v>30.08</v>
      </c>
      <c r="H865" s="2">
        <v>48.8</v>
      </c>
      <c r="I865" s="2">
        <v>26.7</v>
      </c>
      <c r="J865" s="2">
        <v>79.099999999999994</v>
      </c>
      <c r="K865" s="2">
        <v>78.400000000000006</v>
      </c>
      <c r="L865">
        <f>SUMIFS(US!B:B,US!$D:$D,YEAR(daily!$A865),US!$E:$E,MONTH(daily!$A865))</f>
        <v>8698</v>
      </c>
      <c r="M865">
        <f>SUMIFS(US!C:C,US!$D:$D,YEAR(daily!$A865),US!$E:$E,MONTH(daily!$A865))</f>
        <v>20586</v>
      </c>
      <c r="N865">
        <f>SUMIFS(COT!E:E,COT!$A:$A,YEAR(daily!$A865),COT!$B:$B,WEEKNUM(daily!$A865))</f>
        <v>562524</v>
      </c>
      <c r="O865">
        <f>SUMIFS(COT!F:F,COT!$A:$A,YEAR(daily!$A865),COT!$B:$B,WEEKNUM(daily!$A865))</f>
        <v>126978</v>
      </c>
      <c r="P865">
        <f>SUMIFS(COT!G:G,COT!$A:$A,YEAR(daily!$A865),COT!$B:$B,WEEKNUM(daily!$A865))</f>
        <v>76367</v>
      </c>
      <c r="Q865">
        <f>SUMIFS(COT!H:H,COT!$A:$A,YEAR(daily!$A865),COT!$B:$B,WEEKNUM(daily!$A865))</f>
        <v>53712</v>
      </c>
      <c r="R865">
        <f>SUMIFS(COT!I:I,COT!$A:$A,YEAR(daily!$A865),COT!$B:$B,WEEKNUM(daily!$A865))</f>
        <v>323276</v>
      </c>
      <c r="S865">
        <f>SUMIFS(COT!J:J,COT!$A:$A,YEAR(daily!$A865),COT!$B:$B,WEEKNUM(daily!$A865))</f>
        <v>361918</v>
      </c>
      <c r="T865">
        <f>SUMIFS(COT!K:K,COT!$A:$A,YEAR(daily!$A865),COT!$B:$B,WEEKNUM(daily!$A865))</f>
        <v>58558</v>
      </c>
      <c r="U865">
        <f>SUMIFS(COT!L:L,COT!$A:$A,YEAR(daily!$A865),COT!$B:$B,WEEKNUM(daily!$A865))</f>
        <v>70527</v>
      </c>
      <c r="V865">
        <f>SUMIFS(COT!M:M,COT!$A:$A,YEAR(daily!$A865),COT!$B:$B,WEEKNUM(daily!$A865))</f>
        <v>59</v>
      </c>
      <c r="W865">
        <f>SUMIFS(COT!N:N,COT!$A:$A,YEAR(daily!$A865),COT!$B:$B,WEEKNUM(daily!$A865))</f>
        <v>48</v>
      </c>
      <c r="X865">
        <f>SUMIFS(COT!O:O,COT!$A:$A,YEAR(daily!$A865),COT!$B:$B,WEEKNUM(daily!$A865))</f>
        <v>47</v>
      </c>
      <c r="Y865">
        <f>SUMIFS(COT!P:P,COT!$A:$A,YEAR(daily!$A865),COT!$B:$B,WEEKNUM(daily!$A865))</f>
        <v>74</v>
      </c>
      <c r="Z865">
        <f>SUMIFS(COT!Q:Q,COT!$A:$A,YEAR(daily!$A865),COT!$B:$B,WEEKNUM(daily!$A865))</f>
        <v>78</v>
      </c>
      <c r="AA865">
        <f>SUMIFS(Saudi!B:B,Saudi!$A:$A,YEAR(daily!$A865))</f>
        <v>277.7</v>
      </c>
      <c r="AB865">
        <f>SUMIFS(Saudi!C:C,Saudi!$A:$A,YEAR(daily!$A865))</f>
        <v>268</v>
      </c>
      <c r="AC865">
        <f>SUMIFS(Saudi!F:F,Saudi!$A:$A,YEAR(daily!$A865))</f>
        <v>3677993</v>
      </c>
      <c r="AD865">
        <f>SUMIFS(Saudi!G:G,Saudi!$A:$A,YEAR(daily!$A865))</f>
        <v>31.039095006400501</v>
      </c>
      <c r="AE865">
        <f>SUMIFS(Saudi!H:H,Saudi!$A:$A,YEAR(daily!$A865))</f>
        <v>114161574.159876</v>
      </c>
      <c r="AF865" s="5">
        <f t="shared" si="48"/>
        <v>8</v>
      </c>
      <c r="AG865" s="5">
        <f t="shared" si="49"/>
        <v>2003</v>
      </c>
    </row>
    <row r="866" spans="1:33">
      <c r="A866" s="3">
        <v>37848</v>
      </c>
      <c r="B866" s="1">
        <v>88397</v>
      </c>
      <c r="C866" s="1">
        <v>43068</v>
      </c>
      <c r="D866" s="1">
        <v>57942</v>
      </c>
      <c r="E866" s="1">
        <v>31.05</v>
      </c>
      <c r="F866" s="1">
        <v>30.64</v>
      </c>
      <c r="G866" s="1">
        <v>30.09</v>
      </c>
      <c r="H866" s="2">
        <v>48.8</v>
      </c>
      <c r="I866" s="2">
        <v>26.7</v>
      </c>
      <c r="J866" s="2">
        <v>79.099999999999994</v>
      </c>
      <c r="K866" s="2">
        <v>78.400000000000006</v>
      </c>
      <c r="L866">
        <f>SUMIFS(US!B:B,US!$D:$D,YEAR(daily!$A866),US!$E:$E,MONTH(daily!$A866))</f>
        <v>8698</v>
      </c>
      <c r="M866">
        <f>SUMIFS(US!C:C,US!$D:$D,YEAR(daily!$A866),US!$E:$E,MONTH(daily!$A866))</f>
        <v>20586</v>
      </c>
      <c r="N866">
        <f>SUMIFS(COT!E:E,COT!$A:$A,YEAR(daily!$A866),COT!$B:$B,WEEKNUM(daily!$A866))</f>
        <v>562524</v>
      </c>
      <c r="O866">
        <f>SUMIFS(COT!F:F,COT!$A:$A,YEAR(daily!$A866),COT!$B:$B,WEEKNUM(daily!$A866))</f>
        <v>126978</v>
      </c>
      <c r="P866">
        <f>SUMIFS(COT!G:G,COT!$A:$A,YEAR(daily!$A866),COT!$B:$B,WEEKNUM(daily!$A866))</f>
        <v>76367</v>
      </c>
      <c r="Q866">
        <f>SUMIFS(COT!H:H,COT!$A:$A,YEAR(daily!$A866),COT!$B:$B,WEEKNUM(daily!$A866))</f>
        <v>53712</v>
      </c>
      <c r="R866">
        <f>SUMIFS(COT!I:I,COT!$A:$A,YEAR(daily!$A866),COT!$B:$B,WEEKNUM(daily!$A866))</f>
        <v>323276</v>
      </c>
      <c r="S866">
        <f>SUMIFS(COT!J:J,COT!$A:$A,YEAR(daily!$A866),COT!$B:$B,WEEKNUM(daily!$A866))</f>
        <v>361918</v>
      </c>
      <c r="T866">
        <f>SUMIFS(COT!K:K,COT!$A:$A,YEAR(daily!$A866),COT!$B:$B,WEEKNUM(daily!$A866))</f>
        <v>58558</v>
      </c>
      <c r="U866">
        <f>SUMIFS(COT!L:L,COT!$A:$A,YEAR(daily!$A866),COT!$B:$B,WEEKNUM(daily!$A866))</f>
        <v>70527</v>
      </c>
      <c r="V866">
        <f>SUMIFS(COT!M:M,COT!$A:$A,YEAR(daily!$A866),COT!$B:$B,WEEKNUM(daily!$A866))</f>
        <v>59</v>
      </c>
      <c r="W866">
        <f>SUMIFS(COT!N:N,COT!$A:$A,YEAR(daily!$A866),COT!$B:$B,WEEKNUM(daily!$A866))</f>
        <v>48</v>
      </c>
      <c r="X866">
        <f>SUMIFS(COT!O:O,COT!$A:$A,YEAR(daily!$A866),COT!$B:$B,WEEKNUM(daily!$A866))</f>
        <v>47</v>
      </c>
      <c r="Y866">
        <f>SUMIFS(COT!P:P,COT!$A:$A,YEAR(daily!$A866),COT!$B:$B,WEEKNUM(daily!$A866))</f>
        <v>74</v>
      </c>
      <c r="Z866">
        <f>SUMIFS(COT!Q:Q,COT!$A:$A,YEAR(daily!$A866),COT!$B:$B,WEEKNUM(daily!$A866))</f>
        <v>78</v>
      </c>
      <c r="AA866">
        <f>SUMIFS(Saudi!B:B,Saudi!$A:$A,YEAR(daily!$A866))</f>
        <v>277.7</v>
      </c>
      <c r="AB866">
        <f>SUMIFS(Saudi!C:C,Saudi!$A:$A,YEAR(daily!$A866))</f>
        <v>268</v>
      </c>
      <c r="AC866">
        <f>SUMIFS(Saudi!F:F,Saudi!$A:$A,YEAR(daily!$A866))</f>
        <v>3677993</v>
      </c>
      <c r="AD866">
        <f>SUMIFS(Saudi!G:G,Saudi!$A:$A,YEAR(daily!$A866))</f>
        <v>31.039095006400501</v>
      </c>
      <c r="AE866">
        <f>SUMIFS(Saudi!H:H,Saudi!$A:$A,YEAR(daily!$A866))</f>
        <v>114161574.159876</v>
      </c>
      <c r="AF866" s="5">
        <f t="shared" si="48"/>
        <v>8</v>
      </c>
      <c r="AG866" s="5">
        <f t="shared" si="49"/>
        <v>2003</v>
      </c>
    </row>
    <row r="867" spans="1:33">
      <c r="A867" s="3">
        <v>37851</v>
      </c>
      <c r="B867" s="1">
        <v>71629</v>
      </c>
      <c r="C867" s="1">
        <v>47359</v>
      </c>
      <c r="D867" s="1">
        <v>63053</v>
      </c>
      <c r="E867" s="1">
        <v>30.89</v>
      </c>
      <c r="F867" s="1">
        <v>30.54</v>
      </c>
      <c r="G867" s="1">
        <v>29.99</v>
      </c>
      <c r="H867" s="2">
        <v>48.8</v>
      </c>
      <c r="I867" s="2">
        <v>26.7</v>
      </c>
      <c r="J867" s="2">
        <v>79.099999999999994</v>
      </c>
      <c r="K867" s="2">
        <v>78.400000000000006</v>
      </c>
      <c r="L867">
        <f>SUMIFS(US!B:B,US!$D:$D,YEAR(daily!$A867),US!$E:$E,MONTH(daily!$A867))</f>
        <v>8698</v>
      </c>
      <c r="M867">
        <f>SUMIFS(US!C:C,US!$D:$D,YEAR(daily!$A867),US!$E:$E,MONTH(daily!$A867))</f>
        <v>20586</v>
      </c>
      <c r="N867">
        <f>SUMIFS(COT!E:E,COT!$A:$A,YEAR(daily!$A867),COT!$B:$B,WEEKNUM(daily!$A867))</f>
        <v>526675</v>
      </c>
      <c r="O867">
        <f>SUMIFS(COT!F:F,COT!$A:$A,YEAR(daily!$A867),COT!$B:$B,WEEKNUM(daily!$A867))</f>
        <v>92321</v>
      </c>
      <c r="P867">
        <f>SUMIFS(COT!G:G,COT!$A:$A,YEAR(daily!$A867),COT!$B:$B,WEEKNUM(daily!$A867))</f>
        <v>63903</v>
      </c>
      <c r="Q867">
        <f>SUMIFS(COT!H:H,COT!$A:$A,YEAR(daily!$A867),COT!$B:$B,WEEKNUM(daily!$A867))</f>
        <v>50650</v>
      </c>
      <c r="R867">
        <f>SUMIFS(COT!I:I,COT!$A:$A,YEAR(daily!$A867),COT!$B:$B,WEEKNUM(daily!$A867))</f>
        <v>326496</v>
      </c>
      <c r="S867">
        <f>SUMIFS(COT!J:J,COT!$A:$A,YEAR(daily!$A867),COT!$B:$B,WEEKNUM(daily!$A867))</f>
        <v>341646</v>
      </c>
      <c r="T867">
        <f>SUMIFS(COT!K:K,COT!$A:$A,YEAR(daily!$A867),COT!$B:$B,WEEKNUM(daily!$A867))</f>
        <v>57208</v>
      </c>
      <c r="U867">
        <f>SUMIFS(COT!L:L,COT!$A:$A,YEAR(daily!$A867),COT!$B:$B,WEEKNUM(daily!$A867))</f>
        <v>70476</v>
      </c>
      <c r="V867">
        <f>SUMIFS(COT!M:M,COT!$A:$A,YEAR(daily!$A867),COT!$B:$B,WEEKNUM(daily!$A867))</f>
        <v>42</v>
      </c>
      <c r="W867">
        <f>SUMIFS(COT!N:N,COT!$A:$A,YEAR(daily!$A867),COT!$B:$B,WEEKNUM(daily!$A867))</f>
        <v>43</v>
      </c>
      <c r="X867">
        <f>SUMIFS(COT!O:O,COT!$A:$A,YEAR(daily!$A867),COT!$B:$B,WEEKNUM(daily!$A867))</f>
        <v>43</v>
      </c>
      <c r="Y867">
        <f>SUMIFS(COT!P:P,COT!$A:$A,YEAR(daily!$A867),COT!$B:$B,WEEKNUM(daily!$A867))</f>
        <v>67</v>
      </c>
      <c r="Z867">
        <f>SUMIFS(COT!Q:Q,COT!$A:$A,YEAR(daily!$A867),COT!$B:$B,WEEKNUM(daily!$A867))</f>
        <v>71</v>
      </c>
      <c r="AA867">
        <f>SUMIFS(Saudi!B:B,Saudi!$A:$A,YEAR(daily!$A867))</f>
        <v>277.7</v>
      </c>
      <c r="AB867">
        <f>SUMIFS(Saudi!C:C,Saudi!$A:$A,YEAR(daily!$A867))</f>
        <v>268</v>
      </c>
      <c r="AC867">
        <f>SUMIFS(Saudi!F:F,Saudi!$A:$A,YEAR(daily!$A867))</f>
        <v>3677993</v>
      </c>
      <c r="AD867">
        <f>SUMIFS(Saudi!G:G,Saudi!$A:$A,YEAR(daily!$A867))</f>
        <v>31.039095006400501</v>
      </c>
      <c r="AE867">
        <f>SUMIFS(Saudi!H:H,Saudi!$A:$A,YEAR(daily!$A867))</f>
        <v>114161574.159876</v>
      </c>
      <c r="AF867" s="5">
        <f t="shared" si="48"/>
        <v>8</v>
      </c>
      <c r="AG867" s="5">
        <f t="shared" si="49"/>
        <v>2003</v>
      </c>
    </row>
    <row r="868" spans="1:33">
      <c r="A868" s="3">
        <v>37852</v>
      </c>
      <c r="B868" s="1">
        <v>53636</v>
      </c>
      <c r="C868" s="1">
        <v>48646</v>
      </c>
      <c r="D868" s="1">
        <v>65757</v>
      </c>
      <c r="E868" s="1">
        <v>30.7</v>
      </c>
      <c r="F868" s="1">
        <v>30.43</v>
      </c>
      <c r="G868" s="1">
        <v>29.9</v>
      </c>
      <c r="H868" s="2">
        <v>48.8</v>
      </c>
      <c r="I868" s="2">
        <v>26.7</v>
      </c>
      <c r="J868" s="2">
        <v>79.099999999999994</v>
      </c>
      <c r="K868" s="2">
        <v>78.400000000000006</v>
      </c>
      <c r="L868">
        <f>SUMIFS(US!B:B,US!$D:$D,YEAR(daily!$A868),US!$E:$E,MONTH(daily!$A868))</f>
        <v>8698</v>
      </c>
      <c r="M868">
        <f>SUMIFS(US!C:C,US!$D:$D,YEAR(daily!$A868),US!$E:$E,MONTH(daily!$A868))</f>
        <v>20586</v>
      </c>
      <c r="N868">
        <f>SUMIFS(COT!E:E,COT!$A:$A,YEAR(daily!$A868),COT!$B:$B,WEEKNUM(daily!$A868))</f>
        <v>526675</v>
      </c>
      <c r="O868">
        <f>SUMIFS(COT!F:F,COT!$A:$A,YEAR(daily!$A868),COT!$B:$B,WEEKNUM(daily!$A868))</f>
        <v>92321</v>
      </c>
      <c r="P868">
        <f>SUMIFS(COT!G:G,COT!$A:$A,YEAR(daily!$A868),COT!$B:$B,WEEKNUM(daily!$A868))</f>
        <v>63903</v>
      </c>
      <c r="Q868">
        <f>SUMIFS(COT!H:H,COT!$A:$A,YEAR(daily!$A868),COT!$B:$B,WEEKNUM(daily!$A868))</f>
        <v>50650</v>
      </c>
      <c r="R868">
        <f>SUMIFS(COT!I:I,COT!$A:$A,YEAR(daily!$A868),COT!$B:$B,WEEKNUM(daily!$A868))</f>
        <v>326496</v>
      </c>
      <c r="S868">
        <f>SUMIFS(COT!J:J,COT!$A:$A,YEAR(daily!$A868),COT!$B:$B,WEEKNUM(daily!$A868))</f>
        <v>341646</v>
      </c>
      <c r="T868">
        <f>SUMIFS(COT!K:K,COT!$A:$A,YEAR(daily!$A868),COT!$B:$B,WEEKNUM(daily!$A868))</f>
        <v>57208</v>
      </c>
      <c r="U868">
        <f>SUMIFS(COT!L:L,COT!$A:$A,YEAR(daily!$A868),COT!$B:$B,WEEKNUM(daily!$A868))</f>
        <v>70476</v>
      </c>
      <c r="V868">
        <f>SUMIFS(COT!M:M,COT!$A:$A,YEAR(daily!$A868),COT!$B:$B,WEEKNUM(daily!$A868))</f>
        <v>42</v>
      </c>
      <c r="W868">
        <f>SUMIFS(COT!N:N,COT!$A:$A,YEAR(daily!$A868),COT!$B:$B,WEEKNUM(daily!$A868))</f>
        <v>43</v>
      </c>
      <c r="X868">
        <f>SUMIFS(COT!O:O,COT!$A:$A,YEAR(daily!$A868),COT!$B:$B,WEEKNUM(daily!$A868))</f>
        <v>43</v>
      </c>
      <c r="Y868">
        <f>SUMIFS(COT!P:P,COT!$A:$A,YEAR(daily!$A868),COT!$B:$B,WEEKNUM(daily!$A868))</f>
        <v>67</v>
      </c>
      <c r="Z868">
        <f>SUMIFS(COT!Q:Q,COT!$A:$A,YEAR(daily!$A868),COT!$B:$B,WEEKNUM(daily!$A868))</f>
        <v>71</v>
      </c>
      <c r="AA868">
        <f>SUMIFS(Saudi!B:B,Saudi!$A:$A,YEAR(daily!$A868))</f>
        <v>277.7</v>
      </c>
      <c r="AB868">
        <f>SUMIFS(Saudi!C:C,Saudi!$A:$A,YEAR(daily!$A868))</f>
        <v>268</v>
      </c>
      <c r="AC868">
        <f>SUMIFS(Saudi!F:F,Saudi!$A:$A,YEAR(daily!$A868))</f>
        <v>3677993</v>
      </c>
      <c r="AD868">
        <f>SUMIFS(Saudi!G:G,Saudi!$A:$A,YEAR(daily!$A868))</f>
        <v>31.039095006400501</v>
      </c>
      <c r="AE868">
        <f>SUMIFS(Saudi!H:H,Saudi!$A:$A,YEAR(daily!$A868))</f>
        <v>114161574.159876</v>
      </c>
      <c r="AF868" s="5">
        <f t="shared" si="48"/>
        <v>8</v>
      </c>
      <c r="AG868" s="5">
        <f t="shared" si="49"/>
        <v>2003</v>
      </c>
    </row>
    <row r="869" spans="1:33">
      <c r="A869" s="3">
        <v>37853</v>
      </c>
      <c r="B869" s="1">
        <v>31109</v>
      </c>
      <c r="C869" s="1">
        <v>49950</v>
      </c>
      <c r="D869" s="1">
        <v>68435</v>
      </c>
      <c r="E869" s="1">
        <v>30.95</v>
      </c>
      <c r="F869" s="1">
        <v>30.75</v>
      </c>
      <c r="G869" s="1">
        <v>30.18</v>
      </c>
      <c r="H869" s="2">
        <v>48.8</v>
      </c>
      <c r="I869" s="2">
        <v>26.7</v>
      </c>
      <c r="J869" s="2">
        <v>79.099999999999994</v>
      </c>
      <c r="K869" s="2">
        <v>78.400000000000006</v>
      </c>
      <c r="L869">
        <f>SUMIFS(US!B:B,US!$D:$D,YEAR(daily!$A869),US!$E:$E,MONTH(daily!$A869))</f>
        <v>8698</v>
      </c>
      <c r="M869">
        <f>SUMIFS(US!C:C,US!$D:$D,YEAR(daily!$A869),US!$E:$E,MONTH(daily!$A869))</f>
        <v>20586</v>
      </c>
      <c r="N869">
        <f>SUMIFS(COT!E:E,COT!$A:$A,YEAR(daily!$A869),COT!$B:$B,WEEKNUM(daily!$A869))</f>
        <v>526675</v>
      </c>
      <c r="O869">
        <f>SUMIFS(COT!F:F,COT!$A:$A,YEAR(daily!$A869),COT!$B:$B,WEEKNUM(daily!$A869))</f>
        <v>92321</v>
      </c>
      <c r="P869">
        <f>SUMIFS(COT!G:G,COT!$A:$A,YEAR(daily!$A869),COT!$B:$B,WEEKNUM(daily!$A869))</f>
        <v>63903</v>
      </c>
      <c r="Q869">
        <f>SUMIFS(COT!H:H,COT!$A:$A,YEAR(daily!$A869),COT!$B:$B,WEEKNUM(daily!$A869))</f>
        <v>50650</v>
      </c>
      <c r="R869">
        <f>SUMIFS(COT!I:I,COT!$A:$A,YEAR(daily!$A869),COT!$B:$B,WEEKNUM(daily!$A869))</f>
        <v>326496</v>
      </c>
      <c r="S869">
        <f>SUMIFS(COT!J:J,COT!$A:$A,YEAR(daily!$A869),COT!$B:$B,WEEKNUM(daily!$A869))</f>
        <v>341646</v>
      </c>
      <c r="T869">
        <f>SUMIFS(COT!K:K,COT!$A:$A,YEAR(daily!$A869),COT!$B:$B,WEEKNUM(daily!$A869))</f>
        <v>57208</v>
      </c>
      <c r="U869">
        <f>SUMIFS(COT!L:L,COT!$A:$A,YEAR(daily!$A869),COT!$B:$B,WEEKNUM(daily!$A869))</f>
        <v>70476</v>
      </c>
      <c r="V869">
        <f>SUMIFS(COT!M:M,COT!$A:$A,YEAR(daily!$A869),COT!$B:$B,WEEKNUM(daily!$A869))</f>
        <v>42</v>
      </c>
      <c r="W869">
        <f>SUMIFS(COT!N:N,COT!$A:$A,YEAR(daily!$A869),COT!$B:$B,WEEKNUM(daily!$A869))</f>
        <v>43</v>
      </c>
      <c r="X869">
        <f>SUMIFS(COT!O:O,COT!$A:$A,YEAR(daily!$A869),COT!$B:$B,WEEKNUM(daily!$A869))</f>
        <v>43</v>
      </c>
      <c r="Y869">
        <f>SUMIFS(COT!P:P,COT!$A:$A,YEAR(daily!$A869),COT!$B:$B,WEEKNUM(daily!$A869))</f>
        <v>67</v>
      </c>
      <c r="Z869">
        <f>SUMIFS(COT!Q:Q,COT!$A:$A,YEAR(daily!$A869),COT!$B:$B,WEEKNUM(daily!$A869))</f>
        <v>71</v>
      </c>
      <c r="AA869">
        <f>SUMIFS(Saudi!B:B,Saudi!$A:$A,YEAR(daily!$A869))</f>
        <v>277.7</v>
      </c>
      <c r="AB869">
        <f>SUMIFS(Saudi!C:C,Saudi!$A:$A,YEAR(daily!$A869))</f>
        <v>268</v>
      </c>
      <c r="AC869">
        <f>SUMIFS(Saudi!F:F,Saudi!$A:$A,YEAR(daily!$A869))</f>
        <v>3677993</v>
      </c>
      <c r="AD869">
        <f>SUMIFS(Saudi!G:G,Saudi!$A:$A,YEAR(daily!$A869))</f>
        <v>31.039095006400501</v>
      </c>
      <c r="AE869">
        <f>SUMIFS(Saudi!H:H,Saudi!$A:$A,YEAR(daily!$A869))</f>
        <v>114161574.159876</v>
      </c>
      <c r="AF869" s="5">
        <f t="shared" si="48"/>
        <v>8</v>
      </c>
      <c r="AG869" s="5">
        <f t="shared" si="49"/>
        <v>2003</v>
      </c>
    </row>
    <row r="870" spans="1:33">
      <c r="A870" s="3">
        <v>37854</v>
      </c>
      <c r="B870" s="1">
        <v>173606</v>
      </c>
      <c r="C870" s="1">
        <v>69199</v>
      </c>
      <c r="D870" s="1">
        <v>26187</v>
      </c>
      <c r="E870" s="1">
        <v>31.88</v>
      </c>
      <c r="F870" s="1">
        <v>31.01</v>
      </c>
      <c r="G870" s="1">
        <v>30.41</v>
      </c>
      <c r="H870" s="2">
        <v>48.8</v>
      </c>
      <c r="I870" s="2">
        <v>26.7</v>
      </c>
      <c r="J870" s="2">
        <v>79.099999999999994</v>
      </c>
      <c r="K870" s="2">
        <v>78.400000000000006</v>
      </c>
      <c r="L870">
        <f>SUMIFS(US!B:B,US!$D:$D,YEAR(daily!$A870),US!$E:$E,MONTH(daily!$A870))</f>
        <v>8698</v>
      </c>
      <c r="M870">
        <f>SUMIFS(US!C:C,US!$D:$D,YEAR(daily!$A870),US!$E:$E,MONTH(daily!$A870))</f>
        <v>20586</v>
      </c>
      <c r="N870">
        <f>SUMIFS(COT!E:E,COT!$A:$A,YEAR(daily!$A870),COT!$B:$B,WEEKNUM(daily!$A870))</f>
        <v>526675</v>
      </c>
      <c r="O870">
        <f>SUMIFS(COT!F:F,COT!$A:$A,YEAR(daily!$A870),COT!$B:$B,WEEKNUM(daily!$A870))</f>
        <v>92321</v>
      </c>
      <c r="P870">
        <f>SUMIFS(COT!G:G,COT!$A:$A,YEAR(daily!$A870),COT!$B:$B,WEEKNUM(daily!$A870))</f>
        <v>63903</v>
      </c>
      <c r="Q870">
        <f>SUMIFS(COT!H:H,COT!$A:$A,YEAR(daily!$A870),COT!$B:$B,WEEKNUM(daily!$A870))</f>
        <v>50650</v>
      </c>
      <c r="R870">
        <f>SUMIFS(COT!I:I,COT!$A:$A,YEAR(daily!$A870),COT!$B:$B,WEEKNUM(daily!$A870))</f>
        <v>326496</v>
      </c>
      <c r="S870">
        <f>SUMIFS(COT!J:J,COT!$A:$A,YEAR(daily!$A870),COT!$B:$B,WEEKNUM(daily!$A870))</f>
        <v>341646</v>
      </c>
      <c r="T870">
        <f>SUMIFS(COT!K:K,COT!$A:$A,YEAR(daily!$A870),COT!$B:$B,WEEKNUM(daily!$A870))</f>
        <v>57208</v>
      </c>
      <c r="U870">
        <f>SUMIFS(COT!L:L,COT!$A:$A,YEAR(daily!$A870),COT!$B:$B,WEEKNUM(daily!$A870))</f>
        <v>70476</v>
      </c>
      <c r="V870">
        <f>SUMIFS(COT!M:M,COT!$A:$A,YEAR(daily!$A870),COT!$B:$B,WEEKNUM(daily!$A870))</f>
        <v>42</v>
      </c>
      <c r="W870">
        <f>SUMIFS(COT!N:N,COT!$A:$A,YEAR(daily!$A870),COT!$B:$B,WEEKNUM(daily!$A870))</f>
        <v>43</v>
      </c>
      <c r="X870">
        <f>SUMIFS(COT!O:O,COT!$A:$A,YEAR(daily!$A870),COT!$B:$B,WEEKNUM(daily!$A870))</f>
        <v>43</v>
      </c>
      <c r="Y870">
        <f>SUMIFS(COT!P:P,COT!$A:$A,YEAR(daily!$A870),COT!$B:$B,WEEKNUM(daily!$A870))</f>
        <v>67</v>
      </c>
      <c r="Z870">
        <f>SUMIFS(COT!Q:Q,COT!$A:$A,YEAR(daily!$A870),COT!$B:$B,WEEKNUM(daily!$A870))</f>
        <v>71</v>
      </c>
      <c r="AA870">
        <f>SUMIFS(Saudi!B:B,Saudi!$A:$A,YEAR(daily!$A870))</f>
        <v>277.7</v>
      </c>
      <c r="AB870">
        <f>SUMIFS(Saudi!C:C,Saudi!$A:$A,YEAR(daily!$A870))</f>
        <v>268</v>
      </c>
      <c r="AC870">
        <f>SUMIFS(Saudi!F:F,Saudi!$A:$A,YEAR(daily!$A870))</f>
        <v>3677993</v>
      </c>
      <c r="AD870">
        <f>SUMIFS(Saudi!G:G,Saudi!$A:$A,YEAR(daily!$A870))</f>
        <v>31.039095006400501</v>
      </c>
      <c r="AE870">
        <f>SUMIFS(Saudi!H:H,Saudi!$A:$A,YEAR(daily!$A870))</f>
        <v>114161574.159876</v>
      </c>
      <c r="AF870" s="5">
        <f t="shared" si="48"/>
        <v>8</v>
      </c>
      <c r="AG870" s="5">
        <f t="shared" si="49"/>
        <v>2003</v>
      </c>
    </row>
    <row r="871" spans="1:33">
      <c r="A871" s="3">
        <v>37855</v>
      </c>
      <c r="B871" s="1">
        <v>181863</v>
      </c>
      <c r="C871" s="1">
        <v>74904</v>
      </c>
      <c r="D871" s="1">
        <v>26407</v>
      </c>
      <c r="E871" s="1">
        <v>31.84</v>
      </c>
      <c r="F871" s="1">
        <v>31.05</v>
      </c>
      <c r="G871" s="1">
        <v>30.45</v>
      </c>
      <c r="H871" s="2">
        <v>48.8</v>
      </c>
      <c r="I871" s="2">
        <v>26.7</v>
      </c>
      <c r="J871" s="2">
        <v>79.099999999999994</v>
      </c>
      <c r="K871" s="2">
        <v>78.400000000000006</v>
      </c>
      <c r="L871">
        <f>SUMIFS(US!B:B,US!$D:$D,YEAR(daily!$A871),US!$E:$E,MONTH(daily!$A871))</f>
        <v>8698</v>
      </c>
      <c r="M871">
        <f>SUMIFS(US!C:C,US!$D:$D,YEAR(daily!$A871),US!$E:$E,MONTH(daily!$A871))</f>
        <v>20586</v>
      </c>
      <c r="N871">
        <f>SUMIFS(COT!E:E,COT!$A:$A,YEAR(daily!$A871),COT!$B:$B,WEEKNUM(daily!$A871))</f>
        <v>526675</v>
      </c>
      <c r="O871">
        <f>SUMIFS(COT!F:F,COT!$A:$A,YEAR(daily!$A871),COT!$B:$B,WEEKNUM(daily!$A871))</f>
        <v>92321</v>
      </c>
      <c r="P871">
        <f>SUMIFS(COT!G:G,COT!$A:$A,YEAR(daily!$A871),COT!$B:$B,WEEKNUM(daily!$A871))</f>
        <v>63903</v>
      </c>
      <c r="Q871">
        <f>SUMIFS(COT!H:H,COT!$A:$A,YEAR(daily!$A871),COT!$B:$B,WEEKNUM(daily!$A871))</f>
        <v>50650</v>
      </c>
      <c r="R871">
        <f>SUMIFS(COT!I:I,COT!$A:$A,YEAR(daily!$A871),COT!$B:$B,WEEKNUM(daily!$A871))</f>
        <v>326496</v>
      </c>
      <c r="S871">
        <f>SUMIFS(COT!J:J,COT!$A:$A,YEAR(daily!$A871),COT!$B:$B,WEEKNUM(daily!$A871))</f>
        <v>341646</v>
      </c>
      <c r="T871">
        <f>SUMIFS(COT!K:K,COT!$A:$A,YEAR(daily!$A871),COT!$B:$B,WEEKNUM(daily!$A871))</f>
        <v>57208</v>
      </c>
      <c r="U871">
        <f>SUMIFS(COT!L:L,COT!$A:$A,YEAR(daily!$A871),COT!$B:$B,WEEKNUM(daily!$A871))</f>
        <v>70476</v>
      </c>
      <c r="V871">
        <f>SUMIFS(COT!M:M,COT!$A:$A,YEAR(daily!$A871),COT!$B:$B,WEEKNUM(daily!$A871))</f>
        <v>42</v>
      </c>
      <c r="W871">
        <f>SUMIFS(COT!N:N,COT!$A:$A,YEAR(daily!$A871),COT!$B:$B,WEEKNUM(daily!$A871))</f>
        <v>43</v>
      </c>
      <c r="X871">
        <f>SUMIFS(COT!O:O,COT!$A:$A,YEAR(daily!$A871),COT!$B:$B,WEEKNUM(daily!$A871))</f>
        <v>43</v>
      </c>
      <c r="Y871">
        <f>SUMIFS(COT!P:P,COT!$A:$A,YEAR(daily!$A871),COT!$B:$B,WEEKNUM(daily!$A871))</f>
        <v>67</v>
      </c>
      <c r="Z871">
        <f>SUMIFS(COT!Q:Q,COT!$A:$A,YEAR(daily!$A871),COT!$B:$B,WEEKNUM(daily!$A871))</f>
        <v>71</v>
      </c>
      <c r="AA871">
        <f>SUMIFS(Saudi!B:B,Saudi!$A:$A,YEAR(daily!$A871))</f>
        <v>277.7</v>
      </c>
      <c r="AB871">
        <f>SUMIFS(Saudi!C:C,Saudi!$A:$A,YEAR(daily!$A871))</f>
        <v>268</v>
      </c>
      <c r="AC871">
        <f>SUMIFS(Saudi!F:F,Saudi!$A:$A,YEAR(daily!$A871))</f>
        <v>3677993</v>
      </c>
      <c r="AD871">
        <f>SUMIFS(Saudi!G:G,Saudi!$A:$A,YEAR(daily!$A871))</f>
        <v>31.039095006400501</v>
      </c>
      <c r="AE871">
        <f>SUMIFS(Saudi!H:H,Saudi!$A:$A,YEAR(daily!$A871))</f>
        <v>114161574.159876</v>
      </c>
      <c r="AF871" s="5">
        <f t="shared" si="48"/>
        <v>8</v>
      </c>
      <c r="AG871" s="5">
        <f t="shared" si="49"/>
        <v>2003</v>
      </c>
    </row>
    <row r="872" spans="1:33">
      <c r="A872" s="3">
        <v>37858</v>
      </c>
      <c r="B872" s="1">
        <v>180387</v>
      </c>
      <c r="C872" s="1">
        <v>75176</v>
      </c>
      <c r="D872" s="1">
        <v>26781</v>
      </c>
      <c r="E872" s="1">
        <v>31.56</v>
      </c>
      <c r="F872" s="1">
        <v>30.9</v>
      </c>
      <c r="G872" s="1">
        <v>30.31</v>
      </c>
      <c r="H872" s="2">
        <v>48.8</v>
      </c>
      <c r="I872" s="2">
        <v>26.7</v>
      </c>
      <c r="J872" s="2">
        <v>79.099999999999994</v>
      </c>
      <c r="K872" s="2">
        <v>78.400000000000006</v>
      </c>
      <c r="L872">
        <f>SUMIFS(US!B:B,US!$D:$D,YEAR(daily!$A872),US!$E:$E,MONTH(daily!$A872))</f>
        <v>8698</v>
      </c>
      <c r="M872">
        <f>SUMIFS(US!C:C,US!$D:$D,YEAR(daily!$A872),US!$E:$E,MONTH(daily!$A872))</f>
        <v>20586</v>
      </c>
      <c r="N872">
        <f>SUMIFS(COT!E:E,COT!$A:$A,YEAR(daily!$A872),COT!$B:$B,WEEKNUM(daily!$A872))</f>
        <v>530779</v>
      </c>
      <c r="O872">
        <f>SUMIFS(COT!F:F,COT!$A:$A,YEAR(daily!$A872),COT!$B:$B,WEEKNUM(daily!$A872))</f>
        <v>104965</v>
      </c>
      <c r="P872">
        <f>SUMIFS(COT!G:G,COT!$A:$A,YEAR(daily!$A872),COT!$B:$B,WEEKNUM(daily!$A872))</f>
        <v>62957</v>
      </c>
      <c r="Q872">
        <f>SUMIFS(COT!H:H,COT!$A:$A,YEAR(daily!$A872),COT!$B:$B,WEEKNUM(daily!$A872))</f>
        <v>50308</v>
      </c>
      <c r="R872">
        <f>SUMIFS(COT!I:I,COT!$A:$A,YEAR(daily!$A872),COT!$B:$B,WEEKNUM(daily!$A872))</f>
        <v>318062</v>
      </c>
      <c r="S872">
        <f>SUMIFS(COT!J:J,COT!$A:$A,YEAR(daily!$A872),COT!$B:$B,WEEKNUM(daily!$A872))</f>
        <v>356230</v>
      </c>
      <c r="T872">
        <f>SUMIFS(COT!K:K,COT!$A:$A,YEAR(daily!$A872),COT!$B:$B,WEEKNUM(daily!$A872))</f>
        <v>57444</v>
      </c>
      <c r="U872">
        <f>SUMIFS(COT!L:L,COT!$A:$A,YEAR(daily!$A872),COT!$B:$B,WEEKNUM(daily!$A872))</f>
        <v>61284</v>
      </c>
      <c r="V872">
        <f>SUMIFS(COT!M:M,COT!$A:$A,YEAR(daily!$A872),COT!$B:$B,WEEKNUM(daily!$A872))</f>
        <v>54</v>
      </c>
      <c r="W872">
        <f>SUMIFS(COT!N:N,COT!$A:$A,YEAR(daily!$A872),COT!$B:$B,WEEKNUM(daily!$A872))</f>
        <v>38</v>
      </c>
      <c r="X872">
        <f>SUMIFS(COT!O:O,COT!$A:$A,YEAR(daily!$A872),COT!$B:$B,WEEKNUM(daily!$A872))</f>
        <v>40</v>
      </c>
      <c r="Y872">
        <f>SUMIFS(COT!P:P,COT!$A:$A,YEAR(daily!$A872),COT!$B:$B,WEEKNUM(daily!$A872))</f>
        <v>67</v>
      </c>
      <c r="Z872">
        <f>SUMIFS(COT!Q:Q,COT!$A:$A,YEAR(daily!$A872),COT!$B:$B,WEEKNUM(daily!$A872))</f>
        <v>76</v>
      </c>
      <c r="AA872">
        <f>SUMIFS(Saudi!B:B,Saudi!$A:$A,YEAR(daily!$A872))</f>
        <v>277.7</v>
      </c>
      <c r="AB872">
        <f>SUMIFS(Saudi!C:C,Saudi!$A:$A,YEAR(daily!$A872))</f>
        <v>268</v>
      </c>
      <c r="AC872">
        <f>SUMIFS(Saudi!F:F,Saudi!$A:$A,YEAR(daily!$A872))</f>
        <v>3677993</v>
      </c>
      <c r="AD872">
        <f>SUMIFS(Saudi!G:G,Saudi!$A:$A,YEAR(daily!$A872))</f>
        <v>31.039095006400501</v>
      </c>
      <c r="AE872">
        <f>SUMIFS(Saudi!H:H,Saudi!$A:$A,YEAR(daily!$A872))</f>
        <v>114161574.159876</v>
      </c>
      <c r="AF872" s="5">
        <f t="shared" si="48"/>
        <v>8</v>
      </c>
      <c r="AG872" s="5">
        <f t="shared" si="49"/>
        <v>2003</v>
      </c>
    </row>
    <row r="873" spans="1:33">
      <c r="A873" s="3">
        <v>37859</v>
      </c>
      <c r="B873" s="1">
        <v>178479</v>
      </c>
      <c r="C873" s="1">
        <v>75826</v>
      </c>
      <c r="D873" s="1">
        <v>27157</v>
      </c>
      <c r="E873" s="1">
        <v>31.95</v>
      </c>
      <c r="F873" s="1">
        <v>31.04</v>
      </c>
      <c r="G873" s="1">
        <v>30.46</v>
      </c>
      <c r="H873" s="2">
        <v>48.8</v>
      </c>
      <c r="I873" s="2">
        <v>26.7</v>
      </c>
      <c r="J873" s="2">
        <v>79.099999999999994</v>
      </c>
      <c r="K873" s="2">
        <v>78.400000000000006</v>
      </c>
      <c r="L873">
        <f>SUMIFS(US!B:B,US!$D:$D,YEAR(daily!$A873),US!$E:$E,MONTH(daily!$A873))</f>
        <v>8698</v>
      </c>
      <c r="M873">
        <f>SUMIFS(US!C:C,US!$D:$D,YEAR(daily!$A873),US!$E:$E,MONTH(daily!$A873))</f>
        <v>20586</v>
      </c>
      <c r="N873">
        <f>SUMIFS(COT!E:E,COT!$A:$A,YEAR(daily!$A873),COT!$B:$B,WEEKNUM(daily!$A873))</f>
        <v>530779</v>
      </c>
      <c r="O873">
        <f>SUMIFS(COT!F:F,COT!$A:$A,YEAR(daily!$A873),COT!$B:$B,WEEKNUM(daily!$A873))</f>
        <v>104965</v>
      </c>
      <c r="P873">
        <f>SUMIFS(COT!G:G,COT!$A:$A,YEAR(daily!$A873),COT!$B:$B,WEEKNUM(daily!$A873))</f>
        <v>62957</v>
      </c>
      <c r="Q873">
        <f>SUMIFS(COT!H:H,COT!$A:$A,YEAR(daily!$A873),COT!$B:$B,WEEKNUM(daily!$A873))</f>
        <v>50308</v>
      </c>
      <c r="R873">
        <f>SUMIFS(COT!I:I,COT!$A:$A,YEAR(daily!$A873),COT!$B:$B,WEEKNUM(daily!$A873))</f>
        <v>318062</v>
      </c>
      <c r="S873">
        <f>SUMIFS(COT!J:J,COT!$A:$A,YEAR(daily!$A873),COT!$B:$B,WEEKNUM(daily!$A873))</f>
        <v>356230</v>
      </c>
      <c r="T873">
        <f>SUMIFS(COT!K:K,COT!$A:$A,YEAR(daily!$A873),COT!$B:$B,WEEKNUM(daily!$A873))</f>
        <v>57444</v>
      </c>
      <c r="U873">
        <f>SUMIFS(COT!L:L,COT!$A:$A,YEAR(daily!$A873),COT!$B:$B,WEEKNUM(daily!$A873))</f>
        <v>61284</v>
      </c>
      <c r="V873">
        <f>SUMIFS(COT!M:M,COT!$A:$A,YEAR(daily!$A873),COT!$B:$B,WEEKNUM(daily!$A873))</f>
        <v>54</v>
      </c>
      <c r="W873">
        <f>SUMIFS(COT!N:N,COT!$A:$A,YEAR(daily!$A873),COT!$B:$B,WEEKNUM(daily!$A873))</f>
        <v>38</v>
      </c>
      <c r="X873">
        <f>SUMIFS(COT!O:O,COT!$A:$A,YEAR(daily!$A873),COT!$B:$B,WEEKNUM(daily!$A873))</f>
        <v>40</v>
      </c>
      <c r="Y873">
        <f>SUMIFS(COT!P:P,COT!$A:$A,YEAR(daily!$A873),COT!$B:$B,WEEKNUM(daily!$A873))</f>
        <v>67</v>
      </c>
      <c r="Z873">
        <f>SUMIFS(COT!Q:Q,COT!$A:$A,YEAR(daily!$A873),COT!$B:$B,WEEKNUM(daily!$A873))</f>
        <v>76</v>
      </c>
      <c r="AA873">
        <f>SUMIFS(Saudi!B:B,Saudi!$A:$A,YEAR(daily!$A873))</f>
        <v>277.7</v>
      </c>
      <c r="AB873">
        <f>SUMIFS(Saudi!C:C,Saudi!$A:$A,YEAR(daily!$A873))</f>
        <v>268</v>
      </c>
      <c r="AC873">
        <f>SUMIFS(Saudi!F:F,Saudi!$A:$A,YEAR(daily!$A873))</f>
        <v>3677993</v>
      </c>
      <c r="AD873">
        <f>SUMIFS(Saudi!G:G,Saudi!$A:$A,YEAR(daily!$A873))</f>
        <v>31.039095006400501</v>
      </c>
      <c r="AE873">
        <f>SUMIFS(Saudi!H:H,Saudi!$A:$A,YEAR(daily!$A873))</f>
        <v>114161574.159876</v>
      </c>
      <c r="AF873" s="5">
        <f t="shared" si="48"/>
        <v>8</v>
      </c>
      <c r="AG873" s="5">
        <f t="shared" si="49"/>
        <v>2003</v>
      </c>
    </row>
    <row r="874" spans="1:33">
      <c r="A874" s="3">
        <v>37860</v>
      </c>
      <c r="B874" s="1">
        <v>175133</v>
      </c>
      <c r="C874" s="1">
        <v>73947</v>
      </c>
      <c r="D874" s="1">
        <v>26718</v>
      </c>
      <c r="E874" s="1">
        <v>31.21</v>
      </c>
      <c r="F874" s="1">
        <v>30.46</v>
      </c>
      <c r="G874" s="1">
        <v>29.95</v>
      </c>
      <c r="H874" s="2">
        <v>48.8</v>
      </c>
      <c r="I874" s="2">
        <v>26.7</v>
      </c>
      <c r="J874" s="2">
        <v>79.099999999999994</v>
      </c>
      <c r="K874" s="2">
        <v>78.400000000000006</v>
      </c>
      <c r="L874">
        <f>SUMIFS(US!B:B,US!$D:$D,YEAR(daily!$A874),US!$E:$E,MONTH(daily!$A874))</f>
        <v>8698</v>
      </c>
      <c r="M874">
        <f>SUMIFS(US!C:C,US!$D:$D,YEAR(daily!$A874),US!$E:$E,MONTH(daily!$A874))</f>
        <v>20586</v>
      </c>
      <c r="N874">
        <f>SUMIFS(COT!E:E,COT!$A:$A,YEAR(daily!$A874),COT!$B:$B,WEEKNUM(daily!$A874))</f>
        <v>530779</v>
      </c>
      <c r="O874">
        <f>SUMIFS(COT!F:F,COT!$A:$A,YEAR(daily!$A874),COT!$B:$B,WEEKNUM(daily!$A874))</f>
        <v>104965</v>
      </c>
      <c r="P874">
        <f>SUMIFS(COT!G:G,COT!$A:$A,YEAR(daily!$A874),COT!$B:$B,WEEKNUM(daily!$A874))</f>
        <v>62957</v>
      </c>
      <c r="Q874">
        <f>SUMIFS(COT!H:H,COT!$A:$A,YEAR(daily!$A874),COT!$B:$B,WEEKNUM(daily!$A874))</f>
        <v>50308</v>
      </c>
      <c r="R874">
        <f>SUMIFS(COT!I:I,COT!$A:$A,YEAR(daily!$A874),COT!$B:$B,WEEKNUM(daily!$A874))</f>
        <v>318062</v>
      </c>
      <c r="S874">
        <f>SUMIFS(COT!J:J,COT!$A:$A,YEAR(daily!$A874),COT!$B:$B,WEEKNUM(daily!$A874))</f>
        <v>356230</v>
      </c>
      <c r="T874">
        <f>SUMIFS(COT!K:K,COT!$A:$A,YEAR(daily!$A874),COT!$B:$B,WEEKNUM(daily!$A874))</f>
        <v>57444</v>
      </c>
      <c r="U874">
        <f>SUMIFS(COT!L:L,COT!$A:$A,YEAR(daily!$A874),COT!$B:$B,WEEKNUM(daily!$A874))</f>
        <v>61284</v>
      </c>
      <c r="V874">
        <f>SUMIFS(COT!M:M,COT!$A:$A,YEAR(daily!$A874),COT!$B:$B,WEEKNUM(daily!$A874))</f>
        <v>54</v>
      </c>
      <c r="W874">
        <f>SUMIFS(COT!N:N,COT!$A:$A,YEAR(daily!$A874),COT!$B:$B,WEEKNUM(daily!$A874))</f>
        <v>38</v>
      </c>
      <c r="X874">
        <f>SUMIFS(COT!O:O,COT!$A:$A,YEAR(daily!$A874),COT!$B:$B,WEEKNUM(daily!$A874))</f>
        <v>40</v>
      </c>
      <c r="Y874">
        <f>SUMIFS(COT!P:P,COT!$A:$A,YEAR(daily!$A874),COT!$B:$B,WEEKNUM(daily!$A874))</f>
        <v>67</v>
      </c>
      <c r="Z874">
        <f>SUMIFS(COT!Q:Q,COT!$A:$A,YEAR(daily!$A874),COT!$B:$B,WEEKNUM(daily!$A874))</f>
        <v>76</v>
      </c>
      <c r="AA874">
        <f>SUMIFS(Saudi!B:B,Saudi!$A:$A,YEAR(daily!$A874))</f>
        <v>277.7</v>
      </c>
      <c r="AB874">
        <f>SUMIFS(Saudi!C:C,Saudi!$A:$A,YEAR(daily!$A874))</f>
        <v>268</v>
      </c>
      <c r="AC874">
        <f>SUMIFS(Saudi!F:F,Saudi!$A:$A,YEAR(daily!$A874))</f>
        <v>3677993</v>
      </c>
      <c r="AD874">
        <f>SUMIFS(Saudi!G:G,Saudi!$A:$A,YEAR(daily!$A874))</f>
        <v>31.039095006400501</v>
      </c>
      <c r="AE874">
        <f>SUMIFS(Saudi!H:H,Saudi!$A:$A,YEAR(daily!$A874))</f>
        <v>114161574.159876</v>
      </c>
      <c r="AF874" s="5">
        <f t="shared" si="48"/>
        <v>8</v>
      </c>
      <c r="AG874" s="5">
        <f t="shared" si="49"/>
        <v>2003</v>
      </c>
    </row>
    <row r="875" spans="1:33">
      <c r="A875" s="3">
        <v>37861</v>
      </c>
      <c r="B875" s="1">
        <v>172383</v>
      </c>
      <c r="C875" s="1">
        <v>74587</v>
      </c>
      <c r="D875" s="1">
        <v>26729</v>
      </c>
      <c r="E875" s="1">
        <v>31.5</v>
      </c>
      <c r="F875" s="1">
        <v>30.77</v>
      </c>
      <c r="G875" s="1">
        <v>30.26</v>
      </c>
      <c r="H875" s="2">
        <v>48.8</v>
      </c>
      <c r="I875" s="2">
        <v>26.7</v>
      </c>
      <c r="J875" s="2">
        <v>79.099999999999994</v>
      </c>
      <c r="K875" s="2">
        <v>78.400000000000006</v>
      </c>
      <c r="L875">
        <f>SUMIFS(US!B:B,US!$D:$D,YEAR(daily!$A875),US!$E:$E,MONTH(daily!$A875))</f>
        <v>8698</v>
      </c>
      <c r="M875">
        <f>SUMIFS(US!C:C,US!$D:$D,YEAR(daily!$A875),US!$E:$E,MONTH(daily!$A875))</f>
        <v>20586</v>
      </c>
      <c r="N875">
        <f>SUMIFS(COT!E:E,COT!$A:$A,YEAR(daily!$A875),COT!$B:$B,WEEKNUM(daily!$A875))</f>
        <v>530779</v>
      </c>
      <c r="O875">
        <f>SUMIFS(COT!F:F,COT!$A:$A,YEAR(daily!$A875),COT!$B:$B,WEEKNUM(daily!$A875))</f>
        <v>104965</v>
      </c>
      <c r="P875">
        <f>SUMIFS(COT!G:G,COT!$A:$A,YEAR(daily!$A875),COT!$B:$B,WEEKNUM(daily!$A875))</f>
        <v>62957</v>
      </c>
      <c r="Q875">
        <f>SUMIFS(COT!H:H,COT!$A:$A,YEAR(daily!$A875),COT!$B:$B,WEEKNUM(daily!$A875))</f>
        <v>50308</v>
      </c>
      <c r="R875">
        <f>SUMIFS(COT!I:I,COT!$A:$A,YEAR(daily!$A875),COT!$B:$B,WEEKNUM(daily!$A875))</f>
        <v>318062</v>
      </c>
      <c r="S875">
        <f>SUMIFS(COT!J:J,COT!$A:$A,YEAR(daily!$A875),COT!$B:$B,WEEKNUM(daily!$A875))</f>
        <v>356230</v>
      </c>
      <c r="T875">
        <f>SUMIFS(COT!K:K,COT!$A:$A,YEAR(daily!$A875),COT!$B:$B,WEEKNUM(daily!$A875))</f>
        <v>57444</v>
      </c>
      <c r="U875">
        <f>SUMIFS(COT!L:L,COT!$A:$A,YEAR(daily!$A875),COT!$B:$B,WEEKNUM(daily!$A875))</f>
        <v>61284</v>
      </c>
      <c r="V875">
        <f>SUMIFS(COT!M:M,COT!$A:$A,YEAR(daily!$A875),COT!$B:$B,WEEKNUM(daily!$A875))</f>
        <v>54</v>
      </c>
      <c r="W875">
        <f>SUMIFS(COT!N:N,COT!$A:$A,YEAR(daily!$A875),COT!$B:$B,WEEKNUM(daily!$A875))</f>
        <v>38</v>
      </c>
      <c r="X875">
        <f>SUMIFS(COT!O:O,COT!$A:$A,YEAR(daily!$A875),COT!$B:$B,WEEKNUM(daily!$A875))</f>
        <v>40</v>
      </c>
      <c r="Y875">
        <f>SUMIFS(COT!P:P,COT!$A:$A,YEAR(daily!$A875),COT!$B:$B,WEEKNUM(daily!$A875))</f>
        <v>67</v>
      </c>
      <c r="Z875">
        <f>SUMIFS(COT!Q:Q,COT!$A:$A,YEAR(daily!$A875),COT!$B:$B,WEEKNUM(daily!$A875))</f>
        <v>76</v>
      </c>
      <c r="AA875">
        <f>SUMIFS(Saudi!B:B,Saudi!$A:$A,YEAR(daily!$A875))</f>
        <v>277.7</v>
      </c>
      <c r="AB875">
        <f>SUMIFS(Saudi!C:C,Saudi!$A:$A,YEAR(daily!$A875))</f>
        <v>268</v>
      </c>
      <c r="AC875">
        <f>SUMIFS(Saudi!F:F,Saudi!$A:$A,YEAR(daily!$A875))</f>
        <v>3677993</v>
      </c>
      <c r="AD875">
        <f>SUMIFS(Saudi!G:G,Saudi!$A:$A,YEAR(daily!$A875))</f>
        <v>31.039095006400501</v>
      </c>
      <c r="AE875">
        <f>SUMIFS(Saudi!H:H,Saudi!$A:$A,YEAR(daily!$A875))</f>
        <v>114161574.159876</v>
      </c>
      <c r="AF875" s="5">
        <f t="shared" si="48"/>
        <v>8</v>
      </c>
      <c r="AG875" s="5">
        <f t="shared" si="49"/>
        <v>2003</v>
      </c>
    </row>
    <row r="876" spans="1:33">
      <c r="A876" s="3">
        <v>37862</v>
      </c>
      <c r="B876" s="1">
        <v>172141</v>
      </c>
      <c r="C876" s="1">
        <v>75711</v>
      </c>
      <c r="D876" s="1">
        <v>26665</v>
      </c>
      <c r="E876" s="1">
        <v>31.57</v>
      </c>
      <c r="F876" s="1">
        <v>30.83</v>
      </c>
      <c r="G876" s="1">
        <v>30.28</v>
      </c>
      <c r="H876" s="2">
        <v>48.8</v>
      </c>
      <c r="I876" s="2">
        <v>26.7</v>
      </c>
      <c r="J876" s="2">
        <v>79.099999999999994</v>
      </c>
      <c r="K876" s="2">
        <v>78.400000000000006</v>
      </c>
      <c r="L876">
        <f>SUMIFS(US!B:B,US!$D:$D,YEAR(daily!$A876),US!$E:$E,MONTH(daily!$A876))</f>
        <v>8698</v>
      </c>
      <c r="M876">
        <f>SUMIFS(US!C:C,US!$D:$D,YEAR(daily!$A876),US!$E:$E,MONTH(daily!$A876))</f>
        <v>20586</v>
      </c>
      <c r="N876">
        <f>SUMIFS(COT!E:E,COT!$A:$A,YEAR(daily!$A876),COT!$B:$B,WEEKNUM(daily!$A876))</f>
        <v>530779</v>
      </c>
      <c r="O876">
        <f>SUMIFS(COT!F:F,COT!$A:$A,YEAR(daily!$A876),COT!$B:$B,WEEKNUM(daily!$A876))</f>
        <v>104965</v>
      </c>
      <c r="P876">
        <f>SUMIFS(COT!G:G,COT!$A:$A,YEAR(daily!$A876),COT!$B:$B,WEEKNUM(daily!$A876))</f>
        <v>62957</v>
      </c>
      <c r="Q876">
        <f>SUMIFS(COT!H:H,COT!$A:$A,YEAR(daily!$A876),COT!$B:$B,WEEKNUM(daily!$A876))</f>
        <v>50308</v>
      </c>
      <c r="R876">
        <f>SUMIFS(COT!I:I,COT!$A:$A,YEAR(daily!$A876),COT!$B:$B,WEEKNUM(daily!$A876))</f>
        <v>318062</v>
      </c>
      <c r="S876">
        <f>SUMIFS(COT!J:J,COT!$A:$A,YEAR(daily!$A876),COT!$B:$B,WEEKNUM(daily!$A876))</f>
        <v>356230</v>
      </c>
      <c r="T876">
        <f>SUMIFS(COT!K:K,COT!$A:$A,YEAR(daily!$A876),COT!$B:$B,WEEKNUM(daily!$A876))</f>
        <v>57444</v>
      </c>
      <c r="U876">
        <f>SUMIFS(COT!L:L,COT!$A:$A,YEAR(daily!$A876),COT!$B:$B,WEEKNUM(daily!$A876))</f>
        <v>61284</v>
      </c>
      <c r="V876">
        <f>SUMIFS(COT!M:M,COT!$A:$A,YEAR(daily!$A876),COT!$B:$B,WEEKNUM(daily!$A876))</f>
        <v>54</v>
      </c>
      <c r="W876">
        <f>SUMIFS(COT!N:N,COT!$A:$A,YEAR(daily!$A876),COT!$B:$B,WEEKNUM(daily!$A876))</f>
        <v>38</v>
      </c>
      <c r="X876">
        <f>SUMIFS(COT!O:O,COT!$A:$A,YEAR(daily!$A876),COT!$B:$B,WEEKNUM(daily!$A876))</f>
        <v>40</v>
      </c>
      <c r="Y876">
        <f>SUMIFS(COT!P:P,COT!$A:$A,YEAR(daily!$A876),COT!$B:$B,WEEKNUM(daily!$A876))</f>
        <v>67</v>
      </c>
      <c r="Z876">
        <f>SUMIFS(COT!Q:Q,COT!$A:$A,YEAR(daily!$A876),COT!$B:$B,WEEKNUM(daily!$A876))</f>
        <v>76</v>
      </c>
      <c r="AA876">
        <f>SUMIFS(Saudi!B:B,Saudi!$A:$A,YEAR(daily!$A876))</f>
        <v>277.7</v>
      </c>
      <c r="AB876">
        <f>SUMIFS(Saudi!C:C,Saudi!$A:$A,YEAR(daily!$A876))</f>
        <v>268</v>
      </c>
      <c r="AC876">
        <f>SUMIFS(Saudi!F:F,Saudi!$A:$A,YEAR(daily!$A876))</f>
        <v>3677993</v>
      </c>
      <c r="AD876">
        <f>SUMIFS(Saudi!G:G,Saudi!$A:$A,YEAR(daily!$A876))</f>
        <v>31.039095006400501</v>
      </c>
      <c r="AE876">
        <f>SUMIFS(Saudi!H:H,Saudi!$A:$A,YEAR(daily!$A876))</f>
        <v>114161574.159876</v>
      </c>
      <c r="AF876" s="5">
        <f t="shared" si="48"/>
        <v>8</v>
      </c>
      <c r="AG876" s="5">
        <f t="shared" si="49"/>
        <v>2003</v>
      </c>
    </row>
    <row r="877" spans="1:33">
      <c r="A877" s="3">
        <v>37866</v>
      </c>
      <c r="B877" s="1">
        <v>173828</v>
      </c>
      <c r="C877" s="1">
        <v>76906</v>
      </c>
      <c r="D877" s="1">
        <v>27088</v>
      </c>
      <c r="E877" s="1">
        <v>29.41</v>
      </c>
      <c r="F877" s="1">
        <v>29</v>
      </c>
      <c r="G877" s="1">
        <v>28.63</v>
      </c>
      <c r="H877" s="2">
        <v>49.4</v>
      </c>
      <c r="I877" s="2">
        <v>27.1</v>
      </c>
      <c r="J877" s="2">
        <v>80.099999999999994</v>
      </c>
      <c r="K877" s="2">
        <v>79.900000000000006</v>
      </c>
      <c r="L877">
        <f>SUMIFS(US!B:B,US!$D:$D,YEAR(daily!$A877),US!$E:$E,MONTH(daily!$A877))</f>
        <v>8897</v>
      </c>
      <c r="M877">
        <f>SUMIFS(US!C:C,US!$D:$D,YEAR(daily!$A877),US!$E:$E,MONTH(daily!$A877))</f>
        <v>19933</v>
      </c>
      <c r="N877">
        <f>SUMIFS(COT!E:E,COT!$A:$A,YEAR(daily!$A877),COT!$B:$B,WEEKNUM(daily!$A877))</f>
        <v>547328</v>
      </c>
      <c r="O877">
        <f>SUMIFS(COT!F:F,COT!$A:$A,YEAR(daily!$A877),COT!$B:$B,WEEKNUM(daily!$A877))</f>
        <v>84697</v>
      </c>
      <c r="P877">
        <f>SUMIFS(COT!G:G,COT!$A:$A,YEAR(daily!$A877),COT!$B:$B,WEEKNUM(daily!$A877))</f>
        <v>67207</v>
      </c>
      <c r="Q877">
        <f>SUMIFS(COT!H:H,COT!$A:$A,YEAR(daily!$A877),COT!$B:$B,WEEKNUM(daily!$A877))</f>
        <v>53556</v>
      </c>
      <c r="R877">
        <f>SUMIFS(COT!I:I,COT!$A:$A,YEAR(daily!$A877),COT!$B:$B,WEEKNUM(daily!$A877))</f>
        <v>352884</v>
      </c>
      <c r="S877">
        <f>SUMIFS(COT!J:J,COT!$A:$A,YEAR(daily!$A877),COT!$B:$B,WEEKNUM(daily!$A877))</f>
        <v>356194</v>
      </c>
      <c r="T877">
        <f>SUMIFS(COT!K:K,COT!$A:$A,YEAR(daily!$A877),COT!$B:$B,WEEKNUM(daily!$A877))</f>
        <v>56191</v>
      </c>
      <c r="U877">
        <f>SUMIFS(COT!L:L,COT!$A:$A,YEAR(daily!$A877),COT!$B:$B,WEEKNUM(daily!$A877))</f>
        <v>70371</v>
      </c>
      <c r="V877">
        <f>SUMIFS(COT!M:M,COT!$A:$A,YEAR(daily!$A877),COT!$B:$B,WEEKNUM(daily!$A877))</f>
        <v>40</v>
      </c>
      <c r="W877">
        <f>SUMIFS(COT!N:N,COT!$A:$A,YEAR(daily!$A877),COT!$B:$B,WEEKNUM(daily!$A877))</f>
        <v>50</v>
      </c>
      <c r="X877">
        <f>SUMIFS(COT!O:O,COT!$A:$A,YEAR(daily!$A877),COT!$B:$B,WEEKNUM(daily!$A877))</f>
        <v>46</v>
      </c>
      <c r="Y877">
        <f>SUMIFS(COT!P:P,COT!$A:$A,YEAR(daily!$A877),COT!$B:$B,WEEKNUM(daily!$A877))</f>
        <v>69</v>
      </c>
      <c r="Z877">
        <f>SUMIFS(COT!Q:Q,COT!$A:$A,YEAR(daily!$A877),COT!$B:$B,WEEKNUM(daily!$A877))</f>
        <v>71</v>
      </c>
      <c r="AA877">
        <f>SUMIFS(Saudi!B:B,Saudi!$A:$A,YEAR(daily!$A877))</f>
        <v>277.7</v>
      </c>
      <c r="AB877">
        <f>SUMIFS(Saudi!C:C,Saudi!$A:$A,YEAR(daily!$A877))</f>
        <v>268</v>
      </c>
      <c r="AC877">
        <f>SUMIFS(Saudi!F:F,Saudi!$A:$A,YEAR(daily!$A877))</f>
        <v>3677993</v>
      </c>
      <c r="AD877">
        <f>SUMIFS(Saudi!G:G,Saudi!$A:$A,YEAR(daily!$A877))</f>
        <v>31.039095006400501</v>
      </c>
      <c r="AE877">
        <f>SUMIFS(Saudi!H:H,Saudi!$A:$A,YEAR(daily!$A877))</f>
        <v>114161574.159876</v>
      </c>
      <c r="AF877" s="5">
        <f t="shared" si="48"/>
        <v>9</v>
      </c>
      <c r="AG877" s="5">
        <f t="shared" si="49"/>
        <v>2003</v>
      </c>
    </row>
    <row r="878" spans="1:33">
      <c r="A878" s="3">
        <v>37867</v>
      </c>
      <c r="B878" s="1">
        <v>170959</v>
      </c>
      <c r="C878" s="1">
        <v>77258</v>
      </c>
      <c r="D878" s="1">
        <v>27049</v>
      </c>
      <c r="E878" s="1">
        <v>29.49</v>
      </c>
      <c r="F878" s="1">
        <v>29.13</v>
      </c>
      <c r="G878" s="1">
        <v>28.78</v>
      </c>
      <c r="H878" s="2">
        <v>49.4</v>
      </c>
      <c r="I878" s="2">
        <v>27.1</v>
      </c>
      <c r="J878" s="2">
        <v>80.099999999999994</v>
      </c>
      <c r="K878" s="2">
        <v>79.900000000000006</v>
      </c>
      <c r="L878">
        <f>SUMIFS(US!B:B,US!$D:$D,YEAR(daily!$A878),US!$E:$E,MONTH(daily!$A878))</f>
        <v>8897</v>
      </c>
      <c r="M878">
        <f>SUMIFS(US!C:C,US!$D:$D,YEAR(daily!$A878),US!$E:$E,MONTH(daily!$A878))</f>
        <v>19933</v>
      </c>
      <c r="N878">
        <f>SUMIFS(COT!E:E,COT!$A:$A,YEAR(daily!$A878),COT!$B:$B,WEEKNUM(daily!$A878))</f>
        <v>547328</v>
      </c>
      <c r="O878">
        <f>SUMIFS(COT!F:F,COT!$A:$A,YEAR(daily!$A878),COT!$B:$B,WEEKNUM(daily!$A878))</f>
        <v>84697</v>
      </c>
      <c r="P878">
        <f>SUMIFS(COT!G:G,COT!$A:$A,YEAR(daily!$A878),COT!$B:$B,WEEKNUM(daily!$A878))</f>
        <v>67207</v>
      </c>
      <c r="Q878">
        <f>SUMIFS(COT!H:H,COT!$A:$A,YEAR(daily!$A878),COT!$B:$B,WEEKNUM(daily!$A878))</f>
        <v>53556</v>
      </c>
      <c r="R878">
        <f>SUMIFS(COT!I:I,COT!$A:$A,YEAR(daily!$A878),COT!$B:$B,WEEKNUM(daily!$A878))</f>
        <v>352884</v>
      </c>
      <c r="S878">
        <f>SUMIFS(COT!J:J,COT!$A:$A,YEAR(daily!$A878),COT!$B:$B,WEEKNUM(daily!$A878))</f>
        <v>356194</v>
      </c>
      <c r="T878">
        <f>SUMIFS(COT!K:K,COT!$A:$A,YEAR(daily!$A878),COT!$B:$B,WEEKNUM(daily!$A878))</f>
        <v>56191</v>
      </c>
      <c r="U878">
        <f>SUMIFS(COT!L:L,COT!$A:$A,YEAR(daily!$A878),COT!$B:$B,WEEKNUM(daily!$A878))</f>
        <v>70371</v>
      </c>
      <c r="V878">
        <f>SUMIFS(COT!M:M,COT!$A:$A,YEAR(daily!$A878),COT!$B:$B,WEEKNUM(daily!$A878))</f>
        <v>40</v>
      </c>
      <c r="W878">
        <f>SUMIFS(COT!N:N,COT!$A:$A,YEAR(daily!$A878),COT!$B:$B,WEEKNUM(daily!$A878))</f>
        <v>50</v>
      </c>
      <c r="X878">
        <f>SUMIFS(COT!O:O,COT!$A:$A,YEAR(daily!$A878),COT!$B:$B,WEEKNUM(daily!$A878))</f>
        <v>46</v>
      </c>
      <c r="Y878">
        <f>SUMIFS(COT!P:P,COT!$A:$A,YEAR(daily!$A878),COT!$B:$B,WEEKNUM(daily!$A878))</f>
        <v>69</v>
      </c>
      <c r="Z878">
        <f>SUMIFS(COT!Q:Q,COT!$A:$A,YEAR(daily!$A878),COT!$B:$B,WEEKNUM(daily!$A878))</f>
        <v>71</v>
      </c>
      <c r="AA878">
        <f>SUMIFS(Saudi!B:B,Saudi!$A:$A,YEAR(daily!$A878))</f>
        <v>277.7</v>
      </c>
      <c r="AB878">
        <f>SUMIFS(Saudi!C:C,Saudi!$A:$A,YEAR(daily!$A878))</f>
        <v>268</v>
      </c>
      <c r="AC878">
        <f>SUMIFS(Saudi!F:F,Saudi!$A:$A,YEAR(daily!$A878))</f>
        <v>3677993</v>
      </c>
      <c r="AD878">
        <f>SUMIFS(Saudi!G:G,Saudi!$A:$A,YEAR(daily!$A878))</f>
        <v>31.039095006400501</v>
      </c>
      <c r="AE878">
        <f>SUMIFS(Saudi!H:H,Saudi!$A:$A,YEAR(daily!$A878))</f>
        <v>114161574.159876</v>
      </c>
      <c r="AF878" s="5">
        <f t="shared" si="48"/>
        <v>9</v>
      </c>
      <c r="AG878" s="5">
        <f t="shared" si="49"/>
        <v>2003</v>
      </c>
    </row>
    <row r="879" spans="1:33">
      <c r="A879" s="3">
        <v>37868</v>
      </c>
      <c r="B879" s="1">
        <v>161144</v>
      </c>
      <c r="C879" s="1">
        <v>77602</v>
      </c>
      <c r="D879" s="1">
        <v>26795</v>
      </c>
      <c r="E879" s="1">
        <v>28.98</v>
      </c>
      <c r="F879" s="1">
        <v>28.67</v>
      </c>
      <c r="G879" s="1">
        <v>28.33</v>
      </c>
      <c r="H879" s="2">
        <v>49.4</v>
      </c>
      <c r="I879" s="2">
        <v>27.1</v>
      </c>
      <c r="J879" s="2">
        <v>80.099999999999994</v>
      </c>
      <c r="K879" s="2">
        <v>79.900000000000006</v>
      </c>
      <c r="L879">
        <f>SUMIFS(US!B:B,US!$D:$D,YEAR(daily!$A879),US!$E:$E,MONTH(daily!$A879))</f>
        <v>8897</v>
      </c>
      <c r="M879">
        <f>SUMIFS(US!C:C,US!$D:$D,YEAR(daily!$A879),US!$E:$E,MONTH(daily!$A879))</f>
        <v>19933</v>
      </c>
      <c r="N879">
        <f>SUMIFS(COT!E:E,COT!$A:$A,YEAR(daily!$A879),COT!$B:$B,WEEKNUM(daily!$A879))</f>
        <v>547328</v>
      </c>
      <c r="O879">
        <f>SUMIFS(COT!F:F,COT!$A:$A,YEAR(daily!$A879),COT!$B:$B,WEEKNUM(daily!$A879))</f>
        <v>84697</v>
      </c>
      <c r="P879">
        <f>SUMIFS(COT!G:G,COT!$A:$A,YEAR(daily!$A879),COT!$B:$B,WEEKNUM(daily!$A879))</f>
        <v>67207</v>
      </c>
      <c r="Q879">
        <f>SUMIFS(COT!H:H,COT!$A:$A,YEAR(daily!$A879),COT!$B:$B,WEEKNUM(daily!$A879))</f>
        <v>53556</v>
      </c>
      <c r="R879">
        <f>SUMIFS(COT!I:I,COT!$A:$A,YEAR(daily!$A879),COT!$B:$B,WEEKNUM(daily!$A879))</f>
        <v>352884</v>
      </c>
      <c r="S879">
        <f>SUMIFS(COT!J:J,COT!$A:$A,YEAR(daily!$A879),COT!$B:$B,WEEKNUM(daily!$A879))</f>
        <v>356194</v>
      </c>
      <c r="T879">
        <f>SUMIFS(COT!K:K,COT!$A:$A,YEAR(daily!$A879),COT!$B:$B,WEEKNUM(daily!$A879))</f>
        <v>56191</v>
      </c>
      <c r="U879">
        <f>SUMIFS(COT!L:L,COT!$A:$A,YEAR(daily!$A879),COT!$B:$B,WEEKNUM(daily!$A879))</f>
        <v>70371</v>
      </c>
      <c r="V879">
        <f>SUMIFS(COT!M:M,COT!$A:$A,YEAR(daily!$A879),COT!$B:$B,WEEKNUM(daily!$A879))</f>
        <v>40</v>
      </c>
      <c r="W879">
        <f>SUMIFS(COT!N:N,COT!$A:$A,YEAR(daily!$A879),COT!$B:$B,WEEKNUM(daily!$A879))</f>
        <v>50</v>
      </c>
      <c r="X879">
        <f>SUMIFS(COT!O:O,COT!$A:$A,YEAR(daily!$A879),COT!$B:$B,WEEKNUM(daily!$A879))</f>
        <v>46</v>
      </c>
      <c r="Y879">
        <f>SUMIFS(COT!P:P,COT!$A:$A,YEAR(daily!$A879),COT!$B:$B,WEEKNUM(daily!$A879))</f>
        <v>69</v>
      </c>
      <c r="Z879">
        <f>SUMIFS(COT!Q:Q,COT!$A:$A,YEAR(daily!$A879),COT!$B:$B,WEEKNUM(daily!$A879))</f>
        <v>71</v>
      </c>
      <c r="AA879">
        <f>SUMIFS(Saudi!B:B,Saudi!$A:$A,YEAR(daily!$A879))</f>
        <v>277.7</v>
      </c>
      <c r="AB879">
        <f>SUMIFS(Saudi!C:C,Saudi!$A:$A,YEAR(daily!$A879))</f>
        <v>268</v>
      </c>
      <c r="AC879">
        <f>SUMIFS(Saudi!F:F,Saudi!$A:$A,YEAR(daily!$A879))</f>
        <v>3677993</v>
      </c>
      <c r="AD879">
        <f>SUMIFS(Saudi!G:G,Saudi!$A:$A,YEAR(daily!$A879))</f>
        <v>31.039095006400501</v>
      </c>
      <c r="AE879">
        <f>SUMIFS(Saudi!H:H,Saudi!$A:$A,YEAR(daily!$A879))</f>
        <v>114161574.159876</v>
      </c>
      <c r="AF879" s="5">
        <f t="shared" si="48"/>
        <v>9</v>
      </c>
      <c r="AG879" s="5">
        <f t="shared" si="49"/>
        <v>2003</v>
      </c>
    </row>
    <row r="880" spans="1:33">
      <c r="A880" s="3">
        <v>37869</v>
      </c>
      <c r="B880" s="1">
        <v>150624</v>
      </c>
      <c r="C880" s="1">
        <v>75205</v>
      </c>
      <c r="D880" s="1">
        <v>27293</v>
      </c>
      <c r="E880" s="1">
        <v>28.88</v>
      </c>
      <c r="F880" s="1">
        <v>28.58</v>
      </c>
      <c r="G880" s="1">
        <v>28.25</v>
      </c>
      <c r="H880" s="2">
        <v>49.4</v>
      </c>
      <c r="I880" s="2">
        <v>27.1</v>
      </c>
      <c r="J880" s="2">
        <v>80.099999999999994</v>
      </c>
      <c r="K880" s="2">
        <v>79.900000000000006</v>
      </c>
      <c r="L880">
        <f>SUMIFS(US!B:B,US!$D:$D,YEAR(daily!$A880),US!$E:$E,MONTH(daily!$A880))</f>
        <v>8897</v>
      </c>
      <c r="M880">
        <f>SUMIFS(US!C:C,US!$D:$D,YEAR(daily!$A880),US!$E:$E,MONTH(daily!$A880))</f>
        <v>19933</v>
      </c>
      <c r="N880">
        <f>SUMIFS(COT!E:E,COT!$A:$A,YEAR(daily!$A880),COT!$B:$B,WEEKNUM(daily!$A880))</f>
        <v>547328</v>
      </c>
      <c r="O880">
        <f>SUMIFS(COT!F:F,COT!$A:$A,YEAR(daily!$A880),COT!$B:$B,WEEKNUM(daily!$A880))</f>
        <v>84697</v>
      </c>
      <c r="P880">
        <f>SUMIFS(COT!G:G,COT!$A:$A,YEAR(daily!$A880),COT!$B:$B,WEEKNUM(daily!$A880))</f>
        <v>67207</v>
      </c>
      <c r="Q880">
        <f>SUMIFS(COT!H:H,COT!$A:$A,YEAR(daily!$A880),COT!$B:$B,WEEKNUM(daily!$A880))</f>
        <v>53556</v>
      </c>
      <c r="R880">
        <f>SUMIFS(COT!I:I,COT!$A:$A,YEAR(daily!$A880),COT!$B:$B,WEEKNUM(daily!$A880))</f>
        <v>352884</v>
      </c>
      <c r="S880">
        <f>SUMIFS(COT!J:J,COT!$A:$A,YEAR(daily!$A880),COT!$B:$B,WEEKNUM(daily!$A880))</f>
        <v>356194</v>
      </c>
      <c r="T880">
        <f>SUMIFS(COT!K:K,COT!$A:$A,YEAR(daily!$A880),COT!$B:$B,WEEKNUM(daily!$A880))</f>
        <v>56191</v>
      </c>
      <c r="U880">
        <f>SUMIFS(COT!L:L,COT!$A:$A,YEAR(daily!$A880),COT!$B:$B,WEEKNUM(daily!$A880))</f>
        <v>70371</v>
      </c>
      <c r="V880">
        <f>SUMIFS(COT!M:M,COT!$A:$A,YEAR(daily!$A880),COT!$B:$B,WEEKNUM(daily!$A880))</f>
        <v>40</v>
      </c>
      <c r="W880">
        <f>SUMIFS(COT!N:N,COT!$A:$A,YEAR(daily!$A880),COT!$B:$B,WEEKNUM(daily!$A880))</f>
        <v>50</v>
      </c>
      <c r="X880">
        <f>SUMIFS(COT!O:O,COT!$A:$A,YEAR(daily!$A880),COT!$B:$B,WEEKNUM(daily!$A880))</f>
        <v>46</v>
      </c>
      <c r="Y880">
        <f>SUMIFS(COT!P:P,COT!$A:$A,YEAR(daily!$A880),COT!$B:$B,WEEKNUM(daily!$A880))</f>
        <v>69</v>
      </c>
      <c r="Z880">
        <f>SUMIFS(COT!Q:Q,COT!$A:$A,YEAR(daily!$A880),COT!$B:$B,WEEKNUM(daily!$A880))</f>
        <v>71</v>
      </c>
      <c r="AA880">
        <f>SUMIFS(Saudi!B:B,Saudi!$A:$A,YEAR(daily!$A880))</f>
        <v>277.7</v>
      </c>
      <c r="AB880">
        <f>SUMIFS(Saudi!C:C,Saudi!$A:$A,YEAR(daily!$A880))</f>
        <v>268</v>
      </c>
      <c r="AC880">
        <f>SUMIFS(Saudi!F:F,Saudi!$A:$A,YEAR(daily!$A880))</f>
        <v>3677993</v>
      </c>
      <c r="AD880">
        <f>SUMIFS(Saudi!G:G,Saudi!$A:$A,YEAR(daily!$A880))</f>
        <v>31.039095006400501</v>
      </c>
      <c r="AE880">
        <f>SUMIFS(Saudi!H:H,Saudi!$A:$A,YEAR(daily!$A880))</f>
        <v>114161574.159876</v>
      </c>
      <c r="AF880" s="5">
        <f t="shared" si="48"/>
        <v>9</v>
      </c>
      <c r="AG880" s="5">
        <f t="shared" si="49"/>
        <v>2003</v>
      </c>
    </row>
    <row r="881" spans="1:33">
      <c r="A881" s="3">
        <v>37872</v>
      </c>
      <c r="B881" s="1">
        <v>143842</v>
      </c>
      <c r="C881" s="1">
        <v>75780</v>
      </c>
      <c r="D881" s="1">
        <v>29711</v>
      </c>
      <c r="E881" s="1">
        <v>28.85</v>
      </c>
      <c r="F881" s="1">
        <v>28.64</v>
      </c>
      <c r="G881" s="1">
        <v>28.29</v>
      </c>
      <c r="H881" s="2">
        <v>49.4</v>
      </c>
      <c r="I881" s="2">
        <v>27.1</v>
      </c>
      <c r="J881" s="2">
        <v>80.099999999999994</v>
      </c>
      <c r="K881" s="2">
        <v>79.900000000000006</v>
      </c>
      <c r="L881">
        <f>SUMIFS(US!B:B,US!$D:$D,YEAR(daily!$A881),US!$E:$E,MONTH(daily!$A881))</f>
        <v>8897</v>
      </c>
      <c r="M881">
        <f>SUMIFS(US!C:C,US!$D:$D,YEAR(daily!$A881),US!$E:$E,MONTH(daily!$A881))</f>
        <v>19933</v>
      </c>
      <c r="N881">
        <f>SUMIFS(COT!E:E,COT!$A:$A,YEAR(daily!$A881),COT!$B:$B,WEEKNUM(daily!$A881))</f>
        <v>515097</v>
      </c>
      <c r="O881">
        <f>SUMIFS(COT!F:F,COT!$A:$A,YEAR(daily!$A881),COT!$B:$B,WEEKNUM(daily!$A881))</f>
        <v>60811</v>
      </c>
      <c r="P881">
        <f>SUMIFS(COT!G:G,COT!$A:$A,YEAR(daily!$A881),COT!$B:$B,WEEKNUM(daily!$A881))</f>
        <v>59942</v>
      </c>
      <c r="Q881">
        <f>SUMIFS(COT!H:H,COT!$A:$A,YEAR(daily!$A881),COT!$B:$B,WEEKNUM(daily!$A881))</f>
        <v>53662</v>
      </c>
      <c r="R881">
        <f>SUMIFS(COT!I:I,COT!$A:$A,YEAR(daily!$A881),COT!$B:$B,WEEKNUM(daily!$A881))</f>
        <v>347613</v>
      </c>
      <c r="S881">
        <f>SUMIFS(COT!J:J,COT!$A:$A,YEAR(daily!$A881),COT!$B:$B,WEEKNUM(daily!$A881))</f>
        <v>329271</v>
      </c>
      <c r="T881">
        <f>SUMIFS(COT!K:K,COT!$A:$A,YEAR(daily!$A881),COT!$B:$B,WEEKNUM(daily!$A881))</f>
        <v>53011</v>
      </c>
      <c r="U881">
        <f>SUMIFS(COT!L:L,COT!$A:$A,YEAR(daily!$A881),COT!$B:$B,WEEKNUM(daily!$A881))</f>
        <v>72222</v>
      </c>
      <c r="V881">
        <f>SUMIFS(COT!M:M,COT!$A:$A,YEAR(daily!$A881),COT!$B:$B,WEEKNUM(daily!$A881))</f>
        <v>39</v>
      </c>
      <c r="W881">
        <f>SUMIFS(COT!N:N,COT!$A:$A,YEAR(daily!$A881),COT!$B:$B,WEEKNUM(daily!$A881))</f>
        <v>44</v>
      </c>
      <c r="X881">
        <f>SUMIFS(COT!O:O,COT!$A:$A,YEAR(daily!$A881),COT!$B:$B,WEEKNUM(daily!$A881))</f>
        <v>50</v>
      </c>
      <c r="Y881">
        <f>SUMIFS(COT!P:P,COT!$A:$A,YEAR(daily!$A881),COT!$B:$B,WEEKNUM(daily!$A881))</f>
        <v>67</v>
      </c>
      <c r="Z881">
        <f>SUMIFS(COT!Q:Q,COT!$A:$A,YEAR(daily!$A881),COT!$B:$B,WEEKNUM(daily!$A881))</f>
        <v>68</v>
      </c>
      <c r="AA881">
        <f>SUMIFS(Saudi!B:B,Saudi!$A:$A,YEAR(daily!$A881))</f>
        <v>277.7</v>
      </c>
      <c r="AB881">
        <f>SUMIFS(Saudi!C:C,Saudi!$A:$A,YEAR(daily!$A881))</f>
        <v>268</v>
      </c>
      <c r="AC881">
        <f>SUMIFS(Saudi!F:F,Saudi!$A:$A,YEAR(daily!$A881))</f>
        <v>3677993</v>
      </c>
      <c r="AD881">
        <f>SUMIFS(Saudi!G:G,Saudi!$A:$A,YEAR(daily!$A881))</f>
        <v>31.039095006400501</v>
      </c>
      <c r="AE881">
        <f>SUMIFS(Saudi!H:H,Saudi!$A:$A,YEAR(daily!$A881))</f>
        <v>114161574.159876</v>
      </c>
      <c r="AF881" s="5">
        <f t="shared" si="48"/>
        <v>9</v>
      </c>
      <c r="AG881" s="5">
        <f t="shared" si="49"/>
        <v>2003</v>
      </c>
    </row>
    <row r="882" spans="1:33">
      <c r="A882" s="3">
        <v>37873</v>
      </c>
      <c r="B882" s="1">
        <v>132116</v>
      </c>
      <c r="C882" s="1">
        <v>75287</v>
      </c>
      <c r="D882" s="1">
        <v>29317</v>
      </c>
      <c r="E882" s="1">
        <v>29.18</v>
      </c>
      <c r="F882" s="1">
        <v>28.94</v>
      </c>
      <c r="G882" s="1">
        <v>28.56</v>
      </c>
      <c r="H882" s="2">
        <v>49.4</v>
      </c>
      <c r="I882" s="2">
        <v>27.1</v>
      </c>
      <c r="J882" s="2">
        <v>80.099999999999994</v>
      </c>
      <c r="K882" s="2">
        <v>79.900000000000006</v>
      </c>
      <c r="L882">
        <f>SUMIFS(US!B:B,US!$D:$D,YEAR(daily!$A882),US!$E:$E,MONTH(daily!$A882))</f>
        <v>8897</v>
      </c>
      <c r="M882">
        <f>SUMIFS(US!C:C,US!$D:$D,YEAR(daily!$A882),US!$E:$E,MONTH(daily!$A882))</f>
        <v>19933</v>
      </c>
      <c r="N882">
        <f>SUMIFS(COT!E:E,COT!$A:$A,YEAR(daily!$A882),COT!$B:$B,WEEKNUM(daily!$A882))</f>
        <v>515097</v>
      </c>
      <c r="O882">
        <f>SUMIFS(COT!F:F,COT!$A:$A,YEAR(daily!$A882),COT!$B:$B,WEEKNUM(daily!$A882))</f>
        <v>60811</v>
      </c>
      <c r="P882">
        <f>SUMIFS(COT!G:G,COT!$A:$A,YEAR(daily!$A882),COT!$B:$B,WEEKNUM(daily!$A882))</f>
        <v>59942</v>
      </c>
      <c r="Q882">
        <f>SUMIFS(COT!H:H,COT!$A:$A,YEAR(daily!$A882),COT!$B:$B,WEEKNUM(daily!$A882))</f>
        <v>53662</v>
      </c>
      <c r="R882">
        <f>SUMIFS(COT!I:I,COT!$A:$A,YEAR(daily!$A882),COT!$B:$B,WEEKNUM(daily!$A882))</f>
        <v>347613</v>
      </c>
      <c r="S882">
        <f>SUMIFS(COT!J:J,COT!$A:$A,YEAR(daily!$A882),COT!$B:$B,WEEKNUM(daily!$A882))</f>
        <v>329271</v>
      </c>
      <c r="T882">
        <f>SUMIFS(COT!K:K,COT!$A:$A,YEAR(daily!$A882),COT!$B:$B,WEEKNUM(daily!$A882))</f>
        <v>53011</v>
      </c>
      <c r="U882">
        <f>SUMIFS(COT!L:L,COT!$A:$A,YEAR(daily!$A882),COT!$B:$B,WEEKNUM(daily!$A882))</f>
        <v>72222</v>
      </c>
      <c r="V882">
        <f>SUMIFS(COT!M:M,COT!$A:$A,YEAR(daily!$A882),COT!$B:$B,WEEKNUM(daily!$A882))</f>
        <v>39</v>
      </c>
      <c r="W882">
        <f>SUMIFS(COT!N:N,COT!$A:$A,YEAR(daily!$A882),COT!$B:$B,WEEKNUM(daily!$A882))</f>
        <v>44</v>
      </c>
      <c r="X882">
        <f>SUMIFS(COT!O:O,COT!$A:$A,YEAR(daily!$A882),COT!$B:$B,WEEKNUM(daily!$A882))</f>
        <v>50</v>
      </c>
      <c r="Y882">
        <f>SUMIFS(COT!P:P,COT!$A:$A,YEAR(daily!$A882),COT!$B:$B,WEEKNUM(daily!$A882))</f>
        <v>67</v>
      </c>
      <c r="Z882">
        <f>SUMIFS(COT!Q:Q,COT!$A:$A,YEAR(daily!$A882),COT!$B:$B,WEEKNUM(daily!$A882))</f>
        <v>68</v>
      </c>
      <c r="AA882">
        <f>SUMIFS(Saudi!B:B,Saudi!$A:$A,YEAR(daily!$A882))</f>
        <v>277.7</v>
      </c>
      <c r="AB882">
        <f>SUMIFS(Saudi!C:C,Saudi!$A:$A,YEAR(daily!$A882))</f>
        <v>268</v>
      </c>
      <c r="AC882">
        <f>SUMIFS(Saudi!F:F,Saudi!$A:$A,YEAR(daily!$A882))</f>
        <v>3677993</v>
      </c>
      <c r="AD882">
        <f>SUMIFS(Saudi!G:G,Saudi!$A:$A,YEAR(daily!$A882))</f>
        <v>31.039095006400501</v>
      </c>
      <c r="AE882">
        <f>SUMIFS(Saudi!H:H,Saudi!$A:$A,YEAR(daily!$A882))</f>
        <v>114161574.159876</v>
      </c>
      <c r="AF882" s="5">
        <f t="shared" si="48"/>
        <v>9</v>
      </c>
      <c r="AG882" s="5">
        <f t="shared" si="49"/>
        <v>2003</v>
      </c>
    </row>
    <row r="883" spans="1:33">
      <c r="A883" s="3">
        <v>37874</v>
      </c>
      <c r="B883" s="1">
        <v>119456</v>
      </c>
      <c r="C883" s="1">
        <v>74979</v>
      </c>
      <c r="D883" s="1">
        <v>29211</v>
      </c>
      <c r="E883" s="1">
        <v>29.35</v>
      </c>
      <c r="F883" s="1">
        <v>29.13</v>
      </c>
      <c r="G883" s="1">
        <v>28.73</v>
      </c>
      <c r="H883" s="2">
        <v>49.4</v>
      </c>
      <c r="I883" s="2">
        <v>27.1</v>
      </c>
      <c r="J883" s="2">
        <v>80.099999999999994</v>
      </c>
      <c r="K883" s="2">
        <v>79.900000000000006</v>
      </c>
      <c r="L883">
        <f>SUMIFS(US!B:B,US!$D:$D,YEAR(daily!$A883),US!$E:$E,MONTH(daily!$A883))</f>
        <v>8897</v>
      </c>
      <c r="M883">
        <f>SUMIFS(US!C:C,US!$D:$D,YEAR(daily!$A883),US!$E:$E,MONTH(daily!$A883))</f>
        <v>19933</v>
      </c>
      <c r="N883">
        <f>SUMIFS(COT!E:E,COT!$A:$A,YEAR(daily!$A883),COT!$B:$B,WEEKNUM(daily!$A883))</f>
        <v>515097</v>
      </c>
      <c r="O883">
        <f>SUMIFS(COT!F:F,COT!$A:$A,YEAR(daily!$A883),COT!$B:$B,WEEKNUM(daily!$A883))</f>
        <v>60811</v>
      </c>
      <c r="P883">
        <f>SUMIFS(COT!G:G,COT!$A:$A,YEAR(daily!$A883),COT!$B:$B,WEEKNUM(daily!$A883))</f>
        <v>59942</v>
      </c>
      <c r="Q883">
        <f>SUMIFS(COT!H:H,COT!$A:$A,YEAR(daily!$A883),COT!$B:$B,WEEKNUM(daily!$A883))</f>
        <v>53662</v>
      </c>
      <c r="R883">
        <f>SUMIFS(COT!I:I,COT!$A:$A,YEAR(daily!$A883),COT!$B:$B,WEEKNUM(daily!$A883))</f>
        <v>347613</v>
      </c>
      <c r="S883">
        <f>SUMIFS(COT!J:J,COT!$A:$A,YEAR(daily!$A883),COT!$B:$B,WEEKNUM(daily!$A883))</f>
        <v>329271</v>
      </c>
      <c r="T883">
        <f>SUMIFS(COT!K:K,COT!$A:$A,YEAR(daily!$A883),COT!$B:$B,WEEKNUM(daily!$A883))</f>
        <v>53011</v>
      </c>
      <c r="U883">
        <f>SUMIFS(COT!L:L,COT!$A:$A,YEAR(daily!$A883),COT!$B:$B,WEEKNUM(daily!$A883))</f>
        <v>72222</v>
      </c>
      <c r="V883">
        <f>SUMIFS(COT!M:M,COT!$A:$A,YEAR(daily!$A883),COT!$B:$B,WEEKNUM(daily!$A883))</f>
        <v>39</v>
      </c>
      <c r="W883">
        <f>SUMIFS(COT!N:N,COT!$A:$A,YEAR(daily!$A883),COT!$B:$B,WEEKNUM(daily!$A883))</f>
        <v>44</v>
      </c>
      <c r="X883">
        <f>SUMIFS(COT!O:O,COT!$A:$A,YEAR(daily!$A883),COT!$B:$B,WEEKNUM(daily!$A883))</f>
        <v>50</v>
      </c>
      <c r="Y883">
        <f>SUMIFS(COT!P:P,COT!$A:$A,YEAR(daily!$A883),COT!$B:$B,WEEKNUM(daily!$A883))</f>
        <v>67</v>
      </c>
      <c r="Z883">
        <f>SUMIFS(COT!Q:Q,COT!$A:$A,YEAR(daily!$A883),COT!$B:$B,WEEKNUM(daily!$A883))</f>
        <v>68</v>
      </c>
      <c r="AA883">
        <f>SUMIFS(Saudi!B:B,Saudi!$A:$A,YEAR(daily!$A883))</f>
        <v>277.7</v>
      </c>
      <c r="AB883">
        <f>SUMIFS(Saudi!C:C,Saudi!$A:$A,YEAR(daily!$A883))</f>
        <v>268</v>
      </c>
      <c r="AC883">
        <f>SUMIFS(Saudi!F:F,Saudi!$A:$A,YEAR(daily!$A883))</f>
        <v>3677993</v>
      </c>
      <c r="AD883">
        <f>SUMIFS(Saudi!G:G,Saudi!$A:$A,YEAR(daily!$A883))</f>
        <v>31.039095006400501</v>
      </c>
      <c r="AE883">
        <f>SUMIFS(Saudi!H:H,Saudi!$A:$A,YEAR(daily!$A883))</f>
        <v>114161574.159876</v>
      </c>
      <c r="AF883" s="5">
        <f t="shared" si="48"/>
        <v>9</v>
      </c>
      <c r="AG883" s="5">
        <f t="shared" si="49"/>
        <v>2003</v>
      </c>
    </row>
    <row r="884" spans="1:33">
      <c r="A884" s="3">
        <v>37875</v>
      </c>
      <c r="B884" s="1">
        <v>107770</v>
      </c>
      <c r="C884" s="1">
        <v>75339</v>
      </c>
      <c r="D884" s="1">
        <v>30820</v>
      </c>
      <c r="E884" s="1">
        <v>28.82</v>
      </c>
      <c r="F884" s="1">
        <v>28.69</v>
      </c>
      <c r="G884" s="1">
        <v>28.34</v>
      </c>
      <c r="H884" s="2">
        <v>49.4</v>
      </c>
      <c r="I884" s="2">
        <v>27.1</v>
      </c>
      <c r="J884" s="2">
        <v>80.099999999999994</v>
      </c>
      <c r="K884" s="2">
        <v>79.900000000000006</v>
      </c>
      <c r="L884">
        <f>SUMIFS(US!B:B,US!$D:$D,YEAR(daily!$A884),US!$E:$E,MONTH(daily!$A884))</f>
        <v>8897</v>
      </c>
      <c r="M884">
        <f>SUMIFS(US!C:C,US!$D:$D,YEAR(daily!$A884),US!$E:$E,MONTH(daily!$A884))</f>
        <v>19933</v>
      </c>
      <c r="N884">
        <f>SUMIFS(COT!E:E,COT!$A:$A,YEAR(daily!$A884),COT!$B:$B,WEEKNUM(daily!$A884))</f>
        <v>515097</v>
      </c>
      <c r="O884">
        <f>SUMIFS(COT!F:F,COT!$A:$A,YEAR(daily!$A884),COT!$B:$B,WEEKNUM(daily!$A884))</f>
        <v>60811</v>
      </c>
      <c r="P884">
        <f>SUMIFS(COT!G:G,COT!$A:$A,YEAR(daily!$A884),COT!$B:$B,WEEKNUM(daily!$A884))</f>
        <v>59942</v>
      </c>
      <c r="Q884">
        <f>SUMIFS(COT!H:H,COT!$A:$A,YEAR(daily!$A884),COT!$B:$B,WEEKNUM(daily!$A884))</f>
        <v>53662</v>
      </c>
      <c r="R884">
        <f>SUMIFS(COT!I:I,COT!$A:$A,YEAR(daily!$A884),COT!$B:$B,WEEKNUM(daily!$A884))</f>
        <v>347613</v>
      </c>
      <c r="S884">
        <f>SUMIFS(COT!J:J,COT!$A:$A,YEAR(daily!$A884),COT!$B:$B,WEEKNUM(daily!$A884))</f>
        <v>329271</v>
      </c>
      <c r="T884">
        <f>SUMIFS(COT!K:K,COT!$A:$A,YEAR(daily!$A884),COT!$B:$B,WEEKNUM(daily!$A884))</f>
        <v>53011</v>
      </c>
      <c r="U884">
        <f>SUMIFS(COT!L:L,COT!$A:$A,YEAR(daily!$A884),COT!$B:$B,WEEKNUM(daily!$A884))</f>
        <v>72222</v>
      </c>
      <c r="V884">
        <f>SUMIFS(COT!M:M,COT!$A:$A,YEAR(daily!$A884),COT!$B:$B,WEEKNUM(daily!$A884))</f>
        <v>39</v>
      </c>
      <c r="W884">
        <f>SUMIFS(COT!N:N,COT!$A:$A,YEAR(daily!$A884),COT!$B:$B,WEEKNUM(daily!$A884))</f>
        <v>44</v>
      </c>
      <c r="X884">
        <f>SUMIFS(COT!O:O,COT!$A:$A,YEAR(daily!$A884),COT!$B:$B,WEEKNUM(daily!$A884))</f>
        <v>50</v>
      </c>
      <c r="Y884">
        <f>SUMIFS(COT!P:P,COT!$A:$A,YEAR(daily!$A884),COT!$B:$B,WEEKNUM(daily!$A884))</f>
        <v>67</v>
      </c>
      <c r="Z884">
        <f>SUMIFS(COT!Q:Q,COT!$A:$A,YEAR(daily!$A884),COT!$B:$B,WEEKNUM(daily!$A884))</f>
        <v>68</v>
      </c>
      <c r="AA884">
        <f>SUMIFS(Saudi!B:B,Saudi!$A:$A,YEAR(daily!$A884))</f>
        <v>277.7</v>
      </c>
      <c r="AB884">
        <f>SUMIFS(Saudi!C:C,Saudi!$A:$A,YEAR(daily!$A884))</f>
        <v>268</v>
      </c>
      <c r="AC884">
        <f>SUMIFS(Saudi!F:F,Saudi!$A:$A,YEAR(daily!$A884))</f>
        <v>3677993</v>
      </c>
      <c r="AD884">
        <f>SUMIFS(Saudi!G:G,Saudi!$A:$A,YEAR(daily!$A884))</f>
        <v>31.039095006400501</v>
      </c>
      <c r="AE884">
        <f>SUMIFS(Saudi!H:H,Saudi!$A:$A,YEAR(daily!$A884))</f>
        <v>114161574.159876</v>
      </c>
      <c r="AF884" s="5">
        <f t="shared" si="48"/>
        <v>9</v>
      </c>
      <c r="AG884" s="5">
        <f t="shared" si="49"/>
        <v>2003</v>
      </c>
    </row>
    <row r="885" spans="1:33">
      <c r="A885" s="3">
        <v>37876</v>
      </c>
      <c r="B885" s="1">
        <v>96282</v>
      </c>
      <c r="C885" s="1">
        <v>77746</v>
      </c>
      <c r="D885" s="1">
        <v>31755</v>
      </c>
      <c r="E885" s="1">
        <v>28.27</v>
      </c>
      <c r="F885" s="1">
        <v>28.16</v>
      </c>
      <c r="G885" s="1">
        <v>27.86</v>
      </c>
      <c r="H885" s="2">
        <v>49.4</v>
      </c>
      <c r="I885" s="2">
        <v>27.1</v>
      </c>
      <c r="J885" s="2">
        <v>80.099999999999994</v>
      </c>
      <c r="K885" s="2">
        <v>79.900000000000006</v>
      </c>
      <c r="L885">
        <f>SUMIFS(US!B:B,US!$D:$D,YEAR(daily!$A885),US!$E:$E,MONTH(daily!$A885))</f>
        <v>8897</v>
      </c>
      <c r="M885">
        <f>SUMIFS(US!C:C,US!$D:$D,YEAR(daily!$A885),US!$E:$E,MONTH(daily!$A885))</f>
        <v>19933</v>
      </c>
      <c r="N885">
        <f>SUMIFS(COT!E:E,COT!$A:$A,YEAR(daily!$A885),COT!$B:$B,WEEKNUM(daily!$A885))</f>
        <v>515097</v>
      </c>
      <c r="O885">
        <f>SUMIFS(COT!F:F,COT!$A:$A,YEAR(daily!$A885),COT!$B:$B,WEEKNUM(daily!$A885))</f>
        <v>60811</v>
      </c>
      <c r="P885">
        <f>SUMIFS(COT!G:G,COT!$A:$A,YEAR(daily!$A885),COT!$B:$B,WEEKNUM(daily!$A885))</f>
        <v>59942</v>
      </c>
      <c r="Q885">
        <f>SUMIFS(COT!H:H,COT!$A:$A,YEAR(daily!$A885),COT!$B:$B,WEEKNUM(daily!$A885))</f>
        <v>53662</v>
      </c>
      <c r="R885">
        <f>SUMIFS(COT!I:I,COT!$A:$A,YEAR(daily!$A885),COT!$B:$B,WEEKNUM(daily!$A885))</f>
        <v>347613</v>
      </c>
      <c r="S885">
        <f>SUMIFS(COT!J:J,COT!$A:$A,YEAR(daily!$A885),COT!$B:$B,WEEKNUM(daily!$A885))</f>
        <v>329271</v>
      </c>
      <c r="T885">
        <f>SUMIFS(COT!K:K,COT!$A:$A,YEAR(daily!$A885),COT!$B:$B,WEEKNUM(daily!$A885))</f>
        <v>53011</v>
      </c>
      <c r="U885">
        <f>SUMIFS(COT!L:L,COT!$A:$A,YEAR(daily!$A885),COT!$B:$B,WEEKNUM(daily!$A885))</f>
        <v>72222</v>
      </c>
      <c r="V885">
        <f>SUMIFS(COT!M:M,COT!$A:$A,YEAR(daily!$A885),COT!$B:$B,WEEKNUM(daily!$A885))</f>
        <v>39</v>
      </c>
      <c r="W885">
        <f>SUMIFS(COT!N:N,COT!$A:$A,YEAR(daily!$A885),COT!$B:$B,WEEKNUM(daily!$A885))</f>
        <v>44</v>
      </c>
      <c r="X885">
        <f>SUMIFS(COT!O:O,COT!$A:$A,YEAR(daily!$A885),COT!$B:$B,WEEKNUM(daily!$A885))</f>
        <v>50</v>
      </c>
      <c r="Y885">
        <f>SUMIFS(COT!P:P,COT!$A:$A,YEAR(daily!$A885),COT!$B:$B,WEEKNUM(daily!$A885))</f>
        <v>67</v>
      </c>
      <c r="Z885">
        <f>SUMIFS(COT!Q:Q,COT!$A:$A,YEAR(daily!$A885),COT!$B:$B,WEEKNUM(daily!$A885))</f>
        <v>68</v>
      </c>
      <c r="AA885">
        <f>SUMIFS(Saudi!B:B,Saudi!$A:$A,YEAR(daily!$A885))</f>
        <v>277.7</v>
      </c>
      <c r="AB885">
        <f>SUMIFS(Saudi!C:C,Saudi!$A:$A,YEAR(daily!$A885))</f>
        <v>268</v>
      </c>
      <c r="AC885">
        <f>SUMIFS(Saudi!F:F,Saudi!$A:$A,YEAR(daily!$A885))</f>
        <v>3677993</v>
      </c>
      <c r="AD885">
        <f>SUMIFS(Saudi!G:G,Saudi!$A:$A,YEAR(daily!$A885))</f>
        <v>31.039095006400501</v>
      </c>
      <c r="AE885">
        <f>SUMIFS(Saudi!H:H,Saudi!$A:$A,YEAR(daily!$A885))</f>
        <v>114161574.159876</v>
      </c>
      <c r="AF885" s="5">
        <f t="shared" si="48"/>
        <v>9</v>
      </c>
      <c r="AG885" s="5">
        <f t="shared" si="49"/>
        <v>2003</v>
      </c>
    </row>
    <row r="886" spans="1:33">
      <c r="A886" s="3">
        <v>37879</v>
      </c>
      <c r="B886" s="1">
        <v>90519</v>
      </c>
      <c r="C886" s="1">
        <v>75855</v>
      </c>
      <c r="D886" s="1">
        <v>30903</v>
      </c>
      <c r="E886" s="1">
        <v>28.14</v>
      </c>
      <c r="F886" s="1">
        <v>28.02</v>
      </c>
      <c r="G886" s="1">
        <v>27.75</v>
      </c>
      <c r="H886" s="2">
        <v>49.4</v>
      </c>
      <c r="I886" s="2">
        <v>27.1</v>
      </c>
      <c r="J886" s="2">
        <v>80.099999999999994</v>
      </c>
      <c r="K886" s="2">
        <v>79.900000000000006</v>
      </c>
      <c r="L886">
        <f>SUMIFS(US!B:B,US!$D:$D,YEAR(daily!$A886),US!$E:$E,MONTH(daily!$A886))</f>
        <v>8897</v>
      </c>
      <c r="M886">
        <f>SUMIFS(US!C:C,US!$D:$D,YEAR(daily!$A886),US!$E:$E,MONTH(daily!$A886))</f>
        <v>19933</v>
      </c>
      <c r="N886">
        <f>SUMIFS(COT!E:E,COT!$A:$A,YEAR(daily!$A886),COT!$B:$B,WEEKNUM(daily!$A886))</f>
        <v>506376</v>
      </c>
      <c r="O886">
        <f>SUMIFS(COT!F:F,COT!$A:$A,YEAR(daily!$A886),COT!$B:$B,WEEKNUM(daily!$A886))</f>
        <v>37479</v>
      </c>
      <c r="P886">
        <f>SUMIFS(COT!G:G,COT!$A:$A,YEAR(daily!$A886),COT!$B:$B,WEEKNUM(daily!$A886))</f>
        <v>67666</v>
      </c>
      <c r="Q886">
        <f>SUMIFS(COT!H:H,COT!$A:$A,YEAR(daily!$A886),COT!$B:$B,WEEKNUM(daily!$A886))</f>
        <v>58726</v>
      </c>
      <c r="R886">
        <f>SUMIFS(COT!I:I,COT!$A:$A,YEAR(daily!$A886),COT!$B:$B,WEEKNUM(daily!$A886))</f>
        <v>367253</v>
      </c>
      <c r="S886">
        <f>SUMIFS(COT!J:J,COT!$A:$A,YEAR(daily!$A886),COT!$B:$B,WEEKNUM(daily!$A886))</f>
        <v>307358</v>
      </c>
      <c r="T886">
        <f>SUMIFS(COT!K:K,COT!$A:$A,YEAR(daily!$A886),COT!$B:$B,WEEKNUM(daily!$A886))</f>
        <v>42918</v>
      </c>
      <c r="U886">
        <f>SUMIFS(COT!L:L,COT!$A:$A,YEAR(daily!$A886),COT!$B:$B,WEEKNUM(daily!$A886))</f>
        <v>72626</v>
      </c>
      <c r="V886">
        <f>SUMIFS(COT!M:M,COT!$A:$A,YEAR(daily!$A886),COT!$B:$B,WEEKNUM(daily!$A886))</f>
        <v>36</v>
      </c>
      <c r="W886">
        <f>SUMIFS(COT!N:N,COT!$A:$A,YEAR(daily!$A886),COT!$B:$B,WEEKNUM(daily!$A886))</f>
        <v>48</v>
      </c>
      <c r="X886">
        <f>SUMIFS(COT!O:O,COT!$A:$A,YEAR(daily!$A886),COT!$B:$B,WEEKNUM(daily!$A886))</f>
        <v>54</v>
      </c>
      <c r="Y886">
        <f>SUMIFS(COT!P:P,COT!$A:$A,YEAR(daily!$A886),COT!$B:$B,WEEKNUM(daily!$A886))</f>
        <v>70</v>
      </c>
      <c r="Z886">
        <f>SUMIFS(COT!Q:Q,COT!$A:$A,YEAR(daily!$A886),COT!$B:$B,WEEKNUM(daily!$A886))</f>
        <v>74</v>
      </c>
      <c r="AA886">
        <f>SUMIFS(Saudi!B:B,Saudi!$A:$A,YEAR(daily!$A886))</f>
        <v>277.7</v>
      </c>
      <c r="AB886">
        <f>SUMIFS(Saudi!C:C,Saudi!$A:$A,YEAR(daily!$A886))</f>
        <v>268</v>
      </c>
      <c r="AC886">
        <f>SUMIFS(Saudi!F:F,Saudi!$A:$A,YEAR(daily!$A886))</f>
        <v>3677993</v>
      </c>
      <c r="AD886">
        <f>SUMIFS(Saudi!G:G,Saudi!$A:$A,YEAR(daily!$A886))</f>
        <v>31.039095006400501</v>
      </c>
      <c r="AE886">
        <f>SUMIFS(Saudi!H:H,Saudi!$A:$A,YEAR(daily!$A886))</f>
        <v>114161574.159876</v>
      </c>
      <c r="AF886" s="5">
        <f t="shared" si="48"/>
        <v>9</v>
      </c>
      <c r="AG886" s="5">
        <f t="shared" si="49"/>
        <v>2003</v>
      </c>
    </row>
    <row r="887" spans="1:33">
      <c r="A887" s="3">
        <v>37880</v>
      </c>
      <c r="B887" s="1">
        <v>77576</v>
      </c>
      <c r="C887" s="1">
        <v>76182</v>
      </c>
      <c r="D887" s="1">
        <v>31116</v>
      </c>
      <c r="E887" s="1">
        <v>27.56</v>
      </c>
      <c r="F887" s="1">
        <v>27.47</v>
      </c>
      <c r="G887" s="1">
        <v>27.26</v>
      </c>
      <c r="H887" s="2">
        <v>49.4</v>
      </c>
      <c r="I887" s="2">
        <v>27.1</v>
      </c>
      <c r="J887" s="2">
        <v>80.099999999999994</v>
      </c>
      <c r="K887" s="2">
        <v>79.900000000000006</v>
      </c>
      <c r="L887">
        <f>SUMIFS(US!B:B,US!$D:$D,YEAR(daily!$A887),US!$E:$E,MONTH(daily!$A887))</f>
        <v>8897</v>
      </c>
      <c r="M887">
        <f>SUMIFS(US!C:C,US!$D:$D,YEAR(daily!$A887),US!$E:$E,MONTH(daily!$A887))</f>
        <v>19933</v>
      </c>
      <c r="N887">
        <f>SUMIFS(COT!E:E,COT!$A:$A,YEAR(daily!$A887),COT!$B:$B,WEEKNUM(daily!$A887))</f>
        <v>506376</v>
      </c>
      <c r="O887">
        <f>SUMIFS(COT!F:F,COT!$A:$A,YEAR(daily!$A887),COT!$B:$B,WEEKNUM(daily!$A887))</f>
        <v>37479</v>
      </c>
      <c r="P887">
        <f>SUMIFS(COT!G:G,COT!$A:$A,YEAR(daily!$A887),COT!$B:$B,WEEKNUM(daily!$A887))</f>
        <v>67666</v>
      </c>
      <c r="Q887">
        <f>SUMIFS(COT!H:H,COT!$A:$A,YEAR(daily!$A887),COT!$B:$B,WEEKNUM(daily!$A887))</f>
        <v>58726</v>
      </c>
      <c r="R887">
        <f>SUMIFS(COT!I:I,COT!$A:$A,YEAR(daily!$A887),COT!$B:$B,WEEKNUM(daily!$A887))</f>
        <v>367253</v>
      </c>
      <c r="S887">
        <f>SUMIFS(COT!J:J,COT!$A:$A,YEAR(daily!$A887),COT!$B:$B,WEEKNUM(daily!$A887))</f>
        <v>307358</v>
      </c>
      <c r="T887">
        <f>SUMIFS(COT!K:K,COT!$A:$A,YEAR(daily!$A887),COT!$B:$B,WEEKNUM(daily!$A887))</f>
        <v>42918</v>
      </c>
      <c r="U887">
        <f>SUMIFS(COT!L:L,COT!$A:$A,YEAR(daily!$A887),COT!$B:$B,WEEKNUM(daily!$A887))</f>
        <v>72626</v>
      </c>
      <c r="V887">
        <f>SUMIFS(COT!M:M,COT!$A:$A,YEAR(daily!$A887),COT!$B:$B,WEEKNUM(daily!$A887))</f>
        <v>36</v>
      </c>
      <c r="W887">
        <f>SUMIFS(COT!N:N,COT!$A:$A,YEAR(daily!$A887),COT!$B:$B,WEEKNUM(daily!$A887))</f>
        <v>48</v>
      </c>
      <c r="X887">
        <f>SUMIFS(COT!O:O,COT!$A:$A,YEAR(daily!$A887),COT!$B:$B,WEEKNUM(daily!$A887))</f>
        <v>54</v>
      </c>
      <c r="Y887">
        <f>SUMIFS(COT!P:P,COT!$A:$A,YEAR(daily!$A887),COT!$B:$B,WEEKNUM(daily!$A887))</f>
        <v>70</v>
      </c>
      <c r="Z887">
        <f>SUMIFS(COT!Q:Q,COT!$A:$A,YEAR(daily!$A887),COT!$B:$B,WEEKNUM(daily!$A887))</f>
        <v>74</v>
      </c>
      <c r="AA887">
        <f>SUMIFS(Saudi!B:B,Saudi!$A:$A,YEAR(daily!$A887))</f>
        <v>277.7</v>
      </c>
      <c r="AB887">
        <f>SUMIFS(Saudi!C:C,Saudi!$A:$A,YEAR(daily!$A887))</f>
        <v>268</v>
      </c>
      <c r="AC887">
        <f>SUMIFS(Saudi!F:F,Saudi!$A:$A,YEAR(daily!$A887))</f>
        <v>3677993</v>
      </c>
      <c r="AD887">
        <f>SUMIFS(Saudi!G:G,Saudi!$A:$A,YEAR(daily!$A887))</f>
        <v>31.039095006400501</v>
      </c>
      <c r="AE887">
        <f>SUMIFS(Saudi!H:H,Saudi!$A:$A,YEAR(daily!$A887))</f>
        <v>114161574.159876</v>
      </c>
      <c r="AF887" s="5">
        <f t="shared" si="48"/>
        <v>9</v>
      </c>
      <c r="AG887" s="5">
        <f t="shared" si="49"/>
        <v>2003</v>
      </c>
    </row>
    <row r="888" spans="1:33">
      <c r="A888" s="3">
        <v>37881</v>
      </c>
      <c r="B888" s="1">
        <v>69620</v>
      </c>
      <c r="C888" s="1">
        <v>78255</v>
      </c>
      <c r="D888" s="1">
        <v>33674</v>
      </c>
      <c r="E888" s="1">
        <v>27.03</v>
      </c>
      <c r="F888" s="1">
        <v>26.97</v>
      </c>
      <c r="G888" s="1">
        <v>26.79</v>
      </c>
      <c r="H888" s="2">
        <v>49.4</v>
      </c>
      <c r="I888" s="2">
        <v>27.1</v>
      </c>
      <c r="J888" s="2">
        <v>80.099999999999994</v>
      </c>
      <c r="K888" s="2">
        <v>79.900000000000006</v>
      </c>
      <c r="L888">
        <f>SUMIFS(US!B:B,US!$D:$D,YEAR(daily!$A888),US!$E:$E,MONTH(daily!$A888))</f>
        <v>8897</v>
      </c>
      <c r="M888">
        <f>SUMIFS(US!C:C,US!$D:$D,YEAR(daily!$A888),US!$E:$E,MONTH(daily!$A888))</f>
        <v>19933</v>
      </c>
      <c r="N888">
        <f>SUMIFS(COT!E:E,COT!$A:$A,YEAR(daily!$A888),COT!$B:$B,WEEKNUM(daily!$A888))</f>
        <v>506376</v>
      </c>
      <c r="O888">
        <f>SUMIFS(COT!F:F,COT!$A:$A,YEAR(daily!$A888),COT!$B:$B,WEEKNUM(daily!$A888))</f>
        <v>37479</v>
      </c>
      <c r="P888">
        <f>SUMIFS(COT!G:G,COT!$A:$A,YEAR(daily!$A888),COT!$B:$B,WEEKNUM(daily!$A888))</f>
        <v>67666</v>
      </c>
      <c r="Q888">
        <f>SUMIFS(COT!H:H,COT!$A:$A,YEAR(daily!$A888),COT!$B:$B,WEEKNUM(daily!$A888))</f>
        <v>58726</v>
      </c>
      <c r="R888">
        <f>SUMIFS(COT!I:I,COT!$A:$A,YEAR(daily!$A888),COT!$B:$B,WEEKNUM(daily!$A888))</f>
        <v>367253</v>
      </c>
      <c r="S888">
        <f>SUMIFS(COT!J:J,COT!$A:$A,YEAR(daily!$A888),COT!$B:$B,WEEKNUM(daily!$A888))</f>
        <v>307358</v>
      </c>
      <c r="T888">
        <f>SUMIFS(COT!K:K,COT!$A:$A,YEAR(daily!$A888),COT!$B:$B,WEEKNUM(daily!$A888))</f>
        <v>42918</v>
      </c>
      <c r="U888">
        <f>SUMIFS(COT!L:L,COT!$A:$A,YEAR(daily!$A888),COT!$B:$B,WEEKNUM(daily!$A888))</f>
        <v>72626</v>
      </c>
      <c r="V888">
        <f>SUMIFS(COT!M:M,COT!$A:$A,YEAR(daily!$A888),COT!$B:$B,WEEKNUM(daily!$A888))</f>
        <v>36</v>
      </c>
      <c r="W888">
        <f>SUMIFS(COT!N:N,COT!$A:$A,YEAR(daily!$A888),COT!$B:$B,WEEKNUM(daily!$A888))</f>
        <v>48</v>
      </c>
      <c r="X888">
        <f>SUMIFS(COT!O:O,COT!$A:$A,YEAR(daily!$A888),COT!$B:$B,WEEKNUM(daily!$A888))</f>
        <v>54</v>
      </c>
      <c r="Y888">
        <f>SUMIFS(COT!P:P,COT!$A:$A,YEAR(daily!$A888),COT!$B:$B,WEEKNUM(daily!$A888))</f>
        <v>70</v>
      </c>
      <c r="Z888">
        <f>SUMIFS(COT!Q:Q,COT!$A:$A,YEAR(daily!$A888),COT!$B:$B,WEEKNUM(daily!$A888))</f>
        <v>74</v>
      </c>
      <c r="AA888">
        <f>SUMIFS(Saudi!B:B,Saudi!$A:$A,YEAR(daily!$A888))</f>
        <v>277.7</v>
      </c>
      <c r="AB888">
        <f>SUMIFS(Saudi!C:C,Saudi!$A:$A,YEAR(daily!$A888))</f>
        <v>268</v>
      </c>
      <c r="AC888">
        <f>SUMIFS(Saudi!F:F,Saudi!$A:$A,YEAR(daily!$A888))</f>
        <v>3677993</v>
      </c>
      <c r="AD888">
        <f>SUMIFS(Saudi!G:G,Saudi!$A:$A,YEAR(daily!$A888))</f>
        <v>31.039095006400501</v>
      </c>
      <c r="AE888">
        <f>SUMIFS(Saudi!H:H,Saudi!$A:$A,YEAR(daily!$A888))</f>
        <v>114161574.159876</v>
      </c>
      <c r="AF888" s="5">
        <f t="shared" si="48"/>
        <v>9</v>
      </c>
      <c r="AG888" s="5">
        <f t="shared" si="49"/>
        <v>2003</v>
      </c>
    </row>
    <row r="889" spans="1:33">
      <c r="A889" s="3">
        <v>37882</v>
      </c>
      <c r="B889" s="1">
        <v>51211</v>
      </c>
      <c r="C889" s="1">
        <v>82925</v>
      </c>
      <c r="D889" s="1">
        <v>33547</v>
      </c>
      <c r="E889" s="1">
        <v>27.17</v>
      </c>
      <c r="F889" s="1">
        <v>26.98</v>
      </c>
      <c r="G889" s="1">
        <v>26.81</v>
      </c>
      <c r="H889" s="2">
        <v>49.4</v>
      </c>
      <c r="I889" s="2">
        <v>27.1</v>
      </c>
      <c r="J889" s="2">
        <v>80.099999999999994</v>
      </c>
      <c r="K889" s="2">
        <v>79.900000000000006</v>
      </c>
      <c r="L889">
        <f>SUMIFS(US!B:B,US!$D:$D,YEAR(daily!$A889),US!$E:$E,MONTH(daily!$A889))</f>
        <v>8897</v>
      </c>
      <c r="M889">
        <f>SUMIFS(US!C:C,US!$D:$D,YEAR(daily!$A889),US!$E:$E,MONTH(daily!$A889))</f>
        <v>19933</v>
      </c>
      <c r="N889">
        <f>SUMIFS(COT!E:E,COT!$A:$A,YEAR(daily!$A889),COT!$B:$B,WEEKNUM(daily!$A889))</f>
        <v>506376</v>
      </c>
      <c r="O889">
        <f>SUMIFS(COT!F:F,COT!$A:$A,YEAR(daily!$A889),COT!$B:$B,WEEKNUM(daily!$A889))</f>
        <v>37479</v>
      </c>
      <c r="P889">
        <f>SUMIFS(COT!G:G,COT!$A:$A,YEAR(daily!$A889),COT!$B:$B,WEEKNUM(daily!$A889))</f>
        <v>67666</v>
      </c>
      <c r="Q889">
        <f>SUMIFS(COT!H:H,COT!$A:$A,YEAR(daily!$A889),COT!$B:$B,WEEKNUM(daily!$A889))</f>
        <v>58726</v>
      </c>
      <c r="R889">
        <f>SUMIFS(COT!I:I,COT!$A:$A,YEAR(daily!$A889),COT!$B:$B,WEEKNUM(daily!$A889))</f>
        <v>367253</v>
      </c>
      <c r="S889">
        <f>SUMIFS(COT!J:J,COT!$A:$A,YEAR(daily!$A889),COT!$B:$B,WEEKNUM(daily!$A889))</f>
        <v>307358</v>
      </c>
      <c r="T889">
        <f>SUMIFS(COT!K:K,COT!$A:$A,YEAR(daily!$A889),COT!$B:$B,WEEKNUM(daily!$A889))</f>
        <v>42918</v>
      </c>
      <c r="U889">
        <f>SUMIFS(COT!L:L,COT!$A:$A,YEAR(daily!$A889),COT!$B:$B,WEEKNUM(daily!$A889))</f>
        <v>72626</v>
      </c>
      <c r="V889">
        <f>SUMIFS(COT!M:M,COT!$A:$A,YEAR(daily!$A889),COT!$B:$B,WEEKNUM(daily!$A889))</f>
        <v>36</v>
      </c>
      <c r="W889">
        <f>SUMIFS(COT!N:N,COT!$A:$A,YEAR(daily!$A889),COT!$B:$B,WEEKNUM(daily!$A889))</f>
        <v>48</v>
      </c>
      <c r="X889">
        <f>SUMIFS(COT!O:O,COT!$A:$A,YEAR(daily!$A889),COT!$B:$B,WEEKNUM(daily!$A889))</f>
        <v>54</v>
      </c>
      <c r="Y889">
        <f>SUMIFS(COT!P:P,COT!$A:$A,YEAR(daily!$A889),COT!$B:$B,WEEKNUM(daily!$A889))</f>
        <v>70</v>
      </c>
      <c r="Z889">
        <f>SUMIFS(COT!Q:Q,COT!$A:$A,YEAR(daily!$A889),COT!$B:$B,WEEKNUM(daily!$A889))</f>
        <v>74</v>
      </c>
      <c r="AA889">
        <f>SUMIFS(Saudi!B:B,Saudi!$A:$A,YEAR(daily!$A889))</f>
        <v>277.7</v>
      </c>
      <c r="AB889">
        <f>SUMIFS(Saudi!C:C,Saudi!$A:$A,YEAR(daily!$A889))</f>
        <v>268</v>
      </c>
      <c r="AC889">
        <f>SUMIFS(Saudi!F:F,Saudi!$A:$A,YEAR(daily!$A889))</f>
        <v>3677993</v>
      </c>
      <c r="AD889">
        <f>SUMIFS(Saudi!G:G,Saudi!$A:$A,YEAR(daily!$A889))</f>
        <v>31.039095006400501</v>
      </c>
      <c r="AE889">
        <f>SUMIFS(Saudi!H:H,Saudi!$A:$A,YEAR(daily!$A889))</f>
        <v>114161574.159876</v>
      </c>
      <c r="AF889" s="5">
        <f t="shared" si="48"/>
        <v>9</v>
      </c>
      <c r="AG889" s="5">
        <f t="shared" si="49"/>
        <v>2003</v>
      </c>
    </row>
    <row r="890" spans="1:33">
      <c r="A890" s="3">
        <v>37883</v>
      </c>
      <c r="B890" s="1">
        <v>36671</v>
      </c>
      <c r="C890" s="1">
        <v>83831</v>
      </c>
      <c r="D890" s="1">
        <v>34556</v>
      </c>
      <c r="E890" s="1">
        <v>27.03</v>
      </c>
      <c r="F890" s="1">
        <v>26.82</v>
      </c>
      <c r="G890" s="1">
        <v>26.67</v>
      </c>
      <c r="H890" s="2">
        <v>49.4</v>
      </c>
      <c r="I890" s="2">
        <v>27.1</v>
      </c>
      <c r="J890" s="2">
        <v>80.099999999999994</v>
      </c>
      <c r="K890" s="2">
        <v>79.900000000000006</v>
      </c>
      <c r="L890">
        <f>SUMIFS(US!B:B,US!$D:$D,YEAR(daily!$A890),US!$E:$E,MONTH(daily!$A890))</f>
        <v>8897</v>
      </c>
      <c r="M890">
        <f>SUMIFS(US!C:C,US!$D:$D,YEAR(daily!$A890),US!$E:$E,MONTH(daily!$A890))</f>
        <v>19933</v>
      </c>
      <c r="N890">
        <f>SUMIFS(COT!E:E,COT!$A:$A,YEAR(daily!$A890),COT!$B:$B,WEEKNUM(daily!$A890))</f>
        <v>506376</v>
      </c>
      <c r="O890">
        <f>SUMIFS(COT!F:F,COT!$A:$A,YEAR(daily!$A890),COT!$B:$B,WEEKNUM(daily!$A890))</f>
        <v>37479</v>
      </c>
      <c r="P890">
        <f>SUMIFS(COT!G:G,COT!$A:$A,YEAR(daily!$A890),COT!$B:$B,WEEKNUM(daily!$A890))</f>
        <v>67666</v>
      </c>
      <c r="Q890">
        <f>SUMIFS(COT!H:H,COT!$A:$A,YEAR(daily!$A890),COT!$B:$B,WEEKNUM(daily!$A890))</f>
        <v>58726</v>
      </c>
      <c r="R890">
        <f>SUMIFS(COT!I:I,COT!$A:$A,YEAR(daily!$A890),COT!$B:$B,WEEKNUM(daily!$A890))</f>
        <v>367253</v>
      </c>
      <c r="S890">
        <f>SUMIFS(COT!J:J,COT!$A:$A,YEAR(daily!$A890),COT!$B:$B,WEEKNUM(daily!$A890))</f>
        <v>307358</v>
      </c>
      <c r="T890">
        <f>SUMIFS(COT!K:K,COT!$A:$A,YEAR(daily!$A890),COT!$B:$B,WEEKNUM(daily!$A890))</f>
        <v>42918</v>
      </c>
      <c r="U890">
        <f>SUMIFS(COT!L:L,COT!$A:$A,YEAR(daily!$A890),COT!$B:$B,WEEKNUM(daily!$A890))</f>
        <v>72626</v>
      </c>
      <c r="V890">
        <f>SUMIFS(COT!M:M,COT!$A:$A,YEAR(daily!$A890),COT!$B:$B,WEEKNUM(daily!$A890))</f>
        <v>36</v>
      </c>
      <c r="W890">
        <f>SUMIFS(COT!N:N,COT!$A:$A,YEAR(daily!$A890),COT!$B:$B,WEEKNUM(daily!$A890))</f>
        <v>48</v>
      </c>
      <c r="X890">
        <f>SUMIFS(COT!O:O,COT!$A:$A,YEAR(daily!$A890),COT!$B:$B,WEEKNUM(daily!$A890))</f>
        <v>54</v>
      </c>
      <c r="Y890">
        <f>SUMIFS(COT!P:P,COT!$A:$A,YEAR(daily!$A890),COT!$B:$B,WEEKNUM(daily!$A890))</f>
        <v>70</v>
      </c>
      <c r="Z890">
        <f>SUMIFS(COT!Q:Q,COT!$A:$A,YEAR(daily!$A890),COT!$B:$B,WEEKNUM(daily!$A890))</f>
        <v>74</v>
      </c>
      <c r="AA890">
        <f>SUMIFS(Saudi!B:B,Saudi!$A:$A,YEAR(daily!$A890))</f>
        <v>277.7</v>
      </c>
      <c r="AB890">
        <f>SUMIFS(Saudi!C:C,Saudi!$A:$A,YEAR(daily!$A890))</f>
        <v>268</v>
      </c>
      <c r="AC890">
        <f>SUMIFS(Saudi!F:F,Saudi!$A:$A,YEAR(daily!$A890))</f>
        <v>3677993</v>
      </c>
      <c r="AD890">
        <f>SUMIFS(Saudi!G:G,Saudi!$A:$A,YEAR(daily!$A890))</f>
        <v>31.039095006400501</v>
      </c>
      <c r="AE890">
        <f>SUMIFS(Saudi!H:H,Saudi!$A:$A,YEAR(daily!$A890))</f>
        <v>114161574.159876</v>
      </c>
      <c r="AF890" s="5">
        <f t="shared" si="48"/>
        <v>9</v>
      </c>
      <c r="AG890" s="5">
        <f t="shared" si="49"/>
        <v>2003</v>
      </c>
    </row>
    <row r="891" spans="1:33">
      <c r="A891" s="3">
        <v>37886</v>
      </c>
      <c r="B891" s="1">
        <v>27532</v>
      </c>
      <c r="C891" s="1">
        <v>87954</v>
      </c>
      <c r="D891" s="1">
        <v>34189</v>
      </c>
      <c r="E891" s="1">
        <v>26.96</v>
      </c>
      <c r="F891" s="1">
        <v>27</v>
      </c>
      <c r="G891" s="1">
        <v>26.82</v>
      </c>
      <c r="H891" s="2">
        <v>49.4</v>
      </c>
      <c r="I891" s="2">
        <v>27.1</v>
      </c>
      <c r="J891" s="2">
        <v>80.099999999999994</v>
      </c>
      <c r="K891" s="2">
        <v>79.900000000000006</v>
      </c>
      <c r="L891">
        <f>SUMIFS(US!B:B,US!$D:$D,YEAR(daily!$A891),US!$E:$E,MONTH(daily!$A891))</f>
        <v>8897</v>
      </c>
      <c r="M891">
        <f>SUMIFS(US!C:C,US!$D:$D,YEAR(daily!$A891),US!$E:$E,MONTH(daily!$A891))</f>
        <v>19933</v>
      </c>
      <c r="N891">
        <f>SUMIFS(COT!E:E,COT!$A:$A,YEAR(daily!$A891),COT!$B:$B,WEEKNUM(daily!$A891))</f>
        <v>480590</v>
      </c>
      <c r="O891">
        <f>SUMIFS(COT!F:F,COT!$A:$A,YEAR(daily!$A891),COT!$B:$B,WEEKNUM(daily!$A891))</f>
        <v>27676</v>
      </c>
      <c r="P891">
        <f>SUMIFS(COT!G:G,COT!$A:$A,YEAR(daily!$A891),COT!$B:$B,WEEKNUM(daily!$A891))</f>
        <v>78671</v>
      </c>
      <c r="Q891">
        <f>SUMIFS(COT!H:H,COT!$A:$A,YEAR(daily!$A891),COT!$B:$B,WEEKNUM(daily!$A891))</f>
        <v>57841</v>
      </c>
      <c r="R891">
        <f>SUMIFS(COT!I:I,COT!$A:$A,YEAR(daily!$A891),COT!$B:$B,WEEKNUM(daily!$A891))</f>
        <v>354480</v>
      </c>
      <c r="S891">
        <f>SUMIFS(COT!J:J,COT!$A:$A,YEAR(daily!$A891),COT!$B:$B,WEEKNUM(daily!$A891))</f>
        <v>275130</v>
      </c>
      <c r="T891">
        <f>SUMIFS(COT!K:K,COT!$A:$A,YEAR(daily!$A891),COT!$B:$B,WEEKNUM(daily!$A891))</f>
        <v>40593</v>
      </c>
      <c r="U891">
        <f>SUMIFS(COT!L:L,COT!$A:$A,YEAR(daily!$A891),COT!$B:$B,WEEKNUM(daily!$A891))</f>
        <v>68948</v>
      </c>
      <c r="V891">
        <f>SUMIFS(COT!M:M,COT!$A:$A,YEAR(daily!$A891),COT!$B:$B,WEEKNUM(daily!$A891))</f>
        <v>34</v>
      </c>
      <c r="W891">
        <f>SUMIFS(COT!N:N,COT!$A:$A,YEAR(daily!$A891),COT!$B:$B,WEEKNUM(daily!$A891))</f>
        <v>49</v>
      </c>
      <c r="X891">
        <f>SUMIFS(COT!O:O,COT!$A:$A,YEAR(daily!$A891),COT!$B:$B,WEEKNUM(daily!$A891))</f>
        <v>57</v>
      </c>
      <c r="Y891">
        <f>SUMIFS(COT!P:P,COT!$A:$A,YEAR(daily!$A891),COT!$B:$B,WEEKNUM(daily!$A891))</f>
        <v>64</v>
      </c>
      <c r="Z891">
        <f>SUMIFS(COT!Q:Q,COT!$A:$A,YEAR(daily!$A891),COT!$B:$B,WEEKNUM(daily!$A891))</f>
        <v>74</v>
      </c>
      <c r="AA891">
        <f>SUMIFS(Saudi!B:B,Saudi!$A:$A,YEAR(daily!$A891))</f>
        <v>277.7</v>
      </c>
      <c r="AB891">
        <f>SUMIFS(Saudi!C:C,Saudi!$A:$A,YEAR(daily!$A891))</f>
        <v>268</v>
      </c>
      <c r="AC891">
        <f>SUMIFS(Saudi!F:F,Saudi!$A:$A,YEAR(daily!$A891))</f>
        <v>3677993</v>
      </c>
      <c r="AD891">
        <f>SUMIFS(Saudi!G:G,Saudi!$A:$A,YEAR(daily!$A891))</f>
        <v>31.039095006400501</v>
      </c>
      <c r="AE891">
        <f>SUMIFS(Saudi!H:H,Saudi!$A:$A,YEAR(daily!$A891))</f>
        <v>114161574.159876</v>
      </c>
      <c r="AF891" s="5">
        <f t="shared" si="48"/>
        <v>9</v>
      </c>
      <c r="AG891" s="5">
        <f t="shared" si="49"/>
        <v>2003</v>
      </c>
    </row>
    <row r="892" spans="1:33">
      <c r="A892" s="3">
        <v>37887</v>
      </c>
      <c r="B892" s="1">
        <v>141822</v>
      </c>
      <c r="C892" s="1">
        <v>33612</v>
      </c>
      <c r="D892" s="1">
        <v>14658</v>
      </c>
      <c r="E892" s="1">
        <v>27.13</v>
      </c>
      <c r="F892" s="1">
        <v>26.65</v>
      </c>
      <c r="G892" s="1">
        <v>26.48</v>
      </c>
      <c r="H892" s="2">
        <v>49.4</v>
      </c>
      <c r="I892" s="2">
        <v>27.1</v>
      </c>
      <c r="J892" s="2">
        <v>80.099999999999994</v>
      </c>
      <c r="K892" s="2">
        <v>79.900000000000006</v>
      </c>
      <c r="L892">
        <f>SUMIFS(US!B:B,US!$D:$D,YEAR(daily!$A892),US!$E:$E,MONTH(daily!$A892))</f>
        <v>8897</v>
      </c>
      <c r="M892">
        <f>SUMIFS(US!C:C,US!$D:$D,YEAR(daily!$A892),US!$E:$E,MONTH(daily!$A892))</f>
        <v>19933</v>
      </c>
      <c r="N892">
        <f>SUMIFS(COT!E:E,COT!$A:$A,YEAR(daily!$A892),COT!$B:$B,WEEKNUM(daily!$A892))</f>
        <v>480590</v>
      </c>
      <c r="O892">
        <f>SUMIFS(COT!F:F,COT!$A:$A,YEAR(daily!$A892),COT!$B:$B,WEEKNUM(daily!$A892))</f>
        <v>27676</v>
      </c>
      <c r="P892">
        <f>SUMIFS(COT!G:G,COT!$A:$A,YEAR(daily!$A892),COT!$B:$B,WEEKNUM(daily!$A892))</f>
        <v>78671</v>
      </c>
      <c r="Q892">
        <f>SUMIFS(COT!H:H,COT!$A:$A,YEAR(daily!$A892),COT!$B:$B,WEEKNUM(daily!$A892))</f>
        <v>57841</v>
      </c>
      <c r="R892">
        <f>SUMIFS(COT!I:I,COT!$A:$A,YEAR(daily!$A892),COT!$B:$B,WEEKNUM(daily!$A892))</f>
        <v>354480</v>
      </c>
      <c r="S892">
        <f>SUMIFS(COT!J:J,COT!$A:$A,YEAR(daily!$A892),COT!$B:$B,WEEKNUM(daily!$A892))</f>
        <v>275130</v>
      </c>
      <c r="T892">
        <f>SUMIFS(COT!K:K,COT!$A:$A,YEAR(daily!$A892),COT!$B:$B,WEEKNUM(daily!$A892))</f>
        <v>40593</v>
      </c>
      <c r="U892">
        <f>SUMIFS(COT!L:L,COT!$A:$A,YEAR(daily!$A892),COT!$B:$B,WEEKNUM(daily!$A892))</f>
        <v>68948</v>
      </c>
      <c r="V892">
        <f>SUMIFS(COT!M:M,COT!$A:$A,YEAR(daily!$A892),COT!$B:$B,WEEKNUM(daily!$A892))</f>
        <v>34</v>
      </c>
      <c r="W892">
        <f>SUMIFS(COT!N:N,COT!$A:$A,YEAR(daily!$A892),COT!$B:$B,WEEKNUM(daily!$A892))</f>
        <v>49</v>
      </c>
      <c r="X892">
        <f>SUMIFS(COT!O:O,COT!$A:$A,YEAR(daily!$A892),COT!$B:$B,WEEKNUM(daily!$A892))</f>
        <v>57</v>
      </c>
      <c r="Y892">
        <f>SUMIFS(COT!P:P,COT!$A:$A,YEAR(daily!$A892),COT!$B:$B,WEEKNUM(daily!$A892))</f>
        <v>64</v>
      </c>
      <c r="Z892">
        <f>SUMIFS(COT!Q:Q,COT!$A:$A,YEAR(daily!$A892),COT!$B:$B,WEEKNUM(daily!$A892))</f>
        <v>74</v>
      </c>
      <c r="AA892">
        <f>SUMIFS(Saudi!B:B,Saudi!$A:$A,YEAR(daily!$A892))</f>
        <v>277.7</v>
      </c>
      <c r="AB892">
        <f>SUMIFS(Saudi!C:C,Saudi!$A:$A,YEAR(daily!$A892))</f>
        <v>268</v>
      </c>
      <c r="AC892">
        <f>SUMIFS(Saudi!F:F,Saudi!$A:$A,YEAR(daily!$A892))</f>
        <v>3677993</v>
      </c>
      <c r="AD892">
        <f>SUMIFS(Saudi!G:G,Saudi!$A:$A,YEAR(daily!$A892))</f>
        <v>31.039095006400501</v>
      </c>
      <c r="AE892">
        <f>SUMIFS(Saudi!H:H,Saudi!$A:$A,YEAR(daily!$A892))</f>
        <v>114161574.159876</v>
      </c>
      <c r="AF892" s="5">
        <f t="shared" si="48"/>
        <v>9</v>
      </c>
      <c r="AG892" s="5">
        <f t="shared" si="49"/>
        <v>2003</v>
      </c>
    </row>
    <row r="893" spans="1:33">
      <c r="A893" s="3">
        <v>37888</v>
      </c>
      <c r="B893" s="1">
        <v>136991</v>
      </c>
      <c r="C893" s="1">
        <v>35476</v>
      </c>
      <c r="D893" s="1">
        <v>15080</v>
      </c>
      <c r="E893" s="1">
        <v>28.24</v>
      </c>
      <c r="F893" s="1">
        <v>27.6</v>
      </c>
      <c r="G893" s="1">
        <v>27.32</v>
      </c>
      <c r="H893" s="2">
        <v>49.4</v>
      </c>
      <c r="I893" s="2">
        <v>27.1</v>
      </c>
      <c r="J893" s="2">
        <v>80.099999999999994</v>
      </c>
      <c r="K893" s="2">
        <v>79.900000000000006</v>
      </c>
      <c r="L893">
        <f>SUMIFS(US!B:B,US!$D:$D,YEAR(daily!$A893),US!$E:$E,MONTH(daily!$A893))</f>
        <v>8897</v>
      </c>
      <c r="M893">
        <f>SUMIFS(US!C:C,US!$D:$D,YEAR(daily!$A893),US!$E:$E,MONTH(daily!$A893))</f>
        <v>19933</v>
      </c>
      <c r="N893">
        <f>SUMIFS(COT!E:E,COT!$A:$A,YEAR(daily!$A893),COT!$B:$B,WEEKNUM(daily!$A893))</f>
        <v>480590</v>
      </c>
      <c r="O893">
        <f>SUMIFS(COT!F:F,COT!$A:$A,YEAR(daily!$A893),COT!$B:$B,WEEKNUM(daily!$A893))</f>
        <v>27676</v>
      </c>
      <c r="P893">
        <f>SUMIFS(COT!G:G,COT!$A:$A,YEAR(daily!$A893),COT!$B:$B,WEEKNUM(daily!$A893))</f>
        <v>78671</v>
      </c>
      <c r="Q893">
        <f>SUMIFS(COT!H:H,COT!$A:$A,YEAR(daily!$A893),COT!$B:$B,WEEKNUM(daily!$A893))</f>
        <v>57841</v>
      </c>
      <c r="R893">
        <f>SUMIFS(COT!I:I,COT!$A:$A,YEAR(daily!$A893),COT!$B:$B,WEEKNUM(daily!$A893))</f>
        <v>354480</v>
      </c>
      <c r="S893">
        <f>SUMIFS(COT!J:J,COT!$A:$A,YEAR(daily!$A893),COT!$B:$B,WEEKNUM(daily!$A893))</f>
        <v>275130</v>
      </c>
      <c r="T893">
        <f>SUMIFS(COT!K:K,COT!$A:$A,YEAR(daily!$A893),COT!$B:$B,WEEKNUM(daily!$A893))</f>
        <v>40593</v>
      </c>
      <c r="U893">
        <f>SUMIFS(COT!L:L,COT!$A:$A,YEAR(daily!$A893),COT!$B:$B,WEEKNUM(daily!$A893))</f>
        <v>68948</v>
      </c>
      <c r="V893">
        <f>SUMIFS(COT!M:M,COT!$A:$A,YEAR(daily!$A893),COT!$B:$B,WEEKNUM(daily!$A893))</f>
        <v>34</v>
      </c>
      <c r="W893">
        <f>SUMIFS(COT!N:N,COT!$A:$A,YEAR(daily!$A893),COT!$B:$B,WEEKNUM(daily!$A893))</f>
        <v>49</v>
      </c>
      <c r="X893">
        <f>SUMIFS(COT!O:O,COT!$A:$A,YEAR(daily!$A893),COT!$B:$B,WEEKNUM(daily!$A893))</f>
        <v>57</v>
      </c>
      <c r="Y893">
        <f>SUMIFS(COT!P:P,COT!$A:$A,YEAR(daily!$A893),COT!$B:$B,WEEKNUM(daily!$A893))</f>
        <v>64</v>
      </c>
      <c r="Z893">
        <f>SUMIFS(COT!Q:Q,COT!$A:$A,YEAR(daily!$A893),COT!$B:$B,WEEKNUM(daily!$A893))</f>
        <v>74</v>
      </c>
      <c r="AA893">
        <f>SUMIFS(Saudi!B:B,Saudi!$A:$A,YEAR(daily!$A893))</f>
        <v>277.7</v>
      </c>
      <c r="AB893">
        <f>SUMIFS(Saudi!C:C,Saudi!$A:$A,YEAR(daily!$A893))</f>
        <v>268</v>
      </c>
      <c r="AC893">
        <f>SUMIFS(Saudi!F:F,Saudi!$A:$A,YEAR(daily!$A893))</f>
        <v>3677993</v>
      </c>
      <c r="AD893">
        <f>SUMIFS(Saudi!G:G,Saudi!$A:$A,YEAR(daily!$A893))</f>
        <v>31.039095006400501</v>
      </c>
      <c r="AE893">
        <f>SUMIFS(Saudi!H:H,Saudi!$A:$A,YEAR(daily!$A893))</f>
        <v>114161574.159876</v>
      </c>
      <c r="AF893" s="5">
        <f t="shared" si="48"/>
        <v>9</v>
      </c>
      <c r="AG893" s="5">
        <f t="shared" si="49"/>
        <v>2003</v>
      </c>
    </row>
    <row r="894" spans="1:33">
      <c r="A894" s="3">
        <v>37889</v>
      </c>
      <c r="B894" s="1">
        <v>137361</v>
      </c>
      <c r="C894" s="1">
        <v>36615</v>
      </c>
      <c r="D894" s="1">
        <v>15746</v>
      </c>
      <c r="E894" s="1">
        <v>28.29</v>
      </c>
      <c r="F894" s="1">
        <v>27.72</v>
      </c>
      <c r="G894" s="1">
        <v>27.41</v>
      </c>
      <c r="H894" s="2">
        <v>49.4</v>
      </c>
      <c r="I894" s="2">
        <v>27.1</v>
      </c>
      <c r="J894" s="2">
        <v>80.099999999999994</v>
      </c>
      <c r="K894" s="2">
        <v>79.900000000000006</v>
      </c>
      <c r="L894">
        <f>SUMIFS(US!B:B,US!$D:$D,YEAR(daily!$A894),US!$E:$E,MONTH(daily!$A894))</f>
        <v>8897</v>
      </c>
      <c r="M894">
        <f>SUMIFS(US!C:C,US!$D:$D,YEAR(daily!$A894),US!$E:$E,MONTH(daily!$A894))</f>
        <v>19933</v>
      </c>
      <c r="N894">
        <f>SUMIFS(COT!E:E,COT!$A:$A,YEAR(daily!$A894),COT!$B:$B,WEEKNUM(daily!$A894))</f>
        <v>480590</v>
      </c>
      <c r="O894">
        <f>SUMIFS(COT!F:F,COT!$A:$A,YEAR(daily!$A894),COT!$B:$B,WEEKNUM(daily!$A894))</f>
        <v>27676</v>
      </c>
      <c r="P894">
        <f>SUMIFS(COT!G:G,COT!$A:$A,YEAR(daily!$A894),COT!$B:$B,WEEKNUM(daily!$A894))</f>
        <v>78671</v>
      </c>
      <c r="Q894">
        <f>SUMIFS(COT!H:H,COT!$A:$A,YEAR(daily!$A894),COT!$B:$B,WEEKNUM(daily!$A894))</f>
        <v>57841</v>
      </c>
      <c r="R894">
        <f>SUMIFS(COT!I:I,COT!$A:$A,YEAR(daily!$A894),COT!$B:$B,WEEKNUM(daily!$A894))</f>
        <v>354480</v>
      </c>
      <c r="S894">
        <f>SUMIFS(COT!J:J,COT!$A:$A,YEAR(daily!$A894),COT!$B:$B,WEEKNUM(daily!$A894))</f>
        <v>275130</v>
      </c>
      <c r="T894">
        <f>SUMIFS(COT!K:K,COT!$A:$A,YEAR(daily!$A894),COT!$B:$B,WEEKNUM(daily!$A894))</f>
        <v>40593</v>
      </c>
      <c r="U894">
        <f>SUMIFS(COT!L:L,COT!$A:$A,YEAR(daily!$A894),COT!$B:$B,WEEKNUM(daily!$A894))</f>
        <v>68948</v>
      </c>
      <c r="V894">
        <f>SUMIFS(COT!M:M,COT!$A:$A,YEAR(daily!$A894),COT!$B:$B,WEEKNUM(daily!$A894))</f>
        <v>34</v>
      </c>
      <c r="W894">
        <f>SUMIFS(COT!N:N,COT!$A:$A,YEAR(daily!$A894),COT!$B:$B,WEEKNUM(daily!$A894))</f>
        <v>49</v>
      </c>
      <c r="X894">
        <f>SUMIFS(COT!O:O,COT!$A:$A,YEAR(daily!$A894),COT!$B:$B,WEEKNUM(daily!$A894))</f>
        <v>57</v>
      </c>
      <c r="Y894">
        <f>SUMIFS(COT!P:P,COT!$A:$A,YEAR(daily!$A894),COT!$B:$B,WEEKNUM(daily!$A894))</f>
        <v>64</v>
      </c>
      <c r="Z894">
        <f>SUMIFS(COT!Q:Q,COT!$A:$A,YEAR(daily!$A894),COT!$B:$B,WEEKNUM(daily!$A894))</f>
        <v>74</v>
      </c>
      <c r="AA894">
        <f>SUMIFS(Saudi!B:B,Saudi!$A:$A,YEAR(daily!$A894))</f>
        <v>277.7</v>
      </c>
      <c r="AB894">
        <f>SUMIFS(Saudi!C:C,Saudi!$A:$A,YEAR(daily!$A894))</f>
        <v>268</v>
      </c>
      <c r="AC894">
        <f>SUMIFS(Saudi!F:F,Saudi!$A:$A,YEAR(daily!$A894))</f>
        <v>3677993</v>
      </c>
      <c r="AD894">
        <f>SUMIFS(Saudi!G:G,Saudi!$A:$A,YEAR(daily!$A894))</f>
        <v>31.039095006400501</v>
      </c>
      <c r="AE894">
        <f>SUMIFS(Saudi!H:H,Saudi!$A:$A,YEAR(daily!$A894))</f>
        <v>114161574.159876</v>
      </c>
      <c r="AF894" s="5">
        <f t="shared" si="48"/>
        <v>9</v>
      </c>
      <c r="AG894" s="5">
        <f t="shared" si="49"/>
        <v>2003</v>
      </c>
    </row>
    <row r="895" spans="1:33">
      <c r="A895" s="3">
        <v>37890</v>
      </c>
      <c r="B895" s="1">
        <v>137717</v>
      </c>
      <c r="C895" s="1">
        <v>36250</v>
      </c>
      <c r="D895" s="1">
        <v>16809</v>
      </c>
      <c r="E895" s="1">
        <v>28.16</v>
      </c>
      <c r="F895" s="1">
        <v>27.56</v>
      </c>
      <c r="G895" s="1">
        <v>27.25</v>
      </c>
      <c r="H895" s="2">
        <v>49.4</v>
      </c>
      <c r="I895" s="2">
        <v>27.1</v>
      </c>
      <c r="J895" s="2">
        <v>80.099999999999994</v>
      </c>
      <c r="K895" s="2">
        <v>79.900000000000006</v>
      </c>
      <c r="L895">
        <f>SUMIFS(US!B:B,US!$D:$D,YEAR(daily!$A895),US!$E:$E,MONTH(daily!$A895))</f>
        <v>8897</v>
      </c>
      <c r="M895">
        <f>SUMIFS(US!C:C,US!$D:$D,YEAR(daily!$A895),US!$E:$E,MONTH(daily!$A895))</f>
        <v>19933</v>
      </c>
      <c r="N895">
        <f>SUMIFS(COT!E:E,COT!$A:$A,YEAR(daily!$A895),COT!$B:$B,WEEKNUM(daily!$A895))</f>
        <v>480590</v>
      </c>
      <c r="O895">
        <f>SUMIFS(COT!F:F,COT!$A:$A,YEAR(daily!$A895),COT!$B:$B,WEEKNUM(daily!$A895))</f>
        <v>27676</v>
      </c>
      <c r="P895">
        <f>SUMIFS(COT!G:G,COT!$A:$A,YEAR(daily!$A895),COT!$B:$B,WEEKNUM(daily!$A895))</f>
        <v>78671</v>
      </c>
      <c r="Q895">
        <f>SUMIFS(COT!H:H,COT!$A:$A,YEAR(daily!$A895),COT!$B:$B,WEEKNUM(daily!$A895))</f>
        <v>57841</v>
      </c>
      <c r="R895">
        <f>SUMIFS(COT!I:I,COT!$A:$A,YEAR(daily!$A895),COT!$B:$B,WEEKNUM(daily!$A895))</f>
        <v>354480</v>
      </c>
      <c r="S895">
        <f>SUMIFS(COT!J:J,COT!$A:$A,YEAR(daily!$A895),COT!$B:$B,WEEKNUM(daily!$A895))</f>
        <v>275130</v>
      </c>
      <c r="T895">
        <f>SUMIFS(COT!K:K,COT!$A:$A,YEAR(daily!$A895),COT!$B:$B,WEEKNUM(daily!$A895))</f>
        <v>40593</v>
      </c>
      <c r="U895">
        <f>SUMIFS(COT!L:L,COT!$A:$A,YEAR(daily!$A895),COT!$B:$B,WEEKNUM(daily!$A895))</f>
        <v>68948</v>
      </c>
      <c r="V895">
        <f>SUMIFS(COT!M:M,COT!$A:$A,YEAR(daily!$A895),COT!$B:$B,WEEKNUM(daily!$A895))</f>
        <v>34</v>
      </c>
      <c r="W895">
        <f>SUMIFS(COT!N:N,COT!$A:$A,YEAR(daily!$A895),COT!$B:$B,WEEKNUM(daily!$A895))</f>
        <v>49</v>
      </c>
      <c r="X895">
        <f>SUMIFS(COT!O:O,COT!$A:$A,YEAR(daily!$A895),COT!$B:$B,WEEKNUM(daily!$A895))</f>
        <v>57</v>
      </c>
      <c r="Y895">
        <f>SUMIFS(COT!P:P,COT!$A:$A,YEAR(daily!$A895),COT!$B:$B,WEEKNUM(daily!$A895))</f>
        <v>64</v>
      </c>
      <c r="Z895">
        <f>SUMIFS(COT!Q:Q,COT!$A:$A,YEAR(daily!$A895),COT!$B:$B,WEEKNUM(daily!$A895))</f>
        <v>74</v>
      </c>
      <c r="AA895">
        <f>SUMIFS(Saudi!B:B,Saudi!$A:$A,YEAR(daily!$A895))</f>
        <v>277.7</v>
      </c>
      <c r="AB895">
        <f>SUMIFS(Saudi!C:C,Saudi!$A:$A,YEAR(daily!$A895))</f>
        <v>268</v>
      </c>
      <c r="AC895">
        <f>SUMIFS(Saudi!F:F,Saudi!$A:$A,YEAR(daily!$A895))</f>
        <v>3677993</v>
      </c>
      <c r="AD895">
        <f>SUMIFS(Saudi!G:G,Saudi!$A:$A,YEAR(daily!$A895))</f>
        <v>31.039095006400501</v>
      </c>
      <c r="AE895">
        <f>SUMIFS(Saudi!H:H,Saudi!$A:$A,YEAR(daily!$A895))</f>
        <v>114161574.159876</v>
      </c>
      <c r="AF895" s="5">
        <f t="shared" si="48"/>
        <v>9</v>
      </c>
      <c r="AG895" s="5">
        <f t="shared" si="49"/>
        <v>2003</v>
      </c>
    </row>
    <row r="896" spans="1:33">
      <c r="A896" s="3">
        <v>37893</v>
      </c>
      <c r="B896" s="1">
        <v>134104</v>
      </c>
      <c r="C896" s="1">
        <v>36520</v>
      </c>
      <c r="D896" s="1">
        <v>16624</v>
      </c>
      <c r="E896" s="1">
        <v>28.4</v>
      </c>
      <c r="F896" s="1">
        <v>27.79</v>
      </c>
      <c r="G896" s="1">
        <v>27.46</v>
      </c>
      <c r="H896" s="2">
        <v>49.4</v>
      </c>
      <c r="I896" s="2">
        <v>27.1</v>
      </c>
      <c r="J896" s="2">
        <v>80.099999999999994</v>
      </c>
      <c r="K896" s="2">
        <v>79.900000000000006</v>
      </c>
      <c r="L896">
        <f>SUMIFS(US!B:B,US!$D:$D,YEAR(daily!$A896),US!$E:$E,MONTH(daily!$A896))</f>
        <v>8897</v>
      </c>
      <c r="M896">
        <f>SUMIFS(US!C:C,US!$D:$D,YEAR(daily!$A896),US!$E:$E,MONTH(daily!$A896))</f>
        <v>19933</v>
      </c>
      <c r="N896">
        <f>SUMIFS(COT!E:E,COT!$A:$A,YEAR(daily!$A896),COT!$B:$B,WEEKNUM(daily!$A896))</f>
        <v>500760</v>
      </c>
      <c r="O896">
        <f>SUMIFS(COT!F:F,COT!$A:$A,YEAR(daily!$A896),COT!$B:$B,WEEKNUM(daily!$A896))</f>
        <v>37903</v>
      </c>
      <c r="P896">
        <f>SUMIFS(COT!G:G,COT!$A:$A,YEAR(daily!$A896),COT!$B:$B,WEEKNUM(daily!$A896))</f>
        <v>76689</v>
      </c>
      <c r="Q896">
        <f>SUMIFS(COT!H:H,COT!$A:$A,YEAR(daily!$A896),COT!$B:$B,WEEKNUM(daily!$A896))</f>
        <v>54365</v>
      </c>
      <c r="R896">
        <f>SUMIFS(COT!I:I,COT!$A:$A,YEAR(daily!$A896),COT!$B:$B,WEEKNUM(daily!$A896))</f>
        <v>361754</v>
      </c>
      <c r="S896">
        <f>SUMIFS(COT!J:J,COT!$A:$A,YEAR(daily!$A896),COT!$B:$B,WEEKNUM(daily!$A896))</f>
        <v>305570</v>
      </c>
      <c r="T896">
        <f>SUMIFS(COT!K:K,COT!$A:$A,YEAR(daily!$A896),COT!$B:$B,WEEKNUM(daily!$A896))</f>
        <v>46738</v>
      </c>
      <c r="U896">
        <f>SUMIFS(COT!L:L,COT!$A:$A,YEAR(daily!$A896),COT!$B:$B,WEEKNUM(daily!$A896))</f>
        <v>64136</v>
      </c>
      <c r="V896">
        <f>SUMIFS(COT!M:M,COT!$A:$A,YEAR(daily!$A896),COT!$B:$B,WEEKNUM(daily!$A896))</f>
        <v>38</v>
      </c>
      <c r="W896">
        <f>SUMIFS(COT!N:N,COT!$A:$A,YEAR(daily!$A896),COT!$B:$B,WEEKNUM(daily!$A896))</f>
        <v>49</v>
      </c>
      <c r="X896">
        <f>SUMIFS(COT!O:O,COT!$A:$A,YEAR(daily!$A896),COT!$B:$B,WEEKNUM(daily!$A896))</f>
        <v>55</v>
      </c>
      <c r="Y896">
        <f>SUMIFS(COT!P:P,COT!$A:$A,YEAR(daily!$A896),COT!$B:$B,WEEKNUM(daily!$A896))</f>
        <v>70</v>
      </c>
      <c r="Z896">
        <f>SUMIFS(COT!Q:Q,COT!$A:$A,YEAR(daily!$A896),COT!$B:$B,WEEKNUM(daily!$A896))</f>
        <v>76</v>
      </c>
      <c r="AA896">
        <f>SUMIFS(Saudi!B:B,Saudi!$A:$A,YEAR(daily!$A896))</f>
        <v>277.7</v>
      </c>
      <c r="AB896">
        <f>SUMIFS(Saudi!C:C,Saudi!$A:$A,YEAR(daily!$A896))</f>
        <v>268</v>
      </c>
      <c r="AC896">
        <f>SUMIFS(Saudi!F:F,Saudi!$A:$A,YEAR(daily!$A896))</f>
        <v>3677993</v>
      </c>
      <c r="AD896">
        <f>SUMIFS(Saudi!G:G,Saudi!$A:$A,YEAR(daily!$A896))</f>
        <v>31.039095006400501</v>
      </c>
      <c r="AE896">
        <f>SUMIFS(Saudi!H:H,Saudi!$A:$A,YEAR(daily!$A896))</f>
        <v>114161574.159876</v>
      </c>
      <c r="AF896" s="5">
        <f t="shared" si="48"/>
        <v>9</v>
      </c>
      <c r="AG896" s="5">
        <f t="shared" si="49"/>
        <v>2003</v>
      </c>
    </row>
    <row r="897" spans="1:33">
      <c r="A897" s="3">
        <v>37894</v>
      </c>
      <c r="B897" s="1">
        <v>133470</v>
      </c>
      <c r="C897" s="1">
        <v>37065</v>
      </c>
      <c r="D897" s="1">
        <v>16464</v>
      </c>
      <c r="E897" s="1">
        <v>29.2</v>
      </c>
      <c r="F897" s="1">
        <v>28.48</v>
      </c>
      <c r="G897" s="1">
        <v>28.08</v>
      </c>
      <c r="H897" s="2">
        <v>49.4</v>
      </c>
      <c r="I897" s="2">
        <v>27.1</v>
      </c>
      <c r="J897" s="2">
        <v>80.099999999999994</v>
      </c>
      <c r="K897" s="2">
        <v>79.900000000000006</v>
      </c>
      <c r="L897">
        <f>SUMIFS(US!B:B,US!$D:$D,YEAR(daily!$A897),US!$E:$E,MONTH(daily!$A897))</f>
        <v>8897</v>
      </c>
      <c r="M897">
        <f>SUMIFS(US!C:C,US!$D:$D,YEAR(daily!$A897),US!$E:$E,MONTH(daily!$A897))</f>
        <v>19933</v>
      </c>
      <c r="N897">
        <f>SUMIFS(COT!E:E,COT!$A:$A,YEAR(daily!$A897),COT!$B:$B,WEEKNUM(daily!$A897))</f>
        <v>500760</v>
      </c>
      <c r="O897">
        <f>SUMIFS(COT!F:F,COT!$A:$A,YEAR(daily!$A897),COT!$B:$B,WEEKNUM(daily!$A897))</f>
        <v>37903</v>
      </c>
      <c r="P897">
        <f>SUMIFS(COT!G:G,COT!$A:$A,YEAR(daily!$A897),COT!$B:$B,WEEKNUM(daily!$A897))</f>
        <v>76689</v>
      </c>
      <c r="Q897">
        <f>SUMIFS(COT!H:H,COT!$A:$A,YEAR(daily!$A897),COT!$B:$B,WEEKNUM(daily!$A897))</f>
        <v>54365</v>
      </c>
      <c r="R897">
        <f>SUMIFS(COT!I:I,COT!$A:$A,YEAR(daily!$A897),COT!$B:$B,WEEKNUM(daily!$A897))</f>
        <v>361754</v>
      </c>
      <c r="S897">
        <f>SUMIFS(COT!J:J,COT!$A:$A,YEAR(daily!$A897),COT!$B:$B,WEEKNUM(daily!$A897))</f>
        <v>305570</v>
      </c>
      <c r="T897">
        <f>SUMIFS(COT!K:K,COT!$A:$A,YEAR(daily!$A897),COT!$B:$B,WEEKNUM(daily!$A897))</f>
        <v>46738</v>
      </c>
      <c r="U897">
        <f>SUMIFS(COT!L:L,COT!$A:$A,YEAR(daily!$A897),COT!$B:$B,WEEKNUM(daily!$A897))</f>
        <v>64136</v>
      </c>
      <c r="V897">
        <f>SUMIFS(COT!M:M,COT!$A:$A,YEAR(daily!$A897),COT!$B:$B,WEEKNUM(daily!$A897))</f>
        <v>38</v>
      </c>
      <c r="W897">
        <f>SUMIFS(COT!N:N,COT!$A:$A,YEAR(daily!$A897),COT!$B:$B,WEEKNUM(daily!$A897))</f>
        <v>49</v>
      </c>
      <c r="X897">
        <f>SUMIFS(COT!O:O,COT!$A:$A,YEAR(daily!$A897),COT!$B:$B,WEEKNUM(daily!$A897))</f>
        <v>55</v>
      </c>
      <c r="Y897">
        <f>SUMIFS(COT!P:P,COT!$A:$A,YEAR(daily!$A897),COT!$B:$B,WEEKNUM(daily!$A897))</f>
        <v>70</v>
      </c>
      <c r="Z897">
        <f>SUMIFS(COT!Q:Q,COT!$A:$A,YEAR(daily!$A897),COT!$B:$B,WEEKNUM(daily!$A897))</f>
        <v>76</v>
      </c>
      <c r="AA897">
        <f>SUMIFS(Saudi!B:B,Saudi!$A:$A,YEAR(daily!$A897))</f>
        <v>277.7</v>
      </c>
      <c r="AB897">
        <f>SUMIFS(Saudi!C:C,Saudi!$A:$A,YEAR(daily!$A897))</f>
        <v>268</v>
      </c>
      <c r="AC897">
        <f>SUMIFS(Saudi!F:F,Saudi!$A:$A,YEAR(daily!$A897))</f>
        <v>3677993</v>
      </c>
      <c r="AD897">
        <f>SUMIFS(Saudi!G:G,Saudi!$A:$A,YEAR(daily!$A897))</f>
        <v>31.039095006400501</v>
      </c>
      <c r="AE897">
        <f>SUMIFS(Saudi!H:H,Saudi!$A:$A,YEAR(daily!$A897))</f>
        <v>114161574.159876</v>
      </c>
      <c r="AF897" s="5">
        <f t="shared" si="48"/>
        <v>9</v>
      </c>
      <c r="AG897" s="5">
        <f t="shared" si="49"/>
        <v>2003</v>
      </c>
    </row>
    <row r="898" spans="1:33">
      <c r="A898" s="3">
        <v>37895</v>
      </c>
      <c r="B898" s="1">
        <v>139573</v>
      </c>
      <c r="C898" s="1">
        <v>35933</v>
      </c>
      <c r="D898" s="1">
        <v>17211</v>
      </c>
      <c r="E898" s="1">
        <v>29.39</v>
      </c>
      <c r="F898" s="1">
        <v>28.73</v>
      </c>
      <c r="G898" s="1">
        <v>28.32</v>
      </c>
      <c r="H898" s="2">
        <v>49.4</v>
      </c>
      <c r="I898" s="2">
        <v>27.1</v>
      </c>
      <c r="J898" s="2">
        <v>80.099999999999994</v>
      </c>
      <c r="K898" s="2">
        <v>79.900000000000006</v>
      </c>
      <c r="L898">
        <f>SUMIFS(US!B:B,US!$D:$D,YEAR(daily!$A898),US!$E:$E,MONTH(daily!$A898))</f>
        <v>8753</v>
      </c>
      <c r="M898">
        <f>SUMIFS(US!C:C,US!$D:$D,YEAR(daily!$A898),US!$E:$E,MONTH(daily!$A898))</f>
        <v>20182</v>
      </c>
      <c r="N898">
        <f>SUMIFS(COT!E:E,COT!$A:$A,YEAR(daily!$A898),COT!$B:$B,WEEKNUM(daily!$A898))</f>
        <v>500760</v>
      </c>
      <c r="O898">
        <f>SUMIFS(COT!F:F,COT!$A:$A,YEAR(daily!$A898),COT!$B:$B,WEEKNUM(daily!$A898))</f>
        <v>37903</v>
      </c>
      <c r="P898">
        <f>SUMIFS(COT!G:G,COT!$A:$A,YEAR(daily!$A898),COT!$B:$B,WEEKNUM(daily!$A898))</f>
        <v>76689</v>
      </c>
      <c r="Q898">
        <f>SUMIFS(COT!H:H,COT!$A:$A,YEAR(daily!$A898),COT!$B:$B,WEEKNUM(daily!$A898))</f>
        <v>54365</v>
      </c>
      <c r="R898">
        <f>SUMIFS(COT!I:I,COT!$A:$A,YEAR(daily!$A898),COT!$B:$B,WEEKNUM(daily!$A898))</f>
        <v>361754</v>
      </c>
      <c r="S898">
        <f>SUMIFS(COT!J:J,COT!$A:$A,YEAR(daily!$A898),COT!$B:$B,WEEKNUM(daily!$A898))</f>
        <v>305570</v>
      </c>
      <c r="T898">
        <f>SUMIFS(COT!K:K,COT!$A:$A,YEAR(daily!$A898),COT!$B:$B,WEEKNUM(daily!$A898))</f>
        <v>46738</v>
      </c>
      <c r="U898">
        <f>SUMIFS(COT!L:L,COT!$A:$A,YEAR(daily!$A898),COT!$B:$B,WEEKNUM(daily!$A898))</f>
        <v>64136</v>
      </c>
      <c r="V898">
        <f>SUMIFS(COT!M:M,COT!$A:$A,YEAR(daily!$A898),COT!$B:$B,WEEKNUM(daily!$A898))</f>
        <v>38</v>
      </c>
      <c r="W898">
        <f>SUMIFS(COT!N:N,COT!$A:$A,YEAR(daily!$A898),COT!$B:$B,WEEKNUM(daily!$A898))</f>
        <v>49</v>
      </c>
      <c r="X898">
        <f>SUMIFS(COT!O:O,COT!$A:$A,YEAR(daily!$A898),COT!$B:$B,WEEKNUM(daily!$A898))</f>
        <v>55</v>
      </c>
      <c r="Y898">
        <f>SUMIFS(COT!P:P,COT!$A:$A,YEAR(daily!$A898),COT!$B:$B,WEEKNUM(daily!$A898))</f>
        <v>70</v>
      </c>
      <c r="Z898">
        <f>SUMIFS(COT!Q:Q,COT!$A:$A,YEAR(daily!$A898),COT!$B:$B,WEEKNUM(daily!$A898))</f>
        <v>76</v>
      </c>
      <c r="AA898">
        <f>SUMIFS(Saudi!B:B,Saudi!$A:$A,YEAR(daily!$A898))</f>
        <v>277.7</v>
      </c>
      <c r="AB898">
        <f>SUMIFS(Saudi!C:C,Saudi!$A:$A,YEAR(daily!$A898))</f>
        <v>268</v>
      </c>
      <c r="AC898">
        <f>SUMIFS(Saudi!F:F,Saudi!$A:$A,YEAR(daily!$A898))</f>
        <v>3677993</v>
      </c>
      <c r="AD898">
        <f>SUMIFS(Saudi!G:G,Saudi!$A:$A,YEAR(daily!$A898))</f>
        <v>31.039095006400501</v>
      </c>
      <c r="AE898">
        <f>SUMIFS(Saudi!H:H,Saudi!$A:$A,YEAR(daily!$A898))</f>
        <v>114161574.159876</v>
      </c>
      <c r="AF898" s="5">
        <f t="shared" ref="AF898:AF961" si="50">MONTH(A898)</f>
        <v>10</v>
      </c>
      <c r="AG898" s="5">
        <f t="shared" ref="AG898:AG961" si="51">YEAR(A898)</f>
        <v>2003</v>
      </c>
    </row>
    <row r="899" spans="1:33">
      <c r="A899" s="3">
        <v>37896</v>
      </c>
      <c r="B899" s="1">
        <v>135011</v>
      </c>
      <c r="C899" s="1">
        <v>37513</v>
      </c>
      <c r="D899" s="1">
        <v>17700</v>
      </c>
      <c r="E899" s="1">
        <v>29.84</v>
      </c>
      <c r="F899" s="1">
        <v>29.1</v>
      </c>
      <c r="G899" s="1">
        <v>28.65</v>
      </c>
      <c r="H899" s="2">
        <v>49.4</v>
      </c>
      <c r="I899" s="2">
        <v>27.1</v>
      </c>
      <c r="J899" s="2">
        <v>80.099999999999994</v>
      </c>
      <c r="K899" s="2">
        <v>79.900000000000006</v>
      </c>
      <c r="L899">
        <f>SUMIFS(US!B:B,US!$D:$D,YEAR(daily!$A899),US!$E:$E,MONTH(daily!$A899))</f>
        <v>8753</v>
      </c>
      <c r="M899">
        <f>SUMIFS(US!C:C,US!$D:$D,YEAR(daily!$A899),US!$E:$E,MONTH(daily!$A899))</f>
        <v>20182</v>
      </c>
      <c r="N899">
        <f>SUMIFS(COT!E:E,COT!$A:$A,YEAR(daily!$A899),COT!$B:$B,WEEKNUM(daily!$A899))</f>
        <v>500760</v>
      </c>
      <c r="O899">
        <f>SUMIFS(COT!F:F,COT!$A:$A,YEAR(daily!$A899),COT!$B:$B,WEEKNUM(daily!$A899))</f>
        <v>37903</v>
      </c>
      <c r="P899">
        <f>SUMIFS(COT!G:G,COT!$A:$A,YEAR(daily!$A899),COT!$B:$B,WEEKNUM(daily!$A899))</f>
        <v>76689</v>
      </c>
      <c r="Q899">
        <f>SUMIFS(COT!H:H,COT!$A:$A,YEAR(daily!$A899),COT!$B:$B,WEEKNUM(daily!$A899))</f>
        <v>54365</v>
      </c>
      <c r="R899">
        <f>SUMIFS(COT!I:I,COT!$A:$A,YEAR(daily!$A899),COT!$B:$B,WEEKNUM(daily!$A899))</f>
        <v>361754</v>
      </c>
      <c r="S899">
        <f>SUMIFS(COT!J:J,COT!$A:$A,YEAR(daily!$A899),COT!$B:$B,WEEKNUM(daily!$A899))</f>
        <v>305570</v>
      </c>
      <c r="T899">
        <f>SUMIFS(COT!K:K,COT!$A:$A,YEAR(daily!$A899),COT!$B:$B,WEEKNUM(daily!$A899))</f>
        <v>46738</v>
      </c>
      <c r="U899">
        <f>SUMIFS(COT!L:L,COT!$A:$A,YEAR(daily!$A899),COT!$B:$B,WEEKNUM(daily!$A899))</f>
        <v>64136</v>
      </c>
      <c r="V899">
        <f>SUMIFS(COT!M:M,COT!$A:$A,YEAR(daily!$A899),COT!$B:$B,WEEKNUM(daily!$A899))</f>
        <v>38</v>
      </c>
      <c r="W899">
        <f>SUMIFS(COT!N:N,COT!$A:$A,YEAR(daily!$A899),COT!$B:$B,WEEKNUM(daily!$A899))</f>
        <v>49</v>
      </c>
      <c r="X899">
        <f>SUMIFS(COT!O:O,COT!$A:$A,YEAR(daily!$A899),COT!$B:$B,WEEKNUM(daily!$A899))</f>
        <v>55</v>
      </c>
      <c r="Y899">
        <f>SUMIFS(COT!P:P,COT!$A:$A,YEAR(daily!$A899),COT!$B:$B,WEEKNUM(daily!$A899))</f>
        <v>70</v>
      </c>
      <c r="Z899">
        <f>SUMIFS(COT!Q:Q,COT!$A:$A,YEAR(daily!$A899),COT!$B:$B,WEEKNUM(daily!$A899))</f>
        <v>76</v>
      </c>
      <c r="AA899">
        <f>SUMIFS(Saudi!B:B,Saudi!$A:$A,YEAR(daily!$A899))</f>
        <v>277.7</v>
      </c>
      <c r="AB899">
        <f>SUMIFS(Saudi!C:C,Saudi!$A:$A,YEAR(daily!$A899))</f>
        <v>268</v>
      </c>
      <c r="AC899">
        <f>SUMIFS(Saudi!F:F,Saudi!$A:$A,YEAR(daily!$A899))</f>
        <v>3677993</v>
      </c>
      <c r="AD899">
        <f>SUMIFS(Saudi!G:G,Saudi!$A:$A,YEAR(daily!$A899))</f>
        <v>31.039095006400501</v>
      </c>
      <c r="AE899">
        <f>SUMIFS(Saudi!H:H,Saudi!$A:$A,YEAR(daily!$A899))</f>
        <v>114161574.159876</v>
      </c>
      <c r="AF899" s="5">
        <f t="shared" si="50"/>
        <v>10</v>
      </c>
      <c r="AG899" s="5">
        <f t="shared" si="51"/>
        <v>2003</v>
      </c>
    </row>
    <row r="900" spans="1:33">
      <c r="A900" s="3">
        <v>37897</v>
      </c>
      <c r="B900" s="1">
        <v>132551</v>
      </c>
      <c r="C900" s="1">
        <v>37925</v>
      </c>
      <c r="D900" s="1">
        <v>18212</v>
      </c>
      <c r="E900" s="1">
        <v>30.4</v>
      </c>
      <c r="F900" s="1">
        <v>29.63</v>
      </c>
      <c r="G900" s="1">
        <v>29.16</v>
      </c>
      <c r="H900" s="2">
        <v>49.4</v>
      </c>
      <c r="I900" s="2">
        <v>27.1</v>
      </c>
      <c r="J900" s="2">
        <v>80.099999999999994</v>
      </c>
      <c r="K900" s="2">
        <v>79.900000000000006</v>
      </c>
      <c r="L900">
        <f>SUMIFS(US!B:B,US!$D:$D,YEAR(daily!$A900),US!$E:$E,MONTH(daily!$A900))</f>
        <v>8753</v>
      </c>
      <c r="M900">
        <f>SUMIFS(US!C:C,US!$D:$D,YEAR(daily!$A900),US!$E:$E,MONTH(daily!$A900))</f>
        <v>20182</v>
      </c>
      <c r="N900">
        <f>SUMIFS(COT!E:E,COT!$A:$A,YEAR(daily!$A900),COT!$B:$B,WEEKNUM(daily!$A900))</f>
        <v>500760</v>
      </c>
      <c r="O900">
        <f>SUMIFS(COT!F:F,COT!$A:$A,YEAR(daily!$A900),COT!$B:$B,WEEKNUM(daily!$A900))</f>
        <v>37903</v>
      </c>
      <c r="P900">
        <f>SUMIFS(COT!G:G,COT!$A:$A,YEAR(daily!$A900),COT!$B:$B,WEEKNUM(daily!$A900))</f>
        <v>76689</v>
      </c>
      <c r="Q900">
        <f>SUMIFS(COT!H:H,COT!$A:$A,YEAR(daily!$A900),COT!$B:$B,WEEKNUM(daily!$A900))</f>
        <v>54365</v>
      </c>
      <c r="R900">
        <f>SUMIFS(COT!I:I,COT!$A:$A,YEAR(daily!$A900),COT!$B:$B,WEEKNUM(daily!$A900))</f>
        <v>361754</v>
      </c>
      <c r="S900">
        <f>SUMIFS(COT!J:J,COT!$A:$A,YEAR(daily!$A900),COT!$B:$B,WEEKNUM(daily!$A900))</f>
        <v>305570</v>
      </c>
      <c r="T900">
        <f>SUMIFS(COT!K:K,COT!$A:$A,YEAR(daily!$A900),COT!$B:$B,WEEKNUM(daily!$A900))</f>
        <v>46738</v>
      </c>
      <c r="U900">
        <f>SUMIFS(COT!L:L,COT!$A:$A,YEAR(daily!$A900),COT!$B:$B,WEEKNUM(daily!$A900))</f>
        <v>64136</v>
      </c>
      <c r="V900">
        <f>SUMIFS(COT!M:M,COT!$A:$A,YEAR(daily!$A900),COT!$B:$B,WEEKNUM(daily!$A900))</f>
        <v>38</v>
      </c>
      <c r="W900">
        <f>SUMIFS(COT!N:N,COT!$A:$A,YEAR(daily!$A900),COT!$B:$B,WEEKNUM(daily!$A900))</f>
        <v>49</v>
      </c>
      <c r="X900">
        <f>SUMIFS(COT!O:O,COT!$A:$A,YEAR(daily!$A900),COT!$B:$B,WEEKNUM(daily!$A900))</f>
        <v>55</v>
      </c>
      <c r="Y900">
        <f>SUMIFS(COT!P:P,COT!$A:$A,YEAR(daily!$A900),COT!$B:$B,WEEKNUM(daily!$A900))</f>
        <v>70</v>
      </c>
      <c r="Z900">
        <f>SUMIFS(COT!Q:Q,COT!$A:$A,YEAR(daily!$A900),COT!$B:$B,WEEKNUM(daily!$A900))</f>
        <v>76</v>
      </c>
      <c r="AA900">
        <f>SUMIFS(Saudi!B:B,Saudi!$A:$A,YEAR(daily!$A900))</f>
        <v>277.7</v>
      </c>
      <c r="AB900">
        <f>SUMIFS(Saudi!C:C,Saudi!$A:$A,YEAR(daily!$A900))</f>
        <v>268</v>
      </c>
      <c r="AC900">
        <f>SUMIFS(Saudi!F:F,Saudi!$A:$A,YEAR(daily!$A900))</f>
        <v>3677993</v>
      </c>
      <c r="AD900">
        <f>SUMIFS(Saudi!G:G,Saudi!$A:$A,YEAR(daily!$A900))</f>
        <v>31.039095006400501</v>
      </c>
      <c r="AE900">
        <f>SUMIFS(Saudi!H:H,Saudi!$A:$A,YEAR(daily!$A900))</f>
        <v>114161574.159876</v>
      </c>
      <c r="AF900" s="5">
        <f t="shared" si="50"/>
        <v>10</v>
      </c>
      <c r="AG900" s="5">
        <f t="shared" si="51"/>
        <v>2003</v>
      </c>
    </row>
    <row r="901" spans="1:33">
      <c r="A901" s="3">
        <v>37900</v>
      </c>
      <c r="B901" s="1">
        <v>130422</v>
      </c>
      <c r="C901" s="1">
        <v>38964</v>
      </c>
      <c r="D901" s="1">
        <v>18267</v>
      </c>
      <c r="E901" s="1">
        <v>30.47</v>
      </c>
      <c r="F901" s="1">
        <v>29.84</v>
      </c>
      <c r="G901" s="1">
        <v>29.34</v>
      </c>
      <c r="H901" s="2">
        <v>49.4</v>
      </c>
      <c r="I901" s="2">
        <v>27.1</v>
      </c>
      <c r="J901" s="2">
        <v>80.099999999999994</v>
      </c>
      <c r="K901" s="2">
        <v>79.900000000000006</v>
      </c>
      <c r="L901">
        <f>SUMIFS(US!B:B,US!$D:$D,YEAR(daily!$A901),US!$E:$E,MONTH(daily!$A901))</f>
        <v>8753</v>
      </c>
      <c r="M901">
        <f>SUMIFS(US!C:C,US!$D:$D,YEAR(daily!$A901),US!$E:$E,MONTH(daily!$A901))</f>
        <v>20182</v>
      </c>
      <c r="N901">
        <f>SUMIFS(COT!E:E,COT!$A:$A,YEAR(daily!$A901),COT!$B:$B,WEEKNUM(daily!$A901))</f>
        <v>521475</v>
      </c>
      <c r="O901">
        <f>SUMIFS(COT!F:F,COT!$A:$A,YEAR(daily!$A901),COT!$B:$B,WEEKNUM(daily!$A901))</f>
        <v>50921</v>
      </c>
      <c r="P901">
        <f>SUMIFS(COT!G:G,COT!$A:$A,YEAR(daily!$A901),COT!$B:$B,WEEKNUM(daily!$A901))</f>
        <v>70071</v>
      </c>
      <c r="Q901">
        <f>SUMIFS(COT!H:H,COT!$A:$A,YEAR(daily!$A901),COT!$B:$B,WEEKNUM(daily!$A901))</f>
        <v>51404</v>
      </c>
      <c r="R901">
        <f>SUMIFS(COT!I:I,COT!$A:$A,YEAR(daily!$A901),COT!$B:$B,WEEKNUM(daily!$A901))</f>
        <v>363571</v>
      </c>
      <c r="S901">
        <f>SUMIFS(COT!J:J,COT!$A:$A,YEAR(daily!$A901),COT!$B:$B,WEEKNUM(daily!$A901))</f>
        <v>337087</v>
      </c>
      <c r="T901">
        <f>SUMIFS(COT!K:K,COT!$A:$A,YEAR(daily!$A901),COT!$B:$B,WEEKNUM(daily!$A901))</f>
        <v>55579</v>
      </c>
      <c r="U901">
        <f>SUMIFS(COT!L:L,COT!$A:$A,YEAR(daily!$A901),COT!$B:$B,WEEKNUM(daily!$A901))</f>
        <v>62913</v>
      </c>
      <c r="V901">
        <f>SUMIFS(COT!M:M,COT!$A:$A,YEAR(daily!$A901),COT!$B:$B,WEEKNUM(daily!$A901))</f>
        <v>31</v>
      </c>
      <c r="W901">
        <f>SUMIFS(COT!N:N,COT!$A:$A,YEAR(daily!$A901),COT!$B:$B,WEEKNUM(daily!$A901))</f>
        <v>52</v>
      </c>
      <c r="X901">
        <f>SUMIFS(COT!O:O,COT!$A:$A,YEAR(daily!$A901),COT!$B:$B,WEEKNUM(daily!$A901))</f>
        <v>52</v>
      </c>
      <c r="Y901">
        <f>SUMIFS(COT!P:P,COT!$A:$A,YEAR(daily!$A901),COT!$B:$B,WEEKNUM(daily!$A901))</f>
        <v>66</v>
      </c>
      <c r="Z901">
        <f>SUMIFS(COT!Q:Q,COT!$A:$A,YEAR(daily!$A901),COT!$B:$B,WEEKNUM(daily!$A901))</f>
        <v>70</v>
      </c>
      <c r="AA901">
        <f>SUMIFS(Saudi!B:B,Saudi!$A:$A,YEAR(daily!$A901))</f>
        <v>277.7</v>
      </c>
      <c r="AB901">
        <f>SUMIFS(Saudi!C:C,Saudi!$A:$A,YEAR(daily!$A901))</f>
        <v>268</v>
      </c>
      <c r="AC901">
        <f>SUMIFS(Saudi!F:F,Saudi!$A:$A,YEAR(daily!$A901))</f>
        <v>3677993</v>
      </c>
      <c r="AD901">
        <f>SUMIFS(Saudi!G:G,Saudi!$A:$A,YEAR(daily!$A901))</f>
        <v>31.039095006400501</v>
      </c>
      <c r="AE901">
        <f>SUMIFS(Saudi!H:H,Saudi!$A:$A,YEAR(daily!$A901))</f>
        <v>114161574.159876</v>
      </c>
      <c r="AF901" s="5">
        <f t="shared" si="50"/>
        <v>10</v>
      </c>
      <c r="AG901" s="5">
        <f t="shared" si="51"/>
        <v>2003</v>
      </c>
    </row>
    <row r="902" spans="1:33">
      <c r="A902" s="3">
        <v>37901</v>
      </c>
      <c r="B902" s="1">
        <v>133047</v>
      </c>
      <c r="C902" s="1">
        <v>40003</v>
      </c>
      <c r="D902" s="1">
        <v>19220</v>
      </c>
      <c r="E902" s="1">
        <v>30.41</v>
      </c>
      <c r="F902" s="1">
        <v>29.99</v>
      </c>
      <c r="G902" s="1">
        <v>29.51</v>
      </c>
      <c r="H902" s="2">
        <v>49.4</v>
      </c>
      <c r="I902" s="2">
        <v>27.1</v>
      </c>
      <c r="J902" s="2">
        <v>80.099999999999994</v>
      </c>
      <c r="K902" s="2">
        <v>79.900000000000006</v>
      </c>
      <c r="L902">
        <f>SUMIFS(US!B:B,US!$D:$D,YEAR(daily!$A902),US!$E:$E,MONTH(daily!$A902))</f>
        <v>8753</v>
      </c>
      <c r="M902">
        <f>SUMIFS(US!C:C,US!$D:$D,YEAR(daily!$A902),US!$E:$E,MONTH(daily!$A902))</f>
        <v>20182</v>
      </c>
      <c r="N902">
        <f>SUMIFS(COT!E:E,COT!$A:$A,YEAR(daily!$A902),COT!$B:$B,WEEKNUM(daily!$A902))</f>
        <v>521475</v>
      </c>
      <c r="O902">
        <f>SUMIFS(COT!F:F,COT!$A:$A,YEAR(daily!$A902),COT!$B:$B,WEEKNUM(daily!$A902))</f>
        <v>50921</v>
      </c>
      <c r="P902">
        <f>SUMIFS(COT!G:G,COT!$A:$A,YEAR(daily!$A902),COT!$B:$B,WEEKNUM(daily!$A902))</f>
        <v>70071</v>
      </c>
      <c r="Q902">
        <f>SUMIFS(COT!H:H,COT!$A:$A,YEAR(daily!$A902),COT!$B:$B,WEEKNUM(daily!$A902))</f>
        <v>51404</v>
      </c>
      <c r="R902">
        <f>SUMIFS(COT!I:I,COT!$A:$A,YEAR(daily!$A902),COT!$B:$B,WEEKNUM(daily!$A902))</f>
        <v>363571</v>
      </c>
      <c r="S902">
        <f>SUMIFS(COT!J:J,COT!$A:$A,YEAR(daily!$A902),COT!$B:$B,WEEKNUM(daily!$A902))</f>
        <v>337087</v>
      </c>
      <c r="T902">
        <f>SUMIFS(COT!K:K,COT!$A:$A,YEAR(daily!$A902),COT!$B:$B,WEEKNUM(daily!$A902))</f>
        <v>55579</v>
      </c>
      <c r="U902">
        <f>SUMIFS(COT!L:L,COT!$A:$A,YEAR(daily!$A902),COT!$B:$B,WEEKNUM(daily!$A902))</f>
        <v>62913</v>
      </c>
      <c r="V902">
        <f>SUMIFS(COT!M:M,COT!$A:$A,YEAR(daily!$A902),COT!$B:$B,WEEKNUM(daily!$A902))</f>
        <v>31</v>
      </c>
      <c r="W902">
        <f>SUMIFS(COT!N:N,COT!$A:$A,YEAR(daily!$A902),COT!$B:$B,WEEKNUM(daily!$A902))</f>
        <v>52</v>
      </c>
      <c r="X902">
        <f>SUMIFS(COT!O:O,COT!$A:$A,YEAR(daily!$A902),COT!$B:$B,WEEKNUM(daily!$A902))</f>
        <v>52</v>
      </c>
      <c r="Y902">
        <f>SUMIFS(COT!P:P,COT!$A:$A,YEAR(daily!$A902),COT!$B:$B,WEEKNUM(daily!$A902))</f>
        <v>66</v>
      </c>
      <c r="Z902">
        <f>SUMIFS(COT!Q:Q,COT!$A:$A,YEAR(daily!$A902),COT!$B:$B,WEEKNUM(daily!$A902))</f>
        <v>70</v>
      </c>
      <c r="AA902">
        <f>SUMIFS(Saudi!B:B,Saudi!$A:$A,YEAR(daily!$A902))</f>
        <v>277.7</v>
      </c>
      <c r="AB902">
        <f>SUMIFS(Saudi!C:C,Saudi!$A:$A,YEAR(daily!$A902))</f>
        <v>268</v>
      </c>
      <c r="AC902">
        <f>SUMIFS(Saudi!F:F,Saudi!$A:$A,YEAR(daily!$A902))</f>
        <v>3677993</v>
      </c>
      <c r="AD902">
        <f>SUMIFS(Saudi!G:G,Saudi!$A:$A,YEAR(daily!$A902))</f>
        <v>31.039095006400501</v>
      </c>
      <c r="AE902">
        <f>SUMIFS(Saudi!H:H,Saudi!$A:$A,YEAR(daily!$A902))</f>
        <v>114161574.159876</v>
      </c>
      <c r="AF902" s="5">
        <f t="shared" si="50"/>
        <v>10</v>
      </c>
      <c r="AG902" s="5">
        <f t="shared" si="51"/>
        <v>2003</v>
      </c>
    </row>
    <row r="903" spans="1:33">
      <c r="A903" s="3">
        <v>37902</v>
      </c>
      <c r="B903" s="1">
        <v>123471</v>
      </c>
      <c r="C903" s="1">
        <v>41584</v>
      </c>
      <c r="D903" s="1">
        <v>20286</v>
      </c>
      <c r="E903" s="1">
        <v>29.81</v>
      </c>
      <c r="F903" s="1">
        <v>29.59</v>
      </c>
      <c r="G903" s="1">
        <v>29.19</v>
      </c>
      <c r="H903" s="2">
        <v>49.4</v>
      </c>
      <c r="I903" s="2">
        <v>27.1</v>
      </c>
      <c r="J903" s="2">
        <v>80.099999999999994</v>
      </c>
      <c r="K903" s="2">
        <v>79.900000000000006</v>
      </c>
      <c r="L903">
        <f>SUMIFS(US!B:B,US!$D:$D,YEAR(daily!$A903),US!$E:$E,MONTH(daily!$A903))</f>
        <v>8753</v>
      </c>
      <c r="M903">
        <f>SUMIFS(US!C:C,US!$D:$D,YEAR(daily!$A903),US!$E:$E,MONTH(daily!$A903))</f>
        <v>20182</v>
      </c>
      <c r="N903">
        <f>SUMIFS(COT!E:E,COT!$A:$A,YEAR(daily!$A903),COT!$B:$B,WEEKNUM(daily!$A903))</f>
        <v>521475</v>
      </c>
      <c r="O903">
        <f>SUMIFS(COT!F:F,COT!$A:$A,YEAR(daily!$A903),COT!$B:$B,WEEKNUM(daily!$A903))</f>
        <v>50921</v>
      </c>
      <c r="P903">
        <f>SUMIFS(COT!G:G,COT!$A:$A,YEAR(daily!$A903),COT!$B:$B,WEEKNUM(daily!$A903))</f>
        <v>70071</v>
      </c>
      <c r="Q903">
        <f>SUMIFS(COT!H:H,COT!$A:$A,YEAR(daily!$A903),COT!$B:$B,WEEKNUM(daily!$A903))</f>
        <v>51404</v>
      </c>
      <c r="R903">
        <f>SUMIFS(COT!I:I,COT!$A:$A,YEAR(daily!$A903),COT!$B:$B,WEEKNUM(daily!$A903))</f>
        <v>363571</v>
      </c>
      <c r="S903">
        <f>SUMIFS(COT!J:J,COT!$A:$A,YEAR(daily!$A903),COT!$B:$B,WEEKNUM(daily!$A903))</f>
        <v>337087</v>
      </c>
      <c r="T903">
        <f>SUMIFS(COT!K:K,COT!$A:$A,YEAR(daily!$A903),COT!$B:$B,WEEKNUM(daily!$A903))</f>
        <v>55579</v>
      </c>
      <c r="U903">
        <f>SUMIFS(COT!L:L,COT!$A:$A,YEAR(daily!$A903),COT!$B:$B,WEEKNUM(daily!$A903))</f>
        <v>62913</v>
      </c>
      <c r="V903">
        <f>SUMIFS(COT!M:M,COT!$A:$A,YEAR(daily!$A903),COT!$B:$B,WEEKNUM(daily!$A903))</f>
        <v>31</v>
      </c>
      <c r="W903">
        <f>SUMIFS(COT!N:N,COT!$A:$A,YEAR(daily!$A903),COT!$B:$B,WEEKNUM(daily!$A903))</f>
        <v>52</v>
      </c>
      <c r="X903">
        <f>SUMIFS(COT!O:O,COT!$A:$A,YEAR(daily!$A903),COT!$B:$B,WEEKNUM(daily!$A903))</f>
        <v>52</v>
      </c>
      <c r="Y903">
        <f>SUMIFS(COT!P:P,COT!$A:$A,YEAR(daily!$A903),COT!$B:$B,WEEKNUM(daily!$A903))</f>
        <v>66</v>
      </c>
      <c r="Z903">
        <f>SUMIFS(COT!Q:Q,COT!$A:$A,YEAR(daily!$A903),COT!$B:$B,WEEKNUM(daily!$A903))</f>
        <v>70</v>
      </c>
      <c r="AA903">
        <f>SUMIFS(Saudi!B:B,Saudi!$A:$A,YEAR(daily!$A903))</f>
        <v>277.7</v>
      </c>
      <c r="AB903">
        <f>SUMIFS(Saudi!C:C,Saudi!$A:$A,YEAR(daily!$A903))</f>
        <v>268</v>
      </c>
      <c r="AC903">
        <f>SUMIFS(Saudi!F:F,Saudi!$A:$A,YEAR(daily!$A903))</f>
        <v>3677993</v>
      </c>
      <c r="AD903">
        <f>SUMIFS(Saudi!G:G,Saudi!$A:$A,YEAR(daily!$A903))</f>
        <v>31.039095006400501</v>
      </c>
      <c r="AE903">
        <f>SUMIFS(Saudi!H:H,Saudi!$A:$A,YEAR(daily!$A903))</f>
        <v>114161574.159876</v>
      </c>
      <c r="AF903" s="5">
        <f t="shared" si="50"/>
        <v>10</v>
      </c>
      <c r="AG903" s="5">
        <f t="shared" si="51"/>
        <v>2003</v>
      </c>
    </row>
    <row r="904" spans="1:33">
      <c r="A904" s="3">
        <v>37903</v>
      </c>
      <c r="B904" s="1">
        <v>115844</v>
      </c>
      <c r="C904" s="1">
        <v>43425</v>
      </c>
      <c r="D904" s="1">
        <v>20046</v>
      </c>
      <c r="E904" s="1">
        <v>31.01</v>
      </c>
      <c r="F904" s="1">
        <v>30.72</v>
      </c>
      <c r="G904" s="1">
        <v>30.25</v>
      </c>
      <c r="H904" s="2">
        <v>49.4</v>
      </c>
      <c r="I904" s="2">
        <v>27.1</v>
      </c>
      <c r="J904" s="2">
        <v>80.099999999999994</v>
      </c>
      <c r="K904" s="2">
        <v>79.900000000000006</v>
      </c>
      <c r="L904">
        <f>SUMIFS(US!B:B,US!$D:$D,YEAR(daily!$A904),US!$E:$E,MONTH(daily!$A904))</f>
        <v>8753</v>
      </c>
      <c r="M904">
        <f>SUMIFS(US!C:C,US!$D:$D,YEAR(daily!$A904),US!$E:$E,MONTH(daily!$A904))</f>
        <v>20182</v>
      </c>
      <c r="N904">
        <f>SUMIFS(COT!E:E,COT!$A:$A,YEAR(daily!$A904),COT!$B:$B,WEEKNUM(daily!$A904))</f>
        <v>521475</v>
      </c>
      <c r="O904">
        <f>SUMIFS(COT!F:F,COT!$A:$A,YEAR(daily!$A904),COT!$B:$B,WEEKNUM(daily!$A904))</f>
        <v>50921</v>
      </c>
      <c r="P904">
        <f>SUMIFS(COT!G:G,COT!$A:$A,YEAR(daily!$A904),COT!$B:$B,WEEKNUM(daily!$A904))</f>
        <v>70071</v>
      </c>
      <c r="Q904">
        <f>SUMIFS(COT!H:H,COT!$A:$A,YEAR(daily!$A904),COT!$B:$B,WEEKNUM(daily!$A904))</f>
        <v>51404</v>
      </c>
      <c r="R904">
        <f>SUMIFS(COT!I:I,COT!$A:$A,YEAR(daily!$A904),COT!$B:$B,WEEKNUM(daily!$A904))</f>
        <v>363571</v>
      </c>
      <c r="S904">
        <f>SUMIFS(COT!J:J,COT!$A:$A,YEAR(daily!$A904),COT!$B:$B,WEEKNUM(daily!$A904))</f>
        <v>337087</v>
      </c>
      <c r="T904">
        <f>SUMIFS(COT!K:K,COT!$A:$A,YEAR(daily!$A904),COT!$B:$B,WEEKNUM(daily!$A904))</f>
        <v>55579</v>
      </c>
      <c r="U904">
        <f>SUMIFS(COT!L:L,COT!$A:$A,YEAR(daily!$A904),COT!$B:$B,WEEKNUM(daily!$A904))</f>
        <v>62913</v>
      </c>
      <c r="V904">
        <f>SUMIFS(COT!M:M,COT!$A:$A,YEAR(daily!$A904),COT!$B:$B,WEEKNUM(daily!$A904))</f>
        <v>31</v>
      </c>
      <c r="W904">
        <f>SUMIFS(COT!N:N,COT!$A:$A,YEAR(daily!$A904),COT!$B:$B,WEEKNUM(daily!$A904))</f>
        <v>52</v>
      </c>
      <c r="X904">
        <f>SUMIFS(COT!O:O,COT!$A:$A,YEAR(daily!$A904),COT!$B:$B,WEEKNUM(daily!$A904))</f>
        <v>52</v>
      </c>
      <c r="Y904">
        <f>SUMIFS(COT!P:P,COT!$A:$A,YEAR(daily!$A904),COT!$B:$B,WEEKNUM(daily!$A904))</f>
        <v>66</v>
      </c>
      <c r="Z904">
        <f>SUMIFS(COT!Q:Q,COT!$A:$A,YEAR(daily!$A904),COT!$B:$B,WEEKNUM(daily!$A904))</f>
        <v>70</v>
      </c>
      <c r="AA904">
        <f>SUMIFS(Saudi!B:B,Saudi!$A:$A,YEAR(daily!$A904))</f>
        <v>277.7</v>
      </c>
      <c r="AB904">
        <f>SUMIFS(Saudi!C:C,Saudi!$A:$A,YEAR(daily!$A904))</f>
        <v>268</v>
      </c>
      <c r="AC904">
        <f>SUMIFS(Saudi!F:F,Saudi!$A:$A,YEAR(daily!$A904))</f>
        <v>3677993</v>
      </c>
      <c r="AD904">
        <f>SUMIFS(Saudi!G:G,Saudi!$A:$A,YEAR(daily!$A904))</f>
        <v>31.039095006400501</v>
      </c>
      <c r="AE904">
        <f>SUMIFS(Saudi!H:H,Saudi!$A:$A,YEAR(daily!$A904))</f>
        <v>114161574.159876</v>
      </c>
      <c r="AF904" s="5">
        <f t="shared" si="50"/>
        <v>10</v>
      </c>
      <c r="AG904" s="5">
        <f t="shared" si="51"/>
        <v>2003</v>
      </c>
    </row>
    <row r="905" spans="1:33">
      <c r="A905" s="3">
        <v>37904</v>
      </c>
      <c r="B905" s="1">
        <v>106410</v>
      </c>
      <c r="C905" s="1">
        <v>44092</v>
      </c>
      <c r="D905" s="1">
        <v>20618</v>
      </c>
      <c r="E905" s="1">
        <v>31.97</v>
      </c>
      <c r="F905" s="1">
        <v>31.55</v>
      </c>
      <c r="G905" s="1">
        <v>30.98</v>
      </c>
      <c r="H905" s="2">
        <v>49.4</v>
      </c>
      <c r="I905" s="2">
        <v>27.1</v>
      </c>
      <c r="J905" s="2">
        <v>80.099999999999994</v>
      </c>
      <c r="K905" s="2">
        <v>79.900000000000006</v>
      </c>
      <c r="L905">
        <f>SUMIFS(US!B:B,US!$D:$D,YEAR(daily!$A905),US!$E:$E,MONTH(daily!$A905))</f>
        <v>8753</v>
      </c>
      <c r="M905">
        <f>SUMIFS(US!C:C,US!$D:$D,YEAR(daily!$A905),US!$E:$E,MONTH(daily!$A905))</f>
        <v>20182</v>
      </c>
      <c r="N905">
        <f>SUMIFS(COT!E:E,COT!$A:$A,YEAR(daily!$A905),COT!$B:$B,WEEKNUM(daily!$A905))</f>
        <v>521475</v>
      </c>
      <c r="O905">
        <f>SUMIFS(COT!F:F,COT!$A:$A,YEAR(daily!$A905),COT!$B:$B,WEEKNUM(daily!$A905))</f>
        <v>50921</v>
      </c>
      <c r="P905">
        <f>SUMIFS(COT!G:G,COT!$A:$A,YEAR(daily!$A905),COT!$B:$B,WEEKNUM(daily!$A905))</f>
        <v>70071</v>
      </c>
      <c r="Q905">
        <f>SUMIFS(COT!H:H,COT!$A:$A,YEAR(daily!$A905),COT!$B:$B,WEEKNUM(daily!$A905))</f>
        <v>51404</v>
      </c>
      <c r="R905">
        <f>SUMIFS(COT!I:I,COT!$A:$A,YEAR(daily!$A905),COT!$B:$B,WEEKNUM(daily!$A905))</f>
        <v>363571</v>
      </c>
      <c r="S905">
        <f>SUMIFS(COT!J:J,COT!$A:$A,YEAR(daily!$A905),COT!$B:$B,WEEKNUM(daily!$A905))</f>
        <v>337087</v>
      </c>
      <c r="T905">
        <f>SUMIFS(COT!K:K,COT!$A:$A,YEAR(daily!$A905),COT!$B:$B,WEEKNUM(daily!$A905))</f>
        <v>55579</v>
      </c>
      <c r="U905">
        <f>SUMIFS(COT!L:L,COT!$A:$A,YEAR(daily!$A905),COT!$B:$B,WEEKNUM(daily!$A905))</f>
        <v>62913</v>
      </c>
      <c r="V905">
        <f>SUMIFS(COT!M:M,COT!$A:$A,YEAR(daily!$A905),COT!$B:$B,WEEKNUM(daily!$A905))</f>
        <v>31</v>
      </c>
      <c r="W905">
        <f>SUMIFS(COT!N:N,COT!$A:$A,YEAR(daily!$A905),COT!$B:$B,WEEKNUM(daily!$A905))</f>
        <v>52</v>
      </c>
      <c r="X905">
        <f>SUMIFS(COT!O:O,COT!$A:$A,YEAR(daily!$A905),COT!$B:$B,WEEKNUM(daily!$A905))</f>
        <v>52</v>
      </c>
      <c r="Y905">
        <f>SUMIFS(COT!P:P,COT!$A:$A,YEAR(daily!$A905),COT!$B:$B,WEEKNUM(daily!$A905))</f>
        <v>66</v>
      </c>
      <c r="Z905">
        <f>SUMIFS(COT!Q:Q,COT!$A:$A,YEAR(daily!$A905),COT!$B:$B,WEEKNUM(daily!$A905))</f>
        <v>70</v>
      </c>
      <c r="AA905">
        <f>SUMIFS(Saudi!B:B,Saudi!$A:$A,YEAR(daily!$A905))</f>
        <v>277.7</v>
      </c>
      <c r="AB905">
        <f>SUMIFS(Saudi!C:C,Saudi!$A:$A,YEAR(daily!$A905))</f>
        <v>268</v>
      </c>
      <c r="AC905">
        <f>SUMIFS(Saudi!F:F,Saudi!$A:$A,YEAR(daily!$A905))</f>
        <v>3677993</v>
      </c>
      <c r="AD905">
        <f>SUMIFS(Saudi!G:G,Saudi!$A:$A,YEAR(daily!$A905))</f>
        <v>31.039095006400501</v>
      </c>
      <c r="AE905">
        <f>SUMIFS(Saudi!H:H,Saudi!$A:$A,YEAR(daily!$A905))</f>
        <v>114161574.159876</v>
      </c>
      <c r="AF905" s="5">
        <f t="shared" si="50"/>
        <v>10</v>
      </c>
      <c r="AG905" s="5">
        <f t="shared" si="51"/>
        <v>2003</v>
      </c>
    </row>
    <row r="906" spans="1:33">
      <c r="A906" s="3">
        <v>37907</v>
      </c>
      <c r="B906" s="1">
        <v>91914</v>
      </c>
      <c r="C906" s="1">
        <v>45329</v>
      </c>
      <c r="D906" s="1">
        <v>21121</v>
      </c>
      <c r="E906" s="1">
        <v>31.95</v>
      </c>
      <c r="F906" s="1">
        <v>31.6</v>
      </c>
      <c r="G906" s="1">
        <v>31.04</v>
      </c>
      <c r="H906" s="2">
        <v>49.4</v>
      </c>
      <c r="I906" s="2">
        <v>27.1</v>
      </c>
      <c r="J906" s="2">
        <v>80.099999999999994</v>
      </c>
      <c r="K906" s="2">
        <v>79.900000000000006</v>
      </c>
      <c r="L906">
        <f>SUMIFS(US!B:B,US!$D:$D,YEAR(daily!$A906),US!$E:$E,MONTH(daily!$A906))</f>
        <v>8753</v>
      </c>
      <c r="M906">
        <f>SUMIFS(US!C:C,US!$D:$D,YEAR(daily!$A906),US!$E:$E,MONTH(daily!$A906))</f>
        <v>20182</v>
      </c>
      <c r="N906">
        <f>SUMIFS(COT!E:E,COT!$A:$A,YEAR(daily!$A906),COT!$B:$B,WEEKNUM(daily!$A906))</f>
        <v>562251</v>
      </c>
      <c r="O906">
        <f>SUMIFS(COT!F:F,COT!$A:$A,YEAR(daily!$A906),COT!$B:$B,WEEKNUM(daily!$A906))</f>
        <v>90233</v>
      </c>
      <c r="P906">
        <f>SUMIFS(COT!G:G,COT!$A:$A,YEAR(daily!$A906),COT!$B:$B,WEEKNUM(daily!$A906))</f>
        <v>70791</v>
      </c>
      <c r="Q906">
        <f>SUMIFS(COT!H:H,COT!$A:$A,YEAR(daily!$A906),COT!$B:$B,WEEKNUM(daily!$A906))</f>
        <v>67214</v>
      </c>
      <c r="R906">
        <f>SUMIFS(COT!I:I,COT!$A:$A,YEAR(daily!$A906),COT!$B:$B,WEEKNUM(daily!$A906))</f>
        <v>346619</v>
      </c>
      <c r="S906">
        <f>SUMIFS(COT!J:J,COT!$A:$A,YEAR(daily!$A906),COT!$B:$B,WEEKNUM(daily!$A906))</f>
        <v>365958</v>
      </c>
      <c r="T906">
        <f>SUMIFS(COT!K:K,COT!$A:$A,YEAR(daily!$A906),COT!$B:$B,WEEKNUM(daily!$A906))</f>
        <v>58185</v>
      </c>
      <c r="U906">
        <f>SUMIFS(COT!L:L,COT!$A:$A,YEAR(daily!$A906),COT!$B:$B,WEEKNUM(daily!$A906))</f>
        <v>58288</v>
      </c>
      <c r="V906">
        <f>SUMIFS(COT!M:M,COT!$A:$A,YEAR(daily!$A906),COT!$B:$B,WEEKNUM(daily!$A906))</f>
        <v>53</v>
      </c>
      <c r="W906">
        <f>SUMIFS(COT!N:N,COT!$A:$A,YEAR(daily!$A906),COT!$B:$B,WEEKNUM(daily!$A906))</f>
        <v>49</v>
      </c>
      <c r="X906">
        <f>SUMIFS(COT!O:O,COT!$A:$A,YEAR(daily!$A906),COT!$B:$B,WEEKNUM(daily!$A906))</f>
        <v>56</v>
      </c>
      <c r="Y906">
        <f>SUMIFS(COT!P:P,COT!$A:$A,YEAR(daily!$A906),COT!$B:$B,WEEKNUM(daily!$A906))</f>
        <v>73</v>
      </c>
      <c r="Z906">
        <f>SUMIFS(COT!Q:Q,COT!$A:$A,YEAR(daily!$A906),COT!$B:$B,WEEKNUM(daily!$A906))</f>
        <v>78</v>
      </c>
      <c r="AA906">
        <f>SUMIFS(Saudi!B:B,Saudi!$A:$A,YEAR(daily!$A906))</f>
        <v>277.7</v>
      </c>
      <c r="AB906">
        <f>SUMIFS(Saudi!C:C,Saudi!$A:$A,YEAR(daily!$A906))</f>
        <v>268</v>
      </c>
      <c r="AC906">
        <f>SUMIFS(Saudi!F:F,Saudi!$A:$A,YEAR(daily!$A906))</f>
        <v>3677993</v>
      </c>
      <c r="AD906">
        <f>SUMIFS(Saudi!G:G,Saudi!$A:$A,YEAR(daily!$A906))</f>
        <v>31.039095006400501</v>
      </c>
      <c r="AE906">
        <f>SUMIFS(Saudi!H:H,Saudi!$A:$A,YEAR(daily!$A906))</f>
        <v>114161574.159876</v>
      </c>
      <c r="AF906" s="5">
        <f t="shared" si="50"/>
        <v>10</v>
      </c>
      <c r="AG906" s="5">
        <f t="shared" si="51"/>
        <v>2003</v>
      </c>
    </row>
    <row r="907" spans="1:33">
      <c r="A907" s="3">
        <v>37908</v>
      </c>
      <c r="B907" s="1">
        <v>80980</v>
      </c>
      <c r="C907" s="1">
        <v>46849</v>
      </c>
      <c r="D907" s="1">
        <v>21513</v>
      </c>
      <c r="E907" s="1">
        <v>31.82</v>
      </c>
      <c r="F907" s="1">
        <v>31.46</v>
      </c>
      <c r="G907" s="1">
        <v>30.92</v>
      </c>
      <c r="H907" s="2">
        <v>49.4</v>
      </c>
      <c r="I907" s="2">
        <v>27.1</v>
      </c>
      <c r="J907" s="2">
        <v>80.099999999999994</v>
      </c>
      <c r="K907" s="2">
        <v>79.900000000000006</v>
      </c>
      <c r="L907">
        <f>SUMIFS(US!B:B,US!$D:$D,YEAR(daily!$A907),US!$E:$E,MONTH(daily!$A907))</f>
        <v>8753</v>
      </c>
      <c r="M907">
        <f>SUMIFS(US!C:C,US!$D:$D,YEAR(daily!$A907),US!$E:$E,MONTH(daily!$A907))</f>
        <v>20182</v>
      </c>
      <c r="N907">
        <f>SUMIFS(COT!E:E,COT!$A:$A,YEAR(daily!$A907),COT!$B:$B,WEEKNUM(daily!$A907))</f>
        <v>562251</v>
      </c>
      <c r="O907">
        <f>SUMIFS(COT!F:F,COT!$A:$A,YEAR(daily!$A907),COT!$B:$B,WEEKNUM(daily!$A907))</f>
        <v>90233</v>
      </c>
      <c r="P907">
        <f>SUMIFS(COT!G:G,COT!$A:$A,YEAR(daily!$A907),COT!$B:$B,WEEKNUM(daily!$A907))</f>
        <v>70791</v>
      </c>
      <c r="Q907">
        <f>SUMIFS(COT!H:H,COT!$A:$A,YEAR(daily!$A907),COT!$B:$B,WEEKNUM(daily!$A907))</f>
        <v>67214</v>
      </c>
      <c r="R907">
        <f>SUMIFS(COT!I:I,COT!$A:$A,YEAR(daily!$A907),COT!$B:$B,WEEKNUM(daily!$A907))</f>
        <v>346619</v>
      </c>
      <c r="S907">
        <f>SUMIFS(COT!J:J,COT!$A:$A,YEAR(daily!$A907),COT!$B:$B,WEEKNUM(daily!$A907))</f>
        <v>365958</v>
      </c>
      <c r="T907">
        <f>SUMIFS(COT!K:K,COT!$A:$A,YEAR(daily!$A907),COT!$B:$B,WEEKNUM(daily!$A907))</f>
        <v>58185</v>
      </c>
      <c r="U907">
        <f>SUMIFS(COT!L:L,COT!$A:$A,YEAR(daily!$A907),COT!$B:$B,WEEKNUM(daily!$A907))</f>
        <v>58288</v>
      </c>
      <c r="V907">
        <f>SUMIFS(COT!M:M,COT!$A:$A,YEAR(daily!$A907),COT!$B:$B,WEEKNUM(daily!$A907))</f>
        <v>53</v>
      </c>
      <c r="W907">
        <f>SUMIFS(COT!N:N,COT!$A:$A,YEAR(daily!$A907),COT!$B:$B,WEEKNUM(daily!$A907))</f>
        <v>49</v>
      </c>
      <c r="X907">
        <f>SUMIFS(COT!O:O,COT!$A:$A,YEAR(daily!$A907),COT!$B:$B,WEEKNUM(daily!$A907))</f>
        <v>56</v>
      </c>
      <c r="Y907">
        <f>SUMIFS(COT!P:P,COT!$A:$A,YEAR(daily!$A907),COT!$B:$B,WEEKNUM(daily!$A907))</f>
        <v>73</v>
      </c>
      <c r="Z907">
        <f>SUMIFS(COT!Q:Q,COT!$A:$A,YEAR(daily!$A907),COT!$B:$B,WEEKNUM(daily!$A907))</f>
        <v>78</v>
      </c>
      <c r="AA907">
        <f>SUMIFS(Saudi!B:B,Saudi!$A:$A,YEAR(daily!$A907))</f>
        <v>277.7</v>
      </c>
      <c r="AB907">
        <f>SUMIFS(Saudi!C:C,Saudi!$A:$A,YEAR(daily!$A907))</f>
        <v>268</v>
      </c>
      <c r="AC907">
        <f>SUMIFS(Saudi!F:F,Saudi!$A:$A,YEAR(daily!$A907))</f>
        <v>3677993</v>
      </c>
      <c r="AD907">
        <f>SUMIFS(Saudi!G:G,Saudi!$A:$A,YEAR(daily!$A907))</f>
        <v>31.039095006400501</v>
      </c>
      <c r="AE907">
        <f>SUMIFS(Saudi!H:H,Saudi!$A:$A,YEAR(daily!$A907))</f>
        <v>114161574.159876</v>
      </c>
      <c r="AF907" s="5">
        <f t="shared" si="50"/>
        <v>10</v>
      </c>
      <c r="AG907" s="5">
        <f t="shared" si="51"/>
        <v>2003</v>
      </c>
    </row>
    <row r="908" spans="1:33">
      <c r="A908" s="3">
        <v>37909</v>
      </c>
      <c r="B908" s="1">
        <v>72662</v>
      </c>
      <c r="C908" s="1">
        <v>51518</v>
      </c>
      <c r="D908" s="1">
        <v>22697</v>
      </c>
      <c r="E908" s="1">
        <v>31.77</v>
      </c>
      <c r="F908" s="1">
        <v>31.48</v>
      </c>
      <c r="G908" s="1">
        <v>30.98</v>
      </c>
      <c r="H908" s="2">
        <v>49.4</v>
      </c>
      <c r="I908" s="2">
        <v>27.1</v>
      </c>
      <c r="J908" s="2">
        <v>80.099999999999994</v>
      </c>
      <c r="K908" s="2">
        <v>79.900000000000006</v>
      </c>
      <c r="L908">
        <f>SUMIFS(US!B:B,US!$D:$D,YEAR(daily!$A908),US!$E:$E,MONTH(daily!$A908))</f>
        <v>8753</v>
      </c>
      <c r="M908">
        <f>SUMIFS(US!C:C,US!$D:$D,YEAR(daily!$A908),US!$E:$E,MONTH(daily!$A908))</f>
        <v>20182</v>
      </c>
      <c r="N908">
        <f>SUMIFS(COT!E:E,COT!$A:$A,YEAR(daily!$A908),COT!$B:$B,WEEKNUM(daily!$A908))</f>
        <v>562251</v>
      </c>
      <c r="O908">
        <f>SUMIFS(COT!F:F,COT!$A:$A,YEAR(daily!$A908),COT!$B:$B,WEEKNUM(daily!$A908))</f>
        <v>90233</v>
      </c>
      <c r="P908">
        <f>SUMIFS(COT!G:G,COT!$A:$A,YEAR(daily!$A908),COT!$B:$B,WEEKNUM(daily!$A908))</f>
        <v>70791</v>
      </c>
      <c r="Q908">
        <f>SUMIFS(COT!H:H,COT!$A:$A,YEAR(daily!$A908),COT!$B:$B,WEEKNUM(daily!$A908))</f>
        <v>67214</v>
      </c>
      <c r="R908">
        <f>SUMIFS(COT!I:I,COT!$A:$A,YEAR(daily!$A908),COT!$B:$B,WEEKNUM(daily!$A908))</f>
        <v>346619</v>
      </c>
      <c r="S908">
        <f>SUMIFS(COT!J:J,COT!$A:$A,YEAR(daily!$A908),COT!$B:$B,WEEKNUM(daily!$A908))</f>
        <v>365958</v>
      </c>
      <c r="T908">
        <f>SUMIFS(COT!K:K,COT!$A:$A,YEAR(daily!$A908),COT!$B:$B,WEEKNUM(daily!$A908))</f>
        <v>58185</v>
      </c>
      <c r="U908">
        <f>SUMIFS(COT!L:L,COT!$A:$A,YEAR(daily!$A908),COT!$B:$B,WEEKNUM(daily!$A908))</f>
        <v>58288</v>
      </c>
      <c r="V908">
        <f>SUMIFS(COT!M:M,COT!$A:$A,YEAR(daily!$A908),COT!$B:$B,WEEKNUM(daily!$A908))</f>
        <v>53</v>
      </c>
      <c r="W908">
        <f>SUMIFS(COT!N:N,COT!$A:$A,YEAR(daily!$A908),COT!$B:$B,WEEKNUM(daily!$A908))</f>
        <v>49</v>
      </c>
      <c r="X908">
        <f>SUMIFS(COT!O:O,COT!$A:$A,YEAR(daily!$A908),COT!$B:$B,WEEKNUM(daily!$A908))</f>
        <v>56</v>
      </c>
      <c r="Y908">
        <f>SUMIFS(COT!P:P,COT!$A:$A,YEAR(daily!$A908),COT!$B:$B,WEEKNUM(daily!$A908))</f>
        <v>73</v>
      </c>
      <c r="Z908">
        <f>SUMIFS(COT!Q:Q,COT!$A:$A,YEAR(daily!$A908),COT!$B:$B,WEEKNUM(daily!$A908))</f>
        <v>78</v>
      </c>
      <c r="AA908">
        <f>SUMIFS(Saudi!B:B,Saudi!$A:$A,YEAR(daily!$A908))</f>
        <v>277.7</v>
      </c>
      <c r="AB908">
        <f>SUMIFS(Saudi!C:C,Saudi!$A:$A,YEAR(daily!$A908))</f>
        <v>268</v>
      </c>
      <c r="AC908">
        <f>SUMIFS(Saudi!F:F,Saudi!$A:$A,YEAR(daily!$A908))</f>
        <v>3677993</v>
      </c>
      <c r="AD908">
        <f>SUMIFS(Saudi!G:G,Saudi!$A:$A,YEAR(daily!$A908))</f>
        <v>31.039095006400501</v>
      </c>
      <c r="AE908">
        <f>SUMIFS(Saudi!H:H,Saudi!$A:$A,YEAR(daily!$A908))</f>
        <v>114161574.159876</v>
      </c>
      <c r="AF908" s="5">
        <f t="shared" si="50"/>
        <v>10</v>
      </c>
      <c r="AG908" s="5">
        <f t="shared" si="51"/>
        <v>2003</v>
      </c>
    </row>
    <row r="909" spans="1:33">
      <c r="A909" s="3">
        <v>37910</v>
      </c>
      <c r="B909" s="1">
        <v>62711</v>
      </c>
      <c r="C909" s="1">
        <v>53987</v>
      </c>
      <c r="D909" s="1">
        <v>25014</v>
      </c>
      <c r="E909" s="1">
        <v>31.54</v>
      </c>
      <c r="F909" s="1">
        <v>31.31</v>
      </c>
      <c r="G909" s="1">
        <v>30.83</v>
      </c>
      <c r="H909" s="2">
        <v>49.4</v>
      </c>
      <c r="I909" s="2">
        <v>27.1</v>
      </c>
      <c r="J909" s="2">
        <v>80.099999999999994</v>
      </c>
      <c r="K909" s="2">
        <v>79.900000000000006</v>
      </c>
      <c r="L909">
        <f>SUMIFS(US!B:B,US!$D:$D,YEAR(daily!$A909),US!$E:$E,MONTH(daily!$A909))</f>
        <v>8753</v>
      </c>
      <c r="M909">
        <f>SUMIFS(US!C:C,US!$D:$D,YEAR(daily!$A909),US!$E:$E,MONTH(daily!$A909))</f>
        <v>20182</v>
      </c>
      <c r="N909">
        <f>SUMIFS(COT!E:E,COT!$A:$A,YEAR(daily!$A909),COT!$B:$B,WEEKNUM(daily!$A909))</f>
        <v>562251</v>
      </c>
      <c r="O909">
        <f>SUMIFS(COT!F:F,COT!$A:$A,YEAR(daily!$A909),COT!$B:$B,WEEKNUM(daily!$A909))</f>
        <v>90233</v>
      </c>
      <c r="P909">
        <f>SUMIFS(COT!G:G,COT!$A:$A,YEAR(daily!$A909),COT!$B:$B,WEEKNUM(daily!$A909))</f>
        <v>70791</v>
      </c>
      <c r="Q909">
        <f>SUMIFS(COT!H:H,COT!$A:$A,YEAR(daily!$A909),COT!$B:$B,WEEKNUM(daily!$A909))</f>
        <v>67214</v>
      </c>
      <c r="R909">
        <f>SUMIFS(COT!I:I,COT!$A:$A,YEAR(daily!$A909),COT!$B:$B,WEEKNUM(daily!$A909))</f>
        <v>346619</v>
      </c>
      <c r="S909">
        <f>SUMIFS(COT!J:J,COT!$A:$A,YEAR(daily!$A909),COT!$B:$B,WEEKNUM(daily!$A909))</f>
        <v>365958</v>
      </c>
      <c r="T909">
        <f>SUMIFS(COT!K:K,COT!$A:$A,YEAR(daily!$A909),COT!$B:$B,WEEKNUM(daily!$A909))</f>
        <v>58185</v>
      </c>
      <c r="U909">
        <f>SUMIFS(COT!L:L,COT!$A:$A,YEAR(daily!$A909),COT!$B:$B,WEEKNUM(daily!$A909))</f>
        <v>58288</v>
      </c>
      <c r="V909">
        <f>SUMIFS(COT!M:M,COT!$A:$A,YEAR(daily!$A909),COT!$B:$B,WEEKNUM(daily!$A909))</f>
        <v>53</v>
      </c>
      <c r="W909">
        <f>SUMIFS(COT!N:N,COT!$A:$A,YEAR(daily!$A909),COT!$B:$B,WEEKNUM(daily!$A909))</f>
        <v>49</v>
      </c>
      <c r="X909">
        <f>SUMIFS(COT!O:O,COT!$A:$A,YEAR(daily!$A909),COT!$B:$B,WEEKNUM(daily!$A909))</f>
        <v>56</v>
      </c>
      <c r="Y909">
        <f>SUMIFS(COT!P:P,COT!$A:$A,YEAR(daily!$A909),COT!$B:$B,WEEKNUM(daily!$A909))</f>
        <v>73</v>
      </c>
      <c r="Z909">
        <f>SUMIFS(COT!Q:Q,COT!$A:$A,YEAR(daily!$A909),COT!$B:$B,WEEKNUM(daily!$A909))</f>
        <v>78</v>
      </c>
      <c r="AA909">
        <f>SUMIFS(Saudi!B:B,Saudi!$A:$A,YEAR(daily!$A909))</f>
        <v>277.7</v>
      </c>
      <c r="AB909">
        <f>SUMIFS(Saudi!C:C,Saudi!$A:$A,YEAR(daily!$A909))</f>
        <v>268</v>
      </c>
      <c r="AC909">
        <f>SUMIFS(Saudi!F:F,Saudi!$A:$A,YEAR(daily!$A909))</f>
        <v>3677993</v>
      </c>
      <c r="AD909">
        <f>SUMIFS(Saudi!G:G,Saudi!$A:$A,YEAR(daily!$A909))</f>
        <v>31.039095006400501</v>
      </c>
      <c r="AE909">
        <f>SUMIFS(Saudi!H:H,Saudi!$A:$A,YEAR(daily!$A909))</f>
        <v>114161574.159876</v>
      </c>
      <c r="AF909" s="5">
        <f t="shared" si="50"/>
        <v>10</v>
      </c>
      <c r="AG909" s="5">
        <f t="shared" si="51"/>
        <v>2003</v>
      </c>
    </row>
    <row r="910" spans="1:33">
      <c r="A910" s="3">
        <v>37911</v>
      </c>
      <c r="B910" s="1">
        <v>44366</v>
      </c>
      <c r="C910" s="1">
        <v>53970</v>
      </c>
      <c r="D910" s="1">
        <v>24896</v>
      </c>
      <c r="E910" s="1">
        <v>30.68</v>
      </c>
      <c r="F910" s="1">
        <v>30.42</v>
      </c>
      <c r="G910" s="1">
        <v>30.02</v>
      </c>
      <c r="H910" s="2">
        <v>49.4</v>
      </c>
      <c r="I910" s="2">
        <v>27.1</v>
      </c>
      <c r="J910" s="2">
        <v>80.099999999999994</v>
      </c>
      <c r="K910" s="2">
        <v>79.900000000000006</v>
      </c>
      <c r="L910">
        <f>SUMIFS(US!B:B,US!$D:$D,YEAR(daily!$A910),US!$E:$E,MONTH(daily!$A910))</f>
        <v>8753</v>
      </c>
      <c r="M910">
        <f>SUMIFS(US!C:C,US!$D:$D,YEAR(daily!$A910),US!$E:$E,MONTH(daily!$A910))</f>
        <v>20182</v>
      </c>
      <c r="N910">
        <f>SUMIFS(COT!E:E,COT!$A:$A,YEAR(daily!$A910),COT!$B:$B,WEEKNUM(daily!$A910))</f>
        <v>562251</v>
      </c>
      <c r="O910">
        <f>SUMIFS(COT!F:F,COT!$A:$A,YEAR(daily!$A910),COT!$B:$B,WEEKNUM(daily!$A910))</f>
        <v>90233</v>
      </c>
      <c r="P910">
        <f>SUMIFS(COT!G:G,COT!$A:$A,YEAR(daily!$A910),COT!$B:$B,WEEKNUM(daily!$A910))</f>
        <v>70791</v>
      </c>
      <c r="Q910">
        <f>SUMIFS(COT!H:H,COT!$A:$A,YEAR(daily!$A910),COT!$B:$B,WEEKNUM(daily!$A910))</f>
        <v>67214</v>
      </c>
      <c r="R910">
        <f>SUMIFS(COT!I:I,COT!$A:$A,YEAR(daily!$A910),COT!$B:$B,WEEKNUM(daily!$A910))</f>
        <v>346619</v>
      </c>
      <c r="S910">
        <f>SUMIFS(COT!J:J,COT!$A:$A,YEAR(daily!$A910),COT!$B:$B,WEEKNUM(daily!$A910))</f>
        <v>365958</v>
      </c>
      <c r="T910">
        <f>SUMIFS(COT!K:K,COT!$A:$A,YEAR(daily!$A910),COT!$B:$B,WEEKNUM(daily!$A910))</f>
        <v>58185</v>
      </c>
      <c r="U910">
        <f>SUMIFS(COT!L:L,COT!$A:$A,YEAR(daily!$A910),COT!$B:$B,WEEKNUM(daily!$A910))</f>
        <v>58288</v>
      </c>
      <c r="V910">
        <f>SUMIFS(COT!M:M,COT!$A:$A,YEAR(daily!$A910),COT!$B:$B,WEEKNUM(daily!$A910))</f>
        <v>53</v>
      </c>
      <c r="W910">
        <f>SUMIFS(COT!N:N,COT!$A:$A,YEAR(daily!$A910),COT!$B:$B,WEEKNUM(daily!$A910))</f>
        <v>49</v>
      </c>
      <c r="X910">
        <f>SUMIFS(COT!O:O,COT!$A:$A,YEAR(daily!$A910),COT!$B:$B,WEEKNUM(daily!$A910))</f>
        <v>56</v>
      </c>
      <c r="Y910">
        <f>SUMIFS(COT!P:P,COT!$A:$A,YEAR(daily!$A910),COT!$B:$B,WEEKNUM(daily!$A910))</f>
        <v>73</v>
      </c>
      <c r="Z910">
        <f>SUMIFS(COT!Q:Q,COT!$A:$A,YEAR(daily!$A910),COT!$B:$B,WEEKNUM(daily!$A910))</f>
        <v>78</v>
      </c>
      <c r="AA910">
        <f>SUMIFS(Saudi!B:B,Saudi!$A:$A,YEAR(daily!$A910))</f>
        <v>277.7</v>
      </c>
      <c r="AB910">
        <f>SUMIFS(Saudi!C:C,Saudi!$A:$A,YEAR(daily!$A910))</f>
        <v>268</v>
      </c>
      <c r="AC910">
        <f>SUMIFS(Saudi!F:F,Saudi!$A:$A,YEAR(daily!$A910))</f>
        <v>3677993</v>
      </c>
      <c r="AD910">
        <f>SUMIFS(Saudi!G:G,Saudi!$A:$A,YEAR(daily!$A910))</f>
        <v>31.039095006400501</v>
      </c>
      <c r="AE910">
        <f>SUMIFS(Saudi!H:H,Saudi!$A:$A,YEAR(daily!$A910))</f>
        <v>114161574.159876</v>
      </c>
      <c r="AF910" s="5">
        <f t="shared" si="50"/>
        <v>10</v>
      </c>
      <c r="AG910" s="5">
        <f t="shared" si="51"/>
        <v>2003</v>
      </c>
    </row>
    <row r="911" spans="1:33">
      <c r="A911" s="3">
        <v>37914</v>
      </c>
      <c r="B911" s="1">
        <v>30502</v>
      </c>
      <c r="C911" s="1">
        <v>57041</v>
      </c>
      <c r="D911" s="1">
        <v>26066</v>
      </c>
      <c r="E911" s="1">
        <v>30.35</v>
      </c>
      <c r="F911" s="1">
        <v>30.09</v>
      </c>
      <c r="G911" s="1">
        <v>29.69</v>
      </c>
      <c r="H911" s="2">
        <v>49.4</v>
      </c>
      <c r="I911" s="2">
        <v>27.1</v>
      </c>
      <c r="J911" s="2">
        <v>80.099999999999994</v>
      </c>
      <c r="K911" s="2">
        <v>79.900000000000006</v>
      </c>
      <c r="L911">
        <f>SUMIFS(US!B:B,US!$D:$D,YEAR(daily!$A911),US!$E:$E,MONTH(daily!$A911))</f>
        <v>8753</v>
      </c>
      <c r="M911">
        <f>SUMIFS(US!C:C,US!$D:$D,YEAR(daily!$A911),US!$E:$E,MONTH(daily!$A911))</f>
        <v>20182</v>
      </c>
      <c r="N911">
        <f>SUMIFS(COT!E:E,COT!$A:$A,YEAR(daily!$A911),COT!$B:$B,WEEKNUM(daily!$A911))</f>
        <v>534335</v>
      </c>
      <c r="O911">
        <f>SUMIFS(COT!F:F,COT!$A:$A,YEAR(daily!$A911),COT!$B:$B,WEEKNUM(daily!$A911))</f>
        <v>77286</v>
      </c>
      <c r="P911">
        <f>SUMIFS(COT!G:G,COT!$A:$A,YEAR(daily!$A911),COT!$B:$B,WEEKNUM(daily!$A911))</f>
        <v>56259</v>
      </c>
      <c r="Q911">
        <f>SUMIFS(COT!H:H,COT!$A:$A,YEAR(daily!$A911),COT!$B:$B,WEEKNUM(daily!$A911))</f>
        <v>60778</v>
      </c>
      <c r="R911">
        <f>SUMIFS(COT!I:I,COT!$A:$A,YEAR(daily!$A911),COT!$B:$B,WEEKNUM(daily!$A911))</f>
        <v>339181</v>
      </c>
      <c r="S911">
        <f>SUMIFS(COT!J:J,COT!$A:$A,YEAR(daily!$A911),COT!$B:$B,WEEKNUM(daily!$A911))</f>
        <v>360332</v>
      </c>
      <c r="T911">
        <f>SUMIFS(COT!K:K,COT!$A:$A,YEAR(daily!$A911),COT!$B:$B,WEEKNUM(daily!$A911))</f>
        <v>57090</v>
      </c>
      <c r="U911">
        <f>SUMIFS(COT!L:L,COT!$A:$A,YEAR(daily!$A911),COT!$B:$B,WEEKNUM(daily!$A911))</f>
        <v>56966</v>
      </c>
      <c r="V911">
        <f>SUMIFS(COT!M:M,COT!$A:$A,YEAR(daily!$A911),COT!$B:$B,WEEKNUM(daily!$A911))</f>
        <v>50</v>
      </c>
      <c r="W911">
        <f>SUMIFS(COT!N:N,COT!$A:$A,YEAR(daily!$A911),COT!$B:$B,WEEKNUM(daily!$A911))</f>
        <v>44</v>
      </c>
      <c r="X911">
        <f>SUMIFS(COT!O:O,COT!$A:$A,YEAR(daily!$A911),COT!$B:$B,WEEKNUM(daily!$A911))</f>
        <v>47</v>
      </c>
      <c r="Y911">
        <f>SUMIFS(COT!P:P,COT!$A:$A,YEAR(daily!$A911),COT!$B:$B,WEEKNUM(daily!$A911))</f>
        <v>73</v>
      </c>
      <c r="Z911">
        <f>SUMIFS(COT!Q:Q,COT!$A:$A,YEAR(daily!$A911),COT!$B:$B,WEEKNUM(daily!$A911))</f>
        <v>76</v>
      </c>
      <c r="AA911">
        <f>SUMIFS(Saudi!B:B,Saudi!$A:$A,YEAR(daily!$A911))</f>
        <v>277.7</v>
      </c>
      <c r="AB911">
        <f>SUMIFS(Saudi!C:C,Saudi!$A:$A,YEAR(daily!$A911))</f>
        <v>268</v>
      </c>
      <c r="AC911">
        <f>SUMIFS(Saudi!F:F,Saudi!$A:$A,YEAR(daily!$A911))</f>
        <v>3677993</v>
      </c>
      <c r="AD911">
        <f>SUMIFS(Saudi!G:G,Saudi!$A:$A,YEAR(daily!$A911))</f>
        <v>31.039095006400501</v>
      </c>
      <c r="AE911">
        <f>SUMIFS(Saudi!H:H,Saudi!$A:$A,YEAR(daily!$A911))</f>
        <v>114161574.159876</v>
      </c>
      <c r="AF911" s="5">
        <f t="shared" si="50"/>
        <v>10</v>
      </c>
      <c r="AG911" s="5">
        <f t="shared" si="51"/>
        <v>2003</v>
      </c>
    </row>
    <row r="912" spans="1:33">
      <c r="A912" s="3">
        <v>37915</v>
      </c>
      <c r="B912" s="1">
        <v>25721</v>
      </c>
      <c r="C912" s="1">
        <v>57663</v>
      </c>
      <c r="D912" s="1">
        <v>26007</v>
      </c>
      <c r="E912" s="1">
        <v>30.18</v>
      </c>
      <c r="F912" s="1">
        <v>29.95</v>
      </c>
      <c r="G912" s="1">
        <v>29.55</v>
      </c>
      <c r="H912" s="2">
        <v>49.4</v>
      </c>
      <c r="I912" s="2">
        <v>27.1</v>
      </c>
      <c r="J912" s="2">
        <v>80.099999999999994</v>
      </c>
      <c r="K912" s="2">
        <v>79.900000000000006</v>
      </c>
      <c r="L912">
        <f>SUMIFS(US!B:B,US!$D:$D,YEAR(daily!$A912),US!$E:$E,MONTH(daily!$A912))</f>
        <v>8753</v>
      </c>
      <c r="M912">
        <f>SUMIFS(US!C:C,US!$D:$D,YEAR(daily!$A912),US!$E:$E,MONTH(daily!$A912))</f>
        <v>20182</v>
      </c>
      <c r="N912">
        <f>SUMIFS(COT!E:E,COT!$A:$A,YEAR(daily!$A912),COT!$B:$B,WEEKNUM(daily!$A912))</f>
        <v>534335</v>
      </c>
      <c r="O912">
        <f>SUMIFS(COT!F:F,COT!$A:$A,YEAR(daily!$A912),COT!$B:$B,WEEKNUM(daily!$A912))</f>
        <v>77286</v>
      </c>
      <c r="P912">
        <f>SUMIFS(COT!G:G,COT!$A:$A,YEAR(daily!$A912),COT!$B:$B,WEEKNUM(daily!$A912))</f>
        <v>56259</v>
      </c>
      <c r="Q912">
        <f>SUMIFS(COT!H:H,COT!$A:$A,YEAR(daily!$A912),COT!$B:$B,WEEKNUM(daily!$A912))</f>
        <v>60778</v>
      </c>
      <c r="R912">
        <f>SUMIFS(COT!I:I,COT!$A:$A,YEAR(daily!$A912),COT!$B:$B,WEEKNUM(daily!$A912))</f>
        <v>339181</v>
      </c>
      <c r="S912">
        <f>SUMIFS(COT!J:J,COT!$A:$A,YEAR(daily!$A912),COT!$B:$B,WEEKNUM(daily!$A912))</f>
        <v>360332</v>
      </c>
      <c r="T912">
        <f>SUMIFS(COT!K:K,COT!$A:$A,YEAR(daily!$A912),COT!$B:$B,WEEKNUM(daily!$A912))</f>
        <v>57090</v>
      </c>
      <c r="U912">
        <f>SUMIFS(COT!L:L,COT!$A:$A,YEAR(daily!$A912),COT!$B:$B,WEEKNUM(daily!$A912))</f>
        <v>56966</v>
      </c>
      <c r="V912">
        <f>SUMIFS(COT!M:M,COT!$A:$A,YEAR(daily!$A912),COT!$B:$B,WEEKNUM(daily!$A912))</f>
        <v>50</v>
      </c>
      <c r="W912">
        <f>SUMIFS(COT!N:N,COT!$A:$A,YEAR(daily!$A912),COT!$B:$B,WEEKNUM(daily!$A912))</f>
        <v>44</v>
      </c>
      <c r="X912">
        <f>SUMIFS(COT!O:O,COT!$A:$A,YEAR(daily!$A912),COT!$B:$B,WEEKNUM(daily!$A912))</f>
        <v>47</v>
      </c>
      <c r="Y912">
        <f>SUMIFS(COT!P:P,COT!$A:$A,YEAR(daily!$A912),COT!$B:$B,WEEKNUM(daily!$A912))</f>
        <v>73</v>
      </c>
      <c r="Z912">
        <f>SUMIFS(COT!Q:Q,COT!$A:$A,YEAR(daily!$A912),COT!$B:$B,WEEKNUM(daily!$A912))</f>
        <v>76</v>
      </c>
      <c r="AA912">
        <f>SUMIFS(Saudi!B:B,Saudi!$A:$A,YEAR(daily!$A912))</f>
        <v>277.7</v>
      </c>
      <c r="AB912">
        <f>SUMIFS(Saudi!C:C,Saudi!$A:$A,YEAR(daily!$A912))</f>
        <v>268</v>
      </c>
      <c r="AC912">
        <f>SUMIFS(Saudi!F:F,Saudi!$A:$A,YEAR(daily!$A912))</f>
        <v>3677993</v>
      </c>
      <c r="AD912">
        <f>SUMIFS(Saudi!G:G,Saudi!$A:$A,YEAR(daily!$A912))</f>
        <v>31.039095006400501</v>
      </c>
      <c r="AE912">
        <f>SUMIFS(Saudi!H:H,Saudi!$A:$A,YEAR(daily!$A912))</f>
        <v>114161574.159876</v>
      </c>
      <c r="AF912" s="5">
        <f t="shared" si="50"/>
        <v>10</v>
      </c>
      <c r="AG912" s="5">
        <f t="shared" si="51"/>
        <v>2003</v>
      </c>
    </row>
    <row r="913" spans="1:33">
      <c r="A913" s="3">
        <v>37916</v>
      </c>
      <c r="B913" s="1">
        <v>188137</v>
      </c>
      <c r="C913" s="1">
        <v>25488</v>
      </c>
      <c r="D913" s="1">
        <v>27913</v>
      </c>
      <c r="E913" s="1">
        <v>29.92</v>
      </c>
      <c r="F913" s="1">
        <v>29.24</v>
      </c>
      <c r="G913" s="1">
        <v>28.86</v>
      </c>
      <c r="H913" s="2">
        <v>49.4</v>
      </c>
      <c r="I913" s="2">
        <v>27.1</v>
      </c>
      <c r="J913" s="2">
        <v>80.099999999999994</v>
      </c>
      <c r="K913" s="2">
        <v>79.900000000000006</v>
      </c>
      <c r="L913">
        <f>SUMIFS(US!B:B,US!$D:$D,YEAR(daily!$A913),US!$E:$E,MONTH(daily!$A913))</f>
        <v>8753</v>
      </c>
      <c r="M913">
        <f>SUMIFS(US!C:C,US!$D:$D,YEAR(daily!$A913),US!$E:$E,MONTH(daily!$A913))</f>
        <v>20182</v>
      </c>
      <c r="N913">
        <f>SUMIFS(COT!E:E,COT!$A:$A,YEAR(daily!$A913),COT!$B:$B,WEEKNUM(daily!$A913))</f>
        <v>534335</v>
      </c>
      <c r="O913">
        <f>SUMIFS(COT!F:F,COT!$A:$A,YEAR(daily!$A913),COT!$B:$B,WEEKNUM(daily!$A913))</f>
        <v>77286</v>
      </c>
      <c r="P913">
        <f>SUMIFS(COT!G:G,COT!$A:$A,YEAR(daily!$A913),COT!$B:$B,WEEKNUM(daily!$A913))</f>
        <v>56259</v>
      </c>
      <c r="Q913">
        <f>SUMIFS(COT!H:H,COT!$A:$A,YEAR(daily!$A913),COT!$B:$B,WEEKNUM(daily!$A913))</f>
        <v>60778</v>
      </c>
      <c r="R913">
        <f>SUMIFS(COT!I:I,COT!$A:$A,YEAR(daily!$A913),COT!$B:$B,WEEKNUM(daily!$A913))</f>
        <v>339181</v>
      </c>
      <c r="S913">
        <f>SUMIFS(COT!J:J,COT!$A:$A,YEAR(daily!$A913),COT!$B:$B,WEEKNUM(daily!$A913))</f>
        <v>360332</v>
      </c>
      <c r="T913">
        <f>SUMIFS(COT!K:K,COT!$A:$A,YEAR(daily!$A913),COT!$B:$B,WEEKNUM(daily!$A913))</f>
        <v>57090</v>
      </c>
      <c r="U913">
        <f>SUMIFS(COT!L:L,COT!$A:$A,YEAR(daily!$A913),COT!$B:$B,WEEKNUM(daily!$A913))</f>
        <v>56966</v>
      </c>
      <c r="V913">
        <f>SUMIFS(COT!M:M,COT!$A:$A,YEAR(daily!$A913),COT!$B:$B,WEEKNUM(daily!$A913))</f>
        <v>50</v>
      </c>
      <c r="W913">
        <f>SUMIFS(COT!N:N,COT!$A:$A,YEAR(daily!$A913),COT!$B:$B,WEEKNUM(daily!$A913))</f>
        <v>44</v>
      </c>
      <c r="X913">
        <f>SUMIFS(COT!O:O,COT!$A:$A,YEAR(daily!$A913),COT!$B:$B,WEEKNUM(daily!$A913))</f>
        <v>47</v>
      </c>
      <c r="Y913">
        <f>SUMIFS(COT!P:P,COT!$A:$A,YEAR(daily!$A913),COT!$B:$B,WEEKNUM(daily!$A913))</f>
        <v>73</v>
      </c>
      <c r="Z913">
        <f>SUMIFS(COT!Q:Q,COT!$A:$A,YEAR(daily!$A913),COT!$B:$B,WEEKNUM(daily!$A913))</f>
        <v>76</v>
      </c>
      <c r="AA913">
        <f>SUMIFS(Saudi!B:B,Saudi!$A:$A,YEAR(daily!$A913))</f>
        <v>277.7</v>
      </c>
      <c r="AB913">
        <f>SUMIFS(Saudi!C:C,Saudi!$A:$A,YEAR(daily!$A913))</f>
        <v>268</v>
      </c>
      <c r="AC913">
        <f>SUMIFS(Saudi!F:F,Saudi!$A:$A,YEAR(daily!$A913))</f>
        <v>3677993</v>
      </c>
      <c r="AD913">
        <f>SUMIFS(Saudi!G:G,Saudi!$A:$A,YEAR(daily!$A913))</f>
        <v>31.039095006400501</v>
      </c>
      <c r="AE913">
        <f>SUMIFS(Saudi!H:H,Saudi!$A:$A,YEAR(daily!$A913))</f>
        <v>114161574.159876</v>
      </c>
      <c r="AF913" s="5">
        <f t="shared" si="50"/>
        <v>10</v>
      </c>
      <c r="AG913" s="5">
        <f t="shared" si="51"/>
        <v>2003</v>
      </c>
    </row>
    <row r="914" spans="1:33">
      <c r="A914" s="3">
        <v>37917</v>
      </c>
      <c r="B914" s="1">
        <v>184144</v>
      </c>
      <c r="C914" s="1">
        <v>25989</v>
      </c>
      <c r="D914" s="1">
        <v>26896</v>
      </c>
      <c r="E914" s="1">
        <v>30.3</v>
      </c>
      <c r="F914" s="1">
        <v>29.57</v>
      </c>
      <c r="G914" s="1">
        <v>29.17</v>
      </c>
      <c r="H914" s="2">
        <v>49.4</v>
      </c>
      <c r="I914" s="2">
        <v>27.1</v>
      </c>
      <c r="J914" s="2">
        <v>80.099999999999994</v>
      </c>
      <c r="K914" s="2">
        <v>79.900000000000006</v>
      </c>
      <c r="L914">
        <f>SUMIFS(US!B:B,US!$D:$D,YEAR(daily!$A914),US!$E:$E,MONTH(daily!$A914))</f>
        <v>8753</v>
      </c>
      <c r="M914">
        <f>SUMIFS(US!C:C,US!$D:$D,YEAR(daily!$A914),US!$E:$E,MONTH(daily!$A914))</f>
        <v>20182</v>
      </c>
      <c r="N914">
        <f>SUMIFS(COT!E:E,COT!$A:$A,YEAR(daily!$A914),COT!$B:$B,WEEKNUM(daily!$A914))</f>
        <v>534335</v>
      </c>
      <c r="O914">
        <f>SUMIFS(COT!F:F,COT!$A:$A,YEAR(daily!$A914),COT!$B:$B,WEEKNUM(daily!$A914))</f>
        <v>77286</v>
      </c>
      <c r="P914">
        <f>SUMIFS(COT!G:G,COT!$A:$A,YEAR(daily!$A914),COT!$B:$B,WEEKNUM(daily!$A914))</f>
        <v>56259</v>
      </c>
      <c r="Q914">
        <f>SUMIFS(COT!H:H,COT!$A:$A,YEAR(daily!$A914),COT!$B:$B,WEEKNUM(daily!$A914))</f>
        <v>60778</v>
      </c>
      <c r="R914">
        <f>SUMIFS(COT!I:I,COT!$A:$A,YEAR(daily!$A914),COT!$B:$B,WEEKNUM(daily!$A914))</f>
        <v>339181</v>
      </c>
      <c r="S914">
        <f>SUMIFS(COT!J:J,COT!$A:$A,YEAR(daily!$A914),COT!$B:$B,WEEKNUM(daily!$A914))</f>
        <v>360332</v>
      </c>
      <c r="T914">
        <f>SUMIFS(COT!K:K,COT!$A:$A,YEAR(daily!$A914),COT!$B:$B,WEEKNUM(daily!$A914))</f>
        <v>57090</v>
      </c>
      <c r="U914">
        <f>SUMIFS(COT!L:L,COT!$A:$A,YEAR(daily!$A914),COT!$B:$B,WEEKNUM(daily!$A914))</f>
        <v>56966</v>
      </c>
      <c r="V914">
        <f>SUMIFS(COT!M:M,COT!$A:$A,YEAR(daily!$A914),COT!$B:$B,WEEKNUM(daily!$A914))</f>
        <v>50</v>
      </c>
      <c r="W914">
        <f>SUMIFS(COT!N:N,COT!$A:$A,YEAR(daily!$A914),COT!$B:$B,WEEKNUM(daily!$A914))</f>
        <v>44</v>
      </c>
      <c r="X914">
        <f>SUMIFS(COT!O:O,COT!$A:$A,YEAR(daily!$A914),COT!$B:$B,WEEKNUM(daily!$A914))</f>
        <v>47</v>
      </c>
      <c r="Y914">
        <f>SUMIFS(COT!P:P,COT!$A:$A,YEAR(daily!$A914),COT!$B:$B,WEEKNUM(daily!$A914))</f>
        <v>73</v>
      </c>
      <c r="Z914">
        <f>SUMIFS(COT!Q:Q,COT!$A:$A,YEAR(daily!$A914),COT!$B:$B,WEEKNUM(daily!$A914))</f>
        <v>76</v>
      </c>
      <c r="AA914">
        <f>SUMIFS(Saudi!B:B,Saudi!$A:$A,YEAR(daily!$A914))</f>
        <v>277.7</v>
      </c>
      <c r="AB914">
        <f>SUMIFS(Saudi!C:C,Saudi!$A:$A,YEAR(daily!$A914))</f>
        <v>268</v>
      </c>
      <c r="AC914">
        <f>SUMIFS(Saudi!F:F,Saudi!$A:$A,YEAR(daily!$A914))</f>
        <v>3677993</v>
      </c>
      <c r="AD914">
        <f>SUMIFS(Saudi!G:G,Saudi!$A:$A,YEAR(daily!$A914))</f>
        <v>31.039095006400501</v>
      </c>
      <c r="AE914">
        <f>SUMIFS(Saudi!H:H,Saudi!$A:$A,YEAR(daily!$A914))</f>
        <v>114161574.159876</v>
      </c>
      <c r="AF914" s="5">
        <f t="shared" si="50"/>
        <v>10</v>
      </c>
      <c r="AG914" s="5">
        <f t="shared" si="51"/>
        <v>2003</v>
      </c>
    </row>
    <row r="915" spans="1:33">
      <c r="A915" s="3">
        <v>37918</v>
      </c>
      <c r="B915" s="1">
        <v>183078</v>
      </c>
      <c r="C915" s="1">
        <v>27331</v>
      </c>
      <c r="D915" s="1">
        <v>26832</v>
      </c>
      <c r="E915" s="1">
        <v>30.16</v>
      </c>
      <c r="F915" s="1">
        <v>29.51</v>
      </c>
      <c r="G915" s="1">
        <v>29.11</v>
      </c>
      <c r="H915" s="2">
        <v>49.4</v>
      </c>
      <c r="I915" s="2">
        <v>27.1</v>
      </c>
      <c r="J915" s="2">
        <v>80.099999999999994</v>
      </c>
      <c r="K915" s="2">
        <v>79.900000000000006</v>
      </c>
      <c r="L915">
        <f>SUMIFS(US!B:B,US!$D:$D,YEAR(daily!$A915),US!$E:$E,MONTH(daily!$A915))</f>
        <v>8753</v>
      </c>
      <c r="M915">
        <f>SUMIFS(US!C:C,US!$D:$D,YEAR(daily!$A915),US!$E:$E,MONTH(daily!$A915))</f>
        <v>20182</v>
      </c>
      <c r="N915">
        <f>SUMIFS(COT!E:E,COT!$A:$A,YEAR(daily!$A915),COT!$B:$B,WEEKNUM(daily!$A915))</f>
        <v>534335</v>
      </c>
      <c r="O915">
        <f>SUMIFS(COT!F:F,COT!$A:$A,YEAR(daily!$A915),COT!$B:$B,WEEKNUM(daily!$A915))</f>
        <v>77286</v>
      </c>
      <c r="P915">
        <f>SUMIFS(COT!G:G,COT!$A:$A,YEAR(daily!$A915),COT!$B:$B,WEEKNUM(daily!$A915))</f>
        <v>56259</v>
      </c>
      <c r="Q915">
        <f>SUMIFS(COT!H:H,COT!$A:$A,YEAR(daily!$A915),COT!$B:$B,WEEKNUM(daily!$A915))</f>
        <v>60778</v>
      </c>
      <c r="R915">
        <f>SUMIFS(COT!I:I,COT!$A:$A,YEAR(daily!$A915),COT!$B:$B,WEEKNUM(daily!$A915))</f>
        <v>339181</v>
      </c>
      <c r="S915">
        <f>SUMIFS(COT!J:J,COT!$A:$A,YEAR(daily!$A915),COT!$B:$B,WEEKNUM(daily!$A915))</f>
        <v>360332</v>
      </c>
      <c r="T915">
        <f>SUMIFS(COT!K:K,COT!$A:$A,YEAR(daily!$A915),COT!$B:$B,WEEKNUM(daily!$A915))</f>
        <v>57090</v>
      </c>
      <c r="U915">
        <f>SUMIFS(COT!L:L,COT!$A:$A,YEAR(daily!$A915),COT!$B:$B,WEEKNUM(daily!$A915))</f>
        <v>56966</v>
      </c>
      <c r="V915">
        <f>SUMIFS(COT!M:M,COT!$A:$A,YEAR(daily!$A915),COT!$B:$B,WEEKNUM(daily!$A915))</f>
        <v>50</v>
      </c>
      <c r="W915">
        <f>SUMIFS(COT!N:N,COT!$A:$A,YEAR(daily!$A915),COT!$B:$B,WEEKNUM(daily!$A915))</f>
        <v>44</v>
      </c>
      <c r="X915">
        <f>SUMIFS(COT!O:O,COT!$A:$A,YEAR(daily!$A915),COT!$B:$B,WEEKNUM(daily!$A915))</f>
        <v>47</v>
      </c>
      <c r="Y915">
        <f>SUMIFS(COT!P:P,COT!$A:$A,YEAR(daily!$A915),COT!$B:$B,WEEKNUM(daily!$A915))</f>
        <v>73</v>
      </c>
      <c r="Z915">
        <f>SUMIFS(COT!Q:Q,COT!$A:$A,YEAR(daily!$A915),COT!$B:$B,WEEKNUM(daily!$A915))</f>
        <v>76</v>
      </c>
      <c r="AA915">
        <f>SUMIFS(Saudi!B:B,Saudi!$A:$A,YEAR(daily!$A915))</f>
        <v>277.7</v>
      </c>
      <c r="AB915">
        <f>SUMIFS(Saudi!C:C,Saudi!$A:$A,YEAR(daily!$A915))</f>
        <v>268</v>
      </c>
      <c r="AC915">
        <f>SUMIFS(Saudi!F:F,Saudi!$A:$A,YEAR(daily!$A915))</f>
        <v>3677993</v>
      </c>
      <c r="AD915">
        <f>SUMIFS(Saudi!G:G,Saudi!$A:$A,YEAR(daily!$A915))</f>
        <v>31.039095006400501</v>
      </c>
      <c r="AE915">
        <f>SUMIFS(Saudi!H:H,Saudi!$A:$A,YEAR(daily!$A915))</f>
        <v>114161574.159876</v>
      </c>
      <c r="AF915" s="5">
        <f t="shared" si="50"/>
        <v>10</v>
      </c>
      <c r="AG915" s="5">
        <f t="shared" si="51"/>
        <v>2003</v>
      </c>
    </row>
    <row r="916" spans="1:33">
      <c r="A916" s="3">
        <v>37921</v>
      </c>
      <c r="B916" s="1">
        <v>180462</v>
      </c>
      <c r="C916" s="1">
        <v>28330</v>
      </c>
      <c r="D916" s="1">
        <v>26570</v>
      </c>
      <c r="E916" s="1">
        <v>29.92</v>
      </c>
      <c r="F916" s="1">
        <v>29.37</v>
      </c>
      <c r="G916" s="1">
        <v>28.98</v>
      </c>
      <c r="H916" s="2">
        <v>49.4</v>
      </c>
      <c r="I916" s="2">
        <v>27.1</v>
      </c>
      <c r="J916" s="2">
        <v>80.099999999999994</v>
      </c>
      <c r="K916" s="2">
        <v>79.900000000000006</v>
      </c>
      <c r="L916">
        <f>SUMIFS(US!B:B,US!$D:$D,YEAR(daily!$A916),US!$E:$E,MONTH(daily!$A916))</f>
        <v>8753</v>
      </c>
      <c r="M916">
        <f>SUMIFS(US!C:C,US!$D:$D,YEAR(daily!$A916),US!$E:$E,MONTH(daily!$A916))</f>
        <v>20182</v>
      </c>
      <c r="N916">
        <f>SUMIFS(COT!E:E,COT!$A:$A,YEAR(daily!$A916),COT!$B:$B,WEEKNUM(daily!$A916))</f>
        <v>532728</v>
      </c>
      <c r="O916">
        <f>SUMIFS(COT!F:F,COT!$A:$A,YEAR(daily!$A916),COT!$B:$B,WEEKNUM(daily!$A916))</f>
        <v>73159</v>
      </c>
      <c r="P916">
        <f>SUMIFS(COT!G:G,COT!$A:$A,YEAR(daily!$A916),COT!$B:$B,WEEKNUM(daily!$A916))</f>
        <v>45259</v>
      </c>
      <c r="Q916">
        <f>SUMIFS(COT!H:H,COT!$A:$A,YEAR(daily!$A916),COT!$B:$B,WEEKNUM(daily!$A916))</f>
        <v>53300</v>
      </c>
      <c r="R916">
        <f>SUMIFS(COT!I:I,COT!$A:$A,YEAR(daily!$A916),COT!$B:$B,WEEKNUM(daily!$A916))</f>
        <v>352229</v>
      </c>
      <c r="S916">
        <f>SUMIFS(COT!J:J,COT!$A:$A,YEAR(daily!$A916),COT!$B:$B,WEEKNUM(daily!$A916))</f>
        <v>372551</v>
      </c>
      <c r="T916">
        <f>SUMIFS(COT!K:K,COT!$A:$A,YEAR(daily!$A916),COT!$B:$B,WEEKNUM(daily!$A916))</f>
        <v>54040</v>
      </c>
      <c r="U916">
        <f>SUMIFS(COT!L:L,COT!$A:$A,YEAR(daily!$A916),COT!$B:$B,WEEKNUM(daily!$A916))</f>
        <v>61618</v>
      </c>
      <c r="V916">
        <f>SUMIFS(COT!M:M,COT!$A:$A,YEAR(daily!$A916),COT!$B:$B,WEEKNUM(daily!$A916))</f>
        <v>50</v>
      </c>
      <c r="W916">
        <f>SUMIFS(COT!N:N,COT!$A:$A,YEAR(daily!$A916),COT!$B:$B,WEEKNUM(daily!$A916))</f>
        <v>40</v>
      </c>
      <c r="X916">
        <f>SUMIFS(COT!O:O,COT!$A:$A,YEAR(daily!$A916),COT!$B:$B,WEEKNUM(daily!$A916))</f>
        <v>41</v>
      </c>
      <c r="Y916">
        <f>SUMIFS(COT!P:P,COT!$A:$A,YEAR(daily!$A916),COT!$B:$B,WEEKNUM(daily!$A916))</f>
        <v>74</v>
      </c>
      <c r="Z916">
        <f>SUMIFS(COT!Q:Q,COT!$A:$A,YEAR(daily!$A916),COT!$B:$B,WEEKNUM(daily!$A916))</f>
        <v>79</v>
      </c>
      <c r="AA916">
        <f>SUMIFS(Saudi!B:B,Saudi!$A:$A,YEAR(daily!$A916))</f>
        <v>277.7</v>
      </c>
      <c r="AB916">
        <f>SUMIFS(Saudi!C:C,Saudi!$A:$A,YEAR(daily!$A916))</f>
        <v>268</v>
      </c>
      <c r="AC916">
        <f>SUMIFS(Saudi!F:F,Saudi!$A:$A,YEAR(daily!$A916))</f>
        <v>3677993</v>
      </c>
      <c r="AD916">
        <f>SUMIFS(Saudi!G:G,Saudi!$A:$A,YEAR(daily!$A916))</f>
        <v>31.039095006400501</v>
      </c>
      <c r="AE916">
        <f>SUMIFS(Saudi!H:H,Saudi!$A:$A,YEAR(daily!$A916))</f>
        <v>114161574.159876</v>
      </c>
      <c r="AF916" s="5">
        <f t="shared" si="50"/>
        <v>10</v>
      </c>
      <c r="AG916" s="5">
        <f t="shared" si="51"/>
        <v>2003</v>
      </c>
    </row>
    <row r="917" spans="1:33">
      <c r="A917" s="3">
        <v>37922</v>
      </c>
      <c r="B917" s="1">
        <v>178254</v>
      </c>
      <c r="C917" s="1">
        <v>27894</v>
      </c>
      <c r="D917" s="1">
        <v>26748</v>
      </c>
      <c r="E917" s="1">
        <v>29.56</v>
      </c>
      <c r="F917" s="1">
        <v>29.07</v>
      </c>
      <c r="G917" s="1">
        <v>28.71</v>
      </c>
      <c r="H917" s="2">
        <v>49.4</v>
      </c>
      <c r="I917" s="2">
        <v>27.1</v>
      </c>
      <c r="J917" s="2">
        <v>80.099999999999994</v>
      </c>
      <c r="K917" s="2">
        <v>79.900000000000006</v>
      </c>
      <c r="L917">
        <f>SUMIFS(US!B:B,US!$D:$D,YEAR(daily!$A917),US!$E:$E,MONTH(daily!$A917))</f>
        <v>8753</v>
      </c>
      <c r="M917">
        <f>SUMIFS(US!C:C,US!$D:$D,YEAR(daily!$A917),US!$E:$E,MONTH(daily!$A917))</f>
        <v>20182</v>
      </c>
      <c r="N917">
        <f>SUMIFS(COT!E:E,COT!$A:$A,YEAR(daily!$A917),COT!$B:$B,WEEKNUM(daily!$A917))</f>
        <v>532728</v>
      </c>
      <c r="O917">
        <f>SUMIFS(COT!F:F,COT!$A:$A,YEAR(daily!$A917),COT!$B:$B,WEEKNUM(daily!$A917))</f>
        <v>73159</v>
      </c>
      <c r="P917">
        <f>SUMIFS(COT!G:G,COT!$A:$A,YEAR(daily!$A917),COT!$B:$B,WEEKNUM(daily!$A917))</f>
        <v>45259</v>
      </c>
      <c r="Q917">
        <f>SUMIFS(COT!H:H,COT!$A:$A,YEAR(daily!$A917),COT!$B:$B,WEEKNUM(daily!$A917))</f>
        <v>53300</v>
      </c>
      <c r="R917">
        <f>SUMIFS(COT!I:I,COT!$A:$A,YEAR(daily!$A917),COT!$B:$B,WEEKNUM(daily!$A917))</f>
        <v>352229</v>
      </c>
      <c r="S917">
        <f>SUMIFS(COT!J:J,COT!$A:$A,YEAR(daily!$A917),COT!$B:$B,WEEKNUM(daily!$A917))</f>
        <v>372551</v>
      </c>
      <c r="T917">
        <f>SUMIFS(COT!K:K,COT!$A:$A,YEAR(daily!$A917),COT!$B:$B,WEEKNUM(daily!$A917))</f>
        <v>54040</v>
      </c>
      <c r="U917">
        <f>SUMIFS(COT!L:L,COT!$A:$A,YEAR(daily!$A917),COT!$B:$B,WEEKNUM(daily!$A917))</f>
        <v>61618</v>
      </c>
      <c r="V917">
        <f>SUMIFS(COT!M:M,COT!$A:$A,YEAR(daily!$A917),COT!$B:$B,WEEKNUM(daily!$A917))</f>
        <v>50</v>
      </c>
      <c r="W917">
        <f>SUMIFS(COT!N:N,COT!$A:$A,YEAR(daily!$A917),COT!$B:$B,WEEKNUM(daily!$A917))</f>
        <v>40</v>
      </c>
      <c r="X917">
        <f>SUMIFS(COT!O:O,COT!$A:$A,YEAR(daily!$A917),COT!$B:$B,WEEKNUM(daily!$A917))</f>
        <v>41</v>
      </c>
      <c r="Y917">
        <f>SUMIFS(COT!P:P,COT!$A:$A,YEAR(daily!$A917),COT!$B:$B,WEEKNUM(daily!$A917))</f>
        <v>74</v>
      </c>
      <c r="Z917">
        <f>SUMIFS(COT!Q:Q,COT!$A:$A,YEAR(daily!$A917),COT!$B:$B,WEEKNUM(daily!$A917))</f>
        <v>79</v>
      </c>
      <c r="AA917">
        <f>SUMIFS(Saudi!B:B,Saudi!$A:$A,YEAR(daily!$A917))</f>
        <v>277.7</v>
      </c>
      <c r="AB917">
        <f>SUMIFS(Saudi!C:C,Saudi!$A:$A,YEAR(daily!$A917))</f>
        <v>268</v>
      </c>
      <c r="AC917">
        <f>SUMIFS(Saudi!F:F,Saudi!$A:$A,YEAR(daily!$A917))</f>
        <v>3677993</v>
      </c>
      <c r="AD917">
        <f>SUMIFS(Saudi!G:G,Saudi!$A:$A,YEAR(daily!$A917))</f>
        <v>31.039095006400501</v>
      </c>
      <c r="AE917">
        <f>SUMIFS(Saudi!H:H,Saudi!$A:$A,YEAR(daily!$A917))</f>
        <v>114161574.159876</v>
      </c>
      <c r="AF917" s="5">
        <f t="shared" si="50"/>
        <v>10</v>
      </c>
      <c r="AG917" s="5">
        <f t="shared" si="51"/>
        <v>2003</v>
      </c>
    </row>
    <row r="918" spans="1:33">
      <c r="A918" s="3">
        <v>37923</v>
      </c>
      <c r="B918" s="1">
        <v>176599</v>
      </c>
      <c r="C918" s="1">
        <v>29341</v>
      </c>
      <c r="D918" s="1">
        <v>27130</v>
      </c>
      <c r="E918" s="1">
        <v>28.91</v>
      </c>
      <c r="F918" s="1">
        <v>28.48</v>
      </c>
      <c r="G918" s="1">
        <v>28.19</v>
      </c>
      <c r="H918" s="2">
        <v>49.4</v>
      </c>
      <c r="I918" s="2">
        <v>27.1</v>
      </c>
      <c r="J918" s="2">
        <v>80.099999999999994</v>
      </c>
      <c r="K918" s="2">
        <v>79.900000000000006</v>
      </c>
      <c r="L918">
        <f>SUMIFS(US!B:B,US!$D:$D,YEAR(daily!$A918),US!$E:$E,MONTH(daily!$A918))</f>
        <v>8753</v>
      </c>
      <c r="M918">
        <f>SUMIFS(US!C:C,US!$D:$D,YEAR(daily!$A918),US!$E:$E,MONTH(daily!$A918))</f>
        <v>20182</v>
      </c>
      <c r="N918">
        <f>SUMIFS(COT!E:E,COT!$A:$A,YEAR(daily!$A918),COT!$B:$B,WEEKNUM(daily!$A918))</f>
        <v>532728</v>
      </c>
      <c r="O918">
        <f>SUMIFS(COT!F:F,COT!$A:$A,YEAR(daily!$A918),COT!$B:$B,WEEKNUM(daily!$A918))</f>
        <v>73159</v>
      </c>
      <c r="P918">
        <f>SUMIFS(COT!G:G,COT!$A:$A,YEAR(daily!$A918),COT!$B:$B,WEEKNUM(daily!$A918))</f>
        <v>45259</v>
      </c>
      <c r="Q918">
        <f>SUMIFS(COT!H:H,COT!$A:$A,YEAR(daily!$A918),COT!$B:$B,WEEKNUM(daily!$A918))</f>
        <v>53300</v>
      </c>
      <c r="R918">
        <f>SUMIFS(COT!I:I,COT!$A:$A,YEAR(daily!$A918),COT!$B:$B,WEEKNUM(daily!$A918))</f>
        <v>352229</v>
      </c>
      <c r="S918">
        <f>SUMIFS(COT!J:J,COT!$A:$A,YEAR(daily!$A918),COT!$B:$B,WEEKNUM(daily!$A918))</f>
        <v>372551</v>
      </c>
      <c r="T918">
        <f>SUMIFS(COT!K:K,COT!$A:$A,YEAR(daily!$A918),COT!$B:$B,WEEKNUM(daily!$A918))</f>
        <v>54040</v>
      </c>
      <c r="U918">
        <f>SUMIFS(COT!L:L,COT!$A:$A,YEAR(daily!$A918),COT!$B:$B,WEEKNUM(daily!$A918))</f>
        <v>61618</v>
      </c>
      <c r="V918">
        <f>SUMIFS(COT!M:M,COT!$A:$A,YEAR(daily!$A918),COT!$B:$B,WEEKNUM(daily!$A918))</f>
        <v>50</v>
      </c>
      <c r="W918">
        <f>SUMIFS(COT!N:N,COT!$A:$A,YEAR(daily!$A918),COT!$B:$B,WEEKNUM(daily!$A918))</f>
        <v>40</v>
      </c>
      <c r="X918">
        <f>SUMIFS(COT!O:O,COT!$A:$A,YEAR(daily!$A918),COT!$B:$B,WEEKNUM(daily!$A918))</f>
        <v>41</v>
      </c>
      <c r="Y918">
        <f>SUMIFS(COT!P:P,COT!$A:$A,YEAR(daily!$A918),COT!$B:$B,WEEKNUM(daily!$A918))</f>
        <v>74</v>
      </c>
      <c r="Z918">
        <f>SUMIFS(COT!Q:Q,COT!$A:$A,YEAR(daily!$A918),COT!$B:$B,WEEKNUM(daily!$A918))</f>
        <v>79</v>
      </c>
      <c r="AA918">
        <f>SUMIFS(Saudi!B:B,Saudi!$A:$A,YEAR(daily!$A918))</f>
        <v>277.7</v>
      </c>
      <c r="AB918">
        <f>SUMIFS(Saudi!C:C,Saudi!$A:$A,YEAR(daily!$A918))</f>
        <v>268</v>
      </c>
      <c r="AC918">
        <f>SUMIFS(Saudi!F:F,Saudi!$A:$A,YEAR(daily!$A918))</f>
        <v>3677993</v>
      </c>
      <c r="AD918">
        <f>SUMIFS(Saudi!G:G,Saudi!$A:$A,YEAR(daily!$A918))</f>
        <v>31.039095006400501</v>
      </c>
      <c r="AE918">
        <f>SUMIFS(Saudi!H:H,Saudi!$A:$A,YEAR(daily!$A918))</f>
        <v>114161574.159876</v>
      </c>
      <c r="AF918" s="5">
        <f t="shared" si="50"/>
        <v>10</v>
      </c>
      <c r="AG918" s="5">
        <f t="shared" si="51"/>
        <v>2003</v>
      </c>
    </row>
    <row r="919" spans="1:33">
      <c r="A919" s="3">
        <v>37924</v>
      </c>
      <c r="B919" s="1">
        <v>166589</v>
      </c>
      <c r="C919" s="1">
        <v>29204</v>
      </c>
      <c r="D919" s="1">
        <v>27220</v>
      </c>
      <c r="E919" s="1">
        <v>28.47</v>
      </c>
      <c r="F919" s="1">
        <v>28.02</v>
      </c>
      <c r="G919" s="1">
        <v>27.77</v>
      </c>
      <c r="H919" s="2">
        <v>49.4</v>
      </c>
      <c r="I919" s="2">
        <v>27.1</v>
      </c>
      <c r="J919" s="2">
        <v>80.099999999999994</v>
      </c>
      <c r="K919" s="2">
        <v>79.900000000000006</v>
      </c>
      <c r="L919">
        <f>SUMIFS(US!B:B,US!$D:$D,YEAR(daily!$A919),US!$E:$E,MONTH(daily!$A919))</f>
        <v>8753</v>
      </c>
      <c r="M919">
        <f>SUMIFS(US!C:C,US!$D:$D,YEAR(daily!$A919),US!$E:$E,MONTH(daily!$A919))</f>
        <v>20182</v>
      </c>
      <c r="N919">
        <f>SUMIFS(COT!E:E,COT!$A:$A,YEAR(daily!$A919),COT!$B:$B,WEEKNUM(daily!$A919))</f>
        <v>532728</v>
      </c>
      <c r="O919">
        <f>SUMIFS(COT!F:F,COT!$A:$A,YEAR(daily!$A919),COT!$B:$B,WEEKNUM(daily!$A919))</f>
        <v>73159</v>
      </c>
      <c r="P919">
        <f>SUMIFS(COT!G:G,COT!$A:$A,YEAR(daily!$A919),COT!$B:$B,WEEKNUM(daily!$A919))</f>
        <v>45259</v>
      </c>
      <c r="Q919">
        <f>SUMIFS(COT!H:H,COT!$A:$A,YEAR(daily!$A919),COT!$B:$B,WEEKNUM(daily!$A919))</f>
        <v>53300</v>
      </c>
      <c r="R919">
        <f>SUMIFS(COT!I:I,COT!$A:$A,YEAR(daily!$A919),COT!$B:$B,WEEKNUM(daily!$A919))</f>
        <v>352229</v>
      </c>
      <c r="S919">
        <f>SUMIFS(COT!J:J,COT!$A:$A,YEAR(daily!$A919),COT!$B:$B,WEEKNUM(daily!$A919))</f>
        <v>372551</v>
      </c>
      <c r="T919">
        <f>SUMIFS(COT!K:K,COT!$A:$A,YEAR(daily!$A919),COT!$B:$B,WEEKNUM(daily!$A919))</f>
        <v>54040</v>
      </c>
      <c r="U919">
        <f>SUMIFS(COT!L:L,COT!$A:$A,YEAR(daily!$A919),COT!$B:$B,WEEKNUM(daily!$A919))</f>
        <v>61618</v>
      </c>
      <c r="V919">
        <f>SUMIFS(COT!M:M,COT!$A:$A,YEAR(daily!$A919),COT!$B:$B,WEEKNUM(daily!$A919))</f>
        <v>50</v>
      </c>
      <c r="W919">
        <f>SUMIFS(COT!N:N,COT!$A:$A,YEAR(daily!$A919),COT!$B:$B,WEEKNUM(daily!$A919))</f>
        <v>40</v>
      </c>
      <c r="X919">
        <f>SUMIFS(COT!O:O,COT!$A:$A,YEAR(daily!$A919),COT!$B:$B,WEEKNUM(daily!$A919))</f>
        <v>41</v>
      </c>
      <c r="Y919">
        <f>SUMIFS(COT!P:P,COT!$A:$A,YEAR(daily!$A919),COT!$B:$B,WEEKNUM(daily!$A919))</f>
        <v>74</v>
      </c>
      <c r="Z919">
        <f>SUMIFS(COT!Q:Q,COT!$A:$A,YEAR(daily!$A919),COT!$B:$B,WEEKNUM(daily!$A919))</f>
        <v>79</v>
      </c>
      <c r="AA919">
        <f>SUMIFS(Saudi!B:B,Saudi!$A:$A,YEAR(daily!$A919))</f>
        <v>277.7</v>
      </c>
      <c r="AB919">
        <f>SUMIFS(Saudi!C:C,Saudi!$A:$A,YEAR(daily!$A919))</f>
        <v>268</v>
      </c>
      <c r="AC919">
        <f>SUMIFS(Saudi!F:F,Saudi!$A:$A,YEAR(daily!$A919))</f>
        <v>3677993</v>
      </c>
      <c r="AD919">
        <f>SUMIFS(Saudi!G:G,Saudi!$A:$A,YEAR(daily!$A919))</f>
        <v>31.039095006400501</v>
      </c>
      <c r="AE919">
        <f>SUMIFS(Saudi!H:H,Saudi!$A:$A,YEAR(daily!$A919))</f>
        <v>114161574.159876</v>
      </c>
      <c r="AF919" s="5">
        <f t="shared" si="50"/>
        <v>10</v>
      </c>
      <c r="AG919" s="5">
        <f t="shared" si="51"/>
        <v>2003</v>
      </c>
    </row>
    <row r="920" spans="1:33">
      <c r="A920" s="3">
        <v>37925</v>
      </c>
      <c r="B920" s="1">
        <v>160155</v>
      </c>
      <c r="C920" s="1">
        <v>29081</v>
      </c>
      <c r="D920" s="1">
        <v>27459</v>
      </c>
      <c r="E920" s="1">
        <v>29.11</v>
      </c>
      <c r="F920" s="1">
        <v>28.57</v>
      </c>
      <c r="G920" s="1">
        <v>28.29</v>
      </c>
      <c r="H920" s="2">
        <v>49.4</v>
      </c>
      <c r="I920" s="2">
        <v>27.1</v>
      </c>
      <c r="J920" s="2">
        <v>80.099999999999994</v>
      </c>
      <c r="K920" s="2">
        <v>79.900000000000006</v>
      </c>
      <c r="L920">
        <f>SUMIFS(US!B:B,US!$D:$D,YEAR(daily!$A920),US!$E:$E,MONTH(daily!$A920))</f>
        <v>8753</v>
      </c>
      <c r="M920">
        <f>SUMIFS(US!C:C,US!$D:$D,YEAR(daily!$A920),US!$E:$E,MONTH(daily!$A920))</f>
        <v>20182</v>
      </c>
      <c r="N920">
        <f>SUMIFS(COT!E:E,COT!$A:$A,YEAR(daily!$A920),COT!$B:$B,WEEKNUM(daily!$A920))</f>
        <v>532728</v>
      </c>
      <c r="O920">
        <f>SUMIFS(COT!F:F,COT!$A:$A,YEAR(daily!$A920),COT!$B:$B,WEEKNUM(daily!$A920))</f>
        <v>73159</v>
      </c>
      <c r="P920">
        <f>SUMIFS(COT!G:G,COT!$A:$A,YEAR(daily!$A920),COT!$B:$B,WEEKNUM(daily!$A920))</f>
        <v>45259</v>
      </c>
      <c r="Q920">
        <f>SUMIFS(COT!H:H,COT!$A:$A,YEAR(daily!$A920),COT!$B:$B,WEEKNUM(daily!$A920))</f>
        <v>53300</v>
      </c>
      <c r="R920">
        <f>SUMIFS(COT!I:I,COT!$A:$A,YEAR(daily!$A920),COT!$B:$B,WEEKNUM(daily!$A920))</f>
        <v>352229</v>
      </c>
      <c r="S920">
        <f>SUMIFS(COT!J:J,COT!$A:$A,YEAR(daily!$A920),COT!$B:$B,WEEKNUM(daily!$A920))</f>
        <v>372551</v>
      </c>
      <c r="T920">
        <f>SUMIFS(COT!K:K,COT!$A:$A,YEAR(daily!$A920),COT!$B:$B,WEEKNUM(daily!$A920))</f>
        <v>54040</v>
      </c>
      <c r="U920">
        <f>SUMIFS(COT!L:L,COT!$A:$A,YEAR(daily!$A920),COT!$B:$B,WEEKNUM(daily!$A920))</f>
        <v>61618</v>
      </c>
      <c r="V920">
        <f>SUMIFS(COT!M:M,COT!$A:$A,YEAR(daily!$A920),COT!$B:$B,WEEKNUM(daily!$A920))</f>
        <v>50</v>
      </c>
      <c r="W920">
        <f>SUMIFS(COT!N:N,COT!$A:$A,YEAR(daily!$A920),COT!$B:$B,WEEKNUM(daily!$A920))</f>
        <v>40</v>
      </c>
      <c r="X920">
        <f>SUMIFS(COT!O:O,COT!$A:$A,YEAR(daily!$A920),COT!$B:$B,WEEKNUM(daily!$A920))</f>
        <v>41</v>
      </c>
      <c r="Y920">
        <f>SUMIFS(COT!P:P,COT!$A:$A,YEAR(daily!$A920),COT!$B:$B,WEEKNUM(daily!$A920))</f>
        <v>74</v>
      </c>
      <c r="Z920">
        <f>SUMIFS(COT!Q:Q,COT!$A:$A,YEAR(daily!$A920),COT!$B:$B,WEEKNUM(daily!$A920))</f>
        <v>79</v>
      </c>
      <c r="AA920">
        <f>SUMIFS(Saudi!B:B,Saudi!$A:$A,YEAR(daily!$A920))</f>
        <v>277.7</v>
      </c>
      <c r="AB920">
        <f>SUMIFS(Saudi!C:C,Saudi!$A:$A,YEAR(daily!$A920))</f>
        <v>268</v>
      </c>
      <c r="AC920">
        <f>SUMIFS(Saudi!F:F,Saudi!$A:$A,YEAR(daily!$A920))</f>
        <v>3677993</v>
      </c>
      <c r="AD920">
        <f>SUMIFS(Saudi!G:G,Saudi!$A:$A,YEAR(daily!$A920))</f>
        <v>31.039095006400501</v>
      </c>
      <c r="AE920">
        <f>SUMIFS(Saudi!H:H,Saudi!$A:$A,YEAR(daily!$A920))</f>
        <v>114161574.159876</v>
      </c>
      <c r="AF920" s="5">
        <f t="shared" si="50"/>
        <v>10</v>
      </c>
      <c r="AG920" s="5">
        <f t="shared" si="51"/>
        <v>2003</v>
      </c>
    </row>
    <row r="921" spans="1:33">
      <c r="A921" s="3">
        <v>37928</v>
      </c>
      <c r="B921" s="1">
        <v>157566</v>
      </c>
      <c r="C921" s="1">
        <v>29220</v>
      </c>
      <c r="D921" s="1">
        <v>27326</v>
      </c>
      <c r="E921" s="1">
        <v>28.9</v>
      </c>
      <c r="F921" s="1">
        <v>28.47</v>
      </c>
      <c r="G921" s="1">
        <v>28.19</v>
      </c>
      <c r="H921" s="2">
        <v>49.4</v>
      </c>
      <c r="I921" s="2">
        <v>27.1</v>
      </c>
      <c r="J921" s="2">
        <v>80.099999999999994</v>
      </c>
      <c r="K921" s="2">
        <v>79.900000000000006</v>
      </c>
      <c r="L921">
        <f>SUMIFS(US!B:B,US!$D:$D,YEAR(daily!$A921),US!$E:$E,MONTH(daily!$A921))</f>
        <v>8755</v>
      </c>
      <c r="M921">
        <f>SUMIFS(US!C:C,US!$D:$D,YEAR(daily!$A921),US!$E:$E,MONTH(daily!$A921))</f>
        <v>19873</v>
      </c>
      <c r="N921">
        <f>SUMIFS(COT!E:E,COT!$A:$A,YEAR(daily!$A921),COT!$B:$B,WEEKNUM(daily!$A921))</f>
        <v>517471</v>
      </c>
      <c r="O921">
        <f>SUMIFS(COT!F:F,COT!$A:$A,YEAR(daily!$A921),COT!$B:$B,WEEKNUM(daily!$A921))</f>
        <v>44879</v>
      </c>
      <c r="P921">
        <f>SUMIFS(COT!G:G,COT!$A:$A,YEAR(daily!$A921),COT!$B:$B,WEEKNUM(daily!$A921))</f>
        <v>47867</v>
      </c>
      <c r="Q921">
        <f>SUMIFS(COT!H:H,COT!$A:$A,YEAR(daily!$A921),COT!$B:$B,WEEKNUM(daily!$A921))</f>
        <v>55675</v>
      </c>
      <c r="R921">
        <f>SUMIFS(COT!I:I,COT!$A:$A,YEAR(daily!$A921),COT!$B:$B,WEEKNUM(daily!$A921))</f>
        <v>376043</v>
      </c>
      <c r="S921">
        <f>SUMIFS(COT!J:J,COT!$A:$A,YEAR(daily!$A921),COT!$B:$B,WEEKNUM(daily!$A921))</f>
        <v>357940</v>
      </c>
      <c r="T921">
        <f>SUMIFS(COT!K:K,COT!$A:$A,YEAR(daily!$A921),COT!$B:$B,WEEKNUM(daily!$A921))</f>
        <v>40874</v>
      </c>
      <c r="U921">
        <f>SUMIFS(COT!L:L,COT!$A:$A,YEAR(daily!$A921),COT!$B:$B,WEEKNUM(daily!$A921))</f>
        <v>55989</v>
      </c>
      <c r="V921">
        <f>SUMIFS(COT!M:M,COT!$A:$A,YEAR(daily!$A921),COT!$B:$B,WEEKNUM(daily!$A921))</f>
        <v>46</v>
      </c>
      <c r="W921">
        <f>SUMIFS(COT!N:N,COT!$A:$A,YEAR(daily!$A921),COT!$B:$B,WEEKNUM(daily!$A921))</f>
        <v>45</v>
      </c>
      <c r="X921">
        <f>SUMIFS(COT!O:O,COT!$A:$A,YEAR(daily!$A921),COT!$B:$B,WEEKNUM(daily!$A921))</f>
        <v>49</v>
      </c>
      <c r="Y921">
        <f>SUMIFS(COT!P:P,COT!$A:$A,YEAR(daily!$A921),COT!$B:$B,WEEKNUM(daily!$A921))</f>
        <v>71</v>
      </c>
      <c r="Z921">
        <f>SUMIFS(COT!Q:Q,COT!$A:$A,YEAR(daily!$A921),COT!$B:$B,WEEKNUM(daily!$A921))</f>
        <v>72</v>
      </c>
      <c r="AA921">
        <f>SUMIFS(Saudi!B:B,Saudi!$A:$A,YEAR(daily!$A921))</f>
        <v>277.7</v>
      </c>
      <c r="AB921">
        <f>SUMIFS(Saudi!C:C,Saudi!$A:$A,YEAR(daily!$A921))</f>
        <v>268</v>
      </c>
      <c r="AC921">
        <f>SUMIFS(Saudi!F:F,Saudi!$A:$A,YEAR(daily!$A921))</f>
        <v>3677993</v>
      </c>
      <c r="AD921">
        <f>SUMIFS(Saudi!G:G,Saudi!$A:$A,YEAR(daily!$A921))</f>
        <v>31.039095006400501</v>
      </c>
      <c r="AE921">
        <f>SUMIFS(Saudi!H:H,Saudi!$A:$A,YEAR(daily!$A921))</f>
        <v>114161574.159876</v>
      </c>
      <c r="AF921" s="5">
        <f t="shared" si="50"/>
        <v>11</v>
      </c>
      <c r="AG921" s="5">
        <f t="shared" si="51"/>
        <v>2003</v>
      </c>
    </row>
    <row r="922" spans="1:33">
      <c r="A922" s="3">
        <v>37929</v>
      </c>
      <c r="B922" s="1">
        <v>152450</v>
      </c>
      <c r="C922" s="1">
        <v>29662</v>
      </c>
      <c r="D922" s="1">
        <v>27778</v>
      </c>
      <c r="E922" s="1">
        <v>28.75</v>
      </c>
      <c r="F922" s="1">
        <v>28.34</v>
      </c>
      <c r="G922" s="1">
        <v>28.05</v>
      </c>
      <c r="H922" s="2">
        <v>49.4</v>
      </c>
      <c r="I922" s="2">
        <v>27.1</v>
      </c>
      <c r="J922" s="2">
        <v>80.099999999999994</v>
      </c>
      <c r="K922" s="2">
        <v>79.900000000000006</v>
      </c>
      <c r="L922">
        <f>SUMIFS(US!B:B,US!$D:$D,YEAR(daily!$A922),US!$E:$E,MONTH(daily!$A922))</f>
        <v>8755</v>
      </c>
      <c r="M922">
        <f>SUMIFS(US!C:C,US!$D:$D,YEAR(daily!$A922),US!$E:$E,MONTH(daily!$A922))</f>
        <v>19873</v>
      </c>
      <c r="N922">
        <f>SUMIFS(COT!E:E,COT!$A:$A,YEAR(daily!$A922),COT!$B:$B,WEEKNUM(daily!$A922))</f>
        <v>517471</v>
      </c>
      <c r="O922">
        <f>SUMIFS(COT!F:F,COT!$A:$A,YEAR(daily!$A922),COT!$B:$B,WEEKNUM(daily!$A922))</f>
        <v>44879</v>
      </c>
      <c r="P922">
        <f>SUMIFS(COT!G:G,COT!$A:$A,YEAR(daily!$A922),COT!$B:$B,WEEKNUM(daily!$A922))</f>
        <v>47867</v>
      </c>
      <c r="Q922">
        <f>SUMIFS(COT!H:H,COT!$A:$A,YEAR(daily!$A922),COT!$B:$B,WEEKNUM(daily!$A922))</f>
        <v>55675</v>
      </c>
      <c r="R922">
        <f>SUMIFS(COT!I:I,COT!$A:$A,YEAR(daily!$A922),COT!$B:$B,WEEKNUM(daily!$A922))</f>
        <v>376043</v>
      </c>
      <c r="S922">
        <f>SUMIFS(COT!J:J,COT!$A:$A,YEAR(daily!$A922),COT!$B:$B,WEEKNUM(daily!$A922))</f>
        <v>357940</v>
      </c>
      <c r="T922">
        <f>SUMIFS(COT!K:K,COT!$A:$A,YEAR(daily!$A922),COT!$B:$B,WEEKNUM(daily!$A922))</f>
        <v>40874</v>
      </c>
      <c r="U922">
        <f>SUMIFS(COT!L:L,COT!$A:$A,YEAR(daily!$A922),COT!$B:$B,WEEKNUM(daily!$A922))</f>
        <v>55989</v>
      </c>
      <c r="V922">
        <f>SUMIFS(COT!M:M,COT!$A:$A,YEAR(daily!$A922),COT!$B:$B,WEEKNUM(daily!$A922))</f>
        <v>46</v>
      </c>
      <c r="W922">
        <f>SUMIFS(COT!N:N,COT!$A:$A,YEAR(daily!$A922),COT!$B:$B,WEEKNUM(daily!$A922))</f>
        <v>45</v>
      </c>
      <c r="X922">
        <f>SUMIFS(COT!O:O,COT!$A:$A,YEAR(daily!$A922),COT!$B:$B,WEEKNUM(daily!$A922))</f>
        <v>49</v>
      </c>
      <c r="Y922">
        <f>SUMIFS(COT!P:P,COT!$A:$A,YEAR(daily!$A922),COT!$B:$B,WEEKNUM(daily!$A922))</f>
        <v>71</v>
      </c>
      <c r="Z922">
        <f>SUMIFS(COT!Q:Q,COT!$A:$A,YEAR(daily!$A922),COT!$B:$B,WEEKNUM(daily!$A922))</f>
        <v>72</v>
      </c>
      <c r="AA922">
        <f>SUMIFS(Saudi!B:B,Saudi!$A:$A,YEAR(daily!$A922))</f>
        <v>277.7</v>
      </c>
      <c r="AB922">
        <f>SUMIFS(Saudi!C:C,Saudi!$A:$A,YEAR(daily!$A922))</f>
        <v>268</v>
      </c>
      <c r="AC922">
        <f>SUMIFS(Saudi!F:F,Saudi!$A:$A,YEAR(daily!$A922))</f>
        <v>3677993</v>
      </c>
      <c r="AD922">
        <f>SUMIFS(Saudi!G:G,Saudi!$A:$A,YEAR(daily!$A922))</f>
        <v>31.039095006400501</v>
      </c>
      <c r="AE922">
        <f>SUMIFS(Saudi!H:H,Saudi!$A:$A,YEAR(daily!$A922))</f>
        <v>114161574.159876</v>
      </c>
      <c r="AF922" s="5">
        <f t="shared" si="50"/>
        <v>11</v>
      </c>
      <c r="AG922" s="5">
        <f t="shared" si="51"/>
        <v>2003</v>
      </c>
    </row>
    <row r="923" spans="1:33">
      <c r="A923" s="3">
        <v>37930</v>
      </c>
      <c r="B923" s="1">
        <v>149782</v>
      </c>
      <c r="C923" s="1">
        <v>30115</v>
      </c>
      <c r="D923" s="1">
        <v>28704</v>
      </c>
      <c r="E923" s="1">
        <v>30.3</v>
      </c>
      <c r="F923" s="1">
        <v>29.76</v>
      </c>
      <c r="G923" s="1">
        <v>29.4</v>
      </c>
      <c r="H923" s="2">
        <v>49.4</v>
      </c>
      <c r="I923" s="2">
        <v>27.1</v>
      </c>
      <c r="J923" s="2">
        <v>80.099999999999994</v>
      </c>
      <c r="K923" s="2">
        <v>79.900000000000006</v>
      </c>
      <c r="L923">
        <f>SUMIFS(US!B:B,US!$D:$D,YEAR(daily!$A923),US!$E:$E,MONTH(daily!$A923))</f>
        <v>8755</v>
      </c>
      <c r="M923">
        <f>SUMIFS(US!C:C,US!$D:$D,YEAR(daily!$A923),US!$E:$E,MONTH(daily!$A923))</f>
        <v>19873</v>
      </c>
      <c r="N923">
        <f>SUMIFS(COT!E:E,COT!$A:$A,YEAR(daily!$A923),COT!$B:$B,WEEKNUM(daily!$A923))</f>
        <v>517471</v>
      </c>
      <c r="O923">
        <f>SUMIFS(COT!F:F,COT!$A:$A,YEAR(daily!$A923),COT!$B:$B,WEEKNUM(daily!$A923))</f>
        <v>44879</v>
      </c>
      <c r="P923">
        <f>SUMIFS(COT!G:G,COT!$A:$A,YEAR(daily!$A923),COT!$B:$B,WEEKNUM(daily!$A923))</f>
        <v>47867</v>
      </c>
      <c r="Q923">
        <f>SUMIFS(COT!H:H,COT!$A:$A,YEAR(daily!$A923),COT!$B:$B,WEEKNUM(daily!$A923))</f>
        <v>55675</v>
      </c>
      <c r="R923">
        <f>SUMIFS(COT!I:I,COT!$A:$A,YEAR(daily!$A923),COT!$B:$B,WEEKNUM(daily!$A923))</f>
        <v>376043</v>
      </c>
      <c r="S923">
        <f>SUMIFS(COT!J:J,COT!$A:$A,YEAR(daily!$A923),COT!$B:$B,WEEKNUM(daily!$A923))</f>
        <v>357940</v>
      </c>
      <c r="T923">
        <f>SUMIFS(COT!K:K,COT!$A:$A,YEAR(daily!$A923),COT!$B:$B,WEEKNUM(daily!$A923))</f>
        <v>40874</v>
      </c>
      <c r="U923">
        <f>SUMIFS(COT!L:L,COT!$A:$A,YEAR(daily!$A923),COT!$B:$B,WEEKNUM(daily!$A923))</f>
        <v>55989</v>
      </c>
      <c r="V923">
        <f>SUMIFS(COT!M:M,COT!$A:$A,YEAR(daily!$A923),COT!$B:$B,WEEKNUM(daily!$A923))</f>
        <v>46</v>
      </c>
      <c r="W923">
        <f>SUMIFS(COT!N:N,COT!$A:$A,YEAR(daily!$A923),COT!$B:$B,WEEKNUM(daily!$A923))</f>
        <v>45</v>
      </c>
      <c r="X923">
        <f>SUMIFS(COT!O:O,COT!$A:$A,YEAR(daily!$A923),COT!$B:$B,WEEKNUM(daily!$A923))</f>
        <v>49</v>
      </c>
      <c r="Y923">
        <f>SUMIFS(COT!P:P,COT!$A:$A,YEAR(daily!$A923),COT!$B:$B,WEEKNUM(daily!$A923))</f>
        <v>71</v>
      </c>
      <c r="Z923">
        <f>SUMIFS(COT!Q:Q,COT!$A:$A,YEAR(daily!$A923),COT!$B:$B,WEEKNUM(daily!$A923))</f>
        <v>72</v>
      </c>
      <c r="AA923">
        <f>SUMIFS(Saudi!B:B,Saudi!$A:$A,YEAR(daily!$A923))</f>
        <v>277.7</v>
      </c>
      <c r="AB923">
        <f>SUMIFS(Saudi!C:C,Saudi!$A:$A,YEAR(daily!$A923))</f>
        <v>268</v>
      </c>
      <c r="AC923">
        <f>SUMIFS(Saudi!F:F,Saudi!$A:$A,YEAR(daily!$A923))</f>
        <v>3677993</v>
      </c>
      <c r="AD923">
        <f>SUMIFS(Saudi!G:G,Saudi!$A:$A,YEAR(daily!$A923))</f>
        <v>31.039095006400501</v>
      </c>
      <c r="AE923">
        <f>SUMIFS(Saudi!H:H,Saudi!$A:$A,YEAR(daily!$A923))</f>
        <v>114161574.159876</v>
      </c>
      <c r="AF923" s="5">
        <f t="shared" si="50"/>
        <v>11</v>
      </c>
      <c r="AG923" s="5">
        <f t="shared" si="51"/>
        <v>2003</v>
      </c>
    </row>
    <row r="924" spans="1:33">
      <c r="A924" s="3">
        <v>37931</v>
      </c>
      <c r="B924" s="1">
        <v>148148</v>
      </c>
      <c r="C924" s="1">
        <v>30807</v>
      </c>
      <c r="D924" s="1">
        <v>30016</v>
      </c>
      <c r="E924" s="1">
        <v>30.26</v>
      </c>
      <c r="F924" s="1">
        <v>29.58</v>
      </c>
      <c r="G924" s="1">
        <v>29.19</v>
      </c>
      <c r="H924" s="2">
        <v>49.4</v>
      </c>
      <c r="I924" s="2">
        <v>27.1</v>
      </c>
      <c r="J924" s="2">
        <v>80.099999999999994</v>
      </c>
      <c r="K924" s="2">
        <v>79.900000000000006</v>
      </c>
      <c r="L924">
        <f>SUMIFS(US!B:B,US!$D:$D,YEAR(daily!$A924),US!$E:$E,MONTH(daily!$A924))</f>
        <v>8755</v>
      </c>
      <c r="M924">
        <f>SUMIFS(US!C:C,US!$D:$D,YEAR(daily!$A924),US!$E:$E,MONTH(daily!$A924))</f>
        <v>19873</v>
      </c>
      <c r="N924">
        <f>SUMIFS(COT!E:E,COT!$A:$A,YEAR(daily!$A924),COT!$B:$B,WEEKNUM(daily!$A924))</f>
        <v>517471</v>
      </c>
      <c r="O924">
        <f>SUMIFS(COT!F:F,COT!$A:$A,YEAR(daily!$A924),COT!$B:$B,WEEKNUM(daily!$A924))</f>
        <v>44879</v>
      </c>
      <c r="P924">
        <f>SUMIFS(COT!G:G,COT!$A:$A,YEAR(daily!$A924),COT!$B:$B,WEEKNUM(daily!$A924))</f>
        <v>47867</v>
      </c>
      <c r="Q924">
        <f>SUMIFS(COT!H:H,COT!$A:$A,YEAR(daily!$A924),COT!$B:$B,WEEKNUM(daily!$A924))</f>
        <v>55675</v>
      </c>
      <c r="R924">
        <f>SUMIFS(COT!I:I,COT!$A:$A,YEAR(daily!$A924),COT!$B:$B,WEEKNUM(daily!$A924))</f>
        <v>376043</v>
      </c>
      <c r="S924">
        <f>SUMIFS(COT!J:J,COT!$A:$A,YEAR(daily!$A924),COT!$B:$B,WEEKNUM(daily!$A924))</f>
        <v>357940</v>
      </c>
      <c r="T924">
        <f>SUMIFS(COT!K:K,COT!$A:$A,YEAR(daily!$A924),COT!$B:$B,WEEKNUM(daily!$A924))</f>
        <v>40874</v>
      </c>
      <c r="U924">
        <f>SUMIFS(COT!L:L,COT!$A:$A,YEAR(daily!$A924),COT!$B:$B,WEEKNUM(daily!$A924))</f>
        <v>55989</v>
      </c>
      <c r="V924">
        <f>SUMIFS(COT!M:M,COT!$A:$A,YEAR(daily!$A924),COT!$B:$B,WEEKNUM(daily!$A924))</f>
        <v>46</v>
      </c>
      <c r="W924">
        <f>SUMIFS(COT!N:N,COT!$A:$A,YEAR(daily!$A924),COT!$B:$B,WEEKNUM(daily!$A924))</f>
        <v>45</v>
      </c>
      <c r="X924">
        <f>SUMIFS(COT!O:O,COT!$A:$A,YEAR(daily!$A924),COT!$B:$B,WEEKNUM(daily!$A924))</f>
        <v>49</v>
      </c>
      <c r="Y924">
        <f>SUMIFS(COT!P:P,COT!$A:$A,YEAR(daily!$A924),COT!$B:$B,WEEKNUM(daily!$A924))</f>
        <v>71</v>
      </c>
      <c r="Z924">
        <f>SUMIFS(COT!Q:Q,COT!$A:$A,YEAR(daily!$A924),COT!$B:$B,WEEKNUM(daily!$A924))</f>
        <v>72</v>
      </c>
      <c r="AA924">
        <f>SUMIFS(Saudi!B:B,Saudi!$A:$A,YEAR(daily!$A924))</f>
        <v>277.7</v>
      </c>
      <c r="AB924">
        <f>SUMIFS(Saudi!C:C,Saudi!$A:$A,YEAR(daily!$A924))</f>
        <v>268</v>
      </c>
      <c r="AC924">
        <f>SUMIFS(Saudi!F:F,Saudi!$A:$A,YEAR(daily!$A924))</f>
        <v>3677993</v>
      </c>
      <c r="AD924">
        <f>SUMIFS(Saudi!G:G,Saudi!$A:$A,YEAR(daily!$A924))</f>
        <v>31.039095006400501</v>
      </c>
      <c r="AE924">
        <f>SUMIFS(Saudi!H:H,Saudi!$A:$A,YEAR(daily!$A924))</f>
        <v>114161574.159876</v>
      </c>
      <c r="AF924" s="5">
        <f t="shared" si="50"/>
        <v>11</v>
      </c>
      <c r="AG924" s="5">
        <f t="shared" si="51"/>
        <v>2003</v>
      </c>
    </row>
    <row r="925" spans="1:33">
      <c r="A925" s="3">
        <v>37932</v>
      </c>
      <c r="B925" s="1">
        <v>147679</v>
      </c>
      <c r="C925" s="1">
        <v>29569</v>
      </c>
      <c r="D925" s="1">
        <v>29885</v>
      </c>
      <c r="E925" s="1">
        <v>30.85</v>
      </c>
      <c r="F925" s="1">
        <v>30.13</v>
      </c>
      <c r="G925" s="1">
        <v>29.68</v>
      </c>
      <c r="H925" s="2">
        <v>49.4</v>
      </c>
      <c r="I925" s="2">
        <v>27.1</v>
      </c>
      <c r="J925" s="2">
        <v>80.099999999999994</v>
      </c>
      <c r="K925" s="2">
        <v>79.900000000000006</v>
      </c>
      <c r="L925">
        <f>SUMIFS(US!B:B,US!$D:$D,YEAR(daily!$A925),US!$E:$E,MONTH(daily!$A925))</f>
        <v>8755</v>
      </c>
      <c r="M925">
        <f>SUMIFS(US!C:C,US!$D:$D,YEAR(daily!$A925),US!$E:$E,MONTH(daily!$A925))</f>
        <v>19873</v>
      </c>
      <c r="N925">
        <f>SUMIFS(COT!E:E,COT!$A:$A,YEAR(daily!$A925),COT!$B:$B,WEEKNUM(daily!$A925))</f>
        <v>517471</v>
      </c>
      <c r="O925">
        <f>SUMIFS(COT!F:F,COT!$A:$A,YEAR(daily!$A925),COT!$B:$B,WEEKNUM(daily!$A925))</f>
        <v>44879</v>
      </c>
      <c r="P925">
        <f>SUMIFS(COT!G:G,COT!$A:$A,YEAR(daily!$A925),COT!$B:$B,WEEKNUM(daily!$A925))</f>
        <v>47867</v>
      </c>
      <c r="Q925">
        <f>SUMIFS(COT!H:H,COT!$A:$A,YEAR(daily!$A925),COT!$B:$B,WEEKNUM(daily!$A925))</f>
        <v>55675</v>
      </c>
      <c r="R925">
        <f>SUMIFS(COT!I:I,COT!$A:$A,YEAR(daily!$A925),COT!$B:$B,WEEKNUM(daily!$A925))</f>
        <v>376043</v>
      </c>
      <c r="S925">
        <f>SUMIFS(COT!J:J,COT!$A:$A,YEAR(daily!$A925),COT!$B:$B,WEEKNUM(daily!$A925))</f>
        <v>357940</v>
      </c>
      <c r="T925">
        <f>SUMIFS(COT!K:K,COT!$A:$A,YEAR(daily!$A925),COT!$B:$B,WEEKNUM(daily!$A925))</f>
        <v>40874</v>
      </c>
      <c r="U925">
        <f>SUMIFS(COT!L:L,COT!$A:$A,YEAR(daily!$A925),COT!$B:$B,WEEKNUM(daily!$A925))</f>
        <v>55989</v>
      </c>
      <c r="V925">
        <f>SUMIFS(COT!M:M,COT!$A:$A,YEAR(daily!$A925),COT!$B:$B,WEEKNUM(daily!$A925))</f>
        <v>46</v>
      </c>
      <c r="W925">
        <f>SUMIFS(COT!N:N,COT!$A:$A,YEAR(daily!$A925),COT!$B:$B,WEEKNUM(daily!$A925))</f>
        <v>45</v>
      </c>
      <c r="X925">
        <f>SUMIFS(COT!O:O,COT!$A:$A,YEAR(daily!$A925),COT!$B:$B,WEEKNUM(daily!$A925))</f>
        <v>49</v>
      </c>
      <c r="Y925">
        <f>SUMIFS(COT!P:P,COT!$A:$A,YEAR(daily!$A925),COT!$B:$B,WEEKNUM(daily!$A925))</f>
        <v>71</v>
      </c>
      <c r="Z925">
        <f>SUMIFS(COT!Q:Q,COT!$A:$A,YEAR(daily!$A925),COT!$B:$B,WEEKNUM(daily!$A925))</f>
        <v>72</v>
      </c>
      <c r="AA925">
        <f>SUMIFS(Saudi!B:B,Saudi!$A:$A,YEAR(daily!$A925))</f>
        <v>277.7</v>
      </c>
      <c r="AB925">
        <f>SUMIFS(Saudi!C:C,Saudi!$A:$A,YEAR(daily!$A925))</f>
        <v>268</v>
      </c>
      <c r="AC925">
        <f>SUMIFS(Saudi!F:F,Saudi!$A:$A,YEAR(daily!$A925))</f>
        <v>3677993</v>
      </c>
      <c r="AD925">
        <f>SUMIFS(Saudi!G:G,Saudi!$A:$A,YEAR(daily!$A925))</f>
        <v>31.039095006400501</v>
      </c>
      <c r="AE925">
        <f>SUMIFS(Saudi!H:H,Saudi!$A:$A,YEAR(daily!$A925))</f>
        <v>114161574.159876</v>
      </c>
      <c r="AF925" s="5">
        <f t="shared" si="50"/>
        <v>11</v>
      </c>
      <c r="AG925" s="5">
        <f t="shared" si="51"/>
        <v>2003</v>
      </c>
    </row>
    <row r="926" spans="1:33">
      <c r="A926" s="3">
        <v>37935</v>
      </c>
      <c r="B926" s="1">
        <v>136527</v>
      </c>
      <c r="C926" s="1">
        <v>30203</v>
      </c>
      <c r="D926" s="1">
        <v>28688</v>
      </c>
      <c r="E926" s="1">
        <v>30.88</v>
      </c>
      <c r="F926" s="1">
        <v>30.19</v>
      </c>
      <c r="G926" s="1">
        <v>29.74</v>
      </c>
      <c r="H926" s="2">
        <v>49.4</v>
      </c>
      <c r="I926" s="2">
        <v>27.1</v>
      </c>
      <c r="J926" s="2">
        <v>80.099999999999994</v>
      </c>
      <c r="K926" s="2">
        <v>79.900000000000006</v>
      </c>
      <c r="L926">
        <f>SUMIFS(US!B:B,US!$D:$D,YEAR(daily!$A926),US!$E:$E,MONTH(daily!$A926))</f>
        <v>8755</v>
      </c>
      <c r="M926">
        <f>SUMIFS(US!C:C,US!$D:$D,YEAR(daily!$A926),US!$E:$E,MONTH(daily!$A926))</f>
        <v>19873</v>
      </c>
      <c r="N926">
        <f>SUMIFS(COT!E:E,COT!$A:$A,YEAR(daily!$A926),COT!$B:$B,WEEKNUM(daily!$A926))</f>
        <v>539434</v>
      </c>
      <c r="O926">
        <f>SUMIFS(COT!F:F,COT!$A:$A,YEAR(daily!$A926),COT!$B:$B,WEEKNUM(daily!$A926))</f>
        <v>66844</v>
      </c>
      <c r="P926">
        <f>SUMIFS(COT!G:G,COT!$A:$A,YEAR(daily!$A926),COT!$B:$B,WEEKNUM(daily!$A926))</f>
        <v>50274</v>
      </c>
      <c r="Q926">
        <f>SUMIFS(COT!H:H,COT!$A:$A,YEAR(daily!$A926),COT!$B:$B,WEEKNUM(daily!$A926))</f>
        <v>54721</v>
      </c>
      <c r="R926">
        <f>SUMIFS(COT!I:I,COT!$A:$A,YEAR(daily!$A926),COT!$B:$B,WEEKNUM(daily!$A926))</f>
        <v>365990</v>
      </c>
      <c r="S926">
        <f>SUMIFS(COT!J:J,COT!$A:$A,YEAR(daily!$A926),COT!$B:$B,WEEKNUM(daily!$A926))</f>
        <v>376670</v>
      </c>
      <c r="T926">
        <f>SUMIFS(COT!K:K,COT!$A:$A,YEAR(daily!$A926),COT!$B:$B,WEEKNUM(daily!$A926))</f>
        <v>51879</v>
      </c>
      <c r="U926">
        <f>SUMIFS(COT!L:L,COT!$A:$A,YEAR(daily!$A926),COT!$B:$B,WEEKNUM(daily!$A926))</f>
        <v>57769</v>
      </c>
      <c r="V926">
        <f>SUMIFS(COT!M:M,COT!$A:$A,YEAR(daily!$A926),COT!$B:$B,WEEKNUM(daily!$A926))</f>
        <v>48</v>
      </c>
      <c r="W926">
        <f>SUMIFS(COT!N:N,COT!$A:$A,YEAR(daily!$A926),COT!$B:$B,WEEKNUM(daily!$A926))</f>
        <v>39</v>
      </c>
      <c r="X926">
        <f>SUMIFS(COT!O:O,COT!$A:$A,YEAR(daily!$A926),COT!$B:$B,WEEKNUM(daily!$A926))</f>
        <v>47</v>
      </c>
      <c r="Y926">
        <f>SUMIFS(COT!P:P,COT!$A:$A,YEAR(daily!$A926),COT!$B:$B,WEEKNUM(daily!$A926))</f>
        <v>72</v>
      </c>
      <c r="Z926">
        <f>SUMIFS(COT!Q:Q,COT!$A:$A,YEAR(daily!$A926),COT!$B:$B,WEEKNUM(daily!$A926))</f>
        <v>80</v>
      </c>
      <c r="AA926">
        <f>SUMIFS(Saudi!B:B,Saudi!$A:$A,YEAR(daily!$A926))</f>
        <v>277.7</v>
      </c>
      <c r="AB926">
        <f>SUMIFS(Saudi!C:C,Saudi!$A:$A,YEAR(daily!$A926))</f>
        <v>268</v>
      </c>
      <c r="AC926">
        <f>SUMIFS(Saudi!F:F,Saudi!$A:$A,YEAR(daily!$A926))</f>
        <v>3677993</v>
      </c>
      <c r="AD926">
        <f>SUMIFS(Saudi!G:G,Saudi!$A:$A,YEAR(daily!$A926))</f>
        <v>31.039095006400501</v>
      </c>
      <c r="AE926">
        <f>SUMIFS(Saudi!H:H,Saudi!$A:$A,YEAR(daily!$A926))</f>
        <v>114161574.159876</v>
      </c>
      <c r="AF926" s="5">
        <f t="shared" si="50"/>
        <v>11</v>
      </c>
      <c r="AG926" s="5">
        <f t="shared" si="51"/>
        <v>2003</v>
      </c>
    </row>
    <row r="927" spans="1:33">
      <c r="A927" s="3">
        <v>37936</v>
      </c>
      <c r="B927" s="1">
        <v>125337</v>
      </c>
      <c r="C927" s="1">
        <v>31253</v>
      </c>
      <c r="D927" s="1">
        <v>29034</v>
      </c>
      <c r="E927" s="1">
        <v>31.15</v>
      </c>
      <c r="F927" s="1">
        <v>30.51</v>
      </c>
      <c r="G927" s="1">
        <v>30.05</v>
      </c>
      <c r="H927" s="2">
        <v>49.4</v>
      </c>
      <c r="I927" s="2">
        <v>27.1</v>
      </c>
      <c r="J927" s="2">
        <v>80.099999999999994</v>
      </c>
      <c r="K927" s="2">
        <v>79.900000000000006</v>
      </c>
      <c r="L927">
        <f>SUMIFS(US!B:B,US!$D:$D,YEAR(daily!$A927),US!$E:$E,MONTH(daily!$A927))</f>
        <v>8755</v>
      </c>
      <c r="M927">
        <f>SUMIFS(US!C:C,US!$D:$D,YEAR(daily!$A927),US!$E:$E,MONTH(daily!$A927))</f>
        <v>19873</v>
      </c>
      <c r="N927">
        <f>SUMIFS(COT!E:E,COT!$A:$A,YEAR(daily!$A927),COT!$B:$B,WEEKNUM(daily!$A927))</f>
        <v>539434</v>
      </c>
      <c r="O927">
        <f>SUMIFS(COT!F:F,COT!$A:$A,YEAR(daily!$A927),COT!$B:$B,WEEKNUM(daily!$A927))</f>
        <v>66844</v>
      </c>
      <c r="P927">
        <f>SUMIFS(COT!G:G,COT!$A:$A,YEAR(daily!$A927),COT!$B:$B,WEEKNUM(daily!$A927))</f>
        <v>50274</v>
      </c>
      <c r="Q927">
        <f>SUMIFS(COT!H:H,COT!$A:$A,YEAR(daily!$A927),COT!$B:$B,WEEKNUM(daily!$A927))</f>
        <v>54721</v>
      </c>
      <c r="R927">
        <f>SUMIFS(COT!I:I,COT!$A:$A,YEAR(daily!$A927),COT!$B:$B,WEEKNUM(daily!$A927))</f>
        <v>365990</v>
      </c>
      <c r="S927">
        <f>SUMIFS(COT!J:J,COT!$A:$A,YEAR(daily!$A927),COT!$B:$B,WEEKNUM(daily!$A927))</f>
        <v>376670</v>
      </c>
      <c r="T927">
        <f>SUMIFS(COT!K:K,COT!$A:$A,YEAR(daily!$A927),COT!$B:$B,WEEKNUM(daily!$A927))</f>
        <v>51879</v>
      </c>
      <c r="U927">
        <f>SUMIFS(COT!L:L,COT!$A:$A,YEAR(daily!$A927),COT!$B:$B,WEEKNUM(daily!$A927))</f>
        <v>57769</v>
      </c>
      <c r="V927">
        <f>SUMIFS(COT!M:M,COT!$A:$A,YEAR(daily!$A927),COT!$B:$B,WEEKNUM(daily!$A927))</f>
        <v>48</v>
      </c>
      <c r="W927">
        <f>SUMIFS(COT!N:N,COT!$A:$A,YEAR(daily!$A927),COT!$B:$B,WEEKNUM(daily!$A927))</f>
        <v>39</v>
      </c>
      <c r="X927">
        <f>SUMIFS(COT!O:O,COT!$A:$A,YEAR(daily!$A927),COT!$B:$B,WEEKNUM(daily!$A927))</f>
        <v>47</v>
      </c>
      <c r="Y927">
        <f>SUMIFS(COT!P:P,COT!$A:$A,YEAR(daily!$A927),COT!$B:$B,WEEKNUM(daily!$A927))</f>
        <v>72</v>
      </c>
      <c r="Z927">
        <f>SUMIFS(COT!Q:Q,COT!$A:$A,YEAR(daily!$A927),COT!$B:$B,WEEKNUM(daily!$A927))</f>
        <v>80</v>
      </c>
      <c r="AA927">
        <f>SUMIFS(Saudi!B:B,Saudi!$A:$A,YEAR(daily!$A927))</f>
        <v>277.7</v>
      </c>
      <c r="AB927">
        <f>SUMIFS(Saudi!C:C,Saudi!$A:$A,YEAR(daily!$A927))</f>
        <v>268</v>
      </c>
      <c r="AC927">
        <f>SUMIFS(Saudi!F:F,Saudi!$A:$A,YEAR(daily!$A927))</f>
        <v>3677993</v>
      </c>
      <c r="AD927">
        <f>SUMIFS(Saudi!G:G,Saudi!$A:$A,YEAR(daily!$A927))</f>
        <v>31.039095006400501</v>
      </c>
      <c r="AE927">
        <f>SUMIFS(Saudi!H:H,Saudi!$A:$A,YEAR(daily!$A927))</f>
        <v>114161574.159876</v>
      </c>
      <c r="AF927" s="5">
        <f t="shared" si="50"/>
        <v>11</v>
      </c>
      <c r="AG927" s="5">
        <f t="shared" si="51"/>
        <v>2003</v>
      </c>
    </row>
    <row r="928" spans="1:33">
      <c r="A928" s="3">
        <v>37937</v>
      </c>
      <c r="B928" s="1">
        <v>113401</v>
      </c>
      <c r="C928" s="1">
        <v>32164</v>
      </c>
      <c r="D928" s="1">
        <v>30827</v>
      </c>
      <c r="E928" s="1">
        <v>31.33</v>
      </c>
      <c r="F928" s="1">
        <v>30.5</v>
      </c>
      <c r="G928" s="1">
        <v>30.05</v>
      </c>
      <c r="H928" s="2">
        <v>49.4</v>
      </c>
      <c r="I928" s="2">
        <v>27.1</v>
      </c>
      <c r="J928" s="2">
        <v>80.099999999999994</v>
      </c>
      <c r="K928" s="2">
        <v>79.900000000000006</v>
      </c>
      <c r="L928">
        <f>SUMIFS(US!B:B,US!$D:$D,YEAR(daily!$A928),US!$E:$E,MONTH(daily!$A928))</f>
        <v>8755</v>
      </c>
      <c r="M928">
        <f>SUMIFS(US!C:C,US!$D:$D,YEAR(daily!$A928),US!$E:$E,MONTH(daily!$A928))</f>
        <v>19873</v>
      </c>
      <c r="N928">
        <f>SUMIFS(COT!E:E,COT!$A:$A,YEAR(daily!$A928),COT!$B:$B,WEEKNUM(daily!$A928))</f>
        <v>539434</v>
      </c>
      <c r="O928">
        <f>SUMIFS(COT!F:F,COT!$A:$A,YEAR(daily!$A928),COT!$B:$B,WEEKNUM(daily!$A928))</f>
        <v>66844</v>
      </c>
      <c r="P928">
        <f>SUMIFS(COT!G:G,COT!$A:$A,YEAR(daily!$A928),COT!$B:$B,WEEKNUM(daily!$A928))</f>
        <v>50274</v>
      </c>
      <c r="Q928">
        <f>SUMIFS(COT!H:H,COT!$A:$A,YEAR(daily!$A928),COT!$B:$B,WEEKNUM(daily!$A928))</f>
        <v>54721</v>
      </c>
      <c r="R928">
        <f>SUMIFS(COT!I:I,COT!$A:$A,YEAR(daily!$A928),COT!$B:$B,WEEKNUM(daily!$A928))</f>
        <v>365990</v>
      </c>
      <c r="S928">
        <f>SUMIFS(COT!J:J,COT!$A:$A,YEAR(daily!$A928),COT!$B:$B,WEEKNUM(daily!$A928))</f>
        <v>376670</v>
      </c>
      <c r="T928">
        <f>SUMIFS(COT!K:K,COT!$A:$A,YEAR(daily!$A928),COT!$B:$B,WEEKNUM(daily!$A928))</f>
        <v>51879</v>
      </c>
      <c r="U928">
        <f>SUMIFS(COT!L:L,COT!$A:$A,YEAR(daily!$A928),COT!$B:$B,WEEKNUM(daily!$A928))</f>
        <v>57769</v>
      </c>
      <c r="V928">
        <f>SUMIFS(COT!M:M,COT!$A:$A,YEAR(daily!$A928),COT!$B:$B,WEEKNUM(daily!$A928))</f>
        <v>48</v>
      </c>
      <c r="W928">
        <f>SUMIFS(COT!N:N,COT!$A:$A,YEAR(daily!$A928),COT!$B:$B,WEEKNUM(daily!$A928))</f>
        <v>39</v>
      </c>
      <c r="X928">
        <f>SUMIFS(COT!O:O,COT!$A:$A,YEAR(daily!$A928),COT!$B:$B,WEEKNUM(daily!$A928))</f>
        <v>47</v>
      </c>
      <c r="Y928">
        <f>SUMIFS(COT!P:P,COT!$A:$A,YEAR(daily!$A928),COT!$B:$B,WEEKNUM(daily!$A928))</f>
        <v>72</v>
      </c>
      <c r="Z928">
        <f>SUMIFS(COT!Q:Q,COT!$A:$A,YEAR(daily!$A928),COT!$B:$B,WEEKNUM(daily!$A928))</f>
        <v>80</v>
      </c>
      <c r="AA928">
        <f>SUMIFS(Saudi!B:B,Saudi!$A:$A,YEAR(daily!$A928))</f>
        <v>277.7</v>
      </c>
      <c r="AB928">
        <f>SUMIFS(Saudi!C:C,Saudi!$A:$A,YEAR(daily!$A928))</f>
        <v>268</v>
      </c>
      <c r="AC928">
        <f>SUMIFS(Saudi!F:F,Saudi!$A:$A,YEAR(daily!$A928))</f>
        <v>3677993</v>
      </c>
      <c r="AD928">
        <f>SUMIFS(Saudi!G:G,Saudi!$A:$A,YEAR(daily!$A928))</f>
        <v>31.039095006400501</v>
      </c>
      <c r="AE928">
        <f>SUMIFS(Saudi!H:H,Saudi!$A:$A,YEAR(daily!$A928))</f>
        <v>114161574.159876</v>
      </c>
      <c r="AF928" s="5">
        <f t="shared" si="50"/>
        <v>11</v>
      </c>
      <c r="AG928" s="5">
        <f t="shared" si="51"/>
        <v>2003</v>
      </c>
    </row>
    <row r="929" spans="1:33">
      <c r="A929" s="3">
        <v>37938</v>
      </c>
      <c r="B929" s="1">
        <v>104125</v>
      </c>
      <c r="C929" s="1">
        <v>33762</v>
      </c>
      <c r="D929" s="1">
        <v>31851</v>
      </c>
      <c r="E929" s="1">
        <v>31.9</v>
      </c>
      <c r="F929" s="1">
        <v>31</v>
      </c>
      <c r="G929" s="1">
        <v>30.51</v>
      </c>
      <c r="H929" s="2">
        <v>49.4</v>
      </c>
      <c r="I929" s="2">
        <v>27.1</v>
      </c>
      <c r="J929" s="2">
        <v>80.099999999999994</v>
      </c>
      <c r="K929" s="2">
        <v>79.900000000000006</v>
      </c>
      <c r="L929">
        <f>SUMIFS(US!B:B,US!$D:$D,YEAR(daily!$A929),US!$E:$E,MONTH(daily!$A929))</f>
        <v>8755</v>
      </c>
      <c r="M929">
        <f>SUMIFS(US!C:C,US!$D:$D,YEAR(daily!$A929),US!$E:$E,MONTH(daily!$A929))</f>
        <v>19873</v>
      </c>
      <c r="N929">
        <f>SUMIFS(COT!E:E,COT!$A:$A,YEAR(daily!$A929),COT!$B:$B,WEEKNUM(daily!$A929))</f>
        <v>539434</v>
      </c>
      <c r="O929">
        <f>SUMIFS(COT!F:F,COT!$A:$A,YEAR(daily!$A929),COT!$B:$B,WEEKNUM(daily!$A929))</f>
        <v>66844</v>
      </c>
      <c r="P929">
        <f>SUMIFS(COT!G:G,COT!$A:$A,YEAR(daily!$A929),COT!$B:$B,WEEKNUM(daily!$A929))</f>
        <v>50274</v>
      </c>
      <c r="Q929">
        <f>SUMIFS(COT!H:H,COT!$A:$A,YEAR(daily!$A929),COT!$B:$B,WEEKNUM(daily!$A929))</f>
        <v>54721</v>
      </c>
      <c r="R929">
        <f>SUMIFS(COT!I:I,COT!$A:$A,YEAR(daily!$A929),COT!$B:$B,WEEKNUM(daily!$A929))</f>
        <v>365990</v>
      </c>
      <c r="S929">
        <f>SUMIFS(COT!J:J,COT!$A:$A,YEAR(daily!$A929),COT!$B:$B,WEEKNUM(daily!$A929))</f>
        <v>376670</v>
      </c>
      <c r="T929">
        <f>SUMIFS(COT!K:K,COT!$A:$A,YEAR(daily!$A929),COT!$B:$B,WEEKNUM(daily!$A929))</f>
        <v>51879</v>
      </c>
      <c r="U929">
        <f>SUMIFS(COT!L:L,COT!$A:$A,YEAR(daily!$A929),COT!$B:$B,WEEKNUM(daily!$A929))</f>
        <v>57769</v>
      </c>
      <c r="V929">
        <f>SUMIFS(COT!M:M,COT!$A:$A,YEAR(daily!$A929),COT!$B:$B,WEEKNUM(daily!$A929))</f>
        <v>48</v>
      </c>
      <c r="W929">
        <f>SUMIFS(COT!N:N,COT!$A:$A,YEAR(daily!$A929),COT!$B:$B,WEEKNUM(daily!$A929))</f>
        <v>39</v>
      </c>
      <c r="X929">
        <f>SUMIFS(COT!O:O,COT!$A:$A,YEAR(daily!$A929),COT!$B:$B,WEEKNUM(daily!$A929))</f>
        <v>47</v>
      </c>
      <c r="Y929">
        <f>SUMIFS(COT!P:P,COT!$A:$A,YEAR(daily!$A929),COT!$B:$B,WEEKNUM(daily!$A929))</f>
        <v>72</v>
      </c>
      <c r="Z929">
        <f>SUMIFS(COT!Q:Q,COT!$A:$A,YEAR(daily!$A929),COT!$B:$B,WEEKNUM(daily!$A929))</f>
        <v>80</v>
      </c>
      <c r="AA929">
        <f>SUMIFS(Saudi!B:B,Saudi!$A:$A,YEAR(daily!$A929))</f>
        <v>277.7</v>
      </c>
      <c r="AB929">
        <f>SUMIFS(Saudi!C:C,Saudi!$A:$A,YEAR(daily!$A929))</f>
        <v>268</v>
      </c>
      <c r="AC929">
        <f>SUMIFS(Saudi!F:F,Saudi!$A:$A,YEAR(daily!$A929))</f>
        <v>3677993</v>
      </c>
      <c r="AD929">
        <f>SUMIFS(Saudi!G:G,Saudi!$A:$A,YEAR(daily!$A929))</f>
        <v>31.039095006400501</v>
      </c>
      <c r="AE929">
        <f>SUMIFS(Saudi!H:H,Saudi!$A:$A,YEAR(daily!$A929))</f>
        <v>114161574.159876</v>
      </c>
      <c r="AF929" s="5">
        <f t="shared" si="50"/>
        <v>11</v>
      </c>
      <c r="AG929" s="5">
        <f t="shared" si="51"/>
        <v>2003</v>
      </c>
    </row>
    <row r="930" spans="1:33">
      <c r="A930" s="3">
        <v>37939</v>
      </c>
      <c r="B930" s="1">
        <v>89631</v>
      </c>
      <c r="C930" s="1">
        <v>37012</v>
      </c>
      <c r="D930" s="1">
        <v>32214</v>
      </c>
      <c r="E930" s="1">
        <v>32.369999999999997</v>
      </c>
      <c r="F930" s="1">
        <v>31.33</v>
      </c>
      <c r="G930" s="1">
        <v>30.77</v>
      </c>
      <c r="H930" s="2">
        <v>49.4</v>
      </c>
      <c r="I930" s="2">
        <v>27.1</v>
      </c>
      <c r="J930" s="2">
        <v>80.099999999999994</v>
      </c>
      <c r="K930" s="2">
        <v>79.900000000000006</v>
      </c>
      <c r="L930">
        <f>SUMIFS(US!B:B,US!$D:$D,YEAR(daily!$A930),US!$E:$E,MONTH(daily!$A930))</f>
        <v>8755</v>
      </c>
      <c r="M930">
        <f>SUMIFS(US!C:C,US!$D:$D,YEAR(daily!$A930),US!$E:$E,MONTH(daily!$A930))</f>
        <v>19873</v>
      </c>
      <c r="N930">
        <f>SUMIFS(COT!E:E,COT!$A:$A,YEAR(daily!$A930),COT!$B:$B,WEEKNUM(daily!$A930))</f>
        <v>539434</v>
      </c>
      <c r="O930">
        <f>SUMIFS(COT!F:F,COT!$A:$A,YEAR(daily!$A930),COT!$B:$B,WEEKNUM(daily!$A930))</f>
        <v>66844</v>
      </c>
      <c r="P930">
        <f>SUMIFS(COT!G:G,COT!$A:$A,YEAR(daily!$A930),COT!$B:$B,WEEKNUM(daily!$A930))</f>
        <v>50274</v>
      </c>
      <c r="Q930">
        <f>SUMIFS(COT!H:H,COT!$A:$A,YEAR(daily!$A930),COT!$B:$B,WEEKNUM(daily!$A930))</f>
        <v>54721</v>
      </c>
      <c r="R930">
        <f>SUMIFS(COT!I:I,COT!$A:$A,YEAR(daily!$A930),COT!$B:$B,WEEKNUM(daily!$A930))</f>
        <v>365990</v>
      </c>
      <c r="S930">
        <f>SUMIFS(COT!J:J,COT!$A:$A,YEAR(daily!$A930),COT!$B:$B,WEEKNUM(daily!$A930))</f>
        <v>376670</v>
      </c>
      <c r="T930">
        <f>SUMIFS(COT!K:K,COT!$A:$A,YEAR(daily!$A930),COT!$B:$B,WEEKNUM(daily!$A930))</f>
        <v>51879</v>
      </c>
      <c r="U930">
        <f>SUMIFS(COT!L:L,COT!$A:$A,YEAR(daily!$A930),COT!$B:$B,WEEKNUM(daily!$A930))</f>
        <v>57769</v>
      </c>
      <c r="V930">
        <f>SUMIFS(COT!M:M,COT!$A:$A,YEAR(daily!$A930),COT!$B:$B,WEEKNUM(daily!$A930))</f>
        <v>48</v>
      </c>
      <c r="W930">
        <f>SUMIFS(COT!N:N,COT!$A:$A,YEAR(daily!$A930),COT!$B:$B,WEEKNUM(daily!$A930))</f>
        <v>39</v>
      </c>
      <c r="X930">
        <f>SUMIFS(COT!O:O,COT!$A:$A,YEAR(daily!$A930),COT!$B:$B,WEEKNUM(daily!$A930))</f>
        <v>47</v>
      </c>
      <c r="Y930">
        <f>SUMIFS(COT!P:P,COT!$A:$A,YEAR(daily!$A930),COT!$B:$B,WEEKNUM(daily!$A930))</f>
        <v>72</v>
      </c>
      <c r="Z930">
        <f>SUMIFS(COT!Q:Q,COT!$A:$A,YEAR(daily!$A930),COT!$B:$B,WEEKNUM(daily!$A930))</f>
        <v>80</v>
      </c>
      <c r="AA930">
        <f>SUMIFS(Saudi!B:B,Saudi!$A:$A,YEAR(daily!$A930))</f>
        <v>277.7</v>
      </c>
      <c r="AB930">
        <f>SUMIFS(Saudi!C:C,Saudi!$A:$A,YEAR(daily!$A930))</f>
        <v>268</v>
      </c>
      <c r="AC930">
        <f>SUMIFS(Saudi!F:F,Saudi!$A:$A,YEAR(daily!$A930))</f>
        <v>3677993</v>
      </c>
      <c r="AD930">
        <f>SUMIFS(Saudi!G:G,Saudi!$A:$A,YEAR(daily!$A930))</f>
        <v>31.039095006400501</v>
      </c>
      <c r="AE930">
        <f>SUMIFS(Saudi!H:H,Saudi!$A:$A,YEAR(daily!$A930))</f>
        <v>114161574.159876</v>
      </c>
      <c r="AF930" s="5">
        <f t="shared" si="50"/>
        <v>11</v>
      </c>
      <c r="AG930" s="5">
        <f t="shared" si="51"/>
        <v>2003</v>
      </c>
    </row>
    <row r="931" spans="1:33">
      <c r="A931" s="3">
        <v>37942</v>
      </c>
      <c r="B931" s="1">
        <v>82809</v>
      </c>
      <c r="C931" s="1">
        <v>41134</v>
      </c>
      <c r="D931" s="1">
        <v>33761</v>
      </c>
      <c r="E931" s="1">
        <v>31.73</v>
      </c>
      <c r="F931" s="1">
        <v>30.91</v>
      </c>
      <c r="G931" s="1">
        <v>30.42</v>
      </c>
      <c r="H931" s="2">
        <v>49.4</v>
      </c>
      <c r="I931" s="2">
        <v>27.1</v>
      </c>
      <c r="J931" s="2">
        <v>80.099999999999994</v>
      </c>
      <c r="K931" s="2">
        <v>79.900000000000006</v>
      </c>
      <c r="L931">
        <f>SUMIFS(US!B:B,US!$D:$D,YEAR(daily!$A931),US!$E:$E,MONTH(daily!$A931))</f>
        <v>8755</v>
      </c>
      <c r="M931">
        <f>SUMIFS(US!C:C,US!$D:$D,YEAR(daily!$A931),US!$E:$E,MONTH(daily!$A931))</f>
        <v>19873</v>
      </c>
      <c r="N931">
        <f>SUMIFS(COT!E:E,COT!$A:$A,YEAR(daily!$A931),COT!$B:$B,WEEKNUM(daily!$A931))</f>
        <v>590275</v>
      </c>
      <c r="O931">
        <f>SUMIFS(COT!F:F,COT!$A:$A,YEAR(daily!$A931),COT!$B:$B,WEEKNUM(daily!$A931))</f>
        <v>108061</v>
      </c>
      <c r="P931">
        <f>SUMIFS(COT!G:G,COT!$A:$A,YEAR(daily!$A931),COT!$B:$B,WEEKNUM(daily!$A931))</f>
        <v>51592</v>
      </c>
      <c r="Q931">
        <f>SUMIFS(COT!H:H,COT!$A:$A,YEAR(daily!$A931),COT!$B:$B,WEEKNUM(daily!$A931))</f>
        <v>59444</v>
      </c>
      <c r="R931">
        <f>SUMIFS(COT!I:I,COT!$A:$A,YEAR(daily!$A931),COT!$B:$B,WEEKNUM(daily!$A931))</f>
        <v>366110</v>
      </c>
      <c r="S931">
        <f>SUMIFS(COT!J:J,COT!$A:$A,YEAR(daily!$A931),COT!$B:$B,WEEKNUM(daily!$A931))</f>
        <v>420749</v>
      </c>
      <c r="T931">
        <f>SUMIFS(COT!K:K,COT!$A:$A,YEAR(daily!$A931),COT!$B:$B,WEEKNUM(daily!$A931))</f>
        <v>56660</v>
      </c>
      <c r="U931">
        <f>SUMIFS(COT!L:L,COT!$A:$A,YEAR(daily!$A931),COT!$B:$B,WEEKNUM(daily!$A931))</f>
        <v>58490</v>
      </c>
      <c r="V931">
        <f>SUMIFS(COT!M:M,COT!$A:$A,YEAR(daily!$A931),COT!$B:$B,WEEKNUM(daily!$A931))</f>
        <v>66</v>
      </c>
      <c r="W931">
        <f>SUMIFS(COT!N:N,COT!$A:$A,YEAR(daily!$A931),COT!$B:$B,WEEKNUM(daily!$A931))</f>
        <v>46</v>
      </c>
      <c r="X931">
        <f>SUMIFS(COT!O:O,COT!$A:$A,YEAR(daily!$A931),COT!$B:$B,WEEKNUM(daily!$A931))</f>
        <v>54</v>
      </c>
      <c r="Y931">
        <f>SUMIFS(COT!P:P,COT!$A:$A,YEAR(daily!$A931),COT!$B:$B,WEEKNUM(daily!$A931))</f>
        <v>72</v>
      </c>
      <c r="Z931">
        <f>SUMIFS(COT!Q:Q,COT!$A:$A,YEAR(daily!$A931),COT!$B:$B,WEEKNUM(daily!$A931))</f>
        <v>82</v>
      </c>
      <c r="AA931">
        <f>SUMIFS(Saudi!B:B,Saudi!$A:$A,YEAR(daily!$A931))</f>
        <v>277.7</v>
      </c>
      <c r="AB931">
        <f>SUMIFS(Saudi!C:C,Saudi!$A:$A,YEAR(daily!$A931))</f>
        <v>268</v>
      </c>
      <c r="AC931">
        <f>SUMIFS(Saudi!F:F,Saudi!$A:$A,YEAR(daily!$A931))</f>
        <v>3677993</v>
      </c>
      <c r="AD931">
        <f>SUMIFS(Saudi!G:G,Saudi!$A:$A,YEAR(daily!$A931))</f>
        <v>31.039095006400501</v>
      </c>
      <c r="AE931">
        <f>SUMIFS(Saudi!H:H,Saudi!$A:$A,YEAR(daily!$A931))</f>
        <v>114161574.159876</v>
      </c>
      <c r="AF931" s="5">
        <f t="shared" si="50"/>
        <v>11</v>
      </c>
      <c r="AG931" s="5">
        <f t="shared" si="51"/>
        <v>2003</v>
      </c>
    </row>
    <row r="932" spans="1:33">
      <c r="A932" s="3">
        <v>37943</v>
      </c>
      <c r="B932" s="1">
        <v>69148</v>
      </c>
      <c r="C932" s="1">
        <v>44971</v>
      </c>
      <c r="D932" s="1">
        <v>35537</v>
      </c>
      <c r="E932" s="1">
        <v>33.28</v>
      </c>
      <c r="F932" s="1">
        <v>32.270000000000003</v>
      </c>
      <c r="G932" s="1">
        <v>31.71</v>
      </c>
      <c r="H932" s="2">
        <v>49.4</v>
      </c>
      <c r="I932" s="2">
        <v>27.1</v>
      </c>
      <c r="J932" s="2">
        <v>80.099999999999994</v>
      </c>
      <c r="K932" s="2">
        <v>79.900000000000006</v>
      </c>
      <c r="L932">
        <f>SUMIFS(US!B:B,US!$D:$D,YEAR(daily!$A932),US!$E:$E,MONTH(daily!$A932))</f>
        <v>8755</v>
      </c>
      <c r="M932">
        <f>SUMIFS(US!C:C,US!$D:$D,YEAR(daily!$A932),US!$E:$E,MONTH(daily!$A932))</f>
        <v>19873</v>
      </c>
      <c r="N932">
        <f>SUMIFS(COT!E:E,COT!$A:$A,YEAR(daily!$A932),COT!$B:$B,WEEKNUM(daily!$A932))</f>
        <v>590275</v>
      </c>
      <c r="O932">
        <f>SUMIFS(COT!F:F,COT!$A:$A,YEAR(daily!$A932),COT!$B:$B,WEEKNUM(daily!$A932))</f>
        <v>108061</v>
      </c>
      <c r="P932">
        <f>SUMIFS(COT!G:G,COT!$A:$A,YEAR(daily!$A932),COT!$B:$B,WEEKNUM(daily!$A932))</f>
        <v>51592</v>
      </c>
      <c r="Q932">
        <f>SUMIFS(COT!H:H,COT!$A:$A,YEAR(daily!$A932),COT!$B:$B,WEEKNUM(daily!$A932))</f>
        <v>59444</v>
      </c>
      <c r="R932">
        <f>SUMIFS(COT!I:I,COT!$A:$A,YEAR(daily!$A932),COT!$B:$B,WEEKNUM(daily!$A932))</f>
        <v>366110</v>
      </c>
      <c r="S932">
        <f>SUMIFS(COT!J:J,COT!$A:$A,YEAR(daily!$A932),COT!$B:$B,WEEKNUM(daily!$A932))</f>
        <v>420749</v>
      </c>
      <c r="T932">
        <f>SUMIFS(COT!K:K,COT!$A:$A,YEAR(daily!$A932),COT!$B:$B,WEEKNUM(daily!$A932))</f>
        <v>56660</v>
      </c>
      <c r="U932">
        <f>SUMIFS(COT!L:L,COT!$A:$A,YEAR(daily!$A932),COT!$B:$B,WEEKNUM(daily!$A932))</f>
        <v>58490</v>
      </c>
      <c r="V932">
        <f>SUMIFS(COT!M:M,COT!$A:$A,YEAR(daily!$A932),COT!$B:$B,WEEKNUM(daily!$A932))</f>
        <v>66</v>
      </c>
      <c r="W932">
        <f>SUMIFS(COT!N:N,COT!$A:$A,YEAR(daily!$A932),COT!$B:$B,WEEKNUM(daily!$A932))</f>
        <v>46</v>
      </c>
      <c r="X932">
        <f>SUMIFS(COT!O:O,COT!$A:$A,YEAR(daily!$A932),COT!$B:$B,WEEKNUM(daily!$A932))</f>
        <v>54</v>
      </c>
      <c r="Y932">
        <f>SUMIFS(COT!P:P,COT!$A:$A,YEAR(daily!$A932),COT!$B:$B,WEEKNUM(daily!$A932))</f>
        <v>72</v>
      </c>
      <c r="Z932">
        <f>SUMIFS(COT!Q:Q,COT!$A:$A,YEAR(daily!$A932),COT!$B:$B,WEEKNUM(daily!$A932))</f>
        <v>82</v>
      </c>
      <c r="AA932">
        <f>SUMIFS(Saudi!B:B,Saudi!$A:$A,YEAR(daily!$A932))</f>
        <v>277.7</v>
      </c>
      <c r="AB932">
        <f>SUMIFS(Saudi!C:C,Saudi!$A:$A,YEAR(daily!$A932))</f>
        <v>268</v>
      </c>
      <c r="AC932">
        <f>SUMIFS(Saudi!F:F,Saudi!$A:$A,YEAR(daily!$A932))</f>
        <v>3677993</v>
      </c>
      <c r="AD932">
        <f>SUMIFS(Saudi!G:G,Saudi!$A:$A,YEAR(daily!$A932))</f>
        <v>31.039095006400501</v>
      </c>
      <c r="AE932">
        <f>SUMIFS(Saudi!H:H,Saudi!$A:$A,YEAR(daily!$A932))</f>
        <v>114161574.159876</v>
      </c>
      <c r="AF932" s="5">
        <f t="shared" si="50"/>
        <v>11</v>
      </c>
      <c r="AG932" s="5">
        <f t="shared" si="51"/>
        <v>2003</v>
      </c>
    </row>
    <row r="933" spans="1:33">
      <c r="A933" s="3">
        <v>37944</v>
      </c>
      <c r="B933" s="1">
        <v>54725</v>
      </c>
      <c r="C933" s="1">
        <v>47617</v>
      </c>
      <c r="D933" s="1">
        <v>37118</v>
      </c>
      <c r="E933" s="1">
        <v>32.92</v>
      </c>
      <c r="F933" s="1">
        <v>31.64</v>
      </c>
      <c r="G933" s="1">
        <v>31.06</v>
      </c>
      <c r="H933" s="2">
        <v>49.4</v>
      </c>
      <c r="I933" s="2">
        <v>27.1</v>
      </c>
      <c r="J933" s="2">
        <v>80.099999999999994</v>
      </c>
      <c r="K933" s="2">
        <v>79.900000000000006</v>
      </c>
      <c r="L933">
        <f>SUMIFS(US!B:B,US!$D:$D,YEAR(daily!$A933),US!$E:$E,MONTH(daily!$A933))</f>
        <v>8755</v>
      </c>
      <c r="M933">
        <f>SUMIFS(US!C:C,US!$D:$D,YEAR(daily!$A933),US!$E:$E,MONTH(daily!$A933))</f>
        <v>19873</v>
      </c>
      <c r="N933">
        <f>SUMIFS(COT!E:E,COT!$A:$A,YEAR(daily!$A933),COT!$B:$B,WEEKNUM(daily!$A933))</f>
        <v>590275</v>
      </c>
      <c r="O933">
        <f>SUMIFS(COT!F:F,COT!$A:$A,YEAR(daily!$A933),COT!$B:$B,WEEKNUM(daily!$A933))</f>
        <v>108061</v>
      </c>
      <c r="P933">
        <f>SUMIFS(COT!G:G,COT!$A:$A,YEAR(daily!$A933),COT!$B:$B,WEEKNUM(daily!$A933))</f>
        <v>51592</v>
      </c>
      <c r="Q933">
        <f>SUMIFS(COT!H:H,COT!$A:$A,YEAR(daily!$A933),COT!$B:$B,WEEKNUM(daily!$A933))</f>
        <v>59444</v>
      </c>
      <c r="R933">
        <f>SUMIFS(COT!I:I,COT!$A:$A,YEAR(daily!$A933),COT!$B:$B,WEEKNUM(daily!$A933))</f>
        <v>366110</v>
      </c>
      <c r="S933">
        <f>SUMIFS(COT!J:J,COT!$A:$A,YEAR(daily!$A933),COT!$B:$B,WEEKNUM(daily!$A933))</f>
        <v>420749</v>
      </c>
      <c r="T933">
        <f>SUMIFS(COT!K:K,COT!$A:$A,YEAR(daily!$A933),COT!$B:$B,WEEKNUM(daily!$A933))</f>
        <v>56660</v>
      </c>
      <c r="U933">
        <f>SUMIFS(COT!L:L,COT!$A:$A,YEAR(daily!$A933),COT!$B:$B,WEEKNUM(daily!$A933))</f>
        <v>58490</v>
      </c>
      <c r="V933">
        <f>SUMIFS(COT!M:M,COT!$A:$A,YEAR(daily!$A933),COT!$B:$B,WEEKNUM(daily!$A933))</f>
        <v>66</v>
      </c>
      <c r="W933">
        <f>SUMIFS(COT!N:N,COT!$A:$A,YEAR(daily!$A933),COT!$B:$B,WEEKNUM(daily!$A933))</f>
        <v>46</v>
      </c>
      <c r="X933">
        <f>SUMIFS(COT!O:O,COT!$A:$A,YEAR(daily!$A933),COT!$B:$B,WEEKNUM(daily!$A933))</f>
        <v>54</v>
      </c>
      <c r="Y933">
        <f>SUMIFS(COT!P:P,COT!$A:$A,YEAR(daily!$A933),COT!$B:$B,WEEKNUM(daily!$A933))</f>
        <v>72</v>
      </c>
      <c r="Z933">
        <f>SUMIFS(COT!Q:Q,COT!$A:$A,YEAR(daily!$A933),COT!$B:$B,WEEKNUM(daily!$A933))</f>
        <v>82</v>
      </c>
      <c r="AA933">
        <f>SUMIFS(Saudi!B:B,Saudi!$A:$A,YEAR(daily!$A933))</f>
        <v>277.7</v>
      </c>
      <c r="AB933">
        <f>SUMIFS(Saudi!C:C,Saudi!$A:$A,YEAR(daily!$A933))</f>
        <v>268</v>
      </c>
      <c r="AC933">
        <f>SUMIFS(Saudi!F:F,Saudi!$A:$A,YEAR(daily!$A933))</f>
        <v>3677993</v>
      </c>
      <c r="AD933">
        <f>SUMIFS(Saudi!G:G,Saudi!$A:$A,YEAR(daily!$A933))</f>
        <v>31.039095006400501</v>
      </c>
      <c r="AE933">
        <f>SUMIFS(Saudi!H:H,Saudi!$A:$A,YEAR(daily!$A933))</f>
        <v>114161574.159876</v>
      </c>
      <c r="AF933" s="5">
        <f t="shared" si="50"/>
        <v>11</v>
      </c>
      <c r="AG933" s="5">
        <f t="shared" si="51"/>
        <v>2003</v>
      </c>
    </row>
    <row r="934" spans="1:33">
      <c r="A934" s="3">
        <v>37945</v>
      </c>
      <c r="B934" s="1">
        <v>26326</v>
      </c>
      <c r="C934" s="1">
        <v>49283</v>
      </c>
      <c r="D934" s="1">
        <v>40525</v>
      </c>
      <c r="E934" s="1">
        <v>32.86</v>
      </c>
      <c r="F934" s="1">
        <v>31.42</v>
      </c>
      <c r="G934" s="1">
        <v>30.84</v>
      </c>
      <c r="H934" s="2">
        <v>49.4</v>
      </c>
      <c r="I934" s="2">
        <v>27.1</v>
      </c>
      <c r="J934" s="2">
        <v>80.099999999999994</v>
      </c>
      <c r="K934" s="2">
        <v>79.900000000000006</v>
      </c>
      <c r="L934">
        <f>SUMIFS(US!B:B,US!$D:$D,YEAR(daily!$A934),US!$E:$E,MONTH(daily!$A934))</f>
        <v>8755</v>
      </c>
      <c r="M934">
        <f>SUMIFS(US!C:C,US!$D:$D,YEAR(daily!$A934),US!$E:$E,MONTH(daily!$A934))</f>
        <v>19873</v>
      </c>
      <c r="N934">
        <f>SUMIFS(COT!E:E,COT!$A:$A,YEAR(daily!$A934),COT!$B:$B,WEEKNUM(daily!$A934))</f>
        <v>590275</v>
      </c>
      <c r="O934">
        <f>SUMIFS(COT!F:F,COT!$A:$A,YEAR(daily!$A934),COT!$B:$B,WEEKNUM(daily!$A934))</f>
        <v>108061</v>
      </c>
      <c r="P934">
        <f>SUMIFS(COT!G:G,COT!$A:$A,YEAR(daily!$A934),COT!$B:$B,WEEKNUM(daily!$A934))</f>
        <v>51592</v>
      </c>
      <c r="Q934">
        <f>SUMIFS(COT!H:H,COT!$A:$A,YEAR(daily!$A934),COT!$B:$B,WEEKNUM(daily!$A934))</f>
        <v>59444</v>
      </c>
      <c r="R934">
        <f>SUMIFS(COT!I:I,COT!$A:$A,YEAR(daily!$A934),COT!$B:$B,WEEKNUM(daily!$A934))</f>
        <v>366110</v>
      </c>
      <c r="S934">
        <f>SUMIFS(COT!J:J,COT!$A:$A,YEAR(daily!$A934),COT!$B:$B,WEEKNUM(daily!$A934))</f>
        <v>420749</v>
      </c>
      <c r="T934">
        <f>SUMIFS(COT!K:K,COT!$A:$A,YEAR(daily!$A934),COT!$B:$B,WEEKNUM(daily!$A934))</f>
        <v>56660</v>
      </c>
      <c r="U934">
        <f>SUMIFS(COT!L:L,COT!$A:$A,YEAR(daily!$A934),COT!$B:$B,WEEKNUM(daily!$A934))</f>
        <v>58490</v>
      </c>
      <c r="V934">
        <f>SUMIFS(COT!M:M,COT!$A:$A,YEAR(daily!$A934),COT!$B:$B,WEEKNUM(daily!$A934))</f>
        <v>66</v>
      </c>
      <c r="W934">
        <f>SUMIFS(COT!N:N,COT!$A:$A,YEAR(daily!$A934),COT!$B:$B,WEEKNUM(daily!$A934))</f>
        <v>46</v>
      </c>
      <c r="X934">
        <f>SUMIFS(COT!O:O,COT!$A:$A,YEAR(daily!$A934),COT!$B:$B,WEEKNUM(daily!$A934))</f>
        <v>54</v>
      </c>
      <c r="Y934">
        <f>SUMIFS(COT!P:P,COT!$A:$A,YEAR(daily!$A934),COT!$B:$B,WEEKNUM(daily!$A934))</f>
        <v>72</v>
      </c>
      <c r="Z934">
        <f>SUMIFS(COT!Q:Q,COT!$A:$A,YEAR(daily!$A934),COT!$B:$B,WEEKNUM(daily!$A934))</f>
        <v>82</v>
      </c>
      <c r="AA934">
        <f>SUMIFS(Saudi!B:B,Saudi!$A:$A,YEAR(daily!$A934))</f>
        <v>277.7</v>
      </c>
      <c r="AB934">
        <f>SUMIFS(Saudi!C:C,Saudi!$A:$A,YEAR(daily!$A934))</f>
        <v>268</v>
      </c>
      <c r="AC934">
        <f>SUMIFS(Saudi!F:F,Saudi!$A:$A,YEAR(daily!$A934))</f>
        <v>3677993</v>
      </c>
      <c r="AD934">
        <f>SUMIFS(Saudi!G:G,Saudi!$A:$A,YEAR(daily!$A934))</f>
        <v>31.039095006400501</v>
      </c>
      <c r="AE934">
        <f>SUMIFS(Saudi!H:H,Saudi!$A:$A,YEAR(daily!$A934))</f>
        <v>114161574.159876</v>
      </c>
      <c r="AF934" s="5">
        <f t="shared" si="50"/>
        <v>11</v>
      </c>
      <c r="AG934" s="5">
        <f t="shared" si="51"/>
        <v>2003</v>
      </c>
    </row>
    <row r="935" spans="1:33">
      <c r="A935" s="3">
        <v>37946</v>
      </c>
      <c r="B935" s="1">
        <v>199982</v>
      </c>
      <c r="C935" s="1">
        <v>41705</v>
      </c>
      <c r="D935" s="1">
        <v>28159</v>
      </c>
      <c r="E935" s="1">
        <v>31.61</v>
      </c>
      <c r="F935" s="1">
        <v>30.67</v>
      </c>
      <c r="G935" s="1">
        <v>30.14</v>
      </c>
      <c r="H935" s="2">
        <v>49.4</v>
      </c>
      <c r="I935" s="2">
        <v>27.1</v>
      </c>
      <c r="J935" s="2">
        <v>80.099999999999994</v>
      </c>
      <c r="K935" s="2">
        <v>79.900000000000006</v>
      </c>
      <c r="L935">
        <f>SUMIFS(US!B:B,US!$D:$D,YEAR(daily!$A935),US!$E:$E,MONTH(daily!$A935))</f>
        <v>8755</v>
      </c>
      <c r="M935">
        <f>SUMIFS(US!C:C,US!$D:$D,YEAR(daily!$A935),US!$E:$E,MONTH(daily!$A935))</f>
        <v>19873</v>
      </c>
      <c r="N935">
        <f>SUMIFS(COT!E:E,COT!$A:$A,YEAR(daily!$A935),COT!$B:$B,WEEKNUM(daily!$A935))</f>
        <v>590275</v>
      </c>
      <c r="O935">
        <f>SUMIFS(COT!F:F,COT!$A:$A,YEAR(daily!$A935),COT!$B:$B,WEEKNUM(daily!$A935))</f>
        <v>108061</v>
      </c>
      <c r="P935">
        <f>SUMIFS(COT!G:G,COT!$A:$A,YEAR(daily!$A935),COT!$B:$B,WEEKNUM(daily!$A935))</f>
        <v>51592</v>
      </c>
      <c r="Q935">
        <f>SUMIFS(COT!H:H,COT!$A:$A,YEAR(daily!$A935),COT!$B:$B,WEEKNUM(daily!$A935))</f>
        <v>59444</v>
      </c>
      <c r="R935">
        <f>SUMIFS(COT!I:I,COT!$A:$A,YEAR(daily!$A935),COT!$B:$B,WEEKNUM(daily!$A935))</f>
        <v>366110</v>
      </c>
      <c r="S935">
        <f>SUMIFS(COT!J:J,COT!$A:$A,YEAR(daily!$A935),COT!$B:$B,WEEKNUM(daily!$A935))</f>
        <v>420749</v>
      </c>
      <c r="T935">
        <f>SUMIFS(COT!K:K,COT!$A:$A,YEAR(daily!$A935),COT!$B:$B,WEEKNUM(daily!$A935))</f>
        <v>56660</v>
      </c>
      <c r="U935">
        <f>SUMIFS(COT!L:L,COT!$A:$A,YEAR(daily!$A935),COT!$B:$B,WEEKNUM(daily!$A935))</f>
        <v>58490</v>
      </c>
      <c r="V935">
        <f>SUMIFS(COT!M:M,COT!$A:$A,YEAR(daily!$A935),COT!$B:$B,WEEKNUM(daily!$A935))</f>
        <v>66</v>
      </c>
      <c r="W935">
        <f>SUMIFS(COT!N:N,COT!$A:$A,YEAR(daily!$A935),COT!$B:$B,WEEKNUM(daily!$A935))</f>
        <v>46</v>
      </c>
      <c r="X935">
        <f>SUMIFS(COT!O:O,COT!$A:$A,YEAR(daily!$A935),COT!$B:$B,WEEKNUM(daily!$A935))</f>
        <v>54</v>
      </c>
      <c r="Y935">
        <f>SUMIFS(COT!P:P,COT!$A:$A,YEAR(daily!$A935),COT!$B:$B,WEEKNUM(daily!$A935))</f>
        <v>72</v>
      </c>
      <c r="Z935">
        <f>SUMIFS(COT!Q:Q,COT!$A:$A,YEAR(daily!$A935),COT!$B:$B,WEEKNUM(daily!$A935))</f>
        <v>82</v>
      </c>
      <c r="AA935">
        <f>SUMIFS(Saudi!B:B,Saudi!$A:$A,YEAR(daily!$A935))</f>
        <v>277.7</v>
      </c>
      <c r="AB935">
        <f>SUMIFS(Saudi!C:C,Saudi!$A:$A,YEAR(daily!$A935))</f>
        <v>268</v>
      </c>
      <c r="AC935">
        <f>SUMIFS(Saudi!F:F,Saudi!$A:$A,YEAR(daily!$A935))</f>
        <v>3677993</v>
      </c>
      <c r="AD935">
        <f>SUMIFS(Saudi!G:G,Saudi!$A:$A,YEAR(daily!$A935))</f>
        <v>31.039095006400501</v>
      </c>
      <c r="AE935">
        <f>SUMIFS(Saudi!H:H,Saudi!$A:$A,YEAR(daily!$A935))</f>
        <v>114161574.159876</v>
      </c>
      <c r="AF935" s="5">
        <f t="shared" si="50"/>
        <v>11</v>
      </c>
      <c r="AG935" s="5">
        <f t="shared" si="51"/>
        <v>2003</v>
      </c>
    </row>
    <row r="936" spans="1:33">
      <c r="A936" s="3">
        <v>37949</v>
      </c>
      <c r="B936" s="1">
        <v>201212</v>
      </c>
      <c r="C936" s="1">
        <v>42858</v>
      </c>
      <c r="D936" s="1">
        <v>29170</v>
      </c>
      <c r="E936" s="1">
        <v>29.74</v>
      </c>
      <c r="F936" s="1">
        <v>29.08</v>
      </c>
      <c r="G936" s="1">
        <v>28.69</v>
      </c>
      <c r="H936" s="2">
        <v>49.4</v>
      </c>
      <c r="I936" s="2">
        <v>27.1</v>
      </c>
      <c r="J936" s="2">
        <v>80.099999999999994</v>
      </c>
      <c r="K936" s="2">
        <v>79.900000000000006</v>
      </c>
      <c r="L936">
        <f>SUMIFS(US!B:B,US!$D:$D,YEAR(daily!$A936),US!$E:$E,MONTH(daily!$A936))</f>
        <v>8755</v>
      </c>
      <c r="M936">
        <f>SUMIFS(US!C:C,US!$D:$D,YEAR(daily!$A936),US!$E:$E,MONTH(daily!$A936))</f>
        <v>19873</v>
      </c>
      <c r="N936">
        <f>SUMIFS(COT!E:E,COT!$A:$A,YEAR(daily!$A936),COT!$B:$B,WEEKNUM(daily!$A936))</f>
        <v>546340</v>
      </c>
      <c r="O936">
        <f>SUMIFS(COT!F:F,COT!$A:$A,YEAR(daily!$A936),COT!$B:$B,WEEKNUM(daily!$A936))</f>
        <v>82886</v>
      </c>
      <c r="P936">
        <f>SUMIFS(COT!G:G,COT!$A:$A,YEAR(daily!$A936),COT!$B:$B,WEEKNUM(daily!$A936))</f>
        <v>51149</v>
      </c>
      <c r="Q936">
        <f>SUMIFS(COT!H:H,COT!$A:$A,YEAR(daily!$A936),COT!$B:$B,WEEKNUM(daily!$A936))</f>
        <v>51206</v>
      </c>
      <c r="R936">
        <f>SUMIFS(COT!I:I,COT!$A:$A,YEAR(daily!$A936),COT!$B:$B,WEEKNUM(daily!$A936))</f>
        <v>365605</v>
      </c>
      <c r="S936">
        <f>SUMIFS(COT!J:J,COT!$A:$A,YEAR(daily!$A936),COT!$B:$B,WEEKNUM(daily!$A936))</f>
        <v>396497</v>
      </c>
      <c r="T936">
        <f>SUMIFS(COT!K:K,COT!$A:$A,YEAR(daily!$A936),COT!$B:$B,WEEKNUM(daily!$A936))</f>
        <v>46643</v>
      </c>
      <c r="U936">
        <f>SUMIFS(COT!L:L,COT!$A:$A,YEAR(daily!$A936),COT!$B:$B,WEEKNUM(daily!$A936))</f>
        <v>47488</v>
      </c>
      <c r="V936">
        <f>SUMIFS(COT!M:M,COT!$A:$A,YEAR(daily!$A936),COT!$B:$B,WEEKNUM(daily!$A936))</f>
        <v>49</v>
      </c>
      <c r="W936">
        <f>SUMIFS(COT!N:N,COT!$A:$A,YEAR(daily!$A936),COT!$B:$B,WEEKNUM(daily!$A936))</f>
        <v>44</v>
      </c>
      <c r="X936">
        <f>SUMIFS(COT!O:O,COT!$A:$A,YEAR(daily!$A936),COT!$B:$B,WEEKNUM(daily!$A936))</f>
        <v>41</v>
      </c>
      <c r="Y936">
        <f>SUMIFS(COT!P:P,COT!$A:$A,YEAR(daily!$A936),COT!$B:$B,WEEKNUM(daily!$A936))</f>
        <v>75</v>
      </c>
      <c r="Z936">
        <f>SUMIFS(COT!Q:Q,COT!$A:$A,YEAR(daily!$A936),COT!$B:$B,WEEKNUM(daily!$A936))</f>
        <v>79</v>
      </c>
      <c r="AA936">
        <f>SUMIFS(Saudi!B:B,Saudi!$A:$A,YEAR(daily!$A936))</f>
        <v>277.7</v>
      </c>
      <c r="AB936">
        <f>SUMIFS(Saudi!C:C,Saudi!$A:$A,YEAR(daily!$A936))</f>
        <v>268</v>
      </c>
      <c r="AC936">
        <f>SUMIFS(Saudi!F:F,Saudi!$A:$A,YEAR(daily!$A936))</f>
        <v>3677993</v>
      </c>
      <c r="AD936">
        <f>SUMIFS(Saudi!G:G,Saudi!$A:$A,YEAR(daily!$A936))</f>
        <v>31.039095006400501</v>
      </c>
      <c r="AE936">
        <f>SUMIFS(Saudi!H:H,Saudi!$A:$A,YEAR(daily!$A936))</f>
        <v>114161574.159876</v>
      </c>
      <c r="AF936" s="5">
        <f t="shared" si="50"/>
        <v>11</v>
      </c>
      <c r="AG936" s="5">
        <f t="shared" si="51"/>
        <v>2003</v>
      </c>
    </row>
    <row r="937" spans="1:33">
      <c r="A937" s="3">
        <v>37950</v>
      </c>
      <c r="B937" s="1">
        <v>186974</v>
      </c>
      <c r="C937" s="1">
        <v>43398</v>
      </c>
      <c r="D937" s="1">
        <v>28915</v>
      </c>
      <c r="E937" s="1">
        <v>29.77</v>
      </c>
      <c r="F937" s="1">
        <v>29.18</v>
      </c>
      <c r="G937" s="1">
        <v>28.81</v>
      </c>
      <c r="H937" s="2">
        <v>49.4</v>
      </c>
      <c r="I937" s="2">
        <v>27.1</v>
      </c>
      <c r="J937" s="2">
        <v>80.099999999999994</v>
      </c>
      <c r="K937" s="2">
        <v>79.900000000000006</v>
      </c>
      <c r="L937">
        <f>SUMIFS(US!B:B,US!$D:$D,YEAR(daily!$A937),US!$E:$E,MONTH(daily!$A937))</f>
        <v>8755</v>
      </c>
      <c r="M937">
        <f>SUMIFS(US!C:C,US!$D:$D,YEAR(daily!$A937),US!$E:$E,MONTH(daily!$A937))</f>
        <v>19873</v>
      </c>
      <c r="N937">
        <f>SUMIFS(COT!E:E,COT!$A:$A,YEAR(daily!$A937),COT!$B:$B,WEEKNUM(daily!$A937))</f>
        <v>546340</v>
      </c>
      <c r="O937">
        <f>SUMIFS(COT!F:F,COT!$A:$A,YEAR(daily!$A937),COT!$B:$B,WEEKNUM(daily!$A937))</f>
        <v>82886</v>
      </c>
      <c r="P937">
        <f>SUMIFS(COT!G:G,COT!$A:$A,YEAR(daily!$A937),COT!$B:$B,WEEKNUM(daily!$A937))</f>
        <v>51149</v>
      </c>
      <c r="Q937">
        <f>SUMIFS(COT!H:H,COT!$A:$A,YEAR(daily!$A937),COT!$B:$B,WEEKNUM(daily!$A937))</f>
        <v>51206</v>
      </c>
      <c r="R937">
        <f>SUMIFS(COT!I:I,COT!$A:$A,YEAR(daily!$A937),COT!$B:$B,WEEKNUM(daily!$A937))</f>
        <v>365605</v>
      </c>
      <c r="S937">
        <f>SUMIFS(COT!J:J,COT!$A:$A,YEAR(daily!$A937),COT!$B:$B,WEEKNUM(daily!$A937))</f>
        <v>396497</v>
      </c>
      <c r="T937">
        <f>SUMIFS(COT!K:K,COT!$A:$A,YEAR(daily!$A937),COT!$B:$B,WEEKNUM(daily!$A937))</f>
        <v>46643</v>
      </c>
      <c r="U937">
        <f>SUMIFS(COT!L:L,COT!$A:$A,YEAR(daily!$A937),COT!$B:$B,WEEKNUM(daily!$A937))</f>
        <v>47488</v>
      </c>
      <c r="V937">
        <f>SUMIFS(COT!M:M,COT!$A:$A,YEAR(daily!$A937),COT!$B:$B,WEEKNUM(daily!$A937))</f>
        <v>49</v>
      </c>
      <c r="W937">
        <f>SUMIFS(COT!N:N,COT!$A:$A,YEAR(daily!$A937),COT!$B:$B,WEEKNUM(daily!$A937))</f>
        <v>44</v>
      </c>
      <c r="X937">
        <f>SUMIFS(COT!O:O,COT!$A:$A,YEAR(daily!$A937),COT!$B:$B,WEEKNUM(daily!$A937))</f>
        <v>41</v>
      </c>
      <c r="Y937">
        <f>SUMIFS(COT!P:P,COT!$A:$A,YEAR(daily!$A937),COT!$B:$B,WEEKNUM(daily!$A937))</f>
        <v>75</v>
      </c>
      <c r="Z937">
        <f>SUMIFS(COT!Q:Q,COT!$A:$A,YEAR(daily!$A937),COT!$B:$B,WEEKNUM(daily!$A937))</f>
        <v>79</v>
      </c>
      <c r="AA937">
        <f>SUMIFS(Saudi!B:B,Saudi!$A:$A,YEAR(daily!$A937))</f>
        <v>277.7</v>
      </c>
      <c r="AB937">
        <f>SUMIFS(Saudi!C:C,Saudi!$A:$A,YEAR(daily!$A937))</f>
        <v>268</v>
      </c>
      <c r="AC937">
        <f>SUMIFS(Saudi!F:F,Saudi!$A:$A,YEAR(daily!$A937))</f>
        <v>3677993</v>
      </c>
      <c r="AD937">
        <f>SUMIFS(Saudi!G:G,Saudi!$A:$A,YEAR(daily!$A937))</f>
        <v>31.039095006400501</v>
      </c>
      <c r="AE937">
        <f>SUMIFS(Saudi!H:H,Saudi!$A:$A,YEAR(daily!$A937))</f>
        <v>114161574.159876</v>
      </c>
      <c r="AF937" s="5">
        <f t="shared" si="50"/>
        <v>11</v>
      </c>
      <c r="AG937" s="5">
        <f t="shared" si="51"/>
        <v>2003</v>
      </c>
    </row>
    <row r="938" spans="1:33">
      <c r="A938" s="3">
        <v>37951</v>
      </c>
      <c r="B938" s="1">
        <v>173060</v>
      </c>
      <c r="C938" s="1">
        <v>43920</v>
      </c>
      <c r="D938" s="1">
        <v>28166</v>
      </c>
      <c r="E938" s="1">
        <v>30.41</v>
      </c>
      <c r="F938" s="1">
        <v>29.84</v>
      </c>
      <c r="G938" s="1">
        <v>29.45</v>
      </c>
      <c r="H938" s="2">
        <v>49.4</v>
      </c>
      <c r="I938" s="2">
        <v>27.1</v>
      </c>
      <c r="J938" s="2">
        <v>80.099999999999994</v>
      </c>
      <c r="K938" s="2">
        <v>79.900000000000006</v>
      </c>
      <c r="L938">
        <f>SUMIFS(US!B:B,US!$D:$D,YEAR(daily!$A938),US!$E:$E,MONTH(daily!$A938))</f>
        <v>8755</v>
      </c>
      <c r="M938">
        <f>SUMIFS(US!C:C,US!$D:$D,YEAR(daily!$A938),US!$E:$E,MONTH(daily!$A938))</f>
        <v>19873</v>
      </c>
      <c r="N938">
        <f>SUMIFS(COT!E:E,COT!$A:$A,YEAR(daily!$A938),COT!$B:$B,WEEKNUM(daily!$A938))</f>
        <v>546340</v>
      </c>
      <c r="O938">
        <f>SUMIFS(COT!F:F,COT!$A:$A,YEAR(daily!$A938),COT!$B:$B,WEEKNUM(daily!$A938))</f>
        <v>82886</v>
      </c>
      <c r="P938">
        <f>SUMIFS(COT!G:G,COT!$A:$A,YEAR(daily!$A938),COT!$B:$B,WEEKNUM(daily!$A938))</f>
        <v>51149</v>
      </c>
      <c r="Q938">
        <f>SUMIFS(COT!H:H,COT!$A:$A,YEAR(daily!$A938),COT!$B:$B,WEEKNUM(daily!$A938))</f>
        <v>51206</v>
      </c>
      <c r="R938">
        <f>SUMIFS(COT!I:I,COT!$A:$A,YEAR(daily!$A938),COT!$B:$B,WEEKNUM(daily!$A938))</f>
        <v>365605</v>
      </c>
      <c r="S938">
        <f>SUMIFS(COT!J:J,COT!$A:$A,YEAR(daily!$A938),COT!$B:$B,WEEKNUM(daily!$A938))</f>
        <v>396497</v>
      </c>
      <c r="T938">
        <f>SUMIFS(COT!K:K,COT!$A:$A,YEAR(daily!$A938),COT!$B:$B,WEEKNUM(daily!$A938))</f>
        <v>46643</v>
      </c>
      <c r="U938">
        <f>SUMIFS(COT!L:L,COT!$A:$A,YEAR(daily!$A938),COT!$B:$B,WEEKNUM(daily!$A938))</f>
        <v>47488</v>
      </c>
      <c r="V938">
        <f>SUMIFS(COT!M:M,COT!$A:$A,YEAR(daily!$A938),COT!$B:$B,WEEKNUM(daily!$A938))</f>
        <v>49</v>
      </c>
      <c r="W938">
        <f>SUMIFS(COT!N:N,COT!$A:$A,YEAR(daily!$A938),COT!$B:$B,WEEKNUM(daily!$A938))</f>
        <v>44</v>
      </c>
      <c r="X938">
        <f>SUMIFS(COT!O:O,COT!$A:$A,YEAR(daily!$A938),COT!$B:$B,WEEKNUM(daily!$A938))</f>
        <v>41</v>
      </c>
      <c r="Y938">
        <f>SUMIFS(COT!P:P,COT!$A:$A,YEAR(daily!$A938),COT!$B:$B,WEEKNUM(daily!$A938))</f>
        <v>75</v>
      </c>
      <c r="Z938">
        <f>SUMIFS(COT!Q:Q,COT!$A:$A,YEAR(daily!$A938),COT!$B:$B,WEEKNUM(daily!$A938))</f>
        <v>79</v>
      </c>
      <c r="AA938">
        <f>SUMIFS(Saudi!B:B,Saudi!$A:$A,YEAR(daily!$A938))</f>
        <v>277.7</v>
      </c>
      <c r="AB938">
        <f>SUMIFS(Saudi!C:C,Saudi!$A:$A,YEAR(daily!$A938))</f>
        <v>268</v>
      </c>
      <c r="AC938">
        <f>SUMIFS(Saudi!F:F,Saudi!$A:$A,YEAR(daily!$A938))</f>
        <v>3677993</v>
      </c>
      <c r="AD938">
        <f>SUMIFS(Saudi!G:G,Saudi!$A:$A,YEAR(daily!$A938))</f>
        <v>31.039095006400501</v>
      </c>
      <c r="AE938">
        <f>SUMIFS(Saudi!H:H,Saudi!$A:$A,YEAR(daily!$A938))</f>
        <v>114161574.159876</v>
      </c>
      <c r="AF938" s="5">
        <f t="shared" si="50"/>
        <v>11</v>
      </c>
      <c r="AG938" s="5">
        <f t="shared" si="51"/>
        <v>2003</v>
      </c>
    </row>
    <row r="939" spans="1:33">
      <c r="A939" s="3">
        <v>37956</v>
      </c>
      <c r="B939" s="1">
        <v>165354</v>
      </c>
      <c r="C939" s="1">
        <v>45605</v>
      </c>
      <c r="D939" s="1">
        <v>28252</v>
      </c>
      <c r="E939" s="1">
        <v>29.95</v>
      </c>
      <c r="F939" s="1">
        <v>29.47</v>
      </c>
      <c r="G939" s="1">
        <v>29.11</v>
      </c>
      <c r="H939" s="2">
        <v>50.1</v>
      </c>
      <c r="I939" s="2">
        <v>28.4</v>
      </c>
      <c r="J939" s="2">
        <v>82.2</v>
      </c>
      <c r="K939" s="2">
        <v>82</v>
      </c>
      <c r="L939">
        <f>SUMIFS(US!B:B,US!$D:$D,YEAR(daily!$A939),US!$E:$E,MONTH(daily!$A939))</f>
        <v>8822</v>
      </c>
      <c r="M939">
        <f>SUMIFS(US!C:C,US!$D:$D,YEAR(daily!$A939),US!$E:$E,MONTH(daily!$A939))</f>
        <v>20679</v>
      </c>
      <c r="N939">
        <f>SUMIFS(COT!E:E,COT!$A:$A,YEAR(daily!$A939),COT!$B:$B,WEEKNUM(daily!$A939))</f>
        <v>544649</v>
      </c>
      <c r="O939">
        <f>SUMIFS(COT!F:F,COT!$A:$A,YEAR(daily!$A939),COT!$B:$B,WEEKNUM(daily!$A939))</f>
        <v>81255</v>
      </c>
      <c r="P939">
        <f>SUMIFS(COT!G:G,COT!$A:$A,YEAR(daily!$A939),COT!$B:$B,WEEKNUM(daily!$A939))</f>
        <v>48804</v>
      </c>
      <c r="Q939">
        <f>SUMIFS(COT!H:H,COT!$A:$A,YEAR(daily!$A939),COT!$B:$B,WEEKNUM(daily!$A939))</f>
        <v>51855</v>
      </c>
      <c r="R939">
        <f>SUMIFS(COT!I:I,COT!$A:$A,YEAR(daily!$A939),COT!$B:$B,WEEKNUM(daily!$A939))</f>
        <v>360694</v>
      </c>
      <c r="S939">
        <f>SUMIFS(COT!J:J,COT!$A:$A,YEAR(daily!$A939),COT!$B:$B,WEEKNUM(daily!$A939))</f>
        <v>397474</v>
      </c>
      <c r="T939">
        <f>SUMIFS(COT!K:K,COT!$A:$A,YEAR(daily!$A939),COT!$B:$B,WEEKNUM(daily!$A939))</f>
        <v>50845</v>
      </c>
      <c r="U939">
        <f>SUMIFS(COT!L:L,COT!$A:$A,YEAR(daily!$A939),COT!$B:$B,WEEKNUM(daily!$A939))</f>
        <v>46516</v>
      </c>
      <c r="V939">
        <f>SUMIFS(COT!M:M,COT!$A:$A,YEAR(daily!$A939),COT!$B:$B,WEEKNUM(daily!$A939))</f>
        <v>51</v>
      </c>
      <c r="W939">
        <f>SUMIFS(COT!N:N,COT!$A:$A,YEAR(daily!$A939),COT!$B:$B,WEEKNUM(daily!$A939))</f>
        <v>41</v>
      </c>
      <c r="X939">
        <f>SUMIFS(COT!O:O,COT!$A:$A,YEAR(daily!$A939),COT!$B:$B,WEEKNUM(daily!$A939))</f>
        <v>42</v>
      </c>
      <c r="Y939">
        <f>SUMIFS(COT!P:P,COT!$A:$A,YEAR(daily!$A939),COT!$B:$B,WEEKNUM(daily!$A939))</f>
        <v>73</v>
      </c>
      <c r="Z939">
        <f>SUMIFS(COT!Q:Q,COT!$A:$A,YEAR(daily!$A939),COT!$B:$B,WEEKNUM(daily!$A939))</f>
        <v>87</v>
      </c>
      <c r="AA939">
        <f>SUMIFS(Saudi!B:B,Saudi!$A:$A,YEAR(daily!$A939))</f>
        <v>277.7</v>
      </c>
      <c r="AB939">
        <f>SUMIFS(Saudi!C:C,Saudi!$A:$A,YEAR(daily!$A939))</f>
        <v>268</v>
      </c>
      <c r="AC939">
        <f>SUMIFS(Saudi!F:F,Saudi!$A:$A,YEAR(daily!$A939))</f>
        <v>3677993</v>
      </c>
      <c r="AD939">
        <f>SUMIFS(Saudi!G:G,Saudi!$A:$A,YEAR(daily!$A939))</f>
        <v>31.039095006400501</v>
      </c>
      <c r="AE939">
        <f>SUMIFS(Saudi!H:H,Saudi!$A:$A,YEAR(daily!$A939))</f>
        <v>114161574.159876</v>
      </c>
      <c r="AF939" s="5">
        <f t="shared" si="50"/>
        <v>12</v>
      </c>
      <c r="AG939" s="5">
        <f t="shared" si="51"/>
        <v>2003</v>
      </c>
    </row>
    <row r="940" spans="1:33">
      <c r="A940" s="3">
        <v>37957</v>
      </c>
      <c r="B940" s="1">
        <v>157541</v>
      </c>
      <c r="C940" s="1">
        <v>45481</v>
      </c>
      <c r="D940" s="1">
        <v>28778</v>
      </c>
      <c r="E940" s="1">
        <v>30.78</v>
      </c>
      <c r="F940" s="1">
        <v>30.22</v>
      </c>
      <c r="G940" s="1">
        <v>29.81</v>
      </c>
      <c r="H940" s="2">
        <v>50.1</v>
      </c>
      <c r="I940" s="2">
        <v>28.4</v>
      </c>
      <c r="J940" s="2">
        <v>82.2</v>
      </c>
      <c r="K940" s="2">
        <v>82</v>
      </c>
      <c r="L940">
        <f>SUMIFS(US!B:B,US!$D:$D,YEAR(daily!$A940),US!$E:$E,MONTH(daily!$A940))</f>
        <v>8822</v>
      </c>
      <c r="M940">
        <f>SUMIFS(US!C:C,US!$D:$D,YEAR(daily!$A940),US!$E:$E,MONTH(daily!$A940))</f>
        <v>20679</v>
      </c>
      <c r="N940">
        <f>SUMIFS(COT!E:E,COT!$A:$A,YEAR(daily!$A940),COT!$B:$B,WEEKNUM(daily!$A940))</f>
        <v>544649</v>
      </c>
      <c r="O940">
        <f>SUMIFS(COT!F:F,COT!$A:$A,YEAR(daily!$A940),COT!$B:$B,WEEKNUM(daily!$A940))</f>
        <v>81255</v>
      </c>
      <c r="P940">
        <f>SUMIFS(COT!G:G,COT!$A:$A,YEAR(daily!$A940),COT!$B:$B,WEEKNUM(daily!$A940))</f>
        <v>48804</v>
      </c>
      <c r="Q940">
        <f>SUMIFS(COT!H:H,COT!$A:$A,YEAR(daily!$A940),COT!$B:$B,WEEKNUM(daily!$A940))</f>
        <v>51855</v>
      </c>
      <c r="R940">
        <f>SUMIFS(COT!I:I,COT!$A:$A,YEAR(daily!$A940),COT!$B:$B,WEEKNUM(daily!$A940))</f>
        <v>360694</v>
      </c>
      <c r="S940">
        <f>SUMIFS(COT!J:J,COT!$A:$A,YEAR(daily!$A940),COT!$B:$B,WEEKNUM(daily!$A940))</f>
        <v>397474</v>
      </c>
      <c r="T940">
        <f>SUMIFS(COT!K:K,COT!$A:$A,YEAR(daily!$A940),COT!$B:$B,WEEKNUM(daily!$A940))</f>
        <v>50845</v>
      </c>
      <c r="U940">
        <f>SUMIFS(COT!L:L,COT!$A:$A,YEAR(daily!$A940),COT!$B:$B,WEEKNUM(daily!$A940))</f>
        <v>46516</v>
      </c>
      <c r="V940">
        <f>SUMIFS(COT!M:M,COT!$A:$A,YEAR(daily!$A940),COT!$B:$B,WEEKNUM(daily!$A940))</f>
        <v>51</v>
      </c>
      <c r="W940">
        <f>SUMIFS(COT!N:N,COT!$A:$A,YEAR(daily!$A940),COT!$B:$B,WEEKNUM(daily!$A940))</f>
        <v>41</v>
      </c>
      <c r="X940">
        <f>SUMIFS(COT!O:O,COT!$A:$A,YEAR(daily!$A940),COT!$B:$B,WEEKNUM(daily!$A940))</f>
        <v>42</v>
      </c>
      <c r="Y940">
        <f>SUMIFS(COT!P:P,COT!$A:$A,YEAR(daily!$A940),COT!$B:$B,WEEKNUM(daily!$A940))</f>
        <v>73</v>
      </c>
      <c r="Z940">
        <f>SUMIFS(COT!Q:Q,COT!$A:$A,YEAR(daily!$A940),COT!$B:$B,WEEKNUM(daily!$A940))</f>
        <v>87</v>
      </c>
      <c r="AA940">
        <f>SUMIFS(Saudi!B:B,Saudi!$A:$A,YEAR(daily!$A940))</f>
        <v>277.7</v>
      </c>
      <c r="AB940">
        <f>SUMIFS(Saudi!C:C,Saudi!$A:$A,YEAR(daily!$A940))</f>
        <v>268</v>
      </c>
      <c r="AC940">
        <f>SUMIFS(Saudi!F:F,Saudi!$A:$A,YEAR(daily!$A940))</f>
        <v>3677993</v>
      </c>
      <c r="AD940">
        <f>SUMIFS(Saudi!G:G,Saudi!$A:$A,YEAR(daily!$A940))</f>
        <v>31.039095006400501</v>
      </c>
      <c r="AE940">
        <f>SUMIFS(Saudi!H:H,Saudi!$A:$A,YEAR(daily!$A940))</f>
        <v>114161574.159876</v>
      </c>
      <c r="AF940" s="5">
        <f t="shared" si="50"/>
        <v>12</v>
      </c>
      <c r="AG940" s="5">
        <f t="shared" si="51"/>
        <v>2003</v>
      </c>
    </row>
    <row r="941" spans="1:33">
      <c r="A941" s="3">
        <v>37958</v>
      </c>
      <c r="B941" s="1">
        <v>157184</v>
      </c>
      <c r="C941" s="1">
        <v>46895</v>
      </c>
      <c r="D941" s="1">
        <v>28667</v>
      </c>
      <c r="E941" s="1">
        <v>31.1</v>
      </c>
      <c r="F941" s="1">
        <v>30.49</v>
      </c>
      <c r="G941" s="1">
        <v>30.05</v>
      </c>
      <c r="H941" s="2">
        <v>50.1</v>
      </c>
      <c r="I941" s="2">
        <v>28.4</v>
      </c>
      <c r="J941" s="2">
        <v>82.2</v>
      </c>
      <c r="K941" s="2">
        <v>82</v>
      </c>
      <c r="L941">
        <f>SUMIFS(US!B:B,US!$D:$D,YEAR(daily!$A941),US!$E:$E,MONTH(daily!$A941))</f>
        <v>8822</v>
      </c>
      <c r="M941">
        <f>SUMIFS(US!C:C,US!$D:$D,YEAR(daily!$A941),US!$E:$E,MONTH(daily!$A941))</f>
        <v>20679</v>
      </c>
      <c r="N941">
        <f>SUMIFS(COT!E:E,COT!$A:$A,YEAR(daily!$A941),COT!$B:$B,WEEKNUM(daily!$A941))</f>
        <v>544649</v>
      </c>
      <c r="O941">
        <f>SUMIFS(COT!F:F,COT!$A:$A,YEAR(daily!$A941),COT!$B:$B,WEEKNUM(daily!$A941))</f>
        <v>81255</v>
      </c>
      <c r="P941">
        <f>SUMIFS(COT!G:G,COT!$A:$A,YEAR(daily!$A941),COT!$B:$B,WEEKNUM(daily!$A941))</f>
        <v>48804</v>
      </c>
      <c r="Q941">
        <f>SUMIFS(COT!H:H,COT!$A:$A,YEAR(daily!$A941),COT!$B:$B,WEEKNUM(daily!$A941))</f>
        <v>51855</v>
      </c>
      <c r="R941">
        <f>SUMIFS(COT!I:I,COT!$A:$A,YEAR(daily!$A941),COT!$B:$B,WEEKNUM(daily!$A941))</f>
        <v>360694</v>
      </c>
      <c r="S941">
        <f>SUMIFS(COT!J:J,COT!$A:$A,YEAR(daily!$A941),COT!$B:$B,WEEKNUM(daily!$A941))</f>
        <v>397474</v>
      </c>
      <c r="T941">
        <f>SUMIFS(COT!K:K,COT!$A:$A,YEAR(daily!$A941),COT!$B:$B,WEEKNUM(daily!$A941))</f>
        <v>50845</v>
      </c>
      <c r="U941">
        <f>SUMIFS(COT!L:L,COT!$A:$A,YEAR(daily!$A941),COT!$B:$B,WEEKNUM(daily!$A941))</f>
        <v>46516</v>
      </c>
      <c r="V941">
        <f>SUMIFS(COT!M:M,COT!$A:$A,YEAR(daily!$A941),COT!$B:$B,WEEKNUM(daily!$A941))</f>
        <v>51</v>
      </c>
      <c r="W941">
        <f>SUMIFS(COT!N:N,COT!$A:$A,YEAR(daily!$A941),COT!$B:$B,WEEKNUM(daily!$A941))</f>
        <v>41</v>
      </c>
      <c r="X941">
        <f>SUMIFS(COT!O:O,COT!$A:$A,YEAR(daily!$A941),COT!$B:$B,WEEKNUM(daily!$A941))</f>
        <v>42</v>
      </c>
      <c r="Y941">
        <f>SUMIFS(COT!P:P,COT!$A:$A,YEAR(daily!$A941),COT!$B:$B,WEEKNUM(daily!$A941))</f>
        <v>73</v>
      </c>
      <c r="Z941">
        <f>SUMIFS(COT!Q:Q,COT!$A:$A,YEAR(daily!$A941),COT!$B:$B,WEEKNUM(daily!$A941))</f>
        <v>87</v>
      </c>
      <c r="AA941">
        <f>SUMIFS(Saudi!B:B,Saudi!$A:$A,YEAR(daily!$A941))</f>
        <v>277.7</v>
      </c>
      <c r="AB941">
        <f>SUMIFS(Saudi!C:C,Saudi!$A:$A,YEAR(daily!$A941))</f>
        <v>268</v>
      </c>
      <c r="AC941">
        <f>SUMIFS(Saudi!F:F,Saudi!$A:$A,YEAR(daily!$A941))</f>
        <v>3677993</v>
      </c>
      <c r="AD941">
        <f>SUMIFS(Saudi!G:G,Saudi!$A:$A,YEAR(daily!$A941))</f>
        <v>31.039095006400501</v>
      </c>
      <c r="AE941">
        <f>SUMIFS(Saudi!H:H,Saudi!$A:$A,YEAR(daily!$A941))</f>
        <v>114161574.159876</v>
      </c>
      <c r="AF941" s="5">
        <f t="shared" si="50"/>
        <v>12</v>
      </c>
      <c r="AG941" s="5">
        <f t="shared" si="51"/>
        <v>2003</v>
      </c>
    </row>
    <row r="942" spans="1:33">
      <c r="A942" s="3">
        <v>37959</v>
      </c>
      <c r="B942" s="1">
        <v>154775</v>
      </c>
      <c r="C942" s="1">
        <v>47640</v>
      </c>
      <c r="D942" s="1">
        <v>29688</v>
      </c>
      <c r="E942" s="1">
        <v>31.26</v>
      </c>
      <c r="F942" s="1">
        <v>30.7</v>
      </c>
      <c r="G942" s="1">
        <v>30.26</v>
      </c>
      <c r="H942" s="2">
        <v>50.1</v>
      </c>
      <c r="I942" s="2">
        <v>28.4</v>
      </c>
      <c r="J942" s="2">
        <v>82.2</v>
      </c>
      <c r="K942" s="2">
        <v>82</v>
      </c>
      <c r="L942">
        <f>SUMIFS(US!B:B,US!$D:$D,YEAR(daily!$A942),US!$E:$E,MONTH(daily!$A942))</f>
        <v>8822</v>
      </c>
      <c r="M942">
        <f>SUMIFS(US!C:C,US!$D:$D,YEAR(daily!$A942),US!$E:$E,MONTH(daily!$A942))</f>
        <v>20679</v>
      </c>
      <c r="N942">
        <f>SUMIFS(COT!E:E,COT!$A:$A,YEAR(daily!$A942),COT!$B:$B,WEEKNUM(daily!$A942))</f>
        <v>544649</v>
      </c>
      <c r="O942">
        <f>SUMIFS(COT!F:F,COT!$A:$A,YEAR(daily!$A942),COT!$B:$B,WEEKNUM(daily!$A942))</f>
        <v>81255</v>
      </c>
      <c r="P942">
        <f>SUMIFS(COT!G:G,COT!$A:$A,YEAR(daily!$A942),COT!$B:$B,WEEKNUM(daily!$A942))</f>
        <v>48804</v>
      </c>
      <c r="Q942">
        <f>SUMIFS(COT!H:H,COT!$A:$A,YEAR(daily!$A942),COT!$B:$B,WEEKNUM(daily!$A942))</f>
        <v>51855</v>
      </c>
      <c r="R942">
        <f>SUMIFS(COT!I:I,COT!$A:$A,YEAR(daily!$A942),COT!$B:$B,WEEKNUM(daily!$A942))</f>
        <v>360694</v>
      </c>
      <c r="S942">
        <f>SUMIFS(COT!J:J,COT!$A:$A,YEAR(daily!$A942),COT!$B:$B,WEEKNUM(daily!$A942))</f>
        <v>397474</v>
      </c>
      <c r="T942">
        <f>SUMIFS(COT!K:K,COT!$A:$A,YEAR(daily!$A942),COT!$B:$B,WEEKNUM(daily!$A942))</f>
        <v>50845</v>
      </c>
      <c r="U942">
        <f>SUMIFS(COT!L:L,COT!$A:$A,YEAR(daily!$A942),COT!$B:$B,WEEKNUM(daily!$A942))</f>
        <v>46516</v>
      </c>
      <c r="V942">
        <f>SUMIFS(COT!M:M,COT!$A:$A,YEAR(daily!$A942),COT!$B:$B,WEEKNUM(daily!$A942))</f>
        <v>51</v>
      </c>
      <c r="W942">
        <f>SUMIFS(COT!N:N,COT!$A:$A,YEAR(daily!$A942),COT!$B:$B,WEEKNUM(daily!$A942))</f>
        <v>41</v>
      </c>
      <c r="X942">
        <f>SUMIFS(COT!O:O,COT!$A:$A,YEAR(daily!$A942),COT!$B:$B,WEEKNUM(daily!$A942))</f>
        <v>42</v>
      </c>
      <c r="Y942">
        <f>SUMIFS(COT!P:P,COT!$A:$A,YEAR(daily!$A942),COT!$B:$B,WEEKNUM(daily!$A942))</f>
        <v>73</v>
      </c>
      <c r="Z942">
        <f>SUMIFS(COT!Q:Q,COT!$A:$A,YEAR(daily!$A942),COT!$B:$B,WEEKNUM(daily!$A942))</f>
        <v>87</v>
      </c>
      <c r="AA942">
        <f>SUMIFS(Saudi!B:B,Saudi!$A:$A,YEAR(daily!$A942))</f>
        <v>277.7</v>
      </c>
      <c r="AB942">
        <f>SUMIFS(Saudi!C:C,Saudi!$A:$A,YEAR(daily!$A942))</f>
        <v>268</v>
      </c>
      <c r="AC942">
        <f>SUMIFS(Saudi!F:F,Saudi!$A:$A,YEAR(daily!$A942))</f>
        <v>3677993</v>
      </c>
      <c r="AD942">
        <f>SUMIFS(Saudi!G:G,Saudi!$A:$A,YEAR(daily!$A942))</f>
        <v>31.039095006400501</v>
      </c>
      <c r="AE942">
        <f>SUMIFS(Saudi!H:H,Saudi!$A:$A,YEAR(daily!$A942))</f>
        <v>114161574.159876</v>
      </c>
      <c r="AF942" s="5">
        <f t="shared" si="50"/>
        <v>12</v>
      </c>
      <c r="AG942" s="5">
        <f t="shared" si="51"/>
        <v>2003</v>
      </c>
    </row>
    <row r="943" spans="1:33">
      <c r="A943" s="3">
        <v>37960</v>
      </c>
      <c r="B943" s="1">
        <v>155633</v>
      </c>
      <c r="C943" s="1">
        <v>49554</v>
      </c>
      <c r="D943" s="1">
        <v>30219</v>
      </c>
      <c r="E943" s="1">
        <v>30.73</v>
      </c>
      <c r="F943" s="1">
        <v>30.25</v>
      </c>
      <c r="G943" s="1">
        <v>29.87</v>
      </c>
      <c r="H943" s="2">
        <v>50.1</v>
      </c>
      <c r="I943" s="2">
        <v>28.4</v>
      </c>
      <c r="J943" s="2">
        <v>82.2</v>
      </c>
      <c r="K943" s="2">
        <v>82</v>
      </c>
      <c r="L943">
        <f>SUMIFS(US!B:B,US!$D:$D,YEAR(daily!$A943),US!$E:$E,MONTH(daily!$A943))</f>
        <v>8822</v>
      </c>
      <c r="M943">
        <f>SUMIFS(US!C:C,US!$D:$D,YEAR(daily!$A943),US!$E:$E,MONTH(daily!$A943))</f>
        <v>20679</v>
      </c>
      <c r="N943">
        <f>SUMIFS(COT!E:E,COT!$A:$A,YEAR(daily!$A943),COT!$B:$B,WEEKNUM(daily!$A943))</f>
        <v>544649</v>
      </c>
      <c r="O943">
        <f>SUMIFS(COT!F:F,COT!$A:$A,YEAR(daily!$A943),COT!$B:$B,WEEKNUM(daily!$A943))</f>
        <v>81255</v>
      </c>
      <c r="P943">
        <f>SUMIFS(COT!G:G,COT!$A:$A,YEAR(daily!$A943),COT!$B:$B,WEEKNUM(daily!$A943))</f>
        <v>48804</v>
      </c>
      <c r="Q943">
        <f>SUMIFS(COT!H:H,COT!$A:$A,YEAR(daily!$A943),COT!$B:$B,WEEKNUM(daily!$A943))</f>
        <v>51855</v>
      </c>
      <c r="R943">
        <f>SUMIFS(COT!I:I,COT!$A:$A,YEAR(daily!$A943),COT!$B:$B,WEEKNUM(daily!$A943))</f>
        <v>360694</v>
      </c>
      <c r="S943">
        <f>SUMIFS(COT!J:J,COT!$A:$A,YEAR(daily!$A943),COT!$B:$B,WEEKNUM(daily!$A943))</f>
        <v>397474</v>
      </c>
      <c r="T943">
        <f>SUMIFS(COT!K:K,COT!$A:$A,YEAR(daily!$A943),COT!$B:$B,WEEKNUM(daily!$A943))</f>
        <v>50845</v>
      </c>
      <c r="U943">
        <f>SUMIFS(COT!L:L,COT!$A:$A,YEAR(daily!$A943),COT!$B:$B,WEEKNUM(daily!$A943))</f>
        <v>46516</v>
      </c>
      <c r="V943">
        <f>SUMIFS(COT!M:M,COT!$A:$A,YEAR(daily!$A943),COT!$B:$B,WEEKNUM(daily!$A943))</f>
        <v>51</v>
      </c>
      <c r="W943">
        <f>SUMIFS(COT!N:N,COT!$A:$A,YEAR(daily!$A943),COT!$B:$B,WEEKNUM(daily!$A943))</f>
        <v>41</v>
      </c>
      <c r="X943">
        <f>SUMIFS(COT!O:O,COT!$A:$A,YEAR(daily!$A943),COT!$B:$B,WEEKNUM(daily!$A943))</f>
        <v>42</v>
      </c>
      <c r="Y943">
        <f>SUMIFS(COT!P:P,COT!$A:$A,YEAR(daily!$A943),COT!$B:$B,WEEKNUM(daily!$A943))</f>
        <v>73</v>
      </c>
      <c r="Z943">
        <f>SUMIFS(COT!Q:Q,COT!$A:$A,YEAR(daily!$A943),COT!$B:$B,WEEKNUM(daily!$A943))</f>
        <v>87</v>
      </c>
      <c r="AA943">
        <f>SUMIFS(Saudi!B:B,Saudi!$A:$A,YEAR(daily!$A943))</f>
        <v>277.7</v>
      </c>
      <c r="AB943">
        <f>SUMIFS(Saudi!C:C,Saudi!$A:$A,YEAR(daily!$A943))</f>
        <v>268</v>
      </c>
      <c r="AC943">
        <f>SUMIFS(Saudi!F:F,Saudi!$A:$A,YEAR(daily!$A943))</f>
        <v>3677993</v>
      </c>
      <c r="AD943">
        <f>SUMIFS(Saudi!G:G,Saudi!$A:$A,YEAR(daily!$A943))</f>
        <v>31.039095006400501</v>
      </c>
      <c r="AE943">
        <f>SUMIFS(Saudi!H:H,Saudi!$A:$A,YEAR(daily!$A943))</f>
        <v>114161574.159876</v>
      </c>
      <c r="AF943" s="5">
        <f t="shared" si="50"/>
        <v>12</v>
      </c>
      <c r="AG943" s="5">
        <f t="shared" si="51"/>
        <v>2003</v>
      </c>
    </row>
    <row r="944" spans="1:33">
      <c r="A944" s="3">
        <v>37963</v>
      </c>
      <c r="B944" s="1">
        <v>139767</v>
      </c>
      <c r="C944" s="1">
        <v>51619</v>
      </c>
      <c r="D944" s="1">
        <v>31060</v>
      </c>
      <c r="E944" s="1">
        <v>32.1</v>
      </c>
      <c r="F944" s="1">
        <v>31.56</v>
      </c>
      <c r="G944" s="1">
        <v>31.1</v>
      </c>
      <c r="H944" s="2">
        <v>50.1</v>
      </c>
      <c r="I944" s="2">
        <v>28.4</v>
      </c>
      <c r="J944" s="2">
        <v>82.2</v>
      </c>
      <c r="K944" s="2">
        <v>82</v>
      </c>
      <c r="L944">
        <f>SUMIFS(US!B:B,US!$D:$D,YEAR(daily!$A944),US!$E:$E,MONTH(daily!$A944))</f>
        <v>8822</v>
      </c>
      <c r="M944">
        <f>SUMIFS(US!C:C,US!$D:$D,YEAR(daily!$A944),US!$E:$E,MONTH(daily!$A944))</f>
        <v>20679</v>
      </c>
      <c r="N944">
        <f>SUMIFS(COT!E:E,COT!$A:$A,YEAR(daily!$A944),COT!$B:$B,WEEKNUM(daily!$A944))</f>
        <v>568500</v>
      </c>
      <c r="O944">
        <f>SUMIFS(COT!F:F,COT!$A:$A,YEAR(daily!$A944),COT!$B:$B,WEEKNUM(daily!$A944))</f>
        <v>89938</v>
      </c>
      <c r="P944">
        <f>SUMIFS(COT!G:G,COT!$A:$A,YEAR(daily!$A944),COT!$B:$B,WEEKNUM(daily!$A944))</f>
        <v>56717</v>
      </c>
      <c r="Q944">
        <f>SUMIFS(COT!H:H,COT!$A:$A,YEAR(daily!$A944),COT!$B:$B,WEEKNUM(daily!$A944))</f>
        <v>49075</v>
      </c>
      <c r="R944">
        <f>SUMIFS(COT!I:I,COT!$A:$A,YEAR(daily!$A944),COT!$B:$B,WEEKNUM(daily!$A944))</f>
        <v>376953</v>
      </c>
      <c r="S944">
        <f>SUMIFS(COT!J:J,COT!$A:$A,YEAR(daily!$A944),COT!$B:$B,WEEKNUM(daily!$A944))</f>
        <v>415957</v>
      </c>
      <c r="T944">
        <f>SUMIFS(COT!K:K,COT!$A:$A,YEAR(daily!$A944),COT!$B:$B,WEEKNUM(daily!$A944))</f>
        <v>52534</v>
      </c>
      <c r="U944">
        <f>SUMIFS(COT!L:L,COT!$A:$A,YEAR(daily!$A944),COT!$B:$B,WEEKNUM(daily!$A944))</f>
        <v>46751</v>
      </c>
      <c r="V944">
        <f>SUMIFS(COT!M:M,COT!$A:$A,YEAR(daily!$A944),COT!$B:$B,WEEKNUM(daily!$A944))</f>
        <v>55</v>
      </c>
      <c r="W944">
        <f>SUMIFS(COT!N:N,COT!$A:$A,YEAR(daily!$A944),COT!$B:$B,WEEKNUM(daily!$A944))</f>
        <v>47</v>
      </c>
      <c r="X944">
        <f>SUMIFS(COT!O:O,COT!$A:$A,YEAR(daily!$A944),COT!$B:$B,WEEKNUM(daily!$A944))</f>
        <v>42</v>
      </c>
      <c r="Y944">
        <f>SUMIFS(COT!P:P,COT!$A:$A,YEAR(daily!$A944),COT!$B:$B,WEEKNUM(daily!$A944))</f>
        <v>77</v>
      </c>
      <c r="Z944">
        <f>SUMIFS(COT!Q:Q,COT!$A:$A,YEAR(daily!$A944),COT!$B:$B,WEEKNUM(daily!$A944))</f>
        <v>88</v>
      </c>
      <c r="AA944">
        <f>SUMIFS(Saudi!B:B,Saudi!$A:$A,YEAR(daily!$A944))</f>
        <v>277.7</v>
      </c>
      <c r="AB944">
        <f>SUMIFS(Saudi!C:C,Saudi!$A:$A,YEAR(daily!$A944))</f>
        <v>268</v>
      </c>
      <c r="AC944">
        <f>SUMIFS(Saudi!F:F,Saudi!$A:$A,YEAR(daily!$A944))</f>
        <v>3677993</v>
      </c>
      <c r="AD944">
        <f>SUMIFS(Saudi!G:G,Saudi!$A:$A,YEAR(daily!$A944))</f>
        <v>31.039095006400501</v>
      </c>
      <c r="AE944">
        <f>SUMIFS(Saudi!H:H,Saudi!$A:$A,YEAR(daily!$A944))</f>
        <v>114161574.159876</v>
      </c>
      <c r="AF944" s="5">
        <f t="shared" si="50"/>
        <v>12</v>
      </c>
      <c r="AG944" s="5">
        <f t="shared" si="51"/>
        <v>2003</v>
      </c>
    </row>
    <row r="945" spans="1:33">
      <c r="A945" s="3">
        <v>37964</v>
      </c>
      <c r="B945" s="1">
        <v>132153</v>
      </c>
      <c r="C945" s="1">
        <v>53736</v>
      </c>
      <c r="D945" s="1">
        <v>32888</v>
      </c>
      <c r="E945" s="1">
        <v>31.76</v>
      </c>
      <c r="F945" s="1">
        <v>31.12</v>
      </c>
      <c r="G945" s="1">
        <v>30.64</v>
      </c>
      <c r="H945" s="2">
        <v>50.1</v>
      </c>
      <c r="I945" s="2">
        <v>28.4</v>
      </c>
      <c r="J945" s="2">
        <v>82.2</v>
      </c>
      <c r="K945" s="2">
        <v>82</v>
      </c>
      <c r="L945">
        <f>SUMIFS(US!B:B,US!$D:$D,YEAR(daily!$A945),US!$E:$E,MONTH(daily!$A945))</f>
        <v>8822</v>
      </c>
      <c r="M945">
        <f>SUMIFS(US!C:C,US!$D:$D,YEAR(daily!$A945),US!$E:$E,MONTH(daily!$A945))</f>
        <v>20679</v>
      </c>
      <c r="N945">
        <f>SUMIFS(COT!E:E,COT!$A:$A,YEAR(daily!$A945),COT!$B:$B,WEEKNUM(daily!$A945))</f>
        <v>568500</v>
      </c>
      <c r="O945">
        <f>SUMIFS(COT!F:F,COT!$A:$A,YEAR(daily!$A945),COT!$B:$B,WEEKNUM(daily!$A945))</f>
        <v>89938</v>
      </c>
      <c r="P945">
        <f>SUMIFS(COT!G:G,COT!$A:$A,YEAR(daily!$A945),COT!$B:$B,WEEKNUM(daily!$A945))</f>
        <v>56717</v>
      </c>
      <c r="Q945">
        <f>SUMIFS(COT!H:H,COT!$A:$A,YEAR(daily!$A945),COT!$B:$B,WEEKNUM(daily!$A945))</f>
        <v>49075</v>
      </c>
      <c r="R945">
        <f>SUMIFS(COT!I:I,COT!$A:$A,YEAR(daily!$A945),COT!$B:$B,WEEKNUM(daily!$A945))</f>
        <v>376953</v>
      </c>
      <c r="S945">
        <f>SUMIFS(COT!J:J,COT!$A:$A,YEAR(daily!$A945),COT!$B:$B,WEEKNUM(daily!$A945))</f>
        <v>415957</v>
      </c>
      <c r="T945">
        <f>SUMIFS(COT!K:K,COT!$A:$A,YEAR(daily!$A945),COT!$B:$B,WEEKNUM(daily!$A945))</f>
        <v>52534</v>
      </c>
      <c r="U945">
        <f>SUMIFS(COT!L:L,COT!$A:$A,YEAR(daily!$A945),COT!$B:$B,WEEKNUM(daily!$A945))</f>
        <v>46751</v>
      </c>
      <c r="V945">
        <f>SUMIFS(COT!M:M,COT!$A:$A,YEAR(daily!$A945),COT!$B:$B,WEEKNUM(daily!$A945))</f>
        <v>55</v>
      </c>
      <c r="W945">
        <f>SUMIFS(COT!N:N,COT!$A:$A,YEAR(daily!$A945),COT!$B:$B,WEEKNUM(daily!$A945))</f>
        <v>47</v>
      </c>
      <c r="X945">
        <f>SUMIFS(COT!O:O,COT!$A:$A,YEAR(daily!$A945),COT!$B:$B,WEEKNUM(daily!$A945))</f>
        <v>42</v>
      </c>
      <c r="Y945">
        <f>SUMIFS(COT!P:P,COT!$A:$A,YEAR(daily!$A945),COT!$B:$B,WEEKNUM(daily!$A945))</f>
        <v>77</v>
      </c>
      <c r="Z945">
        <f>SUMIFS(COT!Q:Q,COT!$A:$A,YEAR(daily!$A945),COT!$B:$B,WEEKNUM(daily!$A945))</f>
        <v>88</v>
      </c>
      <c r="AA945">
        <f>SUMIFS(Saudi!B:B,Saudi!$A:$A,YEAR(daily!$A945))</f>
        <v>277.7</v>
      </c>
      <c r="AB945">
        <f>SUMIFS(Saudi!C:C,Saudi!$A:$A,YEAR(daily!$A945))</f>
        <v>268</v>
      </c>
      <c r="AC945">
        <f>SUMIFS(Saudi!F:F,Saudi!$A:$A,YEAR(daily!$A945))</f>
        <v>3677993</v>
      </c>
      <c r="AD945">
        <f>SUMIFS(Saudi!G:G,Saudi!$A:$A,YEAR(daily!$A945))</f>
        <v>31.039095006400501</v>
      </c>
      <c r="AE945">
        <f>SUMIFS(Saudi!H:H,Saudi!$A:$A,YEAR(daily!$A945))</f>
        <v>114161574.159876</v>
      </c>
      <c r="AF945" s="5">
        <f t="shared" si="50"/>
        <v>12</v>
      </c>
      <c r="AG945" s="5">
        <f t="shared" si="51"/>
        <v>2003</v>
      </c>
    </row>
    <row r="946" spans="1:33">
      <c r="A946" s="3">
        <v>37965</v>
      </c>
      <c r="B946" s="1">
        <v>120973</v>
      </c>
      <c r="C946" s="1">
        <v>52665</v>
      </c>
      <c r="D946" s="1">
        <v>33149</v>
      </c>
      <c r="E946" s="1">
        <v>31.88</v>
      </c>
      <c r="F946" s="1">
        <v>31.32</v>
      </c>
      <c r="G946" s="1">
        <v>30.84</v>
      </c>
      <c r="H946" s="2">
        <v>50.1</v>
      </c>
      <c r="I946" s="2">
        <v>28.4</v>
      </c>
      <c r="J946" s="2">
        <v>82.2</v>
      </c>
      <c r="K946" s="2">
        <v>82</v>
      </c>
      <c r="L946">
        <f>SUMIFS(US!B:B,US!$D:$D,YEAR(daily!$A946),US!$E:$E,MONTH(daily!$A946))</f>
        <v>8822</v>
      </c>
      <c r="M946">
        <f>SUMIFS(US!C:C,US!$D:$D,YEAR(daily!$A946),US!$E:$E,MONTH(daily!$A946))</f>
        <v>20679</v>
      </c>
      <c r="N946">
        <f>SUMIFS(COT!E:E,COT!$A:$A,YEAR(daily!$A946),COT!$B:$B,WEEKNUM(daily!$A946))</f>
        <v>568500</v>
      </c>
      <c r="O946">
        <f>SUMIFS(COT!F:F,COT!$A:$A,YEAR(daily!$A946),COT!$B:$B,WEEKNUM(daily!$A946))</f>
        <v>89938</v>
      </c>
      <c r="P946">
        <f>SUMIFS(COT!G:G,COT!$A:$A,YEAR(daily!$A946),COT!$B:$B,WEEKNUM(daily!$A946))</f>
        <v>56717</v>
      </c>
      <c r="Q946">
        <f>SUMIFS(COT!H:H,COT!$A:$A,YEAR(daily!$A946),COT!$B:$B,WEEKNUM(daily!$A946))</f>
        <v>49075</v>
      </c>
      <c r="R946">
        <f>SUMIFS(COT!I:I,COT!$A:$A,YEAR(daily!$A946),COT!$B:$B,WEEKNUM(daily!$A946))</f>
        <v>376953</v>
      </c>
      <c r="S946">
        <f>SUMIFS(COT!J:J,COT!$A:$A,YEAR(daily!$A946),COT!$B:$B,WEEKNUM(daily!$A946))</f>
        <v>415957</v>
      </c>
      <c r="T946">
        <f>SUMIFS(COT!K:K,COT!$A:$A,YEAR(daily!$A946),COT!$B:$B,WEEKNUM(daily!$A946))</f>
        <v>52534</v>
      </c>
      <c r="U946">
        <f>SUMIFS(COT!L:L,COT!$A:$A,YEAR(daily!$A946),COT!$B:$B,WEEKNUM(daily!$A946))</f>
        <v>46751</v>
      </c>
      <c r="V946">
        <f>SUMIFS(COT!M:M,COT!$A:$A,YEAR(daily!$A946),COT!$B:$B,WEEKNUM(daily!$A946))</f>
        <v>55</v>
      </c>
      <c r="W946">
        <f>SUMIFS(COT!N:N,COT!$A:$A,YEAR(daily!$A946),COT!$B:$B,WEEKNUM(daily!$A946))</f>
        <v>47</v>
      </c>
      <c r="X946">
        <f>SUMIFS(COT!O:O,COT!$A:$A,YEAR(daily!$A946),COT!$B:$B,WEEKNUM(daily!$A946))</f>
        <v>42</v>
      </c>
      <c r="Y946">
        <f>SUMIFS(COT!P:P,COT!$A:$A,YEAR(daily!$A946),COT!$B:$B,WEEKNUM(daily!$A946))</f>
        <v>77</v>
      </c>
      <c r="Z946">
        <f>SUMIFS(COT!Q:Q,COT!$A:$A,YEAR(daily!$A946),COT!$B:$B,WEEKNUM(daily!$A946))</f>
        <v>88</v>
      </c>
      <c r="AA946">
        <f>SUMIFS(Saudi!B:B,Saudi!$A:$A,YEAR(daily!$A946))</f>
        <v>277.7</v>
      </c>
      <c r="AB946">
        <f>SUMIFS(Saudi!C:C,Saudi!$A:$A,YEAR(daily!$A946))</f>
        <v>268</v>
      </c>
      <c r="AC946">
        <f>SUMIFS(Saudi!F:F,Saudi!$A:$A,YEAR(daily!$A946))</f>
        <v>3677993</v>
      </c>
      <c r="AD946">
        <f>SUMIFS(Saudi!G:G,Saudi!$A:$A,YEAR(daily!$A946))</f>
        <v>31.039095006400501</v>
      </c>
      <c r="AE946">
        <f>SUMIFS(Saudi!H:H,Saudi!$A:$A,YEAR(daily!$A946))</f>
        <v>114161574.159876</v>
      </c>
      <c r="AF946" s="5">
        <f t="shared" si="50"/>
        <v>12</v>
      </c>
      <c r="AG946" s="5">
        <f t="shared" si="51"/>
        <v>2003</v>
      </c>
    </row>
    <row r="947" spans="1:33">
      <c r="A947" s="3">
        <v>37966</v>
      </c>
      <c r="B947" s="1">
        <v>106982</v>
      </c>
      <c r="C947" s="1">
        <v>53796</v>
      </c>
      <c r="D947" s="1">
        <v>33689</v>
      </c>
      <c r="E947" s="1">
        <v>31.85</v>
      </c>
      <c r="F947" s="1">
        <v>31.29</v>
      </c>
      <c r="G947" s="1">
        <v>30.81</v>
      </c>
      <c r="H947" s="2">
        <v>50.1</v>
      </c>
      <c r="I947" s="2">
        <v>28.4</v>
      </c>
      <c r="J947" s="2">
        <v>82.2</v>
      </c>
      <c r="K947" s="2">
        <v>82</v>
      </c>
      <c r="L947">
        <f>SUMIFS(US!B:B,US!$D:$D,YEAR(daily!$A947),US!$E:$E,MONTH(daily!$A947))</f>
        <v>8822</v>
      </c>
      <c r="M947">
        <f>SUMIFS(US!C:C,US!$D:$D,YEAR(daily!$A947),US!$E:$E,MONTH(daily!$A947))</f>
        <v>20679</v>
      </c>
      <c r="N947">
        <f>SUMIFS(COT!E:E,COT!$A:$A,YEAR(daily!$A947),COT!$B:$B,WEEKNUM(daily!$A947))</f>
        <v>568500</v>
      </c>
      <c r="O947">
        <f>SUMIFS(COT!F:F,COT!$A:$A,YEAR(daily!$A947),COT!$B:$B,WEEKNUM(daily!$A947))</f>
        <v>89938</v>
      </c>
      <c r="P947">
        <f>SUMIFS(COT!G:G,COT!$A:$A,YEAR(daily!$A947),COT!$B:$B,WEEKNUM(daily!$A947))</f>
        <v>56717</v>
      </c>
      <c r="Q947">
        <f>SUMIFS(COT!H:H,COT!$A:$A,YEAR(daily!$A947),COT!$B:$B,WEEKNUM(daily!$A947))</f>
        <v>49075</v>
      </c>
      <c r="R947">
        <f>SUMIFS(COT!I:I,COT!$A:$A,YEAR(daily!$A947),COT!$B:$B,WEEKNUM(daily!$A947))</f>
        <v>376953</v>
      </c>
      <c r="S947">
        <f>SUMIFS(COT!J:J,COT!$A:$A,YEAR(daily!$A947),COT!$B:$B,WEEKNUM(daily!$A947))</f>
        <v>415957</v>
      </c>
      <c r="T947">
        <f>SUMIFS(COT!K:K,COT!$A:$A,YEAR(daily!$A947),COT!$B:$B,WEEKNUM(daily!$A947))</f>
        <v>52534</v>
      </c>
      <c r="U947">
        <f>SUMIFS(COT!L:L,COT!$A:$A,YEAR(daily!$A947),COT!$B:$B,WEEKNUM(daily!$A947))</f>
        <v>46751</v>
      </c>
      <c r="V947">
        <f>SUMIFS(COT!M:M,COT!$A:$A,YEAR(daily!$A947),COT!$B:$B,WEEKNUM(daily!$A947))</f>
        <v>55</v>
      </c>
      <c r="W947">
        <f>SUMIFS(COT!N:N,COT!$A:$A,YEAR(daily!$A947),COT!$B:$B,WEEKNUM(daily!$A947))</f>
        <v>47</v>
      </c>
      <c r="X947">
        <f>SUMIFS(COT!O:O,COT!$A:$A,YEAR(daily!$A947),COT!$B:$B,WEEKNUM(daily!$A947))</f>
        <v>42</v>
      </c>
      <c r="Y947">
        <f>SUMIFS(COT!P:P,COT!$A:$A,YEAR(daily!$A947),COT!$B:$B,WEEKNUM(daily!$A947))</f>
        <v>77</v>
      </c>
      <c r="Z947">
        <f>SUMIFS(COT!Q:Q,COT!$A:$A,YEAR(daily!$A947),COT!$B:$B,WEEKNUM(daily!$A947))</f>
        <v>88</v>
      </c>
      <c r="AA947">
        <f>SUMIFS(Saudi!B:B,Saudi!$A:$A,YEAR(daily!$A947))</f>
        <v>277.7</v>
      </c>
      <c r="AB947">
        <f>SUMIFS(Saudi!C:C,Saudi!$A:$A,YEAR(daily!$A947))</f>
        <v>268</v>
      </c>
      <c r="AC947">
        <f>SUMIFS(Saudi!F:F,Saudi!$A:$A,YEAR(daily!$A947))</f>
        <v>3677993</v>
      </c>
      <c r="AD947">
        <f>SUMIFS(Saudi!G:G,Saudi!$A:$A,YEAR(daily!$A947))</f>
        <v>31.039095006400501</v>
      </c>
      <c r="AE947">
        <f>SUMIFS(Saudi!H:H,Saudi!$A:$A,YEAR(daily!$A947))</f>
        <v>114161574.159876</v>
      </c>
      <c r="AF947" s="5">
        <f t="shared" si="50"/>
        <v>12</v>
      </c>
      <c r="AG947" s="5">
        <f t="shared" si="51"/>
        <v>2003</v>
      </c>
    </row>
    <row r="948" spans="1:33">
      <c r="A948" s="3">
        <v>37967</v>
      </c>
      <c r="B948" s="1">
        <v>97805</v>
      </c>
      <c r="C948" s="1">
        <v>55695</v>
      </c>
      <c r="D948" s="1">
        <v>33249</v>
      </c>
      <c r="E948" s="1">
        <v>33.04</v>
      </c>
      <c r="F948" s="1">
        <v>32.36</v>
      </c>
      <c r="G948" s="1">
        <v>31.78</v>
      </c>
      <c r="H948" s="2">
        <v>50.1</v>
      </c>
      <c r="I948" s="2">
        <v>28.4</v>
      </c>
      <c r="J948" s="2">
        <v>82.2</v>
      </c>
      <c r="K948" s="2">
        <v>82</v>
      </c>
      <c r="L948">
        <f>SUMIFS(US!B:B,US!$D:$D,YEAR(daily!$A948),US!$E:$E,MONTH(daily!$A948))</f>
        <v>8822</v>
      </c>
      <c r="M948">
        <f>SUMIFS(US!C:C,US!$D:$D,YEAR(daily!$A948),US!$E:$E,MONTH(daily!$A948))</f>
        <v>20679</v>
      </c>
      <c r="N948">
        <f>SUMIFS(COT!E:E,COT!$A:$A,YEAR(daily!$A948),COT!$B:$B,WEEKNUM(daily!$A948))</f>
        <v>568500</v>
      </c>
      <c r="O948">
        <f>SUMIFS(COT!F:F,COT!$A:$A,YEAR(daily!$A948),COT!$B:$B,WEEKNUM(daily!$A948))</f>
        <v>89938</v>
      </c>
      <c r="P948">
        <f>SUMIFS(COT!G:G,COT!$A:$A,YEAR(daily!$A948),COT!$B:$B,WEEKNUM(daily!$A948))</f>
        <v>56717</v>
      </c>
      <c r="Q948">
        <f>SUMIFS(COT!H:H,COT!$A:$A,YEAR(daily!$A948),COT!$B:$B,WEEKNUM(daily!$A948))</f>
        <v>49075</v>
      </c>
      <c r="R948">
        <f>SUMIFS(COT!I:I,COT!$A:$A,YEAR(daily!$A948),COT!$B:$B,WEEKNUM(daily!$A948))</f>
        <v>376953</v>
      </c>
      <c r="S948">
        <f>SUMIFS(COT!J:J,COT!$A:$A,YEAR(daily!$A948),COT!$B:$B,WEEKNUM(daily!$A948))</f>
        <v>415957</v>
      </c>
      <c r="T948">
        <f>SUMIFS(COT!K:K,COT!$A:$A,YEAR(daily!$A948),COT!$B:$B,WEEKNUM(daily!$A948))</f>
        <v>52534</v>
      </c>
      <c r="U948">
        <f>SUMIFS(COT!L:L,COT!$A:$A,YEAR(daily!$A948),COT!$B:$B,WEEKNUM(daily!$A948))</f>
        <v>46751</v>
      </c>
      <c r="V948">
        <f>SUMIFS(COT!M:M,COT!$A:$A,YEAR(daily!$A948),COT!$B:$B,WEEKNUM(daily!$A948))</f>
        <v>55</v>
      </c>
      <c r="W948">
        <f>SUMIFS(COT!N:N,COT!$A:$A,YEAR(daily!$A948),COT!$B:$B,WEEKNUM(daily!$A948))</f>
        <v>47</v>
      </c>
      <c r="X948">
        <f>SUMIFS(COT!O:O,COT!$A:$A,YEAR(daily!$A948),COT!$B:$B,WEEKNUM(daily!$A948))</f>
        <v>42</v>
      </c>
      <c r="Y948">
        <f>SUMIFS(COT!P:P,COT!$A:$A,YEAR(daily!$A948),COT!$B:$B,WEEKNUM(daily!$A948))</f>
        <v>77</v>
      </c>
      <c r="Z948">
        <f>SUMIFS(COT!Q:Q,COT!$A:$A,YEAR(daily!$A948),COT!$B:$B,WEEKNUM(daily!$A948))</f>
        <v>88</v>
      </c>
      <c r="AA948">
        <f>SUMIFS(Saudi!B:B,Saudi!$A:$A,YEAR(daily!$A948))</f>
        <v>277.7</v>
      </c>
      <c r="AB948">
        <f>SUMIFS(Saudi!C:C,Saudi!$A:$A,YEAR(daily!$A948))</f>
        <v>268</v>
      </c>
      <c r="AC948">
        <f>SUMIFS(Saudi!F:F,Saudi!$A:$A,YEAR(daily!$A948))</f>
        <v>3677993</v>
      </c>
      <c r="AD948">
        <f>SUMIFS(Saudi!G:G,Saudi!$A:$A,YEAR(daily!$A948))</f>
        <v>31.039095006400501</v>
      </c>
      <c r="AE948">
        <f>SUMIFS(Saudi!H:H,Saudi!$A:$A,YEAR(daily!$A948))</f>
        <v>114161574.159876</v>
      </c>
      <c r="AF948" s="5">
        <f t="shared" si="50"/>
        <v>12</v>
      </c>
      <c r="AG948" s="5">
        <f t="shared" si="51"/>
        <v>2003</v>
      </c>
    </row>
    <row r="949" spans="1:33">
      <c r="A949" s="3">
        <v>37970</v>
      </c>
      <c r="B949" s="1">
        <v>87746</v>
      </c>
      <c r="C949" s="1">
        <v>56476</v>
      </c>
      <c r="D949" s="1">
        <v>35784</v>
      </c>
      <c r="E949" s="1">
        <v>33.18</v>
      </c>
      <c r="F949" s="1">
        <v>32.619999999999997</v>
      </c>
      <c r="G949" s="1">
        <v>32</v>
      </c>
      <c r="H949" s="2">
        <v>50.1</v>
      </c>
      <c r="I949" s="2">
        <v>28.4</v>
      </c>
      <c r="J949" s="2">
        <v>82.2</v>
      </c>
      <c r="K949" s="2">
        <v>82</v>
      </c>
      <c r="L949">
        <f>SUMIFS(US!B:B,US!$D:$D,YEAR(daily!$A949),US!$E:$E,MONTH(daily!$A949))</f>
        <v>8822</v>
      </c>
      <c r="M949">
        <f>SUMIFS(US!C:C,US!$D:$D,YEAR(daily!$A949),US!$E:$E,MONTH(daily!$A949))</f>
        <v>20679</v>
      </c>
      <c r="N949">
        <f>SUMIFS(COT!E:E,COT!$A:$A,YEAR(daily!$A949),COT!$B:$B,WEEKNUM(daily!$A949))</f>
        <v>598248</v>
      </c>
      <c r="O949">
        <f>SUMIFS(COT!F:F,COT!$A:$A,YEAR(daily!$A949),COT!$B:$B,WEEKNUM(daily!$A949))</f>
        <v>116883</v>
      </c>
      <c r="P949">
        <f>SUMIFS(COT!G:G,COT!$A:$A,YEAR(daily!$A949),COT!$B:$B,WEEKNUM(daily!$A949))</f>
        <v>60446</v>
      </c>
      <c r="Q949">
        <f>SUMIFS(COT!H:H,COT!$A:$A,YEAR(daily!$A949),COT!$B:$B,WEEKNUM(daily!$A949))</f>
        <v>52836</v>
      </c>
      <c r="R949">
        <f>SUMIFS(COT!I:I,COT!$A:$A,YEAR(daily!$A949),COT!$B:$B,WEEKNUM(daily!$A949))</f>
        <v>367091</v>
      </c>
      <c r="S949">
        <f>SUMIFS(COT!J:J,COT!$A:$A,YEAR(daily!$A949),COT!$B:$B,WEEKNUM(daily!$A949))</f>
        <v>424661</v>
      </c>
      <c r="T949">
        <f>SUMIFS(COT!K:K,COT!$A:$A,YEAR(daily!$A949),COT!$B:$B,WEEKNUM(daily!$A949))</f>
        <v>61438</v>
      </c>
      <c r="U949">
        <f>SUMIFS(COT!L:L,COT!$A:$A,YEAR(daily!$A949),COT!$B:$B,WEEKNUM(daily!$A949))</f>
        <v>60305</v>
      </c>
      <c r="V949">
        <f>SUMIFS(COT!M:M,COT!$A:$A,YEAR(daily!$A949),COT!$B:$B,WEEKNUM(daily!$A949))</f>
        <v>59</v>
      </c>
      <c r="W949">
        <f>SUMIFS(COT!N:N,COT!$A:$A,YEAR(daily!$A949),COT!$B:$B,WEEKNUM(daily!$A949))</f>
        <v>47</v>
      </c>
      <c r="X949">
        <f>SUMIFS(COT!O:O,COT!$A:$A,YEAR(daily!$A949),COT!$B:$B,WEEKNUM(daily!$A949))</f>
        <v>51</v>
      </c>
      <c r="Y949">
        <f>SUMIFS(COT!P:P,COT!$A:$A,YEAR(daily!$A949),COT!$B:$B,WEEKNUM(daily!$A949))</f>
        <v>75</v>
      </c>
      <c r="Z949">
        <f>SUMIFS(COT!Q:Q,COT!$A:$A,YEAR(daily!$A949),COT!$B:$B,WEEKNUM(daily!$A949))</f>
        <v>85</v>
      </c>
      <c r="AA949">
        <f>SUMIFS(Saudi!B:B,Saudi!$A:$A,YEAR(daily!$A949))</f>
        <v>277.7</v>
      </c>
      <c r="AB949">
        <f>SUMIFS(Saudi!C:C,Saudi!$A:$A,YEAR(daily!$A949))</f>
        <v>268</v>
      </c>
      <c r="AC949">
        <f>SUMIFS(Saudi!F:F,Saudi!$A:$A,YEAR(daily!$A949))</f>
        <v>3677993</v>
      </c>
      <c r="AD949">
        <f>SUMIFS(Saudi!G:G,Saudi!$A:$A,YEAR(daily!$A949))</f>
        <v>31.039095006400501</v>
      </c>
      <c r="AE949">
        <f>SUMIFS(Saudi!H:H,Saudi!$A:$A,YEAR(daily!$A949))</f>
        <v>114161574.159876</v>
      </c>
      <c r="AF949" s="5">
        <f t="shared" si="50"/>
        <v>12</v>
      </c>
      <c r="AG949" s="5">
        <f t="shared" si="51"/>
        <v>2003</v>
      </c>
    </row>
    <row r="950" spans="1:33">
      <c r="A950" s="3">
        <v>37971</v>
      </c>
      <c r="B950" s="1">
        <v>67096</v>
      </c>
      <c r="C950" s="1">
        <v>62567</v>
      </c>
      <c r="D950" s="1">
        <v>35891</v>
      </c>
      <c r="E950" s="1">
        <v>32.89</v>
      </c>
      <c r="F950" s="1">
        <v>32.36</v>
      </c>
      <c r="G950" s="1">
        <v>31.75</v>
      </c>
      <c r="H950" s="2">
        <v>50.1</v>
      </c>
      <c r="I950" s="2">
        <v>28.4</v>
      </c>
      <c r="J950" s="2">
        <v>82.2</v>
      </c>
      <c r="K950" s="2">
        <v>82</v>
      </c>
      <c r="L950">
        <f>SUMIFS(US!B:B,US!$D:$D,YEAR(daily!$A950),US!$E:$E,MONTH(daily!$A950))</f>
        <v>8822</v>
      </c>
      <c r="M950">
        <f>SUMIFS(US!C:C,US!$D:$D,YEAR(daily!$A950),US!$E:$E,MONTH(daily!$A950))</f>
        <v>20679</v>
      </c>
      <c r="N950">
        <f>SUMIFS(COT!E:E,COT!$A:$A,YEAR(daily!$A950),COT!$B:$B,WEEKNUM(daily!$A950))</f>
        <v>598248</v>
      </c>
      <c r="O950">
        <f>SUMIFS(COT!F:F,COT!$A:$A,YEAR(daily!$A950),COT!$B:$B,WEEKNUM(daily!$A950))</f>
        <v>116883</v>
      </c>
      <c r="P950">
        <f>SUMIFS(COT!G:G,COT!$A:$A,YEAR(daily!$A950),COT!$B:$B,WEEKNUM(daily!$A950))</f>
        <v>60446</v>
      </c>
      <c r="Q950">
        <f>SUMIFS(COT!H:H,COT!$A:$A,YEAR(daily!$A950),COT!$B:$B,WEEKNUM(daily!$A950))</f>
        <v>52836</v>
      </c>
      <c r="R950">
        <f>SUMIFS(COT!I:I,COT!$A:$A,YEAR(daily!$A950),COT!$B:$B,WEEKNUM(daily!$A950))</f>
        <v>367091</v>
      </c>
      <c r="S950">
        <f>SUMIFS(COT!J:J,COT!$A:$A,YEAR(daily!$A950),COT!$B:$B,WEEKNUM(daily!$A950))</f>
        <v>424661</v>
      </c>
      <c r="T950">
        <f>SUMIFS(COT!K:K,COT!$A:$A,YEAR(daily!$A950),COT!$B:$B,WEEKNUM(daily!$A950))</f>
        <v>61438</v>
      </c>
      <c r="U950">
        <f>SUMIFS(COT!L:L,COT!$A:$A,YEAR(daily!$A950),COT!$B:$B,WEEKNUM(daily!$A950))</f>
        <v>60305</v>
      </c>
      <c r="V950">
        <f>SUMIFS(COT!M:M,COT!$A:$A,YEAR(daily!$A950),COT!$B:$B,WEEKNUM(daily!$A950))</f>
        <v>59</v>
      </c>
      <c r="W950">
        <f>SUMIFS(COT!N:N,COT!$A:$A,YEAR(daily!$A950),COT!$B:$B,WEEKNUM(daily!$A950))</f>
        <v>47</v>
      </c>
      <c r="X950">
        <f>SUMIFS(COT!O:O,COT!$A:$A,YEAR(daily!$A950),COT!$B:$B,WEEKNUM(daily!$A950))</f>
        <v>51</v>
      </c>
      <c r="Y950">
        <f>SUMIFS(COT!P:P,COT!$A:$A,YEAR(daily!$A950),COT!$B:$B,WEEKNUM(daily!$A950))</f>
        <v>75</v>
      </c>
      <c r="Z950">
        <f>SUMIFS(COT!Q:Q,COT!$A:$A,YEAR(daily!$A950),COT!$B:$B,WEEKNUM(daily!$A950))</f>
        <v>85</v>
      </c>
      <c r="AA950">
        <f>SUMIFS(Saudi!B:B,Saudi!$A:$A,YEAR(daily!$A950))</f>
        <v>277.7</v>
      </c>
      <c r="AB950">
        <f>SUMIFS(Saudi!C:C,Saudi!$A:$A,YEAR(daily!$A950))</f>
        <v>268</v>
      </c>
      <c r="AC950">
        <f>SUMIFS(Saudi!F:F,Saudi!$A:$A,YEAR(daily!$A950))</f>
        <v>3677993</v>
      </c>
      <c r="AD950">
        <f>SUMIFS(Saudi!G:G,Saudi!$A:$A,YEAR(daily!$A950))</f>
        <v>31.039095006400501</v>
      </c>
      <c r="AE950">
        <f>SUMIFS(Saudi!H:H,Saudi!$A:$A,YEAR(daily!$A950))</f>
        <v>114161574.159876</v>
      </c>
      <c r="AF950" s="5">
        <f t="shared" si="50"/>
        <v>12</v>
      </c>
      <c r="AG950" s="5">
        <f t="shared" si="51"/>
        <v>2003</v>
      </c>
    </row>
    <row r="951" spans="1:33">
      <c r="A951" s="3">
        <v>37972</v>
      </c>
      <c r="B951" s="1">
        <v>46373</v>
      </c>
      <c r="C951" s="1">
        <v>65502</v>
      </c>
      <c r="D951" s="1">
        <v>36326</v>
      </c>
      <c r="E951" s="1">
        <v>33.35</v>
      </c>
      <c r="F951" s="1">
        <v>32.85</v>
      </c>
      <c r="G951" s="1">
        <v>32.22</v>
      </c>
      <c r="H951" s="2">
        <v>50.1</v>
      </c>
      <c r="I951" s="2">
        <v>28.4</v>
      </c>
      <c r="J951" s="2">
        <v>82.2</v>
      </c>
      <c r="K951" s="2">
        <v>82</v>
      </c>
      <c r="L951">
        <f>SUMIFS(US!B:B,US!$D:$D,YEAR(daily!$A951),US!$E:$E,MONTH(daily!$A951))</f>
        <v>8822</v>
      </c>
      <c r="M951">
        <f>SUMIFS(US!C:C,US!$D:$D,YEAR(daily!$A951),US!$E:$E,MONTH(daily!$A951))</f>
        <v>20679</v>
      </c>
      <c r="N951">
        <f>SUMIFS(COT!E:E,COT!$A:$A,YEAR(daily!$A951),COT!$B:$B,WEEKNUM(daily!$A951))</f>
        <v>598248</v>
      </c>
      <c r="O951">
        <f>SUMIFS(COT!F:F,COT!$A:$A,YEAR(daily!$A951),COT!$B:$B,WEEKNUM(daily!$A951))</f>
        <v>116883</v>
      </c>
      <c r="P951">
        <f>SUMIFS(COT!G:G,COT!$A:$A,YEAR(daily!$A951),COT!$B:$B,WEEKNUM(daily!$A951))</f>
        <v>60446</v>
      </c>
      <c r="Q951">
        <f>SUMIFS(COT!H:H,COT!$A:$A,YEAR(daily!$A951),COT!$B:$B,WEEKNUM(daily!$A951))</f>
        <v>52836</v>
      </c>
      <c r="R951">
        <f>SUMIFS(COT!I:I,COT!$A:$A,YEAR(daily!$A951),COT!$B:$B,WEEKNUM(daily!$A951))</f>
        <v>367091</v>
      </c>
      <c r="S951">
        <f>SUMIFS(COT!J:J,COT!$A:$A,YEAR(daily!$A951),COT!$B:$B,WEEKNUM(daily!$A951))</f>
        <v>424661</v>
      </c>
      <c r="T951">
        <f>SUMIFS(COT!K:K,COT!$A:$A,YEAR(daily!$A951),COT!$B:$B,WEEKNUM(daily!$A951))</f>
        <v>61438</v>
      </c>
      <c r="U951">
        <f>SUMIFS(COT!L:L,COT!$A:$A,YEAR(daily!$A951),COT!$B:$B,WEEKNUM(daily!$A951))</f>
        <v>60305</v>
      </c>
      <c r="V951">
        <f>SUMIFS(COT!M:M,COT!$A:$A,YEAR(daily!$A951),COT!$B:$B,WEEKNUM(daily!$A951))</f>
        <v>59</v>
      </c>
      <c r="W951">
        <f>SUMIFS(COT!N:N,COT!$A:$A,YEAR(daily!$A951),COT!$B:$B,WEEKNUM(daily!$A951))</f>
        <v>47</v>
      </c>
      <c r="X951">
        <f>SUMIFS(COT!O:O,COT!$A:$A,YEAR(daily!$A951),COT!$B:$B,WEEKNUM(daily!$A951))</f>
        <v>51</v>
      </c>
      <c r="Y951">
        <f>SUMIFS(COT!P:P,COT!$A:$A,YEAR(daily!$A951),COT!$B:$B,WEEKNUM(daily!$A951))</f>
        <v>75</v>
      </c>
      <c r="Z951">
        <f>SUMIFS(COT!Q:Q,COT!$A:$A,YEAR(daily!$A951),COT!$B:$B,WEEKNUM(daily!$A951))</f>
        <v>85</v>
      </c>
      <c r="AA951">
        <f>SUMIFS(Saudi!B:B,Saudi!$A:$A,YEAR(daily!$A951))</f>
        <v>277.7</v>
      </c>
      <c r="AB951">
        <f>SUMIFS(Saudi!C:C,Saudi!$A:$A,YEAR(daily!$A951))</f>
        <v>268</v>
      </c>
      <c r="AC951">
        <f>SUMIFS(Saudi!F:F,Saudi!$A:$A,YEAR(daily!$A951))</f>
        <v>3677993</v>
      </c>
      <c r="AD951">
        <f>SUMIFS(Saudi!G:G,Saudi!$A:$A,YEAR(daily!$A951))</f>
        <v>31.039095006400501</v>
      </c>
      <c r="AE951">
        <f>SUMIFS(Saudi!H:H,Saudi!$A:$A,YEAR(daily!$A951))</f>
        <v>114161574.159876</v>
      </c>
      <c r="AF951" s="5">
        <f t="shared" si="50"/>
        <v>12</v>
      </c>
      <c r="AG951" s="5">
        <f t="shared" si="51"/>
        <v>2003</v>
      </c>
    </row>
    <row r="952" spans="1:33">
      <c r="A952" s="3">
        <v>37973</v>
      </c>
      <c r="B952" s="1">
        <v>37717</v>
      </c>
      <c r="C952" s="1">
        <v>69136</v>
      </c>
      <c r="D952" s="1">
        <v>38061</v>
      </c>
      <c r="E952" s="1">
        <v>33.71</v>
      </c>
      <c r="F952" s="1">
        <v>33.24</v>
      </c>
      <c r="G952" s="1">
        <v>32.61</v>
      </c>
      <c r="H952" s="2">
        <v>50.1</v>
      </c>
      <c r="I952" s="2">
        <v>28.4</v>
      </c>
      <c r="J952" s="2">
        <v>82.2</v>
      </c>
      <c r="K952" s="2">
        <v>82</v>
      </c>
      <c r="L952">
        <f>SUMIFS(US!B:B,US!$D:$D,YEAR(daily!$A952),US!$E:$E,MONTH(daily!$A952))</f>
        <v>8822</v>
      </c>
      <c r="M952">
        <f>SUMIFS(US!C:C,US!$D:$D,YEAR(daily!$A952),US!$E:$E,MONTH(daily!$A952))</f>
        <v>20679</v>
      </c>
      <c r="N952">
        <f>SUMIFS(COT!E:E,COT!$A:$A,YEAR(daily!$A952),COT!$B:$B,WEEKNUM(daily!$A952))</f>
        <v>598248</v>
      </c>
      <c r="O952">
        <f>SUMIFS(COT!F:F,COT!$A:$A,YEAR(daily!$A952),COT!$B:$B,WEEKNUM(daily!$A952))</f>
        <v>116883</v>
      </c>
      <c r="P952">
        <f>SUMIFS(COT!G:G,COT!$A:$A,YEAR(daily!$A952),COT!$B:$B,WEEKNUM(daily!$A952))</f>
        <v>60446</v>
      </c>
      <c r="Q952">
        <f>SUMIFS(COT!H:H,COT!$A:$A,YEAR(daily!$A952),COT!$B:$B,WEEKNUM(daily!$A952))</f>
        <v>52836</v>
      </c>
      <c r="R952">
        <f>SUMIFS(COT!I:I,COT!$A:$A,YEAR(daily!$A952),COT!$B:$B,WEEKNUM(daily!$A952))</f>
        <v>367091</v>
      </c>
      <c r="S952">
        <f>SUMIFS(COT!J:J,COT!$A:$A,YEAR(daily!$A952),COT!$B:$B,WEEKNUM(daily!$A952))</f>
        <v>424661</v>
      </c>
      <c r="T952">
        <f>SUMIFS(COT!K:K,COT!$A:$A,YEAR(daily!$A952),COT!$B:$B,WEEKNUM(daily!$A952))</f>
        <v>61438</v>
      </c>
      <c r="U952">
        <f>SUMIFS(COT!L:L,COT!$A:$A,YEAR(daily!$A952),COT!$B:$B,WEEKNUM(daily!$A952))</f>
        <v>60305</v>
      </c>
      <c r="V952">
        <f>SUMIFS(COT!M:M,COT!$A:$A,YEAR(daily!$A952),COT!$B:$B,WEEKNUM(daily!$A952))</f>
        <v>59</v>
      </c>
      <c r="W952">
        <f>SUMIFS(COT!N:N,COT!$A:$A,YEAR(daily!$A952),COT!$B:$B,WEEKNUM(daily!$A952))</f>
        <v>47</v>
      </c>
      <c r="X952">
        <f>SUMIFS(COT!O:O,COT!$A:$A,YEAR(daily!$A952),COT!$B:$B,WEEKNUM(daily!$A952))</f>
        <v>51</v>
      </c>
      <c r="Y952">
        <f>SUMIFS(COT!P:P,COT!$A:$A,YEAR(daily!$A952),COT!$B:$B,WEEKNUM(daily!$A952))</f>
        <v>75</v>
      </c>
      <c r="Z952">
        <f>SUMIFS(COT!Q:Q,COT!$A:$A,YEAR(daily!$A952),COT!$B:$B,WEEKNUM(daily!$A952))</f>
        <v>85</v>
      </c>
      <c r="AA952">
        <f>SUMIFS(Saudi!B:B,Saudi!$A:$A,YEAR(daily!$A952))</f>
        <v>277.7</v>
      </c>
      <c r="AB952">
        <f>SUMIFS(Saudi!C:C,Saudi!$A:$A,YEAR(daily!$A952))</f>
        <v>268</v>
      </c>
      <c r="AC952">
        <f>SUMIFS(Saudi!F:F,Saudi!$A:$A,YEAR(daily!$A952))</f>
        <v>3677993</v>
      </c>
      <c r="AD952">
        <f>SUMIFS(Saudi!G:G,Saudi!$A:$A,YEAR(daily!$A952))</f>
        <v>31.039095006400501</v>
      </c>
      <c r="AE952">
        <f>SUMIFS(Saudi!H:H,Saudi!$A:$A,YEAR(daily!$A952))</f>
        <v>114161574.159876</v>
      </c>
      <c r="AF952" s="5">
        <f t="shared" si="50"/>
        <v>12</v>
      </c>
      <c r="AG952" s="5">
        <f t="shared" si="51"/>
        <v>2003</v>
      </c>
    </row>
    <row r="953" spans="1:33">
      <c r="A953" s="3">
        <v>37974</v>
      </c>
      <c r="B953" s="1">
        <v>27860</v>
      </c>
      <c r="C953" s="1">
        <v>70322</v>
      </c>
      <c r="D953" s="1">
        <v>40947</v>
      </c>
      <c r="E953" s="1">
        <v>33.020000000000003</v>
      </c>
      <c r="F953" s="1">
        <v>32.549999999999997</v>
      </c>
      <c r="G953" s="1">
        <v>31.96</v>
      </c>
      <c r="H953" s="2">
        <v>50.1</v>
      </c>
      <c r="I953" s="2">
        <v>28.4</v>
      </c>
      <c r="J953" s="2">
        <v>82.2</v>
      </c>
      <c r="K953" s="2">
        <v>82</v>
      </c>
      <c r="L953">
        <f>SUMIFS(US!B:B,US!$D:$D,YEAR(daily!$A953),US!$E:$E,MONTH(daily!$A953))</f>
        <v>8822</v>
      </c>
      <c r="M953">
        <f>SUMIFS(US!C:C,US!$D:$D,YEAR(daily!$A953),US!$E:$E,MONTH(daily!$A953))</f>
        <v>20679</v>
      </c>
      <c r="N953">
        <f>SUMIFS(COT!E:E,COT!$A:$A,YEAR(daily!$A953),COT!$B:$B,WEEKNUM(daily!$A953))</f>
        <v>598248</v>
      </c>
      <c r="O953">
        <f>SUMIFS(COT!F:F,COT!$A:$A,YEAR(daily!$A953),COT!$B:$B,WEEKNUM(daily!$A953))</f>
        <v>116883</v>
      </c>
      <c r="P953">
        <f>SUMIFS(COT!G:G,COT!$A:$A,YEAR(daily!$A953),COT!$B:$B,WEEKNUM(daily!$A953))</f>
        <v>60446</v>
      </c>
      <c r="Q953">
        <f>SUMIFS(COT!H:H,COT!$A:$A,YEAR(daily!$A953),COT!$B:$B,WEEKNUM(daily!$A953))</f>
        <v>52836</v>
      </c>
      <c r="R953">
        <f>SUMIFS(COT!I:I,COT!$A:$A,YEAR(daily!$A953),COT!$B:$B,WEEKNUM(daily!$A953))</f>
        <v>367091</v>
      </c>
      <c r="S953">
        <f>SUMIFS(COT!J:J,COT!$A:$A,YEAR(daily!$A953),COT!$B:$B,WEEKNUM(daily!$A953))</f>
        <v>424661</v>
      </c>
      <c r="T953">
        <f>SUMIFS(COT!K:K,COT!$A:$A,YEAR(daily!$A953),COT!$B:$B,WEEKNUM(daily!$A953))</f>
        <v>61438</v>
      </c>
      <c r="U953">
        <f>SUMIFS(COT!L:L,COT!$A:$A,YEAR(daily!$A953),COT!$B:$B,WEEKNUM(daily!$A953))</f>
        <v>60305</v>
      </c>
      <c r="V953">
        <f>SUMIFS(COT!M:M,COT!$A:$A,YEAR(daily!$A953),COT!$B:$B,WEEKNUM(daily!$A953))</f>
        <v>59</v>
      </c>
      <c r="W953">
        <f>SUMIFS(COT!N:N,COT!$A:$A,YEAR(daily!$A953),COT!$B:$B,WEEKNUM(daily!$A953))</f>
        <v>47</v>
      </c>
      <c r="X953">
        <f>SUMIFS(COT!O:O,COT!$A:$A,YEAR(daily!$A953),COT!$B:$B,WEEKNUM(daily!$A953))</f>
        <v>51</v>
      </c>
      <c r="Y953">
        <f>SUMIFS(COT!P:P,COT!$A:$A,YEAR(daily!$A953),COT!$B:$B,WEEKNUM(daily!$A953))</f>
        <v>75</v>
      </c>
      <c r="Z953">
        <f>SUMIFS(COT!Q:Q,COT!$A:$A,YEAR(daily!$A953),COT!$B:$B,WEEKNUM(daily!$A953))</f>
        <v>85</v>
      </c>
      <c r="AA953">
        <f>SUMIFS(Saudi!B:B,Saudi!$A:$A,YEAR(daily!$A953))</f>
        <v>277.7</v>
      </c>
      <c r="AB953">
        <f>SUMIFS(Saudi!C:C,Saudi!$A:$A,YEAR(daily!$A953))</f>
        <v>268</v>
      </c>
      <c r="AC953">
        <f>SUMIFS(Saudi!F:F,Saudi!$A:$A,YEAR(daily!$A953))</f>
        <v>3677993</v>
      </c>
      <c r="AD953">
        <f>SUMIFS(Saudi!G:G,Saudi!$A:$A,YEAR(daily!$A953))</f>
        <v>31.039095006400501</v>
      </c>
      <c r="AE953">
        <f>SUMIFS(Saudi!H:H,Saudi!$A:$A,YEAR(daily!$A953))</f>
        <v>114161574.159876</v>
      </c>
      <c r="AF953" s="5">
        <f t="shared" si="50"/>
        <v>12</v>
      </c>
      <c r="AG953" s="5">
        <f t="shared" si="51"/>
        <v>2003</v>
      </c>
    </row>
    <row r="954" spans="1:33">
      <c r="A954" s="3">
        <v>37977</v>
      </c>
      <c r="B954" s="1">
        <v>188341</v>
      </c>
      <c r="C954" s="1">
        <v>41649</v>
      </c>
      <c r="D954" s="1">
        <v>23070</v>
      </c>
      <c r="E954" s="1">
        <v>31.87</v>
      </c>
      <c r="F954" s="1">
        <v>31.01</v>
      </c>
      <c r="G954" s="1">
        <v>30.5</v>
      </c>
      <c r="H954" s="2">
        <v>50.1</v>
      </c>
      <c r="I954" s="2">
        <v>28.4</v>
      </c>
      <c r="J954" s="2">
        <v>82.2</v>
      </c>
      <c r="K954" s="2">
        <v>82</v>
      </c>
      <c r="L954">
        <f>SUMIFS(US!B:B,US!$D:$D,YEAR(daily!$A954),US!$E:$E,MONTH(daily!$A954))</f>
        <v>8822</v>
      </c>
      <c r="M954">
        <f>SUMIFS(US!C:C,US!$D:$D,YEAR(daily!$A954),US!$E:$E,MONTH(daily!$A954))</f>
        <v>20679</v>
      </c>
      <c r="N954">
        <f>SUMIFS(COT!E:E,COT!$A:$A,YEAR(daily!$A954),COT!$B:$B,WEEKNUM(daily!$A954))</f>
        <v>587426</v>
      </c>
      <c r="O954">
        <f>SUMIFS(COT!F:F,COT!$A:$A,YEAR(daily!$A954),COT!$B:$B,WEEKNUM(daily!$A954))</f>
        <v>114262</v>
      </c>
      <c r="P954">
        <f>SUMIFS(COT!G:G,COT!$A:$A,YEAR(daily!$A954),COT!$B:$B,WEEKNUM(daily!$A954))</f>
        <v>66320</v>
      </c>
      <c r="Q954">
        <f>SUMIFS(COT!H:H,COT!$A:$A,YEAR(daily!$A954),COT!$B:$B,WEEKNUM(daily!$A954))</f>
        <v>46213</v>
      </c>
      <c r="R954">
        <f>SUMIFS(COT!I:I,COT!$A:$A,YEAR(daily!$A954),COT!$B:$B,WEEKNUM(daily!$A954))</f>
        <v>367314</v>
      </c>
      <c r="S954">
        <f>SUMIFS(COT!J:J,COT!$A:$A,YEAR(daily!$A954),COT!$B:$B,WEEKNUM(daily!$A954))</f>
        <v>420468</v>
      </c>
      <c r="T954">
        <f>SUMIFS(COT!K:K,COT!$A:$A,YEAR(daily!$A954),COT!$B:$B,WEEKNUM(daily!$A954))</f>
        <v>59637</v>
      </c>
      <c r="U954">
        <f>SUMIFS(COT!L:L,COT!$A:$A,YEAR(daily!$A954),COT!$B:$B,WEEKNUM(daily!$A954))</f>
        <v>54425</v>
      </c>
      <c r="V954">
        <f>SUMIFS(COT!M:M,COT!$A:$A,YEAR(daily!$A954),COT!$B:$B,WEEKNUM(daily!$A954))</f>
        <v>56</v>
      </c>
      <c r="W954">
        <f>SUMIFS(COT!N:N,COT!$A:$A,YEAR(daily!$A954),COT!$B:$B,WEEKNUM(daily!$A954))</f>
        <v>46</v>
      </c>
      <c r="X954">
        <f>SUMIFS(COT!O:O,COT!$A:$A,YEAR(daily!$A954),COT!$B:$B,WEEKNUM(daily!$A954))</f>
        <v>37</v>
      </c>
      <c r="Y954">
        <f>SUMIFS(COT!P:P,COT!$A:$A,YEAR(daily!$A954),COT!$B:$B,WEEKNUM(daily!$A954))</f>
        <v>70</v>
      </c>
      <c r="Z954">
        <f>SUMIFS(COT!Q:Q,COT!$A:$A,YEAR(daily!$A954),COT!$B:$B,WEEKNUM(daily!$A954))</f>
        <v>80</v>
      </c>
      <c r="AA954">
        <f>SUMIFS(Saudi!B:B,Saudi!$A:$A,YEAR(daily!$A954))</f>
        <v>277.7</v>
      </c>
      <c r="AB954">
        <f>SUMIFS(Saudi!C:C,Saudi!$A:$A,YEAR(daily!$A954))</f>
        <v>268</v>
      </c>
      <c r="AC954">
        <f>SUMIFS(Saudi!F:F,Saudi!$A:$A,YEAR(daily!$A954))</f>
        <v>3677993</v>
      </c>
      <c r="AD954">
        <f>SUMIFS(Saudi!G:G,Saudi!$A:$A,YEAR(daily!$A954))</f>
        <v>31.039095006400501</v>
      </c>
      <c r="AE954">
        <f>SUMIFS(Saudi!H:H,Saudi!$A:$A,YEAR(daily!$A954))</f>
        <v>114161574.159876</v>
      </c>
      <c r="AF954" s="5">
        <f t="shared" si="50"/>
        <v>12</v>
      </c>
      <c r="AG954" s="5">
        <f t="shared" si="51"/>
        <v>2003</v>
      </c>
    </row>
    <row r="955" spans="1:33">
      <c r="A955" s="3">
        <v>37978</v>
      </c>
      <c r="B955" s="1">
        <v>183843</v>
      </c>
      <c r="C955" s="1">
        <v>41130</v>
      </c>
      <c r="D955" s="1">
        <v>23520</v>
      </c>
      <c r="E955" s="1">
        <v>31.95</v>
      </c>
      <c r="F955" s="1">
        <v>31.07</v>
      </c>
      <c r="G955" s="1">
        <v>30.58</v>
      </c>
      <c r="H955" s="2">
        <v>50.1</v>
      </c>
      <c r="I955" s="2">
        <v>28.4</v>
      </c>
      <c r="J955" s="2">
        <v>82.2</v>
      </c>
      <c r="K955" s="2">
        <v>82</v>
      </c>
      <c r="L955">
        <f>SUMIFS(US!B:B,US!$D:$D,YEAR(daily!$A955),US!$E:$E,MONTH(daily!$A955))</f>
        <v>8822</v>
      </c>
      <c r="M955">
        <f>SUMIFS(US!C:C,US!$D:$D,YEAR(daily!$A955),US!$E:$E,MONTH(daily!$A955))</f>
        <v>20679</v>
      </c>
      <c r="N955">
        <f>SUMIFS(COT!E:E,COT!$A:$A,YEAR(daily!$A955),COT!$B:$B,WEEKNUM(daily!$A955))</f>
        <v>587426</v>
      </c>
      <c r="O955">
        <f>SUMIFS(COT!F:F,COT!$A:$A,YEAR(daily!$A955),COT!$B:$B,WEEKNUM(daily!$A955))</f>
        <v>114262</v>
      </c>
      <c r="P955">
        <f>SUMIFS(COT!G:G,COT!$A:$A,YEAR(daily!$A955),COT!$B:$B,WEEKNUM(daily!$A955))</f>
        <v>66320</v>
      </c>
      <c r="Q955">
        <f>SUMIFS(COT!H:H,COT!$A:$A,YEAR(daily!$A955),COT!$B:$B,WEEKNUM(daily!$A955))</f>
        <v>46213</v>
      </c>
      <c r="R955">
        <f>SUMIFS(COT!I:I,COT!$A:$A,YEAR(daily!$A955),COT!$B:$B,WEEKNUM(daily!$A955))</f>
        <v>367314</v>
      </c>
      <c r="S955">
        <f>SUMIFS(COT!J:J,COT!$A:$A,YEAR(daily!$A955),COT!$B:$B,WEEKNUM(daily!$A955))</f>
        <v>420468</v>
      </c>
      <c r="T955">
        <f>SUMIFS(COT!K:K,COT!$A:$A,YEAR(daily!$A955),COT!$B:$B,WEEKNUM(daily!$A955))</f>
        <v>59637</v>
      </c>
      <c r="U955">
        <f>SUMIFS(COT!L:L,COT!$A:$A,YEAR(daily!$A955),COT!$B:$B,WEEKNUM(daily!$A955))</f>
        <v>54425</v>
      </c>
      <c r="V955">
        <f>SUMIFS(COT!M:M,COT!$A:$A,YEAR(daily!$A955),COT!$B:$B,WEEKNUM(daily!$A955))</f>
        <v>56</v>
      </c>
      <c r="W955">
        <f>SUMIFS(COT!N:N,COT!$A:$A,YEAR(daily!$A955),COT!$B:$B,WEEKNUM(daily!$A955))</f>
        <v>46</v>
      </c>
      <c r="X955">
        <f>SUMIFS(COT!O:O,COT!$A:$A,YEAR(daily!$A955),COT!$B:$B,WEEKNUM(daily!$A955))</f>
        <v>37</v>
      </c>
      <c r="Y955">
        <f>SUMIFS(COT!P:P,COT!$A:$A,YEAR(daily!$A955),COT!$B:$B,WEEKNUM(daily!$A955))</f>
        <v>70</v>
      </c>
      <c r="Z955">
        <f>SUMIFS(COT!Q:Q,COT!$A:$A,YEAR(daily!$A955),COT!$B:$B,WEEKNUM(daily!$A955))</f>
        <v>80</v>
      </c>
      <c r="AA955">
        <f>SUMIFS(Saudi!B:B,Saudi!$A:$A,YEAR(daily!$A955))</f>
        <v>277.7</v>
      </c>
      <c r="AB955">
        <f>SUMIFS(Saudi!C:C,Saudi!$A:$A,YEAR(daily!$A955))</f>
        <v>268</v>
      </c>
      <c r="AC955">
        <f>SUMIFS(Saudi!F:F,Saudi!$A:$A,YEAR(daily!$A955))</f>
        <v>3677993</v>
      </c>
      <c r="AD955">
        <f>SUMIFS(Saudi!G:G,Saudi!$A:$A,YEAR(daily!$A955))</f>
        <v>31.039095006400501</v>
      </c>
      <c r="AE955">
        <f>SUMIFS(Saudi!H:H,Saudi!$A:$A,YEAR(daily!$A955))</f>
        <v>114161574.159876</v>
      </c>
      <c r="AF955" s="5">
        <f t="shared" si="50"/>
        <v>12</v>
      </c>
      <c r="AG955" s="5">
        <f t="shared" si="51"/>
        <v>2003</v>
      </c>
    </row>
    <row r="956" spans="1:33">
      <c r="A956" s="3">
        <v>37979</v>
      </c>
      <c r="B956" s="1">
        <v>179419</v>
      </c>
      <c r="C956" s="1">
        <v>41481</v>
      </c>
      <c r="D956" s="1">
        <v>23714</v>
      </c>
      <c r="E956" s="1">
        <v>32.86</v>
      </c>
      <c r="F956" s="1">
        <v>31.88</v>
      </c>
      <c r="G956" s="1">
        <v>31.33</v>
      </c>
      <c r="H956" s="2">
        <v>50.1</v>
      </c>
      <c r="I956" s="2">
        <v>28.4</v>
      </c>
      <c r="J956" s="2">
        <v>82.2</v>
      </c>
      <c r="K956" s="2">
        <v>82</v>
      </c>
      <c r="L956">
        <f>SUMIFS(US!B:B,US!$D:$D,YEAR(daily!$A956),US!$E:$E,MONTH(daily!$A956))</f>
        <v>8822</v>
      </c>
      <c r="M956">
        <f>SUMIFS(US!C:C,US!$D:$D,YEAR(daily!$A956),US!$E:$E,MONTH(daily!$A956))</f>
        <v>20679</v>
      </c>
      <c r="N956">
        <f>SUMIFS(COT!E:E,COT!$A:$A,YEAR(daily!$A956),COT!$B:$B,WEEKNUM(daily!$A956))</f>
        <v>587426</v>
      </c>
      <c r="O956">
        <f>SUMIFS(COT!F:F,COT!$A:$A,YEAR(daily!$A956),COT!$B:$B,WEEKNUM(daily!$A956))</f>
        <v>114262</v>
      </c>
      <c r="P956">
        <f>SUMIFS(COT!G:G,COT!$A:$A,YEAR(daily!$A956),COT!$B:$B,WEEKNUM(daily!$A956))</f>
        <v>66320</v>
      </c>
      <c r="Q956">
        <f>SUMIFS(COT!H:H,COT!$A:$A,YEAR(daily!$A956),COT!$B:$B,WEEKNUM(daily!$A956))</f>
        <v>46213</v>
      </c>
      <c r="R956">
        <f>SUMIFS(COT!I:I,COT!$A:$A,YEAR(daily!$A956),COT!$B:$B,WEEKNUM(daily!$A956))</f>
        <v>367314</v>
      </c>
      <c r="S956">
        <f>SUMIFS(COT!J:J,COT!$A:$A,YEAR(daily!$A956),COT!$B:$B,WEEKNUM(daily!$A956))</f>
        <v>420468</v>
      </c>
      <c r="T956">
        <f>SUMIFS(COT!K:K,COT!$A:$A,YEAR(daily!$A956),COT!$B:$B,WEEKNUM(daily!$A956))</f>
        <v>59637</v>
      </c>
      <c r="U956">
        <f>SUMIFS(COT!L:L,COT!$A:$A,YEAR(daily!$A956),COT!$B:$B,WEEKNUM(daily!$A956))</f>
        <v>54425</v>
      </c>
      <c r="V956">
        <f>SUMIFS(COT!M:M,COT!$A:$A,YEAR(daily!$A956),COT!$B:$B,WEEKNUM(daily!$A956))</f>
        <v>56</v>
      </c>
      <c r="W956">
        <f>SUMIFS(COT!N:N,COT!$A:$A,YEAR(daily!$A956),COT!$B:$B,WEEKNUM(daily!$A956))</f>
        <v>46</v>
      </c>
      <c r="X956">
        <f>SUMIFS(COT!O:O,COT!$A:$A,YEAR(daily!$A956),COT!$B:$B,WEEKNUM(daily!$A956))</f>
        <v>37</v>
      </c>
      <c r="Y956">
        <f>SUMIFS(COT!P:P,COT!$A:$A,YEAR(daily!$A956),COT!$B:$B,WEEKNUM(daily!$A956))</f>
        <v>70</v>
      </c>
      <c r="Z956">
        <f>SUMIFS(COT!Q:Q,COT!$A:$A,YEAR(daily!$A956),COT!$B:$B,WEEKNUM(daily!$A956))</f>
        <v>80</v>
      </c>
      <c r="AA956">
        <f>SUMIFS(Saudi!B:B,Saudi!$A:$A,YEAR(daily!$A956))</f>
        <v>277.7</v>
      </c>
      <c r="AB956">
        <f>SUMIFS(Saudi!C:C,Saudi!$A:$A,YEAR(daily!$A956))</f>
        <v>268</v>
      </c>
      <c r="AC956">
        <f>SUMIFS(Saudi!F:F,Saudi!$A:$A,YEAR(daily!$A956))</f>
        <v>3677993</v>
      </c>
      <c r="AD956">
        <f>SUMIFS(Saudi!G:G,Saudi!$A:$A,YEAR(daily!$A956))</f>
        <v>31.039095006400501</v>
      </c>
      <c r="AE956">
        <f>SUMIFS(Saudi!H:H,Saudi!$A:$A,YEAR(daily!$A956))</f>
        <v>114161574.159876</v>
      </c>
      <c r="AF956" s="5">
        <f t="shared" si="50"/>
        <v>12</v>
      </c>
      <c r="AG956" s="5">
        <f t="shared" si="51"/>
        <v>2003</v>
      </c>
    </row>
    <row r="957" spans="1:33">
      <c r="A957" s="3">
        <v>37984</v>
      </c>
      <c r="B957" s="1">
        <v>175735</v>
      </c>
      <c r="C957" s="1">
        <v>41677</v>
      </c>
      <c r="D957" s="1">
        <v>23942</v>
      </c>
      <c r="E957" s="1">
        <v>32.4</v>
      </c>
      <c r="F957" s="1">
        <v>31.53</v>
      </c>
      <c r="G957" s="1">
        <v>31</v>
      </c>
      <c r="H957" s="2">
        <v>50.1</v>
      </c>
      <c r="I957" s="2">
        <v>28.4</v>
      </c>
      <c r="J957" s="2">
        <v>82.2</v>
      </c>
      <c r="K957" s="2">
        <v>82</v>
      </c>
      <c r="L957">
        <f>SUMIFS(US!B:B,US!$D:$D,YEAR(daily!$A957),US!$E:$E,MONTH(daily!$A957))</f>
        <v>8822</v>
      </c>
      <c r="M957">
        <f>SUMIFS(US!C:C,US!$D:$D,YEAR(daily!$A957),US!$E:$E,MONTH(daily!$A957))</f>
        <v>20679</v>
      </c>
      <c r="N957">
        <f>SUMIFS(COT!E:E,COT!$A:$A,YEAR(daily!$A957),COT!$B:$B,WEEKNUM(daily!$A957))</f>
        <v>598426</v>
      </c>
      <c r="O957">
        <f>SUMIFS(COT!F:F,COT!$A:$A,YEAR(daily!$A957),COT!$B:$B,WEEKNUM(daily!$A957))</f>
        <v>116400</v>
      </c>
      <c r="P957">
        <f>SUMIFS(COT!G:G,COT!$A:$A,YEAR(daily!$A957),COT!$B:$B,WEEKNUM(daily!$A957))</f>
        <v>65813</v>
      </c>
      <c r="Q957">
        <f>SUMIFS(COT!H:H,COT!$A:$A,YEAR(daily!$A957),COT!$B:$B,WEEKNUM(daily!$A957))</f>
        <v>43024</v>
      </c>
      <c r="R957">
        <f>SUMIFS(COT!I:I,COT!$A:$A,YEAR(daily!$A957),COT!$B:$B,WEEKNUM(daily!$A957))</f>
        <v>380581</v>
      </c>
      <c r="S957">
        <f>SUMIFS(COT!J:J,COT!$A:$A,YEAR(daily!$A957),COT!$B:$B,WEEKNUM(daily!$A957))</f>
        <v>436945</v>
      </c>
      <c r="T957">
        <f>SUMIFS(COT!K:K,COT!$A:$A,YEAR(daily!$A957),COT!$B:$B,WEEKNUM(daily!$A957))</f>
        <v>58421</v>
      </c>
      <c r="U957">
        <f>SUMIFS(COT!L:L,COT!$A:$A,YEAR(daily!$A957),COT!$B:$B,WEEKNUM(daily!$A957))</f>
        <v>52644</v>
      </c>
      <c r="V957">
        <f>SUMIFS(COT!M:M,COT!$A:$A,YEAR(daily!$A957),COT!$B:$B,WEEKNUM(daily!$A957))</f>
        <v>59</v>
      </c>
      <c r="W957">
        <f>SUMIFS(COT!N:N,COT!$A:$A,YEAR(daily!$A957),COT!$B:$B,WEEKNUM(daily!$A957))</f>
        <v>41</v>
      </c>
      <c r="X957">
        <f>SUMIFS(COT!O:O,COT!$A:$A,YEAR(daily!$A957),COT!$B:$B,WEEKNUM(daily!$A957))</f>
        <v>39</v>
      </c>
      <c r="Y957">
        <f>SUMIFS(COT!P:P,COT!$A:$A,YEAR(daily!$A957),COT!$B:$B,WEEKNUM(daily!$A957))</f>
        <v>73</v>
      </c>
      <c r="Z957">
        <f>SUMIFS(COT!Q:Q,COT!$A:$A,YEAR(daily!$A957),COT!$B:$B,WEEKNUM(daily!$A957))</f>
        <v>82</v>
      </c>
      <c r="AA957">
        <f>SUMIFS(Saudi!B:B,Saudi!$A:$A,YEAR(daily!$A957))</f>
        <v>277.7</v>
      </c>
      <c r="AB957">
        <f>SUMIFS(Saudi!C:C,Saudi!$A:$A,YEAR(daily!$A957))</f>
        <v>268</v>
      </c>
      <c r="AC957">
        <f>SUMIFS(Saudi!F:F,Saudi!$A:$A,YEAR(daily!$A957))</f>
        <v>3677993</v>
      </c>
      <c r="AD957">
        <f>SUMIFS(Saudi!G:G,Saudi!$A:$A,YEAR(daily!$A957))</f>
        <v>31.039095006400501</v>
      </c>
      <c r="AE957">
        <f>SUMIFS(Saudi!H:H,Saudi!$A:$A,YEAR(daily!$A957))</f>
        <v>114161574.159876</v>
      </c>
      <c r="AF957" s="5">
        <f t="shared" si="50"/>
        <v>12</v>
      </c>
      <c r="AG957" s="5">
        <f t="shared" si="51"/>
        <v>2003</v>
      </c>
    </row>
    <row r="958" spans="1:33">
      <c r="A958" s="3">
        <v>37985</v>
      </c>
      <c r="B958" s="1">
        <v>177132</v>
      </c>
      <c r="C958" s="1">
        <v>43239</v>
      </c>
      <c r="D958" s="1">
        <v>24227</v>
      </c>
      <c r="E958" s="1">
        <v>32.79</v>
      </c>
      <c r="F958" s="1">
        <v>31.89</v>
      </c>
      <c r="G958" s="1">
        <v>31.35</v>
      </c>
      <c r="H958" s="2">
        <v>50.1</v>
      </c>
      <c r="I958" s="2">
        <v>28.4</v>
      </c>
      <c r="J958" s="2">
        <v>82.2</v>
      </c>
      <c r="K958" s="2">
        <v>82</v>
      </c>
      <c r="L958">
        <f>SUMIFS(US!B:B,US!$D:$D,YEAR(daily!$A958),US!$E:$E,MONTH(daily!$A958))</f>
        <v>8822</v>
      </c>
      <c r="M958">
        <f>SUMIFS(US!C:C,US!$D:$D,YEAR(daily!$A958),US!$E:$E,MONTH(daily!$A958))</f>
        <v>20679</v>
      </c>
      <c r="N958">
        <f>SUMIFS(COT!E:E,COT!$A:$A,YEAR(daily!$A958),COT!$B:$B,WEEKNUM(daily!$A958))</f>
        <v>598426</v>
      </c>
      <c r="O958">
        <f>SUMIFS(COT!F:F,COT!$A:$A,YEAR(daily!$A958),COT!$B:$B,WEEKNUM(daily!$A958))</f>
        <v>116400</v>
      </c>
      <c r="P958">
        <f>SUMIFS(COT!G:G,COT!$A:$A,YEAR(daily!$A958),COT!$B:$B,WEEKNUM(daily!$A958))</f>
        <v>65813</v>
      </c>
      <c r="Q958">
        <f>SUMIFS(COT!H:H,COT!$A:$A,YEAR(daily!$A958),COT!$B:$B,WEEKNUM(daily!$A958))</f>
        <v>43024</v>
      </c>
      <c r="R958">
        <f>SUMIFS(COT!I:I,COT!$A:$A,YEAR(daily!$A958),COT!$B:$B,WEEKNUM(daily!$A958))</f>
        <v>380581</v>
      </c>
      <c r="S958">
        <f>SUMIFS(COT!J:J,COT!$A:$A,YEAR(daily!$A958),COT!$B:$B,WEEKNUM(daily!$A958))</f>
        <v>436945</v>
      </c>
      <c r="T958">
        <f>SUMIFS(COT!K:K,COT!$A:$A,YEAR(daily!$A958),COT!$B:$B,WEEKNUM(daily!$A958))</f>
        <v>58421</v>
      </c>
      <c r="U958">
        <f>SUMIFS(COT!L:L,COT!$A:$A,YEAR(daily!$A958),COT!$B:$B,WEEKNUM(daily!$A958))</f>
        <v>52644</v>
      </c>
      <c r="V958">
        <f>SUMIFS(COT!M:M,COT!$A:$A,YEAR(daily!$A958),COT!$B:$B,WEEKNUM(daily!$A958))</f>
        <v>59</v>
      </c>
      <c r="W958">
        <f>SUMIFS(COT!N:N,COT!$A:$A,YEAR(daily!$A958),COT!$B:$B,WEEKNUM(daily!$A958))</f>
        <v>41</v>
      </c>
      <c r="X958">
        <f>SUMIFS(COT!O:O,COT!$A:$A,YEAR(daily!$A958),COT!$B:$B,WEEKNUM(daily!$A958))</f>
        <v>39</v>
      </c>
      <c r="Y958">
        <f>SUMIFS(COT!P:P,COT!$A:$A,YEAR(daily!$A958),COT!$B:$B,WEEKNUM(daily!$A958))</f>
        <v>73</v>
      </c>
      <c r="Z958">
        <f>SUMIFS(COT!Q:Q,COT!$A:$A,YEAR(daily!$A958),COT!$B:$B,WEEKNUM(daily!$A958))</f>
        <v>82</v>
      </c>
      <c r="AA958">
        <f>SUMIFS(Saudi!B:B,Saudi!$A:$A,YEAR(daily!$A958))</f>
        <v>277.7</v>
      </c>
      <c r="AB958">
        <f>SUMIFS(Saudi!C:C,Saudi!$A:$A,YEAR(daily!$A958))</f>
        <v>268</v>
      </c>
      <c r="AC958">
        <f>SUMIFS(Saudi!F:F,Saudi!$A:$A,YEAR(daily!$A958))</f>
        <v>3677993</v>
      </c>
      <c r="AD958">
        <f>SUMIFS(Saudi!G:G,Saudi!$A:$A,YEAR(daily!$A958))</f>
        <v>31.039095006400501</v>
      </c>
      <c r="AE958">
        <f>SUMIFS(Saudi!H:H,Saudi!$A:$A,YEAR(daily!$A958))</f>
        <v>114161574.159876</v>
      </c>
      <c r="AF958" s="5">
        <f t="shared" si="50"/>
        <v>12</v>
      </c>
      <c r="AG958" s="5">
        <f t="shared" si="51"/>
        <v>2003</v>
      </c>
    </row>
    <row r="959" spans="1:33">
      <c r="A959" s="3">
        <v>37986</v>
      </c>
      <c r="B959" s="1">
        <v>182167</v>
      </c>
      <c r="C959" s="1">
        <v>44268</v>
      </c>
      <c r="D959" s="1">
        <v>23989</v>
      </c>
      <c r="E959" s="1">
        <v>32.520000000000003</v>
      </c>
      <c r="F959" s="1">
        <v>31.83</v>
      </c>
      <c r="G959" s="1">
        <v>31.3</v>
      </c>
      <c r="H959" s="2">
        <v>50.1</v>
      </c>
      <c r="I959" s="2">
        <v>28.4</v>
      </c>
      <c r="J959" s="2">
        <v>82.2</v>
      </c>
      <c r="K959" s="2">
        <v>82</v>
      </c>
      <c r="L959">
        <f>SUMIFS(US!B:B,US!$D:$D,YEAR(daily!$A959),US!$E:$E,MONTH(daily!$A959))</f>
        <v>8822</v>
      </c>
      <c r="M959">
        <f>SUMIFS(US!C:C,US!$D:$D,YEAR(daily!$A959),US!$E:$E,MONTH(daily!$A959))</f>
        <v>20679</v>
      </c>
      <c r="N959">
        <f>SUMIFS(COT!E:E,COT!$A:$A,YEAR(daily!$A959),COT!$B:$B,WEEKNUM(daily!$A959))</f>
        <v>598426</v>
      </c>
      <c r="O959">
        <f>SUMIFS(COT!F:F,COT!$A:$A,YEAR(daily!$A959),COT!$B:$B,WEEKNUM(daily!$A959))</f>
        <v>116400</v>
      </c>
      <c r="P959">
        <f>SUMIFS(COT!G:G,COT!$A:$A,YEAR(daily!$A959),COT!$B:$B,WEEKNUM(daily!$A959))</f>
        <v>65813</v>
      </c>
      <c r="Q959">
        <f>SUMIFS(COT!H:H,COT!$A:$A,YEAR(daily!$A959),COT!$B:$B,WEEKNUM(daily!$A959))</f>
        <v>43024</v>
      </c>
      <c r="R959">
        <f>SUMIFS(COT!I:I,COT!$A:$A,YEAR(daily!$A959),COT!$B:$B,WEEKNUM(daily!$A959))</f>
        <v>380581</v>
      </c>
      <c r="S959">
        <f>SUMIFS(COT!J:J,COT!$A:$A,YEAR(daily!$A959),COT!$B:$B,WEEKNUM(daily!$A959))</f>
        <v>436945</v>
      </c>
      <c r="T959">
        <f>SUMIFS(COT!K:K,COT!$A:$A,YEAR(daily!$A959),COT!$B:$B,WEEKNUM(daily!$A959))</f>
        <v>58421</v>
      </c>
      <c r="U959">
        <f>SUMIFS(COT!L:L,COT!$A:$A,YEAR(daily!$A959),COT!$B:$B,WEEKNUM(daily!$A959))</f>
        <v>52644</v>
      </c>
      <c r="V959">
        <f>SUMIFS(COT!M:M,COT!$A:$A,YEAR(daily!$A959),COT!$B:$B,WEEKNUM(daily!$A959))</f>
        <v>59</v>
      </c>
      <c r="W959">
        <f>SUMIFS(COT!N:N,COT!$A:$A,YEAR(daily!$A959),COT!$B:$B,WEEKNUM(daily!$A959))</f>
        <v>41</v>
      </c>
      <c r="X959">
        <f>SUMIFS(COT!O:O,COT!$A:$A,YEAR(daily!$A959),COT!$B:$B,WEEKNUM(daily!$A959))</f>
        <v>39</v>
      </c>
      <c r="Y959">
        <f>SUMIFS(COT!P:P,COT!$A:$A,YEAR(daily!$A959),COT!$B:$B,WEEKNUM(daily!$A959))</f>
        <v>73</v>
      </c>
      <c r="Z959">
        <f>SUMIFS(COT!Q:Q,COT!$A:$A,YEAR(daily!$A959),COT!$B:$B,WEEKNUM(daily!$A959))</f>
        <v>82</v>
      </c>
      <c r="AA959">
        <f>SUMIFS(Saudi!B:B,Saudi!$A:$A,YEAR(daily!$A959))</f>
        <v>277.7</v>
      </c>
      <c r="AB959">
        <f>SUMIFS(Saudi!C:C,Saudi!$A:$A,YEAR(daily!$A959))</f>
        <v>268</v>
      </c>
      <c r="AC959">
        <f>SUMIFS(Saudi!F:F,Saudi!$A:$A,YEAR(daily!$A959))</f>
        <v>3677993</v>
      </c>
      <c r="AD959">
        <f>SUMIFS(Saudi!G:G,Saudi!$A:$A,YEAR(daily!$A959))</f>
        <v>31.039095006400501</v>
      </c>
      <c r="AE959">
        <f>SUMIFS(Saudi!H:H,Saudi!$A:$A,YEAR(daily!$A959))</f>
        <v>114161574.159876</v>
      </c>
      <c r="AF959" s="5">
        <f t="shared" si="50"/>
        <v>12</v>
      </c>
      <c r="AG959" s="5">
        <f t="shared" si="51"/>
        <v>2003</v>
      </c>
    </row>
    <row r="960" spans="1:33">
      <c r="A960" s="3">
        <v>37991</v>
      </c>
      <c r="B960" s="1">
        <v>181089</v>
      </c>
      <c r="C960" s="1">
        <v>45421</v>
      </c>
      <c r="D960" s="1">
        <v>24441</v>
      </c>
      <c r="E960" s="1">
        <v>33.78</v>
      </c>
      <c r="F960" s="1">
        <v>33.01</v>
      </c>
      <c r="G960" s="1">
        <v>32.409999999999997</v>
      </c>
      <c r="H960" s="2">
        <v>50.1</v>
      </c>
      <c r="I960" s="2">
        <v>28.4</v>
      </c>
      <c r="J960" s="2">
        <v>82.2</v>
      </c>
      <c r="K960" s="2">
        <v>82</v>
      </c>
      <c r="L960">
        <f>SUMIFS(US!B:B,US!$D:$D,YEAR(daily!$A960),US!$E:$E,MONTH(daily!$A960))</f>
        <v>8795</v>
      </c>
      <c r="M960">
        <f>SUMIFS(US!C:C,US!$D:$D,YEAR(daily!$A960),US!$E:$E,MONTH(daily!$A960))</f>
        <v>20479</v>
      </c>
      <c r="N960">
        <f>SUMIFS(COT!E:E,COT!$A:$A,YEAR(daily!$A960),COT!$B:$B,WEEKNUM(daily!$A960))</f>
        <v>628647</v>
      </c>
      <c r="O960">
        <f>SUMIFS(COT!F:F,COT!$A:$A,YEAR(daily!$A960),COT!$B:$B,WEEKNUM(daily!$A960))</f>
        <v>131216</v>
      </c>
      <c r="P960">
        <f>SUMIFS(COT!G:G,COT!$A:$A,YEAR(daily!$A960),COT!$B:$B,WEEKNUM(daily!$A960))</f>
        <v>69860</v>
      </c>
      <c r="Q960">
        <f>SUMIFS(COT!H:H,COT!$A:$A,YEAR(daily!$A960),COT!$B:$B,WEEKNUM(daily!$A960))</f>
        <v>49822</v>
      </c>
      <c r="R960">
        <f>SUMIFS(COT!I:I,COT!$A:$A,YEAR(daily!$A960),COT!$B:$B,WEEKNUM(daily!$A960))</f>
        <v>383437</v>
      </c>
      <c r="S960">
        <f>SUMIFS(COT!J:J,COT!$A:$A,YEAR(daily!$A960),COT!$B:$B,WEEKNUM(daily!$A960))</f>
        <v>454996</v>
      </c>
      <c r="T960">
        <f>SUMIFS(COT!K:K,COT!$A:$A,YEAR(daily!$A960),COT!$B:$B,WEEKNUM(daily!$A960))</f>
        <v>64172</v>
      </c>
      <c r="U960">
        <f>SUMIFS(COT!L:L,COT!$A:$A,YEAR(daily!$A960),COT!$B:$B,WEEKNUM(daily!$A960))</f>
        <v>53969</v>
      </c>
      <c r="V960">
        <f>SUMIFS(COT!M:M,COT!$A:$A,YEAR(daily!$A960),COT!$B:$B,WEEKNUM(daily!$A960))</f>
        <v>61</v>
      </c>
      <c r="W960">
        <f>SUMIFS(COT!N:N,COT!$A:$A,YEAR(daily!$A960),COT!$B:$B,WEEKNUM(daily!$A960))</f>
        <v>44</v>
      </c>
      <c r="X960">
        <f>SUMIFS(COT!O:O,COT!$A:$A,YEAR(daily!$A960),COT!$B:$B,WEEKNUM(daily!$A960))</f>
        <v>46</v>
      </c>
      <c r="Y960">
        <f>SUMIFS(COT!P:P,COT!$A:$A,YEAR(daily!$A960),COT!$B:$B,WEEKNUM(daily!$A960))</f>
        <v>75</v>
      </c>
      <c r="Z960">
        <f>SUMIFS(COT!Q:Q,COT!$A:$A,YEAR(daily!$A960),COT!$B:$B,WEEKNUM(daily!$A960))</f>
        <v>88</v>
      </c>
      <c r="AA960">
        <f>SUMIFS(Saudi!B:B,Saudi!$A:$A,YEAR(daily!$A960))</f>
        <v>395.99099999999999</v>
      </c>
      <c r="AB960">
        <f>SUMIFS(Saudi!C:C,Saudi!$A:$A,YEAR(daily!$A960))</f>
        <v>301.7</v>
      </c>
      <c r="AC960">
        <f>SUMIFS(Saudi!F:F,Saudi!$A:$A,YEAR(daily!$A960))</f>
        <v>3951270</v>
      </c>
      <c r="AD960">
        <f>SUMIFS(Saudi!G:G,Saudi!$A:$A,YEAR(daily!$A960))</f>
        <v>41.406660355745771</v>
      </c>
      <c r="AE960">
        <f>SUMIFS(Saudi!H:H,Saudi!$A:$A,YEAR(daily!$A960))</f>
        <v>163608894.86384758</v>
      </c>
      <c r="AF960" s="5">
        <f t="shared" si="50"/>
        <v>1</v>
      </c>
      <c r="AG960" s="5">
        <f t="shared" si="51"/>
        <v>2004</v>
      </c>
    </row>
    <row r="961" spans="1:33">
      <c r="A961" s="3">
        <v>37992</v>
      </c>
      <c r="B961" s="1">
        <v>191584</v>
      </c>
      <c r="C961" s="1">
        <v>47897</v>
      </c>
      <c r="D961" s="1">
        <v>24580</v>
      </c>
      <c r="E961" s="1">
        <v>33.700000000000003</v>
      </c>
      <c r="F961" s="1">
        <v>33.04</v>
      </c>
      <c r="G961" s="1">
        <v>32.450000000000003</v>
      </c>
      <c r="H961" s="2">
        <v>50.1</v>
      </c>
      <c r="I961" s="2">
        <v>28.4</v>
      </c>
      <c r="J961" s="2">
        <v>82.2</v>
      </c>
      <c r="K961" s="2">
        <v>82</v>
      </c>
      <c r="L961">
        <f>SUMIFS(US!B:B,US!$D:$D,YEAR(daily!$A961),US!$E:$E,MONTH(daily!$A961))</f>
        <v>8795</v>
      </c>
      <c r="M961">
        <f>SUMIFS(US!C:C,US!$D:$D,YEAR(daily!$A961),US!$E:$E,MONTH(daily!$A961))</f>
        <v>20479</v>
      </c>
      <c r="N961">
        <f>SUMIFS(COT!E:E,COT!$A:$A,YEAR(daily!$A961),COT!$B:$B,WEEKNUM(daily!$A961))</f>
        <v>628647</v>
      </c>
      <c r="O961">
        <f>SUMIFS(COT!F:F,COT!$A:$A,YEAR(daily!$A961),COT!$B:$B,WEEKNUM(daily!$A961))</f>
        <v>131216</v>
      </c>
      <c r="P961">
        <f>SUMIFS(COT!G:G,COT!$A:$A,YEAR(daily!$A961),COT!$B:$B,WEEKNUM(daily!$A961))</f>
        <v>69860</v>
      </c>
      <c r="Q961">
        <f>SUMIFS(COT!H:H,COT!$A:$A,YEAR(daily!$A961),COT!$B:$B,WEEKNUM(daily!$A961))</f>
        <v>49822</v>
      </c>
      <c r="R961">
        <f>SUMIFS(COT!I:I,COT!$A:$A,YEAR(daily!$A961),COT!$B:$B,WEEKNUM(daily!$A961))</f>
        <v>383437</v>
      </c>
      <c r="S961">
        <f>SUMIFS(COT!J:J,COT!$A:$A,YEAR(daily!$A961),COT!$B:$B,WEEKNUM(daily!$A961))</f>
        <v>454996</v>
      </c>
      <c r="T961">
        <f>SUMIFS(COT!K:K,COT!$A:$A,YEAR(daily!$A961),COT!$B:$B,WEEKNUM(daily!$A961))</f>
        <v>64172</v>
      </c>
      <c r="U961">
        <f>SUMIFS(COT!L:L,COT!$A:$A,YEAR(daily!$A961),COT!$B:$B,WEEKNUM(daily!$A961))</f>
        <v>53969</v>
      </c>
      <c r="V961">
        <f>SUMIFS(COT!M:M,COT!$A:$A,YEAR(daily!$A961),COT!$B:$B,WEEKNUM(daily!$A961))</f>
        <v>61</v>
      </c>
      <c r="W961">
        <f>SUMIFS(COT!N:N,COT!$A:$A,YEAR(daily!$A961),COT!$B:$B,WEEKNUM(daily!$A961))</f>
        <v>44</v>
      </c>
      <c r="X961">
        <f>SUMIFS(COT!O:O,COT!$A:$A,YEAR(daily!$A961),COT!$B:$B,WEEKNUM(daily!$A961))</f>
        <v>46</v>
      </c>
      <c r="Y961">
        <f>SUMIFS(COT!P:P,COT!$A:$A,YEAR(daily!$A961),COT!$B:$B,WEEKNUM(daily!$A961))</f>
        <v>75</v>
      </c>
      <c r="Z961">
        <f>SUMIFS(COT!Q:Q,COT!$A:$A,YEAR(daily!$A961),COT!$B:$B,WEEKNUM(daily!$A961))</f>
        <v>88</v>
      </c>
      <c r="AA961">
        <f>SUMIFS(Saudi!B:B,Saudi!$A:$A,YEAR(daily!$A961))</f>
        <v>395.99099999999999</v>
      </c>
      <c r="AB961">
        <f>SUMIFS(Saudi!C:C,Saudi!$A:$A,YEAR(daily!$A961))</f>
        <v>301.7</v>
      </c>
      <c r="AC961">
        <f>SUMIFS(Saudi!F:F,Saudi!$A:$A,YEAR(daily!$A961))</f>
        <v>3951270</v>
      </c>
      <c r="AD961">
        <f>SUMIFS(Saudi!G:G,Saudi!$A:$A,YEAR(daily!$A961))</f>
        <v>41.406660355745771</v>
      </c>
      <c r="AE961">
        <f>SUMIFS(Saudi!H:H,Saudi!$A:$A,YEAR(daily!$A961))</f>
        <v>163608894.86384758</v>
      </c>
      <c r="AF961" s="5">
        <f t="shared" si="50"/>
        <v>1</v>
      </c>
      <c r="AG961" s="5">
        <f t="shared" si="51"/>
        <v>2004</v>
      </c>
    </row>
    <row r="962" spans="1:33">
      <c r="A962" s="3">
        <v>37993</v>
      </c>
      <c r="B962" s="1">
        <v>178377</v>
      </c>
      <c r="C962" s="1">
        <v>50238</v>
      </c>
      <c r="D962" s="1">
        <v>25778</v>
      </c>
      <c r="E962" s="1">
        <v>33.619999999999997</v>
      </c>
      <c r="F962" s="1">
        <v>32.97</v>
      </c>
      <c r="G962" s="1">
        <v>32.42</v>
      </c>
      <c r="H962" s="2">
        <v>50.1</v>
      </c>
      <c r="I962" s="2">
        <v>28.4</v>
      </c>
      <c r="J962" s="2">
        <v>82.2</v>
      </c>
      <c r="K962" s="2">
        <v>82</v>
      </c>
      <c r="L962">
        <f>SUMIFS(US!B:B,US!$D:$D,YEAR(daily!$A962),US!$E:$E,MONTH(daily!$A962))</f>
        <v>8795</v>
      </c>
      <c r="M962">
        <f>SUMIFS(US!C:C,US!$D:$D,YEAR(daily!$A962),US!$E:$E,MONTH(daily!$A962))</f>
        <v>20479</v>
      </c>
      <c r="N962">
        <f>SUMIFS(COT!E:E,COT!$A:$A,YEAR(daily!$A962),COT!$B:$B,WEEKNUM(daily!$A962))</f>
        <v>628647</v>
      </c>
      <c r="O962">
        <f>SUMIFS(COT!F:F,COT!$A:$A,YEAR(daily!$A962),COT!$B:$B,WEEKNUM(daily!$A962))</f>
        <v>131216</v>
      </c>
      <c r="P962">
        <f>SUMIFS(COT!G:G,COT!$A:$A,YEAR(daily!$A962),COT!$B:$B,WEEKNUM(daily!$A962))</f>
        <v>69860</v>
      </c>
      <c r="Q962">
        <f>SUMIFS(COT!H:H,COT!$A:$A,YEAR(daily!$A962),COT!$B:$B,WEEKNUM(daily!$A962))</f>
        <v>49822</v>
      </c>
      <c r="R962">
        <f>SUMIFS(COT!I:I,COT!$A:$A,YEAR(daily!$A962),COT!$B:$B,WEEKNUM(daily!$A962))</f>
        <v>383437</v>
      </c>
      <c r="S962">
        <f>SUMIFS(COT!J:J,COT!$A:$A,YEAR(daily!$A962),COT!$B:$B,WEEKNUM(daily!$A962))</f>
        <v>454996</v>
      </c>
      <c r="T962">
        <f>SUMIFS(COT!K:K,COT!$A:$A,YEAR(daily!$A962),COT!$B:$B,WEEKNUM(daily!$A962))</f>
        <v>64172</v>
      </c>
      <c r="U962">
        <f>SUMIFS(COT!L:L,COT!$A:$A,YEAR(daily!$A962),COT!$B:$B,WEEKNUM(daily!$A962))</f>
        <v>53969</v>
      </c>
      <c r="V962">
        <f>SUMIFS(COT!M:M,COT!$A:$A,YEAR(daily!$A962),COT!$B:$B,WEEKNUM(daily!$A962))</f>
        <v>61</v>
      </c>
      <c r="W962">
        <f>SUMIFS(COT!N:N,COT!$A:$A,YEAR(daily!$A962),COT!$B:$B,WEEKNUM(daily!$A962))</f>
        <v>44</v>
      </c>
      <c r="X962">
        <f>SUMIFS(COT!O:O,COT!$A:$A,YEAR(daily!$A962),COT!$B:$B,WEEKNUM(daily!$A962))</f>
        <v>46</v>
      </c>
      <c r="Y962">
        <f>SUMIFS(COT!P:P,COT!$A:$A,YEAR(daily!$A962),COT!$B:$B,WEEKNUM(daily!$A962))</f>
        <v>75</v>
      </c>
      <c r="Z962">
        <f>SUMIFS(COT!Q:Q,COT!$A:$A,YEAR(daily!$A962),COT!$B:$B,WEEKNUM(daily!$A962))</f>
        <v>88</v>
      </c>
      <c r="AA962">
        <f>SUMIFS(Saudi!B:B,Saudi!$A:$A,YEAR(daily!$A962))</f>
        <v>395.99099999999999</v>
      </c>
      <c r="AB962">
        <f>SUMIFS(Saudi!C:C,Saudi!$A:$A,YEAR(daily!$A962))</f>
        <v>301.7</v>
      </c>
      <c r="AC962">
        <f>SUMIFS(Saudi!F:F,Saudi!$A:$A,YEAR(daily!$A962))</f>
        <v>3951270</v>
      </c>
      <c r="AD962">
        <f>SUMIFS(Saudi!G:G,Saudi!$A:$A,YEAR(daily!$A962))</f>
        <v>41.406660355745771</v>
      </c>
      <c r="AE962">
        <f>SUMIFS(Saudi!H:H,Saudi!$A:$A,YEAR(daily!$A962))</f>
        <v>163608894.86384758</v>
      </c>
      <c r="AF962" s="5">
        <f t="shared" ref="AF962:AF1025" si="52">MONTH(A962)</f>
        <v>1</v>
      </c>
      <c r="AG962" s="5">
        <f t="shared" ref="AG962:AG1025" si="53">YEAR(A962)</f>
        <v>2004</v>
      </c>
    </row>
    <row r="963" spans="1:33">
      <c r="A963" s="3">
        <v>37994</v>
      </c>
      <c r="B963" s="1">
        <v>169949</v>
      </c>
      <c r="C963" s="1">
        <v>49375</v>
      </c>
      <c r="D963" s="1">
        <v>26071</v>
      </c>
      <c r="E963" s="1">
        <v>33.979999999999997</v>
      </c>
      <c r="F963" s="1">
        <v>33.28</v>
      </c>
      <c r="G963" s="1">
        <v>32.729999999999997</v>
      </c>
      <c r="H963" s="2">
        <v>50.1</v>
      </c>
      <c r="I963" s="2">
        <v>28.4</v>
      </c>
      <c r="J963" s="2">
        <v>82.2</v>
      </c>
      <c r="K963" s="2">
        <v>82</v>
      </c>
      <c r="L963">
        <f>SUMIFS(US!B:B,US!$D:$D,YEAR(daily!$A963),US!$E:$E,MONTH(daily!$A963))</f>
        <v>8795</v>
      </c>
      <c r="M963">
        <f>SUMIFS(US!C:C,US!$D:$D,YEAR(daily!$A963),US!$E:$E,MONTH(daily!$A963))</f>
        <v>20479</v>
      </c>
      <c r="N963">
        <f>SUMIFS(COT!E:E,COT!$A:$A,YEAR(daily!$A963),COT!$B:$B,WEEKNUM(daily!$A963))</f>
        <v>628647</v>
      </c>
      <c r="O963">
        <f>SUMIFS(COT!F:F,COT!$A:$A,YEAR(daily!$A963),COT!$B:$B,WEEKNUM(daily!$A963))</f>
        <v>131216</v>
      </c>
      <c r="P963">
        <f>SUMIFS(COT!G:G,COT!$A:$A,YEAR(daily!$A963),COT!$B:$B,WEEKNUM(daily!$A963))</f>
        <v>69860</v>
      </c>
      <c r="Q963">
        <f>SUMIFS(COT!H:H,COT!$A:$A,YEAR(daily!$A963),COT!$B:$B,WEEKNUM(daily!$A963))</f>
        <v>49822</v>
      </c>
      <c r="R963">
        <f>SUMIFS(COT!I:I,COT!$A:$A,YEAR(daily!$A963),COT!$B:$B,WEEKNUM(daily!$A963))</f>
        <v>383437</v>
      </c>
      <c r="S963">
        <f>SUMIFS(COT!J:J,COT!$A:$A,YEAR(daily!$A963),COT!$B:$B,WEEKNUM(daily!$A963))</f>
        <v>454996</v>
      </c>
      <c r="T963">
        <f>SUMIFS(COT!K:K,COT!$A:$A,YEAR(daily!$A963),COT!$B:$B,WEEKNUM(daily!$A963))</f>
        <v>64172</v>
      </c>
      <c r="U963">
        <f>SUMIFS(COT!L:L,COT!$A:$A,YEAR(daily!$A963),COT!$B:$B,WEEKNUM(daily!$A963))</f>
        <v>53969</v>
      </c>
      <c r="V963">
        <f>SUMIFS(COT!M:M,COT!$A:$A,YEAR(daily!$A963),COT!$B:$B,WEEKNUM(daily!$A963))</f>
        <v>61</v>
      </c>
      <c r="W963">
        <f>SUMIFS(COT!N:N,COT!$A:$A,YEAR(daily!$A963),COT!$B:$B,WEEKNUM(daily!$A963))</f>
        <v>44</v>
      </c>
      <c r="X963">
        <f>SUMIFS(COT!O:O,COT!$A:$A,YEAR(daily!$A963),COT!$B:$B,WEEKNUM(daily!$A963))</f>
        <v>46</v>
      </c>
      <c r="Y963">
        <f>SUMIFS(COT!P:P,COT!$A:$A,YEAR(daily!$A963),COT!$B:$B,WEEKNUM(daily!$A963))</f>
        <v>75</v>
      </c>
      <c r="Z963">
        <f>SUMIFS(COT!Q:Q,COT!$A:$A,YEAR(daily!$A963),COT!$B:$B,WEEKNUM(daily!$A963))</f>
        <v>88</v>
      </c>
      <c r="AA963">
        <f>SUMIFS(Saudi!B:B,Saudi!$A:$A,YEAR(daily!$A963))</f>
        <v>395.99099999999999</v>
      </c>
      <c r="AB963">
        <f>SUMIFS(Saudi!C:C,Saudi!$A:$A,YEAR(daily!$A963))</f>
        <v>301.7</v>
      </c>
      <c r="AC963">
        <f>SUMIFS(Saudi!F:F,Saudi!$A:$A,YEAR(daily!$A963))</f>
        <v>3951270</v>
      </c>
      <c r="AD963">
        <f>SUMIFS(Saudi!G:G,Saudi!$A:$A,YEAR(daily!$A963))</f>
        <v>41.406660355745771</v>
      </c>
      <c r="AE963">
        <f>SUMIFS(Saudi!H:H,Saudi!$A:$A,YEAR(daily!$A963))</f>
        <v>163608894.86384758</v>
      </c>
      <c r="AF963" s="5">
        <f t="shared" si="52"/>
        <v>1</v>
      </c>
      <c r="AG963" s="5">
        <f t="shared" si="53"/>
        <v>2004</v>
      </c>
    </row>
    <row r="964" spans="1:33">
      <c r="A964" s="3">
        <v>37995</v>
      </c>
      <c r="B964" s="1">
        <v>149457</v>
      </c>
      <c r="C964" s="1">
        <v>47094</v>
      </c>
      <c r="D964" s="1">
        <v>28148</v>
      </c>
      <c r="E964" s="1">
        <v>34.31</v>
      </c>
      <c r="F964" s="1">
        <v>33.549999999999997</v>
      </c>
      <c r="G964" s="1">
        <v>32.979999999999997</v>
      </c>
      <c r="H964" s="2">
        <v>50.1</v>
      </c>
      <c r="I964" s="2">
        <v>28.4</v>
      </c>
      <c r="J964" s="2">
        <v>82.2</v>
      </c>
      <c r="K964" s="2">
        <v>82</v>
      </c>
      <c r="L964">
        <f>SUMIFS(US!B:B,US!$D:$D,YEAR(daily!$A964),US!$E:$E,MONTH(daily!$A964))</f>
        <v>8795</v>
      </c>
      <c r="M964">
        <f>SUMIFS(US!C:C,US!$D:$D,YEAR(daily!$A964),US!$E:$E,MONTH(daily!$A964))</f>
        <v>20479</v>
      </c>
      <c r="N964">
        <f>SUMIFS(COT!E:E,COT!$A:$A,YEAR(daily!$A964),COT!$B:$B,WEEKNUM(daily!$A964))</f>
        <v>628647</v>
      </c>
      <c r="O964">
        <f>SUMIFS(COT!F:F,COT!$A:$A,YEAR(daily!$A964),COT!$B:$B,WEEKNUM(daily!$A964))</f>
        <v>131216</v>
      </c>
      <c r="P964">
        <f>SUMIFS(COT!G:G,COT!$A:$A,YEAR(daily!$A964),COT!$B:$B,WEEKNUM(daily!$A964))</f>
        <v>69860</v>
      </c>
      <c r="Q964">
        <f>SUMIFS(COT!H:H,COT!$A:$A,YEAR(daily!$A964),COT!$B:$B,WEEKNUM(daily!$A964))</f>
        <v>49822</v>
      </c>
      <c r="R964">
        <f>SUMIFS(COT!I:I,COT!$A:$A,YEAR(daily!$A964),COT!$B:$B,WEEKNUM(daily!$A964))</f>
        <v>383437</v>
      </c>
      <c r="S964">
        <f>SUMIFS(COT!J:J,COT!$A:$A,YEAR(daily!$A964),COT!$B:$B,WEEKNUM(daily!$A964))</f>
        <v>454996</v>
      </c>
      <c r="T964">
        <f>SUMIFS(COT!K:K,COT!$A:$A,YEAR(daily!$A964),COT!$B:$B,WEEKNUM(daily!$A964))</f>
        <v>64172</v>
      </c>
      <c r="U964">
        <f>SUMIFS(COT!L:L,COT!$A:$A,YEAR(daily!$A964),COT!$B:$B,WEEKNUM(daily!$A964))</f>
        <v>53969</v>
      </c>
      <c r="V964">
        <f>SUMIFS(COT!M:M,COT!$A:$A,YEAR(daily!$A964),COT!$B:$B,WEEKNUM(daily!$A964))</f>
        <v>61</v>
      </c>
      <c r="W964">
        <f>SUMIFS(COT!N:N,COT!$A:$A,YEAR(daily!$A964),COT!$B:$B,WEEKNUM(daily!$A964))</f>
        <v>44</v>
      </c>
      <c r="X964">
        <f>SUMIFS(COT!O:O,COT!$A:$A,YEAR(daily!$A964),COT!$B:$B,WEEKNUM(daily!$A964))</f>
        <v>46</v>
      </c>
      <c r="Y964">
        <f>SUMIFS(COT!P:P,COT!$A:$A,YEAR(daily!$A964),COT!$B:$B,WEEKNUM(daily!$A964))</f>
        <v>75</v>
      </c>
      <c r="Z964">
        <f>SUMIFS(COT!Q:Q,COT!$A:$A,YEAR(daily!$A964),COT!$B:$B,WEEKNUM(daily!$A964))</f>
        <v>88</v>
      </c>
      <c r="AA964">
        <f>SUMIFS(Saudi!B:B,Saudi!$A:$A,YEAR(daily!$A964))</f>
        <v>395.99099999999999</v>
      </c>
      <c r="AB964">
        <f>SUMIFS(Saudi!C:C,Saudi!$A:$A,YEAR(daily!$A964))</f>
        <v>301.7</v>
      </c>
      <c r="AC964">
        <f>SUMIFS(Saudi!F:F,Saudi!$A:$A,YEAR(daily!$A964))</f>
        <v>3951270</v>
      </c>
      <c r="AD964">
        <f>SUMIFS(Saudi!G:G,Saudi!$A:$A,YEAR(daily!$A964))</f>
        <v>41.406660355745771</v>
      </c>
      <c r="AE964">
        <f>SUMIFS(Saudi!H:H,Saudi!$A:$A,YEAR(daily!$A964))</f>
        <v>163608894.86384758</v>
      </c>
      <c r="AF964" s="5">
        <f t="shared" si="52"/>
        <v>1</v>
      </c>
      <c r="AG964" s="5">
        <f t="shared" si="53"/>
        <v>2004</v>
      </c>
    </row>
    <row r="965" spans="1:33">
      <c r="A965" s="3">
        <v>37998</v>
      </c>
      <c r="B965" s="1">
        <v>134376</v>
      </c>
      <c r="C965" s="1">
        <v>47777</v>
      </c>
      <c r="D965" s="1">
        <v>29814</v>
      </c>
      <c r="E965" s="1">
        <v>34.72</v>
      </c>
      <c r="F965" s="1">
        <v>33.89</v>
      </c>
      <c r="G965" s="1">
        <v>33.29</v>
      </c>
      <c r="H965" s="2">
        <v>50.1</v>
      </c>
      <c r="I965" s="2">
        <v>28.4</v>
      </c>
      <c r="J965" s="2">
        <v>82.2</v>
      </c>
      <c r="K965" s="2">
        <v>82</v>
      </c>
      <c r="L965">
        <f>SUMIFS(US!B:B,US!$D:$D,YEAR(daily!$A965),US!$E:$E,MONTH(daily!$A965))</f>
        <v>8795</v>
      </c>
      <c r="M965">
        <f>SUMIFS(US!C:C,US!$D:$D,YEAR(daily!$A965),US!$E:$E,MONTH(daily!$A965))</f>
        <v>20479</v>
      </c>
      <c r="N965">
        <f>SUMIFS(COT!E:E,COT!$A:$A,YEAR(daily!$A965),COT!$B:$B,WEEKNUM(daily!$A965))</f>
        <v>656220</v>
      </c>
      <c r="O965">
        <f>SUMIFS(COT!F:F,COT!$A:$A,YEAR(daily!$A965),COT!$B:$B,WEEKNUM(daily!$A965))</f>
        <v>138114</v>
      </c>
      <c r="P965">
        <f>SUMIFS(COT!G:G,COT!$A:$A,YEAR(daily!$A965),COT!$B:$B,WEEKNUM(daily!$A965))</f>
        <v>78726</v>
      </c>
      <c r="Q965">
        <f>SUMIFS(COT!H:H,COT!$A:$A,YEAR(daily!$A965),COT!$B:$B,WEEKNUM(daily!$A965))</f>
        <v>55433</v>
      </c>
      <c r="R965">
        <f>SUMIFS(COT!I:I,COT!$A:$A,YEAR(daily!$A965),COT!$B:$B,WEEKNUM(daily!$A965))</f>
        <v>395184</v>
      </c>
      <c r="S965">
        <f>SUMIFS(COT!J:J,COT!$A:$A,YEAR(daily!$A965),COT!$B:$B,WEEKNUM(daily!$A965))</f>
        <v>466780</v>
      </c>
      <c r="T965">
        <f>SUMIFS(COT!K:K,COT!$A:$A,YEAR(daily!$A965),COT!$B:$B,WEEKNUM(daily!$A965))</f>
        <v>67489</v>
      </c>
      <c r="U965">
        <f>SUMIFS(COT!L:L,COT!$A:$A,YEAR(daily!$A965),COT!$B:$B,WEEKNUM(daily!$A965))</f>
        <v>55281</v>
      </c>
      <c r="V965">
        <f>SUMIFS(COT!M:M,COT!$A:$A,YEAR(daily!$A965),COT!$B:$B,WEEKNUM(daily!$A965))</f>
        <v>69</v>
      </c>
      <c r="W965">
        <f>SUMIFS(COT!N:N,COT!$A:$A,YEAR(daily!$A965),COT!$B:$B,WEEKNUM(daily!$A965))</f>
        <v>46</v>
      </c>
      <c r="X965">
        <f>SUMIFS(COT!O:O,COT!$A:$A,YEAR(daily!$A965),COT!$B:$B,WEEKNUM(daily!$A965))</f>
        <v>50</v>
      </c>
      <c r="Y965">
        <f>SUMIFS(COT!P:P,COT!$A:$A,YEAR(daily!$A965),COT!$B:$B,WEEKNUM(daily!$A965))</f>
        <v>76</v>
      </c>
      <c r="Z965">
        <f>SUMIFS(COT!Q:Q,COT!$A:$A,YEAR(daily!$A965),COT!$B:$B,WEEKNUM(daily!$A965))</f>
        <v>85</v>
      </c>
      <c r="AA965">
        <f>SUMIFS(Saudi!B:B,Saudi!$A:$A,YEAR(daily!$A965))</f>
        <v>395.99099999999999</v>
      </c>
      <c r="AB965">
        <f>SUMIFS(Saudi!C:C,Saudi!$A:$A,YEAR(daily!$A965))</f>
        <v>301.7</v>
      </c>
      <c r="AC965">
        <f>SUMIFS(Saudi!F:F,Saudi!$A:$A,YEAR(daily!$A965))</f>
        <v>3951270</v>
      </c>
      <c r="AD965">
        <f>SUMIFS(Saudi!G:G,Saudi!$A:$A,YEAR(daily!$A965))</f>
        <v>41.406660355745771</v>
      </c>
      <c r="AE965">
        <f>SUMIFS(Saudi!H:H,Saudi!$A:$A,YEAR(daily!$A965))</f>
        <v>163608894.86384758</v>
      </c>
      <c r="AF965" s="5">
        <f t="shared" si="52"/>
        <v>1</v>
      </c>
      <c r="AG965" s="5">
        <f t="shared" si="53"/>
        <v>2004</v>
      </c>
    </row>
    <row r="966" spans="1:33">
      <c r="A966" s="3">
        <v>37999</v>
      </c>
      <c r="B966" s="1">
        <v>119389</v>
      </c>
      <c r="C966" s="1">
        <v>48836</v>
      </c>
      <c r="D966" s="1">
        <v>30104</v>
      </c>
      <c r="E966" s="1">
        <v>34.43</v>
      </c>
      <c r="F966" s="1">
        <v>33.520000000000003</v>
      </c>
      <c r="G966" s="1">
        <v>32.94</v>
      </c>
      <c r="H966" s="2">
        <v>50.1</v>
      </c>
      <c r="I966" s="2">
        <v>28.4</v>
      </c>
      <c r="J966" s="2">
        <v>82.2</v>
      </c>
      <c r="K966" s="2">
        <v>82</v>
      </c>
      <c r="L966">
        <f>SUMIFS(US!B:B,US!$D:$D,YEAR(daily!$A966),US!$E:$E,MONTH(daily!$A966))</f>
        <v>8795</v>
      </c>
      <c r="M966">
        <f>SUMIFS(US!C:C,US!$D:$D,YEAR(daily!$A966),US!$E:$E,MONTH(daily!$A966))</f>
        <v>20479</v>
      </c>
      <c r="N966">
        <f>SUMIFS(COT!E:E,COT!$A:$A,YEAR(daily!$A966),COT!$B:$B,WEEKNUM(daily!$A966))</f>
        <v>656220</v>
      </c>
      <c r="O966">
        <f>SUMIFS(COT!F:F,COT!$A:$A,YEAR(daily!$A966),COT!$B:$B,WEEKNUM(daily!$A966))</f>
        <v>138114</v>
      </c>
      <c r="P966">
        <f>SUMIFS(COT!G:G,COT!$A:$A,YEAR(daily!$A966),COT!$B:$B,WEEKNUM(daily!$A966))</f>
        <v>78726</v>
      </c>
      <c r="Q966">
        <f>SUMIFS(COT!H:H,COT!$A:$A,YEAR(daily!$A966),COT!$B:$B,WEEKNUM(daily!$A966))</f>
        <v>55433</v>
      </c>
      <c r="R966">
        <f>SUMIFS(COT!I:I,COT!$A:$A,YEAR(daily!$A966),COT!$B:$B,WEEKNUM(daily!$A966))</f>
        <v>395184</v>
      </c>
      <c r="S966">
        <f>SUMIFS(COT!J:J,COT!$A:$A,YEAR(daily!$A966),COT!$B:$B,WEEKNUM(daily!$A966))</f>
        <v>466780</v>
      </c>
      <c r="T966">
        <f>SUMIFS(COT!K:K,COT!$A:$A,YEAR(daily!$A966),COT!$B:$B,WEEKNUM(daily!$A966))</f>
        <v>67489</v>
      </c>
      <c r="U966">
        <f>SUMIFS(COT!L:L,COT!$A:$A,YEAR(daily!$A966),COT!$B:$B,WEEKNUM(daily!$A966))</f>
        <v>55281</v>
      </c>
      <c r="V966">
        <f>SUMIFS(COT!M:M,COT!$A:$A,YEAR(daily!$A966),COT!$B:$B,WEEKNUM(daily!$A966))</f>
        <v>69</v>
      </c>
      <c r="W966">
        <f>SUMIFS(COT!N:N,COT!$A:$A,YEAR(daily!$A966),COT!$B:$B,WEEKNUM(daily!$A966))</f>
        <v>46</v>
      </c>
      <c r="X966">
        <f>SUMIFS(COT!O:O,COT!$A:$A,YEAR(daily!$A966),COT!$B:$B,WEEKNUM(daily!$A966))</f>
        <v>50</v>
      </c>
      <c r="Y966">
        <f>SUMIFS(COT!P:P,COT!$A:$A,YEAR(daily!$A966),COT!$B:$B,WEEKNUM(daily!$A966))</f>
        <v>76</v>
      </c>
      <c r="Z966">
        <f>SUMIFS(COT!Q:Q,COT!$A:$A,YEAR(daily!$A966),COT!$B:$B,WEEKNUM(daily!$A966))</f>
        <v>85</v>
      </c>
      <c r="AA966">
        <f>SUMIFS(Saudi!B:B,Saudi!$A:$A,YEAR(daily!$A966))</f>
        <v>395.99099999999999</v>
      </c>
      <c r="AB966">
        <f>SUMIFS(Saudi!C:C,Saudi!$A:$A,YEAR(daily!$A966))</f>
        <v>301.7</v>
      </c>
      <c r="AC966">
        <f>SUMIFS(Saudi!F:F,Saudi!$A:$A,YEAR(daily!$A966))</f>
        <v>3951270</v>
      </c>
      <c r="AD966">
        <f>SUMIFS(Saudi!G:G,Saudi!$A:$A,YEAR(daily!$A966))</f>
        <v>41.406660355745771</v>
      </c>
      <c r="AE966">
        <f>SUMIFS(Saudi!H:H,Saudi!$A:$A,YEAR(daily!$A966))</f>
        <v>163608894.86384758</v>
      </c>
      <c r="AF966" s="5">
        <f t="shared" si="52"/>
        <v>1</v>
      </c>
      <c r="AG966" s="5">
        <f t="shared" si="53"/>
        <v>2004</v>
      </c>
    </row>
    <row r="967" spans="1:33">
      <c r="A967" s="3">
        <v>38000</v>
      </c>
      <c r="B967" s="1">
        <v>95620</v>
      </c>
      <c r="C967" s="1">
        <v>51242</v>
      </c>
      <c r="D967" s="1">
        <v>30968</v>
      </c>
      <c r="E967" s="1">
        <v>34.5</v>
      </c>
      <c r="F967" s="1">
        <v>33.31</v>
      </c>
      <c r="G967" s="1">
        <v>32.770000000000003</v>
      </c>
      <c r="H967" s="2">
        <v>50.1</v>
      </c>
      <c r="I967" s="2">
        <v>28.4</v>
      </c>
      <c r="J967" s="2">
        <v>82.2</v>
      </c>
      <c r="K967" s="2">
        <v>82</v>
      </c>
      <c r="L967">
        <f>SUMIFS(US!B:B,US!$D:$D,YEAR(daily!$A967),US!$E:$E,MONTH(daily!$A967))</f>
        <v>8795</v>
      </c>
      <c r="M967">
        <f>SUMIFS(US!C:C,US!$D:$D,YEAR(daily!$A967),US!$E:$E,MONTH(daily!$A967))</f>
        <v>20479</v>
      </c>
      <c r="N967">
        <f>SUMIFS(COT!E:E,COT!$A:$A,YEAR(daily!$A967),COT!$B:$B,WEEKNUM(daily!$A967))</f>
        <v>656220</v>
      </c>
      <c r="O967">
        <f>SUMIFS(COT!F:F,COT!$A:$A,YEAR(daily!$A967),COT!$B:$B,WEEKNUM(daily!$A967))</f>
        <v>138114</v>
      </c>
      <c r="P967">
        <f>SUMIFS(COT!G:G,COT!$A:$A,YEAR(daily!$A967),COT!$B:$B,WEEKNUM(daily!$A967))</f>
        <v>78726</v>
      </c>
      <c r="Q967">
        <f>SUMIFS(COT!H:H,COT!$A:$A,YEAR(daily!$A967),COT!$B:$B,WEEKNUM(daily!$A967))</f>
        <v>55433</v>
      </c>
      <c r="R967">
        <f>SUMIFS(COT!I:I,COT!$A:$A,YEAR(daily!$A967),COT!$B:$B,WEEKNUM(daily!$A967))</f>
        <v>395184</v>
      </c>
      <c r="S967">
        <f>SUMIFS(COT!J:J,COT!$A:$A,YEAR(daily!$A967),COT!$B:$B,WEEKNUM(daily!$A967))</f>
        <v>466780</v>
      </c>
      <c r="T967">
        <f>SUMIFS(COT!K:K,COT!$A:$A,YEAR(daily!$A967),COT!$B:$B,WEEKNUM(daily!$A967))</f>
        <v>67489</v>
      </c>
      <c r="U967">
        <f>SUMIFS(COT!L:L,COT!$A:$A,YEAR(daily!$A967),COT!$B:$B,WEEKNUM(daily!$A967))</f>
        <v>55281</v>
      </c>
      <c r="V967">
        <f>SUMIFS(COT!M:M,COT!$A:$A,YEAR(daily!$A967),COT!$B:$B,WEEKNUM(daily!$A967))</f>
        <v>69</v>
      </c>
      <c r="W967">
        <f>SUMIFS(COT!N:N,COT!$A:$A,YEAR(daily!$A967),COT!$B:$B,WEEKNUM(daily!$A967))</f>
        <v>46</v>
      </c>
      <c r="X967">
        <f>SUMIFS(COT!O:O,COT!$A:$A,YEAR(daily!$A967),COT!$B:$B,WEEKNUM(daily!$A967))</f>
        <v>50</v>
      </c>
      <c r="Y967">
        <f>SUMIFS(COT!P:P,COT!$A:$A,YEAR(daily!$A967),COT!$B:$B,WEEKNUM(daily!$A967))</f>
        <v>76</v>
      </c>
      <c r="Z967">
        <f>SUMIFS(COT!Q:Q,COT!$A:$A,YEAR(daily!$A967),COT!$B:$B,WEEKNUM(daily!$A967))</f>
        <v>85</v>
      </c>
      <c r="AA967">
        <f>SUMIFS(Saudi!B:B,Saudi!$A:$A,YEAR(daily!$A967))</f>
        <v>395.99099999999999</v>
      </c>
      <c r="AB967">
        <f>SUMIFS(Saudi!C:C,Saudi!$A:$A,YEAR(daily!$A967))</f>
        <v>301.7</v>
      </c>
      <c r="AC967">
        <f>SUMIFS(Saudi!F:F,Saudi!$A:$A,YEAR(daily!$A967))</f>
        <v>3951270</v>
      </c>
      <c r="AD967">
        <f>SUMIFS(Saudi!G:G,Saudi!$A:$A,YEAR(daily!$A967))</f>
        <v>41.406660355745771</v>
      </c>
      <c r="AE967">
        <f>SUMIFS(Saudi!H:H,Saudi!$A:$A,YEAR(daily!$A967))</f>
        <v>163608894.86384758</v>
      </c>
      <c r="AF967" s="5">
        <f t="shared" si="52"/>
        <v>1</v>
      </c>
      <c r="AG967" s="5">
        <f t="shared" si="53"/>
        <v>2004</v>
      </c>
    </row>
    <row r="968" spans="1:33">
      <c r="A968" s="3">
        <v>38001</v>
      </c>
      <c r="B968" s="1">
        <v>71104</v>
      </c>
      <c r="C968" s="1">
        <v>53119</v>
      </c>
      <c r="D968" s="1">
        <v>31057</v>
      </c>
      <c r="E968" s="1">
        <v>33.44</v>
      </c>
      <c r="F968" s="1">
        <v>32.11</v>
      </c>
      <c r="G968" s="1">
        <v>31.66</v>
      </c>
      <c r="H968" s="2">
        <v>50.1</v>
      </c>
      <c r="I968" s="2">
        <v>28.4</v>
      </c>
      <c r="J968" s="2">
        <v>82.2</v>
      </c>
      <c r="K968" s="2">
        <v>82</v>
      </c>
      <c r="L968">
        <f>SUMIFS(US!B:B,US!$D:$D,YEAR(daily!$A968),US!$E:$E,MONTH(daily!$A968))</f>
        <v>8795</v>
      </c>
      <c r="M968">
        <f>SUMIFS(US!C:C,US!$D:$D,YEAR(daily!$A968),US!$E:$E,MONTH(daily!$A968))</f>
        <v>20479</v>
      </c>
      <c r="N968">
        <f>SUMIFS(COT!E:E,COT!$A:$A,YEAR(daily!$A968),COT!$B:$B,WEEKNUM(daily!$A968))</f>
        <v>656220</v>
      </c>
      <c r="O968">
        <f>SUMIFS(COT!F:F,COT!$A:$A,YEAR(daily!$A968),COT!$B:$B,WEEKNUM(daily!$A968))</f>
        <v>138114</v>
      </c>
      <c r="P968">
        <f>SUMIFS(COT!G:G,COT!$A:$A,YEAR(daily!$A968),COT!$B:$B,WEEKNUM(daily!$A968))</f>
        <v>78726</v>
      </c>
      <c r="Q968">
        <f>SUMIFS(COT!H:H,COT!$A:$A,YEAR(daily!$A968),COT!$B:$B,WEEKNUM(daily!$A968))</f>
        <v>55433</v>
      </c>
      <c r="R968">
        <f>SUMIFS(COT!I:I,COT!$A:$A,YEAR(daily!$A968),COT!$B:$B,WEEKNUM(daily!$A968))</f>
        <v>395184</v>
      </c>
      <c r="S968">
        <f>SUMIFS(COT!J:J,COT!$A:$A,YEAR(daily!$A968),COT!$B:$B,WEEKNUM(daily!$A968))</f>
        <v>466780</v>
      </c>
      <c r="T968">
        <f>SUMIFS(COT!K:K,COT!$A:$A,YEAR(daily!$A968),COT!$B:$B,WEEKNUM(daily!$A968))</f>
        <v>67489</v>
      </c>
      <c r="U968">
        <f>SUMIFS(COT!L:L,COT!$A:$A,YEAR(daily!$A968),COT!$B:$B,WEEKNUM(daily!$A968))</f>
        <v>55281</v>
      </c>
      <c r="V968">
        <f>SUMIFS(COT!M:M,COT!$A:$A,YEAR(daily!$A968),COT!$B:$B,WEEKNUM(daily!$A968))</f>
        <v>69</v>
      </c>
      <c r="W968">
        <f>SUMIFS(COT!N:N,COT!$A:$A,YEAR(daily!$A968),COT!$B:$B,WEEKNUM(daily!$A968))</f>
        <v>46</v>
      </c>
      <c r="X968">
        <f>SUMIFS(COT!O:O,COT!$A:$A,YEAR(daily!$A968),COT!$B:$B,WEEKNUM(daily!$A968))</f>
        <v>50</v>
      </c>
      <c r="Y968">
        <f>SUMIFS(COT!P:P,COT!$A:$A,YEAR(daily!$A968),COT!$B:$B,WEEKNUM(daily!$A968))</f>
        <v>76</v>
      </c>
      <c r="Z968">
        <f>SUMIFS(COT!Q:Q,COT!$A:$A,YEAR(daily!$A968),COT!$B:$B,WEEKNUM(daily!$A968))</f>
        <v>85</v>
      </c>
      <c r="AA968">
        <f>SUMIFS(Saudi!B:B,Saudi!$A:$A,YEAR(daily!$A968))</f>
        <v>395.99099999999999</v>
      </c>
      <c r="AB968">
        <f>SUMIFS(Saudi!C:C,Saudi!$A:$A,YEAR(daily!$A968))</f>
        <v>301.7</v>
      </c>
      <c r="AC968">
        <f>SUMIFS(Saudi!F:F,Saudi!$A:$A,YEAR(daily!$A968))</f>
        <v>3951270</v>
      </c>
      <c r="AD968">
        <f>SUMIFS(Saudi!G:G,Saudi!$A:$A,YEAR(daily!$A968))</f>
        <v>41.406660355745771</v>
      </c>
      <c r="AE968">
        <f>SUMIFS(Saudi!H:H,Saudi!$A:$A,YEAR(daily!$A968))</f>
        <v>163608894.86384758</v>
      </c>
      <c r="AF968" s="5">
        <f t="shared" si="52"/>
        <v>1</v>
      </c>
      <c r="AG968" s="5">
        <f t="shared" si="53"/>
        <v>2004</v>
      </c>
    </row>
    <row r="969" spans="1:33">
      <c r="A969" s="3">
        <v>38002</v>
      </c>
      <c r="B969" s="1">
        <v>43434</v>
      </c>
      <c r="C969" s="1">
        <v>56554</v>
      </c>
      <c r="D969" s="1">
        <v>31673</v>
      </c>
      <c r="E969" s="1">
        <v>35.07</v>
      </c>
      <c r="F969" s="1">
        <v>33.51</v>
      </c>
      <c r="G969" s="1">
        <v>33</v>
      </c>
      <c r="H969" s="2">
        <v>50.1</v>
      </c>
      <c r="I969" s="2">
        <v>28.4</v>
      </c>
      <c r="J969" s="2">
        <v>82.2</v>
      </c>
      <c r="K969" s="2">
        <v>82</v>
      </c>
      <c r="L969">
        <f>SUMIFS(US!B:B,US!$D:$D,YEAR(daily!$A969),US!$E:$E,MONTH(daily!$A969))</f>
        <v>8795</v>
      </c>
      <c r="M969">
        <f>SUMIFS(US!C:C,US!$D:$D,YEAR(daily!$A969),US!$E:$E,MONTH(daily!$A969))</f>
        <v>20479</v>
      </c>
      <c r="N969">
        <f>SUMIFS(COT!E:E,COT!$A:$A,YEAR(daily!$A969),COT!$B:$B,WEEKNUM(daily!$A969))</f>
        <v>656220</v>
      </c>
      <c r="O969">
        <f>SUMIFS(COT!F:F,COT!$A:$A,YEAR(daily!$A969),COT!$B:$B,WEEKNUM(daily!$A969))</f>
        <v>138114</v>
      </c>
      <c r="P969">
        <f>SUMIFS(COT!G:G,COT!$A:$A,YEAR(daily!$A969),COT!$B:$B,WEEKNUM(daily!$A969))</f>
        <v>78726</v>
      </c>
      <c r="Q969">
        <f>SUMIFS(COT!H:H,COT!$A:$A,YEAR(daily!$A969),COT!$B:$B,WEEKNUM(daily!$A969))</f>
        <v>55433</v>
      </c>
      <c r="R969">
        <f>SUMIFS(COT!I:I,COT!$A:$A,YEAR(daily!$A969),COT!$B:$B,WEEKNUM(daily!$A969))</f>
        <v>395184</v>
      </c>
      <c r="S969">
        <f>SUMIFS(COT!J:J,COT!$A:$A,YEAR(daily!$A969),COT!$B:$B,WEEKNUM(daily!$A969))</f>
        <v>466780</v>
      </c>
      <c r="T969">
        <f>SUMIFS(COT!K:K,COT!$A:$A,YEAR(daily!$A969),COT!$B:$B,WEEKNUM(daily!$A969))</f>
        <v>67489</v>
      </c>
      <c r="U969">
        <f>SUMIFS(COT!L:L,COT!$A:$A,YEAR(daily!$A969),COT!$B:$B,WEEKNUM(daily!$A969))</f>
        <v>55281</v>
      </c>
      <c r="V969">
        <f>SUMIFS(COT!M:M,COT!$A:$A,YEAR(daily!$A969),COT!$B:$B,WEEKNUM(daily!$A969))</f>
        <v>69</v>
      </c>
      <c r="W969">
        <f>SUMIFS(COT!N:N,COT!$A:$A,YEAR(daily!$A969),COT!$B:$B,WEEKNUM(daily!$A969))</f>
        <v>46</v>
      </c>
      <c r="X969">
        <f>SUMIFS(COT!O:O,COT!$A:$A,YEAR(daily!$A969),COT!$B:$B,WEEKNUM(daily!$A969))</f>
        <v>50</v>
      </c>
      <c r="Y969">
        <f>SUMIFS(COT!P:P,COT!$A:$A,YEAR(daily!$A969),COT!$B:$B,WEEKNUM(daily!$A969))</f>
        <v>76</v>
      </c>
      <c r="Z969">
        <f>SUMIFS(COT!Q:Q,COT!$A:$A,YEAR(daily!$A969),COT!$B:$B,WEEKNUM(daily!$A969))</f>
        <v>85</v>
      </c>
      <c r="AA969">
        <f>SUMIFS(Saudi!B:B,Saudi!$A:$A,YEAR(daily!$A969))</f>
        <v>395.99099999999999</v>
      </c>
      <c r="AB969">
        <f>SUMIFS(Saudi!C:C,Saudi!$A:$A,YEAR(daily!$A969))</f>
        <v>301.7</v>
      </c>
      <c r="AC969">
        <f>SUMIFS(Saudi!F:F,Saudi!$A:$A,YEAR(daily!$A969))</f>
        <v>3951270</v>
      </c>
      <c r="AD969">
        <f>SUMIFS(Saudi!G:G,Saudi!$A:$A,YEAR(daily!$A969))</f>
        <v>41.406660355745771</v>
      </c>
      <c r="AE969">
        <f>SUMIFS(Saudi!H:H,Saudi!$A:$A,YEAR(daily!$A969))</f>
        <v>163608894.86384758</v>
      </c>
      <c r="AF969" s="5">
        <f t="shared" si="52"/>
        <v>1</v>
      </c>
      <c r="AG969" s="5">
        <f t="shared" si="53"/>
        <v>2004</v>
      </c>
    </row>
    <row r="970" spans="1:33">
      <c r="A970" s="3">
        <v>38006</v>
      </c>
      <c r="B970" s="1">
        <v>23331</v>
      </c>
      <c r="C970" s="1">
        <v>60210</v>
      </c>
      <c r="D970" s="1">
        <v>32752</v>
      </c>
      <c r="E970" s="1">
        <v>36.200000000000003</v>
      </c>
      <c r="F970" s="1">
        <v>34.31</v>
      </c>
      <c r="G970" s="1">
        <v>33.75</v>
      </c>
      <c r="H970" s="2">
        <v>50.1</v>
      </c>
      <c r="I970" s="2">
        <v>28.4</v>
      </c>
      <c r="J970" s="2">
        <v>82.2</v>
      </c>
      <c r="K970" s="2">
        <v>82</v>
      </c>
      <c r="L970">
        <f>SUMIFS(US!B:B,US!$D:$D,YEAR(daily!$A970),US!$E:$E,MONTH(daily!$A970))</f>
        <v>8795</v>
      </c>
      <c r="M970">
        <f>SUMIFS(US!C:C,US!$D:$D,YEAR(daily!$A970),US!$E:$E,MONTH(daily!$A970))</f>
        <v>20479</v>
      </c>
      <c r="N970">
        <f>SUMIFS(COT!E:E,COT!$A:$A,YEAR(daily!$A970),COT!$B:$B,WEEKNUM(daily!$A970))</f>
        <v>643685</v>
      </c>
      <c r="O970">
        <f>SUMIFS(COT!F:F,COT!$A:$A,YEAR(daily!$A970),COT!$B:$B,WEEKNUM(daily!$A970))</f>
        <v>129827</v>
      </c>
      <c r="P970">
        <f>SUMIFS(COT!G:G,COT!$A:$A,YEAR(daily!$A970),COT!$B:$B,WEEKNUM(daily!$A970))</f>
        <v>78311</v>
      </c>
      <c r="Q970">
        <f>SUMIFS(COT!H:H,COT!$A:$A,YEAR(daily!$A970),COT!$B:$B,WEEKNUM(daily!$A970))</f>
        <v>54416</v>
      </c>
      <c r="R970">
        <f>SUMIFS(COT!I:I,COT!$A:$A,YEAR(daily!$A970),COT!$B:$B,WEEKNUM(daily!$A970))</f>
        <v>397363</v>
      </c>
      <c r="S970">
        <f>SUMIFS(COT!J:J,COT!$A:$A,YEAR(daily!$A970),COT!$B:$B,WEEKNUM(daily!$A970))</f>
        <v>462084</v>
      </c>
      <c r="T970">
        <f>SUMIFS(COT!K:K,COT!$A:$A,YEAR(daily!$A970),COT!$B:$B,WEEKNUM(daily!$A970))</f>
        <v>62079</v>
      </c>
      <c r="U970">
        <f>SUMIFS(COT!L:L,COT!$A:$A,YEAR(daily!$A970),COT!$B:$B,WEEKNUM(daily!$A970))</f>
        <v>48874</v>
      </c>
      <c r="V970">
        <f>SUMIFS(COT!M:M,COT!$A:$A,YEAR(daily!$A970),COT!$B:$B,WEEKNUM(daily!$A970))</f>
        <v>64</v>
      </c>
      <c r="W970">
        <f>SUMIFS(COT!N:N,COT!$A:$A,YEAR(daily!$A970),COT!$B:$B,WEEKNUM(daily!$A970))</f>
        <v>48</v>
      </c>
      <c r="X970">
        <f>SUMIFS(COT!O:O,COT!$A:$A,YEAR(daily!$A970),COT!$B:$B,WEEKNUM(daily!$A970))</f>
        <v>49</v>
      </c>
      <c r="Y970">
        <f>SUMIFS(COT!P:P,COT!$A:$A,YEAR(daily!$A970),COT!$B:$B,WEEKNUM(daily!$A970))</f>
        <v>75</v>
      </c>
      <c r="Z970">
        <f>SUMIFS(COT!Q:Q,COT!$A:$A,YEAR(daily!$A970),COT!$B:$B,WEEKNUM(daily!$A970))</f>
        <v>93</v>
      </c>
      <c r="AA970">
        <f>SUMIFS(Saudi!B:B,Saudi!$A:$A,YEAR(daily!$A970))</f>
        <v>395.99099999999999</v>
      </c>
      <c r="AB970">
        <f>SUMIFS(Saudi!C:C,Saudi!$A:$A,YEAR(daily!$A970))</f>
        <v>301.7</v>
      </c>
      <c r="AC970">
        <f>SUMIFS(Saudi!F:F,Saudi!$A:$A,YEAR(daily!$A970))</f>
        <v>3951270</v>
      </c>
      <c r="AD970">
        <f>SUMIFS(Saudi!G:G,Saudi!$A:$A,YEAR(daily!$A970))</f>
        <v>41.406660355745771</v>
      </c>
      <c r="AE970">
        <f>SUMIFS(Saudi!H:H,Saudi!$A:$A,YEAR(daily!$A970))</f>
        <v>163608894.86384758</v>
      </c>
      <c r="AF970" s="5">
        <f t="shared" si="52"/>
        <v>1</v>
      </c>
      <c r="AG970" s="5">
        <f t="shared" si="53"/>
        <v>2004</v>
      </c>
    </row>
    <row r="971" spans="1:33">
      <c r="A971" s="3">
        <v>38007</v>
      </c>
      <c r="B971" s="1">
        <v>221420</v>
      </c>
      <c r="C971" s="1">
        <v>34585</v>
      </c>
      <c r="D971" s="1">
        <v>39550</v>
      </c>
      <c r="E971" s="1">
        <v>34.58</v>
      </c>
      <c r="F971" s="1">
        <v>33.42</v>
      </c>
      <c r="G971" s="1">
        <v>32.83</v>
      </c>
      <c r="H971" s="2">
        <v>50.1</v>
      </c>
      <c r="I971" s="2">
        <v>28.4</v>
      </c>
      <c r="J971" s="2">
        <v>82.2</v>
      </c>
      <c r="K971" s="2">
        <v>82</v>
      </c>
      <c r="L971">
        <f>SUMIFS(US!B:B,US!$D:$D,YEAR(daily!$A971),US!$E:$E,MONTH(daily!$A971))</f>
        <v>8795</v>
      </c>
      <c r="M971">
        <f>SUMIFS(US!C:C,US!$D:$D,YEAR(daily!$A971),US!$E:$E,MONTH(daily!$A971))</f>
        <v>20479</v>
      </c>
      <c r="N971">
        <f>SUMIFS(COT!E:E,COT!$A:$A,YEAR(daily!$A971),COT!$B:$B,WEEKNUM(daily!$A971))</f>
        <v>643685</v>
      </c>
      <c r="O971">
        <f>SUMIFS(COT!F:F,COT!$A:$A,YEAR(daily!$A971),COT!$B:$B,WEEKNUM(daily!$A971))</f>
        <v>129827</v>
      </c>
      <c r="P971">
        <f>SUMIFS(COT!G:G,COT!$A:$A,YEAR(daily!$A971),COT!$B:$B,WEEKNUM(daily!$A971))</f>
        <v>78311</v>
      </c>
      <c r="Q971">
        <f>SUMIFS(COT!H:H,COT!$A:$A,YEAR(daily!$A971),COT!$B:$B,WEEKNUM(daily!$A971))</f>
        <v>54416</v>
      </c>
      <c r="R971">
        <f>SUMIFS(COT!I:I,COT!$A:$A,YEAR(daily!$A971),COT!$B:$B,WEEKNUM(daily!$A971))</f>
        <v>397363</v>
      </c>
      <c r="S971">
        <f>SUMIFS(COT!J:J,COT!$A:$A,YEAR(daily!$A971),COT!$B:$B,WEEKNUM(daily!$A971))</f>
        <v>462084</v>
      </c>
      <c r="T971">
        <f>SUMIFS(COT!K:K,COT!$A:$A,YEAR(daily!$A971),COT!$B:$B,WEEKNUM(daily!$A971))</f>
        <v>62079</v>
      </c>
      <c r="U971">
        <f>SUMIFS(COT!L:L,COT!$A:$A,YEAR(daily!$A971),COT!$B:$B,WEEKNUM(daily!$A971))</f>
        <v>48874</v>
      </c>
      <c r="V971">
        <f>SUMIFS(COT!M:M,COT!$A:$A,YEAR(daily!$A971),COT!$B:$B,WEEKNUM(daily!$A971))</f>
        <v>64</v>
      </c>
      <c r="W971">
        <f>SUMIFS(COT!N:N,COT!$A:$A,YEAR(daily!$A971),COT!$B:$B,WEEKNUM(daily!$A971))</f>
        <v>48</v>
      </c>
      <c r="X971">
        <f>SUMIFS(COT!O:O,COT!$A:$A,YEAR(daily!$A971),COT!$B:$B,WEEKNUM(daily!$A971))</f>
        <v>49</v>
      </c>
      <c r="Y971">
        <f>SUMIFS(COT!P:P,COT!$A:$A,YEAR(daily!$A971),COT!$B:$B,WEEKNUM(daily!$A971))</f>
        <v>75</v>
      </c>
      <c r="Z971">
        <f>SUMIFS(COT!Q:Q,COT!$A:$A,YEAR(daily!$A971),COT!$B:$B,WEEKNUM(daily!$A971))</f>
        <v>93</v>
      </c>
      <c r="AA971">
        <f>SUMIFS(Saudi!B:B,Saudi!$A:$A,YEAR(daily!$A971))</f>
        <v>395.99099999999999</v>
      </c>
      <c r="AB971">
        <f>SUMIFS(Saudi!C:C,Saudi!$A:$A,YEAR(daily!$A971))</f>
        <v>301.7</v>
      </c>
      <c r="AC971">
        <f>SUMIFS(Saudi!F:F,Saudi!$A:$A,YEAR(daily!$A971))</f>
        <v>3951270</v>
      </c>
      <c r="AD971">
        <f>SUMIFS(Saudi!G:G,Saudi!$A:$A,YEAR(daily!$A971))</f>
        <v>41.406660355745771</v>
      </c>
      <c r="AE971">
        <f>SUMIFS(Saudi!H:H,Saudi!$A:$A,YEAR(daily!$A971))</f>
        <v>163608894.86384758</v>
      </c>
      <c r="AF971" s="5">
        <f t="shared" si="52"/>
        <v>1</v>
      </c>
      <c r="AG971" s="5">
        <f t="shared" si="53"/>
        <v>2004</v>
      </c>
    </row>
    <row r="972" spans="1:33">
      <c r="A972" s="3">
        <v>38008</v>
      </c>
      <c r="B972" s="1">
        <v>225345</v>
      </c>
      <c r="C972" s="1">
        <v>34387</v>
      </c>
      <c r="D972" s="1">
        <v>38532</v>
      </c>
      <c r="E972" s="1">
        <v>34.93</v>
      </c>
      <c r="F972" s="1">
        <v>33.68</v>
      </c>
      <c r="G972" s="1">
        <v>33.07</v>
      </c>
      <c r="H972" s="2">
        <v>50.1</v>
      </c>
      <c r="I972" s="2">
        <v>28.4</v>
      </c>
      <c r="J972" s="2">
        <v>82.2</v>
      </c>
      <c r="K972" s="2">
        <v>82</v>
      </c>
      <c r="L972">
        <f>SUMIFS(US!B:B,US!$D:$D,YEAR(daily!$A972),US!$E:$E,MONTH(daily!$A972))</f>
        <v>8795</v>
      </c>
      <c r="M972">
        <f>SUMIFS(US!C:C,US!$D:$D,YEAR(daily!$A972),US!$E:$E,MONTH(daily!$A972))</f>
        <v>20479</v>
      </c>
      <c r="N972">
        <f>SUMIFS(COT!E:E,COT!$A:$A,YEAR(daily!$A972),COT!$B:$B,WEEKNUM(daily!$A972))</f>
        <v>643685</v>
      </c>
      <c r="O972">
        <f>SUMIFS(COT!F:F,COT!$A:$A,YEAR(daily!$A972),COT!$B:$B,WEEKNUM(daily!$A972))</f>
        <v>129827</v>
      </c>
      <c r="P972">
        <f>SUMIFS(COT!G:G,COT!$A:$A,YEAR(daily!$A972),COT!$B:$B,WEEKNUM(daily!$A972))</f>
        <v>78311</v>
      </c>
      <c r="Q972">
        <f>SUMIFS(COT!H:H,COT!$A:$A,YEAR(daily!$A972),COT!$B:$B,WEEKNUM(daily!$A972))</f>
        <v>54416</v>
      </c>
      <c r="R972">
        <f>SUMIFS(COT!I:I,COT!$A:$A,YEAR(daily!$A972),COT!$B:$B,WEEKNUM(daily!$A972))</f>
        <v>397363</v>
      </c>
      <c r="S972">
        <f>SUMIFS(COT!J:J,COT!$A:$A,YEAR(daily!$A972),COT!$B:$B,WEEKNUM(daily!$A972))</f>
        <v>462084</v>
      </c>
      <c r="T972">
        <f>SUMIFS(COT!K:K,COT!$A:$A,YEAR(daily!$A972),COT!$B:$B,WEEKNUM(daily!$A972))</f>
        <v>62079</v>
      </c>
      <c r="U972">
        <f>SUMIFS(COT!L:L,COT!$A:$A,YEAR(daily!$A972),COT!$B:$B,WEEKNUM(daily!$A972))</f>
        <v>48874</v>
      </c>
      <c r="V972">
        <f>SUMIFS(COT!M:M,COT!$A:$A,YEAR(daily!$A972),COT!$B:$B,WEEKNUM(daily!$A972))</f>
        <v>64</v>
      </c>
      <c r="W972">
        <f>SUMIFS(COT!N:N,COT!$A:$A,YEAR(daily!$A972),COT!$B:$B,WEEKNUM(daily!$A972))</f>
        <v>48</v>
      </c>
      <c r="X972">
        <f>SUMIFS(COT!O:O,COT!$A:$A,YEAR(daily!$A972),COT!$B:$B,WEEKNUM(daily!$A972))</f>
        <v>49</v>
      </c>
      <c r="Y972">
        <f>SUMIFS(COT!P:P,COT!$A:$A,YEAR(daily!$A972),COT!$B:$B,WEEKNUM(daily!$A972))</f>
        <v>75</v>
      </c>
      <c r="Z972">
        <f>SUMIFS(COT!Q:Q,COT!$A:$A,YEAR(daily!$A972),COT!$B:$B,WEEKNUM(daily!$A972))</f>
        <v>93</v>
      </c>
      <c r="AA972">
        <f>SUMIFS(Saudi!B:B,Saudi!$A:$A,YEAR(daily!$A972))</f>
        <v>395.99099999999999</v>
      </c>
      <c r="AB972">
        <f>SUMIFS(Saudi!C:C,Saudi!$A:$A,YEAR(daily!$A972))</f>
        <v>301.7</v>
      </c>
      <c r="AC972">
        <f>SUMIFS(Saudi!F:F,Saudi!$A:$A,YEAR(daily!$A972))</f>
        <v>3951270</v>
      </c>
      <c r="AD972">
        <f>SUMIFS(Saudi!G:G,Saudi!$A:$A,YEAR(daily!$A972))</f>
        <v>41.406660355745771</v>
      </c>
      <c r="AE972">
        <f>SUMIFS(Saudi!H:H,Saudi!$A:$A,YEAR(daily!$A972))</f>
        <v>163608894.86384758</v>
      </c>
      <c r="AF972" s="5">
        <f t="shared" si="52"/>
        <v>1</v>
      </c>
      <c r="AG972" s="5">
        <f t="shared" si="53"/>
        <v>2004</v>
      </c>
    </row>
    <row r="973" spans="1:33">
      <c r="A973" s="3">
        <v>38009</v>
      </c>
      <c r="B973" s="1">
        <v>218886</v>
      </c>
      <c r="C973" s="1">
        <v>37403</v>
      </c>
      <c r="D973" s="1">
        <v>39236</v>
      </c>
      <c r="E973" s="1">
        <v>34.94</v>
      </c>
      <c r="F973" s="1">
        <v>33.369999999999997</v>
      </c>
      <c r="G973" s="1">
        <v>32.75</v>
      </c>
      <c r="H973" s="2">
        <v>50.1</v>
      </c>
      <c r="I973" s="2">
        <v>28.4</v>
      </c>
      <c r="J973" s="2">
        <v>82.2</v>
      </c>
      <c r="K973" s="2">
        <v>82</v>
      </c>
      <c r="L973">
        <f>SUMIFS(US!B:B,US!$D:$D,YEAR(daily!$A973),US!$E:$E,MONTH(daily!$A973))</f>
        <v>8795</v>
      </c>
      <c r="M973">
        <f>SUMIFS(US!C:C,US!$D:$D,YEAR(daily!$A973),US!$E:$E,MONTH(daily!$A973))</f>
        <v>20479</v>
      </c>
      <c r="N973">
        <f>SUMIFS(COT!E:E,COT!$A:$A,YEAR(daily!$A973),COT!$B:$B,WEEKNUM(daily!$A973))</f>
        <v>643685</v>
      </c>
      <c r="O973">
        <f>SUMIFS(COT!F:F,COT!$A:$A,YEAR(daily!$A973),COT!$B:$B,WEEKNUM(daily!$A973))</f>
        <v>129827</v>
      </c>
      <c r="P973">
        <f>SUMIFS(COT!G:G,COT!$A:$A,YEAR(daily!$A973),COT!$B:$B,WEEKNUM(daily!$A973))</f>
        <v>78311</v>
      </c>
      <c r="Q973">
        <f>SUMIFS(COT!H:H,COT!$A:$A,YEAR(daily!$A973),COT!$B:$B,WEEKNUM(daily!$A973))</f>
        <v>54416</v>
      </c>
      <c r="R973">
        <f>SUMIFS(COT!I:I,COT!$A:$A,YEAR(daily!$A973),COT!$B:$B,WEEKNUM(daily!$A973))</f>
        <v>397363</v>
      </c>
      <c r="S973">
        <f>SUMIFS(COT!J:J,COT!$A:$A,YEAR(daily!$A973),COT!$B:$B,WEEKNUM(daily!$A973))</f>
        <v>462084</v>
      </c>
      <c r="T973">
        <f>SUMIFS(COT!K:K,COT!$A:$A,YEAR(daily!$A973),COT!$B:$B,WEEKNUM(daily!$A973))</f>
        <v>62079</v>
      </c>
      <c r="U973">
        <f>SUMIFS(COT!L:L,COT!$A:$A,YEAR(daily!$A973),COT!$B:$B,WEEKNUM(daily!$A973))</f>
        <v>48874</v>
      </c>
      <c r="V973">
        <f>SUMIFS(COT!M:M,COT!$A:$A,YEAR(daily!$A973),COT!$B:$B,WEEKNUM(daily!$A973))</f>
        <v>64</v>
      </c>
      <c r="W973">
        <f>SUMIFS(COT!N:N,COT!$A:$A,YEAR(daily!$A973),COT!$B:$B,WEEKNUM(daily!$A973))</f>
        <v>48</v>
      </c>
      <c r="X973">
        <f>SUMIFS(COT!O:O,COT!$A:$A,YEAR(daily!$A973),COT!$B:$B,WEEKNUM(daily!$A973))</f>
        <v>49</v>
      </c>
      <c r="Y973">
        <f>SUMIFS(COT!P:P,COT!$A:$A,YEAR(daily!$A973),COT!$B:$B,WEEKNUM(daily!$A973))</f>
        <v>75</v>
      </c>
      <c r="Z973">
        <f>SUMIFS(COT!Q:Q,COT!$A:$A,YEAR(daily!$A973),COT!$B:$B,WEEKNUM(daily!$A973))</f>
        <v>93</v>
      </c>
      <c r="AA973">
        <f>SUMIFS(Saudi!B:B,Saudi!$A:$A,YEAR(daily!$A973))</f>
        <v>395.99099999999999</v>
      </c>
      <c r="AB973">
        <f>SUMIFS(Saudi!C:C,Saudi!$A:$A,YEAR(daily!$A973))</f>
        <v>301.7</v>
      </c>
      <c r="AC973">
        <f>SUMIFS(Saudi!F:F,Saudi!$A:$A,YEAR(daily!$A973))</f>
        <v>3951270</v>
      </c>
      <c r="AD973">
        <f>SUMIFS(Saudi!G:G,Saudi!$A:$A,YEAR(daily!$A973))</f>
        <v>41.406660355745771</v>
      </c>
      <c r="AE973">
        <f>SUMIFS(Saudi!H:H,Saudi!$A:$A,YEAR(daily!$A973))</f>
        <v>163608894.86384758</v>
      </c>
      <c r="AF973" s="5">
        <f t="shared" si="52"/>
        <v>1</v>
      </c>
      <c r="AG973" s="5">
        <f t="shared" si="53"/>
        <v>2004</v>
      </c>
    </row>
    <row r="974" spans="1:33">
      <c r="A974" s="3">
        <v>38012</v>
      </c>
      <c r="B974" s="1">
        <v>224486</v>
      </c>
      <c r="C974" s="1">
        <v>37737</v>
      </c>
      <c r="D974" s="1">
        <v>40410</v>
      </c>
      <c r="E974" s="1">
        <v>34.47</v>
      </c>
      <c r="F974" s="1">
        <v>32.99</v>
      </c>
      <c r="G974" s="1">
        <v>32.409999999999997</v>
      </c>
      <c r="H974" s="2">
        <v>50.1</v>
      </c>
      <c r="I974" s="2">
        <v>28.4</v>
      </c>
      <c r="J974" s="2">
        <v>82.2</v>
      </c>
      <c r="K974" s="2">
        <v>82</v>
      </c>
      <c r="L974">
        <f>SUMIFS(US!B:B,US!$D:$D,YEAR(daily!$A974),US!$E:$E,MONTH(daily!$A974))</f>
        <v>8795</v>
      </c>
      <c r="M974">
        <f>SUMIFS(US!C:C,US!$D:$D,YEAR(daily!$A974),US!$E:$E,MONTH(daily!$A974))</f>
        <v>20479</v>
      </c>
      <c r="N974">
        <f>SUMIFS(COT!E:E,COT!$A:$A,YEAR(daily!$A974),COT!$B:$B,WEEKNUM(daily!$A974))</f>
        <v>661260</v>
      </c>
      <c r="O974">
        <f>SUMIFS(COT!F:F,COT!$A:$A,YEAR(daily!$A974),COT!$B:$B,WEEKNUM(daily!$A974))</f>
        <v>129986</v>
      </c>
      <c r="P974">
        <f>SUMIFS(COT!G:G,COT!$A:$A,YEAR(daily!$A974),COT!$B:$B,WEEKNUM(daily!$A974))</f>
        <v>78944</v>
      </c>
      <c r="Q974">
        <f>SUMIFS(COT!H:H,COT!$A:$A,YEAR(daily!$A974),COT!$B:$B,WEEKNUM(daily!$A974))</f>
        <v>55880</v>
      </c>
      <c r="R974">
        <f>SUMIFS(COT!I:I,COT!$A:$A,YEAR(daily!$A974),COT!$B:$B,WEEKNUM(daily!$A974))</f>
        <v>412113</v>
      </c>
      <c r="S974">
        <f>SUMIFS(COT!J:J,COT!$A:$A,YEAR(daily!$A974),COT!$B:$B,WEEKNUM(daily!$A974))</f>
        <v>473341</v>
      </c>
      <c r="T974">
        <f>SUMIFS(COT!K:K,COT!$A:$A,YEAR(daily!$A974),COT!$B:$B,WEEKNUM(daily!$A974))</f>
        <v>63281</v>
      </c>
      <c r="U974">
        <f>SUMIFS(COT!L:L,COT!$A:$A,YEAR(daily!$A974),COT!$B:$B,WEEKNUM(daily!$A974))</f>
        <v>53095</v>
      </c>
      <c r="V974">
        <f>SUMIFS(COT!M:M,COT!$A:$A,YEAR(daily!$A974),COT!$B:$B,WEEKNUM(daily!$A974))</f>
        <v>58</v>
      </c>
      <c r="W974">
        <f>SUMIFS(COT!N:N,COT!$A:$A,YEAR(daily!$A974),COT!$B:$B,WEEKNUM(daily!$A974))</f>
        <v>52</v>
      </c>
      <c r="X974">
        <f>SUMIFS(COT!O:O,COT!$A:$A,YEAR(daily!$A974),COT!$B:$B,WEEKNUM(daily!$A974))</f>
        <v>49</v>
      </c>
      <c r="Y974">
        <f>SUMIFS(COT!P:P,COT!$A:$A,YEAR(daily!$A974),COT!$B:$B,WEEKNUM(daily!$A974))</f>
        <v>79</v>
      </c>
      <c r="Z974">
        <f>SUMIFS(COT!Q:Q,COT!$A:$A,YEAR(daily!$A974),COT!$B:$B,WEEKNUM(daily!$A974))</f>
        <v>93</v>
      </c>
      <c r="AA974">
        <f>SUMIFS(Saudi!B:B,Saudi!$A:$A,YEAR(daily!$A974))</f>
        <v>395.99099999999999</v>
      </c>
      <c r="AB974">
        <f>SUMIFS(Saudi!C:C,Saudi!$A:$A,YEAR(daily!$A974))</f>
        <v>301.7</v>
      </c>
      <c r="AC974">
        <f>SUMIFS(Saudi!F:F,Saudi!$A:$A,YEAR(daily!$A974))</f>
        <v>3951270</v>
      </c>
      <c r="AD974">
        <f>SUMIFS(Saudi!G:G,Saudi!$A:$A,YEAR(daily!$A974))</f>
        <v>41.406660355745771</v>
      </c>
      <c r="AE974">
        <f>SUMIFS(Saudi!H:H,Saudi!$A:$A,YEAR(daily!$A974))</f>
        <v>163608894.86384758</v>
      </c>
      <c r="AF974" s="5">
        <f t="shared" si="52"/>
        <v>1</v>
      </c>
      <c r="AG974" s="5">
        <f t="shared" si="53"/>
        <v>2004</v>
      </c>
    </row>
    <row r="975" spans="1:33">
      <c r="A975" s="3">
        <v>38013</v>
      </c>
      <c r="B975" s="1">
        <v>220841</v>
      </c>
      <c r="C975" s="1">
        <v>38522</v>
      </c>
      <c r="D975" s="1">
        <v>40291</v>
      </c>
      <c r="E975" s="1">
        <v>34.119999999999997</v>
      </c>
      <c r="F975" s="1">
        <v>32.61</v>
      </c>
      <c r="G975" s="1">
        <v>32.03</v>
      </c>
      <c r="H975" s="2">
        <v>50.1</v>
      </c>
      <c r="I975" s="2">
        <v>28.4</v>
      </c>
      <c r="J975" s="2">
        <v>82.2</v>
      </c>
      <c r="K975" s="2">
        <v>82</v>
      </c>
      <c r="L975">
        <f>SUMIFS(US!B:B,US!$D:$D,YEAR(daily!$A975),US!$E:$E,MONTH(daily!$A975))</f>
        <v>8795</v>
      </c>
      <c r="M975">
        <f>SUMIFS(US!C:C,US!$D:$D,YEAR(daily!$A975),US!$E:$E,MONTH(daily!$A975))</f>
        <v>20479</v>
      </c>
      <c r="N975">
        <f>SUMIFS(COT!E:E,COT!$A:$A,YEAR(daily!$A975),COT!$B:$B,WEEKNUM(daily!$A975))</f>
        <v>661260</v>
      </c>
      <c r="O975">
        <f>SUMIFS(COT!F:F,COT!$A:$A,YEAR(daily!$A975),COT!$B:$B,WEEKNUM(daily!$A975))</f>
        <v>129986</v>
      </c>
      <c r="P975">
        <f>SUMIFS(COT!G:G,COT!$A:$A,YEAR(daily!$A975),COT!$B:$B,WEEKNUM(daily!$A975))</f>
        <v>78944</v>
      </c>
      <c r="Q975">
        <f>SUMIFS(COT!H:H,COT!$A:$A,YEAR(daily!$A975),COT!$B:$B,WEEKNUM(daily!$A975))</f>
        <v>55880</v>
      </c>
      <c r="R975">
        <f>SUMIFS(COT!I:I,COT!$A:$A,YEAR(daily!$A975),COT!$B:$B,WEEKNUM(daily!$A975))</f>
        <v>412113</v>
      </c>
      <c r="S975">
        <f>SUMIFS(COT!J:J,COT!$A:$A,YEAR(daily!$A975),COT!$B:$B,WEEKNUM(daily!$A975))</f>
        <v>473341</v>
      </c>
      <c r="T975">
        <f>SUMIFS(COT!K:K,COT!$A:$A,YEAR(daily!$A975),COT!$B:$B,WEEKNUM(daily!$A975))</f>
        <v>63281</v>
      </c>
      <c r="U975">
        <f>SUMIFS(COT!L:L,COT!$A:$A,YEAR(daily!$A975),COT!$B:$B,WEEKNUM(daily!$A975))</f>
        <v>53095</v>
      </c>
      <c r="V975">
        <f>SUMIFS(COT!M:M,COT!$A:$A,YEAR(daily!$A975),COT!$B:$B,WEEKNUM(daily!$A975))</f>
        <v>58</v>
      </c>
      <c r="W975">
        <f>SUMIFS(COT!N:N,COT!$A:$A,YEAR(daily!$A975),COT!$B:$B,WEEKNUM(daily!$A975))</f>
        <v>52</v>
      </c>
      <c r="X975">
        <f>SUMIFS(COT!O:O,COT!$A:$A,YEAR(daily!$A975),COT!$B:$B,WEEKNUM(daily!$A975))</f>
        <v>49</v>
      </c>
      <c r="Y975">
        <f>SUMIFS(COT!P:P,COT!$A:$A,YEAR(daily!$A975),COT!$B:$B,WEEKNUM(daily!$A975))</f>
        <v>79</v>
      </c>
      <c r="Z975">
        <f>SUMIFS(COT!Q:Q,COT!$A:$A,YEAR(daily!$A975),COT!$B:$B,WEEKNUM(daily!$A975))</f>
        <v>93</v>
      </c>
      <c r="AA975">
        <f>SUMIFS(Saudi!B:B,Saudi!$A:$A,YEAR(daily!$A975))</f>
        <v>395.99099999999999</v>
      </c>
      <c r="AB975">
        <f>SUMIFS(Saudi!C:C,Saudi!$A:$A,YEAR(daily!$A975))</f>
        <v>301.7</v>
      </c>
      <c r="AC975">
        <f>SUMIFS(Saudi!F:F,Saudi!$A:$A,YEAR(daily!$A975))</f>
        <v>3951270</v>
      </c>
      <c r="AD975">
        <f>SUMIFS(Saudi!G:G,Saudi!$A:$A,YEAR(daily!$A975))</f>
        <v>41.406660355745771</v>
      </c>
      <c r="AE975">
        <f>SUMIFS(Saudi!H:H,Saudi!$A:$A,YEAR(daily!$A975))</f>
        <v>163608894.86384758</v>
      </c>
      <c r="AF975" s="5">
        <f t="shared" si="52"/>
        <v>1</v>
      </c>
      <c r="AG975" s="5">
        <f t="shared" si="53"/>
        <v>2004</v>
      </c>
    </row>
    <row r="976" spans="1:33">
      <c r="A976" s="3">
        <v>38014</v>
      </c>
      <c r="B976" s="1">
        <v>219872</v>
      </c>
      <c r="C976" s="1">
        <v>39501</v>
      </c>
      <c r="D976" s="1">
        <v>40253</v>
      </c>
      <c r="E976" s="1">
        <v>33.619999999999997</v>
      </c>
      <c r="F976" s="1">
        <v>32.159999999999997</v>
      </c>
      <c r="G976" s="1">
        <v>31.58</v>
      </c>
      <c r="H976" s="2">
        <v>50.1</v>
      </c>
      <c r="I976" s="2">
        <v>28.4</v>
      </c>
      <c r="J976" s="2">
        <v>82.2</v>
      </c>
      <c r="K976" s="2">
        <v>82</v>
      </c>
      <c r="L976">
        <f>SUMIFS(US!B:B,US!$D:$D,YEAR(daily!$A976),US!$E:$E,MONTH(daily!$A976))</f>
        <v>8795</v>
      </c>
      <c r="M976">
        <f>SUMIFS(US!C:C,US!$D:$D,YEAR(daily!$A976),US!$E:$E,MONTH(daily!$A976))</f>
        <v>20479</v>
      </c>
      <c r="N976">
        <f>SUMIFS(COT!E:E,COT!$A:$A,YEAR(daily!$A976),COT!$B:$B,WEEKNUM(daily!$A976))</f>
        <v>661260</v>
      </c>
      <c r="O976">
        <f>SUMIFS(COT!F:F,COT!$A:$A,YEAR(daily!$A976),COT!$B:$B,WEEKNUM(daily!$A976))</f>
        <v>129986</v>
      </c>
      <c r="P976">
        <f>SUMIFS(COT!G:G,COT!$A:$A,YEAR(daily!$A976),COT!$B:$B,WEEKNUM(daily!$A976))</f>
        <v>78944</v>
      </c>
      <c r="Q976">
        <f>SUMIFS(COT!H:H,COT!$A:$A,YEAR(daily!$A976),COT!$B:$B,WEEKNUM(daily!$A976))</f>
        <v>55880</v>
      </c>
      <c r="R976">
        <f>SUMIFS(COT!I:I,COT!$A:$A,YEAR(daily!$A976),COT!$B:$B,WEEKNUM(daily!$A976))</f>
        <v>412113</v>
      </c>
      <c r="S976">
        <f>SUMIFS(COT!J:J,COT!$A:$A,YEAR(daily!$A976),COT!$B:$B,WEEKNUM(daily!$A976))</f>
        <v>473341</v>
      </c>
      <c r="T976">
        <f>SUMIFS(COT!K:K,COT!$A:$A,YEAR(daily!$A976),COT!$B:$B,WEEKNUM(daily!$A976))</f>
        <v>63281</v>
      </c>
      <c r="U976">
        <f>SUMIFS(COT!L:L,COT!$A:$A,YEAR(daily!$A976),COT!$B:$B,WEEKNUM(daily!$A976))</f>
        <v>53095</v>
      </c>
      <c r="V976">
        <f>SUMIFS(COT!M:M,COT!$A:$A,YEAR(daily!$A976),COT!$B:$B,WEEKNUM(daily!$A976))</f>
        <v>58</v>
      </c>
      <c r="W976">
        <f>SUMIFS(COT!N:N,COT!$A:$A,YEAR(daily!$A976),COT!$B:$B,WEEKNUM(daily!$A976))</f>
        <v>52</v>
      </c>
      <c r="X976">
        <f>SUMIFS(COT!O:O,COT!$A:$A,YEAR(daily!$A976),COT!$B:$B,WEEKNUM(daily!$A976))</f>
        <v>49</v>
      </c>
      <c r="Y976">
        <f>SUMIFS(COT!P:P,COT!$A:$A,YEAR(daily!$A976),COT!$B:$B,WEEKNUM(daily!$A976))</f>
        <v>79</v>
      </c>
      <c r="Z976">
        <f>SUMIFS(COT!Q:Q,COT!$A:$A,YEAR(daily!$A976),COT!$B:$B,WEEKNUM(daily!$A976))</f>
        <v>93</v>
      </c>
      <c r="AA976">
        <f>SUMIFS(Saudi!B:B,Saudi!$A:$A,YEAR(daily!$A976))</f>
        <v>395.99099999999999</v>
      </c>
      <c r="AB976">
        <f>SUMIFS(Saudi!C:C,Saudi!$A:$A,YEAR(daily!$A976))</f>
        <v>301.7</v>
      </c>
      <c r="AC976">
        <f>SUMIFS(Saudi!F:F,Saudi!$A:$A,YEAR(daily!$A976))</f>
        <v>3951270</v>
      </c>
      <c r="AD976">
        <f>SUMIFS(Saudi!G:G,Saudi!$A:$A,YEAR(daily!$A976))</f>
        <v>41.406660355745771</v>
      </c>
      <c r="AE976">
        <f>SUMIFS(Saudi!H:H,Saudi!$A:$A,YEAR(daily!$A976))</f>
        <v>163608894.86384758</v>
      </c>
      <c r="AF976" s="5">
        <f t="shared" si="52"/>
        <v>1</v>
      </c>
      <c r="AG976" s="5">
        <f t="shared" si="53"/>
        <v>2004</v>
      </c>
    </row>
    <row r="977" spans="1:33">
      <c r="A977" s="3">
        <v>38015</v>
      </c>
      <c r="B977" s="1">
        <v>215998</v>
      </c>
      <c r="C977" s="1">
        <v>40448</v>
      </c>
      <c r="D977" s="1">
        <v>39647</v>
      </c>
      <c r="E977" s="1">
        <v>32.81</v>
      </c>
      <c r="F977" s="1">
        <v>31.52</v>
      </c>
      <c r="G977" s="1">
        <v>31.01</v>
      </c>
      <c r="H977" s="2">
        <v>50.1</v>
      </c>
      <c r="I977" s="2">
        <v>28.4</v>
      </c>
      <c r="J977" s="2">
        <v>82.2</v>
      </c>
      <c r="K977" s="2">
        <v>82</v>
      </c>
      <c r="L977">
        <f>SUMIFS(US!B:B,US!$D:$D,YEAR(daily!$A977),US!$E:$E,MONTH(daily!$A977))</f>
        <v>8795</v>
      </c>
      <c r="M977">
        <f>SUMIFS(US!C:C,US!$D:$D,YEAR(daily!$A977),US!$E:$E,MONTH(daily!$A977))</f>
        <v>20479</v>
      </c>
      <c r="N977">
        <f>SUMIFS(COT!E:E,COT!$A:$A,YEAR(daily!$A977),COT!$B:$B,WEEKNUM(daily!$A977))</f>
        <v>661260</v>
      </c>
      <c r="O977">
        <f>SUMIFS(COT!F:F,COT!$A:$A,YEAR(daily!$A977),COT!$B:$B,WEEKNUM(daily!$A977))</f>
        <v>129986</v>
      </c>
      <c r="P977">
        <f>SUMIFS(COT!G:G,COT!$A:$A,YEAR(daily!$A977),COT!$B:$B,WEEKNUM(daily!$A977))</f>
        <v>78944</v>
      </c>
      <c r="Q977">
        <f>SUMIFS(COT!H:H,COT!$A:$A,YEAR(daily!$A977),COT!$B:$B,WEEKNUM(daily!$A977))</f>
        <v>55880</v>
      </c>
      <c r="R977">
        <f>SUMIFS(COT!I:I,COT!$A:$A,YEAR(daily!$A977),COT!$B:$B,WEEKNUM(daily!$A977))</f>
        <v>412113</v>
      </c>
      <c r="S977">
        <f>SUMIFS(COT!J:J,COT!$A:$A,YEAR(daily!$A977),COT!$B:$B,WEEKNUM(daily!$A977))</f>
        <v>473341</v>
      </c>
      <c r="T977">
        <f>SUMIFS(COT!K:K,COT!$A:$A,YEAR(daily!$A977),COT!$B:$B,WEEKNUM(daily!$A977))</f>
        <v>63281</v>
      </c>
      <c r="U977">
        <f>SUMIFS(COT!L:L,COT!$A:$A,YEAR(daily!$A977),COT!$B:$B,WEEKNUM(daily!$A977))</f>
        <v>53095</v>
      </c>
      <c r="V977">
        <f>SUMIFS(COT!M:M,COT!$A:$A,YEAR(daily!$A977),COT!$B:$B,WEEKNUM(daily!$A977))</f>
        <v>58</v>
      </c>
      <c r="W977">
        <f>SUMIFS(COT!N:N,COT!$A:$A,YEAR(daily!$A977),COT!$B:$B,WEEKNUM(daily!$A977))</f>
        <v>52</v>
      </c>
      <c r="X977">
        <f>SUMIFS(COT!O:O,COT!$A:$A,YEAR(daily!$A977),COT!$B:$B,WEEKNUM(daily!$A977))</f>
        <v>49</v>
      </c>
      <c r="Y977">
        <f>SUMIFS(COT!P:P,COT!$A:$A,YEAR(daily!$A977),COT!$B:$B,WEEKNUM(daily!$A977))</f>
        <v>79</v>
      </c>
      <c r="Z977">
        <f>SUMIFS(COT!Q:Q,COT!$A:$A,YEAR(daily!$A977),COT!$B:$B,WEEKNUM(daily!$A977))</f>
        <v>93</v>
      </c>
      <c r="AA977">
        <f>SUMIFS(Saudi!B:B,Saudi!$A:$A,YEAR(daily!$A977))</f>
        <v>395.99099999999999</v>
      </c>
      <c r="AB977">
        <f>SUMIFS(Saudi!C:C,Saudi!$A:$A,YEAR(daily!$A977))</f>
        <v>301.7</v>
      </c>
      <c r="AC977">
        <f>SUMIFS(Saudi!F:F,Saudi!$A:$A,YEAR(daily!$A977))</f>
        <v>3951270</v>
      </c>
      <c r="AD977">
        <f>SUMIFS(Saudi!G:G,Saudi!$A:$A,YEAR(daily!$A977))</f>
        <v>41.406660355745771</v>
      </c>
      <c r="AE977">
        <f>SUMIFS(Saudi!H:H,Saudi!$A:$A,YEAR(daily!$A977))</f>
        <v>163608894.86384758</v>
      </c>
      <c r="AF977" s="5">
        <f t="shared" si="52"/>
        <v>1</v>
      </c>
      <c r="AG977" s="5">
        <f t="shared" si="53"/>
        <v>2004</v>
      </c>
    </row>
    <row r="978" spans="1:33">
      <c r="A978" s="3">
        <v>38016</v>
      </c>
      <c r="B978" s="1">
        <v>207127</v>
      </c>
      <c r="C978" s="1">
        <v>40092</v>
      </c>
      <c r="D978" s="1">
        <v>39914</v>
      </c>
      <c r="E978" s="1">
        <v>33.049999999999997</v>
      </c>
      <c r="F978" s="1">
        <v>31.49</v>
      </c>
      <c r="G978" s="1">
        <v>30.98</v>
      </c>
      <c r="H978" s="2">
        <v>50.1</v>
      </c>
      <c r="I978" s="2">
        <v>28.4</v>
      </c>
      <c r="J978" s="2">
        <v>82.2</v>
      </c>
      <c r="K978" s="2">
        <v>82</v>
      </c>
      <c r="L978">
        <f>SUMIFS(US!B:B,US!$D:$D,YEAR(daily!$A978),US!$E:$E,MONTH(daily!$A978))</f>
        <v>8795</v>
      </c>
      <c r="M978">
        <f>SUMIFS(US!C:C,US!$D:$D,YEAR(daily!$A978),US!$E:$E,MONTH(daily!$A978))</f>
        <v>20479</v>
      </c>
      <c r="N978">
        <f>SUMIFS(COT!E:E,COT!$A:$A,YEAR(daily!$A978),COT!$B:$B,WEEKNUM(daily!$A978))</f>
        <v>661260</v>
      </c>
      <c r="O978">
        <f>SUMIFS(COT!F:F,COT!$A:$A,YEAR(daily!$A978),COT!$B:$B,WEEKNUM(daily!$A978))</f>
        <v>129986</v>
      </c>
      <c r="P978">
        <f>SUMIFS(COT!G:G,COT!$A:$A,YEAR(daily!$A978),COT!$B:$B,WEEKNUM(daily!$A978))</f>
        <v>78944</v>
      </c>
      <c r="Q978">
        <f>SUMIFS(COT!H:H,COT!$A:$A,YEAR(daily!$A978),COT!$B:$B,WEEKNUM(daily!$A978))</f>
        <v>55880</v>
      </c>
      <c r="R978">
        <f>SUMIFS(COT!I:I,COT!$A:$A,YEAR(daily!$A978),COT!$B:$B,WEEKNUM(daily!$A978))</f>
        <v>412113</v>
      </c>
      <c r="S978">
        <f>SUMIFS(COT!J:J,COT!$A:$A,YEAR(daily!$A978),COT!$B:$B,WEEKNUM(daily!$A978))</f>
        <v>473341</v>
      </c>
      <c r="T978">
        <f>SUMIFS(COT!K:K,COT!$A:$A,YEAR(daily!$A978),COT!$B:$B,WEEKNUM(daily!$A978))</f>
        <v>63281</v>
      </c>
      <c r="U978">
        <f>SUMIFS(COT!L:L,COT!$A:$A,YEAR(daily!$A978),COT!$B:$B,WEEKNUM(daily!$A978))</f>
        <v>53095</v>
      </c>
      <c r="V978">
        <f>SUMIFS(COT!M:M,COT!$A:$A,YEAR(daily!$A978),COT!$B:$B,WEEKNUM(daily!$A978))</f>
        <v>58</v>
      </c>
      <c r="W978">
        <f>SUMIFS(COT!N:N,COT!$A:$A,YEAR(daily!$A978),COT!$B:$B,WEEKNUM(daily!$A978))</f>
        <v>52</v>
      </c>
      <c r="X978">
        <f>SUMIFS(COT!O:O,COT!$A:$A,YEAR(daily!$A978),COT!$B:$B,WEEKNUM(daily!$A978))</f>
        <v>49</v>
      </c>
      <c r="Y978">
        <f>SUMIFS(COT!P:P,COT!$A:$A,YEAR(daily!$A978),COT!$B:$B,WEEKNUM(daily!$A978))</f>
        <v>79</v>
      </c>
      <c r="Z978">
        <f>SUMIFS(COT!Q:Q,COT!$A:$A,YEAR(daily!$A978),COT!$B:$B,WEEKNUM(daily!$A978))</f>
        <v>93</v>
      </c>
      <c r="AA978">
        <f>SUMIFS(Saudi!B:B,Saudi!$A:$A,YEAR(daily!$A978))</f>
        <v>395.99099999999999</v>
      </c>
      <c r="AB978">
        <f>SUMIFS(Saudi!C:C,Saudi!$A:$A,YEAR(daily!$A978))</f>
        <v>301.7</v>
      </c>
      <c r="AC978">
        <f>SUMIFS(Saudi!F:F,Saudi!$A:$A,YEAR(daily!$A978))</f>
        <v>3951270</v>
      </c>
      <c r="AD978">
        <f>SUMIFS(Saudi!G:G,Saudi!$A:$A,YEAR(daily!$A978))</f>
        <v>41.406660355745771</v>
      </c>
      <c r="AE978">
        <f>SUMIFS(Saudi!H:H,Saudi!$A:$A,YEAR(daily!$A978))</f>
        <v>163608894.86384758</v>
      </c>
      <c r="AF978" s="5">
        <f t="shared" si="52"/>
        <v>1</v>
      </c>
      <c r="AG978" s="5">
        <f t="shared" si="53"/>
        <v>2004</v>
      </c>
    </row>
    <row r="979" spans="1:33">
      <c r="A979" s="3">
        <v>38019</v>
      </c>
      <c r="B979" s="1">
        <v>202989</v>
      </c>
      <c r="C979" s="1">
        <v>41584</v>
      </c>
      <c r="D979" s="1">
        <v>39086</v>
      </c>
      <c r="E979" s="1">
        <v>34.979999999999997</v>
      </c>
      <c r="F979" s="1">
        <v>32.75</v>
      </c>
      <c r="G979" s="1">
        <v>32.18</v>
      </c>
      <c r="H979" s="2">
        <v>50.1</v>
      </c>
      <c r="I979" s="2">
        <v>28.4</v>
      </c>
      <c r="J979" s="2">
        <v>82.2</v>
      </c>
      <c r="K979" s="2">
        <v>82</v>
      </c>
      <c r="L979">
        <f>SUMIFS(US!B:B,US!$D:$D,YEAR(daily!$A979),US!$E:$E,MONTH(daily!$A979))</f>
        <v>8826</v>
      </c>
      <c r="M979">
        <f>SUMIFS(US!C:C,US!$D:$D,YEAR(daily!$A979),US!$E:$E,MONTH(daily!$A979))</f>
        <v>20872</v>
      </c>
      <c r="N979">
        <f>SUMIFS(COT!E:E,COT!$A:$A,YEAR(daily!$A979),COT!$B:$B,WEEKNUM(daily!$A979))</f>
        <v>663890</v>
      </c>
      <c r="O979">
        <f>SUMIFS(COT!F:F,COT!$A:$A,YEAR(daily!$A979),COT!$B:$B,WEEKNUM(daily!$A979))</f>
        <v>129870</v>
      </c>
      <c r="P979">
        <f>SUMIFS(COT!G:G,COT!$A:$A,YEAR(daily!$A979),COT!$B:$B,WEEKNUM(daily!$A979))</f>
        <v>76362</v>
      </c>
      <c r="Q979">
        <f>SUMIFS(COT!H:H,COT!$A:$A,YEAR(daily!$A979),COT!$B:$B,WEEKNUM(daily!$A979))</f>
        <v>61260</v>
      </c>
      <c r="R979">
        <f>SUMIFS(COT!I:I,COT!$A:$A,YEAR(daily!$A979),COT!$B:$B,WEEKNUM(daily!$A979))</f>
        <v>410501</v>
      </c>
      <c r="S979">
        <f>SUMIFS(COT!J:J,COT!$A:$A,YEAR(daily!$A979),COT!$B:$B,WEEKNUM(daily!$A979))</f>
        <v>472870</v>
      </c>
      <c r="T979">
        <f>SUMIFS(COT!K:K,COT!$A:$A,YEAR(daily!$A979),COT!$B:$B,WEEKNUM(daily!$A979))</f>
        <v>62259</v>
      </c>
      <c r="U979">
        <f>SUMIFS(COT!L:L,COT!$A:$A,YEAR(daily!$A979),COT!$B:$B,WEEKNUM(daily!$A979))</f>
        <v>53398</v>
      </c>
      <c r="V979">
        <f>SUMIFS(COT!M:M,COT!$A:$A,YEAR(daily!$A979),COT!$B:$B,WEEKNUM(daily!$A979))</f>
        <v>60</v>
      </c>
      <c r="W979">
        <f>SUMIFS(COT!N:N,COT!$A:$A,YEAR(daily!$A979),COT!$B:$B,WEEKNUM(daily!$A979))</f>
        <v>51</v>
      </c>
      <c r="X979">
        <f>SUMIFS(COT!O:O,COT!$A:$A,YEAR(daily!$A979),COT!$B:$B,WEEKNUM(daily!$A979))</f>
        <v>53</v>
      </c>
      <c r="Y979">
        <f>SUMIFS(COT!P:P,COT!$A:$A,YEAR(daily!$A979),COT!$B:$B,WEEKNUM(daily!$A979))</f>
        <v>83</v>
      </c>
      <c r="Z979">
        <f>SUMIFS(COT!Q:Q,COT!$A:$A,YEAR(daily!$A979),COT!$B:$B,WEEKNUM(daily!$A979))</f>
        <v>97</v>
      </c>
      <c r="AA979">
        <f>SUMIFS(Saudi!B:B,Saudi!$A:$A,YEAR(daily!$A979))</f>
        <v>395.99099999999999</v>
      </c>
      <c r="AB979">
        <f>SUMIFS(Saudi!C:C,Saudi!$A:$A,YEAR(daily!$A979))</f>
        <v>301.7</v>
      </c>
      <c r="AC979">
        <f>SUMIFS(Saudi!F:F,Saudi!$A:$A,YEAR(daily!$A979))</f>
        <v>3951270</v>
      </c>
      <c r="AD979">
        <f>SUMIFS(Saudi!G:G,Saudi!$A:$A,YEAR(daily!$A979))</f>
        <v>41.406660355745771</v>
      </c>
      <c r="AE979">
        <f>SUMIFS(Saudi!H:H,Saudi!$A:$A,YEAR(daily!$A979))</f>
        <v>163608894.86384758</v>
      </c>
      <c r="AF979" s="5">
        <f t="shared" si="52"/>
        <v>2</v>
      </c>
      <c r="AG979" s="5">
        <f t="shared" si="53"/>
        <v>2004</v>
      </c>
    </row>
    <row r="980" spans="1:33">
      <c r="A980" s="3">
        <v>38020</v>
      </c>
      <c r="B980" s="1">
        <v>203287</v>
      </c>
      <c r="C980" s="1">
        <v>41977</v>
      </c>
      <c r="D980" s="1">
        <v>40298</v>
      </c>
      <c r="E980" s="1">
        <v>34.1</v>
      </c>
      <c r="F980" s="1">
        <v>32.04</v>
      </c>
      <c r="G980" s="1">
        <v>31.47</v>
      </c>
      <c r="H980" s="2">
        <v>50.1</v>
      </c>
      <c r="I980" s="2">
        <v>28.4</v>
      </c>
      <c r="J980" s="2">
        <v>82.2</v>
      </c>
      <c r="K980" s="2">
        <v>82</v>
      </c>
      <c r="L980">
        <f>SUMIFS(US!B:B,US!$D:$D,YEAR(daily!$A980),US!$E:$E,MONTH(daily!$A980))</f>
        <v>8826</v>
      </c>
      <c r="M980">
        <f>SUMIFS(US!C:C,US!$D:$D,YEAR(daily!$A980),US!$E:$E,MONTH(daily!$A980))</f>
        <v>20872</v>
      </c>
      <c r="N980">
        <f>SUMIFS(COT!E:E,COT!$A:$A,YEAR(daily!$A980),COT!$B:$B,WEEKNUM(daily!$A980))</f>
        <v>663890</v>
      </c>
      <c r="O980">
        <f>SUMIFS(COT!F:F,COT!$A:$A,YEAR(daily!$A980),COT!$B:$B,WEEKNUM(daily!$A980))</f>
        <v>129870</v>
      </c>
      <c r="P980">
        <f>SUMIFS(COT!G:G,COT!$A:$A,YEAR(daily!$A980),COT!$B:$B,WEEKNUM(daily!$A980))</f>
        <v>76362</v>
      </c>
      <c r="Q980">
        <f>SUMIFS(COT!H:H,COT!$A:$A,YEAR(daily!$A980),COT!$B:$B,WEEKNUM(daily!$A980))</f>
        <v>61260</v>
      </c>
      <c r="R980">
        <f>SUMIFS(COT!I:I,COT!$A:$A,YEAR(daily!$A980),COT!$B:$B,WEEKNUM(daily!$A980))</f>
        <v>410501</v>
      </c>
      <c r="S980">
        <f>SUMIFS(COT!J:J,COT!$A:$A,YEAR(daily!$A980),COT!$B:$B,WEEKNUM(daily!$A980))</f>
        <v>472870</v>
      </c>
      <c r="T980">
        <f>SUMIFS(COT!K:K,COT!$A:$A,YEAR(daily!$A980),COT!$B:$B,WEEKNUM(daily!$A980))</f>
        <v>62259</v>
      </c>
      <c r="U980">
        <f>SUMIFS(COT!L:L,COT!$A:$A,YEAR(daily!$A980),COT!$B:$B,WEEKNUM(daily!$A980))</f>
        <v>53398</v>
      </c>
      <c r="V980">
        <f>SUMIFS(COT!M:M,COT!$A:$A,YEAR(daily!$A980),COT!$B:$B,WEEKNUM(daily!$A980))</f>
        <v>60</v>
      </c>
      <c r="W980">
        <f>SUMIFS(COT!N:N,COT!$A:$A,YEAR(daily!$A980),COT!$B:$B,WEEKNUM(daily!$A980))</f>
        <v>51</v>
      </c>
      <c r="X980">
        <f>SUMIFS(COT!O:O,COT!$A:$A,YEAR(daily!$A980),COT!$B:$B,WEEKNUM(daily!$A980))</f>
        <v>53</v>
      </c>
      <c r="Y980">
        <f>SUMIFS(COT!P:P,COT!$A:$A,YEAR(daily!$A980),COT!$B:$B,WEEKNUM(daily!$A980))</f>
        <v>83</v>
      </c>
      <c r="Z980">
        <f>SUMIFS(COT!Q:Q,COT!$A:$A,YEAR(daily!$A980),COT!$B:$B,WEEKNUM(daily!$A980))</f>
        <v>97</v>
      </c>
      <c r="AA980">
        <f>SUMIFS(Saudi!B:B,Saudi!$A:$A,YEAR(daily!$A980))</f>
        <v>395.99099999999999</v>
      </c>
      <c r="AB980">
        <f>SUMIFS(Saudi!C:C,Saudi!$A:$A,YEAR(daily!$A980))</f>
        <v>301.7</v>
      </c>
      <c r="AC980">
        <f>SUMIFS(Saudi!F:F,Saudi!$A:$A,YEAR(daily!$A980))</f>
        <v>3951270</v>
      </c>
      <c r="AD980">
        <f>SUMIFS(Saudi!G:G,Saudi!$A:$A,YEAR(daily!$A980))</f>
        <v>41.406660355745771</v>
      </c>
      <c r="AE980">
        <f>SUMIFS(Saudi!H:H,Saudi!$A:$A,YEAR(daily!$A980))</f>
        <v>163608894.86384758</v>
      </c>
      <c r="AF980" s="5">
        <f t="shared" si="52"/>
        <v>2</v>
      </c>
      <c r="AG980" s="5">
        <f t="shared" si="53"/>
        <v>2004</v>
      </c>
    </row>
    <row r="981" spans="1:33">
      <c r="A981" s="3">
        <v>38021</v>
      </c>
      <c r="B981" s="1">
        <v>196160</v>
      </c>
      <c r="C981" s="1">
        <v>42864</v>
      </c>
      <c r="D981" s="1">
        <v>39700</v>
      </c>
      <c r="E981" s="1">
        <v>33.1</v>
      </c>
      <c r="F981" s="1">
        <v>31.32</v>
      </c>
      <c r="G981" s="1">
        <v>30.84</v>
      </c>
      <c r="H981" s="2">
        <v>50.1</v>
      </c>
      <c r="I981" s="2">
        <v>28.4</v>
      </c>
      <c r="J981" s="2">
        <v>82.2</v>
      </c>
      <c r="K981" s="2">
        <v>82</v>
      </c>
      <c r="L981">
        <f>SUMIFS(US!B:B,US!$D:$D,YEAR(daily!$A981),US!$E:$E,MONTH(daily!$A981))</f>
        <v>8826</v>
      </c>
      <c r="M981">
        <f>SUMIFS(US!C:C,US!$D:$D,YEAR(daily!$A981),US!$E:$E,MONTH(daily!$A981))</f>
        <v>20872</v>
      </c>
      <c r="N981">
        <f>SUMIFS(COT!E:E,COT!$A:$A,YEAR(daily!$A981),COT!$B:$B,WEEKNUM(daily!$A981))</f>
        <v>663890</v>
      </c>
      <c r="O981">
        <f>SUMIFS(COT!F:F,COT!$A:$A,YEAR(daily!$A981),COT!$B:$B,WEEKNUM(daily!$A981))</f>
        <v>129870</v>
      </c>
      <c r="P981">
        <f>SUMIFS(COT!G:G,COT!$A:$A,YEAR(daily!$A981),COT!$B:$B,WEEKNUM(daily!$A981))</f>
        <v>76362</v>
      </c>
      <c r="Q981">
        <f>SUMIFS(COT!H:H,COT!$A:$A,YEAR(daily!$A981),COT!$B:$B,WEEKNUM(daily!$A981))</f>
        <v>61260</v>
      </c>
      <c r="R981">
        <f>SUMIFS(COT!I:I,COT!$A:$A,YEAR(daily!$A981),COT!$B:$B,WEEKNUM(daily!$A981))</f>
        <v>410501</v>
      </c>
      <c r="S981">
        <f>SUMIFS(COT!J:J,COT!$A:$A,YEAR(daily!$A981),COT!$B:$B,WEEKNUM(daily!$A981))</f>
        <v>472870</v>
      </c>
      <c r="T981">
        <f>SUMIFS(COT!K:K,COT!$A:$A,YEAR(daily!$A981),COT!$B:$B,WEEKNUM(daily!$A981))</f>
        <v>62259</v>
      </c>
      <c r="U981">
        <f>SUMIFS(COT!L:L,COT!$A:$A,YEAR(daily!$A981),COT!$B:$B,WEEKNUM(daily!$A981))</f>
        <v>53398</v>
      </c>
      <c r="V981">
        <f>SUMIFS(COT!M:M,COT!$A:$A,YEAR(daily!$A981),COT!$B:$B,WEEKNUM(daily!$A981))</f>
        <v>60</v>
      </c>
      <c r="W981">
        <f>SUMIFS(COT!N:N,COT!$A:$A,YEAR(daily!$A981),COT!$B:$B,WEEKNUM(daily!$A981))</f>
        <v>51</v>
      </c>
      <c r="X981">
        <f>SUMIFS(COT!O:O,COT!$A:$A,YEAR(daily!$A981),COT!$B:$B,WEEKNUM(daily!$A981))</f>
        <v>53</v>
      </c>
      <c r="Y981">
        <f>SUMIFS(COT!P:P,COT!$A:$A,YEAR(daily!$A981),COT!$B:$B,WEEKNUM(daily!$A981))</f>
        <v>83</v>
      </c>
      <c r="Z981">
        <f>SUMIFS(COT!Q:Q,COT!$A:$A,YEAR(daily!$A981),COT!$B:$B,WEEKNUM(daily!$A981))</f>
        <v>97</v>
      </c>
      <c r="AA981">
        <f>SUMIFS(Saudi!B:B,Saudi!$A:$A,YEAR(daily!$A981))</f>
        <v>395.99099999999999</v>
      </c>
      <c r="AB981">
        <f>SUMIFS(Saudi!C:C,Saudi!$A:$A,YEAR(daily!$A981))</f>
        <v>301.7</v>
      </c>
      <c r="AC981">
        <f>SUMIFS(Saudi!F:F,Saudi!$A:$A,YEAR(daily!$A981))</f>
        <v>3951270</v>
      </c>
      <c r="AD981">
        <f>SUMIFS(Saudi!G:G,Saudi!$A:$A,YEAR(daily!$A981))</f>
        <v>41.406660355745771</v>
      </c>
      <c r="AE981">
        <f>SUMIFS(Saudi!H:H,Saudi!$A:$A,YEAR(daily!$A981))</f>
        <v>163608894.86384758</v>
      </c>
      <c r="AF981" s="5">
        <f t="shared" si="52"/>
        <v>2</v>
      </c>
      <c r="AG981" s="5">
        <f t="shared" si="53"/>
        <v>2004</v>
      </c>
    </row>
    <row r="982" spans="1:33">
      <c r="A982" s="3">
        <v>38022</v>
      </c>
      <c r="B982" s="1">
        <v>183066</v>
      </c>
      <c r="C982" s="1">
        <v>44274</v>
      </c>
      <c r="D982" s="1">
        <v>40761</v>
      </c>
      <c r="E982" s="1">
        <v>33.08</v>
      </c>
      <c r="F982" s="1">
        <v>31.6</v>
      </c>
      <c r="G982" s="1">
        <v>31.14</v>
      </c>
      <c r="H982" s="2">
        <v>50.1</v>
      </c>
      <c r="I982" s="2">
        <v>28.4</v>
      </c>
      <c r="J982" s="2">
        <v>82.2</v>
      </c>
      <c r="K982" s="2">
        <v>82</v>
      </c>
      <c r="L982">
        <f>SUMIFS(US!B:B,US!$D:$D,YEAR(daily!$A982),US!$E:$E,MONTH(daily!$A982))</f>
        <v>8826</v>
      </c>
      <c r="M982">
        <f>SUMIFS(US!C:C,US!$D:$D,YEAR(daily!$A982),US!$E:$E,MONTH(daily!$A982))</f>
        <v>20872</v>
      </c>
      <c r="N982">
        <f>SUMIFS(COT!E:E,COT!$A:$A,YEAR(daily!$A982),COT!$B:$B,WEEKNUM(daily!$A982))</f>
        <v>663890</v>
      </c>
      <c r="O982">
        <f>SUMIFS(COT!F:F,COT!$A:$A,YEAR(daily!$A982),COT!$B:$B,WEEKNUM(daily!$A982))</f>
        <v>129870</v>
      </c>
      <c r="P982">
        <f>SUMIFS(COT!G:G,COT!$A:$A,YEAR(daily!$A982),COT!$B:$B,WEEKNUM(daily!$A982))</f>
        <v>76362</v>
      </c>
      <c r="Q982">
        <f>SUMIFS(COT!H:H,COT!$A:$A,YEAR(daily!$A982),COT!$B:$B,WEEKNUM(daily!$A982))</f>
        <v>61260</v>
      </c>
      <c r="R982">
        <f>SUMIFS(COT!I:I,COT!$A:$A,YEAR(daily!$A982),COT!$B:$B,WEEKNUM(daily!$A982))</f>
        <v>410501</v>
      </c>
      <c r="S982">
        <f>SUMIFS(COT!J:J,COT!$A:$A,YEAR(daily!$A982),COT!$B:$B,WEEKNUM(daily!$A982))</f>
        <v>472870</v>
      </c>
      <c r="T982">
        <f>SUMIFS(COT!K:K,COT!$A:$A,YEAR(daily!$A982),COT!$B:$B,WEEKNUM(daily!$A982))</f>
        <v>62259</v>
      </c>
      <c r="U982">
        <f>SUMIFS(COT!L:L,COT!$A:$A,YEAR(daily!$A982),COT!$B:$B,WEEKNUM(daily!$A982))</f>
        <v>53398</v>
      </c>
      <c r="V982">
        <f>SUMIFS(COT!M:M,COT!$A:$A,YEAR(daily!$A982),COT!$B:$B,WEEKNUM(daily!$A982))</f>
        <v>60</v>
      </c>
      <c r="W982">
        <f>SUMIFS(COT!N:N,COT!$A:$A,YEAR(daily!$A982),COT!$B:$B,WEEKNUM(daily!$A982))</f>
        <v>51</v>
      </c>
      <c r="X982">
        <f>SUMIFS(COT!O:O,COT!$A:$A,YEAR(daily!$A982),COT!$B:$B,WEEKNUM(daily!$A982))</f>
        <v>53</v>
      </c>
      <c r="Y982">
        <f>SUMIFS(COT!P:P,COT!$A:$A,YEAR(daily!$A982),COT!$B:$B,WEEKNUM(daily!$A982))</f>
        <v>83</v>
      </c>
      <c r="Z982">
        <f>SUMIFS(COT!Q:Q,COT!$A:$A,YEAR(daily!$A982),COT!$B:$B,WEEKNUM(daily!$A982))</f>
        <v>97</v>
      </c>
      <c r="AA982">
        <f>SUMIFS(Saudi!B:B,Saudi!$A:$A,YEAR(daily!$A982))</f>
        <v>395.99099999999999</v>
      </c>
      <c r="AB982">
        <f>SUMIFS(Saudi!C:C,Saudi!$A:$A,YEAR(daily!$A982))</f>
        <v>301.7</v>
      </c>
      <c r="AC982">
        <f>SUMIFS(Saudi!F:F,Saudi!$A:$A,YEAR(daily!$A982))</f>
        <v>3951270</v>
      </c>
      <c r="AD982">
        <f>SUMIFS(Saudi!G:G,Saudi!$A:$A,YEAR(daily!$A982))</f>
        <v>41.406660355745771</v>
      </c>
      <c r="AE982">
        <f>SUMIFS(Saudi!H:H,Saudi!$A:$A,YEAR(daily!$A982))</f>
        <v>163608894.86384758</v>
      </c>
      <c r="AF982" s="5">
        <f t="shared" si="52"/>
        <v>2</v>
      </c>
      <c r="AG982" s="5">
        <f t="shared" si="53"/>
        <v>2004</v>
      </c>
    </row>
    <row r="983" spans="1:33">
      <c r="A983" s="3">
        <v>38023</v>
      </c>
      <c r="B983" s="1">
        <v>169932</v>
      </c>
      <c r="C983" s="1">
        <v>42466</v>
      </c>
      <c r="D983" s="1">
        <v>39760</v>
      </c>
      <c r="E983" s="1">
        <v>32.479999999999997</v>
      </c>
      <c r="F983" s="1">
        <v>31.21</v>
      </c>
      <c r="G983" s="1">
        <v>30.76</v>
      </c>
      <c r="H983" s="2">
        <v>50.1</v>
      </c>
      <c r="I983" s="2">
        <v>28.4</v>
      </c>
      <c r="J983" s="2">
        <v>82.2</v>
      </c>
      <c r="K983" s="2">
        <v>82</v>
      </c>
      <c r="L983">
        <f>SUMIFS(US!B:B,US!$D:$D,YEAR(daily!$A983),US!$E:$E,MONTH(daily!$A983))</f>
        <v>8826</v>
      </c>
      <c r="M983">
        <f>SUMIFS(US!C:C,US!$D:$D,YEAR(daily!$A983),US!$E:$E,MONTH(daily!$A983))</f>
        <v>20872</v>
      </c>
      <c r="N983">
        <f>SUMIFS(COT!E:E,COT!$A:$A,YEAR(daily!$A983),COT!$B:$B,WEEKNUM(daily!$A983))</f>
        <v>663890</v>
      </c>
      <c r="O983">
        <f>SUMIFS(COT!F:F,COT!$A:$A,YEAR(daily!$A983),COT!$B:$B,WEEKNUM(daily!$A983))</f>
        <v>129870</v>
      </c>
      <c r="P983">
        <f>SUMIFS(COT!G:G,COT!$A:$A,YEAR(daily!$A983),COT!$B:$B,WEEKNUM(daily!$A983))</f>
        <v>76362</v>
      </c>
      <c r="Q983">
        <f>SUMIFS(COT!H:H,COT!$A:$A,YEAR(daily!$A983),COT!$B:$B,WEEKNUM(daily!$A983))</f>
        <v>61260</v>
      </c>
      <c r="R983">
        <f>SUMIFS(COT!I:I,COT!$A:$A,YEAR(daily!$A983),COT!$B:$B,WEEKNUM(daily!$A983))</f>
        <v>410501</v>
      </c>
      <c r="S983">
        <f>SUMIFS(COT!J:J,COT!$A:$A,YEAR(daily!$A983),COT!$B:$B,WEEKNUM(daily!$A983))</f>
        <v>472870</v>
      </c>
      <c r="T983">
        <f>SUMIFS(COT!K:K,COT!$A:$A,YEAR(daily!$A983),COT!$B:$B,WEEKNUM(daily!$A983))</f>
        <v>62259</v>
      </c>
      <c r="U983">
        <f>SUMIFS(COT!L:L,COT!$A:$A,YEAR(daily!$A983),COT!$B:$B,WEEKNUM(daily!$A983))</f>
        <v>53398</v>
      </c>
      <c r="V983">
        <f>SUMIFS(COT!M:M,COT!$A:$A,YEAR(daily!$A983),COT!$B:$B,WEEKNUM(daily!$A983))</f>
        <v>60</v>
      </c>
      <c r="W983">
        <f>SUMIFS(COT!N:N,COT!$A:$A,YEAR(daily!$A983),COT!$B:$B,WEEKNUM(daily!$A983))</f>
        <v>51</v>
      </c>
      <c r="X983">
        <f>SUMIFS(COT!O:O,COT!$A:$A,YEAR(daily!$A983),COT!$B:$B,WEEKNUM(daily!$A983))</f>
        <v>53</v>
      </c>
      <c r="Y983">
        <f>SUMIFS(COT!P:P,COT!$A:$A,YEAR(daily!$A983),COT!$B:$B,WEEKNUM(daily!$A983))</f>
        <v>83</v>
      </c>
      <c r="Z983">
        <f>SUMIFS(COT!Q:Q,COT!$A:$A,YEAR(daily!$A983),COT!$B:$B,WEEKNUM(daily!$A983))</f>
        <v>97</v>
      </c>
      <c r="AA983">
        <f>SUMIFS(Saudi!B:B,Saudi!$A:$A,YEAR(daily!$A983))</f>
        <v>395.99099999999999</v>
      </c>
      <c r="AB983">
        <f>SUMIFS(Saudi!C:C,Saudi!$A:$A,YEAR(daily!$A983))</f>
        <v>301.7</v>
      </c>
      <c r="AC983">
        <f>SUMIFS(Saudi!F:F,Saudi!$A:$A,YEAR(daily!$A983))</f>
        <v>3951270</v>
      </c>
      <c r="AD983">
        <f>SUMIFS(Saudi!G:G,Saudi!$A:$A,YEAR(daily!$A983))</f>
        <v>41.406660355745771</v>
      </c>
      <c r="AE983">
        <f>SUMIFS(Saudi!H:H,Saudi!$A:$A,YEAR(daily!$A983))</f>
        <v>163608894.86384758</v>
      </c>
      <c r="AF983" s="5">
        <f t="shared" si="52"/>
        <v>2</v>
      </c>
      <c r="AG983" s="5">
        <f t="shared" si="53"/>
        <v>2004</v>
      </c>
    </row>
    <row r="984" spans="1:33">
      <c r="A984" s="3">
        <v>38026</v>
      </c>
      <c r="B984" s="1">
        <v>163670</v>
      </c>
      <c r="C984" s="1">
        <v>42505</v>
      </c>
      <c r="D984" s="1">
        <v>40423</v>
      </c>
      <c r="E984" s="1">
        <v>32.83</v>
      </c>
      <c r="F984" s="1">
        <v>31.49</v>
      </c>
      <c r="G984" s="1">
        <v>31.02</v>
      </c>
      <c r="H984" s="2">
        <v>50.1</v>
      </c>
      <c r="I984" s="2">
        <v>28.4</v>
      </c>
      <c r="J984" s="2">
        <v>82.2</v>
      </c>
      <c r="K984" s="2">
        <v>82</v>
      </c>
      <c r="L984">
        <f>SUMIFS(US!B:B,US!$D:$D,YEAR(daily!$A984),US!$E:$E,MONTH(daily!$A984))</f>
        <v>8826</v>
      </c>
      <c r="M984">
        <f>SUMIFS(US!C:C,US!$D:$D,YEAR(daily!$A984),US!$E:$E,MONTH(daily!$A984))</f>
        <v>20872</v>
      </c>
      <c r="N984">
        <f>SUMIFS(COT!E:E,COT!$A:$A,YEAR(daily!$A984),COT!$B:$B,WEEKNUM(daily!$A984))</f>
        <v>643130</v>
      </c>
      <c r="O984">
        <f>SUMIFS(COT!F:F,COT!$A:$A,YEAR(daily!$A984),COT!$B:$B,WEEKNUM(daily!$A984))</f>
        <v>125872</v>
      </c>
      <c r="P984">
        <f>SUMIFS(COT!G:G,COT!$A:$A,YEAR(daily!$A984),COT!$B:$B,WEEKNUM(daily!$A984))</f>
        <v>78893</v>
      </c>
      <c r="Q984">
        <f>SUMIFS(COT!H:H,COT!$A:$A,YEAR(daily!$A984),COT!$B:$B,WEEKNUM(daily!$A984))</f>
        <v>60898</v>
      </c>
      <c r="R984">
        <f>SUMIFS(COT!I:I,COT!$A:$A,YEAR(daily!$A984),COT!$B:$B,WEEKNUM(daily!$A984))</f>
        <v>388488</v>
      </c>
      <c r="S984">
        <f>SUMIFS(COT!J:J,COT!$A:$A,YEAR(daily!$A984),COT!$B:$B,WEEKNUM(daily!$A984))</f>
        <v>444349</v>
      </c>
      <c r="T984">
        <f>SUMIFS(COT!K:K,COT!$A:$A,YEAR(daily!$A984),COT!$B:$B,WEEKNUM(daily!$A984))</f>
        <v>67872</v>
      </c>
      <c r="U984">
        <f>SUMIFS(COT!L:L,COT!$A:$A,YEAR(daily!$A984),COT!$B:$B,WEEKNUM(daily!$A984))</f>
        <v>58990</v>
      </c>
      <c r="V984">
        <f>SUMIFS(COT!M:M,COT!$A:$A,YEAR(daily!$A984),COT!$B:$B,WEEKNUM(daily!$A984))</f>
        <v>64</v>
      </c>
      <c r="W984">
        <f>SUMIFS(COT!N:N,COT!$A:$A,YEAR(daily!$A984),COT!$B:$B,WEEKNUM(daily!$A984))</f>
        <v>49</v>
      </c>
      <c r="X984">
        <f>SUMIFS(COT!O:O,COT!$A:$A,YEAR(daily!$A984),COT!$B:$B,WEEKNUM(daily!$A984))</f>
        <v>53</v>
      </c>
      <c r="Y984">
        <f>SUMIFS(COT!P:P,COT!$A:$A,YEAR(daily!$A984),COT!$B:$B,WEEKNUM(daily!$A984))</f>
        <v>76</v>
      </c>
      <c r="Z984">
        <f>SUMIFS(COT!Q:Q,COT!$A:$A,YEAR(daily!$A984),COT!$B:$B,WEEKNUM(daily!$A984))</f>
        <v>86</v>
      </c>
      <c r="AA984">
        <f>SUMIFS(Saudi!B:B,Saudi!$A:$A,YEAR(daily!$A984))</f>
        <v>395.99099999999999</v>
      </c>
      <c r="AB984">
        <f>SUMIFS(Saudi!C:C,Saudi!$A:$A,YEAR(daily!$A984))</f>
        <v>301.7</v>
      </c>
      <c r="AC984">
        <f>SUMIFS(Saudi!F:F,Saudi!$A:$A,YEAR(daily!$A984))</f>
        <v>3951270</v>
      </c>
      <c r="AD984">
        <f>SUMIFS(Saudi!G:G,Saudi!$A:$A,YEAR(daily!$A984))</f>
        <v>41.406660355745771</v>
      </c>
      <c r="AE984">
        <f>SUMIFS(Saudi!H:H,Saudi!$A:$A,YEAR(daily!$A984))</f>
        <v>163608894.86384758</v>
      </c>
      <c r="AF984" s="5">
        <f t="shared" si="52"/>
        <v>2</v>
      </c>
      <c r="AG984" s="5">
        <f t="shared" si="53"/>
        <v>2004</v>
      </c>
    </row>
    <row r="985" spans="1:33">
      <c r="A985" s="3">
        <v>38027</v>
      </c>
      <c r="B985" s="1">
        <v>152062</v>
      </c>
      <c r="C985" s="1">
        <v>42651</v>
      </c>
      <c r="D985" s="1">
        <v>40051</v>
      </c>
      <c r="E985" s="1">
        <v>33.869999999999997</v>
      </c>
      <c r="F985" s="1">
        <v>32.409999999999997</v>
      </c>
      <c r="G985" s="1">
        <v>31.89</v>
      </c>
      <c r="H985" s="2">
        <v>50.1</v>
      </c>
      <c r="I985" s="2">
        <v>28.4</v>
      </c>
      <c r="J985" s="2">
        <v>82.2</v>
      </c>
      <c r="K985" s="2">
        <v>82</v>
      </c>
      <c r="L985">
        <f>SUMIFS(US!B:B,US!$D:$D,YEAR(daily!$A985),US!$E:$E,MONTH(daily!$A985))</f>
        <v>8826</v>
      </c>
      <c r="M985">
        <f>SUMIFS(US!C:C,US!$D:$D,YEAR(daily!$A985),US!$E:$E,MONTH(daily!$A985))</f>
        <v>20872</v>
      </c>
      <c r="N985">
        <f>SUMIFS(COT!E:E,COT!$A:$A,YEAR(daily!$A985),COT!$B:$B,WEEKNUM(daily!$A985))</f>
        <v>643130</v>
      </c>
      <c r="O985">
        <f>SUMIFS(COT!F:F,COT!$A:$A,YEAR(daily!$A985),COT!$B:$B,WEEKNUM(daily!$A985))</f>
        <v>125872</v>
      </c>
      <c r="P985">
        <f>SUMIFS(COT!G:G,COT!$A:$A,YEAR(daily!$A985),COT!$B:$B,WEEKNUM(daily!$A985))</f>
        <v>78893</v>
      </c>
      <c r="Q985">
        <f>SUMIFS(COT!H:H,COT!$A:$A,YEAR(daily!$A985),COT!$B:$B,WEEKNUM(daily!$A985))</f>
        <v>60898</v>
      </c>
      <c r="R985">
        <f>SUMIFS(COT!I:I,COT!$A:$A,YEAR(daily!$A985),COT!$B:$B,WEEKNUM(daily!$A985))</f>
        <v>388488</v>
      </c>
      <c r="S985">
        <f>SUMIFS(COT!J:J,COT!$A:$A,YEAR(daily!$A985),COT!$B:$B,WEEKNUM(daily!$A985))</f>
        <v>444349</v>
      </c>
      <c r="T985">
        <f>SUMIFS(COT!K:K,COT!$A:$A,YEAR(daily!$A985),COT!$B:$B,WEEKNUM(daily!$A985))</f>
        <v>67872</v>
      </c>
      <c r="U985">
        <f>SUMIFS(COT!L:L,COT!$A:$A,YEAR(daily!$A985),COT!$B:$B,WEEKNUM(daily!$A985))</f>
        <v>58990</v>
      </c>
      <c r="V985">
        <f>SUMIFS(COT!M:M,COT!$A:$A,YEAR(daily!$A985),COT!$B:$B,WEEKNUM(daily!$A985))</f>
        <v>64</v>
      </c>
      <c r="W985">
        <f>SUMIFS(COT!N:N,COT!$A:$A,YEAR(daily!$A985),COT!$B:$B,WEEKNUM(daily!$A985))</f>
        <v>49</v>
      </c>
      <c r="X985">
        <f>SUMIFS(COT!O:O,COT!$A:$A,YEAR(daily!$A985),COT!$B:$B,WEEKNUM(daily!$A985))</f>
        <v>53</v>
      </c>
      <c r="Y985">
        <f>SUMIFS(COT!P:P,COT!$A:$A,YEAR(daily!$A985),COT!$B:$B,WEEKNUM(daily!$A985))</f>
        <v>76</v>
      </c>
      <c r="Z985">
        <f>SUMIFS(COT!Q:Q,COT!$A:$A,YEAR(daily!$A985),COT!$B:$B,WEEKNUM(daily!$A985))</f>
        <v>86</v>
      </c>
      <c r="AA985">
        <f>SUMIFS(Saudi!B:B,Saudi!$A:$A,YEAR(daily!$A985))</f>
        <v>395.99099999999999</v>
      </c>
      <c r="AB985">
        <f>SUMIFS(Saudi!C:C,Saudi!$A:$A,YEAR(daily!$A985))</f>
        <v>301.7</v>
      </c>
      <c r="AC985">
        <f>SUMIFS(Saudi!F:F,Saudi!$A:$A,YEAR(daily!$A985))</f>
        <v>3951270</v>
      </c>
      <c r="AD985">
        <f>SUMIFS(Saudi!G:G,Saudi!$A:$A,YEAR(daily!$A985))</f>
        <v>41.406660355745771</v>
      </c>
      <c r="AE985">
        <f>SUMIFS(Saudi!H:H,Saudi!$A:$A,YEAR(daily!$A985))</f>
        <v>163608894.86384758</v>
      </c>
      <c r="AF985" s="5">
        <f t="shared" si="52"/>
        <v>2</v>
      </c>
      <c r="AG985" s="5">
        <f t="shared" si="53"/>
        <v>2004</v>
      </c>
    </row>
    <row r="986" spans="1:33">
      <c r="A986" s="3">
        <v>38028</v>
      </c>
      <c r="B986" s="1">
        <v>145531</v>
      </c>
      <c r="C986" s="1">
        <v>45071</v>
      </c>
      <c r="D986" s="1">
        <v>41738</v>
      </c>
      <c r="E986" s="1">
        <v>34</v>
      </c>
      <c r="F986" s="1">
        <v>32.64</v>
      </c>
      <c r="G986" s="1">
        <v>32.1</v>
      </c>
      <c r="H986" s="2">
        <v>50.1</v>
      </c>
      <c r="I986" s="2">
        <v>28.4</v>
      </c>
      <c r="J986" s="2">
        <v>82.2</v>
      </c>
      <c r="K986" s="2">
        <v>82</v>
      </c>
      <c r="L986">
        <f>SUMIFS(US!B:B,US!$D:$D,YEAR(daily!$A986),US!$E:$E,MONTH(daily!$A986))</f>
        <v>8826</v>
      </c>
      <c r="M986">
        <f>SUMIFS(US!C:C,US!$D:$D,YEAR(daily!$A986),US!$E:$E,MONTH(daily!$A986))</f>
        <v>20872</v>
      </c>
      <c r="N986">
        <f>SUMIFS(COT!E:E,COT!$A:$A,YEAR(daily!$A986),COT!$B:$B,WEEKNUM(daily!$A986))</f>
        <v>643130</v>
      </c>
      <c r="O986">
        <f>SUMIFS(COT!F:F,COT!$A:$A,YEAR(daily!$A986),COT!$B:$B,WEEKNUM(daily!$A986))</f>
        <v>125872</v>
      </c>
      <c r="P986">
        <f>SUMIFS(COT!G:G,COT!$A:$A,YEAR(daily!$A986),COT!$B:$B,WEEKNUM(daily!$A986))</f>
        <v>78893</v>
      </c>
      <c r="Q986">
        <f>SUMIFS(COT!H:H,COT!$A:$A,YEAR(daily!$A986),COT!$B:$B,WEEKNUM(daily!$A986))</f>
        <v>60898</v>
      </c>
      <c r="R986">
        <f>SUMIFS(COT!I:I,COT!$A:$A,YEAR(daily!$A986),COT!$B:$B,WEEKNUM(daily!$A986))</f>
        <v>388488</v>
      </c>
      <c r="S986">
        <f>SUMIFS(COT!J:J,COT!$A:$A,YEAR(daily!$A986),COT!$B:$B,WEEKNUM(daily!$A986))</f>
        <v>444349</v>
      </c>
      <c r="T986">
        <f>SUMIFS(COT!K:K,COT!$A:$A,YEAR(daily!$A986),COT!$B:$B,WEEKNUM(daily!$A986))</f>
        <v>67872</v>
      </c>
      <c r="U986">
        <f>SUMIFS(COT!L:L,COT!$A:$A,YEAR(daily!$A986),COT!$B:$B,WEEKNUM(daily!$A986))</f>
        <v>58990</v>
      </c>
      <c r="V986">
        <f>SUMIFS(COT!M:M,COT!$A:$A,YEAR(daily!$A986),COT!$B:$B,WEEKNUM(daily!$A986))</f>
        <v>64</v>
      </c>
      <c r="W986">
        <f>SUMIFS(COT!N:N,COT!$A:$A,YEAR(daily!$A986),COT!$B:$B,WEEKNUM(daily!$A986))</f>
        <v>49</v>
      </c>
      <c r="X986">
        <f>SUMIFS(COT!O:O,COT!$A:$A,YEAR(daily!$A986),COT!$B:$B,WEEKNUM(daily!$A986))</f>
        <v>53</v>
      </c>
      <c r="Y986">
        <f>SUMIFS(COT!P:P,COT!$A:$A,YEAR(daily!$A986),COT!$B:$B,WEEKNUM(daily!$A986))</f>
        <v>76</v>
      </c>
      <c r="Z986">
        <f>SUMIFS(COT!Q:Q,COT!$A:$A,YEAR(daily!$A986),COT!$B:$B,WEEKNUM(daily!$A986))</f>
        <v>86</v>
      </c>
      <c r="AA986">
        <f>SUMIFS(Saudi!B:B,Saudi!$A:$A,YEAR(daily!$A986))</f>
        <v>395.99099999999999</v>
      </c>
      <c r="AB986">
        <f>SUMIFS(Saudi!C:C,Saudi!$A:$A,YEAR(daily!$A986))</f>
        <v>301.7</v>
      </c>
      <c r="AC986">
        <f>SUMIFS(Saudi!F:F,Saudi!$A:$A,YEAR(daily!$A986))</f>
        <v>3951270</v>
      </c>
      <c r="AD986">
        <f>SUMIFS(Saudi!G:G,Saudi!$A:$A,YEAR(daily!$A986))</f>
        <v>41.406660355745771</v>
      </c>
      <c r="AE986">
        <f>SUMIFS(Saudi!H:H,Saudi!$A:$A,YEAR(daily!$A986))</f>
        <v>163608894.86384758</v>
      </c>
      <c r="AF986" s="5">
        <f t="shared" si="52"/>
        <v>2</v>
      </c>
      <c r="AG986" s="5">
        <f t="shared" si="53"/>
        <v>2004</v>
      </c>
    </row>
    <row r="987" spans="1:33">
      <c r="A987" s="3">
        <v>38029</v>
      </c>
      <c r="B987" s="1">
        <v>131492</v>
      </c>
      <c r="C987" s="1">
        <v>48253</v>
      </c>
      <c r="D987" s="1">
        <v>45450</v>
      </c>
      <c r="E987" s="1">
        <v>33.979999999999997</v>
      </c>
      <c r="F987" s="1">
        <v>32.89</v>
      </c>
      <c r="G987" s="1">
        <v>32.380000000000003</v>
      </c>
      <c r="H987" s="2">
        <v>50.1</v>
      </c>
      <c r="I987" s="2">
        <v>28.4</v>
      </c>
      <c r="J987" s="2">
        <v>82.2</v>
      </c>
      <c r="K987" s="2">
        <v>82</v>
      </c>
      <c r="L987">
        <f>SUMIFS(US!B:B,US!$D:$D,YEAR(daily!$A987),US!$E:$E,MONTH(daily!$A987))</f>
        <v>8826</v>
      </c>
      <c r="M987">
        <f>SUMIFS(US!C:C,US!$D:$D,YEAR(daily!$A987),US!$E:$E,MONTH(daily!$A987))</f>
        <v>20872</v>
      </c>
      <c r="N987">
        <f>SUMIFS(COT!E:E,COT!$A:$A,YEAR(daily!$A987),COT!$B:$B,WEEKNUM(daily!$A987))</f>
        <v>643130</v>
      </c>
      <c r="O987">
        <f>SUMIFS(COT!F:F,COT!$A:$A,YEAR(daily!$A987),COT!$B:$B,WEEKNUM(daily!$A987))</f>
        <v>125872</v>
      </c>
      <c r="P987">
        <f>SUMIFS(COT!G:G,COT!$A:$A,YEAR(daily!$A987),COT!$B:$B,WEEKNUM(daily!$A987))</f>
        <v>78893</v>
      </c>
      <c r="Q987">
        <f>SUMIFS(COT!H:H,COT!$A:$A,YEAR(daily!$A987),COT!$B:$B,WEEKNUM(daily!$A987))</f>
        <v>60898</v>
      </c>
      <c r="R987">
        <f>SUMIFS(COT!I:I,COT!$A:$A,YEAR(daily!$A987),COT!$B:$B,WEEKNUM(daily!$A987))</f>
        <v>388488</v>
      </c>
      <c r="S987">
        <f>SUMIFS(COT!J:J,COT!$A:$A,YEAR(daily!$A987),COT!$B:$B,WEEKNUM(daily!$A987))</f>
        <v>444349</v>
      </c>
      <c r="T987">
        <f>SUMIFS(COT!K:K,COT!$A:$A,YEAR(daily!$A987),COT!$B:$B,WEEKNUM(daily!$A987))</f>
        <v>67872</v>
      </c>
      <c r="U987">
        <f>SUMIFS(COT!L:L,COT!$A:$A,YEAR(daily!$A987),COT!$B:$B,WEEKNUM(daily!$A987))</f>
        <v>58990</v>
      </c>
      <c r="V987">
        <f>SUMIFS(COT!M:M,COT!$A:$A,YEAR(daily!$A987),COT!$B:$B,WEEKNUM(daily!$A987))</f>
        <v>64</v>
      </c>
      <c r="W987">
        <f>SUMIFS(COT!N:N,COT!$A:$A,YEAR(daily!$A987),COT!$B:$B,WEEKNUM(daily!$A987))</f>
        <v>49</v>
      </c>
      <c r="X987">
        <f>SUMIFS(COT!O:O,COT!$A:$A,YEAR(daily!$A987),COT!$B:$B,WEEKNUM(daily!$A987))</f>
        <v>53</v>
      </c>
      <c r="Y987">
        <f>SUMIFS(COT!P:P,COT!$A:$A,YEAR(daily!$A987),COT!$B:$B,WEEKNUM(daily!$A987))</f>
        <v>76</v>
      </c>
      <c r="Z987">
        <f>SUMIFS(COT!Q:Q,COT!$A:$A,YEAR(daily!$A987),COT!$B:$B,WEEKNUM(daily!$A987))</f>
        <v>86</v>
      </c>
      <c r="AA987">
        <f>SUMIFS(Saudi!B:B,Saudi!$A:$A,YEAR(daily!$A987))</f>
        <v>395.99099999999999</v>
      </c>
      <c r="AB987">
        <f>SUMIFS(Saudi!C:C,Saudi!$A:$A,YEAR(daily!$A987))</f>
        <v>301.7</v>
      </c>
      <c r="AC987">
        <f>SUMIFS(Saudi!F:F,Saudi!$A:$A,YEAR(daily!$A987))</f>
        <v>3951270</v>
      </c>
      <c r="AD987">
        <f>SUMIFS(Saudi!G:G,Saudi!$A:$A,YEAR(daily!$A987))</f>
        <v>41.406660355745771</v>
      </c>
      <c r="AE987">
        <f>SUMIFS(Saudi!H:H,Saudi!$A:$A,YEAR(daily!$A987))</f>
        <v>163608894.86384758</v>
      </c>
      <c r="AF987" s="5">
        <f t="shared" si="52"/>
        <v>2</v>
      </c>
      <c r="AG987" s="5">
        <f t="shared" si="53"/>
        <v>2004</v>
      </c>
    </row>
    <row r="988" spans="1:33">
      <c r="A988" s="3">
        <v>38030</v>
      </c>
      <c r="B988" s="1">
        <v>115699</v>
      </c>
      <c r="C988" s="1">
        <v>50896</v>
      </c>
      <c r="D988" s="1">
        <v>44636</v>
      </c>
      <c r="E988" s="1">
        <v>34.56</v>
      </c>
      <c r="F988" s="1">
        <v>33.53</v>
      </c>
      <c r="G988" s="1">
        <v>32.96</v>
      </c>
      <c r="H988" s="2">
        <v>50.1</v>
      </c>
      <c r="I988" s="2">
        <v>28.4</v>
      </c>
      <c r="J988" s="2">
        <v>82.2</v>
      </c>
      <c r="K988" s="2">
        <v>82</v>
      </c>
      <c r="L988">
        <f>SUMIFS(US!B:B,US!$D:$D,YEAR(daily!$A988),US!$E:$E,MONTH(daily!$A988))</f>
        <v>8826</v>
      </c>
      <c r="M988">
        <f>SUMIFS(US!C:C,US!$D:$D,YEAR(daily!$A988),US!$E:$E,MONTH(daily!$A988))</f>
        <v>20872</v>
      </c>
      <c r="N988">
        <f>SUMIFS(COT!E:E,COT!$A:$A,YEAR(daily!$A988),COT!$B:$B,WEEKNUM(daily!$A988))</f>
        <v>643130</v>
      </c>
      <c r="O988">
        <f>SUMIFS(COT!F:F,COT!$A:$A,YEAR(daily!$A988),COT!$B:$B,WEEKNUM(daily!$A988))</f>
        <v>125872</v>
      </c>
      <c r="P988">
        <f>SUMIFS(COT!G:G,COT!$A:$A,YEAR(daily!$A988),COT!$B:$B,WEEKNUM(daily!$A988))</f>
        <v>78893</v>
      </c>
      <c r="Q988">
        <f>SUMIFS(COT!H:H,COT!$A:$A,YEAR(daily!$A988),COT!$B:$B,WEEKNUM(daily!$A988))</f>
        <v>60898</v>
      </c>
      <c r="R988">
        <f>SUMIFS(COT!I:I,COT!$A:$A,YEAR(daily!$A988),COT!$B:$B,WEEKNUM(daily!$A988))</f>
        <v>388488</v>
      </c>
      <c r="S988">
        <f>SUMIFS(COT!J:J,COT!$A:$A,YEAR(daily!$A988),COT!$B:$B,WEEKNUM(daily!$A988))</f>
        <v>444349</v>
      </c>
      <c r="T988">
        <f>SUMIFS(COT!K:K,COT!$A:$A,YEAR(daily!$A988),COT!$B:$B,WEEKNUM(daily!$A988))</f>
        <v>67872</v>
      </c>
      <c r="U988">
        <f>SUMIFS(COT!L:L,COT!$A:$A,YEAR(daily!$A988),COT!$B:$B,WEEKNUM(daily!$A988))</f>
        <v>58990</v>
      </c>
      <c r="V988">
        <f>SUMIFS(COT!M:M,COT!$A:$A,YEAR(daily!$A988),COT!$B:$B,WEEKNUM(daily!$A988))</f>
        <v>64</v>
      </c>
      <c r="W988">
        <f>SUMIFS(COT!N:N,COT!$A:$A,YEAR(daily!$A988),COT!$B:$B,WEEKNUM(daily!$A988))</f>
        <v>49</v>
      </c>
      <c r="X988">
        <f>SUMIFS(COT!O:O,COT!$A:$A,YEAR(daily!$A988),COT!$B:$B,WEEKNUM(daily!$A988))</f>
        <v>53</v>
      </c>
      <c r="Y988">
        <f>SUMIFS(COT!P:P,COT!$A:$A,YEAR(daily!$A988),COT!$B:$B,WEEKNUM(daily!$A988))</f>
        <v>76</v>
      </c>
      <c r="Z988">
        <f>SUMIFS(COT!Q:Q,COT!$A:$A,YEAR(daily!$A988),COT!$B:$B,WEEKNUM(daily!$A988))</f>
        <v>86</v>
      </c>
      <c r="AA988">
        <f>SUMIFS(Saudi!B:B,Saudi!$A:$A,YEAR(daily!$A988))</f>
        <v>395.99099999999999</v>
      </c>
      <c r="AB988">
        <f>SUMIFS(Saudi!C:C,Saudi!$A:$A,YEAR(daily!$A988))</f>
        <v>301.7</v>
      </c>
      <c r="AC988">
        <f>SUMIFS(Saudi!F:F,Saudi!$A:$A,YEAR(daily!$A988))</f>
        <v>3951270</v>
      </c>
      <c r="AD988">
        <f>SUMIFS(Saudi!G:G,Saudi!$A:$A,YEAR(daily!$A988))</f>
        <v>41.406660355745771</v>
      </c>
      <c r="AE988">
        <f>SUMIFS(Saudi!H:H,Saudi!$A:$A,YEAR(daily!$A988))</f>
        <v>163608894.86384758</v>
      </c>
      <c r="AF988" s="5">
        <f t="shared" si="52"/>
        <v>2</v>
      </c>
      <c r="AG988" s="5">
        <f t="shared" si="53"/>
        <v>2004</v>
      </c>
    </row>
    <row r="989" spans="1:33">
      <c r="A989" s="3">
        <v>38034</v>
      </c>
      <c r="B989" s="1">
        <v>92895</v>
      </c>
      <c r="C989" s="1">
        <v>52242</v>
      </c>
      <c r="D989" s="1">
        <v>45134</v>
      </c>
      <c r="E989" s="1">
        <v>35.19</v>
      </c>
      <c r="F989" s="1">
        <v>34.340000000000003</v>
      </c>
      <c r="G989" s="1">
        <v>33.76</v>
      </c>
      <c r="H989" s="2">
        <v>50.1</v>
      </c>
      <c r="I989" s="2">
        <v>28.4</v>
      </c>
      <c r="J989" s="2">
        <v>82.2</v>
      </c>
      <c r="K989" s="2">
        <v>82</v>
      </c>
      <c r="L989">
        <f>SUMIFS(US!B:B,US!$D:$D,YEAR(daily!$A989),US!$E:$E,MONTH(daily!$A989))</f>
        <v>8826</v>
      </c>
      <c r="M989">
        <f>SUMIFS(US!C:C,US!$D:$D,YEAR(daily!$A989),US!$E:$E,MONTH(daily!$A989))</f>
        <v>20872</v>
      </c>
      <c r="N989">
        <f>SUMIFS(COT!E:E,COT!$A:$A,YEAR(daily!$A989),COT!$B:$B,WEEKNUM(daily!$A989))</f>
        <v>664530</v>
      </c>
      <c r="O989">
        <f>SUMIFS(COT!F:F,COT!$A:$A,YEAR(daily!$A989),COT!$B:$B,WEEKNUM(daily!$A989))</f>
        <v>138262</v>
      </c>
      <c r="P989">
        <f>SUMIFS(COT!G:G,COT!$A:$A,YEAR(daily!$A989),COT!$B:$B,WEEKNUM(daily!$A989))</f>
        <v>70589</v>
      </c>
      <c r="Q989">
        <f>SUMIFS(COT!H:H,COT!$A:$A,YEAR(daily!$A989),COT!$B:$B,WEEKNUM(daily!$A989))</f>
        <v>62540</v>
      </c>
      <c r="R989">
        <f>SUMIFS(COT!I:I,COT!$A:$A,YEAR(daily!$A989),COT!$B:$B,WEEKNUM(daily!$A989))</f>
        <v>393466</v>
      </c>
      <c r="S989">
        <f>SUMIFS(COT!J:J,COT!$A:$A,YEAR(daily!$A989),COT!$B:$B,WEEKNUM(daily!$A989))</f>
        <v>467966</v>
      </c>
      <c r="T989">
        <f>SUMIFS(COT!K:K,COT!$A:$A,YEAR(daily!$A989),COT!$B:$B,WEEKNUM(daily!$A989))</f>
        <v>70262</v>
      </c>
      <c r="U989">
        <f>SUMIFS(COT!L:L,COT!$A:$A,YEAR(daily!$A989),COT!$B:$B,WEEKNUM(daily!$A989))</f>
        <v>63435</v>
      </c>
      <c r="V989">
        <f>SUMIFS(COT!M:M,COT!$A:$A,YEAR(daily!$A989),COT!$B:$B,WEEKNUM(daily!$A989))</f>
        <v>62</v>
      </c>
      <c r="W989">
        <f>SUMIFS(COT!N:N,COT!$A:$A,YEAR(daily!$A989),COT!$B:$B,WEEKNUM(daily!$A989))</f>
        <v>52</v>
      </c>
      <c r="X989">
        <f>SUMIFS(COT!O:O,COT!$A:$A,YEAR(daily!$A989),COT!$B:$B,WEEKNUM(daily!$A989))</f>
        <v>58</v>
      </c>
      <c r="Y989">
        <f>SUMIFS(COT!P:P,COT!$A:$A,YEAR(daily!$A989),COT!$B:$B,WEEKNUM(daily!$A989))</f>
        <v>75</v>
      </c>
      <c r="Z989">
        <f>SUMIFS(COT!Q:Q,COT!$A:$A,YEAR(daily!$A989),COT!$B:$B,WEEKNUM(daily!$A989))</f>
        <v>88</v>
      </c>
      <c r="AA989">
        <f>SUMIFS(Saudi!B:B,Saudi!$A:$A,YEAR(daily!$A989))</f>
        <v>395.99099999999999</v>
      </c>
      <c r="AB989">
        <f>SUMIFS(Saudi!C:C,Saudi!$A:$A,YEAR(daily!$A989))</f>
        <v>301.7</v>
      </c>
      <c r="AC989">
        <f>SUMIFS(Saudi!F:F,Saudi!$A:$A,YEAR(daily!$A989))</f>
        <v>3951270</v>
      </c>
      <c r="AD989">
        <f>SUMIFS(Saudi!G:G,Saudi!$A:$A,YEAR(daily!$A989))</f>
        <v>41.406660355745771</v>
      </c>
      <c r="AE989">
        <f>SUMIFS(Saudi!H:H,Saudi!$A:$A,YEAR(daily!$A989))</f>
        <v>163608894.86384758</v>
      </c>
      <c r="AF989" s="5">
        <f t="shared" si="52"/>
        <v>2</v>
      </c>
      <c r="AG989" s="5">
        <f t="shared" si="53"/>
        <v>2004</v>
      </c>
    </row>
    <row r="990" spans="1:33">
      <c r="A990" s="3">
        <v>38035</v>
      </c>
      <c r="B990" s="1">
        <v>70083</v>
      </c>
      <c r="C990" s="1">
        <v>56561</v>
      </c>
      <c r="D990" s="1">
        <v>45587</v>
      </c>
      <c r="E990" s="1">
        <v>35.450000000000003</v>
      </c>
      <c r="F990" s="1">
        <v>33.93</v>
      </c>
      <c r="G990" s="1">
        <v>33.33</v>
      </c>
      <c r="H990" s="2">
        <v>50.1</v>
      </c>
      <c r="I990" s="2">
        <v>28.4</v>
      </c>
      <c r="J990" s="2">
        <v>82.2</v>
      </c>
      <c r="K990" s="2">
        <v>82</v>
      </c>
      <c r="L990">
        <f>SUMIFS(US!B:B,US!$D:$D,YEAR(daily!$A990),US!$E:$E,MONTH(daily!$A990))</f>
        <v>8826</v>
      </c>
      <c r="M990">
        <f>SUMIFS(US!C:C,US!$D:$D,YEAR(daily!$A990),US!$E:$E,MONTH(daily!$A990))</f>
        <v>20872</v>
      </c>
      <c r="N990">
        <f>SUMIFS(COT!E:E,COT!$A:$A,YEAR(daily!$A990),COT!$B:$B,WEEKNUM(daily!$A990))</f>
        <v>664530</v>
      </c>
      <c r="O990">
        <f>SUMIFS(COT!F:F,COT!$A:$A,YEAR(daily!$A990),COT!$B:$B,WEEKNUM(daily!$A990))</f>
        <v>138262</v>
      </c>
      <c r="P990">
        <f>SUMIFS(COT!G:G,COT!$A:$A,YEAR(daily!$A990),COT!$B:$B,WEEKNUM(daily!$A990))</f>
        <v>70589</v>
      </c>
      <c r="Q990">
        <f>SUMIFS(COT!H:H,COT!$A:$A,YEAR(daily!$A990),COT!$B:$B,WEEKNUM(daily!$A990))</f>
        <v>62540</v>
      </c>
      <c r="R990">
        <f>SUMIFS(COT!I:I,COT!$A:$A,YEAR(daily!$A990),COT!$B:$B,WEEKNUM(daily!$A990))</f>
        <v>393466</v>
      </c>
      <c r="S990">
        <f>SUMIFS(COT!J:J,COT!$A:$A,YEAR(daily!$A990),COT!$B:$B,WEEKNUM(daily!$A990))</f>
        <v>467966</v>
      </c>
      <c r="T990">
        <f>SUMIFS(COT!K:K,COT!$A:$A,YEAR(daily!$A990),COT!$B:$B,WEEKNUM(daily!$A990))</f>
        <v>70262</v>
      </c>
      <c r="U990">
        <f>SUMIFS(COT!L:L,COT!$A:$A,YEAR(daily!$A990),COT!$B:$B,WEEKNUM(daily!$A990))</f>
        <v>63435</v>
      </c>
      <c r="V990">
        <f>SUMIFS(COT!M:M,COT!$A:$A,YEAR(daily!$A990),COT!$B:$B,WEEKNUM(daily!$A990))</f>
        <v>62</v>
      </c>
      <c r="W990">
        <f>SUMIFS(COT!N:N,COT!$A:$A,YEAR(daily!$A990),COT!$B:$B,WEEKNUM(daily!$A990))</f>
        <v>52</v>
      </c>
      <c r="X990">
        <f>SUMIFS(COT!O:O,COT!$A:$A,YEAR(daily!$A990),COT!$B:$B,WEEKNUM(daily!$A990))</f>
        <v>58</v>
      </c>
      <c r="Y990">
        <f>SUMIFS(COT!P:P,COT!$A:$A,YEAR(daily!$A990),COT!$B:$B,WEEKNUM(daily!$A990))</f>
        <v>75</v>
      </c>
      <c r="Z990">
        <f>SUMIFS(COT!Q:Q,COT!$A:$A,YEAR(daily!$A990),COT!$B:$B,WEEKNUM(daily!$A990))</f>
        <v>88</v>
      </c>
      <c r="AA990">
        <f>SUMIFS(Saudi!B:B,Saudi!$A:$A,YEAR(daily!$A990))</f>
        <v>395.99099999999999</v>
      </c>
      <c r="AB990">
        <f>SUMIFS(Saudi!C:C,Saudi!$A:$A,YEAR(daily!$A990))</f>
        <v>301.7</v>
      </c>
      <c r="AC990">
        <f>SUMIFS(Saudi!F:F,Saudi!$A:$A,YEAR(daily!$A990))</f>
        <v>3951270</v>
      </c>
      <c r="AD990">
        <f>SUMIFS(Saudi!G:G,Saudi!$A:$A,YEAR(daily!$A990))</f>
        <v>41.406660355745771</v>
      </c>
      <c r="AE990">
        <f>SUMIFS(Saudi!H:H,Saudi!$A:$A,YEAR(daily!$A990))</f>
        <v>163608894.86384758</v>
      </c>
      <c r="AF990" s="5">
        <f t="shared" si="52"/>
        <v>2</v>
      </c>
      <c r="AG990" s="5">
        <f t="shared" si="53"/>
        <v>2004</v>
      </c>
    </row>
    <row r="991" spans="1:33">
      <c r="A991" s="3">
        <v>38036</v>
      </c>
      <c r="B991" s="1">
        <v>50498</v>
      </c>
      <c r="C991" s="1">
        <v>61072</v>
      </c>
      <c r="D991" s="1">
        <v>46456</v>
      </c>
      <c r="E991" s="1">
        <v>36</v>
      </c>
      <c r="F991" s="1">
        <v>34.06</v>
      </c>
      <c r="G991" s="1">
        <v>33.450000000000003</v>
      </c>
      <c r="H991" s="2">
        <v>50.1</v>
      </c>
      <c r="I991" s="2">
        <v>28.4</v>
      </c>
      <c r="J991" s="2">
        <v>82.2</v>
      </c>
      <c r="K991" s="2">
        <v>82</v>
      </c>
      <c r="L991">
        <f>SUMIFS(US!B:B,US!$D:$D,YEAR(daily!$A991),US!$E:$E,MONTH(daily!$A991))</f>
        <v>8826</v>
      </c>
      <c r="M991">
        <f>SUMIFS(US!C:C,US!$D:$D,YEAR(daily!$A991),US!$E:$E,MONTH(daily!$A991))</f>
        <v>20872</v>
      </c>
      <c r="N991">
        <f>SUMIFS(COT!E:E,COT!$A:$A,YEAR(daily!$A991),COT!$B:$B,WEEKNUM(daily!$A991))</f>
        <v>664530</v>
      </c>
      <c r="O991">
        <f>SUMIFS(COT!F:F,COT!$A:$A,YEAR(daily!$A991),COT!$B:$B,WEEKNUM(daily!$A991))</f>
        <v>138262</v>
      </c>
      <c r="P991">
        <f>SUMIFS(COT!G:G,COT!$A:$A,YEAR(daily!$A991),COT!$B:$B,WEEKNUM(daily!$A991))</f>
        <v>70589</v>
      </c>
      <c r="Q991">
        <f>SUMIFS(COT!H:H,COT!$A:$A,YEAR(daily!$A991),COT!$B:$B,WEEKNUM(daily!$A991))</f>
        <v>62540</v>
      </c>
      <c r="R991">
        <f>SUMIFS(COT!I:I,COT!$A:$A,YEAR(daily!$A991),COT!$B:$B,WEEKNUM(daily!$A991))</f>
        <v>393466</v>
      </c>
      <c r="S991">
        <f>SUMIFS(COT!J:J,COT!$A:$A,YEAR(daily!$A991),COT!$B:$B,WEEKNUM(daily!$A991))</f>
        <v>467966</v>
      </c>
      <c r="T991">
        <f>SUMIFS(COT!K:K,COT!$A:$A,YEAR(daily!$A991),COT!$B:$B,WEEKNUM(daily!$A991))</f>
        <v>70262</v>
      </c>
      <c r="U991">
        <f>SUMIFS(COT!L:L,COT!$A:$A,YEAR(daily!$A991),COT!$B:$B,WEEKNUM(daily!$A991))</f>
        <v>63435</v>
      </c>
      <c r="V991">
        <f>SUMIFS(COT!M:M,COT!$A:$A,YEAR(daily!$A991),COT!$B:$B,WEEKNUM(daily!$A991))</f>
        <v>62</v>
      </c>
      <c r="W991">
        <f>SUMIFS(COT!N:N,COT!$A:$A,YEAR(daily!$A991),COT!$B:$B,WEEKNUM(daily!$A991))</f>
        <v>52</v>
      </c>
      <c r="X991">
        <f>SUMIFS(COT!O:O,COT!$A:$A,YEAR(daily!$A991),COT!$B:$B,WEEKNUM(daily!$A991))</f>
        <v>58</v>
      </c>
      <c r="Y991">
        <f>SUMIFS(COT!P:P,COT!$A:$A,YEAR(daily!$A991),COT!$B:$B,WEEKNUM(daily!$A991))</f>
        <v>75</v>
      </c>
      <c r="Z991">
        <f>SUMIFS(COT!Q:Q,COT!$A:$A,YEAR(daily!$A991),COT!$B:$B,WEEKNUM(daily!$A991))</f>
        <v>88</v>
      </c>
      <c r="AA991">
        <f>SUMIFS(Saudi!B:B,Saudi!$A:$A,YEAR(daily!$A991))</f>
        <v>395.99099999999999</v>
      </c>
      <c r="AB991">
        <f>SUMIFS(Saudi!C:C,Saudi!$A:$A,YEAR(daily!$A991))</f>
        <v>301.7</v>
      </c>
      <c r="AC991">
        <f>SUMIFS(Saudi!F:F,Saudi!$A:$A,YEAR(daily!$A991))</f>
        <v>3951270</v>
      </c>
      <c r="AD991">
        <f>SUMIFS(Saudi!G:G,Saudi!$A:$A,YEAR(daily!$A991))</f>
        <v>41.406660355745771</v>
      </c>
      <c r="AE991">
        <f>SUMIFS(Saudi!H:H,Saudi!$A:$A,YEAR(daily!$A991))</f>
        <v>163608894.86384758</v>
      </c>
      <c r="AF991" s="5">
        <f t="shared" si="52"/>
        <v>2</v>
      </c>
      <c r="AG991" s="5">
        <f t="shared" si="53"/>
        <v>2004</v>
      </c>
    </row>
    <row r="992" spans="1:33">
      <c r="A992" s="3">
        <v>38037</v>
      </c>
      <c r="B992" s="1">
        <v>31397</v>
      </c>
      <c r="C992" s="1">
        <v>64194</v>
      </c>
      <c r="D992" s="1">
        <v>46938</v>
      </c>
      <c r="E992" s="1">
        <v>35.6</v>
      </c>
      <c r="F992" s="1">
        <v>33.6</v>
      </c>
      <c r="G992" s="1">
        <v>33.04</v>
      </c>
      <c r="H992" s="2">
        <v>50.1</v>
      </c>
      <c r="I992" s="2">
        <v>28.4</v>
      </c>
      <c r="J992" s="2">
        <v>82.2</v>
      </c>
      <c r="K992" s="2">
        <v>82</v>
      </c>
      <c r="L992">
        <f>SUMIFS(US!B:B,US!$D:$D,YEAR(daily!$A992),US!$E:$E,MONTH(daily!$A992))</f>
        <v>8826</v>
      </c>
      <c r="M992">
        <f>SUMIFS(US!C:C,US!$D:$D,YEAR(daily!$A992),US!$E:$E,MONTH(daily!$A992))</f>
        <v>20872</v>
      </c>
      <c r="N992">
        <f>SUMIFS(COT!E:E,COT!$A:$A,YEAR(daily!$A992),COT!$B:$B,WEEKNUM(daily!$A992))</f>
        <v>664530</v>
      </c>
      <c r="O992">
        <f>SUMIFS(COT!F:F,COT!$A:$A,YEAR(daily!$A992),COT!$B:$B,WEEKNUM(daily!$A992))</f>
        <v>138262</v>
      </c>
      <c r="P992">
        <f>SUMIFS(COT!G:G,COT!$A:$A,YEAR(daily!$A992),COT!$B:$B,WEEKNUM(daily!$A992))</f>
        <v>70589</v>
      </c>
      <c r="Q992">
        <f>SUMIFS(COT!H:H,COT!$A:$A,YEAR(daily!$A992),COT!$B:$B,WEEKNUM(daily!$A992))</f>
        <v>62540</v>
      </c>
      <c r="R992">
        <f>SUMIFS(COT!I:I,COT!$A:$A,YEAR(daily!$A992),COT!$B:$B,WEEKNUM(daily!$A992))</f>
        <v>393466</v>
      </c>
      <c r="S992">
        <f>SUMIFS(COT!J:J,COT!$A:$A,YEAR(daily!$A992),COT!$B:$B,WEEKNUM(daily!$A992))</f>
        <v>467966</v>
      </c>
      <c r="T992">
        <f>SUMIFS(COT!K:K,COT!$A:$A,YEAR(daily!$A992),COT!$B:$B,WEEKNUM(daily!$A992))</f>
        <v>70262</v>
      </c>
      <c r="U992">
        <f>SUMIFS(COT!L:L,COT!$A:$A,YEAR(daily!$A992),COT!$B:$B,WEEKNUM(daily!$A992))</f>
        <v>63435</v>
      </c>
      <c r="V992">
        <f>SUMIFS(COT!M:M,COT!$A:$A,YEAR(daily!$A992),COT!$B:$B,WEEKNUM(daily!$A992))</f>
        <v>62</v>
      </c>
      <c r="W992">
        <f>SUMIFS(COT!N:N,COT!$A:$A,YEAR(daily!$A992),COT!$B:$B,WEEKNUM(daily!$A992))</f>
        <v>52</v>
      </c>
      <c r="X992">
        <f>SUMIFS(COT!O:O,COT!$A:$A,YEAR(daily!$A992),COT!$B:$B,WEEKNUM(daily!$A992))</f>
        <v>58</v>
      </c>
      <c r="Y992">
        <f>SUMIFS(COT!P:P,COT!$A:$A,YEAR(daily!$A992),COT!$B:$B,WEEKNUM(daily!$A992))</f>
        <v>75</v>
      </c>
      <c r="Z992">
        <f>SUMIFS(COT!Q:Q,COT!$A:$A,YEAR(daily!$A992),COT!$B:$B,WEEKNUM(daily!$A992))</f>
        <v>88</v>
      </c>
      <c r="AA992">
        <f>SUMIFS(Saudi!B:B,Saudi!$A:$A,YEAR(daily!$A992))</f>
        <v>395.99099999999999</v>
      </c>
      <c r="AB992">
        <f>SUMIFS(Saudi!C:C,Saudi!$A:$A,YEAR(daily!$A992))</f>
        <v>301.7</v>
      </c>
      <c r="AC992">
        <f>SUMIFS(Saudi!F:F,Saudi!$A:$A,YEAR(daily!$A992))</f>
        <v>3951270</v>
      </c>
      <c r="AD992">
        <f>SUMIFS(Saudi!G:G,Saudi!$A:$A,YEAR(daily!$A992))</f>
        <v>41.406660355745771</v>
      </c>
      <c r="AE992">
        <f>SUMIFS(Saudi!H:H,Saudi!$A:$A,YEAR(daily!$A992))</f>
        <v>163608894.86384758</v>
      </c>
      <c r="AF992" s="5">
        <f t="shared" si="52"/>
        <v>2</v>
      </c>
      <c r="AG992" s="5">
        <f t="shared" si="53"/>
        <v>2004</v>
      </c>
    </row>
    <row r="993" spans="1:33">
      <c r="A993" s="3">
        <v>38040</v>
      </c>
      <c r="B993" s="1">
        <v>196125</v>
      </c>
      <c r="C993" s="1">
        <v>49136</v>
      </c>
      <c r="D993" s="1">
        <v>33805</v>
      </c>
      <c r="E993" s="1">
        <v>34.35</v>
      </c>
      <c r="F993" s="1">
        <v>32.880000000000003</v>
      </c>
      <c r="G993" s="1">
        <v>32.35</v>
      </c>
      <c r="H993" s="2">
        <v>50.1</v>
      </c>
      <c r="I993" s="2">
        <v>28.4</v>
      </c>
      <c r="J993" s="2">
        <v>82.2</v>
      </c>
      <c r="K993" s="2">
        <v>82</v>
      </c>
      <c r="L993">
        <f>SUMIFS(US!B:B,US!$D:$D,YEAR(daily!$A993),US!$E:$E,MONTH(daily!$A993))</f>
        <v>8826</v>
      </c>
      <c r="M993">
        <f>SUMIFS(US!C:C,US!$D:$D,YEAR(daily!$A993),US!$E:$E,MONTH(daily!$A993))</f>
        <v>20872</v>
      </c>
      <c r="N993">
        <f>SUMIFS(COT!E:E,COT!$A:$A,YEAR(daily!$A993),COT!$B:$B,WEEKNUM(daily!$A993))</f>
        <v>650807</v>
      </c>
      <c r="O993">
        <f>SUMIFS(COT!F:F,COT!$A:$A,YEAR(daily!$A993),COT!$B:$B,WEEKNUM(daily!$A993))</f>
        <v>145199</v>
      </c>
      <c r="P993">
        <f>SUMIFS(COT!G:G,COT!$A:$A,YEAR(daily!$A993),COT!$B:$B,WEEKNUM(daily!$A993))</f>
        <v>68755</v>
      </c>
      <c r="Q993">
        <f>SUMIFS(COT!H:H,COT!$A:$A,YEAR(daily!$A993),COT!$B:$B,WEEKNUM(daily!$A993))</f>
        <v>57457</v>
      </c>
      <c r="R993">
        <f>SUMIFS(COT!I:I,COT!$A:$A,YEAR(daily!$A993),COT!$B:$B,WEEKNUM(daily!$A993))</f>
        <v>383187</v>
      </c>
      <c r="S993">
        <f>SUMIFS(COT!J:J,COT!$A:$A,YEAR(daily!$A993),COT!$B:$B,WEEKNUM(daily!$A993))</f>
        <v>475674</v>
      </c>
      <c r="T993">
        <f>SUMIFS(COT!K:K,COT!$A:$A,YEAR(daily!$A993),COT!$B:$B,WEEKNUM(daily!$A993))</f>
        <v>64964</v>
      </c>
      <c r="U993">
        <f>SUMIFS(COT!L:L,COT!$A:$A,YEAR(daily!$A993),COT!$B:$B,WEEKNUM(daily!$A993))</f>
        <v>48921</v>
      </c>
      <c r="V993">
        <f>SUMIFS(COT!M:M,COT!$A:$A,YEAR(daily!$A993),COT!$B:$B,WEEKNUM(daily!$A993))</f>
        <v>60</v>
      </c>
      <c r="W993">
        <f>SUMIFS(COT!N:N,COT!$A:$A,YEAR(daily!$A993),COT!$B:$B,WEEKNUM(daily!$A993))</f>
        <v>53</v>
      </c>
      <c r="X993">
        <f>SUMIFS(COT!O:O,COT!$A:$A,YEAR(daily!$A993),COT!$B:$B,WEEKNUM(daily!$A993))</f>
        <v>55</v>
      </c>
      <c r="Y993">
        <f>SUMIFS(COT!P:P,COT!$A:$A,YEAR(daily!$A993),COT!$B:$B,WEEKNUM(daily!$A993))</f>
        <v>73</v>
      </c>
      <c r="Z993">
        <f>SUMIFS(COT!Q:Q,COT!$A:$A,YEAR(daily!$A993),COT!$B:$B,WEEKNUM(daily!$A993))</f>
        <v>85</v>
      </c>
      <c r="AA993">
        <f>SUMIFS(Saudi!B:B,Saudi!$A:$A,YEAR(daily!$A993))</f>
        <v>395.99099999999999</v>
      </c>
      <c r="AB993">
        <f>SUMIFS(Saudi!C:C,Saudi!$A:$A,YEAR(daily!$A993))</f>
        <v>301.7</v>
      </c>
      <c r="AC993">
        <f>SUMIFS(Saudi!F:F,Saudi!$A:$A,YEAR(daily!$A993))</f>
        <v>3951270</v>
      </c>
      <c r="AD993">
        <f>SUMIFS(Saudi!G:G,Saudi!$A:$A,YEAR(daily!$A993))</f>
        <v>41.406660355745771</v>
      </c>
      <c r="AE993">
        <f>SUMIFS(Saudi!H:H,Saudi!$A:$A,YEAR(daily!$A993))</f>
        <v>163608894.86384758</v>
      </c>
      <c r="AF993" s="5">
        <f t="shared" si="52"/>
        <v>2</v>
      </c>
      <c r="AG993" s="5">
        <f t="shared" si="53"/>
        <v>2004</v>
      </c>
    </row>
    <row r="994" spans="1:33">
      <c r="A994" s="3">
        <v>38041</v>
      </c>
      <c r="B994" s="1">
        <v>202159</v>
      </c>
      <c r="C994" s="1">
        <v>50329</v>
      </c>
      <c r="D994" s="1">
        <v>34039</v>
      </c>
      <c r="E994" s="1">
        <v>34.58</v>
      </c>
      <c r="F994" s="1">
        <v>32.85</v>
      </c>
      <c r="G994" s="1">
        <v>32.35</v>
      </c>
      <c r="H994" s="2">
        <v>50.1</v>
      </c>
      <c r="I994" s="2">
        <v>28.4</v>
      </c>
      <c r="J994" s="2">
        <v>82.2</v>
      </c>
      <c r="K994" s="2">
        <v>82</v>
      </c>
      <c r="L994">
        <f>SUMIFS(US!B:B,US!$D:$D,YEAR(daily!$A994),US!$E:$E,MONTH(daily!$A994))</f>
        <v>8826</v>
      </c>
      <c r="M994">
        <f>SUMIFS(US!C:C,US!$D:$D,YEAR(daily!$A994),US!$E:$E,MONTH(daily!$A994))</f>
        <v>20872</v>
      </c>
      <c r="N994">
        <f>SUMIFS(COT!E:E,COT!$A:$A,YEAR(daily!$A994),COT!$B:$B,WEEKNUM(daily!$A994))</f>
        <v>650807</v>
      </c>
      <c r="O994">
        <f>SUMIFS(COT!F:F,COT!$A:$A,YEAR(daily!$A994),COT!$B:$B,WEEKNUM(daily!$A994))</f>
        <v>145199</v>
      </c>
      <c r="P994">
        <f>SUMIFS(COT!G:G,COT!$A:$A,YEAR(daily!$A994),COT!$B:$B,WEEKNUM(daily!$A994))</f>
        <v>68755</v>
      </c>
      <c r="Q994">
        <f>SUMIFS(COT!H:H,COT!$A:$A,YEAR(daily!$A994),COT!$B:$B,WEEKNUM(daily!$A994))</f>
        <v>57457</v>
      </c>
      <c r="R994">
        <f>SUMIFS(COT!I:I,COT!$A:$A,YEAR(daily!$A994),COT!$B:$B,WEEKNUM(daily!$A994))</f>
        <v>383187</v>
      </c>
      <c r="S994">
        <f>SUMIFS(COT!J:J,COT!$A:$A,YEAR(daily!$A994),COT!$B:$B,WEEKNUM(daily!$A994))</f>
        <v>475674</v>
      </c>
      <c r="T994">
        <f>SUMIFS(COT!K:K,COT!$A:$A,YEAR(daily!$A994),COT!$B:$B,WEEKNUM(daily!$A994))</f>
        <v>64964</v>
      </c>
      <c r="U994">
        <f>SUMIFS(COT!L:L,COT!$A:$A,YEAR(daily!$A994),COT!$B:$B,WEEKNUM(daily!$A994))</f>
        <v>48921</v>
      </c>
      <c r="V994">
        <f>SUMIFS(COT!M:M,COT!$A:$A,YEAR(daily!$A994),COT!$B:$B,WEEKNUM(daily!$A994))</f>
        <v>60</v>
      </c>
      <c r="W994">
        <f>SUMIFS(COT!N:N,COT!$A:$A,YEAR(daily!$A994),COT!$B:$B,WEEKNUM(daily!$A994))</f>
        <v>53</v>
      </c>
      <c r="X994">
        <f>SUMIFS(COT!O:O,COT!$A:$A,YEAR(daily!$A994),COT!$B:$B,WEEKNUM(daily!$A994))</f>
        <v>55</v>
      </c>
      <c r="Y994">
        <f>SUMIFS(COT!P:P,COT!$A:$A,YEAR(daily!$A994),COT!$B:$B,WEEKNUM(daily!$A994))</f>
        <v>73</v>
      </c>
      <c r="Z994">
        <f>SUMIFS(COT!Q:Q,COT!$A:$A,YEAR(daily!$A994),COT!$B:$B,WEEKNUM(daily!$A994))</f>
        <v>85</v>
      </c>
      <c r="AA994">
        <f>SUMIFS(Saudi!B:B,Saudi!$A:$A,YEAR(daily!$A994))</f>
        <v>395.99099999999999</v>
      </c>
      <c r="AB994">
        <f>SUMIFS(Saudi!C:C,Saudi!$A:$A,YEAR(daily!$A994))</f>
        <v>301.7</v>
      </c>
      <c r="AC994">
        <f>SUMIFS(Saudi!F:F,Saudi!$A:$A,YEAR(daily!$A994))</f>
        <v>3951270</v>
      </c>
      <c r="AD994">
        <f>SUMIFS(Saudi!G:G,Saudi!$A:$A,YEAR(daily!$A994))</f>
        <v>41.406660355745771</v>
      </c>
      <c r="AE994">
        <f>SUMIFS(Saudi!H:H,Saudi!$A:$A,YEAR(daily!$A994))</f>
        <v>163608894.86384758</v>
      </c>
      <c r="AF994" s="5">
        <f t="shared" si="52"/>
        <v>2</v>
      </c>
      <c r="AG994" s="5">
        <f t="shared" si="53"/>
        <v>2004</v>
      </c>
    </row>
    <row r="995" spans="1:33">
      <c r="A995" s="3">
        <v>38042</v>
      </c>
      <c r="B995" s="1">
        <v>205561</v>
      </c>
      <c r="C995" s="1">
        <v>48628</v>
      </c>
      <c r="D995" s="1">
        <v>33817</v>
      </c>
      <c r="E995" s="1">
        <v>35.68</v>
      </c>
      <c r="F995" s="1">
        <v>33.590000000000003</v>
      </c>
      <c r="G995" s="1">
        <v>33.01</v>
      </c>
      <c r="H995" s="2">
        <v>50.1</v>
      </c>
      <c r="I995" s="2">
        <v>28.4</v>
      </c>
      <c r="J995" s="2">
        <v>82.2</v>
      </c>
      <c r="K995" s="2">
        <v>82</v>
      </c>
      <c r="L995">
        <f>SUMIFS(US!B:B,US!$D:$D,YEAR(daily!$A995),US!$E:$E,MONTH(daily!$A995))</f>
        <v>8826</v>
      </c>
      <c r="M995">
        <f>SUMIFS(US!C:C,US!$D:$D,YEAR(daily!$A995),US!$E:$E,MONTH(daily!$A995))</f>
        <v>20872</v>
      </c>
      <c r="N995">
        <f>SUMIFS(COT!E:E,COT!$A:$A,YEAR(daily!$A995),COT!$B:$B,WEEKNUM(daily!$A995))</f>
        <v>650807</v>
      </c>
      <c r="O995">
        <f>SUMIFS(COT!F:F,COT!$A:$A,YEAR(daily!$A995),COT!$B:$B,WEEKNUM(daily!$A995))</f>
        <v>145199</v>
      </c>
      <c r="P995">
        <f>SUMIFS(COT!G:G,COT!$A:$A,YEAR(daily!$A995),COT!$B:$B,WEEKNUM(daily!$A995))</f>
        <v>68755</v>
      </c>
      <c r="Q995">
        <f>SUMIFS(COT!H:H,COT!$A:$A,YEAR(daily!$A995),COT!$B:$B,WEEKNUM(daily!$A995))</f>
        <v>57457</v>
      </c>
      <c r="R995">
        <f>SUMIFS(COT!I:I,COT!$A:$A,YEAR(daily!$A995),COT!$B:$B,WEEKNUM(daily!$A995))</f>
        <v>383187</v>
      </c>
      <c r="S995">
        <f>SUMIFS(COT!J:J,COT!$A:$A,YEAR(daily!$A995),COT!$B:$B,WEEKNUM(daily!$A995))</f>
        <v>475674</v>
      </c>
      <c r="T995">
        <f>SUMIFS(COT!K:K,COT!$A:$A,YEAR(daily!$A995),COT!$B:$B,WEEKNUM(daily!$A995))</f>
        <v>64964</v>
      </c>
      <c r="U995">
        <f>SUMIFS(COT!L:L,COT!$A:$A,YEAR(daily!$A995),COT!$B:$B,WEEKNUM(daily!$A995))</f>
        <v>48921</v>
      </c>
      <c r="V995">
        <f>SUMIFS(COT!M:M,COT!$A:$A,YEAR(daily!$A995),COT!$B:$B,WEEKNUM(daily!$A995))</f>
        <v>60</v>
      </c>
      <c r="W995">
        <f>SUMIFS(COT!N:N,COT!$A:$A,YEAR(daily!$A995),COT!$B:$B,WEEKNUM(daily!$A995))</f>
        <v>53</v>
      </c>
      <c r="X995">
        <f>SUMIFS(COT!O:O,COT!$A:$A,YEAR(daily!$A995),COT!$B:$B,WEEKNUM(daily!$A995))</f>
        <v>55</v>
      </c>
      <c r="Y995">
        <f>SUMIFS(COT!P:P,COT!$A:$A,YEAR(daily!$A995),COT!$B:$B,WEEKNUM(daily!$A995))</f>
        <v>73</v>
      </c>
      <c r="Z995">
        <f>SUMIFS(COT!Q:Q,COT!$A:$A,YEAR(daily!$A995),COT!$B:$B,WEEKNUM(daily!$A995))</f>
        <v>85</v>
      </c>
      <c r="AA995">
        <f>SUMIFS(Saudi!B:B,Saudi!$A:$A,YEAR(daily!$A995))</f>
        <v>395.99099999999999</v>
      </c>
      <c r="AB995">
        <f>SUMIFS(Saudi!C:C,Saudi!$A:$A,YEAR(daily!$A995))</f>
        <v>301.7</v>
      </c>
      <c r="AC995">
        <f>SUMIFS(Saudi!F:F,Saudi!$A:$A,YEAR(daily!$A995))</f>
        <v>3951270</v>
      </c>
      <c r="AD995">
        <f>SUMIFS(Saudi!G:G,Saudi!$A:$A,YEAR(daily!$A995))</f>
        <v>41.406660355745771</v>
      </c>
      <c r="AE995">
        <f>SUMIFS(Saudi!H:H,Saudi!$A:$A,YEAR(daily!$A995))</f>
        <v>163608894.86384758</v>
      </c>
      <c r="AF995" s="5">
        <f t="shared" si="52"/>
        <v>2</v>
      </c>
      <c r="AG995" s="5">
        <f t="shared" si="53"/>
        <v>2004</v>
      </c>
    </row>
    <row r="996" spans="1:33">
      <c r="A996" s="3">
        <v>38043</v>
      </c>
      <c r="B996" s="1">
        <v>216061</v>
      </c>
      <c r="C996" s="1">
        <v>52595</v>
      </c>
      <c r="D996" s="1">
        <v>34150</v>
      </c>
      <c r="E996" s="1">
        <v>35.51</v>
      </c>
      <c r="F996" s="1">
        <v>33.78</v>
      </c>
      <c r="G996" s="1">
        <v>33.21</v>
      </c>
      <c r="H996" s="2">
        <v>50.1</v>
      </c>
      <c r="I996" s="2">
        <v>28.4</v>
      </c>
      <c r="J996" s="2">
        <v>82.2</v>
      </c>
      <c r="K996" s="2">
        <v>82</v>
      </c>
      <c r="L996">
        <f>SUMIFS(US!B:B,US!$D:$D,YEAR(daily!$A996),US!$E:$E,MONTH(daily!$A996))</f>
        <v>8826</v>
      </c>
      <c r="M996">
        <f>SUMIFS(US!C:C,US!$D:$D,YEAR(daily!$A996),US!$E:$E,MONTH(daily!$A996))</f>
        <v>20872</v>
      </c>
      <c r="N996">
        <f>SUMIFS(COT!E:E,COT!$A:$A,YEAR(daily!$A996),COT!$B:$B,WEEKNUM(daily!$A996))</f>
        <v>650807</v>
      </c>
      <c r="O996">
        <f>SUMIFS(COT!F:F,COT!$A:$A,YEAR(daily!$A996),COT!$B:$B,WEEKNUM(daily!$A996))</f>
        <v>145199</v>
      </c>
      <c r="P996">
        <f>SUMIFS(COT!G:G,COT!$A:$A,YEAR(daily!$A996),COT!$B:$B,WEEKNUM(daily!$A996))</f>
        <v>68755</v>
      </c>
      <c r="Q996">
        <f>SUMIFS(COT!H:H,COT!$A:$A,YEAR(daily!$A996),COT!$B:$B,WEEKNUM(daily!$A996))</f>
        <v>57457</v>
      </c>
      <c r="R996">
        <f>SUMIFS(COT!I:I,COT!$A:$A,YEAR(daily!$A996),COT!$B:$B,WEEKNUM(daily!$A996))</f>
        <v>383187</v>
      </c>
      <c r="S996">
        <f>SUMIFS(COT!J:J,COT!$A:$A,YEAR(daily!$A996),COT!$B:$B,WEEKNUM(daily!$A996))</f>
        <v>475674</v>
      </c>
      <c r="T996">
        <f>SUMIFS(COT!K:K,COT!$A:$A,YEAR(daily!$A996),COT!$B:$B,WEEKNUM(daily!$A996))</f>
        <v>64964</v>
      </c>
      <c r="U996">
        <f>SUMIFS(COT!L:L,COT!$A:$A,YEAR(daily!$A996),COT!$B:$B,WEEKNUM(daily!$A996))</f>
        <v>48921</v>
      </c>
      <c r="V996">
        <f>SUMIFS(COT!M:M,COT!$A:$A,YEAR(daily!$A996),COT!$B:$B,WEEKNUM(daily!$A996))</f>
        <v>60</v>
      </c>
      <c r="W996">
        <f>SUMIFS(COT!N:N,COT!$A:$A,YEAR(daily!$A996),COT!$B:$B,WEEKNUM(daily!$A996))</f>
        <v>53</v>
      </c>
      <c r="X996">
        <f>SUMIFS(COT!O:O,COT!$A:$A,YEAR(daily!$A996),COT!$B:$B,WEEKNUM(daily!$A996))</f>
        <v>55</v>
      </c>
      <c r="Y996">
        <f>SUMIFS(COT!P:P,COT!$A:$A,YEAR(daily!$A996),COT!$B:$B,WEEKNUM(daily!$A996))</f>
        <v>73</v>
      </c>
      <c r="Z996">
        <f>SUMIFS(COT!Q:Q,COT!$A:$A,YEAR(daily!$A996),COT!$B:$B,WEEKNUM(daily!$A996))</f>
        <v>85</v>
      </c>
      <c r="AA996">
        <f>SUMIFS(Saudi!B:B,Saudi!$A:$A,YEAR(daily!$A996))</f>
        <v>395.99099999999999</v>
      </c>
      <c r="AB996">
        <f>SUMIFS(Saudi!C:C,Saudi!$A:$A,YEAR(daily!$A996))</f>
        <v>301.7</v>
      </c>
      <c r="AC996">
        <f>SUMIFS(Saudi!F:F,Saudi!$A:$A,YEAR(daily!$A996))</f>
        <v>3951270</v>
      </c>
      <c r="AD996">
        <f>SUMIFS(Saudi!G:G,Saudi!$A:$A,YEAR(daily!$A996))</f>
        <v>41.406660355745771</v>
      </c>
      <c r="AE996">
        <f>SUMIFS(Saudi!H:H,Saudi!$A:$A,YEAR(daily!$A996))</f>
        <v>163608894.86384758</v>
      </c>
      <c r="AF996" s="5">
        <f t="shared" si="52"/>
        <v>2</v>
      </c>
      <c r="AG996" s="5">
        <f t="shared" si="53"/>
        <v>2004</v>
      </c>
    </row>
    <row r="997" spans="1:33">
      <c r="A997" s="3">
        <v>38044</v>
      </c>
      <c r="B997" s="1">
        <v>208583</v>
      </c>
      <c r="C997" s="1">
        <v>54611</v>
      </c>
      <c r="D997" s="1">
        <v>34035</v>
      </c>
      <c r="E997" s="1">
        <v>36.159999999999997</v>
      </c>
      <c r="F997" s="1">
        <v>34.42</v>
      </c>
      <c r="G997" s="1">
        <v>33.799999999999997</v>
      </c>
      <c r="H997" s="2">
        <v>50.1</v>
      </c>
      <c r="I997" s="2">
        <v>28.4</v>
      </c>
      <c r="J997" s="2">
        <v>82.2</v>
      </c>
      <c r="K997" s="2">
        <v>82</v>
      </c>
      <c r="L997">
        <f>SUMIFS(US!B:B,US!$D:$D,YEAR(daily!$A997),US!$E:$E,MONTH(daily!$A997))</f>
        <v>8826</v>
      </c>
      <c r="M997">
        <f>SUMIFS(US!C:C,US!$D:$D,YEAR(daily!$A997),US!$E:$E,MONTH(daily!$A997))</f>
        <v>20872</v>
      </c>
      <c r="N997">
        <f>SUMIFS(COT!E:E,COT!$A:$A,YEAR(daily!$A997),COT!$B:$B,WEEKNUM(daily!$A997))</f>
        <v>650807</v>
      </c>
      <c r="O997">
        <f>SUMIFS(COT!F:F,COT!$A:$A,YEAR(daily!$A997),COT!$B:$B,WEEKNUM(daily!$A997))</f>
        <v>145199</v>
      </c>
      <c r="P997">
        <f>SUMIFS(COT!G:G,COT!$A:$A,YEAR(daily!$A997),COT!$B:$B,WEEKNUM(daily!$A997))</f>
        <v>68755</v>
      </c>
      <c r="Q997">
        <f>SUMIFS(COT!H:H,COT!$A:$A,YEAR(daily!$A997),COT!$B:$B,WEEKNUM(daily!$A997))</f>
        <v>57457</v>
      </c>
      <c r="R997">
        <f>SUMIFS(COT!I:I,COT!$A:$A,YEAR(daily!$A997),COT!$B:$B,WEEKNUM(daily!$A997))</f>
        <v>383187</v>
      </c>
      <c r="S997">
        <f>SUMIFS(COT!J:J,COT!$A:$A,YEAR(daily!$A997),COT!$B:$B,WEEKNUM(daily!$A997))</f>
        <v>475674</v>
      </c>
      <c r="T997">
        <f>SUMIFS(COT!K:K,COT!$A:$A,YEAR(daily!$A997),COT!$B:$B,WEEKNUM(daily!$A997))</f>
        <v>64964</v>
      </c>
      <c r="U997">
        <f>SUMIFS(COT!L:L,COT!$A:$A,YEAR(daily!$A997),COT!$B:$B,WEEKNUM(daily!$A997))</f>
        <v>48921</v>
      </c>
      <c r="V997">
        <f>SUMIFS(COT!M:M,COT!$A:$A,YEAR(daily!$A997),COT!$B:$B,WEEKNUM(daily!$A997))</f>
        <v>60</v>
      </c>
      <c r="W997">
        <f>SUMIFS(COT!N:N,COT!$A:$A,YEAR(daily!$A997),COT!$B:$B,WEEKNUM(daily!$A997))</f>
        <v>53</v>
      </c>
      <c r="X997">
        <f>SUMIFS(COT!O:O,COT!$A:$A,YEAR(daily!$A997),COT!$B:$B,WEEKNUM(daily!$A997))</f>
        <v>55</v>
      </c>
      <c r="Y997">
        <f>SUMIFS(COT!P:P,COT!$A:$A,YEAR(daily!$A997),COT!$B:$B,WEEKNUM(daily!$A997))</f>
        <v>73</v>
      </c>
      <c r="Z997">
        <f>SUMIFS(COT!Q:Q,COT!$A:$A,YEAR(daily!$A997),COT!$B:$B,WEEKNUM(daily!$A997))</f>
        <v>85</v>
      </c>
      <c r="AA997">
        <f>SUMIFS(Saudi!B:B,Saudi!$A:$A,YEAR(daily!$A997))</f>
        <v>395.99099999999999</v>
      </c>
      <c r="AB997">
        <f>SUMIFS(Saudi!C:C,Saudi!$A:$A,YEAR(daily!$A997))</f>
        <v>301.7</v>
      </c>
      <c r="AC997">
        <f>SUMIFS(Saudi!F:F,Saudi!$A:$A,YEAR(daily!$A997))</f>
        <v>3951270</v>
      </c>
      <c r="AD997">
        <f>SUMIFS(Saudi!G:G,Saudi!$A:$A,YEAR(daily!$A997))</f>
        <v>41.406660355745771</v>
      </c>
      <c r="AE997">
        <f>SUMIFS(Saudi!H:H,Saudi!$A:$A,YEAR(daily!$A997))</f>
        <v>163608894.86384758</v>
      </c>
      <c r="AF997" s="5">
        <f t="shared" si="52"/>
        <v>2</v>
      </c>
      <c r="AG997" s="5">
        <f t="shared" si="53"/>
        <v>2004</v>
      </c>
    </row>
    <row r="998" spans="1:33">
      <c r="A998" s="3">
        <v>38047</v>
      </c>
      <c r="B998" s="1">
        <v>203536</v>
      </c>
      <c r="C998" s="1">
        <v>58816</v>
      </c>
      <c r="D998" s="1">
        <v>35605</v>
      </c>
      <c r="E998" s="1">
        <v>36.86</v>
      </c>
      <c r="F998" s="1">
        <v>35.35</v>
      </c>
      <c r="G998" s="1">
        <v>34.69</v>
      </c>
      <c r="H998" s="2">
        <v>49.9</v>
      </c>
      <c r="I998" s="2">
        <v>28.3</v>
      </c>
      <c r="J998" s="2">
        <v>82.1</v>
      </c>
      <c r="K998" s="2">
        <v>83.1</v>
      </c>
      <c r="L998">
        <f>SUMIFS(US!B:B,US!$D:$D,YEAR(daily!$A998),US!$E:$E,MONTH(daily!$A998))</f>
        <v>8877</v>
      </c>
      <c r="M998">
        <f>SUMIFS(US!C:C,US!$D:$D,YEAR(daily!$A998),US!$E:$E,MONTH(daily!$A998))</f>
        <v>20453</v>
      </c>
      <c r="N998">
        <f>SUMIFS(COT!E:E,COT!$A:$A,YEAR(daily!$A998),COT!$B:$B,WEEKNUM(daily!$A998))</f>
        <v>669029</v>
      </c>
      <c r="O998">
        <f>SUMIFS(COT!F:F,COT!$A:$A,YEAR(daily!$A998),COT!$B:$B,WEEKNUM(daily!$A998))</f>
        <v>162443</v>
      </c>
      <c r="P998">
        <f>SUMIFS(COT!G:G,COT!$A:$A,YEAR(daily!$A998),COT!$B:$B,WEEKNUM(daily!$A998))</f>
        <v>79992</v>
      </c>
      <c r="Q998">
        <f>SUMIFS(COT!H:H,COT!$A:$A,YEAR(daily!$A998),COT!$B:$B,WEEKNUM(daily!$A998))</f>
        <v>53359</v>
      </c>
      <c r="R998">
        <f>SUMIFS(COT!I:I,COT!$A:$A,YEAR(daily!$A998),COT!$B:$B,WEEKNUM(daily!$A998))</f>
        <v>385952</v>
      </c>
      <c r="S998">
        <f>SUMIFS(COT!J:J,COT!$A:$A,YEAR(daily!$A998),COT!$B:$B,WEEKNUM(daily!$A998))</f>
        <v>481163</v>
      </c>
      <c r="T998">
        <f>SUMIFS(COT!K:K,COT!$A:$A,YEAR(daily!$A998),COT!$B:$B,WEEKNUM(daily!$A998))</f>
        <v>67275</v>
      </c>
      <c r="U998">
        <f>SUMIFS(COT!L:L,COT!$A:$A,YEAR(daily!$A998),COT!$B:$B,WEEKNUM(daily!$A998))</f>
        <v>54515</v>
      </c>
      <c r="V998">
        <f>SUMIFS(COT!M:M,COT!$A:$A,YEAR(daily!$A998),COT!$B:$B,WEEKNUM(daily!$A998))</f>
        <v>64</v>
      </c>
      <c r="W998">
        <f>SUMIFS(COT!N:N,COT!$A:$A,YEAR(daily!$A998),COT!$B:$B,WEEKNUM(daily!$A998))</f>
        <v>57</v>
      </c>
      <c r="X998">
        <f>SUMIFS(COT!O:O,COT!$A:$A,YEAR(daily!$A998),COT!$B:$B,WEEKNUM(daily!$A998))</f>
        <v>55</v>
      </c>
      <c r="Y998">
        <f>SUMIFS(COT!P:P,COT!$A:$A,YEAR(daily!$A998),COT!$B:$B,WEEKNUM(daily!$A998))</f>
        <v>78</v>
      </c>
      <c r="Z998">
        <f>SUMIFS(COT!Q:Q,COT!$A:$A,YEAR(daily!$A998),COT!$B:$B,WEEKNUM(daily!$A998))</f>
        <v>93</v>
      </c>
      <c r="AA998">
        <f>SUMIFS(Saudi!B:B,Saudi!$A:$A,YEAR(daily!$A998))</f>
        <v>395.99099999999999</v>
      </c>
      <c r="AB998">
        <f>SUMIFS(Saudi!C:C,Saudi!$A:$A,YEAR(daily!$A998))</f>
        <v>301.7</v>
      </c>
      <c r="AC998">
        <f>SUMIFS(Saudi!F:F,Saudi!$A:$A,YEAR(daily!$A998))</f>
        <v>3951270</v>
      </c>
      <c r="AD998">
        <f>SUMIFS(Saudi!G:G,Saudi!$A:$A,YEAR(daily!$A998))</f>
        <v>41.406660355745771</v>
      </c>
      <c r="AE998">
        <f>SUMIFS(Saudi!H:H,Saudi!$A:$A,YEAR(daily!$A998))</f>
        <v>163608894.86384758</v>
      </c>
      <c r="AF998" s="5">
        <f t="shared" si="52"/>
        <v>3</v>
      </c>
      <c r="AG998" s="5">
        <f t="shared" si="53"/>
        <v>2004</v>
      </c>
    </row>
    <row r="999" spans="1:33">
      <c r="A999" s="3">
        <v>38048</v>
      </c>
      <c r="B999" s="1">
        <v>198013</v>
      </c>
      <c r="C999" s="1">
        <v>60201</v>
      </c>
      <c r="D999" s="1">
        <v>35755</v>
      </c>
      <c r="E999" s="1">
        <v>36.659999999999997</v>
      </c>
      <c r="F999" s="1">
        <v>35.229999999999997</v>
      </c>
      <c r="G999" s="1">
        <v>34.57</v>
      </c>
      <c r="H999" s="2">
        <v>49.9</v>
      </c>
      <c r="I999" s="2">
        <v>28.3</v>
      </c>
      <c r="J999" s="2">
        <v>82.1</v>
      </c>
      <c r="K999" s="2">
        <v>83.1</v>
      </c>
      <c r="L999">
        <f>SUMIFS(US!B:B,US!$D:$D,YEAR(daily!$A999),US!$E:$E,MONTH(daily!$A999))</f>
        <v>8877</v>
      </c>
      <c r="M999">
        <f>SUMIFS(US!C:C,US!$D:$D,YEAR(daily!$A999),US!$E:$E,MONTH(daily!$A999))</f>
        <v>20453</v>
      </c>
      <c r="N999">
        <f>SUMIFS(COT!E:E,COT!$A:$A,YEAR(daily!$A999),COT!$B:$B,WEEKNUM(daily!$A999))</f>
        <v>669029</v>
      </c>
      <c r="O999">
        <f>SUMIFS(COT!F:F,COT!$A:$A,YEAR(daily!$A999),COT!$B:$B,WEEKNUM(daily!$A999))</f>
        <v>162443</v>
      </c>
      <c r="P999">
        <f>SUMIFS(COT!G:G,COT!$A:$A,YEAR(daily!$A999),COT!$B:$B,WEEKNUM(daily!$A999))</f>
        <v>79992</v>
      </c>
      <c r="Q999">
        <f>SUMIFS(COT!H:H,COT!$A:$A,YEAR(daily!$A999),COT!$B:$B,WEEKNUM(daily!$A999))</f>
        <v>53359</v>
      </c>
      <c r="R999">
        <f>SUMIFS(COT!I:I,COT!$A:$A,YEAR(daily!$A999),COT!$B:$B,WEEKNUM(daily!$A999))</f>
        <v>385952</v>
      </c>
      <c r="S999">
        <f>SUMIFS(COT!J:J,COT!$A:$A,YEAR(daily!$A999),COT!$B:$B,WEEKNUM(daily!$A999))</f>
        <v>481163</v>
      </c>
      <c r="T999">
        <f>SUMIFS(COT!K:K,COT!$A:$A,YEAR(daily!$A999),COT!$B:$B,WEEKNUM(daily!$A999))</f>
        <v>67275</v>
      </c>
      <c r="U999">
        <f>SUMIFS(COT!L:L,COT!$A:$A,YEAR(daily!$A999),COT!$B:$B,WEEKNUM(daily!$A999))</f>
        <v>54515</v>
      </c>
      <c r="V999">
        <f>SUMIFS(COT!M:M,COT!$A:$A,YEAR(daily!$A999),COT!$B:$B,WEEKNUM(daily!$A999))</f>
        <v>64</v>
      </c>
      <c r="W999">
        <f>SUMIFS(COT!N:N,COT!$A:$A,YEAR(daily!$A999),COT!$B:$B,WEEKNUM(daily!$A999))</f>
        <v>57</v>
      </c>
      <c r="X999">
        <f>SUMIFS(COT!O:O,COT!$A:$A,YEAR(daily!$A999),COT!$B:$B,WEEKNUM(daily!$A999))</f>
        <v>55</v>
      </c>
      <c r="Y999">
        <f>SUMIFS(COT!P:P,COT!$A:$A,YEAR(daily!$A999),COT!$B:$B,WEEKNUM(daily!$A999))</f>
        <v>78</v>
      </c>
      <c r="Z999">
        <f>SUMIFS(COT!Q:Q,COT!$A:$A,YEAR(daily!$A999),COT!$B:$B,WEEKNUM(daily!$A999))</f>
        <v>93</v>
      </c>
      <c r="AA999">
        <f>SUMIFS(Saudi!B:B,Saudi!$A:$A,YEAR(daily!$A999))</f>
        <v>395.99099999999999</v>
      </c>
      <c r="AB999">
        <f>SUMIFS(Saudi!C:C,Saudi!$A:$A,YEAR(daily!$A999))</f>
        <v>301.7</v>
      </c>
      <c r="AC999">
        <f>SUMIFS(Saudi!F:F,Saudi!$A:$A,YEAR(daily!$A999))</f>
        <v>3951270</v>
      </c>
      <c r="AD999">
        <f>SUMIFS(Saudi!G:G,Saudi!$A:$A,YEAR(daily!$A999))</f>
        <v>41.406660355745771</v>
      </c>
      <c r="AE999">
        <f>SUMIFS(Saudi!H:H,Saudi!$A:$A,YEAR(daily!$A999))</f>
        <v>163608894.86384758</v>
      </c>
      <c r="AF999" s="5">
        <f t="shared" si="52"/>
        <v>3</v>
      </c>
      <c r="AG999" s="5">
        <f t="shared" si="53"/>
        <v>2004</v>
      </c>
    </row>
    <row r="1000" spans="1:33">
      <c r="A1000" s="3">
        <v>38049</v>
      </c>
      <c r="B1000" s="1">
        <v>189273</v>
      </c>
      <c r="C1000" s="1">
        <v>59631</v>
      </c>
      <c r="D1000" s="1">
        <v>35371</v>
      </c>
      <c r="E1000" s="1">
        <v>35.799999999999997</v>
      </c>
      <c r="F1000" s="1">
        <v>34.32</v>
      </c>
      <c r="G1000" s="1">
        <v>33.729999999999997</v>
      </c>
      <c r="H1000" s="2">
        <v>49.9</v>
      </c>
      <c r="I1000" s="2">
        <v>28.3</v>
      </c>
      <c r="J1000" s="2">
        <v>82.1</v>
      </c>
      <c r="K1000" s="2">
        <v>83.1</v>
      </c>
      <c r="L1000">
        <f>SUMIFS(US!B:B,US!$D:$D,YEAR(daily!$A1000),US!$E:$E,MONTH(daily!$A1000))</f>
        <v>8877</v>
      </c>
      <c r="M1000">
        <f>SUMIFS(US!C:C,US!$D:$D,YEAR(daily!$A1000),US!$E:$E,MONTH(daily!$A1000))</f>
        <v>20453</v>
      </c>
      <c r="N1000">
        <f>SUMIFS(COT!E:E,COT!$A:$A,YEAR(daily!$A1000),COT!$B:$B,WEEKNUM(daily!$A1000))</f>
        <v>669029</v>
      </c>
      <c r="O1000">
        <f>SUMIFS(COT!F:F,COT!$A:$A,YEAR(daily!$A1000),COT!$B:$B,WEEKNUM(daily!$A1000))</f>
        <v>162443</v>
      </c>
      <c r="P1000">
        <f>SUMIFS(COT!G:G,COT!$A:$A,YEAR(daily!$A1000),COT!$B:$B,WEEKNUM(daily!$A1000))</f>
        <v>79992</v>
      </c>
      <c r="Q1000">
        <f>SUMIFS(COT!H:H,COT!$A:$A,YEAR(daily!$A1000),COT!$B:$B,WEEKNUM(daily!$A1000))</f>
        <v>53359</v>
      </c>
      <c r="R1000">
        <f>SUMIFS(COT!I:I,COT!$A:$A,YEAR(daily!$A1000),COT!$B:$B,WEEKNUM(daily!$A1000))</f>
        <v>385952</v>
      </c>
      <c r="S1000">
        <f>SUMIFS(COT!J:J,COT!$A:$A,YEAR(daily!$A1000),COT!$B:$B,WEEKNUM(daily!$A1000))</f>
        <v>481163</v>
      </c>
      <c r="T1000">
        <f>SUMIFS(COT!K:K,COT!$A:$A,YEAR(daily!$A1000),COT!$B:$B,WEEKNUM(daily!$A1000))</f>
        <v>67275</v>
      </c>
      <c r="U1000">
        <f>SUMIFS(COT!L:L,COT!$A:$A,YEAR(daily!$A1000),COT!$B:$B,WEEKNUM(daily!$A1000))</f>
        <v>54515</v>
      </c>
      <c r="V1000">
        <f>SUMIFS(COT!M:M,COT!$A:$A,YEAR(daily!$A1000),COT!$B:$B,WEEKNUM(daily!$A1000))</f>
        <v>64</v>
      </c>
      <c r="W1000">
        <f>SUMIFS(COT!N:N,COT!$A:$A,YEAR(daily!$A1000),COT!$B:$B,WEEKNUM(daily!$A1000))</f>
        <v>57</v>
      </c>
      <c r="X1000">
        <f>SUMIFS(COT!O:O,COT!$A:$A,YEAR(daily!$A1000),COT!$B:$B,WEEKNUM(daily!$A1000))</f>
        <v>55</v>
      </c>
      <c r="Y1000">
        <f>SUMIFS(COT!P:P,COT!$A:$A,YEAR(daily!$A1000),COT!$B:$B,WEEKNUM(daily!$A1000))</f>
        <v>78</v>
      </c>
      <c r="Z1000">
        <f>SUMIFS(COT!Q:Q,COT!$A:$A,YEAR(daily!$A1000),COT!$B:$B,WEEKNUM(daily!$A1000))</f>
        <v>93</v>
      </c>
      <c r="AA1000">
        <f>SUMIFS(Saudi!B:B,Saudi!$A:$A,YEAR(daily!$A1000))</f>
        <v>395.99099999999999</v>
      </c>
      <c r="AB1000">
        <f>SUMIFS(Saudi!C:C,Saudi!$A:$A,YEAR(daily!$A1000))</f>
        <v>301.7</v>
      </c>
      <c r="AC1000">
        <f>SUMIFS(Saudi!F:F,Saudi!$A:$A,YEAR(daily!$A1000))</f>
        <v>3951270</v>
      </c>
      <c r="AD1000">
        <f>SUMIFS(Saudi!G:G,Saudi!$A:$A,YEAR(daily!$A1000))</f>
        <v>41.406660355745771</v>
      </c>
      <c r="AE1000">
        <f>SUMIFS(Saudi!H:H,Saudi!$A:$A,YEAR(daily!$A1000))</f>
        <v>163608894.86384758</v>
      </c>
      <c r="AF1000" s="5">
        <f t="shared" si="52"/>
        <v>3</v>
      </c>
      <c r="AG1000" s="5">
        <f t="shared" si="53"/>
        <v>2004</v>
      </c>
    </row>
    <row r="1001" spans="1:33">
      <c r="A1001" s="3">
        <v>38050</v>
      </c>
      <c r="B1001" s="1">
        <v>183106</v>
      </c>
      <c r="C1001" s="1">
        <v>59191</v>
      </c>
      <c r="D1001" s="1">
        <v>36116</v>
      </c>
      <c r="E1001" s="1">
        <v>36.64</v>
      </c>
      <c r="F1001" s="1">
        <v>34.979999999999997</v>
      </c>
      <c r="G1001" s="1">
        <v>34.35</v>
      </c>
      <c r="H1001" s="2">
        <v>49.9</v>
      </c>
      <c r="I1001" s="2">
        <v>28.3</v>
      </c>
      <c r="J1001" s="2">
        <v>82.1</v>
      </c>
      <c r="K1001" s="2">
        <v>83.1</v>
      </c>
      <c r="L1001">
        <f>SUMIFS(US!B:B,US!$D:$D,YEAR(daily!$A1001),US!$E:$E,MONTH(daily!$A1001))</f>
        <v>8877</v>
      </c>
      <c r="M1001">
        <f>SUMIFS(US!C:C,US!$D:$D,YEAR(daily!$A1001),US!$E:$E,MONTH(daily!$A1001))</f>
        <v>20453</v>
      </c>
      <c r="N1001">
        <f>SUMIFS(COT!E:E,COT!$A:$A,YEAR(daily!$A1001),COT!$B:$B,WEEKNUM(daily!$A1001))</f>
        <v>669029</v>
      </c>
      <c r="O1001">
        <f>SUMIFS(COT!F:F,COT!$A:$A,YEAR(daily!$A1001),COT!$B:$B,WEEKNUM(daily!$A1001))</f>
        <v>162443</v>
      </c>
      <c r="P1001">
        <f>SUMIFS(COT!G:G,COT!$A:$A,YEAR(daily!$A1001),COT!$B:$B,WEEKNUM(daily!$A1001))</f>
        <v>79992</v>
      </c>
      <c r="Q1001">
        <f>SUMIFS(COT!H:H,COT!$A:$A,YEAR(daily!$A1001),COT!$B:$B,WEEKNUM(daily!$A1001))</f>
        <v>53359</v>
      </c>
      <c r="R1001">
        <f>SUMIFS(COT!I:I,COT!$A:$A,YEAR(daily!$A1001),COT!$B:$B,WEEKNUM(daily!$A1001))</f>
        <v>385952</v>
      </c>
      <c r="S1001">
        <f>SUMIFS(COT!J:J,COT!$A:$A,YEAR(daily!$A1001),COT!$B:$B,WEEKNUM(daily!$A1001))</f>
        <v>481163</v>
      </c>
      <c r="T1001">
        <f>SUMIFS(COT!K:K,COT!$A:$A,YEAR(daily!$A1001),COT!$B:$B,WEEKNUM(daily!$A1001))</f>
        <v>67275</v>
      </c>
      <c r="U1001">
        <f>SUMIFS(COT!L:L,COT!$A:$A,YEAR(daily!$A1001),COT!$B:$B,WEEKNUM(daily!$A1001))</f>
        <v>54515</v>
      </c>
      <c r="V1001">
        <f>SUMIFS(COT!M:M,COT!$A:$A,YEAR(daily!$A1001),COT!$B:$B,WEEKNUM(daily!$A1001))</f>
        <v>64</v>
      </c>
      <c r="W1001">
        <f>SUMIFS(COT!N:N,COT!$A:$A,YEAR(daily!$A1001),COT!$B:$B,WEEKNUM(daily!$A1001))</f>
        <v>57</v>
      </c>
      <c r="X1001">
        <f>SUMIFS(COT!O:O,COT!$A:$A,YEAR(daily!$A1001),COT!$B:$B,WEEKNUM(daily!$A1001))</f>
        <v>55</v>
      </c>
      <c r="Y1001">
        <f>SUMIFS(COT!P:P,COT!$A:$A,YEAR(daily!$A1001),COT!$B:$B,WEEKNUM(daily!$A1001))</f>
        <v>78</v>
      </c>
      <c r="Z1001">
        <f>SUMIFS(COT!Q:Q,COT!$A:$A,YEAR(daily!$A1001),COT!$B:$B,WEEKNUM(daily!$A1001))</f>
        <v>93</v>
      </c>
      <c r="AA1001">
        <f>SUMIFS(Saudi!B:B,Saudi!$A:$A,YEAR(daily!$A1001))</f>
        <v>395.99099999999999</v>
      </c>
      <c r="AB1001">
        <f>SUMIFS(Saudi!C:C,Saudi!$A:$A,YEAR(daily!$A1001))</f>
        <v>301.7</v>
      </c>
      <c r="AC1001">
        <f>SUMIFS(Saudi!F:F,Saudi!$A:$A,YEAR(daily!$A1001))</f>
        <v>3951270</v>
      </c>
      <c r="AD1001">
        <f>SUMIFS(Saudi!G:G,Saudi!$A:$A,YEAR(daily!$A1001))</f>
        <v>41.406660355745771</v>
      </c>
      <c r="AE1001">
        <f>SUMIFS(Saudi!H:H,Saudi!$A:$A,YEAR(daily!$A1001))</f>
        <v>163608894.86384758</v>
      </c>
      <c r="AF1001" s="5">
        <f t="shared" si="52"/>
        <v>3</v>
      </c>
      <c r="AG1001" s="5">
        <f t="shared" si="53"/>
        <v>2004</v>
      </c>
    </row>
    <row r="1002" spans="1:33">
      <c r="A1002" s="3">
        <v>38051</v>
      </c>
      <c r="B1002" s="1">
        <v>184046</v>
      </c>
      <c r="C1002" s="1">
        <v>58601</v>
      </c>
      <c r="D1002" s="1">
        <v>35961</v>
      </c>
      <c r="E1002" s="1">
        <v>37.26</v>
      </c>
      <c r="F1002" s="1">
        <v>35.520000000000003</v>
      </c>
      <c r="G1002" s="1">
        <v>34.82</v>
      </c>
      <c r="H1002" s="2">
        <v>49.9</v>
      </c>
      <c r="I1002" s="2">
        <v>28.3</v>
      </c>
      <c r="J1002" s="2">
        <v>82.1</v>
      </c>
      <c r="K1002" s="2">
        <v>83.1</v>
      </c>
      <c r="L1002">
        <f>SUMIFS(US!B:B,US!$D:$D,YEAR(daily!$A1002),US!$E:$E,MONTH(daily!$A1002))</f>
        <v>8877</v>
      </c>
      <c r="M1002">
        <f>SUMIFS(US!C:C,US!$D:$D,YEAR(daily!$A1002),US!$E:$E,MONTH(daily!$A1002))</f>
        <v>20453</v>
      </c>
      <c r="N1002">
        <f>SUMIFS(COT!E:E,COT!$A:$A,YEAR(daily!$A1002),COT!$B:$B,WEEKNUM(daily!$A1002))</f>
        <v>669029</v>
      </c>
      <c r="O1002">
        <f>SUMIFS(COT!F:F,COT!$A:$A,YEAR(daily!$A1002),COT!$B:$B,WEEKNUM(daily!$A1002))</f>
        <v>162443</v>
      </c>
      <c r="P1002">
        <f>SUMIFS(COT!G:G,COT!$A:$A,YEAR(daily!$A1002),COT!$B:$B,WEEKNUM(daily!$A1002))</f>
        <v>79992</v>
      </c>
      <c r="Q1002">
        <f>SUMIFS(COT!H:H,COT!$A:$A,YEAR(daily!$A1002),COT!$B:$B,WEEKNUM(daily!$A1002))</f>
        <v>53359</v>
      </c>
      <c r="R1002">
        <f>SUMIFS(COT!I:I,COT!$A:$A,YEAR(daily!$A1002),COT!$B:$B,WEEKNUM(daily!$A1002))</f>
        <v>385952</v>
      </c>
      <c r="S1002">
        <f>SUMIFS(COT!J:J,COT!$A:$A,YEAR(daily!$A1002),COT!$B:$B,WEEKNUM(daily!$A1002))</f>
        <v>481163</v>
      </c>
      <c r="T1002">
        <f>SUMIFS(COT!K:K,COT!$A:$A,YEAR(daily!$A1002),COT!$B:$B,WEEKNUM(daily!$A1002))</f>
        <v>67275</v>
      </c>
      <c r="U1002">
        <f>SUMIFS(COT!L:L,COT!$A:$A,YEAR(daily!$A1002),COT!$B:$B,WEEKNUM(daily!$A1002))</f>
        <v>54515</v>
      </c>
      <c r="V1002">
        <f>SUMIFS(COT!M:M,COT!$A:$A,YEAR(daily!$A1002),COT!$B:$B,WEEKNUM(daily!$A1002))</f>
        <v>64</v>
      </c>
      <c r="W1002">
        <f>SUMIFS(COT!N:N,COT!$A:$A,YEAR(daily!$A1002),COT!$B:$B,WEEKNUM(daily!$A1002))</f>
        <v>57</v>
      </c>
      <c r="X1002">
        <f>SUMIFS(COT!O:O,COT!$A:$A,YEAR(daily!$A1002),COT!$B:$B,WEEKNUM(daily!$A1002))</f>
        <v>55</v>
      </c>
      <c r="Y1002">
        <f>SUMIFS(COT!P:P,COT!$A:$A,YEAR(daily!$A1002),COT!$B:$B,WEEKNUM(daily!$A1002))</f>
        <v>78</v>
      </c>
      <c r="Z1002">
        <f>SUMIFS(COT!Q:Q,COT!$A:$A,YEAR(daily!$A1002),COT!$B:$B,WEEKNUM(daily!$A1002))</f>
        <v>93</v>
      </c>
      <c r="AA1002">
        <f>SUMIFS(Saudi!B:B,Saudi!$A:$A,YEAR(daily!$A1002))</f>
        <v>395.99099999999999</v>
      </c>
      <c r="AB1002">
        <f>SUMIFS(Saudi!C:C,Saudi!$A:$A,YEAR(daily!$A1002))</f>
        <v>301.7</v>
      </c>
      <c r="AC1002">
        <f>SUMIFS(Saudi!F:F,Saudi!$A:$A,YEAR(daily!$A1002))</f>
        <v>3951270</v>
      </c>
      <c r="AD1002">
        <f>SUMIFS(Saudi!G:G,Saudi!$A:$A,YEAR(daily!$A1002))</f>
        <v>41.406660355745771</v>
      </c>
      <c r="AE1002">
        <f>SUMIFS(Saudi!H:H,Saudi!$A:$A,YEAR(daily!$A1002))</f>
        <v>163608894.86384758</v>
      </c>
      <c r="AF1002" s="5">
        <f t="shared" si="52"/>
        <v>3</v>
      </c>
      <c r="AG1002" s="5">
        <f t="shared" si="53"/>
        <v>2004</v>
      </c>
    </row>
    <row r="1003" spans="1:33">
      <c r="A1003" s="3">
        <v>38054</v>
      </c>
      <c r="B1003" s="1">
        <v>169372</v>
      </c>
      <c r="C1003" s="1">
        <v>60270</v>
      </c>
      <c r="D1003" s="1">
        <v>35991</v>
      </c>
      <c r="E1003" s="1">
        <v>36.57</v>
      </c>
      <c r="F1003" s="1">
        <v>34.94</v>
      </c>
      <c r="G1003" s="1">
        <v>34.270000000000003</v>
      </c>
      <c r="H1003" s="2">
        <v>49.9</v>
      </c>
      <c r="I1003" s="2">
        <v>28.3</v>
      </c>
      <c r="J1003" s="2">
        <v>82.1</v>
      </c>
      <c r="K1003" s="2">
        <v>83.1</v>
      </c>
      <c r="L1003">
        <f>SUMIFS(US!B:B,US!$D:$D,YEAR(daily!$A1003),US!$E:$E,MONTH(daily!$A1003))</f>
        <v>8877</v>
      </c>
      <c r="M1003">
        <f>SUMIFS(US!C:C,US!$D:$D,YEAR(daily!$A1003),US!$E:$E,MONTH(daily!$A1003))</f>
        <v>20453</v>
      </c>
      <c r="N1003">
        <f>SUMIFS(COT!E:E,COT!$A:$A,YEAR(daily!$A1003),COT!$B:$B,WEEKNUM(daily!$A1003))</f>
        <v>664593</v>
      </c>
      <c r="O1003">
        <f>SUMIFS(COT!F:F,COT!$A:$A,YEAR(daily!$A1003),COT!$B:$B,WEEKNUM(daily!$A1003))</f>
        <v>157096</v>
      </c>
      <c r="P1003">
        <f>SUMIFS(COT!G:G,COT!$A:$A,YEAR(daily!$A1003),COT!$B:$B,WEEKNUM(daily!$A1003))</f>
        <v>81347</v>
      </c>
      <c r="Q1003">
        <f>SUMIFS(COT!H:H,COT!$A:$A,YEAR(daily!$A1003),COT!$B:$B,WEEKNUM(daily!$A1003))</f>
        <v>55893</v>
      </c>
      <c r="R1003">
        <f>SUMIFS(COT!I:I,COT!$A:$A,YEAR(daily!$A1003),COT!$B:$B,WEEKNUM(daily!$A1003))</f>
        <v>383051</v>
      </c>
      <c r="S1003">
        <f>SUMIFS(COT!J:J,COT!$A:$A,YEAR(daily!$A1003),COT!$B:$B,WEEKNUM(daily!$A1003))</f>
        <v>469439</v>
      </c>
      <c r="T1003">
        <f>SUMIFS(COT!K:K,COT!$A:$A,YEAR(daily!$A1003),COT!$B:$B,WEEKNUM(daily!$A1003))</f>
        <v>68553</v>
      </c>
      <c r="U1003">
        <f>SUMIFS(COT!L:L,COT!$A:$A,YEAR(daily!$A1003),COT!$B:$B,WEEKNUM(daily!$A1003))</f>
        <v>57914</v>
      </c>
      <c r="V1003">
        <f>SUMIFS(COT!M:M,COT!$A:$A,YEAR(daily!$A1003),COT!$B:$B,WEEKNUM(daily!$A1003))</f>
        <v>66</v>
      </c>
      <c r="W1003">
        <f>SUMIFS(COT!N:N,COT!$A:$A,YEAR(daily!$A1003),COT!$B:$B,WEEKNUM(daily!$A1003))</f>
        <v>54</v>
      </c>
      <c r="X1003">
        <f>SUMIFS(COT!O:O,COT!$A:$A,YEAR(daily!$A1003),COT!$B:$B,WEEKNUM(daily!$A1003))</f>
        <v>58</v>
      </c>
      <c r="Y1003">
        <f>SUMIFS(COT!P:P,COT!$A:$A,YEAR(daily!$A1003),COT!$B:$B,WEEKNUM(daily!$A1003))</f>
        <v>81</v>
      </c>
      <c r="Z1003">
        <f>SUMIFS(COT!Q:Q,COT!$A:$A,YEAR(daily!$A1003),COT!$B:$B,WEEKNUM(daily!$A1003))</f>
        <v>94</v>
      </c>
      <c r="AA1003">
        <f>SUMIFS(Saudi!B:B,Saudi!$A:$A,YEAR(daily!$A1003))</f>
        <v>395.99099999999999</v>
      </c>
      <c r="AB1003">
        <f>SUMIFS(Saudi!C:C,Saudi!$A:$A,YEAR(daily!$A1003))</f>
        <v>301.7</v>
      </c>
      <c r="AC1003">
        <f>SUMIFS(Saudi!F:F,Saudi!$A:$A,YEAR(daily!$A1003))</f>
        <v>3951270</v>
      </c>
      <c r="AD1003">
        <f>SUMIFS(Saudi!G:G,Saudi!$A:$A,YEAR(daily!$A1003))</f>
        <v>41.406660355745771</v>
      </c>
      <c r="AE1003">
        <f>SUMIFS(Saudi!H:H,Saudi!$A:$A,YEAR(daily!$A1003))</f>
        <v>163608894.86384758</v>
      </c>
      <c r="AF1003" s="5">
        <f t="shared" si="52"/>
        <v>3</v>
      </c>
      <c r="AG1003" s="5">
        <f t="shared" si="53"/>
        <v>2004</v>
      </c>
    </row>
    <row r="1004" spans="1:33">
      <c r="A1004" s="3">
        <v>38055</v>
      </c>
      <c r="B1004" s="1">
        <v>156136</v>
      </c>
      <c r="C1004" s="1">
        <v>60277</v>
      </c>
      <c r="D1004" s="1">
        <v>35363</v>
      </c>
      <c r="E1004" s="1">
        <v>36.28</v>
      </c>
      <c r="F1004" s="1">
        <v>34.6</v>
      </c>
      <c r="G1004" s="1">
        <v>33.950000000000003</v>
      </c>
      <c r="H1004" s="2">
        <v>49.9</v>
      </c>
      <c r="I1004" s="2">
        <v>28.3</v>
      </c>
      <c r="J1004" s="2">
        <v>82.1</v>
      </c>
      <c r="K1004" s="2">
        <v>83.1</v>
      </c>
      <c r="L1004">
        <f>SUMIFS(US!B:B,US!$D:$D,YEAR(daily!$A1004),US!$E:$E,MONTH(daily!$A1004))</f>
        <v>8877</v>
      </c>
      <c r="M1004">
        <f>SUMIFS(US!C:C,US!$D:$D,YEAR(daily!$A1004),US!$E:$E,MONTH(daily!$A1004))</f>
        <v>20453</v>
      </c>
      <c r="N1004">
        <f>SUMIFS(COT!E:E,COT!$A:$A,YEAR(daily!$A1004),COT!$B:$B,WEEKNUM(daily!$A1004))</f>
        <v>664593</v>
      </c>
      <c r="O1004">
        <f>SUMIFS(COT!F:F,COT!$A:$A,YEAR(daily!$A1004),COT!$B:$B,WEEKNUM(daily!$A1004))</f>
        <v>157096</v>
      </c>
      <c r="P1004">
        <f>SUMIFS(COT!G:G,COT!$A:$A,YEAR(daily!$A1004),COT!$B:$B,WEEKNUM(daily!$A1004))</f>
        <v>81347</v>
      </c>
      <c r="Q1004">
        <f>SUMIFS(COT!H:H,COT!$A:$A,YEAR(daily!$A1004),COT!$B:$B,WEEKNUM(daily!$A1004))</f>
        <v>55893</v>
      </c>
      <c r="R1004">
        <f>SUMIFS(COT!I:I,COT!$A:$A,YEAR(daily!$A1004),COT!$B:$B,WEEKNUM(daily!$A1004))</f>
        <v>383051</v>
      </c>
      <c r="S1004">
        <f>SUMIFS(COT!J:J,COT!$A:$A,YEAR(daily!$A1004),COT!$B:$B,WEEKNUM(daily!$A1004))</f>
        <v>469439</v>
      </c>
      <c r="T1004">
        <f>SUMIFS(COT!K:K,COT!$A:$A,YEAR(daily!$A1004),COT!$B:$B,WEEKNUM(daily!$A1004))</f>
        <v>68553</v>
      </c>
      <c r="U1004">
        <f>SUMIFS(COT!L:L,COT!$A:$A,YEAR(daily!$A1004),COT!$B:$B,WEEKNUM(daily!$A1004))</f>
        <v>57914</v>
      </c>
      <c r="V1004">
        <f>SUMIFS(COT!M:M,COT!$A:$A,YEAR(daily!$A1004),COT!$B:$B,WEEKNUM(daily!$A1004))</f>
        <v>66</v>
      </c>
      <c r="W1004">
        <f>SUMIFS(COT!N:N,COT!$A:$A,YEAR(daily!$A1004),COT!$B:$B,WEEKNUM(daily!$A1004))</f>
        <v>54</v>
      </c>
      <c r="X1004">
        <f>SUMIFS(COT!O:O,COT!$A:$A,YEAR(daily!$A1004),COT!$B:$B,WEEKNUM(daily!$A1004))</f>
        <v>58</v>
      </c>
      <c r="Y1004">
        <f>SUMIFS(COT!P:P,COT!$A:$A,YEAR(daily!$A1004),COT!$B:$B,WEEKNUM(daily!$A1004))</f>
        <v>81</v>
      </c>
      <c r="Z1004">
        <f>SUMIFS(COT!Q:Q,COT!$A:$A,YEAR(daily!$A1004),COT!$B:$B,WEEKNUM(daily!$A1004))</f>
        <v>94</v>
      </c>
      <c r="AA1004">
        <f>SUMIFS(Saudi!B:B,Saudi!$A:$A,YEAR(daily!$A1004))</f>
        <v>395.99099999999999</v>
      </c>
      <c r="AB1004">
        <f>SUMIFS(Saudi!C:C,Saudi!$A:$A,YEAR(daily!$A1004))</f>
        <v>301.7</v>
      </c>
      <c r="AC1004">
        <f>SUMIFS(Saudi!F:F,Saudi!$A:$A,YEAR(daily!$A1004))</f>
        <v>3951270</v>
      </c>
      <c r="AD1004">
        <f>SUMIFS(Saudi!G:G,Saudi!$A:$A,YEAR(daily!$A1004))</f>
        <v>41.406660355745771</v>
      </c>
      <c r="AE1004">
        <f>SUMIFS(Saudi!H:H,Saudi!$A:$A,YEAR(daily!$A1004))</f>
        <v>163608894.86384758</v>
      </c>
      <c r="AF1004" s="5">
        <f t="shared" si="52"/>
        <v>3</v>
      </c>
      <c r="AG1004" s="5">
        <f t="shared" si="53"/>
        <v>2004</v>
      </c>
    </row>
    <row r="1005" spans="1:33">
      <c r="A1005" s="3">
        <v>38056</v>
      </c>
      <c r="B1005" s="1">
        <v>147858</v>
      </c>
      <c r="C1005" s="1">
        <v>61732</v>
      </c>
      <c r="D1005" s="1">
        <v>35433</v>
      </c>
      <c r="E1005" s="1">
        <v>36.1</v>
      </c>
      <c r="F1005" s="1">
        <v>34.53</v>
      </c>
      <c r="G1005" s="1">
        <v>33.9</v>
      </c>
      <c r="H1005" s="2">
        <v>49.9</v>
      </c>
      <c r="I1005" s="2">
        <v>28.3</v>
      </c>
      <c r="J1005" s="2">
        <v>82.1</v>
      </c>
      <c r="K1005" s="2">
        <v>83.1</v>
      </c>
      <c r="L1005">
        <f>SUMIFS(US!B:B,US!$D:$D,YEAR(daily!$A1005),US!$E:$E,MONTH(daily!$A1005))</f>
        <v>8877</v>
      </c>
      <c r="M1005">
        <f>SUMIFS(US!C:C,US!$D:$D,YEAR(daily!$A1005),US!$E:$E,MONTH(daily!$A1005))</f>
        <v>20453</v>
      </c>
      <c r="N1005">
        <f>SUMIFS(COT!E:E,COT!$A:$A,YEAR(daily!$A1005),COT!$B:$B,WEEKNUM(daily!$A1005))</f>
        <v>664593</v>
      </c>
      <c r="O1005">
        <f>SUMIFS(COT!F:F,COT!$A:$A,YEAR(daily!$A1005),COT!$B:$B,WEEKNUM(daily!$A1005))</f>
        <v>157096</v>
      </c>
      <c r="P1005">
        <f>SUMIFS(COT!G:G,COT!$A:$A,YEAR(daily!$A1005),COT!$B:$B,WEEKNUM(daily!$A1005))</f>
        <v>81347</v>
      </c>
      <c r="Q1005">
        <f>SUMIFS(COT!H:H,COT!$A:$A,YEAR(daily!$A1005),COT!$B:$B,WEEKNUM(daily!$A1005))</f>
        <v>55893</v>
      </c>
      <c r="R1005">
        <f>SUMIFS(COT!I:I,COT!$A:$A,YEAR(daily!$A1005),COT!$B:$B,WEEKNUM(daily!$A1005))</f>
        <v>383051</v>
      </c>
      <c r="S1005">
        <f>SUMIFS(COT!J:J,COT!$A:$A,YEAR(daily!$A1005),COT!$B:$B,WEEKNUM(daily!$A1005))</f>
        <v>469439</v>
      </c>
      <c r="T1005">
        <f>SUMIFS(COT!K:K,COT!$A:$A,YEAR(daily!$A1005),COT!$B:$B,WEEKNUM(daily!$A1005))</f>
        <v>68553</v>
      </c>
      <c r="U1005">
        <f>SUMIFS(COT!L:L,COT!$A:$A,YEAR(daily!$A1005),COT!$B:$B,WEEKNUM(daily!$A1005))</f>
        <v>57914</v>
      </c>
      <c r="V1005">
        <f>SUMIFS(COT!M:M,COT!$A:$A,YEAR(daily!$A1005),COT!$B:$B,WEEKNUM(daily!$A1005))</f>
        <v>66</v>
      </c>
      <c r="W1005">
        <f>SUMIFS(COT!N:N,COT!$A:$A,YEAR(daily!$A1005),COT!$B:$B,WEEKNUM(daily!$A1005))</f>
        <v>54</v>
      </c>
      <c r="X1005">
        <f>SUMIFS(COT!O:O,COT!$A:$A,YEAR(daily!$A1005),COT!$B:$B,WEEKNUM(daily!$A1005))</f>
        <v>58</v>
      </c>
      <c r="Y1005">
        <f>SUMIFS(COT!P:P,COT!$A:$A,YEAR(daily!$A1005),COT!$B:$B,WEEKNUM(daily!$A1005))</f>
        <v>81</v>
      </c>
      <c r="Z1005">
        <f>SUMIFS(COT!Q:Q,COT!$A:$A,YEAR(daily!$A1005),COT!$B:$B,WEEKNUM(daily!$A1005))</f>
        <v>94</v>
      </c>
      <c r="AA1005">
        <f>SUMIFS(Saudi!B:B,Saudi!$A:$A,YEAR(daily!$A1005))</f>
        <v>395.99099999999999</v>
      </c>
      <c r="AB1005">
        <f>SUMIFS(Saudi!C:C,Saudi!$A:$A,YEAR(daily!$A1005))</f>
        <v>301.7</v>
      </c>
      <c r="AC1005">
        <f>SUMIFS(Saudi!F:F,Saudi!$A:$A,YEAR(daily!$A1005))</f>
        <v>3951270</v>
      </c>
      <c r="AD1005">
        <f>SUMIFS(Saudi!G:G,Saudi!$A:$A,YEAR(daily!$A1005))</f>
        <v>41.406660355745771</v>
      </c>
      <c r="AE1005">
        <f>SUMIFS(Saudi!H:H,Saudi!$A:$A,YEAR(daily!$A1005))</f>
        <v>163608894.86384758</v>
      </c>
      <c r="AF1005" s="5">
        <f t="shared" si="52"/>
        <v>3</v>
      </c>
      <c r="AG1005" s="5">
        <f t="shared" si="53"/>
        <v>2004</v>
      </c>
    </row>
    <row r="1006" spans="1:33">
      <c r="A1006" s="3">
        <v>38057</v>
      </c>
      <c r="B1006" s="1">
        <v>131976</v>
      </c>
      <c r="C1006" s="1">
        <v>63192</v>
      </c>
      <c r="D1006" s="1">
        <v>36014</v>
      </c>
      <c r="E1006" s="1">
        <v>36.78</v>
      </c>
      <c r="F1006" s="1">
        <v>35.28</v>
      </c>
      <c r="G1006" s="1">
        <v>34.6</v>
      </c>
      <c r="H1006" s="2">
        <v>49.9</v>
      </c>
      <c r="I1006" s="2">
        <v>28.3</v>
      </c>
      <c r="J1006" s="2">
        <v>82.1</v>
      </c>
      <c r="K1006" s="2">
        <v>83.1</v>
      </c>
      <c r="L1006">
        <f>SUMIFS(US!B:B,US!$D:$D,YEAR(daily!$A1006),US!$E:$E,MONTH(daily!$A1006))</f>
        <v>8877</v>
      </c>
      <c r="M1006">
        <f>SUMIFS(US!C:C,US!$D:$D,YEAR(daily!$A1006),US!$E:$E,MONTH(daily!$A1006))</f>
        <v>20453</v>
      </c>
      <c r="N1006">
        <f>SUMIFS(COT!E:E,COT!$A:$A,YEAR(daily!$A1006),COT!$B:$B,WEEKNUM(daily!$A1006))</f>
        <v>664593</v>
      </c>
      <c r="O1006">
        <f>SUMIFS(COT!F:F,COT!$A:$A,YEAR(daily!$A1006),COT!$B:$B,WEEKNUM(daily!$A1006))</f>
        <v>157096</v>
      </c>
      <c r="P1006">
        <f>SUMIFS(COT!G:G,COT!$A:$A,YEAR(daily!$A1006),COT!$B:$B,WEEKNUM(daily!$A1006))</f>
        <v>81347</v>
      </c>
      <c r="Q1006">
        <f>SUMIFS(COT!H:H,COT!$A:$A,YEAR(daily!$A1006),COT!$B:$B,WEEKNUM(daily!$A1006))</f>
        <v>55893</v>
      </c>
      <c r="R1006">
        <f>SUMIFS(COT!I:I,COT!$A:$A,YEAR(daily!$A1006),COT!$B:$B,WEEKNUM(daily!$A1006))</f>
        <v>383051</v>
      </c>
      <c r="S1006">
        <f>SUMIFS(COT!J:J,COT!$A:$A,YEAR(daily!$A1006),COT!$B:$B,WEEKNUM(daily!$A1006))</f>
        <v>469439</v>
      </c>
      <c r="T1006">
        <f>SUMIFS(COT!K:K,COT!$A:$A,YEAR(daily!$A1006),COT!$B:$B,WEEKNUM(daily!$A1006))</f>
        <v>68553</v>
      </c>
      <c r="U1006">
        <f>SUMIFS(COT!L:L,COT!$A:$A,YEAR(daily!$A1006),COT!$B:$B,WEEKNUM(daily!$A1006))</f>
        <v>57914</v>
      </c>
      <c r="V1006">
        <f>SUMIFS(COT!M:M,COT!$A:$A,YEAR(daily!$A1006),COT!$B:$B,WEEKNUM(daily!$A1006))</f>
        <v>66</v>
      </c>
      <c r="W1006">
        <f>SUMIFS(COT!N:N,COT!$A:$A,YEAR(daily!$A1006),COT!$B:$B,WEEKNUM(daily!$A1006))</f>
        <v>54</v>
      </c>
      <c r="X1006">
        <f>SUMIFS(COT!O:O,COT!$A:$A,YEAR(daily!$A1006),COT!$B:$B,WEEKNUM(daily!$A1006))</f>
        <v>58</v>
      </c>
      <c r="Y1006">
        <f>SUMIFS(COT!P:P,COT!$A:$A,YEAR(daily!$A1006),COT!$B:$B,WEEKNUM(daily!$A1006))</f>
        <v>81</v>
      </c>
      <c r="Z1006">
        <f>SUMIFS(COT!Q:Q,COT!$A:$A,YEAR(daily!$A1006),COT!$B:$B,WEEKNUM(daily!$A1006))</f>
        <v>94</v>
      </c>
      <c r="AA1006">
        <f>SUMIFS(Saudi!B:B,Saudi!$A:$A,YEAR(daily!$A1006))</f>
        <v>395.99099999999999</v>
      </c>
      <c r="AB1006">
        <f>SUMIFS(Saudi!C:C,Saudi!$A:$A,YEAR(daily!$A1006))</f>
        <v>301.7</v>
      </c>
      <c r="AC1006">
        <f>SUMIFS(Saudi!F:F,Saudi!$A:$A,YEAR(daily!$A1006))</f>
        <v>3951270</v>
      </c>
      <c r="AD1006">
        <f>SUMIFS(Saudi!G:G,Saudi!$A:$A,YEAR(daily!$A1006))</f>
        <v>41.406660355745771</v>
      </c>
      <c r="AE1006">
        <f>SUMIFS(Saudi!H:H,Saudi!$A:$A,YEAR(daily!$A1006))</f>
        <v>163608894.86384758</v>
      </c>
      <c r="AF1006" s="5">
        <f t="shared" si="52"/>
        <v>3</v>
      </c>
      <c r="AG1006" s="5">
        <f t="shared" si="53"/>
        <v>2004</v>
      </c>
    </row>
    <row r="1007" spans="1:33">
      <c r="A1007" s="3">
        <v>38058</v>
      </c>
      <c r="B1007" s="1">
        <v>118785</v>
      </c>
      <c r="C1007" s="1">
        <v>64663</v>
      </c>
      <c r="D1007" s="1">
        <v>36307</v>
      </c>
      <c r="E1007" s="1">
        <v>36.19</v>
      </c>
      <c r="F1007" s="1">
        <v>34.79</v>
      </c>
      <c r="G1007" s="1">
        <v>34.15</v>
      </c>
      <c r="H1007" s="2">
        <v>49.9</v>
      </c>
      <c r="I1007" s="2">
        <v>28.3</v>
      </c>
      <c r="J1007" s="2">
        <v>82.1</v>
      </c>
      <c r="K1007" s="2">
        <v>83.1</v>
      </c>
      <c r="L1007">
        <f>SUMIFS(US!B:B,US!$D:$D,YEAR(daily!$A1007),US!$E:$E,MONTH(daily!$A1007))</f>
        <v>8877</v>
      </c>
      <c r="M1007">
        <f>SUMIFS(US!C:C,US!$D:$D,YEAR(daily!$A1007),US!$E:$E,MONTH(daily!$A1007))</f>
        <v>20453</v>
      </c>
      <c r="N1007">
        <f>SUMIFS(COT!E:E,COT!$A:$A,YEAR(daily!$A1007),COT!$B:$B,WEEKNUM(daily!$A1007))</f>
        <v>664593</v>
      </c>
      <c r="O1007">
        <f>SUMIFS(COT!F:F,COT!$A:$A,YEAR(daily!$A1007),COT!$B:$B,WEEKNUM(daily!$A1007))</f>
        <v>157096</v>
      </c>
      <c r="P1007">
        <f>SUMIFS(COT!G:G,COT!$A:$A,YEAR(daily!$A1007),COT!$B:$B,WEEKNUM(daily!$A1007))</f>
        <v>81347</v>
      </c>
      <c r="Q1007">
        <f>SUMIFS(COT!H:H,COT!$A:$A,YEAR(daily!$A1007),COT!$B:$B,WEEKNUM(daily!$A1007))</f>
        <v>55893</v>
      </c>
      <c r="R1007">
        <f>SUMIFS(COT!I:I,COT!$A:$A,YEAR(daily!$A1007),COT!$B:$B,WEEKNUM(daily!$A1007))</f>
        <v>383051</v>
      </c>
      <c r="S1007">
        <f>SUMIFS(COT!J:J,COT!$A:$A,YEAR(daily!$A1007),COT!$B:$B,WEEKNUM(daily!$A1007))</f>
        <v>469439</v>
      </c>
      <c r="T1007">
        <f>SUMIFS(COT!K:K,COT!$A:$A,YEAR(daily!$A1007),COT!$B:$B,WEEKNUM(daily!$A1007))</f>
        <v>68553</v>
      </c>
      <c r="U1007">
        <f>SUMIFS(COT!L:L,COT!$A:$A,YEAR(daily!$A1007),COT!$B:$B,WEEKNUM(daily!$A1007))</f>
        <v>57914</v>
      </c>
      <c r="V1007">
        <f>SUMIFS(COT!M:M,COT!$A:$A,YEAR(daily!$A1007),COT!$B:$B,WEEKNUM(daily!$A1007))</f>
        <v>66</v>
      </c>
      <c r="W1007">
        <f>SUMIFS(COT!N:N,COT!$A:$A,YEAR(daily!$A1007),COT!$B:$B,WEEKNUM(daily!$A1007))</f>
        <v>54</v>
      </c>
      <c r="X1007">
        <f>SUMIFS(COT!O:O,COT!$A:$A,YEAR(daily!$A1007),COT!$B:$B,WEEKNUM(daily!$A1007))</f>
        <v>58</v>
      </c>
      <c r="Y1007">
        <f>SUMIFS(COT!P:P,COT!$A:$A,YEAR(daily!$A1007),COT!$B:$B,WEEKNUM(daily!$A1007))</f>
        <v>81</v>
      </c>
      <c r="Z1007">
        <f>SUMIFS(COT!Q:Q,COT!$A:$A,YEAR(daily!$A1007),COT!$B:$B,WEEKNUM(daily!$A1007))</f>
        <v>94</v>
      </c>
      <c r="AA1007">
        <f>SUMIFS(Saudi!B:B,Saudi!$A:$A,YEAR(daily!$A1007))</f>
        <v>395.99099999999999</v>
      </c>
      <c r="AB1007">
        <f>SUMIFS(Saudi!C:C,Saudi!$A:$A,YEAR(daily!$A1007))</f>
        <v>301.7</v>
      </c>
      <c r="AC1007">
        <f>SUMIFS(Saudi!F:F,Saudi!$A:$A,YEAR(daily!$A1007))</f>
        <v>3951270</v>
      </c>
      <c r="AD1007">
        <f>SUMIFS(Saudi!G:G,Saudi!$A:$A,YEAR(daily!$A1007))</f>
        <v>41.406660355745771</v>
      </c>
      <c r="AE1007">
        <f>SUMIFS(Saudi!H:H,Saudi!$A:$A,YEAR(daily!$A1007))</f>
        <v>163608894.86384758</v>
      </c>
      <c r="AF1007" s="5">
        <f t="shared" si="52"/>
        <v>3</v>
      </c>
      <c r="AG1007" s="5">
        <f t="shared" si="53"/>
        <v>2004</v>
      </c>
    </row>
    <row r="1008" spans="1:33">
      <c r="A1008" s="3">
        <v>38061</v>
      </c>
      <c r="B1008" s="1">
        <v>100801</v>
      </c>
      <c r="C1008" s="1">
        <v>65958</v>
      </c>
      <c r="D1008" s="1">
        <v>35593</v>
      </c>
      <c r="E1008" s="1">
        <v>37.44</v>
      </c>
      <c r="F1008" s="1">
        <v>35.840000000000003</v>
      </c>
      <c r="G1008" s="1">
        <v>35.14</v>
      </c>
      <c r="H1008" s="2">
        <v>49.9</v>
      </c>
      <c r="I1008" s="2">
        <v>28.3</v>
      </c>
      <c r="J1008" s="2">
        <v>82.1</v>
      </c>
      <c r="K1008" s="2">
        <v>83.1</v>
      </c>
      <c r="L1008">
        <f>SUMIFS(US!B:B,US!$D:$D,YEAR(daily!$A1008),US!$E:$E,MONTH(daily!$A1008))</f>
        <v>8877</v>
      </c>
      <c r="M1008">
        <f>SUMIFS(US!C:C,US!$D:$D,YEAR(daily!$A1008),US!$E:$E,MONTH(daily!$A1008))</f>
        <v>20453</v>
      </c>
      <c r="N1008">
        <f>SUMIFS(COT!E:E,COT!$A:$A,YEAR(daily!$A1008),COT!$B:$B,WEEKNUM(daily!$A1008))</f>
        <v>699952</v>
      </c>
      <c r="O1008">
        <f>SUMIFS(COT!F:F,COT!$A:$A,YEAR(daily!$A1008),COT!$B:$B,WEEKNUM(daily!$A1008))</f>
        <v>154111</v>
      </c>
      <c r="P1008">
        <f>SUMIFS(COT!G:G,COT!$A:$A,YEAR(daily!$A1008),COT!$B:$B,WEEKNUM(daily!$A1008))</f>
        <v>85322</v>
      </c>
      <c r="Q1008">
        <f>SUMIFS(COT!H:H,COT!$A:$A,YEAR(daily!$A1008),COT!$B:$B,WEEKNUM(daily!$A1008))</f>
        <v>64224</v>
      </c>
      <c r="R1008">
        <f>SUMIFS(COT!I:I,COT!$A:$A,YEAR(daily!$A1008),COT!$B:$B,WEEKNUM(daily!$A1008))</f>
        <v>413031</v>
      </c>
      <c r="S1008">
        <f>SUMIFS(COT!J:J,COT!$A:$A,YEAR(daily!$A1008),COT!$B:$B,WEEKNUM(daily!$A1008))</f>
        <v>500286</v>
      </c>
      <c r="T1008">
        <f>SUMIFS(COT!K:K,COT!$A:$A,YEAR(daily!$A1008),COT!$B:$B,WEEKNUM(daily!$A1008))</f>
        <v>68586</v>
      </c>
      <c r="U1008">
        <f>SUMIFS(COT!L:L,COT!$A:$A,YEAR(daily!$A1008),COT!$B:$B,WEEKNUM(daily!$A1008))</f>
        <v>50120</v>
      </c>
      <c r="V1008">
        <f>SUMIFS(COT!M:M,COT!$A:$A,YEAR(daily!$A1008),COT!$B:$B,WEEKNUM(daily!$A1008))</f>
        <v>74</v>
      </c>
      <c r="W1008">
        <f>SUMIFS(COT!N:N,COT!$A:$A,YEAR(daily!$A1008),COT!$B:$B,WEEKNUM(daily!$A1008))</f>
        <v>53</v>
      </c>
      <c r="X1008">
        <f>SUMIFS(COT!O:O,COT!$A:$A,YEAR(daily!$A1008),COT!$B:$B,WEEKNUM(daily!$A1008))</f>
        <v>65</v>
      </c>
      <c r="Y1008">
        <f>SUMIFS(COT!P:P,COT!$A:$A,YEAR(daily!$A1008),COT!$B:$B,WEEKNUM(daily!$A1008))</f>
        <v>89</v>
      </c>
      <c r="Z1008">
        <f>SUMIFS(COT!Q:Q,COT!$A:$A,YEAR(daily!$A1008),COT!$B:$B,WEEKNUM(daily!$A1008))</f>
        <v>103</v>
      </c>
      <c r="AA1008">
        <f>SUMIFS(Saudi!B:B,Saudi!$A:$A,YEAR(daily!$A1008))</f>
        <v>395.99099999999999</v>
      </c>
      <c r="AB1008">
        <f>SUMIFS(Saudi!C:C,Saudi!$A:$A,YEAR(daily!$A1008))</f>
        <v>301.7</v>
      </c>
      <c r="AC1008">
        <f>SUMIFS(Saudi!F:F,Saudi!$A:$A,YEAR(daily!$A1008))</f>
        <v>3951270</v>
      </c>
      <c r="AD1008">
        <f>SUMIFS(Saudi!G:G,Saudi!$A:$A,YEAR(daily!$A1008))</f>
        <v>41.406660355745771</v>
      </c>
      <c r="AE1008">
        <f>SUMIFS(Saudi!H:H,Saudi!$A:$A,YEAR(daily!$A1008))</f>
        <v>163608894.86384758</v>
      </c>
      <c r="AF1008" s="5">
        <f t="shared" si="52"/>
        <v>3</v>
      </c>
      <c r="AG1008" s="5">
        <f t="shared" si="53"/>
        <v>2004</v>
      </c>
    </row>
    <row r="1009" spans="1:33">
      <c r="A1009" s="3">
        <v>38062</v>
      </c>
      <c r="B1009" s="1">
        <v>92757</v>
      </c>
      <c r="C1009" s="1">
        <v>67198</v>
      </c>
      <c r="D1009" s="1">
        <v>35465</v>
      </c>
      <c r="E1009" s="1">
        <v>37.479999999999997</v>
      </c>
      <c r="F1009" s="1">
        <v>35.799999999999997</v>
      </c>
      <c r="G1009" s="1">
        <v>35.090000000000003</v>
      </c>
      <c r="H1009" s="2">
        <v>49.9</v>
      </c>
      <c r="I1009" s="2">
        <v>28.3</v>
      </c>
      <c r="J1009" s="2">
        <v>82.1</v>
      </c>
      <c r="K1009" s="2">
        <v>83.1</v>
      </c>
      <c r="L1009">
        <f>SUMIFS(US!B:B,US!$D:$D,YEAR(daily!$A1009),US!$E:$E,MONTH(daily!$A1009))</f>
        <v>8877</v>
      </c>
      <c r="M1009">
        <f>SUMIFS(US!C:C,US!$D:$D,YEAR(daily!$A1009),US!$E:$E,MONTH(daily!$A1009))</f>
        <v>20453</v>
      </c>
      <c r="N1009">
        <f>SUMIFS(COT!E:E,COT!$A:$A,YEAR(daily!$A1009),COT!$B:$B,WEEKNUM(daily!$A1009))</f>
        <v>699952</v>
      </c>
      <c r="O1009">
        <f>SUMIFS(COT!F:F,COT!$A:$A,YEAR(daily!$A1009),COT!$B:$B,WEEKNUM(daily!$A1009))</f>
        <v>154111</v>
      </c>
      <c r="P1009">
        <f>SUMIFS(COT!G:G,COT!$A:$A,YEAR(daily!$A1009),COT!$B:$B,WEEKNUM(daily!$A1009))</f>
        <v>85322</v>
      </c>
      <c r="Q1009">
        <f>SUMIFS(COT!H:H,COT!$A:$A,YEAR(daily!$A1009),COT!$B:$B,WEEKNUM(daily!$A1009))</f>
        <v>64224</v>
      </c>
      <c r="R1009">
        <f>SUMIFS(COT!I:I,COT!$A:$A,YEAR(daily!$A1009),COT!$B:$B,WEEKNUM(daily!$A1009))</f>
        <v>413031</v>
      </c>
      <c r="S1009">
        <f>SUMIFS(COT!J:J,COT!$A:$A,YEAR(daily!$A1009),COT!$B:$B,WEEKNUM(daily!$A1009))</f>
        <v>500286</v>
      </c>
      <c r="T1009">
        <f>SUMIFS(COT!K:K,COT!$A:$A,YEAR(daily!$A1009),COT!$B:$B,WEEKNUM(daily!$A1009))</f>
        <v>68586</v>
      </c>
      <c r="U1009">
        <f>SUMIFS(COT!L:L,COT!$A:$A,YEAR(daily!$A1009),COT!$B:$B,WEEKNUM(daily!$A1009))</f>
        <v>50120</v>
      </c>
      <c r="V1009">
        <f>SUMIFS(COT!M:M,COT!$A:$A,YEAR(daily!$A1009),COT!$B:$B,WEEKNUM(daily!$A1009))</f>
        <v>74</v>
      </c>
      <c r="W1009">
        <f>SUMIFS(COT!N:N,COT!$A:$A,YEAR(daily!$A1009),COT!$B:$B,WEEKNUM(daily!$A1009))</f>
        <v>53</v>
      </c>
      <c r="X1009">
        <f>SUMIFS(COT!O:O,COT!$A:$A,YEAR(daily!$A1009),COT!$B:$B,WEEKNUM(daily!$A1009))</f>
        <v>65</v>
      </c>
      <c r="Y1009">
        <f>SUMIFS(COT!P:P,COT!$A:$A,YEAR(daily!$A1009),COT!$B:$B,WEEKNUM(daily!$A1009))</f>
        <v>89</v>
      </c>
      <c r="Z1009">
        <f>SUMIFS(COT!Q:Q,COT!$A:$A,YEAR(daily!$A1009),COT!$B:$B,WEEKNUM(daily!$A1009))</f>
        <v>103</v>
      </c>
      <c r="AA1009">
        <f>SUMIFS(Saudi!B:B,Saudi!$A:$A,YEAR(daily!$A1009))</f>
        <v>395.99099999999999</v>
      </c>
      <c r="AB1009">
        <f>SUMIFS(Saudi!C:C,Saudi!$A:$A,YEAR(daily!$A1009))</f>
        <v>301.7</v>
      </c>
      <c r="AC1009">
        <f>SUMIFS(Saudi!F:F,Saudi!$A:$A,YEAR(daily!$A1009))</f>
        <v>3951270</v>
      </c>
      <c r="AD1009">
        <f>SUMIFS(Saudi!G:G,Saudi!$A:$A,YEAR(daily!$A1009))</f>
        <v>41.406660355745771</v>
      </c>
      <c r="AE1009">
        <f>SUMIFS(Saudi!H:H,Saudi!$A:$A,YEAR(daily!$A1009))</f>
        <v>163608894.86384758</v>
      </c>
      <c r="AF1009" s="5">
        <f t="shared" si="52"/>
        <v>3</v>
      </c>
      <c r="AG1009" s="5">
        <f t="shared" si="53"/>
        <v>2004</v>
      </c>
    </row>
    <row r="1010" spans="1:33">
      <c r="A1010" s="3">
        <v>38063</v>
      </c>
      <c r="B1010" s="1">
        <v>76319</v>
      </c>
      <c r="C1010" s="1">
        <v>70152</v>
      </c>
      <c r="D1010" s="1">
        <v>36914</v>
      </c>
      <c r="E1010" s="1">
        <v>38.18</v>
      </c>
      <c r="F1010" s="1">
        <v>36.72</v>
      </c>
      <c r="G1010" s="1">
        <v>35.950000000000003</v>
      </c>
      <c r="H1010" s="2">
        <v>49.9</v>
      </c>
      <c r="I1010" s="2">
        <v>28.3</v>
      </c>
      <c r="J1010" s="2">
        <v>82.1</v>
      </c>
      <c r="K1010" s="2">
        <v>83.1</v>
      </c>
      <c r="L1010">
        <f>SUMIFS(US!B:B,US!$D:$D,YEAR(daily!$A1010),US!$E:$E,MONTH(daily!$A1010))</f>
        <v>8877</v>
      </c>
      <c r="M1010">
        <f>SUMIFS(US!C:C,US!$D:$D,YEAR(daily!$A1010),US!$E:$E,MONTH(daily!$A1010))</f>
        <v>20453</v>
      </c>
      <c r="N1010">
        <f>SUMIFS(COT!E:E,COT!$A:$A,YEAR(daily!$A1010),COT!$B:$B,WEEKNUM(daily!$A1010))</f>
        <v>699952</v>
      </c>
      <c r="O1010">
        <f>SUMIFS(COT!F:F,COT!$A:$A,YEAR(daily!$A1010),COT!$B:$B,WEEKNUM(daily!$A1010))</f>
        <v>154111</v>
      </c>
      <c r="P1010">
        <f>SUMIFS(COT!G:G,COT!$A:$A,YEAR(daily!$A1010),COT!$B:$B,WEEKNUM(daily!$A1010))</f>
        <v>85322</v>
      </c>
      <c r="Q1010">
        <f>SUMIFS(COT!H:H,COT!$A:$A,YEAR(daily!$A1010),COT!$B:$B,WEEKNUM(daily!$A1010))</f>
        <v>64224</v>
      </c>
      <c r="R1010">
        <f>SUMIFS(COT!I:I,COT!$A:$A,YEAR(daily!$A1010),COT!$B:$B,WEEKNUM(daily!$A1010))</f>
        <v>413031</v>
      </c>
      <c r="S1010">
        <f>SUMIFS(COT!J:J,COT!$A:$A,YEAR(daily!$A1010),COT!$B:$B,WEEKNUM(daily!$A1010))</f>
        <v>500286</v>
      </c>
      <c r="T1010">
        <f>SUMIFS(COT!K:K,COT!$A:$A,YEAR(daily!$A1010),COT!$B:$B,WEEKNUM(daily!$A1010))</f>
        <v>68586</v>
      </c>
      <c r="U1010">
        <f>SUMIFS(COT!L:L,COT!$A:$A,YEAR(daily!$A1010),COT!$B:$B,WEEKNUM(daily!$A1010))</f>
        <v>50120</v>
      </c>
      <c r="V1010">
        <f>SUMIFS(COT!M:M,COT!$A:$A,YEAR(daily!$A1010),COT!$B:$B,WEEKNUM(daily!$A1010))</f>
        <v>74</v>
      </c>
      <c r="W1010">
        <f>SUMIFS(COT!N:N,COT!$A:$A,YEAR(daily!$A1010),COT!$B:$B,WEEKNUM(daily!$A1010))</f>
        <v>53</v>
      </c>
      <c r="X1010">
        <f>SUMIFS(COT!O:O,COT!$A:$A,YEAR(daily!$A1010),COT!$B:$B,WEEKNUM(daily!$A1010))</f>
        <v>65</v>
      </c>
      <c r="Y1010">
        <f>SUMIFS(COT!P:P,COT!$A:$A,YEAR(daily!$A1010),COT!$B:$B,WEEKNUM(daily!$A1010))</f>
        <v>89</v>
      </c>
      <c r="Z1010">
        <f>SUMIFS(COT!Q:Q,COT!$A:$A,YEAR(daily!$A1010),COT!$B:$B,WEEKNUM(daily!$A1010))</f>
        <v>103</v>
      </c>
      <c r="AA1010">
        <f>SUMIFS(Saudi!B:B,Saudi!$A:$A,YEAR(daily!$A1010))</f>
        <v>395.99099999999999</v>
      </c>
      <c r="AB1010">
        <f>SUMIFS(Saudi!C:C,Saudi!$A:$A,YEAR(daily!$A1010))</f>
        <v>301.7</v>
      </c>
      <c r="AC1010">
        <f>SUMIFS(Saudi!F:F,Saudi!$A:$A,YEAR(daily!$A1010))</f>
        <v>3951270</v>
      </c>
      <c r="AD1010">
        <f>SUMIFS(Saudi!G:G,Saudi!$A:$A,YEAR(daily!$A1010))</f>
        <v>41.406660355745771</v>
      </c>
      <c r="AE1010">
        <f>SUMIFS(Saudi!H:H,Saudi!$A:$A,YEAR(daily!$A1010))</f>
        <v>163608894.86384758</v>
      </c>
      <c r="AF1010" s="5">
        <f t="shared" si="52"/>
        <v>3</v>
      </c>
      <c r="AG1010" s="5">
        <f t="shared" si="53"/>
        <v>2004</v>
      </c>
    </row>
    <row r="1011" spans="1:33">
      <c r="A1011" s="3">
        <v>38064</v>
      </c>
      <c r="B1011" s="1">
        <v>64792</v>
      </c>
      <c r="C1011" s="1">
        <v>73561</v>
      </c>
      <c r="D1011" s="1">
        <v>37654</v>
      </c>
      <c r="E1011" s="1">
        <v>37.93</v>
      </c>
      <c r="F1011" s="1">
        <v>36.54</v>
      </c>
      <c r="G1011" s="1">
        <v>35.799999999999997</v>
      </c>
      <c r="H1011" s="2">
        <v>49.9</v>
      </c>
      <c r="I1011" s="2">
        <v>28.3</v>
      </c>
      <c r="J1011" s="2">
        <v>82.1</v>
      </c>
      <c r="K1011" s="2">
        <v>83.1</v>
      </c>
      <c r="L1011">
        <f>SUMIFS(US!B:B,US!$D:$D,YEAR(daily!$A1011),US!$E:$E,MONTH(daily!$A1011))</f>
        <v>8877</v>
      </c>
      <c r="M1011">
        <f>SUMIFS(US!C:C,US!$D:$D,YEAR(daily!$A1011),US!$E:$E,MONTH(daily!$A1011))</f>
        <v>20453</v>
      </c>
      <c r="N1011">
        <f>SUMIFS(COT!E:E,COT!$A:$A,YEAR(daily!$A1011),COT!$B:$B,WEEKNUM(daily!$A1011))</f>
        <v>699952</v>
      </c>
      <c r="O1011">
        <f>SUMIFS(COT!F:F,COT!$A:$A,YEAR(daily!$A1011),COT!$B:$B,WEEKNUM(daily!$A1011))</f>
        <v>154111</v>
      </c>
      <c r="P1011">
        <f>SUMIFS(COT!G:G,COT!$A:$A,YEAR(daily!$A1011),COT!$B:$B,WEEKNUM(daily!$A1011))</f>
        <v>85322</v>
      </c>
      <c r="Q1011">
        <f>SUMIFS(COT!H:H,COT!$A:$A,YEAR(daily!$A1011),COT!$B:$B,WEEKNUM(daily!$A1011))</f>
        <v>64224</v>
      </c>
      <c r="R1011">
        <f>SUMIFS(COT!I:I,COT!$A:$A,YEAR(daily!$A1011),COT!$B:$B,WEEKNUM(daily!$A1011))</f>
        <v>413031</v>
      </c>
      <c r="S1011">
        <f>SUMIFS(COT!J:J,COT!$A:$A,YEAR(daily!$A1011),COT!$B:$B,WEEKNUM(daily!$A1011))</f>
        <v>500286</v>
      </c>
      <c r="T1011">
        <f>SUMIFS(COT!K:K,COT!$A:$A,YEAR(daily!$A1011),COT!$B:$B,WEEKNUM(daily!$A1011))</f>
        <v>68586</v>
      </c>
      <c r="U1011">
        <f>SUMIFS(COT!L:L,COT!$A:$A,YEAR(daily!$A1011),COT!$B:$B,WEEKNUM(daily!$A1011))</f>
        <v>50120</v>
      </c>
      <c r="V1011">
        <f>SUMIFS(COT!M:M,COT!$A:$A,YEAR(daily!$A1011),COT!$B:$B,WEEKNUM(daily!$A1011))</f>
        <v>74</v>
      </c>
      <c r="W1011">
        <f>SUMIFS(COT!N:N,COT!$A:$A,YEAR(daily!$A1011),COT!$B:$B,WEEKNUM(daily!$A1011))</f>
        <v>53</v>
      </c>
      <c r="X1011">
        <f>SUMIFS(COT!O:O,COT!$A:$A,YEAR(daily!$A1011),COT!$B:$B,WEEKNUM(daily!$A1011))</f>
        <v>65</v>
      </c>
      <c r="Y1011">
        <f>SUMIFS(COT!P:P,COT!$A:$A,YEAR(daily!$A1011),COT!$B:$B,WEEKNUM(daily!$A1011))</f>
        <v>89</v>
      </c>
      <c r="Z1011">
        <f>SUMIFS(COT!Q:Q,COT!$A:$A,YEAR(daily!$A1011),COT!$B:$B,WEEKNUM(daily!$A1011))</f>
        <v>103</v>
      </c>
      <c r="AA1011">
        <f>SUMIFS(Saudi!B:B,Saudi!$A:$A,YEAR(daily!$A1011))</f>
        <v>395.99099999999999</v>
      </c>
      <c r="AB1011">
        <f>SUMIFS(Saudi!C:C,Saudi!$A:$A,YEAR(daily!$A1011))</f>
        <v>301.7</v>
      </c>
      <c r="AC1011">
        <f>SUMIFS(Saudi!F:F,Saudi!$A:$A,YEAR(daily!$A1011))</f>
        <v>3951270</v>
      </c>
      <c r="AD1011">
        <f>SUMIFS(Saudi!G:G,Saudi!$A:$A,YEAR(daily!$A1011))</f>
        <v>41.406660355745771</v>
      </c>
      <c r="AE1011">
        <f>SUMIFS(Saudi!H:H,Saudi!$A:$A,YEAR(daily!$A1011))</f>
        <v>163608894.86384758</v>
      </c>
      <c r="AF1011" s="5">
        <f t="shared" si="52"/>
        <v>3</v>
      </c>
      <c r="AG1011" s="5">
        <f t="shared" si="53"/>
        <v>2004</v>
      </c>
    </row>
    <row r="1012" spans="1:33">
      <c r="A1012" s="3">
        <v>38065</v>
      </c>
      <c r="B1012" s="1">
        <v>46999</v>
      </c>
      <c r="C1012" s="1">
        <v>76058</v>
      </c>
      <c r="D1012" s="1">
        <v>38573</v>
      </c>
      <c r="E1012" s="1">
        <v>38.08</v>
      </c>
      <c r="F1012" s="1">
        <v>36.729999999999997</v>
      </c>
      <c r="G1012" s="1">
        <v>35.97</v>
      </c>
      <c r="H1012" s="2">
        <v>49.9</v>
      </c>
      <c r="I1012" s="2">
        <v>28.3</v>
      </c>
      <c r="J1012" s="2">
        <v>82.1</v>
      </c>
      <c r="K1012" s="2">
        <v>83.1</v>
      </c>
      <c r="L1012">
        <f>SUMIFS(US!B:B,US!$D:$D,YEAR(daily!$A1012),US!$E:$E,MONTH(daily!$A1012))</f>
        <v>8877</v>
      </c>
      <c r="M1012">
        <f>SUMIFS(US!C:C,US!$D:$D,YEAR(daily!$A1012),US!$E:$E,MONTH(daily!$A1012))</f>
        <v>20453</v>
      </c>
      <c r="N1012">
        <f>SUMIFS(COT!E:E,COT!$A:$A,YEAR(daily!$A1012),COT!$B:$B,WEEKNUM(daily!$A1012))</f>
        <v>699952</v>
      </c>
      <c r="O1012">
        <f>SUMIFS(COT!F:F,COT!$A:$A,YEAR(daily!$A1012),COT!$B:$B,WEEKNUM(daily!$A1012))</f>
        <v>154111</v>
      </c>
      <c r="P1012">
        <f>SUMIFS(COT!G:G,COT!$A:$A,YEAR(daily!$A1012),COT!$B:$B,WEEKNUM(daily!$A1012))</f>
        <v>85322</v>
      </c>
      <c r="Q1012">
        <f>SUMIFS(COT!H:H,COT!$A:$A,YEAR(daily!$A1012),COT!$B:$B,WEEKNUM(daily!$A1012))</f>
        <v>64224</v>
      </c>
      <c r="R1012">
        <f>SUMIFS(COT!I:I,COT!$A:$A,YEAR(daily!$A1012),COT!$B:$B,WEEKNUM(daily!$A1012))</f>
        <v>413031</v>
      </c>
      <c r="S1012">
        <f>SUMIFS(COT!J:J,COT!$A:$A,YEAR(daily!$A1012),COT!$B:$B,WEEKNUM(daily!$A1012))</f>
        <v>500286</v>
      </c>
      <c r="T1012">
        <f>SUMIFS(COT!K:K,COT!$A:$A,YEAR(daily!$A1012),COT!$B:$B,WEEKNUM(daily!$A1012))</f>
        <v>68586</v>
      </c>
      <c r="U1012">
        <f>SUMIFS(COT!L:L,COT!$A:$A,YEAR(daily!$A1012),COT!$B:$B,WEEKNUM(daily!$A1012))</f>
        <v>50120</v>
      </c>
      <c r="V1012">
        <f>SUMIFS(COT!M:M,COT!$A:$A,YEAR(daily!$A1012),COT!$B:$B,WEEKNUM(daily!$A1012))</f>
        <v>74</v>
      </c>
      <c r="W1012">
        <f>SUMIFS(COT!N:N,COT!$A:$A,YEAR(daily!$A1012),COT!$B:$B,WEEKNUM(daily!$A1012))</f>
        <v>53</v>
      </c>
      <c r="X1012">
        <f>SUMIFS(COT!O:O,COT!$A:$A,YEAR(daily!$A1012),COT!$B:$B,WEEKNUM(daily!$A1012))</f>
        <v>65</v>
      </c>
      <c r="Y1012">
        <f>SUMIFS(COT!P:P,COT!$A:$A,YEAR(daily!$A1012),COT!$B:$B,WEEKNUM(daily!$A1012))</f>
        <v>89</v>
      </c>
      <c r="Z1012">
        <f>SUMIFS(COT!Q:Q,COT!$A:$A,YEAR(daily!$A1012),COT!$B:$B,WEEKNUM(daily!$A1012))</f>
        <v>103</v>
      </c>
      <c r="AA1012">
        <f>SUMIFS(Saudi!B:B,Saudi!$A:$A,YEAR(daily!$A1012))</f>
        <v>395.99099999999999</v>
      </c>
      <c r="AB1012">
        <f>SUMIFS(Saudi!C:C,Saudi!$A:$A,YEAR(daily!$A1012))</f>
        <v>301.7</v>
      </c>
      <c r="AC1012">
        <f>SUMIFS(Saudi!F:F,Saudi!$A:$A,YEAR(daily!$A1012))</f>
        <v>3951270</v>
      </c>
      <c r="AD1012">
        <f>SUMIFS(Saudi!G:G,Saudi!$A:$A,YEAR(daily!$A1012))</f>
        <v>41.406660355745771</v>
      </c>
      <c r="AE1012">
        <f>SUMIFS(Saudi!H:H,Saudi!$A:$A,YEAR(daily!$A1012))</f>
        <v>163608894.86384758</v>
      </c>
      <c r="AF1012" s="5">
        <f t="shared" si="52"/>
        <v>3</v>
      </c>
      <c r="AG1012" s="5">
        <f t="shared" si="53"/>
        <v>2004</v>
      </c>
    </row>
    <row r="1013" spans="1:33">
      <c r="A1013" s="3">
        <v>38068</v>
      </c>
      <c r="B1013" s="1">
        <v>32191</v>
      </c>
      <c r="C1013" s="1">
        <v>77255</v>
      </c>
      <c r="D1013" s="1">
        <v>40022</v>
      </c>
      <c r="E1013" s="1">
        <v>37.11</v>
      </c>
      <c r="F1013" s="1">
        <v>36.270000000000003</v>
      </c>
      <c r="G1013" s="1">
        <v>35.590000000000003</v>
      </c>
      <c r="H1013" s="2">
        <v>49.9</v>
      </c>
      <c r="I1013" s="2">
        <v>28.3</v>
      </c>
      <c r="J1013" s="2">
        <v>82.1</v>
      </c>
      <c r="K1013" s="2">
        <v>83.1</v>
      </c>
      <c r="L1013">
        <f>SUMIFS(US!B:B,US!$D:$D,YEAR(daily!$A1013),US!$E:$E,MONTH(daily!$A1013))</f>
        <v>8877</v>
      </c>
      <c r="M1013">
        <f>SUMIFS(US!C:C,US!$D:$D,YEAR(daily!$A1013),US!$E:$E,MONTH(daily!$A1013))</f>
        <v>20453</v>
      </c>
      <c r="N1013">
        <f>SUMIFS(COT!E:E,COT!$A:$A,YEAR(daily!$A1013),COT!$B:$B,WEEKNUM(daily!$A1013))</f>
        <v>672809</v>
      </c>
      <c r="O1013">
        <f>SUMIFS(COT!F:F,COT!$A:$A,YEAR(daily!$A1013),COT!$B:$B,WEEKNUM(daily!$A1013))</f>
        <v>158945</v>
      </c>
      <c r="P1013">
        <f>SUMIFS(COT!G:G,COT!$A:$A,YEAR(daily!$A1013),COT!$B:$B,WEEKNUM(daily!$A1013))</f>
        <v>78905</v>
      </c>
      <c r="Q1013">
        <f>SUMIFS(COT!H:H,COT!$A:$A,YEAR(daily!$A1013),COT!$B:$B,WEEKNUM(daily!$A1013))</f>
        <v>57809</v>
      </c>
      <c r="R1013">
        <f>SUMIFS(COT!I:I,COT!$A:$A,YEAR(daily!$A1013),COT!$B:$B,WEEKNUM(daily!$A1013))</f>
        <v>387245</v>
      </c>
      <c r="S1013">
        <f>SUMIFS(COT!J:J,COT!$A:$A,YEAR(daily!$A1013),COT!$B:$B,WEEKNUM(daily!$A1013))</f>
        <v>483735</v>
      </c>
      <c r="T1013">
        <f>SUMIFS(COT!K:K,COT!$A:$A,YEAR(daily!$A1013),COT!$B:$B,WEEKNUM(daily!$A1013))</f>
        <v>68810</v>
      </c>
      <c r="U1013">
        <f>SUMIFS(COT!L:L,COT!$A:$A,YEAR(daily!$A1013),COT!$B:$B,WEEKNUM(daily!$A1013))</f>
        <v>52360</v>
      </c>
      <c r="V1013">
        <f>SUMIFS(COT!M:M,COT!$A:$A,YEAR(daily!$A1013),COT!$B:$B,WEEKNUM(daily!$A1013))</f>
        <v>69</v>
      </c>
      <c r="W1013">
        <f>SUMIFS(COT!N:N,COT!$A:$A,YEAR(daily!$A1013),COT!$B:$B,WEEKNUM(daily!$A1013))</f>
        <v>50</v>
      </c>
      <c r="X1013">
        <f>SUMIFS(COT!O:O,COT!$A:$A,YEAR(daily!$A1013),COT!$B:$B,WEEKNUM(daily!$A1013))</f>
        <v>49</v>
      </c>
      <c r="Y1013">
        <f>SUMIFS(COT!P:P,COT!$A:$A,YEAR(daily!$A1013),COT!$B:$B,WEEKNUM(daily!$A1013))</f>
        <v>69</v>
      </c>
      <c r="Z1013">
        <f>SUMIFS(COT!Q:Q,COT!$A:$A,YEAR(daily!$A1013),COT!$B:$B,WEEKNUM(daily!$A1013))</f>
        <v>89</v>
      </c>
      <c r="AA1013">
        <f>SUMIFS(Saudi!B:B,Saudi!$A:$A,YEAR(daily!$A1013))</f>
        <v>395.99099999999999</v>
      </c>
      <c r="AB1013">
        <f>SUMIFS(Saudi!C:C,Saudi!$A:$A,YEAR(daily!$A1013))</f>
        <v>301.7</v>
      </c>
      <c r="AC1013">
        <f>SUMIFS(Saudi!F:F,Saudi!$A:$A,YEAR(daily!$A1013))</f>
        <v>3951270</v>
      </c>
      <c r="AD1013">
        <f>SUMIFS(Saudi!G:G,Saudi!$A:$A,YEAR(daily!$A1013))</f>
        <v>41.406660355745771</v>
      </c>
      <c r="AE1013">
        <f>SUMIFS(Saudi!H:H,Saudi!$A:$A,YEAR(daily!$A1013))</f>
        <v>163608894.86384758</v>
      </c>
      <c r="AF1013" s="5">
        <f t="shared" si="52"/>
        <v>3</v>
      </c>
      <c r="AG1013" s="5">
        <f t="shared" si="53"/>
        <v>2004</v>
      </c>
    </row>
    <row r="1014" spans="1:33">
      <c r="A1014" s="3">
        <v>38069</v>
      </c>
      <c r="B1014" s="1">
        <v>222045</v>
      </c>
      <c r="C1014" s="1">
        <v>39487</v>
      </c>
      <c r="D1014" s="1">
        <v>27019</v>
      </c>
      <c r="E1014" s="1">
        <v>37.450000000000003</v>
      </c>
      <c r="F1014" s="1">
        <v>35.950000000000003</v>
      </c>
      <c r="G1014" s="1">
        <v>35.340000000000003</v>
      </c>
      <c r="H1014" s="2">
        <v>49.9</v>
      </c>
      <c r="I1014" s="2">
        <v>28.3</v>
      </c>
      <c r="J1014" s="2">
        <v>82.1</v>
      </c>
      <c r="K1014" s="2">
        <v>83.1</v>
      </c>
      <c r="L1014">
        <f>SUMIFS(US!B:B,US!$D:$D,YEAR(daily!$A1014),US!$E:$E,MONTH(daily!$A1014))</f>
        <v>8877</v>
      </c>
      <c r="M1014">
        <f>SUMIFS(US!C:C,US!$D:$D,YEAR(daily!$A1014),US!$E:$E,MONTH(daily!$A1014))</f>
        <v>20453</v>
      </c>
      <c r="N1014">
        <f>SUMIFS(COT!E:E,COT!$A:$A,YEAR(daily!$A1014),COT!$B:$B,WEEKNUM(daily!$A1014))</f>
        <v>672809</v>
      </c>
      <c r="O1014">
        <f>SUMIFS(COT!F:F,COT!$A:$A,YEAR(daily!$A1014),COT!$B:$B,WEEKNUM(daily!$A1014))</f>
        <v>158945</v>
      </c>
      <c r="P1014">
        <f>SUMIFS(COT!G:G,COT!$A:$A,YEAR(daily!$A1014),COT!$B:$B,WEEKNUM(daily!$A1014))</f>
        <v>78905</v>
      </c>
      <c r="Q1014">
        <f>SUMIFS(COT!H:H,COT!$A:$A,YEAR(daily!$A1014),COT!$B:$B,WEEKNUM(daily!$A1014))</f>
        <v>57809</v>
      </c>
      <c r="R1014">
        <f>SUMIFS(COT!I:I,COT!$A:$A,YEAR(daily!$A1014),COT!$B:$B,WEEKNUM(daily!$A1014))</f>
        <v>387245</v>
      </c>
      <c r="S1014">
        <f>SUMIFS(COT!J:J,COT!$A:$A,YEAR(daily!$A1014),COT!$B:$B,WEEKNUM(daily!$A1014))</f>
        <v>483735</v>
      </c>
      <c r="T1014">
        <f>SUMIFS(COT!K:K,COT!$A:$A,YEAR(daily!$A1014),COT!$B:$B,WEEKNUM(daily!$A1014))</f>
        <v>68810</v>
      </c>
      <c r="U1014">
        <f>SUMIFS(COT!L:L,COT!$A:$A,YEAR(daily!$A1014),COT!$B:$B,WEEKNUM(daily!$A1014))</f>
        <v>52360</v>
      </c>
      <c r="V1014">
        <f>SUMIFS(COT!M:M,COT!$A:$A,YEAR(daily!$A1014),COT!$B:$B,WEEKNUM(daily!$A1014))</f>
        <v>69</v>
      </c>
      <c r="W1014">
        <f>SUMIFS(COT!N:N,COT!$A:$A,YEAR(daily!$A1014),COT!$B:$B,WEEKNUM(daily!$A1014))</f>
        <v>50</v>
      </c>
      <c r="X1014">
        <f>SUMIFS(COT!O:O,COT!$A:$A,YEAR(daily!$A1014),COT!$B:$B,WEEKNUM(daily!$A1014))</f>
        <v>49</v>
      </c>
      <c r="Y1014">
        <f>SUMIFS(COT!P:P,COT!$A:$A,YEAR(daily!$A1014),COT!$B:$B,WEEKNUM(daily!$A1014))</f>
        <v>69</v>
      </c>
      <c r="Z1014">
        <f>SUMIFS(COT!Q:Q,COT!$A:$A,YEAR(daily!$A1014),COT!$B:$B,WEEKNUM(daily!$A1014))</f>
        <v>89</v>
      </c>
      <c r="AA1014">
        <f>SUMIFS(Saudi!B:B,Saudi!$A:$A,YEAR(daily!$A1014))</f>
        <v>395.99099999999999</v>
      </c>
      <c r="AB1014">
        <f>SUMIFS(Saudi!C:C,Saudi!$A:$A,YEAR(daily!$A1014))</f>
        <v>301.7</v>
      </c>
      <c r="AC1014">
        <f>SUMIFS(Saudi!F:F,Saudi!$A:$A,YEAR(daily!$A1014))</f>
        <v>3951270</v>
      </c>
      <c r="AD1014">
        <f>SUMIFS(Saudi!G:G,Saudi!$A:$A,YEAR(daily!$A1014))</f>
        <v>41.406660355745771</v>
      </c>
      <c r="AE1014">
        <f>SUMIFS(Saudi!H:H,Saudi!$A:$A,YEAR(daily!$A1014))</f>
        <v>163608894.86384758</v>
      </c>
      <c r="AF1014" s="5">
        <f t="shared" si="52"/>
        <v>3</v>
      </c>
      <c r="AG1014" s="5">
        <f t="shared" si="53"/>
        <v>2004</v>
      </c>
    </row>
    <row r="1015" spans="1:33">
      <c r="A1015" s="3">
        <v>38070</v>
      </c>
      <c r="B1015" s="1">
        <v>221657</v>
      </c>
      <c r="C1015" s="1">
        <v>42581</v>
      </c>
      <c r="D1015" s="1">
        <v>27522</v>
      </c>
      <c r="E1015" s="1">
        <v>37.01</v>
      </c>
      <c r="F1015" s="1">
        <v>35.64</v>
      </c>
      <c r="G1015" s="1">
        <v>35.049999999999997</v>
      </c>
      <c r="H1015" s="2">
        <v>49.9</v>
      </c>
      <c r="I1015" s="2">
        <v>28.3</v>
      </c>
      <c r="J1015" s="2">
        <v>82.1</v>
      </c>
      <c r="K1015" s="2">
        <v>83.1</v>
      </c>
      <c r="L1015">
        <f>SUMIFS(US!B:B,US!$D:$D,YEAR(daily!$A1015),US!$E:$E,MONTH(daily!$A1015))</f>
        <v>8877</v>
      </c>
      <c r="M1015">
        <f>SUMIFS(US!C:C,US!$D:$D,YEAR(daily!$A1015),US!$E:$E,MONTH(daily!$A1015))</f>
        <v>20453</v>
      </c>
      <c r="N1015">
        <f>SUMIFS(COT!E:E,COT!$A:$A,YEAR(daily!$A1015),COT!$B:$B,WEEKNUM(daily!$A1015))</f>
        <v>672809</v>
      </c>
      <c r="O1015">
        <f>SUMIFS(COT!F:F,COT!$A:$A,YEAR(daily!$A1015),COT!$B:$B,WEEKNUM(daily!$A1015))</f>
        <v>158945</v>
      </c>
      <c r="P1015">
        <f>SUMIFS(COT!G:G,COT!$A:$A,YEAR(daily!$A1015),COT!$B:$B,WEEKNUM(daily!$A1015))</f>
        <v>78905</v>
      </c>
      <c r="Q1015">
        <f>SUMIFS(COT!H:H,COT!$A:$A,YEAR(daily!$A1015),COT!$B:$B,WEEKNUM(daily!$A1015))</f>
        <v>57809</v>
      </c>
      <c r="R1015">
        <f>SUMIFS(COT!I:I,COT!$A:$A,YEAR(daily!$A1015),COT!$B:$B,WEEKNUM(daily!$A1015))</f>
        <v>387245</v>
      </c>
      <c r="S1015">
        <f>SUMIFS(COT!J:J,COT!$A:$A,YEAR(daily!$A1015),COT!$B:$B,WEEKNUM(daily!$A1015))</f>
        <v>483735</v>
      </c>
      <c r="T1015">
        <f>SUMIFS(COT!K:K,COT!$A:$A,YEAR(daily!$A1015),COT!$B:$B,WEEKNUM(daily!$A1015))</f>
        <v>68810</v>
      </c>
      <c r="U1015">
        <f>SUMIFS(COT!L:L,COT!$A:$A,YEAR(daily!$A1015),COT!$B:$B,WEEKNUM(daily!$A1015))</f>
        <v>52360</v>
      </c>
      <c r="V1015">
        <f>SUMIFS(COT!M:M,COT!$A:$A,YEAR(daily!$A1015),COT!$B:$B,WEEKNUM(daily!$A1015))</f>
        <v>69</v>
      </c>
      <c r="W1015">
        <f>SUMIFS(COT!N:N,COT!$A:$A,YEAR(daily!$A1015),COT!$B:$B,WEEKNUM(daily!$A1015))</f>
        <v>50</v>
      </c>
      <c r="X1015">
        <f>SUMIFS(COT!O:O,COT!$A:$A,YEAR(daily!$A1015),COT!$B:$B,WEEKNUM(daily!$A1015))</f>
        <v>49</v>
      </c>
      <c r="Y1015">
        <f>SUMIFS(COT!P:P,COT!$A:$A,YEAR(daily!$A1015),COT!$B:$B,WEEKNUM(daily!$A1015))</f>
        <v>69</v>
      </c>
      <c r="Z1015">
        <f>SUMIFS(COT!Q:Q,COT!$A:$A,YEAR(daily!$A1015),COT!$B:$B,WEEKNUM(daily!$A1015))</f>
        <v>89</v>
      </c>
      <c r="AA1015">
        <f>SUMIFS(Saudi!B:B,Saudi!$A:$A,YEAR(daily!$A1015))</f>
        <v>395.99099999999999</v>
      </c>
      <c r="AB1015">
        <f>SUMIFS(Saudi!C:C,Saudi!$A:$A,YEAR(daily!$A1015))</f>
        <v>301.7</v>
      </c>
      <c r="AC1015">
        <f>SUMIFS(Saudi!F:F,Saudi!$A:$A,YEAR(daily!$A1015))</f>
        <v>3951270</v>
      </c>
      <c r="AD1015">
        <f>SUMIFS(Saudi!G:G,Saudi!$A:$A,YEAR(daily!$A1015))</f>
        <v>41.406660355745771</v>
      </c>
      <c r="AE1015">
        <f>SUMIFS(Saudi!H:H,Saudi!$A:$A,YEAR(daily!$A1015))</f>
        <v>163608894.86384758</v>
      </c>
      <c r="AF1015" s="5">
        <f t="shared" si="52"/>
        <v>3</v>
      </c>
      <c r="AG1015" s="5">
        <f t="shared" si="53"/>
        <v>2004</v>
      </c>
    </row>
    <row r="1016" spans="1:33">
      <c r="A1016" s="3">
        <v>38071</v>
      </c>
      <c r="B1016" s="1">
        <v>214788</v>
      </c>
      <c r="C1016" s="1">
        <v>43129</v>
      </c>
      <c r="D1016" s="1">
        <v>27333</v>
      </c>
      <c r="E1016" s="1">
        <v>35.51</v>
      </c>
      <c r="F1016" s="1">
        <v>34.26</v>
      </c>
      <c r="G1016" s="1">
        <v>33.770000000000003</v>
      </c>
      <c r="H1016" s="2">
        <v>49.9</v>
      </c>
      <c r="I1016" s="2">
        <v>28.3</v>
      </c>
      <c r="J1016" s="2">
        <v>82.1</v>
      </c>
      <c r="K1016" s="2">
        <v>83.1</v>
      </c>
      <c r="L1016">
        <f>SUMIFS(US!B:B,US!$D:$D,YEAR(daily!$A1016),US!$E:$E,MONTH(daily!$A1016))</f>
        <v>8877</v>
      </c>
      <c r="M1016">
        <f>SUMIFS(US!C:C,US!$D:$D,YEAR(daily!$A1016),US!$E:$E,MONTH(daily!$A1016))</f>
        <v>20453</v>
      </c>
      <c r="N1016">
        <f>SUMIFS(COT!E:E,COT!$A:$A,YEAR(daily!$A1016),COT!$B:$B,WEEKNUM(daily!$A1016))</f>
        <v>672809</v>
      </c>
      <c r="O1016">
        <f>SUMIFS(COT!F:F,COT!$A:$A,YEAR(daily!$A1016),COT!$B:$B,WEEKNUM(daily!$A1016))</f>
        <v>158945</v>
      </c>
      <c r="P1016">
        <f>SUMIFS(COT!G:G,COT!$A:$A,YEAR(daily!$A1016),COT!$B:$B,WEEKNUM(daily!$A1016))</f>
        <v>78905</v>
      </c>
      <c r="Q1016">
        <f>SUMIFS(COT!H:H,COT!$A:$A,YEAR(daily!$A1016),COT!$B:$B,WEEKNUM(daily!$A1016))</f>
        <v>57809</v>
      </c>
      <c r="R1016">
        <f>SUMIFS(COT!I:I,COT!$A:$A,YEAR(daily!$A1016),COT!$B:$B,WEEKNUM(daily!$A1016))</f>
        <v>387245</v>
      </c>
      <c r="S1016">
        <f>SUMIFS(COT!J:J,COT!$A:$A,YEAR(daily!$A1016),COT!$B:$B,WEEKNUM(daily!$A1016))</f>
        <v>483735</v>
      </c>
      <c r="T1016">
        <f>SUMIFS(COT!K:K,COT!$A:$A,YEAR(daily!$A1016),COT!$B:$B,WEEKNUM(daily!$A1016))</f>
        <v>68810</v>
      </c>
      <c r="U1016">
        <f>SUMIFS(COT!L:L,COT!$A:$A,YEAR(daily!$A1016),COT!$B:$B,WEEKNUM(daily!$A1016))</f>
        <v>52360</v>
      </c>
      <c r="V1016">
        <f>SUMIFS(COT!M:M,COT!$A:$A,YEAR(daily!$A1016),COT!$B:$B,WEEKNUM(daily!$A1016))</f>
        <v>69</v>
      </c>
      <c r="W1016">
        <f>SUMIFS(COT!N:N,COT!$A:$A,YEAR(daily!$A1016),COT!$B:$B,WEEKNUM(daily!$A1016))</f>
        <v>50</v>
      </c>
      <c r="X1016">
        <f>SUMIFS(COT!O:O,COT!$A:$A,YEAR(daily!$A1016),COT!$B:$B,WEEKNUM(daily!$A1016))</f>
        <v>49</v>
      </c>
      <c r="Y1016">
        <f>SUMIFS(COT!P:P,COT!$A:$A,YEAR(daily!$A1016),COT!$B:$B,WEEKNUM(daily!$A1016))</f>
        <v>69</v>
      </c>
      <c r="Z1016">
        <f>SUMIFS(COT!Q:Q,COT!$A:$A,YEAR(daily!$A1016),COT!$B:$B,WEEKNUM(daily!$A1016))</f>
        <v>89</v>
      </c>
      <c r="AA1016">
        <f>SUMIFS(Saudi!B:B,Saudi!$A:$A,YEAR(daily!$A1016))</f>
        <v>395.99099999999999</v>
      </c>
      <c r="AB1016">
        <f>SUMIFS(Saudi!C:C,Saudi!$A:$A,YEAR(daily!$A1016))</f>
        <v>301.7</v>
      </c>
      <c r="AC1016">
        <f>SUMIFS(Saudi!F:F,Saudi!$A:$A,YEAR(daily!$A1016))</f>
        <v>3951270</v>
      </c>
      <c r="AD1016">
        <f>SUMIFS(Saudi!G:G,Saudi!$A:$A,YEAR(daily!$A1016))</f>
        <v>41.406660355745771</v>
      </c>
      <c r="AE1016">
        <f>SUMIFS(Saudi!H:H,Saudi!$A:$A,YEAR(daily!$A1016))</f>
        <v>163608894.86384758</v>
      </c>
      <c r="AF1016" s="5">
        <f t="shared" si="52"/>
        <v>3</v>
      </c>
      <c r="AG1016" s="5">
        <f t="shared" si="53"/>
        <v>2004</v>
      </c>
    </row>
    <row r="1017" spans="1:33">
      <c r="A1017" s="3">
        <v>38072</v>
      </c>
      <c r="B1017" s="1">
        <v>199585</v>
      </c>
      <c r="C1017" s="1">
        <v>43313</v>
      </c>
      <c r="D1017" s="1">
        <v>27099</v>
      </c>
      <c r="E1017" s="1">
        <v>35.729999999999997</v>
      </c>
      <c r="F1017" s="1">
        <v>34.31</v>
      </c>
      <c r="G1017" s="1">
        <v>33.82</v>
      </c>
      <c r="H1017" s="2">
        <v>49.9</v>
      </c>
      <c r="I1017" s="2">
        <v>28.3</v>
      </c>
      <c r="J1017" s="2">
        <v>82.1</v>
      </c>
      <c r="K1017" s="2">
        <v>83.1</v>
      </c>
      <c r="L1017">
        <f>SUMIFS(US!B:B,US!$D:$D,YEAR(daily!$A1017),US!$E:$E,MONTH(daily!$A1017))</f>
        <v>8877</v>
      </c>
      <c r="M1017">
        <f>SUMIFS(US!C:C,US!$D:$D,YEAR(daily!$A1017),US!$E:$E,MONTH(daily!$A1017))</f>
        <v>20453</v>
      </c>
      <c r="N1017">
        <f>SUMIFS(COT!E:E,COT!$A:$A,YEAR(daily!$A1017),COT!$B:$B,WEEKNUM(daily!$A1017))</f>
        <v>672809</v>
      </c>
      <c r="O1017">
        <f>SUMIFS(COT!F:F,COT!$A:$A,YEAR(daily!$A1017),COT!$B:$B,WEEKNUM(daily!$A1017))</f>
        <v>158945</v>
      </c>
      <c r="P1017">
        <f>SUMIFS(COT!G:G,COT!$A:$A,YEAR(daily!$A1017),COT!$B:$B,WEEKNUM(daily!$A1017))</f>
        <v>78905</v>
      </c>
      <c r="Q1017">
        <f>SUMIFS(COT!H:H,COT!$A:$A,YEAR(daily!$A1017),COT!$B:$B,WEEKNUM(daily!$A1017))</f>
        <v>57809</v>
      </c>
      <c r="R1017">
        <f>SUMIFS(COT!I:I,COT!$A:$A,YEAR(daily!$A1017),COT!$B:$B,WEEKNUM(daily!$A1017))</f>
        <v>387245</v>
      </c>
      <c r="S1017">
        <f>SUMIFS(COT!J:J,COT!$A:$A,YEAR(daily!$A1017),COT!$B:$B,WEEKNUM(daily!$A1017))</f>
        <v>483735</v>
      </c>
      <c r="T1017">
        <f>SUMIFS(COT!K:K,COT!$A:$A,YEAR(daily!$A1017),COT!$B:$B,WEEKNUM(daily!$A1017))</f>
        <v>68810</v>
      </c>
      <c r="U1017">
        <f>SUMIFS(COT!L:L,COT!$A:$A,YEAR(daily!$A1017),COT!$B:$B,WEEKNUM(daily!$A1017))</f>
        <v>52360</v>
      </c>
      <c r="V1017">
        <f>SUMIFS(COT!M:M,COT!$A:$A,YEAR(daily!$A1017),COT!$B:$B,WEEKNUM(daily!$A1017))</f>
        <v>69</v>
      </c>
      <c r="W1017">
        <f>SUMIFS(COT!N:N,COT!$A:$A,YEAR(daily!$A1017),COT!$B:$B,WEEKNUM(daily!$A1017))</f>
        <v>50</v>
      </c>
      <c r="X1017">
        <f>SUMIFS(COT!O:O,COT!$A:$A,YEAR(daily!$A1017),COT!$B:$B,WEEKNUM(daily!$A1017))</f>
        <v>49</v>
      </c>
      <c r="Y1017">
        <f>SUMIFS(COT!P:P,COT!$A:$A,YEAR(daily!$A1017),COT!$B:$B,WEEKNUM(daily!$A1017))</f>
        <v>69</v>
      </c>
      <c r="Z1017">
        <f>SUMIFS(COT!Q:Q,COT!$A:$A,YEAR(daily!$A1017),COT!$B:$B,WEEKNUM(daily!$A1017))</f>
        <v>89</v>
      </c>
      <c r="AA1017">
        <f>SUMIFS(Saudi!B:B,Saudi!$A:$A,YEAR(daily!$A1017))</f>
        <v>395.99099999999999</v>
      </c>
      <c r="AB1017">
        <f>SUMIFS(Saudi!C:C,Saudi!$A:$A,YEAR(daily!$A1017))</f>
        <v>301.7</v>
      </c>
      <c r="AC1017">
        <f>SUMIFS(Saudi!F:F,Saudi!$A:$A,YEAR(daily!$A1017))</f>
        <v>3951270</v>
      </c>
      <c r="AD1017">
        <f>SUMIFS(Saudi!G:G,Saudi!$A:$A,YEAR(daily!$A1017))</f>
        <v>41.406660355745771</v>
      </c>
      <c r="AE1017">
        <f>SUMIFS(Saudi!H:H,Saudi!$A:$A,YEAR(daily!$A1017))</f>
        <v>163608894.86384758</v>
      </c>
      <c r="AF1017" s="5">
        <f t="shared" si="52"/>
        <v>3</v>
      </c>
      <c r="AG1017" s="5">
        <f t="shared" si="53"/>
        <v>2004</v>
      </c>
    </row>
    <row r="1018" spans="1:33">
      <c r="A1018" s="3">
        <v>38075</v>
      </c>
      <c r="B1018" s="1">
        <v>191635</v>
      </c>
      <c r="C1018" s="1">
        <v>45266</v>
      </c>
      <c r="D1018" s="1">
        <v>28269</v>
      </c>
      <c r="E1018" s="1">
        <v>35.450000000000003</v>
      </c>
      <c r="F1018" s="1">
        <v>34.1</v>
      </c>
      <c r="G1018" s="1">
        <v>33.630000000000003</v>
      </c>
      <c r="H1018" s="2">
        <v>49.9</v>
      </c>
      <c r="I1018" s="2">
        <v>28.3</v>
      </c>
      <c r="J1018" s="2">
        <v>82.1</v>
      </c>
      <c r="K1018" s="2">
        <v>83.1</v>
      </c>
      <c r="L1018">
        <f>SUMIFS(US!B:B,US!$D:$D,YEAR(daily!$A1018),US!$E:$E,MONTH(daily!$A1018))</f>
        <v>8877</v>
      </c>
      <c r="M1018">
        <f>SUMIFS(US!C:C,US!$D:$D,YEAR(daily!$A1018),US!$E:$E,MONTH(daily!$A1018))</f>
        <v>20453</v>
      </c>
      <c r="N1018">
        <f>SUMIFS(COT!E:E,COT!$A:$A,YEAR(daily!$A1018),COT!$B:$B,WEEKNUM(daily!$A1018))</f>
        <v>668133</v>
      </c>
      <c r="O1018">
        <f>SUMIFS(COT!F:F,COT!$A:$A,YEAR(daily!$A1018),COT!$B:$B,WEEKNUM(daily!$A1018))</f>
        <v>138574</v>
      </c>
      <c r="P1018">
        <f>SUMIFS(COT!G:G,COT!$A:$A,YEAR(daily!$A1018),COT!$B:$B,WEEKNUM(daily!$A1018))</f>
        <v>79126</v>
      </c>
      <c r="Q1018">
        <f>SUMIFS(COT!H:H,COT!$A:$A,YEAR(daily!$A1018),COT!$B:$B,WEEKNUM(daily!$A1018))</f>
        <v>57450</v>
      </c>
      <c r="R1018">
        <f>SUMIFS(COT!I:I,COT!$A:$A,YEAR(daily!$A1018),COT!$B:$B,WEEKNUM(daily!$A1018))</f>
        <v>408188</v>
      </c>
      <c r="S1018">
        <f>SUMIFS(COT!J:J,COT!$A:$A,YEAR(daily!$A1018),COT!$B:$B,WEEKNUM(daily!$A1018))</f>
        <v>478969</v>
      </c>
      <c r="T1018">
        <f>SUMIFS(COT!K:K,COT!$A:$A,YEAR(daily!$A1018),COT!$B:$B,WEEKNUM(daily!$A1018))</f>
        <v>63921</v>
      </c>
      <c r="U1018">
        <f>SUMIFS(COT!L:L,COT!$A:$A,YEAR(daily!$A1018),COT!$B:$B,WEEKNUM(daily!$A1018))</f>
        <v>52588</v>
      </c>
      <c r="V1018">
        <f>SUMIFS(COT!M:M,COT!$A:$A,YEAR(daily!$A1018),COT!$B:$B,WEEKNUM(daily!$A1018))</f>
        <v>58</v>
      </c>
      <c r="W1018">
        <f>SUMIFS(COT!N:N,COT!$A:$A,YEAR(daily!$A1018),COT!$B:$B,WEEKNUM(daily!$A1018))</f>
        <v>53</v>
      </c>
      <c r="X1018">
        <f>SUMIFS(COT!O:O,COT!$A:$A,YEAR(daily!$A1018),COT!$B:$B,WEEKNUM(daily!$A1018))</f>
        <v>53</v>
      </c>
      <c r="Y1018">
        <f>SUMIFS(COT!P:P,COT!$A:$A,YEAR(daily!$A1018),COT!$B:$B,WEEKNUM(daily!$A1018))</f>
        <v>79</v>
      </c>
      <c r="Z1018">
        <f>SUMIFS(COT!Q:Q,COT!$A:$A,YEAR(daily!$A1018),COT!$B:$B,WEEKNUM(daily!$A1018))</f>
        <v>87</v>
      </c>
      <c r="AA1018">
        <f>SUMIFS(Saudi!B:B,Saudi!$A:$A,YEAR(daily!$A1018))</f>
        <v>395.99099999999999</v>
      </c>
      <c r="AB1018">
        <f>SUMIFS(Saudi!C:C,Saudi!$A:$A,YEAR(daily!$A1018))</f>
        <v>301.7</v>
      </c>
      <c r="AC1018">
        <f>SUMIFS(Saudi!F:F,Saudi!$A:$A,YEAR(daily!$A1018))</f>
        <v>3951270</v>
      </c>
      <c r="AD1018">
        <f>SUMIFS(Saudi!G:G,Saudi!$A:$A,YEAR(daily!$A1018))</f>
        <v>41.406660355745771</v>
      </c>
      <c r="AE1018">
        <f>SUMIFS(Saudi!H:H,Saudi!$A:$A,YEAR(daily!$A1018))</f>
        <v>163608894.86384758</v>
      </c>
      <c r="AF1018" s="5">
        <f t="shared" si="52"/>
        <v>3</v>
      </c>
      <c r="AG1018" s="5">
        <f t="shared" si="53"/>
        <v>2004</v>
      </c>
    </row>
    <row r="1019" spans="1:33">
      <c r="A1019" s="3">
        <v>38076</v>
      </c>
      <c r="B1019" s="1">
        <v>188527</v>
      </c>
      <c r="C1019" s="1">
        <v>46983</v>
      </c>
      <c r="D1019" s="1">
        <v>28263</v>
      </c>
      <c r="E1019" s="1">
        <v>36.25</v>
      </c>
      <c r="F1019" s="1">
        <v>34.909999999999997</v>
      </c>
      <c r="G1019" s="1">
        <v>34.4</v>
      </c>
      <c r="H1019" s="2">
        <v>49.9</v>
      </c>
      <c r="I1019" s="2">
        <v>28.3</v>
      </c>
      <c r="J1019" s="2">
        <v>82.1</v>
      </c>
      <c r="K1019" s="2">
        <v>83.1</v>
      </c>
      <c r="L1019">
        <f>SUMIFS(US!B:B,US!$D:$D,YEAR(daily!$A1019),US!$E:$E,MONTH(daily!$A1019))</f>
        <v>8877</v>
      </c>
      <c r="M1019">
        <f>SUMIFS(US!C:C,US!$D:$D,YEAR(daily!$A1019),US!$E:$E,MONTH(daily!$A1019))</f>
        <v>20453</v>
      </c>
      <c r="N1019">
        <f>SUMIFS(COT!E:E,COT!$A:$A,YEAR(daily!$A1019),COT!$B:$B,WEEKNUM(daily!$A1019))</f>
        <v>668133</v>
      </c>
      <c r="O1019">
        <f>SUMIFS(COT!F:F,COT!$A:$A,YEAR(daily!$A1019),COT!$B:$B,WEEKNUM(daily!$A1019))</f>
        <v>138574</v>
      </c>
      <c r="P1019">
        <f>SUMIFS(COT!G:G,COT!$A:$A,YEAR(daily!$A1019),COT!$B:$B,WEEKNUM(daily!$A1019))</f>
        <v>79126</v>
      </c>
      <c r="Q1019">
        <f>SUMIFS(COT!H:H,COT!$A:$A,YEAR(daily!$A1019),COT!$B:$B,WEEKNUM(daily!$A1019))</f>
        <v>57450</v>
      </c>
      <c r="R1019">
        <f>SUMIFS(COT!I:I,COT!$A:$A,YEAR(daily!$A1019),COT!$B:$B,WEEKNUM(daily!$A1019))</f>
        <v>408188</v>
      </c>
      <c r="S1019">
        <f>SUMIFS(COT!J:J,COT!$A:$A,YEAR(daily!$A1019),COT!$B:$B,WEEKNUM(daily!$A1019))</f>
        <v>478969</v>
      </c>
      <c r="T1019">
        <f>SUMIFS(COT!K:K,COT!$A:$A,YEAR(daily!$A1019),COT!$B:$B,WEEKNUM(daily!$A1019))</f>
        <v>63921</v>
      </c>
      <c r="U1019">
        <f>SUMIFS(COT!L:L,COT!$A:$A,YEAR(daily!$A1019),COT!$B:$B,WEEKNUM(daily!$A1019))</f>
        <v>52588</v>
      </c>
      <c r="V1019">
        <f>SUMIFS(COT!M:M,COT!$A:$A,YEAR(daily!$A1019),COT!$B:$B,WEEKNUM(daily!$A1019))</f>
        <v>58</v>
      </c>
      <c r="W1019">
        <f>SUMIFS(COT!N:N,COT!$A:$A,YEAR(daily!$A1019),COT!$B:$B,WEEKNUM(daily!$A1019))</f>
        <v>53</v>
      </c>
      <c r="X1019">
        <f>SUMIFS(COT!O:O,COT!$A:$A,YEAR(daily!$A1019),COT!$B:$B,WEEKNUM(daily!$A1019))</f>
        <v>53</v>
      </c>
      <c r="Y1019">
        <f>SUMIFS(COT!P:P,COT!$A:$A,YEAR(daily!$A1019),COT!$B:$B,WEEKNUM(daily!$A1019))</f>
        <v>79</v>
      </c>
      <c r="Z1019">
        <f>SUMIFS(COT!Q:Q,COT!$A:$A,YEAR(daily!$A1019),COT!$B:$B,WEEKNUM(daily!$A1019))</f>
        <v>87</v>
      </c>
      <c r="AA1019">
        <f>SUMIFS(Saudi!B:B,Saudi!$A:$A,YEAR(daily!$A1019))</f>
        <v>395.99099999999999</v>
      </c>
      <c r="AB1019">
        <f>SUMIFS(Saudi!C:C,Saudi!$A:$A,YEAR(daily!$A1019))</f>
        <v>301.7</v>
      </c>
      <c r="AC1019">
        <f>SUMIFS(Saudi!F:F,Saudi!$A:$A,YEAR(daily!$A1019))</f>
        <v>3951270</v>
      </c>
      <c r="AD1019">
        <f>SUMIFS(Saudi!G:G,Saudi!$A:$A,YEAR(daily!$A1019))</f>
        <v>41.406660355745771</v>
      </c>
      <c r="AE1019">
        <f>SUMIFS(Saudi!H:H,Saudi!$A:$A,YEAR(daily!$A1019))</f>
        <v>163608894.86384758</v>
      </c>
      <c r="AF1019" s="5">
        <f t="shared" si="52"/>
        <v>3</v>
      </c>
      <c r="AG1019" s="5">
        <f t="shared" si="53"/>
        <v>2004</v>
      </c>
    </row>
    <row r="1020" spans="1:33">
      <c r="A1020" s="3">
        <v>38077</v>
      </c>
      <c r="B1020" s="1">
        <v>196311</v>
      </c>
      <c r="C1020" s="1">
        <v>47214</v>
      </c>
      <c r="D1020" s="1">
        <v>28465</v>
      </c>
      <c r="E1020" s="1">
        <v>35.76</v>
      </c>
      <c r="F1020" s="1">
        <v>34.549999999999997</v>
      </c>
      <c r="G1020" s="1">
        <v>34.07</v>
      </c>
      <c r="H1020" s="2">
        <v>49.9</v>
      </c>
      <c r="I1020" s="2">
        <v>28.3</v>
      </c>
      <c r="J1020" s="2">
        <v>82.1</v>
      </c>
      <c r="K1020" s="2">
        <v>83.1</v>
      </c>
      <c r="L1020">
        <f>SUMIFS(US!B:B,US!$D:$D,YEAR(daily!$A1020),US!$E:$E,MONTH(daily!$A1020))</f>
        <v>8877</v>
      </c>
      <c r="M1020">
        <f>SUMIFS(US!C:C,US!$D:$D,YEAR(daily!$A1020),US!$E:$E,MONTH(daily!$A1020))</f>
        <v>20453</v>
      </c>
      <c r="N1020">
        <f>SUMIFS(COT!E:E,COT!$A:$A,YEAR(daily!$A1020),COT!$B:$B,WEEKNUM(daily!$A1020))</f>
        <v>668133</v>
      </c>
      <c r="O1020">
        <f>SUMIFS(COT!F:F,COT!$A:$A,YEAR(daily!$A1020),COT!$B:$B,WEEKNUM(daily!$A1020))</f>
        <v>138574</v>
      </c>
      <c r="P1020">
        <f>SUMIFS(COT!G:G,COT!$A:$A,YEAR(daily!$A1020),COT!$B:$B,WEEKNUM(daily!$A1020))</f>
        <v>79126</v>
      </c>
      <c r="Q1020">
        <f>SUMIFS(COT!H:H,COT!$A:$A,YEAR(daily!$A1020),COT!$B:$B,WEEKNUM(daily!$A1020))</f>
        <v>57450</v>
      </c>
      <c r="R1020">
        <f>SUMIFS(COT!I:I,COT!$A:$A,YEAR(daily!$A1020),COT!$B:$B,WEEKNUM(daily!$A1020))</f>
        <v>408188</v>
      </c>
      <c r="S1020">
        <f>SUMIFS(COT!J:J,COT!$A:$A,YEAR(daily!$A1020),COT!$B:$B,WEEKNUM(daily!$A1020))</f>
        <v>478969</v>
      </c>
      <c r="T1020">
        <f>SUMIFS(COT!K:K,COT!$A:$A,YEAR(daily!$A1020),COT!$B:$B,WEEKNUM(daily!$A1020))</f>
        <v>63921</v>
      </c>
      <c r="U1020">
        <f>SUMIFS(COT!L:L,COT!$A:$A,YEAR(daily!$A1020),COT!$B:$B,WEEKNUM(daily!$A1020))</f>
        <v>52588</v>
      </c>
      <c r="V1020">
        <f>SUMIFS(COT!M:M,COT!$A:$A,YEAR(daily!$A1020),COT!$B:$B,WEEKNUM(daily!$A1020))</f>
        <v>58</v>
      </c>
      <c r="W1020">
        <f>SUMIFS(COT!N:N,COT!$A:$A,YEAR(daily!$A1020),COT!$B:$B,WEEKNUM(daily!$A1020))</f>
        <v>53</v>
      </c>
      <c r="X1020">
        <f>SUMIFS(COT!O:O,COT!$A:$A,YEAR(daily!$A1020),COT!$B:$B,WEEKNUM(daily!$A1020))</f>
        <v>53</v>
      </c>
      <c r="Y1020">
        <f>SUMIFS(COT!P:P,COT!$A:$A,YEAR(daily!$A1020),COT!$B:$B,WEEKNUM(daily!$A1020))</f>
        <v>79</v>
      </c>
      <c r="Z1020">
        <f>SUMIFS(COT!Q:Q,COT!$A:$A,YEAR(daily!$A1020),COT!$B:$B,WEEKNUM(daily!$A1020))</f>
        <v>87</v>
      </c>
      <c r="AA1020">
        <f>SUMIFS(Saudi!B:B,Saudi!$A:$A,YEAR(daily!$A1020))</f>
        <v>395.99099999999999</v>
      </c>
      <c r="AB1020">
        <f>SUMIFS(Saudi!C:C,Saudi!$A:$A,YEAR(daily!$A1020))</f>
        <v>301.7</v>
      </c>
      <c r="AC1020">
        <f>SUMIFS(Saudi!F:F,Saudi!$A:$A,YEAR(daily!$A1020))</f>
        <v>3951270</v>
      </c>
      <c r="AD1020">
        <f>SUMIFS(Saudi!G:G,Saudi!$A:$A,YEAR(daily!$A1020))</f>
        <v>41.406660355745771</v>
      </c>
      <c r="AE1020">
        <f>SUMIFS(Saudi!H:H,Saudi!$A:$A,YEAR(daily!$A1020))</f>
        <v>163608894.86384758</v>
      </c>
      <c r="AF1020" s="5">
        <f t="shared" si="52"/>
        <v>3</v>
      </c>
      <c r="AG1020" s="5">
        <f t="shared" si="53"/>
        <v>2004</v>
      </c>
    </row>
    <row r="1021" spans="1:33">
      <c r="A1021" s="3">
        <v>38078</v>
      </c>
      <c r="B1021" s="1">
        <v>187814</v>
      </c>
      <c r="C1021" s="1">
        <v>48349</v>
      </c>
      <c r="D1021" s="1">
        <v>28873</v>
      </c>
      <c r="E1021" s="1">
        <v>34.270000000000003</v>
      </c>
      <c r="F1021" s="1">
        <v>33.29</v>
      </c>
      <c r="G1021" s="1">
        <v>32.85</v>
      </c>
      <c r="H1021" s="2">
        <v>49.9</v>
      </c>
      <c r="I1021" s="2">
        <v>28.3</v>
      </c>
      <c r="J1021" s="2">
        <v>82.1</v>
      </c>
      <c r="K1021" s="2">
        <v>83.1</v>
      </c>
      <c r="L1021">
        <f>SUMIFS(US!B:B,US!$D:$D,YEAR(daily!$A1021),US!$E:$E,MONTH(daily!$A1021))</f>
        <v>8812</v>
      </c>
      <c r="M1021">
        <f>SUMIFS(US!C:C,US!$D:$D,YEAR(daily!$A1021),US!$E:$E,MONTH(daily!$A1021))</f>
        <v>20545</v>
      </c>
      <c r="N1021">
        <f>SUMIFS(COT!E:E,COT!$A:$A,YEAR(daily!$A1021),COT!$B:$B,WEEKNUM(daily!$A1021))</f>
        <v>668133</v>
      </c>
      <c r="O1021">
        <f>SUMIFS(COT!F:F,COT!$A:$A,YEAR(daily!$A1021),COT!$B:$B,WEEKNUM(daily!$A1021))</f>
        <v>138574</v>
      </c>
      <c r="P1021">
        <f>SUMIFS(COT!G:G,COT!$A:$A,YEAR(daily!$A1021),COT!$B:$B,WEEKNUM(daily!$A1021))</f>
        <v>79126</v>
      </c>
      <c r="Q1021">
        <f>SUMIFS(COT!H:H,COT!$A:$A,YEAR(daily!$A1021),COT!$B:$B,WEEKNUM(daily!$A1021))</f>
        <v>57450</v>
      </c>
      <c r="R1021">
        <f>SUMIFS(COT!I:I,COT!$A:$A,YEAR(daily!$A1021),COT!$B:$B,WEEKNUM(daily!$A1021))</f>
        <v>408188</v>
      </c>
      <c r="S1021">
        <f>SUMIFS(COT!J:J,COT!$A:$A,YEAR(daily!$A1021),COT!$B:$B,WEEKNUM(daily!$A1021))</f>
        <v>478969</v>
      </c>
      <c r="T1021">
        <f>SUMIFS(COT!K:K,COT!$A:$A,YEAR(daily!$A1021),COT!$B:$B,WEEKNUM(daily!$A1021))</f>
        <v>63921</v>
      </c>
      <c r="U1021">
        <f>SUMIFS(COT!L:L,COT!$A:$A,YEAR(daily!$A1021),COT!$B:$B,WEEKNUM(daily!$A1021))</f>
        <v>52588</v>
      </c>
      <c r="V1021">
        <f>SUMIFS(COT!M:M,COT!$A:$A,YEAR(daily!$A1021),COT!$B:$B,WEEKNUM(daily!$A1021))</f>
        <v>58</v>
      </c>
      <c r="W1021">
        <f>SUMIFS(COT!N:N,COT!$A:$A,YEAR(daily!$A1021),COT!$B:$B,WEEKNUM(daily!$A1021))</f>
        <v>53</v>
      </c>
      <c r="X1021">
        <f>SUMIFS(COT!O:O,COT!$A:$A,YEAR(daily!$A1021),COT!$B:$B,WEEKNUM(daily!$A1021))</f>
        <v>53</v>
      </c>
      <c r="Y1021">
        <f>SUMIFS(COT!P:P,COT!$A:$A,YEAR(daily!$A1021),COT!$B:$B,WEEKNUM(daily!$A1021))</f>
        <v>79</v>
      </c>
      <c r="Z1021">
        <f>SUMIFS(COT!Q:Q,COT!$A:$A,YEAR(daily!$A1021),COT!$B:$B,WEEKNUM(daily!$A1021))</f>
        <v>87</v>
      </c>
      <c r="AA1021">
        <f>SUMIFS(Saudi!B:B,Saudi!$A:$A,YEAR(daily!$A1021))</f>
        <v>395.99099999999999</v>
      </c>
      <c r="AB1021">
        <f>SUMIFS(Saudi!C:C,Saudi!$A:$A,YEAR(daily!$A1021))</f>
        <v>301.7</v>
      </c>
      <c r="AC1021">
        <f>SUMIFS(Saudi!F:F,Saudi!$A:$A,YEAR(daily!$A1021))</f>
        <v>3951270</v>
      </c>
      <c r="AD1021">
        <f>SUMIFS(Saudi!G:G,Saudi!$A:$A,YEAR(daily!$A1021))</f>
        <v>41.406660355745771</v>
      </c>
      <c r="AE1021">
        <f>SUMIFS(Saudi!H:H,Saudi!$A:$A,YEAR(daily!$A1021))</f>
        <v>163608894.86384758</v>
      </c>
      <c r="AF1021" s="5">
        <f t="shared" si="52"/>
        <v>4</v>
      </c>
      <c r="AG1021" s="5">
        <f t="shared" si="53"/>
        <v>2004</v>
      </c>
    </row>
    <row r="1022" spans="1:33">
      <c r="A1022" s="3">
        <v>38079</v>
      </c>
      <c r="B1022" s="1">
        <v>185097</v>
      </c>
      <c r="C1022" s="1">
        <v>48758</v>
      </c>
      <c r="D1022" s="1">
        <v>31615</v>
      </c>
      <c r="E1022" s="1">
        <v>34.39</v>
      </c>
      <c r="F1022" s="1">
        <v>33.44</v>
      </c>
      <c r="G1022" s="1">
        <v>33.020000000000003</v>
      </c>
      <c r="H1022" s="2">
        <v>49.9</v>
      </c>
      <c r="I1022" s="2">
        <v>28.3</v>
      </c>
      <c r="J1022" s="2">
        <v>82.1</v>
      </c>
      <c r="K1022" s="2">
        <v>83.1</v>
      </c>
      <c r="L1022">
        <f>SUMIFS(US!B:B,US!$D:$D,YEAR(daily!$A1022),US!$E:$E,MONTH(daily!$A1022))</f>
        <v>8812</v>
      </c>
      <c r="M1022">
        <f>SUMIFS(US!C:C,US!$D:$D,YEAR(daily!$A1022),US!$E:$E,MONTH(daily!$A1022))</f>
        <v>20545</v>
      </c>
      <c r="N1022">
        <f>SUMIFS(COT!E:E,COT!$A:$A,YEAR(daily!$A1022),COT!$B:$B,WEEKNUM(daily!$A1022))</f>
        <v>668133</v>
      </c>
      <c r="O1022">
        <f>SUMIFS(COT!F:F,COT!$A:$A,YEAR(daily!$A1022),COT!$B:$B,WEEKNUM(daily!$A1022))</f>
        <v>138574</v>
      </c>
      <c r="P1022">
        <f>SUMIFS(COT!G:G,COT!$A:$A,YEAR(daily!$A1022),COT!$B:$B,WEEKNUM(daily!$A1022))</f>
        <v>79126</v>
      </c>
      <c r="Q1022">
        <f>SUMIFS(COT!H:H,COT!$A:$A,YEAR(daily!$A1022),COT!$B:$B,WEEKNUM(daily!$A1022))</f>
        <v>57450</v>
      </c>
      <c r="R1022">
        <f>SUMIFS(COT!I:I,COT!$A:$A,YEAR(daily!$A1022),COT!$B:$B,WEEKNUM(daily!$A1022))</f>
        <v>408188</v>
      </c>
      <c r="S1022">
        <f>SUMIFS(COT!J:J,COT!$A:$A,YEAR(daily!$A1022),COT!$B:$B,WEEKNUM(daily!$A1022))</f>
        <v>478969</v>
      </c>
      <c r="T1022">
        <f>SUMIFS(COT!K:K,COT!$A:$A,YEAR(daily!$A1022),COT!$B:$B,WEEKNUM(daily!$A1022))</f>
        <v>63921</v>
      </c>
      <c r="U1022">
        <f>SUMIFS(COT!L:L,COT!$A:$A,YEAR(daily!$A1022),COT!$B:$B,WEEKNUM(daily!$A1022))</f>
        <v>52588</v>
      </c>
      <c r="V1022">
        <f>SUMIFS(COT!M:M,COT!$A:$A,YEAR(daily!$A1022),COT!$B:$B,WEEKNUM(daily!$A1022))</f>
        <v>58</v>
      </c>
      <c r="W1022">
        <f>SUMIFS(COT!N:N,COT!$A:$A,YEAR(daily!$A1022),COT!$B:$B,WEEKNUM(daily!$A1022))</f>
        <v>53</v>
      </c>
      <c r="X1022">
        <f>SUMIFS(COT!O:O,COT!$A:$A,YEAR(daily!$A1022),COT!$B:$B,WEEKNUM(daily!$A1022))</f>
        <v>53</v>
      </c>
      <c r="Y1022">
        <f>SUMIFS(COT!P:P,COT!$A:$A,YEAR(daily!$A1022),COT!$B:$B,WEEKNUM(daily!$A1022))</f>
        <v>79</v>
      </c>
      <c r="Z1022">
        <f>SUMIFS(COT!Q:Q,COT!$A:$A,YEAR(daily!$A1022),COT!$B:$B,WEEKNUM(daily!$A1022))</f>
        <v>87</v>
      </c>
      <c r="AA1022">
        <f>SUMIFS(Saudi!B:B,Saudi!$A:$A,YEAR(daily!$A1022))</f>
        <v>395.99099999999999</v>
      </c>
      <c r="AB1022">
        <f>SUMIFS(Saudi!C:C,Saudi!$A:$A,YEAR(daily!$A1022))</f>
        <v>301.7</v>
      </c>
      <c r="AC1022">
        <f>SUMIFS(Saudi!F:F,Saudi!$A:$A,YEAR(daily!$A1022))</f>
        <v>3951270</v>
      </c>
      <c r="AD1022">
        <f>SUMIFS(Saudi!G:G,Saudi!$A:$A,YEAR(daily!$A1022))</f>
        <v>41.406660355745771</v>
      </c>
      <c r="AE1022">
        <f>SUMIFS(Saudi!H:H,Saudi!$A:$A,YEAR(daily!$A1022))</f>
        <v>163608894.86384758</v>
      </c>
      <c r="AF1022" s="5">
        <f t="shared" si="52"/>
        <v>4</v>
      </c>
      <c r="AG1022" s="5">
        <f t="shared" si="53"/>
        <v>2004</v>
      </c>
    </row>
    <row r="1023" spans="1:33">
      <c r="A1023" s="3">
        <v>38082</v>
      </c>
      <c r="B1023" s="1">
        <v>169961</v>
      </c>
      <c r="C1023" s="1">
        <v>48080</v>
      </c>
      <c r="D1023" s="1">
        <v>32641</v>
      </c>
      <c r="E1023" s="1">
        <v>34.380000000000003</v>
      </c>
      <c r="F1023" s="1">
        <v>33.44</v>
      </c>
      <c r="G1023" s="1">
        <v>33.03</v>
      </c>
      <c r="H1023" s="2">
        <v>49.9</v>
      </c>
      <c r="I1023" s="2">
        <v>28.3</v>
      </c>
      <c r="J1023" s="2">
        <v>82.1</v>
      </c>
      <c r="K1023" s="2">
        <v>83.1</v>
      </c>
      <c r="L1023">
        <f>SUMIFS(US!B:B,US!$D:$D,YEAR(daily!$A1023),US!$E:$E,MONTH(daily!$A1023))</f>
        <v>8812</v>
      </c>
      <c r="M1023">
        <f>SUMIFS(US!C:C,US!$D:$D,YEAR(daily!$A1023),US!$E:$E,MONTH(daily!$A1023))</f>
        <v>20545</v>
      </c>
      <c r="N1023">
        <f>SUMIFS(COT!E:E,COT!$A:$A,YEAR(daily!$A1023),COT!$B:$B,WEEKNUM(daily!$A1023))</f>
        <v>658744</v>
      </c>
      <c r="O1023">
        <f>SUMIFS(COT!F:F,COT!$A:$A,YEAR(daily!$A1023),COT!$B:$B,WEEKNUM(daily!$A1023))</f>
        <v>110052</v>
      </c>
      <c r="P1023">
        <f>SUMIFS(COT!G:G,COT!$A:$A,YEAR(daily!$A1023),COT!$B:$B,WEEKNUM(daily!$A1023))</f>
        <v>85810</v>
      </c>
      <c r="Q1023">
        <f>SUMIFS(COT!H:H,COT!$A:$A,YEAR(daily!$A1023),COT!$B:$B,WEEKNUM(daily!$A1023))</f>
        <v>62513</v>
      </c>
      <c r="R1023">
        <f>SUMIFS(COT!I:I,COT!$A:$A,YEAR(daily!$A1023),COT!$B:$B,WEEKNUM(daily!$A1023))</f>
        <v>427114</v>
      </c>
      <c r="S1023">
        <f>SUMIFS(COT!J:J,COT!$A:$A,YEAR(daily!$A1023),COT!$B:$B,WEEKNUM(daily!$A1023))</f>
        <v>459047</v>
      </c>
      <c r="T1023">
        <f>SUMIFS(COT!K:K,COT!$A:$A,YEAR(daily!$A1023),COT!$B:$B,WEEKNUM(daily!$A1023))</f>
        <v>59065</v>
      </c>
      <c r="U1023">
        <f>SUMIFS(COT!L:L,COT!$A:$A,YEAR(daily!$A1023),COT!$B:$B,WEEKNUM(daily!$A1023))</f>
        <v>51374</v>
      </c>
      <c r="V1023">
        <f>SUMIFS(COT!M:M,COT!$A:$A,YEAR(daily!$A1023),COT!$B:$B,WEEKNUM(daily!$A1023))</f>
        <v>48</v>
      </c>
      <c r="W1023">
        <f>SUMIFS(COT!N:N,COT!$A:$A,YEAR(daily!$A1023),COT!$B:$B,WEEKNUM(daily!$A1023))</f>
        <v>61</v>
      </c>
      <c r="X1023">
        <f>SUMIFS(COT!O:O,COT!$A:$A,YEAR(daily!$A1023),COT!$B:$B,WEEKNUM(daily!$A1023))</f>
        <v>56</v>
      </c>
      <c r="Y1023">
        <f>SUMIFS(COT!P:P,COT!$A:$A,YEAR(daily!$A1023),COT!$B:$B,WEEKNUM(daily!$A1023))</f>
        <v>82</v>
      </c>
      <c r="Z1023">
        <f>SUMIFS(COT!Q:Q,COT!$A:$A,YEAR(daily!$A1023),COT!$B:$B,WEEKNUM(daily!$A1023))</f>
        <v>86</v>
      </c>
      <c r="AA1023">
        <f>SUMIFS(Saudi!B:B,Saudi!$A:$A,YEAR(daily!$A1023))</f>
        <v>395.99099999999999</v>
      </c>
      <c r="AB1023">
        <f>SUMIFS(Saudi!C:C,Saudi!$A:$A,YEAR(daily!$A1023))</f>
        <v>301.7</v>
      </c>
      <c r="AC1023">
        <f>SUMIFS(Saudi!F:F,Saudi!$A:$A,YEAR(daily!$A1023))</f>
        <v>3951270</v>
      </c>
      <c r="AD1023">
        <f>SUMIFS(Saudi!G:G,Saudi!$A:$A,YEAR(daily!$A1023))</f>
        <v>41.406660355745771</v>
      </c>
      <c r="AE1023">
        <f>SUMIFS(Saudi!H:H,Saudi!$A:$A,YEAR(daily!$A1023))</f>
        <v>163608894.86384758</v>
      </c>
      <c r="AF1023" s="5">
        <f t="shared" si="52"/>
        <v>4</v>
      </c>
      <c r="AG1023" s="5">
        <f t="shared" si="53"/>
        <v>2004</v>
      </c>
    </row>
    <row r="1024" spans="1:33">
      <c r="A1024" s="3">
        <v>38083</v>
      </c>
      <c r="B1024" s="1">
        <v>162799</v>
      </c>
      <c r="C1024" s="1">
        <v>48083</v>
      </c>
      <c r="D1024" s="1">
        <v>33040</v>
      </c>
      <c r="E1024" s="1">
        <v>34.97</v>
      </c>
      <c r="F1024" s="1">
        <v>33.909999999999997</v>
      </c>
      <c r="G1024" s="1">
        <v>33.479999999999997</v>
      </c>
      <c r="H1024" s="2">
        <v>49.9</v>
      </c>
      <c r="I1024" s="2">
        <v>28.3</v>
      </c>
      <c r="J1024" s="2">
        <v>82.1</v>
      </c>
      <c r="K1024" s="2">
        <v>83.1</v>
      </c>
      <c r="L1024">
        <f>SUMIFS(US!B:B,US!$D:$D,YEAR(daily!$A1024),US!$E:$E,MONTH(daily!$A1024))</f>
        <v>8812</v>
      </c>
      <c r="M1024">
        <f>SUMIFS(US!C:C,US!$D:$D,YEAR(daily!$A1024),US!$E:$E,MONTH(daily!$A1024))</f>
        <v>20545</v>
      </c>
      <c r="N1024">
        <f>SUMIFS(COT!E:E,COT!$A:$A,YEAR(daily!$A1024),COT!$B:$B,WEEKNUM(daily!$A1024))</f>
        <v>658744</v>
      </c>
      <c r="O1024">
        <f>SUMIFS(COT!F:F,COT!$A:$A,YEAR(daily!$A1024),COT!$B:$B,WEEKNUM(daily!$A1024))</f>
        <v>110052</v>
      </c>
      <c r="P1024">
        <f>SUMIFS(COT!G:G,COT!$A:$A,YEAR(daily!$A1024),COT!$B:$B,WEEKNUM(daily!$A1024))</f>
        <v>85810</v>
      </c>
      <c r="Q1024">
        <f>SUMIFS(COT!H:H,COT!$A:$A,YEAR(daily!$A1024),COT!$B:$B,WEEKNUM(daily!$A1024))</f>
        <v>62513</v>
      </c>
      <c r="R1024">
        <f>SUMIFS(COT!I:I,COT!$A:$A,YEAR(daily!$A1024),COT!$B:$B,WEEKNUM(daily!$A1024))</f>
        <v>427114</v>
      </c>
      <c r="S1024">
        <f>SUMIFS(COT!J:J,COT!$A:$A,YEAR(daily!$A1024),COT!$B:$B,WEEKNUM(daily!$A1024))</f>
        <v>459047</v>
      </c>
      <c r="T1024">
        <f>SUMIFS(COT!K:K,COT!$A:$A,YEAR(daily!$A1024),COT!$B:$B,WEEKNUM(daily!$A1024))</f>
        <v>59065</v>
      </c>
      <c r="U1024">
        <f>SUMIFS(COT!L:L,COT!$A:$A,YEAR(daily!$A1024),COT!$B:$B,WEEKNUM(daily!$A1024))</f>
        <v>51374</v>
      </c>
      <c r="V1024">
        <f>SUMIFS(COT!M:M,COT!$A:$A,YEAR(daily!$A1024),COT!$B:$B,WEEKNUM(daily!$A1024))</f>
        <v>48</v>
      </c>
      <c r="W1024">
        <f>SUMIFS(COT!N:N,COT!$A:$A,YEAR(daily!$A1024),COT!$B:$B,WEEKNUM(daily!$A1024))</f>
        <v>61</v>
      </c>
      <c r="X1024">
        <f>SUMIFS(COT!O:O,COT!$A:$A,YEAR(daily!$A1024),COT!$B:$B,WEEKNUM(daily!$A1024))</f>
        <v>56</v>
      </c>
      <c r="Y1024">
        <f>SUMIFS(COT!P:P,COT!$A:$A,YEAR(daily!$A1024),COT!$B:$B,WEEKNUM(daily!$A1024))</f>
        <v>82</v>
      </c>
      <c r="Z1024">
        <f>SUMIFS(COT!Q:Q,COT!$A:$A,YEAR(daily!$A1024),COT!$B:$B,WEEKNUM(daily!$A1024))</f>
        <v>86</v>
      </c>
      <c r="AA1024">
        <f>SUMIFS(Saudi!B:B,Saudi!$A:$A,YEAR(daily!$A1024))</f>
        <v>395.99099999999999</v>
      </c>
      <c r="AB1024">
        <f>SUMIFS(Saudi!C:C,Saudi!$A:$A,YEAR(daily!$A1024))</f>
        <v>301.7</v>
      </c>
      <c r="AC1024">
        <f>SUMIFS(Saudi!F:F,Saudi!$A:$A,YEAR(daily!$A1024))</f>
        <v>3951270</v>
      </c>
      <c r="AD1024">
        <f>SUMIFS(Saudi!G:G,Saudi!$A:$A,YEAR(daily!$A1024))</f>
        <v>41.406660355745771</v>
      </c>
      <c r="AE1024">
        <f>SUMIFS(Saudi!H:H,Saudi!$A:$A,YEAR(daily!$A1024))</f>
        <v>163608894.86384758</v>
      </c>
      <c r="AF1024" s="5">
        <f t="shared" si="52"/>
        <v>4</v>
      </c>
      <c r="AG1024" s="5">
        <f t="shared" si="53"/>
        <v>2004</v>
      </c>
    </row>
    <row r="1025" spans="1:33">
      <c r="A1025" s="3">
        <v>38084</v>
      </c>
      <c r="B1025" s="1">
        <v>161445</v>
      </c>
      <c r="C1025" s="1">
        <v>49456</v>
      </c>
      <c r="D1025" s="1">
        <v>33105</v>
      </c>
      <c r="E1025" s="1">
        <v>36.15</v>
      </c>
      <c r="F1025" s="1">
        <v>35.07</v>
      </c>
      <c r="G1025" s="1">
        <v>34.57</v>
      </c>
      <c r="H1025" s="2">
        <v>49.9</v>
      </c>
      <c r="I1025" s="2">
        <v>28.3</v>
      </c>
      <c r="J1025" s="2">
        <v>82.1</v>
      </c>
      <c r="K1025" s="2">
        <v>83.1</v>
      </c>
      <c r="L1025">
        <f>SUMIFS(US!B:B,US!$D:$D,YEAR(daily!$A1025),US!$E:$E,MONTH(daily!$A1025))</f>
        <v>8812</v>
      </c>
      <c r="M1025">
        <f>SUMIFS(US!C:C,US!$D:$D,YEAR(daily!$A1025),US!$E:$E,MONTH(daily!$A1025))</f>
        <v>20545</v>
      </c>
      <c r="N1025">
        <f>SUMIFS(COT!E:E,COT!$A:$A,YEAR(daily!$A1025),COT!$B:$B,WEEKNUM(daily!$A1025))</f>
        <v>658744</v>
      </c>
      <c r="O1025">
        <f>SUMIFS(COT!F:F,COT!$A:$A,YEAR(daily!$A1025),COT!$B:$B,WEEKNUM(daily!$A1025))</f>
        <v>110052</v>
      </c>
      <c r="P1025">
        <f>SUMIFS(COT!G:G,COT!$A:$A,YEAR(daily!$A1025),COT!$B:$B,WEEKNUM(daily!$A1025))</f>
        <v>85810</v>
      </c>
      <c r="Q1025">
        <f>SUMIFS(COT!H:H,COT!$A:$A,YEAR(daily!$A1025),COT!$B:$B,WEEKNUM(daily!$A1025))</f>
        <v>62513</v>
      </c>
      <c r="R1025">
        <f>SUMIFS(COT!I:I,COT!$A:$A,YEAR(daily!$A1025),COT!$B:$B,WEEKNUM(daily!$A1025))</f>
        <v>427114</v>
      </c>
      <c r="S1025">
        <f>SUMIFS(COT!J:J,COT!$A:$A,YEAR(daily!$A1025),COT!$B:$B,WEEKNUM(daily!$A1025))</f>
        <v>459047</v>
      </c>
      <c r="T1025">
        <f>SUMIFS(COT!K:K,COT!$A:$A,YEAR(daily!$A1025),COT!$B:$B,WEEKNUM(daily!$A1025))</f>
        <v>59065</v>
      </c>
      <c r="U1025">
        <f>SUMIFS(COT!L:L,COT!$A:$A,YEAR(daily!$A1025),COT!$B:$B,WEEKNUM(daily!$A1025))</f>
        <v>51374</v>
      </c>
      <c r="V1025">
        <f>SUMIFS(COT!M:M,COT!$A:$A,YEAR(daily!$A1025),COT!$B:$B,WEEKNUM(daily!$A1025))</f>
        <v>48</v>
      </c>
      <c r="W1025">
        <f>SUMIFS(COT!N:N,COT!$A:$A,YEAR(daily!$A1025),COT!$B:$B,WEEKNUM(daily!$A1025))</f>
        <v>61</v>
      </c>
      <c r="X1025">
        <f>SUMIFS(COT!O:O,COT!$A:$A,YEAR(daily!$A1025),COT!$B:$B,WEEKNUM(daily!$A1025))</f>
        <v>56</v>
      </c>
      <c r="Y1025">
        <f>SUMIFS(COT!P:P,COT!$A:$A,YEAR(daily!$A1025),COT!$B:$B,WEEKNUM(daily!$A1025))</f>
        <v>82</v>
      </c>
      <c r="Z1025">
        <f>SUMIFS(COT!Q:Q,COT!$A:$A,YEAR(daily!$A1025),COT!$B:$B,WEEKNUM(daily!$A1025))</f>
        <v>86</v>
      </c>
      <c r="AA1025">
        <f>SUMIFS(Saudi!B:B,Saudi!$A:$A,YEAR(daily!$A1025))</f>
        <v>395.99099999999999</v>
      </c>
      <c r="AB1025">
        <f>SUMIFS(Saudi!C:C,Saudi!$A:$A,YEAR(daily!$A1025))</f>
        <v>301.7</v>
      </c>
      <c r="AC1025">
        <f>SUMIFS(Saudi!F:F,Saudi!$A:$A,YEAR(daily!$A1025))</f>
        <v>3951270</v>
      </c>
      <c r="AD1025">
        <f>SUMIFS(Saudi!G:G,Saudi!$A:$A,YEAR(daily!$A1025))</f>
        <v>41.406660355745771</v>
      </c>
      <c r="AE1025">
        <f>SUMIFS(Saudi!H:H,Saudi!$A:$A,YEAR(daily!$A1025))</f>
        <v>163608894.86384758</v>
      </c>
      <c r="AF1025" s="5">
        <f t="shared" si="52"/>
        <v>4</v>
      </c>
      <c r="AG1025" s="5">
        <f t="shared" si="53"/>
        <v>2004</v>
      </c>
    </row>
    <row r="1026" spans="1:33">
      <c r="A1026" s="3">
        <v>38085</v>
      </c>
      <c r="B1026" s="1">
        <v>142940</v>
      </c>
      <c r="C1026" s="1">
        <v>49643</v>
      </c>
      <c r="D1026" s="1">
        <v>33542</v>
      </c>
      <c r="E1026" s="1">
        <v>37.14</v>
      </c>
      <c r="F1026" s="1">
        <v>36.049999999999997</v>
      </c>
      <c r="G1026" s="1">
        <v>35.46</v>
      </c>
      <c r="H1026" s="2">
        <v>49.9</v>
      </c>
      <c r="I1026" s="2">
        <v>28.3</v>
      </c>
      <c r="J1026" s="2">
        <v>82.1</v>
      </c>
      <c r="K1026" s="2">
        <v>83.1</v>
      </c>
      <c r="L1026">
        <f>SUMIFS(US!B:B,US!$D:$D,YEAR(daily!$A1026),US!$E:$E,MONTH(daily!$A1026))</f>
        <v>8812</v>
      </c>
      <c r="M1026">
        <f>SUMIFS(US!C:C,US!$D:$D,YEAR(daily!$A1026),US!$E:$E,MONTH(daily!$A1026))</f>
        <v>20545</v>
      </c>
      <c r="N1026">
        <f>SUMIFS(COT!E:E,COT!$A:$A,YEAR(daily!$A1026),COT!$B:$B,WEEKNUM(daily!$A1026))</f>
        <v>658744</v>
      </c>
      <c r="O1026">
        <f>SUMIFS(COT!F:F,COT!$A:$A,YEAR(daily!$A1026),COT!$B:$B,WEEKNUM(daily!$A1026))</f>
        <v>110052</v>
      </c>
      <c r="P1026">
        <f>SUMIFS(COT!G:G,COT!$A:$A,YEAR(daily!$A1026),COT!$B:$B,WEEKNUM(daily!$A1026))</f>
        <v>85810</v>
      </c>
      <c r="Q1026">
        <f>SUMIFS(COT!H:H,COT!$A:$A,YEAR(daily!$A1026),COT!$B:$B,WEEKNUM(daily!$A1026))</f>
        <v>62513</v>
      </c>
      <c r="R1026">
        <f>SUMIFS(COT!I:I,COT!$A:$A,YEAR(daily!$A1026),COT!$B:$B,WEEKNUM(daily!$A1026))</f>
        <v>427114</v>
      </c>
      <c r="S1026">
        <f>SUMIFS(COT!J:J,COT!$A:$A,YEAR(daily!$A1026),COT!$B:$B,WEEKNUM(daily!$A1026))</f>
        <v>459047</v>
      </c>
      <c r="T1026">
        <f>SUMIFS(COT!K:K,COT!$A:$A,YEAR(daily!$A1026),COT!$B:$B,WEEKNUM(daily!$A1026))</f>
        <v>59065</v>
      </c>
      <c r="U1026">
        <f>SUMIFS(COT!L:L,COT!$A:$A,YEAR(daily!$A1026),COT!$B:$B,WEEKNUM(daily!$A1026))</f>
        <v>51374</v>
      </c>
      <c r="V1026">
        <f>SUMIFS(COT!M:M,COT!$A:$A,YEAR(daily!$A1026),COT!$B:$B,WEEKNUM(daily!$A1026))</f>
        <v>48</v>
      </c>
      <c r="W1026">
        <f>SUMIFS(COT!N:N,COT!$A:$A,YEAR(daily!$A1026),COT!$B:$B,WEEKNUM(daily!$A1026))</f>
        <v>61</v>
      </c>
      <c r="X1026">
        <f>SUMIFS(COT!O:O,COT!$A:$A,YEAR(daily!$A1026),COT!$B:$B,WEEKNUM(daily!$A1026))</f>
        <v>56</v>
      </c>
      <c r="Y1026">
        <f>SUMIFS(COT!P:P,COT!$A:$A,YEAR(daily!$A1026),COT!$B:$B,WEEKNUM(daily!$A1026))</f>
        <v>82</v>
      </c>
      <c r="Z1026">
        <f>SUMIFS(COT!Q:Q,COT!$A:$A,YEAR(daily!$A1026),COT!$B:$B,WEEKNUM(daily!$A1026))</f>
        <v>86</v>
      </c>
      <c r="AA1026">
        <f>SUMIFS(Saudi!B:B,Saudi!$A:$A,YEAR(daily!$A1026))</f>
        <v>395.99099999999999</v>
      </c>
      <c r="AB1026">
        <f>SUMIFS(Saudi!C:C,Saudi!$A:$A,YEAR(daily!$A1026))</f>
        <v>301.7</v>
      </c>
      <c r="AC1026">
        <f>SUMIFS(Saudi!F:F,Saudi!$A:$A,YEAR(daily!$A1026))</f>
        <v>3951270</v>
      </c>
      <c r="AD1026">
        <f>SUMIFS(Saudi!G:G,Saudi!$A:$A,YEAR(daily!$A1026))</f>
        <v>41.406660355745771</v>
      </c>
      <c r="AE1026">
        <f>SUMIFS(Saudi!H:H,Saudi!$A:$A,YEAR(daily!$A1026))</f>
        <v>163608894.86384758</v>
      </c>
      <c r="AF1026" s="5">
        <f t="shared" ref="AF1026:AF1089" si="54">MONTH(A1026)</f>
        <v>4</v>
      </c>
      <c r="AG1026" s="5">
        <f t="shared" ref="AG1026:AG1089" si="55">YEAR(A1026)</f>
        <v>2004</v>
      </c>
    </row>
    <row r="1027" spans="1:33">
      <c r="A1027" s="3">
        <v>38089</v>
      </c>
      <c r="B1027" s="1">
        <v>135239</v>
      </c>
      <c r="C1027" s="1">
        <v>58622</v>
      </c>
      <c r="D1027" s="1">
        <v>34232</v>
      </c>
      <c r="E1027" s="1">
        <v>37.840000000000003</v>
      </c>
      <c r="F1027" s="1">
        <v>36.72</v>
      </c>
      <c r="G1027" s="1">
        <v>36.090000000000003</v>
      </c>
      <c r="H1027" s="2">
        <v>49.9</v>
      </c>
      <c r="I1027" s="2">
        <v>28.3</v>
      </c>
      <c r="J1027" s="2">
        <v>82.1</v>
      </c>
      <c r="K1027" s="2">
        <v>83.1</v>
      </c>
      <c r="L1027">
        <f>SUMIFS(US!B:B,US!$D:$D,YEAR(daily!$A1027),US!$E:$E,MONTH(daily!$A1027))</f>
        <v>8812</v>
      </c>
      <c r="M1027">
        <f>SUMIFS(US!C:C,US!$D:$D,YEAR(daily!$A1027),US!$E:$E,MONTH(daily!$A1027))</f>
        <v>20545</v>
      </c>
      <c r="N1027">
        <f>SUMIFS(COT!E:E,COT!$A:$A,YEAR(daily!$A1027),COT!$B:$B,WEEKNUM(daily!$A1027))</f>
        <v>708421</v>
      </c>
      <c r="O1027">
        <f>SUMIFS(COT!F:F,COT!$A:$A,YEAR(daily!$A1027),COT!$B:$B,WEEKNUM(daily!$A1027))</f>
        <v>134024</v>
      </c>
      <c r="P1027">
        <f>SUMIFS(COT!G:G,COT!$A:$A,YEAR(daily!$A1027),COT!$B:$B,WEEKNUM(daily!$A1027))</f>
        <v>86298</v>
      </c>
      <c r="Q1027">
        <f>SUMIFS(COT!H:H,COT!$A:$A,YEAR(daily!$A1027),COT!$B:$B,WEEKNUM(daily!$A1027))</f>
        <v>66195</v>
      </c>
      <c r="R1027">
        <f>SUMIFS(COT!I:I,COT!$A:$A,YEAR(daily!$A1027),COT!$B:$B,WEEKNUM(daily!$A1027))</f>
        <v>444286</v>
      </c>
      <c r="S1027">
        <f>SUMIFS(COT!J:J,COT!$A:$A,YEAR(daily!$A1027),COT!$B:$B,WEEKNUM(daily!$A1027))</f>
        <v>501188</v>
      </c>
      <c r="T1027">
        <f>SUMIFS(COT!K:K,COT!$A:$A,YEAR(daily!$A1027),COT!$B:$B,WEEKNUM(daily!$A1027))</f>
        <v>63916</v>
      </c>
      <c r="U1027">
        <f>SUMIFS(COT!L:L,COT!$A:$A,YEAR(daily!$A1027),COT!$B:$B,WEEKNUM(daily!$A1027))</f>
        <v>54740</v>
      </c>
      <c r="V1027">
        <f>SUMIFS(COT!M:M,COT!$A:$A,YEAR(daily!$A1027),COT!$B:$B,WEEKNUM(daily!$A1027))</f>
        <v>60</v>
      </c>
      <c r="W1027">
        <f>SUMIFS(COT!N:N,COT!$A:$A,YEAR(daily!$A1027),COT!$B:$B,WEEKNUM(daily!$A1027))</f>
        <v>58</v>
      </c>
      <c r="X1027">
        <f>SUMIFS(COT!O:O,COT!$A:$A,YEAR(daily!$A1027),COT!$B:$B,WEEKNUM(daily!$A1027))</f>
        <v>59</v>
      </c>
      <c r="Y1027">
        <f>SUMIFS(COT!P:P,COT!$A:$A,YEAR(daily!$A1027),COT!$B:$B,WEEKNUM(daily!$A1027))</f>
        <v>81</v>
      </c>
      <c r="Z1027">
        <f>SUMIFS(COT!Q:Q,COT!$A:$A,YEAR(daily!$A1027),COT!$B:$B,WEEKNUM(daily!$A1027))</f>
        <v>89</v>
      </c>
      <c r="AA1027">
        <f>SUMIFS(Saudi!B:B,Saudi!$A:$A,YEAR(daily!$A1027))</f>
        <v>395.99099999999999</v>
      </c>
      <c r="AB1027">
        <f>SUMIFS(Saudi!C:C,Saudi!$A:$A,YEAR(daily!$A1027))</f>
        <v>301.7</v>
      </c>
      <c r="AC1027">
        <f>SUMIFS(Saudi!F:F,Saudi!$A:$A,YEAR(daily!$A1027))</f>
        <v>3951270</v>
      </c>
      <c r="AD1027">
        <f>SUMIFS(Saudi!G:G,Saudi!$A:$A,YEAR(daily!$A1027))</f>
        <v>41.406660355745771</v>
      </c>
      <c r="AE1027">
        <f>SUMIFS(Saudi!H:H,Saudi!$A:$A,YEAR(daily!$A1027))</f>
        <v>163608894.86384758</v>
      </c>
      <c r="AF1027" s="5">
        <f t="shared" si="54"/>
        <v>4</v>
      </c>
      <c r="AG1027" s="5">
        <f t="shared" si="55"/>
        <v>2004</v>
      </c>
    </row>
    <row r="1028" spans="1:33">
      <c r="A1028" s="3">
        <v>38090</v>
      </c>
      <c r="B1028" s="1">
        <v>131364</v>
      </c>
      <c r="C1028" s="1">
        <v>63246</v>
      </c>
      <c r="D1028" s="1">
        <v>34118</v>
      </c>
      <c r="E1028" s="1">
        <v>37.21</v>
      </c>
      <c r="F1028" s="1">
        <v>36.26</v>
      </c>
      <c r="G1028" s="1">
        <v>35.700000000000003</v>
      </c>
      <c r="H1028" s="2">
        <v>49.9</v>
      </c>
      <c r="I1028" s="2">
        <v>28.3</v>
      </c>
      <c r="J1028" s="2">
        <v>82.1</v>
      </c>
      <c r="K1028" s="2">
        <v>83.1</v>
      </c>
      <c r="L1028">
        <f>SUMIFS(US!B:B,US!$D:$D,YEAR(daily!$A1028),US!$E:$E,MONTH(daily!$A1028))</f>
        <v>8812</v>
      </c>
      <c r="M1028">
        <f>SUMIFS(US!C:C,US!$D:$D,YEAR(daily!$A1028),US!$E:$E,MONTH(daily!$A1028))</f>
        <v>20545</v>
      </c>
      <c r="N1028">
        <f>SUMIFS(COT!E:E,COT!$A:$A,YEAR(daily!$A1028),COT!$B:$B,WEEKNUM(daily!$A1028))</f>
        <v>708421</v>
      </c>
      <c r="O1028">
        <f>SUMIFS(COT!F:F,COT!$A:$A,YEAR(daily!$A1028),COT!$B:$B,WEEKNUM(daily!$A1028))</f>
        <v>134024</v>
      </c>
      <c r="P1028">
        <f>SUMIFS(COT!G:G,COT!$A:$A,YEAR(daily!$A1028),COT!$B:$B,WEEKNUM(daily!$A1028))</f>
        <v>86298</v>
      </c>
      <c r="Q1028">
        <f>SUMIFS(COT!H:H,COT!$A:$A,YEAR(daily!$A1028),COT!$B:$B,WEEKNUM(daily!$A1028))</f>
        <v>66195</v>
      </c>
      <c r="R1028">
        <f>SUMIFS(COT!I:I,COT!$A:$A,YEAR(daily!$A1028),COT!$B:$B,WEEKNUM(daily!$A1028))</f>
        <v>444286</v>
      </c>
      <c r="S1028">
        <f>SUMIFS(COT!J:J,COT!$A:$A,YEAR(daily!$A1028),COT!$B:$B,WEEKNUM(daily!$A1028))</f>
        <v>501188</v>
      </c>
      <c r="T1028">
        <f>SUMIFS(COT!K:K,COT!$A:$A,YEAR(daily!$A1028),COT!$B:$B,WEEKNUM(daily!$A1028))</f>
        <v>63916</v>
      </c>
      <c r="U1028">
        <f>SUMIFS(COT!L:L,COT!$A:$A,YEAR(daily!$A1028),COT!$B:$B,WEEKNUM(daily!$A1028))</f>
        <v>54740</v>
      </c>
      <c r="V1028">
        <f>SUMIFS(COT!M:M,COT!$A:$A,YEAR(daily!$A1028),COT!$B:$B,WEEKNUM(daily!$A1028))</f>
        <v>60</v>
      </c>
      <c r="W1028">
        <f>SUMIFS(COT!N:N,COT!$A:$A,YEAR(daily!$A1028),COT!$B:$B,WEEKNUM(daily!$A1028))</f>
        <v>58</v>
      </c>
      <c r="X1028">
        <f>SUMIFS(COT!O:O,COT!$A:$A,YEAR(daily!$A1028),COT!$B:$B,WEEKNUM(daily!$A1028))</f>
        <v>59</v>
      </c>
      <c r="Y1028">
        <f>SUMIFS(COT!P:P,COT!$A:$A,YEAR(daily!$A1028),COT!$B:$B,WEEKNUM(daily!$A1028))</f>
        <v>81</v>
      </c>
      <c r="Z1028">
        <f>SUMIFS(COT!Q:Q,COT!$A:$A,YEAR(daily!$A1028),COT!$B:$B,WEEKNUM(daily!$A1028))</f>
        <v>89</v>
      </c>
      <c r="AA1028">
        <f>SUMIFS(Saudi!B:B,Saudi!$A:$A,YEAR(daily!$A1028))</f>
        <v>395.99099999999999</v>
      </c>
      <c r="AB1028">
        <f>SUMIFS(Saudi!C:C,Saudi!$A:$A,YEAR(daily!$A1028))</f>
        <v>301.7</v>
      </c>
      <c r="AC1028">
        <f>SUMIFS(Saudi!F:F,Saudi!$A:$A,YEAR(daily!$A1028))</f>
        <v>3951270</v>
      </c>
      <c r="AD1028">
        <f>SUMIFS(Saudi!G:G,Saudi!$A:$A,YEAR(daily!$A1028))</f>
        <v>41.406660355745771</v>
      </c>
      <c r="AE1028">
        <f>SUMIFS(Saudi!H:H,Saudi!$A:$A,YEAR(daily!$A1028))</f>
        <v>163608894.86384758</v>
      </c>
      <c r="AF1028" s="5">
        <f t="shared" si="54"/>
        <v>4</v>
      </c>
      <c r="AG1028" s="5">
        <f t="shared" si="55"/>
        <v>2004</v>
      </c>
    </row>
    <row r="1029" spans="1:33">
      <c r="A1029" s="3">
        <v>38091</v>
      </c>
      <c r="B1029" s="1">
        <v>115904</v>
      </c>
      <c r="C1029" s="1">
        <v>66699</v>
      </c>
      <c r="D1029" s="1">
        <v>32619</v>
      </c>
      <c r="E1029" s="1">
        <v>36.72</v>
      </c>
      <c r="F1029" s="1">
        <v>36.090000000000003</v>
      </c>
      <c r="G1029" s="1">
        <v>35.619999999999997</v>
      </c>
      <c r="H1029" s="2">
        <v>49.9</v>
      </c>
      <c r="I1029" s="2">
        <v>28.3</v>
      </c>
      <c r="J1029" s="2">
        <v>82.1</v>
      </c>
      <c r="K1029" s="2">
        <v>83.1</v>
      </c>
      <c r="L1029">
        <f>SUMIFS(US!B:B,US!$D:$D,YEAR(daily!$A1029),US!$E:$E,MONTH(daily!$A1029))</f>
        <v>8812</v>
      </c>
      <c r="M1029">
        <f>SUMIFS(US!C:C,US!$D:$D,YEAR(daily!$A1029),US!$E:$E,MONTH(daily!$A1029))</f>
        <v>20545</v>
      </c>
      <c r="N1029">
        <f>SUMIFS(COT!E:E,COT!$A:$A,YEAR(daily!$A1029),COT!$B:$B,WEEKNUM(daily!$A1029))</f>
        <v>708421</v>
      </c>
      <c r="O1029">
        <f>SUMIFS(COT!F:F,COT!$A:$A,YEAR(daily!$A1029),COT!$B:$B,WEEKNUM(daily!$A1029))</f>
        <v>134024</v>
      </c>
      <c r="P1029">
        <f>SUMIFS(COT!G:G,COT!$A:$A,YEAR(daily!$A1029),COT!$B:$B,WEEKNUM(daily!$A1029))</f>
        <v>86298</v>
      </c>
      <c r="Q1029">
        <f>SUMIFS(COT!H:H,COT!$A:$A,YEAR(daily!$A1029),COT!$B:$B,WEEKNUM(daily!$A1029))</f>
        <v>66195</v>
      </c>
      <c r="R1029">
        <f>SUMIFS(COT!I:I,COT!$A:$A,YEAR(daily!$A1029),COT!$B:$B,WEEKNUM(daily!$A1029))</f>
        <v>444286</v>
      </c>
      <c r="S1029">
        <f>SUMIFS(COT!J:J,COT!$A:$A,YEAR(daily!$A1029),COT!$B:$B,WEEKNUM(daily!$A1029))</f>
        <v>501188</v>
      </c>
      <c r="T1029">
        <f>SUMIFS(COT!K:K,COT!$A:$A,YEAR(daily!$A1029),COT!$B:$B,WEEKNUM(daily!$A1029))</f>
        <v>63916</v>
      </c>
      <c r="U1029">
        <f>SUMIFS(COT!L:L,COT!$A:$A,YEAR(daily!$A1029),COT!$B:$B,WEEKNUM(daily!$A1029))</f>
        <v>54740</v>
      </c>
      <c r="V1029">
        <f>SUMIFS(COT!M:M,COT!$A:$A,YEAR(daily!$A1029),COT!$B:$B,WEEKNUM(daily!$A1029))</f>
        <v>60</v>
      </c>
      <c r="W1029">
        <f>SUMIFS(COT!N:N,COT!$A:$A,YEAR(daily!$A1029),COT!$B:$B,WEEKNUM(daily!$A1029))</f>
        <v>58</v>
      </c>
      <c r="X1029">
        <f>SUMIFS(COT!O:O,COT!$A:$A,YEAR(daily!$A1029),COT!$B:$B,WEEKNUM(daily!$A1029))</f>
        <v>59</v>
      </c>
      <c r="Y1029">
        <f>SUMIFS(COT!P:P,COT!$A:$A,YEAR(daily!$A1029),COT!$B:$B,WEEKNUM(daily!$A1029))</f>
        <v>81</v>
      </c>
      <c r="Z1029">
        <f>SUMIFS(COT!Q:Q,COT!$A:$A,YEAR(daily!$A1029),COT!$B:$B,WEEKNUM(daily!$A1029))</f>
        <v>89</v>
      </c>
      <c r="AA1029">
        <f>SUMIFS(Saudi!B:B,Saudi!$A:$A,YEAR(daily!$A1029))</f>
        <v>395.99099999999999</v>
      </c>
      <c r="AB1029">
        <f>SUMIFS(Saudi!C:C,Saudi!$A:$A,YEAR(daily!$A1029))</f>
        <v>301.7</v>
      </c>
      <c r="AC1029">
        <f>SUMIFS(Saudi!F:F,Saudi!$A:$A,YEAR(daily!$A1029))</f>
        <v>3951270</v>
      </c>
      <c r="AD1029">
        <f>SUMIFS(Saudi!G:G,Saudi!$A:$A,YEAR(daily!$A1029))</f>
        <v>41.406660355745771</v>
      </c>
      <c r="AE1029">
        <f>SUMIFS(Saudi!H:H,Saudi!$A:$A,YEAR(daily!$A1029))</f>
        <v>163608894.86384758</v>
      </c>
      <c r="AF1029" s="5">
        <f t="shared" si="54"/>
        <v>4</v>
      </c>
      <c r="AG1029" s="5">
        <f t="shared" si="55"/>
        <v>2004</v>
      </c>
    </row>
    <row r="1030" spans="1:33">
      <c r="A1030" s="3">
        <v>38092</v>
      </c>
      <c r="B1030" s="1">
        <v>93915</v>
      </c>
      <c r="C1030" s="1">
        <v>68844</v>
      </c>
      <c r="D1030" s="1">
        <v>33793</v>
      </c>
      <c r="E1030" s="1">
        <v>37.57</v>
      </c>
      <c r="F1030" s="1">
        <v>36.74</v>
      </c>
      <c r="G1030" s="1">
        <v>36.24</v>
      </c>
      <c r="H1030" s="2">
        <v>49.9</v>
      </c>
      <c r="I1030" s="2">
        <v>28.3</v>
      </c>
      <c r="J1030" s="2">
        <v>82.1</v>
      </c>
      <c r="K1030" s="2">
        <v>83.1</v>
      </c>
      <c r="L1030">
        <f>SUMIFS(US!B:B,US!$D:$D,YEAR(daily!$A1030),US!$E:$E,MONTH(daily!$A1030))</f>
        <v>8812</v>
      </c>
      <c r="M1030">
        <f>SUMIFS(US!C:C,US!$D:$D,YEAR(daily!$A1030),US!$E:$E,MONTH(daily!$A1030))</f>
        <v>20545</v>
      </c>
      <c r="N1030">
        <f>SUMIFS(COT!E:E,COT!$A:$A,YEAR(daily!$A1030),COT!$B:$B,WEEKNUM(daily!$A1030))</f>
        <v>708421</v>
      </c>
      <c r="O1030">
        <f>SUMIFS(COT!F:F,COT!$A:$A,YEAR(daily!$A1030),COT!$B:$B,WEEKNUM(daily!$A1030))</f>
        <v>134024</v>
      </c>
      <c r="P1030">
        <f>SUMIFS(COT!G:G,COT!$A:$A,YEAR(daily!$A1030),COT!$B:$B,WEEKNUM(daily!$A1030))</f>
        <v>86298</v>
      </c>
      <c r="Q1030">
        <f>SUMIFS(COT!H:H,COT!$A:$A,YEAR(daily!$A1030),COT!$B:$B,WEEKNUM(daily!$A1030))</f>
        <v>66195</v>
      </c>
      <c r="R1030">
        <f>SUMIFS(COT!I:I,COT!$A:$A,YEAR(daily!$A1030),COT!$B:$B,WEEKNUM(daily!$A1030))</f>
        <v>444286</v>
      </c>
      <c r="S1030">
        <f>SUMIFS(COT!J:J,COT!$A:$A,YEAR(daily!$A1030),COT!$B:$B,WEEKNUM(daily!$A1030))</f>
        <v>501188</v>
      </c>
      <c r="T1030">
        <f>SUMIFS(COT!K:K,COT!$A:$A,YEAR(daily!$A1030),COT!$B:$B,WEEKNUM(daily!$A1030))</f>
        <v>63916</v>
      </c>
      <c r="U1030">
        <f>SUMIFS(COT!L:L,COT!$A:$A,YEAR(daily!$A1030),COT!$B:$B,WEEKNUM(daily!$A1030))</f>
        <v>54740</v>
      </c>
      <c r="V1030">
        <f>SUMIFS(COT!M:M,COT!$A:$A,YEAR(daily!$A1030),COT!$B:$B,WEEKNUM(daily!$A1030))</f>
        <v>60</v>
      </c>
      <c r="W1030">
        <f>SUMIFS(COT!N:N,COT!$A:$A,YEAR(daily!$A1030),COT!$B:$B,WEEKNUM(daily!$A1030))</f>
        <v>58</v>
      </c>
      <c r="X1030">
        <f>SUMIFS(COT!O:O,COT!$A:$A,YEAR(daily!$A1030),COT!$B:$B,WEEKNUM(daily!$A1030))</f>
        <v>59</v>
      </c>
      <c r="Y1030">
        <f>SUMIFS(COT!P:P,COT!$A:$A,YEAR(daily!$A1030),COT!$B:$B,WEEKNUM(daily!$A1030))</f>
        <v>81</v>
      </c>
      <c r="Z1030">
        <f>SUMIFS(COT!Q:Q,COT!$A:$A,YEAR(daily!$A1030),COT!$B:$B,WEEKNUM(daily!$A1030))</f>
        <v>89</v>
      </c>
      <c r="AA1030">
        <f>SUMIFS(Saudi!B:B,Saudi!$A:$A,YEAR(daily!$A1030))</f>
        <v>395.99099999999999</v>
      </c>
      <c r="AB1030">
        <f>SUMIFS(Saudi!C:C,Saudi!$A:$A,YEAR(daily!$A1030))</f>
        <v>301.7</v>
      </c>
      <c r="AC1030">
        <f>SUMIFS(Saudi!F:F,Saudi!$A:$A,YEAR(daily!$A1030))</f>
        <v>3951270</v>
      </c>
      <c r="AD1030">
        <f>SUMIFS(Saudi!G:G,Saudi!$A:$A,YEAR(daily!$A1030))</f>
        <v>41.406660355745771</v>
      </c>
      <c r="AE1030">
        <f>SUMIFS(Saudi!H:H,Saudi!$A:$A,YEAR(daily!$A1030))</f>
        <v>163608894.86384758</v>
      </c>
      <c r="AF1030" s="5">
        <f t="shared" si="54"/>
        <v>4</v>
      </c>
      <c r="AG1030" s="5">
        <f t="shared" si="55"/>
        <v>2004</v>
      </c>
    </row>
    <row r="1031" spans="1:33">
      <c r="A1031" s="3">
        <v>38093</v>
      </c>
      <c r="B1031" s="1">
        <v>63565</v>
      </c>
      <c r="C1031" s="1">
        <v>73086</v>
      </c>
      <c r="D1031" s="1">
        <v>34968</v>
      </c>
      <c r="E1031" s="1">
        <v>37.74</v>
      </c>
      <c r="F1031" s="1">
        <v>36.630000000000003</v>
      </c>
      <c r="G1031" s="1">
        <v>36.14</v>
      </c>
      <c r="H1031" s="2">
        <v>49.9</v>
      </c>
      <c r="I1031" s="2">
        <v>28.3</v>
      </c>
      <c r="J1031" s="2">
        <v>82.1</v>
      </c>
      <c r="K1031" s="2">
        <v>83.1</v>
      </c>
      <c r="L1031">
        <f>SUMIFS(US!B:B,US!$D:$D,YEAR(daily!$A1031),US!$E:$E,MONTH(daily!$A1031))</f>
        <v>8812</v>
      </c>
      <c r="M1031">
        <f>SUMIFS(US!C:C,US!$D:$D,YEAR(daily!$A1031),US!$E:$E,MONTH(daily!$A1031))</f>
        <v>20545</v>
      </c>
      <c r="N1031">
        <f>SUMIFS(COT!E:E,COT!$A:$A,YEAR(daily!$A1031),COT!$B:$B,WEEKNUM(daily!$A1031))</f>
        <v>708421</v>
      </c>
      <c r="O1031">
        <f>SUMIFS(COT!F:F,COT!$A:$A,YEAR(daily!$A1031),COT!$B:$B,WEEKNUM(daily!$A1031))</f>
        <v>134024</v>
      </c>
      <c r="P1031">
        <f>SUMIFS(COT!G:G,COT!$A:$A,YEAR(daily!$A1031),COT!$B:$B,WEEKNUM(daily!$A1031))</f>
        <v>86298</v>
      </c>
      <c r="Q1031">
        <f>SUMIFS(COT!H:H,COT!$A:$A,YEAR(daily!$A1031),COT!$B:$B,WEEKNUM(daily!$A1031))</f>
        <v>66195</v>
      </c>
      <c r="R1031">
        <f>SUMIFS(COT!I:I,COT!$A:$A,YEAR(daily!$A1031),COT!$B:$B,WEEKNUM(daily!$A1031))</f>
        <v>444286</v>
      </c>
      <c r="S1031">
        <f>SUMIFS(COT!J:J,COT!$A:$A,YEAR(daily!$A1031),COT!$B:$B,WEEKNUM(daily!$A1031))</f>
        <v>501188</v>
      </c>
      <c r="T1031">
        <f>SUMIFS(COT!K:K,COT!$A:$A,YEAR(daily!$A1031),COT!$B:$B,WEEKNUM(daily!$A1031))</f>
        <v>63916</v>
      </c>
      <c r="U1031">
        <f>SUMIFS(COT!L:L,COT!$A:$A,YEAR(daily!$A1031),COT!$B:$B,WEEKNUM(daily!$A1031))</f>
        <v>54740</v>
      </c>
      <c r="V1031">
        <f>SUMIFS(COT!M:M,COT!$A:$A,YEAR(daily!$A1031),COT!$B:$B,WEEKNUM(daily!$A1031))</f>
        <v>60</v>
      </c>
      <c r="W1031">
        <f>SUMIFS(COT!N:N,COT!$A:$A,YEAR(daily!$A1031),COT!$B:$B,WEEKNUM(daily!$A1031))</f>
        <v>58</v>
      </c>
      <c r="X1031">
        <f>SUMIFS(COT!O:O,COT!$A:$A,YEAR(daily!$A1031),COT!$B:$B,WEEKNUM(daily!$A1031))</f>
        <v>59</v>
      </c>
      <c r="Y1031">
        <f>SUMIFS(COT!P:P,COT!$A:$A,YEAR(daily!$A1031),COT!$B:$B,WEEKNUM(daily!$A1031))</f>
        <v>81</v>
      </c>
      <c r="Z1031">
        <f>SUMIFS(COT!Q:Q,COT!$A:$A,YEAR(daily!$A1031),COT!$B:$B,WEEKNUM(daily!$A1031))</f>
        <v>89</v>
      </c>
      <c r="AA1031">
        <f>SUMIFS(Saudi!B:B,Saudi!$A:$A,YEAR(daily!$A1031))</f>
        <v>395.99099999999999</v>
      </c>
      <c r="AB1031">
        <f>SUMIFS(Saudi!C:C,Saudi!$A:$A,YEAR(daily!$A1031))</f>
        <v>301.7</v>
      </c>
      <c r="AC1031">
        <f>SUMIFS(Saudi!F:F,Saudi!$A:$A,YEAR(daily!$A1031))</f>
        <v>3951270</v>
      </c>
      <c r="AD1031">
        <f>SUMIFS(Saudi!G:G,Saudi!$A:$A,YEAR(daily!$A1031))</f>
        <v>41.406660355745771</v>
      </c>
      <c r="AE1031">
        <f>SUMIFS(Saudi!H:H,Saudi!$A:$A,YEAR(daily!$A1031))</f>
        <v>163608894.86384758</v>
      </c>
      <c r="AF1031" s="5">
        <f t="shared" si="54"/>
        <v>4</v>
      </c>
      <c r="AG1031" s="5">
        <f t="shared" si="55"/>
        <v>2004</v>
      </c>
    </row>
    <row r="1032" spans="1:33">
      <c r="A1032" s="3">
        <v>38096</v>
      </c>
      <c r="B1032" s="1">
        <v>47835</v>
      </c>
      <c r="C1032" s="1">
        <v>72364</v>
      </c>
      <c r="D1032" s="1">
        <v>37678</v>
      </c>
      <c r="E1032" s="1">
        <v>37.42</v>
      </c>
      <c r="F1032" s="1">
        <v>36.4</v>
      </c>
      <c r="G1032" s="1">
        <v>35.92</v>
      </c>
      <c r="H1032" s="2">
        <v>49.9</v>
      </c>
      <c r="I1032" s="2">
        <v>28.3</v>
      </c>
      <c r="J1032" s="2">
        <v>82.1</v>
      </c>
      <c r="K1032" s="2">
        <v>83.1</v>
      </c>
      <c r="L1032">
        <f>SUMIFS(US!B:B,US!$D:$D,YEAR(daily!$A1032),US!$E:$E,MONTH(daily!$A1032))</f>
        <v>8812</v>
      </c>
      <c r="M1032">
        <f>SUMIFS(US!C:C,US!$D:$D,YEAR(daily!$A1032),US!$E:$E,MONTH(daily!$A1032))</f>
        <v>20545</v>
      </c>
      <c r="N1032">
        <f>SUMIFS(COT!E:E,COT!$A:$A,YEAR(daily!$A1032),COT!$B:$B,WEEKNUM(daily!$A1032))</f>
        <v>679696</v>
      </c>
      <c r="O1032">
        <f>SUMIFS(COT!F:F,COT!$A:$A,YEAR(daily!$A1032),COT!$B:$B,WEEKNUM(daily!$A1032))</f>
        <v>141042</v>
      </c>
      <c r="P1032">
        <f>SUMIFS(COT!G:G,COT!$A:$A,YEAR(daily!$A1032),COT!$B:$B,WEEKNUM(daily!$A1032))</f>
        <v>83851</v>
      </c>
      <c r="Q1032">
        <f>SUMIFS(COT!H:H,COT!$A:$A,YEAR(daily!$A1032),COT!$B:$B,WEEKNUM(daily!$A1032))</f>
        <v>63711</v>
      </c>
      <c r="R1032">
        <f>SUMIFS(COT!I:I,COT!$A:$A,YEAR(daily!$A1032),COT!$B:$B,WEEKNUM(daily!$A1032))</f>
        <v>415990</v>
      </c>
      <c r="S1032">
        <f>SUMIFS(COT!J:J,COT!$A:$A,YEAR(daily!$A1032),COT!$B:$B,WEEKNUM(daily!$A1032))</f>
        <v>483632</v>
      </c>
      <c r="T1032">
        <f>SUMIFS(COT!K:K,COT!$A:$A,YEAR(daily!$A1032),COT!$B:$B,WEEKNUM(daily!$A1032))</f>
        <v>58953</v>
      </c>
      <c r="U1032">
        <f>SUMIFS(COT!L:L,COT!$A:$A,YEAR(daily!$A1032),COT!$B:$B,WEEKNUM(daily!$A1032))</f>
        <v>48502</v>
      </c>
      <c r="V1032">
        <f>SUMIFS(COT!M:M,COT!$A:$A,YEAR(daily!$A1032),COT!$B:$B,WEEKNUM(daily!$A1032))</f>
        <v>62</v>
      </c>
      <c r="W1032">
        <f>SUMIFS(COT!N:N,COT!$A:$A,YEAR(daily!$A1032),COT!$B:$B,WEEKNUM(daily!$A1032))</f>
        <v>56</v>
      </c>
      <c r="X1032">
        <f>SUMIFS(COT!O:O,COT!$A:$A,YEAR(daily!$A1032),COT!$B:$B,WEEKNUM(daily!$A1032))</f>
        <v>50</v>
      </c>
      <c r="Y1032">
        <f>SUMIFS(COT!P:P,COT!$A:$A,YEAR(daily!$A1032),COT!$B:$B,WEEKNUM(daily!$A1032))</f>
        <v>77</v>
      </c>
      <c r="Z1032">
        <f>SUMIFS(COT!Q:Q,COT!$A:$A,YEAR(daily!$A1032),COT!$B:$B,WEEKNUM(daily!$A1032))</f>
        <v>82</v>
      </c>
      <c r="AA1032">
        <f>SUMIFS(Saudi!B:B,Saudi!$A:$A,YEAR(daily!$A1032))</f>
        <v>395.99099999999999</v>
      </c>
      <c r="AB1032">
        <f>SUMIFS(Saudi!C:C,Saudi!$A:$A,YEAR(daily!$A1032))</f>
        <v>301.7</v>
      </c>
      <c r="AC1032">
        <f>SUMIFS(Saudi!F:F,Saudi!$A:$A,YEAR(daily!$A1032))</f>
        <v>3951270</v>
      </c>
      <c r="AD1032">
        <f>SUMIFS(Saudi!G:G,Saudi!$A:$A,YEAR(daily!$A1032))</f>
        <v>41.406660355745771</v>
      </c>
      <c r="AE1032">
        <f>SUMIFS(Saudi!H:H,Saudi!$A:$A,YEAR(daily!$A1032))</f>
        <v>163608894.86384758</v>
      </c>
      <c r="AF1032" s="5">
        <f t="shared" si="54"/>
        <v>4</v>
      </c>
      <c r="AG1032" s="5">
        <f t="shared" si="55"/>
        <v>2004</v>
      </c>
    </row>
    <row r="1033" spans="1:33">
      <c r="A1033" s="3">
        <v>38097</v>
      </c>
      <c r="B1033" s="1">
        <v>30598</v>
      </c>
      <c r="C1033" s="1">
        <v>73403</v>
      </c>
      <c r="D1033" s="1">
        <v>38309</v>
      </c>
      <c r="E1033" s="1">
        <v>37.6</v>
      </c>
      <c r="F1033" s="1">
        <v>36.06</v>
      </c>
      <c r="G1033" s="1">
        <v>35.6</v>
      </c>
      <c r="H1033" s="2">
        <v>49.9</v>
      </c>
      <c r="I1033" s="2">
        <v>28.3</v>
      </c>
      <c r="J1033" s="2">
        <v>82.1</v>
      </c>
      <c r="K1033" s="2">
        <v>83.1</v>
      </c>
      <c r="L1033">
        <f>SUMIFS(US!B:B,US!$D:$D,YEAR(daily!$A1033),US!$E:$E,MONTH(daily!$A1033))</f>
        <v>8812</v>
      </c>
      <c r="M1033">
        <f>SUMIFS(US!C:C,US!$D:$D,YEAR(daily!$A1033),US!$E:$E,MONTH(daily!$A1033))</f>
        <v>20545</v>
      </c>
      <c r="N1033">
        <f>SUMIFS(COT!E:E,COT!$A:$A,YEAR(daily!$A1033),COT!$B:$B,WEEKNUM(daily!$A1033))</f>
        <v>679696</v>
      </c>
      <c r="O1033">
        <f>SUMIFS(COT!F:F,COT!$A:$A,YEAR(daily!$A1033),COT!$B:$B,WEEKNUM(daily!$A1033))</f>
        <v>141042</v>
      </c>
      <c r="P1033">
        <f>SUMIFS(COT!G:G,COT!$A:$A,YEAR(daily!$A1033),COT!$B:$B,WEEKNUM(daily!$A1033))</f>
        <v>83851</v>
      </c>
      <c r="Q1033">
        <f>SUMIFS(COT!H:H,COT!$A:$A,YEAR(daily!$A1033),COT!$B:$B,WEEKNUM(daily!$A1033))</f>
        <v>63711</v>
      </c>
      <c r="R1033">
        <f>SUMIFS(COT!I:I,COT!$A:$A,YEAR(daily!$A1033),COT!$B:$B,WEEKNUM(daily!$A1033))</f>
        <v>415990</v>
      </c>
      <c r="S1033">
        <f>SUMIFS(COT!J:J,COT!$A:$A,YEAR(daily!$A1033),COT!$B:$B,WEEKNUM(daily!$A1033))</f>
        <v>483632</v>
      </c>
      <c r="T1033">
        <f>SUMIFS(COT!K:K,COT!$A:$A,YEAR(daily!$A1033),COT!$B:$B,WEEKNUM(daily!$A1033))</f>
        <v>58953</v>
      </c>
      <c r="U1033">
        <f>SUMIFS(COT!L:L,COT!$A:$A,YEAR(daily!$A1033),COT!$B:$B,WEEKNUM(daily!$A1033))</f>
        <v>48502</v>
      </c>
      <c r="V1033">
        <f>SUMIFS(COT!M:M,COT!$A:$A,YEAR(daily!$A1033),COT!$B:$B,WEEKNUM(daily!$A1033))</f>
        <v>62</v>
      </c>
      <c r="W1033">
        <f>SUMIFS(COT!N:N,COT!$A:$A,YEAR(daily!$A1033),COT!$B:$B,WEEKNUM(daily!$A1033))</f>
        <v>56</v>
      </c>
      <c r="X1033">
        <f>SUMIFS(COT!O:O,COT!$A:$A,YEAR(daily!$A1033),COT!$B:$B,WEEKNUM(daily!$A1033))</f>
        <v>50</v>
      </c>
      <c r="Y1033">
        <f>SUMIFS(COT!P:P,COT!$A:$A,YEAR(daily!$A1033),COT!$B:$B,WEEKNUM(daily!$A1033))</f>
        <v>77</v>
      </c>
      <c r="Z1033">
        <f>SUMIFS(COT!Q:Q,COT!$A:$A,YEAR(daily!$A1033),COT!$B:$B,WEEKNUM(daily!$A1033))</f>
        <v>82</v>
      </c>
      <c r="AA1033">
        <f>SUMIFS(Saudi!B:B,Saudi!$A:$A,YEAR(daily!$A1033))</f>
        <v>395.99099999999999</v>
      </c>
      <c r="AB1033">
        <f>SUMIFS(Saudi!C:C,Saudi!$A:$A,YEAR(daily!$A1033))</f>
        <v>301.7</v>
      </c>
      <c r="AC1033">
        <f>SUMIFS(Saudi!F:F,Saudi!$A:$A,YEAR(daily!$A1033))</f>
        <v>3951270</v>
      </c>
      <c r="AD1033">
        <f>SUMIFS(Saudi!G:G,Saudi!$A:$A,YEAR(daily!$A1033))</f>
        <v>41.406660355745771</v>
      </c>
      <c r="AE1033">
        <f>SUMIFS(Saudi!H:H,Saudi!$A:$A,YEAR(daily!$A1033))</f>
        <v>163608894.86384758</v>
      </c>
      <c r="AF1033" s="5">
        <f t="shared" si="54"/>
        <v>4</v>
      </c>
      <c r="AG1033" s="5">
        <f t="shared" si="55"/>
        <v>2004</v>
      </c>
    </row>
    <row r="1034" spans="1:33">
      <c r="A1034" s="3">
        <v>38098</v>
      </c>
      <c r="B1034" s="1">
        <v>224890</v>
      </c>
      <c r="C1034" s="1">
        <v>38545</v>
      </c>
      <c r="D1034" s="1">
        <v>32211</v>
      </c>
      <c r="E1034" s="1">
        <v>35.729999999999997</v>
      </c>
      <c r="F1034" s="1">
        <v>34.950000000000003</v>
      </c>
      <c r="G1034" s="1">
        <v>34.54</v>
      </c>
      <c r="H1034" s="2">
        <v>49.9</v>
      </c>
      <c r="I1034" s="2">
        <v>28.3</v>
      </c>
      <c r="J1034" s="2">
        <v>82.1</v>
      </c>
      <c r="K1034" s="2">
        <v>83.1</v>
      </c>
      <c r="L1034">
        <f>SUMIFS(US!B:B,US!$D:$D,YEAR(daily!$A1034),US!$E:$E,MONTH(daily!$A1034))</f>
        <v>8812</v>
      </c>
      <c r="M1034">
        <f>SUMIFS(US!C:C,US!$D:$D,YEAR(daily!$A1034),US!$E:$E,MONTH(daily!$A1034))</f>
        <v>20545</v>
      </c>
      <c r="N1034">
        <f>SUMIFS(COT!E:E,COT!$A:$A,YEAR(daily!$A1034),COT!$B:$B,WEEKNUM(daily!$A1034))</f>
        <v>679696</v>
      </c>
      <c r="O1034">
        <f>SUMIFS(COT!F:F,COT!$A:$A,YEAR(daily!$A1034),COT!$B:$B,WEEKNUM(daily!$A1034))</f>
        <v>141042</v>
      </c>
      <c r="P1034">
        <f>SUMIFS(COT!G:G,COT!$A:$A,YEAR(daily!$A1034),COT!$B:$B,WEEKNUM(daily!$A1034))</f>
        <v>83851</v>
      </c>
      <c r="Q1034">
        <f>SUMIFS(COT!H:H,COT!$A:$A,YEAR(daily!$A1034),COT!$B:$B,WEEKNUM(daily!$A1034))</f>
        <v>63711</v>
      </c>
      <c r="R1034">
        <f>SUMIFS(COT!I:I,COT!$A:$A,YEAR(daily!$A1034),COT!$B:$B,WEEKNUM(daily!$A1034))</f>
        <v>415990</v>
      </c>
      <c r="S1034">
        <f>SUMIFS(COT!J:J,COT!$A:$A,YEAR(daily!$A1034),COT!$B:$B,WEEKNUM(daily!$A1034))</f>
        <v>483632</v>
      </c>
      <c r="T1034">
        <f>SUMIFS(COT!K:K,COT!$A:$A,YEAR(daily!$A1034),COT!$B:$B,WEEKNUM(daily!$A1034))</f>
        <v>58953</v>
      </c>
      <c r="U1034">
        <f>SUMIFS(COT!L:L,COT!$A:$A,YEAR(daily!$A1034),COT!$B:$B,WEEKNUM(daily!$A1034))</f>
        <v>48502</v>
      </c>
      <c r="V1034">
        <f>SUMIFS(COT!M:M,COT!$A:$A,YEAR(daily!$A1034),COT!$B:$B,WEEKNUM(daily!$A1034))</f>
        <v>62</v>
      </c>
      <c r="W1034">
        <f>SUMIFS(COT!N:N,COT!$A:$A,YEAR(daily!$A1034),COT!$B:$B,WEEKNUM(daily!$A1034))</f>
        <v>56</v>
      </c>
      <c r="X1034">
        <f>SUMIFS(COT!O:O,COT!$A:$A,YEAR(daily!$A1034),COT!$B:$B,WEEKNUM(daily!$A1034))</f>
        <v>50</v>
      </c>
      <c r="Y1034">
        <f>SUMIFS(COT!P:P,COT!$A:$A,YEAR(daily!$A1034),COT!$B:$B,WEEKNUM(daily!$A1034))</f>
        <v>77</v>
      </c>
      <c r="Z1034">
        <f>SUMIFS(COT!Q:Q,COT!$A:$A,YEAR(daily!$A1034),COT!$B:$B,WEEKNUM(daily!$A1034))</f>
        <v>82</v>
      </c>
      <c r="AA1034">
        <f>SUMIFS(Saudi!B:B,Saudi!$A:$A,YEAR(daily!$A1034))</f>
        <v>395.99099999999999</v>
      </c>
      <c r="AB1034">
        <f>SUMIFS(Saudi!C:C,Saudi!$A:$A,YEAR(daily!$A1034))</f>
        <v>301.7</v>
      </c>
      <c r="AC1034">
        <f>SUMIFS(Saudi!F:F,Saudi!$A:$A,YEAR(daily!$A1034))</f>
        <v>3951270</v>
      </c>
      <c r="AD1034">
        <f>SUMIFS(Saudi!G:G,Saudi!$A:$A,YEAR(daily!$A1034))</f>
        <v>41.406660355745771</v>
      </c>
      <c r="AE1034">
        <f>SUMIFS(Saudi!H:H,Saudi!$A:$A,YEAR(daily!$A1034))</f>
        <v>163608894.86384758</v>
      </c>
      <c r="AF1034" s="5">
        <f t="shared" si="54"/>
        <v>4</v>
      </c>
      <c r="AG1034" s="5">
        <f t="shared" si="55"/>
        <v>2004</v>
      </c>
    </row>
    <row r="1035" spans="1:33">
      <c r="A1035" s="3">
        <v>38099</v>
      </c>
      <c r="B1035" s="1">
        <v>219331</v>
      </c>
      <c r="C1035" s="1">
        <v>37372</v>
      </c>
      <c r="D1035" s="1">
        <v>31550</v>
      </c>
      <c r="E1035" s="1">
        <v>36.71</v>
      </c>
      <c r="F1035" s="1">
        <v>35.86</v>
      </c>
      <c r="G1035" s="1">
        <v>35.42</v>
      </c>
      <c r="H1035" s="2">
        <v>49.9</v>
      </c>
      <c r="I1035" s="2">
        <v>28.3</v>
      </c>
      <c r="J1035" s="2">
        <v>82.1</v>
      </c>
      <c r="K1035" s="2">
        <v>83.1</v>
      </c>
      <c r="L1035">
        <f>SUMIFS(US!B:B,US!$D:$D,YEAR(daily!$A1035),US!$E:$E,MONTH(daily!$A1035))</f>
        <v>8812</v>
      </c>
      <c r="M1035">
        <f>SUMIFS(US!C:C,US!$D:$D,YEAR(daily!$A1035),US!$E:$E,MONTH(daily!$A1035))</f>
        <v>20545</v>
      </c>
      <c r="N1035">
        <f>SUMIFS(COT!E:E,COT!$A:$A,YEAR(daily!$A1035),COT!$B:$B,WEEKNUM(daily!$A1035))</f>
        <v>679696</v>
      </c>
      <c r="O1035">
        <f>SUMIFS(COT!F:F,COT!$A:$A,YEAR(daily!$A1035),COT!$B:$B,WEEKNUM(daily!$A1035))</f>
        <v>141042</v>
      </c>
      <c r="P1035">
        <f>SUMIFS(COT!G:G,COT!$A:$A,YEAR(daily!$A1035),COT!$B:$B,WEEKNUM(daily!$A1035))</f>
        <v>83851</v>
      </c>
      <c r="Q1035">
        <f>SUMIFS(COT!H:H,COT!$A:$A,YEAR(daily!$A1035),COT!$B:$B,WEEKNUM(daily!$A1035))</f>
        <v>63711</v>
      </c>
      <c r="R1035">
        <f>SUMIFS(COT!I:I,COT!$A:$A,YEAR(daily!$A1035),COT!$B:$B,WEEKNUM(daily!$A1035))</f>
        <v>415990</v>
      </c>
      <c r="S1035">
        <f>SUMIFS(COT!J:J,COT!$A:$A,YEAR(daily!$A1035),COT!$B:$B,WEEKNUM(daily!$A1035))</f>
        <v>483632</v>
      </c>
      <c r="T1035">
        <f>SUMIFS(COT!K:K,COT!$A:$A,YEAR(daily!$A1035),COT!$B:$B,WEEKNUM(daily!$A1035))</f>
        <v>58953</v>
      </c>
      <c r="U1035">
        <f>SUMIFS(COT!L:L,COT!$A:$A,YEAR(daily!$A1035),COT!$B:$B,WEEKNUM(daily!$A1035))</f>
        <v>48502</v>
      </c>
      <c r="V1035">
        <f>SUMIFS(COT!M:M,COT!$A:$A,YEAR(daily!$A1035),COT!$B:$B,WEEKNUM(daily!$A1035))</f>
        <v>62</v>
      </c>
      <c r="W1035">
        <f>SUMIFS(COT!N:N,COT!$A:$A,YEAR(daily!$A1035),COT!$B:$B,WEEKNUM(daily!$A1035))</f>
        <v>56</v>
      </c>
      <c r="X1035">
        <f>SUMIFS(COT!O:O,COT!$A:$A,YEAR(daily!$A1035),COT!$B:$B,WEEKNUM(daily!$A1035))</f>
        <v>50</v>
      </c>
      <c r="Y1035">
        <f>SUMIFS(COT!P:P,COT!$A:$A,YEAR(daily!$A1035),COT!$B:$B,WEEKNUM(daily!$A1035))</f>
        <v>77</v>
      </c>
      <c r="Z1035">
        <f>SUMIFS(COT!Q:Q,COT!$A:$A,YEAR(daily!$A1035),COT!$B:$B,WEEKNUM(daily!$A1035))</f>
        <v>82</v>
      </c>
      <c r="AA1035">
        <f>SUMIFS(Saudi!B:B,Saudi!$A:$A,YEAR(daily!$A1035))</f>
        <v>395.99099999999999</v>
      </c>
      <c r="AB1035">
        <f>SUMIFS(Saudi!C:C,Saudi!$A:$A,YEAR(daily!$A1035))</f>
        <v>301.7</v>
      </c>
      <c r="AC1035">
        <f>SUMIFS(Saudi!F:F,Saudi!$A:$A,YEAR(daily!$A1035))</f>
        <v>3951270</v>
      </c>
      <c r="AD1035">
        <f>SUMIFS(Saudi!G:G,Saudi!$A:$A,YEAR(daily!$A1035))</f>
        <v>41.406660355745771</v>
      </c>
      <c r="AE1035">
        <f>SUMIFS(Saudi!H:H,Saudi!$A:$A,YEAR(daily!$A1035))</f>
        <v>163608894.86384758</v>
      </c>
      <c r="AF1035" s="5">
        <f t="shared" si="54"/>
        <v>4</v>
      </c>
      <c r="AG1035" s="5">
        <f t="shared" si="55"/>
        <v>2004</v>
      </c>
    </row>
    <row r="1036" spans="1:33">
      <c r="A1036" s="3">
        <v>38100</v>
      </c>
      <c r="B1036" s="1">
        <v>223176</v>
      </c>
      <c r="C1036" s="1">
        <v>38839</v>
      </c>
      <c r="D1036" s="1">
        <v>31916</v>
      </c>
      <c r="E1036" s="1">
        <v>36.46</v>
      </c>
      <c r="F1036" s="1">
        <v>35.65</v>
      </c>
      <c r="G1036" s="1">
        <v>35.24</v>
      </c>
      <c r="H1036" s="2">
        <v>49.9</v>
      </c>
      <c r="I1036" s="2">
        <v>28.3</v>
      </c>
      <c r="J1036" s="2">
        <v>82.1</v>
      </c>
      <c r="K1036" s="2">
        <v>83.1</v>
      </c>
      <c r="L1036">
        <f>SUMIFS(US!B:B,US!$D:$D,YEAR(daily!$A1036),US!$E:$E,MONTH(daily!$A1036))</f>
        <v>8812</v>
      </c>
      <c r="M1036">
        <f>SUMIFS(US!C:C,US!$D:$D,YEAR(daily!$A1036),US!$E:$E,MONTH(daily!$A1036))</f>
        <v>20545</v>
      </c>
      <c r="N1036">
        <f>SUMIFS(COT!E:E,COT!$A:$A,YEAR(daily!$A1036),COT!$B:$B,WEEKNUM(daily!$A1036))</f>
        <v>679696</v>
      </c>
      <c r="O1036">
        <f>SUMIFS(COT!F:F,COT!$A:$A,YEAR(daily!$A1036),COT!$B:$B,WEEKNUM(daily!$A1036))</f>
        <v>141042</v>
      </c>
      <c r="P1036">
        <f>SUMIFS(COT!G:G,COT!$A:$A,YEAR(daily!$A1036),COT!$B:$B,WEEKNUM(daily!$A1036))</f>
        <v>83851</v>
      </c>
      <c r="Q1036">
        <f>SUMIFS(COT!H:H,COT!$A:$A,YEAR(daily!$A1036),COT!$B:$B,WEEKNUM(daily!$A1036))</f>
        <v>63711</v>
      </c>
      <c r="R1036">
        <f>SUMIFS(COT!I:I,COT!$A:$A,YEAR(daily!$A1036),COT!$B:$B,WEEKNUM(daily!$A1036))</f>
        <v>415990</v>
      </c>
      <c r="S1036">
        <f>SUMIFS(COT!J:J,COT!$A:$A,YEAR(daily!$A1036),COT!$B:$B,WEEKNUM(daily!$A1036))</f>
        <v>483632</v>
      </c>
      <c r="T1036">
        <f>SUMIFS(COT!K:K,COT!$A:$A,YEAR(daily!$A1036),COT!$B:$B,WEEKNUM(daily!$A1036))</f>
        <v>58953</v>
      </c>
      <c r="U1036">
        <f>SUMIFS(COT!L:L,COT!$A:$A,YEAR(daily!$A1036),COT!$B:$B,WEEKNUM(daily!$A1036))</f>
        <v>48502</v>
      </c>
      <c r="V1036">
        <f>SUMIFS(COT!M:M,COT!$A:$A,YEAR(daily!$A1036),COT!$B:$B,WEEKNUM(daily!$A1036))</f>
        <v>62</v>
      </c>
      <c r="W1036">
        <f>SUMIFS(COT!N:N,COT!$A:$A,YEAR(daily!$A1036),COT!$B:$B,WEEKNUM(daily!$A1036))</f>
        <v>56</v>
      </c>
      <c r="X1036">
        <f>SUMIFS(COT!O:O,COT!$A:$A,YEAR(daily!$A1036),COT!$B:$B,WEEKNUM(daily!$A1036))</f>
        <v>50</v>
      </c>
      <c r="Y1036">
        <f>SUMIFS(COT!P:P,COT!$A:$A,YEAR(daily!$A1036),COT!$B:$B,WEEKNUM(daily!$A1036))</f>
        <v>77</v>
      </c>
      <c r="Z1036">
        <f>SUMIFS(COT!Q:Q,COT!$A:$A,YEAR(daily!$A1036),COT!$B:$B,WEEKNUM(daily!$A1036))</f>
        <v>82</v>
      </c>
      <c r="AA1036">
        <f>SUMIFS(Saudi!B:B,Saudi!$A:$A,YEAR(daily!$A1036))</f>
        <v>395.99099999999999</v>
      </c>
      <c r="AB1036">
        <f>SUMIFS(Saudi!C:C,Saudi!$A:$A,YEAR(daily!$A1036))</f>
        <v>301.7</v>
      </c>
      <c r="AC1036">
        <f>SUMIFS(Saudi!F:F,Saudi!$A:$A,YEAR(daily!$A1036))</f>
        <v>3951270</v>
      </c>
      <c r="AD1036">
        <f>SUMIFS(Saudi!G:G,Saudi!$A:$A,YEAR(daily!$A1036))</f>
        <v>41.406660355745771</v>
      </c>
      <c r="AE1036">
        <f>SUMIFS(Saudi!H:H,Saudi!$A:$A,YEAR(daily!$A1036))</f>
        <v>163608894.86384758</v>
      </c>
      <c r="AF1036" s="5">
        <f t="shared" si="54"/>
        <v>4</v>
      </c>
      <c r="AG1036" s="5">
        <f t="shared" si="55"/>
        <v>2004</v>
      </c>
    </row>
    <row r="1037" spans="1:33">
      <c r="A1037" s="3">
        <v>38103</v>
      </c>
      <c r="B1037" s="1">
        <v>218221</v>
      </c>
      <c r="C1037" s="1">
        <v>39984</v>
      </c>
      <c r="D1037" s="1">
        <v>32197</v>
      </c>
      <c r="E1037" s="1">
        <v>36.97</v>
      </c>
      <c r="F1037" s="1">
        <v>36.200000000000003</v>
      </c>
      <c r="G1037" s="1">
        <v>35.76</v>
      </c>
      <c r="H1037" s="2">
        <v>49.9</v>
      </c>
      <c r="I1037" s="2">
        <v>28.3</v>
      </c>
      <c r="J1037" s="2">
        <v>82.1</v>
      </c>
      <c r="K1037" s="2">
        <v>83.1</v>
      </c>
      <c r="L1037">
        <f>SUMIFS(US!B:B,US!$D:$D,YEAR(daily!$A1037),US!$E:$E,MONTH(daily!$A1037))</f>
        <v>8812</v>
      </c>
      <c r="M1037">
        <f>SUMIFS(US!C:C,US!$D:$D,YEAR(daily!$A1037),US!$E:$E,MONTH(daily!$A1037))</f>
        <v>20545</v>
      </c>
      <c r="N1037">
        <f>SUMIFS(COT!E:E,COT!$A:$A,YEAR(daily!$A1037),COT!$B:$B,WEEKNUM(daily!$A1037))</f>
        <v>697218</v>
      </c>
      <c r="O1037">
        <f>SUMIFS(COT!F:F,COT!$A:$A,YEAR(daily!$A1037),COT!$B:$B,WEEKNUM(daily!$A1037))</f>
        <v>148250</v>
      </c>
      <c r="P1037">
        <f>SUMIFS(COT!G:G,COT!$A:$A,YEAR(daily!$A1037),COT!$B:$B,WEEKNUM(daily!$A1037))</f>
        <v>88708</v>
      </c>
      <c r="Q1037">
        <f>SUMIFS(COT!H:H,COT!$A:$A,YEAR(daily!$A1037),COT!$B:$B,WEEKNUM(daily!$A1037))</f>
        <v>61992</v>
      </c>
      <c r="R1037">
        <f>SUMIFS(COT!I:I,COT!$A:$A,YEAR(daily!$A1037),COT!$B:$B,WEEKNUM(daily!$A1037))</f>
        <v>428220</v>
      </c>
      <c r="S1037">
        <f>SUMIFS(COT!J:J,COT!$A:$A,YEAR(daily!$A1037),COT!$B:$B,WEEKNUM(daily!$A1037))</f>
        <v>500950</v>
      </c>
      <c r="T1037">
        <f>SUMIFS(COT!K:K,COT!$A:$A,YEAR(daily!$A1037),COT!$B:$B,WEEKNUM(daily!$A1037))</f>
        <v>58756</v>
      </c>
      <c r="U1037">
        <f>SUMIFS(COT!L:L,COT!$A:$A,YEAR(daily!$A1037),COT!$B:$B,WEEKNUM(daily!$A1037))</f>
        <v>45568</v>
      </c>
      <c r="V1037">
        <f>SUMIFS(COT!M:M,COT!$A:$A,YEAR(daily!$A1037),COT!$B:$B,WEEKNUM(daily!$A1037))</f>
        <v>64</v>
      </c>
      <c r="W1037">
        <f>SUMIFS(COT!N:N,COT!$A:$A,YEAR(daily!$A1037),COT!$B:$B,WEEKNUM(daily!$A1037))</f>
        <v>57</v>
      </c>
      <c r="X1037">
        <f>SUMIFS(COT!O:O,COT!$A:$A,YEAR(daily!$A1037),COT!$B:$B,WEEKNUM(daily!$A1037))</f>
        <v>44</v>
      </c>
      <c r="Y1037">
        <f>SUMIFS(COT!P:P,COT!$A:$A,YEAR(daily!$A1037),COT!$B:$B,WEEKNUM(daily!$A1037))</f>
        <v>83</v>
      </c>
      <c r="Z1037">
        <f>SUMIFS(COT!Q:Q,COT!$A:$A,YEAR(daily!$A1037),COT!$B:$B,WEEKNUM(daily!$A1037))</f>
        <v>88</v>
      </c>
      <c r="AA1037">
        <f>SUMIFS(Saudi!B:B,Saudi!$A:$A,YEAR(daily!$A1037))</f>
        <v>395.99099999999999</v>
      </c>
      <c r="AB1037">
        <f>SUMIFS(Saudi!C:C,Saudi!$A:$A,YEAR(daily!$A1037))</f>
        <v>301.7</v>
      </c>
      <c r="AC1037">
        <f>SUMIFS(Saudi!F:F,Saudi!$A:$A,YEAR(daily!$A1037))</f>
        <v>3951270</v>
      </c>
      <c r="AD1037">
        <f>SUMIFS(Saudi!G:G,Saudi!$A:$A,YEAR(daily!$A1037))</f>
        <v>41.406660355745771</v>
      </c>
      <c r="AE1037">
        <f>SUMIFS(Saudi!H:H,Saudi!$A:$A,YEAR(daily!$A1037))</f>
        <v>163608894.86384758</v>
      </c>
      <c r="AF1037" s="5">
        <f t="shared" si="54"/>
        <v>4</v>
      </c>
      <c r="AG1037" s="5">
        <f t="shared" si="55"/>
        <v>2004</v>
      </c>
    </row>
    <row r="1038" spans="1:33">
      <c r="A1038" s="3">
        <v>38104</v>
      </c>
      <c r="B1038" s="1">
        <v>222102</v>
      </c>
      <c r="C1038" s="1">
        <v>41175</v>
      </c>
      <c r="D1038" s="1">
        <v>32103</v>
      </c>
      <c r="E1038" s="1">
        <v>37.53</v>
      </c>
      <c r="F1038" s="1">
        <v>36.82</v>
      </c>
      <c r="G1038" s="1">
        <v>36.35</v>
      </c>
      <c r="H1038" s="2">
        <v>49.9</v>
      </c>
      <c r="I1038" s="2">
        <v>28.3</v>
      </c>
      <c r="J1038" s="2">
        <v>82.1</v>
      </c>
      <c r="K1038" s="2">
        <v>83.1</v>
      </c>
      <c r="L1038">
        <f>SUMIFS(US!B:B,US!$D:$D,YEAR(daily!$A1038),US!$E:$E,MONTH(daily!$A1038))</f>
        <v>8812</v>
      </c>
      <c r="M1038">
        <f>SUMIFS(US!C:C,US!$D:$D,YEAR(daily!$A1038),US!$E:$E,MONTH(daily!$A1038))</f>
        <v>20545</v>
      </c>
      <c r="N1038">
        <f>SUMIFS(COT!E:E,COT!$A:$A,YEAR(daily!$A1038),COT!$B:$B,WEEKNUM(daily!$A1038))</f>
        <v>697218</v>
      </c>
      <c r="O1038">
        <f>SUMIFS(COT!F:F,COT!$A:$A,YEAR(daily!$A1038),COT!$B:$B,WEEKNUM(daily!$A1038))</f>
        <v>148250</v>
      </c>
      <c r="P1038">
        <f>SUMIFS(COT!G:G,COT!$A:$A,YEAR(daily!$A1038),COT!$B:$B,WEEKNUM(daily!$A1038))</f>
        <v>88708</v>
      </c>
      <c r="Q1038">
        <f>SUMIFS(COT!H:H,COT!$A:$A,YEAR(daily!$A1038),COT!$B:$B,WEEKNUM(daily!$A1038))</f>
        <v>61992</v>
      </c>
      <c r="R1038">
        <f>SUMIFS(COT!I:I,COT!$A:$A,YEAR(daily!$A1038),COT!$B:$B,WEEKNUM(daily!$A1038))</f>
        <v>428220</v>
      </c>
      <c r="S1038">
        <f>SUMIFS(COT!J:J,COT!$A:$A,YEAR(daily!$A1038),COT!$B:$B,WEEKNUM(daily!$A1038))</f>
        <v>500950</v>
      </c>
      <c r="T1038">
        <f>SUMIFS(COT!K:K,COT!$A:$A,YEAR(daily!$A1038),COT!$B:$B,WEEKNUM(daily!$A1038))</f>
        <v>58756</v>
      </c>
      <c r="U1038">
        <f>SUMIFS(COT!L:L,COT!$A:$A,YEAR(daily!$A1038),COT!$B:$B,WEEKNUM(daily!$A1038))</f>
        <v>45568</v>
      </c>
      <c r="V1038">
        <f>SUMIFS(COT!M:M,COT!$A:$A,YEAR(daily!$A1038),COT!$B:$B,WEEKNUM(daily!$A1038))</f>
        <v>64</v>
      </c>
      <c r="W1038">
        <f>SUMIFS(COT!N:N,COT!$A:$A,YEAR(daily!$A1038),COT!$B:$B,WEEKNUM(daily!$A1038))</f>
        <v>57</v>
      </c>
      <c r="X1038">
        <f>SUMIFS(COT!O:O,COT!$A:$A,YEAR(daily!$A1038),COT!$B:$B,WEEKNUM(daily!$A1038))</f>
        <v>44</v>
      </c>
      <c r="Y1038">
        <f>SUMIFS(COT!P:P,COT!$A:$A,YEAR(daily!$A1038),COT!$B:$B,WEEKNUM(daily!$A1038))</f>
        <v>83</v>
      </c>
      <c r="Z1038">
        <f>SUMIFS(COT!Q:Q,COT!$A:$A,YEAR(daily!$A1038),COT!$B:$B,WEEKNUM(daily!$A1038))</f>
        <v>88</v>
      </c>
      <c r="AA1038">
        <f>SUMIFS(Saudi!B:B,Saudi!$A:$A,YEAR(daily!$A1038))</f>
        <v>395.99099999999999</v>
      </c>
      <c r="AB1038">
        <f>SUMIFS(Saudi!C:C,Saudi!$A:$A,YEAR(daily!$A1038))</f>
        <v>301.7</v>
      </c>
      <c r="AC1038">
        <f>SUMIFS(Saudi!F:F,Saudi!$A:$A,YEAR(daily!$A1038))</f>
        <v>3951270</v>
      </c>
      <c r="AD1038">
        <f>SUMIFS(Saudi!G:G,Saudi!$A:$A,YEAR(daily!$A1038))</f>
        <v>41.406660355745771</v>
      </c>
      <c r="AE1038">
        <f>SUMIFS(Saudi!H:H,Saudi!$A:$A,YEAR(daily!$A1038))</f>
        <v>163608894.86384758</v>
      </c>
      <c r="AF1038" s="5">
        <f t="shared" si="54"/>
        <v>4</v>
      </c>
      <c r="AG1038" s="5">
        <f t="shared" si="55"/>
        <v>2004</v>
      </c>
    </row>
    <row r="1039" spans="1:33">
      <c r="A1039" s="3">
        <v>38105</v>
      </c>
      <c r="B1039" s="1">
        <v>227571</v>
      </c>
      <c r="C1039" s="1">
        <v>40820</v>
      </c>
      <c r="D1039" s="1">
        <v>32584</v>
      </c>
      <c r="E1039" s="1">
        <v>37.46</v>
      </c>
      <c r="F1039" s="1">
        <v>36.72</v>
      </c>
      <c r="G1039" s="1">
        <v>36.22</v>
      </c>
      <c r="H1039" s="2">
        <v>49.9</v>
      </c>
      <c r="I1039" s="2">
        <v>28.3</v>
      </c>
      <c r="J1039" s="2">
        <v>82.1</v>
      </c>
      <c r="K1039" s="2">
        <v>83.1</v>
      </c>
      <c r="L1039">
        <f>SUMIFS(US!B:B,US!$D:$D,YEAR(daily!$A1039),US!$E:$E,MONTH(daily!$A1039))</f>
        <v>8812</v>
      </c>
      <c r="M1039">
        <f>SUMIFS(US!C:C,US!$D:$D,YEAR(daily!$A1039),US!$E:$E,MONTH(daily!$A1039))</f>
        <v>20545</v>
      </c>
      <c r="N1039">
        <f>SUMIFS(COT!E:E,COT!$A:$A,YEAR(daily!$A1039),COT!$B:$B,WEEKNUM(daily!$A1039))</f>
        <v>697218</v>
      </c>
      <c r="O1039">
        <f>SUMIFS(COT!F:F,COT!$A:$A,YEAR(daily!$A1039),COT!$B:$B,WEEKNUM(daily!$A1039))</f>
        <v>148250</v>
      </c>
      <c r="P1039">
        <f>SUMIFS(COT!G:G,COT!$A:$A,YEAR(daily!$A1039),COT!$B:$B,WEEKNUM(daily!$A1039))</f>
        <v>88708</v>
      </c>
      <c r="Q1039">
        <f>SUMIFS(COT!H:H,COT!$A:$A,YEAR(daily!$A1039),COT!$B:$B,WEEKNUM(daily!$A1039))</f>
        <v>61992</v>
      </c>
      <c r="R1039">
        <f>SUMIFS(COT!I:I,COT!$A:$A,YEAR(daily!$A1039),COT!$B:$B,WEEKNUM(daily!$A1039))</f>
        <v>428220</v>
      </c>
      <c r="S1039">
        <f>SUMIFS(COT!J:J,COT!$A:$A,YEAR(daily!$A1039),COT!$B:$B,WEEKNUM(daily!$A1039))</f>
        <v>500950</v>
      </c>
      <c r="T1039">
        <f>SUMIFS(COT!K:K,COT!$A:$A,YEAR(daily!$A1039),COT!$B:$B,WEEKNUM(daily!$A1039))</f>
        <v>58756</v>
      </c>
      <c r="U1039">
        <f>SUMIFS(COT!L:L,COT!$A:$A,YEAR(daily!$A1039),COT!$B:$B,WEEKNUM(daily!$A1039))</f>
        <v>45568</v>
      </c>
      <c r="V1039">
        <f>SUMIFS(COT!M:M,COT!$A:$A,YEAR(daily!$A1039),COT!$B:$B,WEEKNUM(daily!$A1039))</f>
        <v>64</v>
      </c>
      <c r="W1039">
        <f>SUMIFS(COT!N:N,COT!$A:$A,YEAR(daily!$A1039),COT!$B:$B,WEEKNUM(daily!$A1039))</f>
        <v>57</v>
      </c>
      <c r="X1039">
        <f>SUMIFS(COT!O:O,COT!$A:$A,YEAR(daily!$A1039),COT!$B:$B,WEEKNUM(daily!$A1039))</f>
        <v>44</v>
      </c>
      <c r="Y1039">
        <f>SUMIFS(COT!P:P,COT!$A:$A,YEAR(daily!$A1039),COT!$B:$B,WEEKNUM(daily!$A1039))</f>
        <v>83</v>
      </c>
      <c r="Z1039">
        <f>SUMIFS(COT!Q:Q,COT!$A:$A,YEAR(daily!$A1039),COT!$B:$B,WEEKNUM(daily!$A1039))</f>
        <v>88</v>
      </c>
      <c r="AA1039">
        <f>SUMIFS(Saudi!B:B,Saudi!$A:$A,YEAR(daily!$A1039))</f>
        <v>395.99099999999999</v>
      </c>
      <c r="AB1039">
        <f>SUMIFS(Saudi!C:C,Saudi!$A:$A,YEAR(daily!$A1039))</f>
        <v>301.7</v>
      </c>
      <c r="AC1039">
        <f>SUMIFS(Saudi!F:F,Saudi!$A:$A,YEAR(daily!$A1039))</f>
        <v>3951270</v>
      </c>
      <c r="AD1039">
        <f>SUMIFS(Saudi!G:G,Saudi!$A:$A,YEAR(daily!$A1039))</f>
        <v>41.406660355745771</v>
      </c>
      <c r="AE1039">
        <f>SUMIFS(Saudi!H:H,Saudi!$A:$A,YEAR(daily!$A1039))</f>
        <v>163608894.86384758</v>
      </c>
      <c r="AF1039" s="5">
        <f t="shared" si="54"/>
        <v>4</v>
      </c>
      <c r="AG1039" s="5">
        <f t="shared" si="55"/>
        <v>2004</v>
      </c>
    </row>
    <row r="1040" spans="1:33">
      <c r="A1040" s="3">
        <v>38106</v>
      </c>
      <c r="B1040" s="1">
        <v>230658</v>
      </c>
      <c r="C1040" s="1">
        <v>42401</v>
      </c>
      <c r="D1040" s="1">
        <v>33077</v>
      </c>
      <c r="E1040" s="1">
        <v>37.31</v>
      </c>
      <c r="F1040" s="1">
        <v>36.659999999999997</v>
      </c>
      <c r="G1040" s="1">
        <v>36.200000000000003</v>
      </c>
      <c r="H1040" s="2">
        <v>49.9</v>
      </c>
      <c r="I1040" s="2">
        <v>28.3</v>
      </c>
      <c r="J1040" s="2">
        <v>82.1</v>
      </c>
      <c r="K1040" s="2">
        <v>83.1</v>
      </c>
      <c r="L1040">
        <f>SUMIFS(US!B:B,US!$D:$D,YEAR(daily!$A1040),US!$E:$E,MONTH(daily!$A1040))</f>
        <v>8812</v>
      </c>
      <c r="M1040">
        <f>SUMIFS(US!C:C,US!$D:$D,YEAR(daily!$A1040),US!$E:$E,MONTH(daily!$A1040))</f>
        <v>20545</v>
      </c>
      <c r="N1040">
        <f>SUMIFS(COT!E:E,COT!$A:$A,YEAR(daily!$A1040),COT!$B:$B,WEEKNUM(daily!$A1040))</f>
        <v>697218</v>
      </c>
      <c r="O1040">
        <f>SUMIFS(COT!F:F,COT!$A:$A,YEAR(daily!$A1040),COT!$B:$B,WEEKNUM(daily!$A1040))</f>
        <v>148250</v>
      </c>
      <c r="P1040">
        <f>SUMIFS(COT!G:G,COT!$A:$A,YEAR(daily!$A1040),COT!$B:$B,WEEKNUM(daily!$A1040))</f>
        <v>88708</v>
      </c>
      <c r="Q1040">
        <f>SUMIFS(COT!H:H,COT!$A:$A,YEAR(daily!$A1040),COT!$B:$B,WEEKNUM(daily!$A1040))</f>
        <v>61992</v>
      </c>
      <c r="R1040">
        <f>SUMIFS(COT!I:I,COT!$A:$A,YEAR(daily!$A1040),COT!$B:$B,WEEKNUM(daily!$A1040))</f>
        <v>428220</v>
      </c>
      <c r="S1040">
        <f>SUMIFS(COT!J:J,COT!$A:$A,YEAR(daily!$A1040),COT!$B:$B,WEEKNUM(daily!$A1040))</f>
        <v>500950</v>
      </c>
      <c r="T1040">
        <f>SUMIFS(COT!K:K,COT!$A:$A,YEAR(daily!$A1040),COT!$B:$B,WEEKNUM(daily!$A1040))</f>
        <v>58756</v>
      </c>
      <c r="U1040">
        <f>SUMIFS(COT!L:L,COT!$A:$A,YEAR(daily!$A1040),COT!$B:$B,WEEKNUM(daily!$A1040))</f>
        <v>45568</v>
      </c>
      <c r="V1040">
        <f>SUMIFS(COT!M:M,COT!$A:$A,YEAR(daily!$A1040),COT!$B:$B,WEEKNUM(daily!$A1040))</f>
        <v>64</v>
      </c>
      <c r="W1040">
        <f>SUMIFS(COT!N:N,COT!$A:$A,YEAR(daily!$A1040),COT!$B:$B,WEEKNUM(daily!$A1040))</f>
        <v>57</v>
      </c>
      <c r="X1040">
        <f>SUMIFS(COT!O:O,COT!$A:$A,YEAR(daily!$A1040),COT!$B:$B,WEEKNUM(daily!$A1040))</f>
        <v>44</v>
      </c>
      <c r="Y1040">
        <f>SUMIFS(COT!P:P,COT!$A:$A,YEAR(daily!$A1040),COT!$B:$B,WEEKNUM(daily!$A1040))</f>
        <v>83</v>
      </c>
      <c r="Z1040">
        <f>SUMIFS(COT!Q:Q,COT!$A:$A,YEAR(daily!$A1040),COT!$B:$B,WEEKNUM(daily!$A1040))</f>
        <v>88</v>
      </c>
      <c r="AA1040">
        <f>SUMIFS(Saudi!B:B,Saudi!$A:$A,YEAR(daily!$A1040))</f>
        <v>395.99099999999999</v>
      </c>
      <c r="AB1040">
        <f>SUMIFS(Saudi!C:C,Saudi!$A:$A,YEAR(daily!$A1040))</f>
        <v>301.7</v>
      </c>
      <c r="AC1040">
        <f>SUMIFS(Saudi!F:F,Saudi!$A:$A,YEAR(daily!$A1040))</f>
        <v>3951270</v>
      </c>
      <c r="AD1040">
        <f>SUMIFS(Saudi!G:G,Saudi!$A:$A,YEAR(daily!$A1040))</f>
        <v>41.406660355745771</v>
      </c>
      <c r="AE1040">
        <f>SUMIFS(Saudi!H:H,Saudi!$A:$A,YEAR(daily!$A1040))</f>
        <v>163608894.86384758</v>
      </c>
      <c r="AF1040" s="5">
        <f t="shared" si="54"/>
        <v>4</v>
      </c>
      <c r="AG1040" s="5">
        <f t="shared" si="55"/>
        <v>2004</v>
      </c>
    </row>
    <row r="1041" spans="1:33">
      <c r="A1041" s="3">
        <v>38107</v>
      </c>
      <c r="B1041" s="1">
        <v>224942</v>
      </c>
      <c r="C1041" s="1">
        <v>44941</v>
      </c>
      <c r="D1041" s="1">
        <v>33572</v>
      </c>
      <c r="E1041" s="1">
        <v>37.380000000000003</v>
      </c>
      <c r="F1041" s="1">
        <v>36.71</v>
      </c>
      <c r="G1041" s="1">
        <v>36.24</v>
      </c>
      <c r="H1041" s="2">
        <v>49.9</v>
      </c>
      <c r="I1041" s="2">
        <v>28.3</v>
      </c>
      <c r="J1041" s="2">
        <v>82.1</v>
      </c>
      <c r="K1041" s="2">
        <v>83.1</v>
      </c>
      <c r="L1041">
        <f>SUMIFS(US!B:B,US!$D:$D,YEAR(daily!$A1041),US!$E:$E,MONTH(daily!$A1041))</f>
        <v>8812</v>
      </c>
      <c r="M1041">
        <f>SUMIFS(US!C:C,US!$D:$D,YEAR(daily!$A1041),US!$E:$E,MONTH(daily!$A1041))</f>
        <v>20545</v>
      </c>
      <c r="N1041">
        <f>SUMIFS(COT!E:E,COT!$A:$A,YEAR(daily!$A1041),COT!$B:$B,WEEKNUM(daily!$A1041))</f>
        <v>697218</v>
      </c>
      <c r="O1041">
        <f>SUMIFS(COT!F:F,COT!$A:$A,YEAR(daily!$A1041),COT!$B:$B,WEEKNUM(daily!$A1041))</f>
        <v>148250</v>
      </c>
      <c r="P1041">
        <f>SUMIFS(COT!G:G,COT!$A:$A,YEAR(daily!$A1041),COT!$B:$B,WEEKNUM(daily!$A1041))</f>
        <v>88708</v>
      </c>
      <c r="Q1041">
        <f>SUMIFS(COT!H:H,COT!$A:$A,YEAR(daily!$A1041),COT!$B:$B,WEEKNUM(daily!$A1041))</f>
        <v>61992</v>
      </c>
      <c r="R1041">
        <f>SUMIFS(COT!I:I,COT!$A:$A,YEAR(daily!$A1041),COT!$B:$B,WEEKNUM(daily!$A1041))</f>
        <v>428220</v>
      </c>
      <c r="S1041">
        <f>SUMIFS(COT!J:J,COT!$A:$A,YEAR(daily!$A1041),COT!$B:$B,WEEKNUM(daily!$A1041))</f>
        <v>500950</v>
      </c>
      <c r="T1041">
        <f>SUMIFS(COT!K:K,COT!$A:$A,YEAR(daily!$A1041),COT!$B:$B,WEEKNUM(daily!$A1041))</f>
        <v>58756</v>
      </c>
      <c r="U1041">
        <f>SUMIFS(COT!L:L,COT!$A:$A,YEAR(daily!$A1041),COT!$B:$B,WEEKNUM(daily!$A1041))</f>
        <v>45568</v>
      </c>
      <c r="V1041">
        <f>SUMIFS(COT!M:M,COT!$A:$A,YEAR(daily!$A1041),COT!$B:$B,WEEKNUM(daily!$A1041))</f>
        <v>64</v>
      </c>
      <c r="W1041">
        <f>SUMIFS(COT!N:N,COT!$A:$A,YEAR(daily!$A1041),COT!$B:$B,WEEKNUM(daily!$A1041))</f>
        <v>57</v>
      </c>
      <c r="X1041">
        <f>SUMIFS(COT!O:O,COT!$A:$A,YEAR(daily!$A1041),COT!$B:$B,WEEKNUM(daily!$A1041))</f>
        <v>44</v>
      </c>
      <c r="Y1041">
        <f>SUMIFS(COT!P:P,COT!$A:$A,YEAR(daily!$A1041),COT!$B:$B,WEEKNUM(daily!$A1041))</f>
        <v>83</v>
      </c>
      <c r="Z1041">
        <f>SUMIFS(COT!Q:Q,COT!$A:$A,YEAR(daily!$A1041),COT!$B:$B,WEEKNUM(daily!$A1041))</f>
        <v>88</v>
      </c>
      <c r="AA1041">
        <f>SUMIFS(Saudi!B:B,Saudi!$A:$A,YEAR(daily!$A1041))</f>
        <v>395.99099999999999</v>
      </c>
      <c r="AB1041">
        <f>SUMIFS(Saudi!C:C,Saudi!$A:$A,YEAR(daily!$A1041))</f>
        <v>301.7</v>
      </c>
      <c r="AC1041">
        <f>SUMIFS(Saudi!F:F,Saudi!$A:$A,YEAR(daily!$A1041))</f>
        <v>3951270</v>
      </c>
      <c r="AD1041">
        <f>SUMIFS(Saudi!G:G,Saudi!$A:$A,YEAR(daily!$A1041))</f>
        <v>41.406660355745771</v>
      </c>
      <c r="AE1041">
        <f>SUMIFS(Saudi!H:H,Saudi!$A:$A,YEAR(daily!$A1041))</f>
        <v>163608894.86384758</v>
      </c>
      <c r="AF1041" s="5">
        <f t="shared" si="54"/>
        <v>4</v>
      </c>
      <c r="AG1041" s="5">
        <f t="shared" si="55"/>
        <v>2004</v>
      </c>
    </row>
    <row r="1042" spans="1:33">
      <c r="A1042" s="3">
        <v>38110</v>
      </c>
      <c r="B1042" s="1">
        <v>219465</v>
      </c>
      <c r="C1042" s="1">
        <v>45968</v>
      </c>
      <c r="D1042" s="1">
        <v>35306</v>
      </c>
      <c r="E1042" s="1">
        <v>38.21</v>
      </c>
      <c r="F1042" s="1">
        <v>37.58</v>
      </c>
      <c r="G1042" s="1">
        <v>37.07</v>
      </c>
      <c r="H1042" s="2">
        <v>49.9</v>
      </c>
      <c r="I1042" s="2">
        <v>28.3</v>
      </c>
      <c r="J1042" s="2">
        <v>82.1</v>
      </c>
      <c r="K1042" s="2">
        <v>83.1</v>
      </c>
      <c r="L1042">
        <f>SUMIFS(US!B:B,US!$D:$D,YEAR(daily!$A1042),US!$E:$E,MONTH(daily!$A1042))</f>
        <v>8798</v>
      </c>
      <c r="M1042">
        <f>SUMIFS(US!C:C,US!$D:$D,YEAR(daily!$A1042),US!$E:$E,MONTH(daily!$A1042))</f>
        <v>20313</v>
      </c>
      <c r="N1042">
        <f>SUMIFS(COT!E:E,COT!$A:$A,YEAR(daily!$A1042),COT!$B:$B,WEEKNUM(daily!$A1042))</f>
        <v>726559</v>
      </c>
      <c r="O1042">
        <f>SUMIFS(COT!F:F,COT!$A:$A,YEAR(daily!$A1042),COT!$B:$B,WEEKNUM(daily!$A1042))</f>
        <v>159882</v>
      </c>
      <c r="P1042">
        <f>SUMIFS(COT!G:G,COT!$A:$A,YEAR(daily!$A1042),COT!$B:$B,WEEKNUM(daily!$A1042))</f>
        <v>94334</v>
      </c>
      <c r="Q1042">
        <f>SUMIFS(COT!H:H,COT!$A:$A,YEAR(daily!$A1042),COT!$B:$B,WEEKNUM(daily!$A1042))</f>
        <v>65478</v>
      </c>
      <c r="R1042">
        <f>SUMIFS(COT!I:I,COT!$A:$A,YEAR(daily!$A1042),COT!$B:$B,WEEKNUM(daily!$A1042))</f>
        <v>442376</v>
      </c>
      <c r="S1042">
        <f>SUMIFS(COT!J:J,COT!$A:$A,YEAR(daily!$A1042),COT!$B:$B,WEEKNUM(daily!$A1042))</f>
        <v>515675</v>
      </c>
      <c r="T1042">
        <f>SUMIFS(COT!K:K,COT!$A:$A,YEAR(daily!$A1042),COT!$B:$B,WEEKNUM(daily!$A1042))</f>
        <v>58823</v>
      </c>
      <c r="U1042">
        <f>SUMIFS(COT!L:L,COT!$A:$A,YEAR(daily!$A1042),COT!$B:$B,WEEKNUM(daily!$A1042))</f>
        <v>51072</v>
      </c>
      <c r="V1042">
        <f>SUMIFS(COT!M:M,COT!$A:$A,YEAR(daily!$A1042),COT!$B:$B,WEEKNUM(daily!$A1042))</f>
        <v>69</v>
      </c>
      <c r="W1042">
        <f>SUMIFS(COT!N:N,COT!$A:$A,YEAR(daily!$A1042),COT!$B:$B,WEEKNUM(daily!$A1042))</f>
        <v>65</v>
      </c>
      <c r="X1042">
        <f>SUMIFS(COT!O:O,COT!$A:$A,YEAR(daily!$A1042),COT!$B:$B,WEEKNUM(daily!$A1042))</f>
        <v>55</v>
      </c>
      <c r="Y1042">
        <f>SUMIFS(COT!P:P,COT!$A:$A,YEAR(daily!$A1042),COT!$B:$B,WEEKNUM(daily!$A1042))</f>
        <v>83</v>
      </c>
      <c r="Z1042">
        <f>SUMIFS(COT!Q:Q,COT!$A:$A,YEAR(daily!$A1042),COT!$B:$B,WEEKNUM(daily!$A1042))</f>
        <v>84</v>
      </c>
      <c r="AA1042">
        <f>SUMIFS(Saudi!B:B,Saudi!$A:$A,YEAR(daily!$A1042))</f>
        <v>395.99099999999999</v>
      </c>
      <c r="AB1042">
        <f>SUMIFS(Saudi!C:C,Saudi!$A:$A,YEAR(daily!$A1042))</f>
        <v>301.7</v>
      </c>
      <c r="AC1042">
        <f>SUMIFS(Saudi!F:F,Saudi!$A:$A,YEAR(daily!$A1042))</f>
        <v>3951270</v>
      </c>
      <c r="AD1042">
        <f>SUMIFS(Saudi!G:G,Saudi!$A:$A,YEAR(daily!$A1042))</f>
        <v>41.406660355745771</v>
      </c>
      <c r="AE1042">
        <f>SUMIFS(Saudi!H:H,Saudi!$A:$A,YEAR(daily!$A1042))</f>
        <v>163608894.86384758</v>
      </c>
      <c r="AF1042" s="5">
        <f t="shared" si="54"/>
        <v>5</v>
      </c>
      <c r="AG1042" s="5">
        <f t="shared" si="55"/>
        <v>2004</v>
      </c>
    </row>
    <row r="1043" spans="1:33">
      <c r="A1043" s="3">
        <v>38111</v>
      </c>
      <c r="B1043" s="1">
        <v>220392</v>
      </c>
      <c r="C1043" s="1">
        <v>46736</v>
      </c>
      <c r="D1043" s="1">
        <v>35475</v>
      </c>
      <c r="E1043" s="1">
        <v>38.979999999999997</v>
      </c>
      <c r="F1043" s="1">
        <v>38.24</v>
      </c>
      <c r="G1043" s="1">
        <v>37.630000000000003</v>
      </c>
      <c r="H1043" s="2">
        <v>49.9</v>
      </c>
      <c r="I1043" s="2">
        <v>28.3</v>
      </c>
      <c r="J1043" s="2">
        <v>82.1</v>
      </c>
      <c r="K1043" s="2">
        <v>83.1</v>
      </c>
      <c r="L1043">
        <f>SUMIFS(US!B:B,US!$D:$D,YEAR(daily!$A1043),US!$E:$E,MONTH(daily!$A1043))</f>
        <v>8798</v>
      </c>
      <c r="M1043">
        <f>SUMIFS(US!C:C,US!$D:$D,YEAR(daily!$A1043),US!$E:$E,MONTH(daily!$A1043))</f>
        <v>20313</v>
      </c>
      <c r="N1043">
        <f>SUMIFS(COT!E:E,COT!$A:$A,YEAR(daily!$A1043),COT!$B:$B,WEEKNUM(daily!$A1043))</f>
        <v>726559</v>
      </c>
      <c r="O1043">
        <f>SUMIFS(COT!F:F,COT!$A:$A,YEAR(daily!$A1043),COT!$B:$B,WEEKNUM(daily!$A1043))</f>
        <v>159882</v>
      </c>
      <c r="P1043">
        <f>SUMIFS(COT!G:G,COT!$A:$A,YEAR(daily!$A1043),COT!$B:$B,WEEKNUM(daily!$A1043))</f>
        <v>94334</v>
      </c>
      <c r="Q1043">
        <f>SUMIFS(COT!H:H,COT!$A:$A,YEAR(daily!$A1043),COT!$B:$B,WEEKNUM(daily!$A1043))</f>
        <v>65478</v>
      </c>
      <c r="R1043">
        <f>SUMIFS(COT!I:I,COT!$A:$A,YEAR(daily!$A1043),COT!$B:$B,WEEKNUM(daily!$A1043))</f>
        <v>442376</v>
      </c>
      <c r="S1043">
        <f>SUMIFS(COT!J:J,COT!$A:$A,YEAR(daily!$A1043),COT!$B:$B,WEEKNUM(daily!$A1043))</f>
        <v>515675</v>
      </c>
      <c r="T1043">
        <f>SUMIFS(COT!K:K,COT!$A:$A,YEAR(daily!$A1043),COT!$B:$B,WEEKNUM(daily!$A1043))</f>
        <v>58823</v>
      </c>
      <c r="U1043">
        <f>SUMIFS(COT!L:L,COT!$A:$A,YEAR(daily!$A1043),COT!$B:$B,WEEKNUM(daily!$A1043))</f>
        <v>51072</v>
      </c>
      <c r="V1043">
        <f>SUMIFS(COT!M:M,COT!$A:$A,YEAR(daily!$A1043),COT!$B:$B,WEEKNUM(daily!$A1043))</f>
        <v>69</v>
      </c>
      <c r="W1043">
        <f>SUMIFS(COT!N:N,COT!$A:$A,YEAR(daily!$A1043),COT!$B:$B,WEEKNUM(daily!$A1043))</f>
        <v>65</v>
      </c>
      <c r="X1043">
        <f>SUMIFS(COT!O:O,COT!$A:$A,YEAR(daily!$A1043),COT!$B:$B,WEEKNUM(daily!$A1043))</f>
        <v>55</v>
      </c>
      <c r="Y1043">
        <f>SUMIFS(COT!P:P,COT!$A:$A,YEAR(daily!$A1043),COT!$B:$B,WEEKNUM(daily!$A1043))</f>
        <v>83</v>
      </c>
      <c r="Z1043">
        <f>SUMIFS(COT!Q:Q,COT!$A:$A,YEAR(daily!$A1043),COT!$B:$B,WEEKNUM(daily!$A1043))</f>
        <v>84</v>
      </c>
      <c r="AA1043">
        <f>SUMIFS(Saudi!B:B,Saudi!$A:$A,YEAR(daily!$A1043))</f>
        <v>395.99099999999999</v>
      </c>
      <c r="AB1043">
        <f>SUMIFS(Saudi!C:C,Saudi!$A:$A,YEAR(daily!$A1043))</f>
        <v>301.7</v>
      </c>
      <c r="AC1043">
        <f>SUMIFS(Saudi!F:F,Saudi!$A:$A,YEAR(daily!$A1043))</f>
        <v>3951270</v>
      </c>
      <c r="AD1043">
        <f>SUMIFS(Saudi!G:G,Saudi!$A:$A,YEAR(daily!$A1043))</f>
        <v>41.406660355745771</v>
      </c>
      <c r="AE1043">
        <f>SUMIFS(Saudi!H:H,Saudi!$A:$A,YEAR(daily!$A1043))</f>
        <v>163608894.86384758</v>
      </c>
      <c r="AF1043" s="5">
        <f t="shared" si="54"/>
        <v>5</v>
      </c>
      <c r="AG1043" s="5">
        <f t="shared" si="55"/>
        <v>2004</v>
      </c>
    </row>
    <row r="1044" spans="1:33">
      <c r="A1044" s="3">
        <v>38112</v>
      </c>
      <c r="B1044" s="1">
        <v>213708</v>
      </c>
      <c r="C1044" s="1">
        <v>50181</v>
      </c>
      <c r="D1044" s="1">
        <v>37369</v>
      </c>
      <c r="E1044" s="1">
        <v>39.57</v>
      </c>
      <c r="F1044" s="1">
        <v>38.79</v>
      </c>
      <c r="G1044" s="1">
        <v>38.130000000000003</v>
      </c>
      <c r="H1044" s="2">
        <v>49.9</v>
      </c>
      <c r="I1044" s="2">
        <v>28.3</v>
      </c>
      <c r="J1044" s="2">
        <v>82.1</v>
      </c>
      <c r="K1044" s="2">
        <v>83.1</v>
      </c>
      <c r="L1044">
        <f>SUMIFS(US!B:B,US!$D:$D,YEAR(daily!$A1044),US!$E:$E,MONTH(daily!$A1044))</f>
        <v>8798</v>
      </c>
      <c r="M1044">
        <f>SUMIFS(US!C:C,US!$D:$D,YEAR(daily!$A1044),US!$E:$E,MONTH(daily!$A1044))</f>
        <v>20313</v>
      </c>
      <c r="N1044">
        <f>SUMIFS(COT!E:E,COT!$A:$A,YEAR(daily!$A1044),COT!$B:$B,WEEKNUM(daily!$A1044))</f>
        <v>726559</v>
      </c>
      <c r="O1044">
        <f>SUMIFS(COT!F:F,COT!$A:$A,YEAR(daily!$A1044),COT!$B:$B,WEEKNUM(daily!$A1044))</f>
        <v>159882</v>
      </c>
      <c r="P1044">
        <f>SUMIFS(COT!G:G,COT!$A:$A,YEAR(daily!$A1044),COT!$B:$B,WEEKNUM(daily!$A1044))</f>
        <v>94334</v>
      </c>
      <c r="Q1044">
        <f>SUMIFS(COT!H:H,COT!$A:$A,YEAR(daily!$A1044),COT!$B:$B,WEEKNUM(daily!$A1044))</f>
        <v>65478</v>
      </c>
      <c r="R1044">
        <f>SUMIFS(COT!I:I,COT!$A:$A,YEAR(daily!$A1044),COT!$B:$B,WEEKNUM(daily!$A1044))</f>
        <v>442376</v>
      </c>
      <c r="S1044">
        <f>SUMIFS(COT!J:J,COT!$A:$A,YEAR(daily!$A1044),COT!$B:$B,WEEKNUM(daily!$A1044))</f>
        <v>515675</v>
      </c>
      <c r="T1044">
        <f>SUMIFS(COT!K:K,COT!$A:$A,YEAR(daily!$A1044),COT!$B:$B,WEEKNUM(daily!$A1044))</f>
        <v>58823</v>
      </c>
      <c r="U1044">
        <f>SUMIFS(COT!L:L,COT!$A:$A,YEAR(daily!$A1044),COT!$B:$B,WEEKNUM(daily!$A1044))</f>
        <v>51072</v>
      </c>
      <c r="V1044">
        <f>SUMIFS(COT!M:M,COT!$A:$A,YEAR(daily!$A1044),COT!$B:$B,WEEKNUM(daily!$A1044))</f>
        <v>69</v>
      </c>
      <c r="W1044">
        <f>SUMIFS(COT!N:N,COT!$A:$A,YEAR(daily!$A1044),COT!$B:$B,WEEKNUM(daily!$A1044))</f>
        <v>65</v>
      </c>
      <c r="X1044">
        <f>SUMIFS(COT!O:O,COT!$A:$A,YEAR(daily!$A1044),COT!$B:$B,WEEKNUM(daily!$A1044))</f>
        <v>55</v>
      </c>
      <c r="Y1044">
        <f>SUMIFS(COT!P:P,COT!$A:$A,YEAR(daily!$A1044),COT!$B:$B,WEEKNUM(daily!$A1044))</f>
        <v>83</v>
      </c>
      <c r="Z1044">
        <f>SUMIFS(COT!Q:Q,COT!$A:$A,YEAR(daily!$A1044),COT!$B:$B,WEEKNUM(daily!$A1044))</f>
        <v>84</v>
      </c>
      <c r="AA1044">
        <f>SUMIFS(Saudi!B:B,Saudi!$A:$A,YEAR(daily!$A1044))</f>
        <v>395.99099999999999</v>
      </c>
      <c r="AB1044">
        <f>SUMIFS(Saudi!C:C,Saudi!$A:$A,YEAR(daily!$A1044))</f>
        <v>301.7</v>
      </c>
      <c r="AC1044">
        <f>SUMIFS(Saudi!F:F,Saudi!$A:$A,YEAR(daily!$A1044))</f>
        <v>3951270</v>
      </c>
      <c r="AD1044">
        <f>SUMIFS(Saudi!G:G,Saudi!$A:$A,YEAR(daily!$A1044))</f>
        <v>41.406660355745771</v>
      </c>
      <c r="AE1044">
        <f>SUMIFS(Saudi!H:H,Saudi!$A:$A,YEAR(daily!$A1044))</f>
        <v>163608894.86384758</v>
      </c>
      <c r="AF1044" s="5">
        <f t="shared" si="54"/>
        <v>5</v>
      </c>
      <c r="AG1044" s="5">
        <f t="shared" si="55"/>
        <v>2004</v>
      </c>
    </row>
    <row r="1045" spans="1:33">
      <c r="A1045" s="3">
        <v>38113</v>
      </c>
      <c r="B1045" s="1">
        <v>211285</v>
      </c>
      <c r="C1045" s="1">
        <v>50900</v>
      </c>
      <c r="D1045" s="1">
        <v>37015</v>
      </c>
      <c r="E1045" s="1">
        <v>39.369999999999997</v>
      </c>
      <c r="F1045" s="1">
        <v>38.619999999999997</v>
      </c>
      <c r="G1045" s="1">
        <v>37.96</v>
      </c>
      <c r="H1045" s="2">
        <v>49.9</v>
      </c>
      <c r="I1045" s="2">
        <v>28.3</v>
      </c>
      <c r="J1045" s="2">
        <v>82.1</v>
      </c>
      <c r="K1045" s="2">
        <v>83.1</v>
      </c>
      <c r="L1045">
        <f>SUMIFS(US!B:B,US!$D:$D,YEAR(daily!$A1045),US!$E:$E,MONTH(daily!$A1045))</f>
        <v>8798</v>
      </c>
      <c r="M1045">
        <f>SUMIFS(US!C:C,US!$D:$D,YEAR(daily!$A1045),US!$E:$E,MONTH(daily!$A1045))</f>
        <v>20313</v>
      </c>
      <c r="N1045">
        <f>SUMIFS(COT!E:E,COT!$A:$A,YEAR(daily!$A1045),COT!$B:$B,WEEKNUM(daily!$A1045))</f>
        <v>726559</v>
      </c>
      <c r="O1045">
        <f>SUMIFS(COT!F:F,COT!$A:$A,YEAR(daily!$A1045),COT!$B:$B,WEEKNUM(daily!$A1045))</f>
        <v>159882</v>
      </c>
      <c r="P1045">
        <f>SUMIFS(COT!G:G,COT!$A:$A,YEAR(daily!$A1045),COT!$B:$B,WEEKNUM(daily!$A1045))</f>
        <v>94334</v>
      </c>
      <c r="Q1045">
        <f>SUMIFS(COT!H:H,COT!$A:$A,YEAR(daily!$A1045),COT!$B:$B,WEEKNUM(daily!$A1045))</f>
        <v>65478</v>
      </c>
      <c r="R1045">
        <f>SUMIFS(COT!I:I,COT!$A:$A,YEAR(daily!$A1045),COT!$B:$B,WEEKNUM(daily!$A1045))</f>
        <v>442376</v>
      </c>
      <c r="S1045">
        <f>SUMIFS(COT!J:J,COT!$A:$A,YEAR(daily!$A1045),COT!$B:$B,WEEKNUM(daily!$A1045))</f>
        <v>515675</v>
      </c>
      <c r="T1045">
        <f>SUMIFS(COT!K:K,COT!$A:$A,YEAR(daily!$A1045),COT!$B:$B,WEEKNUM(daily!$A1045))</f>
        <v>58823</v>
      </c>
      <c r="U1045">
        <f>SUMIFS(COT!L:L,COT!$A:$A,YEAR(daily!$A1045),COT!$B:$B,WEEKNUM(daily!$A1045))</f>
        <v>51072</v>
      </c>
      <c r="V1045">
        <f>SUMIFS(COT!M:M,COT!$A:$A,YEAR(daily!$A1045),COT!$B:$B,WEEKNUM(daily!$A1045))</f>
        <v>69</v>
      </c>
      <c r="W1045">
        <f>SUMIFS(COT!N:N,COT!$A:$A,YEAR(daily!$A1045),COT!$B:$B,WEEKNUM(daily!$A1045))</f>
        <v>65</v>
      </c>
      <c r="X1045">
        <f>SUMIFS(COT!O:O,COT!$A:$A,YEAR(daily!$A1045),COT!$B:$B,WEEKNUM(daily!$A1045))</f>
        <v>55</v>
      </c>
      <c r="Y1045">
        <f>SUMIFS(COT!P:P,COT!$A:$A,YEAR(daily!$A1045),COT!$B:$B,WEEKNUM(daily!$A1045))</f>
        <v>83</v>
      </c>
      <c r="Z1045">
        <f>SUMIFS(COT!Q:Q,COT!$A:$A,YEAR(daily!$A1045),COT!$B:$B,WEEKNUM(daily!$A1045))</f>
        <v>84</v>
      </c>
      <c r="AA1045">
        <f>SUMIFS(Saudi!B:B,Saudi!$A:$A,YEAR(daily!$A1045))</f>
        <v>395.99099999999999</v>
      </c>
      <c r="AB1045">
        <f>SUMIFS(Saudi!C:C,Saudi!$A:$A,YEAR(daily!$A1045))</f>
        <v>301.7</v>
      </c>
      <c r="AC1045">
        <f>SUMIFS(Saudi!F:F,Saudi!$A:$A,YEAR(daily!$A1045))</f>
        <v>3951270</v>
      </c>
      <c r="AD1045">
        <f>SUMIFS(Saudi!G:G,Saudi!$A:$A,YEAR(daily!$A1045))</f>
        <v>41.406660355745771</v>
      </c>
      <c r="AE1045">
        <f>SUMIFS(Saudi!H:H,Saudi!$A:$A,YEAR(daily!$A1045))</f>
        <v>163608894.86384758</v>
      </c>
      <c r="AF1045" s="5">
        <f t="shared" si="54"/>
        <v>5</v>
      </c>
      <c r="AG1045" s="5">
        <f t="shared" si="55"/>
        <v>2004</v>
      </c>
    </row>
    <row r="1046" spans="1:33">
      <c r="A1046" s="3">
        <v>38114</v>
      </c>
      <c r="B1046" s="1">
        <v>205868</v>
      </c>
      <c r="C1046" s="1">
        <v>49758</v>
      </c>
      <c r="D1046" s="1">
        <v>37348</v>
      </c>
      <c r="E1046" s="1">
        <v>39.93</v>
      </c>
      <c r="F1046" s="1">
        <v>39.130000000000003</v>
      </c>
      <c r="G1046" s="1">
        <v>38.44</v>
      </c>
      <c r="H1046" s="2">
        <v>49.9</v>
      </c>
      <c r="I1046" s="2">
        <v>28.3</v>
      </c>
      <c r="J1046" s="2">
        <v>82.1</v>
      </c>
      <c r="K1046" s="2">
        <v>83.1</v>
      </c>
      <c r="L1046">
        <f>SUMIFS(US!B:B,US!$D:$D,YEAR(daily!$A1046),US!$E:$E,MONTH(daily!$A1046))</f>
        <v>8798</v>
      </c>
      <c r="M1046">
        <f>SUMIFS(US!C:C,US!$D:$D,YEAR(daily!$A1046),US!$E:$E,MONTH(daily!$A1046))</f>
        <v>20313</v>
      </c>
      <c r="N1046">
        <f>SUMIFS(COT!E:E,COT!$A:$A,YEAR(daily!$A1046),COT!$B:$B,WEEKNUM(daily!$A1046))</f>
        <v>726559</v>
      </c>
      <c r="O1046">
        <f>SUMIFS(COT!F:F,COT!$A:$A,YEAR(daily!$A1046),COT!$B:$B,WEEKNUM(daily!$A1046))</f>
        <v>159882</v>
      </c>
      <c r="P1046">
        <f>SUMIFS(COT!G:G,COT!$A:$A,YEAR(daily!$A1046),COT!$B:$B,WEEKNUM(daily!$A1046))</f>
        <v>94334</v>
      </c>
      <c r="Q1046">
        <f>SUMIFS(COT!H:H,COT!$A:$A,YEAR(daily!$A1046),COT!$B:$B,WEEKNUM(daily!$A1046))</f>
        <v>65478</v>
      </c>
      <c r="R1046">
        <f>SUMIFS(COT!I:I,COT!$A:$A,YEAR(daily!$A1046),COT!$B:$B,WEEKNUM(daily!$A1046))</f>
        <v>442376</v>
      </c>
      <c r="S1046">
        <f>SUMIFS(COT!J:J,COT!$A:$A,YEAR(daily!$A1046),COT!$B:$B,WEEKNUM(daily!$A1046))</f>
        <v>515675</v>
      </c>
      <c r="T1046">
        <f>SUMIFS(COT!K:K,COT!$A:$A,YEAR(daily!$A1046),COT!$B:$B,WEEKNUM(daily!$A1046))</f>
        <v>58823</v>
      </c>
      <c r="U1046">
        <f>SUMIFS(COT!L:L,COT!$A:$A,YEAR(daily!$A1046),COT!$B:$B,WEEKNUM(daily!$A1046))</f>
        <v>51072</v>
      </c>
      <c r="V1046">
        <f>SUMIFS(COT!M:M,COT!$A:$A,YEAR(daily!$A1046),COT!$B:$B,WEEKNUM(daily!$A1046))</f>
        <v>69</v>
      </c>
      <c r="W1046">
        <f>SUMIFS(COT!N:N,COT!$A:$A,YEAR(daily!$A1046),COT!$B:$B,WEEKNUM(daily!$A1046))</f>
        <v>65</v>
      </c>
      <c r="X1046">
        <f>SUMIFS(COT!O:O,COT!$A:$A,YEAR(daily!$A1046),COT!$B:$B,WEEKNUM(daily!$A1046))</f>
        <v>55</v>
      </c>
      <c r="Y1046">
        <f>SUMIFS(COT!P:P,COT!$A:$A,YEAR(daily!$A1046),COT!$B:$B,WEEKNUM(daily!$A1046))</f>
        <v>83</v>
      </c>
      <c r="Z1046">
        <f>SUMIFS(COT!Q:Q,COT!$A:$A,YEAR(daily!$A1046),COT!$B:$B,WEEKNUM(daily!$A1046))</f>
        <v>84</v>
      </c>
      <c r="AA1046">
        <f>SUMIFS(Saudi!B:B,Saudi!$A:$A,YEAR(daily!$A1046))</f>
        <v>395.99099999999999</v>
      </c>
      <c r="AB1046">
        <f>SUMIFS(Saudi!C:C,Saudi!$A:$A,YEAR(daily!$A1046))</f>
        <v>301.7</v>
      </c>
      <c r="AC1046">
        <f>SUMIFS(Saudi!F:F,Saudi!$A:$A,YEAR(daily!$A1046))</f>
        <v>3951270</v>
      </c>
      <c r="AD1046">
        <f>SUMIFS(Saudi!G:G,Saudi!$A:$A,YEAR(daily!$A1046))</f>
        <v>41.406660355745771</v>
      </c>
      <c r="AE1046">
        <f>SUMIFS(Saudi!H:H,Saudi!$A:$A,YEAR(daily!$A1046))</f>
        <v>163608894.86384758</v>
      </c>
      <c r="AF1046" s="5">
        <f t="shared" si="54"/>
        <v>5</v>
      </c>
      <c r="AG1046" s="5">
        <f t="shared" si="55"/>
        <v>2004</v>
      </c>
    </row>
    <row r="1047" spans="1:33">
      <c r="A1047" s="3">
        <v>38117</v>
      </c>
      <c r="B1047" s="1">
        <v>191841</v>
      </c>
      <c r="C1047" s="1">
        <v>49600</v>
      </c>
      <c r="D1047" s="1">
        <v>38082</v>
      </c>
      <c r="E1047" s="1">
        <v>38.93</v>
      </c>
      <c r="F1047" s="1">
        <v>38.200000000000003</v>
      </c>
      <c r="G1047" s="1">
        <v>37.57</v>
      </c>
      <c r="H1047" s="2">
        <v>49.9</v>
      </c>
      <c r="I1047" s="2">
        <v>28.3</v>
      </c>
      <c r="J1047" s="2">
        <v>82.1</v>
      </c>
      <c r="K1047" s="2">
        <v>83.1</v>
      </c>
      <c r="L1047">
        <f>SUMIFS(US!B:B,US!$D:$D,YEAR(daily!$A1047),US!$E:$E,MONTH(daily!$A1047))</f>
        <v>8798</v>
      </c>
      <c r="M1047">
        <f>SUMIFS(US!C:C,US!$D:$D,YEAR(daily!$A1047),US!$E:$E,MONTH(daily!$A1047))</f>
        <v>20313</v>
      </c>
      <c r="N1047">
        <f>SUMIFS(COT!E:E,COT!$A:$A,YEAR(daily!$A1047),COT!$B:$B,WEEKNUM(daily!$A1047))</f>
        <v>726542</v>
      </c>
      <c r="O1047">
        <f>SUMIFS(COT!F:F,COT!$A:$A,YEAR(daily!$A1047),COT!$B:$B,WEEKNUM(daily!$A1047))</f>
        <v>167232</v>
      </c>
      <c r="P1047">
        <f>SUMIFS(COT!G:G,COT!$A:$A,YEAR(daily!$A1047),COT!$B:$B,WEEKNUM(daily!$A1047))</f>
        <v>100798</v>
      </c>
      <c r="Q1047">
        <f>SUMIFS(COT!H:H,COT!$A:$A,YEAR(daily!$A1047),COT!$B:$B,WEEKNUM(daily!$A1047))</f>
        <v>65421</v>
      </c>
      <c r="R1047">
        <f>SUMIFS(COT!I:I,COT!$A:$A,YEAR(daily!$A1047),COT!$B:$B,WEEKNUM(daily!$A1047))</f>
        <v>429602</v>
      </c>
      <c r="S1047">
        <f>SUMIFS(COT!J:J,COT!$A:$A,YEAR(daily!$A1047),COT!$B:$B,WEEKNUM(daily!$A1047))</f>
        <v>506507</v>
      </c>
      <c r="T1047">
        <f>SUMIFS(COT!K:K,COT!$A:$A,YEAR(daily!$A1047),COT!$B:$B,WEEKNUM(daily!$A1047))</f>
        <v>64287</v>
      </c>
      <c r="U1047">
        <f>SUMIFS(COT!L:L,COT!$A:$A,YEAR(daily!$A1047),COT!$B:$B,WEEKNUM(daily!$A1047))</f>
        <v>53816</v>
      </c>
      <c r="V1047">
        <f>SUMIFS(COT!M:M,COT!$A:$A,YEAR(daily!$A1047),COT!$B:$B,WEEKNUM(daily!$A1047))</f>
        <v>70</v>
      </c>
      <c r="W1047">
        <f>SUMIFS(COT!N:N,COT!$A:$A,YEAR(daily!$A1047),COT!$B:$B,WEEKNUM(daily!$A1047))</f>
        <v>69</v>
      </c>
      <c r="X1047">
        <f>SUMIFS(COT!O:O,COT!$A:$A,YEAR(daily!$A1047),COT!$B:$B,WEEKNUM(daily!$A1047))</f>
        <v>56</v>
      </c>
      <c r="Y1047">
        <f>SUMIFS(COT!P:P,COT!$A:$A,YEAR(daily!$A1047),COT!$B:$B,WEEKNUM(daily!$A1047))</f>
        <v>84</v>
      </c>
      <c r="Z1047">
        <f>SUMIFS(COT!Q:Q,COT!$A:$A,YEAR(daily!$A1047),COT!$B:$B,WEEKNUM(daily!$A1047))</f>
        <v>90</v>
      </c>
      <c r="AA1047">
        <f>SUMIFS(Saudi!B:B,Saudi!$A:$A,YEAR(daily!$A1047))</f>
        <v>395.99099999999999</v>
      </c>
      <c r="AB1047">
        <f>SUMIFS(Saudi!C:C,Saudi!$A:$A,YEAR(daily!$A1047))</f>
        <v>301.7</v>
      </c>
      <c r="AC1047">
        <f>SUMIFS(Saudi!F:F,Saudi!$A:$A,YEAR(daily!$A1047))</f>
        <v>3951270</v>
      </c>
      <c r="AD1047">
        <f>SUMIFS(Saudi!G:G,Saudi!$A:$A,YEAR(daily!$A1047))</f>
        <v>41.406660355745771</v>
      </c>
      <c r="AE1047">
        <f>SUMIFS(Saudi!H:H,Saudi!$A:$A,YEAR(daily!$A1047))</f>
        <v>163608894.86384758</v>
      </c>
      <c r="AF1047" s="5">
        <f t="shared" si="54"/>
        <v>5</v>
      </c>
      <c r="AG1047" s="5">
        <f t="shared" si="55"/>
        <v>2004</v>
      </c>
    </row>
    <row r="1048" spans="1:33">
      <c r="A1048" s="3">
        <v>38118</v>
      </c>
      <c r="B1048" s="1">
        <v>173536</v>
      </c>
      <c r="C1048" s="1">
        <v>50520</v>
      </c>
      <c r="D1048" s="1">
        <v>37932</v>
      </c>
      <c r="E1048" s="1">
        <v>40.06</v>
      </c>
      <c r="F1048" s="1">
        <v>39.380000000000003</v>
      </c>
      <c r="G1048" s="1">
        <v>38.68</v>
      </c>
      <c r="H1048" s="2">
        <v>49.9</v>
      </c>
      <c r="I1048" s="2">
        <v>28.3</v>
      </c>
      <c r="J1048" s="2">
        <v>82.1</v>
      </c>
      <c r="K1048" s="2">
        <v>83.1</v>
      </c>
      <c r="L1048">
        <f>SUMIFS(US!B:B,US!$D:$D,YEAR(daily!$A1048),US!$E:$E,MONTH(daily!$A1048))</f>
        <v>8798</v>
      </c>
      <c r="M1048">
        <f>SUMIFS(US!C:C,US!$D:$D,YEAR(daily!$A1048),US!$E:$E,MONTH(daily!$A1048))</f>
        <v>20313</v>
      </c>
      <c r="N1048">
        <f>SUMIFS(COT!E:E,COT!$A:$A,YEAR(daily!$A1048),COT!$B:$B,WEEKNUM(daily!$A1048))</f>
        <v>726542</v>
      </c>
      <c r="O1048">
        <f>SUMIFS(COT!F:F,COT!$A:$A,YEAR(daily!$A1048),COT!$B:$B,WEEKNUM(daily!$A1048))</f>
        <v>167232</v>
      </c>
      <c r="P1048">
        <f>SUMIFS(COT!G:G,COT!$A:$A,YEAR(daily!$A1048),COT!$B:$B,WEEKNUM(daily!$A1048))</f>
        <v>100798</v>
      </c>
      <c r="Q1048">
        <f>SUMIFS(COT!H:H,COT!$A:$A,YEAR(daily!$A1048),COT!$B:$B,WEEKNUM(daily!$A1048))</f>
        <v>65421</v>
      </c>
      <c r="R1048">
        <f>SUMIFS(COT!I:I,COT!$A:$A,YEAR(daily!$A1048),COT!$B:$B,WEEKNUM(daily!$A1048))</f>
        <v>429602</v>
      </c>
      <c r="S1048">
        <f>SUMIFS(COT!J:J,COT!$A:$A,YEAR(daily!$A1048),COT!$B:$B,WEEKNUM(daily!$A1048))</f>
        <v>506507</v>
      </c>
      <c r="T1048">
        <f>SUMIFS(COT!K:K,COT!$A:$A,YEAR(daily!$A1048),COT!$B:$B,WEEKNUM(daily!$A1048))</f>
        <v>64287</v>
      </c>
      <c r="U1048">
        <f>SUMIFS(COT!L:L,COT!$A:$A,YEAR(daily!$A1048),COT!$B:$B,WEEKNUM(daily!$A1048))</f>
        <v>53816</v>
      </c>
      <c r="V1048">
        <f>SUMIFS(COT!M:M,COT!$A:$A,YEAR(daily!$A1048),COT!$B:$B,WEEKNUM(daily!$A1048))</f>
        <v>70</v>
      </c>
      <c r="W1048">
        <f>SUMIFS(COT!N:N,COT!$A:$A,YEAR(daily!$A1048),COT!$B:$B,WEEKNUM(daily!$A1048))</f>
        <v>69</v>
      </c>
      <c r="X1048">
        <f>SUMIFS(COT!O:O,COT!$A:$A,YEAR(daily!$A1048),COT!$B:$B,WEEKNUM(daily!$A1048))</f>
        <v>56</v>
      </c>
      <c r="Y1048">
        <f>SUMIFS(COT!P:P,COT!$A:$A,YEAR(daily!$A1048),COT!$B:$B,WEEKNUM(daily!$A1048))</f>
        <v>84</v>
      </c>
      <c r="Z1048">
        <f>SUMIFS(COT!Q:Q,COT!$A:$A,YEAR(daily!$A1048),COT!$B:$B,WEEKNUM(daily!$A1048))</f>
        <v>90</v>
      </c>
      <c r="AA1048">
        <f>SUMIFS(Saudi!B:B,Saudi!$A:$A,YEAR(daily!$A1048))</f>
        <v>395.99099999999999</v>
      </c>
      <c r="AB1048">
        <f>SUMIFS(Saudi!C:C,Saudi!$A:$A,YEAR(daily!$A1048))</f>
        <v>301.7</v>
      </c>
      <c r="AC1048">
        <f>SUMIFS(Saudi!F:F,Saudi!$A:$A,YEAR(daily!$A1048))</f>
        <v>3951270</v>
      </c>
      <c r="AD1048">
        <f>SUMIFS(Saudi!G:G,Saudi!$A:$A,YEAR(daily!$A1048))</f>
        <v>41.406660355745771</v>
      </c>
      <c r="AE1048">
        <f>SUMIFS(Saudi!H:H,Saudi!$A:$A,YEAR(daily!$A1048))</f>
        <v>163608894.86384758</v>
      </c>
      <c r="AF1048" s="5">
        <f t="shared" si="54"/>
        <v>5</v>
      </c>
      <c r="AG1048" s="5">
        <f t="shared" si="55"/>
        <v>2004</v>
      </c>
    </row>
    <row r="1049" spans="1:33">
      <c r="A1049" s="3">
        <v>38119</v>
      </c>
      <c r="B1049" s="1">
        <v>159186</v>
      </c>
      <c r="C1049" s="1">
        <v>53386</v>
      </c>
      <c r="D1049" s="1">
        <v>39696</v>
      </c>
      <c r="E1049" s="1">
        <v>40.770000000000003</v>
      </c>
      <c r="F1049" s="1">
        <v>40.04</v>
      </c>
      <c r="G1049" s="1">
        <v>39.33</v>
      </c>
      <c r="H1049" s="2">
        <v>49.9</v>
      </c>
      <c r="I1049" s="2">
        <v>28.3</v>
      </c>
      <c r="J1049" s="2">
        <v>82.1</v>
      </c>
      <c r="K1049" s="2">
        <v>83.1</v>
      </c>
      <c r="L1049">
        <f>SUMIFS(US!B:B,US!$D:$D,YEAR(daily!$A1049),US!$E:$E,MONTH(daily!$A1049))</f>
        <v>8798</v>
      </c>
      <c r="M1049">
        <f>SUMIFS(US!C:C,US!$D:$D,YEAR(daily!$A1049),US!$E:$E,MONTH(daily!$A1049))</f>
        <v>20313</v>
      </c>
      <c r="N1049">
        <f>SUMIFS(COT!E:E,COT!$A:$A,YEAR(daily!$A1049),COT!$B:$B,WEEKNUM(daily!$A1049))</f>
        <v>726542</v>
      </c>
      <c r="O1049">
        <f>SUMIFS(COT!F:F,COT!$A:$A,YEAR(daily!$A1049),COT!$B:$B,WEEKNUM(daily!$A1049))</f>
        <v>167232</v>
      </c>
      <c r="P1049">
        <f>SUMIFS(COT!G:G,COT!$A:$A,YEAR(daily!$A1049),COT!$B:$B,WEEKNUM(daily!$A1049))</f>
        <v>100798</v>
      </c>
      <c r="Q1049">
        <f>SUMIFS(COT!H:H,COT!$A:$A,YEAR(daily!$A1049),COT!$B:$B,WEEKNUM(daily!$A1049))</f>
        <v>65421</v>
      </c>
      <c r="R1049">
        <f>SUMIFS(COT!I:I,COT!$A:$A,YEAR(daily!$A1049),COT!$B:$B,WEEKNUM(daily!$A1049))</f>
        <v>429602</v>
      </c>
      <c r="S1049">
        <f>SUMIFS(COT!J:J,COT!$A:$A,YEAR(daily!$A1049),COT!$B:$B,WEEKNUM(daily!$A1049))</f>
        <v>506507</v>
      </c>
      <c r="T1049">
        <f>SUMIFS(COT!K:K,COT!$A:$A,YEAR(daily!$A1049),COT!$B:$B,WEEKNUM(daily!$A1049))</f>
        <v>64287</v>
      </c>
      <c r="U1049">
        <f>SUMIFS(COT!L:L,COT!$A:$A,YEAR(daily!$A1049),COT!$B:$B,WEEKNUM(daily!$A1049))</f>
        <v>53816</v>
      </c>
      <c r="V1049">
        <f>SUMIFS(COT!M:M,COT!$A:$A,YEAR(daily!$A1049),COT!$B:$B,WEEKNUM(daily!$A1049))</f>
        <v>70</v>
      </c>
      <c r="W1049">
        <f>SUMIFS(COT!N:N,COT!$A:$A,YEAR(daily!$A1049),COT!$B:$B,WEEKNUM(daily!$A1049))</f>
        <v>69</v>
      </c>
      <c r="X1049">
        <f>SUMIFS(COT!O:O,COT!$A:$A,YEAR(daily!$A1049),COT!$B:$B,WEEKNUM(daily!$A1049))</f>
        <v>56</v>
      </c>
      <c r="Y1049">
        <f>SUMIFS(COT!P:P,COT!$A:$A,YEAR(daily!$A1049),COT!$B:$B,WEEKNUM(daily!$A1049))</f>
        <v>84</v>
      </c>
      <c r="Z1049">
        <f>SUMIFS(COT!Q:Q,COT!$A:$A,YEAR(daily!$A1049),COT!$B:$B,WEEKNUM(daily!$A1049))</f>
        <v>90</v>
      </c>
      <c r="AA1049">
        <f>SUMIFS(Saudi!B:B,Saudi!$A:$A,YEAR(daily!$A1049))</f>
        <v>395.99099999999999</v>
      </c>
      <c r="AB1049">
        <f>SUMIFS(Saudi!C:C,Saudi!$A:$A,YEAR(daily!$A1049))</f>
        <v>301.7</v>
      </c>
      <c r="AC1049">
        <f>SUMIFS(Saudi!F:F,Saudi!$A:$A,YEAR(daily!$A1049))</f>
        <v>3951270</v>
      </c>
      <c r="AD1049">
        <f>SUMIFS(Saudi!G:G,Saudi!$A:$A,YEAR(daily!$A1049))</f>
        <v>41.406660355745771</v>
      </c>
      <c r="AE1049">
        <f>SUMIFS(Saudi!H:H,Saudi!$A:$A,YEAR(daily!$A1049))</f>
        <v>163608894.86384758</v>
      </c>
      <c r="AF1049" s="5">
        <f t="shared" si="54"/>
        <v>5</v>
      </c>
      <c r="AG1049" s="5">
        <f t="shared" si="55"/>
        <v>2004</v>
      </c>
    </row>
    <row r="1050" spans="1:33">
      <c r="A1050" s="3">
        <v>38120</v>
      </c>
      <c r="B1050" s="1">
        <v>139944</v>
      </c>
      <c r="C1050" s="1">
        <v>52493</v>
      </c>
      <c r="D1050" s="1">
        <v>43119</v>
      </c>
      <c r="E1050" s="1">
        <v>41.08</v>
      </c>
      <c r="F1050" s="1">
        <v>40.42</v>
      </c>
      <c r="G1050" s="1">
        <v>39.72</v>
      </c>
      <c r="H1050" s="2">
        <v>49.9</v>
      </c>
      <c r="I1050" s="2">
        <v>28.3</v>
      </c>
      <c r="J1050" s="2">
        <v>82.1</v>
      </c>
      <c r="K1050" s="2">
        <v>83.1</v>
      </c>
      <c r="L1050">
        <f>SUMIFS(US!B:B,US!$D:$D,YEAR(daily!$A1050),US!$E:$E,MONTH(daily!$A1050))</f>
        <v>8798</v>
      </c>
      <c r="M1050">
        <f>SUMIFS(US!C:C,US!$D:$D,YEAR(daily!$A1050),US!$E:$E,MONTH(daily!$A1050))</f>
        <v>20313</v>
      </c>
      <c r="N1050">
        <f>SUMIFS(COT!E:E,COT!$A:$A,YEAR(daily!$A1050),COT!$B:$B,WEEKNUM(daily!$A1050))</f>
        <v>726542</v>
      </c>
      <c r="O1050">
        <f>SUMIFS(COT!F:F,COT!$A:$A,YEAR(daily!$A1050),COT!$B:$B,WEEKNUM(daily!$A1050))</f>
        <v>167232</v>
      </c>
      <c r="P1050">
        <f>SUMIFS(COT!G:G,COT!$A:$A,YEAR(daily!$A1050),COT!$B:$B,WEEKNUM(daily!$A1050))</f>
        <v>100798</v>
      </c>
      <c r="Q1050">
        <f>SUMIFS(COT!H:H,COT!$A:$A,YEAR(daily!$A1050),COT!$B:$B,WEEKNUM(daily!$A1050))</f>
        <v>65421</v>
      </c>
      <c r="R1050">
        <f>SUMIFS(COT!I:I,COT!$A:$A,YEAR(daily!$A1050),COT!$B:$B,WEEKNUM(daily!$A1050))</f>
        <v>429602</v>
      </c>
      <c r="S1050">
        <f>SUMIFS(COT!J:J,COT!$A:$A,YEAR(daily!$A1050),COT!$B:$B,WEEKNUM(daily!$A1050))</f>
        <v>506507</v>
      </c>
      <c r="T1050">
        <f>SUMIFS(COT!K:K,COT!$A:$A,YEAR(daily!$A1050),COT!$B:$B,WEEKNUM(daily!$A1050))</f>
        <v>64287</v>
      </c>
      <c r="U1050">
        <f>SUMIFS(COT!L:L,COT!$A:$A,YEAR(daily!$A1050),COT!$B:$B,WEEKNUM(daily!$A1050))</f>
        <v>53816</v>
      </c>
      <c r="V1050">
        <f>SUMIFS(COT!M:M,COT!$A:$A,YEAR(daily!$A1050),COT!$B:$B,WEEKNUM(daily!$A1050))</f>
        <v>70</v>
      </c>
      <c r="W1050">
        <f>SUMIFS(COT!N:N,COT!$A:$A,YEAR(daily!$A1050),COT!$B:$B,WEEKNUM(daily!$A1050))</f>
        <v>69</v>
      </c>
      <c r="X1050">
        <f>SUMIFS(COT!O:O,COT!$A:$A,YEAR(daily!$A1050),COT!$B:$B,WEEKNUM(daily!$A1050))</f>
        <v>56</v>
      </c>
      <c r="Y1050">
        <f>SUMIFS(COT!P:P,COT!$A:$A,YEAR(daily!$A1050),COT!$B:$B,WEEKNUM(daily!$A1050))</f>
        <v>84</v>
      </c>
      <c r="Z1050">
        <f>SUMIFS(COT!Q:Q,COT!$A:$A,YEAR(daily!$A1050),COT!$B:$B,WEEKNUM(daily!$A1050))</f>
        <v>90</v>
      </c>
      <c r="AA1050">
        <f>SUMIFS(Saudi!B:B,Saudi!$A:$A,YEAR(daily!$A1050))</f>
        <v>395.99099999999999</v>
      </c>
      <c r="AB1050">
        <f>SUMIFS(Saudi!C:C,Saudi!$A:$A,YEAR(daily!$A1050))</f>
        <v>301.7</v>
      </c>
      <c r="AC1050">
        <f>SUMIFS(Saudi!F:F,Saudi!$A:$A,YEAR(daily!$A1050))</f>
        <v>3951270</v>
      </c>
      <c r="AD1050">
        <f>SUMIFS(Saudi!G:G,Saudi!$A:$A,YEAR(daily!$A1050))</f>
        <v>41.406660355745771</v>
      </c>
      <c r="AE1050">
        <f>SUMIFS(Saudi!H:H,Saudi!$A:$A,YEAR(daily!$A1050))</f>
        <v>163608894.86384758</v>
      </c>
      <c r="AF1050" s="5">
        <f t="shared" si="54"/>
        <v>5</v>
      </c>
      <c r="AG1050" s="5">
        <f t="shared" si="55"/>
        <v>2004</v>
      </c>
    </row>
    <row r="1051" spans="1:33">
      <c r="A1051" s="3">
        <v>38121</v>
      </c>
      <c r="B1051" s="1">
        <v>120944</v>
      </c>
      <c r="C1051" s="1">
        <v>53520</v>
      </c>
      <c r="D1051" s="1">
        <v>43558</v>
      </c>
      <c r="E1051" s="1">
        <v>41.38</v>
      </c>
      <c r="F1051" s="1">
        <v>40.76</v>
      </c>
      <c r="G1051" s="1">
        <v>40.08</v>
      </c>
      <c r="H1051" s="2">
        <v>49.9</v>
      </c>
      <c r="I1051" s="2">
        <v>28.3</v>
      </c>
      <c r="J1051" s="2">
        <v>82.1</v>
      </c>
      <c r="K1051" s="2">
        <v>83.1</v>
      </c>
      <c r="L1051">
        <f>SUMIFS(US!B:B,US!$D:$D,YEAR(daily!$A1051),US!$E:$E,MONTH(daily!$A1051))</f>
        <v>8798</v>
      </c>
      <c r="M1051">
        <f>SUMIFS(US!C:C,US!$D:$D,YEAR(daily!$A1051),US!$E:$E,MONTH(daily!$A1051))</f>
        <v>20313</v>
      </c>
      <c r="N1051">
        <f>SUMIFS(COT!E:E,COT!$A:$A,YEAR(daily!$A1051),COT!$B:$B,WEEKNUM(daily!$A1051))</f>
        <v>726542</v>
      </c>
      <c r="O1051">
        <f>SUMIFS(COT!F:F,COT!$A:$A,YEAR(daily!$A1051),COT!$B:$B,WEEKNUM(daily!$A1051))</f>
        <v>167232</v>
      </c>
      <c r="P1051">
        <f>SUMIFS(COT!G:G,COT!$A:$A,YEAR(daily!$A1051),COT!$B:$B,WEEKNUM(daily!$A1051))</f>
        <v>100798</v>
      </c>
      <c r="Q1051">
        <f>SUMIFS(COT!H:H,COT!$A:$A,YEAR(daily!$A1051),COT!$B:$B,WEEKNUM(daily!$A1051))</f>
        <v>65421</v>
      </c>
      <c r="R1051">
        <f>SUMIFS(COT!I:I,COT!$A:$A,YEAR(daily!$A1051),COT!$B:$B,WEEKNUM(daily!$A1051))</f>
        <v>429602</v>
      </c>
      <c r="S1051">
        <f>SUMIFS(COT!J:J,COT!$A:$A,YEAR(daily!$A1051),COT!$B:$B,WEEKNUM(daily!$A1051))</f>
        <v>506507</v>
      </c>
      <c r="T1051">
        <f>SUMIFS(COT!K:K,COT!$A:$A,YEAR(daily!$A1051),COT!$B:$B,WEEKNUM(daily!$A1051))</f>
        <v>64287</v>
      </c>
      <c r="U1051">
        <f>SUMIFS(COT!L:L,COT!$A:$A,YEAR(daily!$A1051),COT!$B:$B,WEEKNUM(daily!$A1051))</f>
        <v>53816</v>
      </c>
      <c r="V1051">
        <f>SUMIFS(COT!M:M,COT!$A:$A,YEAR(daily!$A1051),COT!$B:$B,WEEKNUM(daily!$A1051))</f>
        <v>70</v>
      </c>
      <c r="W1051">
        <f>SUMIFS(COT!N:N,COT!$A:$A,YEAR(daily!$A1051),COT!$B:$B,WEEKNUM(daily!$A1051))</f>
        <v>69</v>
      </c>
      <c r="X1051">
        <f>SUMIFS(COT!O:O,COT!$A:$A,YEAR(daily!$A1051),COT!$B:$B,WEEKNUM(daily!$A1051))</f>
        <v>56</v>
      </c>
      <c r="Y1051">
        <f>SUMIFS(COT!P:P,COT!$A:$A,YEAR(daily!$A1051),COT!$B:$B,WEEKNUM(daily!$A1051))</f>
        <v>84</v>
      </c>
      <c r="Z1051">
        <f>SUMIFS(COT!Q:Q,COT!$A:$A,YEAR(daily!$A1051),COT!$B:$B,WEEKNUM(daily!$A1051))</f>
        <v>90</v>
      </c>
      <c r="AA1051">
        <f>SUMIFS(Saudi!B:B,Saudi!$A:$A,YEAR(daily!$A1051))</f>
        <v>395.99099999999999</v>
      </c>
      <c r="AB1051">
        <f>SUMIFS(Saudi!C:C,Saudi!$A:$A,YEAR(daily!$A1051))</f>
        <v>301.7</v>
      </c>
      <c r="AC1051">
        <f>SUMIFS(Saudi!F:F,Saudi!$A:$A,YEAR(daily!$A1051))</f>
        <v>3951270</v>
      </c>
      <c r="AD1051">
        <f>SUMIFS(Saudi!G:G,Saudi!$A:$A,YEAR(daily!$A1051))</f>
        <v>41.406660355745771</v>
      </c>
      <c r="AE1051">
        <f>SUMIFS(Saudi!H:H,Saudi!$A:$A,YEAR(daily!$A1051))</f>
        <v>163608894.86384758</v>
      </c>
      <c r="AF1051" s="5">
        <f t="shared" si="54"/>
        <v>5</v>
      </c>
      <c r="AG1051" s="5">
        <f t="shared" si="55"/>
        <v>2004</v>
      </c>
    </row>
    <row r="1052" spans="1:33">
      <c r="A1052" s="3">
        <v>38124</v>
      </c>
      <c r="B1052" s="1">
        <v>103496</v>
      </c>
      <c r="C1052" s="1">
        <v>54145</v>
      </c>
      <c r="D1052" s="1">
        <v>45375</v>
      </c>
      <c r="E1052" s="1">
        <v>41.55</v>
      </c>
      <c r="F1052" s="1">
        <v>40.97</v>
      </c>
      <c r="G1052" s="1">
        <v>40.29</v>
      </c>
      <c r="H1052" s="2">
        <v>49.9</v>
      </c>
      <c r="I1052" s="2">
        <v>28.3</v>
      </c>
      <c r="J1052" s="2">
        <v>82.1</v>
      </c>
      <c r="K1052" s="2">
        <v>83.1</v>
      </c>
      <c r="L1052">
        <f>SUMIFS(US!B:B,US!$D:$D,YEAR(daily!$A1052),US!$E:$E,MONTH(daily!$A1052))</f>
        <v>8798</v>
      </c>
      <c r="M1052">
        <f>SUMIFS(US!C:C,US!$D:$D,YEAR(daily!$A1052),US!$E:$E,MONTH(daily!$A1052))</f>
        <v>20313</v>
      </c>
      <c r="N1052">
        <f>SUMIFS(COT!E:E,COT!$A:$A,YEAR(daily!$A1052),COT!$B:$B,WEEKNUM(daily!$A1052))</f>
        <v>720343</v>
      </c>
      <c r="O1052">
        <f>SUMIFS(COT!F:F,COT!$A:$A,YEAR(daily!$A1052),COT!$B:$B,WEEKNUM(daily!$A1052))</f>
        <v>151533</v>
      </c>
      <c r="P1052">
        <f>SUMIFS(COT!G:G,COT!$A:$A,YEAR(daily!$A1052),COT!$B:$B,WEEKNUM(daily!$A1052))</f>
        <v>85696</v>
      </c>
      <c r="Q1052">
        <f>SUMIFS(COT!H:H,COT!$A:$A,YEAR(daily!$A1052),COT!$B:$B,WEEKNUM(daily!$A1052))</f>
        <v>79453</v>
      </c>
      <c r="R1052">
        <f>SUMIFS(COT!I:I,COT!$A:$A,YEAR(daily!$A1052),COT!$B:$B,WEEKNUM(daily!$A1052))</f>
        <v>427599</v>
      </c>
      <c r="S1052">
        <f>SUMIFS(COT!J:J,COT!$A:$A,YEAR(daily!$A1052),COT!$B:$B,WEEKNUM(daily!$A1052))</f>
        <v>492286</v>
      </c>
      <c r="T1052">
        <f>SUMIFS(COT!K:K,COT!$A:$A,YEAR(daily!$A1052),COT!$B:$B,WEEKNUM(daily!$A1052))</f>
        <v>61758</v>
      </c>
      <c r="U1052">
        <f>SUMIFS(COT!L:L,COT!$A:$A,YEAR(daily!$A1052),COT!$B:$B,WEEKNUM(daily!$A1052))</f>
        <v>62908</v>
      </c>
      <c r="V1052">
        <f>SUMIFS(COT!M:M,COT!$A:$A,YEAR(daily!$A1052),COT!$B:$B,WEEKNUM(daily!$A1052))</f>
        <v>56</v>
      </c>
      <c r="W1052">
        <f>SUMIFS(COT!N:N,COT!$A:$A,YEAR(daily!$A1052),COT!$B:$B,WEEKNUM(daily!$A1052))</f>
        <v>71</v>
      </c>
      <c r="X1052">
        <f>SUMIFS(COT!O:O,COT!$A:$A,YEAR(daily!$A1052),COT!$B:$B,WEEKNUM(daily!$A1052))</f>
        <v>61</v>
      </c>
      <c r="Y1052">
        <f>SUMIFS(COT!P:P,COT!$A:$A,YEAR(daily!$A1052),COT!$B:$B,WEEKNUM(daily!$A1052))</f>
        <v>87</v>
      </c>
      <c r="Z1052">
        <f>SUMIFS(COT!Q:Q,COT!$A:$A,YEAR(daily!$A1052),COT!$B:$B,WEEKNUM(daily!$A1052))</f>
        <v>89</v>
      </c>
      <c r="AA1052">
        <f>SUMIFS(Saudi!B:B,Saudi!$A:$A,YEAR(daily!$A1052))</f>
        <v>395.99099999999999</v>
      </c>
      <c r="AB1052">
        <f>SUMIFS(Saudi!C:C,Saudi!$A:$A,YEAR(daily!$A1052))</f>
        <v>301.7</v>
      </c>
      <c r="AC1052">
        <f>SUMIFS(Saudi!F:F,Saudi!$A:$A,YEAR(daily!$A1052))</f>
        <v>3951270</v>
      </c>
      <c r="AD1052">
        <f>SUMIFS(Saudi!G:G,Saudi!$A:$A,YEAR(daily!$A1052))</f>
        <v>41.406660355745771</v>
      </c>
      <c r="AE1052">
        <f>SUMIFS(Saudi!H:H,Saudi!$A:$A,YEAR(daily!$A1052))</f>
        <v>163608894.86384758</v>
      </c>
      <c r="AF1052" s="5">
        <f t="shared" si="54"/>
        <v>5</v>
      </c>
      <c r="AG1052" s="5">
        <f t="shared" si="55"/>
        <v>2004</v>
      </c>
    </row>
    <row r="1053" spans="1:33">
      <c r="A1053" s="3">
        <v>38125</v>
      </c>
      <c r="B1053" s="1">
        <v>67859</v>
      </c>
      <c r="C1053" s="1">
        <v>54949</v>
      </c>
      <c r="D1053" s="1">
        <v>46802</v>
      </c>
      <c r="E1053" s="1">
        <v>40.54</v>
      </c>
      <c r="F1053" s="1">
        <v>39.92</v>
      </c>
      <c r="G1053" s="1">
        <v>39.31</v>
      </c>
      <c r="H1053" s="2">
        <v>49.9</v>
      </c>
      <c r="I1053" s="2">
        <v>28.3</v>
      </c>
      <c r="J1053" s="2">
        <v>82.1</v>
      </c>
      <c r="K1053" s="2">
        <v>83.1</v>
      </c>
      <c r="L1053">
        <f>SUMIFS(US!B:B,US!$D:$D,YEAR(daily!$A1053),US!$E:$E,MONTH(daily!$A1053))</f>
        <v>8798</v>
      </c>
      <c r="M1053">
        <f>SUMIFS(US!C:C,US!$D:$D,YEAR(daily!$A1053),US!$E:$E,MONTH(daily!$A1053))</f>
        <v>20313</v>
      </c>
      <c r="N1053">
        <f>SUMIFS(COT!E:E,COT!$A:$A,YEAR(daily!$A1053),COT!$B:$B,WEEKNUM(daily!$A1053))</f>
        <v>720343</v>
      </c>
      <c r="O1053">
        <f>SUMIFS(COT!F:F,COT!$A:$A,YEAR(daily!$A1053),COT!$B:$B,WEEKNUM(daily!$A1053))</f>
        <v>151533</v>
      </c>
      <c r="P1053">
        <f>SUMIFS(COT!G:G,COT!$A:$A,YEAR(daily!$A1053),COT!$B:$B,WEEKNUM(daily!$A1053))</f>
        <v>85696</v>
      </c>
      <c r="Q1053">
        <f>SUMIFS(COT!H:H,COT!$A:$A,YEAR(daily!$A1053),COT!$B:$B,WEEKNUM(daily!$A1053))</f>
        <v>79453</v>
      </c>
      <c r="R1053">
        <f>SUMIFS(COT!I:I,COT!$A:$A,YEAR(daily!$A1053),COT!$B:$B,WEEKNUM(daily!$A1053))</f>
        <v>427599</v>
      </c>
      <c r="S1053">
        <f>SUMIFS(COT!J:J,COT!$A:$A,YEAR(daily!$A1053),COT!$B:$B,WEEKNUM(daily!$A1053))</f>
        <v>492286</v>
      </c>
      <c r="T1053">
        <f>SUMIFS(COT!K:K,COT!$A:$A,YEAR(daily!$A1053),COT!$B:$B,WEEKNUM(daily!$A1053))</f>
        <v>61758</v>
      </c>
      <c r="U1053">
        <f>SUMIFS(COT!L:L,COT!$A:$A,YEAR(daily!$A1053),COT!$B:$B,WEEKNUM(daily!$A1053))</f>
        <v>62908</v>
      </c>
      <c r="V1053">
        <f>SUMIFS(COT!M:M,COT!$A:$A,YEAR(daily!$A1053),COT!$B:$B,WEEKNUM(daily!$A1053))</f>
        <v>56</v>
      </c>
      <c r="W1053">
        <f>SUMIFS(COT!N:N,COT!$A:$A,YEAR(daily!$A1053),COT!$B:$B,WEEKNUM(daily!$A1053))</f>
        <v>71</v>
      </c>
      <c r="X1053">
        <f>SUMIFS(COT!O:O,COT!$A:$A,YEAR(daily!$A1053),COT!$B:$B,WEEKNUM(daily!$A1053))</f>
        <v>61</v>
      </c>
      <c r="Y1053">
        <f>SUMIFS(COT!P:P,COT!$A:$A,YEAR(daily!$A1053),COT!$B:$B,WEEKNUM(daily!$A1053))</f>
        <v>87</v>
      </c>
      <c r="Z1053">
        <f>SUMIFS(COT!Q:Q,COT!$A:$A,YEAR(daily!$A1053),COT!$B:$B,WEEKNUM(daily!$A1053))</f>
        <v>89</v>
      </c>
      <c r="AA1053">
        <f>SUMIFS(Saudi!B:B,Saudi!$A:$A,YEAR(daily!$A1053))</f>
        <v>395.99099999999999</v>
      </c>
      <c r="AB1053">
        <f>SUMIFS(Saudi!C:C,Saudi!$A:$A,YEAR(daily!$A1053))</f>
        <v>301.7</v>
      </c>
      <c r="AC1053">
        <f>SUMIFS(Saudi!F:F,Saudi!$A:$A,YEAR(daily!$A1053))</f>
        <v>3951270</v>
      </c>
      <c r="AD1053">
        <f>SUMIFS(Saudi!G:G,Saudi!$A:$A,YEAR(daily!$A1053))</f>
        <v>41.406660355745771</v>
      </c>
      <c r="AE1053">
        <f>SUMIFS(Saudi!H:H,Saudi!$A:$A,YEAR(daily!$A1053))</f>
        <v>163608894.86384758</v>
      </c>
      <c r="AF1053" s="5">
        <f t="shared" si="54"/>
        <v>5</v>
      </c>
      <c r="AG1053" s="5">
        <f t="shared" si="55"/>
        <v>2004</v>
      </c>
    </row>
    <row r="1054" spans="1:33">
      <c r="A1054" s="3">
        <v>38126</v>
      </c>
      <c r="B1054" s="1">
        <v>49618</v>
      </c>
      <c r="C1054" s="1">
        <v>55659</v>
      </c>
      <c r="D1054" s="1">
        <v>48367</v>
      </c>
      <c r="E1054" s="1">
        <v>41.5</v>
      </c>
      <c r="F1054" s="1">
        <v>41</v>
      </c>
      <c r="G1054" s="1">
        <v>40.340000000000003</v>
      </c>
      <c r="H1054" s="2">
        <v>49.9</v>
      </c>
      <c r="I1054" s="2">
        <v>28.3</v>
      </c>
      <c r="J1054" s="2">
        <v>82.1</v>
      </c>
      <c r="K1054" s="2">
        <v>83.1</v>
      </c>
      <c r="L1054">
        <f>SUMIFS(US!B:B,US!$D:$D,YEAR(daily!$A1054),US!$E:$E,MONTH(daily!$A1054))</f>
        <v>8798</v>
      </c>
      <c r="M1054">
        <f>SUMIFS(US!C:C,US!$D:$D,YEAR(daily!$A1054),US!$E:$E,MONTH(daily!$A1054))</f>
        <v>20313</v>
      </c>
      <c r="N1054">
        <f>SUMIFS(COT!E:E,COT!$A:$A,YEAR(daily!$A1054),COT!$B:$B,WEEKNUM(daily!$A1054))</f>
        <v>720343</v>
      </c>
      <c r="O1054">
        <f>SUMIFS(COT!F:F,COT!$A:$A,YEAR(daily!$A1054),COT!$B:$B,WEEKNUM(daily!$A1054))</f>
        <v>151533</v>
      </c>
      <c r="P1054">
        <f>SUMIFS(COT!G:G,COT!$A:$A,YEAR(daily!$A1054),COT!$B:$B,WEEKNUM(daily!$A1054))</f>
        <v>85696</v>
      </c>
      <c r="Q1054">
        <f>SUMIFS(COT!H:H,COT!$A:$A,YEAR(daily!$A1054),COT!$B:$B,WEEKNUM(daily!$A1054))</f>
        <v>79453</v>
      </c>
      <c r="R1054">
        <f>SUMIFS(COT!I:I,COT!$A:$A,YEAR(daily!$A1054),COT!$B:$B,WEEKNUM(daily!$A1054))</f>
        <v>427599</v>
      </c>
      <c r="S1054">
        <f>SUMIFS(COT!J:J,COT!$A:$A,YEAR(daily!$A1054),COT!$B:$B,WEEKNUM(daily!$A1054))</f>
        <v>492286</v>
      </c>
      <c r="T1054">
        <f>SUMIFS(COT!K:K,COT!$A:$A,YEAR(daily!$A1054),COT!$B:$B,WEEKNUM(daily!$A1054))</f>
        <v>61758</v>
      </c>
      <c r="U1054">
        <f>SUMIFS(COT!L:L,COT!$A:$A,YEAR(daily!$A1054),COT!$B:$B,WEEKNUM(daily!$A1054))</f>
        <v>62908</v>
      </c>
      <c r="V1054">
        <f>SUMIFS(COT!M:M,COT!$A:$A,YEAR(daily!$A1054),COT!$B:$B,WEEKNUM(daily!$A1054))</f>
        <v>56</v>
      </c>
      <c r="W1054">
        <f>SUMIFS(COT!N:N,COT!$A:$A,YEAR(daily!$A1054),COT!$B:$B,WEEKNUM(daily!$A1054))</f>
        <v>71</v>
      </c>
      <c r="X1054">
        <f>SUMIFS(COT!O:O,COT!$A:$A,YEAR(daily!$A1054),COT!$B:$B,WEEKNUM(daily!$A1054))</f>
        <v>61</v>
      </c>
      <c r="Y1054">
        <f>SUMIFS(COT!P:P,COT!$A:$A,YEAR(daily!$A1054),COT!$B:$B,WEEKNUM(daily!$A1054))</f>
        <v>87</v>
      </c>
      <c r="Z1054">
        <f>SUMIFS(COT!Q:Q,COT!$A:$A,YEAR(daily!$A1054),COT!$B:$B,WEEKNUM(daily!$A1054))</f>
        <v>89</v>
      </c>
      <c r="AA1054">
        <f>SUMIFS(Saudi!B:B,Saudi!$A:$A,YEAR(daily!$A1054))</f>
        <v>395.99099999999999</v>
      </c>
      <c r="AB1054">
        <f>SUMIFS(Saudi!C:C,Saudi!$A:$A,YEAR(daily!$A1054))</f>
        <v>301.7</v>
      </c>
      <c r="AC1054">
        <f>SUMIFS(Saudi!F:F,Saudi!$A:$A,YEAR(daily!$A1054))</f>
        <v>3951270</v>
      </c>
      <c r="AD1054">
        <f>SUMIFS(Saudi!G:G,Saudi!$A:$A,YEAR(daily!$A1054))</f>
        <v>41.406660355745771</v>
      </c>
      <c r="AE1054">
        <f>SUMIFS(Saudi!H:H,Saudi!$A:$A,YEAR(daily!$A1054))</f>
        <v>163608894.86384758</v>
      </c>
      <c r="AF1054" s="5">
        <f t="shared" si="54"/>
        <v>5</v>
      </c>
      <c r="AG1054" s="5">
        <f t="shared" si="55"/>
        <v>2004</v>
      </c>
    </row>
    <row r="1055" spans="1:33">
      <c r="A1055" s="3">
        <v>38127</v>
      </c>
      <c r="B1055" s="1">
        <v>24776</v>
      </c>
      <c r="C1055" s="1">
        <v>59096</v>
      </c>
      <c r="D1055" s="1">
        <v>49257</v>
      </c>
      <c r="E1055" s="1">
        <v>40.92</v>
      </c>
      <c r="F1055" s="1">
        <v>40.4</v>
      </c>
      <c r="G1055" s="1">
        <v>39.79</v>
      </c>
      <c r="H1055" s="2">
        <v>49.9</v>
      </c>
      <c r="I1055" s="2">
        <v>28.3</v>
      </c>
      <c r="J1055" s="2">
        <v>82.1</v>
      </c>
      <c r="K1055" s="2">
        <v>83.1</v>
      </c>
      <c r="L1055">
        <f>SUMIFS(US!B:B,US!$D:$D,YEAR(daily!$A1055),US!$E:$E,MONTH(daily!$A1055))</f>
        <v>8798</v>
      </c>
      <c r="M1055">
        <f>SUMIFS(US!C:C,US!$D:$D,YEAR(daily!$A1055),US!$E:$E,MONTH(daily!$A1055))</f>
        <v>20313</v>
      </c>
      <c r="N1055">
        <f>SUMIFS(COT!E:E,COT!$A:$A,YEAR(daily!$A1055),COT!$B:$B,WEEKNUM(daily!$A1055))</f>
        <v>720343</v>
      </c>
      <c r="O1055">
        <f>SUMIFS(COT!F:F,COT!$A:$A,YEAR(daily!$A1055),COT!$B:$B,WEEKNUM(daily!$A1055))</f>
        <v>151533</v>
      </c>
      <c r="P1055">
        <f>SUMIFS(COT!G:G,COT!$A:$A,YEAR(daily!$A1055),COT!$B:$B,WEEKNUM(daily!$A1055))</f>
        <v>85696</v>
      </c>
      <c r="Q1055">
        <f>SUMIFS(COT!H:H,COT!$A:$A,YEAR(daily!$A1055),COT!$B:$B,WEEKNUM(daily!$A1055))</f>
        <v>79453</v>
      </c>
      <c r="R1055">
        <f>SUMIFS(COT!I:I,COT!$A:$A,YEAR(daily!$A1055),COT!$B:$B,WEEKNUM(daily!$A1055))</f>
        <v>427599</v>
      </c>
      <c r="S1055">
        <f>SUMIFS(COT!J:J,COT!$A:$A,YEAR(daily!$A1055),COT!$B:$B,WEEKNUM(daily!$A1055))</f>
        <v>492286</v>
      </c>
      <c r="T1055">
        <f>SUMIFS(COT!K:K,COT!$A:$A,YEAR(daily!$A1055),COT!$B:$B,WEEKNUM(daily!$A1055))</f>
        <v>61758</v>
      </c>
      <c r="U1055">
        <f>SUMIFS(COT!L:L,COT!$A:$A,YEAR(daily!$A1055),COT!$B:$B,WEEKNUM(daily!$A1055))</f>
        <v>62908</v>
      </c>
      <c r="V1055">
        <f>SUMIFS(COT!M:M,COT!$A:$A,YEAR(daily!$A1055),COT!$B:$B,WEEKNUM(daily!$A1055))</f>
        <v>56</v>
      </c>
      <c r="W1055">
        <f>SUMIFS(COT!N:N,COT!$A:$A,YEAR(daily!$A1055),COT!$B:$B,WEEKNUM(daily!$A1055))</f>
        <v>71</v>
      </c>
      <c r="X1055">
        <f>SUMIFS(COT!O:O,COT!$A:$A,YEAR(daily!$A1055),COT!$B:$B,WEEKNUM(daily!$A1055))</f>
        <v>61</v>
      </c>
      <c r="Y1055">
        <f>SUMIFS(COT!P:P,COT!$A:$A,YEAR(daily!$A1055),COT!$B:$B,WEEKNUM(daily!$A1055))</f>
        <v>87</v>
      </c>
      <c r="Z1055">
        <f>SUMIFS(COT!Q:Q,COT!$A:$A,YEAR(daily!$A1055),COT!$B:$B,WEEKNUM(daily!$A1055))</f>
        <v>89</v>
      </c>
      <c r="AA1055">
        <f>SUMIFS(Saudi!B:B,Saudi!$A:$A,YEAR(daily!$A1055))</f>
        <v>395.99099999999999</v>
      </c>
      <c r="AB1055">
        <f>SUMIFS(Saudi!C:C,Saudi!$A:$A,YEAR(daily!$A1055))</f>
        <v>301.7</v>
      </c>
      <c r="AC1055">
        <f>SUMIFS(Saudi!F:F,Saudi!$A:$A,YEAR(daily!$A1055))</f>
        <v>3951270</v>
      </c>
      <c r="AD1055">
        <f>SUMIFS(Saudi!G:G,Saudi!$A:$A,YEAR(daily!$A1055))</f>
        <v>41.406660355745771</v>
      </c>
      <c r="AE1055">
        <f>SUMIFS(Saudi!H:H,Saudi!$A:$A,YEAR(daily!$A1055))</f>
        <v>163608894.86384758</v>
      </c>
      <c r="AF1055" s="5">
        <f t="shared" si="54"/>
        <v>5</v>
      </c>
      <c r="AG1055" s="5">
        <f t="shared" si="55"/>
        <v>2004</v>
      </c>
    </row>
    <row r="1056" spans="1:33">
      <c r="A1056" s="3">
        <v>38128</v>
      </c>
      <c r="B1056" s="1">
        <v>236104</v>
      </c>
      <c r="C1056" s="1">
        <v>49634</v>
      </c>
      <c r="D1056" s="1">
        <v>32086</v>
      </c>
      <c r="E1056" s="1">
        <v>39.93</v>
      </c>
      <c r="F1056" s="1">
        <v>39.01</v>
      </c>
      <c r="G1056" s="1">
        <v>38.46</v>
      </c>
      <c r="H1056" s="2">
        <v>49.9</v>
      </c>
      <c r="I1056" s="2">
        <v>28.3</v>
      </c>
      <c r="J1056" s="2">
        <v>82.1</v>
      </c>
      <c r="K1056" s="2">
        <v>83.1</v>
      </c>
      <c r="L1056">
        <f>SUMIFS(US!B:B,US!$D:$D,YEAR(daily!$A1056),US!$E:$E,MONTH(daily!$A1056))</f>
        <v>8798</v>
      </c>
      <c r="M1056">
        <f>SUMIFS(US!C:C,US!$D:$D,YEAR(daily!$A1056),US!$E:$E,MONTH(daily!$A1056))</f>
        <v>20313</v>
      </c>
      <c r="N1056">
        <f>SUMIFS(COT!E:E,COT!$A:$A,YEAR(daily!$A1056),COT!$B:$B,WEEKNUM(daily!$A1056))</f>
        <v>720343</v>
      </c>
      <c r="O1056">
        <f>SUMIFS(COT!F:F,COT!$A:$A,YEAR(daily!$A1056),COT!$B:$B,WEEKNUM(daily!$A1056))</f>
        <v>151533</v>
      </c>
      <c r="P1056">
        <f>SUMIFS(COT!G:G,COT!$A:$A,YEAR(daily!$A1056),COT!$B:$B,WEEKNUM(daily!$A1056))</f>
        <v>85696</v>
      </c>
      <c r="Q1056">
        <f>SUMIFS(COT!H:H,COT!$A:$A,YEAR(daily!$A1056),COT!$B:$B,WEEKNUM(daily!$A1056))</f>
        <v>79453</v>
      </c>
      <c r="R1056">
        <f>SUMIFS(COT!I:I,COT!$A:$A,YEAR(daily!$A1056),COT!$B:$B,WEEKNUM(daily!$A1056))</f>
        <v>427599</v>
      </c>
      <c r="S1056">
        <f>SUMIFS(COT!J:J,COT!$A:$A,YEAR(daily!$A1056),COT!$B:$B,WEEKNUM(daily!$A1056))</f>
        <v>492286</v>
      </c>
      <c r="T1056">
        <f>SUMIFS(COT!K:K,COT!$A:$A,YEAR(daily!$A1056),COT!$B:$B,WEEKNUM(daily!$A1056))</f>
        <v>61758</v>
      </c>
      <c r="U1056">
        <f>SUMIFS(COT!L:L,COT!$A:$A,YEAR(daily!$A1056),COT!$B:$B,WEEKNUM(daily!$A1056))</f>
        <v>62908</v>
      </c>
      <c r="V1056">
        <f>SUMIFS(COT!M:M,COT!$A:$A,YEAR(daily!$A1056),COT!$B:$B,WEEKNUM(daily!$A1056))</f>
        <v>56</v>
      </c>
      <c r="W1056">
        <f>SUMIFS(COT!N:N,COT!$A:$A,YEAR(daily!$A1056),COT!$B:$B,WEEKNUM(daily!$A1056))</f>
        <v>71</v>
      </c>
      <c r="X1056">
        <f>SUMIFS(COT!O:O,COT!$A:$A,YEAR(daily!$A1056),COT!$B:$B,WEEKNUM(daily!$A1056))</f>
        <v>61</v>
      </c>
      <c r="Y1056">
        <f>SUMIFS(COT!P:P,COT!$A:$A,YEAR(daily!$A1056),COT!$B:$B,WEEKNUM(daily!$A1056))</f>
        <v>87</v>
      </c>
      <c r="Z1056">
        <f>SUMIFS(COT!Q:Q,COT!$A:$A,YEAR(daily!$A1056),COT!$B:$B,WEEKNUM(daily!$A1056))</f>
        <v>89</v>
      </c>
      <c r="AA1056">
        <f>SUMIFS(Saudi!B:B,Saudi!$A:$A,YEAR(daily!$A1056))</f>
        <v>395.99099999999999</v>
      </c>
      <c r="AB1056">
        <f>SUMIFS(Saudi!C:C,Saudi!$A:$A,YEAR(daily!$A1056))</f>
        <v>301.7</v>
      </c>
      <c r="AC1056">
        <f>SUMIFS(Saudi!F:F,Saudi!$A:$A,YEAR(daily!$A1056))</f>
        <v>3951270</v>
      </c>
      <c r="AD1056">
        <f>SUMIFS(Saudi!G:G,Saudi!$A:$A,YEAR(daily!$A1056))</f>
        <v>41.406660355745771</v>
      </c>
      <c r="AE1056">
        <f>SUMIFS(Saudi!H:H,Saudi!$A:$A,YEAR(daily!$A1056))</f>
        <v>163608894.86384758</v>
      </c>
      <c r="AF1056" s="5">
        <f t="shared" si="54"/>
        <v>5</v>
      </c>
      <c r="AG1056" s="5">
        <f t="shared" si="55"/>
        <v>2004</v>
      </c>
    </row>
    <row r="1057" spans="1:33">
      <c r="A1057" s="3">
        <v>38131</v>
      </c>
      <c r="B1057" s="1">
        <v>226659</v>
      </c>
      <c r="C1057" s="1">
        <v>51264</v>
      </c>
      <c r="D1057" s="1">
        <v>32886</v>
      </c>
      <c r="E1057" s="1">
        <v>41.72</v>
      </c>
      <c r="F1057" s="1">
        <v>40.64</v>
      </c>
      <c r="G1057" s="1">
        <v>40.020000000000003</v>
      </c>
      <c r="H1057" s="2">
        <v>49.9</v>
      </c>
      <c r="I1057" s="2">
        <v>28.3</v>
      </c>
      <c r="J1057" s="2">
        <v>82.1</v>
      </c>
      <c r="K1057" s="2">
        <v>83.1</v>
      </c>
      <c r="L1057">
        <f>SUMIFS(US!B:B,US!$D:$D,YEAR(daily!$A1057),US!$E:$E,MONTH(daily!$A1057))</f>
        <v>8798</v>
      </c>
      <c r="M1057">
        <f>SUMIFS(US!C:C,US!$D:$D,YEAR(daily!$A1057),US!$E:$E,MONTH(daily!$A1057))</f>
        <v>20313</v>
      </c>
      <c r="N1057">
        <f>SUMIFS(COT!E:E,COT!$A:$A,YEAR(daily!$A1057),COT!$B:$B,WEEKNUM(daily!$A1057))</f>
        <v>713794</v>
      </c>
      <c r="O1057">
        <f>SUMIFS(COT!F:F,COT!$A:$A,YEAR(daily!$A1057),COT!$B:$B,WEEKNUM(daily!$A1057))</f>
        <v>155632</v>
      </c>
      <c r="P1057">
        <f>SUMIFS(COT!G:G,COT!$A:$A,YEAR(daily!$A1057),COT!$B:$B,WEEKNUM(daily!$A1057))</f>
        <v>78257</v>
      </c>
      <c r="Q1057">
        <f>SUMIFS(COT!H:H,COT!$A:$A,YEAR(daily!$A1057),COT!$B:$B,WEEKNUM(daily!$A1057))</f>
        <v>70858</v>
      </c>
      <c r="R1057">
        <f>SUMIFS(COT!I:I,COT!$A:$A,YEAR(daily!$A1057),COT!$B:$B,WEEKNUM(daily!$A1057))</f>
        <v>430751</v>
      </c>
      <c r="S1057">
        <f>SUMIFS(COT!J:J,COT!$A:$A,YEAR(daily!$A1057),COT!$B:$B,WEEKNUM(daily!$A1057))</f>
        <v>509056</v>
      </c>
      <c r="T1057">
        <f>SUMIFS(COT!K:K,COT!$A:$A,YEAR(daily!$A1057),COT!$B:$B,WEEKNUM(daily!$A1057))</f>
        <v>56553</v>
      </c>
      <c r="U1057">
        <f>SUMIFS(COT!L:L,COT!$A:$A,YEAR(daily!$A1057),COT!$B:$B,WEEKNUM(daily!$A1057))</f>
        <v>55623</v>
      </c>
      <c r="V1057">
        <f>SUMIFS(COT!M:M,COT!$A:$A,YEAR(daily!$A1057),COT!$B:$B,WEEKNUM(daily!$A1057))</f>
        <v>62</v>
      </c>
      <c r="W1057">
        <f>SUMIFS(COT!N:N,COT!$A:$A,YEAR(daily!$A1057),COT!$B:$B,WEEKNUM(daily!$A1057))</f>
        <v>66</v>
      </c>
      <c r="X1057">
        <f>SUMIFS(COT!O:O,COT!$A:$A,YEAR(daily!$A1057),COT!$B:$B,WEEKNUM(daily!$A1057))</f>
        <v>59</v>
      </c>
      <c r="Y1057">
        <f>SUMIFS(COT!P:P,COT!$A:$A,YEAR(daily!$A1057),COT!$B:$B,WEEKNUM(daily!$A1057))</f>
        <v>85</v>
      </c>
      <c r="Z1057">
        <f>SUMIFS(COT!Q:Q,COT!$A:$A,YEAR(daily!$A1057),COT!$B:$B,WEEKNUM(daily!$A1057))</f>
        <v>89</v>
      </c>
      <c r="AA1057">
        <f>SUMIFS(Saudi!B:B,Saudi!$A:$A,YEAR(daily!$A1057))</f>
        <v>395.99099999999999</v>
      </c>
      <c r="AB1057">
        <f>SUMIFS(Saudi!C:C,Saudi!$A:$A,YEAR(daily!$A1057))</f>
        <v>301.7</v>
      </c>
      <c r="AC1057">
        <f>SUMIFS(Saudi!F:F,Saudi!$A:$A,YEAR(daily!$A1057))</f>
        <v>3951270</v>
      </c>
      <c r="AD1057">
        <f>SUMIFS(Saudi!G:G,Saudi!$A:$A,YEAR(daily!$A1057))</f>
        <v>41.406660355745771</v>
      </c>
      <c r="AE1057">
        <f>SUMIFS(Saudi!H:H,Saudi!$A:$A,YEAR(daily!$A1057))</f>
        <v>163608894.86384758</v>
      </c>
      <c r="AF1057" s="5">
        <f t="shared" si="54"/>
        <v>5</v>
      </c>
      <c r="AG1057" s="5">
        <f t="shared" si="55"/>
        <v>2004</v>
      </c>
    </row>
    <row r="1058" spans="1:33">
      <c r="A1058" s="3">
        <v>38132</v>
      </c>
      <c r="B1058" s="1">
        <v>243522</v>
      </c>
      <c r="C1058" s="1">
        <v>53372</v>
      </c>
      <c r="D1058" s="1">
        <v>32971</v>
      </c>
      <c r="E1058" s="1">
        <v>41.14</v>
      </c>
      <c r="F1058" s="1">
        <v>40.119999999999997</v>
      </c>
      <c r="G1058" s="1">
        <v>39.53</v>
      </c>
      <c r="H1058" s="2">
        <v>49.9</v>
      </c>
      <c r="I1058" s="2">
        <v>28.3</v>
      </c>
      <c r="J1058" s="2">
        <v>82.1</v>
      </c>
      <c r="K1058" s="2">
        <v>83.1</v>
      </c>
      <c r="L1058">
        <f>SUMIFS(US!B:B,US!$D:$D,YEAR(daily!$A1058),US!$E:$E,MONTH(daily!$A1058))</f>
        <v>8798</v>
      </c>
      <c r="M1058">
        <f>SUMIFS(US!C:C,US!$D:$D,YEAR(daily!$A1058),US!$E:$E,MONTH(daily!$A1058))</f>
        <v>20313</v>
      </c>
      <c r="N1058">
        <f>SUMIFS(COT!E:E,COT!$A:$A,YEAR(daily!$A1058),COT!$B:$B,WEEKNUM(daily!$A1058))</f>
        <v>713794</v>
      </c>
      <c r="O1058">
        <f>SUMIFS(COT!F:F,COT!$A:$A,YEAR(daily!$A1058),COT!$B:$B,WEEKNUM(daily!$A1058))</f>
        <v>155632</v>
      </c>
      <c r="P1058">
        <f>SUMIFS(COT!G:G,COT!$A:$A,YEAR(daily!$A1058),COT!$B:$B,WEEKNUM(daily!$A1058))</f>
        <v>78257</v>
      </c>
      <c r="Q1058">
        <f>SUMIFS(COT!H:H,COT!$A:$A,YEAR(daily!$A1058),COT!$B:$B,WEEKNUM(daily!$A1058))</f>
        <v>70858</v>
      </c>
      <c r="R1058">
        <f>SUMIFS(COT!I:I,COT!$A:$A,YEAR(daily!$A1058),COT!$B:$B,WEEKNUM(daily!$A1058))</f>
        <v>430751</v>
      </c>
      <c r="S1058">
        <f>SUMIFS(COT!J:J,COT!$A:$A,YEAR(daily!$A1058),COT!$B:$B,WEEKNUM(daily!$A1058))</f>
        <v>509056</v>
      </c>
      <c r="T1058">
        <f>SUMIFS(COT!K:K,COT!$A:$A,YEAR(daily!$A1058),COT!$B:$B,WEEKNUM(daily!$A1058))</f>
        <v>56553</v>
      </c>
      <c r="U1058">
        <f>SUMIFS(COT!L:L,COT!$A:$A,YEAR(daily!$A1058),COT!$B:$B,WEEKNUM(daily!$A1058))</f>
        <v>55623</v>
      </c>
      <c r="V1058">
        <f>SUMIFS(COT!M:M,COT!$A:$A,YEAR(daily!$A1058),COT!$B:$B,WEEKNUM(daily!$A1058))</f>
        <v>62</v>
      </c>
      <c r="W1058">
        <f>SUMIFS(COT!N:N,COT!$A:$A,YEAR(daily!$A1058),COT!$B:$B,WEEKNUM(daily!$A1058))</f>
        <v>66</v>
      </c>
      <c r="X1058">
        <f>SUMIFS(COT!O:O,COT!$A:$A,YEAR(daily!$A1058),COT!$B:$B,WEEKNUM(daily!$A1058))</f>
        <v>59</v>
      </c>
      <c r="Y1058">
        <f>SUMIFS(COT!P:P,COT!$A:$A,YEAR(daily!$A1058),COT!$B:$B,WEEKNUM(daily!$A1058))</f>
        <v>85</v>
      </c>
      <c r="Z1058">
        <f>SUMIFS(COT!Q:Q,COT!$A:$A,YEAR(daily!$A1058),COT!$B:$B,WEEKNUM(daily!$A1058))</f>
        <v>89</v>
      </c>
      <c r="AA1058">
        <f>SUMIFS(Saudi!B:B,Saudi!$A:$A,YEAR(daily!$A1058))</f>
        <v>395.99099999999999</v>
      </c>
      <c r="AB1058">
        <f>SUMIFS(Saudi!C:C,Saudi!$A:$A,YEAR(daily!$A1058))</f>
        <v>301.7</v>
      </c>
      <c r="AC1058">
        <f>SUMIFS(Saudi!F:F,Saudi!$A:$A,YEAR(daily!$A1058))</f>
        <v>3951270</v>
      </c>
      <c r="AD1058">
        <f>SUMIFS(Saudi!G:G,Saudi!$A:$A,YEAR(daily!$A1058))</f>
        <v>41.406660355745771</v>
      </c>
      <c r="AE1058">
        <f>SUMIFS(Saudi!H:H,Saudi!$A:$A,YEAR(daily!$A1058))</f>
        <v>163608894.86384758</v>
      </c>
      <c r="AF1058" s="5">
        <f t="shared" si="54"/>
        <v>5</v>
      </c>
      <c r="AG1058" s="5">
        <f t="shared" si="55"/>
        <v>2004</v>
      </c>
    </row>
    <row r="1059" spans="1:33">
      <c r="A1059" s="3">
        <v>38133</v>
      </c>
      <c r="B1059" s="1">
        <v>239933</v>
      </c>
      <c r="C1059" s="1">
        <v>52873</v>
      </c>
      <c r="D1059" s="1">
        <v>32242</v>
      </c>
      <c r="E1059" s="1">
        <v>40.700000000000003</v>
      </c>
      <c r="F1059" s="1">
        <v>39.89</v>
      </c>
      <c r="G1059" s="1">
        <v>39.33</v>
      </c>
      <c r="H1059" s="2">
        <v>49.9</v>
      </c>
      <c r="I1059" s="2">
        <v>28.3</v>
      </c>
      <c r="J1059" s="2">
        <v>82.1</v>
      </c>
      <c r="K1059" s="2">
        <v>83.1</v>
      </c>
      <c r="L1059">
        <f>SUMIFS(US!B:B,US!$D:$D,YEAR(daily!$A1059),US!$E:$E,MONTH(daily!$A1059))</f>
        <v>8798</v>
      </c>
      <c r="M1059">
        <f>SUMIFS(US!C:C,US!$D:$D,YEAR(daily!$A1059),US!$E:$E,MONTH(daily!$A1059))</f>
        <v>20313</v>
      </c>
      <c r="N1059">
        <f>SUMIFS(COT!E:E,COT!$A:$A,YEAR(daily!$A1059),COT!$B:$B,WEEKNUM(daily!$A1059))</f>
        <v>713794</v>
      </c>
      <c r="O1059">
        <f>SUMIFS(COT!F:F,COT!$A:$A,YEAR(daily!$A1059),COT!$B:$B,WEEKNUM(daily!$A1059))</f>
        <v>155632</v>
      </c>
      <c r="P1059">
        <f>SUMIFS(COT!G:G,COT!$A:$A,YEAR(daily!$A1059),COT!$B:$B,WEEKNUM(daily!$A1059))</f>
        <v>78257</v>
      </c>
      <c r="Q1059">
        <f>SUMIFS(COT!H:H,COT!$A:$A,YEAR(daily!$A1059),COT!$B:$B,WEEKNUM(daily!$A1059))</f>
        <v>70858</v>
      </c>
      <c r="R1059">
        <f>SUMIFS(COT!I:I,COT!$A:$A,YEAR(daily!$A1059),COT!$B:$B,WEEKNUM(daily!$A1059))</f>
        <v>430751</v>
      </c>
      <c r="S1059">
        <f>SUMIFS(COT!J:J,COT!$A:$A,YEAR(daily!$A1059),COT!$B:$B,WEEKNUM(daily!$A1059))</f>
        <v>509056</v>
      </c>
      <c r="T1059">
        <f>SUMIFS(COT!K:K,COT!$A:$A,YEAR(daily!$A1059),COT!$B:$B,WEEKNUM(daily!$A1059))</f>
        <v>56553</v>
      </c>
      <c r="U1059">
        <f>SUMIFS(COT!L:L,COT!$A:$A,YEAR(daily!$A1059),COT!$B:$B,WEEKNUM(daily!$A1059))</f>
        <v>55623</v>
      </c>
      <c r="V1059">
        <f>SUMIFS(COT!M:M,COT!$A:$A,YEAR(daily!$A1059),COT!$B:$B,WEEKNUM(daily!$A1059))</f>
        <v>62</v>
      </c>
      <c r="W1059">
        <f>SUMIFS(COT!N:N,COT!$A:$A,YEAR(daily!$A1059),COT!$B:$B,WEEKNUM(daily!$A1059))</f>
        <v>66</v>
      </c>
      <c r="X1059">
        <f>SUMIFS(COT!O:O,COT!$A:$A,YEAR(daily!$A1059),COT!$B:$B,WEEKNUM(daily!$A1059))</f>
        <v>59</v>
      </c>
      <c r="Y1059">
        <f>SUMIFS(COT!P:P,COT!$A:$A,YEAR(daily!$A1059),COT!$B:$B,WEEKNUM(daily!$A1059))</f>
        <v>85</v>
      </c>
      <c r="Z1059">
        <f>SUMIFS(COT!Q:Q,COT!$A:$A,YEAR(daily!$A1059),COT!$B:$B,WEEKNUM(daily!$A1059))</f>
        <v>89</v>
      </c>
      <c r="AA1059">
        <f>SUMIFS(Saudi!B:B,Saudi!$A:$A,YEAR(daily!$A1059))</f>
        <v>395.99099999999999</v>
      </c>
      <c r="AB1059">
        <f>SUMIFS(Saudi!C:C,Saudi!$A:$A,YEAR(daily!$A1059))</f>
        <v>301.7</v>
      </c>
      <c r="AC1059">
        <f>SUMIFS(Saudi!F:F,Saudi!$A:$A,YEAR(daily!$A1059))</f>
        <v>3951270</v>
      </c>
      <c r="AD1059">
        <f>SUMIFS(Saudi!G:G,Saudi!$A:$A,YEAR(daily!$A1059))</f>
        <v>41.406660355745771</v>
      </c>
      <c r="AE1059">
        <f>SUMIFS(Saudi!H:H,Saudi!$A:$A,YEAR(daily!$A1059))</f>
        <v>163608894.86384758</v>
      </c>
      <c r="AF1059" s="5">
        <f t="shared" si="54"/>
        <v>5</v>
      </c>
      <c r="AG1059" s="5">
        <f t="shared" si="55"/>
        <v>2004</v>
      </c>
    </row>
    <row r="1060" spans="1:33">
      <c r="A1060" s="3">
        <v>38134</v>
      </c>
      <c r="B1060" s="1">
        <v>238462</v>
      </c>
      <c r="C1060" s="1">
        <v>56522</v>
      </c>
      <c r="D1060" s="1">
        <v>31938</v>
      </c>
      <c r="E1060" s="1">
        <v>39.44</v>
      </c>
      <c r="F1060" s="1">
        <v>38.909999999999997</v>
      </c>
      <c r="G1060" s="1">
        <v>38.4</v>
      </c>
      <c r="H1060" s="2">
        <v>49.9</v>
      </c>
      <c r="I1060" s="2">
        <v>28.3</v>
      </c>
      <c r="J1060" s="2">
        <v>82.1</v>
      </c>
      <c r="K1060" s="2">
        <v>83.1</v>
      </c>
      <c r="L1060">
        <f>SUMIFS(US!B:B,US!$D:$D,YEAR(daily!$A1060),US!$E:$E,MONTH(daily!$A1060))</f>
        <v>8798</v>
      </c>
      <c r="M1060">
        <f>SUMIFS(US!C:C,US!$D:$D,YEAR(daily!$A1060),US!$E:$E,MONTH(daily!$A1060))</f>
        <v>20313</v>
      </c>
      <c r="N1060">
        <f>SUMIFS(COT!E:E,COT!$A:$A,YEAR(daily!$A1060),COT!$B:$B,WEEKNUM(daily!$A1060))</f>
        <v>713794</v>
      </c>
      <c r="O1060">
        <f>SUMIFS(COT!F:F,COT!$A:$A,YEAR(daily!$A1060),COT!$B:$B,WEEKNUM(daily!$A1060))</f>
        <v>155632</v>
      </c>
      <c r="P1060">
        <f>SUMIFS(COT!G:G,COT!$A:$A,YEAR(daily!$A1060),COT!$B:$B,WEEKNUM(daily!$A1060))</f>
        <v>78257</v>
      </c>
      <c r="Q1060">
        <f>SUMIFS(COT!H:H,COT!$A:$A,YEAR(daily!$A1060),COT!$B:$B,WEEKNUM(daily!$A1060))</f>
        <v>70858</v>
      </c>
      <c r="R1060">
        <f>SUMIFS(COT!I:I,COT!$A:$A,YEAR(daily!$A1060),COT!$B:$B,WEEKNUM(daily!$A1060))</f>
        <v>430751</v>
      </c>
      <c r="S1060">
        <f>SUMIFS(COT!J:J,COT!$A:$A,YEAR(daily!$A1060),COT!$B:$B,WEEKNUM(daily!$A1060))</f>
        <v>509056</v>
      </c>
      <c r="T1060">
        <f>SUMIFS(COT!K:K,COT!$A:$A,YEAR(daily!$A1060),COT!$B:$B,WEEKNUM(daily!$A1060))</f>
        <v>56553</v>
      </c>
      <c r="U1060">
        <f>SUMIFS(COT!L:L,COT!$A:$A,YEAR(daily!$A1060),COT!$B:$B,WEEKNUM(daily!$A1060))</f>
        <v>55623</v>
      </c>
      <c r="V1060">
        <f>SUMIFS(COT!M:M,COT!$A:$A,YEAR(daily!$A1060),COT!$B:$B,WEEKNUM(daily!$A1060))</f>
        <v>62</v>
      </c>
      <c r="W1060">
        <f>SUMIFS(COT!N:N,COT!$A:$A,YEAR(daily!$A1060),COT!$B:$B,WEEKNUM(daily!$A1060))</f>
        <v>66</v>
      </c>
      <c r="X1060">
        <f>SUMIFS(COT!O:O,COT!$A:$A,YEAR(daily!$A1060),COT!$B:$B,WEEKNUM(daily!$A1060))</f>
        <v>59</v>
      </c>
      <c r="Y1060">
        <f>SUMIFS(COT!P:P,COT!$A:$A,YEAR(daily!$A1060),COT!$B:$B,WEEKNUM(daily!$A1060))</f>
        <v>85</v>
      </c>
      <c r="Z1060">
        <f>SUMIFS(COT!Q:Q,COT!$A:$A,YEAR(daily!$A1060),COT!$B:$B,WEEKNUM(daily!$A1060))</f>
        <v>89</v>
      </c>
      <c r="AA1060">
        <f>SUMIFS(Saudi!B:B,Saudi!$A:$A,YEAR(daily!$A1060))</f>
        <v>395.99099999999999</v>
      </c>
      <c r="AB1060">
        <f>SUMIFS(Saudi!C:C,Saudi!$A:$A,YEAR(daily!$A1060))</f>
        <v>301.7</v>
      </c>
      <c r="AC1060">
        <f>SUMIFS(Saudi!F:F,Saudi!$A:$A,YEAR(daily!$A1060))</f>
        <v>3951270</v>
      </c>
      <c r="AD1060">
        <f>SUMIFS(Saudi!G:G,Saudi!$A:$A,YEAR(daily!$A1060))</f>
        <v>41.406660355745771</v>
      </c>
      <c r="AE1060">
        <f>SUMIFS(Saudi!H:H,Saudi!$A:$A,YEAR(daily!$A1060))</f>
        <v>163608894.86384758</v>
      </c>
      <c r="AF1060" s="5">
        <f t="shared" si="54"/>
        <v>5</v>
      </c>
      <c r="AG1060" s="5">
        <f t="shared" si="55"/>
        <v>2004</v>
      </c>
    </row>
    <row r="1061" spans="1:33">
      <c r="A1061" s="3">
        <v>38135</v>
      </c>
      <c r="B1061" s="1">
        <v>225445</v>
      </c>
      <c r="C1061" s="1">
        <v>57648</v>
      </c>
      <c r="D1061" s="1">
        <v>31559</v>
      </c>
      <c r="E1061" s="1">
        <v>39.880000000000003</v>
      </c>
      <c r="F1061" s="1">
        <v>39.35</v>
      </c>
      <c r="G1061" s="1">
        <v>38.85</v>
      </c>
      <c r="H1061" s="2">
        <v>49.9</v>
      </c>
      <c r="I1061" s="2">
        <v>28.3</v>
      </c>
      <c r="J1061" s="2">
        <v>82.1</v>
      </c>
      <c r="K1061" s="2">
        <v>83.1</v>
      </c>
      <c r="L1061">
        <f>SUMIFS(US!B:B,US!$D:$D,YEAR(daily!$A1061),US!$E:$E,MONTH(daily!$A1061))</f>
        <v>8798</v>
      </c>
      <c r="M1061">
        <f>SUMIFS(US!C:C,US!$D:$D,YEAR(daily!$A1061),US!$E:$E,MONTH(daily!$A1061))</f>
        <v>20313</v>
      </c>
      <c r="N1061">
        <f>SUMIFS(COT!E:E,COT!$A:$A,YEAR(daily!$A1061),COT!$B:$B,WEEKNUM(daily!$A1061))</f>
        <v>713794</v>
      </c>
      <c r="O1061">
        <f>SUMIFS(COT!F:F,COT!$A:$A,YEAR(daily!$A1061),COT!$B:$B,WEEKNUM(daily!$A1061))</f>
        <v>155632</v>
      </c>
      <c r="P1061">
        <f>SUMIFS(COT!G:G,COT!$A:$A,YEAR(daily!$A1061),COT!$B:$B,WEEKNUM(daily!$A1061))</f>
        <v>78257</v>
      </c>
      <c r="Q1061">
        <f>SUMIFS(COT!H:H,COT!$A:$A,YEAR(daily!$A1061),COT!$B:$B,WEEKNUM(daily!$A1061))</f>
        <v>70858</v>
      </c>
      <c r="R1061">
        <f>SUMIFS(COT!I:I,COT!$A:$A,YEAR(daily!$A1061),COT!$B:$B,WEEKNUM(daily!$A1061))</f>
        <v>430751</v>
      </c>
      <c r="S1061">
        <f>SUMIFS(COT!J:J,COT!$A:$A,YEAR(daily!$A1061),COT!$B:$B,WEEKNUM(daily!$A1061))</f>
        <v>509056</v>
      </c>
      <c r="T1061">
        <f>SUMIFS(COT!K:K,COT!$A:$A,YEAR(daily!$A1061),COT!$B:$B,WEEKNUM(daily!$A1061))</f>
        <v>56553</v>
      </c>
      <c r="U1061">
        <f>SUMIFS(COT!L:L,COT!$A:$A,YEAR(daily!$A1061),COT!$B:$B,WEEKNUM(daily!$A1061))</f>
        <v>55623</v>
      </c>
      <c r="V1061">
        <f>SUMIFS(COT!M:M,COT!$A:$A,YEAR(daily!$A1061),COT!$B:$B,WEEKNUM(daily!$A1061))</f>
        <v>62</v>
      </c>
      <c r="W1061">
        <f>SUMIFS(COT!N:N,COT!$A:$A,YEAR(daily!$A1061),COT!$B:$B,WEEKNUM(daily!$A1061))</f>
        <v>66</v>
      </c>
      <c r="X1061">
        <f>SUMIFS(COT!O:O,COT!$A:$A,YEAR(daily!$A1061),COT!$B:$B,WEEKNUM(daily!$A1061))</f>
        <v>59</v>
      </c>
      <c r="Y1061">
        <f>SUMIFS(COT!P:P,COT!$A:$A,YEAR(daily!$A1061),COT!$B:$B,WEEKNUM(daily!$A1061))</f>
        <v>85</v>
      </c>
      <c r="Z1061">
        <f>SUMIFS(COT!Q:Q,COT!$A:$A,YEAR(daily!$A1061),COT!$B:$B,WEEKNUM(daily!$A1061))</f>
        <v>89</v>
      </c>
      <c r="AA1061">
        <f>SUMIFS(Saudi!B:B,Saudi!$A:$A,YEAR(daily!$A1061))</f>
        <v>395.99099999999999</v>
      </c>
      <c r="AB1061">
        <f>SUMIFS(Saudi!C:C,Saudi!$A:$A,YEAR(daily!$A1061))</f>
        <v>301.7</v>
      </c>
      <c r="AC1061">
        <f>SUMIFS(Saudi!F:F,Saudi!$A:$A,YEAR(daily!$A1061))</f>
        <v>3951270</v>
      </c>
      <c r="AD1061">
        <f>SUMIFS(Saudi!G:G,Saudi!$A:$A,YEAR(daily!$A1061))</f>
        <v>41.406660355745771</v>
      </c>
      <c r="AE1061">
        <f>SUMIFS(Saudi!H:H,Saudi!$A:$A,YEAR(daily!$A1061))</f>
        <v>163608894.86384758</v>
      </c>
      <c r="AF1061" s="5">
        <f t="shared" si="54"/>
        <v>5</v>
      </c>
      <c r="AG1061" s="5">
        <f t="shared" si="55"/>
        <v>2004</v>
      </c>
    </row>
    <row r="1062" spans="1:33">
      <c r="A1062" s="3">
        <v>38139</v>
      </c>
      <c r="B1062" s="1">
        <v>220244</v>
      </c>
      <c r="C1062" s="1">
        <v>58364</v>
      </c>
      <c r="D1062" s="1">
        <v>31770</v>
      </c>
      <c r="E1062" s="1">
        <v>42.33</v>
      </c>
      <c r="F1062" s="1">
        <v>41.77</v>
      </c>
      <c r="G1062" s="1">
        <v>41.2</v>
      </c>
      <c r="H1062" s="2">
        <v>50.1</v>
      </c>
      <c r="I1062" s="2">
        <v>28.9</v>
      </c>
      <c r="J1062" s="2">
        <v>83</v>
      </c>
      <c r="K1062" s="2">
        <v>82</v>
      </c>
      <c r="L1062">
        <f>SUMIFS(US!B:B,US!$D:$D,YEAR(daily!$A1062),US!$E:$E,MONTH(daily!$A1062))</f>
        <v>8592</v>
      </c>
      <c r="M1062">
        <f>SUMIFS(US!C:C,US!$D:$D,YEAR(daily!$A1062),US!$E:$E,MONTH(daily!$A1062))</f>
        <v>20780</v>
      </c>
      <c r="N1062">
        <f>SUMIFS(COT!E:E,COT!$A:$A,YEAR(daily!$A1062),COT!$B:$B,WEEKNUM(daily!$A1062))</f>
        <v>735377</v>
      </c>
      <c r="O1062">
        <f>SUMIFS(COT!F:F,COT!$A:$A,YEAR(daily!$A1062),COT!$B:$B,WEEKNUM(daily!$A1062))</f>
        <v>145588</v>
      </c>
      <c r="P1062">
        <f>SUMIFS(COT!G:G,COT!$A:$A,YEAR(daily!$A1062),COT!$B:$B,WEEKNUM(daily!$A1062))</f>
        <v>80301</v>
      </c>
      <c r="Q1062">
        <f>SUMIFS(COT!H:H,COT!$A:$A,YEAR(daily!$A1062),COT!$B:$B,WEEKNUM(daily!$A1062))</f>
        <v>74962</v>
      </c>
      <c r="R1062">
        <f>SUMIFS(COT!I:I,COT!$A:$A,YEAR(daily!$A1062),COT!$B:$B,WEEKNUM(daily!$A1062))</f>
        <v>455263</v>
      </c>
      <c r="S1062">
        <f>SUMIFS(COT!J:J,COT!$A:$A,YEAR(daily!$A1062),COT!$B:$B,WEEKNUM(daily!$A1062))</f>
        <v>514439</v>
      </c>
      <c r="T1062">
        <f>SUMIFS(COT!K:K,COT!$A:$A,YEAR(daily!$A1062),COT!$B:$B,WEEKNUM(daily!$A1062))</f>
        <v>59564</v>
      </c>
      <c r="U1062">
        <f>SUMIFS(COT!L:L,COT!$A:$A,YEAR(daily!$A1062),COT!$B:$B,WEEKNUM(daily!$A1062))</f>
        <v>65675</v>
      </c>
      <c r="V1062">
        <f>SUMIFS(COT!M:M,COT!$A:$A,YEAR(daily!$A1062),COT!$B:$B,WEEKNUM(daily!$A1062))</f>
        <v>66</v>
      </c>
      <c r="W1062">
        <f>SUMIFS(COT!N:N,COT!$A:$A,YEAR(daily!$A1062),COT!$B:$B,WEEKNUM(daily!$A1062))</f>
        <v>72</v>
      </c>
      <c r="X1062">
        <f>SUMIFS(COT!O:O,COT!$A:$A,YEAR(daily!$A1062),COT!$B:$B,WEEKNUM(daily!$A1062))</f>
        <v>59</v>
      </c>
      <c r="Y1062">
        <f>SUMIFS(COT!P:P,COT!$A:$A,YEAR(daily!$A1062),COT!$B:$B,WEEKNUM(daily!$A1062))</f>
        <v>82</v>
      </c>
      <c r="Z1062">
        <f>SUMIFS(COT!Q:Q,COT!$A:$A,YEAR(daily!$A1062),COT!$B:$B,WEEKNUM(daily!$A1062))</f>
        <v>91</v>
      </c>
      <c r="AA1062">
        <f>SUMIFS(Saudi!B:B,Saudi!$A:$A,YEAR(daily!$A1062))</f>
        <v>395.99099999999999</v>
      </c>
      <c r="AB1062">
        <f>SUMIFS(Saudi!C:C,Saudi!$A:$A,YEAR(daily!$A1062))</f>
        <v>301.7</v>
      </c>
      <c r="AC1062">
        <f>SUMIFS(Saudi!F:F,Saudi!$A:$A,YEAR(daily!$A1062))</f>
        <v>3951270</v>
      </c>
      <c r="AD1062">
        <f>SUMIFS(Saudi!G:G,Saudi!$A:$A,YEAR(daily!$A1062))</f>
        <v>41.406660355745771</v>
      </c>
      <c r="AE1062">
        <f>SUMIFS(Saudi!H:H,Saudi!$A:$A,YEAR(daily!$A1062))</f>
        <v>163608894.86384758</v>
      </c>
      <c r="AF1062" s="5">
        <f t="shared" si="54"/>
        <v>6</v>
      </c>
      <c r="AG1062" s="5">
        <f t="shared" si="55"/>
        <v>2004</v>
      </c>
    </row>
    <row r="1063" spans="1:33">
      <c r="A1063" s="3">
        <v>38140</v>
      </c>
      <c r="B1063" s="1">
        <v>228701</v>
      </c>
      <c r="C1063" s="1">
        <v>60615</v>
      </c>
      <c r="D1063" s="1">
        <v>32426</v>
      </c>
      <c r="E1063" s="1">
        <v>39.96</v>
      </c>
      <c r="F1063" s="1">
        <v>39.64</v>
      </c>
      <c r="G1063" s="1">
        <v>39.17</v>
      </c>
      <c r="H1063" s="2">
        <v>50.1</v>
      </c>
      <c r="I1063" s="2">
        <v>28.9</v>
      </c>
      <c r="J1063" s="2">
        <v>83</v>
      </c>
      <c r="K1063" s="2">
        <v>82</v>
      </c>
      <c r="L1063">
        <f>SUMIFS(US!B:B,US!$D:$D,YEAR(daily!$A1063),US!$E:$E,MONTH(daily!$A1063))</f>
        <v>8592</v>
      </c>
      <c r="M1063">
        <f>SUMIFS(US!C:C,US!$D:$D,YEAR(daily!$A1063),US!$E:$E,MONTH(daily!$A1063))</f>
        <v>20780</v>
      </c>
      <c r="N1063">
        <f>SUMIFS(COT!E:E,COT!$A:$A,YEAR(daily!$A1063),COT!$B:$B,WEEKNUM(daily!$A1063))</f>
        <v>735377</v>
      </c>
      <c r="O1063">
        <f>SUMIFS(COT!F:F,COT!$A:$A,YEAR(daily!$A1063),COT!$B:$B,WEEKNUM(daily!$A1063))</f>
        <v>145588</v>
      </c>
      <c r="P1063">
        <f>SUMIFS(COT!G:G,COT!$A:$A,YEAR(daily!$A1063),COT!$B:$B,WEEKNUM(daily!$A1063))</f>
        <v>80301</v>
      </c>
      <c r="Q1063">
        <f>SUMIFS(COT!H:H,COT!$A:$A,YEAR(daily!$A1063),COT!$B:$B,WEEKNUM(daily!$A1063))</f>
        <v>74962</v>
      </c>
      <c r="R1063">
        <f>SUMIFS(COT!I:I,COT!$A:$A,YEAR(daily!$A1063),COT!$B:$B,WEEKNUM(daily!$A1063))</f>
        <v>455263</v>
      </c>
      <c r="S1063">
        <f>SUMIFS(COT!J:J,COT!$A:$A,YEAR(daily!$A1063),COT!$B:$B,WEEKNUM(daily!$A1063))</f>
        <v>514439</v>
      </c>
      <c r="T1063">
        <f>SUMIFS(COT!K:K,COT!$A:$A,YEAR(daily!$A1063),COT!$B:$B,WEEKNUM(daily!$A1063))</f>
        <v>59564</v>
      </c>
      <c r="U1063">
        <f>SUMIFS(COT!L:L,COT!$A:$A,YEAR(daily!$A1063),COT!$B:$B,WEEKNUM(daily!$A1063))</f>
        <v>65675</v>
      </c>
      <c r="V1063">
        <f>SUMIFS(COT!M:M,COT!$A:$A,YEAR(daily!$A1063),COT!$B:$B,WEEKNUM(daily!$A1063))</f>
        <v>66</v>
      </c>
      <c r="W1063">
        <f>SUMIFS(COT!N:N,COT!$A:$A,YEAR(daily!$A1063),COT!$B:$B,WEEKNUM(daily!$A1063))</f>
        <v>72</v>
      </c>
      <c r="X1063">
        <f>SUMIFS(COT!O:O,COT!$A:$A,YEAR(daily!$A1063),COT!$B:$B,WEEKNUM(daily!$A1063))</f>
        <v>59</v>
      </c>
      <c r="Y1063">
        <f>SUMIFS(COT!P:P,COT!$A:$A,YEAR(daily!$A1063),COT!$B:$B,WEEKNUM(daily!$A1063))</f>
        <v>82</v>
      </c>
      <c r="Z1063">
        <f>SUMIFS(COT!Q:Q,COT!$A:$A,YEAR(daily!$A1063),COT!$B:$B,WEEKNUM(daily!$A1063))</f>
        <v>91</v>
      </c>
      <c r="AA1063">
        <f>SUMIFS(Saudi!B:B,Saudi!$A:$A,YEAR(daily!$A1063))</f>
        <v>395.99099999999999</v>
      </c>
      <c r="AB1063">
        <f>SUMIFS(Saudi!C:C,Saudi!$A:$A,YEAR(daily!$A1063))</f>
        <v>301.7</v>
      </c>
      <c r="AC1063">
        <f>SUMIFS(Saudi!F:F,Saudi!$A:$A,YEAR(daily!$A1063))</f>
        <v>3951270</v>
      </c>
      <c r="AD1063">
        <f>SUMIFS(Saudi!G:G,Saudi!$A:$A,YEAR(daily!$A1063))</f>
        <v>41.406660355745771</v>
      </c>
      <c r="AE1063">
        <f>SUMIFS(Saudi!H:H,Saudi!$A:$A,YEAR(daily!$A1063))</f>
        <v>163608894.86384758</v>
      </c>
      <c r="AF1063" s="5">
        <f t="shared" si="54"/>
        <v>6</v>
      </c>
      <c r="AG1063" s="5">
        <f t="shared" si="55"/>
        <v>2004</v>
      </c>
    </row>
    <row r="1064" spans="1:33">
      <c r="A1064" s="3">
        <v>38141</v>
      </c>
      <c r="B1064" s="1">
        <v>210386</v>
      </c>
      <c r="C1064" s="1">
        <v>64102</v>
      </c>
      <c r="D1064" s="1">
        <v>35338</v>
      </c>
      <c r="E1064" s="1">
        <v>39.28</v>
      </c>
      <c r="F1064" s="1">
        <v>39.020000000000003</v>
      </c>
      <c r="G1064" s="1">
        <v>38.61</v>
      </c>
      <c r="H1064" s="2">
        <v>50.1</v>
      </c>
      <c r="I1064" s="2">
        <v>28.9</v>
      </c>
      <c r="J1064" s="2">
        <v>83</v>
      </c>
      <c r="K1064" s="2">
        <v>82</v>
      </c>
      <c r="L1064">
        <f>SUMIFS(US!B:B,US!$D:$D,YEAR(daily!$A1064),US!$E:$E,MONTH(daily!$A1064))</f>
        <v>8592</v>
      </c>
      <c r="M1064">
        <f>SUMIFS(US!C:C,US!$D:$D,YEAR(daily!$A1064),US!$E:$E,MONTH(daily!$A1064))</f>
        <v>20780</v>
      </c>
      <c r="N1064">
        <f>SUMIFS(COT!E:E,COT!$A:$A,YEAR(daily!$A1064),COT!$B:$B,WEEKNUM(daily!$A1064))</f>
        <v>735377</v>
      </c>
      <c r="O1064">
        <f>SUMIFS(COT!F:F,COT!$A:$A,YEAR(daily!$A1064),COT!$B:$B,WEEKNUM(daily!$A1064))</f>
        <v>145588</v>
      </c>
      <c r="P1064">
        <f>SUMIFS(COT!G:G,COT!$A:$A,YEAR(daily!$A1064),COT!$B:$B,WEEKNUM(daily!$A1064))</f>
        <v>80301</v>
      </c>
      <c r="Q1064">
        <f>SUMIFS(COT!H:H,COT!$A:$A,YEAR(daily!$A1064),COT!$B:$B,WEEKNUM(daily!$A1064))</f>
        <v>74962</v>
      </c>
      <c r="R1064">
        <f>SUMIFS(COT!I:I,COT!$A:$A,YEAR(daily!$A1064),COT!$B:$B,WEEKNUM(daily!$A1064))</f>
        <v>455263</v>
      </c>
      <c r="S1064">
        <f>SUMIFS(COT!J:J,COT!$A:$A,YEAR(daily!$A1064),COT!$B:$B,WEEKNUM(daily!$A1064))</f>
        <v>514439</v>
      </c>
      <c r="T1064">
        <f>SUMIFS(COT!K:K,COT!$A:$A,YEAR(daily!$A1064),COT!$B:$B,WEEKNUM(daily!$A1064))</f>
        <v>59564</v>
      </c>
      <c r="U1064">
        <f>SUMIFS(COT!L:L,COT!$A:$A,YEAR(daily!$A1064),COT!$B:$B,WEEKNUM(daily!$A1064))</f>
        <v>65675</v>
      </c>
      <c r="V1064">
        <f>SUMIFS(COT!M:M,COT!$A:$A,YEAR(daily!$A1064),COT!$B:$B,WEEKNUM(daily!$A1064))</f>
        <v>66</v>
      </c>
      <c r="W1064">
        <f>SUMIFS(COT!N:N,COT!$A:$A,YEAR(daily!$A1064),COT!$B:$B,WEEKNUM(daily!$A1064))</f>
        <v>72</v>
      </c>
      <c r="X1064">
        <f>SUMIFS(COT!O:O,COT!$A:$A,YEAR(daily!$A1064),COT!$B:$B,WEEKNUM(daily!$A1064))</f>
        <v>59</v>
      </c>
      <c r="Y1064">
        <f>SUMIFS(COT!P:P,COT!$A:$A,YEAR(daily!$A1064),COT!$B:$B,WEEKNUM(daily!$A1064))</f>
        <v>82</v>
      </c>
      <c r="Z1064">
        <f>SUMIFS(COT!Q:Q,COT!$A:$A,YEAR(daily!$A1064),COT!$B:$B,WEEKNUM(daily!$A1064))</f>
        <v>91</v>
      </c>
      <c r="AA1064">
        <f>SUMIFS(Saudi!B:B,Saudi!$A:$A,YEAR(daily!$A1064))</f>
        <v>395.99099999999999</v>
      </c>
      <c r="AB1064">
        <f>SUMIFS(Saudi!C:C,Saudi!$A:$A,YEAR(daily!$A1064))</f>
        <v>301.7</v>
      </c>
      <c r="AC1064">
        <f>SUMIFS(Saudi!F:F,Saudi!$A:$A,YEAR(daily!$A1064))</f>
        <v>3951270</v>
      </c>
      <c r="AD1064">
        <f>SUMIFS(Saudi!G:G,Saudi!$A:$A,YEAR(daily!$A1064))</f>
        <v>41.406660355745771</v>
      </c>
      <c r="AE1064">
        <f>SUMIFS(Saudi!H:H,Saudi!$A:$A,YEAR(daily!$A1064))</f>
        <v>163608894.86384758</v>
      </c>
      <c r="AF1064" s="5">
        <f t="shared" si="54"/>
        <v>6</v>
      </c>
      <c r="AG1064" s="5">
        <f t="shared" si="55"/>
        <v>2004</v>
      </c>
    </row>
    <row r="1065" spans="1:33">
      <c r="A1065" s="3">
        <v>38142</v>
      </c>
      <c r="B1065" s="1">
        <v>200218</v>
      </c>
      <c r="C1065" s="1">
        <v>60756</v>
      </c>
      <c r="D1065" s="1">
        <v>36728</v>
      </c>
      <c r="E1065" s="1">
        <v>38.49</v>
      </c>
      <c r="F1065" s="1">
        <v>38.380000000000003</v>
      </c>
      <c r="G1065" s="1">
        <v>38.03</v>
      </c>
      <c r="H1065" s="2">
        <v>50.1</v>
      </c>
      <c r="I1065" s="2">
        <v>28.9</v>
      </c>
      <c r="J1065" s="2">
        <v>83</v>
      </c>
      <c r="K1065" s="2">
        <v>82</v>
      </c>
      <c r="L1065">
        <f>SUMIFS(US!B:B,US!$D:$D,YEAR(daily!$A1065),US!$E:$E,MONTH(daily!$A1065))</f>
        <v>8592</v>
      </c>
      <c r="M1065">
        <f>SUMIFS(US!C:C,US!$D:$D,YEAR(daily!$A1065),US!$E:$E,MONTH(daily!$A1065))</f>
        <v>20780</v>
      </c>
      <c r="N1065">
        <f>SUMIFS(COT!E:E,COT!$A:$A,YEAR(daily!$A1065),COT!$B:$B,WEEKNUM(daily!$A1065))</f>
        <v>735377</v>
      </c>
      <c r="O1065">
        <f>SUMIFS(COT!F:F,COT!$A:$A,YEAR(daily!$A1065),COT!$B:$B,WEEKNUM(daily!$A1065))</f>
        <v>145588</v>
      </c>
      <c r="P1065">
        <f>SUMIFS(COT!G:G,COT!$A:$A,YEAR(daily!$A1065),COT!$B:$B,WEEKNUM(daily!$A1065))</f>
        <v>80301</v>
      </c>
      <c r="Q1065">
        <f>SUMIFS(COT!H:H,COT!$A:$A,YEAR(daily!$A1065),COT!$B:$B,WEEKNUM(daily!$A1065))</f>
        <v>74962</v>
      </c>
      <c r="R1065">
        <f>SUMIFS(COT!I:I,COT!$A:$A,YEAR(daily!$A1065),COT!$B:$B,WEEKNUM(daily!$A1065))</f>
        <v>455263</v>
      </c>
      <c r="S1065">
        <f>SUMIFS(COT!J:J,COT!$A:$A,YEAR(daily!$A1065),COT!$B:$B,WEEKNUM(daily!$A1065))</f>
        <v>514439</v>
      </c>
      <c r="T1065">
        <f>SUMIFS(COT!K:K,COT!$A:$A,YEAR(daily!$A1065),COT!$B:$B,WEEKNUM(daily!$A1065))</f>
        <v>59564</v>
      </c>
      <c r="U1065">
        <f>SUMIFS(COT!L:L,COT!$A:$A,YEAR(daily!$A1065),COT!$B:$B,WEEKNUM(daily!$A1065))</f>
        <v>65675</v>
      </c>
      <c r="V1065">
        <f>SUMIFS(COT!M:M,COT!$A:$A,YEAR(daily!$A1065),COT!$B:$B,WEEKNUM(daily!$A1065))</f>
        <v>66</v>
      </c>
      <c r="W1065">
        <f>SUMIFS(COT!N:N,COT!$A:$A,YEAR(daily!$A1065),COT!$B:$B,WEEKNUM(daily!$A1065))</f>
        <v>72</v>
      </c>
      <c r="X1065">
        <f>SUMIFS(COT!O:O,COT!$A:$A,YEAR(daily!$A1065),COT!$B:$B,WEEKNUM(daily!$A1065))</f>
        <v>59</v>
      </c>
      <c r="Y1065">
        <f>SUMIFS(COT!P:P,COT!$A:$A,YEAR(daily!$A1065),COT!$B:$B,WEEKNUM(daily!$A1065))</f>
        <v>82</v>
      </c>
      <c r="Z1065">
        <f>SUMIFS(COT!Q:Q,COT!$A:$A,YEAR(daily!$A1065),COT!$B:$B,WEEKNUM(daily!$A1065))</f>
        <v>91</v>
      </c>
      <c r="AA1065">
        <f>SUMIFS(Saudi!B:B,Saudi!$A:$A,YEAR(daily!$A1065))</f>
        <v>395.99099999999999</v>
      </c>
      <c r="AB1065">
        <f>SUMIFS(Saudi!C:C,Saudi!$A:$A,YEAR(daily!$A1065))</f>
        <v>301.7</v>
      </c>
      <c r="AC1065">
        <f>SUMIFS(Saudi!F:F,Saudi!$A:$A,YEAR(daily!$A1065))</f>
        <v>3951270</v>
      </c>
      <c r="AD1065">
        <f>SUMIFS(Saudi!G:G,Saudi!$A:$A,YEAR(daily!$A1065))</f>
        <v>41.406660355745771</v>
      </c>
      <c r="AE1065">
        <f>SUMIFS(Saudi!H:H,Saudi!$A:$A,YEAR(daily!$A1065))</f>
        <v>163608894.86384758</v>
      </c>
      <c r="AF1065" s="5">
        <f t="shared" si="54"/>
        <v>6</v>
      </c>
      <c r="AG1065" s="5">
        <f t="shared" si="55"/>
        <v>2004</v>
      </c>
    </row>
    <row r="1066" spans="1:33">
      <c r="A1066" s="3">
        <v>38145</v>
      </c>
      <c r="B1066" s="1">
        <v>176043</v>
      </c>
      <c r="C1066" s="1">
        <v>61488</v>
      </c>
      <c r="D1066" s="1">
        <v>37703</v>
      </c>
      <c r="E1066" s="1">
        <v>38.659999999999997</v>
      </c>
      <c r="F1066" s="1">
        <v>38.590000000000003</v>
      </c>
      <c r="G1066" s="1">
        <v>38.270000000000003</v>
      </c>
      <c r="H1066" s="2">
        <v>50.1</v>
      </c>
      <c r="I1066" s="2">
        <v>28.9</v>
      </c>
      <c r="J1066" s="2">
        <v>83</v>
      </c>
      <c r="K1066" s="2">
        <v>82</v>
      </c>
      <c r="L1066">
        <f>SUMIFS(US!B:B,US!$D:$D,YEAR(daily!$A1066),US!$E:$E,MONTH(daily!$A1066))</f>
        <v>8592</v>
      </c>
      <c r="M1066">
        <f>SUMIFS(US!C:C,US!$D:$D,YEAR(daily!$A1066),US!$E:$E,MONTH(daily!$A1066))</f>
        <v>20780</v>
      </c>
      <c r="N1066">
        <f>SUMIFS(COT!E:E,COT!$A:$A,YEAR(daily!$A1066),COT!$B:$B,WEEKNUM(daily!$A1066))</f>
        <v>694559</v>
      </c>
      <c r="O1066">
        <f>SUMIFS(COT!F:F,COT!$A:$A,YEAR(daily!$A1066),COT!$B:$B,WEEKNUM(daily!$A1066))</f>
        <v>108585</v>
      </c>
      <c r="P1066">
        <f>SUMIFS(COT!G:G,COT!$A:$A,YEAR(daily!$A1066),COT!$B:$B,WEEKNUM(daily!$A1066))</f>
        <v>72714</v>
      </c>
      <c r="Q1066">
        <f>SUMIFS(COT!H:H,COT!$A:$A,YEAR(daily!$A1066),COT!$B:$B,WEEKNUM(daily!$A1066))</f>
        <v>74368</v>
      </c>
      <c r="R1066">
        <f>SUMIFS(COT!I:I,COT!$A:$A,YEAR(daily!$A1066),COT!$B:$B,WEEKNUM(daily!$A1066))</f>
        <v>454599</v>
      </c>
      <c r="S1066">
        <f>SUMIFS(COT!J:J,COT!$A:$A,YEAR(daily!$A1066),COT!$B:$B,WEEKNUM(daily!$A1066))</f>
        <v>492640</v>
      </c>
      <c r="T1066">
        <f>SUMIFS(COT!K:K,COT!$A:$A,YEAR(daily!$A1066),COT!$B:$B,WEEKNUM(daily!$A1066))</f>
        <v>57007</v>
      </c>
      <c r="U1066">
        <f>SUMIFS(COT!L:L,COT!$A:$A,YEAR(daily!$A1066),COT!$B:$B,WEEKNUM(daily!$A1066))</f>
        <v>54837</v>
      </c>
      <c r="V1066">
        <f>SUMIFS(COT!M:M,COT!$A:$A,YEAR(daily!$A1066),COT!$B:$B,WEEKNUM(daily!$A1066))</f>
        <v>60</v>
      </c>
      <c r="W1066">
        <f>SUMIFS(COT!N:N,COT!$A:$A,YEAR(daily!$A1066),COT!$B:$B,WEEKNUM(daily!$A1066))</f>
        <v>65</v>
      </c>
      <c r="X1066">
        <f>SUMIFS(COT!O:O,COT!$A:$A,YEAR(daily!$A1066),COT!$B:$B,WEEKNUM(daily!$A1066))</f>
        <v>65</v>
      </c>
      <c r="Y1066">
        <f>SUMIFS(COT!P:P,COT!$A:$A,YEAR(daily!$A1066),COT!$B:$B,WEEKNUM(daily!$A1066))</f>
        <v>90</v>
      </c>
      <c r="Z1066">
        <f>SUMIFS(COT!Q:Q,COT!$A:$A,YEAR(daily!$A1066),COT!$B:$B,WEEKNUM(daily!$A1066))</f>
        <v>90</v>
      </c>
      <c r="AA1066">
        <f>SUMIFS(Saudi!B:B,Saudi!$A:$A,YEAR(daily!$A1066))</f>
        <v>395.99099999999999</v>
      </c>
      <c r="AB1066">
        <f>SUMIFS(Saudi!C:C,Saudi!$A:$A,YEAR(daily!$A1066))</f>
        <v>301.7</v>
      </c>
      <c r="AC1066">
        <f>SUMIFS(Saudi!F:F,Saudi!$A:$A,YEAR(daily!$A1066))</f>
        <v>3951270</v>
      </c>
      <c r="AD1066">
        <f>SUMIFS(Saudi!G:G,Saudi!$A:$A,YEAR(daily!$A1066))</f>
        <v>41.406660355745771</v>
      </c>
      <c r="AE1066">
        <f>SUMIFS(Saudi!H:H,Saudi!$A:$A,YEAR(daily!$A1066))</f>
        <v>163608894.86384758</v>
      </c>
      <c r="AF1066" s="5">
        <f t="shared" si="54"/>
        <v>6</v>
      </c>
      <c r="AG1066" s="5">
        <f t="shared" si="55"/>
        <v>2004</v>
      </c>
    </row>
    <row r="1067" spans="1:33">
      <c r="A1067" s="3">
        <v>38146</v>
      </c>
      <c r="B1067" s="1">
        <v>159368</v>
      </c>
      <c r="C1067" s="1">
        <v>63548</v>
      </c>
      <c r="D1067" s="1">
        <v>37830</v>
      </c>
      <c r="E1067" s="1">
        <v>37.28</v>
      </c>
      <c r="F1067" s="1">
        <v>37.32</v>
      </c>
      <c r="G1067" s="1">
        <v>37.049999999999997</v>
      </c>
      <c r="H1067" s="2">
        <v>50.1</v>
      </c>
      <c r="I1067" s="2">
        <v>28.9</v>
      </c>
      <c r="J1067" s="2">
        <v>83</v>
      </c>
      <c r="K1067" s="2">
        <v>82</v>
      </c>
      <c r="L1067">
        <f>SUMIFS(US!B:B,US!$D:$D,YEAR(daily!$A1067),US!$E:$E,MONTH(daily!$A1067))</f>
        <v>8592</v>
      </c>
      <c r="M1067">
        <f>SUMIFS(US!C:C,US!$D:$D,YEAR(daily!$A1067),US!$E:$E,MONTH(daily!$A1067))</f>
        <v>20780</v>
      </c>
      <c r="N1067">
        <f>SUMIFS(COT!E:E,COT!$A:$A,YEAR(daily!$A1067),COT!$B:$B,WEEKNUM(daily!$A1067))</f>
        <v>694559</v>
      </c>
      <c r="O1067">
        <f>SUMIFS(COT!F:F,COT!$A:$A,YEAR(daily!$A1067),COT!$B:$B,WEEKNUM(daily!$A1067))</f>
        <v>108585</v>
      </c>
      <c r="P1067">
        <f>SUMIFS(COT!G:G,COT!$A:$A,YEAR(daily!$A1067),COT!$B:$B,WEEKNUM(daily!$A1067))</f>
        <v>72714</v>
      </c>
      <c r="Q1067">
        <f>SUMIFS(COT!H:H,COT!$A:$A,YEAR(daily!$A1067),COT!$B:$B,WEEKNUM(daily!$A1067))</f>
        <v>74368</v>
      </c>
      <c r="R1067">
        <f>SUMIFS(COT!I:I,COT!$A:$A,YEAR(daily!$A1067),COT!$B:$B,WEEKNUM(daily!$A1067))</f>
        <v>454599</v>
      </c>
      <c r="S1067">
        <f>SUMIFS(COT!J:J,COT!$A:$A,YEAR(daily!$A1067),COT!$B:$B,WEEKNUM(daily!$A1067))</f>
        <v>492640</v>
      </c>
      <c r="T1067">
        <f>SUMIFS(COT!K:K,COT!$A:$A,YEAR(daily!$A1067),COT!$B:$B,WEEKNUM(daily!$A1067))</f>
        <v>57007</v>
      </c>
      <c r="U1067">
        <f>SUMIFS(COT!L:L,COT!$A:$A,YEAR(daily!$A1067),COT!$B:$B,WEEKNUM(daily!$A1067))</f>
        <v>54837</v>
      </c>
      <c r="V1067">
        <f>SUMIFS(COT!M:M,COT!$A:$A,YEAR(daily!$A1067),COT!$B:$B,WEEKNUM(daily!$A1067))</f>
        <v>60</v>
      </c>
      <c r="W1067">
        <f>SUMIFS(COT!N:N,COT!$A:$A,YEAR(daily!$A1067),COT!$B:$B,WEEKNUM(daily!$A1067))</f>
        <v>65</v>
      </c>
      <c r="X1067">
        <f>SUMIFS(COT!O:O,COT!$A:$A,YEAR(daily!$A1067),COT!$B:$B,WEEKNUM(daily!$A1067))</f>
        <v>65</v>
      </c>
      <c r="Y1067">
        <f>SUMIFS(COT!P:P,COT!$A:$A,YEAR(daily!$A1067),COT!$B:$B,WEEKNUM(daily!$A1067))</f>
        <v>90</v>
      </c>
      <c r="Z1067">
        <f>SUMIFS(COT!Q:Q,COT!$A:$A,YEAR(daily!$A1067),COT!$B:$B,WEEKNUM(daily!$A1067))</f>
        <v>90</v>
      </c>
      <c r="AA1067">
        <f>SUMIFS(Saudi!B:B,Saudi!$A:$A,YEAR(daily!$A1067))</f>
        <v>395.99099999999999</v>
      </c>
      <c r="AB1067">
        <f>SUMIFS(Saudi!C:C,Saudi!$A:$A,YEAR(daily!$A1067))</f>
        <v>301.7</v>
      </c>
      <c r="AC1067">
        <f>SUMIFS(Saudi!F:F,Saudi!$A:$A,YEAR(daily!$A1067))</f>
        <v>3951270</v>
      </c>
      <c r="AD1067">
        <f>SUMIFS(Saudi!G:G,Saudi!$A:$A,YEAR(daily!$A1067))</f>
        <v>41.406660355745771</v>
      </c>
      <c r="AE1067">
        <f>SUMIFS(Saudi!H:H,Saudi!$A:$A,YEAR(daily!$A1067))</f>
        <v>163608894.86384758</v>
      </c>
      <c r="AF1067" s="5">
        <f t="shared" si="54"/>
        <v>6</v>
      </c>
      <c r="AG1067" s="5">
        <f t="shared" si="55"/>
        <v>2004</v>
      </c>
    </row>
    <row r="1068" spans="1:33">
      <c r="A1068" s="3">
        <v>38147</v>
      </c>
      <c r="B1068" s="1">
        <v>136976</v>
      </c>
      <c r="C1068" s="1">
        <v>65471</v>
      </c>
      <c r="D1068" s="1">
        <v>39010</v>
      </c>
      <c r="E1068" s="1">
        <v>37.54</v>
      </c>
      <c r="F1068" s="1">
        <v>37.65</v>
      </c>
      <c r="G1068" s="1">
        <v>37.450000000000003</v>
      </c>
      <c r="H1068" s="2">
        <v>50.1</v>
      </c>
      <c r="I1068" s="2">
        <v>28.9</v>
      </c>
      <c r="J1068" s="2">
        <v>83</v>
      </c>
      <c r="K1068" s="2">
        <v>82</v>
      </c>
      <c r="L1068">
        <f>SUMIFS(US!B:B,US!$D:$D,YEAR(daily!$A1068),US!$E:$E,MONTH(daily!$A1068))</f>
        <v>8592</v>
      </c>
      <c r="M1068">
        <f>SUMIFS(US!C:C,US!$D:$D,YEAR(daily!$A1068),US!$E:$E,MONTH(daily!$A1068))</f>
        <v>20780</v>
      </c>
      <c r="N1068">
        <f>SUMIFS(COT!E:E,COT!$A:$A,YEAR(daily!$A1068),COT!$B:$B,WEEKNUM(daily!$A1068))</f>
        <v>694559</v>
      </c>
      <c r="O1068">
        <f>SUMIFS(COT!F:F,COT!$A:$A,YEAR(daily!$A1068),COT!$B:$B,WEEKNUM(daily!$A1068))</f>
        <v>108585</v>
      </c>
      <c r="P1068">
        <f>SUMIFS(COT!G:G,COT!$A:$A,YEAR(daily!$A1068),COT!$B:$B,WEEKNUM(daily!$A1068))</f>
        <v>72714</v>
      </c>
      <c r="Q1068">
        <f>SUMIFS(COT!H:H,COT!$A:$A,YEAR(daily!$A1068),COT!$B:$B,WEEKNUM(daily!$A1068))</f>
        <v>74368</v>
      </c>
      <c r="R1068">
        <f>SUMIFS(COT!I:I,COT!$A:$A,YEAR(daily!$A1068),COT!$B:$B,WEEKNUM(daily!$A1068))</f>
        <v>454599</v>
      </c>
      <c r="S1068">
        <f>SUMIFS(COT!J:J,COT!$A:$A,YEAR(daily!$A1068),COT!$B:$B,WEEKNUM(daily!$A1068))</f>
        <v>492640</v>
      </c>
      <c r="T1068">
        <f>SUMIFS(COT!K:K,COT!$A:$A,YEAR(daily!$A1068),COT!$B:$B,WEEKNUM(daily!$A1068))</f>
        <v>57007</v>
      </c>
      <c r="U1068">
        <f>SUMIFS(COT!L:L,COT!$A:$A,YEAR(daily!$A1068),COT!$B:$B,WEEKNUM(daily!$A1068))</f>
        <v>54837</v>
      </c>
      <c r="V1068">
        <f>SUMIFS(COT!M:M,COT!$A:$A,YEAR(daily!$A1068),COT!$B:$B,WEEKNUM(daily!$A1068))</f>
        <v>60</v>
      </c>
      <c r="W1068">
        <f>SUMIFS(COT!N:N,COT!$A:$A,YEAR(daily!$A1068),COT!$B:$B,WEEKNUM(daily!$A1068))</f>
        <v>65</v>
      </c>
      <c r="X1068">
        <f>SUMIFS(COT!O:O,COT!$A:$A,YEAR(daily!$A1068),COT!$B:$B,WEEKNUM(daily!$A1068))</f>
        <v>65</v>
      </c>
      <c r="Y1068">
        <f>SUMIFS(COT!P:P,COT!$A:$A,YEAR(daily!$A1068),COT!$B:$B,WEEKNUM(daily!$A1068))</f>
        <v>90</v>
      </c>
      <c r="Z1068">
        <f>SUMIFS(COT!Q:Q,COT!$A:$A,YEAR(daily!$A1068),COT!$B:$B,WEEKNUM(daily!$A1068))</f>
        <v>90</v>
      </c>
      <c r="AA1068">
        <f>SUMIFS(Saudi!B:B,Saudi!$A:$A,YEAR(daily!$A1068))</f>
        <v>395.99099999999999</v>
      </c>
      <c r="AB1068">
        <f>SUMIFS(Saudi!C:C,Saudi!$A:$A,YEAR(daily!$A1068))</f>
        <v>301.7</v>
      </c>
      <c r="AC1068">
        <f>SUMIFS(Saudi!F:F,Saudi!$A:$A,YEAR(daily!$A1068))</f>
        <v>3951270</v>
      </c>
      <c r="AD1068">
        <f>SUMIFS(Saudi!G:G,Saudi!$A:$A,YEAR(daily!$A1068))</f>
        <v>41.406660355745771</v>
      </c>
      <c r="AE1068">
        <f>SUMIFS(Saudi!H:H,Saudi!$A:$A,YEAR(daily!$A1068))</f>
        <v>163608894.86384758</v>
      </c>
      <c r="AF1068" s="5">
        <f t="shared" si="54"/>
        <v>6</v>
      </c>
      <c r="AG1068" s="5">
        <f t="shared" si="55"/>
        <v>2004</v>
      </c>
    </row>
    <row r="1069" spans="1:33">
      <c r="A1069" s="3">
        <v>38148</v>
      </c>
      <c r="B1069" s="1">
        <v>115795</v>
      </c>
      <c r="C1069" s="1">
        <v>67542</v>
      </c>
      <c r="D1069" s="1">
        <v>40262</v>
      </c>
      <c r="E1069" s="1">
        <v>38.450000000000003</v>
      </c>
      <c r="F1069" s="1">
        <v>38.549999999999997</v>
      </c>
      <c r="G1069" s="1">
        <v>38.28</v>
      </c>
      <c r="H1069" s="2">
        <v>50.1</v>
      </c>
      <c r="I1069" s="2">
        <v>28.9</v>
      </c>
      <c r="J1069" s="2">
        <v>83</v>
      </c>
      <c r="K1069" s="2">
        <v>82</v>
      </c>
      <c r="L1069">
        <f>SUMIFS(US!B:B,US!$D:$D,YEAR(daily!$A1069),US!$E:$E,MONTH(daily!$A1069))</f>
        <v>8592</v>
      </c>
      <c r="M1069">
        <f>SUMIFS(US!C:C,US!$D:$D,YEAR(daily!$A1069),US!$E:$E,MONTH(daily!$A1069))</f>
        <v>20780</v>
      </c>
      <c r="N1069">
        <f>SUMIFS(COT!E:E,COT!$A:$A,YEAR(daily!$A1069),COT!$B:$B,WEEKNUM(daily!$A1069))</f>
        <v>694559</v>
      </c>
      <c r="O1069">
        <f>SUMIFS(COT!F:F,COT!$A:$A,YEAR(daily!$A1069),COT!$B:$B,WEEKNUM(daily!$A1069))</f>
        <v>108585</v>
      </c>
      <c r="P1069">
        <f>SUMIFS(COT!G:G,COT!$A:$A,YEAR(daily!$A1069),COT!$B:$B,WEEKNUM(daily!$A1069))</f>
        <v>72714</v>
      </c>
      <c r="Q1069">
        <f>SUMIFS(COT!H:H,COT!$A:$A,YEAR(daily!$A1069),COT!$B:$B,WEEKNUM(daily!$A1069))</f>
        <v>74368</v>
      </c>
      <c r="R1069">
        <f>SUMIFS(COT!I:I,COT!$A:$A,YEAR(daily!$A1069),COT!$B:$B,WEEKNUM(daily!$A1069))</f>
        <v>454599</v>
      </c>
      <c r="S1069">
        <f>SUMIFS(COT!J:J,COT!$A:$A,YEAR(daily!$A1069),COT!$B:$B,WEEKNUM(daily!$A1069))</f>
        <v>492640</v>
      </c>
      <c r="T1069">
        <f>SUMIFS(COT!K:K,COT!$A:$A,YEAR(daily!$A1069),COT!$B:$B,WEEKNUM(daily!$A1069))</f>
        <v>57007</v>
      </c>
      <c r="U1069">
        <f>SUMIFS(COT!L:L,COT!$A:$A,YEAR(daily!$A1069),COT!$B:$B,WEEKNUM(daily!$A1069))</f>
        <v>54837</v>
      </c>
      <c r="V1069">
        <f>SUMIFS(COT!M:M,COT!$A:$A,YEAR(daily!$A1069),COT!$B:$B,WEEKNUM(daily!$A1069))</f>
        <v>60</v>
      </c>
      <c r="W1069">
        <f>SUMIFS(COT!N:N,COT!$A:$A,YEAR(daily!$A1069),COT!$B:$B,WEEKNUM(daily!$A1069))</f>
        <v>65</v>
      </c>
      <c r="X1069">
        <f>SUMIFS(COT!O:O,COT!$A:$A,YEAR(daily!$A1069),COT!$B:$B,WEEKNUM(daily!$A1069))</f>
        <v>65</v>
      </c>
      <c r="Y1069">
        <f>SUMIFS(COT!P:P,COT!$A:$A,YEAR(daily!$A1069),COT!$B:$B,WEEKNUM(daily!$A1069))</f>
        <v>90</v>
      </c>
      <c r="Z1069">
        <f>SUMIFS(COT!Q:Q,COT!$A:$A,YEAR(daily!$A1069),COT!$B:$B,WEEKNUM(daily!$A1069))</f>
        <v>90</v>
      </c>
      <c r="AA1069">
        <f>SUMIFS(Saudi!B:B,Saudi!$A:$A,YEAR(daily!$A1069))</f>
        <v>395.99099999999999</v>
      </c>
      <c r="AB1069">
        <f>SUMIFS(Saudi!C:C,Saudi!$A:$A,YEAR(daily!$A1069))</f>
        <v>301.7</v>
      </c>
      <c r="AC1069">
        <f>SUMIFS(Saudi!F:F,Saudi!$A:$A,YEAR(daily!$A1069))</f>
        <v>3951270</v>
      </c>
      <c r="AD1069">
        <f>SUMIFS(Saudi!G:G,Saudi!$A:$A,YEAR(daily!$A1069))</f>
        <v>41.406660355745771</v>
      </c>
      <c r="AE1069">
        <f>SUMIFS(Saudi!H:H,Saudi!$A:$A,YEAR(daily!$A1069))</f>
        <v>163608894.86384758</v>
      </c>
      <c r="AF1069" s="5">
        <f t="shared" si="54"/>
        <v>6</v>
      </c>
      <c r="AG1069" s="5">
        <f t="shared" si="55"/>
        <v>2004</v>
      </c>
    </row>
    <row r="1070" spans="1:33">
      <c r="A1070" s="3">
        <v>38152</v>
      </c>
      <c r="B1070" s="1">
        <v>96087</v>
      </c>
      <c r="C1070" s="1">
        <v>71472</v>
      </c>
      <c r="D1070" s="1">
        <v>41231</v>
      </c>
      <c r="E1070" s="1">
        <v>37.590000000000003</v>
      </c>
      <c r="F1070" s="1">
        <v>37.83</v>
      </c>
      <c r="G1070" s="1">
        <v>37.58</v>
      </c>
      <c r="H1070" s="2">
        <v>50.1</v>
      </c>
      <c r="I1070" s="2">
        <v>28.9</v>
      </c>
      <c r="J1070" s="2">
        <v>83</v>
      </c>
      <c r="K1070" s="2">
        <v>82</v>
      </c>
      <c r="L1070">
        <f>SUMIFS(US!B:B,US!$D:$D,YEAR(daily!$A1070),US!$E:$E,MONTH(daily!$A1070))</f>
        <v>8592</v>
      </c>
      <c r="M1070">
        <f>SUMIFS(US!C:C,US!$D:$D,YEAR(daily!$A1070),US!$E:$E,MONTH(daily!$A1070))</f>
        <v>20780</v>
      </c>
      <c r="N1070">
        <f>SUMIFS(COT!E:E,COT!$A:$A,YEAR(daily!$A1070),COT!$B:$B,WEEKNUM(daily!$A1070))</f>
        <v>699418</v>
      </c>
      <c r="O1070">
        <f>SUMIFS(COT!F:F,COT!$A:$A,YEAR(daily!$A1070),COT!$B:$B,WEEKNUM(daily!$A1070))</f>
        <v>101652</v>
      </c>
      <c r="P1070">
        <f>SUMIFS(COT!G:G,COT!$A:$A,YEAR(daily!$A1070),COT!$B:$B,WEEKNUM(daily!$A1070))</f>
        <v>74890</v>
      </c>
      <c r="Q1070">
        <f>SUMIFS(COT!H:H,COT!$A:$A,YEAR(daily!$A1070),COT!$B:$B,WEEKNUM(daily!$A1070))</f>
        <v>71654</v>
      </c>
      <c r="R1070">
        <f>SUMIFS(COT!I:I,COT!$A:$A,YEAR(daily!$A1070),COT!$B:$B,WEEKNUM(daily!$A1070))</f>
        <v>473527</v>
      </c>
      <c r="S1070">
        <f>SUMIFS(COT!J:J,COT!$A:$A,YEAR(daily!$A1070),COT!$B:$B,WEEKNUM(daily!$A1070))</f>
        <v>495591</v>
      </c>
      <c r="T1070">
        <f>SUMIFS(COT!K:K,COT!$A:$A,YEAR(daily!$A1070),COT!$B:$B,WEEKNUM(daily!$A1070))</f>
        <v>52585</v>
      </c>
      <c r="U1070">
        <f>SUMIFS(COT!L:L,COT!$A:$A,YEAR(daily!$A1070),COT!$B:$B,WEEKNUM(daily!$A1070))</f>
        <v>57283</v>
      </c>
      <c r="V1070">
        <f>SUMIFS(COT!M:M,COT!$A:$A,YEAR(daily!$A1070),COT!$B:$B,WEEKNUM(daily!$A1070))</f>
        <v>52</v>
      </c>
      <c r="W1070">
        <f>SUMIFS(COT!N:N,COT!$A:$A,YEAR(daily!$A1070),COT!$B:$B,WEEKNUM(daily!$A1070))</f>
        <v>69</v>
      </c>
      <c r="X1070">
        <f>SUMIFS(COT!O:O,COT!$A:$A,YEAR(daily!$A1070),COT!$B:$B,WEEKNUM(daily!$A1070))</f>
        <v>62</v>
      </c>
      <c r="Y1070">
        <f>SUMIFS(COT!P:P,COT!$A:$A,YEAR(daily!$A1070),COT!$B:$B,WEEKNUM(daily!$A1070))</f>
        <v>85</v>
      </c>
      <c r="Z1070">
        <f>SUMIFS(COT!Q:Q,COT!$A:$A,YEAR(daily!$A1070),COT!$B:$B,WEEKNUM(daily!$A1070))</f>
        <v>93</v>
      </c>
      <c r="AA1070">
        <f>SUMIFS(Saudi!B:B,Saudi!$A:$A,YEAR(daily!$A1070))</f>
        <v>395.99099999999999</v>
      </c>
      <c r="AB1070">
        <f>SUMIFS(Saudi!C:C,Saudi!$A:$A,YEAR(daily!$A1070))</f>
        <v>301.7</v>
      </c>
      <c r="AC1070">
        <f>SUMIFS(Saudi!F:F,Saudi!$A:$A,YEAR(daily!$A1070))</f>
        <v>3951270</v>
      </c>
      <c r="AD1070">
        <f>SUMIFS(Saudi!G:G,Saudi!$A:$A,YEAR(daily!$A1070))</f>
        <v>41.406660355745771</v>
      </c>
      <c r="AE1070">
        <f>SUMIFS(Saudi!H:H,Saudi!$A:$A,YEAR(daily!$A1070))</f>
        <v>163608894.86384758</v>
      </c>
      <c r="AF1070" s="5">
        <f t="shared" si="54"/>
        <v>6</v>
      </c>
      <c r="AG1070" s="5">
        <f t="shared" si="55"/>
        <v>2004</v>
      </c>
    </row>
    <row r="1071" spans="1:33">
      <c r="A1071" s="3">
        <v>38153</v>
      </c>
      <c r="B1071" s="1">
        <v>84002</v>
      </c>
      <c r="C1071" s="1">
        <v>77490</v>
      </c>
      <c r="D1071" s="1">
        <v>41115</v>
      </c>
      <c r="E1071" s="1">
        <v>37.19</v>
      </c>
      <c r="F1071" s="1">
        <v>37.44</v>
      </c>
      <c r="G1071" s="1">
        <v>37.24</v>
      </c>
      <c r="H1071" s="2">
        <v>50.1</v>
      </c>
      <c r="I1071" s="2">
        <v>28.9</v>
      </c>
      <c r="J1071" s="2">
        <v>83</v>
      </c>
      <c r="K1071" s="2">
        <v>82</v>
      </c>
      <c r="L1071">
        <f>SUMIFS(US!B:B,US!$D:$D,YEAR(daily!$A1071),US!$E:$E,MONTH(daily!$A1071))</f>
        <v>8592</v>
      </c>
      <c r="M1071">
        <f>SUMIFS(US!C:C,US!$D:$D,YEAR(daily!$A1071),US!$E:$E,MONTH(daily!$A1071))</f>
        <v>20780</v>
      </c>
      <c r="N1071">
        <f>SUMIFS(COT!E:E,COT!$A:$A,YEAR(daily!$A1071),COT!$B:$B,WEEKNUM(daily!$A1071))</f>
        <v>699418</v>
      </c>
      <c r="O1071">
        <f>SUMIFS(COT!F:F,COT!$A:$A,YEAR(daily!$A1071),COT!$B:$B,WEEKNUM(daily!$A1071))</f>
        <v>101652</v>
      </c>
      <c r="P1071">
        <f>SUMIFS(COT!G:G,COT!$A:$A,YEAR(daily!$A1071),COT!$B:$B,WEEKNUM(daily!$A1071))</f>
        <v>74890</v>
      </c>
      <c r="Q1071">
        <f>SUMIFS(COT!H:H,COT!$A:$A,YEAR(daily!$A1071),COT!$B:$B,WEEKNUM(daily!$A1071))</f>
        <v>71654</v>
      </c>
      <c r="R1071">
        <f>SUMIFS(COT!I:I,COT!$A:$A,YEAR(daily!$A1071),COT!$B:$B,WEEKNUM(daily!$A1071))</f>
        <v>473527</v>
      </c>
      <c r="S1071">
        <f>SUMIFS(COT!J:J,COT!$A:$A,YEAR(daily!$A1071),COT!$B:$B,WEEKNUM(daily!$A1071))</f>
        <v>495591</v>
      </c>
      <c r="T1071">
        <f>SUMIFS(COT!K:K,COT!$A:$A,YEAR(daily!$A1071),COT!$B:$B,WEEKNUM(daily!$A1071))</f>
        <v>52585</v>
      </c>
      <c r="U1071">
        <f>SUMIFS(COT!L:L,COT!$A:$A,YEAR(daily!$A1071),COT!$B:$B,WEEKNUM(daily!$A1071))</f>
        <v>57283</v>
      </c>
      <c r="V1071">
        <f>SUMIFS(COT!M:M,COT!$A:$A,YEAR(daily!$A1071),COT!$B:$B,WEEKNUM(daily!$A1071))</f>
        <v>52</v>
      </c>
      <c r="W1071">
        <f>SUMIFS(COT!N:N,COT!$A:$A,YEAR(daily!$A1071),COT!$B:$B,WEEKNUM(daily!$A1071))</f>
        <v>69</v>
      </c>
      <c r="X1071">
        <f>SUMIFS(COT!O:O,COT!$A:$A,YEAR(daily!$A1071),COT!$B:$B,WEEKNUM(daily!$A1071))</f>
        <v>62</v>
      </c>
      <c r="Y1071">
        <f>SUMIFS(COT!P:P,COT!$A:$A,YEAR(daily!$A1071),COT!$B:$B,WEEKNUM(daily!$A1071))</f>
        <v>85</v>
      </c>
      <c r="Z1071">
        <f>SUMIFS(COT!Q:Q,COT!$A:$A,YEAR(daily!$A1071),COT!$B:$B,WEEKNUM(daily!$A1071))</f>
        <v>93</v>
      </c>
      <c r="AA1071">
        <f>SUMIFS(Saudi!B:B,Saudi!$A:$A,YEAR(daily!$A1071))</f>
        <v>395.99099999999999</v>
      </c>
      <c r="AB1071">
        <f>SUMIFS(Saudi!C:C,Saudi!$A:$A,YEAR(daily!$A1071))</f>
        <v>301.7</v>
      </c>
      <c r="AC1071">
        <f>SUMIFS(Saudi!F:F,Saudi!$A:$A,YEAR(daily!$A1071))</f>
        <v>3951270</v>
      </c>
      <c r="AD1071">
        <f>SUMIFS(Saudi!G:G,Saudi!$A:$A,YEAR(daily!$A1071))</f>
        <v>41.406660355745771</v>
      </c>
      <c r="AE1071">
        <f>SUMIFS(Saudi!H:H,Saudi!$A:$A,YEAR(daily!$A1071))</f>
        <v>163608894.86384758</v>
      </c>
      <c r="AF1071" s="5">
        <f t="shared" si="54"/>
        <v>6</v>
      </c>
      <c r="AG1071" s="5">
        <f t="shared" si="55"/>
        <v>2004</v>
      </c>
    </row>
    <row r="1072" spans="1:33">
      <c r="A1072" s="3">
        <v>38154</v>
      </c>
      <c r="B1072" s="1">
        <v>73402</v>
      </c>
      <c r="C1072" s="1">
        <v>79268</v>
      </c>
      <c r="D1072" s="1">
        <v>41769</v>
      </c>
      <c r="E1072" s="1">
        <v>37.32</v>
      </c>
      <c r="F1072" s="1">
        <v>37.630000000000003</v>
      </c>
      <c r="G1072" s="1">
        <v>37.409999999999997</v>
      </c>
      <c r="H1072" s="2">
        <v>50.1</v>
      </c>
      <c r="I1072" s="2">
        <v>28.9</v>
      </c>
      <c r="J1072" s="2">
        <v>83</v>
      </c>
      <c r="K1072" s="2">
        <v>82</v>
      </c>
      <c r="L1072">
        <f>SUMIFS(US!B:B,US!$D:$D,YEAR(daily!$A1072),US!$E:$E,MONTH(daily!$A1072))</f>
        <v>8592</v>
      </c>
      <c r="M1072">
        <f>SUMIFS(US!C:C,US!$D:$D,YEAR(daily!$A1072),US!$E:$E,MONTH(daily!$A1072))</f>
        <v>20780</v>
      </c>
      <c r="N1072">
        <f>SUMIFS(COT!E:E,COT!$A:$A,YEAR(daily!$A1072),COT!$B:$B,WEEKNUM(daily!$A1072))</f>
        <v>699418</v>
      </c>
      <c r="O1072">
        <f>SUMIFS(COT!F:F,COT!$A:$A,YEAR(daily!$A1072),COT!$B:$B,WEEKNUM(daily!$A1072))</f>
        <v>101652</v>
      </c>
      <c r="P1072">
        <f>SUMIFS(COT!G:G,COT!$A:$A,YEAR(daily!$A1072),COT!$B:$B,WEEKNUM(daily!$A1072))</f>
        <v>74890</v>
      </c>
      <c r="Q1072">
        <f>SUMIFS(COT!H:H,COT!$A:$A,YEAR(daily!$A1072),COT!$B:$B,WEEKNUM(daily!$A1072))</f>
        <v>71654</v>
      </c>
      <c r="R1072">
        <f>SUMIFS(COT!I:I,COT!$A:$A,YEAR(daily!$A1072),COT!$B:$B,WEEKNUM(daily!$A1072))</f>
        <v>473527</v>
      </c>
      <c r="S1072">
        <f>SUMIFS(COT!J:J,COT!$A:$A,YEAR(daily!$A1072),COT!$B:$B,WEEKNUM(daily!$A1072))</f>
        <v>495591</v>
      </c>
      <c r="T1072">
        <f>SUMIFS(COT!K:K,COT!$A:$A,YEAR(daily!$A1072),COT!$B:$B,WEEKNUM(daily!$A1072))</f>
        <v>52585</v>
      </c>
      <c r="U1072">
        <f>SUMIFS(COT!L:L,COT!$A:$A,YEAR(daily!$A1072),COT!$B:$B,WEEKNUM(daily!$A1072))</f>
        <v>57283</v>
      </c>
      <c r="V1072">
        <f>SUMIFS(COT!M:M,COT!$A:$A,YEAR(daily!$A1072),COT!$B:$B,WEEKNUM(daily!$A1072))</f>
        <v>52</v>
      </c>
      <c r="W1072">
        <f>SUMIFS(COT!N:N,COT!$A:$A,YEAR(daily!$A1072),COT!$B:$B,WEEKNUM(daily!$A1072))</f>
        <v>69</v>
      </c>
      <c r="X1072">
        <f>SUMIFS(COT!O:O,COT!$A:$A,YEAR(daily!$A1072),COT!$B:$B,WEEKNUM(daily!$A1072))</f>
        <v>62</v>
      </c>
      <c r="Y1072">
        <f>SUMIFS(COT!P:P,COT!$A:$A,YEAR(daily!$A1072),COT!$B:$B,WEEKNUM(daily!$A1072))</f>
        <v>85</v>
      </c>
      <c r="Z1072">
        <f>SUMIFS(COT!Q:Q,COT!$A:$A,YEAR(daily!$A1072),COT!$B:$B,WEEKNUM(daily!$A1072))</f>
        <v>93</v>
      </c>
      <c r="AA1072">
        <f>SUMIFS(Saudi!B:B,Saudi!$A:$A,YEAR(daily!$A1072))</f>
        <v>395.99099999999999</v>
      </c>
      <c r="AB1072">
        <f>SUMIFS(Saudi!C:C,Saudi!$A:$A,YEAR(daily!$A1072))</f>
        <v>301.7</v>
      </c>
      <c r="AC1072">
        <f>SUMIFS(Saudi!F:F,Saudi!$A:$A,YEAR(daily!$A1072))</f>
        <v>3951270</v>
      </c>
      <c r="AD1072">
        <f>SUMIFS(Saudi!G:G,Saudi!$A:$A,YEAR(daily!$A1072))</f>
        <v>41.406660355745771</v>
      </c>
      <c r="AE1072">
        <f>SUMIFS(Saudi!H:H,Saudi!$A:$A,YEAR(daily!$A1072))</f>
        <v>163608894.86384758</v>
      </c>
      <c r="AF1072" s="5">
        <f t="shared" si="54"/>
        <v>6</v>
      </c>
      <c r="AG1072" s="5">
        <f t="shared" si="55"/>
        <v>2004</v>
      </c>
    </row>
    <row r="1073" spans="1:33">
      <c r="A1073" s="3">
        <v>38155</v>
      </c>
      <c r="B1073" s="1">
        <v>63369</v>
      </c>
      <c r="C1073" s="1">
        <v>81620</v>
      </c>
      <c r="D1073" s="1">
        <v>41300</v>
      </c>
      <c r="E1073" s="1">
        <v>38.46</v>
      </c>
      <c r="F1073" s="1">
        <v>38.82</v>
      </c>
      <c r="G1073" s="1">
        <v>38.54</v>
      </c>
      <c r="H1073" s="2">
        <v>50.1</v>
      </c>
      <c r="I1073" s="2">
        <v>28.9</v>
      </c>
      <c r="J1073" s="2">
        <v>83</v>
      </c>
      <c r="K1073" s="2">
        <v>82</v>
      </c>
      <c r="L1073">
        <f>SUMIFS(US!B:B,US!$D:$D,YEAR(daily!$A1073),US!$E:$E,MONTH(daily!$A1073))</f>
        <v>8592</v>
      </c>
      <c r="M1073">
        <f>SUMIFS(US!C:C,US!$D:$D,YEAR(daily!$A1073),US!$E:$E,MONTH(daily!$A1073))</f>
        <v>20780</v>
      </c>
      <c r="N1073">
        <f>SUMIFS(COT!E:E,COT!$A:$A,YEAR(daily!$A1073),COT!$B:$B,WEEKNUM(daily!$A1073))</f>
        <v>699418</v>
      </c>
      <c r="O1073">
        <f>SUMIFS(COT!F:F,COT!$A:$A,YEAR(daily!$A1073),COT!$B:$B,WEEKNUM(daily!$A1073))</f>
        <v>101652</v>
      </c>
      <c r="P1073">
        <f>SUMIFS(COT!G:G,COT!$A:$A,YEAR(daily!$A1073),COT!$B:$B,WEEKNUM(daily!$A1073))</f>
        <v>74890</v>
      </c>
      <c r="Q1073">
        <f>SUMIFS(COT!H:H,COT!$A:$A,YEAR(daily!$A1073),COT!$B:$B,WEEKNUM(daily!$A1073))</f>
        <v>71654</v>
      </c>
      <c r="R1073">
        <f>SUMIFS(COT!I:I,COT!$A:$A,YEAR(daily!$A1073),COT!$B:$B,WEEKNUM(daily!$A1073))</f>
        <v>473527</v>
      </c>
      <c r="S1073">
        <f>SUMIFS(COT!J:J,COT!$A:$A,YEAR(daily!$A1073),COT!$B:$B,WEEKNUM(daily!$A1073))</f>
        <v>495591</v>
      </c>
      <c r="T1073">
        <f>SUMIFS(COT!K:K,COT!$A:$A,YEAR(daily!$A1073),COT!$B:$B,WEEKNUM(daily!$A1073))</f>
        <v>52585</v>
      </c>
      <c r="U1073">
        <f>SUMIFS(COT!L:L,COT!$A:$A,YEAR(daily!$A1073),COT!$B:$B,WEEKNUM(daily!$A1073))</f>
        <v>57283</v>
      </c>
      <c r="V1073">
        <f>SUMIFS(COT!M:M,COT!$A:$A,YEAR(daily!$A1073),COT!$B:$B,WEEKNUM(daily!$A1073))</f>
        <v>52</v>
      </c>
      <c r="W1073">
        <f>SUMIFS(COT!N:N,COT!$A:$A,YEAR(daily!$A1073),COT!$B:$B,WEEKNUM(daily!$A1073))</f>
        <v>69</v>
      </c>
      <c r="X1073">
        <f>SUMIFS(COT!O:O,COT!$A:$A,YEAR(daily!$A1073),COT!$B:$B,WEEKNUM(daily!$A1073))</f>
        <v>62</v>
      </c>
      <c r="Y1073">
        <f>SUMIFS(COT!P:P,COT!$A:$A,YEAR(daily!$A1073),COT!$B:$B,WEEKNUM(daily!$A1073))</f>
        <v>85</v>
      </c>
      <c r="Z1073">
        <f>SUMIFS(COT!Q:Q,COT!$A:$A,YEAR(daily!$A1073),COT!$B:$B,WEEKNUM(daily!$A1073))</f>
        <v>93</v>
      </c>
      <c r="AA1073">
        <f>SUMIFS(Saudi!B:B,Saudi!$A:$A,YEAR(daily!$A1073))</f>
        <v>395.99099999999999</v>
      </c>
      <c r="AB1073">
        <f>SUMIFS(Saudi!C:C,Saudi!$A:$A,YEAR(daily!$A1073))</f>
        <v>301.7</v>
      </c>
      <c r="AC1073">
        <f>SUMIFS(Saudi!F:F,Saudi!$A:$A,YEAR(daily!$A1073))</f>
        <v>3951270</v>
      </c>
      <c r="AD1073">
        <f>SUMIFS(Saudi!G:G,Saudi!$A:$A,YEAR(daily!$A1073))</f>
        <v>41.406660355745771</v>
      </c>
      <c r="AE1073">
        <f>SUMIFS(Saudi!H:H,Saudi!$A:$A,YEAR(daily!$A1073))</f>
        <v>163608894.86384758</v>
      </c>
      <c r="AF1073" s="5">
        <f t="shared" si="54"/>
        <v>6</v>
      </c>
      <c r="AG1073" s="5">
        <f t="shared" si="55"/>
        <v>2004</v>
      </c>
    </row>
    <row r="1074" spans="1:33">
      <c r="A1074" s="3">
        <v>38156</v>
      </c>
      <c r="B1074" s="1">
        <v>43005</v>
      </c>
      <c r="C1074" s="1">
        <v>86639</v>
      </c>
      <c r="D1074" s="1">
        <v>43323</v>
      </c>
      <c r="E1074" s="1">
        <v>38.75</v>
      </c>
      <c r="F1074" s="1">
        <v>39.01</v>
      </c>
      <c r="G1074" s="1">
        <v>38.72</v>
      </c>
      <c r="H1074" s="2">
        <v>50.1</v>
      </c>
      <c r="I1074" s="2">
        <v>28.9</v>
      </c>
      <c r="J1074" s="2">
        <v>83</v>
      </c>
      <c r="K1074" s="2">
        <v>82</v>
      </c>
      <c r="L1074">
        <f>SUMIFS(US!B:B,US!$D:$D,YEAR(daily!$A1074),US!$E:$E,MONTH(daily!$A1074))</f>
        <v>8592</v>
      </c>
      <c r="M1074">
        <f>SUMIFS(US!C:C,US!$D:$D,YEAR(daily!$A1074),US!$E:$E,MONTH(daily!$A1074))</f>
        <v>20780</v>
      </c>
      <c r="N1074">
        <f>SUMIFS(COT!E:E,COT!$A:$A,YEAR(daily!$A1074),COT!$B:$B,WEEKNUM(daily!$A1074))</f>
        <v>699418</v>
      </c>
      <c r="O1074">
        <f>SUMIFS(COT!F:F,COT!$A:$A,YEAR(daily!$A1074),COT!$B:$B,WEEKNUM(daily!$A1074))</f>
        <v>101652</v>
      </c>
      <c r="P1074">
        <f>SUMIFS(COT!G:G,COT!$A:$A,YEAR(daily!$A1074),COT!$B:$B,WEEKNUM(daily!$A1074))</f>
        <v>74890</v>
      </c>
      <c r="Q1074">
        <f>SUMIFS(COT!H:H,COT!$A:$A,YEAR(daily!$A1074),COT!$B:$B,WEEKNUM(daily!$A1074))</f>
        <v>71654</v>
      </c>
      <c r="R1074">
        <f>SUMIFS(COT!I:I,COT!$A:$A,YEAR(daily!$A1074),COT!$B:$B,WEEKNUM(daily!$A1074))</f>
        <v>473527</v>
      </c>
      <c r="S1074">
        <f>SUMIFS(COT!J:J,COT!$A:$A,YEAR(daily!$A1074),COT!$B:$B,WEEKNUM(daily!$A1074))</f>
        <v>495591</v>
      </c>
      <c r="T1074">
        <f>SUMIFS(COT!K:K,COT!$A:$A,YEAR(daily!$A1074),COT!$B:$B,WEEKNUM(daily!$A1074))</f>
        <v>52585</v>
      </c>
      <c r="U1074">
        <f>SUMIFS(COT!L:L,COT!$A:$A,YEAR(daily!$A1074),COT!$B:$B,WEEKNUM(daily!$A1074))</f>
        <v>57283</v>
      </c>
      <c r="V1074">
        <f>SUMIFS(COT!M:M,COT!$A:$A,YEAR(daily!$A1074),COT!$B:$B,WEEKNUM(daily!$A1074))</f>
        <v>52</v>
      </c>
      <c r="W1074">
        <f>SUMIFS(COT!N:N,COT!$A:$A,YEAR(daily!$A1074),COT!$B:$B,WEEKNUM(daily!$A1074))</f>
        <v>69</v>
      </c>
      <c r="X1074">
        <f>SUMIFS(COT!O:O,COT!$A:$A,YEAR(daily!$A1074),COT!$B:$B,WEEKNUM(daily!$A1074))</f>
        <v>62</v>
      </c>
      <c r="Y1074">
        <f>SUMIFS(COT!P:P,COT!$A:$A,YEAR(daily!$A1074),COT!$B:$B,WEEKNUM(daily!$A1074))</f>
        <v>85</v>
      </c>
      <c r="Z1074">
        <f>SUMIFS(COT!Q:Q,COT!$A:$A,YEAR(daily!$A1074),COT!$B:$B,WEEKNUM(daily!$A1074))</f>
        <v>93</v>
      </c>
      <c r="AA1074">
        <f>SUMIFS(Saudi!B:B,Saudi!$A:$A,YEAR(daily!$A1074))</f>
        <v>395.99099999999999</v>
      </c>
      <c r="AB1074">
        <f>SUMIFS(Saudi!C:C,Saudi!$A:$A,YEAR(daily!$A1074))</f>
        <v>301.7</v>
      </c>
      <c r="AC1074">
        <f>SUMIFS(Saudi!F:F,Saudi!$A:$A,YEAR(daily!$A1074))</f>
        <v>3951270</v>
      </c>
      <c r="AD1074">
        <f>SUMIFS(Saudi!G:G,Saudi!$A:$A,YEAR(daily!$A1074))</f>
        <v>41.406660355745771</v>
      </c>
      <c r="AE1074">
        <f>SUMIFS(Saudi!H:H,Saudi!$A:$A,YEAR(daily!$A1074))</f>
        <v>163608894.86384758</v>
      </c>
      <c r="AF1074" s="5">
        <f t="shared" si="54"/>
        <v>6</v>
      </c>
      <c r="AG1074" s="5">
        <f t="shared" si="55"/>
        <v>2004</v>
      </c>
    </row>
    <row r="1075" spans="1:33">
      <c r="A1075" s="3">
        <v>38159</v>
      </c>
      <c r="B1075" s="1">
        <v>33979</v>
      </c>
      <c r="C1075" s="1">
        <v>89945</v>
      </c>
      <c r="D1075" s="1">
        <v>43588</v>
      </c>
      <c r="E1075" s="1">
        <v>37.630000000000003</v>
      </c>
      <c r="F1075" s="1">
        <v>37.799999999999997</v>
      </c>
      <c r="G1075" s="1">
        <v>37.57</v>
      </c>
      <c r="H1075" s="2">
        <v>50.1</v>
      </c>
      <c r="I1075" s="2">
        <v>28.9</v>
      </c>
      <c r="J1075" s="2">
        <v>83</v>
      </c>
      <c r="K1075" s="2">
        <v>82</v>
      </c>
      <c r="L1075">
        <f>SUMIFS(US!B:B,US!$D:$D,YEAR(daily!$A1075),US!$E:$E,MONTH(daily!$A1075))</f>
        <v>8592</v>
      </c>
      <c r="M1075">
        <f>SUMIFS(US!C:C,US!$D:$D,YEAR(daily!$A1075),US!$E:$E,MONTH(daily!$A1075))</f>
        <v>20780</v>
      </c>
      <c r="N1075">
        <f>SUMIFS(COT!E:E,COT!$A:$A,YEAR(daily!$A1075),COT!$B:$B,WEEKNUM(daily!$A1075))</f>
        <v>700786</v>
      </c>
      <c r="O1075">
        <f>SUMIFS(COT!F:F,COT!$A:$A,YEAR(daily!$A1075),COT!$B:$B,WEEKNUM(daily!$A1075))</f>
        <v>100973</v>
      </c>
      <c r="P1075">
        <f>SUMIFS(COT!G:G,COT!$A:$A,YEAR(daily!$A1075),COT!$B:$B,WEEKNUM(daily!$A1075))</f>
        <v>74119</v>
      </c>
      <c r="Q1075">
        <f>SUMIFS(COT!H:H,COT!$A:$A,YEAR(daily!$A1075),COT!$B:$B,WEEKNUM(daily!$A1075))</f>
        <v>65110</v>
      </c>
      <c r="R1075">
        <f>SUMIFS(COT!I:I,COT!$A:$A,YEAR(daily!$A1075),COT!$B:$B,WEEKNUM(daily!$A1075))</f>
        <v>484160</v>
      </c>
      <c r="S1075">
        <f>SUMIFS(COT!J:J,COT!$A:$A,YEAR(daily!$A1075),COT!$B:$B,WEEKNUM(daily!$A1075))</f>
        <v>506356</v>
      </c>
      <c r="T1075">
        <f>SUMIFS(COT!K:K,COT!$A:$A,YEAR(daily!$A1075),COT!$B:$B,WEEKNUM(daily!$A1075))</f>
        <v>50543</v>
      </c>
      <c r="U1075">
        <f>SUMIFS(COT!L:L,COT!$A:$A,YEAR(daily!$A1075),COT!$B:$B,WEEKNUM(daily!$A1075))</f>
        <v>55201</v>
      </c>
      <c r="V1075">
        <f>SUMIFS(COT!M:M,COT!$A:$A,YEAR(daily!$A1075),COT!$B:$B,WEEKNUM(daily!$A1075))</f>
        <v>53</v>
      </c>
      <c r="W1075">
        <f>SUMIFS(COT!N:N,COT!$A:$A,YEAR(daily!$A1075),COT!$B:$B,WEEKNUM(daily!$A1075))</f>
        <v>63</v>
      </c>
      <c r="X1075">
        <f>SUMIFS(COT!O:O,COT!$A:$A,YEAR(daily!$A1075),COT!$B:$B,WEEKNUM(daily!$A1075))</f>
        <v>60</v>
      </c>
      <c r="Y1075">
        <f>SUMIFS(COT!P:P,COT!$A:$A,YEAR(daily!$A1075),COT!$B:$B,WEEKNUM(daily!$A1075))</f>
        <v>78</v>
      </c>
      <c r="Z1075">
        <f>SUMIFS(COT!Q:Q,COT!$A:$A,YEAR(daily!$A1075),COT!$B:$B,WEEKNUM(daily!$A1075))</f>
        <v>89</v>
      </c>
      <c r="AA1075">
        <f>SUMIFS(Saudi!B:B,Saudi!$A:$A,YEAR(daily!$A1075))</f>
        <v>395.99099999999999</v>
      </c>
      <c r="AB1075">
        <f>SUMIFS(Saudi!C:C,Saudi!$A:$A,YEAR(daily!$A1075))</f>
        <v>301.7</v>
      </c>
      <c r="AC1075">
        <f>SUMIFS(Saudi!F:F,Saudi!$A:$A,YEAR(daily!$A1075))</f>
        <v>3951270</v>
      </c>
      <c r="AD1075">
        <f>SUMIFS(Saudi!G:G,Saudi!$A:$A,YEAR(daily!$A1075))</f>
        <v>41.406660355745771</v>
      </c>
      <c r="AE1075">
        <f>SUMIFS(Saudi!H:H,Saudi!$A:$A,YEAR(daily!$A1075))</f>
        <v>163608894.86384758</v>
      </c>
      <c r="AF1075" s="5">
        <f t="shared" si="54"/>
        <v>6</v>
      </c>
      <c r="AG1075" s="5">
        <f t="shared" si="55"/>
        <v>2004</v>
      </c>
    </row>
    <row r="1076" spans="1:33">
      <c r="A1076" s="3">
        <v>38160</v>
      </c>
      <c r="B1076" s="1">
        <v>23445</v>
      </c>
      <c r="C1076" s="1">
        <v>92263</v>
      </c>
      <c r="D1076" s="1">
        <v>43844</v>
      </c>
      <c r="E1076" s="1">
        <v>38.11</v>
      </c>
      <c r="F1076" s="1">
        <v>38.25</v>
      </c>
      <c r="G1076" s="1">
        <v>38</v>
      </c>
      <c r="H1076" s="2">
        <v>50.1</v>
      </c>
      <c r="I1076" s="2">
        <v>28.9</v>
      </c>
      <c r="J1076" s="2">
        <v>83</v>
      </c>
      <c r="K1076" s="2">
        <v>82</v>
      </c>
      <c r="L1076">
        <f>SUMIFS(US!B:B,US!$D:$D,YEAR(daily!$A1076),US!$E:$E,MONTH(daily!$A1076))</f>
        <v>8592</v>
      </c>
      <c r="M1076">
        <f>SUMIFS(US!C:C,US!$D:$D,YEAR(daily!$A1076),US!$E:$E,MONTH(daily!$A1076))</f>
        <v>20780</v>
      </c>
      <c r="N1076">
        <f>SUMIFS(COT!E:E,COT!$A:$A,YEAR(daily!$A1076),COT!$B:$B,WEEKNUM(daily!$A1076))</f>
        <v>700786</v>
      </c>
      <c r="O1076">
        <f>SUMIFS(COT!F:F,COT!$A:$A,YEAR(daily!$A1076),COT!$B:$B,WEEKNUM(daily!$A1076))</f>
        <v>100973</v>
      </c>
      <c r="P1076">
        <f>SUMIFS(COT!G:G,COT!$A:$A,YEAR(daily!$A1076),COT!$B:$B,WEEKNUM(daily!$A1076))</f>
        <v>74119</v>
      </c>
      <c r="Q1076">
        <f>SUMIFS(COT!H:H,COT!$A:$A,YEAR(daily!$A1076),COT!$B:$B,WEEKNUM(daily!$A1076))</f>
        <v>65110</v>
      </c>
      <c r="R1076">
        <f>SUMIFS(COT!I:I,COT!$A:$A,YEAR(daily!$A1076),COT!$B:$B,WEEKNUM(daily!$A1076))</f>
        <v>484160</v>
      </c>
      <c r="S1076">
        <f>SUMIFS(COT!J:J,COT!$A:$A,YEAR(daily!$A1076),COT!$B:$B,WEEKNUM(daily!$A1076))</f>
        <v>506356</v>
      </c>
      <c r="T1076">
        <f>SUMIFS(COT!K:K,COT!$A:$A,YEAR(daily!$A1076),COT!$B:$B,WEEKNUM(daily!$A1076))</f>
        <v>50543</v>
      </c>
      <c r="U1076">
        <f>SUMIFS(COT!L:L,COT!$A:$A,YEAR(daily!$A1076),COT!$B:$B,WEEKNUM(daily!$A1076))</f>
        <v>55201</v>
      </c>
      <c r="V1076">
        <f>SUMIFS(COT!M:M,COT!$A:$A,YEAR(daily!$A1076),COT!$B:$B,WEEKNUM(daily!$A1076))</f>
        <v>53</v>
      </c>
      <c r="W1076">
        <f>SUMIFS(COT!N:N,COT!$A:$A,YEAR(daily!$A1076),COT!$B:$B,WEEKNUM(daily!$A1076))</f>
        <v>63</v>
      </c>
      <c r="X1076">
        <f>SUMIFS(COT!O:O,COT!$A:$A,YEAR(daily!$A1076),COT!$B:$B,WEEKNUM(daily!$A1076))</f>
        <v>60</v>
      </c>
      <c r="Y1076">
        <f>SUMIFS(COT!P:P,COT!$A:$A,YEAR(daily!$A1076),COT!$B:$B,WEEKNUM(daily!$A1076))</f>
        <v>78</v>
      </c>
      <c r="Z1076">
        <f>SUMIFS(COT!Q:Q,COT!$A:$A,YEAR(daily!$A1076),COT!$B:$B,WEEKNUM(daily!$A1076))</f>
        <v>89</v>
      </c>
      <c r="AA1076">
        <f>SUMIFS(Saudi!B:B,Saudi!$A:$A,YEAR(daily!$A1076))</f>
        <v>395.99099999999999</v>
      </c>
      <c r="AB1076">
        <f>SUMIFS(Saudi!C:C,Saudi!$A:$A,YEAR(daily!$A1076))</f>
        <v>301.7</v>
      </c>
      <c r="AC1076">
        <f>SUMIFS(Saudi!F:F,Saudi!$A:$A,YEAR(daily!$A1076))</f>
        <v>3951270</v>
      </c>
      <c r="AD1076">
        <f>SUMIFS(Saudi!G:G,Saudi!$A:$A,YEAR(daily!$A1076))</f>
        <v>41.406660355745771</v>
      </c>
      <c r="AE1076">
        <f>SUMIFS(Saudi!H:H,Saudi!$A:$A,YEAR(daily!$A1076))</f>
        <v>163608894.86384758</v>
      </c>
      <c r="AF1076" s="5">
        <f t="shared" si="54"/>
        <v>6</v>
      </c>
      <c r="AG1076" s="5">
        <f t="shared" si="55"/>
        <v>2004</v>
      </c>
    </row>
    <row r="1077" spans="1:33">
      <c r="A1077" s="3">
        <v>38161</v>
      </c>
      <c r="B1077" s="1">
        <v>204553</v>
      </c>
      <c r="C1077" s="1">
        <v>42980</v>
      </c>
      <c r="D1077" s="1">
        <v>27023</v>
      </c>
      <c r="E1077" s="1">
        <v>37.57</v>
      </c>
      <c r="F1077" s="1">
        <v>37.409999999999997</v>
      </c>
      <c r="G1077" s="1">
        <v>37.159999999999997</v>
      </c>
      <c r="H1077" s="2">
        <v>50.1</v>
      </c>
      <c r="I1077" s="2">
        <v>28.9</v>
      </c>
      <c r="J1077" s="2">
        <v>83</v>
      </c>
      <c r="K1077" s="2">
        <v>82</v>
      </c>
      <c r="L1077">
        <f>SUMIFS(US!B:B,US!$D:$D,YEAR(daily!$A1077),US!$E:$E,MONTH(daily!$A1077))</f>
        <v>8592</v>
      </c>
      <c r="M1077">
        <f>SUMIFS(US!C:C,US!$D:$D,YEAR(daily!$A1077),US!$E:$E,MONTH(daily!$A1077))</f>
        <v>20780</v>
      </c>
      <c r="N1077">
        <f>SUMIFS(COT!E:E,COT!$A:$A,YEAR(daily!$A1077),COT!$B:$B,WEEKNUM(daily!$A1077))</f>
        <v>700786</v>
      </c>
      <c r="O1077">
        <f>SUMIFS(COT!F:F,COT!$A:$A,YEAR(daily!$A1077),COT!$B:$B,WEEKNUM(daily!$A1077))</f>
        <v>100973</v>
      </c>
      <c r="P1077">
        <f>SUMIFS(COT!G:G,COT!$A:$A,YEAR(daily!$A1077),COT!$B:$B,WEEKNUM(daily!$A1077))</f>
        <v>74119</v>
      </c>
      <c r="Q1077">
        <f>SUMIFS(COT!H:H,COT!$A:$A,YEAR(daily!$A1077),COT!$B:$B,WEEKNUM(daily!$A1077))</f>
        <v>65110</v>
      </c>
      <c r="R1077">
        <f>SUMIFS(COT!I:I,COT!$A:$A,YEAR(daily!$A1077),COT!$B:$B,WEEKNUM(daily!$A1077))</f>
        <v>484160</v>
      </c>
      <c r="S1077">
        <f>SUMIFS(COT!J:J,COT!$A:$A,YEAR(daily!$A1077),COT!$B:$B,WEEKNUM(daily!$A1077))</f>
        <v>506356</v>
      </c>
      <c r="T1077">
        <f>SUMIFS(COT!K:K,COT!$A:$A,YEAR(daily!$A1077),COT!$B:$B,WEEKNUM(daily!$A1077))</f>
        <v>50543</v>
      </c>
      <c r="U1077">
        <f>SUMIFS(COT!L:L,COT!$A:$A,YEAR(daily!$A1077),COT!$B:$B,WEEKNUM(daily!$A1077))</f>
        <v>55201</v>
      </c>
      <c r="V1077">
        <f>SUMIFS(COT!M:M,COT!$A:$A,YEAR(daily!$A1077),COT!$B:$B,WEEKNUM(daily!$A1077))</f>
        <v>53</v>
      </c>
      <c r="W1077">
        <f>SUMIFS(COT!N:N,COT!$A:$A,YEAR(daily!$A1077),COT!$B:$B,WEEKNUM(daily!$A1077))</f>
        <v>63</v>
      </c>
      <c r="X1077">
        <f>SUMIFS(COT!O:O,COT!$A:$A,YEAR(daily!$A1077),COT!$B:$B,WEEKNUM(daily!$A1077))</f>
        <v>60</v>
      </c>
      <c r="Y1077">
        <f>SUMIFS(COT!P:P,COT!$A:$A,YEAR(daily!$A1077),COT!$B:$B,WEEKNUM(daily!$A1077))</f>
        <v>78</v>
      </c>
      <c r="Z1077">
        <f>SUMIFS(COT!Q:Q,COT!$A:$A,YEAR(daily!$A1077),COT!$B:$B,WEEKNUM(daily!$A1077))</f>
        <v>89</v>
      </c>
      <c r="AA1077">
        <f>SUMIFS(Saudi!B:B,Saudi!$A:$A,YEAR(daily!$A1077))</f>
        <v>395.99099999999999</v>
      </c>
      <c r="AB1077">
        <f>SUMIFS(Saudi!C:C,Saudi!$A:$A,YEAR(daily!$A1077))</f>
        <v>301.7</v>
      </c>
      <c r="AC1077">
        <f>SUMIFS(Saudi!F:F,Saudi!$A:$A,YEAR(daily!$A1077))</f>
        <v>3951270</v>
      </c>
      <c r="AD1077">
        <f>SUMIFS(Saudi!G:G,Saudi!$A:$A,YEAR(daily!$A1077))</f>
        <v>41.406660355745771</v>
      </c>
      <c r="AE1077">
        <f>SUMIFS(Saudi!H:H,Saudi!$A:$A,YEAR(daily!$A1077))</f>
        <v>163608894.86384758</v>
      </c>
      <c r="AF1077" s="5">
        <f t="shared" si="54"/>
        <v>6</v>
      </c>
      <c r="AG1077" s="5">
        <f t="shared" si="55"/>
        <v>2004</v>
      </c>
    </row>
    <row r="1078" spans="1:33">
      <c r="A1078" s="3">
        <v>38162</v>
      </c>
      <c r="B1078" s="1">
        <v>204400</v>
      </c>
      <c r="C1078" s="1">
        <v>43669</v>
      </c>
      <c r="D1078" s="1">
        <v>27920</v>
      </c>
      <c r="E1078" s="1">
        <v>37.93</v>
      </c>
      <c r="F1078" s="1">
        <v>37.79</v>
      </c>
      <c r="G1078" s="1">
        <v>37.53</v>
      </c>
      <c r="H1078" s="2">
        <v>50.1</v>
      </c>
      <c r="I1078" s="2">
        <v>28.9</v>
      </c>
      <c r="J1078" s="2">
        <v>83</v>
      </c>
      <c r="K1078" s="2">
        <v>82</v>
      </c>
      <c r="L1078">
        <f>SUMIFS(US!B:B,US!$D:$D,YEAR(daily!$A1078),US!$E:$E,MONTH(daily!$A1078))</f>
        <v>8592</v>
      </c>
      <c r="M1078">
        <f>SUMIFS(US!C:C,US!$D:$D,YEAR(daily!$A1078),US!$E:$E,MONTH(daily!$A1078))</f>
        <v>20780</v>
      </c>
      <c r="N1078">
        <f>SUMIFS(COT!E:E,COT!$A:$A,YEAR(daily!$A1078),COT!$B:$B,WEEKNUM(daily!$A1078))</f>
        <v>700786</v>
      </c>
      <c r="O1078">
        <f>SUMIFS(COT!F:F,COT!$A:$A,YEAR(daily!$A1078),COT!$B:$B,WEEKNUM(daily!$A1078))</f>
        <v>100973</v>
      </c>
      <c r="P1078">
        <f>SUMIFS(COT!G:G,COT!$A:$A,YEAR(daily!$A1078),COT!$B:$B,WEEKNUM(daily!$A1078))</f>
        <v>74119</v>
      </c>
      <c r="Q1078">
        <f>SUMIFS(COT!H:H,COT!$A:$A,YEAR(daily!$A1078),COT!$B:$B,WEEKNUM(daily!$A1078))</f>
        <v>65110</v>
      </c>
      <c r="R1078">
        <f>SUMIFS(COT!I:I,COT!$A:$A,YEAR(daily!$A1078),COT!$B:$B,WEEKNUM(daily!$A1078))</f>
        <v>484160</v>
      </c>
      <c r="S1078">
        <f>SUMIFS(COT!J:J,COT!$A:$A,YEAR(daily!$A1078),COT!$B:$B,WEEKNUM(daily!$A1078))</f>
        <v>506356</v>
      </c>
      <c r="T1078">
        <f>SUMIFS(COT!K:K,COT!$A:$A,YEAR(daily!$A1078),COT!$B:$B,WEEKNUM(daily!$A1078))</f>
        <v>50543</v>
      </c>
      <c r="U1078">
        <f>SUMIFS(COT!L:L,COT!$A:$A,YEAR(daily!$A1078),COT!$B:$B,WEEKNUM(daily!$A1078))</f>
        <v>55201</v>
      </c>
      <c r="V1078">
        <f>SUMIFS(COT!M:M,COT!$A:$A,YEAR(daily!$A1078),COT!$B:$B,WEEKNUM(daily!$A1078))</f>
        <v>53</v>
      </c>
      <c r="W1078">
        <f>SUMIFS(COT!N:N,COT!$A:$A,YEAR(daily!$A1078),COT!$B:$B,WEEKNUM(daily!$A1078))</f>
        <v>63</v>
      </c>
      <c r="X1078">
        <f>SUMIFS(COT!O:O,COT!$A:$A,YEAR(daily!$A1078),COT!$B:$B,WEEKNUM(daily!$A1078))</f>
        <v>60</v>
      </c>
      <c r="Y1078">
        <f>SUMIFS(COT!P:P,COT!$A:$A,YEAR(daily!$A1078),COT!$B:$B,WEEKNUM(daily!$A1078))</f>
        <v>78</v>
      </c>
      <c r="Z1078">
        <f>SUMIFS(COT!Q:Q,COT!$A:$A,YEAR(daily!$A1078),COT!$B:$B,WEEKNUM(daily!$A1078))</f>
        <v>89</v>
      </c>
      <c r="AA1078">
        <f>SUMIFS(Saudi!B:B,Saudi!$A:$A,YEAR(daily!$A1078))</f>
        <v>395.99099999999999</v>
      </c>
      <c r="AB1078">
        <f>SUMIFS(Saudi!C:C,Saudi!$A:$A,YEAR(daily!$A1078))</f>
        <v>301.7</v>
      </c>
      <c r="AC1078">
        <f>SUMIFS(Saudi!F:F,Saudi!$A:$A,YEAR(daily!$A1078))</f>
        <v>3951270</v>
      </c>
      <c r="AD1078">
        <f>SUMIFS(Saudi!G:G,Saudi!$A:$A,YEAR(daily!$A1078))</f>
        <v>41.406660355745771</v>
      </c>
      <c r="AE1078">
        <f>SUMIFS(Saudi!H:H,Saudi!$A:$A,YEAR(daily!$A1078))</f>
        <v>163608894.86384758</v>
      </c>
      <c r="AF1078" s="5">
        <f t="shared" si="54"/>
        <v>6</v>
      </c>
      <c r="AG1078" s="5">
        <f t="shared" si="55"/>
        <v>2004</v>
      </c>
    </row>
    <row r="1079" spans="1:33">
      <c r="A1079" s="3">
        <v>38163</v>
      </c>
      <c r="B1079" s="1">
        <v>203274</v>
      </c>
      <c r="C1079" s="1">
        <v>43419</v>
      </c>
      <c r="D1079" s="1">
        <v>28260</v>
      </c>
      <c r="E1079" s="1">
        <v>37.549999999999997</v>
      </c>
      <c r="F1079" s="1">
        <v>37.39</v>
      </c>
      <c r="G1079" s="1">
        <v>37.159999999999997</v>
      </c>
      <c r="H1079" s="2">
        <v>50.1</v>
      </c>
      <c r="I1079" s="2">
        <v>28.9</v>
      </c>
      <c r="J1079" s="2">
        <v>83</v>
      </c>
      <c r="K1079" s="2">
        <v>82</v>
      </c>
      <c r="L1079">
        <f>SUMIFS(US!B:B,US!$D:$D,YEAR(daily!$A1079),US!$E:$E,MONTH(daily!$A1079))</f>
        <v>8592</v>
      </c>
      <c r="M1079">
        <f>SUMIFS(US!C:C,US!$D:$D,YEAR(daily!$A1079),US!$E:$E,MONTH(daily!$A1079))</f>
        <v>20780</v>
      </c>
      <c r="N1079">
        <f>SUMIFS(COT!E:E,COT!$A:$A,YEAR(daily!$A1079),COT!$B:$B,WEEKNUM(daily!$A1079))</f>
        <v>700786</v>
      </c>
      <c r="O1079">
        <f>SUMIFS(COT!F:F,COT!$A:$A,YEAR(daily!$A1079),COT!$B:$B,WEEKNUM(daily!$A1079))</f>
        <v>100973</v>
      </c>
      <c r="P1079">
        <f>SUMIFS(COT!G:G,COT!$A:$A,YEAR(daily!$A1079),COT!$B:$B,WEEKNUM(daily!$A1079))</f>
        <v>74119</v>
      </c>
      <c r="Q1079">
        <f>SUMIFS(COT!H:H,COT!$A:$A,YEAR(daily!$A1079),COT!$B:$B,WEEKNUM(daily!$A1079))</f>
        <v>65110</v>
      </c>
      <c r="R1079">
        <f>SUMIFS(COT!I:I,COT!$A:$A,YEAR(daily!$A1079),COT!$B:$B,WEEKNUM(daily!$A1079))</f>
        <v>484160</v>
      </c>
      <c r="S1079">
        <f>SUMIFS(COT!J:J,COT!$A:$A,YEAR(daily!$A1079),COT!$B:$B,WEEKNUM(daily!$A1079))</f>
        <v>506356</v>
      </c>
      <c r="T1079">
        <f>SUMIFS(COT!K:K,COT!$A:$A,YEAR(daily!$A1079),COT!$B:$B,WEEKNUM(daily!$A1079))</f>
        <v>50543</v>
      </c>
      <c r="U1079">
        <f>SUMIFS(COT!L:L,COT!$A:$A,YEAR(daily!$A1079),COT!$B:$B,WEEKNUM(daily!$A1079))</f>
        <v>55201</v>
      </c>
      <c r="V1079">
        <f>SUMIFS(COT!M:M,COT!$A:$A,YEAR(daily!$A1079),COT!$B:$B,WEEKNUM(daily!$A1079))</f>
        <v>53</v>
      </c>
      <c r="W1079">
        <f>SUMIFS(COT!N:N,COT!$A:$A,YEAR(daily!$A1079),COT!$B:$B,WEEKNUM(daily!$A1079))</f>
        <v>63</v>
      </c>
      <c r="X1079">
        <f>SUMIFS(COT!O:O,COT!$A:$A,YEAR(daily!$A1079),COT!$B:$B,WEEKNUM(daily!$A1079))</f>
        <v>60</v>
      </c>
      <c r="Y1079">
        <f>SUMIFS(COT!P:P,COT!$A:$A,YEAR(daily!$A1079),COT!$B:$B,WEEKNUM(daily!$A1079))</f>
        <v>78</v>
      </c>
      <c r="Z1079">
        <f>SUMIFS(COT!Q:Q,COT!$A:$A,YEAR(daily!$A1079),COT!$B:$B,WEEKNUM(daily!$A1079))</f>
        <v>89</v>
      </c>
      <c r="AA1079">
        <f>SUMIFS(Saudi!B:B,Saudi!$A:$A,YEAR(daily!$A1079))</f>
        <v>395.99099999999999</v>
      </c>
      <c r="AB1079">
        <f>SUMIFS(Saudi!C:C,Saudi!$A:$A,YEAR(daily!$A1079))</f>
        <v>301.7</v>
      </c>
      <c r="AC1079">
        <f>SUMIFS(Saudi!F:F,Saudi!$A:$A,YEAR(daily!$A1079))</f>
        <v>3951270</v>
      </c>
      <c r="AD1079">
        <f>SUMIFS(Saudi!G:G,Saudi!$A:$A,YEAR(daily!$A1079))</f>
        <v>41.406660355745771</v>
      </c>
      <c r="AE1079">
        <f>SUMIFS(Saudi!H:H,Saudi!$A:$A,YEAR(daily!$A1079))</f>
        <v>163608894.86384758</v>
      </c>
      <c r="AF1079" s="5">
        <f t="shared" si="54"/>
        <v>6</v>
      </c>
      <c r="AG1079" s="5">
        <f t="shared" si="55"/>
        <v>2004</v>
      </c>
    </row>
    <row r="1080" spans="1:33">
      <c r="A1080" s="3">
        <v>38166</v>
      </c>
      <c r="B1080" s="1">
        <v>199673</v>
      </c>
      <c r="C1080" s="1">
        <v>42771</v>
      </c>
      <c r="D1080" s="1">
        <v>28219</v>
      </c>
      <c r="E1080" s="1">
        <v>36.24</v>
      </c>
      <c r="F1080" s="1">
        <v>36.200000000000003</v>
      </c>
      <c r="G1080" s="1">
        <v>36.06</v>
      </c>
      <c r="H1080" s="2">
        <v>50.1</v>
      </c>
      <c r="I1080" s="2">
        <v>28.9</v>
      </c>
      <c r="J1080" s="2">
        <v>83</v>
      </c>
      <c r="K1080" s="2">
        <v>82</v>
      </c>
      <c r="L1080">
        <f>SUMIFS(US!B:B,US!$D:$D,YEAR(daily!$A1080),US!$E:$E,MONTH(daily!$A1080))</f>
        <v>8592</v>
      </c>
      <c r="M1080">
        <f>SUMIFS(US!C:C,US!$D:$D,YEAR(daily!$A1080),US!$E:$E,MONTH(daily!$A1080))</f>
        <v>20780</v>
      </c>
      <c r="N1080">
        <f>SUMIFS(COT!E:E,COT!$A:$A,YEAR(daily!$A1080),COT!$B:$B,WEEKNUM(daily!$A1080))</f>
        <v>694823</v>
      </c>
      <c r="O1080">
        <f>SUMIFS(COT!F:F,COT!$A:$A,YEAR(daily!$A1080),COT!$B:$B,WEEKNUM(daily!$A1080))</f>
        <v>92407</v>
      </c>
      <c r="P1080">
        <f>SUMIFS(COT!G:G,COT!$A:$A,YEAR(daily!$A1080),COT!$B:$B,WEEKNUM(daily!$A1080))</f>
        <v>77761</v>
      </c>
      <c r="Q1080">
        <f>SUMIFS(COT!H:H,COT!$A:$A,YEAR(daily!$A1080),COT!$B:$B,WEEKNUM(daily!$A1080))</f>
        <v>63392</v>
      </c>
      <c r="R1080">
        <f>SUMIFS(COT!I:I,COT!$A:$A,YEAR(daily!$A1080),COT!$B:$B,WEEKNUM(daily!$A1080))</f>
        <v>488563</v>
      </c>
      <c r="S1080">
        <f>SUMIFS(COT!J:J,COT!$A:$A,YEAR(daily!$A1080),COT!$B:$B,WEEKNUM(daily!$A1080))</f>
        <v>496776</v>
      </c>
      <c r="T1080">
        <f>SUMIFS(COT!K:K,COT!$A:$A,YEAR(daily!$A1080),COT!$B:$B,WEEKNUM(daily!$A1080))</f>
        <v>50461</v>
      </c>
      <c r="U1080">
        <f>SUMIFS(COT!L:L,COT!$A:$A,YEAR(daily!$A1080),COT!$B:$B,WEEKNUM(daily!$A1080))</f>
        <v>56894</v>
      </c>
      <c r="V1080">
        <f>SUMIFS(COT!M:M,COT!$A:$A,YEAR(daily!$A1080),COT!$B:$B,WEEKNUM(daily!$A1080))</f>
        <v>51</v>
      </c>
      <c r="W1080">
        <f>SUMIFS(COT!N:N,COT!$A:$A,YEAR(daily!$A1080),COT!$B:$B,WEEKNUM(daily!$A1080))</f>
        <v>69</v>
      </c>
      <c r="X1080">
        <f>SUMIFS(COT!O:O,COT!$A:$A,YEAR(daily!$A1080),COT!$B:$B,WEEKNUM(daily!$A1080))</f>
        <v>62</v>
      </c>
      <c r="Y1080">
        <f>SUMIFS(COT!P:P,COT!$A:$A,YEAR(daily!$A1080),COT!$B:$B,WEEKNUM(daily!$A1080))</f>
        <v>74</v>
      </c>
      <c r="Z1080">
        <f>SUMIFS(COT!Q:Q,COT!$A:$A,YEAR(daily!$A1080),COT!$B:$B,WEEKNUM(daily!$A1080))</f>
        <v>89</v>
      </c>
      <c r="AA1080">
        <f>SUMIFS(Saudi!B:B,Saudi!$A:$A,YEAR(daily!$A1080))</f>
        <v>395.99099999999999</v>
      </c>
      <c r="AB1080">
        <f>SUMIFS(Saudi!C:C,Saudi!$A:$A,YEAR(daily!$A1080))</f>
        <v>301.7</v>
      </c>
      <c r="AC1080">
        <f>SUMIFS(Saudi!F:F,Saudi!$A:$A,YEAR(daily!$A1080))</f>
        <v>3951270</v>
      </c>
      <c r="AD1080">
        <f>SUMIFS(Saudi!G:G,Saudi!$A:$A,YEAR(daily!$A1080))</f>
        <v>41.406660355745771</v>
      </c>
      <c r="AE1080">
        <f>SUMIFS(Saudi!H:H,Saudi!$A:$A,YEAR(daily!$A1080))</f>
        <v>163608894.86384758</v>
      </c>
      <c r="AF1080" s="5">
        <f t="shared" si="54"/>
        <v>6</v>
      </c>
      <c r="AG1080" s="5">
        <f t="shared" si="55"/>
        <v>2004</v>
      </c>
    </row>
    <row r="1081" spans="1:33">
      <c r="A1081" s="3">
        <v>38167</v>
      </c>
      <c r="B1081" s="1">
        <v>191429</v>
      </c>
      <c r="C1081" s="1">
        <v>43901</v>
      </c>
      <c r="D1081" s="1">
        <v>27861</v>
      </c>
      <c r="E1081" s="1">
        <v>35.659999999999997</v>
      </c>
      <c r="F1081" s="1">
        <v>35.65</v>
      </c>
      <c r="G1081" s="1">
        <v>35.53</v>
      </c>
      <c r="H1081" s="2">
        <v>50.1</v>
      </c>
      <c r="I1081" s="2">
        <v>28.9</v>
      </c>
      <c r="J1081" s="2">
        <v>83</v>
      </c>
      <c r="K1081" s="2">
        <v>82</v>
      </c>
      <c r="L1081">
        <f>SUMIFS(US!B:B,US!$D:$D,YEAR(daily!$A1081),US!$E:$E,MONTH(daily!$A1081))</f>
        <v>8592</v>
      </c>
      <c r="M1081">
        <f>SUMIFS(US!C:C,US!$D:$D,YEAR(daily!$A1081),US!$E:$E,MONTH(daily!$A1081))</f>
        <v>20780</v>
      </c>
      <c r="N1081">
        <f>SUMIFS(COT!E:E,COT!$A:$A,YEAR(daily!$A1081),COT!$B:$B,WEEKNUM(daily!$A1081))</f>
        <v>694823</v>
      </c>
      <c r="O1081">
        <f>SUMIFS(COT!F:F,COT!$A:$A,YEAR(daily!$A1081),COT!$B:$B,WEEKNUM(daily!$A1081))</f>
        <v>92407</v>
      </c>
      <c r="P1081">
        <f>SUMIFS(COT!G:G,COT!$A:$A,YEAR(daily!$A1081),COT!$B:$B,WEEKNUM(daily!$A1081))</f>
        <v>77761</v>
      </c>
      <c r="Q1081">
        <f>SUMIFS(COT!H:H,COT!$A:$A,YEAR(daily!$A1081),COT!$B:$B,WEEKNUM(daily!$A1081))</f>
        <v>63392</v>
      </c>
      <c r="R1081">
        <f>SUMIFS(COT!I:I,COT!$A:$A,YEAR(daily!$A1081),COT!$B:$B,WEEKNUM(daily!$A1081))</f>
        <v>488563</v>
      </c>
      <c r="S1081">
        <f>SUMIFS(COT!J:J,COT!$A:$A,YEAR(daily!$A1081),COT!$B:$B,WEEKNUM(daily!$A1081))</f>
        <v>496776</v>
      </c>
      <c r="T1081">
        <f>SUMIFS(COT!K:K,COT!$A:$A,YEAR(daily!$A1081),COT!$B:$B,WEEKNUM(daily!$A1081))</f>
        <v>50461</v>
      </c>
      <c r="U1081">
        <f>SUMIFS(COT!L:L,COT!$A:$A,YEAR(daily!$A1081),COT!$B:$B,WEEKNUM(daily!$A1081))</f>
        <v>56894</v>
      </c>
      <c r="V1081">
        <f>SUMIFS(COT!M:M,COT!$A:$A,YEAR(daily!$A1081),COT!$B:$B,WEEKNUM(daily!$A1081))</f>
        <v>51</v>
      </c>
      <c r="W1081">
        <f>SUMIFS(COT!N:N,COT!$A:$A,YEAR(daily!$A1081),COT!$B:$B,WEEKNUM(daily!$A1081))</f>
        <v>69</v>
      </c>
      <c r="X1081">
        <f>SUMIFS(COT!O:O,COT!$A:$A,YEAR(daily!$A1081),COT!$B:$B,WEEKNUM(daily!$A1081))</f>
        <v>62</v>
      </c>
      <c r="Y1081">
        <f>SUMIFS(COT!P:P,COT!$A:$A,YEAR(daily!$A1081),COT!$B:$B,WEEKNUM(daily!$A1081))</f>
        <v>74</v>
      </c>
      <c r="Z1081">
        <f>SUMIFS(COT!Q:Q,COT!$A:$A,YEAR(daily!$A1081),COT!$B:$B,WEEKNUM(daily!$A1081))</f>
        <v>89</v>
      </c>
      <c r="AA1081">
        <f>SUMIFS(Saudi!B:B,Saudi!$A:$A,YEAR(daily!$A1081))</f>
        <v>395.99099999999999</v>
      </c>
      <c r="AB1081">
        <f>SUMIFS(Saudi!C:C,Saudi!$A:$A,YEAR(daily!$A1081))</f>
        <v>301.7</v>
      </c>
      <c r="AC1081">
        <f>SUMIFS(Saudi!F:F,Saudi!$A:$A,YEAR(daily!$A1081))</f>
        <v>3951270</v>
      </c>
      <c r="AD1081">
        <f>SUMIFS(Saudi!G:G,Saudi!$A:$A,YEAR(daily!$A1081))</f>
        <v>41.406660355745771</v>
      </c>
      <c r="AE1081">
        <f>SUMIFS(Saudi!H:H,Saudi!$A:$A,YEAR(daily!$A1081))</f>
        <v>163608894.86384758</v>
      </c>
      <c r="AF1081" s="5">
        <f t="shared" si="54"/>
        <v>6</v>
      </c>
      <c r="AG1081" s="5">
        <f t="shared" si="55"/>
        <v>2004</v>
      </c>
    </row>
    <row r="1082" spans="1:33">
      <c r="A1082" s="3">
        <v>38168</v>
      </c>
      <c r="B1082" s="1">
        <v>188221</v>
      </c>
      <c r="C1082" s="1">
        <v>45317</v>
      </c>
      <c r="D1082" s="1">
        <v>27792</v>
      </c>
      <c r="E1082" s="1">
        <v>37.049999999999997</v>
      </c>
      <c r="F1082" s="1">
        <v>36.99</v>
      </c>
      <c r="G1082" s="1">
        <v>36.840000000000003</v>
      </c>
      <c r="H1082" s="2">
        <v>50.1</v>
      </c>
      <c r="I1082" s="2">
        <v>28.9</v>
      </c>
      <c r="J1082" s="2">
        <v>83</v>
      </c>
      <c r="K1082" s="2">
        <v>82</v>
      </c>
      <c r="L1082">
        <f>SUMIFS(US!B:B,US!$D:$D,YEAR(daily!$A1082),US!$E:$E,MONTH(daily!$A1082))</f>
        <v>8592</v>
      </c>
      <c r="M1082">
        <f>SUMIFS(US!C:C,US!$D:$D,YEAR(daily!$A1082),US!$E:$E,MONTH(daily!$A1082))</f>
        <v>20780</v>
      </c>
      <c r="N1082">
        <f>SUMIFS(COT!E:E,COT!$A:$A,YEAR(daily!$A1082),COT!$B:$B,WEEKNUM(daily!$A1082))</f>
        <v>694823</v>
      </c>
      <c r="O1082">
        <f>SUMIFS(COT!F:F,COT!$A:$A,YEAR(daily!$A1082),COT!$B:$B,WEEKNUM(daily!$A1082))</f>
        <v>92407</v>
      </c>
      <c r="P1082">
        <f>SUMIFS(COT!G:G,COT!$A:$A,YEAR(daily!$A1082),COT!$B:$B,WEEKNUM(daily!$A1082))</f>
        <v>77761</v>
      </c>
      <c r="Q1082">
        <f>SUMIFS(COT!H:H,COT!$A:$A,YEAR(daily!$A1082),COT!$B:$B,WEEKNUM(daily!$A1082))</f>
        <v>63392</v>
      </c>
      <c r="R1082">
        <f>SUMIFS(COT!I:I,COT!$A:$A,YEAR(daily!$A1082),COT!$B:$B,WEEKNUM(daily!$A1082))</f>
        <v>488563</v>
      </c>
      <c r="S1082">
        <f>SUMIFS(COT!J:J,COT!$A:$A,YEAR(daily!$A1082),COT!$B:$B,WEEKNUM(daily!$A1082))</f>
        <v>496776</v>
      </c>
      <c r="T1082">
        <f>SUMIFS(COT!K:K,COT!$A:$A,YEAR(daily!$A1082),COT!$B:$B,WEEKNUM(daily!$A1082))</f>
        <v>50461</v>
      </c>
      <c r="U1082">
        <f>SUMIFS(COT!L:L,COT!$A:$A,YEAR(daily!$A1082),COT!$B:$B,WEEKNUM(daily!$A1082))</f>
        <v>56894</v>
      </c>
      <c r="V1082">
        <f>SUMIFS(COT!M:M,COT!$A:$A,YEAR(daily!$A1082),COT!$B:$B,WEEKNUM(daily!$A1082))</f>
        <v>51</v>
      </c>
      <c r="W1082">
        <f>SUMIFS(COT!N:N,COT!$A:$A,YEAR(daily!$A1082),COT!$B:$B,WEEKNUM(daily!$A1082))</f>
        <v>69</v>
      </c>
      <c r="X1082">
        <f>SUMIFS(COT!O:O,COT!$A:$A,YEAR(daily!$A1082),COT!$B:$B,WEEKNUM(daily!$A1082))</f>
        <v>62</v>
      </c>
      <c r="Y1082">
        <f>SUMIFS(COT!P:P,COT!$A:$A,YEAR(daily!$A1082),COT!$B:$B,WEEKNUM(daily!$A1082))</f>
        <v>74</v>
      </c>
      <c r="Z1082">
        <f>SUMIFS(COT!Q:Q,COT!$A:$A,YEAR(daily!$A1082),COT!$B:$B,WEEKNUM(daily!$A1082))</f>
        <v>89</v>
      </c>
      <c r="AA1082">
        <f>SUMIFS(Saudi!B:B,Saudi!$A:$A,YEAR(daily!$A1082))</f>
        <v>395.99099999999999</v>
      </c>
      <c r="AB1082">
        <f>SUMIFS(Saudi!C:C,Saudi!$A:$A,YEAR(daily!$A1082))</f>
        <v>301.7</v>
      </c>
      <c r="AC1082">
        <f>SUMIFS(Saudi!F:F,Saudi!$A:$A,YEAR(daily!$A1082))</f>
        <v>3951270</v>
      </c>
      <c r="AD1082">
        <f>SUMIFS(Saudi!G:G,Saudi!$A:$A,YEAR(daily!$A1082))</f>
        <v>41.406660355745771</v>
      </c>
      <c r="AE1082">
        <f>SUMIFS(Saudi!H:H,Saudi!$A:$A,YEAR(daily!$A1082))</f>
        <v>163608894.86384758</v>
      </c>
      <c r="AF1082" s="5">
        <f t="shared" si="54"/>
        <v>6</v>
      </c>
      <c r="AG1082" s="5">
        <f t="shared" si="55"/>
        <v>2004</v>
      </c>
    </row>
    <row r="1083" spans="1:33">
      <c r="A1083" s="3">
        <v>38169</v>
      </c>
      <c r="B1083" s="1">
        <v>186951</v>
      </c>
      <c r="C1083" s="1">
        <v>45849</v>
      </c>
      <c r="D1083" s="1">
        <v>28454</v>
      </c>
      <c r="E1083" s="1">
        <v>38.74</v>
      </c>
      <c r="F1083" s="1">
        <v>38.6</v>
      </c>
      <c r="G1083" s="1">
        <v>38.340000000000003</v>
      </c>
      <c r="H1083" s="2">
        <v>50.1</v>
      </c>
      <c r="I1083" s="2">
        <v>28.9</v>
      </c>
      <c r="J1083" s="2">
        <v>83</v>
      </c>
      <c r="K1083" s="2">
        <v>82</v>
      </c>
      <c r="L1083">
        <f>SUMIFS(US!B:B,US!$D:$D,YEAR(daily!$A1083),US!$E:$E,MONTH(daily!$A1083))</f>
        <v>8734</v>
      </c>
      <c r="M1083">
        <f>SUMIFS(US!C:C,US!$D:$D,YEAR(daily!$A1083),US!$E:$E,MONTH(daily!$A1083))</f>
        <v>20880</v>
      </c>
      <c r="N1083">
        <f>SUMIFS(COT!E:E,COT!$A:$A,YEAR(daily!$A1083),COT!$B:$B,WEEKNUM(daily!$A1083))</f>
        <v>694823</v>
      </c>
      <c r="O1083">
        <f>SUMIFS(COT!F:F,COT!$A:$A,YEAR(daily!$A1083),COT!$B:$B,WEEKNUM(daily!$A1083))</f>
        <v>92407</v>
      </c>
      <c r="P1083">
        <f>SUMIFS(COT!G:G,COT!$A:$A,YEAR(daily!$A1083),COT!$B:$B,WEEKNUM(daily!$A1083))</f>
        <v>77761</v>
      </c>
      <c r="Q1083">
        <f>SUMIFS(COT!H:H,COT!$A:$A,YEAR(daily!$A1083),COT!$B:$B,WEEKNUM(daily!$A1083))</f>
        <v>63392</v>
      </c>
      <c r="R1083">
        <f>SUMIFS(COT!I:I,COT!$A:$A,YEAR(daily!$A1083),COT!$B:$B,WEEKNUM(daily!$A1083))</f>
        <v>488563</v>
      </c>
      <c r="S1083">
        <f>SUMIFS(COT!J:J,COT!$A:$A,YEAR(daily!$A1083),COT!$B:$B,WEEKNUM(daily!$A1083))</f>
        <v>496776</v>
      </c>
      <c r="T1083">
        <f>SUMIFS(COT!K:K,COT!$A:$A,YEAR(daily!$A1083),COT!$B:$B,WEEKNUM(daily!$A1083))</f>
        <v>50461</v>
      </c>
      <c r="U1083">
        <f>SUMIFS(COT!L:L,COT!$A:$A,YEAR(daily!$A1083),COT!$B:$B,WEEKNUM(daily!$A1083))</f>
        <v>56894</v>
      </c>
      <c r="V1083">
        <f>SUMIFS(COT!M:M,COT!$A:$A,YEAR(daily!$A1083),COT!$B:$B,WEEKNUM(daily!$A1083))</f>
        <v>51</v>
      </c>
      <c r="W1083">
        <f>SUMIFS(COT!N:N,COT!$A:$A,YEAR(daily!$A1083),COT!$B:$B,WEEKNUM(daily!$A1083))</f>
        <v>69</v>
      </c>
      <c r="X1083">
        <f>SUMIFS(COT!O:O,COT!$A:$A,YEAR(daily!$A1083),COT!$B:$B,WEEKNUM(daily!$A1083))</f>
        <v>62</v>
      </c>
      <c r="Y1083">
        <f>SUMIFS(COT!P:P,COT!$A:$A,YEAR(daily!$A1083),COT!$B:$B,WEEKNUM(daily!$A1083))</f>
        <v>74</v>
      </c>
      <c r="Z1083">
        <f>SUMIFS(COT!Q:Q,COT!$A:$A,YEAR(daily!$A1083),COT!$B:$B,WEEKNUM(daily!$A1083))</f>
        <v>89</v>
      </c>
      <c r="AA1083">
        <f>SUMIFS(Saudi!B:B,Saudi!$A:$A,YEAR(daily!$A1083))</f>
        <v>395.99099999999999</v>
      </c>
      <c r="AB1083">
        <f>SUMIFS(Saudi!C:C,Saudi!$A:$A,YEAR(daily!$A1083))</f>
        <v>301.7</v>
      </c>
      <c r="AC1083">
        <f>SUMIFS(Saudi!F:F,Saudi!$A:$A,YEAR(daily!$A1083))</f>
        <v>3951270</v>
      </c>
      <c r="AD1083">
        <f>SUMIFS(Saudi!G:G,Saudi!$A:$A,YEAR(daily!$A1083))</f>
        <v>41.406660355745771</v>
      </c>
      <c r="AE1083">
        <f>SUMIFS(Saudi!H:H,Saudi!$A:$A,YEAR(daily!$A1083))</f>
        <v>163608894.86384758</v>
      </c>
      <c r="AF1083" s="5">
        <f t="shared" si="54"/>
        <v>7</v>
      </c>
      <c r="AG1083" s="5">
        <f t="shared" si="55"/>
        <v>2004</v>
      </c>
    </row>
    <row r="1084" spans="1:33">
      <c r="A1084" s="3">
        <v>38170</v>
      </c>
      <c r="B1084" s="1">
        <v>182441</v>
      </c>
      <c r="C1084" s="1">
        <v>43652</v>
      </c>
      <c r="D1084" s="1">
        <v>28816</v>
      </c>
      <c r="E1084" s="1">
        <v>38.39</v>
      </c>
      <c r="F1084" s="1">
        <v>38.24</v>
      </c>
      <c r="G1084" s="1">
        <v>37.979999999999997</v>
      </c>
      <c r="H1084" s="2">
        <v>50.1</v>
      </c>
      <c r="I1084" s="2">
        <v>28.9</v>
      </c>
      <c r="J1084" s="2">
        <v>83</v>
      </c>
      <c r="K1084" s="2">
        <v>82</v>
      </c>
      <c r="L1084">
        <f>SUMIFS(US!B:B,US!$D:$D,YEAR(daily!$A1084),US!$E:$E,MONTH(daily!$A1084))</f>
        <v>8734</v>
      </c>
      <c r="M1084">
        <f>SUMIFS(US!C:C,US!$D:$D,YEAR(daily!$A1084),US!$E:$E,MONTH(daily!$A1084))</f>
        <v>20880</v>
      </c>
      <c r="N1084">
        <f>SUMIFS(COT!E:E,COT!$A:$A,YEAR(daily!$A1084),COT!$B:$B,WEEKNUM(daily!$A1084))</f>
        <v>694823</v>
      </c>
      <c r="O1084">
        <f>SUMIFS(COT!F:F,COT!$A:$A,YEAR(daily!$A1084),COT!$B:$B,WEEKNUM(daily!$A1084))</f>
        <v>92407</v>
      </c>
      <c r="P1084">
        <f>SUMIFS(COT!G:G,COT!$A:$A,YEAR(daily!$A1084),COT!$B:$B,WEEKNUM(daily!$A1084))</f>
        <v>77761</v>
      </c>
      <c r="Q1084">
        <f>SUMIFS(COT!H:H,COT!$A:$A,YEAR(daily!$A1084),COT!$B:$B,WEEKNUM(daily!$A1084))</f>
        <v>63392</v>
      </c>
      <c r="R1084">
        <f>SUMIFS(COT!I:I,COT!$A:$A,YEAR(daily!$A1084),COT!$B:$B,WEEKNUM(daily!$A1084))</f>
        <v>488563</v>
      </c>
      <c r="S1084">
        <f>SUMIFS(COT!J:J,COT!$A:$A,YEAR(daily!$A1084),COT!$B:$B,WEEKNUM(daily!$A1084))</f>
        <v>496776</v>
      </c>
      <c r="T1084">
        <f>SUMIFS(COT!K:K,COT!$A:$A,YEAR(daily!$A1084),COT!$B:$B,WEEKNUM(daily!$A1084))</f>
        <v>50461</v>
      </c>
      <c r="U1084">
        <f>SUMIFS(COT!L:L,COT!$A:$A,YEAR(daily!$A1084),COT!$B:$B,WEEKNUM(daily!$A1084))</f>
        <v>56894</v>
      </c>
      <c r="V1084">
        <f>SUMIFS(COT!M:M,COT!$A:$A,YEAR(daily!$A1084),COT!$B:$B,WEEKNUM(daily!$A1084))</f>
        <v>51</v>
      </c>
      <c r="W1084">
        <f>SUMIFS(COT!N:N,COT!$A:$A,YEAR(daily!$A1084),COT!$B:$B,WEEKNUM(daily!$A1084))</f>
        <v>69</v>
      </c>
      <c r="X1084">
        <f>SUMIFS(COT!O:O,COT!$A:$A,YEAR(daily!$A1084),COT!$B:$B,WEEKNUM(daily!$A1084))</f>
        <v>62</v>
      </c>
      <c r="Y1084">
        <f>SUMIFS(COT!P:P,COT!$A:$A,YEAR(daily!$A1084),COT!$B:$B,WEEKNUM(daily!$A1084))</f>
        <v>74</v>
      </c>
      <c r="Z1084">
        <f>SUMIFS(COT!Q:Q,COT!$A:$A,YEAR(daily!$A1084),COT!$B:$B,WEEKNUM(daily!$A1084))</f>
        <v>89</v>
      </c>
      <c r="AA1084">
        <f>SUMIFS(Saudi!B:B,Saudi!$A:$A,YEAR(daily!$A1084))</f>
        <v>395.99099999999999</v>
      </c>
      <c r="AB1084">
        <f>SUMIFS(Saudi!C:C,Saudi!$A:$A,YEAR(daily!$A1084))</f>
        <v>301.7</v>
      </c>
      <c r="AC1084">
        <f>SUMIFS(Saudi!F:F,Saudi!$A:$A,YEAR(daily!$A1084))</f>
        <v>3951270</v>
      </c>
      <c r="AD1084">
        <f>SUMIFS(Saudi!G:G,Saudi!$A:$A,YEAR(daily!$A1084))</f>
        <v>41.406660355745771</v>
      </c>
      <c r="AE1084">
        <f>SUMIFS(Saudi!H:H,Saudi!$A:$A,YEAR(daily!$A1084))</f>
        <v>163608894.86384758</v>
      </c>
      <c r="AF1084" s="5">
        <f t="shared" si="54"/>
        <v>7</v>
      </c>
      <c r="AG1084" s="5">
        <f t="shared" si="55"/>
        <v>2004</v>
      </c>
    </row>
    <row r="1085" spans="1:33">
      <c r="A1085" s="3">
        <v>38174</v>
      </c>
      <c r="B1085" s="1">
        <v>178056</v>
      </c>
      <c r="C1085" s="1">
        <v>44645</v>
      </c>
      <c r="D1085" s="1">
        <v>28593</v>
      </c>
      <c r="E1085" s="1">
        <v>39.65</v>
      </c>
      <c r="F1085" s="1">
        <v>39.46</v>
      </c>
      <c r="G1085" s="1">
        <v>39.18</v>
      </c>
      <c r="H1085" s="2">
        <v>50.1</v>
      </c>
      <c r="I1085" s="2">
        <v>28.9</v>
      </c>
      <c r="J1085" s="2">
        <v>83</v>
      </c>
      <c r="K1085" s="2">
        <v>82</v>
      </c>
      <c r="L1085">
        <f>SUMIFS(US!B:B,US!$D:$D,YEAR(daily!$A1085),US!$E:$E,MONTH(daily!$A1085))</f>
        <v>8734</v>
      </c>
      <c r="M1085">
        <f>SUMIFS(US!C:C,US!$D:$D,YEAR(daily!$A1085),US!$E:$E,MONTH(daily!$A1085))</f>
        <v>20880</v>
      </c>
      <c r="N1085">
        <f>SUMIFS(COT!E:E,COT!$A:$A,YEAR(daily!$A1085),COT!$B:$B,WEEKNUM(daily!$A1085))</f>
        <v>699223</v>
      </c>
      <c r="O1085">
        <f>SUMIFS(COT!F:F,COT!$A:$A,YEAR(daily!$A1085),COT!$B:$B,WEEKNUM(daily!$A1085))</f>
        <v>101057</v>
      </c>
      <c r="P1085">
        <f>SUMIFS(COT!G:G,COT!$A:$A,YEAR(daily!$A1085),COT!$B:$B,WEEKNUM(daily!$A1085))</f>
        <v>76001</v>
      </c>
      <c r="Q1085">
        <f>SUMIFS(COT!H:H,COT!$A:$A,YEAR(daily!$A1085),COT!$B:$B,WEEKNUM(daily!$A1085))</f>
        <v>63625</v>
      </c>
      <c r="R1085">
        <f>SUMIFS(COT!I:I,COT!$A:$A,YEAR(daily!$A1085),COT!$B:$B,WEEKNUM(daily!$A1085))</f>
        <v>487970</v>
      </c>
      <c r="S1085">
        <f>SUMIFS(COT!J:J,COT!$A:$A,YEAR(daily!$A1085),COT!$B:$B,WEEKNUM(daily!$A1085))</f>
        <v>504343</v>
      </c>
      <c r="T1085">
        <f>SUMIFS(COT!K:K,COT!$A:$A,YEAR(daily!$A1085),COT!$B:$B,WEEKNUM(daily!$A1085))</f>
        <v>46571</v>
      </c>
      <c r="U1085">
        <f>SUMIFS(COT!L:L,COT!$A:$A,YEAR(daily!$A1085),COT!$B:$B,WEEKNUM(daily!$A1085))</f>
        <v>55254</v>
      </c>
      <c r="V1085">
        <f>SUMIFS(COT!M:M,COT!$A:$A,YEAR(daily!$A1085),COT!$B:$B,WEEKNUM(daily!$A1085))</f>
        <v>57</v>
      </c>
      <c r="W1085">
        <f>SUMIFS(COT!N:N,COT!$A:$A,YEAR(daily!$A1085),COT!$B:$B,WEEKNUM(daily!$A1085))</f>
        <v>62</v>
      </c>
      <c r="X1085">
        <f>SUMIFS(COT!O:O,COT!$A:$A,YEAR(daily!$A1085),COT!$B:$B,WEEKNUM(daily!$A1085))</f>
        <v>57</v>
      </c>
      <c r="Y1085">
        <f>SUMIFS(COT!P:P,COT!$A:$A,YEAR(daily!$A1085),COT!$B:$B,WEEKNUM(daily!$A1085))</f>
        <v>84</v>
      </c>
      <c r="Z1085">
        <f>SUMIFS(COT!Q:Q,COT!$A:$A,YEAR(daily!$A1085),COT!$B:$B,WEEKNUM(daily!$A1085))</f>
        <v>100</v>
      </c>
      <c r="AA1085">
        <f>SUMIFS(Saudi!B:B,Saudi!$A:$A,YEAR(daily!$A1085))</f>
        <v>395.99099999999999</v>
      </c>
      <c r="AB1085">
        <f>SUMIFS(Saudi!C:C,Saudi!$A:$A,YEAR(daily!$A1085))</f>
        <v>301.7</v>
      </c>
      <c r="AC1085">
        <f>SUMIFS(Saudi!F:F,Saudi!$A:$A,YEAR(daily!$A1085))</f>
        <v>3951270</v>
      </c>
      <c r="AD1085">
        <f>SUMIFS(Saudi!G:G,Saudi!$A:$A,YEAR(daily!$A1085))</f>
        <v>41.406660355745771</v>
      </c>
      <c r="AE1085">
        <f>SUMIFS(Saudi!H:H,Saudi!$A:$A,YEAR(daily!$A1085))</f>
        <v>163608894.86384758</v>
      </c>
      <c r="AF1085" s="5">
        <f t="shared" si="54"/>
        <v>7</v>
      </c>
      <c r="AG1085" s="5">
        <f t="shared" si="55"/>
        <v>2004</v>
      </c>
    </row>
    <row r="1086" spans="1:33">
      <c r="A1086" s="3">
        <v>38175</v>
      </c>
      <c r="B1086" s="1">
        <v>174308</v>
      </c>
      <c r="C1086" s="1">
        <v>48460</v>
      </c>
      <c r="D1086" s="1">
        <v>29682</v>
      </c>
      <c r="E1086" s="1">
        <v>39.08</v>
      </c>
      <c r="F1086" s="1">
        <v>38.89</v>
      </c>
      <c r="G1086" s="1">
        <v>38.590000000000003</v>
      </c>
      <c r="H1086" s="2">
        <v>50.1</v>
      </c>
      <c r="I1086" s="2">
        <v>28.9</v>
      </c>
      <c r="J1086" s="2">
        <v>83</v>
      </c>
      <c r="K1086" s="2">
        <v>82</v>
      </c>
      <c r="L1086">
        <f>SUMIFS(US!B:B,US!$D:$D,YEAR(daily!$A1086),US!$E:$E,MONTH(daily!$A1086))</f>
        <v>8734</v>
      </c>
      <c r="M1086">
        <f>SUMIFS(US!C:C,US!$D:$D,YEAR(daily!$A1086),US!$E:$E,MONTH(daily!$A1086))</f>
        <v>20880</v>
      </c>
      <c r="N1086">
        <f>SUMIFS(COT!E:E,COT!$A:$A,YEAR(daily!$A1086),COT!$B:$B,WEEKNUM(daily!$A1086))</f>
        <v>699223</v>
      </c>
      <c r="O1086">
        <f>SUMIFS(COT!F:F,COT!$A:$A,YEAR(daily!$A1086),COT!$B:$B,WEEKNUM(daily!$A1086))</f>
        <v>101057</v>
      </c>
      <c r="P1086">
        <f>SUMIFS(COT!G:G,COT!$A:$A,YEAR(daily!$A1086),COT!$B:$B,WEEKNUM(daily!$A1086))</f>
        <v>76001</v>
      </c>
      <c r="Q1086">
        <f>SUMIFS(COT!H:H,COT!$A:$A,YEAR(daily!$A1086),COT!$B:$B,WEEKNUM(daily!$A1086))</f>
        <v>63625</v>
      </c>
      <c r="R1086">
        <f>SUMIFS(COT!I:I,COT!$A:$A,YEAR(daily!$A1086),COT!$B:$B,WEEKNUM(daily!$A1086))</f>
        <v>487970</v>
      </c>
      <c r="S1086">
        <f>SUMIFS(COT!J:J,COT!$A:$A,YEAR(daily!$A1086),COT!$B:$B,WEEKNUM(daily!$A1086))</f>
        <v>504343</v>
      </c>
      <c r="T1086">
        <f>SUMIFS(COT!K:K,COT!$A:$A,YEAR(daily!$A1086),COT!$B:$B,WEEKNUM(daily!$A1086))</f>
        <v>46571</v>
      </c>
      <c r="U1086">
        <f>SUMIFS(COT!L:L,COT!$A:$A,YEAR(daily!$A1086),COT!$B:$B,WEEKNUM(daily!$A1086))</f>
        <v>55254</v>
      </c>
      <c r="V1086">
        <f>SUMIFS(COT!M:M,COT!$A:$A,YEAR(daily!$A1086),COT!$B:$B,WEEKNUM(daily!$A1086))</f>
        <v>57</v>
      </c>
      <c r="W1086">
        <f>SUMIFS(COT!N:N,COT!$A:$A,YEAR(daily!$A1086),COT!$B:$B,WEEKNUM(daily!$A1086))</f>
        <v>62</v>
      </c>
      <c r="X1086">
        <f>SUMIFS(COT!O:O,COT!$A:$A,YEAR(daily!$A1086),COT!$B:$B,WEEKNUM(daily!$A1086))</f>
        <v>57</v>
      </c>
      <c r="Y1086">
        <f>SUMIFS(COT!P:P,COT!$A:$A,YEAR(daily!$A1086),COT!$B:$B,WEEKNUM(daily!$A1086))</f>
        <v>84</v>
      </c>
      <c r="Z1086">
        <f>SUMIFS(COT!Q:Q,COT!$A:$A,YEAR(daily!$A1086),COT!$B:$B,WEEKNUM(daily!$A1086))</f>
        <v>100</v>
      </c>
      <c r="AA1086">
        <f>SUMIFS(Saudi!B:B,Saudi!$A:$A,YEAR(daily!$A1086))</f>
        <v>395.99099999999999</v>
      </c>
      <c r="AB1086">
        <f>SUMIFS(Saudi!C:C,Saudi!$A:$A,YEAR(daily!$A1086))</f>
        <v>301.7</v>
      </c>
      <c r="AC1086">
        <f>SUMIFS(Saudi!F:F,Saudi!$A:$A,YEAR(daily!$A1086))</f>
        <v>3951270</v>
      </c>
      <c r="AD1086">
        <f>SUMIFS(Saudi!G:G,Saudi!$A:$A,YEAR(daily!$A1086))</f>
        <v>41.406660355745771</v>
      </c>
      <c r="AE1086">
        <f>SUMIFS(Saudi!H:H,Saudi!$A:$A,YEAR(daily!$A1086))</f>
        <v>163608894.86384758</v>
      </c>
      <c r="AF1086" s="5">
        <f t="shared" si="54"/>
        <v>7</v>
      </c>
      <c r="AG1086" s="5">
        <f t="shared" si="55"/>
        <v>2004</v>
      </c>
    </row>
    <row r="1087" spans="1:33">
      <c r="A1087" s="3">
        <v>38176</v>
      </c>
      <c r="B1087" s="1">
        <v>166946</v>
      </c>
      <c r="C1087" s="1">
        <v>50252</v>
      </c>
      <c r="D1087" s="1">
        <v>30629</v>
      </c>
      <c r="E1087" s="1">
        <v>40.33</v>
      </c>
      <c r="F1087" s="1">
        <v>40.07</v>
      </c>
      <c r="G1087" s="1">
        <v>39.67</v>
      </c>
      <c r="H1087" s="2">
        <v>50.1</v>
      </c>
      <c r="I1087" s="2">
        <v>28.9</v>
      </c>
      <c r="J1087" s="2">
        <v>83</v>
      </c>
      <c r="K1087" s="2">
        <v>82</v>
      </c>
      <c r="L1087">
        <f>SUMIFS(US!B:B,US!$D:$D,YEAR(daily!$A1087),US!$E:$E,MONTH(daily!$A1087))</f>
        <v>8734</v>
      </c>
      <c r="M1087">
        <f>SUMIFS(US!C:C,US!$D:$D,YEAR(daily!$A1087),US!$E:$E,MONTH(daily!$A1087))</f>
        <v>20880</v>
      </c>
      <c r="N1087">
        <f>SUMIFS(COT!E:E,COT!$A:$A,YEAR(daily!$A1087),COT!$B:$B,WEEKNUM(daily!$A1087))</f>
        <v>699223</v>
      </c>
      <c r="O1087">
        <f>SUMIFS(COT!F:F,COT!$A:$A,YEAR(daily!$A1087),COT!$B:$B,WEEKNUM(daily!$A1087))</f>
        <v>101057</v>
      </c>
      <c r="P1087">
        <f>SUMIFS(COT!G:G,COT!$A:$A,YEAR(daily!$A1087),COT!$B:$B,WEEKNUM(daily!$A1087))</f>
        <v>76001</v>
      </c>
      <c r="Q1087">
        <f>SUMIFS(COT!H:H,COT!$A:$A,YEAR(daily!$A1087),COT!$B:$B,WEEKNUM(daily!$A1087))</f>
        <v>63625</v>
      </c>
      <c r="R1087">
        <f>SUMIFS(COT!I:I,COT!$A:$A,YEAR(daily!$A1087),COT!$B:$B,WEEKNUM(daily!$A1087))</f>
        <v>487970</v>
      </c>
      <c r="S1087">
        <f>SUMIFS(COT!J:J,COT!$A:$A,YEAR(daily!$A1087),COT!$B:$B,WEEKNUM(daily!$A1087))</f>
        <v>504343</v>
      </c>
      <c r="T1087">
        <f>SUMIFS(COT!K:K,COT!$A:$A,YEAR(daily!$A1087),COT!$B:$B,WEEKNUM(daily!$A1087))</f>
        <v>46571</v>
      </c>
      <c r="U1087">
        <f>SUMIFS(COT!L:L,COT!$A:$A,YEAR(daily!$A1087),COT!$B:$B,WEEKNUM(daily!$A1087))</f>
        <v>55254</v>
      </c>
      <c r="V1087">
        <f>SUMIFS(COT!M:M,COT!$A:$A,YEAR(daily!$A1087),COT!$B:$B,WEEKNUM(daily!$A1087))</f>
        <v>57</v>
      </c>
      <c r="W1087">
        <f>SUMIFS(COT!N:N,COT!$A:$A,YEAR(daily!$A1087),COT!$B:$B,WEEKNUM(daily!$A1087))</f>
        <v>62</v>
      </c>
      <c r="X1087">
        <f>SUMIFS(COT!O:O,COT!$A:$A,YEAR(daily!$A1087),COT!$B:$B,WEEKNUM(daily!$A1087))</f>
        <v>57</v>
      </c>
      <c r="Y1087">
        <f>SUMIFS(COT!P:P,COT!$A:$A,YEAR(daily!$A1087),COT!$B:$B,WEEKNUM(daily!$A1087))</f>
        <v>84</v>
      </c>
      <c r="Z1087">
        <f>SUMIFS(COT!Q:Q,COT!$A:$A,YEAR(daily!$A1087),COT!$B:$B,WEEKNUM(daily!$A1087))</f>
        <v>100</v>
      </c>
      <c r="AA1087">
        <f>SUMIFS(Saudi!B:B,Saudi!$A:$A,YEAR(daily!$A1087))</f>
        <v>395.99099999999999</v>
      </c>
      <c r="AB1087">
        <f>SUMIFS(Saudi!C:C,Saudi!$A:$A,YEAR(daily!$A1087))</f>
        <v>301.7</v>
      </c>
      <c r="AC1087">
        <f>SUMIFS(Saudi!F:F,Saudi!$A:$A,YEAR(daily!$A1087))</f>
        <v>3951270</v>
      </c>
      <c r="AD1087">
        <f>SUMIFS(Saudi!G:G,Saudi!$A:$A,YEAR(daily!$A1087))</f>
        <v>41.406660355745771</v>
      </c>
      <c r="AE1087">
        <f>SUMIFS(Saudi!H:H,Saudi!$A:$A,YEAR(daily!$A1087))</f>
        <v>163608894.86384758</v>
      </c>
      <c r="AF1087" s="5">
        <f t="shared" si="54"/>
        <v>7</v>
      </c>
      <c r="AG1087" s="5">
        <f t="shared" si="55"/>
        <v>2004</v>
      </c>
    </row>
    <row r="1088" spans="1:33">
      <c r="A1088" s="3">
        <v>38177</v>
      </c>
      <c r="B1088" s="1">
        <v>152934</v>
      </c>
      <c r="C1088" s="1">
        <v>50951</v>
      </c>
      <c r="D1088" s="1">
        <v>30929</v>
      </c>
      <c r="E1088" s="1">
        <v>39.96</v>
      </c>
      <c r="F1088" s="1">
        <v>39.61</v>
      </c>
      <c r="G1088" s="1">
        <v>39.200000000000003</v>
      </c>
      <c r="H1088" s="2">
        <v>50.1</v>
      </c>
      <c r="I1088" s="2">
        <v>28.9</v>
      </c>
      <c r="J1088" s="2">
        <v>83</v>
      </c>
      <c r="K1088" s="2">
        <v>82</v>
      </c>
      <c r="L1088">
        <f>SUMIFS(US!B:B,US!$D:$D,YEAR(daily!$A1088),US!$E:$E,MONTH(daily!$A1088))</f>
        <v>8734</v>
      </c>
      <c r="M1088">
        <f>SUMIFS(US!C:C,US!$D:$D,YEAR(daily!$A1088),US!$E:$E,MONTH(daily!$A1088))</f>
        <v>20880</v>
      </c>
      <c r="N1088">
        <f>SUMIFS(COT!E:E,COT!$A:$A,YEAR(daily!$A1088),COT!$B:$B,WEEKNUM(daily!$A1088))</f>
        <v>699223</v>
      </c>
      <c r="O1088">
        <f>SUMIFS(COT!F:F,COT!$A:$A,YEAR(daily!$A1088),COT!$B:$B,WEEKNUM(daily!$A1088))</f>
        <v>101057</v>
      </c>
      <c r="P1088">
        <f>SUMIFS(COT!G:G,COT!$A:$A,YEAR(daily!$A1088),COT!$B:$B,WEEKNUM(daily!$A1088))</f>
        <v>76001</v>
      </c>
      <c r="Q1088">
        <f>SUMIFS(COT!H:H,COT!$A:$A,YEAR(daily!$A1088),COT!$B:$B,WEEKNUM(daily!$A1088))</f>
        <v>63625</v>
      </c>
      <c r="R1088">
        <f>SUMIFS(COT!I:I,COT!$A:$A,YEAR(daily!$A1088),COT!$B:$B,WEEKNUM(daily!$A1088))</f>
        <v>487970</v>
      </c>
      <c r="S1088">
        <f>SUMIFS(COT!J:J,COT!$A:$A,YEAR(daily!$A1088),COT!$B:$B,WEEKNUM(daily!$A1088))</f>
        <v>504343</v>
      </c>
      <c r="T1088">
        <f>SUMIFS(COT!K:K,COT!$A:$A,YEAR(daily!$A1088),COT!$B:$B,WEEKNUM(daily!$A1088))</f>
        <v>46571</v>
      </c>
      <c r="U1088">
        <f>SUMIFS(COT!L:L,COT!$A:$A,YEAR(daily!$A1088),COT!$B:$B,WEEKNUM(daily!$A1088))</f>
        <v>55254</v>
      </c>
      <c r="V1088">
        <f>SUMIFS(COT!M:M,COT!$A:$A,YEAR(daily!$A1088),COT!$B:$B,WEEKNUM(daily!$A1088))</f>
        <v>57</v>
      </c>
      <c r="W1088">
        <f>SUMIFS(COT!N:N,COT!$A:$A,YEAR(daily!$A1088),COT!$B:$B,WEEKNUM(daily!$A1088))</f>
        <v>62</v>
      </c>
      <c r="X1088">
        <f>SUMIFS(COT!O:O,COT!$A:$A,YEAR(daily!$A1088),COT!$B:$B,WEEKNUM(daily!$A1088))</f>
        <v>57</v>
      </c>
      <c r="Y1088">
        <f>SUMIFS(COT!P:P,COT!$A:$A,YEAR(daily!$A1088),COT!$B:$B,WEEKNUM(daily!$A1088))</f>
        <v>84</v>
      </c>
      <c r="Z1088">
        <f>SUMIFS(COT!Q:Q,COT!$A:$A,YEAR(daily!$A1088),COT!$B:$B,WEEKNUM(daily!$A1088))</f>
        <v>100</v>
      </c>
      <c r="AA1088">
        <f>SUMIFS(Saudi!B:B,Saudi!$A:$A,YEAR(daily!$A1088))</f>
        <v>395.99099999999999</v>
      </c>
      <c r="AB1088">
        <f>SUMIFS(Saudi!C:C,Saudi!$A:$A,YEAR(daily!$A1088))</f>
        <v>301.7</v>
      </c>
      <c r="AC1088">
        <f>SUMIFS(Saudi!F:F,Saudi!$A:$A,YEAR(daily!$A1088))</f>
        <v>3951270</v>
      </c>
      <c r="AD1088">
        <f>SUMIFS(Saudi!G:G,Saudi!$A:$A,YEAR(daily!$A1088))</f>
        <v>41.406660355745771</v>
      </c>
      <c r="AE1088">
        <f>SUMIFS(Saudi!H:H,Saudi!$A:$A,YEAR(daily!$A1088))</f>
        <v>163608894.86384758</v>
      </c>
      <c r="AF1088" s="5">
        <f t="shared" si="54"/>
        <v>7</v>
      </c>
      <c r="AG1088" s="5">
        <f t="shared" si="55"/>
        <v>2004</v>
      </c>
    </row>
    <row r="1089" spans="1:33">
      <c r="A1089" s="3">
        <v>38180</v>
      </c>
      <c r="B1089" s="1">
        <v>136797</v>
      </c>
      <c r="C1089" s="1">
        <v>53599</v>
      </c>
      <c r="D1089" s="1">
        <v>32092</v>
      </c>
      <c r="E1089" s="1">
        <v>39.5</v>
      </c>
      <c r="F1089" s="1">
        <v>39.200000000000003</v>
      </c>
      <c r="G1089" s="1">
        <v>38.81</v>
      </c>
      <c r="H1089" s="2">
        <v>50.1</v>
      </c>
      <c r="I1089" s="2">
        <v>28.9</v>
      </c>
      <c r="J1089" s="2">
        <v>83</v>
      </c>
      <c r="K1089" s="2">
        <v>82</v>
      </c>
      <c r="L1089">
        <f>SUMIFS(US!B:B,US!$D:$D,YEAR(daily!$A1089),US!$E:$E,MONTH(daily!$A1089))</f>
        <v>8734</v>
      </c>
      <c r="M1089">
        <f>SUMIFS(US!C:C,US!$D:$D,YEAR(daily!$A1089),US!$E:$E,MONTH(daily!$A1089))</f>
        <v>20880</v>
      </c>
      <c r="N1089">
        <f>SUMIFS(COT!E:E,COT!$A:$A,YEAR(daily!$A1089),COT!$B:$B,WEEKNUM(daily!$A1089))</f>
        <v>679462</v>
      </c>
      <c r="O1089">
        <f>SUMIFS(COT!F:F,COT!$A:$A,YEAR(daily!$A1089),COT!$B:$B,WEEKNUM(daily!$A1089))</f>
        <v>106294</v>
      </c>
      <c r="P1089">
        <f>SUMIFS(COT!G:G,COT!$A:$A,YEAR(daily!$A1089),COT!$B:$B,WEEKNUM(daily!$A1089))</f>
        <v>75148</v>
      </c>
      <c r="Q1089">
        <f>SUMIFS(COT!H:H,COT!$A:$A,YEAR(daily!$A1089),COT!$B:$B,WEEKNUM(daily!$A1089))</f>
        <v>68218</v>
      </c>
      <c r="R1089">
        <f>SUMIFS(COT!I:I,COT!$A:$A,YEAR(daily!$A1089),COT!$B:$B,WEEKNUM(daily!$A1089))</f>
        <v>452079</v>
      </c>
      <c r="S1089">
        <f>SUMIFS(COT!J:J,COT!$A:$A,YEAR(daily!$A1089),COT!$B:$B,WEEKNUM(daily!$A1089))</f>
        <v>473783</v>
      </c>
      <c r="T1089">
        <f>SUMIFS(COT!K:K,COT!$A:$A,YEAR(daily!$A1089),COT!$B:$B,WEEKNUM(daily!$A1089))</f>
        <v>52871</v>
      </c>
      <c r="U1089">
        <f>SUMIFS(COT!L:L,COT!$A:$A,YEAR(daily!$A1089),COT!$B:$B,WEEKNUM(daily!$A1089))</f>
        <v>62313</v>
      </c>
      <c r="V1089">
        <f>SUMIFS(COT!M:M,COT!$A:$A,YEAR(daily!$A1089),COT!$B:$B,WEEKNUM(daily!$A1089))</f>
        <v>54</v>
      </c>
      <c r="W1089">
        <f>SUMIFS(COT!N:N,COT!$A:$A,YEAR(daily!$A1089),COT!$B:$B,WEEKNUM(daily!$A1089))</f>
        <v>72</v>
      </c>
      <c r="X1089">
        <f>SUMIFS(COT!O:O,COT!$A:$A,YEAR(daily!$A1089),COT!$B:$B,WEEKNUM(daily!$A1089))</f>
        <v>64</v>
      </c>
      <c r="Y1089">
        <f>SUMIFS(COT!P:P,COT!$A:$A,YEAR(daily!$A1089),COT!$B:$B,WEEKNUM(daily!$A1089))</f>
        <v>85</v>
      </c>
      <c r="Z1089">
        <f>SUMIFS(COT!Q:Q,COT!$A:$A,YEAR(daily!$A1089),COT!$B:$B,WEEKNUM(daily!$A1089))</f>
        <v>97</v>
      </c>
      <c r="AA1089">
        <f>SUMIFS(Saudi!B:B,Saudi!$A:$A,YEAR(daily!$A1089))</f>
        <v>395.99099999999999</v>
      </c>
      <c r="AB1089">
        <f>SUMIFS(Saudi!C:C,Saudi!$A:$A,YEAR(daily!$A1089))</f>
        <v>301.7</v>
      </c>
      <c r="AC1089">
        <f>SUMIFS(Saudi!F:F,Saudi!$A:$A,YEAR(daily!$A1089))</f>
        <v>3951270</v>
      </c>
      <c r="AD1089">
        <f>SUMIFS(Saudi!G:G,Saudi!$A:$A,YEAR(daily!$A1089))</f>
        <v>41.406660355745771</v>
      </c>
      <c r="AE1089">
        <f>SUMIFS(Saudi!H:H,Saudi!$A:$A,YEAR(daily!$A1089))</f>
        <v>163608894.86384758</v>
      </c>
      <c r="AF1089" s="5">
        <f t="shared" si="54"/>
        <v>7</v>
      </c>
      <c r="AG1089" s="5">
        <f t="shared" si="55"/>
        <v>2004</v>
      </c>
    </row>
    <row r="1090" spans="1:33">
      <c r="A1090" s="3">
        <v>38181</v>
      </c>
      <c r="B1090" s="1">
        <v>114263</v>
      </c>
      <c r="C1090" s="1">
        <v>54891</v>
      </c>
      <c r="D1090" s="1">
        <v>33124</v>
      </c>
      <c r="E1090" s="1">
        <v>39.44</v>
      </c>
      <c r="F1090" s="1">
        <v>39.1</v>
      </c>
      <c r="G1090" s="1">
        <v>38.71</v>
      </c>
      <c r="H1090" s="2">
        <v>50.1</v>
      </c>
      <c r="I1090" s="2">
        <v>28.9</v>
      </c>
      <c r="J1090" s="2">
        <v>83</v>
      </c>
      <c r="K1090" s="2">
        <v>82</v>
      </c>
      <c r="L1090">
        <f>SUMIFS(US!B:B,US!$D:$D,YEAR(daily!$A1090),US!$E:$E,MONTH(daily!$A1090))</f>
        <v>8734</v>
      </c>
      <c r="M1090">
        <f>SUMIFS(US!C:C,US!$D:$D,YEAR(daily!$A1090),US!$E:$E,MONTH(daily!$A1090))</f>
        <v>20880</v>
      </c>
      <c r="N1090">
        <f>SUMIFS(COT!E:E,COT!$A:$A,YEAR(daily!$A1090),COT!$B:$B,WEEKNUM(daily!$A1090))</f>
        <v>679462</v>
      </c>
      <c r="O1090">
        <f>SUMIFS(COT!F:F,COT!$A:$A,YEAR(daily!$A1090),COT!$B:$B,WEEKNUM(daily!$A1090))</f>
        <v>106294</v>
      </c>
      <c r="P1090">
        <f>SUMIFS(COT!G:G,COT!$A:$A,YEAR(daily!$A1090),COT!$B:$B,WEEKNUM(daily!$A1090))</f>
        <v>75148</v>
      </c>
      <c r="Q1090">
        <f>SUMIFS(COT!H:H,COT!$A:$A,YEAR(daily!$A1090),COT!$B:$B,WEEKNUM(daily!$A1090))</f>
        <v>68218</v>
      </c>
      <c r="R1090">
        <f>SUMIFS(COT!I:I,COT!$A:$A,YEAR(daily!$A1090),COT!$B:$B,WEEKNUM(daily!$A1090))</f>
        <v>452079</v>
      </c>
      <c r="S1090">
        <f>SUMIFS(COT!J:J,COT!$A:$A,YEAR(daily!$A1090),COT!$B:$B,WEEKNUM(daily!$A1090))</f>
        <v>473783</v>
      </c>
      <c r="T1090">
        <f>SUMIFS(COT!K:K,COT!$A:$A,YEAR(daily!$A1090),COT!$B:$B,WEEKNUM(daily!$A1090))</f>
        <v>52871</v>
      </c>
      <c r="U1090">
        <f>SUMIFS(COT!L:L,COT!$A:$A,YEAR(daily!$A1090),COT!$B:$B,WEEKNUM(daily!$A1090))</f>
        <v>62313</v>
      </c>
      <c r="V1090">
        <f>SUMIFS(COT!M:M,COT!$A:$A,YEAR(daily!$A1090),COT!$B:$B,WEEKNUM(daily!$A1090))</f>
        <v>54</v>
      </c>
      <c r="W1090">
        <f>SUMIFS(COT!N:N,COT!$A:$A,YEAR(daily!$A1090),COT!$B:$B,WEEKNUM(daily!$A1090))</f>
        <v>72</v>
      </c>
      <c r="X1090">
        <f>SUMIFS(COT!O:O,COT!$A:$A,YEAR(daily!$A1090),COT!$B:$B,WEEKNUM(daily!$A1090))</f>
        <v>64</v>
      </c>
      <c r="Y1090">
        <f>SUMIFS(COT!P:P,COT!$A:$A,YEAR(daily!$A1090),COT!$B:$B,WEEKNUM(daily!$A1090))</f>
        <v>85</v>
      </c>
      <c r="Z1090">
        <f>SUMIFS(COT!Q:Q,COT!$A:$A,YEAR(daily!$A1090),COT!$B:$B,WEEKNUM(daily!$A1090))</f>
        <v>97</v>
      </c>
      <c r="AA1090">
        <f>SUMIFS(Saudi!B:B,Saudi!$A:$A,YEAR(daily!$A1090))</f>
        <v>395.99099999999999</v>
      </c>
      <c r="AB1090">
        <f>SUMIFS(Saudi!C:C,Saudi!$A:$A,YEAR(daily!$A1090))</f>
        <v>301.7</v>
      </c>
      <c r="AC1090">
        <f>SUMIFS(Saudi!F:F,Saudi!$A:$A,YEAR(daily!$A1090))</f>
        <v>3951270</v>
      </c>
      <c r="AD1090">
        <f>SUMIFS(Saudi!G:G,Saudi!$A:$A,YEAR(daily!$A1090))</f>
        <v>41.406660355745771</v>
      </c>
      <c r="AE1090">
        <f>SUMIFS(Saudi!H:H,Saudi!$A:$A,YEAR(daily!$A1090))</f>
        <v>163608894.86384758</v>
      </c>
      <c r="AF1090" s="5">
        <f t="shared" ref="AF1090:AF1153" si="56">MONTH(A1090)</f>
        <v>7</v>
      </c>
      <c r="AG1090" s="5">
        <f t="shared" ref="AG1090:AG1153" si="57">YEAR(A1090)</f>
        <v>2004</v>
      </c>
    </row>
    <row r="1091" spans="1:33">
      <c r="A1091" s="3">
        <v>38182</v>
      </c>
      <c r="B1091" s="1">
        <v>94881</v>
      </c>
      <c r="C1091" s="1">
        <v>55586</v>
      </c>
      <c r="D1091" s="1">
        <v>33951</v>
      </c>
      <c r="E1091" s="1">
        <v>40.97</v>
      </c>
      <c r="F1091" s="1">
        <v>40.57</v>
      </c>
      <c r="G1091" s="1">
        <v>40.090000000000003</v>
      </c>
      <c r="H1091" s="2">
        <v>50.1</v>
      </c>
      <c r="I1091" s="2">
        <v>28.9</v>
      </c>
      <c r="J1091" s="2">
        <v>83</v>
      </c>
      <c r="K1091" s="2">
        <v>82</v>
      </c>
      <c r="L1091">
        <f>SUMIFS(US!B:B,US!$D:$D,YEAR(daily!$A1091),US!$E:$E,MONTH(daily!$A1091))</f>
        <v>8734</v>
      </c>
      <c r="M1091">
        <f>SUMIFS(US!C:C,US!$D:$D,YEAR(daily!$A1091),US!$E:$E,MONTH(daily!$A1091))</f>
        <v>20880</v>
      </c>
      <c r="N1091">
        <f>SUMIFS(COT!E:E,COT!$A:$A,YEAR(daily!$A1091),COT!$B:$B,WEEKNUM(daily!$A1091))</f>
        <v>679462</v>
      </c>
      <c r="O1091">
        <f>SUMIFS(COT!F:F,COT!$A:$A,YEAR(daily!$A1091),COT!$B:$B,WEEKNUM(daily!$A1091))</f>
        <v>106294</v>
      </c>
      <c r="P1091">
        <f>SUMIFS(COT!G:G,COT!$A:$A,YEAR(daily!$A1091),COT!$B:$B,WEEKNUM(daily!$A1091))</f>
        <v>75148</v>
      </c>
      <c r="Q1091">
        <f>SUMIFS(COT!H:H,COT!$A:$A,YEAR(daily!$A1091),COT!$B:$B,WEEKNUM(daily!$A1091))</f>
        <v>68218</v>
      </c>
      <c r="R1091">
        <f>SUMIFS(COT!I:I,COT!$A:$A,YEAR(daily!$A1091),COT!$B:$B,WEEKNUM(daily!$A1091))</f>
        <v>452079</v>
      </c>
      <c r="S1091">
        <f>SUMIFS(COT!J:J,COT!$A:$A,YEAR(daily!$A1091),COT!$B:$B,WEEKNUM(daily!$A1091))</f>
        <v>473783</v>
      </c>
      <c r="T1091">
        <f>SUMIFS(COT!K:K,COT!$A:$A,YEAR(daily!$A1091),COT!$B:$B,WEEKNUM(daily!$A1091))</f>
        <v>52871</v>
      </c>
      <c r="U1091">
        <f>SUMIFS(COT!L:L,COT!$A:$A,YEAR(daily!$A1091),COT!$B:$B,WEEKNUM(daily!$A1091))</f>
        <v>62313</v>
      </c>
      <c r="V1091">
        <f>SUMIFS(COT!M:M,COT!$A:$A,YEAR(daily!$A1091),COT!$B:$B,WEEKNUM(daily!$A1091))</f>
        <v>54</v>
      </c>
      <c r="W1091">
        <f>SUMIFS(COT!N:N,COT!$A:$A,YEAR(daily!$A1091),COT!$B:$B,WEEKNUM(daily!$A1091))</f>
        <v>72</v>
      </c>
      <c r="X1091">
        <f>SUMIFS(COT!O:O,COT!$A:$A,YEAR(daily!$A1091),COT!$B:$B,WEEKNUM(daily!$A1091))</f>
        <v>64</v>
      </c>
      <c r="Y1091">
        <f>SUMIFS(COT!P:P,COT!$A:$A,YEAR(daily!$A1091),COT!$B:$B,WEEKNUM(daily!$A1091))</f>
        <v>85</v>
      </c>
      <c r="Z1091">
        <f>SUMIFS(COT!Q:Q,COT!$A:$A,YEAR(daily!$A1091),COT!$B:$B,WEEKNUM(daily!$A1091))</f>
        <v>97</v>
      </c>
      <c r="AA1091">
        <f>SUMIFS(Saudi!B:B,Saudi!$A:$A,YEAR(daily!$A1091))</f>
        <v>395.99099999999999</v>
      </c>
      <c r="AB1091">
        <f>SUMIFS(Saudi!C:C,Saudi!$A:$A,YEAR(daily!$A1091))</f>
        <v>301.7</v>
      </c>
      <c r="AC1091">
        <f>SUMIFS(Saudi!F:F,Saudi!$A:$A,YEAR(daily!$A1091))</f>
        <v>3951270</v>
      </c>
      <c r="AD1091">
        <f>SUMIFS(Saudi!G:G,Saudi!$A:$A,YEAR(daily!$A1091))</f>
        <v>41.406660355745771</v>
      </c>
      <c r="AE1091">
        <f>SUMIFS(Saudi!H:H,Saudi!$A:$A,YEAR(daily!$A1091))</f>
        <v>163608894.86384758</v>
      </c>
      <c r="AF1091" s="5">
        <f t="shared" si="56"/>
        <v>7</v>
      </c>
      <c r="AG1091" s="5">
        <f t="shared" si="57"/>
        <v>2004</v>
      </c>
    </row>
    <row r="1092" spans="1:33">
      <c r="A1092" s="3">
        <v>38183</v>
      </c>
      <c r="B1092" s="1">
        <v>82005</v>
      </c>
      <c r="C1092" s="1">
        <v>61838</v>
      </c>
      <c r="D1092" s="1">
        <v>33753</v>
      </c>
      <c r="E1092" s="1">
        <v>40.770000000000003</v>
      </c>
      <c r="F1092" s="1">
        <v>40.409999999999997</v>
      </c>
      <c r="G1092" s="1">
        <v>39.93</v>
      </c>
      <c r="H1092" s="2">
        <v>50.1</v>
      </c>
      <c r="I1092" s="2">
        <v>28.9</v>
      </c>
      <c r="J1092" s="2">
        <v>83</v>
      </c>
      <c r="K1092" s="2">
        <v>82</v>
      </c>
      <c r="L1092">
        <f>SUMIFS(US!B:B,US!$D:$D,YEAR(daily!$A1092),US!$E:$E,MONTH(daily!$A1092))</f>
        <v>8734</v>
      </c>
      <c r="M1092">
        <f>SUMIFS(US!C:C,US!$D:$D,YEAR(daily!$A1092),US!$E:$E,MONTH(daily!$A1092))</f>
        <v>20880</v>
      </c>
      <c r="N1092">
        <f>SUMIFS(COT!E:E,COT!$A:$A,YEAR(daily!$A1092),COT!$B:$B,WEEKNUM(daily!$A1092))</f>
        <v>679462</v>
      </c>
      <c r="O1092">
        <f>SUMIFS(COT!F:F,COT!$A:$A,YEAR(daily!$A1092),COT!$B:$B,WEEKNUM(daily!$A1092))</f>
        <v>106294</v>
      </c>
      <c r="P1092">
        <f>SUMIFS(COT!G:G,COT!$A:$A,YEAR(daily!$A1092),COT!$B:$B,WEEKNUM(daily!$A1092))</f>
        <v>75148</v>
      </c>
      <c r="Q1092">
        <f>SUMIFS(COT!H:H,COT!$A:$A,YEAR(daily!$A1092),COT!$B:$B,WEEKNUM(daily!$A1092))</f>
        <v>68218</v>
      </c>
      <c r="R1092">
        <f>SUMIFS(COT!I:I,COT!$A:$A,YEAR(daily!$A1092),COT!$B:$B,WEEKNUM(daily!$A1092))</f>
        <v>452079</v>
      </c>
      <c r="S1092">
        <f>SUMIFS(COT!J:J,COT!$A:$A,YEAR(daily!$A1092),COT!$B:$B,WEEKNUM(daily!$A1092))</f>
        <v>473783</v>
      </c>
      <c r="T1092">
        <f>SUMIFS(COT!K:K,COT!$A:$A,YEAR(daily!$A1092),COT!$B:$B,WEEKNUM(daily!$A1092))</f>
        <v>52871</v>
      </c>
      <c r="U1092">
        <f>SUMIFS(COT!L:L,COT!$A:$A,YEAR(daily!$A1092),COT!$B:$B,WEEKNUM(daily!$A1092))</f>
        <v>62313</v>
      </c>
      <c r="V1092">
        <f>SUMIFS(COT!M:M,COT!$A:$A,YEAR(daily!$A1092),COT!$B:$B,WEEKNUM(daily!$A1092))</f>
        <v>54</v>
      </c>
      <c r="W1092">
        <f>SUMIFS(COT!N:N,COT!$A:$A,YEAR(daily!$A1092),COT!$B:$B,WEEKNUM(daily!$A1092))</f>
        <v>72</v>
      </c>
      <c r="X1092">
        <f>SUMIFS(COT!O:O,COT!$A:$A,YEAR(daily!$A1092),COT!$B:$B,WEEKNUM(daily!$A1092))</f>
        <v>64</v>
      </c>
      <c r="Y1092">
        <f>SUMIFS(COT!P:P,COT!$A:$A,YEAR(daily!$A1092),COT!$B:$B,WEEKNUM(daily!$A1092))</f>
        <v>85</v>
      </c>
      <c r="Z1092">
        <f>SUMIFS(COT!Q:Q,COT!$A:$A,YEAR(daily!$A1092),COT!$B:$B,WEEKNUM(daily!$A1092))</f>
        <v>97</v>
      </c>
      <c r="AA1092">
        <f>SUMIFS(Saudi!B:B,Saudi!$A:$A,YEAR(daily!$A1092))</f>
        <v>395.99099999999999</v>
      </c>
      <c r="AB1092">
        <f>SUMIFS(Saudi!C:C,Saudi!$A:$A,YEAR(daily!$A1092))</f>
        <v>301.7</v>
      </c>
      <c r="AC1092">
        <f>SUMIFS(Saudi!F:F,Saudi!$A:$A,YEAR(daily!$A1092))</f>
        <v>3951270</v>
      </c>
      <c r="AD1092">
        <f>SUMIFS(Saudi!G:G,Saudi!$A:$A,YEAR(daily!$A1092))</f>
        <v>41.406660355745771</v>
      </c>
      <c r="AE1092">
        <f>SUMIFS(Saudi!H:H,Saudi!$A:$A,YEAR(daily!$A1092))</f>
        <v>163608894.86384758</v>
      </c>
      <c r="AF1092" s="5">
        <f t="shared" si="56"/>
        <v>7</v>
      </c>
      <c r="AG1092" s="5">
        <f t="shared" si="57"/>
        <v>2004</v>
      </c>
    </row>
    <row r="1093" spans="1:33">
      <c r="A1093" s="3">
        <v>38184</v>
      </c>
      <c r="B1093" s="1">
        <v>59407</v>
      </c>
      <c r="C1093" s="1">
        <v>64894</v>
      </c>
      <c r="D1093" s="1">
        <v>34408</v>
      </c>
      <c r="E1093" s="1">
        <v>41.25</v>
      </c>
      <c r="F1093" s="1">
        <v>40.82</v>
      </c>
      <c r="G1093" s="1">
        <v>40.340000000000003</v>
      </c>
      <c r="H1093" s="2">
        <v>50.1</v>
      </c>
      <c r="I1093" s="2">
        <v>28.9</v>
      </c>
      <c r="J1093" s="2">
        <v>83</v>
      </c>
      <c r="K1093" s="2">
        <v>82</v>
      </c>
      <c r="L1093">
        <f>SUMIFS(US!B:B,US!$D:$D,YEAR(daily!$A1093),US!$E:$E,MONTH(daily!$A1093))</f>
        <v>8734</v>
      </c>
      <c r="M1093">
        <f>SUMIFS(US!C:C,US!$D:$D,YEAR(daily!$A1093),US!$E:$E,MONTH(daily!$A1093))</f>
        <v>20880</v>
      </c>
      <c r="N1093">
        <f>SUMIFS(COT!E:E,COT!$A:$A,YEAR(daily!$A1093),COT!$B:$B,WEEKNUM(daily!$A1093))</f>
        <v>679462</v>
      </c>
      <c r="O1093">
        <f>SUMIFS(COT!F:F,COT!$A:$A,YEAR(daily!$A1093),COT!$B:$B,WEEKNUM(daily!$A1093))</f>
        <v>106294</v>
      </c>
      <c r="P1093">
        <f>SUMIFS(COT!G:G,COT!$A:$A,YEAR(daily!$A1093),COT!$B:$B,WEEKNUM(daily!$A1093))</f>
        <v>75148</v>
      </c>
      <c r="Q1093">
        <f>SUMIFS(COT!H:H,COT!$A:$A,YEAR(daily!$A1093),COT!$B:$B,WEEKNUM(daily!$A1093))</f>
        <v>68218</v>
      </c>
      <c r="R1093">
        <f>SUMIFS(COT!I:I,COT!$A:$A,YEAR(daily!$A1093),COT!$B:$B,WEEKNUM(daily!$A1093))</f>
        <v>452079</v>
      </c>
      <c r="S1093">
        <f>SUMIFS(COT!J:J,COT!$A:$A,YEAR(daily!$A1093),COT!$B:$B,WEEKNUM(daily!$A1093))</f>
        <v>473783</v>
      </c>
      <c r="T1093">
        <f>SUMIFS(COT!K:K,COT!$A:$A,YEAR(daily!$A1093),COT!$B:$B,WEEKNUM(daily!$A1093))</f>
        <v>52871</v>
      </c>
      <c r="U1093">
        <f>SUMIFS(COT!L:L,COT!$A:$A,YEAR(daily!$A1093),COT!$B:$B,WEEKNUM(daily!$A1093))</f>
        <v>62313</v>
      </c>
      <c r="V1093">
        <f>SUMIFS(COT!M:M,COT!$A:$A,YEAR(daily!$A1093),COT!$B:$B,WEEKNUM(daily!$A1093))</f>
        <v>54</v>
      </c>
      <c r="W1093">
        <f>SUMIFS(COT!N:N,COT!$A:$A,YEAR(daily!$A1093),COT!$B:$B,WEEKNUM(daily!$A1093))</f>
        <v>72</v>
      </c>
      <c r="X1093">
        <f>SUMIFS(COT!O:O,COT!$A:$A,YEAR(daily!$A1093),COT!$B:$B,WEEKNUM(daily!$A1093))</f>
        <v>64</v>
      </c>
      <c r="Y1093">
        <f>SUMIFS(COT!P:P,COT!$A:$A,YEAR(daily!$A1093),COT!$B:$B,WEEKNUM(daily!$A1093))</f>
        <v>85</v>
      </c>
      <c r="Z1093">
        <f>SUMIFS(COT!Q:Q,COT!$A:$A,YEAR(daily!$A1093),COT!$B:$B,WEEKNUM(daily!$A1093))</f>
        <v>97</v>
      </c>
      <c r="AA1093">
        <f>SUMIFS(Saudi!B:B,Saudi!$A:$A,YEAR(daily!$A1093))</f>
        <v>395.99099999999999</v>
      </c>
      <c r="AB1093">
        <f>SUMIFS(Saudi!C:C,Saudi!$A:$A,YEAR(daily!$A1093))</f>
        <v>301.7</v>
      </c>
      <c r="AC1093">
        <f>SUMIFS(Saudi!F:F,Saudi!$A:$A,YEAR(daily!$A1093))</f>
        <v>3951270</v>
      </c>
      <c r="AD1093">
        <f>SUMIFS(Saudi!G:G,Saudi!$A:$A,YEAR(daily!$A1093))</f>
        <v>41.406660355745771</v>
      </c>
      <c r="AE1093">
        <f>SUMIFS(Saudi!H:H,Saudi!$A:$A,YEAR(daily!$A1093))</f>
        <v>163608894.86384758</v>
      </c>
      <c r="AF1093" s="5">
        <f t="shared" si="56"/>
        <v>7</v>
      </c>
      <c r="AG1093" s="5">
        <f t="shared" si="57"/>
        <v>2004</v>
      </c>
    </row>
    <row r="1094" spans="1:33">
      <c r="A1094" s="3">
        <v>38187</v>
      </c>
      <c r="B1094" s="1">
        <v>47242</v>
      </c>
      <c r="C1094" s="1">
        <v>69585</v>
      </c>
      <c r="D1094" s="1">
        <v>35090</v>
      </c>
      <c r="E1094" s="1">
        <v>41.64</v>
      </c>
      <c r="F1094" s="1">
        <v>40.880000000000003</v>
      </c>
      <c r="G1094" s="1">
        <v>40.380000000000003</v>
      </c>
      <c r="H1094" s="2">
        <v>50.1</v>
      </c>
      <c r="I1094" s="2">
        <v>28.9</v>
      </c>
      <c r="J1094" s="2">
        <v>83</v>
      </c>
      <c r="K1094" s="2">
        <v>82</v>
      </c>
      <c r="L1094">
        <f>SUMIFS(US!B:B,US!$D:$D,YEAR(daily!$A1094),US!$E:$E,MONTH(daily!$A1094))</f>
        <v>8734</v>
      </c>
      <c r="M1094">
        <f>SUMIFS(US!C:C,US!$D:$D,YEAR(daily!$A1094),US!$E:$E,MONTH(daily!$A1094))</f>
        <v>20880</v>
      </c>
      <c r="N1094">
        <f>SUMIFS(COT!E:E,COT!$A:$A,YEAR(daily!$A1094),COT!$B:$B,WEEKNUM(daily!$A1094))</f>
        <v>696850</v>
      </c>
      <c r="O1094">
        <f>SUMIFS(COT!F:F,COT!$A:$A,YEAR(daily!$A1094),COT!$B:$B,WEEKNUM(daily!$A1094))</f>
        <v>112340</v>
      </c>
      <c r="P1094">
        <f>SUMIFS(COT!G:G,COT!$A:$A,YEAR(daily!$A1094),COT!$B:$B,WEEKNUM(daily!$A1094))</f>
        <v>76198</v>
      </c>
      <c r="Q1094">
        <f>SUMIFS(COT!H:H,COT!$A:$A,YEAR(daily!$A1094),COT!$B:$B,WEEKNUM(daily!$A1094))</f>
        <v>58523</v>
      </c>
      <c r="R1094">
        <f>SUMIFS(COT!I:I,COT!$A:$A,YEAR(daily!$A1094),COT!$B:$B,WEEKNUM(daily!$A1094))</f>
        <v>469192</v>
      </c>
      <c r="S1094">
        <f>SUMIFS(COT!J:J,COT!$A:$A,YEAR(daily!$A1094),COT!$B:$B,WEEKNUM(daily!$A1094))</f>
        <v>498464</v>
      </c>
      <c r="T1094">
        <f>SUMIFS(COT!K:K,COT!$A:$A,YEAR(daily!$A1094),COT!$B:$B,WEEKNUM(daily!$A1094))</f>
        <v>56795</v>
      </c>
      <c r="U1094">
        <f>SUMIFS(COT!L:L,COT!$A:$A,YEAR(daily!$A1094),COT!$B:$B,WEEKNUM(daily!$A1094))</f>
        <v>63665</v>
      </c>
      <c r="V1094">
        <f>SUMIFS(COT!M:M,COT!$A:$A,YEAR(daily!$A1094),COT!$B:$B,WEEKNUM(daily!$A1094))</f>
        <v>57</v>
      </c>
      <c r="W1094">
        <f>SUMIFS(COT!N:N,COT!$A:$A,YEAR(daily!$A1094),COT!$B:$B,WEEKNUM(daily!$A1094))</f>
        <v>65</v>
      </c>
      <c r="X1094">
        <f>SUMIFS(COT!O:O,COT!$A:$A,YEAR(daily!$A1094),COT!$B:$B,WEEKNUM(daily!$A1094))</f>
        <v>61</v>
      </c>
      <c r="Y1094">
        <f>SUMIFS(COT!P:P,COT!$A:$A,YEAR(daily!$A1094),COT!$B:$B,WEEKNUM(daily!$A1094))</f>
        <v>82</v>
      </c>
      <c r="Z1094">
        <f>SUMIFS(COT!Q:Q,COT!$A:$A,YEAR(daily!$A1094),COT!$B:$B,WEEKNUM(daily!$A1094))</f>
        <v>93</v>
      </c>
      <c r="AA1094">
        <f>SUMIFS(Saudi!B:B,Saudi!$A:$A,YEAR(daily!$A1094))</f>
        <v>395.99099999999999</v>
      </c>
      <c r="AB1094">
        <f>SUMIFS(Saudi!C:C,Saudi!$A:$A,YEAR(daily!$A1094))</f>
        <v>301.7</v>
      </c>
      <c r="AC1094">
        <f>SUMIFS(Saudi!F:F,Saudi!$A:$A,YEAR(daily!$A1094))</f>
        <v>3951270</v>
      </c>
      <c r="AD1094">
        <f>SUMIFS(Saudi!G:G,Saudi!$A:$A,YEAR(daily!$A1094))</f>
        <v>41.406660355745771</v>
      </c>
      <c r="AE1094">
        <f>SUMIFS(Saudi!H:H,Saudi!$A:$A,YEAR(daily!$A1094))</f>
        <v>163608894.86384758</v>
      </c>
      <c r="AF1094" s="5">
        <f t="shared" si="56"/>
        <v>7</v>
      </c>
      <c r="AG1094" s="5">
        <f t="shared" si="57"/>
        <v>2004</v>
      </c>
    </row>
    <row r="1095" spans="1:33">
      <c r="A1095" s="3">
        <v>38188</v>
      </c>
      <c r="B1095" s="1">
        <v>29478</v>
      </c>
      <c r="C1095" s="1">
        <v>68764</v>
      </c>
      <c r="D1095" s="1">
        <v>35763</v>
      </c>
      <c r="E1095" s="1">
        <v>40.86</v>
      </c>
      <c r="F1095" s="1">
        <v>39.880000000000003</v>
      </c>
      <c r="G1095" s="1">
        <v>39.450000000000003</v>
      </c>
      <c r="H1095" s="2">
        <v>50.1</v>
      </c>
      <c r="I1095" s="2">
        <v>28.9</v>
      </c>
      <c r="J1095" s="2">
        <v>83</v>
      </c>
      <c r="K1095" s="2">
        <v>82</v>
      </c>
      <c r="L1095">
        <f>SUMIFS(US!B:B,US!$D:$D,YEAR(daily!$A1095),US!$E:$E,MONTH(daily!$A1095))</f>
        <v>8734</v>
      </c>
      <c r="M1095">
        <f>SUMIFS(US!C:C,US!$D:$D,YEAR(daily!$A1095),US!$E:$E,MONTH(daily!$A1095))</f>
        <v>20880</v>
      </c>
      <c r="N1095">
        <f>SUMIFS(COT!E:E,COT!$A:$A,YEAR(daily!$A1095),COT!$B:$B,WEEKNUM(daily!$A1095))</f>
        <v>696850</v>
      </c>
      <c r="O1095">
        <f>SUMIFS(COT!F:F,COT!$A:$A,YEAR(daily!$A1095),COT!$B:$B,WEEKNUM(daily!$A1095))</f>
        <v>112340</v>
      </c>
      <c r="P1095">
        <f>SUMIFS(COT!G:G,COT!$A:$A,YEAR(daily!$A1095),COT!$B:$B,WEEKNUM(daily!$A1095))</f>
        <v>76198</v>
      </c>
      <c r="Q1095">
        <f>SUMIFS(COT!H:H,COT!$A:$A,YEAR(daily!$A1095),COT!$B:$B,WEEKNUM(daily!$A1095))</f>
        <v>58523</v>
      </c>
      <c r="R1095">
        <f>SUMIFS(COT!I:I,COT!$A:$A,YEAR(daily!$A1095),COT!$B:$B,WEEKNUM(daily!$A1095))</f>
        <v>469192</v>
      </c>
      <c r="S1095">
        <f>SUMIFS(COT!J:J,COT!$A:$A,YEAR(daily!$A1095),COT!$B:$B,WEEKNUM(daily!$A1095))</f>
        <v>498464</v>
      </c>
      <c r="T1095">
        <f>SUMIFS(COT!K:K,COT!$A:$A,YEAR(daily!$A1095),COT!$B:$B,WEEKNUM(daily!$A1095))</f>
        <v>56795</v>
      </c>
      <c r="U1095">
        <f>SUMIFS(COT!L:L,COT!$A:$A,YEAR(daily!$A1095),COT!$B:$B,WEEKNUM(daily!$A1095))</f>
        <v>63665</v>
      </c>
      <c r="V1095">
        <f>SUMIFS(COT!M:M,COT!$A:$A,YEAR(daily!$A1095),COT!$B:$B,WEEKNUM(daily!$A1095))</f>
        <v>57</v>
      </c>
      <c r="W1095">
        <f>SUMIFS(COT!N:N,COT!$A:$A,YEAR(daily!$A1095),COT!$B:$B,WEEKNUM(daily!$A1095))</f>
        <v>65</v>
      </c>
      <c r="X1095">
        <f>SUMIFS(COT!O:O,COT!$A:$A,YEAR(daily!$A1095),COT!$B:$B,WEEKNUM(daily!$A1095))</f>
        <v>61</v>
      </c>
      <c r="Y1095">
        <f>SUMIFS(COT!P:P,COT!$A:$A,YEAR(daily!$A1095),COT!$B:$B,WEEKNUM(daily!$A1095))</f>
        <v>82</v>
      </c>
      <c r="Z1095">
        <f>SUMIFS(COT!Q:Q,COT!$A:$A,YEAR(daily!$A1095),COT!$B:$B,WEEKNUM(daily!$A1095))</f>
        <v>93</v>
      </c>
      <c r="AA1095">
        <f>SUMIFS(Saudi!B:B,Saudi!$A:$A,YEAR(daily!$A1095))</f>
        <v>395.99099999999999</v>
      </c>
      <c r="AB1095">
        <f>SUMIFS(Saudi!C:C,Saudi!$A:$A,YEAR(daily!$A1095))</f>
        <v>301.7</v>
      </c>
      <c r="AC1095">
        <f>SUMIFS(Saudi!F:F,Saudi!$A:$A,YEAR(daily!$A1095))</f>
        <v>3951270</v>
      </c>
      <c r="AD1095">
        <f>SUMIFS(Saudi!G:G,Saudi!$A:$A,YEAR(daily!$A1095))</f>
        <v>41.406660355745771</v>
      </c>
      <c r="AE1095">
        <f>SUMIFS(Saudi!H:H,Saudi!$A:$A,YEAR(daily!$A1095))</f>
        <v>163608894.86384758</v>
      </c>
      <c r="AF1095" s="5">
        <f t="shared" si="56"/>
        <v>7</v>
      </c>
      <c r="AG1095" s="5">
        <f t="shared" si="57"/>
        <v>2004</v>
      </c>
    </row>
    <row r="1096" spans="1:33">
      <c r="A1096" s="3">
        <v>38189</v>
      </c>
      <c r="B1096" s="1">
        <v>238889</v>
      </c>
      <c r="C1096" s="1">
        <v>36391</v>
      </c>
      <c r="D1096" s="1">
        <v>61977</v>
      </c>
      <c r="E1096" s="1">
        <v>40.58</v>
      </c>
      <c r="F1096" s="1">
        <v>39.68</v>
      </c>
      <c r="G1096" s="1">
        <v>39.26</v>
      </c>
      <c r="H1096" s="2">
        <v>50.1</v>
      </c>
      <c r="I1096" s="2">
        <v>28.9</v>
      </c>
      <c r="J1096" s="2">
        <v>83</v>
      </c>
      <c r="K1096" s="2">
        <v>82</v>
      </c>
      <c r="L1096">
        <f>SUMIFS(US!B:B,US!$D:$D,YEAR(daily!$A1096),US!$E:$E,MONTH(daily!$A1096))</f>
        <v>8734</v>
      </c>
      <c r="M1096">
        <f>SUMIFS(US!C:C,US!$D:$D,YEAR(daily!$A1096),US!$E:$E,MONTH(daily!$A1096))</f>
        <v>20880</v>
      </c>
      <c r="N1096">
        <f>SUMIFS(COT!E:E,COT!$A:$A,YEAR(daily!$A1096),COT!$B:$B,WEEKNUM(daily!$A1096))</f>
        <v>696850</v>
      </c>
      <c r="O1096">
        <f>SUMIFS(COT!F:F,COT!$A:$A,YEAR(daily!$A1096),COT!$B:$B,WEEKNUM(daily!$A1096))</f>
        <v>112340</v>
      </c>
      <c r="P1096">
        <f>SUMIFS(COT!G:G,COT!$A:$A,YEAR(daily!$A1096),COT!$B:$B,WEEKNUM(daily!$A1096))</f>
        <v>76198</v>
      </c>
      <c r="Q1096">
        <f>SUMIFS(COT!H:H,COT!$A:$A,YEAR(daily!$A1096),COT!$B:$B,WEEKNUM(daily!$A1096))</f>
        <v>58523</v>
      </c>
      <c r="R1096">
        <f>SUMIFS(COT!I:I,COT!$A:$A,YEAR(daily!$A1096),COT!$B:$B,WEEKNUM(daily!$A1096))</f>
        <v>469192</v>
      </c>
      <c r="S1096">
        <f>SUMIFS(COT!J:J,COT!$A:$A,YEAR(daily!$A1096),COT!$B:$B,WEEKNUM(daily!$A1096))</f>
        <v>498464</v>
      </c>
      <c r="T1096">
        <f>SUMIFS(COT!K:K,COT!$A:$A,YEAR(daily!$A1096),COT!$B:$B,WEEKNUM(daily!$A1096))</f>
        <v>56795</v>
      </c>
      <c r="U1096">
        <f>SUMIFS(COT!L:L,COT!$A:$A,YEAR(daily!$A1096),COT!$B:$B,WEEKNUM(daily!$A1096))</f>
        <v>63665</v>
      </c>
      <c r="V1096">
        <f>SUMIFS(COT!M:M,COT!$A:$A,YEAR(daily!$A1096),COT!$B:$B,WEEKNUM(daily!$A1096))</f>
        <v>57</v>
      </c>
      <c r="W1096">
        <f>SUMIFS(COT!N:N,COT!$A:$A,YEAR(daily!$A1096),COT!$B:$B,WEEKNUM(daily!$A1096))</f>
        <v>65</v>
      </c>
      <c r="X1096">
        <f>SUMIFS(COT!O:O,COT!$A:$A,YEAR(daily!$A1096),COT!$B:$B,WEEKNUM(daily!$A1096))</f>
        <v>61</v>
      </c>
      <c r="Y1096">
        <f>SUMIFS(COT!P:P,COT!$A:$A,YEAR(daily!$A1096),COT!$B:$B,WEEKNUM(daily!$A1096))</f>
        <v>82</v>
      </c>
      <c r="Z1096">
        <f>SUMIFS(COT!Q:Q,COT!$A:$A,YEAR(daily!$A1096),COT!$B:$B,WEEKNUM(daily!$A1096))</f>
        <v>93</v>
      </c>
      <c r="AA1096">
        <f>SUMIFS(Saudi!B:B,Saudi!$A:$A,YEAR(daily!$A1096))</f>
        <v>395.99099999999999</v>
      </c>
      <c r="AB1096">
        <f>SUMIFS(Saudi!C:C,Saudi!$A:$A,YEAR(daily!$A1096))</f>
        <v>301.7</v>
      </c>
      <c r="AC1096">
        <f>SUMIFS(Saudi!F:F,Saudi!$A:$A,YEAR(daily!$A1096))</f>
        <v>3951270</v>
      </c>
      <c r="AD1096">
        <f>SUMIFS(Saudi!G:G,Saudi!$A:$A,YEAR(daily!$A1096))</f>
        <v>41.406660355745771</v>
      </c>
      <c r="AE1096">
        <f>SUMIFS(Saudi!H:H,Saudi!$A:$A,YEAR(daily!$A1096))</f>
        <v>163608894.86384758</v>
      </c>
      <c r="AF1096" s="5">
        <f t="shared" si="56"/>
        <v>7</v>
      </c>
      <c r="AG1096" s="5">
        <f t="shared" si="57"/>
        <v>2004</v>
      </c>
    </row>
    <row r="1097" spans="1:33">
      <c r="A1097" s="3">
        <v>38190</v>
      </c>
      <c r="B1097" s="1">
        <v>236710</v>
      </c>
      <c r="C1097" s="1">
        <v>37619</v>
      </c>
      <c r="D1097" s="1">
        <v>62953</v>
      </c>
      <c r="E1097" s="1">
        <v>41.36</v>
      </c>
      <c r="F1097" s="1">
        <v>40.46</v>
      </c>
      <c r="G1097" s="1">
        <v>40.03</v>
      </c>
      <c r="H1097" s="2">
        <v>50.1</v>
      </c>
      <c r="I1097" s="2">
        <v>28.9</v>
      </c>
      <c r="J1097" s="2">
        <v>83</v>
      </c>
      <c r="K1097" s="2">
        <v>82</v>
      </c>
      <c r="L1097">
        <f>SUMIFS(US!B:B,US!$D:$D,YEAR(daily!$A1097),US!$E:$E,MONTH(daily!$A1097))</f>
        <v>8734</v>
      </c>
      <c r="M1097">
        <f>SUMIFS(US!C:C,US!$D:$D,YEAR(daily!$A1097),US!$E:$E,MONTH(daily!$A1097))</f>
        <v>20880</v>
      </c>
      <c r="N1097">
        <f>SUMIFS(COT!E:E,COT!$A:$A,YEAR(daily!$A1097),COT!$B:$B,WEEKNUM(daily!$A1097))</f>
        <v>696850</v>
      </c>
      <c r="O1097">
        <f>SUMIFS(COT!F:F,COT!$A:$A,YEAR(daily!$A1097),COT!$B:$B,WEEKNUM(daily!$A1097))</f>
        <v>112340</v>
      </c>
      <c r="P1097">
        <f>SUMIFS(COT!G:G,COT!$A:$A,YEAR(daily!$A1097),COT!$B:$B,WEEKNUM(daily!$A1097))</f>
        <v>76198</v>
      </c>
      <c r="Q1097">
        <f>SUMIFS(COT!H:H,COT!$A:$A,YEAR(daily!$A1097),COT!$B:$B,WEEKNUM(daily!$A1097))</f>
        <v>58523</v>
      </c>
      <c r="R1097">
        <f>SUMIFS(COT!I:I,COT!$A:$A,YEAR(daily!$A1097),COT!$B:$B,WEEKNUM(daily!$A1097))</f>
        <v>469192</v>
      </c>
      <c r="S1097">
        <f>SUMIFS(COT!J:J,COT!$A:$A,YEAR(daily!$A1097),COT!$B:$B,WEEKNUM(daily!$A1097))</f>
        <v>498464</v>
      </c>
      <c r="T1097">
        <f>SUMIFS(COT!K:K,COT!$A:$A,YEAR(daily!$A1097),COT!$B:$B,WEEKNUM(daily!$A1097))</f>
        <v>56795</v>
      </c>
      <c r="U1097">
        <f>SUMIFS(COT!L:L,COT!$A:$A,YEAR(daily!$A1097),COT!$B:$B,WEEKNUM(daily!$A1097))</f>
        <v>63665</v>
      </c>
      <c r="V1097">
        <f>SUMIFS(COT!M:M,COT!$A:$A,YEAR(daily!$A1097),COT!$B:$B,WEEKNUM(daily!$A1097))</f>
        <v>57</v>
      </c>
      <c r="W1097">
        <f>SUMIFS(COT!N:N,COT!$A:$A,YEAR(daily!$A1097),COT!$B:$B,WEEKNUM(daily!$A1097))</f>
        <v>65</v>
      </c>
      <c r="X1097">
        <f>SUMIFS(COT!O:O,COT!$A:$A,YEAR(daily!$A1097),COT!$B:$B,WEEKNUM(daily!$A1097))</f>
        <v>61</v>
      </c>
      <c r="Y1097">
        <f>SUMIFS(COT!P:P,COT!$A:$A,YEAR(daily!$A1097),COT!$B:$B,WEEKNUM(daily!$A1097))</f>
        <v>82</v>
      </c>
      <c r="Z1097">
        <f>SUMIFS(COT!Q:Q,COT!$A:$A,YEAR(daily!$A1097),COT!$B:$B,WEEKNUM(daily!$A1097))</f>
        <v>93</v>
      </c>
      <c r="AA1097">
        <f>SUMIFS(Saudi!B:B,Saudi!$A:$A,YEAR(daily!$A1097))</f>
        <v>395.99099999999999</v>
      </c>
      <c r="AB1097">
        <f>SUMIFS(Saudi!C:C,Saudi!$A:$A,YEAR(daily!$A1097))</f>
        <v>301.7</v>
      </c>
      <c r="AC1097">
        <f>SUMIFS(Saudi!F:F,Saudi!$A:$A,YEAR(daily!$A1097))</f>
        <v>3951270</v>
      </c>
      <c r="AD1097">
        <f>SUMIFS(Saudi!G:G,Saudi!$A:$A,YEAR(daily!$A1097))</f>
        <v>41.406660355745771</v>
      </c>
      <c r="AE1097">
        <f>SUMIFS(Saudi!H:H,Saudi!$A:$A,YEAR(daily!$A1097))</f>
        <v>163608894.86384758</v>
      </c>
      <c r="AF1097" s="5">
        <f t="shared" si="56"/>
        <v>7</v>
      </c>
      <c r="AG1097" s="5">
        <f t="shared" si="57"/>
        <v>2004</v>
      </c>
    </row>
    <row r="1098" spans="1:33">
      <c r="A1098" s="3">
        <v>38191</v>
      </c>
      <c r="B1098" s="1">
        <v>240016</v>
      </c>
      <c r="C1098" s="1">
        <v>37431</v>
      </c>
      <c r="D1098" s="1">
        <v>63421</v>
      </c>
      <c r="E1098" s="1">
        <v>41.71</v>
      </c>
      <c r="F1098" s="1">
        <v>40.869999999999997</v>
      </c>
      <c r="G1098" s="1">
        <v>40.450000000000003</v>
      </c>
      <c r="H1098" s="2">
        <v>50.1</v>
      </c>
      <c r="I1098" s="2">
        <v>28.9</v>
      </c>
      <c r="J1098" s="2">
        <v>83</v>
      </c>
      <c r="K1098" s="2">
        <v>82</v>
      </c>
      <c r="L1098">
        <f>SUMIFS(US!B:B,US!$D:$D,YEAR(daily!$A1098),US!$E:$E,MONTH(daily!$A1098))</f>
        <v>8734</v>
      </c>
      <c r="M1098">
        <f>SUMIFS(US!C:C,US!$D:$D,YEAR(daily!$A1098),US!$E:$E,MONTH(daily!$A1098))</f>
        <v>20880</v>
      </c>
      <c r="N1098">
        <f>SUMIFS(COT!E:E,COT!$A:$A,YEAR(daily!$A1098),COT!$B:$B,WEEKNUM(daily!$A1098))</f>
        <v>696850</v>
      </c>
      <c r="O1098">
        <f>SUMIFS(COT!F:F,COT!$A:$A,YEAR(daily!$A1098),COT!$B:$B,WEEKNUM(daily!$A1098))</f>
        <v>112340</v>
      </c>
      <c r="P1098">
        <f>SUMIFS(COT!G:G,COT!$A:$A,YEAR(daily!$A1098),COT!$B:$B,WEEKNUM(daily!$A1098))</f>
        <v>76198</v>
      </c>
      <c r="Q1098">
        <f>SUMIFS(COT!H:H,COT!$A:$A,YEAR(daily!$A1098),COT!$B:$B,WEEKNUM(daily!$A1098))</f>
        <v>58523</v>
      </c>
      <c r="R1098">
        <f>SUMIFS(COT!I:I,COT!$A:$A,YEAR(daily!$A1098),COT!$B:$B,WEEKNUM(daily!$A1098))</f>
        <v>469192</v>
      </c>
      <c r="S1098">
        <f>SUMIFS(COT!J:J,COT!$A:$A,YEAR(daily!$A1098),COT!$B:$B,WEEKNUM(daily!$A1098))</f>
        <v>498464</v>
      </c>
      <c r="T1098">
        <f>SUMIFS(COT!K:K,COT!$A:$A,YEAR(daily!$A1098),COT!$B:$B,WEEKNUM(daily!$A1098))</f>
        <v>56795</v>
      </c>
      <c r="U1098">
        <f>SUMIFS(COT!L:L,COT!$A:$A,YEAR(daily!$A1098),COT!$B:$B,WEEKNUM(daily!$A1098))</f>
        <v>63665</v>
      </c>
      <c r="V1098">
        <f>SUMIFS(COT!M:M,COT!$A:$A,YEAR(daily!$A1098),COT!$B:$B,WEEKNUM(daily!$A1098))</f>
        <v>57</v>
      </c>
      <c r="W1098">
        <f>SUMIFS(COT!N:N,COT!$A:$A,YEAR(daily!$A1098),COT!$B:$B,WEEKNUM(daily!$A1098))</f>
        <v>65</v>
      </c>
      <c r="X1098">
        <f>SUMIFS(COT!O:O,COT!$A:$A,YEAR(daily!$A1098),COT!$B:$B,WEEKNUM(daily!$A1098))</f>
        <v>61</v>
      </c>
      <c r="Y1098">
        <f>SUMIFS(COT!P:P,COT!$A:$A,YEAR(daily!$A1098),COT!$B:$B,WEEKNUM(daily!$A1098))</f>
        <v>82</v>
      </c>
      <c r="Z1098">
        <f>SUMIFS(COT!Q:Q,COT!$A:$A,YEAR(daily!$A1098),COT!$B:$B,WEEKNUM(daily!$A1098))</f>
        <v>93</v>
      </c>
      <c r="AA1098">
        <f>SUMIFS(Saudi!B:B,Saudi!$A:$A,YEAR(daily!$A1098))</f>
        <v>395.99099999999999</v>
      </c>
      <c r="AB1098">
        <f>SUMIFS(Saudi!C:C,Saudi!$A:$A,YEAR(daily!$A1098))</f>
        <v>301.7</v>
      </c>
      <c r="AC1098">
        <f>SUMIFS(Saudi!F:F,Saudi!$A:$A,YEAR(daily!$A1098))</f>
        <v>3951270</v>
      </c>
      <c r="AD1098">
        <f>SUMIFS(Saudi!G:G,Saudi!$A:$A,YEAR(daily!$A1098))</f>
        <v>41.406660355745771</v>
      </c>
      <c r="AE1098">
        <f>SUMIFS(Saudi!H:H,Saudi!$A:$A,YEAR(daily!$A1098))</f>
        <v>163608894.86384758</v>
      </c>
      <c r="AF1098" s="5">
        <f t="shared" si="56"/>
        <v>7</v>
      </c>
      <c r="AG1098" s="5">
        <f t="shared" si="57"/>
        <v>2004</v>
      </c>
    </row>
    <row r="1099" spans="1:33">
      <c r="A1099" s="3">
        <v>38194</v>
      </c>
      <c r="B1099" s="1">
        <v>232457</v>
      </c>
      <c r="C1099" s="1">
        <v>37572</v>
      </c>
      <c r="D1099" s="1">
        <v>64497</v>
      </c>
      <c r="E1099" s="1">
        <v>41.44</v>
      </c>
      <c r="F1099" s="1">
        <v>40.58</v>
      </c>
      <c r="G1099" s="1">
        <v>40.17</v>
      </c>
      <c r="H1099" s="2">
        <v>50.1</v>
      </c>
      <c r="I1099" s="2">
        <v>28.9</v>
      </c>
      <c r="J1099" s="2">
        <v>83</v>
      </c>
      <c r="K1099" s="2">
        <v>82</v>
      </c>
      <c r="L1099">
        <f>SUMIFS(US!B:B,US!$D:$D,YEAR(daily!$A1099),US!$E:$E,MONTH(daily!$A1099))</f>
        <v>8734</v>
      </c>
      <c r="M1099">
        <f>SUMIFS(US!C:C,US!$D:$D,YEAR(daily!$A1099),US!$E:$E,MONTH(daily!$A1099))</f>
        <v>20880</v>
      </c>
      <c r="N1099">
        <f>SUMIFS(COT!E:E,COT!$A:$A,YEAR(daily!$A1099),COT!$B:$B,WEEKNUM(daily!$A1099))</f>
        <v>676035</v>
      </c>
      <c r="O1099">
        <f>SUMIFS(COT!F:F,COT!$A:$A,YEAR(daily!$A1099),COT!$B:$B,WEEKNUM(daily!$A1099))</f>
        <v>112390</v>
      </c>
      <c r="P1099">
        <f>SUMIFS(COT!G:G,COT!$A:$A,YEAR(daily!$A1099),COT!$B:$B,WEEKNUM(daily!$A1099))</f>
        <v>78689</v>
      </c>
      <c r="Q1099">
        <f>SUMIFS(COT!H:H,COT!$A:$A,YEAR(daily!$A1099),COT!$B:$B,WEEKNUM(daily!$A1099))</f>
        <v>61839</v>
      </c>
      <c r="R1099">
        <f>SUMIFS(COT!I:I,COT!$A:$A,YEAR(daily!$A1099),COT!$B:$B,WEEKNUM(daily!$A1099))</f>
        <v>445198</v>
      </c>
      <c r="S1099">
        <f>SUMIFS(COT!J:J,COT!$A:$A,YEAR(daily!$A1099),COT!$B:$B,WEEKNUM(daily!$A1099))</f>
        <v>472585</v>
      </c>
      <c r="T1099">
        <f>SUMIFS(COT!K:K,COT!$A:$A,YEAR(daily!$A1099),COT!$B:$B,WEEKNUM(daily!$A1099))</f>
        <v>56608</v>
      </c>
      <c r="U1099">
        <f>SUMIFS(COT!L:L,COT!$A:$A,YEAR(daily!$A1099),COT!$B:$B,WEEKNUM(daily!$A1099))</f>
        <v>62922</v>
      </c>
      <c r="V1099">
        <f>SUMIFS(COT!M:M,COT!$A:$A,YEAR(daily!$A1099),COT!$B:$B,WEEKNUM(daily!$A1099))</f>
        <v>56</v>
      </c>
      <c r="W1099">
        <f>SUMIFS(COT!N:N,COT!$A:$A,YEAR(daily!$A1099),COT!$B:$B,WEEKNUM(daily!$A1099))</f>
        <v>72</v>
      </c>
      <c r="X1099">
        <f>SUMIFS(COT!O:O,COT!$A:$A,YEAR(daily!$A1099),COT!$B:$B,WEEKNUM(daily!$A1099))</f>
        <v>66</v>
      </c>
      <c r="Y1099">
        <f>SUMIFS(COT!P:P,COT!$A:$A,YEAR(daily!$A1099),COT!$B:$B,WEEKNUM(daily!$A1099))</f>
        <v>80</v>
      </c>
      <c r="Z1099">
        <f>SUMIFS(COT!Q:Q,COT!$A:$A,YEAR(daily!$A1099),COT!$B:$B,WEEKNUM(daily!$A1099))</f>
        <v>94</v>
      </c>
      <c r="AA1099">
        <f>SUMIFS(Saudi!B:B,Saudi!$A:$A,YEAR(daily!$A1099))</f>
        <v>395.99099999999999</v>
      </c>
      <c r="AB1099">
        <f>SUMIFS(Saudi!C:C,Saudi!$A:$A,YEAR(daily!$A1099))</f>
        <v>301.7</v>
      </c>
      <c r="AC1099">
        <f>SUMIFS(Saudi!F:F,Saudi!$A:$A,YEAR(daily!$A1099))</f>
        <v>3951270</v>
      </c>
      <c r="AD1099">
        <f>SUMIFS(Saudi!G:G,Saudi!$A:$A,YEAR(daily!$A1099))</f>
        <v>41.406660355745771</v>
      </c>
      <c r="AE1099">
        <f>SUMIFS(Saudi!H:H,Saudi!$A:$A,YEAR(daily!$A1099))</f>
        <v>163608894.86384758</v>
      </c>
      <c r="AF1099" s="5">
        <f t="shared" si="56"/>
        <v>7</v>
      </c>
      <c r="AG1099" s="5">
        <f t="shared" si="57"/>
        <v>2004</v>
      </c>
    </row>
    <row r="1100" spans="1:33">
      <c r="A1100" s="3">
        <v>38195</v>
      </c>
      <c r="B1100" s="1">
        <v>228299</v>
      </c>
      <c r="C1100" s="1">
        <v>37388</v>
      </c>
      <c r="D1100" s="1">
        <v>64459</v>
      </c>
      <c r="E1100" s="1">
        <v>41.84</v>
      </c>
      <c r="F1100" s="1">
        <v>40.840000000000003</v>
      </c>
      <c r="G1100" s="1">
        <v>40.409999999999997</v>
      </c>
      <c r="H1100" s="2">
        <v>50.1</v>
      </c>
      <c r="I1100" s="2">
        <v>28.9</v>
      </c>
      <c r="J1100" s="2">
        <v>83</v>
      </c>
      <c r="K1100" s="2">
        <v>82</v>
      </c>
      <c r="L1100">
        <f>SUMIFS(US!B:B,US!$D:$D,YEAR(daily!$A1100),US!$E:$E,MONTH(daily!$A1100))</f>
        <v>8734</v>
      </c>
      <c r="M1100">
        <f>SUMIFS(US!C:C,US!$D:$D,YEAR(daily!$A1100),US!$E:$E,MONTH(daily!$A1100))</f>
        <v>20880</v>
      </c>
      <c r="N1100">
        <f>SUMIFS(COT!E:E,COT!$A:$A,YEAR(daily!$A1100),COT!$B:$B,WEEKNUM(daily!$A1100))</f>
        <v>676035</v>
      </c>
      <c r="O1100">
        <f>SUMIFS(COT!F:F,COT!$A:$A,YEAR(daily!$A1100),COT!$B:$B,WEEKNUM(daily!$A1100))</f>
        <v>112390</v>
      </c>
      <c r="P1100">
        <f>SUMIFS(COT!G:G,COT!$A:$A,YEAR(daily!$A1100),COT!$B:$B,WEEKNUM(daily!$A1100))</f>
        <v>78689</v>
      </c>
      <c r="Q1100">
        <f>SUMIFS(COT!H:H,COT!$A:$A,YEAR(daily!$A1100),COT!$B:$B,WEEKNUM(daily!$A1100))</f>
        <v>61839</v>
      </c>
      <c r="R1100">
        <f>SUMIFS(COT!I:I,COT!$A:$A,YEAR(daily!$A1100),COT!$B:$B,WEEKNUM(daily!$A1100))</f>
        <v>445198</v>
      </c>
      <c r="S1100">
        <f>SUMIFS(COT!J:J,COT!$A:$A,YEAR(daily!$A1100),COT!$B:$B,WEEKNUM(daily!$A1100))</f>
        <v>472585</v>
      </c>
      <c r="T1100">
        <f>SUMIFS(COT!K:K,COT!$A:$A,YEAR(daily!$A1100),COT!$B:$B,WEEKNUM(daily!$A1100))</f>
        <v>56608</v>
      </c>
      <c r="U1100">
        <f>SUMIFS(COT!L:L,COT!$A:$A,YEAR(daily!$A1100),COT!$B:$B,WEEKNUM(daily!$A1100))</f>
        <v>62922</v>
      </c>
      <c r="V1100">
        <f>SUMIFS(COT!M:M,COT!$A:$A,YEAR(daily!$A1100),COT!$B:$B,WEEKNUM(daily!$A1100))</f>
        <v>56</v>
      </c>
      <c r="W1100">
        <f>SUMIFS(COT!N:N,COT!$A:$A,YEAR(daily!$A1100),COT!$B:$B,WEEKNUM(daily!$A1100))</f>
        <v>72</v>
      </c>
      <c r="X1100">
        <f>SUMIFS(COT!O:O,COT!$A:$A,YEAR(daily!$A1100),COT!$B:$B,WEEKNUM(daily!$A1100))</f>
        <v>66</v>
      </c>
      <c r="Y1100">
        <f>SUMIFS(COT!P:P,COT!$A:$A,YEAR(daily!$A1100),COT!$B:$B,WEEKNUM(daily!$A1100))</f>
        <v>80</v>
      </c>
      <c r="Z1100">
        <f>SUMIFS(COT!Q:Q,COT!$A:$A,YEAR(daily!$A1100),COT!$B:$B,WEEKNUM(daily!$A1100))</f>
        <v>94</v>
      </c>
      <c r="AA1100">
        <f>SUMIFS(Saudi!B:B,Saudi!$A:$A,YEAR(daily!$A1100))</f>
        <v>395.99099999999999</v>
      </c>
      <c r="AB1100">
        <f>SUMIFS(Saudi!C:C,Saudi!$A:$A,YEAR(daily!$A1100))</f>
        <v>301.7</v>
      </c>
      <c r="AC1100">
        <f>SUMIFS(Saudi!F:F,Saudi!$A:$A,YEAR(daily!$A1100))</f>
        <v>3951270</v>
      </c>
      <c r="AD1100">
        <f>SUMIFS(Saudi!G:G,Saudi!$A:$A,YEAR(daily!$A1100))</f>
        <v>41.406660355745771</v>
      </c>
      <c r="AE1100">
        <f>SUMIFS(Saudi!H:H,Saudi!$A:$A,YEAR(daily!$A1100))</f>
        <v>163608894.86384758</v>
      </c>
      <c r="AF1100" s="5">
        <f t="shared" si="56"/>
        <v>7</v>
      </c>
      <c r="AG1100" s="5">
        <f t="shared" si="57"/>
        <v>2004</v>
      </c>
    </row>
    <row r="1101" spans="1:33">
      <c r="A1101" s="3">
        <v>38196</v>
      </c>
      <c r="B1101" s="1">
        <v>227481</v>
      </c>
      <c r="C1101" s="1">
        <v>37042</v>
      </c>
      <c r="D1101" s="1">
        <v>65623</v>
      </c>
      <c r="E1101" s="1">
        <v>42.9</v>
      </c>
      <c r="F1101" s="1">
        <v>41.81</v>
      </c>
      <c r="G1101" s="1">
        <v>41.34</v>
      </c>
      <c r="H1101" s="2">
        <v>50.1</v>
      </c>
      <c r="I1101" s="2">
        <v>28.9</v>
      </c>
      <c r="J1101" s="2">
        <v>83</v>
      </c>
      <c r="K1101" s="2">
        <v>82</v>
      </c>
      <c r="L1101">
        <f>SUMIFS(US!B:B,US!$D:$D,YEAR(daily!$A1101),US!$E:$E,MONTH(daily!$A1101))</f>
        <v>8734</v>
      </c>
      <c r="M1101">
        <f>SUMIFS(US!C:C,US!$D:$D,YEAR(daily!$A1101),US!$E:$E,MONTH(daily!$A1101))</f>
        <v>20880</v>
      </c>
      <c r="N1101">
        <f>SUMIFS(COT!E:E,COT!$A:$A,YEAR(daily!$A1101),COT!$B:$B,WEEKNUM(daily!$A1101))</f>
        <v>676035</v>
      </c>
      <c r="O1101">
        <f>SUMIFS(COT!F:F,COT!$A:$A,YEAR(daily!$A1101),COT!$B:$B,WEEKNUM(daily!$A1101))</f>
        <v>112390</v>
      </c>
      <c r="P1101">
        <f>SUMIFS(COT!G:G,COT!$A:$A,YEAR(daily!$A1101),COT!$B:$B,WEEKNUM(daily!$A1101))</f>
        <v>78689</v>
      </c>
      <c r="Q1101">
        <f>SUMIFS(COT!H:H,COT!$A:$A,YEAR(daily!$A1101),COT!$B:$B,WEEKNUM(daily!$A1101))</f>
        <v>61839</v>
      </c>
      <c r="R1101">
        <f>SUMIFS(COT!I:I,COT!$A:$A,YEAR(daily!$A1101),COT!$B:$B,WEEKNUM(daily!$A1101))</f>
        <v>445198</v>
      </c>
      <c r="S1101">
        <f>SUMIFS(COT!J:J,COT!$A:$A,YEAR(daily!$A1101),COT!$B:$B,WEEKNUM(daily!$A1101))</f>
        <v>472585</v>
      </c>
      <c r="T1101">
        <f>SUMIFS(COT!K:K,COT!$A:$A,YEAR(daily!$A1101),COT!$B:$B,WEEKNUM(daily!$A1101))</f>
        <v>56608</v>
      </c>
      <c r="U1101">
        <f>SUMIFS(COT!L:L,COT!$A:$A,YEAR(daily!$A1101),COT!$B:$B,WEEKNUM(daily!$A1101))</f>
        <v>62922</v>
      </c>
      <c r="V1101">
        <f>SUMIFS(COT!M:M,COT!$A:$A,YEAR(daily!$A1101),COT!$B:$B,WEEKNUM(daily!$A1101))</f>
        <v>56</v>
      </c>
      <c r="W1101">
        <f>SUMIFS(COT!N:N,COT!$A:$A,YEAR(daily!$A1101),COT!$B:$B,WEEKNUM(daily!$A1101))</f>
        <v>72</v>
      </c>
      <c r="X1101">
        <f>SUMIFS(COT!O:O,COT!$A:$A,YEAR(daily!$A1101),COT!$B:$B,WEEKNUM(daily!$A1101))</f>
        <v>66</v>
      </c>
      <c r="Y1101">
        <f>SUMIFS(COT!P:P,COT!$A:$A,YEAR(daily!$A1101),COT!$B:$B,WEEKNUM(daily!$A1101))</f>
        <v>80</v>
      </c>
      <c r="Z1101">
        <f>SUMIFS(COT!Q:Q,COT!$A:$A,YEAR(daily!$A1101),COT!$B:$B,WEEKNUM(daily!$A1101))</f>
        <v>94</v>
      </c>
      <c r="AA1101">
        <f>SUMIFS(Saudi!B:B,Saudi!$A:$A,YEAR(daily!$A1101))</f>
        <v>395.99099999999999</v>
      </c>
      <c r="AB1101">
        <f>SUMIFS(Saudi!C:C,Saudi!$A:$A,YEAR(daily!$A1101))</f>
        <v>301.7</v>
      </c>
      <c r="AC1101">
        <f>SUMIFS(Saudi!F:F,Saudi!$A:$A,YEAR(daily!$A1101))</f>
        <v>3951270</v>
      </c>
      <c r="AD1101">
        <f>SUMIFS(Saudi!G:G,Saudi!$A:$A,YEAR(daily!$A1101))</f>
        <v>41.406660355745771</v>
      </c>
      <c r="AE1101">
        <f>SUMIFS(Saudi!H:H,Saudi!$A:$A,YEAR(daily!$A1101))</f>
        <v>163608894.86384758</v>
      </c>
      <c r="AF1101" s="5">
        <f t="shared" si="56"/>
        <v>7</v>
      </c>
      <c r="AG1101" s="5">
        <f t="shared" si="57"/>
        <v>2004</v>
      </c>
    </row>
    <row r="1102" spans="1:33">
      <c r="A1102" s="3">
        <v>38197</v>
      </c>
      <c r="B1102" s="1">
        <v>232217</v>
      </c>
      <c r="C1102" s="1">
        <v>37829</v>
      </c>
      <c r="D1102" s="1">
        <v>66293</v>
      </c>
      <c r="E1102" s="1">
        <v>42.75</v>
      </c>
      <c r="F1102" s="1">
        <v>41.64</v>
      </c>
      <c r="G1102" s="1">
        <v>41.17</v>
      </c>
      <c r="H1102" s="2">
        <v>50.1</v>
      </c>
      <c r="I1102" s="2">
        <v>28.9</v>
      </c>
      <c r="J1102" s="2">
        <v>83</v>
      </c>
      <c r="K1102" s="2">
        <v>82</v>
      </c>
      <c r="L1102">
        <f>SUMIFS(US!B:B,US!$D:$D,YEAR(daily!$A1102),US!$E:$E,MONTH(daily!$A1102))</f>
        <v>8734</v>
      </c>
      <c r="M1102">
        <f>SUMIFS(US!C:C,US!$D:$D,YEAR(daily!$A1102),US!$E:$E,MONTH(daily!$A1102))</f>
        <v>20880</v>
      </c>
      <c r="N1102">
        <f>SUMIFS(COT!E:E,COT!$A:$A,YEAR(daily!$A1102),COT!$B:$B,WEEKNUM(daily!$A1102))</f>
        <v>676035</v>
      </c>
      <c r="O1102">
        <f>SUMIFS(COT!F:F,COT!$A:$A,YEAR(daily!$A1102),COT!$B:$B,WEEKNUM(daily!$A1102))</f>
        <v>112390</v>
      </c>
      <c r="P1102">
        <f>SUMIFS(COT!G:G,COT!$A:$A,YEAR(daily!$A1102),COT!$B:$B,WEEKNUM(daily!$A1102))</f>
        <v>78689</v>
      </c>
      <c r="Q1102">
        <f>SUMIFS(COT!H:H,COT!$A:$A,YEAR(daily!$A1102),COT!$B:$B,WEEKNUM(daily!$A1102))</f>
        <v>61839</v>
      </c>
      <c r="R1102">
        <f>SUMIFS(COT!I:I,COT!$A:$A,YEAR(daily!$A1102),COT!$B:$B,WEEKNUM(daily!$A1102))</f>
        <v>445198</v>
      </c>
      <c r="S1102">
        <f>SUMIFS(COT!J:J,COT!$A:$A,YEAR(daily!$A1102),COT!$B:$B,WEEKNUM(daily!$A1102))</f>
        <v>472585</v>
      </c>
      <c r="T1102">
        <f>SUMIFS(COT!K:K,COT!$A:$A,YEAR(daily!$A1102),COT!$B:$B,WEEKNUM(daily!$A1102))</f>
        <v>56608</v>
      </c>
      <c r="U1102">
        <f>SUMIFS(COT!L:L,COT!$A:$A,YEAR(daily!$A1102),COT!$B:$B,WEEKNUM(daily!$A1102))</f>
        <v>62922</v>
      </c>
      <c r="V1102">
        <f>SUMIFS(COT!M:M,COT!$A:$A,YEAR(daily!$A1102),COT!$B:$B,WEEKNUM(daily!$A1102))</f>
        <v>56</v>
      </c>
      <c r="W1102">
        <f>SUMIFS(COT!N:N,COT!$A:$A,YEAR(daily!$A1102),COT!$B:$B,WEEKNUM(daily!$A1102))</f>
        <v>72</v>
      </c>
      <c r="X1102">
        <f>SUMIFS(COT!O:O,COT!$A:$A,YEAR(daily!$A1102),COT!$B:$B,WEEKNUM(daily!$A1102))</f>
        <v>66</v>
      </c>
      <c r="Y1102">
        <f>SUMIFS(COT!P:P,COT!$A:$A,YEAR(daily!$A1102),COT!$B:$B,WEEKNUM(daily!$A1102))</f>
        <v>80</v>
      </c>
      <c r="Z1102">
        <f>SUMIFS(COT!Q:Q,COT!$A:$A,YEAR(daily!$A1102),COT!$B:$B,WEEKNUM(daily!$A1102))</f>
        <v>94</v>
      </c>
      <c r="AA1102">
        <f>SUMIFS(Saudi!B:B,Saudi!$A:$A,YEAR(daily!$A1102))</f>
        <v>395.99099999999999</v>
      </c>
      <c r="AB1102">
        <f>SUMIFS(Saudi!C:C,Saudi!$A:$A,YEAR(daily!$A1102))</f>
        <v>301.7</v>
      </c>
      <c r="AC1102">
        <f>SUMIFS(Saudi!F:F,Saudi!$A:$A,YEAR(daily!$A1102))</f>
        <v>3951270</v>
      </c>
      <c r="AD1102">
        <f>SUMIFS(Saudi!G:G,Saudi!$A:$A,YEAR(daily!$A1102))</f>
        <v>41.406660355745771</v>
      </c>
      <c r="AE1102">
        <f>SUMIFS(Saudi!H:H,Saudi!$A:$A,YEAR(daily!$A1102))</f>
        <v>163608894.86384758</v>
      </c>
      <c r="AF1102" s="5">
        <f t="shared" si="56"/>
        <v>7</v>
      </c>
      <c r="AG1102" s="5">
        <f t="shared" si="57"/>
        <v>2004</v>
      </c>
    </row>
    <row r="1103" spans="1:33">
      <c r="A1103" s="3">
        <v>38198</v>
      </c>
      <c r="B1103" s="1">
        <v>232504</v>
      </c>
      <c r="C1103" s="1">
        <v>39341</v>
      </c>
      <c r="D1103" s="1">
        <v>66534</v>
      </c>
      <c r="E1103" s="1">
        <v>43.8</v>
      </c>
      <c r="F1103" s="1">
        <v>42.49</v>
      </c>
      <c r="G1103" s="1">
        <v>41.99</v>
      </c>
      <c r="H1103" s="2">
        <v>50.1</v>
      </c>
      <c r="I1103" s="2">
        <v>28.9</v>
      </c>
      <c r="J1103" s="2">
        <v>83</v>
      </c>
      <c r="K1103" s="2">
        <v>82</v>
      </c>
      <c r="L1103">
        <f>SUMIFS(US!B:B,US!$D:$D,YEAR(daily!$A1103),US!$E:$E,MONTH(daily!$A1103))</f>
        <v>8734</v>
      </c>
      <c r="M1103">
        <f>SUMIFS(US!C:C,US!$D:$D,YEAR(daily!$A1103),US!$E:$E,MONTH(daily!$A1103))</f>
        <v>20880</v>
      </c>
      <c r="N1103">
        <f>SUMIFS(COT!E:E,COT!$A:$A,YEAR(daily!$A1103),COT!$B:$B,WEEKNUM(daily!$A1103))</f>
        <v>676035</v>
      </c>
      <c r="O1103">
        <f>SUMIFS(COT!F:F,COT!$A:$A,YEAR(daily!$A1103),COT!$B:$B,WEEKNUM(daily!$A1103))</f>
        <v>112390</v>
      </c>
      <c r="P1103">
        <f>SUMIFS(COT!G:G,COT!$A:$A,YEAR(daily!$A1103),COT!$B:$B,WEEKNUM(daily!$A1103))</f>
        <v>78689</v>
      </c>
      <c r="Q1103">
        <f>SUMIFS(COT!H:H,COT!$A:$A,YEAR(daily!$A1103),COT!$B:$B,WEEKNUM(daily!$A1103))</f>
        <v>61839</v>
      </c>
      <c r="R1103">
        <f>SUMIFS(COT!I:I,COT!$A:$A,YEAR(daily!$A1103),COT!$B:$B,WEEKNUM(daily!$A1103))</f>
        <v>445198</v>
      </c>
      <c r="S1103">
        <f>SUMIFS(COT!J:J,COT!$A:$A,YEAR(daily!$A1103),COT!$B:$B,WEEKNUM(daily!$A1103))</f>
        <v>472585</v>
      </c>
      <c r="T1103">
        <f>SUMIFS(COT!K:K,COT!$A:$A,YEAR(daily!$A1103),COT!$B:$B,WEEKNUM(daily!$A1103))</f>
        <v>56608</v>
      </c>
      <c r="U1103">
        <f>SUMIFS(COT!L:L,COT!$A:$A,YEAR(daily!$A1103),COT!$B:$B,WEEKNUM(daily!$A1103))</f>
        <v>62922</v>
      </c>
      <c r="V1103">
        <f>SUMIFS(COT!M:M,COT!$A:$A,YEAR(daily!$A1103),COT!$B:$B,WEEKNUM(daily!$A1103))</f>
        <v>56</v>
      </c>
      <c r="W1103">
        <f>SUMIFS(COT!N:N,COT!$A:$A,YEAR(daily!$A1103),COT!$B:$B,WEEKNUM(daily!$A1103))</f>
        <v>72</v>
      </c>
      <c r="X1103">
        <f>SUMIFS(COT!O:O,COT!$A:$A,YEAR(daily!$A1103),COT!$B:$B,WEEKNUM(daily!$A1103))</f>
        <v>66</v>
      </c>
      <c r="Y1103">
        <f>SUMIFS(COT!P:P,COT!$A:$A,YEAR(daily!$A1103),COT!$B:$B,WEEKNUM(daily!$A1103))</f>
        <v>80</v>
      </c>
      <c r="Z1103">
        <f>SUMIFS(COT!Q:Q,COT!$A:$A,YEAR(daily!$A1103),COT!$B:$B,WEEKNUM(daily!$A1103))</f>
        <v>94</v>
      </c>
      <c r="AA1103">
        <f>SUMIFS(Saudi!B:B,Saudi!$A:$A,YEAR(daily!$A1103))</f>
        <v>395.99099999999999</v>
      </c>
      <c r="AB1103">
        <f>SUMIFS(Saudi!C:C,Saudi!$A:$A,YEAR(daily!$A1103))</f>
        <v>301.7</v>
      </c>
      <c r="AC1103">
        <f>SUMIFS(Saudi!F:F,Saudi!$A:$A,YEAR(daily!$A1103))</f>
        <v>3951270</v>
      </c>
      <c r="AD1103">
        <f>SUMIFS(Saudi!G:G,Saudi!$A:$A,YEAR(daily!$A1103))</f>
        <v>41.406660355745771</v>
      </c>
      <c r="AE1103">
        <f>SUMIFS(Saudi!H:H,Saudi!$A:$A,YEAR(daily!$A1103))</f>
        <v>163608894.86384758</v>
      </c>
      <c r="AF1103" s="5">
        <f t="shared" si="56"/>
        <v>7</v>
      </c>
      <c r="AG1103" s="5">
        <f t="shared" si="57"/>
        <v>2004</v>
      </c>
    </row>
    <row r="1104" spans="1:33">
      <c r="A1104" s="3">
        <v>38201</v>
      </c>
      <c r="B1104" s="1">
        <v>230512</v>
      </c>
      <c r="C1104" s="1">
        <v>41380</v>
      </c>
      <c r="D1104" s="1">
        <v>67768</v>
      </c>
      <c r="E1104" s="1">
        <v>43.82</v>
      </c>
      <c r="F1104" s="1">
        <v>42.63</v>
      </c>
      <c r="G1104" s="1">
        <v>42.14</v>
      </c>
      <c r="H1104" s="2">
        <v>50.1</v>
      </c>
      <c r="I1104" s="2">
        <v>28.9</v>
      </c>
      <c r="J1104" s="2">
        <v>83</v>
      </c>
      <c r="K1104" s="2">
        <v>82</v>
      </c>
      <c r="L1104">
        <f>SUMIFS(US!B:B,US!$D:$D,YEAR(daily!$A1104),US!$E:$E,MONTH(daily!$A1104))</f>
        <v>8723</v>
      </c>
      <c r="M1104">
        <f>SUMIFS(US!C:C,US!$D:$D,YEAR(daily!$A1104),US!$E:$E,MONTH(daily!$A1104))</f>
        <v>21028</v>
      </c>
      <c r="N1104">
        <f>SUMIFS(COT!E:E,COT!$A:$A,YEAR(daily!$A1104),COT!$B:$B,WEEKNUM(daily!$A1104))</f>
        <v>725884</v>
      </c>
      <c r="O1104">
        <f>SUMIFS(COT!F:F,COT!$A:$A,YEAR(daily!$A1104),COT!$B:$B,WEEKNUM(daily!$A1104))</f>
        <v>127598</v>
      </c>
      <c r="P1104">
        <f>SUMIFS(COT!G:G,COT!$A:$A,YEAR(daily!$A1104),COT!$B:$B,WEEKNUM(daily!$A1104))</f>
        <v>87299</v>
      </c>
      <c r="Q1104">
        <f>SUMIFS(COT!H:H,COT!$A:$A,YEAR(daily!$A1104),COT!$B:$B,WEEKNUM(daily!$A1104))</f>
        <v>65887</v>
      </c>
      <c r="R1104">
        <f>SUMIFS(COT!I:I,COT!$A:$A,YEAR(daily!$A1104),COT!$B:$B,WEEKNUM(daily!$A1104))</f>
        <v>471273</v>
      </c>
      <c r="S1104">
        <f>SUMIFS(COT!J:J,COT!$A:$A,YEAR(daily!$A1104),COT!$B:$B,WEEKNUM(daily!$A1104))</f>
        <v>501299</v>
      </c>
      <c r="T1104">
        <f>SUMIFS(COT!K:K,COT!$A:$A,YEAR(daily!$A1104),COT!$B:$B,WEEKNUM(daily!$A1104))</f>
        <v>61126</v>
      </c>
      <c r="U1104">
        <f>SUMIFS(COT!L:L,COT!$A:$A,YEAR(daily!$A1104),COT!$B:$B,WEEKNUM(daily!$A1104))</f>
        <v>71399</v>
      </c>
      <c r="V1104">
        <f>SUMIFS(COT!M:M,COT!$A:$A,YEAR(daily!$A1104),COT!$B:$B,WEEKNUM(daily!$A1104))</f>
        <v>63</v>
      </c>
      <c r="W1104">
        <f>SUMIFS(COT!N:N,COT!$A:$A,YEAR(daily!$A1104),COT!$B:$B,WEEKNUM(daily!$A1104))</f>
        <v>75</v>
      </c>
      <c r="X1104">
        <f>SUMIFS(COT!O:O,COT!$A:$A,YEAR(daily!$A1104),COT!$B:$B,WEEKNUM(daily!$A1104))</f>
        <v>69</v>
      </c>
      <c r="Y1104">
        <f>SUMIFS(COT!P:P,COT!$A:$A,YEAR(daily!$A1104),COT!$B:$B,WEEKNUM(daily!$A1104))</f>
        <v>80</v>
      </c>
      <c r="Z1104">
        <f>SUMIFS(COT!Q:Q,COT!$A:$A,YEAR(daily!$A1104),COT!$B:$B,WEEKNUM(daily!$A1104))</f>
        <v>91</v>
      </c>
      <c r="AA1104">
        <f>SUMIFS(Saudi!B:B,Saudi!$A:$A,YEAR(daily!$A1104))</f>
        <v>395.99099999999999</v>
      </c>
      <c r="AB1104">
        <f>SUMIFS(Saudi!C:C,Saudi!$A:$A,YEAR(daily!$A1104))</f>
        <v>301.7</v>
      </c>
      <c r="AC1104">
        <f>SUMIFS(Saudi!F:F,Saudi!$A:$A,YEAR(daily!$A1104))</f>
        <v>3951270</v>
      </c>
      <c r="AD1104">
        <f>SUMIFS(Saudi!G:G,Saudi!$A:$A,YEAR(daily!$A1104))</f>
        <v>41.406660355745771</v>
      </c>
      <c r="AE1104">
        <f>SUMIFS(Saudi!H:H,Saudi!$A:$A,YEAR(daily!$A1104))</f>
        <v>163608894.86384758</v>
      </c>
      <c r="AF1104" s="5">
        <f t="shared" si="56"/>
        <v>8</v>
      </c>
      <c r="AG1104" s="5">
        <f t="shared" si="57"/>
        <v>2004</v>
      </c>
    </row>
    <row r="1105" spans="1:33">
      <c r="A1105" s="3">
        <v>38202</v>
      </c>
      <c r="B1105" s="1">
        <v>230805</v>
      </c>
      <c r="C1105" s="1">
        <v>43865</v>
      </c>
      <c r="D1105" s="1">
        <v>68259</v>
      </c>
      <c r="E1105" s="1">
        <v>44.15</v>
      </c>
      <c r="F1105" s="1">
        <v>43.14</v>
      </c>
      <c r="G1105" s="1">
        <v>42.65</v>
      </c>
      <c r="H1105" s="2">
        <v>50.1</v>
      </c>
      <c r="I1105" s="2">
        <v>28.9</v>
      </c>
      <c r="J1105" s="2">
        <v>83</v>
      </c>
      <c r="K1105" s="2">
        <v>82</v>
      </c>
      <c r="L1105">
        <f>SUMIFS(US!B:B,US!$D:$D,YEAR(daily!$A1105),US!$E:$E,MONTH(daily!$A1105))</f>
        <v>8723</v>
      </c>
      <c r="M1105">
        <f>SUMIFS(US!C:C,US!$D:$D,YEAR(daily!$A1105),US!$E:$E,MONTH(daily!$A1105))</f>
        <v>21028</v>
      </c>
      <c r="N1105">
        <f>SUMIFS(COT!E:E,COT!$A:$A,YEAR(daily!$A1105),COT!$B:$B,WEEKNUM(daily!$A1105))</f>
        <v>725884</v>
      </c>
      <c r="O1105">
        <f>SUMIFS(COT!F:F,COT!$A:$A,YEAR(daily!$A1105),COT!$B:$B,WEEKNUM(daily!$A1105))</f>
        <v>127598</v>
      </c>
      <c r="P1105">
        <f>SUMIFS(COT!G:G,COT!$A:$A,YEAR(daily!$A1105),COT!$B:$B,WEEKNUM(daily!$A1105))</f>
        <v>87299</v>
      </c>
      <c r="Q1105">
        <f>SUMIFS(COT!H:H,COT!$A:$A,YEAR(daily!$A1105),COT!$B:$B,WEEKNUM(daily!$A1105))</f>
        <v>65887</v>
      </c>
      <c r="R1105">
        <f>SUMIFS(COT!I:I,COT!$A:$A,YEAR(daily!$A1105),COT!$B:$B,WEEKNUM(daily!$A1105))</f>
        <v>471273</v>
      </c>
      <c r="S1105">
        <f>SUMIFS(COT!J:J,COT!$A:$A,YEAR(daily!$A1105),COT!$B:$B,WEEKNUM(daily!$A1105))</f>
        <v>501299</v>
      </c>
      <c r="T1105">
        <f>SUMIFS(COT!K:K,COT!$A:$A,YEAR(daily!$A1105),COT!$B:$B,WEEKNUM(daily!$A1105))</f>
        <v>61126</v>
      </c>
      <c r="U1105">
        <f>SUMIFS(COT!L:L,COT!$A:$A,YEAR(daily!$A1105),COT!$B:$B,WEEKNUM(daily!$A1105))</f>
        <v>71399</v>
      </c>
      <c r="V1105">
        <f>SUMIFS(COT!M:M,COT!$A:$A,YEAR(daily!$A1105),COT!$B:$B,WEEKNUM(daily!$A1105))</f>
        <v>63</v>
      </c>
      <c r="W1105">
        <f>SUMIFS(COT!N:N,COT!$A:$A,YEAR(daily!$A1105),COT!$B:$B,WEEKNUM(daily!$A1105))</f>
        <v>75</v>
      </c>
      <c r="X1105">
        <f>SUMIFS(COT!O:O,COT!$A:$A,YEAR(daily!$A1105),COT!$B:$B,WEEKNUM(daily!$A1105))</f>
        <v>69</v>
      </c>
      <c r="Y1105">
        <f>SUMIFS(COT!P:P,COT!$A:$A,YEAR(daily!$A1105),COT!$B:$B,WEEKNUM(daily!$A1105))</f>
        <v>80</v>
      </c>
      <c r="Z1105">
        <f>SUMIFS(COT!Q:Q,COT!$A:$A,YEAR(daily!$A1105),COT!$B:$B,WEEKNUM(daily!$A1105))</f>
        <v>91</v>
      </c>
      <c r="AA1105">
        <f>SUMIFS(Saudi!B:B,Saudi!$A:$A,YEAR(daily!$A1105))</f>
        <v>395.99099999999999</v>
      </c>
      <c r="AB1105">
        <f>SUMIFS(Saudi!C:C,Saudi!$A:$A,YEAR(daily!$A1105))</f>
        <v>301.7</v>
      </c>
      <c r="AC1105">
        <f>SUMIFS(Saudi!F:F,Saudi!$A:$A,YEAR(daily!$A1105))</f>
        <v>3951270</v>
      </c>
      <c r="AD1105">
        <f>SUMIFS(Saudi!G:G,Saudi!$A:$A,YEAR(daily!$A1105))</f>
        <v>41.406660355745771</v>
      </c>
      <c r="AE1105">
        <f>SUMIFS(Saudi!H:H,Saudi!$A:$A,YEAR(daily!$A1105))</f>
        <v>163608894.86384758</v>
      </c>
      <c r="AF1105" s="5">
        <f t="shared" si="56"/>
        <v>8</v>
      </c>
      <c r="AG1105" s="5">
        <f t="shared" si="57"/>
        <v>2004</v>
      </c>
    </row>
    <row r="1106" spans="1:33">
      <c r="A1106" s="3">
        <v>38203</v>
      </c>
      <c r="B1106" s="1">
        <v>228546</v>
      </c>
      <c r="C1106" s="1">
        <v>45599</v>
      </c>
      <c r="D1106" s="1">
        <v>68909</v>
      </c>
      <c r="E1106" s="1">
        <v>42.83</v>
      </c>
      <c r="F1106" s="1">
        <v>41.84</v>
      </c>
      <c r="G1106" s="1">
        <v>41.37</v>
      </c>
      <c r="H1106" s="2">
        <v>50.1</v>
      </c>
      <c r="I1106" s="2">
        <v>28.9</v>
      </c>
      <c r="J1106" s="2">
        <v>83</v>
      </c>
      <c r="K1106" s="2">
        <v>82</v>
      </c>
      <c r="L1106">
        <f>SUMIFS(US!B:B,US!$D:$D,YEAR(daily!$A1106),US!$E:$E,MONTH(daily!$A1106))</f>
        <v>8723</v>
      </c>
      <c r="M1106">
        <f>SUMIFS(US!C:C,US!$D:$D,YEAR(daily!$A1106),US!$E:$E,MONTH(daily!$A1106))</f>
        <v>21028</v>
      </c>
      <c r="N1106">
        <f>SUMIFS(COT!E:E,COT!$A:$A,YEAR(daily!$A1106),COT!$B:$B,WEEKNUM(daily!$A1106))</f>
        <v>725884</v>
      </c>
      <c r="O1106">
        <f>SUMIFS(COT!F:F,COT!$A:$A,YEAR(daily!$A1106),COT!$B:$B,WEEKNUM(daily!$A1106))</f>
        <v>127598</v>
      </c>
      <c r="P1106">
        <f>SUMIFS(COT!G:G,COT!$A:$A,YEAR(daily!$A1106),COT!$B:$B,WEEKNUM(daily!$A1106))</f>
        <v>87299</v>
      </c>
      <c r="Q1106">
        <f>SUMIFS(COT!H:H,COT!$A:$A,YEAR(daily!$A1106),COT!$B:$B,WEEKNUM(daily!$A1106))</f>
        <v>65887</v>
      </c>
      <c r="R1106">
        <f>SUMIFS(COT!I:I,COT!$A:$A,YEAR(daily!$A1106),COT!$B:$B,WEEKNUM(daily!$A1106))</f>
        <v>471273</v>
      </c>
      <c r="S1106">
        <f>SUMIFS(COT!J:J,COT!$A:$A,YEAR(daily!$A1106),COT!$B:$B,WEEKNUM(daily!$A1106))</f>
        <v>501299</v>
      </c>
      <c r="T1106">
        <f>SUMIFS(COT!K:K,COT!$A:$A,YEAR(daily!$A1106),COT!$B:$B,WEEKNUM(daily!$A1106))</f>
        <v>61126</v>
      </c>
      <c r="U1106">
        <f>SUMIFS(COT!L:L,COT!$A:$A,YEAR(daily!$A1106),COT!$B:$B,WEEKNUM(daily!$A1106))</f>
        <v>71399</v>
      </c>
      <c r="V1106">
        <f>SUMIFS(COT!M:M,COT!$A:$A,YEAR(daily!$A1106),COT!$B:$B,WEEKNUM(daily!$A1106))</f>
        <v>63</v>
      </c>
      <c r="W1106">
        <f>SUMIFS(COT!N:N,COT!$A:$A,YEAR(daily!$A1106),COT!$B:$B,WEEKNUM(daily!$A1106))</f>
        <v>75</v>
      </c>
      <c r="X1106">
        <f>SUMIFS(COT!O:O,COT!$A:$A,YEAR(daily!$A1106),COT!$B:$B,WEEKNUM(daily!$A1106))</f>
        <v>69</v>
      </c>
      <c r="Y1106">
        <f>SUMIFS(COT!P:P,COT!$A:$A,YEAR(daily!$A1106),COT!$B:$B,WEEKNUM(daily!$A1106))</f>
        <v>80</v>
      </c>
      <c r="Z1106">
        <f>SUMIFS(COT!Q:Q,COT!$A:$A,YEAR(daily!$A1106),COT!$B:$B,WEEKNUM(daily!$A1106))</f>
        <v>91</v>
      </c>
      <c r="AA1106">
        <f>SUMIFS(Saudi!B:B,Saudi!$A:$A,YEAR(daily!$A1106))</f>
        <v>395.99099999999999</v>
      </c>
      <c r="AB1106">
        <f>SUMIFS(Saudi!C:C,Saudi!$A:$A,YEAR(daily!$A1106))</f>
        <v>301.7</v>
      </c>
      <c r="AC1106">
        <f>SUMIFS(Saudi!F:F,Saudi!$A:$A,YEAR(daily!$A1106))</f>
        <v>3951270</v>
      </c>
      <c r="AD1106">
        <f>SUMIFS(Saudi!G:G,Saudi!$A:$A,YEAR(daily!$A1106))</f>
        <v>41.406660355745771</v>
      </c>
      <c r="AE1106">
        <f>SUMIFS(Saudi!H:H,Saudi!$A:$A,YEAR(daily!$A1106))</f>
        <v>163608894.86384758</v>
      </c>
      <c r="AF1106" s="5">
        <f t="shared" si="56"/>
        <v>8</v>
      </c>
      <c r="AG1106" s="5">
        <f t="shared" si="57"/>
        <v>2004</v>
      </c>
    </row>
    <row r="1107" spans="1:33">
      <c r="A1107" s="3">
        <v>38204</v>
      </c>
      <c r="B1107" s="1">
        <v>217313</v>
      </c>
      <c r="C1107" s="1">
        <v>50260</v>
      </c>
      <c r="D1107" s="1">
        <v>67822</v>
      </c>
      <c r="E1107" s="1">
        <v>44.41</v>
      </c>
      <c r="F1107" s="1">
        <v>43.22</v>
      </c>
      <c r="G1107" s="1">
        <v>42.65</v>
      </c>
      <c r="H1107" s="2">
        <v>50.1</v>
      </c>
      <c r="I1107" s="2">
        <v>28.9</v>
      </c>
      <c r="J1107" s="2">
        <v>83</v>
      </c>
      <c r="K1107" s="2">
        <v>82</v>
      </c>
      <c r="L1107">
        <f>SUMIFS(US!B:B,US!$D:$D,YEAR(daily!$A1107),US!$E:$E,MONTH(daily!$A1107))</f>
        <v>8723</v>
      </c>
      <c r="M1107">
        <f>SUMIFS(US!C:C,US!$D:$D,YEAR(daily!$A1107),US!$E:$E,MONTH(daily!$A1107))</f>
        <v>21028</v>
      </c>
      <c r="N1107">
        <f>SUMIFS(COT!E:E,COT!$A:$A,YEAR(daily!$A1107),COT!$B:$B,WEEKNUM(daily!$A1107))</f>
        <v>725884</v>
      </c>
      <c r="O1107">
        <f>SUMIFS(COT!F:F,COT!$A:$A,YEAR(daily!$A1107),COT!$B:$B,WEEKNUM(daily!$A1107))</f>
        <v>127598</v>
      </c>
      <c r="P1107">
        <f>SUMIFS(COT!G:G,COT!$A:$A,YEAR(daily!$A1107),COT!$B:$B,WEEKNUM(daily!$A1107))</f>
        <v>87299</v>
      </c>
      <c r="Q1107">
        <f>SUMIFS(COT!H:H,COT!$A:$A,YEAR(daily!$A1107),COT!$B:$B,WEEKNUM(daily!$A1107))</f>
        <v>65887</v>
      </c>
      <c r="R1107">
        <f>SUMIFS(COT!I:I,COT!$A:$A,YEAR(daily!$A1107),COT!$B:$B,WEEKNUM(daily!$A1107))</f>
        <v>471273</v>
      </c>
      <c r="S1107">
        <f>SUMIFS(COT!J:J,COT!$A:$A,YEAR(daily!$A1107),COT!$B:$B,WEEKNUM(daily!$A1107))</f>
        <v>501299</v>
      </c>
      <c r="T1107">
        <f>SUMIFS(COT!K:K,COT!$A:$A,YEAR(daily!$A1107),COT!$B:$B,WEEKNUM(daily!$A1107))</f>
        <v>61126</v>
      </c>
      <c r="U1107">
        <f>SUMIFS(COT!L:L,COT!$A:$A,YEAR(daily!$A1107),COT!$B:$B,WEEKNUM(daily!$A1107))</f>
        <v>71399</v>
      </c>
      <c r="V1107">
        <f>SUMIFS(COT!M:M,COT!$A:$A,YEAR(daily!$A1107),COT!$B:$B,WEEKNUM(daily!$A1107))</f>
        <v>63</v>
      </c>
      <c r="W1107">
        <f>SUMIFS(COT!N:N,COT!$A:$A,YEAR(daily!$A1107),COT!$B:$B,WEEKNUM(daily!$A1107))</f>
        <v>75</v>
      </c>
      <c r="X1107">
        <f>SUMIFS(COT!O:O,COT!$A:$A,YEAR(daily!$A1107),COT!$B:$B,WEEKNUM(daily!$A1107))</f>
        <v>69</v>
      </c>
      <c r="Y1107">
        <f>SUMIFS(COT!P:P,COT!$A:$A,YEAR(daily!$A1107),COT!$B:$B,WEEKNUM(daily!$A1107))</f>
        <v>80</v>
      </c>
      <c r="Z1107">
        <f>SUMIFS(COT!Q:Q,COT!$A:$A,YEAR(daily!$A1107),COT!$B:$B,WEEKNUM(daily!$A1107))</f>
        <v>91</v>
      </c>
      <c r="AA1107">
        <f>SUMIFS(Saudi!B:B,Saudi!$A:$A,YEAR(daily!$A1107))</f>
        <v>395.99099999999999</v>
      </c>
      <c r="AB1107">
        <f>SUMIFS(Saudi!C:C,Saudi!$A:$A,YEAR(daily!$A1107))</f>
        <v>301.7</v>
      </c>
      <c r="AC1107">
        <f>SUMIFS(Saudi!F:F,Saudi!$A:$A,YEAR(daily!$A1107))</f>
        <v>3951270</v>
      </c>
      <c r="AD1107">
        <f>SUMIFS(Saudi!G:G,Saudi!$A:$A,YEAR(daily!$A1107))</f>
        <v>41.406660355745771</v>
      </c>
      <c r="AE1107">
        <f>SUMIFS(Saudi!H:H,Saudi!$A:$A,YEAR(daily!$A1107))</f>
        <v>163608894.86384758</v>
      </c>
      <c r="AF1107" s="5">
        <f t="shared" si="56"/>
        <v>8</v>
      </c>
      <c r="AG1107" s="5">
        <f t="shared" si="57"/>
        <v>2004</v>
      </c>
    </row>
    <row r="1108" spans="1:33">
      <c r="A1108" s="3">
        <v>38205</v>
      </c>
      <c r="B1108" s="1">
        <v>217042</v>
      </c>
      <c r="C1108" s="1">
        <v>51954</v>
      </c>
      <c r="D1108" s="1">
        <v>70514</v>
      </c>
      <c r="E1108" s="1">
        <v>43.95</v>
      </c>
      <c r="F1108" s="1">
        <v>43</v>
      </c>
      <c r="G1108" s="1">
        <v>42.45</v>
      </c>
      <c r="H1108" s="2">
        <v>50.1</v>
      </c>
      <c r="I1108" s="2">
        <v>28.9</v>
      </c>
      <c r="J1108" s="2">
        <v>83</v>
      </c>
      <c r="K1108" s="2">
        <v>82</v>
      </c>
      <c r="L1108">
        <f>SUMIFS(US!B:B,US!$D:$D,YEAR(daily!$A1108),US!$E:$E,MONTH(daily!$A1108))</f>
        <v>8723</v>
      </c>
      <c r="M1108">
        <f>SUMIFS(US!C:C,US!$D:$D,YEAR(daily!$A1108),US!$E:$E,MONTH(daily!$A1108))</f>
        <v>21028</v>
      </c>
      <c r="N1108">
        <f>SUMIFS(COT!E:E,COT!$A:$A,YEAR(daily!$A1108),COT!$B:$B,WEEKNUM(daily!$A1108))</f>
        <v>725884</v>
      </c>
      <c r="O1108">
        <f>SUMIFS(COT!F:F,COT!$A:$A,YEAR(daily!$A1108),COT!$B:$B,WEEKNUM(daily!$A1108))</f>
        <v>127598</v>
      </c>
      <c r="P1108">
        <f>SUMIFS(COT!G:G,COT!$A:$A,YEAR(daily!$A1108),COT!$B:$B,WEEKNUM(daily!$A1108))</f>
        <v>87299</v>
      </c>
      <c r="Q1108">
        <f>SUMIFS(COT!H:H,COT!$A:$A,YEAR(daily!$A1108),COT!$B:$B,WEEKNUM(daily!$A1108))</f>
        <v>65887</v>
      </c>
      <c r="R1108">
        <f>SUMIFS(COT!I:I,COT!$A:$A,YEAR(daily!$A1108),COT!$B:$B,WEEKNUM(daily!$A1108))</f>
        <v>471273</v>
      </c>
      <c r="S1108">
        <f>SUMIFS(COT!J:J,COT!$A:$A,YEAR(daily!$A1108),COT!$B:$B,WEEKNUM(daily!$A1108))</f>
        <v>501299</v>
      </c>
      <c r="T1108">
        <f>SUMIFS(COT!K:K,COT!$A:$A,YEAR(daily!$A1108),COT!$B:$B,WEEKNUM(daily!$A1108))</f>
        <v>61126</v>
      </c>
      <c r="U1108">
        <f>SUMIFS(COT!L:L,COT!$A:$A,YEAR(daily!$A1108),COT!$B:$B,WEEKNUM(daily!$A1108))</f>
        <v>71399</v>
      </c>
      <c r="V1108">
        <f>SUMIFS(COT!M:M,COT!$A:$A,YEAR(daily!$A1108),COT!$B:$B,WEEKNUM(daily!$A1108))</f>
        <v>63</v>
      </c>
      <c r="W1108">
        <f>SUMIFS(COT!N:N,COT!$A:$A,YEAR(daily!$A1108),COT!$B:$B,WEEKNUM(daily!$A1108))</f>
        <v>75</v>
      </c>
      <c r="X1108">
        <f>SUMIFS(COT!O:O,COT!$A:$A,YEAR(daily!$A1108),COT!$B:$B,WEEKNUM(daily!$A1108))</f>
        <v>69</v>
      </c>
      <c r="Y1108">
        <f>SUMIFS(COT!P:P,COT!$A:$A,YEAR(daily!$A1108),COT!$B:$B,WEEKNUM(daily!$A1108))</f>
        <v>80</v>
      </c>
      <c r="Z1108">
        <f>SUMIFS(COT!Q:Q,COT!$A:$A,YEAR(daily!$A1108),COT!$B:$B,WEEKNUM(daily!$A1108))</f>
        <v>91</v>
      </c>
      <c r="AA1108">
        <f>SUMIFS(Saudi!B:B,Saudi!$A:$A,YEAR(daily!$A1108))</f>
        <v>395.99099999999999</v>
      </c>
      <c r="AB1108">
        <f>SUMIFS(Saudi!C:C,Saudi!$A:$A,YEAR(daily!$A1108))</f>
        <v>301.7</v>
      </c>
      <c r="AC1108">
        <f>SUMIFS(Saudi!F:F,Saudi!$A:$A,YEAR(daily!$A1108))</f>
        <v>3951270</v>
      </c>
      <c r="AD1108">
        <f>SUMIFS(Saudi!G:G,Saudi!$A:$A,YEAR(daily!$A1108))</f>
        <v>41.406660355745771</v>
      </c>
      <c r="AE1108">
        <f>SUMIFS(Saudi!H:H,Saudi!$A:$A,YEAR(daily!$A1108))</f>
        <v>163608894.86384758</v>
      </c>
      <c r="AF1108" s="5">
        <f t="shared" si="56"/>
        <v>8</v>
      </c>
      <c r="AG1108" s="5">
        <f t="shared" si="57"/>
        <v>2004</v>
      </c>
    </row>
    <row r="1109" spans="1:33">
      <c r="A1109" s="3">
        <v>38208</v>
      </c>
      <c r="B1109" s="1">
        <v>202017</v>
      </c>
      <c r="C1109" s="1">
        <v>53470</v>
      </c>
      <c r="D1109" s="1">
        <v>68037</v>
      </c>
      <c r="E1109" s="1">
        <v>44.84</v>
      </c>
      <c r="F1109" s="1">
        <v>43.96</v>
      </c>
      <c r="G1109" s="1">
        <v>43.38</v>
      </c>
      <c r="H1109" s="2">
        <v>50.1</v>
      </c>
      <c r="I1109" s="2">
        <v>28.9</v>
      </c>
      <c r="J1109" s="2">
        <v>83</v>
      </c>
      <c r="K1109" s="2">
        <v>82</v>
      </c>
      <c r="L1109">
        <f>SUMIFS(US!B:B,US!$D:$D,YEAR(daily!$A1109),US!$E:$E,MONTH(daily!$A1109))</f>
        <v>8723</v>
      </c>
      <c r="M1109">
        <f>SUMIFS(US!C:C,US!$D:$D,YEAR(daily!$A1109),US!$E:$E,MONTH(daily!$A1109))</f>
        <v>21028</v>
      </c>
      <c r="N1109">
        <f>SUMIFS(COT!E:E,COT!$A:$A,YEAR(daily!$A1109),COT!$B:$B,WEEKNUM(daily!$A1109))</f>
        <v>697620</v>
      </c>
      <c r="O1109">
        <f>SUMIFS(COT!F:F,COT!$A:$A,YEAR(daily!$A1109),COT!$B:$B,WEEKNUM(daily!$A1109))</f>
        <v>128827</v>
      </c>
      <c r="P1109">
        <f>SUMIFS(COT!G:G,COT!$A:$A,YEAR(daily!$A1109),COT!$B:$B,WEEKNUM(daily!$A1109))</f>
        <v>92524</v>
      </c>
      <c r="Q1109">
        <f>SUMIFS(COT!H:H,COT!$A:$A,YEAR(daily!$A1109),COT!$B:$B,WEEKNUM(daily!$A1109))</f>
        <v>70860</v>
      </c>
      <c r="R1109">
        <f>SUMIFS(COT!I:I,COT!$A:$A,YEAR(daily!$A1109),COT!$B:$B,WEEKNUM(daily!$A1109))</f>
        <v>435000</v>
      </c>
      <c r="S1109">
        <f>SUMIFS(COT!J:J,COT!$A:$A,YEAR(daily!$A1109),COT!$B:$B,WEEKNUM(daily!$A1109))</f>
        <v>456811</v>
      </c>
      <c r="T1109">
        <f>SUMIFS(COT!K:K,COT!$A:$A,YEAR(daily!$A1109),COT!$B:$B,WEEKNUM(daily!$A1109))</f>
        <v>62933</v>
      </c>
      <c r="U1109">
        <f>SUMIFS(COT!L:L,COT!$A:$A,YEAR(daily!$A1109),COT!$B:$B,WEEKNUM(daily!$A1109))</f>
        <v>77425</v>
      </c>
      <c r="V1109">
        <f>SUMIFS(COT!M:M,COT!$A:$A,YEAR(daily!$A1109),COT!$B:$B,WEEKNUM(daily!$A1109))</f>
        <v>60</v>
      </c>
      <c r="W1109">
        <f>SUMIFS(COT!N:N,COT!$A:$A,YEAR(daily!$A1109),COT!$B:$B,WEEKNUM(daily!$A1109))</f>
        <v>85</v>
      </c>
      <c r="X1109">
        <f>SUMIFS(COT!O:O,COT!$A:$A,YEAR(daily!$A1109),COT!$B:$B,WEEKNUM(daily!$A1109))</f>
        <v>71</v>
      </c>
      <c r="Y1109">
        <f>SUMIFS(COT!P:P,COT!$A:$A,YEAR(daily!$A1109),COT!$B:$B,WEEKNUM(daily!$A1109))</f>
        <v>76</v>
      </c>
      <c r="Z1109">
        <f>SUMIFS(COT!Q:Q,COT!$A:$A,YEAR(daily!$A1109),COT!$B:$B,WEEKNUM(daily!$A1109))</f>
        <v>90</v>
      </c>
      <c r="AA1109">
        <f>SUMIFS(Saudi!B:B,Saudi!$A:$A,YEAR(daily!$A1109))</f>
        <v>395.99099999999999</v>
      </c>
      <c r="AB1109">
        <f>SUMIFS(Saudi!C:C,Saudi!$A:$A,YEAR(daily!$A1109))</f>
        <v>301.7</v>
      </c>
      <c r="AC1109">
        <f>SUMIFS(Saudi!F:F,Saudi!$A:$A,YEAR(daily!$A1109))</f>
        <v>3951270</v>
      </c>
      <c r="AD1109">
        <f>SUMIFS(Saudi!G:G,Saudi!$A:$A,YEAR(daily!$A1109))</f>
        <v>41.406660355745771</v>
      </c>
      <c r="AE1109">
        <f>SUMIFS(Saudi!H:H,Saudi!$A:$A,YEAR(daily!$A1109))</f>
        <v>163608894.86384758</v>
      </c>
      <c r="AF1109" s="5">
        <f t="shared" si="56"/>
        <v>8</v>
      </c>
      <c r="AG1109" s="5">
        <f t="shared" si="57"/>
        <v>2004</v>
      </c>
    </row>
    <row r="1110" spans="1:33">
      <c r="A1110" s="3">
        <v>38209</v>
      </c>
      <c r="B1110" s="1">
        <v>186234</v>
      </c>
      <c r="C1110" s="1">
        <v>55168</v>
      </c>
      <c r="D1110" s="1">
        <v>68374</v>
      </c>
      <c r="E1110" s="1">
        <v>44.52</v>
      </c>
      <c r="F1110" s="1">
        <v>43.6</v>
      </c>
      <c r="G1110" s="1">
        <v>43.02</v>
      </c>
      <c r="H1110" s="2">
        <v>50.1</v>
      </c>
      <c r="I1110" s="2">
        <v>28.9</v>
      </c>
      <c r="J1110" s="2">
        <v>83</v>
      </c>
      <c r="K1110" s="2">
        <v>82</v>
      </c>
      <c r="L1110">
        <f>SUMIFS(US!B:B,US!$D:$D,YEAR(daily!$A1110),US!$E:$E,MONTH(daily!$A1110))</f>
        <v>8723</v>
      </c>
      <c r="M1110">
        <f>SUMIFS(US!C:C,US!$D:$D,YEAR(daily!$A1110),US!$E:$E,MONTH(daily!$A1110))</f>
        <v>21028</v>
      </c>
      <c r="N1110">
        <f>SUMIFS(COT!E:E,COT!$A:$A,YEAR(daily!$A1110),COT!$B:$B,WEEKNUM(daily!$A1110))</f>
        <v>697620</v>
      </c>
      <c r="O1110">
        <f>SUMIFS(COT!F:F,COT!$A:$A,YEAR(daily!$A1110),COT!$B:$B,WEEKNUM(daily!$A1110))</f>
        <v>128827</v>
      </c>
      <c r="P1110">
        <f>SUMIFS(COT!G:G,COT!$A:$A,YEAR(daily!$A1110),COT!$B:$B,WEEKNUM(daily!$A1110))</f>
        <v>92524</v>
      </c>
      <c r="Q1110">
        <f>SUMIFS(COT!H:H,COT!$A:$A,YEAR(daily!$A1110),COT!$B:$B,WEEKNUM(daily!$A1110))</f>
        <v>70860</v>
      </c>
      <c r="R1110">
        <f>SUMIFS(COT!I:I,COT!$A:$A,YEAR(daily!$A1110),COT!$B:$B,WEEKNUM(daily!$A1110))</f>
        <v>435000</v>
      </c>
      <c r="S1110">
        <f>SUMIFS(COT!J:J,COT!$A:$A,YEAR(daily!$A1110),COT!$B:$B,WEEKNUM(daily!$A1110))</f>
        <v>456811</v>
      </c>
      <c r="T1110">
        <f>SUMIFS(COT!K:K,COT!$A:$A,YEAR(daily!$A1110),COT!$B:$B,WEEKNUM(daily!$A1110))</f>
        <v>62933</v>
      </c>
      <c r="U1110">
        <f>SUMIFS(COT!L:L,COT!$A:$A,YEAR(daily!$A1110),COT!$B:$B,WEEKNUM(daily!$A1110))</f>
        <v>77425</v>
      </c>
      <c r="V1110">
        <f>SUMIFS(COT!M:M,COT!$A:$A,YEAR(daily!$A1110),COT!$B:$B,WEEKNUM(daily!$A1110))</f>
        <v>60</v>
      </c>
      <c r="W1110">
        <f>SUMIFS(COT!N:N,COT!$A:$A,YEAR(daily!$A1110),COT!$B:$B,WEEKNUM(daily!$A1110))</f>
        <v>85</v>
      </c>
      <c r="X1110">
        <f>SUMIFS(COT!O:O,COT!$A:$A,YEAR(daily!$A1110),COT!$B:$B,WEEKNUM(daily!$A1110))</f>
        <v>71</v>
      </c>
      <c r="Y1110">
        <f>SUMIFS(COT!P:P,COT!$A:$A,YEAR(daily!$A1110),COT!$B:$B,WEEKNUM(daily!$A1110))</f>
        <v>76</v>
      </c>
      <c r="Z1110">
        <f>SUMIFS(COT!Q:Q,COT!$A:$A,YEAR(daily!$A1110),COT!$B:$B,WEEKNUM(daily!$A1110))</f>
        <v>90</v>
      </c>
      <c r="AA1110">
        <f>SUMIFS(Saudi!B:B,Saudi!$A:$A,YEAR(daily!$A1110))</f>
        <v>395.99099999999999</v>
      </c>
      <c r="AB1110">
        <f>SUMIFS(Saudi!C:C,Saudi!$A:$A,YEAR(daily!$A1110))</f>
        <v>301.7</v>
      </c>
      <c r="AC1110">
        <f>SUMIFS(Saudi!F:F,Saudi!$A:$A,YEAR(daily!$A1110))</f>
        <v>3951270</v>
      </c>
      <c r="AD1110">
        <f>SUMIFS(Saudi!G:G,Saudi!$A:$A,YEAR(daily!$A1110))</f>
        <v>41.406660355745771</v>
      </c>
      <c r="AE1110">
        <f>SUMIFS(Saudi!H:H,Saudi!$A:$A,YEAR(daily!$A1110))</f>
        <v>163608894.86384758</v>
      </c>
      <c r="AF1110" s="5">
        <f t="shared" si="56"/>
        <v>8</v>
      </c>
      <c r="AG1110" s="5">
        <f t="shared" si="57"/>
        <v>2004</v>
      </c>
    </row>
    <row r="1111" spans="1:33">
      <c r="A1111" s="3">
        <v>38210</v>
      </c>
      <c r="B1111" s="1">
        <v>164434</v>
      </c>
      <c r="C1111" s="1">
        <v>56100</v>
      </c>
      <c r="D1111" s="1">
        <v>67278</v>
      </c>
      <c r="E1111" s="1">
        <v>44.8</v>
      </c>
      <c r="F1111" s="1">
        <v>43.89</v>
      </c>
      <c r="G1111" s="1">
        <v>43.31</v>
      </c>
      <c r="H1111" s="2">
        <v>50.1</v>
      </c>
      <c r="I1111" s="2">
        <v>28.9</v>
      </c>
      <c r="J1111" s="2">
        <v>83</v>
      </c>
      <c r="K1111" s="2">
        <v>82</v>
      </c>
      <c r="L1111">
        <f>SUMIFS(US!B:B,US!$D:$D,YEAR(daily!$A1111),US!$E:$E,MONTH(daily!$A1111))</f>
        <v>8723</v>
      </c>
      <c r="M1111">
        <f>SUMIFS(US!C:C,US!$D:$D,YEAR(daily!$A1111),US!$E:$E,MONTH(daily!$A1111))</f>
        <v>21028</v>
      </c>
      <c r="N1111">
        <f>SUMIFS(COT!E:E,COT!$A:$A,YEAR(daily!$A1111),COT!$B:$B,WEEKNUM(daily!$A1111))</f>
        <v>697620</v>
      </c>
      <c r="O1111">
        <f>SUMIFS(COT!F:F,COT!$A:$A,YEAR(daily!$A1111),COT!$B:$B,WEEKNUM(daily!$A1111))</f>
        <v>128827</v>
      </c>
      <c r="P1111">
        <f>SUMIFS(COT!G:G,COT!$A:$A,YEAR(daily!$A1111),COT!$B:$B,WEEKNUM(daily!$A1111))</f>
        <v>92524</v>
      </c>
      <c r="Q1111">
        <f>SUMIFS(COT!H:H,COT!$A:$A,YEAR(daily!$A1111),COT!$B:$B,WEEKNUM(daily!$A1111))</f>
        <v>70860</v>
      </c>
      <c r="R1111">
        <f>SUMIFS(COT!I:I,COT!$A:$A,YEAR(daily!$A1111),COT!$B:$B,WEEKNUM(daily!$A1111))</f>
        <v>435000</v>
      </c>
      <c r="S1111">
        <f>SUMIFS(COT!J:J,COT!$A:$A,YEAR(daily!$A1111),COT!$B:$B,WEEKNUM(daily!$A1111))</f>
        <v>456811</v>
      </c>
      <c r="T1111">
        <f>SUMIFS(COT!K:K,COT!$A:$A,YEAR(daily!$A1111),COT!$B:$B,WEEKNUM(daily!$A1111))</f>
        <v>62933</v>
      </c>
      <c r="U1111">
        <f>SUMIFS(COT!L:L,COT!$A:$A,YEAR(daily!$A1111),COT!$B:$B,WEEKNUM(daily!$A1111))</f>
        <v>77425</v>
      </c>
      <c r="V1111">
        <f>SUMIFS(COT!M:M,COT!$A:$A,YEAR(daily!$A1111),COT!$B:$B,WEEKNUM(daily!$A1111))</f>
        <v>60</v>
      </c>
      <c r="W1111">
        <f>SUMIFS(COT!N:N,COT!$A:$A,YEAR(daily!$A1111),COT!$B:$B,WEEKNUM(daily!$A1111))</f>
        <v>85</v>
      </c>
      <c r="X1111">
        <f>SUMIFS(COT!O:O,COT!$A:$A,YEAR(daily!$A1111),COT!$B:$B,WEEKNUM(daily!$A1111))</f>
        <v>71</v>
      </c>
      <c r="Y1111">
        <f>SUMIFS(COT!P:P,COT!$A:$A,YEAR(daily!$A1111),COT!$B:$B,WEEKNUM(daily!$A1111))</f>
        <v>76</v>
      </c>
      <c r="Z1111">
        <f>SUMIFS(COT!Q:Q,COT!$A:$A,YEAR(daily!$A1111),COT!$B:$B,WEEKNUM(daily!$A1111))</f>
        <v>90</v>
      </c>
      <c r="AA1111">
        <f>SUMIFS(Saudi!B:B,Saudi!$A:$A,YEAR(daily!$A1111))</f>
        <v>395.99099999999999</v>
      </c>
      <c r="AB1111">
        <f>SUMIFS(Saudi!C:C,Saudi!$A:$A,YEAR(daily!$A1111))</f>
        <v>301.7</v>
      </c>
      <c r="AC1111">
        <f>SUMIFS(Saudi!F:F,Saudi!$A:$A,YEAR(daily!$A1111))</f>
        <v>3951270</v>
      </c>
      <c r="AD1111">
        <f>SUMIFS(Saudi!G:G,Saudi!$A:$A,YEAR(daily!$A1111))</f>
        <v>41.406660355745771</v>
      </c>
      <c r="AE1111">
        <f>SUMIFS(Saudi!H:H,Saudi!$A:$A,YEAR(daily!$A1111))</f>
        <v>163608894.86384758</v>
      </c>
      <c r="AF1111" s="5">
        <f t="shared" si="56"/>
        <v>8</v>
      </c>
      <c r="AG1111" s="5">
        <f t="shared" si="57"/>
        <v>2004</v>
      </c>
    </row>
    <row r="1112" spans="1:33">
      <c r="A1112" s="3">
        <v>38211</v>
      </c>
      <c r="B1112" s="1">
        <v>149345</v>
      </c>
      <c r="C1112" s="1">
        <v>58262</v>
      </c>
      <c r="D1112" s="1">
        <v>67947</v>
      </c>
      <c r="E1112" s="1">
        <v>45.5</v>
      </c>
      <c r="F1112" s="1">
        <v>44.5</v>
      </c>
      <c r="G1112" s="1">
        <v>43.92</v>
      </c>
      <c r="H1112" s="2">
        <v>50.1</v>
      </c>
      <c r="I1112" s="2">
        <v>28.9</v>
      </c>
      <c r="J1112" s="2">
        <v>83</v>
      </c>
      <c r="K1112" s="2">
        <v>82</v>
      </c>
      <c r="L1112">
        <f>SUMIFS(US!B:B,US!$D:$D,YEAR(daily!$A1112),US!$E:$E,MONTH(daily!$A1112))</f>
        <v>8723</v>
      </c>
      <c r="M1112">
        <f>SUMIFS(US!C:C,US!$D:$D,YEAR(daily!$A1112),US!$E:$E,MONTH(daily!$A1112))</f>
        <v>21028</v>
      </c>
      <c r="N1112">
        <f>SUMIFS(COT!E:E,COT!$A:$A,YEAR(daily!$A1112),COT!$B:$B,WEEKNUM(daily!$A1112))</f>
        <v>697620</v>
      </c>
      <c r="O1112">
        <f>SUMIFS(COT!F:F,COT!$A:$A,YEAR(daily!$A1112),COT!$B:$B,WEEKNUM(daily!$A1112))</f>
        <v>128827</v>
      </c>
      <c r="P1112">
        <f>SUMIFS(COT!G:G,COT!$A:$A,YEAR(daily!$A1112),COT!$B:$B,WEEKNUM(daily!$A1112))</f>
        <v>92524</v>
      </c>
      <c r="Q1112">
        <f>SUMIFS(COT!H:H,COT!$A:$A,YEAR(daily!$A1112),COT!$B:$B,WEEKNUM(daily!$A1112))</f>
        <v>70860</v>
      </c>
      <c r="R1112">
        <f>SUMIFS(COT!I:I,COT!$A:$A,YEAR(daily!$A1112),COT!$B:$B,WEEKNUM(daily!$A1112))</f>
        <v>435000</v>
      </c>
      <c r="S1112">
        <f>SUMIFS(COT!J:J,COT!$A:$A,YEAR(daily!$A1112),COT!$B:$B,WEEKNUM(daily!$A1112))</f>
        <v>456811</v>
      </c>
      <c r="T1112">
        <f>SUMIFS(COT!K:K,COT!$A:$A,YEAR(daily!$A1112),COT!$B:$B,WEEKNUM(daily!$A1112))</f>
        <v>62933</v>
      </c>
      <c r="U1112">
        <f>SUMIFS(COT!L:L,COT!$A:$A,YEAR(daily!$A1112),COT!$B:$B,WEEKNUM(daily!$A1112))</f>
        <v>77425</v>
      </c>
      <c r="V1112">
        <f>SUMIFS(COT!M:M,COT!$A:$A,YEAR(daily!$A1112),COT!$B:$B,WEEKNUM(daily!$A1112))</f>
        <v>60</v>
      </c>
      <c r="W1112">
        <f>SUMIFS(COT!N:N,COT!$A:$A,YEAR(daily!$A1112),COT!$B:$B,WEEKNUM(daily!$A1112))</f>
        <v>85</v>
      </c>
      <c r="X1112">
        <f>SUMIFS(COT!O:O,COT!$A:$A,YEAR(daily!$A1112),COT!$B:$B,WEEKNUM(daily!$A1112))</f>
        <v>71</v>
      </c>
      <c r="Y1112">
        <f>SUMIFS(COT!P:P,COT!$A:$A,YEAR(daily!$A1112),COT!$B:$B,WEEKNUM(daily!$A1112))</f>
        <v>76</v>
      </c>
      <c r="Z1112">
        <f>SUMIFS(COT!Q:Q,COT!$A:$A,YEAR(daily!$A1112),COT!$B:$B,WEEKNUM(daily!$A1112))</f>
        <v>90</v>
      </c>
      <c r="AA1112">
        <f>SUMIFS(Saudi!B:B,Saudi!$A:$A,YEAR(daily!$A1112))</f>
        <v>395.99099999999999</v>
      </c>
      <c r="AB1112">
        <f>SUMIFS(Saudi!C:C,Saudi!$A:$A,YEAR(daily!$A1112))</f>
        <v>301.7</v>
      </c>
      <c r="AC1112">
        <f>SUMIFS(Saudi!F:F,Saudi!$A:$A,YEAR(daily!$A1112))</f>
        <v>3951270</v>
      </c>
      <c r="AD1112">
        <f>SUMIFS(Saudi!G:G,Saudi!$A:$A,YEAR(daily!$A1112))</f>
        <v>41.406660355745771</v>
      </c>
      <c r="AE1112">
        <f>SUMIFS(Saudi!H:H,Saudi!$A:$A,YEAR(daily!$A1112))</f>
        <v>163608894.86384758</v>
      </c>
      <c r="AF1112" s="5">
        <f t="shared" si="56"/>
        <v>8</v>
      </c>
      <c r="AG1112" s="5">
        <f t="shared" si="57"/>
        <v>2004</v>
      </c>
    </row>
    <row r="1113" spans="1:33">
      <c r="A1113" s="3">
        <v>38212</v>
      </c>
      <c r="B1113" s="1">
        <v>142380</v>
      </c>
      <c r="C1113" s="1">
        <v>61238</v>
      </c>
      <c r="D1113" s="1">
        <v>68779</v>
      </c>
      <c r="E1113" s="1">
        <v>46.58</v>
      </c>
      <c r="F1113" s="1">
        <v>45.61</v>
      </c>
      <c r="G1113" s="1">
        <v>45.04</v>
      </c>
      <c r="H1113" s="2">
        <v>50.1</v>
      </c>
      <c r="I1113" s="2">
        <v>28.9</v>
      </c>
      <c r="J1113" s="2">
        <v>83</v>
      </c>
      <c r="K1113" s="2">
        <v>82</v>
      </c>
      <c r="L1113">
        <f>SUMIFS(US!B:B,US!$D:$D,YEAR(daily!$A1113),US!$E:$E,MONTH(daily!$A1113))</f>
        <v>8723</v>
      </c>
      <c r="M1113">
        <f>SUMIFS(US!C:C,US!$D:$D,YEAR(daily!$A1113),US!$E:$E,MONTH(daily!$A1113))</f>
        <v>21028</v>
      </c>
      <c r="N1113">
        <f>SUMIFS(COT!E:E,COT!$A:$A,YEAR(daily!$A1113),COT!$B:$B,WEEKNUM(daily!$A1113))</f>
        <v>697620</v>
      </c>
      <c r="O1113">
        <f>SUMIFS(COT!F:F,COT!$A:$A,YEAR(daily!$A1113),COT!$B:$B,WEEKNUM(daily!$A1113))</f>
        <v>128827</v>
      </c>
      <c r="P1113">
        <f>SUMIFS(COT!G:G,COT!$A:$A,YEAR(daily!$A1113),COT!$B:$B,WEEKNUM(daily!$A1113))</f>
        <v>92524</v>
      </c>
      <c r="Q1113">
        <f>SUMIFS(COT!H:H,COT!$A:$A,YEAR(daily!$A1113),COT!$B:$B,WEEKNUM(daily!$A1113))</f>
        <v>70860</v>
      </c>
      <c r="R1113">
        <f>SUMIFS(COT!I:I,COT!$A:$A,YEAR(daily!$A1113),COT!$B:$B,WEEKNUM(daily!$A1113))</f>
        <v>435000</v>
      </c>
      <c r="S1113">
        <f>SUMIFS(COT!J:J,COT!$A:$A,YEAR(daily!$A1113),COT!$B:$B,WEEKNUM(daily!$A1113))</f>
        <v>456811</v>
      </c>
      <c r="T1113">
        <f>SUMIFS(COT!K:K,COT!$A:$A,YEAR(daily!$A1113),COT!$B:$B,WEEKNUM(daily!$A1113))</f>
        <v>62933</v>
      </c>
      <c r="U1113">
        <f>SUMIFS(COT!L:L,COT!$A:$A,YEAR(daily!$A1113),COT!$B:$B,WEEKNUM(daily!$A1113))</f>
        <v>77425</v>
      </c>
      <c r="V1113">
        <f>SUMIFS(COT!M:M,COT!$A:$A,YEAR(daily!$A1113),COT!$B:$B,WEEKNUM(daily!$A1113))</f>
        <v>60</v>
      </c>
      <c r="W1113">
        <f>SUMIFS(COT!N:N,COT!$A:$A,YEAR(daily!$A1113),COT!$B:$B,WEEKNUM(daily!$A1113))</f>
        <v>85</v>
      </c>
      <c r="X1113">
        <f>SUMIFS(COT!O:O,COT!$A:$A,YEAR(daily!$A1113),COT!$B:$B,WEEKNUM(daily!$A1113))</f>
        <v>71</v>
      </c>
      <c r="Y1113">
        <f>SUMIFS(COT!P:P,COT!$A:$A,YEAR(daily!$A1113),COT!$B:$B,WEEKNUM(daily!$A1113))</f>
        <v>76</v>
      </c>
      <c r="Z1113">
        <f>SUMIFS(COT!Q:Q,COT!$A:$A,YEAR(daily!$A1113),COT!$B:$B,WEEKNUM(daily!$A1113))</f>
        <v>90</v>
      </c>
      <c r="AA1113">
        <f>SUMIFS(Saudi!B:B,Saudi!$A:$A,YEAR(daily!$A1113))</f>
        <v>395.99099999999999</v>
      </c>
      <c r="AB1113">
        <f>SUMIFS(Saudi!C:C,Saudi!$A:$A,YEAR(daily!$A1113))</f>
        <v>301.7</v>
      </c>
      <c r="AC1113">
        <f>SUMIFS(Saudi!F:F,Saudi!$A:$A,YEAR(daily!$A1113))</f>
        <v>3951270</v>
      </c>
      <c r="AD1113">
        <f>SUMIFS(Saudi!G:G,Saudi!$A:$A,YEAR(daily!$A1113))</f>
        <v>41.406660355745771</v>
      </c>
      <c r="AE1113">
        <f>SUMIFS(Saudi!H:H,Saudi!$A:$A,YEAR(daily!$A1113))</f>
        <v>163608894.86384758</v>
      </c>
      <c r="AF1113" s="5">
        <f t="shared" si="56"/>
        <v>8</v>
      </c>
      <c r="AG1113" s="5">
        <f t="shared" si="57"/>
        <v>2004</v>
      </c>
    </row>
    <row r="1114" spans="1:33">
      <c r="A1114" s="3">
        <v>38215</v>
      </c>
      <c r="B1114" s="1">
        <v>125479</v>
      </c>
      <c r="C1114" s="1">
        <v>62121</v>
      </c>
      <c r="D1114" s="1">
        <v>70414</v>
      </c>
      <c r="E1114" s="1">
        <v>46.05</v>
      </c>
      <c r="F1114" s="1">
        <v>45.29</v>
      </c>
      <c r="G1114" s="1">
        <v>44.76</v>
      </c>
      <c r="H1114" s="2">
        <v>50.1</v>
      </c>
      <c r="I1114" s="2">
        <v>28.9</v>
      </c>
      <c r="J1114" s="2">
        <v>83</v>
      </c>
      <c r="K1114" s="2">
        <v>82</v>
      </c>
      <c r="L1114">
        <f>SUMIFS(US!B:B,US!$D:$D,YEAR(daily!$A1114),US!$E:$E,MONTH(daily!$A1114))</f>
        <v>8723</v>
      </c>
      <c r="M1114">
        <f>SUMIFS(US!C:C,US!$D:$D,YEAR(daily!$A1114),US!$E:$E,MONTH(daily!$A1114))</f>
        <v>21028</v>
      </c>
      <c r="N1114">
        <f>SUMIFS(COT!E:E,COT!$A:$A,YEAR(daily!$A1114),COT!$B:$B,WEEKNUM(daily!$A1114))</f>
        <v>730069</v>
      </c>
      <c r="O1114">
        <f>SUMIFS(COT!F:F,COT!$A:$A,YEAR(daily!$A1114),COT!$B:$B,WEEKNUM(daily!$A1114))</f>
        <v>133142</v>
      </c>
      <c r="P1114">
        <f>SUMIFS(COT!G:G,COT!$A:$A,YEAR(daily!$A1114),COT!$B:$B,WEEKNUM(daily!$A1114))</f>
        <v>85193</v>
      </c>
      <c r="Q1114">
        <f>SUMIFS(COT!H:H,COT!$A:$A,YEAR(daily!$A1114),COT!$B:$B,WEEKNUM(daily!$A1114))</f>
        <v>70836</v>
      </c>
      <c r="R1114">
        <f>SUMIFS(COT!I:I,COT!$A:$A,YEAR(daily!$A1114),COT!$B:$B,WEEKNUM(daily!$A1114))</f>
        <v>452158</v>
      </c>
      <c r="S1114">
        <f>SUMIFS(COT!J:J,COT!$A:$A,YEAR(daily!$A1114),COT!$B:$B,WEEKNUM(daily!$A1114))</f>
        <v>481539</v>
      </c>
      <c r="T1114">
        <f>SUMIFS(COT!K:K,COT!$A:$A,YEAR(daily!$A1114),COT!$B:$B,WEEKNUM(daily!$A1114))</f>
        <v>73933</v>
      </c>
      <c r="U1114">
        <f>SUMIFS(COT!L:L,COT!$A:$A,YEAR(daily!$A1114),COT!$B:$B,WEEKNUM(daily!$A1114))</f>
        <v>92501</v>
      </c>
      <c r="V1114">
        <f>SUMIFS(COT!M:M,COT!$A:$A,YEAR(daily!$A1114),COT!$B:$B,WEEKNUM(daily!$A1114))</f>
        <v>63</v>
      </c>
      <c r="W1114">
        <f>SUMIFS(COT!N:N,COT!$A:$A,YEAR(daily!$A1114),COT!$B:$B,WEEKNUM(daily!$A1114))</f>
        <v>82</v>
      </c>
      <c r="X1114">
        <f>SUMIFS(COT!O:O,COT!$A:$A,YEAR(daily!$A1114),COT!$B:$B,WEEKNUM(daily!$A1114))</f>
        <v>74</v>
      </c>
      <c r="Y1114">
        <f>SUMIFS(COT!P:P,COT!$A:$A,YEAR(daily!$A1114),COT!$B:$B,WEEKNUM(daily!$A1114))</f>
        <v>73</v>
      </c>
      <c r="Z1114">
        <f>SUMIFS(COT!Q:Q,COT!$A:$A,YEAR(daily!$A1114),COT!$B:$B,WEEKNUM(daily!$A1114))</f>
        <v>86</v>
      </c>
      <c r="AA1114">
        <f>SUMIFS(Saudi!B:B,Saudi!$A:$A,YEAR(daily!$A1114))</f>
        <v>395.99099999999999</v>
      </c>
      <c r="AB1114">
        <f>SUMIFS(Saudi!C:C,Saudi!$A:$A,YEAR(daily!$A1114))</f>
        <v>301.7</v>
      </c>
      <c r="AC1114">
        <f>SUMIFS(Saudi!F:F,Saudi!$A:$A,YEAR(daily!$A1114))</f>
        <v>3951270</v>
      </c>
      <c r="AD1114">
        <f>SUMIFS(Saudi!G:G,Saudi!$A:$A,YEAR(daily!$A1114))</f>
        <v>41.406660355745771</v>
      </c>
      <c r="AE1114">
        <f>SUMIFS(Saudi!H:H,Saudi!$A:$A,YEAR(daily!$A1114))</f>
        <v>163608894.86384758</v>
      </c>
      <c r="AF1114" s="5">
        <f t="shared" si="56"/>
        <v>8</v>
      </c>
      <c r="AG1114" s="5">
        <f t="shared" si="57"/>
        <v>2004</v>
      </c>
    </row>
    <row r="1115" spans="1:33">
      <c r="A1115" s="3">
        <v>38216</v>
      </c>
      <c r="B1115" s="1">
        <v>103801</v>
      </c>
      <c r="C1115" s="1">
        <v>62672</v>
      </c>
      <c r="D1115" s="1">
        <v>70714</v>
      </c>
      <c r="E1115" s="1">
        <v>46.75</v>
      </c>
      <c r="F1115" s="1">
        <v>45.81</v>
      </c>
      <c r="G1115" s="1">
        <v>45.25</v>
      </c>
      <c r="H1115" s="2">
        <v>50.1</v>
      </c>
      <c r="I1115" s="2">
        <v>28.9</v>
      </c>
      <c r="J1115" s="2">
        <v>83</v>
      </c>
      <c r="K1115" s="2">
        <v>82</v>
      </c>
      <c r="L1115">
        <f>SUMIFS(US!B:B,US!$D:$D,YEAR(daily!$A1115),US!$E:$E,MONTH(daily!$A1115))</f>
        <v>8723</v>
      </c>
      <c r="M1115">
        <f>SUMIFS(US!C:C,US!$D:$D,YEAR(daily!$A1115),US!$E:$E,MONTH(daily!$A1115))</f>
        <v>21028</v>
      </c>
      <c r="N1115">
        <f>SUMIFS(COT!E:E,COT!$A:$A,YEAR(daily!$A1115),COT!$B:$B,WEEKNUM(daily!$A1115))</f>
        <v>730069</v>
      </c>
      <c r="O1115">
        <f>SUMIFS(COT!F:F,COT!$A:$A,YEAR(daily!$A1115),COT!$B:$B,WEEKNUM(daily!$A1115))</f>
        <v>133142</v>
      </c>
      <c r="P1115">
        <f>SUMIFS(COT!G:G,COT!$A:$A,YEAR(daily!$A1115),COT!$B:$B,WEEKNUM(daily!$A1115))</f>
        <v>85193</v>
      </c>
      <c r="Q1115">
        <f>SUMIFS(COT!H:H,COT!$A:$A,YEAR(daily!$A1115),COT!$B:$B,WEEKNUM(daily!$A1115))</f>
        <v>70836</v>
      </c>
      <c r="R1115">
        <f>SUMIFS(COT!I:I,COT!$A:$A,YEAR(daily!$A1115),COT!$B:$B,WEEKNUM(daily!$A1115))</f>
        <v>452158</v>
      </c>
      <c r="S1115">
        <f>SUMIFS(COT!J:J,COT!$A:$A,YEAR(daily!$A1115),COT!$B:$B,WEEKNUM(daily!$A1115))</f>
        <v>481539</v>
      </c>
      <c r="T1115">
        <f>SUMIFS(COT!K:K,COT!$A:$A,YEAR(daily!$A1115),COT!$B:$B,WEEKNUM(daily!$A1115))</f>
        <v>73933</v>
      </c>
      <c r="U1115">
        <f>SUMIFS(COT!L:L,COT!$A:$A,YEAR(daily!$A1115),COT!$B:$B,WEEKNUM(daily!$A1115))</f>
        <v>92501</v>
      </c>
      <c r="V1115">
        <f>SUMIFS(COT!M:M,COT!$A:$A,YEAR(daily!$A1115),COT!$B:$B,WEEKNUM(daily!$A1115))</f>
        <v>63</v>
      </c>
      <c r="W1115">
        <f>SUMIFS(COT!N:N,COT!$A:$A,YEAR(daily!$A1115),COT!$B:$B,WEEKNUM(daily!$A1115))</f>
        <v>82</v>
      </c>
      <c r="X1115">
        <f>SUMIFS(COT!O:O,COT!$A:$A,YEAR(daily!$A1115),COT!$B:$B,WEEKNUM(daily!$A1115))</f>
        <v>74</v>
      </c>
      <c r="Y1115">
        <f>SUMIFS(COT!P:P,COT!$A:$A,YEAR(daily!$A1115),COT!$B:$B,WEEKNUM(daily!$A1115))</f>
        <v>73</v>
      </c>
      <c r="Z1115">
        <f>SUMIFS(COT!Q:Q,COT!$A:$A,YEAR(daily!$A1115),COT!$B:$B,WEEKNUM(daily!$A1115))</f>
        <v>86</v>
      </c>
      <c r="AA1115">
        <f>SUMIFS(Saudi!B:B,Saudi!$A:$A,YEAR(daily!$A1115))</f>
        <v>395.99099999999999</v>
      </c>
      <c r="AB1115">
        <f>SUMIFS(Saudi!C:C,Saudi!$A:$A,YEAR(daily!$A1115))</f>
        <v>301.7</v>
      </c>
      <c r="AC1115">
        <f>SUMIFS(Saudi!F:F,Saudi!$A:$A,YEAR(daily!$A1115))</f>
        <v>3951270</v>
      </c>
      <c r="AD1115">
        <f>SUMIFS(Saudi!G:G,Saudi!$A:$A,YEAR(daily!$A1115))</f>
        <v>41.406660355745771</v>
      </c>
      <c r="AE1115">
        <f>SUMIFS(Saudi!H:H,Saudi!$A:$A,YEAR(daily!$A1115))</f>
        <v>163608894.86384758</v>
      </c>
      <c r="AF1115" s="5">
        <f t="shared" si="56"/>
        <v>8</v>
      </c>
      <c r="AG1115" s="5">
        <f t="shared" si="57"/>
        <v>2004</v>
      </c>
    </row>
    <row r="1116" spans="1:33">
      <c r="A1116" s="3">
        <v>38217</v>
      </c>
      <c r="B1116" s="1">
        <v>82676</v>
      </c>
      <c r="C1116" s="1">
        <v>65964</v>
      </c>
      <c r="D1116" s="1">
        <v>69853</v>
      </c>
      <c r="E1116" s="1">
        <v>47.27</v>
      </c>
      <c r="F1116" s="1">
        <v>45.93</v>
      </c>
      <c r="G1116" s="1">
        <v>45.37</v>
      </c>
      <c r="H1116" s="2">
        <v>50.1</v>
      </c>
      <c r="I1116" s="2">
        <v>28.9</v>
      </c>
      <c r="J1116" s="2">
        <v>83</v>
      </c>
      <c r="K1116" s="2">
        <v>82</v>
      </c>
      <c r="L1116">
        <f>SUMIFS(US!B:B,US!$D:$D,YEAR(daily!$A1116),US!$E:$E,MONTH(daily!$A1116))</f>
        <v>8723</v>
      </c>
      <c r="M1116">
        <f>SUMIFS(US!C:C,US!$D:$D,YEAR(daily!$A1116),US!$E:$E,MONTH(daily!$A1116))</f>
        <v>21028</v>
      </c>
      <c r="N1116">
        <f>SUMIFS(COT!E:E,COT!$A:$A,YEAR(daily!$A1116),COT!$B:$B,WEEKNUM(daily!$A1116))</f>
        <v>730069</v>
      </c>
      <c r="O1116">
        <f>SUMIFS(COT!F:F,COT!$A:$A,YEAR(daily!$A1116),COT!$B:$B,WEEKNUM(daily!$A1116))</f>
        <v>133142</v>
      </c>
      <c r="P1116">
        <f>SUMIFS(COT!G:G,COT!$A:$A,YEAR(daily!$A1116),COT!$B:$B,WEEKNUM(daily!$A1116))</f>
        <v>85193</v>
      </c>
      <c r="Q1116">
        <f>SUMIFS(COT!H:H,COT!$A:$A,YEAR(daily!$A1116),COT!$B:$B,WEEKNUM(daily!$A1116))</f>
        <v>70836</v>
      </c>
      <c r="R1116">
        <f>SUMIFS(COT!I:I,COT!$A:$A,YEAR(daily!$A1116),COT!$B:$B,WEEKNUM(daily!$A1116))</f>
        <v>452158</v>
      </c>
      <c r="S1116">
        <f>SUMIFS(COT!J:J,COT!$A:$A,YEAR(daily!$A1116),COT!$B:$B,WEEKNUM(daily!$A1116))</f>
        <v>481539</v>
      </c>
      <c r="T1116">
        <f>SUMIFS(COT!K:K,COT!$A:$A,YEAR(daily!$A1116),COT!$B:$B,WEEKNUM(daily!$A1116))</f>
        <v>73933</v>
      </c>
      <c r="U1116">
        <f>SUMIFS(COT!L:L,COT!$A:$A,YEAR(daily!$A1116),COT!$B:$B,WEEKNUM(daily!$A1116))</f>
        <v>92501</v>
      </c>
      <c r="V1116">
        <f>SUMIFS(COT!M:M,COT!$A:$A,YEAR(daily!$A1116),COT!$B:$B,WEEKNUM(daily!$A1116))</f>
        <v>63</v>
      </c>
      <c r="W1116">
        <f>SUMIFS(COT!N:N,COT!$A:$A,YEAR(daily!$A1116),COT!$B:$B,WEEKNUM(daily!$A1116))</f>
        <v>82</v>
      </c>
      <c r="X1116">
        <f>SUMIFS(COT!O:O,COT!$A:$A,YEAR(daily!$A1116),COT!$B:$B,WEEKNUM(daily!$A1116))</f>
        <v>74</v>
      </c>
      <c r="Y1116">
        <f>SUMIFS(COT!P:P,COT!$A:$A,YEAR(daily!$A1116),COT!$B:$B,WEEKNUM(daily!$A1116))</f>
        <v>73</v>
      </c>
      <c r="Z1116">
        <f>SUMIFS(COT!Q:Q,COT!$A:$A,YEAR(daily!$A1116),COT!$B:$B,WEEKNUM(daily!$A1116))</f>
        <v>86</v>
      </c>
      <c r="AA1116">
        <f>SUMIFS(Saudi!B:B,Saudi!$A:$A,YEAR(daily!$A1116))</f>
        <v>395.99099999999999</v>
      </c>
      <c r="AB1116">
        <f>SUMIFS(Saudi!C:C,Saudi!$A:$A,YEAR(daily!$A1116))</f>
        <v>301.7</v>
      </c>
      <c r="AC1116">
        <f>SUMIFS(Saudi!F:F,Saudi!$A:$A,YEAR(daily!$A1116))</f>
        <v>3951270</v>
      </c>
      <c r="AD1116">
        <f>SUMIFS(Saudi!G:G,Saudi!$A:$A,YEAR(daily!$A1116))</f>
        <v>41.406660355745771</v>
      </c>
      <c r="AE1116">
        <f>SUMIFS(Saudi!H:H,Saudi!$A:$A,YEAR(daily!$A1116))</f>
        <v>163608894.86384758</v>
      </c>
      <c r="AF1116" s="5">
        <f t="shared" si="56"/>
        <v>8</v>
      </c>
      <c r="AG1116" s="5">
        <f t="shared" si="57"/>
        <v>2004</v>
      </c>
    </row>
    <row r="1117" spans="1:33">
      <c r="A1117" s="3">
        <v>38218</v>
      </c>
      <c r="B1117" s="1">
        <v>58747</v>
      </c>
      <c r="C1117" s="1">
        <v>68977</v>
      </c>
      <c r="D1117" s="1">
        <v>71349</v>
      </c>
      <c r="E1117" s="1">
        <v>48.7</v>
      </c>
      <c r="F1117" s="1">
        <v>47.23</v>
      </c>
      <c r="G1117" s="1">
        <v>46.65</v>
      </c>
      <c r="H1117" s="2">
        <v>50.1</v>
      </c>
      <c r="I1117" s="2">
        <v>28.9</v>
      </c>
      <c r="J1117" s="2">
        <v>83</v>
      </c>
      <c r="K1117" s="2">
        <v>82</v>
      </c>
      <c r="L1117">
        <f>SUMIFS(US!B:B,US!$D:$D,YEAR(daily!$A1117),US!$E:$E,MONTH(daily!$A1117))</f>
        <v>8723</v>
      </c>
      <c r="M1117">
        <f>SUMIFS(US!C:C,US!$D:$D,YEAR(daily!$A1117),US!$E:$E,MONTH(daily!$A1117))</f>
        <v>21028</v>
      </c>
      <c r="N1117">
        <f>SUMIFS(COT!E:E,COT!$A:$A,YEAR(daily!$A1117),COT!$B:$B,WEEKNUM(daily!$A1117))</f>
        <v>730069</v>
      </c>
      <c r="O1117">
        <f>SUMIFS(COT!F:F,COT!$A:$A,YEAR(daily!$A1117),COT!$B:$B,WEEKNUM(daily!$A1117))</f>
        <v>133142</v>
      </c>
      <c r="P1117">
        <f>SUMIFS(COT!G:G,COT!$A:$A,YEAR(daily!$A1117),COT!$B:$B,WEEKNUM(daily!$A1117))</f>
        <v>85193</v>
      </c>
      <c r="Q1117">
        <f>SUMIFS(COT!H:H,COT!$A:$A,YEAR(daily!$A1117),COT!$B:$B,WEEKNUM(daily!$A1117))</f>
        <v>70836</v>
      </c>
      <c r="R1117">
        <f>SUMIFS(COT!I:I,COT!$A:$A,YEAR(daily!$A1117),COT!$B:$B,WEEKNUM(daily!$A1117))</f>
        <v>452158</v>
      </c>
      <c r="S1117">
        <f>SUMIFS(COT!J:J,COT!$A:$A,YEAR(daily!$A1117),COT!$B:$B,WEEKNUM(daily!$A1117))</f>
        <v>481539</v>
      </c>
      <c r="T1117">
        <f>SUMIFS(COT!K:K,COT!$A:$A,YEAR(daily!$A1117),COT!$B:$B,WEEKNUM(daily!$A1117))</f>
        <v>73933</v>
      </c>
      <c r="U1117">
        <f>SUMIFS(COT!L:L,COT!$A:$A,YEAR(daily!$A1117),COT!$B:$B,WEEKNUM(daily!$A1117))</f>
        <v>92501</v>
      </c>
      <c r="V1117">
        <f>SUMIFS(COT!M:M,COT!$A:$A,YEAR(daily!$A1117),COT!$B:$B,WEEKNUM(daily!$A1117))</f>
        <v>63</v>
      </c>
      <c r="W1117">
        <f>SUMIFS(COT!N:N,COT!$A:$A,YEAR(daily!$A1117),COT!$B:$B,WEEKNUM(daily!$A1117))</f>
        <v>82</v>
      </c>
      <c r="X1117">
        <f>SUMIFS(COT!O:O,COT!$A:$A,YEAR(daily!$A1117),COT!$B:$B,WEEKNUM(daily!$A1117))</f>
        <v>74</v>
      </c>
      <c r="Y1117">
        <f>SUMIFS(COT!P:P,COT!$A:$A,YEAR(daily!$A1117),COT!$B:$B,WEEKNUM(daily!$A1117))</f>
        <v>73</v>
      </c>
      <c r="Z1117">
        <f>SUMIFS(COT!Q:Q,COT!$A:$A,YEAR(daily!$A1117),COT!$B:$B,WEEKNUM(daily!$A1117))</f>
        <v>86</v>
      </c>
      <c r="AA1117">
        <f>SUMIFS(Saudi!B:B,Saudi!$A:$A,YEAR(daily!$A1117))</f>
        <v>395.99099999999999</v>
      </c>
      <c r="AB1117">
        <f>SUMIFS(Saudi!C:C,Saudi!$A:$A,YEAR(daily!$A1117))</f>
        <v>301.7</v>
      </c>
      <c r="AC1117">
        <f>SUMIFS(Saudi!F:F,Saudi!$A:$A,YEAR(daily!$A1117))</f>
        <v>3951270</v>
      </c>
      <c r="AD1117">
        <f>SUMIFS(Saudi!G:G,Saudi!$A:$A,YEAR(daily!$A1117))</f>
        <v>41.406660355745771</v>
      </c>
      <c r="AE1117">
        <f>SUMIFS(Saudi!H:H,Saudi!$A:$A,YEAR(daily!$A1117))</f>
        <v>163608894.86384758</v>
      </c>
      <c r="AF1117" s="5">
        <f t="shared" si="56"/>
        <v>8</v>
      </c>
      <c r="AG1117" s="5">
        <f t="shared" si="57"/>
        <v>2004</v>
      </c>
    </row>
    <row r="1118" spans="1:33">
      <c r="A1118" s="3">
        <v>38219</v>
      </c>
      <c r="B1118" s="1">
        <v>33866</v>
      </c>
      <c r="C1118" s="1">
        <v>69067</v>
      </c>
      <c r="D1118" s="1">
        <v>72760</v>
      </c>
      <c r="E1118" s="1">
        <v>47.86</v>
      </c>
      <c r="F1118" s="1">
        <v>46.34</v>
      </c>
      <c r="G1118" s="1">
        <v>45.81</v>
      </c>
      <c r="H1118" s="2">
        <v>50.1</v>
      </c>
      <c r="I1118" s="2">
        <v>28.9</v>
      </c>
      <c r="J1118" s="2">
        <v>83</v>
      </c>
      <c r="K1118" s="2">
        <v>82</v>
      </c>
      <c r="L1118">
        <f>SUMIFS(US!B:B,US!$D:$D,YEAR(daily!$A1118),US!$E:$E,MONTH(daily!$A1118))</f>
        <v>8723</v>
      </c>
      <c r="M1118">
        <f>SUMIFS(US!C:C,US!$D:$D,YEAR(daily!$A1118),US!$E:$E,MONTH(daily!$A1118))</f>
        <v>21028</v>
      </c>
      <c r="N1118">
        <f>SUMIFS(COT!E:E,COT!$A:$A,YEAR(daily!$A1118),COT!$B:$B,WEEKNUM(daily!$A1118))</f>
        <v>730069</v>
      </c>
      <c r="O1118">
        <f>SUMIFS(COT!F:F,COT!$A:$A,YEAR(daily!$A1118),COT!$B:$B,WEEKNUM(daily!$A1118))</f>
        <v>133142</v>
      </c>
      <c r="P1118">
        <f>SUMIFS(COT!G:G,COT!$A:$A,YEAR(daily!$A1118),COT!$B:$B,WEEKNUM(daily!$A1118))</f>
        <v>85193</v>
      </c>
      <c r="Q1118">
        <f>SUMIFS(COT!H:H,COT!$A:$A,YEAR(daily!$A1118),COT!$B:$B,WEEKNUM(daily!$A1118))</f>
        <v>70836</v>
      </c>
      <c r="R1118">
        <f>SUMIFS(COT!I:I,COT!$A:$A,YEAR(daily!$A1118),COT!$B:$B,WEEKNUM(daily!$A1118))</f>
        <v>452158</v>
      </c>
      <c r="S1118">
        <f>SUMIFS(COT!J:J,COT!$A:$A,YEAR(daily!$A1118),COT!$B:$B,WEEKNUM(daily!$A1118))</f>
        <v>481539</v>
      </c>
      <c r="T1118">
        <f>SUMIFS(COT!K:K,COT!$A:$A,YEAR(daily!$A1118),COT!$B:$B,WEEKNUM(daily!$A1118))</f>
        <v>73933</v>
      </c>
      <c r="U1118">
        <f>SUMIFS(COT!L:L,COT!$A:$A,YEAR(daily!$A1118),COT!$B:$B,WEEKNUM(daily!$A1118))</f>
        <v>92501</v>
      </c>
      <c r="V1118">
        <f>SUMIFS(COT!M:M,COT!$A:$A,YEAR(daily!$A1118),COT!$B:$B,WEEKNUM(daily!$A1118))</f>
        <v>63</v>
      </c>
      <c r="W1118">
        <f>SUMIFS(COT!N:N,COT!$A:$A,YEAR(daily!$A1118),COT!$B:$B,WEEKNUM(daily!$A1118))</f>
        <v>82</v>
      </c>
      <c r="X1118">
        <f>SUMIFS(COT!O:O,COT!$A:$A,YEAR(daily!$A1118),COT!$B:$B,WEEKNUM(daily!$A1118))</f>
        <v>74</v>
      </c>
      <c r="Y1118">
        <f>SUMIFS(COT!P:P,COT!$A:$A,YEAR(daily!$A1118),COT!$B:$B,WEEKNUM(daily!$A1118))</f>
        <v>73</v>
      </c>
      <c r="Z1118">
        <f>SUMIFS(COT!Q:Q,COT!$A:$A,YEAR(daily!$A1118),COT!$B:$B,WEEKNUM(daily!$A1118))</f>
        <v>86</v>
      </c>
      <c r="AA1118">
        <f>SUMIFS(Saudi!B:B,Saudi!$A:$A,YEAR(daily!$A1118))</f>
        <v>395.99099999999999</v>
      </c>
      <c r="AB1118">
        <f>SUMIFS(Saudi!C:C,Saudi!$A:$A,YEAR(daily!$A1118))</f>
        <v>301.7</v>
      </c>
      <c r="AC1118">
        <f>SUMIFS(Saudi!F:F,Saudi!$A:$A,YEAR(daily!$A1118))</f>
        <v>3951270</v>
      </c>
      <c r="AD1118">
        <f>SUMIFS(Saudi!G:G,Saudi!$A:$A,YEAR(daily!$A1118))</f>
        <v>41.406660355745771</v>
      </c>
      <c r="AE1118">
        <f>SUMIFS(Saudi!H:H,Saudi!$A:$A,YEAR(daily!$A1118))</f>
        <v>163608894.86384758</v>
      </c>
      <c r="AF1118" s="5">
        <f t="shared" si="56"/>
        <v>8</v>
      </c>
      <c r="AG1118" s="5">
        <f t="shared" si="57"/>
        <v>2004</v>
      </c>
    </row>
    <row r="1119" spans="1:33">
      <c r="A1119" s="3">
        <v>38222</v>
      </c>
      <c r="B1119" s="1">
        <v>228523</v>
      </c>
      <c r="C1119" s="1">
        <v>73915</v>
      </c>
      <c r="D1119" s="1">
        <v>36495</v>
      </c>
      <c r="E1119" s="1">
        <v>46.05</v>
      </c>
      <c r="F1119" s="1">
        <v>45.22</v>
      </c>
      <c r="G1119" s="1">
        <v>44.67</v>
      </c>
      <c r="H1119" s="2">
        <v>50.1</v>
      </c>
      <c r="I1119" s="2">
        <v>28.9</v>
      </c>
      <c r="J1119" s="2">
        <v>83</v>
      </c>
      <c r="K1119" s="2">
        <v>82</v>
      </c>
      <c r="L1119">
        <f>SUMIFS(US!B:B,US!$D:$D,YEAR(daily!$A1119),US!$E:$E,MONTH(daily!$A1119))</f>
        <v>8723</v>
      </c>
      <c r="M1119">
        <f>SUMIFS(US!C:C,US!$D:$D,YEAR(daily!$A1119),US!$E:$E,MONTH(daily!$A1119))</f>
        <v>21028</v>
      </c>
      <c r="N1119">
        <f>SUMIFS(COT!E:E,COT!$A:$A,YEAR(daily!$A1119),COT!$B:$B,WEEKNUM(daily!$A1119))</f>
        <v>679708</v>
      </c>
      <c r="O1119">
        <f>SUMIFS(COT!F:F,COT!$A:$A,YEAR(daily!$A1119),COT!$B:$B,WEEKNUM(daily!$A1119))</f>
        <v>119236</v>
      </c>
      <c r="P1119">
        <f>SUMIFS(COT!G:G,COT!$A:$A,YEAR(daily!$A1119),COT!$B:$B,WEEKNUM(daily!$A1119))</f>
        <v>87802</v>
      </c>
      <c r="Q1119">
        <f>SUMIFS(COT!H:H,COT!$A:$A,YEAR(daily!$A1119),COT!$B:$B,WEEKNUM(daily!$A1119))</f>
        <v>67359</v>
      </c>
      <c r="R1119">
        <f>SUMIFS(COT!I:I,COT!$A:$A,YEAR(daily!$A1119),COT!$B:$B,WEEKNUM(daily!$A1119))</f>
        <v>430853</v>
      </c>
      <c r="S1119">
        <f>SUMIFS(COT!J:J,COT!$A:$A,YEAR(daily!$A1119),COT!$B:$B,WEEKNUM(daily!$A1119))</f>
        <v>456268</v>
      </c>
      <c r="T1119">
        <f>SUMIFS(COT!K:K,COT!$A:$A,YEAR(daily!$A1119),COT!$B:$B,WEEKNUM(daily!$A1119))</f>
        <v>62260</v>
      </c>
      <c r="U1119">
        <f>SUMIFS(COT!L:L,COT!$A:$A,YEAR(daily!$A1119),COT!$B:$B,WEEKNUM(daily!$A1119))</f>
        <v>68279</v>
      </c>
      <c r="V1119">
        <f>SUMIFS(COT!M:M,COT!$A:$A,YEAR(daily!$A1119),COT!$B:$B,WEEKNUM(daily!$A1119))</f>
        <v>52</v>
      </c>
      <c r="W1119">
        <f>SUMIFS(COT!N:N,COT!$A:$A,YEAR(daily!$A1119),COT!$B:$B,WEEKNUM(daily!$A1119))</f>
        <v>92</v>
      </c>
      <c r="X1119">
        <f>SUMIFS(COT!O:O,COT!$A:$A,YEAR(daily!$A1119),COT!$B:$B,WEEKNUM(daily!$A1119))</f>
        <v>70</v>
      </c>
      <c r="Y1119">
        <f>SUMIFS(COT!P:P,COT!$A:$A,YEAR(daily!$A1119),COT!$B:$B,WEEKNUM(daily!$A1119))</f>
        <v>77</v>
      </c>
      <c r="Z1119">
        <f>SUMIFS(COT!Q:Q,COT!$A:$A,YEAR(daily!$A1119),COT!$B:$B,WEEKNUM(daily!$A1119))</f>
        <v>86</v>
      </c>
      <c r="AA1119">
        <f>SUMIFS(Saudi!B:B,Saudi!$A:$A,YEAR(daily!$A1119))</f>
        <v>395.99099999999999</v>
      </c>
      <c r="AB1119">
        <f>SUMIFS(Saudi!C:C,Saudi!$A:$A,YEAR(daily!$A1119))</f>
        <v>301.7</v>
      </c>
      <c r="AC1119">
        <f>SUMIFS(Saudi!F:F,Saudi!$A:$A,YEAR(daily!$A1119))</f>
        <v>3951270</v>
      </c>
      <c r="AD1119">
        <f>SUMIFS(Saudi!G:G,Saudi!$A:$A,YEAR(daily!$A1119))</f>
        <v>41.406660355745771</v>
      </c>
      <c r="AE1119">
        <f>SUMIFS(Saudi!H:H,Saudi!$A:$A,YEAR(daily!$A1119))</f>
        <v>163608894.86384758</v>
      </c>
      <c r="AF1119" s="5">
        <f t="shared" si="56"/>
        <v>8</v>
      </c>
      <c r="AG1119" s="5">
        <f t="shared" si="57"/>
        <v>2004</v>
      </c>
    </row>
    <row r="1120" spans="1:33">
      <c r="A1120" s="3">
        <v>38223</v>
      </c>
      <c r="B1120" s="1">
        <v>230302</v>
      </c>
      <c r="C1120" s="1">
        <v>73791</v>
      </c>
      <c r="D1120" s="1">
        <v>36562</v>
      </c>
      <c r="E1120" s="1">
        <v>45.21</v>
      </c>
      <c r="F1120" s="1">
        <v>44.46</v>
      </c>
      <c r="G1120" s="1">
        <v>43.96</v>
      </c>
      <c r="H1120" s="2">
        <v>50.1</v>
      </c>
      <c r="I1120" s="2">
        <v>28.9</v>
      </c>
      <c r="J1120" s="2">
        <v>83</v>
      </c>
      <c r="K1120" s="2">
        <v>82</v>
      </c>
      <c r="L1120">
        <f>SUMIFS(US!B:B,US!$D:$D,YEAR(daily!$A1120),US!$E:$E,MONTH(daily!$A1120))</f>
        <v>8723</v>
      </c>
      <c r="M1120">
        <f>SUMIFS(US!C:C,US!$D:$D,YEAR(daily!$A1120),US!$E:$E,MONTH(daily!$A1120))</f>
        <v>21028</v>
      </c>
      <c r="N1120">
        <f>SUMIFS(COT!E:E,COT!$A:$A,YEAR(daily!$A1120),COT!$B:$B,WEEKNUM(daily!$A1120))</f>
        <v>679708</v>
      </c>
      <c r="O1120">
        <f>SUMIFS(COT!F:F,COT!$A:$A,YEAR(daily!$A1120),COT!$B:$B,WEEKNUM(daily!$A1120))</f>
        <v>119236</v>
      </c>
      <c r="P1120">
        <f>SUMIFS(COT!G:G,COT!$A:$A,YEAR(daily!$A1120),COT!$B:$B,WEEKNUM(daily!$A1120))</f>
        <v>87802</v>
      </c>
      <c r="Q1120">
        <f>SUMIFS(COT!H:H,COT!$A:$A,YEAR(daily!$A1120),COT!$B:$B,WEEKNUM(daily!$A1120))</f>
        <v>67359</v>
      </c>
      <c r="R1120">
        <f>SUMIFS(COT!I:I,COT!$A:$A,YEAR(daily!$A1120),COT!$B:$B,WEEKNUM(daily!$A1120))</f>
        <v>430853</v>
      </c>
      <c r="S1120">
        <f>SUMIFS(COT!J:J,COT!$A:$A,YEAR(daily!$A1120),COT!$B:$B,WEEKNUM(daily!$A1120))</f>
        <v>456268</v>
      </c>
      <c r="T1120">
        <f>SUMIFS(COT!K:K,COT!$A:$A,YEAR(daily!$A1120),COT!$B:$B,WEEKNUM(daily!$A1120))</f>
        <v>62260</v>
      </c>
      <c r="U1120">
        <f>SUMIFS(COT!L:L,COT!$A:$A,YEAR(daily!$A1120),COT!$B:$B,WEEKNUM(daily!$A1120))</f>
        <v>68279</v>
      </c>
      <c r="V1120">
        <f>SUMIFS(COT!M:M,COT!$A:$A,YEAR(daily!$A1120),COT!$B:$B,WEEKNUM(daily!$A1120))</f>
        <v>52</v>
      </c>
      <c r="W1120">
        <f>SUMIFS(COT!N:N,COT!$A:$A,YEAR(daily!$A1120),COT!$B:$B,WEEKNUM(daily!$A1120))</f>
        <v>92</v>
      </c>
      <c r="X1120">
        <f>SUMIFS(COT!O:O,COT!$A:$A,YEAR(daily!$A1120),COT!$B:$B,WEEKNUM(daily!$A1120))</f>
        <v>70</v>
      </c>
      <c r="Y1120">
        <f>SUMIFS(COT!P:P,COT!$A:$A,YEAR(daily!$A1120),COT!$B:$B,WEEKNUM(daily!$A1120))</f>
        <v>77</v>
      </c>
      <c r="Z1120">
        <f>SUMIFS(COT!Q:Q,COT!$A:$A,YEAR(daily!$A1120),COT!$B:$B,WEEKNUM(daily!$A1120))</f>
        <v>86</v>
      </c>
      <c r="AA1120">
        <f>SUMIFS(Saudi!B:B,Saudi!$A:$A,YEAR(daily!$A1120))</f>
        <v>395.99099999999999</v>
      </c>
      <c r="AB1120">
        <f>SUMIFS(Saudi!C:C,Saudi!$A:$A,YEAR(daily!$A1120))</f>
        <v>301.7</v>
      </c>
      <c r="AC1120">
        <f>SUMIFS(Saudi!F:F,Saudi!$A:$A,YEAR(daily!$A1120))</f>
        <v>3951270</v>
      </c>
      <c r="AD1120">
        <f>SUMIFS(Saudi!G:G,Saudi!$A:$A,YEAR(daily!$A1120))</f>
        <v>41.406660355745771</v>
      </c>
      <c r="AE1120">
        <f>SUMIFS(Saudi!H:H,Saudi!$A:$A,YEAR(daily!$A1120))</f>
        <v>163608894.86384758</v>
      </c>
      <c r="AF1120" s="5">
        <f t="shared" si="56"/>
        <v>8</v>
      </c>
      <c r="AG1120" s="5">
        <f t="shared" si="57"/>
        <v>2004</v>
      </c>
    </row>
    <row r="1121" spans="1:33">
      <c r="A1121" s="3">
        <v>38224</v>
      </c>
      <c r="B1121" s="1">
        <v>221181</v>
      </c>
      <c r="C1121" s="1">
        <v>77263</v>
      </c>
      <c r="D1121" s="1">
        <v>36043</v>
      </c>
      <c r="E1121" s="1">
        <v>43.47</v>
      </c>
      <c r="F1121" s="1">
        <v>42.78</v>
      </c>
      <c r="G1121" s="1">
        <v>42.32</v>
      </c>
      <c r="H1121" s="2">
        <v>50.1</v>
      </c>
      <c r="I1121" s="2">
        <v>28.9</v>
      </c>
      <c r="J1121" s="2">
        <v>83</v>
      </c>
      <c r="K1121" s="2">
        <v>82</v>
      </c>
      <c r="L1121">
        <f>SUMIFS(US!B:B,US!$D:$D,YEAR(daily!$A1121),US!$E:$E,MONTH(daily!$A1121))</f>
        <v>8723</v>
      </c>
      <c r="M1121">
        <f>SUMIFS(US!C:C,US!$D:$D,YEAR(daily!$A1121),US!$E:$E,MONTH(daily!$A1121))</f>
        <v>21028</v>
      </c>
      <c r="N1121">
        <f>SUMIFS(COT!E:E,COT!$A:$A,YEAR(daily!$A1121),COT!$B:$B,WEEKNUM(daily!$A1121))</f>
        <v>679708</v>
      </c>
      <c r="O1121">
        <f>SUMIFS(COT!F:F,COT!$A:$A,YEAR(daily!$A1121),COT!$B:$B,WEEKNUM(daily!$A1121))</f>
        <v>119236</v>
      </c>
      <c r="P1121">
        <f>SUMIFS(COT!G:G,COT!$A:$A,YEAR(daily!$A1121),COT!$B:$B,WEEKNUM(daily!$A1121))</f>
        <v>87802</v>
      </c>
      <c r="Q1121">
        <f>SUMIFS(COT!H:H,COT!$A:$A,YEAR(daily!$A1121),COT!$B:$B,WEEKNUM(daily!$A1121))</f>
        <v>67359</v>
      </c>
      <c r="R1121">
        <f>SUMIFS(COT!I:I,COT!$A:$A,YEAR(daily!$A1121),COT!$B:$B,WEEKNUM(daily!$A1121))</f>
        <v>430853</v>
      </c>
      <c r="S1121">
        <f>SUMIFS(COT!J:J,COT!$A:$A,YEAR(daily!$A1121),COT!$B:$B,WEEKNUM(daily!$A1121))</f>
        <v>456268</v>
      </c>
      <c r="T1121">
        <f>SUMIFS(COT!K:K,COT!$A:$A,YEAR(daily!$A1121),COT!$B:$B,WEEKNUM(daily!$A1121))</f>
        <v>62260</v>
      </c>
      <c r="U1121">
        <f>SUMIFS(COT!L:L,COT!$A:$A,YEAR(daily!$A1121),COT!$B:$B,WEEKNUM(daily!$A1121))</f>
        <v>68279</v>
      </c>
      <c r="V1121">
        <f>SUMIFS(COT!M:M,COT!$A:$A,YEAR(daily!$A1121),COT!$B:$B,WEEKNUM(daily!$A1121))</f>
        <v>52</v>
      </c>
      <c r="W1121">
        <f>SUMIFS(COT!N:N,COT!$A:$A,YEAR(daily!$A1121),COT!$B:$B,WEEKNUM(daily!$A1121))</f>
        <v>92</v>
      </c>
      <c r="X1121">
        <f>SUMIFS(COT!O:O,COT!$A:$A,YEAR(daily!$A1121),COT!$B:$B,WEEKNUM(daily!$A1121))</f>
        <v>70</v>
      </c>
      <c r="Y1121">
        <f>SUMIFS(COT!P:P,COT!$A:$A,YEAR(daily!$A1121),COT!$B:$B,WEEKNUM(daily!$A1121))</f>
        <v>77</v>
      </c>
      <c r="Z1121">
        <f>SUMIFS(COT!Q:Q,COT!$A:$A,YEAR(daily!$A1121),COT!$B:$B,WEEKNUM(daily!$A1121))</f>
        <v>86</v>
      </c>
      <c r="AA1121">
        <f>SUMIFS(Saudi!B:B,Saudi!$A:$A,YEAR(daily!$A1121))</f>
        <v>395.99099999999999</v>
      </c>
      <c r="AB1121">
        <f>SUMIFS(Saudi!C:C,Saudi!$A:$A,YEAR(daily!$A1121))</f>
        <v>301.7</v>
      </c>
      <c r="AC1121">
        <f>SUMIFS(Saudi!F:F,Saudi!$A:$A,YEAR(daily!$A1121))</f>
        <v>3951270</v>
      </c>
      <c r="AD1121">
        <f>SUMIFS(Saudi!G:G,Saudi!$A:$A,YEAR(daily!$A1121))</f>
        <v>41.406660355745771</v>
      </c>
      <c r="AE1121">
        <f>SUMIFS(Saudi!H:H,Saudi!$A:$A,YEAR(daily!$A1121))</f>
        <v>163608894.86384758</v>
      </c>
      <c r="AF1121" s="5">
        <f t="shared" si="56"/>
        <v>8</v>
      </c>
      <c r="AG1121" s="5">
        <f t="shared" si="57"/>
        <v>2004</v>
      </c>
    </row>
    <row r="1122" spans="1:33">
      <c r="A1122" s="3">
        <v>38225</v>
      </c>
      <c r="B1122" s="1">
        <v>219468</v>
      </c>
      <c r="C1122" s="1">
        <v>77807</v>
      </c>
      <c r="D1122" s="1">
        <v>35137</v>
      </c>
      <c r="E1122" s="1">
        <v>43.1</v>
      </c>
      <c r="F1122" s="1">
        <v>42.38</v>
      </c>
      <c r="G1122" s="1">
        <v>41.93</v>
      </c>
      <c r="H1122" s="2">
        <v>50.1</v>
      </c>
      <c r="I1122" s="2">
        <v>28.9</v>
      </c>
      <c r="J1122" s="2">
        <v>83</v>
      </c>
      <c r="K1122" s="2">
        <v>82</v>
      </c>
      <c r="L1122">
        <f>SUMIFS(US!B:B,US!$D:$D,YEAR(daily!$A1122),US!$E:$E,MONTH(daily!$A1122))</f>
        <v>8723</v>
      </c>
      <c r="M1122">
        <f>SUMIFS(US!C:C,US!$D:$D,YEAR(daily!$A1122),US!$E:$E,MONTH(daily!$A1122))</f>
        <v>21028</v>
      </c>
      <c r="N1122">
        <f>SUMIFS(COT!E:E,COT!$A:$A,YEAR(daily!$A1122),COT!$B:$B,WEEKNUM(daily!$A1122))</f>
        <v>679708</v>
      </c>
      <c r="O1122">
        <f>SUMIFS(COT!F:F,COT!$A:$A,YEAR(daily!$A1122),COT!$B:$B,WEEKNUM(daily!$A1122))</f>
        <v>119236</v>
      </c>
      <c r="P1122">
        <f>SUMIFS(COT!G:G,COT!$A:$A,YEAR(daily!$A1122),COT!$B:$B,WEEKNUM(daily!$A1122))</f>
        <v>87802</v>
      </c>
      <c r="Q1122">
        <f>SUMIFS(COT!H:H,COT!$A:$A,YEAR(daily!$A1122),COT!$B:$B,WEEKNUM(daily!$A1122))</f>
        <v>67359</v>
      </c>
      <c r="R1122">
        <f>SUMIFS(COT!I:I,COT!$A:$A,YEAR(daily!$A1122),COT!$B:$B,WEEKNUM(daily!$A1122))</f>
        <v>430853</v>
      </c>
      <c r="S1122">
        <f>SUMIFS(COT!J:J,COT!$A:$A,YEAR(daily!$A1122),COT!$B:$B,WEEKNUM(daily!$A1122))</f>
        <v>456268</v>
      </c>
      <c r="T1122">
        <f>SUMIFS(COT!K:K,COT!$A:$A,YEAR(daily!$A1122),COT!$B:$B,WEEKNUM(daily!$A1122))</f>
        <v>62260</v>
      </c>
      <c r="U1122">
        <f>SUMIFS(COT!L:L,COT!$A:$A,YEAR(daily!$A1122),COT!$B:$B,WEEKNUM(daily!$A1122))</f>
        <v>68279</v>
      </c>
      <c r="V1122">
        <f>SUMIFS(COT!M:M,COT!$A:$A,YEAR(daily!$A1122),COT!$B:$B,WEEKNUM(daily!$A1122))</f>
        <v>52</v>
      </c>
      <c r="W1122">
        <f>SUMIFS(COT!N:N,COT!$A:$A,YEAR(daily!$A1122),COT!$B:$B,WEEKNUM(daily!$A1122))</f>
        <v>92</v>
      </c>
      <c r="X1122">
        <f>SUMIFS(COT!O:O,COT!$A:$A,YEAR(daily!$A1122),COT!$B:$B,WEEKNUM(daily!$A1122))</f>
        <v>70</v>
      </c>
      <c r="Y1122">
        <f>SUMIFS(COT!P:P,COT!$A:$A,YEAR(daily!$A1122),COT!$B:$B,WEEKNUM(daily!$A1122))</f>
        <v>77</v>
      </c>
      <c r="Z1122">
        <f>SUMIFS(COT!Q:Q,COT!$A:$A,YEAR(daily!$A1122),COT!$B:$B,WEEKNUM(daily!$A1122))</f>
        <v>86</v>
      </c>
      <c r="AA1122">
        <f>SUMIFS(Saudi!B:B,Saudi!$A:$A,YEAR(daily!$A1122))</f>
        <v>395.99099999999999</v>
      </c>
      <c r="AB1122">
        <f>SUMIFS(Saudi!C:C,Saudi!$A:$A,YEAR(daily!$A1122))</f>
        <v>301.7</v>
      </c>
      <c r="AC1122">
        <f>SUMIFS(Saudi!F:F,Saudi!$A:$A,YEAR(daily!$A1122))</f>
        <v>3951270</v>
      </c>
      <c r="AD1122">
        <f>SUMIFS(Saudi!G:G,Saudi!$A:$A,YEAR(daily!$A1122))</f>
        <v>41.406660355745771</v>
      </c>
      <c r="AE1122">
        <f>SUMIFS(Saudi!H:H,Saudi!$A:$A,YEAR(daily!$A1122))</f>
        <v>163608894.86384758</v>
      </c>
      <c r="AF1122" s="5">
        <f t="shared" si="56"/>
        <v>8</v>
      </c>
      <c r="AG1122" s="5">
        <f t="shared" si="57"/>
        <v>2004</v>
      </c>
    </row>
    <row r="1123" spans="1:33">
      <c r="A1123" s="3">
        <v>38226</v>
      </c>
      <c r="B1123" s="1">
        <v>216010</v>
      </c>
      <c r="C1123" s="1">
        <v>78990</v>
      </c>
      <c r="D1123" s="1">
        <v>33041</v>
      </c>
      <c r="E1123" s="1">
        <v>43.18</v>
      </c>
      <c r="F1123" s="1">
        <v>42.68</v>
      </c>
      <c r="G1123" s="1">
        <v>42.25</v>
      </c>
      <c r="H1123" s="2">
        <v>50.1</v>
      </c>
      <c r="I1123" s="2">
        <v>28.9</v>
      </c>
      <c r="J1123" s="2">
        <v>83</v>
      </c>
      <c r="K1123" s="2">
        <v>82</v>
      </c>
      <c r="L1123">
        <f>SUMIFS(US!B:B,US!$D:$D,YEAR(daily!$A1123),US!$E:$E,MONTH(daily!$A1123))</f>
        <v>8723</v>
      </c>
      <c r="M1123">
        <f>SUMIFS(US!C:C,US!$D:$D,YEAR(daily!$A1123),US!$E:$E,MONTH(daily!$A1123))</f>
        <v>21028</v>
      </c>
      <c r="N1123">
        <f>SUMIFS(COT!E:E,COT!$A:$A,YEAR(daily!$A1123),COT!$B:$B,WEEKNUM(daily!$A1123))</f>
        <v>679708</v>
      </c>
      <c r="O1123">
        <f>SUMIFS(COT!F:F,COT!$A:$A,YEAR(daily!$A1123),COT!$B:$B,WEEKNUM(daily!$A1123))</f>
        <v>119236</v>
      </c>
      <c r="P1123">
        <f>SUMIFS(COT!G:G,COT!$A:$A,YEAR(daily!$A1123),COT!$B:$B,WEEKNUM(daily!$A1123))</f>
        <v>87802</v>
      </c>
      <c r="Q1123">
        <f>SUMIFS(COT!H:H,COT!$A:$A,YEAR(daily!$A1123),COT!$B:$B,WEEKNUM(daily!$A1123))</f>
        <v>67359</v>
      </c>
      <c r="R1123">
        <f>SUMIFS(COT!I:I,COT!$A:$A,YEAR(daily!$A1123),COT!$B:$B,WEEKNUM(daily!$A1123))</f>
        <v>430853</v>
      </c>
      <c r="S1123">
        <f>SUMIFS(COT!J:J,COT!$A:$A,YEAR(daily!$A1123),COT!$B:$B,WEEKNUM(daily!$A1123))</f>
        <v>456268</v>
      </c>
      <c r="T1123">
        <f>SUMIFS(COT!K:K,COT!$A:$A,YEAR(daily!$A1123),COT!$B:$B,WEEKNUM(daily!$A1123))</f>
        <v>62260</v>
      </c>
      <c r="U1123">
        <f>SUMIFS(COT!L:L,COT!$A:$A,YEAR(daily!$A1123),COT!$B:$B,WEEKNUM(daily!$A1123))</f>
        <v>68279</v>
      </c>
      <c r="V1123">
        <f>SUMIFS(COT!M:M,COT!$A:$A,YEAR(daily!$A1123),COT!$B:$B,WEEKNUM(daily!$A1123))</f>
        <v>52</v>
      </c>
      <c r="W1123">
        <f>SUMIFS(COT!N:N,COT!$A:$A,YEAR(daily!$A1123),COT!$B:$B,WEEKNUM(daily!$A1123))</f>
        <v>92</v>
      </c>
      <c r="X1123">
        <f>SUMIFS(COT!O:O,COT!$A:$A,YEAR(daily!$A1123),COT!$B:$B,WEEKNUM(daily!$A1123))</f>
        <v>70</v>
      </c>
      <c r="Y1123">
        <f>SUMIFS(COT!P:P,COT!$A:$A,YEAR(daily!$A1123),COT!$B:$B,WEEKNUM(daily!$A1123))</f>
        <v>77</v>
      </c>
      <c r="Z1123">
        <f>SUMIFS(COT!Q:Q,COT!$A:$A,YEAR(daily!$A1123),COT!$B:$B,WEEKNUM(daily!$A1123))</f>
        <v>86</v>
      </c>
      <c r="AA1123">
        <f>SUMIFS(Saudi!B:B,Saudi!$A:$A,YEAR(daily!$A1123))</f>
        <v>395.99099999999999</v>
      </c>
      <c r="AB1123">
        <f>SUMIFS(Saudi!C:C,Saudi!$A:$A,YEAR(daily!$A1123))</f>
        <v>301.7</v>
      </c>
      <c r="AC1123">
        <f>SUMIFS(Saudi!F:F,Saudi!$A:$A,YEAR(daily!$A1123))</f>
        <v>3951270</v>
      </c>
      <c r="AD1123">
        <f>SUMIFS(Saudi!G:G,Saudi!$A:$A,YEAR(daily!$A1123))</f>
        <v>41.406660355745771</v>
      </c>
      <c r="AE1123">
        <f>SUMIFS(Saudi!H:H,Saudi!$A:$A,YEAR(daily!$A1123))</f>
        <v>163608894.86384758</v>
      </c>
      <c r="AF1123" s="5">
        <f t="shared" si="56"/>
        <v>8</v>
      </c>
      <c r="AG1123" s="5">
        <f t="shared" si="57"/>
        <v>2004</v>
      </c>
    </row>
    <row r="1124" spans="1:33">
      <c r="A1124" s="3">
        <v>38229</v>
      </c>
      <c r="B1124" s="1">
        <v>210647</v>
      </c>
      <c r="C1124" s="1">
        <v>80608</v>
      </c>
      <c r="D1124" s="1">
        <v>32981</v>
      </c>
      <c r="E1124" s="1">
        <v>42.28</v>
      </c>
      <c r="F1124" s="1">
        <v>41.82</v>
      </c>
      <c r="G1124" s="1">
        <v>41.4</v>
      </c>
      <c r="H1124" s="2">
        <v>50.1</v>
      </c>
      <c r="I1124" s="2">
        <v>28.9</v>
      </c>
      <c r="J1124" s="2">
        <v>83</v>
      </c>
      <c r="K1124" s="2">
        <v>82</v>
      </c>
      <c r="L1124">
        <f>SUMIFS(US!B:B,US!$D:$D,YEAR(daily!$A1124),US!$E:$E,MONTH(daily!$A1124))</f>
        <v>8723</v>
      </c>
      <c r="M1124">
        <f>SUMIFS(US!C:C,US!$D:$D,YEAR(daily!$A1124),US!$E:$E,MONTH(daily!$A1124))</f>
        <v>21028</v>
      </c>
      <c r="N1124">
        <f>SUMIFS(COT!E:E,COT!$A:$A,YEAR(daily!$A1124),COT!$B:$B,WEEKNUM(daily!$A1124))</f>
        <v>688882</v>
      </c>
      <c r="O1124">
        <f>SUMIFS(COT!F:F,COT!$A:$A,YEAR(daily!$A1124),COT!$B:$B,WEEKNUM(daily!$A1124))</f>
        <v>107428</v>
      </c>
      <c r="P1124">
        <f>SUMIFS(COT!G:G,COT!$A:$A,YEAR(daily!$A1124),COT!$B:$B,WEEKNUM(daily!$A1124))</f>
        <v>79466</v>
      </c>
      <c r="Q1124">
        <f>SUMIFS(COT!H:H,COT!$A:$A,YEAR(daily!$A1124),COT!$B:$B,WEEKNUM(daily!$A1124))</f>
        <v>71170</v>
      </c>
      <c r="R1124">
        <f>SUMIFS(COT!I:I,COT!$A:$A,YEAR(daily!$A1124),COT!$B:$B,WEEKNUM(daily!$A1124))</f>
        <v>448544</v>
      </c>
      <c r="S1124">
        <f>SUMIFS(COT!J:J,COT!$A:$A,YEAR(daily!$A1124),COT!$B:$B,WEEKNUM(daily!$A1124))</f>
        <v>473903</v>
      </c>
      <c r="T1124">
        <f>SUMIFS(COT!K:K,COT!$A:$A,YEAR(daily!$A1124),COT!$B:$B,WEEKNUM(daily!$A1124))</f>
        <v>61740</v>
      </c>
      <c r="U1124">
        <f>SUMIFS(COT!L:L,COT!$A:$A,YEAR(daily!$A1124),COT!$B:$B,WEEKNUM(daily!$A1124))</f>
        <v>64343</v>
      </c>
      <c r="V1124">
        <f>SUMIFS(COT!M:M,COT!$A:$A,YEAR(daily!$A1124),COT!$B:$B,WEEKNUM(daily!$A1124))</f>
        <v>62</v>
      </c>
      <c r="W1124">
        <f>SUMIFS(COT!N:N,COT!$A:$A,YEAR(daily!$A1124),COT!$B:$B,WEEKNUM(daily!$A1124))</f>
        <v>78</v>
      </c>
      <c r="X1124">
        <f>SUMIFS(COT!O:O,COT!$A:$A,YEAR(daily!$A1124),COT!$B:$B,WEEKNUM(daily!$A1124))</f>
        <v>73</v>
      </c>
      <c r="Y1124">
        <f>SUMIFS(COT!P:P,COT!$A:$A,YEAR(daily!$A1124),COT!$B:$B,WEEKNUM(daily!$A1124))</f>
        <v>76</v>
      </c>
      <c r="Z1124">
        <f>SUMIFS(COT!Q:Q,COT!$A:$A,YEAR(daily!$A1124),COT!$B:$B,WEEKNUM(daily!$A1124))</f>
        <v>84</v>
      </c>
      <c r="AA1124">
        <f>SUMIFS(Saudi!B:B,Saudi!$A:$A,YEAR(daily!$A1124))</f>
        <v>395.99099999999999</v>
      </c>
      <c r="AB1124">
        <f>SUMIFS(Saudi!C:C,Saudi!$A:$A,YEAR(daily!$A1124))</f>
        <v>301.7</v>
      </c>
      <c r="AC1124">
        <f>SUMIFS(Saudi!F:F,Saudi!$A:$A,YEAR(daily!$A1124))</f>
        <v>3951270</v>
      </c>
      <c r="AD1124">
        <f>SUMIFS(Saudi!G:G,Saudi!$A:$A,YEAR(daily!$A1124))</f>
        <v>41.406660355745771</v>
      </c>
      <c r="AE1124">
        <f>SUMIFS(Saudi!H:H,Saudi!$A:$A,YEAR(daily!$A1124))</f>
        <v>163608894.86384758</v>
      </c>
      <c r="AF1124" s="5">
        <f t="shared" si="56"/>
        <v>8</v>
      </c>
      <c r="AG1124" s="5">
        <f t="shared" si="57"/>
        <v>2004</v>
      </c>
    </row>
    <row r="1125" spans="1:33">
      <c r="A1125" s="3">
        <v>38230</v>
      </c>
      <c r="B1125" s="1">
        <v>204326</v>
      </c>
      <c r="C1125" s="1">
        <v>81607</v>
      </c>
      <c r="D1125" s="1">
        <v>33374</v>
      </c>
      <c r="E1125" s="1">
        <v>42.12</v>
      </c>
      <c r="F1125" s="1">
        <v>41.75</v>
      </c>
      <c r="G1125" s="1">
        <v>41.37</v>
      </c>
      <c r="H1125" s="2">
        <v>50.1</v>
      </c>
      <c r="I1125" s="2">
        <v>28.9</v>
      </c>
      <c r="J1125" s="2">
        <v>83</v>
      </c>
      <c r="K1125" s="2">
        <v>82</v>
      </c>
      <c r="L1125">
        <f>SUMIFS(US!B:B,US!$D:$D,YEAR(daily!$A1125),US!$E:$E,MONTH(daily!$A1125))</f>
        <v>8723</v>
      </c>
      <c r="M1125">
        <f>SUMIFS(US!C:C,US!$D:$D,YEAR(daily!$A1125),US!$E:$E,MONTH(daily!$A1125))</f>
        <v>21028</v>
      </c>
      <c r="N1125">
        <f>SUMIFS(COT!E:E,COT!$A:$A,YEAR(daily!$A1125),COT!$B:$B,WEEKNUM(daily!$A1125))</f>
        <v>688882</v>
      </c>
      <c r="O1125">
        <f>SUMIFS(COT!F:F,COT!$A:$A,YEAR(daily!$A1125),COT!$B:$B,WEEKNUM(daily!$A1125))</f>
        <v>107428</v>
      </c>
      <c r="P1125">
        <f>SUMIFS(COT!G:G,COT!$A:$A,YEAR(daily!$A1125),COT!$B:$B,WEEKNUM(daily!$A1125))</f>
        <v>79466</v>
      </c>
      <c r="Q1125">
        <f>SUMIFS(COT!H:H,COT!$A:$A,YEAR(daily!$A1125),COT!$B:$B,WEEKNUM(daily!$A1125))</f>
        <v>71170</v>
      </c>
      <c r="R1125">
        <f>SUMIFS(COT!I:I,COT!$A:$A,YEAR(daily!$A1125),COT!$B:$B,WEEKNUM(daily!$A1125))</f>
        <v>448544</v>
      </c>
      <c r="S1125">
        <f>SUMIFS(COT!J:J,COT!$A:$A,YEAR(daily!$A1125),COT!$B:$B,WEEKNUM(daily!$A1125))</f>
        <v>473903</v>
      </c>
      <c r="T1125">
        <f>SUMIFS(COT!K:K,COT!$A:$A,YEAR(daily!$A1125),COT!$B:$B,WEEKNUM(daily!$A1125))</f>
        <v>61740</v>
      </c>
      <c r="U1125">
        <f>SUMIFS(COT!L:L,COT!$A:$A,YEAR(daily!$A1125),COT!$B:$B,WEEKNUM(daily!$A1125))</f>
        <v>64343</v>
      </c>
      <c r="V1125">
        <f>SUMIFS(COT!M:M,COT!$A:$A,YEAR(daily!$A1125),COT!$B:$B,WEEKNUM(daily!$A1125))</f>
        <v>62</v>
      </c>
      <c r="W1125">
        <f>SUMIFS(COT!N:N,COT!$A:$A,YEAR(daily!$A1125),COT!$B:$B,WEEKNUM(daily!$A1125))</f>
        <v>78</v>
      </c>
      <c r="X1125">
        <f>SUMIFS(COT!O:O,COT!$A:$A,YEAR(daily!$A1125),COT!$B:$B,WEEKNUM(daily!$A1125))</f>
        <v>73</v>
      </c>
      <c r="Y1125">
        <f>SUMIFS(COT!P:P,COT!$A:$A,YEAR(daily!$A1125),COT!$B:$B,WEEKNUM(daily!$A1125))</f>
        <v>76</v>
      </c>
      <c r="Z1125">
        <f>SUMIFS(COT!Q:Q,COT!$A:$A,YEAR(daily!$A1125),COT!$B:$B,WEEKNUM(daily!$A1125))</f>
        <v>84</v>
      </c>
      <c r="AA1125">
        <f>SUMIFS(Saudi!B:B,Saudi!$A:$A,YEAR(daily!$A1125))</f>
        <v>395.99099999999999</v>
      </c>
      <c r="AB1125">
        <f>SUMIFS(Saudi!C:C,Saudi!$A:$A,YEAR(daily!$A1125))</f>
        <v>301.7</v>
      </c>
      <c r="AC1125">
        <f>SUMIFS(Saudi!F:F,Saudi!$A:$A,YEAR(daily!$A1125))</f>
        <v>3951270</v>
      </c>
      <c r="AD1125">
        <f>SUMIFS(Saudi!G:G,Saudi!$A:$A,YEAR(daily!$A1125))</f>
        <v>41.406660355745771</v>
      </c>
      <c r="AE1125">
        <f>SUMIFS(Saudi!H:H,Saudi!$A:$A,YEAR(daily!$A1125))</f>
        <v>163608894.86384758</v>
      </c>
      <c r="AF1125" s="5">
        <f t="shared" si="56"/>
        <v>8</v>
      </c>
      <c r="AG1125" s="5">
        <f t="shared" si="57"/>
        <v>2004</v>
      </c>
    </row>
    <row r="1126" spans="1:33">
      <c r="A1126" s="3">
        <v>38231</v>
      </c>
      <c r="B1126" s="1">
        <v>202070</v>
      </c>
      <c r="C1126" s="1">
        <v>82637</v>
      </c>
      <c r="D1126" s="1">
        <v>34468</v>
      </c>
      <c r="E1126" s="1">
        <v>44</v>
      </c>
      <c r="F1126" s="1">
        <v>43.65</v>
      </c>
      <c r="G1126" s="1">
        <v>43.23</v>
      </c>
      <c r="H1126" s="2">
        <v>50.1</v>
      </c>
      <c r="I1126" s="2">
        <v>30.1</v>
      </c>
      <c r="J1126" s="2">
        <v>84.2</v>
      </c>
      <c r="K1126" s="2">
        <v>83.2</v>
      </c>
      <c r="L1126">
        <f>SUMIFS(US!B:B,US!$D:$D,YEAR(daily!$A1126),US!$E:$E,MONTH(daily!$A1126))</f>
        <v>8301</v>
      </c>
      <c r="M1126">
        <f>SUMIFS(US!C:C,US!$D:$D,YEAR(daily!$A1126),US!$E:$E,MONTH(daily!$A1126))</f>
        <v>20529</v>
      </c>
      <c r="N1126">
        <f>SUMIFS(COT!E:E,COT!$A:$A,YEAR(daily!$A1126),COT!$B:$B,WEEKNUM(daily!$A1126))</f>
        <v>688882</v>
      </c>
      <c r="O1126">
        <f>SUMIFS(COT!F:F,COT!$A:$A,YEAR(daily!$A1126),COT!$B:$B,WEEKNUM(daily!$A1126))</f>
        <v>107428</v>
      </c>
      <c r="P1126">
        <f>SUMIFS(COT!G:G,COT!$A:$A,YEAR(daily!$A1126),COT!$B:$B,WEEKNUM(daily!$A1126))</f>
        <v>79466</v>
      </c>
      <c r="Q1126">
        <f>SUMIFS(COT!H:H,COT!$A:$A,YEAR(daily!$A1126),COT!$B:$B,WEEKNUM(daily!$A1126))</f>
        <v>71170</v>
      </c>
      <c r="R1126">
        <f>SUMIFS(COT!I:I,COT!$A:$A,YEAR(daily!$A1126),COT!$B:$B,WEEKNUM(daily!$A1126))</f>
        <v>448544</v>
      </c>
      <c r="S1126">
        <f>SUMIFS(COT!J:J,COT!$A:$A,YEAR(daily!$A1126),COT!$B:$B,WEEKNUM(daily!$A1126))</f>
        <v>473903</v>
      </c>
      <c r="T1126">
        <f>SUMIFS(COT!K:K,COT!$A:$A,YEAR(daily!$A1126),COT!$B:$B,WEEKNUM(daily!$A1126))</f>
        <v>61740</v>
      </c>
      <c r="U1126">
        <f>SUMIFS(COT!L:L,COT!$A:$A,YEAR(daily!$A1126),COT!$B:$B,WEEKNUM(daily!$A1126))</f>
        <v>64343</v>
      </c>
      <c r="V1126">
        <f>SUMIFS(COT!M:M,COT!$A:$A,YEAR(daily!$A1126),COT!$B:$B,WEEKNUM(daily!$A1126))</f>
        <v>62</v>
      </c>
      <c r="W1126">
        <f>SUMIFS(COT!N:N,COT!$A:$A,YEAR(daily!$A1126),COT!$B:$B,WEEKNUM(daily!$A1126))</f>
        <v>78</v>
      </c>
      <c r="X1126">
        <f>SUMIFS(COT!O:O,COT!$A:$A,YEAR(daily!$A1126),COT!$B:$B,WEEKNUM(daily!$A1126))</f>
        <v>73</v>
      </c>
      <c r="Y1126">
        <f>SUMIFS(COT!P:P,COT!$A:$A,YEAR(daily!$A1126),COT!$B:$B,WEEKNUM(daily!$A1126))</f>
        <v>76</v>
      </c>
      <c r="Z1126">
        <f>SUMIFS(COT!Q:Q,COT!$A:$A,YEAR(daily!$A1126),COT!$B:$B,WEEKNUM(daily!$A1126))</f>
        <v>84</v>
      </c>
      <c r="AA1126">
        <f>SUMIFS(Saudi!B:B,Saudi!$A:$A,YEAR(daily!$A1126))</f>
        <v>395.99099999999999</v>
      </c>
      <c r="AB1126">
        <f>SUMIFS(Saudi!C:C,Saudi!$A:$A,YEAR(daily!$A1126))</f>
        <v>301.7</v>
      </c>
      <c r="AC1126">
        <f>SUMIFS(Saudi!F:F,Saudi!$A:$A,YEAR(daily!$A1126))</f>
        <v>3951270</v>
      </c>
      <c r="AD1126">
        <f>SUMIFS(Saudi!G:G,Saudi!$A:$A,YEAR(daily!$A1126))</f>
        <v>41.406660355745771</v>
      </c>
      <c r="AE1126">
        <f>SUMIFS(Saudi!H:H,Saudi!$A:$A,YEAR(daily!$A1126))</f>
        <v>163608894.86384758</v>
      </c>
      <c r="AF1126" s="5">
        <f t="shared" si="56"/>
        <v>9</v>
      </c>
      <c r="AG1126" s="5">
        <f t="shared" si="57"/>
        <v>2004</v>
      </c>
    </row>
    <row r="1127" spans="1:33">
      <c r="A1127" s="3">
        <v>38232</v>
      </c>
      <c r="B1127" s="1">
        <v>204736</v>
      </c>
      <c r="C1127" s="1">
        <v>82284</v>
      </c>
      <c r="D1127" s="1">
        <v>33541</v>
      </c>
      <c r="E1127" s="1">
        <v>44.06</v>
      </c>
      <c r="F1127" s="1">
        <v>43.68</v>
      </c>
      <c r="G1127" s="1">
        <v>43.28</v>
      </c>
      <c r="H1127" s="2">
        <v>50.1</v>
      </c>
      <c r="I1127" s="2">
        <v>30.1</v>
      </c>
      <c r="J1127" s="2">
        <v>84.2</v>
      </c>
      <c r="K1127" s="2">
        <v>83.2</v>
      </c>
      <c r="L1127">
        <f>SUMIFS(US!B:B,US!$D:$D,YEAR(daily!$A1127),US!$E:$E,MONTH(daily!$A1127))</f>
        <v>8301</v>
      </c>
      <c r="M1127">
        <f>SUMIFS(US!C:C,US!$D:$D,YEAR(daily!$A1127),US!$E:$E,MONTH(daily!$A1127))</f>
        <v>20529</v>
      </c>
      <c r="N1127">
        <f>SUMIFS(COT!E:E,COT!$A:$A,YEAR(daily!$A1127),COT!$B:$B,WEEKNUM(daily!$A1127))</f>
        <v>688882</v>
      </c>
      <c r="O1127">
        <f>SUMIFS(COT!F:F,COT!$A:$A,YEAR(daily!$A1127),COT!$B:$B,WEEKNUM(daily!$A1127))</f>
        <v>107428</v>
      </c>
      <c r="P1127">
        <f>SUMIFS(COT!G:G,COT!$A:$A,YEAR(daily!$A1127),COT!$B:$B,WEEKNUM(daily!$A1127))</f>
        <v>79466</v>
      </c>
      <c r="Q1127">
        <f>SUMIFS(COT!H:H,COT!$A:$A,YEAR(daily!$A1127),COT!$B:$B,WEEKNUM(daily!$A1127))</f>
        <v>71170</v>
      </c>
      <c r="R1127">
        <f>SUMIFS(COT!I:I,COT!$A:$A,YEAR(daily!$A1127),COT!$B:$B,WEEKNUM(daily!$A1127))</f>
        <v>448544</v>
      </c>
      <c r="S1127">
        <f>SUMIFS(COT!J:J,COT!$A:$A,YEAR(daily!$A1127),COT!$B:$B,WEEKNUM(daily!$A1127))</f>
        <v>473903</v>
      </c>
      <c r="T1127">
        <f>SUMIFS(COT!K:K,COT!$A:$A,YEAR(daily!$A1127),COT!$B:$B,WEEKNUM(daily!$A1127))</f>
        <v>61740</v>
      </c>
      <c r="U1127">
        <f>SUMIFS(COT!L:L,COT!$A:$A,YEAR(daily!$A1127),COT!$B:$B,WEEKNUM(daily!$A1127))</f>
        <v>64343</v>
      </c>
      <c r="V1127">
        <f>SUMIFS(COT!M:M,COT!$A:$A,YEAR(daily!$A1127),COT!$B:$B,WEEKNUM(daily!$A1127))</f>
        <v>62</v>
      </c>
      <c r="W1127">
        <f>SUMIFS(COT!N:N,COT!$A:$A,YEAR(daily!$A1127),COT!$B:$B,WEEKNUM(daily!$A1127))</f>
        <v>78</v>
      </c>
      <c r="X1127">
        <f>SUMIFS(COT!O:O,COT!$A:$A,YEAR(daily!$A1127),COT!$B:$B,WEEKNUM(daily!$A1127))</f>
        <v>73</v>
      </c>
      <c r="Y1127">
        <f>SUMIFS(COT!P:P,COT!$A:$A,YEAR(daily!$A1127),COT!$B:$B,WEEKNUM(daily!$A1127))</f>
        <v>76</v>
      </c>
      <c r="Z1127">
        <f>SUMIFS(COT!Q:Q,COT!$A:$A,YEAR(daily!$A1127),COT!$B:$B,WEEKNUM(daily!$A1127))</f>
        <v>84</v>
      </c>
      <c r="AA1127">
        <f>SUMIFS(Saudi!B:B,Saudi!$A:$A,YEAR(daily!$A1127))</f>
        <v>395.99099999999999</v>
      </c>
      <c r="AB1127">
        <f>SUMIFS(Saudi!C:C,Saudi!$A:$A,YEAR(daily!$A1127))</f>
        <v>301.7</v>
      </c>
      <c r="AC1127">
        <f>SUMIFS(Saudi!F:F,Saudi!$A:$A,YEAR(daily!$A1127))</f>
        <v>3951270</v>
      </c>
      <c r="AD1127">
        <f>SUMIFS(Saudi!G:G,Saudi!$A:$A,YEAR(daily!$A1127))</f>
        <v>41.406660355745771</v>
      </c>
      <c r="AE1127">
        <f>SUMIFS(Saudi!H:H,Saudi!$A:$A,YEAR(daily!$A1127))</f>
        <v>163608894.86384758</v>
      </c>
      <c r="AF1127" s="5">
        <f t="shared" si="56"/>
        <v>9</v>
      </c>
      <c r="AG1127" s="5">
        <f t="shared" si="57"/>
        <v>2004</v>
      </c>
    </row>
    <row r="1128" spans="1:33">
      <c r="A1128" s="3">
        <v>38233</v>
      </c>
      <c r="B1128" s="1">
        <v>197531</v>
      </c>
      <c r="C1128" s="1">
        <v>82384</v>
      </c>
      <c r="D1128" s="1">
        <v>33440</v>
      </c>
      <c r="E1128" s="1">
        <v>43.99</v>
      </c>
      <c r="F1128" s="1">
        <v>43.63</v>
      </c>
      <c r="G1128" s="1">
        <v>43.23</v>
      </c>
      <c r="H1128" s="2">
        <v>50.1</v>
      </c>
      <c r="I1128" s="2">
        <v>30.1</v>
      </c>
      <c r="J1128" s="2">
        <v>84.2</v>
      </c>
      <c r="K1128" s="2">
        <v>83.2</v>
      </c>
      <c r="L1128">
        <f>SUMIFS(US!B:B,US!$D:$D,YEAR(daily!$A1128),US!$E:$E,MONTH(daily!$A1128))</f>
        <v>8301</v>
      </c>
      <c r="M1128">
        <f>SUMIFS(US!C:C,US!$D:$D,YEAR(daily!$A1128),US!$E:$E,MONTH(daily!$A1128))</f>
        <v>20529</v>
      </c>
      <c r="N1128">
        <f>SUMIFS(COT!E:E,COT!$A:$A,YEAR(daily!$A1128),COT!$B:$B,WEEKNUM(daily!$A1128))</f>
        <v>688882</v>
      </c>
      <c r="O1128">
        <f>SUMIFS(COT!F:F,COT!$A:$A,YEAR(daily!$A1128),COT!$B:$B,WEEKNUM(daily!$A1128))</f>
        <v>107428</v>
      </c>
      <c r="P1128">
        <f>SUMIFS(COT!G:G,COT!$A:$A,YEAR(daily!$A1128),COT!$B:$B,WEEKNUM(daily!$A1128))</f>
        <v>79466</v>
      </c>
      <c r="Q1128">
        <f>SUMIFS(COT!H:H,COT!$A:$A,YEAR(daily!$A1128),COT!$B:$B,WEEKNUM(daily!$A1128))</f>
        <v>71170</v>
      </c>
      <c r="R1128">
        <f>SUMIFS(COT!I:I,COT!$A:$A,YEAR(daily!$A1128),COT!$B:$B,WEEKNUM(daily!$A1128))</f>
        <v>448544</v>
      </c>
      <c r="S1128">
        <f>SUMIFS(COT!J:J,COT!$A:$A,YEAR(daily!$A1128),COT!$B:$B,WEEKNUM(daily!$A1128))</f>
        <v>473903</v>
      </c>
      <c r="T1128">
        <f>SUMIFS(COT!K:K,COT!$A:$A,YEAR(daily!$A1128),COT!$B:$B,WEEKNUM(daily!$A1128))</f>
        <v>61740</v>
      </c>
      <c r="U1128">
        <f>SUMIFS(COT!L:L,COT!$A:$A,YEAR(daily!$A1128),COT!$B:$B,WEEKNUM(daily!$A1128))</f>
        <v>64343</v>
      </c>
      <c r="V1128">
        <f>SUMIFS(COT!M:M,COT!$A:$A,YEAR(daily!$A1128),COT!$B:$B,WEEKNUM(daily!$A1128))</f>
        <v>62</v>
      </c>
      <c r="W1128">
        <f>SUMIFS(COT!N:N,COT!$A:$A,YEAR(daily!$A1128),COT!$B:$B,WEEKNUM(daily!$A1128))</f>
        <v>78</v>
      </c>
      <c r="X1128">
        <f>SUMIFS(COT!O:O,COT!$A:$A,YEAR(daily!$A1128),COT!$B:$B,WEEKNUM(daily!$A1128))</f>
        <v>73</v>
      </c>
      <c r="Y1128">
        <f>SUMIFS(COT!P:P,COT!$A:$A,YEAR(daily!$A1128),COT!$B:$B,WEEKNUM(daily!$A1128))</f>
        <v>76</v>
      </c>
      <c r="Z1128">
        <f>SUMIFS(COT!Q:Q,COT!$A:$A,YEAR(daily!$A1128),COT!$B:$B,WEEKNUM(daily!$A1128))</f>
        <v>84</v>
      </c>
      <c r="AA1128">
        <f>SUMIFS(Saudi!B:B,Saudi!$A:$A,YEAR(daily!$A1128))</f>
        <v>395.99099999999999</v>
      </c>
      <c r="AB1128">
        <f>SUMIFS(Saudi!C:C,Saudi!$A:$A,YEAR(daily!$A1128))</f>
        <v>301.7</v>
      </c>
      <c r="AC1128">
        <f>SUMIFS(Saudi!F:F,Saudi!$A:$A,YEAR(daily!$A1128))</f>
        <v>3951270</v>
      </c>
      <c r="AD1128">
        <f>SUMIFS(Saudi!G:G,Saudi!$A:$A,YEAR(daily!$A1128))</f>
        <v>41.406660355745771</v>
      </c>
      <c r="AE1128">
        <f>SUMIFS(Saudi!H:H,Saudi!$A:$A,YEAR(daily!$A1128))</f>
        <v>163608894.86384758</v>
      </c>
      <c r="AF1128" s="5">
        <f t="shared" si="56"/>
        <v>9</v>
      </c>
      <c r="AG1128" s="5">
        <f t="shared" si="57"/>
        <v>2004</v>
      </c>
    </row>
    <row r="1129" spans="1:33">
      <c r="A1129" s="3">
        <v>38237</v>
      </c>
      <c r="B1129" s="1">
        <v>189289</v>
      </c>
      <c r="C1129" s="1">
        <v>83092</v>
      </c>
      <c r="D1129" s="1">
        <v>33561</v>
      </c>
      <c r="E1129" s="1">
        <v>43.31</v>
      </c>
      <c r="F1129" s="1">
        <v>43.01</v>
      </c>
      <c r="G1129" s="1">
        <v>42.64</v>
      </c>
      <c r="H1129" s="2">
        <v>50.1</v>
      </c>
      <c r="I1129" s="2">
        <v>30.1</v>
      </c>
      <c r="J1129" s="2">
        <v>84.2</v>
      </c>
      <c r="K1129" s="2">
        <v>83.2</v>
      </c>
      <c r="L1129">
        <f>SUMIFS(US!B:B,US!$D:$D,YEAR(daily!$A1129),US!$E:$E,MONTH(daily!$A1129))</f>
        <v>8301</v>
      </c>
      <c r="M1129">
        <f>SUMIFS(US!C:C,US!$D:$D,YEAR(daily!$A1129),US!$E:$E,MONTH(daily!$A1129))</f>
        <v>20529</v>
      </c>
      <c r="N1129">
        <f>SUMIFS(COT!E:E,COT!$A:$A,YEAR(daily!$A1129),COT!$B:$B,WEEKNUM(daily!$A1129))</f>
        <v>693750</v>
      </c>
      <c r="O1129">
        <f>SUMIFS(COT!F:F,COT!$A:$A,YEAR(daily!$A1129),COT!$B:$B,WEEKNUM(daily!$A1129))</f>
        <v>105350</v>
      </c>
      <c r="P1129">
        <f>SUMIFS(COT!G:G,COT!$A:$A,YEAR(daily!$A1129),COT!$B:$B,WEEKNUM(daily!$A1129))</f>
        <v>84140</v>
      </c>
      <c r="Q1129">
        <f>SUMIFS(COT!H:H,COT!$A:$A,YEAR(daily!$A1129),COT!$B:$B,WEEKNUM(daily!$A1129))</f>
        <v>74108</v>
      </c>
      <c r="R1129">
        <f>SUMIFS(COT!I:I,COT!$A:$A,YEAR(daily!$A1129),COT!$B:$B,WEEKNUM(daily!$A1129))</f>
        <v>455824</v>
      </c>
      <c r="S1129">
        <f>SUMIFS(COT!J:J,COT!$A:$A,YEAR(daily!$A1129),COT!$B:$B,WEEKNUM(daily!$A1129))</f>
        <v>470789</v>
      </c>
      <c r="T1129">
        <f>SUMIFS(COT!K:K,COT!$A:$A,YEAR(daily!$A1129),COT!$B:$B,WEEKNUM(daily!$A1129))</f>
        <v>58468</v>
      </c>
      <c r="U1129">
        <f>SUMIFS(COT!L:L,COT!$A:$A,YEAR(daily!$A1129),COT!$B:$B,WEEKNUM(daily!$A1129))</f>
        <v>64713</v>
      </c>
      <c r="V1129">
        <f>SUMIFS(COT!M:M,COT!$A:$A,YEAR(daily!$A1129),COT!$B:$B,WEEKNUM(daily!$A1129))</f>
        <v>64</v>
      </c>
      <c r="W1129">
        <f>SUMIFS(COT!N:N,COT!$A:$A,YEAR(daily!$A1129),COT!$B:$B,WEEKNUM(daily!$A1129))</f>
        <v>78</v>
      </c>
      <c r="X1129">
        <f>SUMIFS(COT!O:O,COT!$A:$A,YEAR(daily!$A1129),COT!$B:$B,WEEKNUM(daily!$A1129))</f>
        <v>79</v>
      </c>
      <c r="Y1129">
        <f>SUMIFS(COT!P:P,COT!$A:$A,YEAR(daily!$A1129),COT!$B:$B,WEEKNUM(daily!$A1129))</f>
        <v>77</v>
      </c>
      <c r="Z1129">
        <f>SUMIFS(COT!Q:Q,COT!$A:$A,YEAR(daily!$A1129),COT!$B:$B,WEEKNUM(daily!$A1129))</f>
        <v>82</v>
      </c>
      <c r="AA1129">
        <f>SUMIFS(Saudi!B:B,Saudi!$A:$A,YEAR(daily!$A1129))</f>
        <v>395.99099999999999</v>
      </c>
      <c r="AB1129">
        <f>SUMIFS(Saudi!C:C,Saudi!$A:$A,YEAR(daily!$A1129))</f>
        <v>301.7</v>
      </c>
      <c r="AC1129">
        <f>SUMIFS(Saudi!F:F,Saudi!$A:$A,YEAR(daily!$A1129))</f>
        <v>3951270</v>
      </c>
      <c r="AD1129">
        <f>SUMIFS(Saudi!G:G,Saudi!$A:$A,YEAR(daily!$A1129))</f>
        <v>41.406660355745771</v>
      </c>
      <c r="AE1129">
        <f>SUMIFS(Saudi!H:H,Saudi!$A:$A,YEAR(daily!$A1129))</f>
        <v>163608894.86384758</v>
      </c>
      <c r="AF1129" s="5">
        <f t="shared" si="56"/>
        <v>9</v>
      </c>
      <c r="AG1129" s="5">
        <f t="shared" si="57"/>
        <v>2004</v>
      </c>
    </row>
    <row r="1130" spans="1:33">
      <c r="A1130" s="3">
        <v>38238</v>
      </c>
      <c r="B1130" s="1">
        <v>182894</v>
      </c>
      <c r="C1130" s="1">
        <v>82843</v>
      </c>
      <c r="D1130" s="1">
        <v>33823</v>
      </c>
      <c r="E1130" s="1">
        <v>42.77</v>
      </c>
      <c r="F1130" s="1">
        <v>42.52</v>
      </c>
      <c r="G1130" s="1">
        <v>42.15</v>
      </c>
      <c r="H1130" s="2">
        <v>50.1</v>
      </c>
      <c r="I1130" s="2">
        <v>30.1</v>
      </c>
      <c r="J1130" s="2">
        <v>84.2</v>
      </c>
      <c r="K1130" s="2">
        <v>83.2</v>
      </c>
      <c r="L1130">
        <f>SUMIFS(US!B:B,US!$D:$D,YEAR(daily!$A1130),US!$E:$E,MONTH(daily!$A1130))</f>
        <v>8301</v>
      </c>
      <c r="M1130">
        <f>SUMIFS(US!C:C,US!$D:$D,YEAR(daily!$A1130),US!$E:$E,MONTH(daily!$A1130))</f>
        <v>20529</v>
      </c>
      <c r="N1130">
        <f>SUMIFS(COT!E:E,COT!$A:$A,YEAR(daily!$A1130),COT!$B:$B,WEEKNUM(daily!$A1130))</f>
        <v>693750</v>
      </c>
      <c r="O1130">
        <f>SUMIFS(COT!F:F,COT!$A:$A,YEAR(daily!$A1130),COT!$B:$B,WEEKNUM(daily!$A1130))</f>
        <v>105350</v>
      </c>
      <c r="P1130">
        <f>SUMIFS(COT!G:G,COT!$A:$A,YEAR(daily!$A1130),COT!$B:$B,WEEKNUM(daily!$A1130))</f>
        <v>84140</v>
      </c>
      <c r="Q1130">
        <f>SUMIFS(COT!H:H,COT!$A:$A,YEAR(daily!$A1130),COT!$B:$B,WEEKNUM(daily!$A1130))</f>
        <v>74108</v>
      </c>
      <c r="R1130">
        <f>SUMIFS(COT!I:I,COT!$A:$A,YEAR(daily!$A1130),COT!$B:$B,WEEKNUM(daily!$A1130))</f>
        <v>455824</v>
      </c>
      <c r="S1130">
        <f>SUMIFS(COT!J:J,COT!$A:$A,YEAR(daily!$A1130),COT!$B:$B,WEEKNUM(daily!$A1130))</f>
        <v>470789</v>
      </c>
      <c r="T1130">
        <f>SUMIFS(COT!K:K,COT!$A:$A,YEAR(daily!$A1130),COT!$B:$B,WEEKNUM(daily!$A1130))</f>
        <v>58468</v>
      </c>
      <c r="U1130">
        <f>SUMIFS(COT!L:L,COT!$A:$A,YEAR(daily!$A1130),COT!$B:$B,WEEKNUM(daily!$A1130))</f>
        <v>64713</v>
      </c>
      <c r="V1130">
        <f>SUMIFS(COT!M:M,COT!$A:$A,YEAR(daily!$A1130),COT!$B:$B,WEEKNUM(daily!$A1130))</f>
        <v>64</v>
      </c>
      <c r="W1130">
        <f>SUMIFS(COT!N:N,COT!$A:$A,YEAR(daily!$A1130),COT!$B:$B,WEEKNUM(daily!$A1130))</f>
        <v>78</v>
      </c>
      <c r="X1130">
        <f>SUMIFS(COT!O:O,COT!$A:$A,YEAR(daily!$A1130),COT!$B:$B,WEEKNUM(daily!$A1130))</f>
        <v>79</v>
      </c>
      <c r="Y1130">
        <f>SUMIFS(COT!P:P,COT!$A:$A,YEAR(daily!$A1130),COT!$B:$B,WEEKNUM(daily!$A1130))</f>
        <v>77</v>
      </c>
      <c r="Z1130">
        <f>SUMIFS(COT!Q:Q,COT!$A:$A,YEAR(daily!$A1130),COT!$B:$B,WEEKNUM(daily!$A1130))</f>
        <v>82</v>
      </c>
      <c r="AA1130">
        <f>SUMIFS(Saudi!B:B,Saudi!$A:$A,YEAR(daily!$A1130))</f>
        <v>395.99099999999999</v>
      </c>
      <c r="AB1130">
        <f>SUMIFS(Saudi!C:C,Saudi!$A:$A,YEAR(daily!$A1130))</f>
        <v>301.7</v>
      </c>
      <c r="AC1130">
        <f>SUMIFS(Saudi!F:F,Saudi!$A:$A,YEAR(daily!$A1130))</f>
        <v>3951270</v>
      </c>
      <c r="AD1130">
        <f>SUMIFS(Saudi!G:G,Saudi!$A:$A,YEAR(daily!$A1130))</f>
        <v>41.406660355745771</v>
      </c>
      <c r="AE1130">
        <f>SUMIFS(Saudi!H:H,Saudi!$A:$A,YEAR(daily!$A1130))</f>
        <v>163608894.86384758</v>
      </c>
      <c r="AF1130" s="5">
        <f t="shared" si="56"/>
        <v>9</v>
      </c>
      <c r="AG1130" s="5">
        <f t="shared" si="57"/>
        <v>2004</v>
      </c>
    </row>
    <row r="1131" spans="1:33">
      <c r="A1131" s="3">
        <v>38239</v>
      </c>
      <c r="B1131" s="1">
        <v>169840</v>
      </c>
      <c r="C1131" s="1">
        <v>84241</v>
      </c>
      <c r="D1131" s="1">
        <v>33302</v>
      </c>
      <c r="E1131" s="1">
        <v>44.61</v>
      </c>
      <c r="F1131" s="1">
        <v>44.2</v>
      </c>
      <c r="G1131" s="1">
        <v>43.73</v>
      </c>
      <c r="H1131" s="2">
        <v>50.1</v>
      </c>
      <c r="I1131" s="2">
        <v>30.1</v>
      </c>
      <c r="J1131" s="2">
        <v>84.2</v>
      </c>
      <c r="K1131" s="2">
        <v>83.2</v>
      </c>
      <c r="L1131">
        <f>SUMIFS(US!B:B,US!$D:$D,YEAR(daily!$A1131),US!$E:$E,MONTH(daily!$A1131))</f>
        <v>8301</v>
      </c>
      <c r="M1131">
        <f>SUMIFS(US!C:C,US!$D:$D,YEAR(daily!$A1131),US!$E:$E,MONTH(daily!$A1131))</f>
        <v>20529</v>
      </c>
      <c r="N1131">
        <f>SUMIFS(COT!E:E,COT!$A:$A,YEAR(daily!$A1131),COT!$B:$B,WEEKNUM(daily!$A1131))</f>
        <v>693750</v>
      </c>
      <c r="O1131">
        <f>SUMIFS(COT!F:F,COT!$A:$A,YEAR(daily!$A1131),COT!$B:$B,WEEKNUM(daily!$A1131))</f>
        <v>105350</v>
      </c>
      <c r="P1131">
        <f>SUMIFS(COT!G:G,COT!$A:$A,YEAR(daily!$A1131),COT!$B:$B,WEEKNUM(daily!$A1131))</f>
        <v>84140</v>
      </c>
      <c r="Q1131">
        <f>SUMIFS(COT!H:H,COT!$A:$A,YEAR(daily!$A1131),COT!$B:$B,WEEKNUM(daily!$A1131))</f>
        <v>74108</v>
      </c>
      <c r="R1131">
        <f>SUMIFS(COT!I:I,COT!$A:$A,YEAR(daily!$A1131),COT!$B:$B,WEEKNUM(daily!$A1131))</f>
        <v>455824</v>
      </c>
      <c r="S1131">
        <f>SUMIFS(COT!J:J,COT!$A:$A,YEAR(daily!$A1131),COT!$B:$B,WEEKNUM(daily!$A1131))</f>
        <v>470789</v>
      </c>
      <c r="T1131">
        <f>SUMIFS(COT!K:K,COT!$A:$A,YEAR(daily!$A1131),COT!$B:$B,WEEKNUM(daily!$A1131))</f>
        <v>58468</v>
      </c>
      <c r="U1131">
        <f>SUMIFS(COT!L:L,COT!$A:$A,YEAR(daily!$A1131),COT!$B:$B,WEEKNUM(daily!$A1131))</f>
        <v>64713</v>
      </c>
      <c r="V1131">
        <f>SUMIFS(COT!M:M,COT!$A:$A,YEAR(daily!$A1131),COT!$B:$B,WEEKNUM(daily!$A1131))</f>
        <v>64</v>
      </c>
      <c r="W1131">
        <f>SUMIFS(COT!N:N,COT!$A:$A,YEAR(daily!$A1131),COT!$B:$B,WEEKNUM(daily!$A1131))</f>
        <v>78</v>
      </c>
      <c r="X1131">
        <f>SUMIFS(COT!O:O,COT!$A:$A,YEAR(daily!$A1131),COT!$B:$B,WEEKNUM(daily!$A1131))</f>
        <v>79</v>
      </c>
      <c r="Y1131">
        <f>SUMIFS(COT!P:P,COT!$A:$A,YEAR(daily!$A1131),COT!$B:$B,WEEKNUM(daily!$A1131))</f>
        <v>77</v>
      </c>
      <c r="Z1131">
        <f>SUMIFS(COT!Q:Q,COT!$A:$A,YEAR(daily!$A1131),COT!$B:$B,WEEKNUM(daily!$A1131))</f>
        <v>82</v>
      </c>
      <c r="AA1131">
        <f>SUMIFS(Saudi!B:B,Saudi!$A:$A,YEAR(daily!$A1131))</f>
        <v>395.99099999999999</v>
      </c>
      <c r="AB1131">
        <f>SUMIFS(Saudi!C:C,Saudi!$A:$A,YEAR(daily!$A1131))</f>
        <v>301.7</v>
      </c>
      <c r="AC1131">
        <f>SUMIFS(Saudi!F:F,Saudi!$A:$A,YEAR(daily!$A1131))</f>
        <v>3951270</v>
      </c>
      <c r="AD1131">
        <f>SUMIFS(Saudi!G:G,Saudi!$A:$A,YEAR(daily!$A1131))</f>
        <v>41.406660355745771</v>
      </c>
      <c r="AE1131">
        <f>SUMIFS(Saudi!H:H,Saudi!$A:$A,YEAR(daily!$A1131))</f>
        <v>163608894.86384758</v>
      </c>
      <c r="AF1131" s="5">
        <f t="shared" si="56"/>
        <v>9</v>
      </c>
      <c r="AG1131" s="5">
        <f t="shared" si="57"/>
        <v>2004</v>
      </c>
    </row>
    <row r="1132" spans="1:33">
      <c r="A1132" s="3">
        <v>38240</v>
      </c>
      <c r="B1132" s="1">
        <v>157307</v>
      </c>
      <c r="C1132" s="1">
        <v>86856</v>
      </c>
      <c r="D1132" s="1">
        <v>34736</v>
      </c>
      <c r="E1132" s="1">
        <v>42.81</v>
      </c>
      <c r="F1132" s="1">
        <v>42.44</v>
      </c>
      <c r="G1132" s="1">
        <v>42</v>
      </c>
      <c r="H1132" s="2">
        <v>50.1</v>
      </c>
      <c r="I1132" s="2">
        <v>30.1</v>
      </c>
      <c r="J1132" s="2">
        <v>84.2</v>
      </c>
      <c r="K1132" s="2">
        <v>83.2</v>
      </c>
      <c r="L1132">
        <f>SUMIFS(US!B:B,US!$D:$D,YEAR(daily!$A1132),US!$E:$E,MONTH(daily!$A1132))</f>
        <v>8301</v>
      </c>
      <c r="M1132">
        <f>SUMIFS(US!C:C,US!$D:$D,YEAR(daily!$A1132),US!$E:$E,MONTH(daily!$A1132))</f>
        <v>20529</v>
      </c>
      <c r="N1132">
        <f>SUMIFS(COT!E:E,COT!$A:$A,YEAR(daily!$A1132),COT!$B:$B,WEEKNUM(daily!$A1132))</f>
        <v>693750</v>
      </c>
      <c r="O1132">
        <f>SUMIFS(COT!F:F,COT!$A:$A,YEAR(daily!$A1132),COT!$B:$B,WEEKNUM(daily!$A1132))</f>
        <v>105350</v>
      </c>
      <c r="P1132">
        <f>SUMIFS(COT!G:G,COT!$A:$A,YEAR(daily!$A1132),COT!$B:$B,WEEKNUM(daily!$A1132))</f>
        <v>84140</v>
      </c>
      <c r="Q1132">
        <f>SUMIFS(COT!H:H,COT!$A:$A,YEAR(daily!$A1132),COT!$B:$B,WEEKNUM(daily!$A1132))</f>
        <v>74108</v>
      </c>
      <c r="R1132">
        <f>SUMIFS(COT!I:I,COT!$A:$A,YEAR(daily!$A1132),COT!$B:$B,WEEKNUM(daily!$A1132))</f>
        <v>455824</v>
      </c>
      <c r="S1132">
        <f>SUMIFS(COT!J:J,COT!$A:$A,YEAR(daily!$A1132),COT!$B:$B,WEEKNUM(daily!$A1132))</f>
        <v>470789</v>
      </c>
      <c r="T1132">
        <f>SUMIFS(COT!K:K,COT!$A:$A,YEAR(daily!$A1132),COT!$B:$B,WEEKNUM(daily!$A1132))</f>
        <v>58468</v>
      </c>
      <c r="U1132">
        <f>SUMIFS(COT!L:L,COT!$A:$A,YEAR(daily!$A1132),COT!$B:$B,WEEKNUM(daily!$A1132))</f>
        <v>64713</v>
      </c>
      <c r="V1132">
        <f>SUMIFS(COT!M:M,COT!$A:$A,YEAR(daily!$A1132),COT!$B:$B,WEEKNUM(daily!$A1132))</f>
        <v>64</v>
      </c>
      <c r="W1132">
        <f>SUMIFS(COT!N:N,COT!$A:$A,YEAR(daily!$A1132),COT!$B:$B,WEEKNUM(daily!$A1132))</f>
        <v>78</v>
      </c>
      <c r="X1132">
        <f>SUMIFS(COT!O:O,COT!$A:$A,YEAR(daily!$A1132),COT!$B:$B,WEEKNUM(daily!$A1132))</f>
        <v>79</v>
      </c>
      <c r="Y1132">
        <f>SUMIFS(COT!P:P,COT!$A:$A,YEAR(daily!$A1132),COT!$B:$B,WEEKNUM(daily!$A1132))</f>
        <v>77</v>
      </c>
      <c r="Z1132">
        <f>SUMIFS(COT!Q:Q,COT!$A:$A,YEAR(daily!$A1132),COT!$B:$B,WEEKNUM(daily!$A1132))</f>
        <v>82</v>
      </c>
      <c r="AA1132">
        <f>SUMIFS(Saudi!B:B,Saudi!$A:$A,YEAR(daily!$A1132))</f>
        <v>395.99099999999999</v>
      </c>
      <c r="AB1132">
        <f>SUMIFS(Saudi!C:C,Saudi!$A:$A,YEAR(daily!$A1132))</f>
        <v>301.7</v>
      </c>
      <c r="AC1132">
        <f>SUMIFS(Saudi!F:F,Saudi!$A:$A,YEAR(daily!$A1132))</f>
        <v>3951270</v>
      </c>
      <c r="AD1132">
        <f>SUMIFS(Saudi!G:G,Saudi!$A:$A,YEAR(daily!$A1132))</f>
        <v>41.406660355745771</v>
      </c>
      <c r="AE1132">
        <f>SUMIFS(Saudi!H:H,Saudi!$A:$A,YEAR(daily!$A1132))</f>
        <v>163608894.86384758</v>
      </c>
      <c r="AF1132" s="5">
        <f t="shared" si="56"/>
        <v>9</v>
      </c>
      <c r="AG1132" s="5">
        <f t="shared" si="57"/>
        <v>2004</v>
      </c>
    </row>
    <row r="1133" spans="1:33">
      <c r="A1133" s="3">
        <v>38243</v>
      </c>
      <c r="B1133" s="1">
        <v>139695</v>
      </c>
      <c r="C1133" s="1">
        <v>89786</v>
      </c>
      <c r="D1133" s="1">
        <v>37883</v>
      </c>
      <c r="E1133" s="1">
        <v>43.87</v>
      </c>
      <c r="F1133" s="1">
        <v>43.36</v>
      </c>
      <c r="G1133" s="1">
        <v>42.86</v>
      </c>
      <c r="H1133" s="2">
        <v>50.1</v>
      </c>
      <c r="I1133" s="2">
        <v>30.1</v>
      </c>
      <c r="J1133" s="2">
        <v>84.2</v>
      </c>
      <c r="K1133" s="2">
        <v>83.2</v>
      </c>
      <c r="L1133">
        <f>SUMIFS(US!B:B,US!$D:$D,YEAR(daily!$A1133),US!$E:$E,MONTH(daily!$A1133))</f>
        <v>8301</v>
      </c>
      <c r="M1133">
        <f>SUMIFS(US!C:C,US!$D:$D,YEAR(daily!$A1133),US!$E:$E,MONTH(daily!$A1133))</f>
        <v>20529</v>
      </c>
      <c r="N1133">
        <f>SUMIFS(COT!E:E,COT!$A:$A,YEAR(daily!$A1133),COT!$B:$B,WEEKNUM(daily!$A1133))</f>
        <v>681659</v>
      </c>
      <c r="O1133">
        <f>SUMIFS(COT!F:F,COT!$A:$A,YEAR(daily!$A1133),COT!$B:$B,WEEKNUM(daily!$A1133))</f>
        <v>104068</v>
      </c>
      <c r="P1133">
        <f>SUMIFS(COT!G:G,COT!$A:$A,YEAR(daily!$A1133),COT!$B:$B,WEEKNUM(daily!$A1133))</f>
        <v>90870</v>
      </c>
      <c r="Q1133">
        <f>SUMIFS(COT!H:H,COT!$A:$A,YEAR(daily!$A1133),COT!$B:$B,WEEKNUM(daily!$A1133))</f>
        <v>77436</v>
      </c>
      <c r="R1133">
        <f>SUMIFS(COT!I:I,COT!$A:$A,YEAR(daily!$A1133),COT!$B:$B,WEEKNUM(daily!$A1133))</f>
        <v>442630</v>
      </c>
      <c r="S1133">
        <f>SUMIFS(COT!J:J,COT!$A:$A,YEAR(daily!$A1133),COT!$B:$B,WEEKNUM(daily!$A1133))</f>
        <v>450622</v>
      </c>
      <c r="T1133">
        <f>SUMIFS(COT!K:K,COT!$A:$A,YEAR(daily!$A1133),COT!$B:$B,WEEKNUM(daily!$A1133))</f>
        <v>57525</v>
      </c>
      <c r="U1133">
        <f>SUMIFS(COT!L:L,COT!$A:$A,YEAR(daily!$A1133),COT!$B:$B,WEEKNUM(daily!$A1133))</f>
        <v>62731</v>
      </c>
      <c r="V1133">
        <f>SUMIFS(COT!M:M,COT!$A:$A,YEAR(daily!$A1133),COT!$B:$B,WEEKNUM(daily!$A1133))</f>
        <v>59</v>
      </c>
      <c r="W1133">
        <f>SUMIFS(COT!N:N,COT!$A:$A,YEAR(daily!$A1133),COT!$B:$B,WEEKNUM(daily!$A1133))</f>
        <v>81</v>
      </c>
      <c r="X1133">
        <f>SUMIFS(COT!O:O,COT!$A:$A,YEAR(daily!$A1133),COT!$B:$B,WEEKNUM(daily!$A1133))</f>
        <v>78</v>
      </c>
      <c r="Y1133">
        <f>SUMIFS(COT!P:P,COT!$A:$A,YEAR(daily!$A1133),COT!$B:$B,WEEKNUM(daily!$A1133))</f>
        <v>80</v>
      </c>
      <c r="Z1133">
        <f>SUMIFS(COT!Q:Q,COT!$A:$A,YEAR(daily!$A1133),COT!$B:$B,WEEKNUM(daily!$A1133))</f>
        <v>83</v>
      </c>
      <c r="AA1133">
        <f>SUMIFS(Saudi!B:B,Saudi!$A:$A,YEAR(daily!$A1133))</f>
        <v>395.99099999999999</v>
      </c>
      <c r="AB1133">
        <f>SUMIFS(Saudi!C:C,Saudi!$A:$A,YEAR(daily!$A1133))</f>
        <v>301.7</v>
      </c>
      <c r="AC1133">
        <f>SUMIFS(Saudi!F:F,Saudi!$A:$A,YEAR(daily!$A1133))</f>
        <v>3951270</v>
      </c>
      <c r="AD1133">
        <f>SUMIFS(Saudi!G:G,Saudi!$A:$A,YEAR(daily!$A1133))</f>
        <v>41.406660355745771</v>
      </c>
      <c r="AE1133">
        <f>SUMIFS(Saudi!H:H,Saudi!$A:$A,YEAR(daily!$A1133))</f>
        <v>163608894.86384758</v>
      </c>
      <c r="AF1133" s="5">
        <f t="shared" si="56"/>
        <v>9</v>
      </c>
      <c r="AG1133" s="5">
        <f t="shared" si="57"/>
        <v>2004</v>
      </c>
    </row>
    <row r="1134" spans="1:33">
      <c r="A1134" s="3">
        <v>38244</v>
      </c>
      <c r="B1134" s="1">
        <v>123784</v>
      </c>
      <c r="C1134" s="1">
        <v>90895</v>
      </c>
      <c r="D1134" s="1">
        <v>37364</v>
      </c>
      <c r="E1134" s="1">
        <v>44.39</v>
      </c>
      <c r="F1134" s="1">
        <v>43.87</v>
      </c>
      <c r="G1134" s="1">
        <v>43.34</v>
      </c>
      <c r="H1134" s="2">
        <v>50.1</v>
      </c>
      <c r="I1134" s="2">
        <v>30.1</v>
      </c>
      <c r="J1134" s="2">
        <v>84.2</v>
      </c>
      <c r="K1134" s="2">
        <v>83.2</v>
      </c>
      <c r="L1134">
        <f>SUMIFS(US!B:B,US!$D:$D,YEAR(daily!$A1134),US!$E:$E,MONTH(daily!$A1134))</f>
        <v>8301</v>
      </c>
      <c r="M1134">
        <f>SUMIFS(US!C:C,US!$D:$D,YEAR(daily!$A1134),US!$E:$E,MONTH(daily!$A1134))</f>
        <v>20529</v>
      </c>
      <c r="N1134">
        <f>SUMIFS(COT!E:E,COT!$A:$A,YEAR(daily!$A1134),COT!$B:$B,WEEKNUM(daily!$A1134))</f>
        <v>681659</v>
      </c>
      <c r="O1134">
        <f>SUMIFS(COT!F:F,COT!$A:$A,YEAR(daily!$A1134),COT!$B:$B,WEEKNUM(daily!$A1134))</f>
        <v>104068</v>
      </c>
      <c r="P1134">
        <f>SUMIFS(COT!G:G,COT!$A:$A,YEAR(daily!$A1134),COT!$B:$B,WEEKNUM(daily!$A1134))</f>
        <v>90870</v>
      </c>
      <c r="Q1134">
        <f>SUMIFS(COT!H:H,COT!$A:$A,YEAR(daily!$A1134),COT!$B:$B,WEEKNUM(daily!$A1134))</f>
        <v>77436</v>
      </c>
      <c r="R1134">
        <f>SUMIFS(COT!I:I,COT!$A:$A,YEAR(daily!$A1134),COT!$B:$B,WEEKNUM(daily!$A1134))</f>
        <v>442630</v>
      </c>
      <c r="S1134">
        <f>SUMIFS(COT!J:J,COT!$A:$A,YEAR(daily!$A1134),COT!$B:$B,WEEKNUM(daily!$A1134))</f>
        <v>450622</v>
      </c>
      <c r="T1134">
        <f>SUMIFS(COT!K:K,COT!$A:$A,YEAR(daily!$A1134),COT!$B:$B,WEEKNUM(daily!$A1134))</f>
        <v>57525</v>
      </c>
      <c r="U1134">
        <f>SUMIFS(COT!L:L,COT!$A:$A,YEAR(daily!$A1134),COT!$B:$B,WEEKNUM(daily!$A1134))</f>
        <v>62731</v>
      </c>
      <c r="V1134">
        <f>SUMIFS(COT!M:M,COT!$A:$A,YEAR(daily!$A1134),COT!$B:$B,WEEKNUM(daily!$A1134))</f>
        <v>59</v>
      </c>
      <c r="W1134">
        <f>SUMIFS(COT!N:N,COT!$A:$A,YEAR(daily!$A1134),COT!$B:$B,WEEKNUM(daily!$A1134))</f>
        <v>81</v>
      </c>
      <c r="X1134">
        <f>SUMIFS(COT!O:O,COT!$A:$A,YEAR(daily!$A1134),COT!$B:$B,WEEKNUM(daily!$A1134))</f>
        <v>78</v>
      </c>
      <c r="Y1134">
        <f>SUMIFS(COT!P:P,COT!$A:$A,YEAR(daily!$A1134),COT!$B:$B,WEEKNUM(daily!$A1134))</f>
        <v>80</v>
      </c>
      <c r="Z1134">
        <f>SUMIFS(COT!Q:Q,COT!$A:$A,YEAR(daily!$A1134),COT!$B:$B,WEEKNUM(daily!$A1134))</f>
        <v>83</v>
      </c>
      <c r="AA1134">
        <f>SUMIFS(Saudi!B:B,Saudi!$A:$A,YEAR(daily!$A1134))</f>
        <v>395.99099999999999</v>
      </c>
      <c r="AB1134">
        <f>SUMIFS(Saudi!C:C,Saudi!$A:$A,YEAR(daily!$A1134))</f>
        <v>301.7</v>
      </c>
      <c r="AC1134">
        <f>SUMIFS(Saudi!F:F,Saudi!$A:$A,YEAR(daily!$A1134))</f>
        <v>3951270</v>
      </c>
      <c r="AD1134">
        <f>SUMIFS(Saudi!G:G,Saudi!$A:$A,YEAR(daily!$A1134))</f>
        <v>41.406660355745771</v>
      </c>
      <c r="AE1134">
        <f>SUMIFS(Saudi!H:H,Saudi!$A:$A,YEAR(daily!$A1134))</f>
        <v>163608894.86384758</v>
      </c>
      <c r="AF1134" s="5">
        <f t="shared" si="56"/>
        <v>9</v>
      </c>
      <c r="AG1134" s="5">
        <f t="shared" si="57"/>
        <v>2004</v>
      </c>
    </row>
    <row r="1135" spans="1:33">
      <c r="A1135" s="3">
        <v>38245</v>
      </c>
      <c r="B1135" s="1">
        <v>94703</v>
      </c>
      <c r="C1135" s="1">
        <v>92908</v>
      </c>
      <c r="D1135" s="1">
        <v>37873</v>
      </c>
      <c r="E1135" s="1">
        <v>43.58</v>
      </c>
      <c r="F1135" s="1">
        <v>43.1</v>
      </c>
      <c r="G1135" s="1">
        <v>42.6</v>
      </c>
      <c r="H1135" s="2">
        <v>50.1</v>
      </c>
      <c r="I1135" s="2">
        <v>30.1</v>
      </c>
      <c r="J1135" s="2">
        <v>84.2</v>
      </c>
      <c r="K1135" s="2">
        <v>83.2</v>
      </c>
      <c r="L1135">
        <f>SUMIFS(US!B:B,US!$D:$D,YEAR(daily!$A1135),US!$E:$E,MONTH(daily!$A1135))</f>
        <v>8301</v>
      </c>
      <c r="M1135">
        <f>SUMIFS(US!C:C,US!$D:$D,YEAR(daily!$A1135),US!$E:$E,MONTH(daily!$A1135))</f>
        <v>20529</v>
      </c>
      <c r="N1135">
        <f>SUMIFS(COT!E:E,COT!$A:$A,YEAR(daily!$A1135),COT!$B:$B,WEEKNUM(daily!$A1135))</f>
        <v>681659</v>
      </c>
      <c r="O1135">
        <f>SUMIFS(COT!F:F,COT!$A:$A,YEAR(daily!$A1135),COT!$B:$B,WEEKNUM(daily!$A1135))</f>
        <v>104068</v>
      </c>
      <c r="P1135">
        <f>SUMIFS(COT!G:G,COT!$A:$A,YEAR(daily!$A1135),COT!$B:$B,WEEKNUM(daily!$A1135))</f>
        <v>90870</v>
      </c>
      <c r="Q1135">
        <f>SUMIFS(COT!H:H,COT!$A:$A,YEAR(daily!$A1135),COT!$B:$B,WEEKNUM(daily!$A1135))</f>
        <v>77436</v>
      </c>
      <c r="R1135">
        <f>SUMIFS(COT!I:I,COT!$A:$A,YEAR(daily!$A1135),COT!$B:$B,WEEKNUM(daily!$A1135))</f>
        <v>442630</v>
      </c>
      <c r="S1135">
        <f>SUMIFS(COT!J:J,COT!$A:$A,YEAR(daily!$A1135),COT!$B:$B,WEEKNUM(daily!$A1135))</f>
        <v>450622</v>
      </c>
      <c r="T1135">
        <f>SUMIFS(COT!K:K,COT!$A:$A,YEAR(daily!$A1135),COT!$B:$B,WEEKNUM(daily!$A1135))</f>
        <v>57525</v>
      </c>
      <c r="U1135">
        <f>SUMIFS(COT!L:L,COT!$A:$A,YEAR(daily!$A1135),COT!$B:$B,WEEKNUM(daily!$A1135))</f>
        <v>62731</v>
      </c>
      <c r="V1135">
        <f>SUMIFS(COT!M:M,COT!$A:$A,YEAR(daily!$A1135),COT!$B:$B,WEEKNUM(daily!$A1135))</f>
        <v>59</v>
      </c>
      <c r="W1135">
        <f>SUMIFS(COT!N:N,COT!$A:$A,YEAR(daily!$A1135),COT!$B:$B,WEEKNUM(daily!$A1135))</f>
        <v>81</v>
      </c>
      <c r="X1135">
        <f>SUMIFS(COT!O:O,COT!$A:$A,YEAR(daily!$A1135),COT!$B:$B,WEEKNUM(daily!$A1135))</f>
        <v>78</v>
      </c>
      <c r="Y1135">
        <f>SUMIFS(COT!P:P,COT!$A:$A,YEAR(daily!$A1135),COT!$B:$B,WEEKNUM(daily!$A1135))</f>
        <v>80</v>
      </c>
      <c r="Z1135">
        <f>SUMIFS(COT!Q:Q,COT!$A:$A,YEAR(daily!$A1135),COT!$B:$B,WEEKNUM(daily!$A1135))</f>
        <v>83</v>
      </c>
      <c r="AA1135">
        <f>SUMIFS(Saudi!B:B,Saudi!$A:$A,YEAR(daily!$A1135))</f>
        <v>395.99099999999999</v>
      </c>
      <c r="AB1135">
        <f>SUMIFS(Saudi!C:C,Saudi!$A:$A,YEAR(daily!$A1135))</f>
        <v>301.7</v>
      </c>
      <c r="AC1135">
        <f>SUMIFS(Saudi!F:F,Saudi!$A:$A,YEAR(daily!$A1135))</f>
        <v>3951270</v>
      </c>
      <c r="AD1135">
        <f>SUMIFS(Saudi!G:G,Saudi!$A:$A,YEAR(daily!$A1135))</f>
        <v>41.406660355745771</v>
      </c>
      <c r="AE1135">
        <f>SUMIFS(Saudi!H:H,Saudi!$A:$A,YEAR(daily!$A1135))</f>
        <v>163608894.86384758</v>
      </c>
      <c r="AF1135" s="5">
        <f t="shared" si="56"/>
        <v>9</v>
      </c>
      <c r="AG1135" s="5">
        <f t="shared" si="57"/>
        <v>2004</v>
      </c>
    </row>
    <row r="1136" spans="1:33">
      <c r="A1136" s="3">
        <v>38246</v>
      </c>
      <c r="B1136" s="1">
        <v>72013</v>
      </c>
      <c r="C1136" s="1">
        <v>94892</v>
      </c>
      <c r="D1136" s="1">
        <v>38642</v>
      </c>
      <c r="E1136" s="1">
        <v>43.88</v>
      </c>
      <c r="F1136" s="1">
        <v>43.52</v>
      </c>
      <c r="G1136" s="1">
        <v>43.03</v>
      </c>
      <c r="H1136" s="2">
        <v>50.1</v>
      </c>
      <c r="I1136" s="2">
        <v>30.1</v>
      </c>
      <c r="J1136" s="2">
        <v>84.2</v>
      </c>
      <c r="K1136" s="2">
        <v>83.2</v>
      </c>
      <c r="L1136">
        <f>SUMIFS(US!B:B,US!$D:$D,YEAR(daily!$A1136),US!$E:$E,MONTH(daily!$A1136))</f>
        <v>8301</v>
      </c>
      <c r="M1136">
        <f>SUMIFS(US!C:C,US!$D:$D,YEAR(daily!$A1136),US!$E:$E,MONTH(daily!$A1136))</f>
        <v>20529</v>
      </c>
      <c r="N1136">
        <f>SUMIFS(COT!E:E,COT!$A:$A,YEAR(daily!$A1136),COT!$B:$B,WEEKNUM(daily!$A1136))</f>
        <v>681659</v>
      </c>
      <c r="O1136">
        <f>SUMIFS(COT!F:F,COT!$A:$A,YEAR(daily!$A1136),COT!$B:$B,WEEKNUM(daily!$A1136))</f>
        <v>104068</v>
      </c>
      <c r="P1136">
        <f>SUMIFS(COT!G:G,COT!$A:$A,YEAR(daily!$A1136),COT!$B:$B,WEEKNUM(daily!$A1136))</f>
        <v>90870</v>
      </c>
      <c r="Q1136">
        <f>SUMIFS(COT!H:H,COT!$A:$A,YEAR(daily!$A1136),COT!$B:$B,WEEKNUM(daily!$A1136))</f>
        <v>77436</v>
      </c>
      <c r="R1136">
        <f>SUMIFS(COT!I:I,COT!$A:$A,YEAR(daily!$A1136),COT!$B:$B,WEEKNUM(daily!$A1136))</f>
        <v>442630</v>
      </c>
      <c r="S1136">
        <f>SUMIFS(COT!J:J,COT!$A:$A,YEAR(daily!$A1136),COT!$B:$B,WEEKNUM(daily!$A1136))</f>
        <v>450622</v>
      </c>
      <c r="T1136">
        <f>SUMIFS(COT!K:K,COT!$A:$A,YEAR(daily!$A1136),COT!$B:$B,WEEKNUM(daily!$A1136))</f>
        <v>57525</v>
      </c>
      <c r="U1136">
        <f>SUMIFS(COT!L:L,COT!$A:$A,YEAR(daily!$A1136),COT!$B:$B,WEEKNUM(daily!$A1136))</f>
        <v>62731</v>
      </c>
      <c r="V1136">
        <f>SUMIFS(COT!M:M,COT!$A:$A,YEAR(daily!$A1136),COT!$B:$B,WEEKNUM(daily!$A1136))</f>
        <v>59</v>
      </c>
      <c r="W1136">
        <f>SUMIFS(COT!N:N,COT!$A:$A,YEAR(daily!$A1136),COT!$B:$B,WEEKNUM(daily!$A1136))</f>
        <v>81</v>
      </c>
      <c r="X1136">
        <f>SUMIFS(COT!O:O,COT!$A:$A,YEAR(daily!$A1136),COT!$B:$B,WEEKNUM(daily!$A1136))</f>
        <v>78</v>
      </c>
      <c r="Y1136">
        <f>SUMIFS(COT!P:P,COT!$A:$A,YEAR(daily!$A1136),COT!$B:$B,WEEKNUM(daily!$A1136))</f>
        <v>80</v>
      </c>
      <c r="Z1136">
        <f>SUMIFS(COT!Q:Q,COT!$A:$A,YEAR(daily!$A1136),COT!$B:$B,WEEKNUM(daily!$A1136))</f>
        <v>83</v>
      </c>
      <c r="AA1136">
        <f>SUMIFS(Saudi!B:B,Saudi!$A:$A,YEAR(daily!$A1136))</f>
        <v>395.99099999999999</v>
      </c>
      <c r="AB1136">
        <f>SUMIFS(Saudi!C:C,Saudi!$A:$A,YEAR(daily!$A1136))</f>
        <v>301.7</v>
      </c>
      <c r="AC1136">
        <f>SUMIFS(Saudi!F:F,Saudi!$A:$A,YEAR(daily!$A1136))</f>
        <v>3951270</v>
      </c>
      <c r="AD1136">
        <f>SUMIFS(Saudi!G:G,Saudi!$A:$A,YEAR(daily!$A1136))</f>
        <v>41.406660355745771</v>
      </c>
      <c r="AE1136">
        <f>SUMIFS(Saudi!H:H,Saudi!$A:$A,YEAR(daily!$A1136))</f>
        <v>163608894.86384758</v>
      </c>
      <c r="AF1136" s="5">
        <f t="shared" si="56"/>
        <v>9</v>
      </c>
      <c r="AG1136" s="5">
        <f t="shared" si="57"/>
        <v>2004</v>
      </c>
    </row>
    <row r="1137" spans="1:33">
      <c r="A1137" s="3">
        <v>38247</v>
      </c>
      <c r="B1137" s="1">
        <v>58033</v>
      </c>
      <c r="C1137" s="1">
        <v>95849</v>
      </c>
      <c r="D1137" s="1">
        <v>39170</v>
      </c>
      <c r="E1137" s="1">
        <v>45.59</v>
      </c>
      <c r="F1137" s="1">
        <v>45.02</v>
      </c>
      <c r="G1137" s="1">
        <v>44.42</v>
      </c>
      <c r="H1137" s="2">
        <v>50.1</v>
      </c>
      <c r="I1137" s="2">
        <v>30.1</v>
      </c>
      <c r="J1137" s="2">
        <v>84.2</v>
      </c>
      <c r="K1137" s="2">
        <v>83.2</v>
      </c>
      <c r="L1137">
        <f>SUMIFS(US!B:B,US!$D:$D,YEAR(daily!$A1137),US!$E:$E,MONTH(daily!$A1137))</f>
        <v>8301</v>
      </c>
      <c r="M1137">
        <f>SUMIFS(US!C:C,US!$D:$D,YEAR(daily!$A1137),US!$E:$E,MONTH(daily!$A1137))</f>
        <v>20529</v>
      </c>
      <c r="N1137">
        <f>SUMIFS(COT!E:E,COT!$A:$A,YEAR(daily!$A1137),COT!$B:$B,WEEKNUM(daily!$A1137))</f>
        <v>681659</v>
      </c>
      <c r="O1137">
        <f>SUMIFS(COT!F:F,COT!$A:$A,YEAR(daily!$A1137),COT!$B:$B,WEEKNUM(daily!$A1137))</f>
        <v>104068</v>
      </c>
      <c r="P1137">
        <f>SUMIFS(COT!G:G,COT!$A:$A,YEAR(daily!$A1137),COT!$B:$B,WEEKNUM(daily!$A1137))</f>
        <v>90870</v>
      </c>
      <c r="Q1137">
        <f>SUMIFS(COT!H:H,COT!$A:$A,YEAR(daily!$A1137),COT!$B:$B,WEEKNUM(daily!$A1137))</f>
        <v>77436</v>
      </c>
      <c r="R1137">
        <f>SUMIFS(COT!I:I,COT!$A:$A,YEAR(daily!$A1137),COT!$B:$B,WEEKNUM(daily!$A1137))</f>
        <v>442630</v>
      </c>
      <c r="S1137">
        <f>SUMIFS(COT!J:J,COT!$A:$A,YEAR(daily!$A1137),COT!$B:$B,WEEKNUM(daily!$A1137))</f>
        <v>450622</v>
      </c>
      <c r="T1137">
        <f>SUMIFS(COT!K:K,COT!$A:$A,YEAR(daily!$A1137),COT!$B:$B,WEEKNUM(daily!$A1137))</f>
        <v>57525</v>
      </c>
      <c r="U1137">
        <f>SUMIFS(COT!L:L,COT!$A:$A,YEAR(daily!$A1137),COT!$B:$B,WEEKNUM(daily!$A1137))</f>
        <v>62731</v>
      </c>
      <c r="V1137">
        <f>SUMIFS(COT!M:M,COT!$A:$A,YEAR(daily!$A1137),COT!$B:$B,WEEKNUM(daily!$A1137))</f>
        <v>59</v>
      </c>
      <c r="W1137">
        <f>SUMIFS(COT!N:N,COT!$A:$A,YEAR(daily!$A1137),COT!$B:$B,WEEKNUM(daily!$A1137))</f>
        <v>81</v>
      </c>
      <c r="X1137">
        <f>SUMIFS(COT!O:O,COT!$A:$A,YEAR(daily!$A1137),COT!$B:$B,WEEKNUM(daily!$A1137))</f>
        <v>78</v>
      </c>
      <c r="Y1137">
        <f>SUMIFS(COT!P:P,COT!$A:$A,YEAR(daily!$A1137),COT!$B:$B,WEEKNUM(daily!$A1137))</f>
        <v>80</v>
      </c>
      <c r="Z1137">
        <f>SUMIFS(COT!Q:Q,COT!$A:$A,YEAR(daily!$A1137),COT!$B:$B,WEEKNUM(daily!$A1137))</f>
        <v>83</v>
      </c>
      <c r="AA1137">
        <f>SUMIFS(Saudi!B:B,Saudi!$A:$A,YEAR(daily!$A1137))</f>
        <v>395.99099999999999</v>
      </c>
      <c r="AB1137">
        <f>SUMIFS(Saudi!C:C,Saudi!$A:$A,YEAR(daily!$A1137))</f>
        <v>301.7</v>
      </c>
      <c r="AC1137">
        <f>SUMIFS(Saudi!F:F,Saudi!$A:$A,YEAR(daily!$A1137))</f>
        <v>3951270</v>
      </c>
      <c r="AD1137">
        <f>SUMIFS(Saudi!G:G,Saudi!$A:$A,YEAR(daily!$A1137))</f>
        <v>41.406660355745771</v>
      </c>
      <c r="AE1137">
        <f>SUMIFS(Saudi!H:H,Saudi!$A:$A,YEAR(daily!$A1137))</f>
        <v>163608894.86384758</v>
      </c>
      <c r="AF1137" s="5">
        <f t="shared" si="56"/>
        <v>9</v>
      </c>
      <c r="AG1137" s="5">
        <f t="shared" si="57"/>
        <v>2004</v>
      </c>
    </row>
    <row r="1138" spans="1:33">
      <c r="A1138" s="3">
        <v>38250</v>
      </c>
      <c r="B1138" s="1">
        <v>41799</v>
      </c>
      <c r="C1138" s="1">
        <v>95915</v>
      </c>
      <c r="D1138" s="1">
        <v>38459</v>
      </c>
      <c r="E1138" s="1">
        <v>46.35</v>
      </c>
      <c r="F1138" s="1">
        <v>45.59</v>
      </c>
      <c r="G1138" s="1">
        <v>44.97</v>
      </c>
      <c r="H1138" s="2">
        <v>50.1</v>
      </c>
      <c r="I1138" s="2">
        <v>30.1</v>
      </c>
      <c r="J1138" s="2">
        <v>84.2</v>
      </c>
      <c r="K1138" s="2">
        <v>83.2</v>
      </c>
      <c r="L1138">
        <f>SUMIFS(US!B:B,US!$D:$D,YEAR(daily!$A1138),US!$E:$E,MONTH(daily!$A1138))</f>
        <v>8301</v>
      </c>
      <c r="M1138">
        <f>SUMIFS(US!C:C,US!$D:$D,YEAR(daily!$A1138),US!$E:$E,MONTH(daily!$A1138))</f>
        <v>20529</v>
      </c>
      <c r="N1138">
        <f>SUMIFS(COT!E:E,COT!$A:$A,YEAR(daily!$A1138),COT!$B:$B,WEEKNUM(daily!$A1138))</f>
        <v>671660</v>
      </c>
      <c r="O1138">
        <f>SUMIFS(COT!F:F,COT!$A:$A,YEAR(daily!$A1138),COT!$B:$B,WEEKNUM(daily!$A1138))</f>
        <v>114804</v>
      </c>
      <c r="P1138">
        <f>SUMIFS(COT!G:G,COT!$A:$A,YEAR(daily!$A1138),COT!$B:$B,WEEKNUM(daily!$A1138))</f>
        <v>88062</v>
      </c>
      <c r="Q1138">
        <f>SUMIFS(COT!H:H,COT!$A:$A,YEAR(daily!$A1138),COT!$B:$B,WEEKNUM(daily!$A1138))</f>
        <v>70136</v>
      </c>
      <c r="R1138">
        <f>SUMIFS(COT!I:I,COT!$A:$A,YEAR(daily!$A1138),COT!$B:$B,WEEKNUM(daily!$A1138))</f>
        <v>429790</v>
      </c>
      <c r="S1138">
        <f>SUMIFS(COT!J:J,COT!$A:$A,YEAR(daily!$A1138),COT!$B:$B,WEEKNUM(daily!$A1138))</f>
        <v>444379</v>
      </c>
      <c r="T1138">
        <f>SUMIFS(COT!K:K,COT!$A:$A,YEAR(daily!$A1138),COT!$B:$B,WEEKNUM(daily!$A1138))</f>
        <v>56930</v>
      </c>
      <c r="U1138">
        <f>SUMIFS(COT!L:L,COT!$A:$A,YEAR(daily!$A1138),COT!$B:$B,WEEKNUM(daily!$A1138))</f>
        <v>69083</v>
      </c>
      <c r="V1138">
        <f>SUMIFS(COT!M:M,COT!$A:$A,YEAR(daily!$A1138),COT!$B:$B,WEEKNUM(daily!$A1138))</f>
        <v>61</v>
      </c>
      <c r="W1138">
        <f>SUMIFS(COT!N:N,COT!$A:$A,YEAR(daily!$A1138),COT!$B:$B,WEEKNUM(daily!$A1138))</f>
        <v>79</v>
      </c>
      <c r="X1138">
        <f>SUMIFS(COT!O:O,COT!$A:$A,YEAR(daily!$A1138),COT!$B:$B,WEEKNUM(daily!$A1138))</f>
        <v>74</v>
      </c>
      <c r="Y1138">
        <f>SUMIFS(COT!P:P,COT!$A:$A,YEAR(daily!$A1138),COT!$B:$B,WEEKNUM(daily!$A1138))</f>
        <v>74</v>
      </c>
      <c r="Z1138">
        <f>SUMIFS(COT!Q:Q,COT!$A:$A,YEAR(daily!$A1138),COT!$B:$B,WEEKNUM(daily!$A1138))</f>
        <v>81</v>
      </c>
      <c r="AA1138">
        <f>SUMIFS(Saudi!B:B,Saudi!$A:$A,YEAR(daily!$A1138))</f>
        <v>395.99099999999999</v>
      </c>
      <c r="AB1138">
        <f>SUMIFS(Saudi!C:C,Saudi!$A:$A,YEAR(daily!$A1138))</f>
        <v>301.7</v>
      </c>
      <c r="AC1138">
        <f>SUMIFS(Saudi!F:F,Saudi!$A:$A,YEAR(daily!$A1138))</f>
        <v>3951270</v>
      </c>
      <c r="AD1138">
        <f>SUMIFS(Saudi!G:G,Saudi!$A:$A,YEAR(daily!$A1138))</f>
        <v>41.406660355745771</v>
      </c>
      <c r="AE1138">
        <f>SUMIFS(Saudi!H:H,Saudi!$A:$A,YEAR(daily!$A1138))</f>
        <v>163608894.86384758</v>
      </c>
      <c r="AF1138" s="5">
        <f t="shared" si="56"/>
        <v>9</v>
      </c>
      <c r="AG1138" s="5">
        <f t="shared" si="57"/>
        <v>2004</v>
      </c>
    </row>
    <row r="1139" spans="1:33">
      <c r="A1139" s="3">
        <v>38251</v>
      </c>
      <c r="B1139" s="1">
        <v>24260</v>
      </c>
      <c r="C1139" s="1">
        <v>93555</v>
      </c>
      <c r="D1139" s="1">
        <v>40092</v>
      </c>
      <c r="E1139" s="1">
        <v>47.1</v>
      </c>
      <c r="F1139" s="1">
        <v>46.16</v>
      </c>
      <c r="G1139" s="1">
        <v>45.52</v>
      </c>
      <c r="H1139" s="2">
        <v>50.1</v>
      </c>
      <c r="I1139" s="2">
        <v>30.1</v>
      </c>
      <c r="J1139" s="2">
        <v>84.2</v>
      </c>
      <c r="K1139" s="2">
        <v>83.2</v>
      </c>
      <c r="L1139">
        <f>SUMIFS(US!B:B,US!$D:$D,YEAR(daily!$A1139),US!$E:$E,MONTH(daily!$A1139))</f>
        <v>8301</v>
      </c>
      <c r="M1139">
        <f>SUMIFS(US!C:C,US!$D:$D,YEAR(daily!$A1139),US!$E:$E,MONTH(daily!$A1139))</f>
        <v>20529</v>
      </c>
      <c r="N1139">
        <f>SUMIFS(COT!E:E,COT!$A:$A,YEAR(daily!$A1139),COT!$B:$B,WEEKNUM(daily!$A1139))</f>
        <v>671660</v>
      </c>
      <c r="O1139">
        <f>SUMIFS(COT!F:F,COT!$A:$A,YEAR(daily!$A1139),COT!$B:$B,WEEKNUM(daily!$A1139))</f>
        <v>114804</v>
      </c>
      <c r="P1139">
        <f>SUMIFS(COT!G:G,COT!$A:$A,YEAR(daily!$A1139),COT!$B:$B,WEEKNUM(daily!$A1139))</f>
        <v>88062</v>
      </c>
      <c r="Q1139">
        <f>SUMIFS(COT!H:H,COT!$A:$A,YEAR(daily!$A1139),COT!$B:$B,WEEKNUM(daily!$A1139))</f>
        <v>70136</v>
      </c>
      <c r="R1139">
        <f>SUMIFS(COT!I:I,COT!$A:$A,YEAR(daily!$A1139),COT!$B:$B,WEEKNUM(daily!$A1139))</f>
        <v>429790</v>
      </c>
      <c r="S1139">
        <f>SUMIFS(COT!J:J,COT!$A:$A,YEAR(daily!$A1139),COT!$B:$B,WEEKNUM(daily!$A1139))</f>
        <v>444379</v>
      </c>
      <c r="T1139">
        <f>SUMIFS(COT!K:K,COT!$A:$A,YEAR(daily!$A1139),COT!$B:$B,WEEKNUM(daily!$A1139))</f>
        <v>56930</v>
      </c>
      <c r="U1139">
        <f>SUMIFS(COT!L:L,COT!$A:$A,YEAR(daily!$A1139),COT!$B:$B,WEEKNUM(daily!$A1139))</f>
        <v>69083</v>
      </c>
      <c r="V1139">
        <f>SUMIFS(COT!M:M,COT!$A:$A,YEAR(daily!$A1139),COT!$B:$B,WEEKNUM(daily!$A1139))</f>
        <v>61</v>
      </c>
      <c r="W1139">
        <f>SUMIFS(COT!N:N,COT!$A:$A,YEAR(daily!$A1139),COT!$B:$B,WEEKNUM(daily!$A1139))</f>
        <v>79</v>
      </c>
      <c r="X1139">
        <f>SUMIFS(COT!O:O,COT!$A:$A,YEAR(daily!$A1139),COT!$B:$B,WEEKNUM(daily!$A1139))</f>
        <v>74</v>
      </c>
      <c r="Y1139">
        <f>SUMIFS(COT!P:P,COT!$A:$A,YEAR(daily!$A1139),COT!$B:$B,WEEKNUM(daily!$A1139))</f>
        <v>74</v>
      </c>
      <c r="Z1139">
        <f>SUMIFS(COT!Q:Q,COT!$A:$A,YEAR(daily!$A1139),COT!$B:$B,WEEKNUM(daily!$A1139))</f>
        <v>81</v>
      </c>
      <c r="AA1139">
        <f>SUMIFS(Saudi!B:B,Saudi!$A:$A,YEAR(daily!$A1139))</f>
        <v>395.99099999999999</v>
      </c>
      <c r="AB1139">
        <f>SUMIFS(Saudi!C:C,Saudi!$A:$A,YEAR(daily!$A1139))</f>
        <v>301.7</v>
      </c>
      <c r="AC1139">
        <f>SUMIFS(Saudi!F:F,Saudi!$A:$A,YEAR(daily!$A1139))</f>
        <v>3951270</v>
      </c>
      <c r="AD1139">
        <f>SUMIFS(Saudi!G:G,Saudi!$A:$A,YEAR(daily!$A1139))</f>
        <v>41.406660355745771</v>
      </c>
      <c r="AE1139">
        <f>SUMIFS(Saudi!H:H,Saudi!$A:$A,YEAR(daily!$A1139))</f>
        <v>163608894.86384758</v>
      </c>
      <c r="AF1139" s="5">
        <f t="shared" si="56"/>
        <v>9</v>
      </c>
      <c r="AG1139" s="5">
        <f t="shared" si="57"/>
        <v>2004</v>
      </c>
    </row>
    <row r="1140" spans="1:33">
      <c r="A1140" s="3">
        <v>38252</v>
      </c>
      <c r="B1140" s="1">
        <v>221829</v>
      </c>
      <c r="C1140" s="1">
        <v>41010</v>
      </c>
      <c r="D1140" s="1">
        <v>25859</v>
      </c>
      <c r="E1140" s="1">
        <v>48.35</v>
      </c>
      <c r="F1140" s="1">
        <v>46.89</v>
      </c>
      <c r="G1140" s="1">
        <v>46.25</v>
      </c>
      <c r="H1140" s="2">
        <v>50.1</v>
      </c>
      <c r="I1140" s="2">
        <v>30.1</v>
      </c>
      <c r="J1140" s="2">
        <v>84.2</v>
      </c>
      <c r="K1140" s="2">
        <v>83.2</v>
      </c>
      <c r="L1140">
        <f>SUMIFS(US!B:B,US!$D:$D,YEAR(daily!$A1140),US!$E:$E,MONTH(daily!$A1140))</f>
        <v>8301</v>
      </c>
      <c r="M1140">
        <f>SUMIFS(US!C:C,US!$D:$D,YEAR(daily!$A1140),US!$E:$E,MONTH(daily!$A1140))</f>
        <v>20529</v>
      </c>
      <c r="N1140">
        <f>SUMIFS(COT!E:E,COT!$A:$A,YEAR(daily!$A1140),COT!$B:$B,WEEKNUM(daily!$A1140))</f>
        <v>671660</v>
      </c>
      <c r="O1140">
        <f>SUMIFS(COT!F:F,COT!$A:$A,YEAR(daily!$A1140),COT!$B:$B,WEEKNUM(daily!$A1140))</f>
        <v>114804</v>
      </c>
      <c r="P1140">
        <f>SUMIFS(COT!G:G,COT!$A:$A,YEAR(daily!$A1140),COT!$B:$B,WEEKNUM(daily!$A1140))</f>
        <v>88062</v>
      </c>
      <c r="Q1140">
        <f>SUMIFS(COT!H:H,COT!$A:$A,YEAR(daily!$A1140),COT!$B:$B,WEEKNUM(daily!$A1140))</f>
        <v>70136</v>
      </c>
      <c r="R1140">
        <f>SUMIFS(COT!I:I,COT!$A:$A,YEAR(daily!$A1140),COT!$B:$B,WEEKNUM(daily!$A1140))</f>
        <v>429790</v>
      </c>
      <c r="S1140">
        <f>SUMIFS(COT!J:J,COT!$A:$A,YEAR(daily!$A1140),COT!$B:$B,WEEKNUM(daily!$A1140))</f>
        <v>444379</v>
      </c>
      <c r="T1140">
        <f>SUMIFS(COT!K:K,COT!$A:$A,YEAR(daily!$A1140),COT!$B:$B,WEEKNUM(daily!$A1140))</f>
        <v>56930</v>
      </c>
      <c r="U1140">
        <f>SUMIFS(COT!L:L,COT!$A:$A,YEAR(daily!$A1140),COT!$B:$B,WEEKNUM(daily!$A1140))</f>
        <v>69083</v>
      </c>
      <c r="V1140">
        <f>SUMIFS(COT!M:M,COT!$A:$A,YEAR(daily!$A1140),COT!$B:$B,WEEKNUM(daily!$A1140))</f>
        <v>61</v>
      </c>
      <c r="W1140">
        <f>SUMIFS(COT!N:N,COT!$A:$A,YEAR(daily!$A1140),COT!$B:$B,WEEKNUM(daily!$A1140))</f>
        <v>79</v>
      </c>
      <c r="X1140">
        <f>SUMIFS(COT!O:O,COT!$A:$A,YEAR(daily!$A1140),COT!$B:$B,WEEKNUM(daily!$A1140))</f>
        <v>74</v>
      </c>
      <c r="Y1140">
        <f>SUMIFS(COT!P:P,COT!$A:$A,YEAR(daily!$A1140),COT!$B:$B,WEEKNUM(daily!$A1140))</f>
        <v>74</v>
      </c>
      <c r="Z1140">
        <f>SUMIFS(COT!Q:Q,COT!$A:$A,YEAR(daily!$A1140),COT!$B:$B,WEEKNUM(daily!$A1140))</f>
        <v>81</v>
      </c>
      <c r="AA1140">
        <f>SUMIFS(Saudi!B:B,Saudi!$A:$A,YEAR(daily!$A1140))</f>
        <v>395.99099999999999</v>
      </c>
      <c r="AB1140">
        <f>SUMIFS(Saudi!C:C,Saudi!$A:$A,YEAR(daily!$A1140))</f>
        <v>301.7</v>
      </c>
      <c r="AC1140">
        <f>SUMIFS(Saudi!F:F,Saudi!$A:$A,YEAR(daily!$A1140))</f>
        <v>3951270</v>
      </c>
      <c r="AD1140">
        <f>SUMIFS(Saudi!G:G,Saudi!$A:$A,YEAR(daily!$A1140))</f>
        <v>41.406660355745771</v>
      </c>
      <c r="AE1140">
        <f>SUMIFS(Saudi!H:H,Saudi!$A:$A,YEAR(daily!$A1140))</f>
        <v>163608894.86384758</v>
      </c>
      <c r="AF1140" s="5">
        <f t="shared" si="56"/>
        <v>9</v>
      </c>
      <c r="AG1140" s="5">
        <f t="shared" si="57"/>
        <v>2004</v>
      </c>
    </row>
    <row r="1141" spans="1:33">
      <c r="A1141" s="3">
        <v>38253</v>
      </c>
      <c r="B1141" s="1">
        <v>227037</v>
      </c>
      <c r="C1141" s="1">
        <v>42763</v>
      </c>
      <c r="D1141" s="1">
        <v>25878</v>
      </c>
      <c r="E1141" s="1">
        <v>48.46</v>
      </c>
      <c r="F1141" s="1">
        <v>47.07</v>
      </c>
      <c r="G1141" s="1">
        <v>46.43</v>
      </c>
      <c r="H1141" s="2">
        <v>50.1</v>
      </c>
      <c r="I1141" s="2">
        <v>30.1</v>
      </c>
      <c r="J1141" s="2">
        <v>84.2</v>
      </c>
      <c r="K1141" s="2">
        <v>83.2</v>
      </c>
      <c r="L1141">
        <f>SUMIFS(US!B:B,US!$D:$D,YEAR(daily!$A1141),US!$E:$E,MONTH(daily!$A1141))</f>
        <v>8301</v>
      </c>
      <c r="M1141">
        <f>SUMIFS(US!C:C,US!$D:$D,YEAR(daily!$A1141),US!$E:$E,MONTH(daily!$A1141))</f>
        <v>20529</v>
      </c>
      <c r="N1141">
        <f>SUMIFS(COT!E:E,COT!$A:$A,YEAR(daily!$A1141),COT!$B:$B,WEEKNUM(daily!$A1141))</f>
        <v>671660</v>
      </c>
      <c r="O1141">
        <f>SUMIFS(COT!F:F,COT!$A:$A,YEAR(daily!$A1141),COT!$B:$B,WEEKNUM(daily!$A1141))</f>
        <v>114804</v>
      </c>
      <c r="P1141">
        <f>SUMIFS(COT!G:G,COT!$A:$A,YEAR(daily!$A1141),COT!$B:$B,WEEKNUM(daily!$A1141))</f>
        <v>88062</v>
      </c>
      <c r="Q1141">
        <f>SUMIFS(COT!H:H,COT!$A:$A,YEAR(daily!$A1141),COT!$B:$B,WEEKNUM(daily!$A1141))</f>
        <v>70136</v>
      </c>
      <c r="R1141">
        <f>SUMIFS(COT!I:I,COT!$A:$A,YEAR(daily!$A1141),COT!$B:$B,WEEKNUM(daily!$A1141))</f>
        <v>429790</v>
      </c>
      <c r="S1141">
        <f>SUMIFS(COT!J:J,COT!$A:$A,YEAR(daily!$A1141),COT!$B:$B,WEEKNUM(daily!$A1141))</f>
        <v>444379</v>
      </c>
      <c r="T1141">
        <f>SUMIFS(COT!K:K,COT!$A:$A,YEAR(daily!$A1141),COT!$B:$B,WEEKNUM(daily!$A1141))</f>
        <v>56930</v>
      </c>
      <c r="U1141">
        <f>SUMIFS(COT!L:L,COT!$A:$A,YEAR(daily!$A1141),COT!$B:$B,WEEKNUM(daily!$A1141))</f>
        <v>69083</v>
      </c>
      <c r="V1141">
        <f>SUMIFS(COT!M:M,COT!$A:$A,YEAR(daily!$A1141),COT!$B:$B,WEEKNUM(daily!$A1141))</f>
        <v>61</v>
      </c>
      <c r="W1141">
        <f>SUMIFS(COT!N:N,COT!$A:$A,YEAR(daily!$A1141),COT!$B:$B,WEEKNUM(daily!$A1141))</f>
        <v>79</v>
      </c>
      <c r="X1141">
        <f>SUMIFS(COT!O:O,COT!$A:$A,YEAR(daily!$A1141),COT!$B:$B,WEEKNUM(daily!$A1141))</f>
        <v>74</v>
      </c>
      <c r="Y1141">
        <f>SUMIFS(COT!P:P,COT!$A:$A,YEAR(daily!$A1141),COT!$B:$B,WEEKNUM(daily!$A1141))</f>
        <v>74</v>
      </c>
      <c r="Z1141">
        <f>SUMIFS(COT!Q:Q,COT!$A:$A,YEAR(daily!$A1141),COT!$B:$B,WEEKNUM(daily!$A1141))</f>
        <v>81</v>
      </c>
      <c r="AA1141">
        <f>SUMIFS(Saudi!B:B,Saudi!$A:$A,YEAR(daily!$A1141))</f>
        <v>395.99099999999999</v>
      </c>
      <c r="AB1141">
        <f>SUMIFS(Saudi!C:C,Saudi!$A:$A,YEAR(daily!$A1141))</f>
        <v>301.7</v>
      </c>
      <c r="AC1141">
        <f>SUMIFS(Saudi!F:F,Saudi!$A:$A,YEAR(daily!$A1141))</f>
        <v>3951270</v>
      </c>
      <c r="AD1141">
        <f>SUMIFS(Saudi!G:G,Saudi!$A:$A,YEAR(daily!$A1141))</f>
        <v>41.406660355745771</v>
      </c>
      <c r="AE1141">
        <f>SUMIFS(Saudi!H:H,Saudi!$A:$A,YEAR(daily!$A1141))</f>
        <v>163608894.86384758</v>
      </c>
      <c r="AF1141" s="5">
        <f t="shared" si="56"/>
        <v>9</v>
      </c>
      <c r="AG1141" s="5">
        <f t="shared" si="57"/>
        <v>2004</v>
      </c>
    </row>
    <row r="1142" spans="1:33">
      <c r="A1142" s="3">
        <v>38254</v>
      </c>
      <c r="B1142" s="1">
        <v>222769</v>
      </c>
      <c r="C1142" s="1">
        <v>43445</v>
      </c>
      <c r="D1142" s="1">
        <v>24901</v>
      </c>
      <c r="E1142" s="1">
        <v>48.88</v>
      </c>
      <c r="F1142" s="1">
        <v>47.42</v>
      </c>
      <c r="G1142" s="1">
        <v>46.8</v>
      </c>
      <c r="H1142" s="2">
        <v>50.1</v>
      </c>
      <c r="I1142" s="2">
        <v>30.1</v>
      </c>
      <c r="J1142" s="2">
        <v>84.2</v>
      </c>
      <c r="K1142" s="2">
        <v>83.2</v>
      </c>
      <c r="L1142">
        <f>SUMIFS(US!B:B,US!$D:$D,YEAR(daily!$A1142),US!$E:$E,MONTH(daily!$A1142))</f>
        <v>8301</v>
      </c>
      <c r="M1142">
        <f>SUMIFS(US!C:C,US!$D:$D,YEAR(daily!$A1142),US!$E:$E,MONTH(daily!$A1142))</f>
        <v>20529</v>
      </c>
      <c r="N1142">
        <f>SUMIFS(COT!E:E,COT!$A:$A,YEAR(daily!$A1142),COT!$B:$B,WEEKNUM(daily!$A1142))</f>
        <v>671660</v>
      </c>
      <c r="O1142">
        <f>SUMIFS(COT!F:F,COT!$A:$A,YEAR(daily!$A1142),COT!$B:$B,WEEKNUM(daily!$A1142))</f>
        <v>114804</v>
      </c>
      <c r="P1142">
        <f>SUMIFS(COT!G:G,COT!$A:$A,YEAR(daily!$A1142),COT!$B:$B,WEEKNUM(daily!$A1142))</f>
        <v>88062</v>
      </c>
      <c r="Q1142">
        <f>SUMIFS(COT!H:H,COT!$A:$A,YEAR(daily!$A1142),COT!$B:$B,WEEKNUM(daily!$A1142))</f>
        <v>70136</v>
      </c>
      <c r="R1142">
        <f>SUMIFS(COT!I:I,COT!$A:$A,YEAR(daily!$A1142),COT!$B:$B,WEEKNUM(daily!$A1142))</f>
        <v>429790</v>
      </c>
      <c r="S1142">
        <f>SUMIFS(COT!J:J,COT!$A:$A,YEAR(daily!$A1142),COT!$B:$B,WEEKNUM(daily!$A1142))</f>
        <v>444379</v>
      </c>
      <c r="T1142">
        <f>SUMIFS(COT!K:K,COT!$A:$A,YEAR(daily!$A1142),COT!$B:$B,WEEKNUM(daily!$A1142))</f>
        <v>56930</v>
      </c>
      <c r="U1142">
        <f>SUMIFS(COT!L:L,COT!$A:$A,YEAR(daily!$A1142),COT!$B:$B,WEEKNUM(daily!$A1142))</f>
        <v>69083</v>
      </c>
      <c r="V1142">
        <f>SUMIFS(COT!M:M,COT!$A:$A,YEAR(daily!$A1142),COT!$B:$B,WEEKNUM(daily!$A1142))</f>
        <v>61</v>
      </c>
      <c r="W1142">
        <f>SUMIFS(COT!N:N,COT!$A:$A,YEAR(daily!$A1142),COT!$B:$B,WEEKNUM(daily!$A1142))</f>
        <v>79</v>
      </c>
      <c r="X1142">
        <f>SUMIFS(COT!O:O,COT!$A:$A,YEAR(daily!$A1142),COT!$B:$B,WEEKNUM(daily!$A1142))</f>
        <v>74</v>
      </c>
      <c r="Y1142">
        <f>SUMIFS(COT!P:P,COT!$A:$A,YEAR(daily!$A1142),COT!$B:$B,WEEKNUM(daily!$A1142))</f>
        <v>74</v>
      </c>
      <c r="Z1142">
        <f>SUMIFS(COT!Q:Q,COT!$A:$A,YEAR(daily!$A1142),COT!$B:$B,WEEKNUM(daily!$A1142))</f>
        <v>81</v>
      </c>
      <c r="AA1142">
        <f>SUMIFS(Saudi!B:B,Saudi!$A:$A,YEAR(daily!$A1142))</f>
        <v>395.99099999999999</v>
      </c>
      <c r="AB1142">
        <f>SUMIFS(Saudi!C:C,Saudi!$A:$A,YEAR(daily!$A1142))</f>
        <v>301.7</v>
      </c>
      <c r="AC1142">
        <f>SUMIFS(Saudi!F:F,Saudi!$A:$A,YEAR(daily!$A1142))</f>
        <v>3951270</v>
      </c>
      <c r="AD1142">
        <f>SUMIFS(Saudi!G:G,Saudi!$A:$A,YEAR(daily!$A1142))</f>
        <v>41.406660355745771</v>
      </c>
      <c r="AE1142">
        <f>SUMIFS(Saudi!H:H,Saudi!$A:$A,YEAR(daily!$A1142))</f>
        <v>163608894.86384758</v>
      </c>
      <c r="AF1142" s="5">
        <f t="shared" si="56"/>
        <v>9</v>
      </c>
      <c r="AG1142" s="5">
        <f t="shared" si="57"/>
        <v>2004</v>
      </c>
    </row>
    <row r="1143" spans="1:33">
      <c r="A1143" s="3">
        <v>38257</v>
      </c>
      <c r="B1143" s="1">
        <v>218924</v>
      </c>
      <c r="C1143" s="1">
        <v>42720</v>
      </c>
      <c r="D1143" s="1">
        <v>25505</v>
      </c>
      <c r="E1143" s="1">
        <v>49.64</v>
      </c>
      <c r="F1143" s="1">
        <v>48.26</v>
      </c>
      <c r="G1143" s="1">
        <v>47.62</v>
      </c>
      <c r="H1143" s="2">
        <v>50.1</v>
      </c>
      <c r="I1143" s="2">
        <v>30.1</v>
      </c>
      <c r="J1143" s="2">
        <v>84.2</v>
      </c>
      <c r="K1143" s="2">
        <v>83.2</v>
      </c>
      <c r="L1143">
        <f>SUMIFS(US!B:B,US!$D:$D,YEAR(daily!$A1143),US!$E:$E,MONTH(daily!$A1143))</f>
        <v>8301</v>
      </c>
      <c r="M1143">
        <f>SUMIFS(US!C:C,US!$D:$D,YEAR(daily!$A1143),US!$E:$E,MONTH(daily!$A1143))</f>
        <v>20529</v>
      </c>
      <c r="N1143">
        <f>SUMIFS(COT!E:E,COT!$A:$A,YEAR(daily!$A1143),COT!$B:$B,WEEKNUM(daily!$A1143))</f>
        <v>688084</v>
      </c>
      <c r="O1143">
        <f>SUMIFS(COT!F:F,COT!$A:$A,YEAR(daily!$A1143),COT!$B:$B,WEEKNUM(daily!$A1143))</f>
        <v>128187</v>
      </c>
      <c r="P1143">
        <f>SUMIFS(COT!G:G,COT!$A:$A,YEAR(daily!$A1143),COT!$B:$B,WEEKNUM(daily!$A1143))</f>
        <v>94925</v>
      </c>
      <c r="Q1143">
        <f>SUMIFS(COT!H:H,COT!$A:$A,YEAR(daily!$A1143),COT!$B:$B,WEEKNUM(daily!$A1143))</f>
        <v>65906</v>
      </c>
      <c r="R1143">
        <f>SUMIFS(COT!I:I,COT!$A:$A,YEAR(daily!$A1143),COT!$B:$B,WEEKNUM(daily!$A1143))</f>
        <v>429071</v>
      </c>
      <c r="S1143">
        <f>SUMIFS(COT!J:J,COT!$A:$A,YEAR(daily!$A1143),COT!$B:$B,WEEKNUM(daily!$A1143))</f>
        <v>440065</v>
      </c>
      <c r="T1143">
        <f>SUMIFS(COT!K:K,COT!$A:$A,YEAR(daily!$A1143),COT!$B:$B,WEEKNUM(daily!$A1143))</f>
        <v>64920</v>
      </c>
      <c r="U1143">
        <f>SUMIFS(COT!L:L,COT!$A:$A,YEAR(daily!$A1143),COT!$B:$B,WEEKNUM(daily!$A1143))</f>
        <v>87188</v>
      </c>
      <c r="V1143">
        <f>SUMIFS(COT!M:M,COT!$A:$A,YEAR(daily!$A1143),COT!$B:$B,WEEKNUM(daily!$A1143))</f>
        <v>64</v>
      </c>
      <c r="W1143">
        <f>SUMIFS(COT!N:N,COT!$A:$A,YEAR(daily!$A1143),COT!$B:$B,WEEKNUM(daily!$A1143))</f>
        <v>83</v>
      </c>
      <c r="X1143">
        <f>SUMIFS(COT!O:O,COT!$A:$A,YEAR(daily!$A1143),COT!$B:$B,WEEKNUM(daily!$A1143))</f>
        <v>77</v>
      </c>
      <c r="Y1143">
        <f>SUMIFS(COT!P:P,COT!$A:$A,YEAR(daily!$A1143),COT!$B:$B,WEEKNUM(daily!$A1143))</f>
        <v>72</v>
      </c>
      <c r="Z1143">
        <f>SUMIFS(COT!Q:Q,COT!$A:$A,YEAR(daily!$A1143),COT!$B:$B,WEEKNUM(daily!$A1143))</f>
        <v>79</v>
      </c>
      <c r="AA1143">
        <f>SUMIFS(Saudi!B:B,Saudi!$A:$A,YEAR(daily!$A1143))</f>
        <v>395.99099999999999</v>
      </c>
      <c r="AB1143">
        <f>SUMIFS(Saudi!C:C,Saudi!$A:$A,YEAR(daily!$A1143))</f>
        <v>301.7</v>
      </c>
      <c r="AC1143">
        <f>SUMIFS(Saudi!F:F,Saudi!$A:$A,YEAR(daily!$A1143))</f>
        <v>3951270</v>
      </c>
      <c r="AD1143">
        <f>SUMIFS(Saudi!G:G,Saudi!$A:$A,YEAR(daily!$A1143))</f>
        <v>41.406660355745771</v>
      </c>
      <c r="AE1143">
        <f>SUMIFS(Saudi!H:H,Saudi!$A:$A,YEAR(daily!$A1143))</f>
        <v>163608894.86384758</v>
      </c>
      <c r="AF1143" s="5">
        <f t="shared" si="56"/>
        <v>9</v>
      </c>
      <c r="AG1143" s="5">
        <f t="shared" si="57"/>
        <v>2004</v>
      </c>
    </row>
    <row r="1144" spans="1:33">
      <c r="A1144" s="3">
        <v>38258</v>
      </c>
      <c r="B1144" s="1">
        <v>217964</v>
      </c>
      <c r="C1144" s="1">
        <v>43356</v>
      </c>
      <c r="D1144" s="1">
        <v>24877</v>
      </c>
      <c r="E1144" s="1">
        <v>49.9</v>
      </c>
      <c r="F1144" s="1">
        <v>48.49</v>
      </c>
      <c r="G1144" s="1">
        <v>47.84</v>
      </c>
      <c r="H1144" s="2">
        <v>50.1</v>
      </c>
      <c r="I1144" s="2">
        <v>30.1</v>
      </c>
      <c r="J1144" s="2">
        <v>84.2</v>
      </c>
      <c r="K1144" s="2">
        <v>83.2</v>
      </c>
      <c r="L1144">
        <f>SUMIFS(US!B:B,US!$D:$D,YEAR(daily!$A1144),US!$E:$E,MONTH(daily!$A1144))</f>
        <v>8301</v>
      </c>
      <c r="M1144">
        <f>SUMIFS(US!C:C,US!$D:$D,YEAR(daily!$A1144),US!$E:$E,MONTH(daily!$A1144))</f>
        <v>20529</v>
      </c>
      <c r="N1144">
        <f>SUMIFS(COT!E:E,COT!$A:$A,YEAR(daily!$A1144),COT!$B:$B,WEEKNUM(daily!$A1144))</f>
        <v>688084</v>
      </c>
      <c r="O1144">
        <f>SUMIFS(COT!F:F,COT!$A:$A,YEAR(daily!$A1144),COT!$B:$B,WEEKNUM(daily!$A1144))</f>
        <v>128187</v>
      </c>
      <c r="P1144">
        <f>SUMIFS(COT!G:G,COT!$A:$A,YEAR(daily!$A1144),COT!$B:$B,WEEKNUM(daily!$A1144))</f>
        <v>94925</v>
      </c>
      <c r="Q1144">
        <f>SUMIFS(COT!H:H,COT!$A:$A,YEAR(daily!$A1144),COT!$B:$B,WEEKNUM(daily!$A1144))</f>
        <v>65906</v>
      </c>
      <c r="R1144">
        <f>SUMIFS(COT!I:I,COT!$A:$A,YEAR(daily!$A1144),COT!$B:$B,WEEKNUM(daily!$A1144))</f>
        <v>429071</v>
      </c>
      <c r="S1144">
        <f>SUMIFS(COT!J:J,COT!$A:$A,YEAR(daily!$A1144),COT!$B:$B,WEEKNUM(daily!$A1144))</f>
        <v>440065</v>
      </c>
      <c r="T1144">
        <f>SUMIFS(COT!K:K,COT!$A:$A,YEAR(daily!$A1144),COT!$B:$B,WEEKNUM(daily!$A1144))</f>
        <v>64920</v>
      </c>
      <c r="U1144">
        <f>SUMIFS(COT!L:L,COT!$A:$A,YEAR(daily!$A1144),COT!$B:$B,WEEKNUM(daily!$A1144))</f>
        <v>87188</v>
      </c>
      <c r="V1144">
        <f>SUMIFS(COT!M:M,COT!$A:$A,YEAR(daily!$A1144),COT!$B:$B,WEEKNUM(daily!$A1144))</f>
        <v>64</v>
      </c>
      <c r="W1144">
        <f>SUMIFS(COT!N:N,COT!$A:$A,YEAR(daily!$A1144),COT!$B:$B,WEEKNUM(daily!$A1144))</f>
        <v>83</v>
      </c>
      <c r="X1144">
        <f>SUMIFS(COT!O:O,COT!$A:$A,YEAR(daily!$A1144),COT!$B:$B,WEEKNUM(daily!$A1144))</f>
        <v>77</v>
      </c>
      <c r="Y1144">
        <f>SUMIFS(COT!P:P,COT!$A:$A,YEAR(daily!$A1144),COT!$B:$B,WEEKNUM(daily!$A1144))</f>
        <v>72</v>
      </c>
      <c r="Z1144">
        <f>SUMIFS(COT!Q:Q,COT!$A:$A,YEAR(daily!$A1144),COT!$B:$B,WEEKNUM(daily!$A1144))</f>
        <v>79</v>
      </c>
      <c r="AA1144">
        <f>SUMIFS(Saudi!B:B,Saudi!$A:$A,YEAR(daily!$A1144))</f>
        <v>395.99099999999999</v>
      </c>
      <c r="AB1144">
        <f>SUMIFS(Saudi!C:C,Saudi!$A:$A,YEAR(daily!$A1144))</f>
        <v>301.7</v>
      </c>
      <c r="AC1144">
        <f>SUMIFS(Saudi!F:F,Saudi!$A:$A,YEAR(daily!$A1144))</f>
        <v>3951270</v>
      </c>
      <c r="AD1144">
        <f>SUMIFS(Saudi!G:G,Saudi!$A:$A,YEAR(daily!$A1144))</f>
        <v>41.406660355745771</v>
      </c>
      <c r="AE1144">
        <f>SUMIFS(Saudi!H:H,Saudi!$A:$A,YEAR(daily!$A1144))</f>
        <v>163608894.86384758</v>
      </c>
      <c r="AF1144" s="5">
        <f t="shared" si="56"/>
        <v>9</v>
      </c>
      <c r="AG1144" s="5">
        <f t="shared" si="57"/>
        <v>2004</v>
      </c>
    </row>
    <row r="1145" spans="1:33">
      <c r="A1145" s="3">
        <v>38259</v>
      </c>
      <c r="B1145" s="1">
        <v>218886</v>
      </c>
      <c r="C1145" s="1">
        <v>45409</v>
      </c>
      <c r="D1145" s="1">
        <v>24937</v>
      </c>
      <c r="E1145" s="1">
        <v>49.51</v>
      </c>
      <c r="F1145" s="1">
        <v>48.27</v>
      </c>
      <c r="G1145" s="1">
        <v>47.68</v>
      </c>
      <c r="H1145" s="2">
        <v>50.1</v>
      </c>
      <c r="I1145" s="2">
        <v>30.1</v>
      </c>
      <c r="J1145" s="2">
        <v>84.2</v>
      </c>
      <c r="K1145" s="2">
        <v>83.2</v>
      </c>
      <c r="L1145">
        <f>SUMIFS(US!B:B,US!$D:$D,YEAR(daily!$A1145),US!$E:$E,MONTH(daily!$A1145))</f>
        <v>8301</v>
      </c>
      <c r="M1145">
        <f>SUMIFS(US!C:C,US!$D:$D,YEAR(daily!$A1145),US!$E:$E,MONTH(daily!$A1145))</f>
        <v>20529</v>
      </c>
      <c r="N1145">
        <f>SUMIFS(COT!E:E,COT!$A:$A,YEAR(daily!$A1145),COT!$B:$B,WEEKNUM(daily!$A1145))</f>
        <v>688084</v>
      </c>
      <c r="O1145">
        <f>SUMIFS(COT!F:F,COT!$A:$A,YEAR(daily!$A1145),COT!$B:$B,WEEKNUM(daily!$A1145))</f>
        <v>128187</v>
      </c>
      <c r="P1145">
        <f>SUMIFS(COT!G:G,COT!$A:$A,YEAR(daily!$A1145),COT!$B:$B,WEEKNUM(daily!$A1145))</f>
        <v>94925</v>
      </c>
      <c r="Q1145">
        <f>SUMIFS(COT!H:H,COT!$A:$A,YEAR(daily!$A1145),COT!$B:$B,WEEKNUM(daily!$A1145))</f>
        <v>65906</v>
      </c>
      <c r="R1145">
        <f>SUMIFS(COT!I:I,COT!$A:$A,YEAR(daily!$A1145),COT!$B:$B,WEEKNUM(daily!$A1145))</f>
        <v>429071</v>
      </c>
      <c r="S1145">
        <f>SUMIFS(COT!J:J,COT!$A:$A,YEAR(daily!$A1145),COT!$B:$B,WEEKNUM(daily!$A1145))</f>
        <v>440065</v>
      </c>
      <c r="T1145">
        <f>SUMIFS(COT!K:K,COT!$A:$A,YEAR(daily!$A1145),COT!$B:$B,WEEKNUM(daily!$A1145))</f>
        <v>64920</v>
      </c>
      <c r="U1145">
        <f>SUMIFS(COT!L:L,COT!$A:$A,YEAR(daily!$A1145),COT!$B:$B,WEEKNUM(daily!$A1145))</f>
        <v>87188</v>
      </c>
      <c r="V1145">
        <f>SUMIFS(COT!M:M,COT!$A:$A,YEAR(daily!$A1145),COT!$B:$B,WEEKNUM(daily!$A1145))</f>
        <v>64</v>
      </c>
      <c r="W1145">
        <f>SUMIFS(COT!N:N,COT!$A:$A,YEAR(daily!$A1145),COT!$B:$B,WEEKNUM(daily!$A1145))</f>
        <v>83</v>
      </c>
      <c r="X1145">
        <f>SUMIFS(COT!O:O,COT!$A:$A,YEAR(daily!$A1145),COT!$B:$B,WEEKNUM(daily!$A1145))</f>
        <v>77</v>
      </c>
      <c r="Y1145">
        <f>SUMIFS(COT!P:P,COT!$A:$A,YEAR(daily!$A1145),COT!$B:$B,WEEKNUM(daily!$A1145))</f>
        <v>72</v>
      </c>
      <c r="Z1145">
        <f>SUMIFS(COT!Q:Q,COT!$A:$A,YEAR(daily!$A1145),COT!$B:$B,WEEKNUM(daily!$A1145))</f>
        <v>79</v>
      </c>
      <c r="AA1145">
        <f>SUMIFS(Saudi!B:B,Saudi!$A:$A,YEAR(daily!$A1145))</f>
        <v>395.99099999999999</v>
      </c>
      <c r="AB1145">
        <f>SUMIFS(Saudi!C:C,Saudi!$A:$A,YEAR(daily!$A1145))</f>
        <v>301.7</v>
      </c>
      <c r="AC1145">
        <f>SUMIFS(Saudi!F:F,Saudi!$A:$A,YEAR(daily!$A1145))</f>
        <v>3951270</v>
      </c>
      <c r="AD1145">
        <f>SUMIFS(Saudi!G:G,Saudi!$A:$A,YEAR(daily!$A1145))</f>
        <v>41.406660355745771</v>
      </c>
      <c r="AE1145">
        <f>SUMIFS(Saudi!H:H,Saudi!$A:$A,YEAR(daily!$A1145))</f>
        <v>163608894.86384758</v>
      </c>
      <c r="AF1145" s="5">
        <f t="shared" si="56"/>
        <v>9</v>
      </c>
      <c r="AG1145" s="5">
        <f t="shared" si="57"/>
        <v>2004</v>
      </c>
    </row>
    <row r="1146" spans="1:33">
      <c r="A1146" s="3">
        <v>38260</v>
      </c>
      <c r="B1146" s="1">
        <v>218233</v>
      </c>
      <c r="C1146" s="1">
        <v>45656</v>
      </c>
      <c r="D1146" s="1">
        <v>25539</v>
      </c>
      <c r="E1146" s="1">
        <v>49.64</v>
      </c>
      <c r="F1146" s="1">
        <v>48.58</v>
      </c>
      <c r="G1146" s="1">
        <v>47.96</v>
      </c>
      <c r="H1146" s="2">
        <v>50.1</v>
      </c>
      <c r="I1146" s="2">
        <v>30.1</v>
      </c>
      <c r="J1146" s="2">
        <v>84.2</v>
      </c>
      <c r="K1146" s="2">
        <v>83.2</v>
      </c>
      <c r="L1146">
        <f>SUMIFS(US!B:B,US!$D:$D,YEAR(daily!$A1146),US!$E:$E,MONTH(daily!$A1146))</f>
        <v>8301</v>
      </c>
      <c r="M1146">
        <f>SUMIFS(US!C:C,US!$D:$D,YEAR(daily!$A1146),US!$E:$E,MONTH(daily!$A1146))</f>
        <v>20529</v>
      </c>
      <c r="N1146">
        <f>SUMIFS(COT!E:E,COT!$A:$A,YEAR(daily!$A1146),COT!$B:$B,WEEKNUM(daily!$A1146))</f>
        <v>688084</v>
      </c>
      <c r="O1146">
        <f>SUMIFS(COT!F:F,COT!$A:$A,YEAR(daily!$A1146),COT!$B:$B,WEEKNUM(daily!$A1146))</f>
        <v>128187</v>
      </c>
      <c r="P1146">
        <f>SUMIFS(COT!G:G,COT!$A:$A,YEAR(daily!$A1146),COT!$B:$B,WEEKNUM(daily!$A1146))</f>
        <v>94925</v>
      </c>
      <c r="Q1146">
        <f>SUMIFS(COT!H:H,COT!$A:$A,YEAR(daily!$A1146),COT!$B:$B,WEEKNUM(daily!$A1146))</f>
        <v>65906</v>
      </c>
      <c r="R1146">
        <f>SUMIFS(COT!I:I,COT!$A:$A,YEAR(daily!$A1146),COT!$B:$B,WEEKNUM(daily!$A1146))</f>
        <v>429071</v>
      </c>
      <c r="S1146">
        <f>SUMIFS(COT!J:J,COT!$A:$A,YEAR(daily!$A1146),COT!$B:$B,WEEKNUM(daily!$A1146))</f>
        <v>440065</v>
      </c>
      <c r="T1146">
        <f>SUMIFS(COT!K:K,COT!$A:$A,YEAR(daily!$A1146),COT!$B:$B,WEEKNUM(daily!$A1146))</f>
        <v>64920</v>
      </c>
      <c r="U1146">
        <f>SUMIFS(COT!L:L,COT!$A:$A,YEAR(daily!$A1146),COT!$B:$B,WEEKNUM(daily!$A1146))</f>
        <v>87188</v>
      </c>
      <c r="V1146">
        <f>SUMIFS(COT!M:M,COT!$A:$A,YEAR(daily!$A1146),COT!$B:$B,WEEKNUM(daily!$A1146))</f>
        <v>64</v>
      </c>
      <c r="W1146">
        <f>SUMIFS(COT!N:N,COT!$A:$A,YEAR(daily!$A1146),COT!$B:$B,WEEKNUM(daily!$A1146))</f>
        <v>83</v>
      </c>
      <c r="X1146">
        <f>SUMIFS(COT!O:O,COT!$A:$A,YEAR(daily!$A1146),COT!$B:$B,WEEKNUM(daily!$A1146))</f>
        <v>77</v>
      </c>
      <c r="Y1146">
        <f>SUMIFS(COT!P:P,COT!$A:$A,YEAR(daily!$A1146),COT!$B:$B,WEEKNUM(daily!$A1146))</f>
        <v>72</v>
      </c>
      <c r="Z1146">
        <f>SUMIFS(COT!Q:Q,COT!$A:$A,YEAR(daily!$A1146),COT!$B:$B,WEEKNUM(daily!$A1146))</f>
        <v>79</v>
      </c>
      <c r="AA1146">
        <f>SUMIFS(Saudi!B:B,Saudi!$A:$A,YEAR(daily!$A1146))</f>
        <v>395.99099999999999</v>
      </c>
      <c r="AB1146">
        <f>SUMIFS(Saudi!C:C,Saudi!$A:$A,YEAR(daily!$A1146))</f>
        <v>301.7</v>
      </c>
      <c r="AC1146">
        <f>SUMIFS(Saudi!F:F,Saudi!$A:$A,YEAR(daily!$A1146))</f>
        <v>3951270</v>
      </c>
      <c r="AD1146">
        <f>SUMIFS(Saudi!G:G,Saudi!$A:$A,YEAR(daily!$A1146))</f>
        <v>41.406660355745771</v>
      </c>
      <c r="AE1146">
        <f>SUMIFS(Saudi!H:H,Saudi!$A:$A,YEAR(daily!$A1146))</f>
        <v>163608894.86384758</v>
      </c>
      <c r="AF1146" s="5">
        <f t="shared" si="56"/>
        <v>9</v>
      </c>
      <c r="AG1146" s="5">
        <f t="shared" si="57"/>
        <v>2004</v>
      </c>
    </row>
    <row r="1147" spans="1:33">
      <c r="A1147" s="3">
        <v>38261</v>
      </c>
      <c r="B1147" s="1">
        <v>214789</v>
      </c>
      <c r="C1147" s="1">
        <v>46589</v>
      </c>
      <c r="D1147" s="1">
        <v>27307</v>
      </c>
      <c r="E1147" s="1">
        <v>50.12</v>
      </c>
      <c r="F1147" s="1">
        <v>49.06</v>
      </c>
      <c r="G1147" s="1">
        <v>48.44</v>
      </c>
      <c r="H1147" s="2">
        <v>50.1</v>
      </c>
      <c r="I1147" s="2">
        <v>30.1</v>
      </c>
      <c r="J1147" s="2">
        <v>84.2</v>
      </c>
      <c r="K1147" s="2">
        <v>83.2</v>
      </c>
      <c r="L1147">
        <f>SUMIFS(US!B:B,US!$D:$D,YEAR(daily!$A1147),US!$E:$E,MONTH(daily!$A1147))</f>
        <v>8484</v>
      </c>
      <c r="M1147">
        <f>SUMIFS(US!C:C,US!$D:$D,YEAR(daily!$A1147),US!$E:$E,MONTH(daily!$A1147))</f>
        <v>20861</v>
      </c>
      <c r="N1147">
        <f>SUMIFS(COT!E:E,COT!$A:$A,YEAR(daily!$A1147),COT!$B:$B,WEEKNUM(daily!$A1147))</f>
        <v>688084</v>
      </c>
      <c r="O1147">
        <f>SUMIFS(COT!F:F,COT!$A:$A,YEAR(daily!$A1147),COT!$B:$B,WEEKNUM(daily!$A1147))</f>
        <v>128187</v>
      </c>
      <c r="P1147">
        <f>SUMIFS(COT!G:G,COT!$A:$A,YEAR(daily!$A1147),COT!$B:$B,WEEKNUM(daily!$A1147))</f>
        <v>94925</v>
      </c>
      <c r="Q1147">
        <f>SUMIFS(COT!H:H,COT!$A:$A,YEAR(daily!$A1147),COT!$B:$B,WEEKNUM(daily!$A1147))</f>
        <v>65906</v>
      </c>
      <c r="R1147">
        <f>SUMIFS(COT!I:I,COT!$A:$A,YEAR(daily!$A1147),COT!$B:$B,WEEKNUM(daily!$A1147))</f>
        <v>429071</v>
      </c>
      <c r="S1147">
        <f>SUMIFS(COT!J:J,COT!$A:$A,YEAR(daily!$A1147),COT!$B:$B,WEEKNUM(daily!$A1147))</f>
        <v>440065</v>
      </c>
      <c r="T1147">
        <f>SUMIFS(COT!K:K,COT!$A:$A,YEAR(daily!$A1147),COT!$B:$B,WEEKNUM(daily!$A1147))</f>
        <v>64920</v>
      </c>
      <c r="U1147">
        <f>SUMIFS(COT!L:L,COT!$A:$A,YEAR(daily!$A1147),COT!$B:$B,WEEKNUM(daily!$A1147))</f>
        <v>87188</v>
      </c>
      <c r="V1147">
        <f>SUMIFS(COT!M:M,COT!$A:$A,YEAR(daily!$A1147),COT!$B:$B,WEEKNUM(daily!$A1147))</f>
        <v>64</v>
      </c>
      <c r="W1147">
        <f>SUMIFS(COT!N:N,COT!$A:$A,YEAR(daily!$A1147),COT!$B:$B,WEEKNUM(daily!$A1147))</f>
        <v>83</v>
      </c>
      <c r="X1147">
        <f>SUMIFS(COT!O:O,COT!$A:$A,YEAR(daily!$A1147),COT!$B:$B,WEEKNUM(daily!$A1147))</f>
        <v>77</v>
      </c>
      <c r="Y1147">
        <f>SUMIFS(COT!P:P,COT!$A:$A,YEAR(daily!$A1147),COT!$B:$B,WEEKNUM(daily!$A1147))</f>
        <v>72</v>
      </c>
      <c r="Z1147">
        <f>SUMIFS(COT!Q:Q,COT!$A:$A,YEAR(daily!$A1147),COT!$B:$B,WEEKNUM(daily!$A1147))</f>
        <v>79</v>
      </c>
      <c r="AA1147">
        <f>SUMIFS(Saudi!B:B,Saudi!$A:$A,YEAR(daily!$A1147))</f>
        <v>395.99099999999999</v>
      </c>
      <c r="AB1147">
        <f>SUMIFS(Saudi!C:C,Saudi!$A:$A,YEAR(daily!$A1147))</f>
        <v>301.7</v>
      </c>
      <c r="AC1147">
        <f>SUMIFS(Saudi!F:F,Saudi!$A:$A,YEAR(daily!$A1147))</f>
        <v>3951270</v>
      </c>
      <c r="AD1147">
        <f>SUMIFS(Saudi!G:G,Saudi!$A:$A,YEAR(daily!$A1147))</f>
        <v>41.406660355745771</v>
      </c>
      <c r="AE1147">
        <f>SUMIFS(Saudi!H:H,Saudi!$A:$A,YEAR(daily!$A1147))</f>
        <v>163608894.86384758</v>
      </c>
      <c r="AF1147" s="5">
        <f t="shared" si="56"/>
        <v>10</v>
      </c>
      <c r="AG1147" s="5">
        <f t="shared" si="57"/>
        <v>2004</v>
      </c>
    </row>
    <row r="1148" spans="1:33">
      <c r="A1148" s="3">
        <v>38264</v>
      </c>
      <c r="B1148" s="1">
        <v>210977</v>
      </c>
      <c r="C1148" s="1">
        <v>46332</v>
      </c>
      <c r="D1148" s="1">
        <v>28610</v>
      </c>
      <c r="E1148" s="1">
        <v>49.91</v>
      </c>
      <c r="F1148" s="1">
        <v>48.92</v>
      </c>
      <c r="G1148" s="1">
        <v>48.33</v>
      </c>
      <c r="H1148" s="2">
        <v>50.1</v>
      </c>
      <c r="I1148" s="2">
        <v>30.1</v>
      </c>
      <c r="J1148" s="2">
        <v>84.2</v>
      </c>
      <c r="K1148" s="2">
        <v>83.2</v>
      </c>
      <c r="L1148">
        <f>SUMIFS(US!B:B,US!$D:$D,YEAR(daily!$A1148),US!$E:$E,MONTH(daily!$A1148))</f>
        <v>8484</v>
      </c>
      <c r="M1148">
        <f>SUMIFS(US!C:C,US!$D:$D,YEAR(daily!$A1148),US!$E:$E,MONTH(daily!$A1148))</f>
        <v>20861</v>
      </c>
      <c r="N1148">
        <f>SUMIFS(COT!E:E,COT!$A:$A,YEAR(daily!$A1148),COT!$B:$B,WEEKNUM(daily!$A1148))</f>
        <v>709320</v>
      </c>
      <c r="O1148">
        <f>SUMIFS(COT!F:F,COT!$A:$A,YEAR(daily!$A1148),COT!$B:$B,WEEKNUM(daily!$A1148))</f>
        <v>131602</v>
      </c>
      <c r="P1148">
        <f>SUMIFS(COT!G:G,COT!$A:$A,YEAR(daily!$A1148),COT!$B:$B,WEEKNUM(daily!$A1148))</f>
        <v>94423</v>
      </c>
      <c r="Q1148">
        <f>SUMIFS(COT!H:H,COT!$A:$A,YEAR(daily!$A1148),COT!$B:$B,WEEKNUM(daily!$A1148))</f>
        <v>71105</v>
      </c>
      <c r="R1148">
        <f>SUMIFS(COT!I:I,COT!$A:$A,YEAR(daily!$A1148),COT!$B:$B,WEEKNUM(daily!$A1148))</f>
        <v>447122</v>
      </c>
      <c r="S1148">
        <f>SUMIFS(COT!J:J,COT!$A:$A,YEAR(daily!$A1148),COT!$B:$B,WEEKNUM(daily!$A1148))</f>
        <v>468456</v>
      </c>
      <c r="T1148">
        <f>SUMIFS(COT!K:K,COT!$A:$A,YEAR(daily!$A1148),COT!$B:$B,WEEKNUM(daily!$A1148))</f>
        <v>59491</v>
      </c>
      <c r="U1148">
        <f>SUMIFS(COT!L:L,COT!$A:$A,YEAR(daily!$A1148),COT!$B:$B,WEEKNUM(daily!$A1148))</f>
        <v>75336</v>
      </c>
      <c r="V1148">
        <f>SUMIFS(COT!M:M,COT!$A:$A,YEAR(daily!$A1148),COT!$B:$B,WEEKNUM(daily!$A1148))</f>
        <v>66</v>
      </c>
      <c r="W1148">
        <f>SUMIFS(COT!N:N,COT!$A:$A,YEAR(daily!$A1148),COT!$B:$B,WEEKNUM(daily!$A1148))</f>
        <v>88</v>
      </c>
      <c r="X1148">
        <f>SUMIFS(COT!O:O,COT!$A:$A,YEAR(daily!$A1148),COT!$B:$B,WEEKNUM(daily!$A1148))</f>
        <v>83</v>
      </c>
      <c r="Y1148">
        <f>SUMIFS(COT!P:P,COT!$A:$A,YEAR(daily!$A1148),COT!$B:$B,WEEKNUM(daily!$A1148))</f>
        <v>81</v>
      </c>
      <c r="Z1148">
        <f>SUMIFS(COT!Q:Q,COT!$A:$A,YEAR(daily!$A1148),COT!$B:$B,WEEKNUM(daily!$A1148))</f>
        <v>83</v>
      </c>
      <c r="AA1148">
        <f>SUMIFS(Saudi!B:B,Saudi!$A:$A,YEAR(daily!$A1148))</f>
        <v>395.99099999999999</v>
      </c>
      <c r="AB1148">
        <f>SUMIFS(Saudi!C:C,Saudi!$A:$A,YEAR(daily!$A1148))</f>
        <v>301.7</v>
      </c>
      <c r="AC1148">
        <f>SUMIFS(Saudi!F:F,Saudi!$A:$A,YEAR(daily!$A1148))</f>
        <v>3951270</v>
      </c>
      <c r="AD1148">
        <f>SUMIFS(Saudi!G:G,Saudi!$A:$A,YEAR(daily!$A1148))</f>
        <v>41.406660355745771</v>
      </c>
      <c r="AE1148">
        <f>SUMIFS(Saudi!H:H,Saudi!$A:$A,YEAR(daily!$A1148))</f>
        <v>163608894.86384758</v>
      </c>
      <c r="AF1148" s="5">
        <f t="shared" si="56"/>
        <v>10</v>
      </c>
      <c r="AG1148" s="5">
        <f t="shared" si="57"/>
        <v>2004</v>
      </c>
    </row>
    <row r="1149" spans="1:33">
      <c r="A1149" s="3">
        <v>38265</v>
      </c>
      <c r="B1149" s="1">
        <v>204876</v>
      </c>
      <c r="C1149" s="1">
        <v>46193</v>
      </c>
      <c r="D1149" s="1">
        <v>29134</v>
      </c>
      <c r="E1149" s="1">
        <v>51.09</v>
      </c>
      <c r="F1149" s="1">
        <v>50.03</v>
      </c>
      <c r="G1149" s="1">
        <v>49.4</v>
      </c>
      <c r="H1149" s="2">
        <v>50.1</v>
      </c>
      <c r="I1149" s="2">
        <v>30.1</v>
      </c>
      <c r="J1149" s="2">
        <v>84.2</v>
      </c>
      <c r="K1149" s="2">
        <v>83.2</v>
      </c>
      <c r="L1149">
        <f>SUMIFS(US!B:B,US!$D:$D,YEAR(daily!$A1149),US!$E:$E,MONTH(daily!$A1149))</f>
        <v>8484</v>
      </c>
      <c r="M1149">
        <f>SUMIFS(US!C:C,US!$D:$D,YEAR(daily!$A1149),US!$E:$E,MONTH(daily!$A1149))</f>
        <v>20861</v>
      </c>
      <c r="N1149">
        <f>SUMIFS(COT!E:E,COT!$A:$A,YEAR(daily!$A1149),COT!$B:$B,WEEKNUM(daily!$A1149))</f>
        <v>709320</v>
      </c>
      <c r="O1149">
        <f>SUMIFS(COT!F:F,COT!$A:$A,YEAR(daily!$A1149),COT!$B:$B,WEEKNUM(daily!$A1149))</f>
        <v>131602</v>
      </c>
      <c r="P1149">
        <f>SUMIFS(COT!G:G,COT!$A:$A,YEAR(daily!$A1149),COT!$B:$B,WEEKNUM(daily!$A1149))</f>
        <v>94423</v>
      </c>
      <c r="Q1149">
        <f>SUMIFS(COT!H:H,COT!$A:$A,YEAR(daily!$A1149),COT!$B:$B,WEEKNUM(daily!$A1149))</f>
        <v>71105</v>
      </c>
      <c r="R1149">
        <f>SUMIFS(COT!I:I,COT!$A:$A,YEAR(daily!$A1149),COT!$B:$B,WEEKNUM(daily!$A1149))</f>
        <v>447122</v>
      </c>
      <c r="S1149">
        <f>SUMIFS(COT!J:J,COT!$A:$A,YEAR(daily!$A1149),COT!$B:$B,WEEKNUM(daily!$A1149))</f>
        <v>468456</v>
      </c>
      <c r="T1149">
        <f>SUMIFS(COT!K:K,COT!$A:$A,YEAR(daily!$A1149),COT!$B:$B,WEEKNUM(daily!$A1149))</f>
        <v>59491</v>
      </c>
      <c r="U1149">
        <f>SUMIFS(COT!L:L,COT!$A:$A,YEAR(daily!$A1149),COT!$B:$B,WEEKNUM(daily!$A1149))</f>
        <v>75336</v>
      </c>
      <c r="V1149">
        <f>SUMIFS(COT!M:M,COT!$A:$A,YEAR(daily!$A1149),COT!$B:$B,WEEKNUM(daily!$A1149))</f>
        <v>66</v>
      </c>
      <c r="W1149">
        <f>SUMIFS(COT!N:N,COT!$A:$A,YEAR(daily!$A1149),COT!$B:$B,WEEKNUM(daily!$A1149))</f>
        <v>88</v>
      </c>
      <c r="X1149">
        <f>SUMIFS(COT!O:O,COT!$A:$A,YEAR(daily!$A1149),COT!$B:$B,WEEKNUM(daily!$A1149))</f>
        <v>83</v>
      </c>
      <c r="Y1149">
        <f>SUMIFS(COT!P:P,COT!$A:$A,YEAR(daily!$A1149),COT!$B:$B,WEEKNUM(daily!$A1149))</f>
        <v>81</v>
      </c>
      <c r="Z1149">
        <f>SUMIFS(COT!Q:Q,COT!$A:$A,YEAR(daily!$A1149),COT!$B:$B,WEEKNUM(daily!$A1149))</f>
        <v>83</v>
      </c>
      <c r="AA1149">
        <f>SUMIFS(Saudi!B:B,Saudi!$A:$A,YEAR(daily!$A1149))</f>
        <v>395.99099999999999</v>
      </c>
      <c r="AB1149">
        <f>SUMIFS(Saudi!C:C,Saudi!$A:$A,YEAR(daily!$A1149))</f>
        <v>301.7</v>
      </c>
      <c r="AC1149">
        <f>SUMIFS(Saudi!F:F,Saudi!$A:$A,YEAR(daily!$A1149))</f>
        <v>3951270</v>
      </c>
      <c r="AD1149">
        <f>SUMIFS(Saudi!G:G,Saudi!$A:$A,YEAR(daily!$A1149))</f>
        <v>41.406660355745771</v>
      </c>
      <c r="AE1149">
        <f>SUMIFS(Saudi!H:H,Saudi!$A:$A,YEAR(daily!$A1149))</f>
        <v>163608894.86384758</v>
      </c>
      <c r="AF1149" s="5">
        <f t="shared" si="56"/>
        <v>10</v>
      </c>
      <c r="AG1149" s="5">
        <f t="shared" si="57"/>
        <v>2004</v>
      </c>
    </row>
    <row r="1150" spans="1:33">
      <c r="A1150" s="3">
        <v>38266</v>
      </c>
      <c r="B1150" s="1">
        <v>201443</v>
      </c>
      <c r="C1150" s="1">
        <v>47167</v>
      </c>
      <c r="D1150" s="1">
        <v>30177</v>
      </c>
      <c r="E1150" s="1">
        <v>52.02</v>
      </c>
      <c r="F1150" s="1">
        <v>50.89</v>
      </c>
      <c r="G1150" s="1">
        <v>50.25</v>
      </c>
      <c r="H1150" s="2">
        <v>50.1</v>
      </c>
      <c r="I1150" s="2">
        <v>30.1</v>
      </c>
      <c r="J1150" s="2">
        <v>84.2</v>
      </c>
      <c r="K1150" s="2">
        <v>83.2</v>
      </c>
      <c r="L1150">
        <f>SUMIFS(US!B:B,US!$D:$D,YEAR(daily!$A1150),US!$E:$E,MONTH(daily!$A1150))</f>
        <v>8484</v>
      </c>
      <c r="M1150">
        <f>SUMIFS(US!C:C,US!$D:$D,YEAR(daily!$A1150),US!$E:$E,MONTH(daily!$A1150))</f>
        <v>20861</v>
      </c>
      <c r="N1150">
        <f>SUMIFS(COT!E:E,COT!$A:$A,YEAR(daily!$A1150),COT!$B:$B,WEEKNUM(daily!$A1150))</f>
        <v>709320</v>
      </c>
      <c r="O1150">
        <f>SUMIFS(COT!F:F,COT!$A:$A,YEAR(daily!$A1150),COT!$B:$B,WEEKNUM(daily!$A1150))</f>
        <v>131602</v>
      </c>
      <c r="P1150">
        <f>SUMIFS(COT!G:G,COT!$A:$A,YEAR(daily!$A1150),COT!$B:$B,WEEKNUM(daily!$A1150))</f>
        <v>94423</v>
      </c>
      <c r="Q1150">
        <f>SUMIFS(COT!H:H,COT!$A:$A,YEAR(daily!$A1150),COT!$B:$B,WEEKNUM(daily!$A1150))</f>
        <v>71105</v>
      </c>
      <c r="R1150">
        <f>SUMIFS(COT!I:I,COT!$A:$A,YEAR(daily!$A1150),COT!$B:$B,WEEKNUM(daily!$A1150))</f>
        <v>447122</v>
      </c>
      <c r="S1150">
        <f>SUMIFS(COT!J:J,COT!$A:$A,YEAR(daily!$A1150),COT!$B:$B,WEEKNUM(daily!$A1150))</f>
        <v>468456</v>
      </c>
      <c r="T1150">
        <f>SUMIFS(COT!K:K,COT!$A:$A,YEAR(daily!$A1150),COT!$B:$B,WEEKNUM(daily!$A1150))</f>
        <v>59491</v>
      </c>
      <c r="U1150">
        <f>SUMIFS(COT!L:L,COT!$A:$A,YEAR(daily!$A1150),COT!$B:$B,WEEKNUM(daily!$A1150))</f>
        <v>75336</v>
      </c>
      <c r="V1150">
        <f>SUMIFS(COT!M:M,COT!$A:$A,YEAR(daily!$A1150),COT!$B:$B,WEEKNUM(daily!$A1150))</f>
        <v>66</v>
      </c>
      <c r="W1150">
        <f>SUMIFS(COT!N:N,COT!$A:$A,YEAR(daily!$A1150),COT!$B:$B,WEEKNUM(daily!$A1150))</f>
        <v>88</v>
      </c>
      <c r="X1150">
        <f>SUMIFS(COT!O:O,COT!$A:$A,YEAR(daily!$A1150),COT!$B:$B,WEEKNUM(daily!$A1150))</f>
        <v>83</v>
      </c>
      <c r="Y1150">
        <f>SUMIFS(COT!P:P,COT!$A:$A,YEAR(daily!$A1150),COT!$B:$B,WEEKNUM(daily!$A1150))</f>
        <v>81</v>
      </c>
      <c r="Z1150">
        <f>SUMIFS(COT!Q:Q,COT!$A:$A,YEAR(daily!$A1150),COT!$B:$B,WEEKNUM(daily!$A1150))</f>
        <v>83</v>
      </c>
      <c r="AA1150">
        <f>SUMIFS(Saudi!B:B,Saudi!$A:$A,YEAR(daily!$A1150))</f>
        <v>395.99099999999999</v>
      </c>
      <c r="AB1150">
        <f>SUMIFS(Saudi!C:C,Saudi!$A:$A,YEAR(daily!$A1150))</f>
        <v>301.7</v>
      </c>
      <c r="AC1150">
        <f>SUMIFS(Saudi!F:F,Saudi!$A:$A,YEAR(daily!$A1150))</f>
        <v>3951270</v>
      </c>
      <c r="AD1150">
        <f>SUMIFS(Saudi!G:G,Saudi!$A:$A,YEAR(daily!$A1150))</f>
        <v>41.406660355745771</v>
      </c>
      <c r="AE1150">
        <f>SUMIFS(Saudi!H:H,Saudi!$A:$A,YEAR(daily!$A1150))</f>
        <v>163608894.86384758</v>
      </c>
      <c r="AF1150" s="5">
        <f t="shared" si="56"/>
        <v>10</v>
      </c>
      <c r="AG1150" s="5">
        <f t="shared" si="57"/>
        <v>2004</v>
      </c>
    </row>
    <row r="1151" spans="1:33">
      <c r="A1151" s="3">
        <v>38267</v>
      </c>
      <c r="B1151" s="1">
        <v>196936</v>
      </c>
      <c r="C1151" s="1">
        <v>49019</v>
      </c>
      <c r="D1151" s="1">
        <v>31197</v>
      </c>
      <c r="E1151" s="1">
        <v>52.67</v>
      </c>
      <c r="F1151" s="1">
        <v>51.61</v>
      </c>
      <c r="G1151" s="1">
        <v>50.96</v>
      </c>
      <c r="H1151" s="2">
        <v>50.1</v>
      </c>
      <c r="I1151" s="2">
        <v>30.1</v>
      </c>
      <c r="J1151" s="2">
        <v>84.2</v>
      </c>
      <c r="K1151" s="2">
        <v>83.2</v>
      </c>
      <c r="L1151">
        <f>SUMIFS(US!B:B,US!$D:$D,YEAR(daily!$A1151),US!$E:$E,MONTH(daily!$A1151))</f>
        <v>8484</v>
      </c>
      <c r="M1151">
        <f>SUMIFS(US!C:C,US!$D:$D,YEAR(daily!$A1151),US!$E:$E,MONTH(daily!$A1151))</f>
        <v>20861</v>
      </c>
      <c r="N1151">
        <f>SUMIFS(COT!E:E,COT!$A:$A,YEAR(daily!$A1151),COT!$B:$B,WEEKNUM(daily!$A1151))</f>
        <v>709320</v>
      </c>
      <c r="O1151">
        <f>SUMIFS(COT!F:F,COT!$A:$A,YEAR(daily!$A1151),COT!$B:$B,WEEKNUM(daily!$A1151))</f>
        <v>131602</v>
      </c>
      <c r="P1151">
        <f>SUMIFS(COT!G:G,COT!$A:$A,YEAR(daily!$A1151),COT!$B:$B,WEEKNUM(daily!$A1151))</f>
        <v>94423</v>
      </c>
      <c r="Q1151">
        <f>SUMIFS(COT!H:H,COT!$A:$A,YEAR(daily!$A1151),COT!$B:$B,WEEKNUM(daily!$A1151))</f>
        <v>71105</v>
      </c>
      <c r="R1151">
        <f>SUMIFS(COT!I:I,COT!$A:$A,YEAR(daily!$A1151),COT!$B:$B,WEEKNUM(daily!$A1151))</f>
        <v>447122</v>
      </c>
      <c r="S1151">
        <f>SUMIFS(COT!J:J,COT!$A:$A,YEAR(daily!$A1151),COT!$B:$B,WEEKNUM(daily!$A1151))</f>
        <v>468456</v>
      </c>
      <c r="T1151">
        <f>SUMIFS(COT!K:K,COT!$A:$A,YEAR(daily!$A1151),COT!$B:$B,WEEKNUM(daily!$A1151))</f>
        <v>59491</v>
      </c>
      <c r="U1151">
        <f>SUMIFS(COT!L:L,COT!$A:$A,YEAR(daily!$A1151),COT!$B:$B,WEEKNUM(daily!$A1151))</f>
        <v>75336</v>
      </c>
      <c r="V1151">
        <f>SUMIFS(COT!M:M,COT!$A:$A,YEAR(daily!$A1151),COT!$B:$B,WEEKNUM(daily!$A1151))</f>
        <v>66</v>
      </c>
      <c r="W1151">
        <f>SUMIFS(COT!N:N,COT!$A:$A,YEAR(daily!$A1151),COT!$B:$B,WEEKNUM(daily!$A1151))</f>
        <v>88</v>
      </c>
      <c r="X1151">
        <f>SUMIFS(COT!O:O,COT!$A:$A,YEAR(daily!$A1151),COT!$B:$B,WEEKNUM(daily!$A1151))</f>
        <v>83</v>
      </c>
      <c r="Y1151">
        <f>SUMIFS(COT!P:P,COT!$A:$A,YEAR(daily!$A1151),COT!$B:$B,WEEKNUM(daily!$A1151))</f>
        <v>81</v>
      </c>
      <c r="Z1151">
        <f>SUMIFS(COT!Q:Q,COT!$A:$A,YEAR(daily!$A1151),COT!$B:$B,WEEKNUM(daily!$A1151))</f>
        <v>83</v>
      </c>
      <c r="AA1151">
        <f>SUMIFS(Saudi!B:B,Saudi!$A:$A,YEAR(daily!$A1151))</f>
        <v>395.99099999999999</v>
      </c>
      <c r="AB1151">
        <f>SUMIFS(Saudi!C:C,Saudi!$A:$A,YEAR(daily!$A1151))</f>
        <v>301.7</v>
      </c>
      <c r="AC1151">
        <f>SUMIFS(Saudi!F:F,Saudi!$A:$A,YEAR(daily!$A1151))</f>
        <v>3951270</v>
      </c>
      <c r="AD1151">
        <f>SUMIFS(Saudi!G:G,Saudi!$A:$A,YEAR(daily!$A1151))</f>
        <v>41.406660355745771</v>
      </c>
      <c r="AE1151">
        <f>SUMIFS(Saudi!H:H,Saudi!$A:$A,YEAR(daily!$A1151))</f>
        <v>163608894.86384758</v>
      </c>
      <c r="AF1151" s="5">
        <f t="shared" si="56"/>
        <v>10</v>
      </c>
      <c r="AG1151" s="5">
        <f t="shared" si="57"/>
        <v>2004</v>
      </c>
    </row>
    <row r="1152" spans="1:33">
      <c r="A1152" s="3">
        <v>38268</v>
      </c>
      <c r="B1152" s="1">
        <v>180931</v>
      </c>
      <c r="C1152" s="1">
        <v>52429</v>
      </c>
      <c r="D1152" s="1">
        <v>32466</v>
      </c>
      <c r="E1152" s="1">
        <v>53.31</v>
      </c>
      <c r="F1152" s="1">
        <v>52.36</v>
      </c>
      <c r="G1152" s="1">
        <v>51.71</v>
      </c>
      <c r="H1152" s="2">
        <v>50.1</v>
      </c>
      <c r="I1152" s="2">
        <v>30.1</v>
      </c>
      <c r="J1152" s="2">
        <v>84.2</v>
      </c>
      <c r="K1152" s="2">
        <v>83.2</v>
      </c>
      <c r="L1152">
        <f>SUMIFS(US!B:B,US!$D:$D,YEAR(daily!$A1152),US!$E:$E,MONTH(daily!$A1152))</f>
        <v>8484</v>
      </c>
      <c r="M1152">
        <f>SUMIFS(US!C:C,US!$D:$D,YEAR(daily!$A1152),US!$E:$E,MONTH(daily!$A1152))</f>
        <v>20861</v>
      </c>
      <c r="N1152">
        <f>SUMIFS(COT!E:E,COT!$A:$A,YEAR(daily!$A1152),COT!$B:$B,WEEKNUM(daily!$A1152))</f>
        <v>709320</v>
      </c>
      <c r="O1152">
        <f>SUMIFS(COT!F:F,COT!$A:$A,YEAR(daily!$A1152),COT!$B:$B,WEEKNUM(daily!$A1152))</f>
        <v>131602</v>
      </c>
      <c r="P1152">
        <f>SUMIFS(COT!G:G,COT!$A:$A,YEAR(daily!$A1152),COT!$B:$B,WEEKNUM(daily!$A1152))</f>
        <v>94423</v>
      </c>
      <c r="Q1152">
        <f>SUMIFS(COT!H:H,COT!$A:$A,YEAR(daily!$A1152),COT!$B:$B,WEEKNUM(daily!$A1152))</f>
        <v>71105</v>
      </c>
      <c r="R1152">
        <f>SUMIFS(COT!I:I,COT!$A:$A,YEAR(daily!$A1152),COT!$B:$B,WEEKNUM(daily!$A1152))</f>
        <v>447122</v>
      </c>
      <c r="S1152">
        <f>SUMIFS(COT!J:J,COT!$A:$A,YEAR(daily!$A1152),COT!$B:$B,WEEKNUM(daily!$A1152))</f>
        <v>468456</v>
      </c>
      <c r="T1152">
        <f>SUMIFS(COT!K:K,COT!$A:$A,YEAR(daily!$A1152),COT!$B:$B,WEEKNUM(daily!$A1152))</f>
        <v>59491</v>
      </c>
      <c r="U1152">
        <f>SUMIFS(COT!L:L,COT!$A:$A,YEAR(daily!$A1152),COT!$B:$B,WEEKNUM(daily!$A1152))</f>
        <v>75336</v>
      </c>
      <c r="V1152">
        <f>SUMIFS(COT!M:M,COT!$A:$A,YEAR(daily!$A1152),COT!$B:$B,WEEKNUM(daily!$A1152))</f>
        <v>66</v>
      </c>
      <c r="W1152">
        <f>SUMIFS(COT!N:N,COT!$A:$A,YEAR(daily!$A1152),COT!$B:$B,WEEKNUM(daily!$A1152))</f>
        <v>88</v>
      </c>
      <c r="X1152">
        <f>SUMIFS(COT!O:O,COT!$A:$A,YEAR(daily!$A1152),COT!$B:$B,WEEKNUM(daily!$A1152))</f>
        <v>83</v>
      </c>
      <c r="Y1152">
        <f>SUMIFS(COT!P:P,COT!$A:$A,YEAR(daily!$A1152),COT!$B:$B,WEEKNUM(daily!$A1152))</f>
        <v>81</v>
      </c>
      <c r="Z1152">
        <f>SUMIFS(COT!Q:Q,COT!$A:$A,YEAR(daily!$A1152),COT!$B:$B,WEEKNUM(daily!$A1152))</f>
        <v>83</v>
      </c>
      <c r="AA1152">
        <f>SUMIFS(Saudi!B:B,Saudi!$A:$A,YEAR(daily!$A1152))</f>
        <v>395.99099999999999</v>
      </c>
      <c r="AB1152">
        <f>SUMIFS(Saudi!C:C,Saudi!$A:$A,YEAR(daily!$A1152))</f>
        <v>301.7</v>
      </c>
      <c r="AC1152">
        <f>SUMIFS(Saudi!F:F,Saudi!$A:$A,YEAR(daily!$A1152))</f>
        <v>3951270</v>
      </c>
      <c r="AD1152">
        <f>SUMIFS(Saudi!G:G,Saudi!$A:$A,YEAR(daily!$A1152))</f>
        <v>41.406660355745771</v>
      </c>
      <c r="AE1152">
        <f>SUMIFS(Saudi!H:H,Saudi!$A:$A,YEAR(daily!$A1152))</f>
        <v>163608894.86384758</v>
      </c>
      <c r="AF1152" s="5">
        <f t="shared" si="56"/>
        <v>10</v>
      </c>
      <c r="AG1152" s="5">
        <f t="shared" si="57"/>
        <v>2004</v>
      </c>
    </row>
    <row r="1153" spans="1:33">
      <c r="A1153" s="3">
        <v>38271</v>
      </c>
      <c r="B1153" s="1">
        <v>162366</v>
      </c>
      <c r="C1153" s="1">
        <v>55354</v>
      </c>
      <c r="D1153" s="1">
        <v>31718</v>
      </c>
      <c r="E1153" s="1">
        <v>53.64</v>
      </c>
      <c r="F1153" s="1">
        <v>52.79</v>
      </c>
      <c r="G1153" s="1">
        <v>52.14</v>
      </c>
      <c r="H1153" s="2">
        <v>50.1</v>
      </c>
      <c r="I1153" s="2">
        <v>30.1</v>
      </c>
      <c r="J1153" s="2">
        <v>84.2</v>
      </c>
      <c r="K1153" s="2">
        <v>83.2</v>
      </c>
      <c r="L1153">
        <f>SUMIFS(US!B:B,US!$D:$D,YEAR(daily!$A1153),US!$E:$E,MONTH(daily!$A1153))</f>
        <v>8484</v>
      </c>
      <c r="M1153">
        <f>SUMIFS(US!C:C,US!$D:$D,YEAR(daily!$A1153),US!$E:$E,MONTH(daily!$A1153))</f>
        <v>20861</v>
      </c>
      <c r="N1153">
        <f>SUMIFS(COT!E:E,COT!$A:$A,YEAR(daily!$A1153),COT!$B:$B,WEEKNUM(daily!$A1153))</f>
        <v>734992</v>
      </c>
      <c r="O1153">
        <f>SUMIFS(COT!F:F,COT!$A:$A,YEAR(daily!$A1153),COT!$B:$B,WEEKNUM(daily!$A1153))</f>
        <v>126391</v>
      </c>
      <c r="P1153">
        <f>SUMIFS(COT!G:G,COT!$A:$A,YEAR(daily!$A1153),COT!$B:$B,WEEKNUM(daily!$A1153))</f>
        <v>101626</v>
      </c>
      <c r="Q1153">
        <f>SUMIFS(COT!H:H,COT!$A:$A,YEAR(daily!$A1153),COT!$B:$B,WEEKNUM(daily!$A1153))</f>
        <v>73251</v>
      </c>
      <c r="R1153">
        <f>SUMIFS(COT!I:I,COT!$A:$A,YEAR(daily!$A1153),COT!$B:$B,WEEKNUM(daily!$A1153))</f>
        <v>465781</v>
      </c>
      <c r="S1153">
        <f>SUMIFS(COT!J:J,COT!$A:$A,YEAR(daily!$A1153),COT!$B:$B,WEEKNUM(daily!$A1153))</f>
        <v>470744</v>
      </c>
      <c r="T1153">
        <f>SUMIFS(COT!K:K,COT!$A:$A,YEAR(daily!$A1153),COT!$B:$B,WEEKNUM(daily!$A1153))</f>
        <v>69569</v>
      </c>
      <c r="U1153">
        <f>SUMIFS(COT!L:L,COT!$A:$A,YEAR(daily!$A1153),COT!$B:$B,WEEKNUM(daily!$A1153))</f>
        <v>89371</v>
      </c>
      <c r="V1153">
        <f>SUMIFS(COT!M:M,COT!$A:$A,YEAR(daily!$A1153),COT!$B:$B,WEEKNUM(daily!$A1153))</f>
        <v>65</v>
      </c>
      <c r="W1153">
        <f>SUMIFS(COT!N:N,COT!$A:$A,YEAR(daily!$A1153),COT!$B:$B,WEEKNUM(daily!$A1153))</f>
        <v>85</v>
      </c>
      <c r="X1153">
        <f>SUMIFS(COT!O:O,COT!$A:$A,YEAR(daily!$A1153),COT!$B:$B,WEEKNUM(daily!$A1153))</f>
        <v>77</v>
      </c>
      <c r="Y1153">
        <f>SUMIFS(COT!P:P,COT!$A:$A,YEAR(daily!$A1153),COT!$B:$B,WEEKNUM(daily!$A1153))</f>
        <v>84</v>
      </c>
      <c r="Z1153">
        <f>SUMIFS(COT!Q:Q,COT!$A:$A,YEAR(daily!$A1153),COT!$B:$B,WEEKNUM(daily!$A1153))</f>
        <v>87</v>
      </c>
      <c r="AA1153">
        <f>SUMIFS(Saudi!B:B,Saudi!$A:$A,YEAR(daily!$A1153))</f>
        <v>395.99099999999999</v>
      </c>
      <c r="AB1153">
        <f>SUMIFS(Saudi!C:C,Saudi!$A:$A,YEAR(daily!$A1153))</f>
        <v>301.7</v>
      </c>
      <c r="AC1153">
        <f>SUMIFS(Saudi!F:F,Saudi!$A:$A,YEAR(daily!$A1153))</f>
        <v>3951270</v>
      </c>
      <c r="AD1153">
        <f>SUMIFS(Saudi!G:G,Saudi!$A:$A,YEAR(daily!$A1153))</f>
        <v>41.406660355745771</v>
      </c>
      <c r="AE1153">
        <f>SUMIFS(Saudi!H:H,Saudi!$A:$A,YEAR(daily!$A1153))</f>
        <v>163608894.86384758</v>
      </c>
      <c r="AF1153" s="5">
        <f t="shared" si="56"/>
        <v>10</v>
      </c>
      <c r="AG1153" s="5">
        <f t="shared" si="57"/>
        <v>2004</v>
      </c>
    </row>
    <row r="1154" spans="1:33">
      <c r="A1154" s="3">
        <v>38272</v>
      </c>
      <c r="B1154" s="1">
        <v>151639</v>
      </c>
      <c r="C1154" s="1">
        <v>55777</v>
      </c>
      <c r="D1154" s="1">
        <v>31392</v>
      </c>
      <c r="E1154" s="1">
        <v>52.51</v>
      </c>
      <c r="F1154" s="1">
        <v>51.67</v>
      </c>
      <c r="G1154" s="1">
        <v>51.06</v>
      </c>
      <c r="H1154" s="2">
        <v>50.1</v>
      </c>
      <c r="I1154" s="2">
        <v>30.1</v>
      </c>
      <c r="J1154" s="2">
        <v>84.2</v>
      </c>
      <c r="K1154" s="2">
        <v>83.2</v>
      </c>
      <c r="L1154">
        <f>SUMIFS(US!B:B,US!$D:$D,YEAR(daily!$A1154),US!$E:$E,MONTH(daily!$A1154))</f>
        <v>8484</v>
      </c>
      <c r="M1154">
        <f>SUMIFS(US!C:C,US!$D:$D,YEAR(daily!$A1154),US!$E:$E,MONTH(daily!$A1154))</f>
        <v>20861</v>
      </c>
      <c r="N1154">
        <f>SUMIFS(COT!E:E,COT!$A:$A,YEAR(daily!$A1154),COT!$B:$B,WEEKNUM(daily!$A1154))</f>
        <v>734992</v>
      </c>
      <c r="O1154">
        <f>SUMIFS(COT!F:F,COT!$A:$A,YEAR(daily!$A1154),COT!$B:$B,WEEKNUM(daily!$A1154))</f>
        <v>126391</v>
      </c>
      <c r="P1154">
        <f>SUMIFS(COT!G:G,COT!$A:$A,YEAR(daily!$A1154),COT!$B:$B,WEEKNUM(daily!$A1154))</f>
        <v>101626</v>
      </c>
      <c r="Q1154">
        <f>SUMIFS(COT!H:H,COT!$A:$A,YEAR(daily!$A1154),COT!$B:$B,WEEKNUM(daily!$A1154))</f>
        <v>73251</v>
      </c>
      <c r="R1154">
        <f>SUMIFS(COT!I:I,COT!$A:$A,YEAR(daily!$A1154),COT!$B:$B,WEEKNUM(daily!$A1154))</f>
        <v>465781</v>
      </c>
      <c r="S1154">
        <f>SUMIFS(COT!J:J,COT!$A:$A,YEAR(daily!$A1154),COT!$B:$B,WEEKNUM(daily!$A1154))</f>
        <v>470744</v>
      </c>
      <c r="T1154">
        <f>SUMIFS(COT!K:K,COT!$A:$A,YEAR(daily!$A1154),COT!$B:$B,WEEKNUM(daily!$A1154))</f>
        <v>69569</v>
      </c>
      <c r="U1154">
        <f>SUMIFS(COT!L:L,COT!$A:$A,YEAR(daily!$A1154),COT!$B:$B,WEEKNUM(daily!$A1154))</f>
        <v>89371</v>
      </c>
      <c r="V1154">
        <f>SUMIFS(COT!M:M,COT!$A:$A,YEAR(daily!$A1154),COT!$B:$B,WEEKNUM(daily!$A1154))</f>
        <v>65</v>
      </c>
      <c r="W1154">
        <f>SUMIFS(COT!N:N,COT!$A:$A,YEAR(daily!$A1154),COT!$B:$B,WEEKNUM(daily!$A1154))</f>
        <v>85</v>
      </c>
      <c r="X1154">
        <f>SUMIFS(COT!O:O,COT!$A:$A,YEAR(daily!$A1154),COT!$B:$B,WEEKNUM(daily!$A1154))</f>
        <v>77</v>
      </c>
      <c r="Y1154">
        <f>SUMIFS(COT!P:P,COT!$A:$A,YEAR(daily!$A1154),COT!$B:$B,WEEKNUM(daily!$A1154))</f>
        <v>84</v>
      </c>
      <c r="Z1154">
        <f>SUMIFS(COT!Q:Q,COT!$A:$A,YEAR(daily!$A1154),COT!$B:$B,WEEKNUM(daily!$A1154))</f>
        <v>87</v>
      </c>
      <c r="AA1154">
        <f>SUMIFS(Saudi!B:B,Saudi!$A:$A,YEAR(daily!$A1154))</f>
        <v>395.99099999999999</v>
      </c>
      <c r="AB1154">
        <f>SUMIFS(Saudi!C:C,Saudi!$A:$A,YEAR(daily!$A1154))</f>
        <v>301.7</v>
      </c>
      <c r="AC1154">
        <f>SUMIFS(Saudi!F:F,Saudi!$A:$A,YEAR(daily!$A1154))</f>
        <v>3951270</v>
      </c>
      <c r="AD1154">
        <f>SUMIFS(Saudi!G:G,Saudi!$A:$A,YEAR(daily!$A1154))</f>
        <v>41.406660355745771</v>
      </c>
      <c r="AE1154">
        <f>SUMIFS(Saudi!H:H,Saudi!$A:$A,YEAR(daily!$A1154))</f>
        <v>163608894.86384758</v>
      </c>
      <c r="AF1154" s="5">
        <f t="shared" ref="AF1154:AF1217" si="58">MONTH(A1154)</f>
        <v>10</v>
      </c>
      <c r="AG1154" s="5">
        <f t="shared" ref="AG1154:AG1217" si="59">YEAR(A1154)</f>
        <v>2004</v>
      </c>
    </row>
    <row r="1155" spans="1:33">
      <c r="A1155" s="3">
        <v>38273</v>
      </c>
      <c r="B1155" s="1">
        <v>134343</v>
      </c>
      <c r="C1155" s="1">
        <v>57727</v>
      </c>
      <c r="D1155" s="1">
        <v>32590</v>
      </c>
      <c r="E1155" s="1">
        <v>53.64</v>
      </c>
      <c r="F1155" s="1">
        <v>52.62</v>
      </c>
      <c r="G1155" s="1">
        <v>51.99</v>
      </c>
      <c r="H1155" s="2">
        <v>50.1</v>
      </c>
      <c r="I1155" s="2">
        <v>30.1</v>
      </c>
      <c r="J1155" s="2">
        <v>84.2</v>
      </c>
      <c r="K1155" s="2">
        <v>83.2</v>
      </c>
      <c r="L1155">
        <f>SUMIFS(US!B:B,US!$D:$D,YEAR(daily!$A1155),US!$E:$E,MONTH(daily!$A1155))</f>
        <v>8484</v>
      </c>
      <c r="M1155">
        <f>SUMIFS(US!C:C,US!$D:$D,YEAR(daily!$A1155),US!$E:$E,MONTH(daily!$A1155))</f>
        <v>20861</v>
      </c>
      <c r="N1155">
        <f>SUMIFS(COT!E:E,COT!$A:$A,YEAR(daily!$A1155),COT!$B:$B,WEEKNUM(daily!$A1155))</f>
        <v>734992</v>
      </c>
      <c r="O1155">
        <f>SUMIFS(COT!F:F,COT!$A:$A,YEAR(daily!$A1155),COT!$B:$B,WEEKNUM(daily!$A1155))</f>
        <v>126391</v>
      </c>
      <c r="P1155">
        <f>SUMIFS(COT!G:G,COT!$A:$A,YEAR(daily!$A1155),COT!$B:$B,WEEKNUM(daily!$A1155))</f>
        <v>101626</v>
      </c>
      <c r="Q1155">
        <f>SUMIFS(COT!H:H,COT!$A:$A,YEAR(daily!$A1155),COT!$B:$B,WEEKNUM(daily!$A1155))</f>
        <v>73251</v>
      </c>
      <c r="R1155">
        <f>SUMIFS(COT!I:I,COT!$A:$A,YEAR(daily!$A1155),COT!$B:$B,WEEKNUM(daily!$A1155))</f>
        <v>465781</v>
      </c>
      <c r="S1155">
        <f>SUMIFS(COT!J:J,COT!$A:$A,YEAR(daily!$A1155),COT!$B:$B,WEEKNUM(daily!$A1155))</f>
        <v>470744</v>
      </c>
      <c r="T1155">
        <f>SUMIFS(COT!K:K,COT!$A:$A,YEAR(daily!$A1155),COT!$B:$B,WEEKNUM(daily!$A1155))</f>
        <v>69569</v>
      </c>
      <c r="U1155">
        <f>SUMIFS(COT!L:L,COT!$A:$A,YEAR(daily!$A1155),COT!$B:$B,WEEKNUM(daily!$A1155))</f>
        <v>89371</v>
      </c>
      <c r="V1155">
        <f>SUMIFS(COT!M:M,COT!$A:$A,YEAR(daily!$A1155),COT!$B:$B,WEEKNUM(daily!$A1155))</f>
        <v>65</v>
      </c>
      <c r="W1155">
        <f>SUMIFS(COT!N:N,COT!$A:$A,YEAR(daily!$A1155),COT!$B:$B,WEEKNUM(daily!$A1155))</f>
        <v>85</v>
      </c>
      <c r="X1155">
        <f>SUMIFS(COT!O:O,COT!$A:$A,YEAR(daily!$A1155),COT!$B:$B,WEEKNUM(daily!$A1155))</f>
        <v>77</v>
      </c>
      <c r="Y1155">
        <f>SUMIFS(COT!P:P,COT!$A:$A,YEAR(daily!$A1155),COT!$B:$B,WEEKNUM(daily!$A1155))</f>
        <v>84</v>
      </c>
      <c r="Z1155">
        <f>SUMIFS(COT!Q:Q,COT!$A:$A,YEAR(daily!$A1155),COT!$B:$B,WEEKNUM(daily!$A1155))</f>
        <v>87</v>
      </c>
      <c r="AA1155">
        <f>SUMIFS(Saudi!B:B,Saudi!$A:$A,YEAR(daily!$A1155))</f>
        <v>395.99099999999999</v>
      </c>
      <c r="AB1155">
        <f>SUMIFS(Saudi!C:C,Saudi!$A:$A,YEAR(daily!$A1155))</f>
        <v>301.7</v>
      </c>
      <c r="AC1155">
        <f>SUMIFS(Saudi!F:F,Saudi!$A:$A,YEAR(daily!$A1155))</f>
        <v>3951270</v>
      </c>
      <c r="AD1155">
        <f>SUMIFS(Saudi!G:G,Saudi!$A:$A,YEAR(daily!$A1155))</f>
        <v>41.406660355745771</v>
      </c>
      <c r="AE1155">
        <f>SUMIFS(Saudi!H:H,Saudi!$A:$A,YEAR(daily!$A1155))</f>
        <v>163608894.86384758</v>
      </c>
      <c r="AF1155" s="5">
        <f t="shared" si="58"/>
        <v>10</v>
      </c>
      <c r="AG1155" s="5">
        <f t="shared" si="59"/>
        <v>2004</v>
      </c>
    </row>
    <row r="1156" spans="1:33">
      <c r="A1156" s="3">
        <v>38274</v>
      </c>
      <c r="B1156" s="1">
        <v>122209</v>
      </c>
      <c r="C1156" s="1">
        <v>57371</v>
      </c>
      <c r="D1156" s="1">
        <v>33426</v>
      </c>
      <c r="E1156" s="1">
        <v>54.76</v>
      </c>
      <c r="F1156" s="1">
        <v>53.47</v>
      </c>
      <c r="G1156" s="1">
        <v>52.77</v>
      </c>
      <c r="H1156" s="2">
        <v>50.1</v>
      </c>
      <c r="I1156" s="2">
        <v>30.1</v>
      </c>
      <c r="J1156" s="2">
        <v>84.2</v>
      </c>
      <c r="K1156" s="2">
        <v>83.2</v>
      </c>
      <c r="L1156">
        <f>SUMIFS(US!B:B,US!$D:$D,YEAR(daily!$A1156),US!$E:$E,MONTH(daily!$A1156))</f>
        <v>8484</v>
      </c>
      <c r="M1156">
        <f>SUMIFS(US!C:C,US!$D:$D,YEAR(daily!$A1156),US!$E:$E,MONTH(daily!$A1156))</f>
        <v>20861</v>
      </c>
      <c r="N1156">
        <f>SUMIFS(COT!E:E,COT!$A:$A,YEAR(daily!$A1156),COT!$B:$B,WEEKNUM(daily!$A1156))</f>
        <v>734992</v>
      </c>
      <c r="O1156">
        <f>SUMIFS(COT!F:F,COT!$A:$A,YEAR(daily!$A1156),COT!$B:$B,WEEKNUM(daily!$A1156))</f>
        <v>126391</v>
      </c>
      <c r="P1156">
        <f>SUMIFS(COT!G:G,COT!$A:$A,YEAR(daily!$A1156),COT!$B:$B,WEEKNUM(daily!$A1156))</f>
        <v>101626</v>
      </c>
      <c r="Q1156">
        <f>SUMIFS(COT!H:H,COT!$A:$A,YEAR(daily!$A1156),COT!$B:$B,WEEKNUM(daily!$A1156))</f>
        <v>73251</v>
      </c>
      <c r="R1156">
        <f>SUMIFS(COT!I:I,COT!$A:$A,YEAR(daily!$A1156),COT!$B:$B,WEEKNUM(daily!$A1156))</f>
        <v>465781</v>
      </c>
      <c r="S1156">
        <f>SUMIFS(COT!J:J,COT!$A:$A,YEAR(daily!$A1156),COT!$B:$B,WEEKNUM(daily!$A1156))</f>
        <v>470744</v>
      </c>
      <c r="T1156">
        <f>SUMIFS(COT!K:K,COT!$A:$A,YEAR(daily!$A1156),COT!$B:$B,WEEKNUM(daily!$A1156))</f>
        <v>69569</v>
      </c>
      <c r="U1156">
        <f>SUMIFS(COT!L:L,COT!$A:$A,YEAR(daily!$A1156),COT!$B:$B,WEEKNUM(daily!$A1156))</f>
        <v>89371</v>
      </c>
      <c r="V1156">
        <f>SUMIFS(COT!M:M,COT!$A:$A,YEAR(daily!$A1156),COT!$B:$B,WEEKNUM(daily!$A1156))</f>
        <v>65</v>
      </c>
      <c r="W1156">
        <f>SUMIFS(COT!N:N,COT!$A:$A,YEAR(daily!$A1156),COT!$B:$B,WEEKNUM(daily!$A1156))</f>
        <v>85</v>
      </c>
      <c r="X1156">
        <f>SUMIFS(COT!O:O,COT!$A:$A,YEAR(daily!$A1156),COT!$B:$B,WEEKNUM(daily!$A1156))</f>
        <v>77</v>
      </c>
      <c r="Y1156">
        <f>SUMIFS(COT!P:P,COT!$A:$A,YEAR(daily!$A1156),COT!$B:$B,WEEKNUM(daily!$A1156))</f>
        <v>84</v>
      </c>
      <c r="Z1156">
        <f>SUMIFS(COT!Q:Q,COT!$A:$A,YEAR(daily!$A1156),COT!$B:$B,WEEKNUM(daily!$A1156))</f>
        <v>87</v>
      </c>
      <c r="AA1156">
        <f>SUMIFS(Saudi!B:B,Saudi!$A:$A,YEAR(daily!$A1156))</f>
        <v>395.99099999999999</v>
      </c>
      <c r="AB1156">
        <f>SUMIFS(Saudi!C:C,Saudi!$A:$A,YEAR(daily!$A1156))</f>
        <v>301.7</v>
      </c>
      <c r="AC1156">
        <f>SUMIFS(Saudi!F:F,Saudi!$A:$A,YEAR(daily!$A1156))</f>
        <v>3951270</v>
      </c>
      <c r="AD1156">
        <f>SUMIFS(Saudi!G:G,Saudi!$A:$A,YEAR(daily!$A1156))</f>
        <v>41.406660355745771</v>
      </c>
      <c r="AE1156">
        <f>SUMIFS(Saudi!H:H,Saudi!$A:$A,YEAR(daily!$A1156))</f>
        <v>163608894.86384758</v>
      </c>
      <c r="AF1156" s="5">
        <f t="shared" si="58"/>
        <v>10</v>
      </c>
      <c r="AG1156" s="5">
        <f t="shared" si="59"/>
        <v>2004</v>
      </c>
    </row>
    <row r="1157" spans="1:33">
      <c r="A1157" s="3">
        <v>38275</v>
      </c>
      <c r="B1157" s="1">
        <v>107189</v>
      </c>
      <c r="C1157" s="1">
        <v>60122</v>
      </c>
      <c r="D1157" s="1">
        <v>33310</v>
      </c>
      <c r="E1157" s="1">
        <v>54.93</v>
      </c>
      <c r="F1157" s="1">
        <v>53.4</v>
      </c>
      <c r="G1157" s="1">
        <v>52.72</v>
      </c>
      <c r="H1157" s="2">
        <v>50.1</v>
      </c>
      <c r="I1157" s="2">
        <v>30.1</v>
      </c>
      <c r="J1157" s="2">
        <v>84.2</v>
      </c>
      <c r="K1157" s="2">
        <v>83.2</v>
      </c>
      <c r="L1157">
        <f>SUMIFS(US!B:B,US!$D:$D,YEAR(daily!$A1157),US!$E:$E,MONTH(daily!$A1157))</f>
        <v>8484</v>
      </c>
      <c r="M1157">
        <f>SUMIFS(US!C:C,US!$D:$D,YEAR(daily!$A1157),US!$E:$E,MONTH(daily!$A1157))</f>
        <v>20861</v>
      </c>
      <c r="N1157">
        <f>SUMIFS(COT!E:E,COT!$A:$A,YEAR(daily!$A1157),COT!$B:$B,WEEKNUM(daily!$A1157))</f>
        <v>734992</v>
      </c>
      <c r="O1157">
        <f>SUMIFS(COT!F:F,COT!$A:$A,YEAR(daily!$A1157),COT!$B:$B,WEEKNUM(daily!$A1157))</f>
        <v>126391</v>
      </c>
      <c r="P1157">
        <f>SUMIFS(COT!G:G,COT!$A:$A,YEAR(daily!$A1157),COT!$B:$B,WEEKNUM(daily!$A1157))</f>
        <v>101626</v>
      </c>
      <c r="Q1157">
        <f>SUMIFS(COT!H:H,COT!$A:$A,YEAR(daily!$A1157),COT!$B:$B,WEEKNUM(daily!$A1157))</f>
        <v>73251</v>
      </c>
      <c r="R1157">
        <f>SUMIFS(COT!I:I,COT!$A:$A,YEAR(daily!$A1157),COT!$B:$B,WEEKNUM(daily!$A1157))</f>
        <v>465781</v>
      </c>
      <c r="S1157">
        <f>SUMIFS(COT!J:J,COT!$A:$A,YEAR(daily!$A1157),COT!$B:$B,WEEKNUM(daily!$A1157))</f>
        <v>470744</v>
      </c>
      <c r="T1157">
        <f>SUMIFS(COT!K:K,COT!$A:$A,YEAR(daily!$A1157),COT!$B:$B,WEEKNUM(daily!$A1157))</f>
        <v>69569</v>
      </c>
      <c r="U1157">
        <f>SUMIFS(COT!L:L,COT!$A:$A,YEAR(daily!$A1157),COT!$B:$B,WEEKNUM(daily!$A1157))</f>
        <v>89371</v>
      </c>
      <c r="V1157">
        <f>SUMIFS(COT!M:M,COT!$A:$A,YEAR(daily!$A1157),COT!$B:$B,WEEKNUM(daily!$A1157))</f>
        <v>65</v>
      </c>
      <c r="W1157">
        <f>SUMIFS(COT!N:N,COT!$A:$A,YEAR(daily!$A1157),COT!$B:$B,WEEKNUM(daily!$A1157))</f>
        <v>85</v>
      </c>
      <c r="X1157">
        <f>SUMIFS(COT!O:O,COT!$A:$A,YEAR(daily!$A1157),COT!$B:$B,WEEKNUM(daily!$A1157))</f>
        <v>77</v>
      </c>
      <c r="Y1157">
        <f>SUMIFS(COT!P:P,COT!$A:$A,YEAR(daily!$A1157),COT!$B:$B,WEEKNUM(daily!$A1157))</f>
        <v>84</v>
      </c>
      <c r="Z1157">
        <f>SUMIFS(COT!Q:Q,COT!$A:$A,YEAR(daily!$A1157),COT!$B:$B,WEEKNUM(daily!$A1157))</f>
        <v>87</v>
      </c>
      <c r="AA1157">
        <f>SUMIFS(Saudi!B:B,Saudi!$A:$A,YEAR(daily!$A1157))</f>
        <v>395.99099999999999</v>
      </c>
      <c r="AB1157">
        <f>SUMIFS(Saudi!C:C,Saudi!$A:$A,YEAR(daily!$A1157))</f>
        <v>301.7</v>
      </c>
      <c r="AC1157">
        <f>SUMIFS(Saudi!F:F,Saudi!$A:$A,YEAR(daily!$A1157))</f>
        <v>3951270</v>
      </c>
      <c r="AD1157">
        <f>SUMIFS(Saudi!G:G,Saudi!$A:$A,YEAR(daily!$A1157))</f>
        <v>41.406660355745771</v>
      </c>
      <c r="AE1157">
        <f>SUMIFS(Saudi!H:H,Saudi!$A:$A,YEAR(daily!$A1157))</f>
        <v>163608894.86384758</v>
      </c>
      <c r="AF1157" s="5">
        <f t="shared" si="58"/>
        <v>10</v>
      </c>
      <c r="AG1157" s="5">
        <f t="shared" si="59"/>
        <v>2004</v>
      </c>
    </row>
    <row r="1158" spans="1:33">
      <c r="A1158" s="3">
        <v>38278</v>
      </c>
      <c r="B1158" s="1">
        <v>88311</v>
      </c>
      <c r="C1158" s="1">
        <v>62550</v>
      </c>
      <c r="D1158" s="1">
        <v>34351</v>
      </c>
      <c r="E1158" s="1">
        <v>53.67</v>
      </c>
      <c r="F1158" s="1">
        <v>52.31</v>
      </c>
      <c r="G1158" s="1">
        <v>51.7</v>
      </c>
      <c r="H1158" s="2">
        <v>50.1</v>
      </c>
      <c r="I1158" s="2">
        <v>30.1</v>
      </c>
      <c r="J1158" s="2">
        <v>84.2</v>
      </c>
      <c r="K1158" s="2">
        <v>83.2</v>
      </c>
      <c r="L1158">
        <f>SUMIFS(US!B:B,US!$D:$D,YEAR(daily!$A1158),US!$E:$E,MONTH(daily!$A1158))</f>
        <v>8484</v>
      </c>
      <c r="M1158">
        <f>SUMIFS(US!C:C,US!$D:$D,YEAR(daily!$A1158),US!$E:$E,MONTH(daily!$A1158))</f>
        <v>20861</v>
      </c>
      <c r="N1158">
        <f>SUMIFS(COT!E:E,COT!$A:$A,YEAR(daily!$A1158),COT!$B:$B,WEEKNUM(daily!$A1158))</f>
        <v>708959</v>
      </c>
      <c r="O1158">
        <f>SUMIFS(COT!F:F,COT!$A:$A,YEAR(daily!$A1158),COT!$B:$B,WEEKNUM(daily!$A1158))</f>
        <v>117650</v>
      </c>
      <c r="P1158">
        <f>SUMIFS(COT!G:G,COT!$A:$A,YEAR(daily!$A1158),COT!$B:$B,WEEKNUM(daily!$A1158))</f>
        <v>95306</v>
      </c>
      <c r="Q1158">
        <f>SUMIFS(COT!H:H,COT!$A:$A,YEAR(daily!$A1158),COT!$B:$B,WEEKNUM(daily!$A1158))</f>
        <v>64685</v>
      </c>
      <c r="R1158">
        <f>SUMIFS(COT!I:I,COT!$A:$A,YEAR(daily!$A1158),COT!$B:$B,WEEKNUM(daily!$A1158))</f>
        <v>465146</v>
      </c>
      <c r="S1158">
        <f>SUMIFS(COT!J:J,COT!$A:$A,YEAR(daily!$A1158),COT!$B:$B,WEEKNUM(daily!$A1158))</f>
        <v>464202</v>
      </c>
      <c r="T1158">
        <f>SUMIFS(COT!K:K,COT!$A:$A,YEAR(daily!$A1158),COT!$B:$B,WEEKNUM(daily!$A1158))</f>
        <v>61478</v>
      </c>
      <c r="U1158">
        <f>SUMIFS(COT!L:L,COT!$A:$A,YEAR(daily!$A1158),COT!$B:$B,WEEKNUM(daily!$A1158))</f>
        <v>84766</v>
      </c>
      <c r="V1158">
        <f>SUMIFS(COT!M:M,COT!$A:$A,YEAR(daily!$A1158),COT!$B:$B,WEEKNUM(daily!$A1158))</f>
        <v>66</v>
      </c>
      <c r="W1158">
        <f>SUMIFS(COT!N:N,COT!$A:$A,YEAR(daily!$A1158),COT!$B:$B,WEEKNUM(daily!$A1158))</f>
        <v>76</v>
      </c>
      <c r="X1158">
        <f>SUMIFS(COT!O:O,COT!$A:$A,YEAR(daily!$A1158),COT!$B:$B,WEEKNUM(daily!$A1158))</f>
        <v>73</v>
      </c>
      <c r="Y1158">
        <f>SUMIFS(COT!P:P,COT!$A:$A,YEAR(daily!$A1158),COT!$B:$B,WEEKNUM(daily!$A1158))</f>
        <v>87</v>
      </c>
      <c r="Z1158">
        <f>SUMIFS(COT!Q:Q,COT!$A:$A,YEAR(daily!$A1158),COT!$B:$B,WEEKNUM(daily!$A1158))</f>
        <v>80</v>
      </c>
      <c r="AA1158">
        <f>SUMIFS(Saudi!B:B,Saudi!$A:$A,YEAR(daily!$A1158))</f>
        <v>395.99099999999999</v>
      </c>
      <c r="AB1158">
        <f>SUMIFS(Saudi!C:C,Saudi!$A:$A,YEAR(daily!$A1158))</f>
        <v>301.7</v>
      </c>
      <c r="AC1158">
        <f>SUMIFS(Saudi!F:F,Saudi!$A:$A,YEAR(daily!$A1158))</f>
        <v>3951270</v>
      </c>
      <c r="AD1158">
        <f>SUMIFS(Saudi!G:G,Saudi!$A:$A,YEAR(daily!$A1158))</f>
        <v>41.406660355745771</v>
      </c>
      <c r="AE1158">
        <f>SUMIFS(Saudi!H:H,Saudi!$A:$A,YEAR(daily!$A1158))</f>
        <v>163608894.86384758</v>
      </c>
      <c r="AF1158" s="5">
        <f t="shared" si="58"/>
        <v>10</v>
      </c>
      <c r="AG1158" s="5">
        <f t="shared" si="59"/>
        <v>2004</v>
      </c>
    </row>
    <row r="1159" spans="1:33">
      <c r="A1159" s="3">
        <v>38279</v>
      </c>
      <c r="B1159" s="1">
        <v>53960</v>
      </c>
      <c r="C1159" s="1">
        <v>66996</v>
      </c>
      <c r="D1159" s="1">
        <v>36108</v>
      </c>
      <c r="E1159" s="1">
        <v>53.29</v>
      </c>
      <c r="F1159" s="1">
        <v>52.14</v>
      </c>
      <c r="G1159" s="1">
        <v>51.56</v>
      </c>
      <c r="H1159" s="2">
        <v>50.1</v>
      </c>
      <c r="I1159" s="2">
        <v>30.1</v>
      </c>
      <c r="J1159" s="2">
        <v>84.2</v>
      </c>
      <c r="K1159" s="2">
        <v>83.2</v>
      </c>
      <c r="L1159">
        <f>SUMIFS(US!B:B,US!$D:$D,YEAR(daily!$A1159),US!$E:$E,MONTH(daily!$A1159))</f>
        <v>8484</v>
      </c>
      <c r="M1159">
        <f>SUMIFS(US!C:C,US!$D:$D,YEAR(daily!$A1159),US!$E:$E,MONTH(daily!$A1159))</f>
        <v>20861</v>
      </c>
      <c r="N1159">
        <f>SUMIFS(COT!E:E,COT!$A:$A,YEAR(daily!$A1159),COT!$B:$B,WEEKNUM(daily!$A1159))</f>
        <v>708959</v>
      </c>
      <c r="O1159">
        <f>SUMIFS(COT!F:F,COT!$A:$A,YEAR(daily!$A1159),COT!$B:$B,WEEKNUM(daily!$A1159))</f>
        <v>117650</v>
      </c>
      <c r="P1159">
        <f>SUMIFS(COT!G:G,COT!$A:$A,YEAR(daily!$A1159),COT!$B:$B,WEEKNUM(daily!$A1159))</f>
        <v>95306</v>
      </c>
      <c r="Q1159">
        <f>SUMIFS(COT!H:H,COT!$A:$A,YEAR(daily!$A1159),COT!$B:$B,WEEKNUM(daily!$A1159))</f>
        <v>64685</v>
      </c>
      <c r="R1159">
        <f>SUMIFS(COT!I:I,COT!$A:$A,YEAR(daily!$A1159),COT!$B:$B,WEEKNUM(daily!$A1159))</f>
        <v>465146</v>
      </c>
      <c r="S1159">
        <f>SUMIFS(COT!J:J,COT!$A:$A,YEAR(daily!$A1159),COT!$B:$B,WEEKNUM(daily!$A1159))</f>
        <v>464202</v>
      </c>
      <c r="T1159">
        <f>SUMIFS(COT!K:K,COT!$A:$A,YEAR(daily!$A1159),COT!$B:$B,WEEKNUM(daily!$A1159))</f>
        <v>61478</v>
      </c>
      <c r="U1159">
        <f>SUMIFS(COT!L:L,COT!$A:$A,YEAR(daily!$A1159),COT!$B:$B,WEEKNUM(daily!$A1159))</f>
        <v>84766</v>
      </c>
      <c r="V1159">
        <f>SUMIFS(COT!M:M,COT!$A:$A,YEAR(daily!$A1159),COT!$B:$B,WEEKNUM(daily!$A1159))</f>
        <v>66</v>
      </c>
      <c r="W1159">
        <f>SUMIFS(COT!N:N,COT!$A:$A,YEAR(daily!$A1159),COT!$B:$B,WEEKNUM(daily!$A1159))</f>
        <v>76</v>
      </c>
      <c r="X1159">
        <f>SUMIFS(COT!O:O,COT!$A:$A,YEAR(daily!$A1159),COT!$B:$B,WEEKNUM(daily!$A1159))</f>
        <v>73</v>
      </c>
      <c r="Y1159">
        <f>SUMIFS(COT!P:P,COT!$A:$A,YEAR(daily!$A1159),COT!$B:$B,WEEKNUM(daily!$A1159))</f>
        <v>87</v>
      </c>
      <c r="Z1159">
        <f>SUMIFS(COT!Q:Q,COT!$A:$A,YEAR(daily!$A1159),COT!$B:$B,WEEKNUM(daily!$A1159))</f>
        <v>80</v>
      </c>
      <c r="AA1159">
        <f>SUMIFS(Saudi!B:B,Saudi!$A:$A,YEAR(daily!$A1159))</f>
        <v>395.99099999999999</v>
      </c>
      <c r="AB1159">
        <f>SUMIFS(Saudi!C:C,Saudi!$A:$A,YEAR(daily!$A1159))</f>
        <v>301.7</v>
      </c>
      <c r="AC1159">
        <f>SUMIFS(Saudi!F:F,Saudi!$A:$A,YEAR(daily!$A1159))</f>
        <v>3951270</v>
      </c>
      <c r="AD1159">
        <f>SUMIFS(Saudi!G:G,Saudi!$A:$A,YEAR(daily!$A1159))</f>
        <v>41.406660355745771</v>
      </c>
      <c r="AE1159">
        <f>SUMIFS(Saudi!H:H,Saudi!$A:$A,YEAR(daily!$A1159))</f>
        <v>163608894.86384758</v>
      </c>
      <c r="AF1159" s="5">
        <f t="shared" si="58"/>
        <v>10</v>
      </c>
      <c r="AG1159" s="5">
        <f t="shared" si="59"/>
        <v>2004</v>
      </c>
    </row>
    <row r="1160" spans="1:33">
      <c r="A1160" s="3">
        <v>38280</v>
      </c>
      <c r="B1160" s="1">
        <v>29303</v>
      </c>
      <c r="C1160" s="1">
        <v>69091</v>
      </c>
      <c r="D1160" s="1">
        <v>36327</v>
      </c>
      <c r="E1160" s="1">
        <v>54.92</v>
      </c>
      <c r="F1160" s="1">
        <v>53.93</v>
      </c>
      <c r="G1160" s="1">
        <v>53.31</v>
      </c>
      <c r="H1160" s="2">
        <v>50.1</v>
      </c>
      <c r="I1160" s="2">
        <v>30.1</v>
      </c>
      <c r="J1160" s="2">
        <v>84.2</v>
      </c>
      <c r="K1160" s="2">
        <v>83.2</v>
      </c>
      <c r="L1160">
        <f>SUMIFS(US!B:B,US!$D:$D,YEAR(daily!$A1160),US!$E:$E,MONTH(daily!$A1160))</f>
        <v>8484</v>
      </c>
      <c r="M1160">
        <f>SUMIFS(US!C:C,US!$D:$D,YEAR(daily!$A1160),US!$E:$E,MONTH(daily!$A1160))</f>
        <v>20861</v>
      </c>
      <c r="N1160">
        <f>SUMIFS(COT!E:E,COT!$A:$A,YEAR(daily!$A1160),COT!$B:$B,WEEKNUM(daily!$A1160))</f>
        <v>708959</v>
      </c>
      <c r="O1160">
        <f>SUMIFS(COT!F:F,COT!$A:$A,YEAR(daily!$A1160),COT!$B:$B,WEEKNUM(daily!$A1160))</f>
        <v>117650</v>
      </c>
      <c r="P1160">
        <f>SUMIFS(COT!G:G,COT!$A:$A,YEAR(daily!$A1160),COT!$B:$B,WEEKNUM(daily!$A1160))</f>
        <v>95306</v>
      </c>
      <c r="Q1160">
        <f>SUMIFS(COT!H:H,COT!$A:$A,YEAR(daily!$A1160),COT!$B:$B,WEEKNUM(daily!$A1160))</f>
        <v>64685</v>
      </c>
      <c r="R1160">
        <f>SUMIFS(COT!I:I,COT!$A:$A,YEAR(daily!$A1160),COT!$B:$B,WEEKNUM(daily!$A1160))</f>
        <v>465146</v>
      </c>
      <c r="S1160">
        <f>SUMIFS(COT!J:J,COT!$A:$A,YEAR(daily!$A1160),COT!$B:$B,WEEKNUM(daily!$A1160))</f>
        <v>464202</v>
      </c>
      <c r="T1160">
        <f>SUMIFS(COT!K:K,COT!$A:$A,YEAR(daily!$A1160),COT!$B:$B,WEEKNUM(daily!$A1160))</f>
        <v>61478</v>
      </c>
      <c r="U1160">
        <f>SUMIFS(COT!L:L,COT!$A:$A,YEAR(daily!$A1160),COT!$B:$B,WEEKNUM(daily!$A1160))</f>
        <v>84766</v>
      </c>
      <c r="V1160">
        <f>SUMIFS(COT!M:M,COT!$A:$A,YEAR(daily!$A1160),COT!$B:$B,WEEKNUM(daily!$A1160))</f>
        <v>66</v>
      </c>
      <c r="W1160">
        <f>SUMIFS(COT!N:N,COT!$A:$A,YEAR(daily!$A1160),COT!$B:$B,WEEKNUM(daily!$A1160))</f>
        <v>76</v>
      </c>
      <c r="X1160">
        <f>SUMIFS(COT!O:O,COT!$A:$A,YEAR(daily!$A1160),COT!$B:$B,WEEKNUM(daily!$A1160))</f>
        <v>73</v>
      </c>
      <c r="Y1160">
        <f>SUMIFS(COT!P:P,COT!$A:$A,YEAR(daily!$A1160),COT!$B:$B,WEEKNUM(daily!$A1160))</f>
        <v>87</v>
      </c>
      <c r="Z1160">
        <f>SUMIFS(COT!Q:Q,COT!$A:$A,YEAR(daily!$A1160),COT!$B:$B,WEEKNUM(daily!$A1160))</f>
        <v>80</v>
      </c>
      <c r="AA1160">
        <f>SUMIFS(Saudi!B:B,Saudi!$A:$A,YEAR(daily!$A1160))</f>
        <v>395.99099999999999</v>
      </c>
      <c r="AB1160">
        <f>SUMIFS(Saudi!C:C,Saudi!$A:$A,YEAR(daily!$A1160))</f>
        <v>301.7</v>
      </c>
      <c r="AC1160">
        <f>SUMIFS(Saudi!F:F,Saudi!$A:$A,YEAR(daily!$A1160))</f>
        <v>3951270</v>
      </c>
      <c r="AD1160">
        <f>SUMIFS(Saudi!G:G,Saudi!$A:$A,YEAR(daily!$A1160))</f>
        <v>41.406660355745771</v>
      </c>
      <c r="AE1160">
        <f>SUMIFS(Saudi!H:H,Saudi!$A:$A,YEAR(daily!$A1160))</f>
        <v>163608894.86384758</v>
      </c>
      <c r="AF1160" s="5">
        <f t="shared" si="58"/>
        <v>10</v>
      </c>
      <c r="AG1160" s="5">
        <f t="shared" si="59"/>
        <v>2004</v>
      </c>
    </row>
    <row r="1161" spans="1:33">
      <c r="A1161" s="3">
        <v>38281</v>
      </c>
      <c r="B1161" s="1">
        <v>251693</v>
      </c>
      <c r="C1161" s="1">
        <v>38818</v>
      </c>
      <c r="D1161" s="1">
        <v>28041</v>
      </c>
      <c r="E1161" s="1">
        <v>54.47</v>
      </c>
      <c r="F1161" s="1">
        <v>53.45</v>
      </c>
      <c r="G1161" s="1">
        <v>52.74</v>
      </c>
      <c r="H1161" s="2">
        <v>50.1</v>
      </c>
      <c r="I1161" s="2">
        <v>30.1</v>
      </c>
      <c r="J1161" s="2">
        <v>84.2</v>
      </c>
      <c r="K1161" s="2">
        <v>83.2</v>
      </c>
      <c r="L1161">
        <f>SUMIFS(US!B:B,US!$D:$D,YEAR(daily!$A1161),US!$E:$E,MONTH(daily!$A1161))</f>
        <v>8484</v>
      </c>
      <c r="M1161">
        <f>SUMIFS(US!C:C,US!$D:$D,YEAR(daily!$A1161),US!$E:$E,MONTH(daily!$A1161))</f>
        <v>20861</v>
      </c>
      <c r="N1161">
        <f>SUMIFS(COT!E:E,COT!$A:$A,YEAR(daily!$A1161),COT!$B:$B,WEEKNUM(daily!$A1161))</f>
        <v>708959</v>
      </c>
      <c r="O1161">
        <f>SUMIFS(COT!F:F,COT!$A:$A,YEAR(daily!$A1161),COT!$B:$B,WEEKNUM(daily!$A1161))</f>
        <v>117650</v>
      </c>
      <c r="P1161">
        <f>SUMIFS(COT!G:G,COT!$A:$A,YEAR(daily!$A1161),COT!$B:$B,WEEKNUM(daily!$A1161))</f>
        <v>95306</v>
      </c>
      <c r="Q1161">
        <f>SUMIFS(COT!H:H,COT!$A:$A,YEAR(daily!$A1161),COT!$B:$B,WEEKNUM(daily!$A1161))</f>
        <v>64685</v>
      </c>
      <c r="R1161">
        <f>SUMIFS(COT!I:I,COT!$A:$A,YEAR(daily!$A1161),COT!$B:$B,WEEKNUM(daily!$A1161))</f>
        <v>465146</v>
      </c>
      <c r="S1161">
        <f>SUMIFS(COT!J:J,COT!$A:$A,YEAR(daily!$A1161),COT!$B:$B,WEEKNUM(daily!$A1161))</f>
        <v>464202</v>
      </c>
      <c r="T1161">
        <f>SUMIFS(COT!K:K,COT!$A:$A,YEAR(daily!$A1161),COT!$B:$B,WEEKNUM(daily!$A1161))</f>
        <v>61478</v>
      </c>
      <c r="U1161">
        <f>SUMIFS(COT!L:L,COT!$A:$A,YEAR(daily!$A1161),COT!$B:$B,WEEKNUM(daily!$A1161))</f>
        <v>84766</v>
      </c>
      <c r="V1161">
        <f>SUMIFS(COT!M:M,COT!$A:$A,YEAR(daily!$A1161),COT!$B:$B,WEEKNUM(daily!$A1161))</f>
        <v>66</v>
      </c>
      <c r="W1161">
        <f>SUMIFS(COT!N:N,COT!$A:$A,YEAR(daily!$A1161),COT!$B:$B,WEEKNUM(daily!$A1161))</f>
        <v>76</v>
      </c>
      <c r="X1161">
        <f>SUMIFS(COT!O:O,COT!$A:$A,YEAR(daily!$A1161),COT!$B:$B,WEEKNUM(daily!$A1161))</f>
        <v>73</v>
      </c>
      <c r="Y1161">
        <f>SUMIFS(COT!P:P,COT!$A:$A,YEAR(daily!$A1161),COT!$B:$B,WEEKNUM(daily!$A1161))</f>
        <v>87</v>
      </c>
      <c r="Z1161">
        <f>SUMIFS(COT!Q:Q,COT!$A:$A,YEAR(daily!$A1161),COT!$B:$B,WEEKNUM(daily!$A1161))</f>
        <v>80</v>
      </c>
      <c r="AA1161">
        <f>SUMIFS(Saudi!B:B,Saudi!$A:$A,YEAR(daily!$A1161))</f>
        <v>395.99099999999999</v>
      </c>
      <c r="AB1161">
        <f>SUMIFS(Saudi!C:C,Saudi!$A:$A,YEAR(daily!$A1161))</f>
        <v>301.7</v>
      </c>
      <c r="AC1161">
        <f>SUMIFS(Saudi!F:F,Saudi!$A:$A,YEAR(daily!$A1161))</f>
        <v>3951270</v>
      </c>
      <c r="AD1161">
        <f>SUMIFS(Saudi!G:G,Saudi!$A:$A,YEAR(daily!$A1161))</f>
        <v>41.406660355745771</v>
      </c>
      <c r="AE1161">
        <f>SUMIFS(Saudi!H:H,Saudi!$A:$A,YEAR(daily!$A1161))</f>
        <v>163608894.86384758</v>
      </c>
      <c r="AF1161" s="5">
        <f t="shared" si="58"/>
        <v>10</v>
      </c>
      <c r="AG1161" s="5">
        <f t="shared" si="59"/>
        <v>2004</v>
      </c>
    </row>
    <row r="1162" spans="1:33">
      <c r="A1162" s="3">
        <v>38282</v>
      </c>
      <c r="B1162" s="1">
        <v>250773</v>
      </c>
      <c r="C1162" s="1">
        <v>37615</v>
      </c>
      <c r="D1162" s="1">
        <v>27958</v>
      </c>
      <c r="E1162" s="1">
        <v>55.17</v>
      </c>
      <c r="F1162" s="1">
        <v>54.04</v>
      </c>
      <c r="G1162" s="1">
        <v>53.28</v>
      </c>
      <c r="H1162" s="2">
        <v>50.1</v>
      </c>
      <c r="I1162" s="2">
        <v>30.1</v>
      </c>
      <c r="J1162" s="2">
        <v>84.2</v>
      </c>
      <c r="K1162" s="2">
        <v>83.2</v>
      </c>
      <c r="L1162">
        <f>SUMIFS(US!B:B,US!$D:$D,YEAR(daily!$A1162),US!$E:$E,MONTH(daily!$A1162))</f>
        <v>8484</v>
      </c>
      <c r="M1162">
        <f>SUMIFS(US!C:C,US!$D:$D,YEAR(daily!$A1162),US!$E:$E,MONTH(daily!$A1162))</f>
        <v>20861</v>
      </c>
      <c r="N1162">
        <f>SUMIFS(COT!E:E,COT!$A:$A,YEAR(daily!$A1162),COT!$B:$B,WEEKNUM(daily!$A1162))</f>
        <v>708959</v>
      </c>
      <c r="O1162">
        <f>SUMIFS(COT!F:F,COT!$A:$A,YEAR(daily!$A1162),COT!$B:$B,WEEKNUM(daily!$A1162))</f>
        <v>117650</v>
      </c>
      <c r="P1162">
        <f>SUMIFS(COT!G:G,COT!$A:$A,YEAR(daily!$A1162),COT!$B:$B,WEEKNUM(daily!$A1162))</f>
        <v>95306</v>
      </c>
      <c r="Q1162">
        <f>SUMIFS(COT!H:H,COT!$A:$A,YEAR(daily!$A1162),COT!$B:$B,WEEKNUM(daily!$A1162))</f>
        <v>64685</v>
      </c>
      <c r="R1162">
        <f>SUMIFS(COT!I:I,COT!$A:$A,YEAR(daily!$A1162),COT!$B:$B,WEEKNUM(daily!$A1162))</f>
        <v>465146</v>
      </c>
      <c r="S1162">
        <f>SUMIFS(COT!J:J,COT!$A:$A,YEAR(daily!$A1162),COT!$B:$B,WEEKNUM(daily!$A1162))</f>
        <v>464202</v>
      </c>
      <c r="T1162">
        <f>SUMIFS(COT!K:K,COT!$A:$A,YEAR(daily!$A1162),COT!$B:$B,WEEKNUM(daily!$A1162))</f>
        <v>61478</v>
      </c>
      <c r="U1162">
        <f>SUMIFS(COT!L:L,COT!$A:$A,YEAR(daily!$A1162),COT!$B:$B,WEEKNUM(daily!$A1162))</f>
        <v>84766</v>
      </c>
      <c r="V1162">
        <f>SUMIFS(COT!M:M,COT!$A:$A,YEAR(daily!$A1162),COT!$B:$B,WEEKNUM(daily!$A1162))</f>
        <v>66</v>
      </c>
      <c r="W1162">
        <f>SUMIFS(COT!N:N,COT!$A:$A,YEAR(daily!$A1162),COT!$B:$B,WEEKNUM(daily!$A1162))</f>
        <v>76</v>
      </c>
      <c r="X1162">
        <f>SUMIFS(COT!O:O,COT!$A:$A,YEAR(daily!$A1162),COT!$B:$B,WEEKNUM(daily!$A1162))</f>
        <v>73</v>
      </c>
      <c r="Y1162">
        <f>SUMIFS(COT!P:P,COT!$A:$A,YEAR(daily!$A1162),COT!$B:$B,WEEKNUM(daily!$A1162))</f>
        <v>87</v>
      </c>
      <c r="Z1162">
        <f>SUMIFS(COT!Q:Q,COT!$A:$A,YEAR(daily!$A1162),COT!$B:$B,WEEKNUM(daily!$A1162))</f>
        <v>80</v>
      </c>
      <c r="AA1162">
        <f>SUMIFS(Saudi!B:B,Saudi!$A:$A,YEAR(daily!$A1162))</f>
        <v>395.99099999999999</v>
      </c>
      <c r="AB1162">
        <f>SUMIFS(Saudi!C:C,Saudi!$A:$A,YEAR(daily!$A1162))</f>
        <v>301.7</v>
      </c>
      <c r="AC1162">
        <f>SUMIFS(Saudi!F:F,Saudi!$A:$A,YEAR(daily!$A1162))</f>
        <v>3951270</v>
      </c>
      <c r="AD1162">
        <f>SUMIFS(Saudi!G:G,Saudi!$A:$A,YEAR(daily!$A1162))</f>
        <v>41.406660355745771</v>
      </c>
      <c r="AE1162">
        <f>SUMIFS(Saudi!H:H,Saudi!$A:$A,YEAR(daily!$A1162))</f>
        <v>163608894.86384758</v>
      </c>
      <c r="AF1162" s="5">
        <f t="shared" si="58"/>
        <v>10</v>
      </c>
      <c r="AG1162" s="5">
        <f t="shared" si="59"/>
        <v>2004</v>
      </c>
    </row>
    <row r="1163" spans="1:33">
      <c r="A1163" s="3">
        <v>38285</v>
      </c>
      <c r="B1163" s="1">
        <v>246858</v>
      </c>
      <c r="C1163" s="1">
        <v>38298</v>
      </c>
      <c r="D1163" s="1">
        <v>29614</v>
      </c>
      <c r="E1163" s="1">
        <v>54.54</v>
      </c>
      <c r="F1163" s="1">
        <v>53.6</v>
      </c>
      <c r="G1163" s="1">
        <v>52.88</v>
      </c>
      <c r="H1163" s="2">
        <v>50.1</v>
      </c>
      <c r="I1163" s="2">
        <v>30.1</v>
      </c>
      <c r="J1163" s="2">
        <v>84.2</v>
      </c>
      <c r="K1163" s="2">
        <v>83.2</v>
      </c>
      <c r="L1163">
        <f>SUMIFS(US!B:B,US!$D:$D,YEAR(daily!$A1163),US!$E:$E,MONTH(daily!$A1163))</f>
        <v>8484</v>
      </c>
      <c r="M1163">
        <f>SUMIFS(US!C:C,US!$D:$D,YEAR(daily!$A1163),US!$E:$E,MONTH(daily!$A1163))</f>
        <v>20861</v>
      </c>
      <c r="N1163">
        <f>SUMIFS(COT!E:E,COT!$A:$A,YEAR(daily!$A1163),COT!$B:$B,WEEKNUM(daily!$A1163))</f>
        <v>706503</v>
      </c>
      <c r="O1163">
        <f>SUMIFS(COT!F:F,COT!$A:$A,YEAR(daily!$A1163),COT!$B:$B,WEEKNUM(daily!$A1163))</f>
        <v>117340</v>
      </c>
      <c r="P1163">
        <f>SUMIFS(COT!G:G,COT!$A:$A,YEAR(daily!$A1163),COT!$B:$B,WEEKNUM(daily!$A1163))</f>
        <v>96377</v>
      </c>
      <c r="Q1163">
        <f>SUMIFS(COT!H:H,COT!$A:$A,YEAR(daily!$A1163),COT!$B:$B,WEEKNUM(daily!$A1163))</f>
        <v>59800</v>
      </c>
      <c r="R1163">
        <f>SUMIFS(COT!I:I,COT!$A:$A,YEAR(daily!$A1163),COT!$B:$B,WEEKNUM(daily!$A1163))</f>
        <v>466039</v>
      </c>
      <c r="S1163">
        <f>SUMIFS(COT!J:J,COT!$A:$A,YEAR(daily!$A1163),COT!$B:$B,WEEKNUM(daily!$A1163))</f>
        <v>470161</v>
      </c>
      <c r="T1163">
        <f>SUMIFS(COT!K:K,COT!$A:$A,YEAR(daily!$A1163),COT!$B:$B,WEEKNUM(daily!$A1163))</f>
        <v>63324</v>
      </c>
      <c r="U1163">
        <f>SUMIFS(COT!L:L,COT!$A:$A,YEAR(daily!$A1163),COT!$B:$B,WEEKNUM(daily!$A1163))</f>
        <v>80165</v>
      </c>
      <c r="V1163">
        <f>SUMIFS(COT!M:M,COT!$A:$A,YEAR(daily!$A1163),COT!$B:$B,WEEKNUM(daily!$A1163))</f>
        <v>69</v>
      </c>
      <c r="W1163">
        <f>SUMIFS(COT!N:N,COT!$A:$A,YEAR(daily!$A1163),COT!$B:$B,WEEKNUM(daily!$A1163))</f>
        <v>74</v>
      </c>
      <c r="X1163">
        <f>SUMIFS(COT!O:O,COT!$A:$A,YEAR(daily!$A1163),COT!$B:$B,WEEKNUM(daily!$A1163))</f>
        <v>67</v>
      </c>
      <c r="Y1163">
        <f>SUMIFS(COT!P:P,COT!$A:$A,YEAR(daily!$A1163),COT!$B:$B,WEEKNUM(daily!$A1163))</f>
        <v>85</v>
      </c>
      <c r="Z1163">
        <f>SUMIFS(COT!Q:Q,COT!$A:$A,YEAR(daily!$A1163),COT!$B:$B,WEEKNUM(daily!$A1163))</f>
        <v>81</v>
      </c>
      <c r="AA1163">
        <f>SUMIFS(Saudi!B:B,Saudi!$A:$A,YEAR(daily!$A1163))</f>
        <v>395.99099999999999</v>
      </c>
      <c r="AB1163">
        <f>SUMIFS(Saudi!C:C,Saudi!$A:$A,YEAR(daily!$A1163))</f>
        <v>301.7</v>
      </c>
      <c r="AC1163">
        <f>SUMIFS(Saudi!F:F,Saudi!$A:$A,YEAR(daily!$A1163))</f>
        <v>3951270</v>
      </c>
      <c r="AD1163">
        <f>SUMIFS(Saudi!G:G,Saudi!$A:$A,YEAR(daily!$A1163))</f>
        <v>41.406660355745771</v>
      </c>
      <c r="AE1163">
        <f>SUMIFS(Saudi!H:H,Saudi!$A:$A,YEAR(daily!$A1163))</f>
        <v>163608894.86384758</v>
      </c>
      <c r="AF1163" s="5">
        <f t="shared" si="58"/>
        <v>10</v>
      </c>
      <c r="AG1163" s="5">
        <f t="shared" si="59"/>
        <v>2004</v>
      </c>
    </row>
    <row r="1164" spans="1:33">
      <c r="A1164" s="3">
        <v>38286</v>
      </c>
      <c r="B1164" s="1">
        <v>245160</v>
      </c>
      <c r="C1164" s="1">
        <v>39479</v>
      </c>
      <c r="D1164" s="1">
        <v>30022</v>
      </c>
      <c r="E1164" s="1">
        <v>55.17</v>
      </c>
      <c r="F1164" s="1">
        <v>54.25</v>
      </c>
      <c r="G1164" s="1">
        <v>53.58</v>
      </c>
      <c r="H1164" s="2">
        <v>50.1</v>
      </c>
      <c r="I1164" s="2">
        <v>30.1</v>
      </c>
      <c r="J1164" s="2">
        <v>84.2</v>
      </c>
      <c r="K1164" s="2">
        <v>83.2</v>
      </c>
      <c r="L1164">
        <f>SUMIFS(US!B:B,US!$D:$D,YEAR(daily!$A1164),US!$E:$E,MONTH(daily!$A1164))</f>
        <v>8484</v>
      </c>
      <c r="M1164">
        <f>SUMIFS(US!C:C,US!$D:$D,YEAR(daily!$A1164),US!$E:$E,MONTH(daily!$A1164))</f>
        <v>20861</v>
      </c>
      <c r="N1164">
        <f>SUMIFS(COT!E:E,COT!$A:$A,YEAR(daily!$A1164),COT!$B:$B,WEEKNUM(daily!$A1164))</f>
        <v>706503</v>
      </c>
      <c r="O1164">
        <f>SUMIFS(COT!F:F,COT!$A:$A,YEAR(daily!$A1164),COT!$B:$B,WEEKNUM(daily!$A1164))</f>
        <v>117340</v>
      </c>
      <c r="P1164">
        <f>SUMIFS(COT!G:G,COT!$A:$A,YEAR(daily!$A1164),COT!$B:$B,WEEKNUM(daily!$A1164))</f>
        <v>96377</v>
      </c>
      <c r="Q1164">
        <f>SUMIFS(COT!H:H,COT!$A:$A,YEAR(daily!$A1164),COT!$B:$B,WEEKNUM(daily!$A1164))</f>
        <v>59800</v>
      </c>
      <c r="R1164">
        <f>SUMIFS(COT!I:I,COT!$A:$A,YEAR(daily!$A1164),COT!$B:$B,WEEKNUM(daily!$A1164))</f>
        <v>466039</v>
      </c>
      <c r="S1164">
        <f>SUMIFS(COT!J:J,COT!$A:$A,YEAR(daily!$A1164),COT!$B:$B,WEEKNUM(daily!$A1164))</f>
        <v>470161</v>
      </c>
      <c r="T1164">
        <f>SUMIFS(COT!K:K,COT!$A:$A,YEAR(daily!$A1164),COT!$B:$B,WEEKNUM(daily!$A1164))</f>
        <v>63324</v>
      </c>
      <c r="U1164">
        <f>SUMIFS(COT!L:L,COT!$A:$A,YEAR(daily!$A1164),COT!$B:$B,WEEKNUM(daily!$A1164))</f>
        <v>80165</v>
      </c>
      <c r="V1164">
        <f>SUMIFS(COT!M:M,COT!$A:$A,YEAR(daily!$A1164),COT!$B:$B,WEEKNUM(daily!$A1164))</f>
        <v>69</v>
      </c>
      <c r="W1164">
        <f>SUMIFS(COT!N:N,COT!$A:$A,YEAR(daily!$A1164),COT!$B:$B,WEEKNUM(daily!$A1164))</f>
        <v>74</v>
      </c>
      <c r="X1164">
        <f>SUMIFS(COT!O:O,COT!$A:$A,YEAR(daily!$A1164),COT!$B:$B,WEEKNUM(daily!$A1164))</f>
        <v>67</v>
      </c>
      <c r="Y1164">
        <f>SUMIFS(COT!P:P,COT!$A:$A,YEAR(daily!$A1164),COT!$B:$B,WEEKNUM(daily!$A1164))</f>
        <v>85</v>
      </c>
      <c r="Z1164">
        <f>SUMIFS(COT!Q:Q,COT!$A:$A,YEAR(daily!$A1164),COT!$B:$B,WEEKNUM(daily!$A1164))</f>
        <v>81</v>
      </c>
      <c r="AA1164">
        <f>SUMIFS(Saudi!B:B,Saudi!$A:$A,YEAR(daily!$A1164))</f>
        <v>395.99099999999999</v>
      </c>
      <c r="AB1164">
        <f>SUMIFS(Saudi!C:C,Saudi!$A:$A,YEAR(daily!$A1164))</f>
        <v>301.7</v>
      </c>
      <c r="AC1164">
        <f>SUMIFS(Saudi!F:F,Saudi!$A:$A,YEAR(daily!$A1164))</f>
        <v>3951270</v>
      </c>
      <c r="AD1164">
        <f>SUMIFS(Saudi!G:G,Saudi!$A:$A,YEAR(daily!$A1164))</f>
        <v>41.406660355745771</v>
      </c>
      <c r="AE1164">
        <f>SUMIFS(Saudi!H:H,Saudi!$A:$A,YEAR(daily!$A1164))</f>
        <v>163608894.86384758</v>
      </c>
      <c r="AF1164" s="5">
        <f t="shared" si="58"/>
        <v>10</v>
      </c>
      <c r="AG1164" s="5">
        <f t="shared" si="59"/>
        <v>2004</v>
      </c>
    </row>
    <row r="1165" spans="1:33">
      <c r="A1165" s="3">
        <v>38287</v>
      </c>
      <c r="B1165" s="1">
        <v>241180</v>
      </c>
      <c r="C1165" s="1">
        <v>40812</v>
      </c>
      <c r="D1165" s="1">
        <v>29599</v>
      </c>
      <c r="E1165" s="1">
        <v>52.46</v>
      </c>
      <c r="F1165" s="1">
        <v>51.81</v>
      </c>
      <c r="G1165" s="1">
        <v>51.29</v>
      </c>
      <c r="H1165" s="2">
        <v>50.1</v>
      </c>
      <c r="I1165" s="2">
        <v>30.1</v>
      </c>
      <c r="J1165" s="2">
        <v>84.2</v>
      </c>
      <c r="K1165" s="2">
        <v>83.2</v>
      </c>
      <c r="L1165">
        <f>SUMIFS(US!B:B,US!$D:$D,YEAR(daily!$A1165),US!$E:$E,MONTH(daily!$A1165))</f>
        <v>8484</v>
      </c>
      <c r="M1165">
        <f>SUMIFS(US!C:C,US!$D:$D,YEAR(daily!$A1165),US!$E:$E,MONTH(daily!$A1165))</f>
        <v>20861</v>
      </c>
      <c r="N1165">
        <f>SUMIFS(COT!E:E,COT!$A:$A,YEAR(daily!$A1165),COT!$B:$B,WEEKNUM(daily!$A1165))</f>
        <v>706503</v>
      </c>
      <c r="O1165">
        <f>SUMIFS(COT!F:F,COT!$A:$A,YEAR(daily!$A1165),COT!$B:$B,WEEKNUM(daily!$A1165))</f>
        <v>117340</v>
      </c>
      <c r="P1165">
        <f>SUMIFS(COT!G:G,COT!$A:$A,YEAR(daily!$A1165),COT!$B:$B,WEEKNUM(daily!$A1165))</f>
        <v>96377</v>
      </c>
      <c r="Q1165">
        <f>SUMIFS(COT!H:H,COT!$A:$A,YEAR(daily!$A1165),COT!$B:$B,WEEKNUM(daily!$A1165))</f>
        <v>59800</v>
      </c>
      <c r="R1165">
        <f>SUMIFS(COT!I:I,COT!$A:$A,YEAR(daily!$A1165),COT!$B:$B,WEEKNUM(daily!$A1165))</f>
        <v>466039</v>
      </c>
      <c r="S1165">
        <f>SUMIFS(COT!J:J,COT!$A:$A,YEAR(daily!$A1165),COT!$B:$B,WEEKNUM(daily!$A1165))</f>
        <v>470161</v>
      </c>
      <c r="T1165">
        <f>SUMIFS(COT!K:K,COT!$A:$A,YEAR(daily!$A1165),COT!$B:$B,WEEKNUM(daily!$A1165))</f>
        <v>63324</v>
      </c>
      <c r="U1165">
        <f>SUMIFS(COT!L:L,COT!$A:$A,YEAR(daily!$A1165),COT!$B:$B,WEEKNUM(daily!$A1165))</f>
        <v>80165</v>
      </c>
      <c r="V1165">
        <f>SUMIFS(COT!M:M,COT!$A:$A,YEAR(daily!$A1165),COT!$B:$B,WEEKNUM(daily!$A1165))</f>
        <v>69</v>
      </c>
      <c r="W1165">
        <f>SUMIFS(COT!N:N,COT!$A:$A,YEAR(daily!$A1165),COT!$B:$B,WEEKNUM(daily!$A1165))</f>
        <v>74</v>
      </c>
      <c r="X1165">
        <f>SUMIFS(COT!O:O,COT!$A:$A,YEAR(daily!$A1165),COT!$B:$B,WEEKNUM(daily!$A1165))</f>
        <v>67</v>
      </c>
      <c r="Y1165">
        <f>SUMIFS(COT!P:P,COT!$A:$A,YEAR(daily!$A1165),COT!$B:$B,WEEKNUM(daily!$A1165))</f>
        <v>85</v>
      </c>
      <c r="Z1165">
        <f>SUMIFS(COT!Q:Q,COT!$A:$A,YEAR(daily!$A1165),COT!$B:$B,WEEKNUM(daily!$A1165))</f>
        <v>81</v>
      </c>
      <c r="AA1165">
        <f>SUMIFS(Saudi!B:B,Saudi!$A:$A,YEAR(daily!$A1165))</f>
        <v>395.99099999999999</v>
      </c>
      <c r="AB1165">
        <f>SUMIFS(Saudi!C:C,Saudi!$A:$A,YEAR(daily!$A1165))</f>
        <v>301.7</v>
      </c>
      <c r="AC1165">
        <f>SUMIFS(Saudi!F:F,Saudi!$A:$A,YEAR(daily!$A1165))</f>
        <v>3951270</v>
      </c>
      <c r="AD1165">
        <f>SUMIFS(Saudi!G:G,Saudi!$A:$A,YEAR(daily!$A1165))</f>
        <v>41.406660355745771</v>
      </c>
      <c r="AE1165">
        <f>SUMIFS(Saudi!H:H,Saudi!$A:$A,YEAR(daily!$A1165))</f>
        <v>163608894.86384758</v>
      </c>
      <c r="AF1165" s="5">
        <f t="shared" si="58"/>
        <v>10</v>
      </c>
      <c r="AG1165" s="5">
        <f t="shared" si="59"/>
        <v>2004</v>
      </c>
    </row>
    <row r="1166" spans="1:33">
      <c r="A1166" s="3">
        <v>38288</v>
      </c>
      <c r="B1166" s="1">
        <v>237817</v>
      </c>
      <c r="C1166" s="1">
        <v>42014</v>
      </c>
      <c r="D1166" s="1">
        <v>30215</v>
      </c>
      <c r="E1166" s="1">
        <v>50.92</v>
      </c>
      <c r="F1166" s="1">
        <v>50.45</v>
      </c>
      <c r="G1166" s="1">
        <v>50</v>
      </c>
      <c r="H1166" s="2">
        <v>50.1</v>
      </c>
      <c r="I1166" s="2">
        <v>30.1</v>
      </c>
      <c r="J1166" s="2">
        <v>84.2</v>
      </c>
      <c r="K1166" s="2">
        <v>83.2</v>
      </c>
      <c r="L1166">
        <f>SUMIFS(US!B:B,US!$D:$D,YEAR(daily!$A1166),US!$E:$E,MONTH(daily!$A1166))</f>
        <v>8484</v>
      </c>
      <c r="M1166">
        <f>SUMIFS(US!C:C,US!$D:$D,YEAR(daily!$A1166),US!$E:$E,MONTH(daily!$A1166))</f>
        <v>20861</v>
      </c>
      <c r="N1166">
        <f>SUMIFS(COT!E:E,COT!$A:$A,YEAR(daily!$A1166),COT!$B:$B,WEEKNUM(daily!$A1166))</f>
        <v>706503</v>
      </c>
      <c r="O1166">
        <f>SUMIFS(COT!F:F,COT!$A:$A,YEAR(daily!$A1166),COT!$B:$B,WEEKNUM(daily!$A1166))</f>
        <v>117340</v>
      </c>
      <c r="P1166">
        <f>SUMIFS(COT!G:G,COT!$A:$A,YEAR(daily!$A1166),COT!$B:$B,WEEKNUM(daily!$A1166))</f>
        <v>96377</v>
      </c>
      <c r="Q1166">
        <f>SUMIFS(COT!H:H,COT!$A:$A,YEAR(daily!$A1166),COT!$B:$B,WEEKNUM(daily!$A1166))</f>
        <v>59800</v>
      </c>
      <c r="R1166">
        <f>SUMIFS(COT!I:I,COT!$A:$A,YEAR(daily!$A1166),COT!$B:$B,WEEKNUM(daily!$A1166))</f>
        <v>466039</v>
      </c>
      <c r="S1166">
        <f>SUMIFS(COT!J:J,COT!$A:$A,YEAR(daily!$A1166),COT!$B:$B,WEEKNUM(daily!$A1166))</f>
        <v>470161</v>
      </c>
      <c r="T1166">
        <f>SUMIFS(COT!K:K,COT!$A:$A,YEAR(daily!$A1166),COT!$B:$B,WEEKNUM(daily!$A1166))</f>
        <v>63324</v>
      </c>
      <c r="U1166">
        <f>SUMIFS(COT!L:L,COT!$A:$A,YEAR(daily!$A1166),COT!$B:$B,WEEKNUM(daily!$A1166))</f>
        <v>80165</v>
      </c>
      <c r="V1166">
        <f>SUMIFS(COT!M:M,COT!$A:$A,YEAR(daily!$A1166),COT!$B:$B,WEEKNUM(daily!$A1166))</f>
        <v>69</v>
      </c>
      <c r="W1166">
        <f>SUMIFS(COT!N:N,COT!$A:$A,YEAR(daily!$A1166),COT!$B:$B,WEEKNUM(daily!$A1166))</f>
        <v>74</v>
      </c>
      <c r="X1166">
        <f>SUMIFS(COT!O:O,COT!$A:$A,YEAR(daily!$A1166),COT!$B:$B,WEEKNUM(daily!$A1166))</f>
        <v>67</v>
      </c>
      <c r="Y1166">
        <f>SUMIFS(COT!P:P,COT!$A:$A,YEAR(daily!$A1166),COT!$B:$B,WEEKNUM(daily!$A1166))</f>
        <v>85</v>
      </c>
      <c r="Z1166">
        <f>SUMIFS(COT!Q:Q,COT!$A:$A,YEAR(daily!$A1166),COT!$B:$B,WEEKNUM(daily!$A1166))</f>
        <v>81</v>
      </c>
      <c r="AA1166">
        <f>SUMIFS(Saudi!B:B,Saudi!$A:$A,YEAR(daily!$A1166))</f>
        <v>395.99099999999999</v>
      </c>
      <c r="AB1166">
        <f>SUMIFS(Saudi!C:C,Saudi!$A:$A,YEAR(daily!$A1166))</f>
        <v>301.7</v>
      </c>
      <c r="AC1166">
        <f>SUMIFS(Saudi!F:F,Saudi!$A:$A,YEAR(daily!$A1166))</f>
        <v>3951270</v>
      </c>
      <c r="AD1166">
        <f>SUMIFS(Saudi!G:G,Saudi!$A:$A,YEAR(daily!$A1166))</f>
        <v>41.406660355745771</v>
      </c>
      <c r="AE1166">
        <f>SUMIFS(Saudi!H:H,Saudi!$A:$A,YEAR(daily!$A1166))</f>
        <v>163608894.86384758</v>
      </c>
      <c r="AF1166" s="5">
        <f t="shared" si="58"/>
        <v>10</v>
      </c>
      <c r="AG1166" s="5">
        <f t="shared" si="59"/>
        <v>2004</v>
      </c>
    </row>
    <row r="1167" spans="1:33">
      <c r="A1167" s="3">
        <v>38289</v>
      </c>
      <c r="B1167" s="1">
        <v>230375</v>
      </c>
      <c r="C1167" s="1">
        <v>43356</v>
      </c>
      <c r="D1167" s="1">
        <v>31364</v>
      </c>
      <c r="E1167" s="1">
        <v>51.76</v>
      </c>
      <c r="F1167" s="1">
        <v>51.31</v>
      </c>
      <c r="G1167" s="1">
        <v>50.86</v>
      </c>
      <c r="H1167" s="2">
        <v>50.1</v>
      </c>
      <c r="I1167" s="2">
        <v>30.1</v>
      </c>
      <c r="J1167" s="2">
        <v>84.2</v>
      </c>
      <c r="K1167" s="2">
        <v>83.2</v>
      </c>
      <c r="L1167">
        <f>SUMIFS(US!B:B,US!$D:$D,YEAR(daily!$A1167),US!$E:$E,MONTH(daily!$A1167))</f>
        <v>8484</v>
      </c>
      <c r="M1167">
        <f>SUMIFS(US!C:C,US!$D:$D,YEAR(daily!$A1167),US!$E:$E,MONTH(daily!$A1167))</f>
        <v>20861</v>
      </c>
      <c r="N1167">
        <f>SUMIFS(COT!E:E,COT!$A:$A,YEAR(daily!$A1167),COT!$B:$B,WEEKNUM(daily!$A1167))</f>
        <v>706503</v>
      </c>
      <c r="O1167">
        <f>SUMIFS(COT!F:F,COT!$A:$A,YEAR(daily!$A1167),COT!$B:$B,WEEKNUM(daily!$A1167))</f>
        <v>117340</v>
      </c>
      <c r="P1167">
        <f>SUMIFS(COT!G:G,COT!$A:$A,YEAR(daily!$A1167),COT!$B:$B,WEEKNUM(daily!$A1167))</f>
        <v>96377</v>
      </c>
      <c r="Q1167">
        <f>SUMIFS(COT!H:H,COT!$A:$A,YEAR(daily!$A1167),COT!$B:$B,WEEKNUM(daily!$A1167))</f>
        <v>59800</v>
      </c>
      <c r="R1167">
        <f>SUMIFS(COT!I:I,COT!$A:$A,YEAR(daily!$A1167),COT!$B:$B,WEEKNUM(daily!$A1167))</f>
        <v>466039</v>
      </c>
      <c r="S1167">
        <f>SUMIFS(COT!J:J,COT!$A:$A,YEAR(daily!$A1167),COT!$B:$B,WEEKNUM(daily!$A1167))</f>
        <v>470161</v>
      </c>
      <c r="T1167">
        <f>SUMIFS(COT!K:K,COT!$A:$A,YEAR(daily!$A1167),COT!$B:$B,WEEKNUM(daily!$A1167))</f>
        <v>63324</v>
      </c>
      <c r="U1167">
        <f>SUMIFS(COT!L:L,COT!$A:$A,YEAR(daily!$A1167),COT!$B:$B,WEEKNUM(daily!$A1167))</f>
        <v>80165</v>
      </c>
      <c r="V1167">
        <f>SUMIFS(COT!M:M,COT!$A:$A,YEAR(daily!$A1167),COT!$B:$B,WEEKNUM(daily!$A1167))</f>
        <v>69</v>
      </c>
      <c r="W1167">
        <f>SUMIFS(COT!N:N,COT!$A:$A,YEAR(daily!$A1167),COT!$B:$B,WEEKNUM(daily!$A1167))</f>
        <v>74</v>
      </c>
      <c r="X1167">
        <f>SUMIFS(COT!O:O,COT!$A:$A,YEAR(daily!$A1167),COT!$B:$B,WEEKNUM(daily!$A1167))</f>
        <v>67</v>
      </c>
      <c r="Y1167">
        <f>SUMIFS(COT!P:P,COT!$A:$A,YEAR(daily!$A1167),COT!$B:$B,WEEKNUM(daily!$A1167))</f>
        <v>85</v>
      </c>
      <c r="Z1167">
        <f>SUMIFS(COT!Q:Q,COT!$A:$A,YEAR(daily!$A1167),COT!$B:$B,WEEKNUM(daily!$A1167))</f>
        <v>81</v>
      </c>
      <c r="AA1167">
        <f>SUMIFS(Saudi!B:B,Saudi!$A:$A,YEAR(daily!$A1167))</f>
        <v>395.99099999999999</v>
      </c>
      <c r="AB1167">
        <f>SUMIFS(Saudi!C:C,Saudi!$A:$A,YEAR(daily!$A1167))</f>
        <v>301.7</v>
      </c>
      <c r="AC1167">
        <f>SUMIFS(Saudi!F:F,Saudi!$A:$A,YEAR(daily!$A1167))</f>
        <v>3951270</v>
      </c>
      <c r="AD1167">
        <f>SUMIFS(Saudi!G:G,Saudi!$A:$A,YEAR(daily!$A1167))</f>
        <v>41.406660355745771</v>
      </c>
      <c r="AE1167">
        <f>SUMIFS(Saudi!H:H,Saudi!$A:$A,YEAR(daily!$A1167))</f>
        <v>163608894.86384758</v>
      </c>
      <c r="AF1167" s="5">
        <f t="shared" si="58"/>
        <v>10</v>
      </c>
      <c r="AG1167" s="5">
        <f t="shared" si="59"/>
        <v>2004</v>
      </c>
    </row>
    <row r="1168" spans="1:33">
      <c r="A1168" s="3">
        <v>38292</v>
      </c>
      <c r="B1168" s="1">
        <v>222365</v>
      </c>
      <c r="C1168" s="1">
        <v>47086</v>
      </c>
      <c r="D1168" s="1">
        <v>32370</v>
      </c>
      <c r="E1168" s="1">
        <v>50.13</v>
      </c>
      <c r="F1168" s="1">
        <v>49.73</v>
      </c>
      <c r="G1168" s="1">
        <v>49.3</v>
      </c>
      <c r="H1168" s="2">
        <v>50.1</v>
      </c>
      <c r="I1168" s="2">
        <v>30.1</v>
      </c>
      <c r="J1168" s="2">
        <v>84.2</v>
      </c>
      <c r="K1168" s="2">
        <v>83.2</v>
      </c>
      <c r="L1168">
        <f>SUMIFS(US!B:B,US!$D:$D,YEAR(daily!$A1168),US!$E:$E,MONTH(daily!$A1168))</f>
        <v>8845</v>
      </c>
      <c r="M1168">
        <f>SUMIFS(US!C:C,US!$D:$D,YEAR(daily!$A1168),US!$E:$E,MONTH(daily!$A1168))</f>
        <v>20805</v>
      </c>
      <c r="N1168">
        <f>SUMIFS(COT!E:E,COT!$A:$A,YEAR(daily!$A1168),COT!$B:$B,WEEKNUM(daily!$A1168))</f>
        <v>715841</v>
      </c>
      <c r="O1168">
        <f>SUMIFS(COT!F:F,COT!$A:$A,YEAR(daily!$A1168),COT!$B:$B,WEEKNUM(daily!$A1168))</f>
        <v>100427</v>
      </c>
      <c r="P1168">
        <f>SUMIFS(COT!G:G,COT!$A:$A,YEAR(daily!$A1168),COT!$B:$B,WEEKNUM(daily!$A1168))</f>
        <v>95191</v>
      </c>
      <c r="Q1168">
        <f>SUMIFS(COT!H:H,COT!$A:$A,YEAR(daily!$A1168),COT!$B:$B,WEEKNUM(daily!$A1168))</f>
        <v>68009</v>
      </c>
      <c r="R1168">
        <f>SUMIFS(COT!I:I,COT!$A:$A,YEAR(daily!$A1168),COT!$B:$B,WEEKNUM(daily!$A1168))</f>
        <v>495296</v>
      </c>
      <c r="S1168">
        <f>SUMIFS(COT!J:J,COT!$A:$A,YEAR(daily!$A1168),COT!$B:$B,WEEKNUM(daily!$A1168))</f>
        <v>485045</v>
      </c>
      <c r="T1168">
        <f>SUMIFS(COT!K:K,COT!$A:$A,YEAR(daily!$A1168),COT!$B:$B,WEEKNUM(daily!$A1168))</f>
        <v>52109</v>
      </c>
      <c r="U1168">
        <f>SUMIFS(COT!L:L,COT!$A:$A,YEAR(daily!$A1168),COT!$B:$B,WEEKNUM(daily!$A1168))</f>
        <v>67596</v>
      </c>
      <c r="V1168">
        <f>SUMIFS(COT!M:M,COT!$A:$A,YEAR(daily!$A1168),COT!$B:$B,WEEKNUM(daily!$A1168))</f>
        <v>66</v>
      </c>
      <c r="W1168">
        <f>SUMIFS(COT!N:N,COT!$A:$A,YEAR(daily!$A1168),COT!$B:$B,WEEKNUM(daily!$A1168))</f>
        <v>72</v>
      </c>
      <c r="X1168">
        <f>SUMIFS(COT!O:O,COT!$A:$A,YEAR(daily!$A1168),COT!$B:$B,WEEKNUM(daily!$A1168))</f>
        <v>71</v>
      </c>
      <c r="Y1168">
        <f>SUMIFS(COT!P:P,COT!$A:$A,YEAR(daily!$A1168),COT!$B:$B,WEEKNUM(daily!$A1168))</f>
        <v>87</v>
      </c>
      <c r="Z1168">
        <f>SUMIFS(COT!Q:Q,COT!$A:$A,YEAR(daily!$A1168),COT!$B:$B,WEEKNUM(daily!$A1168))</f>
        <v>89</v>
      </c>
      <c r="AA1168">
        <f>SUMIFS(Saudi!B:B,Saudi!$A:$A,YEAR(daily!$A1168))</f>
        <v>395.99099999999999</v>
      </c>
      <c r="AB1168">
        <f>SUMIFS(Saudi!C:C,Saudi!$A:$A,YEAR(daily!$A1168))</f>
        <v>301.7</v>
      </c>
      <c r="AC1168">
        <f>SUMIFS(Saudi!F:F,Saudi!$A:$A,YEAR(daily!$A1168))</f>
        <v>3951270</v>
      </c>
      <c r="AD1168">
        <f>SUMIFS(Saudi!G:G,Saudi!$A:$A,YEAR(daily!$A1168))</f>
        <v>41.406660355745771</v>
      </c>
      <c r="AE1168">
        <f>SUMIFS(Saudi!H:H,Saudi!$A:$A,YEAR(daily!$A1168))</f>
        <v>163608894.86384758</v>
      </c>
      <c r="AF1168" s="5">
        <f t="shared" si="58"/>
        <v>11</v>
      </c>
      <c r="AG1168" s="5">
        <f t="shared" si="59"/>
        <v>2004</v>
      </c>
    </row>
    <row r="1169" spans="1:33">
      <c r="A1169" s="3">
        <v>38293</v>
      </c>
      <c r="B1169" s="1">
        <v>212893</v>
      </c>
      <c r="C1169" s="1">
        <v>46536</v>
      </c>
      <c r="D1169" s="1">
        <v>30814</v>
      </c>
      <c r="E1169" s="1">
        <v>49.62</v>
      </c>
      <c r="F1169" s="1">
        <v>49.32</v>
      </c>
      <c r="G1169" s="1">
        <v>48.89</v>
      </c>
      <c r="H1169" s="2">
        <v>50.1</v>
      </c>
      <c r="I1169" s="2">
        <v>30.1</v>
      </c>
      <c r="J1169" s="2">
        <v>84.2</v>
      </c>
      <c r="K1169" s="2">
        <v>83.2</v>
      </c>
      <c r="L1169">
        <f>SUMIFS(US!B:B,US!$D:$D,YEAR(daily!$A1169),US!$E:$E,MONTH(daily!$A1169))</f>
        <v>8845</v>
      </c>
      <c r="M1169">
        <f>SUMIFS(US!C:C,US!$D:$D,YEAR(daily!$A1169),US!$E:$E,MONTH(daily!$A1169))</f>
        <v>20805</v>
      </c>
      <c r="N1169">
        <f>SUMIFS(COT!E:E,COT!$A:$A,YEAR(daily!$A1169),COT!$B:$B,WEEKNUM(daily!$A1169))</f>
        <v>715841</v>
      </c>
      <c r="O1169">
        <f>SUMIFS(COT!F:F,COT!$A:$A,YEAR(daily!$A1169),COT!$B:$B,WEEKNUM(daily!$A1169))</f>
        <v>100427</v>
      </c>
      <c r="P1169">
        <f>SUMIFS(COT!G:G,COT!$A:$A,YEAR(daily!$A1169),COT!$B:$B,WEEKNUM(daily!$A1169))</f>
        <v>95191</v>
      </c>
      <c r="Q1169">
        <f>SUMIFS(COT!H:H,COT!$A:$A,YEAR(daily!$A1169),COT!$B:$B,WEEKNUM(daily!$A1169))</f>
        <v>68009</v>
      </c>
      <c r="R1169">
        <f>SUMIFS(COT!I:I,COT!$A:$A,YEAR(daily!$A1169),COT!$B:$B,WEEKNUM(daily!$A1169))</f>
        <v>495296</v>
      </c>
      <c r="S1169">
        <f>SUMIFS(COT!J:J,COT!$A:$A,YEAR(daily!$A1169),COT!$B:$B,WEEKNUM(daily!$A1169))</f>
        <v>485045</v>
      </c>
      <c r="T1169">
        <f>SUMIFS(COT!K:K,COT!$A:$A,YEAR(daily!$A1169),COT!$B:$B,WEEKNUM(daily!$A1169))</f>
        <v>52109</v>
      </c>
      <c r="U1169">
        <f>SUMIFS(COT!L:L,COT!$A:$A,YEAR(daily!$A1169),COT!$B:$B,WEEKNUM(daily!$A1169))</f>
        <v>67596</v>
      </c>
      <c r="V1169">
        <f>SUMIFS(COT!M:M,COT!$A:$A,YEAR(daily!$A1169),COT!$B:$B,WEEKNUM(daily!$A1169))</f>
        <v>66</v>
      </c>
      <c r="W1169">
        <f>SUMIFS(COT!N:N,COT!$A:$A,YEAR(daily!$A1169),COT!$B:$B,WEEKNUM(daily!$A1169))</f>
        <v>72</v>
      </c>
      <c r="X1169">
        <f>SUMIFS(COT!O:O,COT!$A:$A,YEAR(daily!$A1169),COT!$B:$B,WEEKNUM(daily!$A1169))</f>
        <v>71</v>
      </c>
      <c r="Y1169">
        <f>SUMIFS(COT!P:P,COT!$A:$A,YEAR(daily!$A1169),COT!$B:$B,WEEKNUM(daily!$A1169))</f>
        <v>87</v>
      </c>
      <c r="Z1169">
        <f>SUMIFS(COT!Q:Q,COT!$A:$A,YEAR(daily!$A1169),COT!$B:$B,WEEKNUM(daily!$A1169))</f>
        <v>89</v>
      </c>
      <c r="AA1169">
        <f>SUMIFS(Saudi!B:B,Saudi!$A:$A,YEAR(daily!$A1169))</f>
        <v>395.99099999999999</v>
      </c>
      <c r="AB1169">
        <f>SUMIFS(Saudi!C:C,Saudi!$A:$A,YEAR(daily!$A1169))</f>
        <v>301.7</v>
      </c>
      <c r="AC1169">
        <f>SUMIFS(Saudi!F:F,Saudi!$A:$A,YEAR(daily!$A1169))</f>
        <v>3951270</v>
      </c>
      <c r="AD1169">
        <f>SUMIFS(Saudi!G:G,Saudi!$A:$A,YEAR(daily!$A1169))</f>
        <v>41.406660355745771</v>
      </c>
      <c r="AE1169">
        <f>SUMIFS(Saudi!H:H,Saudi!$A:$A,YEAR(daily!$A1169))</f>
        <v>163608894.86384758</v>
      </c>
      <c r="AF1169" s="5">
        <f t="shared" si="58"/>
        <v>11</v>
      </c>
      <c r="AG1169" s="5">
        <f t="shared" si="59"/>
        <v>2004</v>
      </c>
    </row>
    <row r="1170" spans="1:33">
      <c r="A1170" s="3">
        <v>38294</v>
      </c>
      <c r="B1170" s="1">
        <v>205795</v>
      </c>
      <c r="C1170" s="1">
        <v>47238</v>
      </c>
      <c r="D1170" s="1">
        <v>31136</v>
      </c>
      <c r="E1170" s="1">
        <v>50.88</v>
      </c>
      <c r="F1170" s="1">
        <v>50.51</v>
      </c>
      <c r="G1170" s="1">
        <v>50.05</v>
      </c>
      <c r="H1170" s="2">
        <v>50.1</v>
      </c>
      <c r="I1170" s="2">
        <v>30.1</v>
      </c>
      <c r="J1170" s="2">
        <v>84.2</v>
      </c>
      <c r="K1170" s="2">
        <v>83.2</v>
      </c>
      <c r="L1170">
        <f>SUMIFS(US!B:B,US!$D:$D,YEAR(daily!$A1170),US!$E:$E,MONTH(daily!$A1170))</f>
        <v>8845</v>
      </c>
      <c r="M1170">
        <f>SUMIFS(US!C:C,US!$D:$D,YEAR(daily!$A1170),US!$E:$E,MONTH(daily!$A1170))</f>
        <v>20805</v>
      </c>
      <c r="N1170">
        <f>SUMIFS(COT!E:E,COT!$A:$A,YEAR(daily!$A1170),COT!$B:$B,WEEKNUM(daily!$A1170))</f>
        <v>715841</v>
      </c>
      <c r="O1170">
        <f>SUMIFS(COT!F:F,COT!$A:$A,YEAR(daily!$A1170),COT!$B:$B,WEEKNUM(daily!$A1170))</f>
        <v>100427</v>
      </c>
      <c r="P1170">
        <f>SUMIFS(COT!G:G,COT!$A:$A,YEAR(daily!$A1170),COT!$B:$B,WEEKNUM(daily!$A1170))</f>
        <v>95191</v>
      </c>
      <c r="Q1170">
        <f>SUMIFS(COT!H:H,COT!$A:$A,YEAR(daily!$A1170),COT!$B:$B,WEEKNUM(daily!$A1170))</f>
        <v>68009</v>
      </c>
      <c r="R1170">
        <f>SUMIFS(COT!I:I,COT!$A:$A,YEAR(daily!$A1170),COT!$B:$B,WEEKNUM(daily!$A1170))</f>
        <v>495296</v>
      </c>
      <c r="S1170">
        <f>SUMIFS(COT!J:J,COT!$A:$A,YEAR(daily!$A1170),COT!$B:$B,WEEKNUM(daily!$A1170))</f>
        <v>485045</v>
      </c>
      <c r="T1170">
        <f>SUMIFS(COT!K:K,COT!$A:$A,YEAR(daily!$A1170),COT!$B:$B,WEEKNUM(daily!$A1170))</f>
        <v>52109</v>
      </c>
      <c r="U1170">
        <f>SUMIFS(COT!L:L,COT!$A:$A,YEAR(daily!$A1170),COT!$B:$B,WEEKNUM(daily!$A1170))</f>
        <v>67596</v>
      </c>
      <c r="V1170">
        <f>SUMIFS(COT!M:M,COT!$A:$A,YEAR(daily!$A1170),COT!$B:$B,WEEKNUM(daily!$A1170))</f>
        <v>66</v>
      </c>
      <c r="W1170">
        <f>SUMIFS(COT!N:N,COT!$A:$A,YEAR(daily!$A1170),COT!$B:$B,WEEKNUM(daily!$A1170))</f>
        <v>72</v>
      </c>
      <c r="X1170">
        <f>SUMIFS(COT!O:O,COT!$A:$A,YEAR(daily!$A1170),COT!$B:$B,WEEKNUM(daily!$A1170))</f>
        <v>71</v>
      </c>
      <c r="Y1170">
        <f>SUMIFS(COT!P:P,COT!$A:$A,YEAR(daily!$A1170),COT!$B:$B,WEEKNUM(daily!$A1170))</f>
        <v>87</v>
      </c>
      <c r="Z1170">
        <f>SUMIFS(COT!Q:Q,COT!$A:$A,YEAR(daily!$A1170),COT!$B:$B,WEEKNUM(daily!$A1170))</f>
        <v>89</v>
      </c>
      <c r="AA1170">
        <f>SUMIFS(Saudi!B:B,Saudi!$A:$A,YEAR(daily!$A1170))</f>
        <v>395.99099999999999</v>
      </c>
      <c r="AB1170">
        <f>SUMIFS(Saudi!C:C,Saudi!$A:$A,YEAR(daily!$A1170))</f>
        <v>301.7</v>
      </c>
      <c r="AC1170">
        <f>SUMIFS(Saudi!F:F,Saudi!$A:$A,YEAR(daily!$A1170))</f>
        <v>3951270</v>
      </c>
      <c r="AD1170">
        <f>SUMIFS(Saudi!G:G,Saudi!$A:$A,YEAR(daily!$A1170))</f>
        <v>41.406660355745771</v>
      </c>
      <c r="AE1170">
        <f>SUMIFS(Saudi!H:H,Saudi!$A:$A,YEAR(daily!$A1170))</f>
        <v>163608894.86384758</v>
      </c>
      <c r="AF1170" s="5">
        <f t="shared" si="58"/>
        <v>11</v>
      </c>
      <c r="AG1170" s="5">
        <f t="shared" si="59"/>
        <v>2004</v>
      </c>
    </row>
    <row r="1171" spans="1:33">
      <c r="A1171" s="3">
        <v>38295</v>
      </c>
      <c r="B1171" s="1">
        <v>199291</v>
      </c>
      <c r="C1171" s="1">
        <v>47918</v>
      </c>
      <c r="D1171" s="1">
        <v>31208</v>
      </c>
      <c r="E1171" s="1">
        <v>48.82</v>
      </c>
      <c r="F1171" s="1">
        <v>48.67</v>
      </c>
      <c r="G1171" s="1">
        <v>48.28</v>
      </c>
      <c r="H1171" s="2">
        <v>50.1</v>
      </c>
      <c r="I1171" s="2">
        <v>30.1</v>
      </c>
      <c r="J1171" s="2">
        <v>84.2</v>
      </c>
      <c r="K1171" s="2">
        <v>83.2</v>
      </c>
      <c r="L1171">
        <f>SUMIFS(US!B:B,US!$D:$D,YEAR(daily!$A1171),US!$E:$E,MONTH(daily!$A1171))</f>
        <v>8845</v>
      </c>
      <c r="M1171">
        <f>SUMIFS(US!C:C,US!$D:$D,YEAR(daily!$A1171),US!$E:$E,MONTH(daily!$A1171))</f>
        <v>20805</v>
      </c>
      <c r="N1171">
        <f>SUMIFS(COT!E:E,COT!$A:$A,YEAR(daily!$A1171),COT!$B:$B,WEEKNUM(daily!$A1171))</f>
        <v>715841</v>
      </c>
      <c r="O1171">
        <f>SUMIFS(COT!F:F,COT!$A:$A,YEAR(daily!$A1171),COT!$B:$B,WEEKNUM(daily!$A1171))</f>
        <v>100427</v>
      </c>
      <c r="P1171">
        <f>SUMIFS(COT!G:G,COT!$A:$A,YEAR(daily!$A1171),COT!$B:$B,WEEKNUM(daily!$A1171))</f>
        <v>95191</v>
      </c>
      <c r="Q1171">
        <f>SUMIFS(COT!H:H,COT!$A:$A,YEAR(daily!$A1171),COT!$B:$B,WEEKNUM(daily!$A1171))</f>
        <v>68009</v>
      </c>
      <c r="R1171">
        <f>SUMIFS(COT!I:I,COT!$A:$A,YEAR(daily!$A1171),COT!$B:$B,WEEKNUM(daily!$A1171))</f>
        <v>495296</v>
      </c>
      <c r="S1171">
        <f>SUMIFS(COT!J:J,COT!$A:$A,YEAR(daily!$A1171),COT!$B:$B,WEEKNUM(daily!$A1171))</f>
        <v>485045</v>
      </c>
      <c r="T1171">
        <f>SUMIFS(COT!K:K,COT!$A:$A,YEAR(daily!$A1171),COT!$B:$B,WEEKNUM(daily!$A1171))</f>
        <v>52109</v>
      </c>
      <c r="U1171">
        <f>SUMIFS(COT!L:L,COT!$A:$A,YEAR(daily!$A1171),COT!$B:$B,WEEKNUM(daily!$A1171))</f>
        <v>67596</v>
      </c>
      <c r="V1171">
        <f>SUMIFS(COT!M:M,COT!$A:$A,YEAR(daily!$A1171),COT!$B:$B,WEEKNUM(daily!$A1171))</f>
        <v>66</v>
      </c>
      <c r="W1171">
        <f>SUMIFS(COT!N:N,COT!$A:$A,YEAR(daily!$A1171),COT!$B:$B,WEEKNUM(daily!$A1171))</f>
        <v>72</v>
      </c>
      <c r="X1171">
        <f>SUMIFS(COT!O:O,COT!$A:$A,YEAR(daily!$A1171),COT!$B:$B,WEEKNUM(daily!$A1171))</f>
        <v>71</v>
      </c>
      <c r="Y1171">
        <f>SUMIFS(COT!P:P,COT!$A:$A,YEAR(daily!$A1171),COT!$B:$B,WEEKNUM(daily!$A1171))</f>
        <v>87</v>
      </c>
      <c r="Z1171">
        <f>SUMIFS(COT!Q:Q,COT!$A:$A,YEAR(daily!$A1171),COT!$B:$B,WEEKNUM(daily!$A1171))</f>
        <v>89</v>
      </c>
      <c r="AA1171">
        <f>SUMIFS(Saudi!B:B,Saudi!$A:$A,YEAR(daily!$A1171))</f>
        <v>395.99099999999999</v>
      </c>
      <c r="AB1171">
        <f>SUMIFS(Saudi!C:C,Saudi!$A:$A,YEAR(daily!$A1171))</f>
        <v>301.7</v>
      </c>
      <c r="AC1171">
        <f>SUMIFS(Saudi!F:F,Saudi!$A:$A,YEAR(daily!$A1171))</f>
        <v>3951270</v>
      </c>
      <c r="AD1171">
        <f>SUMIFS(Saudi!G:G,Saudi!$A:$A,YEAR(daily!$A1171))</f>
        <v>41.406660355745771</v>
      </c>
      <c r="AE1171">
        <f>SUMIFS(Saudi!H:H,Saudi!$A:$A,YEAR(daily!$A1171))</f>
        <v>163608894.86384758</v>
      </c>
      <c r="AF1171" s="5">
        <f t="shared" si="58"/>
        <v>11</v>
      </c>
      <c r="AG1171" s="5">
        <f t="shared" si="59"/>
        <v>2004</v>
      </c>
    </row>
    <row r="1172" spans="1:33">
      <c r="A1172" s="3">
        <v>38296</v>
      </c>
      <c r="B1172" s="1">
        <v>193155</v>
      </c>
      <c r="C1172" s="1">
        <v>49129</v>
      </c>
      <c r="D1172" s="1">
        <v>31860</v>
      </c>
      <c r="E1172" s="1">
        <v>49.61</v>
      </c>
      <c r="F1172" s="1">
        <v>49.48</v>
      </c>
      <c r="G1172" s="1">
        <v>49.11</v>
      </c>
      <c r="H1172" s="2">
        <v>50.1</v>
      </c>
      <c r="I1172" s="2">
        <v>30.1</v>
      </c>
      <c r="J1172" s="2">
        <v>84.2</v>
      </c>
      <c r="K1172" s="2">
        <v>83.2</v>
      </c>
      <c r="L1172">
        <f>SUMIFS(US!B:B,US!$D:$D,YEAR(daily!$A1172),US!$E:$E,MONTH(daily!$A1172))</f>
        <v>8845</v>
      </c>
      <c r="M1172">
        <f>SUMIFS(US!C:C,US!$D:$D,YEAR(daily!$A1172),US!$E:$E,MONTH(daily!$A1172))</f>
        <v>20805</v>
      </c>
      <c r="N1172">
        <f>SUMIFS(COT!E:E,COT!$A:$A,YEAR(daily!$A1172),COT!$B:$B,WEEKNUM(daily!$A1172))</f>
        <v>715841</v>
      </c>
      <c r="O1172">
        <f>SUMIFS(COT!F:F,COT!$A:$A,YEAR(daily!$A1172),COT!$B:$B,WEEKNUM(daily!$A1172))</f>
        <v>100427</v>
      </c>
      <c r="P1172">
        <f>SUMIFS(COT!G:G,COT!$A:$A,YEAR(daily!$A1172),COT!$B:$B,WEEKNUM(daily!$A1172))</f>
        <v>95191</v>
      </c>
      <c r="Q1172">
        <f>SUMIFS(COT!H:H,COT!$A:$A,YEAR(daily!$A1172),COT!$B:$B,WEEKNUM(daily!$A1172))</f>
        <v>68009</v>
      </c>
      <c r="R1172">
        <f>SUMIFS(COT!I:I,COT!$A:$A,YEAR(daily!$A1172),COT!$B:$B,WEEKNUM(daily!$A1172))</f>
        <v>495296</v>
      </c>
      <c r="S1172">
        <f>SUMIFS(COT!J:J,COT!$A:$A,YEAR(daily!$A1172),COT!$B:$B,WEEKNUM(daily!$A1172))</f>
        <v>485045</v>
      </c>
      <c r="T1172">
        <f>SUMIFS(COT!K:K,COT!$A:$A,YEAR(daily!$A1172),COT!$B:$B,WEEKNUM(daily!$A1172))</f>
        <v>52109</v>
      </c>
      <c r="U1172">
        <f>SUMIFS(COT!L:L,COT!$A:$A,YEAR(daily!$A1172),COT!$B:$B,WEEKNUM(daily!$A1172))</f>
        <v>67596</v>
      </c>
      <c r="V1172">
        <f>SUMIFS(COT!M:M,COT!$A:$A,YEAR(daily!$A1172),COT!$B:$B,WEEKNUM(daily!$A1172))</f>
        <v>66</v>
      </c>
      <c r="W1172">
        <f>SUMIFS(COT!N:N,COT!$A:$A,YEAR(daily!$A1172),COT!$B:$B,WEEKNUM(daily!$A1172))</f>
        <v>72</v>
      </c>
      <c r="X1172">
        <f>SUMIFS(COT!O:O,COT!$A:$A,YEAR(daily!$A1172),COT!$B:$B,WEEKNUM(daily!$A1172))</f>
        <v>71</v>
      </c>
      <c r="Y1172">
        <f>SUMIFS(COT!P:P,COT!$A:$A,YEAR(daily!$A1172),COT!$B:$B,WEEKNUM(daily!$A1172))</f>
        <v>87</v>
      </c>
      <c r="Z1172">
        <f>SUMIFS(COT!Q:Q,COT!$A:$A,YEAR(daily!$A1172),COT!$B:$B,WEEKNUM(daily!$A1172))</f>
        <v>89</v>
      </c>
      <c r="AA1172">
        <f>SUMIFS(Saudi!B:B,Saudi!$A:$A,YEAR(daily!$A1172))</f>
        <v>395.99099999999999</v>
      </c>
      <c r="AB1172">
        <f>SUMIFS(Saudi!C:C,Saudi!$A:$A,YEAR(daily!$A1172))</f>
        <v>301.7</v>
      </c>
      <c r="AC1172">
        <f>SUMIFS(Saudi!F:F,Saudi!$A:$A,YEAR(daily!$A1172))</f>
        <v>3951270</v>
      </c>
      <c r="AD1172">
        <f>SUMIFS(Saudi!G:G,Saudi!$A:$A,YEAR(daily!$A1172))</f>
        <v>41.406660355745771</v>
      </c>
      <c r="AE1172">
        <f>SUMIFS(Saudi!H:H,Saudi!$A:$A,YEAR(daily!$A1172))</f>
        <v>163608894.86384758</v>
      </c>
      <c r="AF1172" s="5">
        <f t="shared" si="58"/>
        <v>11</v>
      </c>
      <c r="AG1172" s="5">
        <f t="shared" si="59"/>
        <v>2004</v>
      </c>
    </row>
    <row r="1173" spans="1:33">
      <c r="A1173" s="3">
        <v>38299</v>
      </c>
      <c r="B1173" s="1">
        <v>176781</v>
      </c>
      <c r="C1173" s="1">
        <v>48737</v>
      </c>
      <c r="D1173" s="1">
        <v>30775</v>
      </c>
      <c r="E1173" s="1">
        <v>49.09</v>
      </c>
      <c r="F1173" s="1">
        <v>49.07</v>
      </c>
      <c r="G1173" s="1">
        <v>48.73</v>
      </c>
      <c r="H1173" s="2">
        <v>50.1</v>
      </c>
      <c r="I1173" s="2">
        <v>30.1</v>
      </c>
      <c r="J1173" s="2">
        <v>84.2</v>
      </c>
      <c r="K1173" s="2">
        <v>83.2</v>
      </c>
      <c r="L1173">
        <f>SUMIFS(US!B:B,US!$D:$D,YEAR(daily!$A1173),US!$E:$E,MONTH(daily!$A1173))</f>
        <v>8845</v>
      </c>
      <c r="M1173">
        <f>SUMIFS(US!C:C,US!$D:$D,YEAR(daily!$A1173),US!$E:$E,MONTH(daily!$A1173))</f>
        <v>20805</v>
      </c>
      <c r="N1173">
        <f>SUMIFS(COT!E:E,COT!$A:$A,YEAR(daily!$A1173),COT!$B:$B,WEEKNUM(daily!$A1173))</f>
        <v>711816</v>
      </c>
      <c r="O1173">
        <f>SUMIFS(COT!F:F,COT!$A:$A,YEAR(daily!$A1173),COT!$B:$B,WEEKNUM(daily!$A1173))</f>
        <v>93833</v>
      </c>
      <c r="P1173">
        <f>SUMIFS(COT!G:G,COT!$A:$A,YEAR(daily!$A1173),COT!$B:$B,WEEKNUM(daily!$A1173))</f>
        <v>90147</v>
      </c>
      <c r="Q1173">
        <f>SUMIFS(COT!H:H,COT!$A:$A,YEAR(daily!$A1173),COT!$B:$B,WEEKNUM(daily!$A1173))</f>
        <v>70584</v>
      </c>
      <c r="R1173">
        <f>SUMIFS(COT!I:I,COT!$A:$A,YEAR(daily!$A1173),COT!$B:$B,WEEKNUM(daily!$A1173))</f>
        <v>474141</v>
      </c>
      <c r="S1173">
        <f>SUMIFS(COT!J:J,COT!$A:$A,YEAR(daily!$A1173),COT!$B:$B,WEEKNUM(daily!$A1173))</f>
        <v>466178</v>
      </c>
      <c r="T1173">
        <f>SUMIFS(COT!K:K,COT!$A:$A,YEAR(daily!$A1173),COT!$B:$B,WEEKNUM(daily!$A1173))</f>
        <v>73258</v>
      </c>
      <c r="U1173">
        <f>SUMIFS(COT!L:L,COT!$A:$A,YEAR(daily!$A1173),COT!$B:$B,WEEKNUM(daily!$A1173))</f>
        <v>84907</v>
      </c>
      <c r="V1173">
        <f>SUMIFS(COT!M:M,COT!$A:$A,YEAR(daily!$A1173),COT!$B:$B,WEEKNUM(daily!$A1173))</f>
        <v>57</v>
      </c>
      <c r="W1173">
        <f>SUMIFS(COT!N:N,COT!$A:$A,YEAR(daily!$A1173),COT!$B:$B,WEEKNUM(daily!$A1173))</f>
        <v>71</v>
      </c>
      <c r="X1173">
        <f>SUMIFS(COT!O:O,COT!$A:$A,YEAR(daily!$A1173),COT!$B:$B,WEEKNUM(daily!$A1173))</f>
        <v>71</v>
      </c>
      <c r="Y1173">
        <f>SUMIFS(COT!P:P,COT!$A:$A,YEAR(daily!$A1173),COT!$B:$B,WEEKNUM(daily!$A1173))</f>
        <v>85</v>
      </c>
      <c r="Z1173">
        <f>SUMIFS(COT!Q:Q,COT!$A:$A,YEAR(daily!$A1173),COT!$B:$B,WEEKNUM(daily!$A1173))</f>
        <v>86</v>
      </c>
      <c r="AA1173">
        <f>SUMIFS(Saudi!B:B,Saudi!$A:$A,YEAR(daily!$A1173))</f>
        <v>395.99099999999999</v>
      </c>
      <c r="AB1173">
        <f>SUMIFS(Saudi!C:C,Saudi!$A:$A,YEAR(daily!$A1173))</f>
        <v>301.7</v>
      </c>
      <c r="AC1173">
        <f>SUMIFS(Saudi!F:F,Saudi!$A:$A,YEAR(daily!$A1173))</f>
        <v>3951270</v>
      </c>
      <c r="AD1173">
        <f>SUMIFS(Saudi!G:G,Saudi!$A:$A,YEAR(daily!$A1173))</f>
        <v>41.406660355745771</v>
      </c>
      <c r="AE1173">
        <f>SUMIFS(Saudi!H:H,Saudi!$A:$A,YEAR(daily!$A1173))</f>
        <v>163608894.86384758</v>
      </c>
      <c r="AF1173" s="5">
        <f t="shared" si="58"/>
        <v>11</v>
      </c>
      <c r="AG1173" s="5">
        <f t="shared" si="59"/>
        <v>2004</v>
      </c>
    </row>
    <row r="1174" spans="1:33">
      <c r="A1174" s="3">
        <v>38300</v>
      </c>
      <c r="B1174" s="1">
        <v>162464</v>
      </c>
      <c r="C1174" s="1">
        <v>47396</v>
      </c>
      <c r="D1174" s="1">
        <v>31445</v>
      </c>
      <c r="E1174" s="1">
        <v>47.37</v>
      </c>
      <c r="F1174" s="1">
        <v>47.56</v>
      </c>
      <c r="G1174" s="1">
        <v>47.32</v>
      </c>
      <c r="H1174" s="2">
        <v>50.1</v>
      </c>
      <c r="I1174" s="2">
        <v>30.1</v>
      </c>
      <c r="J1174" s="2">
        <v>84.2</v>
      </c>
      <c r="K1174" s="2">
        <v>83.2</v>
      </c>
      <c r="L1174">
        <f>SUMIFS(US!B:B,US!$D:$D,YEAR(daily!$A1174),US!$E:$E,MONTH(daily!$A1174))</f>
        <v>8845</v>
      </c>
      <c r="M1174">
        <f>SUMIFS(US!C:C,US!$D:$D,YEAR(daily!$A1174),US!$E:$E,MONTH(daily!$A1174))</f>
        <v>20805</v>
      </c>
      <c r="N1174">
        <f>SUMIFS(COT!E:E,COT!$A:$A,YEAR(daily!$A1174),COT!$B:$B,WEEKNUM(daily!$A1174))</f>
        <v>711816</v>
      </c>
      <c r="O1174">
        <f>SUMIFS(COT!F:F,COT!$A:$A,YEAR(daily!$A1174),COT!$B:$B,WEEKNUM(daily!$A1174))</f>
        <v>93833</v>
      </c>
      <c r="P1174">
        <f>SUMIFS(COT!G:G,COT!$A:$A,YEAR(daily!$A1174),COT!$B:$B,WEEKNUM(daily!$A1174))</f>
        <v>90147</v>
      </c>
      <c r="Q1174">
        <f>SUMIFS(COT!H:H,COT!$A:$A,YEAR(daily!$A1174),COT!$B:$B,WEEKNUM(daily!$A1174))</f>
        <v>70584</v>
      </c>
      <c r="R1174">
        <f>SUMIFS(COT!I:I,COT!$A:$A,YEAR(daily!$A1174),COT!$B:$B,WEEKNUM(daily!$A1174))</f>
        <v>474141</v>
      </c>
      <c r="S1174">
        <f>SUMIFS(COT!J:J,COT!$A:$A,YEAR(daily!$A1174),COT!$B:$B,WEEKNUM(daily!$A1174))</f>
        <v>466178</v>
      </c>
      <c r="T1174">
        <f>SUMIFS(COT!K:K,COT!$A:$A,YEAR(daily!$A1174),COT!$B:$B,WEEKNUM(daily!$A1174))</f>
        <v>73258</v>
      </c>
      <c r="U1174">
        <f>SUMIFS(COT!L:L,COT!$A:$A,YEAR(daily!$A1174),COT!$B:$B,WEEKNUM(daily!$A1174))</f>
        <v>84907</v>
      </c>
      <c r="V1174">
        <f>SUMIFS(COT!M:M,COT!$A:$A,YEAR(daily!$A1174),COT!$B:$B,WEEKNUM(daily!$A1174))</f>
        <v>57</v>
      </c>
      <c r="W1174">
        <f>SUMIFS(COT!N:N,COT!$A:$A,YEAR(daily!$A1174),COT!$B:$B,WEEKNUM(daily!$A1174))</f>
        <v>71</v>
      </c>
      <c r="X1174">
        <f>SUMIFS(COT!O:O,COT!$A:$A,YEAR(daily!$A1174),COT!$B:$B,WEEKNUM(daily!$A1174))</f>
        <v>71</v>
      </c>
      <c r="Y1174">
        <f>SUMIFS(COT!P:P,COT!$A:$A,YEAR(daily!$A1174),COT!$B:$B,WEEKNUM(daily!$A1174))</f>
        <v>85</v>
      </c>
      <c r="Z1174">
        <f>SUMIFS(COT!Q:Q,COT!$A:$A,YEAR(daily!$A1174),COT!$B:$B,WEEKNUM(daily!$A1174))</f>
        <v>86</v>
      </c>
      <c r="AA1174">
        <f>SUMIFS(Saudi!B:B,Saudi!$A:$A,YEAR(daily!$A1174))</f>
        <v>395.99099999999999</v>
      </c>
      <c r="AB1174">
        <f>SUMIFS(Saudi!C:C,Saudi!$A:$A,YEAR(daily!$A1174))</f>
        <v>301.7</v>
      </c>
      <c r="AC1174">
        <f>SUMIFS(Saudi!F:F,Saudi!$A:$A,YEAR(daily!$A1174))</f>
        <v>3951270</v>
      </c>
      <c r="AD1174">
        <f>SUMIFS(Saudi!G:G,Saudi!$A:$A,YEAR(daily!$A1174))</f>
        <v>41.406660355745771</v>
      </c>
      <c r="AE1174">
        <f>SUMIFS(Saudi!H:H,Saudi!$A:$A,YEAR(daily!$A1174))</f>
        <v>163608894.86384758</v>
      </c>
      <c r="AF1174" s="5">
        <f t="shared" si="58"/>
        <v>11</v>
      </c>
      <c r="AG1174" s="5">
        <f t="shared" si="59"/>
        <v>2004</v>
      </c>
    </row>
    <row r="1175" spans="1:33">
      <c r="A1175" s="3">
        <v>38301</v>
      </c>
      <c r="B1175" s="1">
        <v>144364</v>
      </c>
      <c r="C1175" s="1">
        <v>47611</v>
      </c>
      <c r="D1175" s="1">
        <v>32402</v>
      </c>
      <c r="E1175" s="1">
        <v>48.86</v>
      </c>
      <c r="F1175" s="1">
        <v>48.84</v>
      </c>
      <c r="G1175" s="1">
        <v>48.56</v>
      </c>
      <c r="H1175" s="2">
        <v>50.1</v>
      </c>
      <c r="I1175" s="2">
        <v>30.1</v>
      </c>
      <c r="J1175" s="2">
        <v>84.2</v>
      </c>
      <c r="K1175" s="2">
        <v>83.2</v>
      </c>
      <c r="L1175">
        <f>SUMIFS(US!B:B,US!$D:$D,YEAR(daily!$A1175),US!$E:$E,MONTH(daily!$A1175))</f>
        <v>8845</v>
      </c>
      <c r="M1175">
        <f>SUMIFS(US!C:C,US!$D:$D,YEAR(daily!$A1175),US!$E:$E,MONTH(daily!$A1175))</f>
        <v>20805</v>
      </c>
      <c r="N1175">
        <f>SUMIFS(COT!E:E,COT!$A:$A,YEAR(daily!$A1175),COT!$B:$B,WEEKNUM(daily!$A1175))</f>
        <v>711816</v>
      </c>
      <c r="O1175">
        <f>SUMIFS(COT!F:F,COT!$A:$A,YEAR(daily!$A1175),COT!$B:$B,WEEKNUM(daily!$A1175))</f>
        <v>93833</v>
      </c>
      <c r="P1175">
        <f>SUMIFS(COT!G:G,COT!$A:$A,YEAR(daily!$A1175),COT!$B:$B,WEEKNUM(daily!$A1175))</f>
        <v>90147</v>
      </c>
      <c r="Q1175">
        <f>SUMIFS(COT!H:H,COT!$A:$A,YEAR(daily!$A1175),COT!$B:$B,WEEKNUM(daily!$A1175))</f>
        <v>70584</v>
      </c>
      <c r="R1175">
        <f>SUMIFS(COT!I:I,COT!$A:$A,YEAR(daily!$A1175),COT!$B:$B,WEEKNUM(daily!$A1175))</f>
        <v>474141</v>
      </c>
      <c r="S1175">
        <f>SUMIFS(COT!J:J,COT!$A:$A,YEAR(daily!$A1175),COT!$B:$B,WEEKNUM(daily!$A1175))</f>
        <v>466178</v>
      </c>
      <c r="T1175">
        <f>SUMIFS(COT!K:K,COT!$A:$A,YEAR(daily!$A1175),COT!$B:$B,WEEKNUM(daily!$A1175))</f>
        <v>73258</v>
      </c>
      <c r="U1175">
        <f>SUMIFS(COT!L:L,COT!$A:$A,YEAR(daily!$A1175),COT!$B:$B,WEEKNUM(daily!$A1175))</f>
        <v>84907</v>
      </c>
      <c r="V1175">
        <f>SUMIFS(COT!M:M,COT!$A:$A,YEAR(daily!$A1175),COT!$B:$B,WEEKNUM(daily!$A1175))</f>
        <v>57</v>
      </c>
      <c r="W1175">
        <f>SUMIFS(COT!N:N,COT!$A:$A,YEAR(daily!$A1175),COT!$B:$B,WEEKNUM(daily!$A1175))</f>
        <v>71</v>
      </c>
      <c r="X1175">
        <f>SUMIFS(COT!O:O,COT!$A:$A,YEAR(daily!$A1175),COT!$B:$B,WEEKNUM(daily!$A1175))</f>
        <v>71</v>
      </c>
      <c r="Y1175">
        <f>SUMIFS(COT!P:P,COT!$A:$A,YEAR(daily!$A1175),COT!$B:$B,WEEKNUM(daily!$A1175))</f>
        <v>85</v>
      </c>
      <c r="Z1175">
        <f>SUMIFS(COT!Q:Q,COT!$A:$A,YEAR(daily!$A1175),COT!$B:$B,WEEKNUM(daily!$A1175))</f>
        <v>86</v>
      </c>
      <c r="AA1175">
        <f>SUMIFS(Saudi!B:B,Saudi!$A:$A,YEAR(daily!$A1175))</f>
        <v>395.99099999999999</v>
      </c>
      <c r="AB1175">
        <f>SUMIFS(Saudi!C:C,Saudi!$A:$A,YEAR(daily!$A1175))</f>
        <v>301.7</v>
      </c>
      <c r="AC1175">
        <f>SUMIFS(Saudi!F:F,Saudi!$A:$A,YEAR(daily!$A1175))</f>
        <v>3951270</v>
      </c>
      <c r="AD1175">
        <f>SUMIFS(Saudi!G:G,Saudi!$A:$A,YEAR(daily!$A1175))</f>
        <v>41.406660355745771</v>
      </c>
      <c r="AE1175">
        <f>SUMIFS(Saudi!H:H,Saudi!$A:$A,YEAR(daily!$A1175))</f>
        <v>163608894.86384758</v>
      </c>
      <c r="AF1175" s="5">
        <f t="shared" si="58"/>
        <v>11</v>
      </c>
      <c r="AG1175" s="5">
        <f t="shared" si="59"/>
        <v>2004</v>
      </c>
    </row>
    <row r="1176" spans="1:33">
      <c r="A1176" s="3">
        <v>38302</v>
      </c>
      <c r="B1176" s="1">
        <v>128516</v>
      </c>
      <c r="C1176" s="1">
        <v>50318</v>
      </c>
      <c r="D1176" s="1">
        <v>32526</v>
      </c>
      <c r="E1176" s="1">
        <v>47.42</v>
      </c>
      <c r="F1176" s="1">
        <v>47.58</v>
      </c>
      <c r="G1176" s="1">
        <v>47.34</v>
      </c>
      <c r="H1176" s="2">
        <v>50.1</v>
      </c>
      <c r="I1176" s="2">
        <v>30.1</v>
      </c>
      <c r="J1176" s="2">
        <v>84.2</v>
      </c>
      <c r="K1176" s="2">
        <v>83.2</v>
      </c>
      <c r="L1176">
        <f>SUMIFS(US!B:B,US!$D:$D,YEAR(daily!$A1176),US!$E:$E,MONTH(daily!$A1176))</f>
        <v>8845</v>
      </c>
      <c r="M1176">
        <f>SUMIFS(US!C:C,US!$D:$D,YEAR(daily!$A1176),US!$E:$E,MONTH(daily!$A1176))</f>
        <v>20805</v>
      </c>
      <c r="N1176">
        <f>SUMIFS(COT!E:E,COT!$A:$A,YEAR(daily!$A1176),COT!$B:$B,WEEKNUM(daily!$A1176))</f>
        <v>711816</v>
      </c>
      <c r="O1176">
        <f>SUMIFS(COT!F:F,COT!$A:$A,YEAR(daily!$A1176),COT!$B:$B,WEEKNUM(daily!$A1176))</f>
        <v>93833</v>
      </c>
      <c r="P1176">
        <f>SUMIFS(COT!G:G,COT!$A:$A,YEAR(daily!$A1176),COT!$B:$B,WEEKNUM(daily!$A1176))</f>
        <v>90147</v>
      </c>
      <c r="Q1176">
        <f>SUMIFS(COT!H:H,COT!$A:$A,YEAR(daily!$A1176),COT!$B:$B,WEEKNUM(daily!$A1176))</f>
        <v>70584</v>
      </c>
      <c r="R1176">
        <f>SUMIFS(COT!I:I,COT!$A:$A,YEAR(daily!$A1176),COT!$B:$B,WEEKNUM(daily!$A1176))</f>
        <v>474141</v>
      </c>
      <c r="S1176">
        <f>SUMIFS(COT!J:J,COT!$A:$A,YEAR(daily!$A1176),COT!$B:$B,WEEKNUM(daily!$A1176))</f>
        <v>466178</v>
      </c>
      <c r="T1176">
        <f>SUMIFS(COT!K:K,COT!$A:$A,YEAR(daily!$A1176),COT!$B:$B,WEEKNUM(daily!$A1176))</f>
        <v>73258</v>
      </c>
      <c r="U1176">
        <f>SUMIFS(COT!L:L,COT!$A:$A,YEAR(daily!$A1176),COT!$B:$B,WEEKNUM(daily!$A1176))</f>
        <v>84907</v>
      </c>
      <c r="V1176">
        <f>SUMIFS(COT!M:M,COT!$A:$A,YEAR(daily!$A1176),COT!$B:$B,WEEKNUM(daily!$A1176))</f>
        <v>57</v>
      </c>
      <c r="W1176">
        <f>SUMIFS(COT!N:N,COT!$A:$A,YEAR(daily!$A1176),COT!$B:$B,WEEKNUM(daily!$A1176))</f>
        <v>71</v>
      </c>
      <c r="X1176">
        <f>SUMIFS(COT!O:O,COT!$A:$A,YEAR(daily!$A1176),COT!$B:$B,WEEKNUM(daily!$A1176))</f>
        <v>71</v>
      </c>
      <c r="Y1176">
        <f>SUMIFS(COT!P:P,COT!$A:$A,YEAR(daily!$A1176),COT!$B:$B,WEEKNUM(daily!$A1176))</f>
        <v>85</v>
      </c>
      <c r="Z1176">
        <f>SUMIFS(COT!Q:Q,COT!$A:$A,YEAR(daily!$A1176),COT!$B:$B,WEEKNUM(daily!$A1176))</f>
        <v>86</v>
      </c>
      <c r="AA1176">
        <f>SUMIFS(Saudi!B:B,Saudi!$A:$A,YEAR(daily!$A1176))</f>
        <v>395.99099999999999</v>
      </c>
      <c r="AB1176">
        <f>SUMIFS(Saudi!C:C,Saudi!$A:$A,YEAR(daily!$A1176))</f>
        <v>301.7</v>
      </c>
      <c r="AC1176">
        <f>SUMIFS(Saudi!F:F,Saudi!$A:$A,YEAR(daily!$A1176))</f>
        <v>3951270</v>
      </c>
      <c r="AD1176">
        <f>SUMIFS(Saudi!G:G,Saudi!$A:$A,YEAR(daily!$A1176))</f>
        <v>41.406660355745771</v>
      </c>
      <c r="AE1176">
        <f>SUMIFS(Saudi!H:H,Saudi!$A:$A,YEAR(daily!$A1176))</f>
        <v>163608894.86384758</v>
      </c>
      <c r="AF1176" s="5">
        <f t="shared" si="58"/>
        <v>11</v>
      </c>
      <c r="AG1176" s="5">
        <f t="shared" si="59"/>
        <v>2004</v>
      </c>
    </row>
    <row r="1177" spans="1:33">
      <c r="A1177" s="3">
        <v>38303</v>
      </c>
      <c r="B1177" s="1">
        <v>115581</v>
      </c>
      <c r="C1177" s="1">
        <v>51864</v>
      </c>
      <c r="D1177" s="1">
        <v>32829</v>
      </c>
      <c r="E1177" s="1">
        <v>47.32</v>
      </c>
      <c r="F1177" s="1">
        <v>47.43</v>
      </c>
      <c r="G1177" s="1">
        <v>47.23</v>
      </c>
      <c r="H1177" s="2">
        <v>50.1</v>
      </c>
      <c r="I1177" s="2">
        <v>30.1</v>
      </c>
      <c r="J1177" s="2">
        <v>84.2</v>
      </c>
      <c r="K1177" s="2">
        <v>83.2</v>
      </c>
      <c r="L1177">
        <f>SUMIFS(US!B:B,US!$D:$D,YEAR(daily!$A1177),US!$E:$E,MONTH(daily!$A1177))</f>
        <v>8845</v>
      </c>
      <c r="M1177">
        <f>SUMIFS(US!C:C,US!$D:$D,YEAR(daily!$A1177),US!$E:$E,MONTH(daily!$A1177))</f>
        <v>20805</v>
      </c>
      <c r="N1177">
        <f>SUMIFS(COT!E:E,COT!$A:$A,YEAR(daily!$A1177),COT!$B:$B,WEEKNUM(daily!$A1177))</f>
        <v>711816</v>
      </c>
      <c r="O1177">
        <f>SUMIFS(COT!F:F,COT!$A:$A,YEAR(daily!$A1177),COT!$B:$B,WEEKNUM(daily!$A1177))</f>
        <v>93833</v>
      </c>
      <c r="P1177">
        <f>SUMIFS(COT!G:G,COT!$A:$A,YEAR(daily!$A1177),COT!$B:$B,WEEKNUM(daily!$A1177))</f>
        <v>90147</v>
      </c>
      <c r="Q1177">
        <f>SUMIFS(COT!H:H,COT!$A:$A,YEAR(daily!$A1177),COT!$B:$B,WEEKNUM(daily!$A1177))</f>
        <v>70584</v>
      </c>
      <c r="R1177">
        <f>SUMIFS(COT!I:I,COT!$A:$A,YEAR(daily!$A1177),COT!$B:$B,WEEKNUM(daily!$A1177))</f>
        <v>474141</v>
      </c>
      <c r="S1177">
        <f>SUMIFS(COT!J:J,COT!$A:$A,YEAR(daily!$A1177),COT!$B:$B,WEEKNUM(daily!$A1177))</f>
        <v>466178</v>
      </c>
      <c r="T1177">
        <f>SUMIFS(COT!K:K,COT!$A:$A,YEAR(daily!$A1177),COT!$B:$B,WEEKNUM(daily!$A1177))</f>
        <v>73258</v>
      </c>
      <c r="U1177">
        <f>SUMIFS(COT!L:L,COT!$A:$A,YEAR(daily!$A1177),COT!$B:$B,WEEKNUM(daily!$A1177))</f>
        <v>84907</v>
      </c>
      <c r="V1177">
        <f>SUMIFS(COT!M:M,COT!$A:$A,YEAR(daily!$A1177),COT!$B:$B,WEEKNUM(daily!$A1177))</f>
        <v>57</v>
      </c>
      <c r="W1177">
        <f>SUMIFS(COT!N:N,COT!$A:$A,YEAR(daily!$A1177),COT!$B:$B,WEEKNUM(daily!$A1177))</f>
        <v>71</v>
      </c>
      <c r="X1177">
        <f>SUMIFS(COT!O:O,COT!$A:$A,YEAR(daily!$A1177),COT!$B:$B,WEEKNUM(daily!$A1177))</f>
        <v>71</v>
      </c>
      <c r="Y1177">
        <f>SUMIFS(COT!P:P,COT!$A:$A,YEAR(daily!$A1177),COT!$B:$B,WEEKNUM(daily!$A1177))</f>
        <v>85</v>
      </c>
      <c r="Z1177">
        <f>SUMIFS(COT!Q:Q,COT!$A:$A,YEAR(daily!$A1177),COT!$B:$B,WEEKNUM(daily!$A1177))</f>
        <v>86</v>
      </c>
      <c r="AA1177">
        <f>SUMIFS(Saudi!B:B,Saudi!$A:$A,YEAR(daily!$A1177))</f>
        <v>395.99099999999999</v>
      </c>
      <c r="AB1177">
        <f>SUMIFS(Saudi!C:C,Saudi!$A:$A,YEAR(daily!$A1177))</f>
        <v>301.7</v>
      </c>
      <c r="AC1177">
        <f>SUMIFS(Saudi!F:F,Saudi!$A:$A,YEAR(daily!$A1177))</f>
        <v>3951270</v>
      </c>
      <c r="AD1177">
        <f>SUMIFS(Saudi!G:G,Saudi!$A:$A,YEAR(daily!$A1177))</f>
        <v>41.406660355745771</v>
      </c>
      <c r="AE1177">
        <f>SUMIFS(Saudi!H:H,Saudi!$A:$A,YEAR(daily!$A1177))</f>
        <v>163608894.86384758</v>
      </c>
      <c r="AF1177" s="5">
        <f t="shared" si="58"/>
        <v>11</v>
      </c>
      <c r="AG1177" s="5">
        <f t="shared" si="59"/>
        <v>2004</v>
      </c>
    </row>
    <row r="1178" spans="1:33">
      <c r="A1178" s="3">
        <v>38306</v>
      </c>
      <c r="B1178" s="1">
        <v>108429</v>
      </c>
      <c r="C1178" s="1">
        <v>53827</v>
      </c>
      <c r="D1178" s="1">
        <v>34477</v>
      </c>
      <c r="E1178" s="1">
        <v>46.87</v>
      </c>
      <c r="F1178" s="1">
        <v>47.02</v>
      </c>
      <c r="G1178" s="1">
        <v>46.92</v>
      </c>
      <c r="H1178" s="2">
        <v>50.1</v>
      </c>
      <c r="I1178" s="2">
        <v>30.1</v>
      </c>
      <c r="J1178" s="2">
        <v>84.2</v>
      </c>
      <c r="K1178" s="2">
        <v>83.2</v>
      </c>
      <c r="L1178">
        <f>SUMIFS(US!B:B,US!$D:$D,YEAR(daily!$A1178),US!$E:$E,MONTH(daily!$A1178))</f>
        <v>8845</v>
      </c>
      <c r="M1178">
        <f>SUMIFS(US!C:C,US!$D:$D,YEAR(daily!$A1178),US!$E:$E,MONTH(daily!$A1178))</f>
        <v>20805</v>
      </c>
      <c r="N1178">
        <f>SUMIFS(COT!E:E,COT!$A:$A,YEAR(daily!$A1178),COT!$B:$B,WEEKNUM(daily!$A1178))</f>
        <v>710178</v>
      </c>
      <c r="O1178">
        <f>SUMIFS(COT!F:F,COT!$A:$A,YEAR(daily!$A1178),COT!$B:$B,WEEKNUM(daily!$A1178))</f>
        <v>85830</v>
      </c>
      <c r="P1178">
        <f>SUMIFS(COT!G:G,COT!$A:$A,YEAR(daily!$A1178),COT!$B:$B,WEEKNUM(daily!$A1178))</f>
        <v>85168</v>
      </c>
      <c r="Q1178">
        <f>SUMIFS(COT!H:H,COT!$A:$A,YEAR(daily!$A1178),COT!$B:$B,WEEKNUM(daily!$A1178))</f>
        <v>67380</v>
      </c>
      <c r="R1178">
        <f>SUMIFS(COT!I:I,COT!$A:$A,YEAR(daily!$A1178),COT!$B:$B,WEEKNUM(daily!$A1178))</f>
        <v>497483</v>
      </c>
      <c r="S1178">
        <f>SUMIFS(COT!J:J,COT!$A:$A,YEAR(daily!$A1178),COT!$B:$B,WEEKNUM(daily!$A1178))</f>
        <v>488231</v>
      </c>
      <c r="T1178">
        <f>SUMIFS(COT!K:K,COT!$A:$A,YEAR(daily!$A1178),COT!$B:$B,WEEKNUM(daily!$A1178))</f>
        <v>59485</v>
      </c>
      <c r="U1178">
        <f>SUMIFS(COT!L:L,COT!$A:$A,YEAR(daily!$A1178),COT!$B:$B,WEEKNUM(daily!$A1178))</f>
        <v>69399</v>
      </c>
      <c r="V1178">
        <f>SUMIFS(COT!M:M,COT!$A:$A,YEAR(daily!$A1178),COT!$B:$B,WEEKNUM(daily!$A1178))</f>
        <v>49</v>
      </c>
      <c r="W1178">
        <f>SUMIFS(COT!N:N,COT!$A:$A,YEAR(daily!$A1178),COT!$B:$B,WEEKNUM(daily!$A1178))</f>
        <v>62</v>
      </c>
      <c r="X1178">
        <f>SUMIFS(COT!O:O,COT!$A:$A,YEAR(daily!$A1178),COT!$B:$B,WEEKNUM(daily!$A1178))</f>
        <v>71</v>
      </c>
      <c r="Y1178">
        <f>SUMIFS(COT!P:P,COT!$A:$A,YEAR(daily!$A1178),COT!$B:$B,WEEKNUM(daily!$A1178))</f>
        <v>83</v>
      </c>
      <c r="Z1178">
        <f>SUMIFS(COT!Q:Q,COT!$A:$A,YEAR(daily!$A1178),COT!$B:$B,WEEKNUM(daily!$A1178))</f>
        <v>86</v>
      </c>
      <c r="AA1178">
        <f>SUMIFS(Saudi!B:B,Saudi!$A:$A,YEAR(daily!$A1178))</f>
        <v>395.99099999999999</v>
      </c>
      <c r="AB1178">
        <f>SUMIFS(Saudi!C:C,Saudi!$A:$A,YEAR(daily!$A1178))</f>
        <v>301.7</v>
      </c>
      <c r="AC1178">
        <f>SUMIFS(Saudi!F:F,Saudi!$A:$A,YEAR(daily!$A1178))</f>
        <v>3951270</v>
      </c>
      <c r="AD1178">
        <f>SUMIFS(Saudi!G:G,Saudi!$A:$A,YEAR(daily!$A1178))</f>
        <v>41.406660355745771</v>
      </c>
      <c r="AE1178">
        <f>SUMIFS(Saudi!H:H,Saudi!$A:$A,YEAR(daily!$A1178))</f>
        <v>163608894.86384758</v>
      </c>
      <c r="AF1178" s="5">
        <f t="shared" si="58"/>
        <v>11</v>
      </c>
      <c r="AG1178" s="5">
        <f t="shared" si="59"/>
        <v>2004</v>
      </c>
    </row>
    <row r="1179" spans="1:33">
      <c r="A1179" s="3">
        <v>38307</v>
      </c>
      <c r="B1179" s="1">
        <v>98725</v>
      </c>
      <c r="C1179" s="1">
        <v>51581</v>
      </c>
      <c r="D1179" s="1">
        <v>37923</v>
      </c>
      <c r="E1179" s="1">
        <v>46.11</v>
      </c>
      <c r="F1179" s="1">
        <v>46.29</v>
      </c>
      <c r="G1179" s="1">
        <v>46.2</v>
      </c>
      <c r="H1179" s="2">
        <v>50.1</v>
      </c>
      <c r="I1179" s="2">
        <v>30.1</v>
      </c>
      <c r="J1179" s="2">
        <v>84.2</v>
      </c>
      <c r="K1179" s="2">
        <v>83.2</v>
      </c>
      <c r="L1179">
        <f>SUMIFS(US!B:B,US!$D:$D,YEAR(daily!$A1179),US!$E:$E,MONTH(daily!$A1179))</f>
        <v>8845</v>
      </c>
      <c r="M1179">
        <f>SUMIFS(US!C:C,US!$D:$D,YEAR(daily!$A1179),US!$E:$E,MONTH(daily!$A1179))</f>
        <v>20805</v>
      </c>
      <c r="N1179">
        <f>SUMIFS(COT!E:E,COT!$A:$A,YEAR(daily!$A1179),COT!$B:$B,WEEKNUM(daily!$A1179))</f>
        <v>710178</v>
      </c>
      <c r="O1179">
        <f>SUMIFS(COT!F:F,COT!$A:$A,YEAR(daily!$A1179),COT!$B:$B,WEEKNUM(daily!$A1179))</f>
        <v>85830</v>
      </c>
      <c r="P1179">
        <f>SUMIFS(COT!G:G,COT!$A:$A,YEAR(daily!$A1179),COT!$B:$B,WEEKNUM(daily!$A1179))</f>
        <v>85168</v>
      </c>
      <c r="Q1179">
        <f>SUMIFS(COT!H:H,COT!$A:$A,YEAR(daily!$A1179),COT!$B:$B,WEEKNUM(daily!$A1179))</f>
        <v>67380</v>
      </c>
      <c r="R1179">
        <f>SUMIFS(COT!I:I,COT!$A:$A,YEAR(daily!$A1179),COT!$B:$B,WEEKNUM(daily!$A1179))</f>
        <v>497483</v>
      </c>
      <c r="S1179">
        <f>SUMIFS(COT!J:J,COT!$A:$A,YEAR(daily!$A1179),COT!$B:$B,WEEKNUM(daily!$A1179))</f>
        <v>488231</v>
      </c>
      <c r="T1179">
        <f>SUMIFS(COT!K:K,COT!$A:$A,YEAR(daily!$A1179),COT!$B:$B,WEEKNUM(daily!$A1179))</f>
        <v>59485</v>
      </c>
      <c r="U1179">
        <f>SUMIFS(COT!L:L,COT!$A:$A,YEAR(daily!$A1179),COT!$B:$B,WEEKNUM(daily!$A1179))</f>
        <v>69399</v>
      </c>
      <c r="V1179">
        <f>SUMIFS(COT!M:M,COT!$A:$A,YEAR(daily!$A1179),COT!$B:$B,WEEKNUM(daily!$A1179))</f>
        <v>49</v>
      </c>
      <c r="W1179">
        <f>SUMIFS(COT!N:N,COT!$A:$A,YEAR(daily!$A1179),COT!$B:$B,WEEKNUM(daily!$A1179))</f>
        <v>62</v>
      </c>
      <c r="X1179">
        <f>SUMIFS(COT!O:O,COT!$A:$A,YEAR(daily!$A1179),COT!$B:$B,WEEKNUM(daily!$A1179))</f>
        <v>71</v>
      </c>
      <c r="Y1179">
        <f>SUMIFS(COT!P:P,COT!$A:$A,YEAR(daily!$A1179),COT!$B:$B,WEEKNUM(daily!$A1179))</f>
        <v>83</v>
      </c>
      <c r="Z1179">
        <f>SUMIFS(COT!Q:Q,COT!$A:$A,YEAR(daily!$A1179),COT!$B:$B,WEEKNUM(daily!$A1179))</f>
        <v>86</v>
      </c>
      <c r="AA1179">
        <f>SUMIFS(Saudi!B:B,Saudi!$A:$A,YEAR(daily!$A1179))</f>
        <v>395.99099999999999</v>
      </c>
      <c r="AB1179">
        <f>SUMIFS(Saudi!C:C,Saudi!$A:$A,YEAR(daily!$A1179))</f>
        <v>301.7</v>
      </c>
      <c r="AC1179">
        <f>SUMIFS(Saudi!F:F,Saudi!$A:$A,YEAR(daily!$A1179))</f>
        <v>3951270</v>
      </c>
      <c r="AD1179">
        <f>SUMIFS(Saudi!G:G,Saudi!$A:$A,YEAR(daily!$A1179))</f>
        <v>41.406660355745771</v>
      </c>
      <c r="AE1179">
        <f>SUMIFS(Saudi!H:H,Saudi!$A:$A,YEAR(daily!$A1179))</f>
        <v>163608894.86384758</v>
      </c>
      <c r="AF1179" s="5">
        <f t="shared" si="58"/>
        <v>11</v>
      </c>
      <c r="AG1179" s="5">
        <f t="shared" si="59"/>
        <v>2004</v>
      </c>
    </row>
    <row r="1180" spans="1:33">
      <c r="A1180" s="3">
        <v>38308</v>
      </c>
      <c r="B1180" s="1">
        <v>64089</v>
      </c>
      <c r="C1180" s="1">
        <v>54452</v>
      </c>
      <c r="D1180" s="1">
        <v>40129</v>
      </c>
      <c r="E1180" s="1">
        <v>46.84</v>
      </c>
      <c r="F1180" s="1">
        <v>47.23</v>
      </c>
      <c r="G1180" s="1">
        <v>47.12</v>
      </c>
      <c r="H1180" s="2">
        <v>50.1</v>
      </c>
      <c r="I1180" s="2">
        <v>30.1</v>
      </c>
      <c r="J1180" s="2">
        <v>84.2</v>
      </c>
      <c r="K1180" s="2">
        <v>83.2</v>
      </c>
      <c r="L1180">
        <f>SUMIFS(US!B:B,US!$D:$D,YEAR(daily!$A1180),US!$E:$E,MONTH(daily!$A1180))</f>
        <v>8845</v>
      </c>
      <c r="M1180">
        <f>SUMIFS(US!C:C,US!$D:$D,YEAR(daily!$A1180),US!$E:$E,MONTH(daily!$A1180))</f>
        <v>20805</v>
      </c>
      <c r="N1180">
        <f>SUMIFS(COT!E:E,COT!$A:$A,YEAR(daily!$A1180),COT!$B:$B,WEEKNUM(daily!$A1180))</f>
        <v>710178</v>
      </c>
      <c r="O1180">
        <f>SUMIFS(COT!F:F,COT!$A:$A,YEAR(daily!$A1180),COT!$B:$B,WEEKNUM(daily!$A1180))</f>
        <v>85830</v>
      </c>
      <c r="P1180">
        <f>SUMIFS(COT!G:G,COT!$A:$A,YEAR(daily!$A1180),COT!$B:$B,WEEKNUM(daily!$A1180))</f>
        <v>85168</v>
      </c>
      <c r="Q1180">
        <f>SUMIFS(COT!H:H,COT!$A:$A,YEAR(daily!$A1180),COT!$B:$B,WEEKNUM(daily!$A1180))</f>
        <v>67380</v>
      </c>
      <c r="R1180">
        <f>SUMIFS(COT!I:I,COT!$A:$A,YEAR(daily!$A1180),COT!$B:$B,WEEKNUM(daily!$A1180))</f>
        <v>497483</v>
      </c>
      <c r="S1180">
        <f>SUMIFS(COT!J:J,COT!$A:$A,YEAR(daily!$A1180),COT!$B:$B,WEEKNUM(daily!$A1180))</f>
        <v>488231</v>
      </c>
      <c r="T1180">
        <f>SUMIFS(COT!K:K,COT!$A:$A,YEAR(daily!$A1180),COT!$B:$B,WEEKNUM(daily!$A1180))</f>
        <v>59485</v>
      </c>
      <c r="U1180">
        <f>SUMIFS(COT!L:L,COT!$A:$A,YEAR(daily!$A1180),COT!$B:$B,WEEKNUM(daily!$A1180))</f>
        <v>69399</v>
      </c>
      <c r="V1180">
        <f>SUMIFS(COT!M:M,COT!$A:$A,YEAR(daily!$A1180),COT!$B:$B,WEEKNUM(daily!$A1180))</f>
        <v>49</v>
      </c>
      <c r="W1180">
        <f>SUMIFS(COT!N:N,COT!$A:$A,YEAR(daily!$A1180),COT!$B:$B,WEEKNUM(daily!$A1180))</f>
        <v>62</v>
      </c>
      <c r="X1180">
        <f>SUMIFS(COT!O:O,COT!$A:$A,YEAR(daily!$A1180),COT!$B:$B,WEEKNUM(daily!$A1180))</f>
        <v>71</v>
      </c>
      <c r="Y1180">
        <f>SUMIFS(COT!P:P,COT!$A:$A,YEAR(daily!$A1180),COT!$B:$B,WEEKNUM(daily!$A1180))</f>
        <v>83</v>
      </c>
      <c r="Z1180">
        <f>SUMIFS(COT!Q:Q,COT!$A:$A,YEAR(daily!$A1180),COT!$B:$B,WEEKNUM(daily!$A1180))</f>
        <v>86</v>
      </c>
      <c r="AA1180">
        <f>SUMIFS(Saudi!B:B,Saudi!$A:$A,YEAR(daily!$A1180))</f>
        <v>395.99099999999999</v>
      </c>
      <c r="AB1180">
        <f>SUMIFS(Saudi!C:C,Saudi!$A:$A,YEAR(daily!$A1180))</f>
        <v>301.7</v>
      </c>
      <c r="AC1180">
        <f>SUMIFS(Saudi!F:F,Saudi!$A:$A,YEAR(daily!$A1180))</f>
        <v>3951270</v>
      </c>
      <c r="AD1180">
        <f>SUMIFS(Saudi!G:G,Saudi!$A:$A,YEAR(daily!$A1180))</f>
        <v>41.406660355745771</v>
      </c>
      <c r="AE1180">
        <f>SUMIFS(Saudi!H:H,Saudi!$A:$A,YEAR(daily!$A1180))</f>
        <v>163608894.86384758</v>
      </c>
      <c r="AF1180" s="5">
        <f t="shared" si="58"/>
        <v>11</v>
      </c>
      <c r="AG1180" s="5">
        <f t="shared" si="59"/>
        <v>2004</v>
      </c>
    </row>
    <row r="1181" spans="1:33">
      <c r="A1181" s="3">
        <v>38309</v>
      </c>
      <c r="B1181" s="1">
        <v>43901</v>
      </c>
      <c r="C1181" s="1">
        <v>57806</v>
      </c>
      <c r="D1181" s="1">
        <v>40546</v>
      </c>
      <c r="E1181" s="1">
        <v>46.22</v>
      </c>
      <c r="F1181" s="1">
        <v>46.47</v>
      </c>
      <c r="G1181" s="1">
        <v>46.35</v>
      </c>
      <c r="H1181" s="2">
        <v>50.1</v>
      </c>
      <c r="I1181" s="2">
        <v>30.1</v>
      </c>
      <c r="J1181" s="2">
        <v>84.2</v>
      </c>
      <c r="K1181" s="2">
        <v>83.2</v>
      </c>
      <c r="L1181">
        <f>SUMIFS(US!B:B,US!$D:$D,YEAR(daily!$A1181),US!$E:$E,MONTH(daily!$A1181))</f>
        <v>8845</v>
      </c>
      <c r="M1181">
        <f>SUMIFS(US!C:C,US!$D:$D,YEAR(daily!$A1181),US!$E:$E,MONTH(daily!$A1181))</f>
        <v>20805</v>
      </c>
      <c r="N1181">
        <f>SUMIFS(COT!E:E,COT!$A:$A,YEAR(daily!$A1181),COT!$B:$B,WEEKNUM(daily!$A1181))</f>
        <v>710178</v>
      </c>
      <c r="O1181">
        <f>SUMIFS(COT!F:F,COT!$A:$A,YEAR(daily!$A1181),COT!$B:$B,WEEKNUM(daily!$A1181))</f>
        <v>85830</v>
      </c>
      <c r="P1181">
        <f>SUMIFS(COT!G:G,COT!$A:$A,YEAR(daily!$A1181),COT!$B:$B,WEEKNUM(daily!$A1181))</f>
        <v>85168</v>
      </c>
      <c r="Q1181">
        <f>SUMIFS(COT!H:H,COT!$A:$A,YEAR(daily!$A1181),COT!$B:$B,WEEKNUM(daily!$A1181))</f>
        <v>67380</v>
      </c>
      <c r="R1181">
        <f>SUMIFS(COT!I:I,COT!$A:$A,YEAR(daily!$A1181),COT!$B:$B,WEEKNUM(daily!$A1181))</f>
        <v>497483</v>
      </c>
      <c r="S1181">
        <f>SUMIFS(COT!J:J,COT!$A:$A,YEAR(daily!$A1181),COT!$B:$B,WEEKNUM(daily!$A1181))</f>
        <v>488231</v>
      </c>
      <c r="T1181">
        <f>SUMIFS(COT!K:K,COT!$A:$A,YEAR(daily!$A1181),COT!$B:$B,WEEKNUM(daily!$A1181))</f>
        <v>59485</v>
      </c>
      <c r="U1181">
        <f>SUMIFS(COT!L:L,COT!$A:$A,YEAR(daily!$A1181),COT!$B:$B,WEEKNUM(daily!$A1181))</f>
        <v>69399</v>
      </c>
      <c r="V1181">
        <f>SUMIFS(COT!M:M,COT!$A:$A,YEAR(daily!$A1181),COT!$B:$B,WEEKNUM(daily!$A1181))</f>
        <v>49</v>
      </c>
      <c r="W1181">
        <f>SUMIFS(COT!N:N,COT!$A:$A,YEAR(daily!$A1181),COT!$B:$B,WEEKNUM(daily!$A1181))</f>
        <v>62</v>
      </c>
      <c r="X1181">
        <f>SUMIFS(COT!O:O,COT!$A:$A,YEAR(daily!$A1181),COT!$B:$B,WEEKNUM(daily!$A1181))</f>
        <v>71</v>
      </c>
      <c r="Y1181">
        <f>SUMIFS(COT!P:P,COT!$A:$A,YEAR(daily!$A1181),COT!$B:$B,WEEKNUM(daily!$A1181))</f>
        <v>83</v>
      </c>
      <c r="Z1181">
        <f>SUMIFS(COT!Q:Q,COT!$A:$A,YEAR(daily!$A1181),COT!$B:$B,WEEKNUM(daily!$A1181))</f>
        <v>86</v>
      </c>
      <c r="AA1181">
        <f>SUMIFS(Saudi!B:B,Saudi!$A:$A,YEAR(daily!$A1181))</f>
        <v>395.99099999999999</v>
      </c>
      <c r="AB1181">
        <f>SUMIFS(Saudi!C:C,Saudi!$A:$A,YEAR(daily!$A1181))</f>
        <v>301.7</v>
      </c>
      <c r="AC1181">
        <f>SUMIFS(Saudi!F:F,Saudi!$A:$A,YEAR(daily!$A1181))</f>
        <v>3951270</v>
      </c>
      <c r="AD1181">
        <f>SUMIFS(Saudi!G:G,Saudi!$A:$A,YEAR(daily!$A1181))</f>
        <v>41.406660355745771</v>
      </c>
      <c r="AE1181">
        <f>SUMIFS(Saudi!H:H,Saudi!$A:$A,YEAR(daily!$A1181))</f>
        <v>163608894.86384758</v>
      </c>
      <c r="AF1181" s="5">
        <f t="shared" si="58"/>
        <v>11</v>
      </c>
      <c r="AG1181" s="5">
        <f t="shared" si="59"/>
        <v>2004</v>
      </c>
    </row>
    <row r="1182" spans="1:33">
      <c r="A1182" s="3">
        <v>38310</v>
      </c>
      <c r="B1182" s="1">
        <v>24686</v>
      </c>
      <c r="C1182" s="1">
        <v>60070</v>
      </c>
      <c r="D1182" s="1">
        <v>41260</v>
      </c>
      <c r="E1182" s="1">
        <v>48.44</v>
      </c>
      <c r="F1182" s="1">
        <v>48.85</v>
      </c>
      <c r="G1182" s="1">
        <v>48.63</v>
      </c>
      <c r="H1182" s="2">
        <v>50.1</v>
      </c>
      <c r="I1182" s="2">
        <v>30.1</v>
      </c>
      <c r="J1182" s="2">
        <v>84.2</v>
      </c>
      <c r="K1182" s="2">
        <v>83.2</v>
      </c>
      <c r="L1182">
        <f>SUMIFS(US!B:B,US!$D:$D,YEAR(daily!$A1182),US!$E:$E,MONTH(daily!$A1182))</f>
        <v>8845</v>
      </c>
      <c r="M1182">
        <f>SUMIFS(US!C:C,US!$D:$D,YEAR(daily!$A1182),US!$E:$E,MONTH(daily!$A1182))</f>
        <v>20805</v>
      </c>
      <c r="N1182">
        <f>SUMIFS(COT!E:E,COT!$A:$A,YEAR(daily!$A1182),COT!$B:$B,WEEKNUM(daily!$A1182))</f>
        <v>710178</v>
      </c>
      <c r="O1182">
        <f>SUMIFS(COT!F:F,COT!$A:$A,YEAR(daily!$A1182),COT!$B:$B,WEEKNUM(daily!$A1182))</f>
        <v>85830</v>
      </c>
      <c r="P1182">
        <f>SUMIFS(COT!G:G,COT!$A:$A,YEAR(daily!$A1182),COT!$B:$B,WEEKNUM(daily!$A1182))</f>
        <v>85168</v>
      </c>
      <c r="Q1182">
        <f>SUMIFS(COT!H:H,COT!$A:$A,YEAR(daily!$A1182),COT!$B:$B,WEEKNUM(daily!$A1182))</f>
        <v>67380</v>
      </c>
      <c r="R1182">
        <f>SUMIFS(COT!I:I,COT!$A:$A,YEAR(daily!$A1182),COT!$B:$B,WEEKNUM(daily!$A1182))</f>
        <v>497483</v>
      </c>
      <c r="S1182">
        <f>SUMIFS(COT!J:J,COT!$A:$A,YEAR(daily!$A1182),COT!$B:$B,WEEKNUM(daily!$A1182))</f>
        <v>488231</v>
      </c>
      <c r="T1182">
        <f>SUMIFS(COT!K:K,COT!$A:$A,YEAR(daily!$A1182),COT!$B:$B,WEEKNUM(daily!$A1182))</f>
        <v>59485</v>
      </c>
      <c r="U1182">
        <f>SUMIFS(COT!L:L,COT!$A:$A,YEAR(daily!$A1182),COT!$B:$B,WEEKNUM(daily!$A1182))</f>
        <v>69399</v>
      </c>
      <c r="V1182">
        <f>SUMIFS(COT!M:M,COT!$A:$A,YEAR(daily!$A1182),COT!$B:$B,WEEKNUM(daily!$A1182))</f>
        <v>49</v>
      </c>
      <c r="W1182">
        <f>SUMIFS(COT!N:N,COT!$A:$A,YEAR(daily!$A1182),COT!$B:$B,WEEKNUM(daily!$A1182))</f>
        <v>62</v>
      </c>
      <c r="X1182">
        <f>SUMIFS(COT!O:O,COT!$A:$A,YEAR(daily!$A1182),COT!$B:$B,WEEKNUM(daily!$A1182))</f>
        <v>71</v>
      </c>
      <c r="Y1182">
        <f>SUMIFS(COT!P:P,COT!$A:$A,YEAR(daily!$A1182),COT!$B:$B,WEEKNUM(daily!$A1182))</f>
        <v>83</v>
      </c>
      <c r="Z1182">
        <f>SUMIFS(COT!Q:Q,COT!$A:$A,YEAR(daily!$A1182),COT!$B:$B,WEEKNUM(daily!$A1182))</f>
        <v>86</v>
      </c>
      <c r="AA1182">
        <f>SUMIFS(Saudi!B:B,Saudi!$A:$A,YEAR(daily!$A1182))</f>
        <v>395.99099999999999</v>
      </c>
      <c r="AB1182">
        <f>SUMIFS(Saudi!C:C,Saudi!$A:$A,YEAR(daily!$A1182))</f>
        <v>301.7</v>
      </c>
      <c r="AC1182">
        <f>SUMIFS(Saudi!F:F,Saudi!$A:$A,YEAR(daily!$A1182))</f>
        <v>3951270</v>
      </c>
      <c r="AD1182">
        <f>SUMIFS(Saudi!G:G,Saudi!$A:$A,YEAR(daily!$A1182))</f>
        <v>41.406660355745771</v>
      </c>
      <c r="AE1182">
        <f>SUMIFS(Saudi!H:H,Saudi!$A:$A,YEAR(daily!$A1182))</f>
        <v>163608894.86384758</v>
      </c>
      <c r="AF1182" s="5">
        <f t="shared" si="58"/>
        <v>11</v>
      </c>
      <c r="AG1182" s="5">
        <f t="shared" si="59"/>
        <v>2004</v>
      </c>
    </row>
    <row r="1183" spans="1:33">
      <c r="A1183" s="3">
        <v>38313</v>
      </c>
      <c r="B1183" s="1">
        <v>211818</v>
      </c>
      <c r="C1183" s="1">
        <v>44135</v>
      </c>
      <c r="D1183" s="1">
        <v>31845</v>
      </c>
      <c r="E1183" s="1">
        <v>48.64</v>
      </c>
      <c r="F1183" s="1">
        <v>48.6</v>
      </c>
      <c r="G1183" s="1">
        <v>48.17</v>
      </c>
      <c r="H1183" s="2">
        <v>50.1</v>
      </c>
      <c r="I1183" s="2">
        <v>30.1</v>
      </c>
      <c r="J1183" s="2">
        <v>84.2</v>
      </c>
      <c r="K1183" s="2">
        <v>83.2</v>
      </c>
      <c r="L1183">
        <f>SUMIFS(US!B:B,US!$D:$D,YEAR(daily!$A1183),US!$E:$E,MONTH(daily!$A1183))</f>
        <v>8845</v>
      </c>
      <c r="M1183">
        <f>SUMIFS(US!C:C,US!$D:$D,YEAR(daily!$A1183),US!$E:$E,MONTH(daily!$A1183))</f>
        <v>20805</v>
      </c>
      <c r="N1183">
        <f>SUMIFS(COT!E:E,COT!$A:$A,YEAR(daily!$A1183),COT!$B:$B,WEEKNUM(daily!$A1183))</f>
        <v>692591</v>
      </c>
      <c r="O1183">
        <f>SUMIFS(COT!F:F,COT!$A:$A,YEAR(daily!$A1183),COT!$B:$B,WEEKNUM(daily!$A1183))</f>
        <v>84915</v>
      </c>
      <c r="P1183">
        <f>SUMIFS(COT!G:G,COT!$A:$A,YEAR(daily!$A1183),COT!$B:$B,WEEKNUM(daily!$A1183))</f>
        <v>79162</v>
      </c>
      <c r="Q1183">
        <f>SUMIFS(COT!H:H,COT!$A:$A,YEAR(daily!$A1183),COT!$B:$B,WEEKNUM(daily!$A1183))</f>
        <v>66590</v>
      </c>
      <c r="R1183">
        <f>SUMIFS(COT!I:I,COT!$A:$A,YEAR(daily!$A1183),COT!$B:$B,WEEKNUM(daily!$A1183))</f>
        <v>483486</v>
      </c>
      <c r="S1183">
        <f>SUMIFS(COT!J:J,COT!$A:$A,YEAR(daily!$A1183),COT!$B:$B,WEEKNUM(daily!$A1183))</f>
        <v>477120</v>
      </c>
      <c r="T1183">
        <f>SUMIFS(COT!K:K,COT!$A:$A,YEAR(daily!$A1183),COT!$B:$B,WEEKNUM(daily!$A1183))</f>
        <v>57600</v>
      </c>
      <c r="U1183">
        <f>SUMIFS(COT!L:L,COT!$A:$A,YEAR(daily!$A1183),COT!$B:$B,WEEKNUM(daily!$A1183))</f>
        <v>69719</v>
      </c>
      <c r="V1183">
        <f>SUMIFS(COT!M:M,COT!$A:$A,YEAR(daily!$A1183),COT!$B:$B,WEEKNUM(daily!$A1183))</f>
        <v>56</v>
      </c>
      <c r="W1183">
        <f>SUMIFS(COT!N:N,COT!$A:$A,YEAR(daily!$A1183),COT!$B:$B,WEEKNUM(daily!$A1183))</f>
        <v>63</v>
      </c>
      <c r="X1183">
        <f>SUMIFS(COT!O:O,COT!$A:$A,YEAR(daily!$A1183),COT!$B:$B,WEEKNUM(daily!$A1183))</f>
        <v>70</v>
      </c>
      <c r="Y1183">
        <f>SUMIFS(COT!P:P,COT!$A:$A,YEAR(daily!$A1183),COT!$B:$B,WEEKNUM(daily!$A1183))</f>
        <v>85</v>
      </c>
      <c r="Z1183">
        <f>SUMIFS(COT!Q:Q,COT!$A:$A,YEAR(daily!$A1183),COT!$B:$B,WEEKNUM(daily!$A1183))</f>
        <v>85</v>
      </c>
      <c r="AA1183">
        <f>SUMIFS(Saudi!B:B,Saudi!$A:$A,YEAR(daily!$A1183))</f>
        <v>395.99099999999999</v>
      </c>
      <c r="AB1183">
        <f>SUMIFS(Saudi!C:C,Saudi!$A:$A,YEAR(daily!$A1183))</f>
        <v>301.7</v>
      </c>
      <c r="AC1183">
        <f>SUMIFS(Saudi!F:F,Saudi!$A:$A,YEAR(daily!$A1183))</f>
        <v>3951270</v>
      </c>
      <c r="AD1183">
        <f>SUMIFS(Saudi!G:G,Saudi!$A:$A,YEAR(daily!$A1183))</f>
        <v>41.406660355745771</v>
      </c>
      <c r="AE1183">
        <f>SUMIFS(Saudi!H:H,Saudi!$A:$A,YEAR(daily!$A1183))</f>
        <v>163608894.86384758</v>
      </c>
      <c r="AF1183" s="5">
        <f t="shared" si="58"/>
        <v>11</v>
      </c>
      <c r="AG1183" s="5">
        <f t="shared" si="59"/>
        <v>2004</v>
      </c>
    </row>
    <row r="1184" spans="1:33">
      <c r="A1184" s="3">
        <v>38314</v>
      </c>
      <c r="B1184" s="1">
        <v>211580</v>
      </c>
      <c r="C1184" s="1">
        <v>45208</v>
      </c>
      <c r="D1184" s="1">
        <v>32589</v>
      </c>
      <c r="E1184" s="1">
        <v>48.94</v>
      </c>
      <c r="F1184" s="1">
        <v>49.06</v>
      </c>
      <c r="G1184" s="1">
        <v>48.75</v>
      </c>
      <c r="H1184" s="2">
        <v>50.1</v>
      </c>
      <c r="I1184" s="2">
        <v>30.1</v>
      </c>
      <c r="J1184" s="2">
        <v>84.2</v>
      </c>
      <c r="K1184" s="2">
        <v>83.2</v>
      </c>
      <c r="L1184">
        <f>SUMIFS(US!B:B,US!$D:$D,YEAR(daily!$A1184),US!$E:$E,MONTH(daily!$A1184))</f>
        <v>8845</v>
      </c>
      <c r="M1184">
        <f>SUMIFS(US!C:C,US!$D:$D,YEAR(daily!$A1184),US!$E:$E,MONTH(daily!$A1184))</f>
        <v>20805</v>
      </c>
      <c r="N1184">
        <f>SUMIFS(COT!E:E,COT!$A:$A,YEAR(daily!$A1184),COT!$B:$B,WEEKNUM(daily!$A1184))</f>
        <v>692591</v>
      </c>
      <c r="O1184">
        <f>SUMIFS(COT!F:F,COT!$A:$A,YEAR(daily!$A1184),COT!$B:$B,WEEKNUM(daily!$A1184))</f>
        <v>84915</v>
      </c>
      <c r="P1184">
        <f>SUMIFS(COT!G:G,COT!$A:$A,YEAR(daily!$A1184),COT!$B:$B,WEEKNUM(daily!$A1184))</f>
        <v>79162</v>
      </c>
      <c r="Q1184">
        <f>SUMIFS(COT!H:H,COT!$A:$A,YEAR(daily!$A1184),COT!$B:$B,WEEKNUM(daily!$A1184))</f>
        <v>66590</v>
      </c>
      <c r="R1184">
        <f>SUMIFS(COT!I:I,COT!$A:$A,YEAR(daily!$A1184),COT!$B:$B,WEEKNUM(daily!$A1184))</f>
        <v>483486</v>
      </c>
      <c r="S1184">
        <f>SUMIFS(COT!J:J,COT!$A:$A,YEAR(daily!$A1184),COT!$B:$B,WEEKNUM(daily!$A1184))</f>
        <v>477120</v>
      </c>
      <c r="T1184">
        <f>SUMIFS(COT!K:K,COT!$A:$A,YEAR(daily!$A1184),COT!$B:$B,WEEKNUM(daily!$A1184))</f>
        <v>57600</v>
      </c>
      <c r="U1184">
        <f>SUMIFS(COT!L:L,COT!$A:$A,YEAR(daily!$A1184),COT!$B:$B,WEEKNUM(daily!$A1184))</f>
        <v>69719</v>
      </c>
      <c r="V1184">
        <f>SUMIFS(COT!M:M,COT!$A:$A,YEAR(daily!$A1184),COT!$B:$B,WEEKNUM(daily!$A1184))</f>
        <v>56</v>
      </c>
      <c r="W1184">
        <f>SUMIFS(COT!N:N,COT!$A:$A,YEAR(daily!$A1184),COT!$B:$B,WEEKNUM(daily!$A1184))</f>
        <v>63</v>
      </c>
      <c r="X1184">
        <f>SUMIFS(COT!O:O,COT!$A:$A,YEAR(daily!$A1184),COT!$B:$B,WEEKNUM(daily!$A1184))</f>
        <v>70</v>
      </c>
      <c r="Y1184">
        <f>SUMIFS(COT!P:P,COT!$A:$A,YEAR(daily!$A1184),COT!$B:$B,WEEKNUM(daily!$A1184))</f>
        <v>85</v>
      </c>
      <c r="Z1184">
        <f>SUMIFS(COT!Q:Q,COT!$A:$A,YEAR(daily!$A1184),COT!$B:$B,WEEKNUM(daily!$A1184))</f>
        <v>85</v>
      </c>
      <c r="AA1184">
        <f>SUMIFS(Saudi!B:B,Saudi!$A:$A,YEAR(daily!$A1184))</f>
        <v>395.99099999999999</v>
      </c>
      <c r="AB1184">
        <f>SUMIFS(Saudi!C:C,Saudi!$A:$A,YEAR(daily!$A1184))</f>
        <v>301.7</v>
      </c>
      <c r="AC1184">
        <f>SUMIFS(Saudi!F:F,Saudi!$A:$A,YEAR(daily!$A1184))</f>
        <v>3951270</v>
      </c>
      <c r="AD1184">
        <f>SUMIFS(Saudi!G:G,Saudi!$A:$A,YEAR(daily!$A1184))</f>
        <v>41.406660355745771</v>
      </c>
      <c r="AE1184">
        <f>SUMIFS(Saudi!H:H,Saudi!$A:$A,YEAR(daily!$A1184))</f>
        <v>163608894.86384758</v>
      </c>
      <c r="AF1184" s="5">
        <f t="shared" si="58"/>
        <v>11</v>
      </c>
      <c r="AG1184" s="5">
        <f t="shared" si="59"/>
        <v>2004</v>
      </c>
    </row>
    <row r="1185" spans="1:33">
      <c r="A1185" s="3">
        <v>38315</v>
      </c>
      <c r="B1185" s="1">
        <v>206950</v>
      </c>
      <c r="C1185" s="1">
        <v>47099</v>
      </c>
      <c r="D1185" s="1">
        <v>34502</v>
      </c>
      <c r="E1185" s="1">
        <v>49.44</v>
      </c>
      <c r="F1185" s="1">
        <v>49.37</v>
      </c>
      <c r="G1185" s="1">
        <v>49.04</v>
      </c>
      <c r="H1185" s="2">
        <v>50.1</v>
      </c>
      <c r="I1185" s="2">
        <v>30.1</v>
      </c>
      <c r="J1185" s="2">
        <v>84.2</v>
      </c>
      <c r="K1185" s="2">
        <v>83.2</v>
      </c>
      <c r="L1185">
        <f>SUMIFS(US!B:B,US!$D:$D,YEAR(daily!$A1185),US!$E:$E,MONTH(daily!$A1185))</f>
        <v>8845</v>
      </c>
      <c r="M1185">
        <f>SUMIFS(US!C:C,US!$D:$D,YEAR(daily!$A1185),US!$E:$E,MONTH(daily!$A1185))</f>
        <v>20805</v>
      </c>
      <c r="N1185">
        <f>SUMIFS(COT!E:E,COT!$A:$A,YEAR(daily!$A1185),COT!$B:$B,WEEKNUM(daily!$A1185))</f>
        <v>692591</v>
      </c>
      <c r="O1185">
        <f>SUMIFS(COT!F:F,COT!$A:$A,YEAR(daily!$A1185),COT!$B:$B,WEEKNUM(daily!$A1185))</f>
        <v>84915</v>
      </c>
      <c r="P1185">
        <f>SUMIFS(COT!G:G,COT!$A:$A,YEAR(daily!$A1185),COT!$B:$B,WEEKNUM(daily!$A1185))</f>
        <v>79162</v>
      </c>
      <c r="Q1185">
        <f>SUMIFS(COT!H:H,COT!$A:$A,YEAR(daily!$A1185),COT!$B:$B,WEEKNUM(daily!$A1185))</f>
        <v>66590</v>
      </c>
      <c r="R1185">
        <f>SUMIFS(COT!I:I,COT!$A:$A,YEAR(daily!$A1185),COT!$B:$B,WEEKNUM(daily!$A1185))</f>
        <v>483486</v>
      </c>
      <c r="S1185">
        <f>SUMIFS(COT!J:J,COT!$A:$A,YEAR(daily!$A1185),COT!$B:$B,WEEKNUM(daily!$A1185))</f>
        <v>477120</v>
      </c>
      <c r="T1185">
        <f>SUMIFS(COT!K:K,COT!$A:$A,YEAR(daily!$A1185),COT!$B:$B,WEEKNUM(daily!$A1185))</f>
        <v>57600</v>
      </c>
      <c r="U1185">
        <f>SUMIFS(COT!L:L,COT!$A:$A,YEAR(daily!$A1185),COT!$B:$B,WEEKNUM(daily!$A1185))</f>
        <v>69719</v>
      </c>
      <c r="V1185">
        <f>SUMIFS(COT!M:M,COT!$A:$A,YEAR(daily!$A1185),COT!$B:$B,WEEKNUM(daily!$A1185))</f>
        <v>56</v>
      </c>
      <c r="W1185">
        <f>SUMIFS(COT!N:N,COT!$A:$A,YEAR(daily!$A1185),COT!$B:$B,WEEKNUM(daily!$A1185))</f>
        <v>63</v>
      </c>
      <c r="X1185">
        <f>SUMIFS(COT!O:O,COT!$A:$A,YEAR(daily!$A1185),COT!$B:$B,WEEKNUM(daily!$A1185))</f>
        <v>70</v>
      </c>
      <c r="Y1185">
        <f>SUMIFS(COT!P:P,COT!$A:$A,YEAR(daily!$A1185),COT!$B:$B,WEEKNUM(daily!$A1185))</f>
        <v>85</v>
      </c>
      <c r="Z1185">
        <f>SUMIFS(COT!Q:Q,COT!$A:$A,YEAR(daily!$A1185),COT!$B:$B,WEEKNUM(daily!$A1185))</f>
        <v>85</v>
      </c>
      <c r="AA1185">
        <f>SUMIFS(Saudi!B:B,Saudi!$A:$A,YEAR(daily!$A1185))</f>
        <v>395.99099999999999</v>
      </c>
      <c r="AB1185">
        <f>SUMIFS(Saudi!C:C,Saudi!$A:$A,YEAR(daily!$A1185))</f>
        <v>301.7</v>
      </c>
      <c r="AC1185">
        <f>SUMIFS(Saudi!F:F,Saudi!$A:$A,YEAR(daily!$A1185))</f>
        <v>3951270</v>
      </c>
      <c r="AD1185">
        <f>SUMIFS(Saudi!G:G,Saudi!$A:$A,YEAR(daily!$A1185))</f>
        <v>41.406660355745771</v>
      </c>
      <c r="AE1185">
        <f>SUMIFS(Saudi!H:H,Saudi!$A:$A,YEAR(daily!$A1185))</f>
        <v>163608894.86384758</v>
      </c>
      <c r="AF1185" s="5">
        <f t="shared" si="58"/>
        <v>11</v>
      </c>
      <c r="AG1185" s="5">
        <f t="shared" si="59"/>
        <v>2004</v>
      </c>
    </row>
    <row r="1186" spans="1:33">
      <c r="A1186" s="3">
        <v>38316</v>
      </c>
      <c r="B1186" s="1">
        <v>205967.6</v>
      </c>
      <c r="C1186" s="1">
        <v>49413</v>
      </c>
      <c r="D1186" s="1">
        <v>35475</v>
      </c>
      <c r="E1186" s="1">
        <v>49.732906867356533</v>
      </c>
      <c r="F1186" s="1">
        <v>-12.430000000000508</v>
      </c>
      <c r="G1186" s="1">
        <v>0.90425000000094391</v>
      </c>
      <c r="H1186" s="2">
        <v>50.1</v>
      </c>
      <c r="I1186" s="2">
        <v>30.1</v>
      </c>
      <c r="J1186" s="2">
        <v>84.2</v>
      </c>
      <c r="K1186" s="2">
        <v>83.2</v>
      </c>
      <c r="L1186">
        <f>SUMIFS(US!B:B,US!$D:$D,YEAR(daily!$A1186),US!$E:$E,MONTH(daily!$A1186))</f>
        <v>8845</v>
      </c>
      <c r="M1186">
        <f>SUMIFS(US!C:C,US!$D:$D,YEAR(daily!$A1186),US!$E:$E,MONTH(daily!$A1186))</f>
        <v>20805</v>
      </c>
      <c r="N1186">
        <f>SUMIFS(COT!E:E,COT!$A:$A,YEAR(daily!$A1186),COT!$B:$B,WEEKNUM(daily!$A1186))</f>
        <v>692591</v>
      </c>
      <c r="O1186">
        <f>SUMIFS(COT!F:F,COT!$A:$A,YEAR(daily!$A1186),COT!$B:$B,WEEKNUM(daily!$A1186))</f>
        <v>84915</v>
      </c>
      <c r="P1186">
        <f>SUMIFS(COT!G:G,COT!$A:$A,YEAR(daily!$A1186),COT!$B:$B,WEEKNUM(daily!$A1186))</f>
        <v>79162</v>
      </c>
      <c r="Q1186">
        <f>SUMIFS(COT!H:H,COT!$A:$A,YEAR(daily!$A1186),COT!$B:$B,WEEKNUM(daily!$A1186))</f>
        <v>66590</v>
      </c>
      <c r="R1186">
        <f>SUMIFS(COT!I:I,COT!$A:$A,YEAR(daily!$A1186),COT!$B:$B,WEEKNUM(daily!$A1186))</f>
        <v>483486</v>
      </c>
      <c r="S1186">
        <f>SUMIFS(COT!J:J,COT!$A:$A,YEAR(daily!$A1186),COT!$B:$B,WEEKNUM(daily!$A1186))</f>
        <v>477120</v>
      </c>
      <c r="T1186">
        <f>SUMIFS(COT!K:K,COT!$A:$A,YEAR(daily!$A1186),COT!$B:$B,WEEKNUM(daily!$A1186))</f>
        <v>57600</v>
      </c>
      <c r="U1186">
        <f>SUMIFS(COT!L:L,COT!$A:$A,YEAR(daily!$A1186),COT!$B:$B,WEEKNUM(daily!$A1186))</f>
        <v>69719</v>
      </c>
      <c r="V1186">
        <f>SUMIFS(COT!M:M,COT!$A:$A,YEAR(daily!$A1186),COT!$B:$B,WEEKNUM(daily!$A1186))</f>
        <v>56</v>
      </c>
      <c r="W1186">
        <f>SUMIFS(COT!N:N,COT!$A:$A,YEAR(daily!$A1186),COT!$B:$B,WEEKNUM(daily!$A1186))</f>
        <v>63</v>
      </c>
      <c r="X1186">
        <f>SUMIFS(COT!O:O,COT!$A:$A,YEAR(daily!$A1186),COT!$B:$B,WEEKNUM(daily!$A1186))</f>
        <v>70</v>
      </c>
      <c r="Y1186">
        <f>SUMIFS(COT!P:P,COT!$A:$A,YEAR(daily!$A1186),COT!$B:$B,WEEKNUM(daily!$A1186))</f>
        <v>85</v>
      </c>
      <c r="Z1186">
        <f>SUMIFS(COT!Q:Q,COT!$A:$A,YEAR(daily!$A1186),COT!$B:$B,WEEKNUM(daily!$A1186))</f>
        <v>85</v>
      </c>
      <c r="AA1186">
        <f>SUMIFS(Saudi!B:B,Saudi!$A:$A,YEAR(daily!$A1186))</f>
        <v>395.99099999999999</v>
      </c>
      <c r="AB1186">
        <f>SUMIFS(Saudi!C:C,Saudi!$A:$A,YEAR(daily!$A1186))</f>
        <v>301.7</v>
      </c>
      <c r="AC1186">
        <f>SUMIFS(Saudi!F:F,Saudi!$A:$A,YEAR(daily!$A1186))</f>
        <v>3951270</v>
      </c>
      <c r="AD1186">
        <f>SUMIFS(Saudi!G:G,Saudi!$A:$A,YEAR(daily!$A1186))</f>
        <v>41.406660355745771</v>
      </c>
      <c r="AE1186">
        <f>SUMIFS(Saudi!H:H,Saudi!$A:$A,YEAR(daily!$A1186))</f>
        <v>163608894.86384758</v>
      </c>
      <c r="AF1186" s="5">
        <f t="shared" si="58"/>
        <v>11</v>
      </c>
      <c r="AG1186" s="5">
        <f t="shared" si="59"/>
        <v>2004</v>
      </c>
    </row>
    <row r="1187" spans="1:33">
      <c r="A1187" s="3">
        <v>38317</v>
      </c>
      <c r="B1187" s="1">
        <v>204985.2</v>
      </c>
      <c r="C1187" s="1">
        <v>49413</v>
      </c>
      <c r="D1187" s="1">
        <v>35475</v>
      </c>
      <c r="E1187" s="1">
        <v>49.732906867356533</v>
      </c>
      <c r="F1187" s="1">
        <v>-12.430000000000508</v>
      </c>
      <c r="G1187" s="1">
        <v>0.90425000000094391</v>
      </c>
      <c r="H1187" s="2">
        <v>50.1</v>
      </c>
      <c r="I1187" s="2">
        <v>30.1</v>
      </c>
      <c r="J1187" s="2">
        <v>84.2</v>
      </c>
      <c r="K1187" s="2">
        <v>83.2</v>
      </c>
      <c r="L1187">
        <f>SUMIFS(US!B:B,US!$D:$D,YEAR(daily!$A1187),US!$E:$E,MONTH(daily!$A1187))</f>
        <v>8845</v>
      </c>
      <c r="M1187">
        <f>SUMIFS(US!C:C,US!$D:$D,YEAR(daily!$A1187),US!$E:$E,MONTH(daily!$A1187))</f>
        <v>20805</v>
      </c>
      <c r="N1187">
        <f>SUMIFS(COT!E:E,COT!$A:$A,YEAR(daily!$A1187),COT!$B:$B,WEEKNUM(daily!$A1187))</f>
        <v>692591</v>
      </c>
      <c r="O1187">
        <f>SUMIFS(COT!F:F,COT!$A:$A,YEAR(daily!$A1187),COT!$B:$B,WEEKNUM(daily!$A1187))</f>
        <v>84915</v>
      </c>
      <c r="P1187">
        <f>SUMIFS(COT!G:G,COT!$A:$A,YEAR(daily!$A1187),COT!$B:$B,WEEKNUM(daily!$A1187))</f>
        <v>79162</v>
      </c>
      <c r="Q1187">
        <f>SUMIFS(COT!H:H,COT!$A:$A,YEAR(daily!$A1187),COT!$B:$B,WEEKNUM(daily!$A1187))</f>
        <v>66590</v>
      </c>
      <c r="R1187">
        <f>SUMIFS(COT!I:I,COT!$A:$A,YEAR(daily!$A1187),COT!$B:$B,WEEKNUM(daily!$A1187))</f>
        <v>483486</v>
      </c>
      <c r="S1187">
        <f>SUMIFS(COT!J:J,COT!$A:$A,YEAR(daily!$A1187),COT!$B:$B,WEEKNUM(daily!$A1187))</f>
        <v>477120</v>
      </c>
      <c r="T1187">
        <f>SUMIFS(COT!K:K,COT!$A:$A,YEAR(daily!$A1187),COT!$B:$B,WEEKNUM(daily!$A1187))</f>
        <v>57600</v>
      </c>
      <c r="U1187">
        <f>SUMIFS(COT!L:L,COT!$A:$A,YEAR(daily!$A1187),COT!$B:$B,WEEKNUM(daily!$A1187))</f>
        <v>69719</v>
      </c>
      <c r="V1187">
        <f>SUMIFS(COT!M:M,COT!$A:$A,YEAR(daily!$A1187),COT!$B:$B,WEEKNUM(daily!$A1187))</f>
        <v>56</v>
      </c>
      <c r="W1187">
        <f>SUMIFS(COT!N:N,COT!$A:$A,YEAR(daily!$A1187),COT!$B:$B,WEEKNUM(daily!$A1187))</f>
        <v>63</v>
      </c>
      <c r="X1187">
        <f>SUMIFS(COT!O:O,COT!$A:$A,YEAR(daily!$A1187),COT!$B:$B,WEEKNUM(daily!$A1187))</f>
        <v>70</v>
      </c>
      <c r="Y1187">
        <f>SUMIFS(COT!P:P,COT!$A:$A,YEAR(daily!$A1187),COT!$B:$B,WEEKNUM(daily!$A1187))</f>
        <v>85</v>
      </c>
      <c r="Z1187">
        <f>SUMIFS(COT!Q:Q,COT!$A:$A,YEAR(daily!$A1187),COT!$B:$B,WEEKNUM(daily!$A1187))</f>
        <v>85</v>
      </c>
      <c r="AA1187">
        <f>SUMIFS(Saudi!B:B,Saudi!$A:$A,YEAR(daily!$A1187))</f>
        <v>395.99099999999999</v>
      </c>
      <c r="AB1187">
        <f>SUMIFS(Saudi!C:C,Saudi!$A:$A,YEAR(daily!$A1187))</f>
        <v>301.7</v>
      </c>
      <c r="AC1187">
        <f>SUMIFS(Saudi!F:F,Saudi!$A:$A,YEAR(daily!$A1187))</f>
        <v>3951270</v>
      </c>
      <c r="AD1187">
        <f>SUMIFS(Saudi!G:G,Saudi!$A:$A,YEAR(daily!$A1187))</f>
        <v>41.406660355745771</v>
      </c>
      <c r="AE1187">
        <f>SUMIFS(Saudi!H:H,Saudi!$A:$A,YEAR(daily!$A1187))</f>
        <v>163608894.86384758</v>
      </c>
      <c r="AF1187" s="5">
        <f t="shared" si="58"/>
        <v>11</v>
      </c>
      <c r="AG1187" s="5">
        <f t="shared" si="59"/>
        <v>2004</v>
      </c>
    </row>
    <row r="1188" spans="1:33">
      <c r="A1188" s="3">
        <v>38320</v>
      </c>
      <c r="B1188" s="1">
        <v>202038</v>
      </c>
      <c r="C1188" s="1">
        <v>49712</v>
      </c>
      <c r="D1188" s="1">
        <v>35565</v>
      </c>
      <c r="E1188" s="1">
        <v>49.76</v>
      </c>
      <c r="F1188" s="1">
        <v>49.77</v>
      </c>
      <c r="G1188" s="1">
        <v>49.43</v>
      </c>
      <c r="H1188" s="2">
        <v>50.1</v>
      </c>
      <c r="I1188" s="2">
        <v>30.1</v>
      </c>
      <c r="J1188" s="2">
        <v>84.2</v>
      </c>
      <c r="K1188" s="2">
        <v>83.2</v>
      </c>
      <c r="L1188">
        <f>SUMIFS(US!B:B,US!$D:$D,YEAR(daily!$A1188),US!$E:$E,MONTH(daily!$A1188))</f>
        <v>8845</v>
      </c>
      <c r="M1188">
        <f>SUMIFS(US!C:C,US!$D:$D,YEAR(daily!$A1188),US!$E:$E,MONTH(daily!$A1188))</f>
        <v>20805</v>
      </c>
      <c r="N1188">
        <f>SUMIFS(COT!E:E,COT!$A:$A,YEAR(daily!$A1188),COT!$B:$B,WEEKNUM(daily!$A1188))</f>
        <v>690418</v>
      </c>
      <c r="O1188">
        <f>SUMIFS(COT!F:F,COT!$A:$A,YEAR(daily!$A1188),COT!$B:$B,WEEKNUM(daily!$A1188))</f>
        <v>82978</v>
      </c>
      <c r="P1188">
        <f>SUMIFS(COT!G:G,COT!$A:$A,YEAR(daily!$A1188),COT!$B:$B,WEEKNUM(daily!$A1188))</f>
        <v>77163</v>
      </c>
      <c r="Q1188">
        <f>SUMIFS(COT!H:H,COT!$A:$A,YEAR(daily!$A1188),COT!$B:$B,WEEKNUM(daily!$A1188))</f>
        <v>67866</v>
      </c>
      <c r="R1188">
        <f>SUMIFS(COT!I:I,COT!$A:$A,YEAR(daily!$A1188),COT!$B:$B,WEEKNUM(daily!$A1188))</f>
        <v>487544</v>
      </c>
      <c r="S1188">
        <f>SUMIFS(COT!J:J,COT!$A:$A,YEAR(daily!$A1188),COT!$B:$B,WEEKNUM(daily!$A1188))</f>
        <v>474864</v>
      </c>
      <c r="T1188">
        <f>SUMIFS(COT!K:K,COT!$A:$A,YEAR(daily!$A1188),COT!$B:$B,WEEKNUM(daily!$A1188))</f>
        <v>52030</v>
      </c>
      <c r="U1188">
        <f>SUMIFS(COT!L:L,COT!$A:$A,YEAR(daily!$A1188),COT!$B:$B,WEEKNUM(daily!$A1188))</f>
        <v>70525</v>
      </c>
      <c r="V1188">
        <f>SUMIFS(COT!M:M,COT!$A:$A,YEAR(daily!$A1188),COT!$B:$B,WEEKNUM(daily!$A1188))</f>
        <v>52</v>
      </c>
      <c r="W1188">
        <f>SUMIFS(COT!N:N,COT!$A:$A,YEAR(daily!$A1188),COT!$B:$B,WEEKNUM(daily!$A1188))</f>
        <v>61</v>
      </c>
      <c r="X1188">
        <f>SUMIFS(COT!O:O,COT!$A:$A,YEAR(daily!$A1188),COT!$B:$B,WEEKNUM(daily!$A1188))</f>
        <v>67</v>
      </c>
      <c r="Y1188">
        <f>SUMIFS(COT!P:P,COT!$A:$A,YEAR(daily!$A1188),COT!$B:$B,WEEKNUM(daily!$A1188))</f>
        <v>84</v>
      </c>
      <c r="Z1188">
        <f>SUMIFS(COT!Q:Q,COT!$A:$A,YEAR(daily!$A1188),COT!$B:$B,WEEKNUM(daily!$A1188))</f>
        <v>88</v>
      </c>
      <c r="AA1188">
        <f>SUMIFS(Saudi!B:B,Saudi!$A:$A,YEAR(daily!$A1188))</f>
        <v>395.99099999999999</v>
      </c>
      <c r="AB1188">
        <f>SUMIFS(Saudi!C:C,Saudi!$A:$A,YEAR(daily!$A1188))</f>
        <v>301.7</v>
      </c>
      <c r="AC1188">
        <f>SUMIFS(Saudi!F:F,Saudi!$A:$A,YEAR(daily!$A1188))</f>
        <v>3951270</v>
      </c>
      <c r="AD1188">
        <f>SUMIFS(Saudi!G:G,Saudi!$A:$A,YEAR(daily!$A1188))</f>
        <v>41.406660355745771</v>
      </c>
      <c r="AE1188">
        <f>SUMIFS(Saudi!H:H,Saudi!$A:$A,YEAR(daily!$A1188))</f>
        <v>163608894.86384758</v>
      </c>
      <c r="AF1188" s="5">
        <f t="shared" si="58"/>
        <v>11</v>
      </c>
      <c r="AG1188" s="5">
        <f t="shared" si="59"/>
        <v>2004</v>
      </c>
    </row>
    <row r="1189" spans="1:33">
      <c r="A1189" s="3">
        <v>38321</v>
      </c>
      <c r="B1189" s="1">
        <v>202921</v>
      </c>
      <c r="C1189" s="1">
        <v>48323</v>
      </c>
      <c r="D1189" s="1">
        <v>34894</v>
      </c>
      <c r="E1189" s="1">
        <v>49.13</v>
      </c>
      <c r="F1189" s="1">
        <v>49.18</v>
      </c>
      <c r="G1189" s="1">
        <v>48.91</v>
      </c>
      <c r="H1189" s="2">
        <v>50.1</v>
      </c>
      <c r="I1189" s="2">
        <v>30.1</v>
      </c>
      <c r="J1189" s="2">
        <v>84.2</v>
      </c>
      <c r="K1189" s="2">
        <v>83.2</v>
      </c>
      <c r="L1189">
        <f>SUMIFS(US!B:B,US!$D:$D,YEAR(daily!$A1189),US!$E:$E,MONTH(daily!$A1189))</f>
        <v>8845</v>
      </c>
      <c r="M1189">
        <f>SUMIFS(US!C:C,US!$D:$D,YEAR(daily!$A1189),US!$E:$E,MONTH(daily!$A1189))</f>
        <v>20805</v>
      </c>
      <c r="N1189">
        <f>SUMIFS(COT!E:E,COT!$A:$A,YEAR(daily!$A1189),COT!$B:$B,WEEKNUM(daily!$A1189))</f>
        <v>690418</v>
      </c>
      <c r="O1189">
        <f>SUMIFS(COT!F:F,COT!$A:$A,YEAR(daily!$A1189),COT!$B:$B,WEEKNUM(daily!$A1189))</f>
        <v>82978</v>
      </c>
      <c r="P1189">
        <f>SUMIFS(COT!G:G,COT!$A:$A,YEAR(daily!$A1189),COT!$B:$B,WEEKNUM(daily!$A1189))</f>
        <v>77163</v>
      </c>
      <c r="Q1189">
        <f>SUMIFS(COT!H:H,COT!$A:$A,YEAR(daily!$A1189),COT!$B:$B,WEEKNUM(daily!$A1189))</f>
        <v>67866</v>
      </c>
      <c r="R1189">
        <f>SUMIFS(COT!I:I,COT!$A:$A,YEAR(daily!$A1189),COT!$B:$B,WEEKNUM(daily!$A1189))</f>
        <v>487544</v>
      </c>
      <c r="S1189">
        <f>SUMIFS(COT!J:J,COT!$A:$A,YEAR(daily!$A1189),COT!$B:$B,WEEKNUM(daily!$A1189))</f>
        <v>474864</v>
      </c>
      <c r="T1189">
        <f>SUMIFS(COT!K:K,COT!$A:$A,YEAR(daily!$A1189),COT!$B:$B,WEEKNUM(daily!$A1189))</f>
        <v>52030</v>
      </c>
      <c r="U1189">
        <f>SUMIFS(COT!L:L,COT!$A:$A,YEAR(daily!$A1189),COT!$B:$B,WEEKNUM(daily!$A1189))</f>
        <v>70525</v>
      </c>
      <c r="V1189">
        <f>SUMIFS(COT!M:M,COT!$A:$A,YEAR(daily!$A1189),COT!$B:$B,WEEKNUM(daily!$A1189))</f>
        <v>52</v>
      </c>
      <c r="W1189">
        <f>SUMIFS(COT!N:N,COT!$A:$A,YEAR(daily!$A1189),COT!$B:$B,WEEKNUM(daily!$A1189))</f>
        <v>61</v>
      </c>
      <c r="X1189">
        <f>SUMIFS(COT!O:O,COT!$A:$A,YEAR(daily!$A1189),COT!$B:$B,WEEKNUM(daily!$A1189))</f>
        <v>67</v>
      </c>
      <c r="Y1189">
        <f>SUMIFS(COT!P:P,COT!$A:$A,YEAR(daily!$A1189),COT!$B:$B,WEEKNUM(daily!$A1189))</f>
        <v>84</v>
      </c>
      <c r="Z1189">
        <f>SUMIFS(COT!Q:Q,COT!$A:$A,YEAR(daily!$A1189),COT!$B:$B,WEEKNUM(daily!$A1189))</f>
        <v>88</v>
      </c>
      <c r="AA1189">
        <f>SUMIFS(Saudi!B:B,Saudi!$A:$A,YEAR(daily!$A1189))</f>
        <v>395.99099999999999</v>
      </c>
      <c r="AB1189">
        <f>SUMIFS(Saudi!C:C,Saudi!$A:$A,YEAR(daily!$A1189))</f>
        <v>301.7</v>
      </c>
      <c r="AC1189">
        <f>SUMIFS(Saudi!F:F,Saudi!$A:$A,YEAR(daily!$A1189))</f>
        <v>3951270</v>
      </c>
      <c r="AD1189">
        <f>SUMIFS(Saudi!G:G,Saudi!$A:$A,YEAR(daily!$A1189))</f>
        <v>41.406660355745771</v>
      </c>
      <c r="AE1189">
        <f>SUMIFS(Saudi!H:H,Saudi!$A:$A,YEAR(daily!$A1189))</f>
        <v>163608894.86384758</v>
      </c>
      <c r="AF1189" s="5">
        <f t="shared" si="58"/>
        <v>11</v>
      </c>
      <c r="AG1189" s="5">
        <f t="shared" si="59"/>
        <v>2004</v>
      </c>
    </row>
    <row r="1190" spans="1:33">
      <c r="A1190" s="3">
        <v>38322</v>
      </c>
      <c r="B1190" s="1">
        <v>202038</v>
      </c>
      <c r="C1190" s="1">
        <v>49394</v>
      </c>
      <c r="D1190" s="1">
        <v>34894</v>
      </c>
      <c r="E1190" s="1">
        <v>45.49</v>
      </c>
      <c r="F1190" s="1">
        <v>45.76</v>
      </c>
      <c r="G1190" s="1">
        <v>45.59</v>
      </c>
      <c r="H1190" s="2">
        <v>50.3</v>
      </c>
      <c r="I1190" s="2">
        <v>30.4</v>
      </c>
      <c r="J1190" s="2">
        <v>84.9</v>
      </c>
      <c r="K1190" s="2">
        <v>85</v>
      </c>
      <c r="L1190">
        <f>SUMIFS(US!B:B,US!$D:$D,YEAR(daily!$A1190),US!$E:$E,MONTH(daily!$A1190))</f>
        <v>8876</v>
      </c>
      <c r="M1190">
        <f>SUMIFS(US!C:C,US!$D:$D,YEAR(daily!$A1190),US!$E:$E,MONTH(daily!$A1190))</f>
        <v>21229</v>
      </c>
      <c r="N1190">
        <f>SUMIFS(COT!E:E,COT!$A:$A,YEAR(daily!$A1190),COT!$B:$B,WEEKNUM(daily!$A1190))</f>
        <v>690418</v>
      </c>
      <c r="O1190">
        <f>SUMIFS(COT!F:F,COT!$A:$A,YEAR(daily!$A1190),COT!$B:$B,WEEKNUM(daily!$A1190))</f>
        <v>82978</v>
      </c>
      <c r="P1190">
        <f>SUMIFS(COT!G:G,COT!$A:$A,YEAR(daily!$A1190),COT!$B:$B,WEEKNUM(daily!$A1190))</f>
        <v>77163</v>
      </c>
      <c r="Q1190">
        <f>SUMIFS(COT!H:H,COT!$A:$A,YEAR(daily!$A1190),COT!$B:$B,WEEKNUM(daily!$A1190))</f>
        <v>67866</v>
      </c>
      <c r="R1190">
        <f>SUMIFS(COT!I:I,COT!$A:$A,YEAR(daily!$A1190),COT!$B:$B,WEEKNUM(daily!$A1190))</f>
        <v>487544</v>
      </c>
      <c r="S1190">
        <f>SUMIFS(COT!J:J,COT!$A:$A,YEAR(daily!$A1190),COT!$B:$B,WEEKNUM(daily!$A1190))</f>
        <v>474864</v>
      </c>
      <c r="T1190">
        <f>SUMIFS(COT!K:K,COT!$A:$A,YEAR(daily!$A1190),COT!$B:$B,WEEKNUM(daily!$A1190))</f>
        <v>52030</v>
      </c>
      <c r="U1190">
        <f>SUMIFS(COT!L:L,COT!$A:$A,YEAR(daily!$A1190),COT!$B:$B,WEEKNUM(daily!$A1190))</f>
        <v>70525</v>
      </c>
      <c r="V1190">
        <f>SUMIFS(COT!M:M,COT!$A:$A,YEAR(daily!$A1190),COT!$B:$B,WEEKNUM(daily!$A1190))</f>
        <v>52</v>
      </c>
      <c r="W1190">
        <f>SUMIFS(COT!N:N,COT!$A:$A,YEAR(daily!$A1190),COT!$B:$B,WEEKNUM(daily!$A1190))</f>
        <v>61</v>
      </c>
      <c r="X1190">
        <f>SUMIFS(COT!O:O,COT!$A:$A,YEAR(daily!$A1190),COT!$B:$B,WEEKNUM(daily!$A1190))</f>
        <v>67</v>
      </c>
      <c r="Y1190">
        <f>SUMIFS(COT!P:P,COT!$A:$A,YEAR(daily!$A1190),COT!$B:$B,WEEKNUM(daily!$A1190))</f>
        <v>84</v>
      </c>
      <c r="Z1190">
        <f>SUMIFS(COT!Q:Q,COT!$A:$A,YEAR(daily!$A1190),COT!$B:$B,WEEKNUM(daily!$A1190))</f>
        <v>88</v>
      </c>
      <c r="AA1190">
        <f>SUMIFS(Saudi!B:B,Saudi!$A:$A,YEAR(daily!$A1190))</f>
        <v>395.99099999999999</v>
      </c>
      <c r="AB1190">
        <f>SUMIFS(Saudi!C:C,Saudi!$A:$A,YEAR(daily!$A1190))</f>
        <v>301.7</v>
      </c>
      <c r="AC1190">
        <f>SUMIFS(Saudi!F:F,Saudi!$A:$A,YEAR(daily!$A1190))</f>
        <v>3951270</v>
      </c>
      <c r="AD1190">
        <f>SUMIFS(Saudi!G:G,Saudi!$A:$A,YEAR(daily!$A1190))</f>
        <v>41.406660355745771</v>
      </c>
      <c r="AE1190">
        <f>SUMIFS(Saudi!H:H,Saudi!$A:$A,YEAR(daily!$A1190))</f>
        <v>163608894.86384758</v>
      </c>
      <c r="AF1190" s="5">
        <f t="shared" si="58"/>
        <v>12</v>
      </c>
      <c r="AG1190" s="5">
        <f t="shared" si="59"/>
        <v>2004</v>
      </c>
    </row>
    <row r="1191" spans="1:33">
      <c r="A1191" s="3">
        <v>38323</v>
      </c>
      <c r="B1191" s="1">
        <v>194536</v>
      </c>
      <c r="C1191" s="1">
        <v>52166</v>
      </c>
      <c r="D1191" s="1">
        <v>35438</v>
      </c>
      <c r="E1191" s="1">
        <v>43.25</v>
      </c>
      <c r="F1191" s="1">
        <v>43.58</v>
      </c>
      <c r="G1191" s="1">
        <v>43.46</v>
      </c>
      <c r="H1191" s="2">
        <v>50.3</v>
      </c>
      <c r="I1191" s="2">
        <v>30.4</v>
      </c>
      <c r="J1191" s="2">
        <v>84.9</v>
      </c>
      <c r="K1191" s="2">
        <v>85</v>
      </c>
      <c r="L1191">
        <f>SUMIFS(US!B:B,US!$D:$D,YEAR(daily!$A1191),US!$E:$E,MONTH(daily!$A1191))</f>
        <v>8876</v>
      </c>
      <c r="M1191">
        <f>SUMIFS(US!C:C,US!$D:$D,YEAR(daily!$A1191),US!$E:$E,MONTH(daily!$A1191))</f>
        <v>21229</v>
      </c>
      <c r="N1191">
        <f>SUMIFS(COT!E:E,COT!$A:$A,YEAR(daily!$A1191),COT!$B:$B,WEEKNUM(daily!$A1191))</f>
        <v>690418</v>
      </c>
      <c r="O1191">
        <f>SUMIFS(COT!F:F,COT!$A:$A,YEAR(daily!$A1191),COT!$B:$B,WEEKNUM(daily!$A1191))</f>
        <v>82978</v>
      </c>
      <c r="P1191">
        <f>SUMIFS(COT!G:G,COT!$A:$A,YEAR(daily!$A1191),COT!$B:$B,WEEKNUM(daily!$A1191))</f>
        <v>77163</v>
      </c>
      <c r="Q1191">
        <f>SUMIFS(COT!H:H,COT!$A:$A,YEAR(daily!$A1191),COT!$B:$B,WEEKNUM(daily!$A1191))</f>
        <v>67866</v>
      </c>
      <c r="R1191">
        <f>SUMIFS(COT!I:I,COT!$A:$A,YEAR(daily!$A1191),COT!$B:$B,WEEKNUM(daily!$A1191))</f>
        <v>487544</v>
      </c>
      <c r="S1191">
        <f>SUMIFS(COT!J:J,COT!$A:$A,YEAR(daily!$A1191),COT!$B:$B,WEEKNUM(daily!$A1191))</f>
        <v>474864</v>
      </c>
      <c r="T1191">
        <f>SUMIFS(COT!K:K,COT!$A:$A,YEAR(daily!$A1191),COT!$B:$B,WEEKNUM(daily!$A1191))</f>
        <v>52030</v>
      </c>
      <c r="U1191">
        <f>SUMIFS(COT!L:L,COT!$A:$A,YEAR(daily!$A1191),COT!$B:$B,WEEKNUM(daily!$A1191))</f>
        <v>70525</v>
      </c>
      <c r="V1191">
        <f>SUMIFS(COT!M:M,COT!$A:$A,YEAR(daily!$A1191),COT!$B:$B,WEEKNUM(daily!$A1191))</f>
        <v>52</v>
      </c>
      <c r="W1191">
        <f>SUMIFS(COT!N:N,COT!$A:$A,YEAR(daily!$A1191),COT!$B:$B,WEEKNUM(daily!$A1191))</f>
        <v>61</v>
      </c>
      <c r="X1191">
        <f>SUMIFS(COT!O:O,COT!$A:$A,YEAR(daily!$A1191),COT!$B:$B,WEEKNUM(daily!$A1191))</f>
        <v>67</v>
      </c>
      <c r="Y1191">
        <f>SUMIFS(COT!P:P,COT!$A:$A,YEAR(daily!$A1191),COT!$B:$B,WEEKNUM(daily!$A1191))</f>
        <v>84</v>
      </c>
      <c r="Z1191">
        <f>SUMIFS(COT!Q:Q,COT!$A:$A,YEAR(daily!$A1191),COT!$B:$B,WEEKNUM(daily!$A1191))</f>
        <v>88</v>
      </c>
      <c r="AA1191">
        <f>SUMIFS(Saudi!B:B,Saudi!$A:$A,YEAR(daily!$A1191))</f>
        <v>395.99099999999999</v>
      </c>
      <c r="AB1191">
        <f>SUMIFS(Saudi!C:C,Saudi!$A:$A,YEAR(daily!$A1191))</f>
        <v>301.7</v>
      </c>
      <c r="AC1191">
        <f>SUMIFS(Saudi!F:F,Saudi!$A:$A,YEAR(daily!$A1191))</f>
        <v>3951270</v>
      </c>
      <c r="AD1191">
        <f>SUMIFS(Saudi!G:G,Saudi!$A:$A,YEAR(daily!$A1191))</f>
        <v>41.406660355745771</v>
      </c>
      <c r="AE1191">
        <f>SUMIFS(Saudi!H:H,Saudi!$A:$A,YEAR(daily!$A1191))</f>
        <v>163608894.86384758</v>
      </c>
      <c r="AF1191" s="5">
        <f t="shared" si="58"/>
        <v>12</v>
      </c>
      <c r="AG1191" s="5">
        <f t="shared" si="59"/>
        <v>2004</v>
      </c>
    </row>
    <row r="1192" spans="1:33">
      <c r="A1192" s="3">
        <v>38324</v>
      </c>
      <c r="B1192" s="1">
        <v>187708</v>
      </c>
      <c r="C1192" s="1">
        <v>55887</v>
      </c>
      <c r="D1192" s="1">
        <v>36029</v>
      </c>
      <c r="E1192" s="1">
        <v>42.54</v>
      </c>
      <c r="F1192" s="1">
        <v>42.83</v>
      </c>
      <c r="G1192" s="1">
        <v>42.73</v>
      </c>
      <c r="H1192" s="2">
        <v>50.3</v>
      </c>
      <c r="I1192" s="2">
        <v>30.4</v>
      </c>
      <c r="J1192" s="2">
        <v>84.9</v>
      </c>
      <c r="K1192" s="2">
        <v>85</v>
      </c>
      <c r="L1192">
        <f>SUMIFS(US!B:B,US!$D:$D,YEAR(daily!$A1192),US!$E:$E,MONTH(daily!$A1192))</f>
        <v>8876</v>
      </c>
      <c r="M1192">
        <f>SUMIFS(US!C:C,US!$D:$D,YEAR(daily!$A1192),US!$E:$E,MONTH(daily!$A1192))</f>
        <v>21229</v>
      </c>
      <c r="N1192">
        <f>SUMIFS(COT!E:E,COT!$A:$A,YEAR(daily!$A1192),COT!$B:$B,WEEKNUM(daily!$A1192))</f>
        <v>690418</v>
      </c>
      <c r="O1192">
        <f>SUMIFS(COT!F:F,COT!$A:$A,YEAR(daily!$A1192),COT!$B:$B,WEEKNUM(daily!$A1192))</f>
        <v>82978</v>
      </c>
      <c r="P1192">
        <f>SUMIFS(COT!G:G,COT!$A:$A,YEAR(daily!$A1192),COT!$B:$B,WEEKNUM(daily!$A1192))</f>
        <v>77163</v>
      </c>
      <c r="Q1192">
        <f>SUMIFS(COT!H:H,COT!$A:$A,YEAR(daily!$A1192),COT!$B:$B,WEEKNUM(daily!$A1192))</f>
        <v>67866</v>
      </c>
      <c r="R1192">
        <f>SUMIFS(COT!I:I,COT!$A:$A,YEAR(daily!$A1192),COT!$B:$B,WEEKNUM(daily!$A1192))</f>
        <v>487544</v>
      </c>
      <c r="S1192">
        <f>SUMIFS(COT!J:J,COT!$A:$A,YEAR(daily!$A1192),COT!$B:$B,WEEKNUM(daily!$A1192))</f>
        <v>474864</v>
      </c>
      <c r="T1192">
        <f>SUMIFS(COT!K:K,COT!$A:$A,YEAR(daily!$A1192),COT!$B:$B,WEEKNUM(daily!$A1192))</f>
        <v>52030</v>
      </c>
      <c r="U1192">
        <f>SUMIFS(COT!L:L,COT!$A:$A,YEAR(daily!$A1192),COT!$B:$B,WEEKNUM(daily!$A1192))</f>
        <v>70525</v>
      </c>
      <c r="V1192">
        <f>SUMIFS(COT!M:M,COT!$A:$A,YEAR(daily!$A1192),COT!$B:$B,WEEKNUM(daily!$A1192))</f>
        <v>52</v>
      </c>
      <c r="W1192">
        <f>SUMIFS(COT!N:N,COT!$A:$A,YEAR(daily!$A1192),COT!$B:$B,WEEKNUM(daily!$A1192))</f>
        <v>61</v>
      </c>
      <c r="X1192">
        <f>SUMIFS(COT!O:O,COT!$A:$A,YEAR(daily!$A1192),COT!$B:$B,WEEKNUM(daily!$A1192))</f>
        <v>67</v>
      </c>
      <c r="Y1192">
        <f>SUMIFS(COT!P:P,COT!$A:$A,YEAR(daily!$A1192),COT!$B:$B,WEEKNUM(daily!$A1192))</f>
        <v>84</v>
      </c>
      <c r="Z1192">
        <f>SUMIFS(COT!Q:Q,COT!$A:$A,YEAR(daily!$A1192),COT!$B:$B,WEEKNUM(daily!$A1192))</f>
        <v>88</v>
      </c>
      <c r="AA1192">
        <f>SUMIFS(Saudi!B:B,Saudi!$A:$A,YEAR(daily!$A1192))</f>
        <v>395.99099999999999</v>
      </c>
      <c r="AB1192">
        <f>SUMIFS(Saudi!C:C,Saudi!$A:$A,YEAR(daily!$A1192))</f>
        <v>301.7</v>
      </c>
      <c r="AC1192">
        <f>SUMIFS(Saudi!F:F,Saudi!$A:$A,YEAR(daily!$A1192))</f>
        <v>3951270</v>
      </c>
      <c r="AD1192">
        <f>SUMIFS(Saudi!G:G,Saudi!$A:$A,YEAR(daily!$A1192))</f>
        <v>41.406660355745771</v>
      </c>
      <c r="AE1192">
        <f>SUMIFS(Saudi!H:H,Saudi!$A:$A,YEAR(daily!$A1192))</f>
        <v>163608894.86384758</v>
      </c>
      <c r="AF1192" s="5">
        <f t="shared" si="58"/>
        <v>12</v>
      </c>
      <c r="AG1192" s="5">
        <f t="shared" si="59"/>
        <v>2004</v>
      </c>
    </row>
    <row r="1193" spans="1:33">
      <c r="A1193" s="3">
        <v>38327</v>
      </c>
      <c r="B1193" s="1">
        <v>183414</v>
      </c>
      <c r="C1193" s="1">
        <v>56857</v>
      </c>
      <c r="D1193" s="1">
        <v>34873</v>
      </c>
      <c r="E1193" s="1">
        <v>42.98</v>
      </c>
      <c r="F1193" s="1">
        <v>43.29</v>
      </c>
      <c r="G1193" s="1">
        <v>43.17</v>
      </c>
      <c r="H1193" s="2">
        <v>50.3</v>
      </c>
      <c r="I1193" s="2">
        <v>30.4</v>
      </c>
      <c r="J1193" s="2">
        <v>84.9</v>
      </c>
      <c r="K1193" s="2">
        <v>85</v>
      </c>
      <c r="L1193">
        <f>SUMIFS(US!B:B,US!$D:$D,YEAR(daily!$A1193),US!$E:$E,MONTH(daily!$A1193))</f>
        <v>8876</v>
      </c>
      <c r="M1193">
        <f>SUMIFS(US!C:C,US!$D:$D,YEAR(daily!$A1193),US!$E:$E,MONTH(daily!$A1193))</f>
        <v>21229</v>
      </c>
      <c r="N1193">
        <f>SUMIFS(COT!E:E,COT!$A:$A,YEAR(daily!$A1193),COT!$B:$B,WEEKNUM(daily!$A1193))</f>
        <v>690119</v>
      </c>
      <c r="O1193">
        <f>SUMIFS(COT!F:F,COT!$A:$A,YEAR(daily!$A1193),COT!$B:$B,WEEKNUM(daily!$A1193))</f>
        <v>71523</v>
      </c>
      <c r="P1193">
        <f>SUMIFS(COT!G:G,COT!$A:$A,YEAR(daily!$A1193),COT!$B:$B,WEEKNUM(daily!$A1193))</f>
        <v>88963</v>
      </c>
      <c r="Q1193">
        <f>SUMIFS(COT!H:H,COT!$A:$A,YEAR(daily!$A1193),COT!$B:$B,WEEKNUM(daily!$A1193))</f>
        <v>71196</v>
      </c>
      <c r="R1193">
        <f>SUMIFS(COT!I:I,COT!$A:$A,YEAR(daily!$A1193),COT!$B:$B,WEEKNUM(daily!$A1193))</f>
        <v>496749</v>
      </c>
      <c r="S1193">
        <f>SUMIFS(COT!J:J,COT!$A:$A,YEAR(daily!$A1193),COT!$B:$B,WEEKNUM(daily!$A1193))</f>
        <v>467193</v>
      </c>
      <c r="T1193">
        <f>SUMIFS(COT!K:K,COT!$A:$A,YEAR(daily!$A1193),COT!$B:$B,WEEKNUM(daily!$A1193))</f>
        <v>50651</v>
      </c>
      <c r="U1193">
        <f>SUMIFS(COT!L:L,COT!$A:$A,YEAR(daily!$A1193),COT!$B:$B,WEEKNUM(daily!$A1193))</f>
        <v>62767</v>
      </c>
      <c r="V1193">
        <f>SUMIFS(COT!M:M,COT!$A:$A,YEAR(daily!$A1193),COT!$B:$B,WEEKNUM(daily!$A1193))</f>
        <v>42</v>
      </c>
      <c r="W1193">
        <f>SUMIFS(COT!N:N,COT!$A:$A,YEAR(daily!$A1193),COT!$B:$B,WEEKNUM(daily!$A1193))</f>
        <v>63</v>
      </c>
      <c r="X1193">
        <f>SUMIFS(COT!O:O,COT!$A:$A,YEAR(daily!$A1193),COT!$B:$B,WEEKNUM(daily!$A1193))</f>
        <v>72</v>
      </c>
      <c r="Y1193">
        <f>SUMIFS(COT!P:P,COT!$A:$A,YEAR(daily!$A1193),COT!$B:$B,WEEKNUM(daily!$A1193))</f>
        <v>81</v>
      </c>
      <c r="Z1193">
        <f>SUMIFS(COT!Q:Q,COT!$A:$A,YEAR(daily!$A1193),COT!$B:$B,WEEKNUM(daily!$A1193))</f>
        <v>81</v>
      </c>
      <c r="AA1193">
        <f>SUMIFS(Saudi!B:B,Saudi!$A:$A,YEAR(daily!$A1193))</f>
        <v>395.99099999999999</v>
      </c>
      <c r="AB1193">
        <f>SUMIFS(Saudi!C:C,Saudi!$A:$A,YEAR(daily!$A1193))</f>
        <v>301.7</v>
      </c>
      <c r="AC1193">
        <f>SUMIFS(Saudi!F:F,Saudi!$A:$A,YEAR(daily!$A1193))</f>
        <v>3951270</v>
      </c>
      <c r="AD1193">
        <f>SUMIFS(Saudi!G:G,Saudi!$A:$A,YEAR(daily!$A1193))</f>
        <v>41.406660355745771</v>
      </c>
      <c r="AE1193">
        <f>SUMIFS(Saudi!H:H,Saudi!$A:$A,YEAR(daily!$A1193))</f>
        <v>163608894.86384758</v>
      </c>
      <c r="AF1193" s="5">
        <f t="shared" si="58"/>
        <v>12</v>
      </c>
      <c r="AG1193" s="5">
        <f t="shared" si="59"/>
        <v>2004</v>
      </c>
    </row>
    <row r="1194" spans="1:33">
      <c r="A1194" s="3">
        <v>38328</v>
      </c>
      <c r="B1194" s="1">
        <v>178799</v>
      </c>
      <c r="C1194" s="1">
        <v>60943</v>
      </c>
      <c r="D1194" s="1">
        <v>35459</v>
      </c>
      <c r="E1194" s="1">
        <v>41.46</v>
      </c>
      <c r="F1194" s="1">
        <v>41.95</v>
      </c>
      <c r="G1194" s="1">
        <v>41.87</v>
      </c>
      <c r="H1194" s="2">
        <v>50.3</v>
      </c>
      <c r="I1194" s="2">
        <v>30.4</v>
      </c>
      <c r="J1194" s="2">
        <v>84.9</v>
      </c>
      <c r="K1194" s="2">
        <v>85</v>
      </c>
      <c r="L1194">
        <f>SUMIFS(US!B:B,US!$D:$D,YEAR(daily!$A1194),US!$E:$E,MONTH(daily!$A1194))</f>
        <v>8876</v>
      </c>
      <c r="M1194">
        <f>SUMIFS(US!C:C,US!$D:$D,YEAR(daily!$A1194),US!$E:$E,MONTH(daily!$A1194))</f>
        <v>21229</v>
      </c>
      <c r="N1194">
        <f>SUMIFS(COT!E:E,COT!$A:$A,YEAR(daily!$A1194),COT!$B:$B,WEEKNUM(daily!$A1194))</f>
        <v>690119</v>
      </c>
      <c r="O1194">
        <f>SUMIFS(COT!F:F,COT!$A:$A,YEAR(daily!$A1194),COT!$B:$B,WEEKNUM(daily!$A1194))</f>
        <v>71523</v>
      </c>
      <c r="P1194">
        <f>SUMIFS(COT!G:G,COT!$A:$A,YEAR(daily!$A1194),COT!$B:$B,WEEKNUM(daily!$A1194))</f>
        <v>88963</v>
      </c>
      <c r="Q1194">
        <f>SUMIFS(COT!H:H,COT!$A:$A,YEAR(daily!$A1194),COT!$B:$B,WEEKNUM(daily!$A1194))</f>
        <v>71196</v>
      </c>
      <c r="R1194">
        <f>SUMIFS(COT!I:I,COT!$A:$A,YEAR(daily!$A1194),COT!$B:$B,WEEKNUM(daily!$A1194))</f>
        <v>496749</v>
      </c>
      <c r="S1194">
        <f>SUMIFS(COT!J:J,COT!$A:$A,YEAR(daily!$A1194),COT!$B:$B,WEEKNUM(daily!$A1194))</f>
        <v>467193</v>
      </c>
      <c r="T1194">
        <f>SUMIFS(COT!K:K,COT!$A:$A,YEAR(daily!$A1194),COT!$B:$B,WEEKNUM(daily!$A1194))</f>
        <v>50651</v>
      </c>
      <c r="U1194">
        <f>SUMIFS(COT!L:L,COT!$A:$A,YEAR(daily!$A1194),COT!$B:$B,WEEKNUM(daily!$A1194))</f>
        <v>62767</v>
      </c>
      <c r="V1194">
        <f>SUMIFS(COT!M:M,COT!$A:$A,YEAR(daily!$A1194),COT!$B:$B,WEEKNUM(daily!$A1194))</f>
        <v>42</v>
      </c>
      <c r="W1194">
        <f>SUMIFS(COT!N:N,COT!$A:$A,YEAR(daily!$A1194),COT!$B:$B,WEEKNUM(daily!$A1194))</f>
        <v>63</v>
      </c>
      <c r="X1194">
        <f>SUMIFS(COT!O:O,COT!$A:$A,YEAR(daily!$A1194),COT!$B:$B,WEEKNUM(daily!$A1194))</f>
        <v>72</v>
      </c>
      <c r="Y1194">
        <f>SUMIFS(COT!P:P,COT!$A:$A,YEAR(daily!$A1194),COT!$B:$B,WEEKNUM(daily!$A1194))</f>
        <v>81</v>
      </c>
      <c r="Z1194">
        <f>SUMIFS(COT!Q:Q,COT!$A:$A,YEAR(daily!$A1194),COT!$B:$B,WEEKNUM(daily!$A1194))</f>
        <v>81</v>
      </c>
      <c r="AA1194">
        <f>SUMIFS(Saudi!B:B,Saudi!$A:$A,YEAR(daily!$A1194))</f>
        <v>395.99099999999999</v>
      </c>
      <c r="AB1194">
        <f>SUMIFS(Saudi!C:C,Saudi!$A:$A,YEAR(daily!$A1194))</f>
        <v>301.7</v>
      </c>
      <c r="AC1194">
        <f>SUMIFS(Saudi!F:F,Saudi!$A:$A,YEAR(daily!$A1194))</f>
        <v>3951270</v>
      </c>
      <c r="AD1194">
        <f>SUMIFS(Saudi!G:G,Saudi!$A:$A,YEAR(daily!$A1194))</f>
        <v>41.406660355745771</v>
      </c>
      <c r="AE1194">
        <f>SUMIFS(Saudi!H:H,Saudi!$A:$A,YEAR(daily!$A1194))</f>
        <v>163608894.86384758</v>
      </c>
      <c r="AF1194" s="5">
        <f t="shared" si="58"/>
        <v>12</v>
      </c>
      <c r="AG1194" s="5">
        <f t="shared" si="59"/>
        <v>2004</v>
      </c>
    </row>
    <row r="1195" spans="1:33">
      <c r="A1195" s="3">
        <v>38329</v>
      </c>
      <c r="B1195" s="1">
        <v>164502</v>
      </c>
      <c r="C1195" s="1">
        <v>64662</v>
      </c>
      <c r="D1195" s="1">
        <v>35608</v>
      </c>
      <c r="E1195" s="1">
        <v>41.94</v>
      </c>
      <c r="F1195" s="1">
        <v>42.47</v>
      </c>
      <c r="G1195" s="1">
        <v>42.38</v>
      </c>
      <c r="H1195" s="2">
        <v>50.3</v>
      </c>
      <c r="I1195" s="2">
        <v>30.4</v>
      </c>
      <c r="J1195" s="2">
        <v>84.9</v>
      </c>
      <c r="K1195" s="2">
        <v>85</v>
      </c>
      <c r="L1195">
        <f>SUMIFS(US!B:B,US!$D:$D,YEAR(daily!$A1195),US!$E:$E,MONTH(daily!$A1195))</f>
        <v>8876</v>
      </c>
      <c r="M1195">
        <f>SUMIFS(US!C:C,US!$D:$D,YEAR(daily!$A1195),US!$E:$E,MONTH(daily!$A1195))</f>
        <v>21229</v>
      </c>
      <c r="N1195">
        <f>SUMIFS(COT!E:E,COT!$A:$A,YEAR(daily!$A1195),COT!$B:$B,WEEKNUM(daily!$A1195))</f>
        <v>690119</v>
      </c>
      <c r="O1195">
        <f>SUMIFS(COT!F:F,COT!$A:$A,YEAR(daily!$A1195),COT!$B:$B,WEEKNUM(daily!$A1195))</f>
        <v>71523</v>
      </c>
      <c r="P1195">
        <f>SUMIFS(COT!G:G,COT!$A:$A,YEAR(daily!$A1195),COT!$B:$B,WEEKNUM(daily!$A1195))</f>
        <v>88963</v>
      </c>
      <c r="Q1195">
        <f>SUMIFS(COT!H:H,COT!$A:$A,YEAR(daily!$A1195),COT!$B:$B,WEEKNUM(daily!$A1195))</f>
        <v>71196</v>
      </c>
      <c r="R1195">
        <f>SUMIFS(COT!I:I,COT!$A:$A,YEAR(daily!$A1195),COT!$B:$B,WEEKNUM(daily!$A1195))</f>
        <v>496749</v>
      </c>
      <c r="S1195">
        <f>SUMIFS(COT!J:J,COT!$A:$A,YEAR(daily!$A1195),COT!$B:$B,WEEKNUM(daily!$A1195))</f>
        <v>467193</v>
      </c>
      <c r="T1195">
        <f>SUMIFS(COT!K:K,COT!$A:$A,YEAR(daily!$A1195),COT!$B:$B,WEEKNUM(daily!$A1195))</f>
        <v>50651</v>
      </c>
      <c r="U1195">
        <f>SUMIFS(COT!L:L,COT!$A:$A,YEAR(daily!$A1195),COT!$B:$B,WEEKNUM(daily!$A1195))</f>
        <v>62767</v>
      </c>
      <c r="V1195">
        <f>SUMIFS(COT!M:M,COT!$A:$A,YEAR(daily!$A1195),COT!$B:$B,WEEKNUM(daily!$A1195))</f>
        <v>42</v>
      </c>
      <c r="W1195">
        <f>SUMIFS(COT!N:N,COT!$A:$A,YEAR(daily!$A1195),COT!$B:$B,WEEKNUM(daily!$A1195))</f>
        <v>63</v>
      </c>
      <c r="X1195">
        <f>SUMIFS(COT!O:O,COT!$A:$A,YEAR(daily!$A1195),COT!$B:$B,WEEKNUM(daily!$A1195))</f>
        <v>72</v>
      </c>
      <c r="Y1195">
        <f>SUMIFS(COT!P:P,COT!$A:$A,YEAR(daily!$A1195),COT!$B:$B,WEEKNUM(daily!$A1195))</f>
        <v>81</v>
      </c>
      <c r="Z1195">
        <f>SUMIFS(COT!Q:Q,COT!$A:$A,YEAR(daily!$A1195),COT!$B:$B,WEEKNUM(daily!$A1195))</f>
        <v>81</v>
      </c>
      <c r="AA1195">
        <f>SUMIFS(Saudi!B:B,Saudi!$A:$A,YEAR(daily!$A1195))</f>
        <v>395.99099999999999</v>
      </c>
      <c r="AB1195">
        <f>SUMIFS(Saudi!C:C,Saudi!$A:$A,YEAR(daily!$A1195))</f>
        <v>301.7</v>
      </c>
      <c r="AC1195">
        <f>SUMIFS(Saudi!F:F,Saudi!$A:$A,YEAR(daily!$A1195))</f>
        <v>3951270</v>
      </c>
      <c r="AD1195">
        <f>SUMIFS(Saudi!G:G,Saudi!$A:$A,YEAR(daily!$A1195))</f>
        <v>41.406660355745771</v>
      </c>
      <c r="AE1195">
        <f>SUMIFS(Saudi!H:H,Saudi!$A:$A,YEAR(daily!$A1195))</f>
        <v>163608894.86384758</v>
      </c>
      <c r="AF1195" s="5">
        <f t="shared" si="58"/>
        <v>12</v>
      </c>
      <c r="AG1195" s="5">
        <f t="shared" si="59"/>
        <v>2004</v>
      </c>
    </row>
    <row r="1196" spans="1:33">
      <c r="A1196" s="3">
        <v>38330</v>
      </c>
      <c r="B1196" s="1">
        <v>152214</v>
      </c>
      <c r="C1196" s="1">
        <v>67855</v>
      </c>
      <c r="D1196" s="1">
        <v>34025</v>
      </c>
      <c r="E1196" s="1">
        <v>42.53</v>
      </c>
      <c r="F1196" s="1">
        <v>43.16</v>
      </c>
      <c r="G1196" s="1">
        <v>43.07</v>
      </c>
      <c r="H1196" s="2">
        <v>50.3</v>
      </c>
      <c r="I1196" s="2">
        <v>30.4</v>
      </c>
      <c r="J1196" s="2">
        <v>84.9</v>
      </c>
      <c r="K1196" s="2">
        <v>85</v>
      </c>
      <c r="L1196">
        <f>SUMIFS(US!B:B,US!$D:$D,YEAR(daily!$A1196),US!$E:$E,MONTH(daily!$A1196))</f>
        <v>8876</v>
      </c>
      <c r="M1196">
        <f>SUMIFS(US!C:C,US!$D:$D,YEAR(daily!$A1196),US!$E:$E,MONTH(daily!$A1196))</f>
        <v>21229</v>
      </c>
      <c r="N1196">
        <f>SUMIFS(COT!E:E,COT!$A:$A,YEAR(daily!$A1196),COT!$B:$B,WEEKNUM(daily!$A1196))</f>
        <v>690119</v>
      </c>
      <c r="O1196">
        <f>SUMIFS(COT!F:F,COT!$A:$A,YEAR(daily!$A1196),COT!$B:$B,WEEKNUM(daily!$A1196))</f>
        <v>71523</v>
      </c>
      <c r="P1196">
        <f>SUMIFS(COT!G:G,COT!$A:$A,YEAR(daily!$A1196),COT!$B:$B,WEEKNUM(daily!$A1196))</f>
        <v>88963</v>
      </c>
      <c r="Q1196">
        <f>SUMIFS(COT!H:H,COT!$A:$A,YEAR(daily!$A1196),COT!$B:$B,WEEKNUM(daily!$A1196))</f>
        <v>71196</v>
      </c>
      <c r="R1196">
        <f>SUMIFS(COT!I:I,COT!$A:$A,YEAR(daily!$A1196),COT!$B:$B,WEEKNUM(daily!$A1196))</f>
        <v>496749</v>
      </c>
      <c r="S1196">
        <f>SUMIFS(COT!J:J,COT!$A:$A,YEAR(daily!$A1196),COT!$B:$B,WEEKNUM(daily!$A1196))</f>
        <v>467193</v>
      </c>
      <c r="T1196">
        <f>SUMIFS(COT!K:K,COT!$A:$A,YEAR(daily!$A1196),COT!$B:$B,WEEKNUM(daily!$A1196))</f>
        <v>50651</v>
      </c>
      <c r="U1196">
        <f>SUMIFS(COT!L:L,COT!$A:$A,YEAR(daily!$A1196),COT!$B:$B,WEEKNUM(daily!$A1196))</f>
        <v>62767</v>
      </c>
      <c r="V1196">
        <f>SUMIFS(COT!M:M,COT!$A:$A,YEAR(daily!$A1196),COT!$B:$B,WEEKNUM(daily!$A1196))</f>
        <v>42</v>
      </c>
      <c r="W1196">
        <f>SUMIFS(COT!N:N,COT!$A:$A,YEAR(daily!$A1196),COT!$B:$B,WEEKNUM(daily!$A1196))</f>
        <v>63</v>
      </c>
      <c r="X1196">
        <f>SUMIFS(COT!O:O,COT!$A:$A,YEAR(daily!$A1196),COT!$B:$B,WEEKNUM(daily!$A1196))</f>
        <v>72</v>
      </c>
      <c r="Y1196">
        <f>SUMIFS(COT!P:P,COT!$A:$A,YEAR(daily!$A1196),COT!$B:$B,WEEKNUM(daily!$A1196))</f>
        <v>81</v>
      </c>
      <c r="Z1196">
        <f>SUMIFS(COT!Q:Q,COT!$A:$A,YEAR(daily!$A1196),COT!$B:$B,WEEKNUM(daily!$A1196))</f>
        <v>81</v>
      </c>
      <c r="AA1196">
        <f>SUMIFS(Saudi!B:B,Saudi!$A:$A,YEAR(daily!$A1196))</f>
        <v>395.99099999999999</v>
      </c>
      <c r="AB1196">
        <f>SUMIFS(Saudi!C:C,Saudi!$A:$A,YEAR(daily!$A1196))</f>
        <v>301.7</v>
      </c>
      <c r="AC1196">
        <f>SUMIFS(Saudi!F:F,Saudi!$A:$A,YEAR(daily!$A1196))</f>
        <v>3951270</v>
      </c>
      <c r="AD1196">
        <f>SUMIFS(Saudi!G:G,Saudi!$A:$A,YEAR(daily!$A1196))</f>
        <v>41.406660355745771</v>
      </c>
      <c r="AE1196">
        <f>SUMIFS(Saudi!H:H,Saudi!$A:$A,YEAR(daily!$A1196))</f>
        <v>163608894.86384758</v>
      </c>
      <c r="AF1196" s="5">
        <f t="shared" si="58"/>
        <v>12</v>
      </c>
      <c r="AG1196" s="5">
        <f t="shared" si="59"/>
        <v>2004</v>
      </c>
    </row>
    <row r="1197" spans="1:33">
      <c r="A1197" s="3">
        <v>38331</v>
      </c>
      <c r="B1197" s="1">
        <v>133674</v>
      </c>
      <c r="C1197" s="1">
        <v>69122</v>
      </c>
      <c r="D1197" s="1">
        <v>35479</v>
      </c>
      <c r="E1197" s="1">
        <v>40.71</v>
      </c>
      <c r="F1197" s="1">
        <v>41.64</v>
      </c>
      <c r="G1197" s="1">
        <v>41.64</v>
      </c>
      <c r="H1197" s="2">
        <v>50.3</v>
      </c>
      <c r="I1197" s="2">
        <v>30.4</v>
      </c>
      <c r="J1197" s="2">
        <v>84.9</v>
      </c>
      <c r="K1197" s="2">
        <v>85</v>
      </c>
      <c r="L1197">
        <f>SUMIFS(US!B:B,US!$D:$D,YEAR(daily!$A1197),US!$E:$E,MONTH(daily!$A1197))</f>
        <v>8876</v>
      </c>
      <c r="M1197">
        <f>SUMIFS(US!C:C,US!$D:$D,YEAR(daily!$A1197),US!$E:$E,MONTH(daily!$A1197))</f>
        <v>21229</v>
      </c>
      <c r="N1197">
        <f>SUMIFS(COT!E:E,COT!$A:$A,YEAR(daily!$A1197),COT!$B:$B,WEEKNUM(daily!$A1197))</f>
        <v>690119</v>
      </c>
      <c r="O1197">
        <f>SUMIFS(COT!F:F,COT!$A:$A,YEAR(daily!$A1197),COT!$B:$B,WEEKNUM(daily!$A1197))</f>
        <v>71523</v>
      </c>
      <c r="P1197">
        <f>SUMIFS(COT!G:G,COT!$A:$A,YEAR(daily!$A1197),COT!$B:$B,WEEKNUM(daily!$A1197))</f>
        <v>88963</v>
      </c>
      <c r="Q1197">
        <f>SUMIFS(COT!H:H,COT!$A:$A,YEAR(daily!$A1197),COT!$B:$B,WEEKNUM(daily!$A1197))</f>
        <v>71196</v>
      </c>
      <c r="R1197">
        <f>SUMIFS(COT!I:I,COT!$A:$A,YEAR(daily!$A1197),COT!$B:$B,WEEKNUM(daily!$A1197))</f>
        <v>496749</v>
      </c>
      <c r="S1197">
        <f>SUMIFS(COT!J:J,COT!$A:$A,YEAR(daily!$A1197),COT!$B:$B,WEEKNUM(daily!$A1197))</f>
        <v>467193</v>
      </c>
      <c r="T1197">
        <f>SUMIFS(COT!K:K,COT!$A:$A,YEAR(daily!$A1197),COT!$B:$B,WEEKNUM(daily!$A1197))</f>
        <v>50651</v>
      </c>
      <c r="U1197">
        <f>SUMIFS(COT!L:L,COT!$A:$A,YEAR(daily!$A1197),COT!$B:$B,WEEKNUM(daily!$A1197))</f>
        <v>62767</v>
      </c>
      <c r="V1197">
        <f>SUMIFS(COT!M:M,COT!$A:$A,YEAR(daily!$A1197),COT!$B:$B,WEEKNUM(daily!$A1197))</f>
        <v>42</v>
      </c>
      <c r="W1197">
        <f>SUMIFS(COT!N:N,COT!$A:$A,YEAR(daily!$A1197),COT!$B:$B,WEEKNUM(daily!$A1197))</f>
        <v>63</v>
      </c>
      <c r="X1197">
        <f>SUMIFS(COT!O:O,COT!$A:$A,YEAR(daily!$A1197),COT!$B:$B,WEEKNUM(daily!$A1197))</f>
        <v>72</v>
      </c>
      <c r="Y1197">
        <f>SUMIFS(COT!P:P,COT!$A:$A,YEAR(daily!$A1197),COT!$B:$B,WEEKNUM(daily!$A1197))</f>
        <v>81</v>
      </c>
      <c r="Z1197">
        <f>SUMIFS(COT!Q:Q,COT!$A:$A,YEAR(daily!$A1197),COT!$B:$B,WEEKNUM(daily!$A1197))</f>
        <v>81</v>
      </c>
      <c r="AA1197">
        <f>SUMIFS(Saudi!B:B,Saudi!$A:$A,YEAR(daily!$A1197))</f>
        <v>395.99099999999999</v>
      </c>
      <c r="AB1197">
        <f>SUMIFS(Saudi!C:C,Saudi!$A:$A,YEAR(daily!$A1197))</f>
        <v>301.7</v>
      </c>
      <c r="AC1197">
        <f>SUMIFS(Saudi!F:F,Saudi!$A:$A,YEAR(daily!$A1197))</f>
        <v>3951270</v>
      </c>
      <c r="AD1197">
        <f>SUMIFS(Saudi!G:G,Saudi!$A:$A,YEAR(daily!$A1197))</f>
        <v>41.406660355745771</v>
      </c>
      <c r="AE1197">
        <f>SUMIFS(Saudi!H:H,Saudi!$A:$A,YEAR(daily!$A1197))</f>
        <v>163608894.86384758</v>
      </c>
      <c r="AF1197" s="5">
        <f t="shared" si="58"/>
        <v>12</v>
      </c>
      <c r="AG1197" s="5">
        <f t="shared" si="59"/>
        <v>2004</v>
      </c>
    </row>
    <row r="1198" spans="1:33">
      <c r="A1198" s="3">
        <v>38334</v>
      </c>
      <c r="B1198" s="1">
        <v>98224</v>
      </c>
      <c r="C1198" s="1">
        <v>69934</v>
      </c>
      <c r="D1198" s="1">
        <v>36876</v>
      </c>
      <c r="E1198" s="1">
        <v>41.01</v>
      </c>
      <c r="F1198" s="1">
        <v>42.14</v>
      </c>
      <c r="G1198" s="1">
        <v>42.16</v>
      </c>
      <c r="H1198" s="2">
        <v>50.3</v>
      </c>
      <c r="I1198" s="2">
        <v>30.4</v>
      </c>
      <c r="J1198" s="2">
        <v>84.9</v>
      </c>
      <c r="K1198" s="2">
        <v>85</v>
      </c>
      <c r="L1198">
        <f>SUMIFS(US!B:B,US!$D:$D,YEAR(daily!$A1198),US!$E:$E,MONTH(daily!$A1198))</f>
        <v>8876</v>
      </c>
      <c r="M1198">
        <f>SUMIFS(US!C:C,US!$D:$D,YEAR(daily!$A1198),US!$E:$E,MONTH(daily!$A1198))</f>
        <v>21229</v>
      </c>
      <c r="N1198">
        <f>SUMIFS(COT!E:E,COT!$A:$A,YEAR(daily!$A1198),COT!$B:$B,WEEKNUM(daily!$A1198))</f>
        <v>704134</v>
      </c>
      <c r="O1198">
        <f>SUMIFS(COT!F:F,COT!$A:$A,YEAR(daily!$A1198),COT!$B:$B,WEEKNUM(daily!$A1198))</f>
        <v>68310</v>
      </c>
      <c r="P1198">
        <f>SUMIFS(COT!G:G,COT!$A:$A,YEAR(daily!$A1198),COT!$B:$B,WEEKNUM(daily!$A1198))</f>
        <v>77382</v>
      </c>
      <c r="Q1198">
        <f>SUMIFS(COT!H:H,COT!$A:$A,YEAR(daily!$A1198),COT!$B:$B,WEEKNUM(daily!$A1198))</f>
        <v>84207</v>
      </c>
      <c r="R1198">
        <f>SUMIFS(COT!I:I,COT!$A:$A,YEAR(daily!$A1198),COT!$B:$B,WEEKNUM(daily!$A1198))</f>
        <v>499748</v>
      </c>
      <c r="S1198">
        <f>SUMIFS(COT!J:J,COT!$A:$A,YEAR(daily!$A1198),COT!$B:$B,WEEKNUM(daily!$A1198))</f>
        <v>474358</v>
      </c>
      <c r="T1198">
        <f>SUMIFS(COT!K:K,COT!$A:$A,YEAR(daily!$A1198),COT!$B:$B,WEEKNUM(daily!$A1198))</f>
        <v>51869</v>
      </c>
      <c r="U1198">
        <f>SUMIFS(COT!L:L,COT!$A:$A,YEAR(daily!$A1198),COT!$B:$B,WEEKNUM(daily!$A1198))</f>
        <v>68187</v>
      </c>
      <c r="V1198">
        <f>SUMIFS(COT!M:M,COT!$A:$A,YEAR(daily!$A1198),COT!$B:$B,WEEKNUM(daily!$A1198))</f>
        <v>51</v>
      </c>
      <c r="W1198">
        <f>SUMIFS(COT!N:N,COT!$A:$A,YEAR(daily!$A1198),COT!$B:$B,WEEKNUM(daily!$A1198))</f>
        <v>55</v>
      </c>
      <c r="X1198">
        <f>SUMIFS(COT!O:O,COT!$A:$A,YEAR(daily!$A1198),COT!$B:$B,WEEKNUM(daily!$A1198))</f>
        <v>71</v>
      </c>
      <c r="Y1198">
        <f>SUMIFS(COT!P:P,COT!$A:$A,YEAR(daily!$A1198),COT!$B:$B,WEEKNUM(daily!$A1198))</f>
        <v>79</v>
      </c>
      <c r="Z1198">
        <f>SUMIFS(COT!Q:Q,COT!$A:$A,YEAR(daily!$A1198),COT!$B:$B,WEEKNUM(daily!$A1198))</f>
        <v>78</v>
      </c>
      <c r="AA1198">
        <f>SUMIFS(Saudi!B:B,Saudi!$A:$A,YEAR(daily!$A1198))</f>
        <v>395.99099999999999</v>
      </c>
      <c r="AB1198">
        <f>SUMIFS(Saudi!C:C,Saudi!$A:$A,YEAR(daily!$A1198))</f>
        <v>301.7</v>
      </c>
      <c r="AC1198">
        <f>SUMIFS(Saudi!F:F,Saudi!$A:$A,YEAR(daily!$A1198))</f>
        <v>3951270</v>
      </c>
      <c r="AD1198">
        <f>SUMIFS(Saudi!G:G,Saudi!$A:$A,YEAR(daily!$A1198))</f>
        <v>41.406660355745771</v>
      </c>
      <c r="AE1198">
        <f>SUMIFS(Saudi!H:H,Saudi!$A:$A,YEAR(daily!$A1198))</f>
        <v>163608894.86384758</v>
      </c>
      <c r="AF1198" s="5">
        <f t="shared" si="58"/>
        <v>12</v>
      </c>
      <c r="AG1198" s="5">
        <f t="shared" si="59"/>
        <v>2004</v>
      </c>
    </row>
    <row r="1199" spans="1:33">
      <c r="A1199" s="3">
        <v>38335</v>
      </c>
      <c r="B1199" s="1">
        <v>88517</v>
      </c>
      <c r="C1199" s="1">
        <v>71298</v>
      </c>
      <c r="D1199" s="1">
        <v>35732</v>
      </c>
      <c r="E1199" s="1">
        <v>41.82</v>
      </c>
      <c r="F1199" s="1">
        <v>42.68</v>
      </c>
      <c r="G1199" s="1">
        <v>42.63</v>
      </c>
      <c r="H1199" s="2">
        <v>50.3</v>
      </c>
      <c r="I1199" s="2">
        <v>30.4</v>
      </c>
      <c r="J1199" s="2">
        <v>84.9</v>
      </c>
      <c r="K1199" s="2">
        <v>85</v>
      </c>
      <c r="L1199">
        <f>SUMIFS(US!B:B,US!$D:$D,YEAR(daily!$A1199),US!$E:$E,MONTH(daily!$A1199))</f>
        <v>8876</v>
      </c>
      <c r="M1199">
        <f>SUMIFS(US!C:C,US!$D:$D,YEAR(daily!$A1199),US!$E:$E,MONTH(daily!$A1199))</f>
        <v>21229</v>
      </c>
      <c r="N1199">
        <f>SUMIFS(COT!E:E,COT!$A:$A,YEAR(daily!$A1199),COT!$B:$B,WEEKNUM(daily!$A1199))</f>
        <v>704134</v>
      </c>
      <c r="O1199">
        <f>SUMIFS(COT!F:F,COT!$A:$A,YEAR(daily!$A1199),COT!$B:$B,WEEKNUM(daily!$A1199))</f>
        <v>68310</v>
      </c>
      <c r="P1199">
        <f>SUMIFS(COT!G:G,COT!$A:$A,YEAR(daily!$A1199),COT!$B:$B,WEEKNUM(daily!$A1199))</f>
        <v>77382</v>
      </c>
      <c r="Q1199">
        <f>SUMIFS(COT!H:H,COT!$A:$A,YEAR(daily!$A1199),COT!$B:$B,WEEKNUM(daily!$A1199))</f>
        <v>84207</v>
      </c>
      <c r="R1199">
        <f>SUMIFS(COT!I:I,COT!$A:$A,YEAR(daily!$A1199),COT!$B:$B,WEEKNUM(daily!$A1199))</f>
        <v>499748</v>
      </c>
      <c r="S1199">
        <f>SUMIFS(COT!J:J,COT!$A:$A,YEAR(daily!$A1199),COT!$B:$B,WEEKNUM(daily!$A1199))</f>
        <v>474358</v>
      </c>
      <c r="T1199">
        <f>SUMIFS(COT!K:K,COT!$A:$A,YEAR(daily!$A1199),COT!$B:$B,WEEKNUM(daily!$A1199))</f>
        <v>51869</v>
      </c>
      <c r="U1199">
        <f>SUMIFS(COT!L:L,COT!$A:$A,YEAR(daily!$A1199),COT!$B:$B,WEEKNUM(daily!$A1199))</f>
        <v>68187</v>
      </c>
      <c r="V1199">
        <f>SUMIFS(COT!M:M,COT!$A:$A,YEAR(daily!$A1199),COT!$B:$B,WEEKNUM(daily!$A1199))</f>
        <v>51</v>
      </c>
      <c r="W1199">
        <f>SUMIFS(COT!N:N,COT!$A:$A,YEAR(daily!$A1199),COT!$B:$B,WEEKNUM(daily!$A1199))</f>
        <v>55</v>
      </c>
      <c r="X1199">
        <f>SUMIFS(COT!O:O,COT!$A:$A,YEAR(daily!$A1199),COT!$B:$B,WEEKNUM(daily!$A1199))</f>
        <v>71</v>
      </c>
      <c r="Y1199">
        <f>SUMIFS(COT!P:P,COT!$A:$A,YEAR(daily!$A1199),COT!$B:$B,WEEKNUM(daily!$A1199))</f>
        <v>79</v>
      </c>
      <c r="Z1199">
        <f>SUMIFS(COT!Q:Q,COT!$A:$A,YEAR(daily!$A1199),COT!$B:$B,WEEKNUM(daily!$A1199))</f>
        <v>78</v>
      </c>
      <c r="AA1199">
        <f>SUMIFS(Saudi!B:B,Saudi!$A:$A,YEAR(daily!$A1199))</f>
        <v>395.99099999999999</v>
      </c>
      <c r="AB1199">
        <f>SUMIFS(Saudi!C:C,Saudi!$A:$A,YEAR(daily!$A1199))</f>
        <v>301.7</v>
      </c>
      <c r="AC1199">
        <f>SUMIFS(Saudi!F:F,Saudi!$A:$A,YEAR(daily!$A1199))</f>
        <v>3951270</v>
      </c>
      <c r="AD1199">
        <f>SUMIFS(Saudi!G:G,Saudi!$A:$A,YEAR(daily!$A1199))</f>
        <v>41.406660355745771</v>
      </c>
      <c r="AE1199">
        <f>SUMIFS(Saudi!H:H,Saudi!$A:$A,YEAR(daily!$A1199))</f>
        <v>163608894.86384758</v>
      </c>
      <c r="AF1199" s="5">
        <f t="shared" si="58"/>
        <v>12</v>
      </c>
      <c r="AG1199" s="5">
        <f t="shared" si="59"/>
        <v>2004</v>
      </c>
    </row>
    <row r="1200" spans="1:33">
      <c r="A1200" s="3">
        <v>38336</v>
      </c>
      <c r="B1200" s="1">
        <v>53588</v>
      </c>
      <c r="C1200" s="1">
        <v>74381</v>
      </c>
      <c r="D1200" s="1">
        <v>36632</v>
      </c>
      <c r="E1200" s="1">
        <v>44.19</v>
      </c>
      <c r="F1200" s="1">
        <v>44.83</v>
      </c>
      <c r="G1200" s="1">
        <v>44.67</v>
      </c>
      <c r="H1200" s="2">
        <v>50.3</v>
      </c>
      <c r="I1200" s="2">
        <v>30.4</v>
      </c>
      <c r="J1200" s="2">
        <v>84.9</v>
      </c>
      <c r="K1200" s="2">
        <v>85</v>
      </c>
      <c r="L1200">
        <f>SUMIFS(US!B:B,US!$D:$D,YEAR(daily!$A1200),US!$E:$E,MONTH(daily!$A1200))</f>
        <v>8876</v>
      </c>
      <c r="M1200">
        <f>SUMIFS(US!C:C,US!$D:$D,YEAR(daily!$A1200),US!$E:$E,MONTH(daily!$A1200))</f>
        <v>21229</v>
      </c>
      <c r="N1200">
        <f>SUMIFS(COT!E:E,COT!$A:$A,YEAR(daily!$A1200),COT!$B:$B,WEEKNUM(daily!$A1200))</f>
        <v>704134</v>
      </c>
      <c r="O1200">
        <f>SUMIFS(COT!F:F,COT!$A:$A,YEAR(daily!$A1200),COT!$B:$B,WEEKNUM(daily!$A1200))</f>
        <v>68310</v>
      </c>
      <c r="P1200">
        <f>SUMIFS(COT!G:G,COT!$A:$A,YEAR(daily!$A1200),COT!$B:$B,WEEKNUM(daily!$A1200))</f>
        <v>77382</v>
      </c>
      <c r="Q1200">
        <f>SUMIFS(COT!H:H,COT!$A:$A,YEAR(daily!$A1200),COT!$B:$B,WEEKNUM(daily!$A1200))</f>
        <v>84207</v>
      </c>
      <c r="R1200">
        <f>SUMIFS(COT!I:I,COT!$A:$A,YEAR(daily!$A1200),COT!$B:$B,WEEKNUM(daily!$A1200))</f>
        <v>499748</v>
      </c>
      <c r="S1200">
        <f>SUMIFS(COT!J:J,COT!$A:$A,YEAR(daily!$A1200),COT!$B:$B,WEEKNUM(daily!$A1200))</f>
        <v>474358</v>
      </c>
      <c r="T1200">
        <f>SUMIFS(COT!K:K,COT!$A:$A,YEAR(daily!$A1200),COT!$B:$B,WEEKNUM(daily!$A1200))</f>
        <v>51869</v>
      </c>
      <c r="U1200">
        <f>SUMIFS(COT!L:L,COT!$A:$A,YEAR(daily!$A1200),COT!$B:$B,WEEKNUM(daily!$A1200))</f>
        <v>68187</v>
      </c>
      <c r="V1200">
        <f>SUMIFS(COT!M:M,COT!$A:$A,YEAR(daily!$A1200),COT!$B:$B,WEEKNUM(daily!$A1200))</f>
        <v>51</v>
      </c>
      <c r="W1200">
        <f>SUMIFS(COT!N:N,COT!$A:$A,YEAR(daily!$A1200),COT!$B:$B,WEEKNUM(daily!$A1200))</f>
        <v>55</v>
      </c>
      <c r="X1200">
        <f>SUMIFS(COT!O:O,COT!$A:$A,YEAR(daily!$A1200),COT!$B:$B,WEEKNUM(daily!$A1200))</f>
        <v>71</v>
      </c>
      <c r="Y1200">
        <f>SUMIFS(COT!P:P,COT!$A:$A,YEAR(daily!$A1200),COT!$B:$B,WEEKNUM(daily!$A1200))</f>
        <v>79</v>
      </c>
      <c r="Z1200">
        <f>SUMIFS(COT!Q:Q,COT!$A:$A,YEAR(daily!$A1200),COT!$B:$B,WEEKNUM(daily!$A1200))</f>
        <v>78</v>
      </c>
      <c r="AA1200">
        <f>SUMIFS(Saudi!B:B,Saudi!$A:$A,YEAR(daily!$A1200))</f>
        <v>395.99099999999999</v>
      </c>
      <c r="AB1200">
        <f>SUMIFS(Saudi!C:C,Saudi!$A:$A,YEAR(daily!$A1200))</f>
        <v>301.7</v>
      </c>
      <c r="AC1200">
        <f>SUMIFS(Saudi!F:F,Saudi!$A:$A,YEAR(daily!$A1200))</f>
        <v>3951270</v>
      </c>
      <c r="AD1200">
        <f>SUMIFS(Saudi!G:G,Saudi!$A:$A,YEAR(daily!$A1200))</f>
        <v>41.406660355745771</v>
      </c>
      <c r="AE1200">
        <f>SUMIFS(Saudi!H:H,Saudi!$A:$A,YEAR(daily!$A1200))</f>
        <v>163608894.86384758</v>
      </c>
      <c r="AF1200" s="5">
        <f t="shared" si="58"/>
        <v>12</v>
      </c>
      <c r="AG1200" s="5">
        <f t="shared" si="59"/>
        <v>2004</v>
      </c>
    </row>
    <row r="1201" spans="1:33">
      <c r="A1201" s="3">
        <v>38337</v>
      </c>
      <c r="B1201" s="1">
        <v>43730</v>
      </c>
      <c r="C1201" s="1">
        <v>74006</v>
      </c>
      <c r="D1201" s="1">
        <v>37851</v>
      </c>
      <c r="E1201" s="1">
        <v>44.18</v>
      </c>
      <c r="F1201" s="1">
        <v>44.68</v>
      </c>
      <c r="G1201" s="1">
        <v>44.48</v>
      </c>
      <c r="H1201" s="2">
        <v>50.3</v>
      </c>
      <c r="I1201" s="2">
        <v>30.4</v>
      </c>
      <c r="J1201" s="2">
        <v>84.9</v>
      </c>
      <c r="K1201" s="2">
        <v>85</v>
      </c>
      <c r="L1201">
        <f>SUMIFS(US!B:B,US!$D:$D,YEAR(daily!$A1201),US!$E:$E,MONTH(daily!$A1201))</f>
        <v>8876</v>
      </c>
      <c r="M1201">
        <f>SUMIFS(US!C:C,US!$D:$D,YEAR(daily!$A1201),US!$E:$E,MONTH(daily!$A1201))</f>
        <v>21229</v>
      </c>
      <c r="N1201">
        <f>SUMIFS(COT!E:E,COT!$A:$A,YEAR(daily!$A1201),COT!$B:$B,WEEKNUM(daily!$A1201))</f>
        <v>704134</v>
      </c>
      <c r="O1201">
        <f>SUMIFS(COT!F:F,COT!$A:$A,YEAR(daily!$A1201),COT!$B:$B,WEEKNUM(daily!$A1201))</f>
        <v>68310</v>
      </c>
      <c r="P1201">
        <f>SUMIFS(COT!G:G,COT!$A:$A,YEAR(daily!$A1201),COT!$B:$B,WEEKNUM(daily!$A1201))</f>
        <v>77382</v>
      </c>
      <c r="Q1201">
        <f>SUMIFS(COT!H:H,COT!$A:$A,YEAR(daily!$A1201),COT!$B:$B,WEEKNUM(daily!$A1201))</f>
        <v>84207</v>
      </c>
      <c r="R1201">
        <f>SUMIFS(COT!I:I,COT!$A:$A,YEAR(daily!$A1201),COT!$B:$B,WEEKNUM(daily!$A1201))</f>
        <v>499748</v>
      </c>
      <c r="S1201">
        <f>SUMIFS(COT!J:J,COT!$A:$A,YEAR(daily!$A1201),COT!$B:$B,WEEKNUM(daily!$A1201))</f>
        <v>474358</v>
      </c>
      <c r="T1201">
        <f>SUMIFS(COT!K:K,COT!$A:$A,YEAR(daily!$A1201),COT!$B:$B,WEEKNUM(daily!$A1201))</f>
        <v>51869</v>
      </c>
      <c r="U1201">
        <f>SUMIFS(COT!L:L,COT!$A:$A,YEAR(daily!$A1201),COT!$B:$B,WEEKNUM(daily!$A1201))</f>
        <v>68187</v>
      </c>
      <c r="V1201">
        <f>SUMIFS(COT!M:M,COT!$A:$A,YEAR(daily!$A1201),COT!$B:$B,WEEKNUM(daily!$A1201))</f>
        <v>51</v>
      </c>
      <c r="W1201">
        <f>SUMIFS(COT!N:N,COT!$A:$A,YEAR(daily!$A1201),COT!$B:$B,WEEKNUM(daily!$A1201))</f>
        <v>55</v>
      </c>
      <c r="X1201">
        <f>SUMIFS(COT!O:O,COT!$A:$A,YEAR(daily!$A1201),COT!$B:$B,WEEKNUM(daily!$A1201))</f>
        <v>71</v>
      </c>
      <c r="Y1201">
        <f>SUMIFS(COT!P:P,COT!$A:$A,YEAR(daily!$A1201),COT!$B:$B,WEEKNUM(daily!$A1201))</f>
        <v>79</v>
      </c>
      <c r="Z1201">
        <f>SUMIFS(COT!Q:Q,COT!$A:$A,YEAR(daily!$A1201),COT!$B:$B,WEEKNUM(daily!$A1201))</f>
        <v>78</v>
      </c>
      <c r="AA1201">
        <f>SUMIFS(Saudi!B:B,Saudi!$A:$A,YEAR(daily!$A1201))</f>
        <v>395.99099999999999</v>
      </c>
      <c r="AB1201">
        <f>SUMIFS(Saudi!C:C,Saudi!$A:$A,YEAR(daily!$A1201))</f>
        <v>301.7</v>
      </c>
      <c r="AC1201">
        <f>SUMIFS(Saudi!F:F,Saudi!$A:$A,YEAR(daily!$A1201))</f>
        <v>3951270</v>
      </c>
      <c r="AD1201">
        <f>SUMIFS(Saudi!G:G,Saudi!$A:$A,YEAR(daily!$A1201))</f>
        <v>41.406660355745771</v>
      </c>
      <c r="AE1201">
        <f>SUMIFS(Saudi!H:H,Saudi!$A:$A,YEAR(daily!$A1201))</f>
        <v>163608894.86384758</v>
      </c>
      <c r="AF1201" s="5">
        <f t="shared" si="58"/>
        <v>12</v>
      </c>
      <c r="AG1201" s="5">
        <f t="shared" si="59"/>
        <v>2004</v>
      </c>
    </row>
    <row r="1202" spans="1:33">
      <c r="A1202" s="3">
        <v>38338</v>
      </c>
      <c r="B1202" s="1">
        <v>27414</v>
      </c>
      <c r="C1202" s="1">
        <v>71756</v>
      </c>
      <c r="D1202" s="1">
        <v>38241</v>
      </c>
      <c r="E1202" s="1">
        <v>46.28</v>
      </c>
      <c r="F1202" s="1">
        <v>46.63</v>
      </c>
      <c r="G1202" s="1">
        <v>46.32</v>
      </c>
      <c r="H1202" s="2">
        <v>50.3</v>
      </c>
      <c r="I1202" s="2">
        <v>30.4</v>
      </c>
      <c r="J1202" s="2">
        <v>84.9</v>
      </c>
      <c r="K1202" s="2">
        <v>85</v>
      </c>
      <c r="L1202">
        <f>SUMIFS(US!B:B,US!$D:$D,YEAR(daily!$A1202),US!$E:$E,MONTH(daily!$A1202))</f>
        <v>8876</v>
      </c>
      <c r="M1202">
        <f>SUMIFS(US!C:C,US!$D:$D,YEAR(daily!$A1202),US!$E:$E,MONTH(daily!$A1202))</f>
        <v>21229</v>
      </c>
      <c r="N1202">
        <f>SUMIFS(COT!E:E,COT!$A:$A,YEAR(daily!$A1202),COT!$B:$B,WEEKNUM(daily!$A1202))</f>
        <v>704134</v>
      </c>
      <c r="O1202">
        <f>SUMIFS(COT!F:F,COT!$A:$A,YEAR(daily!$A1202),COT!$B:$B,WEEKNUM(daily!$A1202))</f>
        <v>68310</v>
      </c>
      <c r="P1202">
        <f>SUMIFS(COT!G:G,COT!$A:$A,YEAR(daily!$A1202),COT!$B:$B,WEEKNUM(daily!$A1202))</f>
        <v>77382</v>
      </c>
      <c r="Q1202">
        <f>SUMIFS(COT!H:H,COT!$A:$A,YEAR(daily!$A1202),COT!$B:$B,WEEKNUM(daily!$A1202))</f>
        <v>84207</v>
      </c>
      <c r="R1202">
        <f>SUMIFS(COT!I:I,COT!$A:$A,YEAR(daily!$A1202),COT!$B:$B,WEEKNUM(daily!$A1202))</f>
        <v>499748</v>
      </c>
      <c r="S1202">
        <f>SUMIFS(COT!J:J,COT!$A:$A,YEAR(daily!$A1202),COT!$B:$B,WEEKNUM(daily!$A1202))</f>
        <v>474358</v>
      </c>
      <c r="T1202">
        <f>SUMIFS(COT!K:K,COT!$A:$A,YEAR(daily!$A1202),COT!$B:$B,WEEKNUM(daily!$A1202))</f>
        <v>51869</v>
      </c>
      <c r="U1202">
        <f>SUMIFS(COT!L:L,COT!$A:$A,YEAR(daily!$A1202),COT!$B:$B,WEEKNUM(daily!$A1202))</f>
        <v>68187</v>
      </c>
      <c r="V1202">
        <f>SUMIFS(COT!M:M,COT!$A:$A,YEAR(daily!$A1202),COT!$B:$B,WEEKNUM(daily!$A1202))</f>
        <v>51</v>
      </c>
      <c r="W1202">
        <f>SUMIFS(COT!N:N,COT!$A:$A,YEAR(daily!$A1202),COT!$B:$B,WEEKNUM(daily!$A1202))</f>
        <v>55</v>
      </c>
      <c r="X1202">
        <f>SUMIFS(COT!O:O,COT!$A:$A,YEAR(daily!$A1202),COT!$B:$B,WEEKNUM(daily!$A1202))</f>
        <v>71</v>
      </c>
      <c r="Y1202">
        <f>SUMIFS(COT!P:P,COT!$A:$A,YEAR(daily!$A1202),COT!$B:$B,WEEKNUM(daily!$A1202))</f>
        <v>79</v>
      </c>
      <c r="Z1202">
        <f>SUMIFS(COT!Q:Q,COT!$A:$A,YEAR(daily!$A1202),COT!$B:$B,WEEKNUM(daily!$A1202))</f>
        <v>78</v>
      </c>
      <c r="AA1202">
        <f>SUMIFS(Saudi!B:B,Saudi!$A:$A,YEAR(daily!$A1202))</f>
        <v>395.99099999999999</v>
      </c>
      <c r="AB1202">
        <f>SUMIFS(Saudi!C:C,Saudi!$A:$A,YEAR(daily!$A1202))</f>
        <v>301.7</v>
      </c>
      <c r="AC1202">
        <f>SUMIFS(Saudi!F:F,Saudi!$A:$A,YEAR(daily!$A1202))</f>
        <v>3951270</v>
      </c>
      <c r="AD1202">
        <f>SUMIFS(Saudi!G:G,Saudi!$A:$A,YEAR(daily!$A1202))</f>
        <v>41.406660355745771</v>
      </c>
      <c r="AE1202">
        <f>SUMIFS(Saudi!H:H,Saudi!$A:$A,YEAR(daily!$A1202))</f>
        <v>163608894.86384758</v>
      </c>
      <c r="AF1202" s="5">
        <f t="shared" si="58"/>
        <v>12</v>
      </c>
      <c r="AG1202" s="5">
        <f t="shared" si="59"/>
        <v>2004</v>
      </c>
    </row>
    <row r="1203" spans="1:33">
      <c r="A1203" s="3">
        <v>38341</v>
      </c>
      <c r="B1203" s="1">
        <v>9639</v>
      </c>
      <c r="C1203" s="1">
        <v>70938</v>
      </c>
      <c r="D1203" s="1">
        <v>39469</v>
      </c>
      <c r="E1203" s="1">
        <v>45.64</v>
      </c>
      <c r="F1203" s="1">
        <v>45.81</v>
      </c>
      <c r="G1203" s="1">
        <v>45.51</v>
      </c>
      <c r="H1203" s="2">
        <v>50.3</v>
      </c>
      <c r="I1203" s="2">
        <v>30.4</v>
      </c>
      <c r="J1203" s="2">
        <v>84.9</v>
      </c>
      <c r="K1203" s="2">
        <v>85</v>
      </c>
      <c r="L1203">
        <f>SUMIFS(US!B:B,US!$D:$D,YEAR(daily!$A1203),US!$E:$E,MONTH(daily!$A1203))</f>
        <v>8876</v>
      </c>
      <c r="M1203">
        <f>SUMIFS(US!C:C,US!$D:$D,YEAR(daily!$A1203),US!$E:$E,MONTH(daily!$A1203))</f>
        <v>21229</v>
      </c>
      <c r="N1203">
        <f>SUMIFS(COT!E:E,COT!$A:$A,YEAR(daily!$A1203),COT!$B:$B,WEEKNUM(daily!$A1203))</f>
        <v>661793</v>
      </c>
      <c r="O1203">
        <f>SUMIFS(COT!F:F,COT!$A:$A,YEAR(daily!$A1203),COT!$B:$B,WEEKNUM(daily!$A1203))</f>
        <v>69805</v>
      </c>
      <c r="P1203">
        <f>SUMIFS(COT!G:G,COT!$A:$A,YEAR(daily!$A1203),COT!$B:$B,WEEKNUM(daily!$A1203))</f>
        <v>68167</v>
      </c>
      <c r="Q1203">
        <f>SUMIFS(COT!H:H,COT!$A:$A,YEAR(daily!$A1203),COT!$B:$B,WEEKNUM(daily!$A1203))</f>
        <v>74364</v>
      </c>
      <c r="R1203">
        <f>SUMIFS(COT!I:I,COT!$A:$A,YEAR(daily!$A1203),COT!$B:$B,WEEKNUM(daily!$A1203))</f>
        <v>464957</v>
      </c>
      <c r="S1203">
        <f>SUMIFS(COT!J:J,COT!$A:$A,YEAR(daily!$A1203),COT!$B:$B,WEEKNUM(daily!$A1203))</f>
        <v>451562</v>
      </c>
      <c r="T1203">
        <f>SUMIFS(COT!K:K,COT!$A:$A,YEAR(daily!$A1203),COT!$B:$B,WEEKNUM(daily!$A1203))</f>
        <v>52667</v>
      </c>
      <c r="U1203">
        <f>SUMIFS(COT!L:L,COT!$A:$A,YEAR(daily!$A1203),COT!$B:$B,WEEKNUM(daily!$A1203))</f>
        <v>67700</v>
      </c>
      <c r="V1203">
        <f>SUMIFS(COT!M:M,COT!$A:$A,YEAR(daily!$A1203),COT!$B:$B,WEEKNUM(daily!$A1203))</f>
        <v>46</v>
      </c>
      <c r="W1203">
        <f>SUMIFS(COT!N:N,COT!$A:$A,YEAR(daily!$A1203),COT!$B:$B,WEEKNUM(daily!$A1203))</f>
        <v>54</v>
      </c>
      <c r="X1203">
        <f>SUMIFS(COT!O:O,COT!$A:$A,YEAR(daily!$A1203),COT!$B:$B,WEEKNUM(daily!$A1203))</f>
        <v>63</v>
      </c>
      <c r="Y1203">
        <f>SUMIFS(COT!P:P,COT!$A:$A,YEAR(daily!$A1203),COT!$B:$B,WEEKNUM(daily!$A1203))</f>
        <v>75</v>
      </c>
      <c r="Z1203">
        <f>SUMIFS(COT!Q:Q,COT!$A:$A,YEAR(daily!$A1203),COT!$B:$B,WEEKNUM(daily!$A1203))</f>
        <v>78</v>
      </c>
      <c r="AA1203">
        <f>SUMIFS(Saudi!B:B,Saudi!$A:$A,YEAR(daily!$A1203))</f>
        <v>395.99099999999999</v>
      </c>
      <c r="AB1203">
        <f>SUMIFS(Saudi!C:C,Saudi!$A:$A,YEAR(daily!$A1203))</f>
        <v>301.7</v>
      </c>
      <c r="AC1203">
        <f>SUMIFS(Saudi!F:F,Saudi!$A:$A,YEAR(daily!$A1203))</f>
        <v>3951270</v>
      </c>
      <c r="AD1203">
        <f>SUMIFS(Saudi!G:G,Saudi!$A:$A,YEAR(daily!$A1203))</f>
        <v>41.406660355745771</v>
      </c>
      <c r="AE1203">
        <f>SUMIFS(Saudi!H:H,Saudi!$A:$A,YEAR(daily!$A1203))</f>
        <v>163608894.86384758</v>
      </c>
      <c r="AF1203" s="5">
        <f t="shared" si="58"/>
        <v>12</v>
      </c>
      <c r="AG1203" s="5">
        <f t="shared" si="59"/>
        <v>2004</v>
      </c>
    </row>
    <row r="1204" spans="1:33">
      <c r="A1204" s="3">
        <v>38342</v>
      </c>
      <c r="B1204" s="1">
        <v>172684</v>
      </c>
      <c r="C1204" s="1">
        <v>39838</v>
      </c>
      <c r="D1204" s="1">
        <v>22871</v>
      </c>
      <c r="E1204" s="1">
        <v>45.76</v>
      </c>
      <c r="F1204" s="1">
        <v>45.49</v>
      </c>
      <c r="G1204" s="1">
        <v>45.15</v>
      </c>
      <c r="H1204" s="2">
        <v>50.3</v>
      </c>
      <c r="I1204" s="2">
        <v>30.4</v>
      </c>
      <c r="J1204" s="2">
        <v>84.9</v>
      </c>
      <c r="K1204" s="2">
        <v>85</v>
      </c>
      <c r="L1204">
        <f>SUMIFS(US!B:B,US!$D:$D,YEAR(daily!$A1204),US!$E:$E,MONTH(daily!$A1204))</f>
        <v>8876</v>
      </c>
      <c r="M1204">
        <f>SUMIFS(US!C:C,US!$D:$D,YEAR(daily!$A1204),US!$E:$E,MONTH(daily!$A1204))</f>
        <v>21229</v>
      </c>
      <c r="N1204">
        <f>SUMIFS(COT!E:E,COT!$A:$A,YEAR(daily!$A1204),COT!$B:$B,WEEKNUM(daily!$A1204))</f>
        <v>661793</v>
      </c>
      <c r="O1204">
        <f>SUMIFS(COT!F:F,COT!$A:$A,YEAR(daily!$A1204),COT!$B:$B,WEEKNUM(daily!$A1204))</f>
        <v>69805</v>
      </c>
      <c r="P1204">
        <f>SUMIFS(COT!G:G,COT!$A:$A,YEAR(daily!$A1204),COT!$B:$B,WEEKNUM(daily!$A1204))</f>
        <v>68167</v>
      </c>
      <c r="Q1204">
        <f>SUMIFS(COT!H:H,COT!$A:$A,YEAR(daily!$A1204),COT!$B:$B,WEEKNUM(daily!$A1204))</f>
        <v>74364</v>
      </c>
      <c r="R1204">
        <f>SUMIFS(COT!I:I,COT!$A:$A,YEAR(daily!$A1204),COT!$B:$B,WEEKNUM(daily!$A1204))</f>
        <v>464957</v>
      </c>
      <c r="S1204">
        <f>SUMIFS(COT!J:J,COT!$A:$A,YEAR(daily!$A1204),COT!$B:$B,WEEKNUM(daily!$A1204))</f>
        <v>451562</v>
      </c>
      <c r="T1204">
        <f>SUMIFS(COT!K:K,COT!$A:$A,YEAR(daily!$A1204),COT!$B:$B,WEEKNUM(daily!$A1204))</f>
        <v>52667</v>
      </c>
      <c r="U1204">
        <f>SUMIFS(COT!L:L,COT!$A:$A,YEAR(daily!$A1204),COT!$B:$B,WEEKNUM(daily!$A1204))</f>
        <v>67700</v>
      </c>
      <c r="V1204">
        <f>SUMIFS(COT!M:M,COT!$A:$A,YEAR(daily!$A1204),COT!$B:$B,WEEKNUM(daily!$A1204))</f>
        <v>46</v>
      </c>
      <c r="W1204">
        <f>SUMIFS(COT!N:N,COT!$A:$A,YEAR(daily!$A1204),COT!$B:$B,WEEKNUM(daily!$A1204))</f>
        <v>54</v>
      </c>
      <c r="X1204">
        <f>SUMIFS(COT!O:O,COT!$A:$A,YEAR(daily!$A1204),COT!$B:$B,WEEKNUM(daily!$A1204))</f>
        <v>63</v>
      </c>
      <c r="Y1204">
        <f>SUMIFS(COT!P:P,COT!$A:$A,YEAR(daily!$A1204),COT!$B:$B,WEEKNUM(daily!$A1204))</f>
        <v>75</v>
      </c>
      <c r="Z1204">
        <f>SUMIFS(COT!Q:Q,COT!$A:$A,YEAR(daily!$A1204),COT!$B:$B,WEEKNUM(daily!$A1204))</f>
        <v>78</v>
      </c>
      <c r="AA1204">
        <f>SUMIFS(Saudi!B:B,Saudi!$A:$A,YEAR(daily!$A1204))</f>
        <v>395.99099999999999</v>
      </c>
      <c r="AB1204">
        <f>SUMIFS(Saudi!C:C,Saudi!$A:$A,YEAR(daily!$A1204))</f>
        <v>301.7</v>
      </c>
      <c r="AC1204">
        <f>SUMIFS(Saudi!F:F,Saudi!$A:$A,YEAR(daily!$A1204))</f>
        <v>3951270</v>
      </c>
      <c r="AD1204">
        <f>SUMIFS(Saudi!G:G,Saudi!$A:$A,YEAR(daily!$A1204))</f>
        <v>41.406660355745771</v>
      </c>
      <c r="AE1204">
        <f>SUMIFS(Saudi!H:H,Saudi!$A:$A,YEAR(daily!$A1204))</f>
        <v>163608894.86384758</v>
      </c>
      <c r="AF1204" s="5">
        <f t="shared" si="58"/>
        <v>12</v>
      </c>
      <c r="AG1204" s="5">
        <f t="shared" si="59"/>
        <v>2004</v>
      </c>
    </row>
    <row r="1205" spans="1:33">
      <c r="A1205" s="3">
        <v>38343</v>
      </c>
      <c r="B1205" s="1">
        <v>171604</v>
      </c>
      <c r="C1205" s="1">
        <v>41248</v>
      </c>
      <c r="D1205" s="1">
        <v>22657</v>
      </c>
      <c r="E1205" s="1">
        <v>44.24</v>
      </c>
      <c r="F1205" s="1">
        <v>44.1</v>
      </c>
      <c r="G1205" s="1">
        <v>43.8</v>
      </c>
      <c r="H1205" s="2">
        <v>50.3</v>
      </c>
      <c r="I1205" s="2">
        <v>30.4</v>
      </c>
      <c r="J1205" s="2">
        <v>84.9</v>
      </c>
      <c r="K1205" s="2">
        <v>85</v>
      </c>
      <c r="L1205">
        <f>SUMIFS(US!B:B,US!$D:$D,YEAR(daily!$A1205),US!$E:$E,MONTH(daily!$A1205))</f>
        <v>8876</v>
      </c>
      <c r="M1205">
        <f>SUMIFS(US!C:C,US!$D:$D,YEAR(daily!$A1205),US!$E:$E,MONTH(daily!$A1205))</f>
        <v>21229</v>
      </c>
      <c r="N1205">
        <f>SUMIFS(COT!E:E,COT!$A:$A,YEAR(daily!$A1205),COT!$B:$B,WEEKNUM(daily!$A1205))</f>
        <v>661793</v>
      </c>
      <c r="O1205">
        <f>SUMIFS(COT!F:F,COT!$A:$A,YEAR(daily!$A1205),COT!$B:$B,WEEKNUM(daily!$A1205))</f>
        <v>69805</v>
      </c>
      <c r="P1205">
        <f>SUMIFS(COT!G:G,COT!$A:$A,YEAR(daily!$A1205),COT!$B:$B,WEEKNUM(daily!$A1205))</f>
        <v>68167</v>
      </c>
      <c r="Q1205">
        <f>SUMIFS(COT!H:H,COT!$A:$A,YEAR(daily!$A1205),COT!$B:$B,WEEKNUM(daily!$A1205))</f>
        <v>74364</v>
      </c>
      <c r="R1205">
        <f>SUMIFS(COT!I:I,COT!$A:$A,YEAR(daily!$A1205),COT!$B:$B,WEEKNUM(daily!$A1205))</f>
        <v>464957</v>
      </c>
      <c r="S1205">
        <f>SUMIFS(COT!J:J,COT!$A:$A,YEAR(daily!$A1205),COT!$B:$B,WEEKNUM(daily!$A1205))</f>
        <v>451562</v>
      </c>
      <c r="T1205">
        <f>SUMIFS(COT!K:K,COT!$A:$A,YEAR(daily!$A1205),COT!$B:$B,WEEKNUM(daily!$A1205))</f>
        <v>52667</v>
      </c>
      <c r="U1205">
        <f>SUMIFS(COT!L:L,COT!$A:$A,YEAR(daily!$A1205),COT!$B:$B,WEEKNUM(daily!$A1205))</f>
        <v>67700</v>
      </c>
      <c r="V1205">
        <f>SUMIFS(COT!M:M,COT!$A:$A,YEAR(daily!$A1205),COT!$B:$B,WEEKNUM(daily!$A1205))</f>
        <v>46</v>
      </c>
      <c r="W1205">
        <f>SUMIFS(COT!N:N,COT!$A:$A,YEAR(daily!$A1205),COT!$B:$B,WEEKNUM(daily!$A1205))</f>
        <v>54</v>
      </c>
      <c r="X1205">
        <f>SUMIFS(COT!O:O,COT!$A:$A,YEAR(daily!$A1205),COT!$B:$B,WEEKNUM(daily!$A1205))</f>
        <v>63</v>
      </c>
      <c r="Y1205">
        <f>SUMIFS(COT!P:P,COT!$A:$A,YEAR(daily!$A1205),COT!$B:$B,WEEKNUM(daily!$A1205))</f>
        <v>75</v>
      </c>
      <c r="Z1205">
        <f>SUMIFS(COT!Q:Q,COT!$A:$A,YEAR(daily!$A1205),COT!$B:$B,WEEKNUM(daily!$A1205))</f>
        <v>78</v>
      </c>
      <c r="AA1205">
        <f>SUMIFS(Saudi!B:B,Saudi!$A:$A,YEAR(daily!$A1205))</f>
        <v>395.99099999999999</v>
      </c>
      <c r="AB1205">
        <f>SUMIFS(Saudi!C:C,Saudi!$A:$A,YEAR(daily!$A1205))</f>
        <v>301.7</v>
      </c>
      <c r="AC1205">
        <f>SUMIFS(Saudi!F:F,Saudi!$A:$A,YEAR(daily!$A1205))</f>
        <v>3951270</v>
      </c>
      <c r="AD1205">
        <f>SUMIFS(Saudi!G:G,Saudi!$A:$A,YEAR(daily!$A1205))</f>
        <v>41.406660355745771</v>
      </c>
      <c r="AE1205">
        <f>SUMIFS(Saudi!H:H,Saudi!$A:$A,YEAR(daily!$A1205))</f>
        <v>163608894.86384758</v>
      </c>
      <c r="AF1205" s="5">
        <f t="shared" si="58"/>
        <v>12</v>
      </c>
      <c r="AG1205" s="5">
        <f t="shared" si="59"/>
        <v>2004</v>
      </c>
    </row>
    <row r="1206" spans="1:33">
      <c r="A1206" s="3">
        <v>38344</v>
      </c>
      <c r="B1206" s="1">
        <v>167816</v>
      </c>
      <c r="C1206" s="1">
        <v>39811</v>
      </c>
      <c r="D1206" s="1">
        <v>22477</v>
      </c>
      <c r="E1206" s="1">
        <v>44.18</v>
      </c>
      <c r="F1206" s="1">
        <v>44.08</v>
      </c>
      <c r="G1206" s="1">
        <v>43.78</v>
      </c>
      <c r="H1206" s="2">
        <v>50.3</v>
      </c>
      <c r="I1206" s="2">
        <v>30.4</v>
      </c>
      <c r="J1206" s="2">
        <v>84.9</v>
      </c>
      <c r="K1206" s="2">
        <v>85</v>
      </c>
      <c r="L1206">
        <f>SUMIFS(US!B:B,US!$D:$D,YEAR(daily!$A1206),US!$E:$E,MONTH(daily!$A1206))</f>
        <v>8876</v>
      </c>
      <c r="M1206">
        <f>SUMIFS(US!C:C,US!$D:$D,YEAR(daily!$A1206),US!$E:$E,MONTH(daily!$A1206))</f>
        <v>21229</v>
      </c>
      <c r="N1206">
        <f>SUMIFS(COT!E:E,COT!$A:$A,YEAR(daily!$A1206),COT!$B:$B,WEEKNUM(daily!$A1206))</f>
        <v>661793</v>
      </c>
      <c r="O1206">
        <f>SUMIFS(COT!F:F,COT!$A:$A,YEAR(daily!$A1206),COT!$B:$B,WEEKNUM(daily!$A1206))</f>
        <v>69805</v>
      </c>
      <c r="P1206">
        <f>SUMIFS(COT!G:G,COT!$A:$A,YEAR(daily!$A1206),COT!$B:$B,WEEKNUM(daily!$A1206))</f>
        <v>68167</v>
      </c>
      <c r="Q1206">
        <f>SUMIFS(COT!H:H,COT!$A:$A,YEAR(daily!$A1206),COT!$B:$B,WEEKNUM(daily!$A1206))</f>
        <v>74364</v>
      </c>
      <c r="R1206">
        <f>SUMIFS(COT!I:I,COT!$A:$A,YEAR(daily!$A1206),COT!$B:$B,WEEKNUM(daily!$A1206))</f>
        <v>464957</v>
      </c>
      <c r="S1206">
        <f>SUMIFS(COT!J:J,COT!$A:$A,YEAR(daily!$A1206),COT!$B:$B,WEEKNUM(daily!$A1206))</f>
        <v>451562</v>
      </c>
      <c r="T1206">
        <f>SUMIFS(COT!K:K,COT!$A:$A,YEAR(daily!$A1206),COT!$B:$B,WEEKNUM(daily!$A1206))</f>
        <v>52667</v>
      </c>
      <c r="U1206">
        <f>SUMIFS(COT!L:L,COT!$A:$A,YEAR(daily!$A1206),COT!$B:$B,WEEKNUM(daily!$A1206))</f>
        <v>67700</v>
      </c>
      <c r="V1206">
        <f>SUMIFS(COT!M:M,COT!$A:$A,YEAR(daily!$A1206),COT!$B:$B,WEEKNUM(daily!$A1206))</f>
        <v>46</v>
      </c>
      <c r="W1206">
        <f>SUMIFS(COT!N:N,COT!$A:$A,YEAR(daily!$A1206),COT!$B:$B,WEEKNUM(daily!$A1206))</f>
        <v>54</v>
      </c>
      <c r="X1206">
        <f>SUMIFS(COT!O:O,COT!$A:$A,YEAR(daily!$A1206),COT!$B:$B,WEEKNUM(daily!$A1206))</f>
        <v>63</v>
      </c>
      <c r="Y1206">
        <f>SUMIFS(COT!P:P,COT!$A:$A,YEAR(daily!$A1206),COT!$B:$B,WEEKNUM(daily!$A1206))</f>
        <v>75</v>
      </c>
      <c r="Z1206">
        <f>SUMIFS(COT!Q:Q,COT!$A:$A,YEAR(daily!$A1206),COT!$B:$B,WEEKNUM(daily!$A1206))</f>
        <v>78</v>
      </c>
      <c r="AA1206">
        <f>SUMIFS(Saudi!B:B,Saudi!$A:$A,YEAR(daily!$A1206))</f>
        <v>395.99099999999999</v>
      </c>
      <c r="AB1206">
        <f>SUMIFS(Saudi!C:C,Saudi!$A:$A,YEAR(daily!$A1206))</f>
        <v>301.7</v>
      </c>
      <c r="AC1206">
        <f>SUMIFS(Saudi!F:F,Saudi!$A:$A,YEAR(daily!$A1206))</f>
        <v>3951270</v>
      </c>
      <c r="AD1206">
        <f>SUMIFS(Saudi!G:G,Saudi!$A:$A,YEAR(daily!$A1206))</f>
        <v>41.406660355745771</v>
      </c>
      <c r="AE1206">
        <f>SUMIFS(Saudi!H:H,Saudi!$A:$A,YEAR(daily!$A1206))</f>
        <v>163608894.86384758</v>
      </c>
      <c r="AF1206" s="5">
        <f t="shared" si="58"/>
        <v>12</v>
      </c>
      <c r="AG1206" s="5">
        <f t="shared" si="59"/>
        <v>2004</v>
      </c>
    </row>
    <row r="1207" spans="1:33">
      <c r="A1207" s="3">
        <v>38345</v>
      </c>
      <c r="B1207" s="1">
        <v>167601</v>
      </c>
      <c r="C1207" s="1">
        <v>40267</v>
      </c>
      <c r="D1207" s="1">
        <v>22451</v>
      </c>
      <c r="E1207" s="1">
        <v>44.236497890295354</v>
      </c>
      <c r="F1207" s="1">
        <v>7.4063106796116722</v>
      </c>
      <c r="G1207" s="1">
        <v>2.7933333333332833</v>
      </c>
      <c r="H1207" s="2">
        <v>50.3</v>
      </c>
      <c r="I1207" s="2">
        <v>30.4</v>
      </c>
      <c r="J1207" s="2">
        <v>84.9</v>
      </c>
      <c r="K1207" s="2">
        <v>85</v>
      </c>
      <c r="L1207">
        <f>SUMIFS(US!B:B,US!$D:$D,YEAR(daily!$A1207),US!$E:$E,MONTH(daily!$A1207))</f>
        <v>8876</v>
      </c>
      <c r="M1207">
        <f>SUMIFS(US!C:C,US!$D:$D,YEAR(daily!$A1207),US!$E:$E,MONTH(daily!$A1207))</f>
        <v>21229</v>
      </c>
      <c r="N1207">
        <f>SUMIFS(COT!E:E,COT!$A:$A,YEAR(daily!$A1207),COT!$B:$B,WEEKNUM(daily!$A1207))</f>
        <v>661793</v>
      </c>
      <c r="O1207">
        <f>SUMIFS(COT!F:F,COT!$A:$A,YEAR(daily!$A1207),COT!$B:$B,WEEKNUM(daily!$A1207))</f>
        <v>69805</v>
      </c>
      <c r="P1207">
        <f>SUMIFS(COT!G:G,COT!$A:$A,YEAR(daily!$A1207),COT!$B:$B,WEEKNUM(daily!$A1207))</f>
        <v>68167</v>
      </c>
      <c r="Q1207">
        <f>SUMIFS(COT!H:H,COT!$A:$A,YEAR(daily!$A1207),COT!$B:$B,WEEKNUM(daily!$A1207))</f>
        <v>74364</v>
      </c>
      <c r="R1207">
        <f>SUMIFS(COT!I:I,COT!$A:$A,YEAR(daily!$A1207),COT!$B:$B,WEEKNUM(daily!$A1207))</f>
        <v>464957</v>
      </c>
      <c r="S1207">
        <f>SUMIFS(COT!J:J,COT!$A:$A,YEAR(daily!$A1207),COT!$B:$B,WEEKNUM(daily!$A1207))</f>
        <v>451562</v>
      </c>
      <c r="T1207">
        <f>SUMIFS(COT!K:K,COT!$A:$A,YEAR(daily!$A1207),COT!$B:$B,WEEKNUM(daily!$A1207))</f>
        <v>52667</v>
      </c>
      <c r="U1207">
        <f>SUMIFS(COT!L:L,COT!$A:$A,YEAR(daily!$A1207),COT!$B:$B,WEEKNUM(daily!$A1207))</f>
        <v>67700</v>
      </c>
      <c r="V1207">
        <f>SUMIFS(COT!M:M,COT!$A:$A,YEAR(daily!$A1207),COT!$B:$B,WEEKNUM(daily!$A1207))</f>
        <v>46</v>
      </c>
      <c r="W1207">
        <f>SUMIFS(COT!N:N,COT!$A:$A,YEAR(daily!$A1207),COT!$B:$B,WEEKNUM(daily!$A1207))</f>
        <v>54</v>
      </c>
      <c r="X1207">
        <f>SUMIFS(COT!O:O,COT!$A:$A,YEAR(daily!$A1207),COT!$B:$B,WEEKNUM(daily!$A1207))</f>
        <v>63</v>
      </c>
      <c r="Y1207">
        <f>SUMIFS(COT!P:P,COT!$A:$A,YEAR(daily!$A1207),COT!$B:$B,WEEKNUM(daily!$A1207))</f>
        <v>75</v>
      </c>
      <c r="Z1207">
        <f>SUMIFS(COT!Q:Q,COT!$A:$A,YEAR(daily!$A1207),COT!$B:$B,WEEKNUM(daily!$A1207))</f>
        <v>78</v>
      </c>
      <c r="AA1207">
        <f>SUMIFS(Saudi!B:B,Saudi!$A:$A,YEAR(daily!$A1207))</f>
        <v>395.99099999999999</v>
      </c>
      <c r="AB1207">
        <f>SUMIFS(Saudi!C:C,Saudi!$A:$A,YEAR(daily!$A1207))</f>
        <v>301.7</v>
      </c>
      <c r="AC1207">
        <f>SUMIFS(Saudi!F:F,Saudi!$A:$A,YEAR(daily!$A1207))</f>
        <v>3951270</v>
      </c>
      <c r="AD1207">
        <f>SUMIFS(Saudi!G:G,Saudi!$A:$A,YEAR(daily!$A1207))</f>
        <v>41.406660355745771</v>
      </c>
      <c r="AE1207">
        <f>SUMIFS(Saudi!H:H,Saudi!$A:$A,YEAR(daily!$A1207))</f>
        <v>163608894.86384758</v>
      </c>
      <c r="AF1207" s="5">
        <f t="shared" si="58"/>
        <v>12</v>
      </c>
      <c r="AG1207" s="5">
        <f t="shared" si="59"/>
        <v>2004</v>
      </c>
    </row>
    <row r="1208" spans="1:33">
      <c r="A1208" s="3">
        <v>38348</v>
      </c>
      <c r="B1208" s="1">
        <v>165894</v>
      </c>
      <c r="C1208" s="1">
        <v>39124</v>
      </c>
      <c r="D1208" s="1">
        <v>22232</v>
      </c>
      <c r="E1208" s="1">
        <v>41.32</v>
      </c>
      <c r="F1208" s="1">
        <v>41.55</v>
      </c>
      <c r="G1208" s="1">
        <v>41.38</v>
      </c>
      <c r="H1208" s="2">
        <v>50.3</v>
      </c>
      <c r="I1208" s="2">
        <v>30.4</v>
      </c>
      <c r="J1208" s="2">
        <v>84.9</v>
      </c>
      <c r="K1208" s="2">
        <v>85</v>
      </c>
      <c r="L1208">
        <f>SUMIFS(US!B:B,US!$D:$D,YEAR(daily!$A1208),US!$E:$E,MONTH(daily!$A1208))</f>
        <v>8876</v>
      </c>
      <c r="M1208">
        <f>SUMIFS(US!C:C,US!$D:$D,YEAR(daily!$A1208),US!$E:$E,MONTH(daily!$A1208))</f>
        <v>21229</v>
      </c>
      <c r="N1208">
        <f>SUMIFS(COT!E:E,COT!$A:$A,YEAR(daily!$A1208),COT!$B:$B,WEEKNUM(daily!$A1208))</f>
        <v>656458</v>
      </c>
      <c r="O1208">
        <f>SUMIFS(COT!F:F,COT!$A:$A,YEAR(daily!$A1208),COT!$B:$B,WEEKNUM(daily!$A1208))</f>
        <v>69987</v>
      </c>
      <c r="P1208">
        <f>SUMIFS(COT!G:G,COT!$A:$A,YEAR(daily!$A1208),COT!$B:$B,WEEKNUM(daily!$A1208))</f>
        <v>64968</v>
      </c>
      <c r="Q1208">
        <f>SUMIFS(COT!H:H,COT!$A:$A,YEAR(daily!$A1208),COT!$B:$B,WEEKNUM(daily!$A1208))</f>
        <v>73706</v>
      </c>
      <c r="R1208">
        <f>SUMIFS(COT!I:I,COT!$A:$A,YEAR(daily!$A1208),COT!$B:$B,WEEKNUM(daily!$A1208))</f>
        <v>469138</v>
      </c>
      <c r="S1208">
        <f>SUMIFS(COT!J:J,COT!$A:$A,YEAR(daily!$A1208),COT!$B:$B,WEEKNUM(daily!$A1208))</f>
        <v>455359</v>
      </c>
      <c r="T1208">
        <f>SUMIFS(COT!K:K,COT!$A:$A,YEAR(daily!$A1208),COT!$B:$B,WEEKNUM(daily!$A1208))</f>
        <v>43627</v>
      </c>
      <c r="U1208">
        <f>SUMIFS(COT!L:L,COT!$A:$A,YEAR(daily!$A1208),COT!$B:$B,WEEKNUM(daily!$A1208))</f>
        <v>62425</v>
      </c>
      <c r="V1208">
        <f>SUMIFS(COT!M:M,COT!$A:$A,YEAR(daily!$A1208),COT!$B:$B,WEEKNUM(daily!$A1208))</f>
        <v>42</v>
      </c>
      <c r="W1208">
        <f>SUMIFS(COT!N:N,COT!$A:$A,YEAR(daily!$A1208),COT!$B:$B,WEEKNUM(daily!$A1208))</f>
        <v>60</v>
      </c>
      <c r="X1208">
        <f>SUMIFS(COT!O:O,COT!$A:$A,YEAR(daily!$A1208),COT!$B:$B,WEEKNUM(daily!$A1208))</f>
        <v>65</v>
      </c>
      <c r="Y1208">
        <f>SUMIFS(COT!P:P,COT!$A:$A,YEAR(daily!$A1208),COT!$B:$B,WEEKNUM(daily!$A1208))</f>
        <v>79</v>
      </c>
      <c r="Z1208">
        <f>SUMIFS(COT!Q:Q,COT!$A:$A,YEAR(daily!$A1208),COT!$B:$B,WEEKNUM(daily!$A1208))</f>
        <v>81</v>
      </c>
      <c r="AA1208">
        <f>SUMIFS(Saudi!B:B,Saudi!$A:$A,YEAR(daily!$A1208))</f>
        <v>395.99099999999999</v>
      </c>
      <c r="AB1208">
        <f>SUMIFS(Saudi!C:C,Saudi!$A:$A,YEAR(daily!$A1208))</f>
        <v>301.7</v>
      </c>
      <c r="AC1208">
        <f>SUMIFS(Saudi!F:F,Saudi!$A:$A,YEAR(daily!$A1208))</f>
        <v>3951270</v>
      </c>
      <c r="AD1208">
        <f>SUMIFS(Saudi!G:G,Saudi!$A:$A,YEAR(daily!$A1208))</f>
        <v>41.406660355745771</v>
      </c>
      <c r="AE1208">
        <f>SUMIFS(Saudi!H:H,Saudi!$A:$A,YEAR(daily!$A1208))</f>
        <v>163608894.86384758</v>
      </c>
      <c r="AF1208" s="5">
        <f t="shared" si="58"/>
        <v>12</v>
      </c>
      <c r="AG1208" s="5">
        <f t="shared" si="59"/>
        <v>2004</v>
      </c>
    </row>
    <row r="1209" spans="1:33">
      <c r="A1209" s="3">
        <v>38349</v>
      </c>
      <c r="B1209" s="1">
        <v>170205</v>
      </c>
      <c r="C1209" s="1">
        <v>40076</v>
      </c>
      <c r="D1209" s="1">
        <v>22674</v>
      </c>
      <c r="E1209" s="1">
        <v>41.77</v>
      </c>
      <c r="F1209" s="1">
        <v>42.01</v>
      </c>
      <c r="G1209" s="1">
        <v>41.83</v>
      </c>
      <c r="H1209" s="2">
        <v>50.3</v>
      </c>
      <c r="I1209" s="2">
        <v>30.4</v>
      </c>
      <c r="J1209" s="2">
        <v>84.9</v>
      </c>
      <c r="K1209" s="2">
        <v>85</v>
      </c>
      <c r="L1209">
        <f>SUMIFS(US!B:B,US!$D:$D,YEAR(daily!$A1209),US!$E:$E,MONTH(daily!$A1209))</f>
        <v>8876</v>
      </c>
      <c r="M1209">
        <f>SUMIFS(US!C:C,US!$D:$D,YEAR(daily!$A1209),US!$E:$E,MONTH(daily!$A1209))</f>
        <v>21229</v>
      </c>
      <c r="N1209">
        <f>SUMIFS(COT!E:E,COT!$A:$A,YEAR(daily!$A1209),COT!$B:$B,WEEKNUM(daily!$A1209))</f>
        <v>656458</v>
      </c>
      <c r="O1209">
        <f>SUMIFS(COT!F:F,COT!$A:$A,YEAR(daily!$A1209),COT!$B:$B,WEEKNUM(daily!$A1209))</f>
        <v>69987</v>
      </c>
      <c r="P1209">
        <f>SUMIFS(COT!G:G,COT!$A:$A,YEAR(daily!$A1209),COT!$B:$B,WEEKNUM(daily!$A1209))</f>
        <v>64968</v>
      </c>
      <c r="Q1209">
        <f>SUMIFS(COT!H:H,COT!$A:$A,YEAR(daily!$A1209),COT!$B:$B,WEEKNUM(daily!$A1209))</f>
        <v>73706</v>
      </c>
      <c r="R1209">
        <f>SUMIFS(COT!I:I,COT!$A:$A,YEAR(daily!$A1209),COT!$B:$B,WEEKNUM(daily!$A1209))</f>
        <v>469138</v>
      </c>
      <c r="S1209">
        <f>SUMIFS(COT!J:J,COT!$A:$A,YEAR(daily!$A1209),COT!$B:$B,WEEKNUM(daily!$A1209))</f>
        <v>455359</v>
      </c>
      <c r="T1209">
        <f>SUMIFS(COT!K:K,COT!$A:$A,YEAR(daily!$A1209),COT!$B:$B,WEEKNUM(daily!$A1209))</f>
        <v>43627</v>
      </c>
      <c r="U1209">
        <f>SUMIFS(COT!L:L,COT!$A:$A,YEAR(daily!$A1209),COT!$B:$B,WEEKNUM(daily!$A1209))</f>
        <v>62425</v>
      </c>
      <c r="V1209">
        <f>SUMIFS(COT!M:M,COT!$A:$A,YEAR(daily!$A1209),COT!$B:$B,WEEKNUM(daily!$A1209))</f>
        <v>42</v>
      </c>
      <c r="W1209">
        <f>SUMIFS(COT!N:N,COT!$A:$A,YEAR(daily!$A1209),COT!$B:$B,WEEKNUM(daily!$A1209))</f>
        <v>60</v>
      </c>
      <c r="X1209">
        <f>SUMIFS(COT!O:O,COT!$A:$A,YEAR(daily!$A1209),COT!$B:$B,WEEKNUM(daily!$A1209))</f>
        <v>65</v>
      </c>
      <c r="Y1209">
        <f>SUMIFS(COT!P:P,COT!$A:$A,YEAR(daily!$A1209),COT!$B:$B,WEEKNUM(daily!$A1209))</f>
        <v>79</v>
      </c>
      <c r="Z1209">
        <f>SUMIFS(COT!Q:Q,COT!$A:$A,YEAR(daily!$A1209),COT!$B:$B,WEEKNUM(daily!$A1209))</f>
        <v>81</v>
      </c>
      <c r="AA1209">
        <f>SUMIFS(Saudi!B:B,Saudi!$A:$A,YEAR(daily!$A1209))</f>
        <v>395.99099999999999</v>
      </c>
      <c r="AB1209">
        <f>SUMIFS(Saudi!C:C,Saudi!$A:$A,YEAR(daily!$A1209))</f>
        <v>301.7</v>
      </c>
      <c r="AC1209">
        <f>SUMIFS(Saudi!F:F,Saudi!$A:$A,YEAR(daily!$A1209))</f>
        <v>3951270</v>
      </c>
      <c r="AD1209">
        <f>SUMIFS(Saudi!G:G,Saudi!$A:$A,YEAR(daily!$A1209))</f>
        <v>41.406660355745771</v>
      </c>
      <c r="AE1209">
        <f>SUMIFS(Saudi!H:H,Saudi!$A:$A,YEAR(daily!$A1209))</f>
        <v>163608894.86384758</v>
      </c>
      <c r="AF1209" s="5">
        <f t="shared" si="58"/>
        <v>12</v>
      </c>
      <c r="AG1209" s="5">
        <f t="shared" si="59"/>
        <v>2004</v>
      </c>
    </row>
    <row r="1210" spans="1:33">
      <c r="A1210" s="3">
        <v>38350</v>
      </c>
      <c r="B1210" s="1">
        <v>166770</v>
      </c>
      <c r="C1210" s="1">
        <v>39778</v>
      </c>
      <c r="D1210" s="1">
        <v>22858</v>
      </c>
      <c r="E1210" s="1">
        <v>43.64</v>
      </c>
      <c r="F1210" s="1">
        <v>43.74</v>
      </c>
      <c r="G1210" s="1">
        <v>43.51</v>
      </c>
      <c r="H1210" s="2">
        <v>50.3</v>
      </c>
      <c r="I1210" s="2">
        <v>30.4</v>
      </c>
      <c r="J1210" s="2">
        <v>84.9</v>
      </c>
      <c r="K1210" s="2">
        <v>85</v>
      </c>
      <c r="L1210">
        <f>SUMIFS(US!B:B,US!$D:$D,YEAR(daily!$A1210),US!$E:$E,MONTH(daily!$A1210))</f>
        <v>8876</v>
      </c>
      <c r="M1210">
        <f>SUMIFS(US!C:C,US!$D:$D,YEAR(daily!$A1210),US!$E:$E,MONTH(daily!$A1210))</f>
        <v>21229</v>
      </c>
      <c r="N1210">
        <f>SUMIFS(COT!E:E,COT!$A:$A,YEAR(daily!$A1210),COT!$B:$B,WEEKNUM(daily!$A1210))</f>
        <v>656458</v>
      </c>
      <c r="O1210">
        <f>SUMIFS(COT!F:F,COT!$A:$A,YEAR(daily!$A1210),COT!$B:$B,WEEKNUM(daily!$A1210))</f>
        <v>69987</v>
      </c>
      <c r="P1210">
        <f>SUMIFS(COT!G:G,COT!$A:$A,YEAR(daily!$A1210),COT!$B:$B,WEEKNUM(daily!$A1210))</f>
        <v>64968</v>
      </c>
      <c r="Q1210">
        <f>SUMIFS(COT!H:H,COT!$A:$A,YEAR(daily!$A1210),COT!$B:$B,WEEKNUM(daily!$A1210))</f>
        <v>73706</v>
      </c>
      <c r="R1210">
        <f>SUMIFS(COT!I:I,COT!$A:$A,YEAR(daily!$A1210),COT!$B:$B,WEEKNUM(daily!$A1210))</f>
        <v>469138</v>
      </c>
      <c r="S1210">
        <f>SUMIFS(COT!J:J,COT!$A:$A,YEAR(daily!$A1210),COT!$B:$B,WEEKNUM(daily!$A1210))</f>
        <v>455359</v>
      </c>
      <c r="T1210">
        <f>SUMIFS(COT!K:K,COT!$A:$A,YEAR(daily!$A1210),COT!$B:$B,WEEKNUM(daily!$A1210))</f>
        <v>43627</v>
      </c>
      <c r="U1210">
        <f>SUMIFS(COT!L:L,COT!$A:$A,YEAR(daily!$A1210),COT!$B:$B,WEEKNUM(daily!$A1210))</f>
        <v>62425</v>
      </c>
      <c r="V1210">
        <f>SUMIFS(COT!M:M,COT!$A:$A,YEAR(daily!$A1210),COT!$B:$B,WEEKNUM(daily!$A1210))</f>
        <v>42</v>
      </c>
      <c r="W1210">
        <f>SUMIFS(COT!N:N,COT!$A:$A,YEAR(daily!$A1210),COT!$B:$B,WEEKNUM(daily!$A1210))</f>
        <v>60</v>
      </c>
      <c r="X1210">
        <f>SUMIFS(COT!O:O,COT!$A:$A,YEAR(daily!$A1210),COT!$B:$B,WEEKNUM(daily!$A1210))</f>
        <v>65</v>
      </c>
      <c r="Y1210">
        <f>SUMIFS(COT!P:P,COT!$A:$A,YEAR(daily!$A1210),COT!$B:$B,WEEKNUM(daily!$A1210))</f>
        <v>79</v>
      </c>
      <c r="Z1210">
        <f>SUMIFS(COT!Q:Q,COT!$A:$A,YEAR(daily!$A1210),COT!$B:$B,WEEKNUM(daily!$A1210))</f>
        <v>81</v>
      </c>
      <c r="AA1210">
        <f>SUMIFS(Saudi!B:B,Saudi!$A:$A,YEAR(daily!$A1210))</f>
        <v>395.99099999999999</v>
      </c>
      <c r="AB1210">
        <f>SUMIFS(Saudi!C:C,Saudi!$A:$A,YEAR(daily!$A1210))</f>
        <v>301.7</v>
      </c>
      <c r="AC1210">
        <f>SUMIFS(Saudi!F:F,Saudi!$A:$A,YEAR(daily!$A1210))</f>
        <v>3951270</v>
      </c>
      <c r="AD1210">
        <f>SUMIFS(Saudi!G:G,Saudi!$A:$A,YEAR(daily!$A1210))</f>
        <v>41.406660355745771</v>
      </c>
      <c r="AE1210">
        <f>SUMIFS(Saudi!H:H,Saudi!$A:$A,YEAR(daily!$A1210))</f>
        <v>163608894.86384758</v>
      </c>
      <c r="AF1210" s="5">
        <f t="shared" si="58"/>
        <v>12</v>
      </c>
      <c r="AG1210" s="5">
        <f t="shared" si="59"/>
        <v>2004</v>
      </c>
    </row>
    <row r="1211" spans="1:33">
      <c r="A1211" s="3">
        <v>38351</v>
      </c>
      <c r="B1211" s="1">
        <v>167176</v>
      </c>
      <c r="C1211" s="1">
        <v>41810</v>
      </c>
      <c r="D1211" s="1">
        <v>23399</v>
      </c>
      <c r="E1211" s="1">
        <v>43.45</v>
      </c>
      <c r="F1211" s="1">
        <v>43.57</v>
      </c>
      <c r="G1211" s="1">
        <v>43.32</v>
      </c>
      <c r="H1211" s="2">
        <v>50.3</v>
      </c>
      <c r="I1211" s="2">
        <v>30.4</v>
      </c>
      <c r="J1211" s="2">
        <v>84.9</v>
      </c>
      <c r="K1211" s="2">
        <v>85</v>
      </c>
      <c r="L1211">
        <f>SUMIFS(US!B:B,US!$D:$D,YEAR(daily!$A1211),US!$E:$E,MONTH(daily!$A1211))</f>
        <v>8876</v>
      </c>
      <c r="M1211">
        <f>SUMIFS(US!C:C,US!$D:$D,YEAR(daily!$A1211),US!$E:$E,MONTH(daily!$A1211))</f>
        <v>21229</v>
      </c>
      <c r="N1211">
        <f>SUMIFS(COT!E:E,COT!$A:$A,YEAR(daily!$A1211),COT!$B:$B,WEEKNUM(daily!$A1211))</f>
        <v>656458</v>
      </c>
      <c r="O1211">
        <f>SUMIFS(COT!F:F,COT!$A:$A,YEAR(daily!$A1211),COT!$B:$B,WEEKNUM(daily!$A1211))</f>
        <v>69987</v>
      </c>
      <c r="P1211">
        <f>SUMIFS(COT!G:G,COT!$A:$A,YEAR(daily!$A1211),COT!$B:$B,WEEKNUM(daily!$A1211))</f>
        <v>64968</v>
      </c>
      <c r="Q1211">
        <f>SUMIFS(COT!H:H,COT!$A:$A,YEAR(daily!$A1211),COT!$B:$B,WEEKNUM(daily!$A1211))</f>
        <v>73706</v>
      </c>
      <c r="R1211">
        <f>SUMIFS(COT!I:I,COT!$A:$A,YEAR(daily!$A1211),COT!$B:$B,WEEKNUM(daily!$A1211))</f>
        <v>469138</v>
      </c>
      <c r="S1211">
        <f>SUMIFS(COT!J:J,COT!$A:$A,YEAR(daily!$A1211),COT!$B:$B,WEEKNUM(daily!$A1211))</f>
        <v>455359</v>
      </c>
      <c r="T1211">
        <f>SUMIFS(COT!K:K,COT!$A:$A,YEAR(daily!$A1211),COT!$B:$B,WEEKNUM(daily!$A1211))</f>
        <v>43627</v>
      </c>
      <c r="U1211">
        <f>SUMIFS(COT!L:L,COT!$A:$A,YEAR(daily!$A1211),COT!$B:$B,WEEKNUM(daily!$A1211))</f>
        <v>62425</v>
      </c>
      <c r="V1211">
        <f>SUMIFS(COT!M:M,COT!$A:$A,YEAR(daily!$A1211),COT!$B:$B,WEEKNUM(daily!$A1211))</f>
        <v>42</v>
      </c>
      <c r="W1211">
        <f>SUMIFS(COT!N:N,COT!$A:$A,YEAR(daily!$A1211),COT!$B:$B,WEEKNUM(daily!$A1211))</f>
        <v>60</v>
      </c>
      <c r="X1211">
        <f>SUMIFS(COT!O:O,COT!$A:$A,YEAR(daily!$A1211),COT!$B:$B,WEEKNUM(daily!$A1211))</f>
        <v>65</v>
      </c>
      <c r="Y1211">
        <f>SUMIFS(COT!P:P,COT!$A:$A,YEAR(daily!$A1211),COT!$B:$B,WEEKNUM(daily!$A1211))</f>
        <v>79</v>
      </c>
      <c r="Z1211">
        <f>SUMIFS(COT!Q:Q,COT!$A:$A,YEAR(daily!$A1211),COT!$B:$B,WEEKNUM(daily!$A1211))</f>
        <v>81</v>
      </c>
      <c r="AA1211">
        <f>SUMIFS(Saudi!B:B,Saudi!$A:$A,YEAR(daily!$A1211))</f>
        <v>395.99099999999999</v>
      </c>
      <c r="AB1211">
        <f>SUMIFS(Saudi!C:C,Saudi!$A:$A,YEAR(daily!$A1211))</f>
        <v>301.7</v>
      </c>
      <c r="AC1211">
        <f>SUMIFS(Saudi!F:F,Saudi!$A:$A,YEAR(daily!$A1211))</f>
        <v>3951270</v>
      </c>
      <c r="AD1211">
        <f>SUMIFS(Saudi!G:G,Saudi!$A:$A,YEAR(daily!$A1211))</f>
        <v>41.406660355745771</v>
      </c>
      <c r="AE1211">
        <f>SUMIFS(Saudi!H:H,Saudi!$A:$A,YEAR(daily!$A1211))</f>
        <v>163608894.86384758</v>
      </c>
      <c r="AF1211" s="5">
        <f t="shared" si="58"/>
        <v>12</v>
      </c>
      <c r="AG1211" s="5">
        <f t="shared" si="59"/>
        <v>2004</v>
      </c>
    </row>
    <row r="1212" spans="1:33">
      <c r="A1212" s="3">
        <v>38352</v>
      </c>
      <c r="B1212" s="1">
        <v>166744.75</v>
      </c>
      <c r="C1212" s="1">
        <v>42636</v>
      </c>
      <c r="D1212" s="1">
        <v>23457</v>
      </c>
      <c r="E1212" s="1">
        <v>40.483076923076922</v>
      </c>
      <c r="F1212" s="1">
        <v>4.3669924812031367</v>
      </c>
      <c r="G1212" s="1">
        <v>2.2915833333333486</v>
      </c>
      <c r="H1212" s="2">
        <v>50.3</v>
      </c>
      <c r="I1212" s="2">
        <v>30.4</v>
      </c>
      <c r="J1212" s="2">
        <v>84.9</v>
      </c>
      <c r="K1212" s="2">
        <v>85</v>
      </c>
      <c r="L1212">
        <f>SUMIFS(US!B:B,US!$D:$D,YEAR(daily!$A1212),US!$E:$E,MONTH(daily!$A1212))</f>
        <v>8876</v>
      </c>
      <c r="M1212">
        <f>SUMIFS(US!C:C,US!$D:$D,YEAR(daily!$A1212),US!$E:$E,MONTH(daily!$A1212))</f>
        <v>21229</v>
      </c>
      <c r="N1212">
        <f>SUMIFS(COT!E:E,COT!$A:$A,YEAR(daily!$A1212),COT!$B:$B,WEEKNUM(daily!$A1212))</f>
        <v>656458</v>
      </c>
      <c r="O1212">
        <f>SUMIFS(COT!F:F,COT!$A:$A,YEAR(daily!$A1212),COT!$B:$B,WEEKNUM(daily!$A1212))</f>
        <v>69987</v>
      </c>
      <c r="P1212">
        <f>SUMIFS(COT!G:G,COT!$A:$A,YEAR(daily!$A1212),COT!$B:$B,WEEKNUM(daily!$A1212))</f>
        <v>64968</v>
      </c>
      <c r="Q1212">
        <f>SUMIFS(COT!H:H,COT!$A:$A,YEAR(daily!$A1212),COT!$B:$B,WEEKNUM(daily!$A1212))</f>
        <v>73706</v>
      </c>
      <c r="R1212">
        <f>SUMIFS(COT!I:I,COT!$A:$A,YEAR(daily!$A1212),COT!$B:$B,WEEKNUM(daily!$A1212))</f>
        <v>469138</v>
      </c>
      <c r="S1212">
        <f>SUMIFS(COT!J:J,COT!$A:$A,YEAR(daily!$A1212),COT!$B:$B,WEEKNUM(daily!$A1212))</f>
        <v>455359</v>
      </c>
      <c r="T1212">
        <f>SUMIFS(COT!K:K,COT!$A:$A,YEAR(daily!$A1212),COT!$B:$B,WEEKNUM(daily!$A1212))</f>
        <v>43627</v>
      </c>
      <c r="U1212">
        <f>SUMIFS(COT!L:L,COT!$A:$A,YEAR(daily!$A1212),COT!$B:$B,WEEKNUM(daily!$A1212))</f>
        <v>62425</v>
      </c>
      <c r="V1212">
        <f>SUMIFS(COT!M:M,COT!$A:$A,YEAR(daily!$A1212),COT!$B:$B,WEEKNUM(daily!$A1212))</f>
        <v>42</v>
      </c>
      <c r="W1212">
        <f>SUMIFS(COT!N:N,COT!$A:$A,YEAR(daily!$A1212),COT!$B:$B,WEEKNUM(daily!$A1212))</f>
        <v>60</v>
      </c>
      <c r="X1212">
        <f>SUMIFS(COT!O:O,COT!$A:$A,YEAR(daily!$A1212),COT!$B:$B,WEEKNUM(daily!$A1212))</f>
        <v>65</v>
      </c>
      <c r="Y1212">
        <f>SUMIFS(COT!P:P,COT!$A:$A,YEAR(daily!$A1212),COT!$B:$B,WEEKNUM(daily!$A1212))</f>
        <v>79</v>
      </c>
      <c r="Z1212">
        <f>SUMIFS(COT!Q:Q,COT!$A:$A,YEAR(daily!$A1212),COT!$B:$B,WEEKNUM(daily!$A1212))</f>
        <v>81</v>
      </c>
      <c r="AA1212">
        <f>SUMIFS(Saudi!B:B,Saudi!$A:$A,YEAR(daily!$A1212))</f>
        <v>395.99099999999999</v>
      </c>
      <c r="AB1212">
        <f>SUMIFS(Saudi!C:C,Saudi!$A:$A,YEAR(daily!$A1212))</f>
        <v>301.7</v>
      </c>
      <c r="AC1212">
        <f>SUMIFS(Saudi!F:F,Saudi!$A:$A,YEAR(daily!$A1212))</f>
        <v>3951270</v>
      </c>
      <c r="AD1212">
        <f>SUMIFS(Saudi!G:G,Saudi!$A:$A,YEAR(daily!$A1212))</f>
        <v>41.406660355745771</v>
      </c>
      <c r="AE1212">
        <f>SUMIFS(Saudi!H:H,Saudi!$A:$A,YEAR(daily!$A1212))</f>
        <v>163608894.86384758</v>
      </c>
      <c r="AF1212" s="5">
        <f t="shared" si="58"/>
        <v>12</v>
      </c>
      <c r="AG1212" s="5">
        <f t="shared" si="59"/>
        <v>2004</v>
      </c>
    </row>
    <row r="1213" spans="1:33">
      <c r="A1213" s="3">
        <v>38355</v>
      </c>
      <c r="B1213" s="1">
        <v>165451</v>
      </c>
      <c r="C1213" s="1">
        <v>42186</v>
      </c>
      <c r="D1213" s="1">
        <v>23425</v>
      </c>
      <c r="E1213" s="1">
        <v>42.12</v>
      </c>
      <c r="F1213" s="1">
        <v>42.37</v>
      </c>
      <c r="G1213" s="1">
        <v>42.19</v>
      </c>
      <c r="H1213" s="2">
        <v>50.3</v>
      </c>
      <c r="I1213" s="2">
        <v>30.4</v>
      </c>
      <c r="J1213" s="2">
        <v>84.9</v>
      </c>
      <c r="K1213" s="2">
        <v>85</v>
      </c>
      <c r="L1213">
        <f>SUMIFS(US!B:B,US!$D:$D,YEAR(daily!$A1213),US!$E:$E,MONTH(daily!$A1213))</f>
        <v>8692</v>
      </c>
      <c r="M1213">
        <f>SUMIFS(US!C:C,US!$D:$D,YEAR(daily!$A1213),US!$E:$E,MONTH(daily!$A1213))</f>
        <v>20694</v>
      </c>
      <c r="N1213">
        <f>SUMIFS(COT!E:E,COT!$A:$A,YEAR(daily!$A1213),COT!$B:$B,WEEKNUM(daily!$A1213))</f>
        <v>683120</v>
      </c>
      <c r="O1213">
        <f>SUMIFS(COT!F:F,COT!$A:$A,YEAR(daily!$A1213),COT!$B:$B,WEEKNUM(daily!$A1213))</f>
        <v>74567</v>
      </c>
      <c r="P1213">
        <f>SUMIFS(COT!G:G,COT!$A:$A,YEAR(daily!$A1213),COT!$B:$B,WEEKNUM(daily!$A1213))</f>
        <v>67020</v>
      </c>
      <c r="Q1213">
        <f>SUMIFS(COT!H:H,COT!$A:$A,YEAR(daily!$A1213),COT!$B:$B,WEEKNUM(daily!$A1213))</f>
        <v>74091</v>
      </c>
      <c r="R1213">
        <f>SUMIFS(COT!I:I,COT!$A:$A,YEAR(daily!$A1213),COT!$B:$B,WEEKNUM(daily!$A1213))</f>
        <v>479579</v>
      </c>
      <c r="S1213">
        <f>SUMIFS(COT!J:J,COT!$A:$A,YEAR(daily!$A1213),COT!$B:$B,WEEKNUM(daily!$A1213))</f>
        <v>465979</v>
      </c>
      <c r="T1213">
        <f>SUMIFS(COT!K:K,COT!$A:$A,YEAR(daily!$A1213),COT!$B:$B,WEEKNUM(daily!$A1213))</f>
        <v>54883</v>
      </c>
      <c r="U1213">
        <f>SUMIFS(COT!L:L,COT!$A:$A,YEAR(daily!$A1213),COT!$B:$B,WEEKNUM(daily!$A1213))</f>
        <v>76030</v>
      </c>
      <c r="V1213">
        <f>SUMIFS(COT!M:M,COT!$A:$A,YEAR(daily!$A1213),COT!$B:$B,WEEKNUM(daily!$A1213))</f>
        <v>42</v>
      </c>
      <c r="W1213">
        <f>SUMIFS(COT!N:N,COT!$A:$A,YEAR(daily!$A1213),COT!$B:$B,WEEKNUM(daily!$A1213))</f>
        <v>64</v>
      </c>
      <c r="X1213">
        <f>SUMIFS(COT!O:O,COT!$A:$A,YEAR(daily!$A1213),COT!$B:$B,WEEKNUM(daily!$A1213))</f>
        <v>63</v>
      </c>
      <c r="Y1213">
        <f>SUMIFS(COT!P:P,COT!$A:$A,YEAR(daily!$A1213),COT!$B:$B,WEEKNUM(daily!$A1213))</f>
        <v>77</v>
      </c>
      <c r="Z1213">
        <f>SUMIFS(COT!Q:Q,COT!$A:$A,YEAR(daily!$A1213),COT!$B:$B,WEEKNUM(daily!$A1213))</f>
        <v>82</v>
      </c>
      <c r="AA1213">
        <f>SUMIFS(Saudi!B:B,Saudi!$A:$A,YEAR(daily!$A1213))</f>
        <v>567.84900000000005</v>
      </c>
      <c r="AB1213">
        <f>SUMIFS(Saudi!C:C,Saudi!$A:$A,YEAR(daily!$A1213))</f>
        <v>346.471</v>
      </c>
      <c r="AC1213">
        <f>SUMIFS(Saudi!F:F,Saudi!$A:$A,YEAR(daily!$A1213))</f>
        <v>4196090</v>
      </c>
      <c r="AD1213">
        <f>SUMIFS(Saudi!G:G,Saudi!$A:$A,YEAR(daily!$A1213))</f>
        <v>56.583409743531369</v>
      </c>
      <c r="AE1213">
        <f>SUMIFS(Saudi!H:H,Saudi!$A:$A,YEAR(daily!$A1213))</f>
        <v>237429079.79073453</v>
      </c>
      <c r="AF1213" s="5">
        <f t="shared" si="58"/>
        <v>1</v>
      </c>
      <c r="AG1213" s="5">
        <f t="shared" si="59"/>
        <v>2005</v>
      </c>
    </row>
    <row r="1214" spans="1:33">
      <c r="A1214" s="3">
        <v>38356</v>
      </c>
      <c r="B1214" s="1">
        <v>161571</v>
      </c>
      <c r="C1214" s="1">
        <v>43802</v>
      </c>
      <c r="D1214" s="1">
        <v>23454</v>
      </c>
      <c r="E1214" s="1">
        <v>43.91</v>
      </c>
      <c r="F1214" s="1">
        <v>44.05</v>
      </c>
      <c r="G1214" s="1">
        <v>43.81</v>
      </c>
      <c r="H1214" s="2">
        <v>50.3</v>
      </c>
      <c r="I1214" s="2">
        <v>30.4</v>
      </c>
      <c r="J1214" s="2">
        <v>84.9</v>
      </c>
      <c r="K1214" s="2">
        <v>85</v>
      </c>
      <c r="L1214">
        <f>SUMIFS(US!B:B,US!$D:$D,YEAR(daily!$A1214),US!$E:$E,MONTH(daily!$A1214))</f>
        <v>8692</v>
      </c>
      <c r="M1214">
        <f>SUMIFS(US!C:C,US!$D:$D,YEAR(daily!$A1214),US!$E:$E,MONTH(daily!$A1214))</f>
        <v>20694</v>
      </c>
      <c r="N1214">
        <f>SUMIFS(COT!E:E,COT!$A:$A,YEAR(daily!$A1214),COT!$B:$B,WEEKNUM(daily!$A1214))</f>
        <v>683120</v>
      </c>
      <c r="O1214">
        <f>SUMIFS(COT!F:F,COT!$A:$A,YEAR(daily!$A1214),COT!$B:$B,WEEKNUM(daily!$A1214))</f>
        <v>74567</v>
      </c>
      <c r="P1214">
        <f>SUMIFS(COT!G:G,COT!$A:$A,YEAR(daily!$A1214),COT!$B:$B,WEEKNUM(daily!$A1214))</f>
        <v>67020</v>
      </c>
      <c r="Q1214">
        <f>SUMIFS(COT!H:H,COT!$A:$A,YEAR(daily!$A1214),COT!$B:$B,WEEKNUM(daily!$A1214))</f>
        <v>74091</v>
      </c>
      <c r="R1214">
        <f>SUMIFS(COT!I:I,COT!$A:$A,YEAR(daily!$A1214),COT!$B:$B,WEEKNUM(daily!$A1214))</f>
        <v>479579</v>
      </c>
      <c r="S1214">
        <f>SUMIFS(COT!J:J,COT!$A:$A,YEAR(daily!$A1214),COT!$B:$B,WEEKNUM(daily!$A1214))</f>
        <v>465979</v>
      </c>
      <c r="T1214">
        <f>SUMIFS(COT!K:K,COT!$A:$A,YEAR(daily!$A1214),COT!$B:$B,WEEKNUM(daily!$A1214))</f>
        <v>54883</v>
      </c>
      <c r="U1214">
        <f>SUMIFS(COT!L:L,COT!$A:$A,YEAR(daily!$A1214),COT!$B:$B,WEEKNUM(daily!$A1214))</f>
        <v>76030</v>
      </c>
      <c r="V1214">
        <f>SUMIFS(COT!M:M,COT!$A:$A,YEAR(daily!$A1214),COT!$B:$B,WEEKNUM(daily!$A1214))</f>
        <v>42</v>
      </c>
      <c r="W1214">
        <f>SUMIFS(COT!N:N,COT!$A:$A,YEAR(daily!$A1214),COT!$B:$B,WEEKNUM(daily!$A1214))</f>
        <v>64</v>
      </c>
      <c r="X1214">
        <f>SUMIFS(COT!O:O,COT!$A:$A,YEAR(daily!$A1214),COT!$B:$B,WEEKNUM(daily!$A1214))</f>
        <v>63</v>
      </c>
      <c r="Y1214">
        <f>SUMIFS(COT!P:P,COT!$A:$A,YEAR(daily!$A1214),COT!$B:$B,WEEKNUM(daily!$A1214))</f>
        <v>77</v>
      </c>
      <c r="Z1214">
        <f>SUMIFS(COT!Q:Q,COT!$A:$A,YEAR(daily!$A1214),COT!$B:$B,WEEKNUM(daily!$A1214))</f>
        <v>82</v>
      </c>
      <c r="AA1214">
        <f>SUMIFS(Saudi!B:B,Saudi!$A:$A,YEAR(daily!$A1214))</f>
        <v>567.84900000000005</v>
      </c>
      <c r="AB1214">
        <f>SUMIFS(Saudi!C:C,Saudi!$A:$A,YEAR(daily!$A1214))</f>
        <v>346.471</v>
      </c>
      <c r="AC1214">
        <f>SUMIFS(Saudi!F:F,Saudi!$A:$A,YEAR(daily!$A1214))</f>
        <v>4196090</v>
      </c>
      <c r="AD1214">
        <f>SUMIFS(Saudi!G:G,Saudi!$A:$A,YEAR(daily!$A1214))</f>
        <v>56.583409743531369</v>
      </c>
      <c r="AE1214">
        <f>SUMIFS(Saudi!H:H,Saudi!$A:$A,YEAR(daily!$A1214))</f>
        <v>237429079.79073453</v>
      </c>
      <c r="AF1214" s="5">
        <f t="shared" si="58"/>
        <v>1</v>
      </c>
      <c r="AG1214" s="5">
        <f t="shared" si="59"/>
        <v>2005</v>
      </c>
    </row>
    <row r="1215" spans="1:33">
      <c r="A1215" s="3">
        <v>38357</v>
      </c>
      <c r="B1215" s="1">
        <v>152795</v>
      </c>
      <c r="C1215" s="1">
        <v>44674</v>
      </c>
      <c r="D1215" s="1">
        <v>24597</v>
      </c>
      <c r="E1215" s="1">
        <v>43.39</v>
      </c>
      <c r="F1215" s="1">
        <v>43.55</v>
      </c>
      <c r="G1215" s="1">
        <v>43.29</v>
      </c>
      <c r="H1215" s="2">
        <v>50.3</v>
      </c>
      <c r="I1215" s="2">
        <v>30.4</v>
      </c>
      <c r="J1215" s="2">
        <v>84.9</v>
      </c>
      <c r="K1215" s="2">
        <v>85</v>
      </c>
      <c r="L1215">
        <f>SUMIFS(US!B:B,US!$D:$D,YEAR(daily!$A1215),US!$E:$E,MONTH(daily!$A1215))</f>
        <v>8692</v>
      </c>
      <c r="M1215">
        <f>SUMIFS(US!C:C,US!$D:$D,YEAR(daily!$A1215),US!$E:$E,MONTH(daily!$A1215))</f>
        <v>20694</v>
      </c>
      <c r="N1215">
        <f>SUMIFS(COT!E:E,COT!$A:$A,YEAR(daily!$A1215),COT!$B:$B,WEEKNUM(daily!$A1215))</f>
        <v>683120</v>
      </c>
      <c r="O1215">
        <f>SUMIFS(COT!F:F,COT!$A:$A,YEAR(daily!$A1215),COT!$B:$B,WEEKNUM(daily!$A1215))</f>
        <v>74567</v>
      </c>
      <c r="P1215">
        <f>SUMIFS(COT!G:G,COT!$A:$A,YEAR(daily!$A1215),COT!$B:$B,WEEKNUM(daily!$A1215))</f>
        <v>67020</v>
      </c>
      <c r="Q1215">
        <f>SUMIFS(COT!H:H,COT!$A:$A,YEAR(daily!$A1215),COT!$B:$B,WEEKNUM(daily!$A1215))</f>
        <v>74091</v>
      </c>
      <c r="R1215">
        <f>SUMIFS(COT!I:I,COT!$A:$A,YEAR(daily!$A1215),COT!$B:$B,WEEKNUM(daily!$A1215))</f>
        <v>479579</v>
      </c>
      <c r="S1215">
        <f>SUMIFS(COT!J:J,COT!$A:$A,YEAR(daily!$A1215),COT!$B:$B,WEEKNUM(daily!$A1215))</f>
        <v>465979</v>
      </c>
      <c r="T1215">
        <f>SUMIFS(COT!K:K,COT!$A:$A,YEAR(daily!$A1215),COT!$B:$B,WEEKNUM(daily!$A1215))</f>
        <v>54883</v>
      </c>
      <c r="U1215">
        <f>SUMIFS(COT!L:L,COT!$A:$A,YEAR(daily!$A1215),COT!$B:$B,WEEKNUM(daily!$A1215))</f>
        <v>76030</v>
      </c>
      <c r="V1215">
        <f>SUMIFS(COT!M:M,COT!$A:$A,YEAR(daily!$A1215),COT!$B:$B,WEEKNUM(daily!$A1215))</f>
        <v>42</v>
      </c>
      <c r="W1215">
        <f>SUMIFS(COT!N:N,COT!$A:$A,YEAR(daily!$A1215),COT!$B:$B,WEEKNUM(daily!$A1215))</f>
        <v>64</v>
      </c>
      <c r="X1215">
        <f>SUMIFS(COT!O:O,COT!$A:$A,YEAR(daily!$A1215),COT!$B:$B,WEEKNUM(daily!$A1215))</f>
        <v>63</v>
      </c>
      <c r="Y1215">
        <f>SUMIFS(COT!P:P,COT!$A:$A,YEAR(daily!$A1215),COT!$B:$B,WEEKNUM(daily!$A1215))</f>
        <v>77</v>
      </c>
      <c r="Z1215">
        <f>SUMIFS(COT!Q:Q,COT!$A:$A,YEAR(daily!$A1215),COT!$B:$B,WEEKNUM(daily!$A1215))</f>
        <v>82</v>
      </c>
      <c r="AA1215">
        <f>SUMIFS(Saudi!B:B,Saudi!$A:$A,YEAR(daily!$A1215))</f>
        <v>567.84900000000005</v>
      </c>
      <c r="AB1215">
        <f>SUMIFS(Saudi!C:C,Saudi!$A:$A,YEAR(daily!$A1215))</f>
        <v>346.471</v>
      </c>
      <c r="AC1215">
        <f>SUMIFS(Saudi!F:F,Saudi!$A:$A,YEAR(daily!$A1215))</f>
        <v>4196090</v>
      </c>
      <c r="AD1215">
        <f>SUMIFS(Saudi!G:G,Saudi!$A:$A,YEAR(daily!$A1215))</f>
        <v>56.583409743531369</v>
      </c>
      <c r="AE1215">
        <f>SUMIFS(Saudi!H:H,Saudi!$A:$A,YEAR(daily!$A1215))</f>
        <v>237429079.79073453</v>
      </c>
      <c r="AF1215" s="5">
        <f t="shared" si="58"/>
        <v>1</v>
      </c>
      <c r="AG1215" s="5">
        <f t="shared" si="59"/>
        <v>2005</v>
      </c>
    </row>
    <row r="1216" spans="1:33">
      <c r="A1216" s="3">
        <v>38358</v>
      </c>
      <c r="B1216" s="1">
        <v>148723</v>
      </c>
      <c r="C1216" s="1">
        <v>47470</v>
      </c>
      <c r="D1216" s="1">
        <v>24993</v>
      </c>
      <c r="E1216" s="1">
        <v>45.56</v>
      </c>
      <c r="F1216" s="1">
        <v>45.63</v>
      </c>
      <c r="G1216" s="1">
        <v>45.3</v>
      </c>
      <c r="H1216" s="2">
        <v>50.3</v>
      </c>
      <c r="I1216" s="2">
        <v>30.4</v>
      </c>
      <c r="J1216" s="2">
        <v>84.9</v>
      </c>
      <c r="K1216" s="2">
        <v>85</v>
      </c>
      <c r="L1216">
        <f>SUMIFS(US!B:B,US!$D:$D,YEAR(daily!$A1216),US!$E:$E,MONTH(daily!$A1216))</f>
        <v>8692</v>
      </c>
      <c r="M1216">
        <f>SUMIFS(US!C:C,US!$D:$D,YEAR(daily!$A1216),US!$E:$E,MONTH(daily!$A1216))</f>
        <v>20694</v>
      </c>
      <c r="N1216">
        <f>SUMIFS(COT!E:E,COT!$A:$A,YEAR(daily!$A1216),COT!$B:$B,WEEKNUM(daily!$A1216))</f>
        <v>683120</v>
      </c>
      <c r="O1216">
        <f>SUMIFS(COT!F:F,COT!$A:$A,YEAR(daily!$A1216),COT!$B:$B,WEEKNUM(daily!$A1216))</f>
        <v>74567</v>
      </c>
      <c r="P1216">
        <f>SUMIFS(COT!G:G,COT!$A:$A,YEAR(daily!$A1216),COT!$B:$B,WEEKNUM(daily!$A1216))</f>
        <v>67020</v>
      </c>
      <c r="Q1216">
        <f>SUMIFS(COT!H:H,COT!$A:$A,YEAR(daily!$A1216),COT!$B:$B,WEEKNUM(daily!$A1216))</f>
        <v>74091</v>
      </c>
      <c r="R1216">
        <f>SUMIFS(COT!I:I,COT!$A:$A,YEAR(daily!$A1216),COT!$B:$B,WEEKNUM(daily!$A1216))</f>
        <v>479579</v>
      </c>
      <c r="S1216">
        <f>SUMIFS(COT!J:J,COT!$A:$A,YEAR(daily!$A1216),COT!$B:$B,WEEKNUM(daily!$A1216))</f>
        <v>465979</v>
      </c>
      <c r="T1216">
        <f>SUMIFS(COT!K:K,COT!$A:$A,YEAR(daily!$A1216),COT!$B:$B,WEEKNUM(daily!$A1216))</f>
        <v>54883</v>
      </c>
      <c r="U1216">
        <f>SUMIFS(COT!L:L,COT!$A:$A,YEAR(daily!$A1216),COT!$B:$B,WEEKNUM(daily!$A1216))</f>
        <v>76030</v>
      </c>
      <c r="V1216">
        <f>SUMIFS(COT!M:M,COT!$A:$A,YEAR(daily!$A1216),COT!$B:$B,WEEKNUM(daily!$A1216))</f>
        <v>42</v>
      </c>
      <c r="W1216">
        <f>SUMIFS(COT!N:N,COT!$A:$A,YEAR(daily!$A1216),COT!$B:$B,WEEKNUM(daily!$A1216))</f>
        <v>64</v>
      </c>
      <c r="X1216">
        <f>SUMIFS(COT!O:O,COT!$A:$A,YEAR(daily!$A1216),COT!$B:$B,WEEKNUM(daily!$A1216))</f>
        <v>63</v>
      </c>
      <c r="Y1216">
        <f>SUMIFS(COT!P:P,COT!$A:$A,YEAR(daily!$A1216),COT!$B:$B,WEEKNUM(daily!$A1216))</f>
        <v>77</v>
      </c>
      <c r="Z1216">
        <f>SUMIFS(COT!Q:Q,COT!$A:$A,YEAR(daily!$A1216),COT!$B:$B,WEEKNUM(daily!$A1216))</f>
        <v>82</v>
      </c>
      <c r="AA1216">
        <f>SUMIFS(Saudi!B:B,Saudi!$A:$A,YEAR(daily!$A1216))</f>
        <v>567.84900000000005</v>
      </c>
      <c r="AB1216">
        <f>SUMIFS(Saudi!C:C,Saudi!$A:$A,YEAR(daily!$A1216))</f>
        <v>346.471</v>
      </c>
      <c r="AC1216">
        <f>SUMIFS(Saudi!F:F,Saudi!$A:$A,YEAR(daily!$A1216))</f>
        <v>4196090</v>
      </c>
      <c r="AD1216">
        <f>SUMIFS(Saudi!G:G,Saudi!$A:$A,YEAR(daily!$A1216))</f>
        <v>56.583409743531369</v>
      </c>
      <c r="AE1216">
        <f>SUMIFS(Saudi!H:H,Saudi!$A:$A,YEAR(daily!$A1216))</f>
        <v>237429079.79073453</v>
      </c>
      <c r="AF1216" s="5">
        <f t="shared" si="58"/>
        <v>1</v>
      </c>
      <c r="AG1216" s="5">
        <f t="shared" si="59"/>
        <v>2005</v>
      </c>
    </row>
    <row r="1217" spans="1:33">
      <c r="A1217" s="3">
        <v>38359</v>
      </c>
      <c r="B1217" s="1">
        <v>133184</v>
      </c>
      <c r="C1217" s="1">
        <v>49488</v>
      </c>
      <c r="D1217" s="1">
        <v>26235</v>
      </c>
      <c r="E1217" s="1">
        <v>45.43</v>
      </c>
      <c r="F1217" s="1">
        <v>45.47</v>
      </c>
      <c r="G1217" s="1">
        <v>45.11</v>
      </c>
      <c r="H1217" s="2">
        <v>50.3</v>
      </c>
      <c r="I1217" s="2">
        <v>30.4</v>
      </c>
      <c r="J1217" s="2">
        <v>84.9</v>
      </c>
      <c r="K1217" s="2">
        <v>85</v>
      </c>
      <c r="L1217">
        <f>SUMIFS(US!B:B,US!$D:$D,YEAR(daily!$A1217),US!$E:$E,MONTH(daily!$A1217))</f>
        <v>8692</v>
      </c>
      <c r="M1217">
        <f>SUMIFS(US!C:C,US!$D:$D,YEAR(daily!$A1217),US!$E:$E,MONTH(daily!$A1217))</f>
        <v>20694</v>
      </c>
      <c r="N1217">
        <f>SUMIFS(COT!E:E,COT!$A:$A,YEAR(daily!$A1217),COT!$B:$B,WEEKNUM(daily!$A1217))</f>
        <v>683120</v>
      </c>
      <c r="O1217">
        <f>SUMIFS(COT!F:F,COT!$A:$A,YEAR(daily!$A1217),COT!$B:$B,WEEKNUM(daily!$A1217))</f>
        <v>74567</v>
      </c>
      <c r="P1217">
        <f>SUMIFS(COT!G:G,COT!$A:$A,YEAR(daily!$A1217),COT!$B:$B,WEEKNUM(daily!$A1217))</f>
        <v>67020</v>
      </c>
      <c r="Q1217">
        <f>SUMIFS(COT!H:H,COT!$A:$A,YEAR(daily!$A1217),COT!$B:$B,WEEKNUM(daily!$A1217))</f>
        <v>74091</v>
      </c>
      <c r="R1217">
        <f>SUMIFS(COT!I:I,COT!$A:$A,YEAR(daily!$A1217),COT!$B:$B,WEEKNUM(daily!$A1217))</f>
        <v>479579</v>
      </c>
      <c r="S1217">
        <f>SUMIFS(COT!J:J,COT!$A:$A,YEAR(daily!$A1217),COT!$B:$B,WEEKNUM(daily!$A1217))</f>
        <v>465979</v>
      </c>
      <c r="T1217">
        <f>SUMIFS(COT!K:K,COT!$A:$A,YEAR(daily!$A1217),COT!$B:$B,WEEKNUM(daily!$A1217))</f>
        <v>54883</v>
      </c>
      <c r="U1217">
        <f>SUMIFS(COT!L:L,COT!$A:$A,YEAR(daily!$A1217),COT!$B:$B,WEEKNUM(daily!$A1217))</f>
        <v>76030</v>
      </c>
      <c r="V1217">
        <f>SUMIFS(COT!M:M,COT!$A:$A,YEAR(daily!$A1217),COT!$B:$B,WEEKNUM(daily!$A1217))</f>
        <v>42</v>
      </c>
      <c r="W1217">
        <f>SUMIFS(COT!N:N,COT!$A:$A,YEAR(daily!$A1217),COT!$B:$B,WEEKNUM(daily!$A1217))</f>
        <v>64</v>
      </c>
      <c r="X1217">
        <f>SUMIFS(COT!O:O,COT!$A:$A,YEAR(daily!$A1217),COT!$B:$B,WEEKNUM(daily!$A1217))</f>
        <v>63</v>
      </c>
      <c r="Y1217">
        <f>SUMIFS(COT!P:P,COT!$A:$A,YEAR(daily!$A1217),COT!$B:$B,WEEKNUM(daily!$A1217))</f>
        <v>77</v>
      </c>
      <c r="Z1217">
        <f>SUMIFS(COT!Q:Q,COT!$A:$A,YEAR(daily!$A1217),COT!$B:$B,WEEKNUM(daily!$A1217))</f>
        <v>82</v>
      </c>
      <c r="AA1217">
        <f>SUMIFS(Saudi!B:B,Saudi!$A:$A,YEAR(daily!$A1217))</f>
        <v>567.84900000000005</v>
      </c>
      <c r="AB1217">
        <f>SUMIFS(Saudi!C:C,Saudi!$A:$A,YEAR(daily!$A1217))</f>
        <v>346.471</v>
      </c>
      <c r="AC1217">
        <f>SUMIFS(Saudi!F:F,Saudi!$A:$A,YEAR(daily!$A1217))</f>
        <v>4196090</v>
      </c>
      <c r="AD1217">
        <f>SUMIFS(Saudi!G:G,Saudi!$A:$A,YEAR(daily!$A1217))</f>
        <v>56.583409743531369</v>
      </c>
      <c r="AE1217">
        <f>SUMIFS(Saudi!H:H,Saudi!$A:$A,YEAR(daily!$A1217))</f>
        <v>237429079.79073453</v>
      </c>
      <c r="AF1217" s="5">
        <f t="shared" si="58"/>
        <v>1</v>
      </c>
      <c r="AG1217" s="5">
        <f t="shared" si="59"/>
        <v>2005</v>
      </c>
    </row>
    <row r="1218" spans="1:33">
      <c r="A1218" s="3">
        <v>38362</v>
      </c>
      <c r="B1218" s="1">
        <v>125060</v>
      </c>
      <c r="C1218" s="1">
        <v>51912</v>
      </c>
      <c r="D1218" s="1">
        <v>27123</v>
      </c>
      <c r="E1218" s="1">
        <v>45.33</v>
      </c>
      <c r="F1218" s="1">
        <v>45.34</v>
      </c>
      <c r="G1218" s="1">
        <v>44.97</v>
      </c>
      <c r="H1218" s="2">
        <v>50.3</v>
      </c>
      <c r="I1218" s="2">
        <v>30.4</v>
      </c>
      <c r="J1218" s="2">
        <v>84.9</v>
      </c>
      <c r="K1218" s="2">
        <v>85</v>
      </c>
      <c r="L1218">
        <f>SUMIFS(US!B:B,US!$D:$D,YEAR(daily!$A1218),US!$E:$E,MONTH(daily!$A1218))</f>
        <v>8692</v>
      </c>
      <c r="M1218">
        <f>SUMIFS(US!C:C,US!$D:$D,YEAR(daily!$A1218),US!$E:$E,MONTH(daily!$A1218))</f>
        <v>20694</v>
      </c>
      <c r="N1218">
        <f>SUMIFS(COT!E:E,COT!$A:$A,YEAR(daily!$A1218),COT!$B:$B,WEEKNUM(daily!$A1218))</f>
        <v>707361</v>
      </c>
      <c r="O1218">
        <f>SUMIFS(COT!F:F,COT!$A:$A,YEAR(daily!$A1218),COT!$B:$B,WEEKNUM(daily!$A1218))</f>
        <v>79563</v>
      </c>
      <c r="P1218">
        <f>SUMIFS(COT!G:G,COT!$A:$A,YEAR(daily!$A1218),COT!$B:$B,WEEKNUM(daily!$A1218))</f>
        <v>70949</v>
      </c>
      <c r="Q1218">
        <f>SUMIFS(COT!H:H,COT!$A:$A,YEAR(daily!$A1218),COT!$B:$B,WEEKNUM(daily!$A1218))</f>
        <v>90144</v>
      </c>
      <c r="R1218">
        <f>SUMIFS(COT!I:I,COT!$A:$A,YEAR(daily!$A1218),COT!$B:$B,WEEKNUM(daily!$A1218))</f>
        <v>488223</v>
      </c>
      <c r="S1218">
        <f>SUMIFS(COT!J:J,COT!$A:$A,YEAR(daily!$A1218),COT!$B:$B,WEEKNUM(daily!$A1218))</f>
        <v>478166</v>
      </c>
      <c r="T1218">
        <f>SUMIFS(COT!K:K,COT!$A:$A,YEAR(daily!$A1218),COT!$B:$B,WEEKNUM(daily!$A1218))</f>
        <v>49431</v>
      </c>
      <c r="U1218">
        <f>SUMIFS(COT!L:L,COT!$A:$A,YEAR(daily!$A1218),COT!$B:$B,WEEKNUM(daily!$A1218))</f>
        <v>68102</v>
      </c>
      <c r="V1218">
        <f>SUMIFS(COT!M:M,COT!$A:$A,YEAR(daily!$A1218),COT!$B:$B,WEEKNUM(daily!$A1218))</f>
        <v>47</v>
      </c>
      <c r="W1218">
        <f>SUMIFS(COT!N:N,COT!$A:$A,YEAR(daily!$A1218),COT!$B:$B,WEEKNUM(daily!$A1218))</f>
        <v>68</v>
      </c>
      <c r="X1218">
        <f>SUMIFS(COT!O:O,COT!$A:$A,YEAR(daily!$A1218),COT!$B:$B,WEEKNUM(daily!$A1218))</f>
        <v>72</v>
      </c>
      <c r="Y1218">
        <f>SUMIFS(COT!P:P,COT!$A:$A,YEAR(daily!$A1218),COT!$B:$B,WEEKNUM(daily!$A1218))</f>
        <v>78</v>
      </c>
      <c r="Z1218">
        <f>SUMIFS(COT!Q:Q,COT!$A:$A,YEAR(daily!$A1218),COT!$B:$B,WEEKNUM(daily!$A1218))</f>
        <v>83</v>
      </c>
      <c r="AA1218">
        <f>SUMIFS(Saudi!B:B,Saudi!$A:$A,YEAR(daily!$A1218))</f>
        <v>567.84900000000005</v>
      </c>
      <c r="AB1218">
        <f>SUMIFS(Saudi!C:C,Saudi!$A:$A,YEAR(daily!$A1218))</f>
        <v>346.471</v>
      </c>
      <c r="AC1218">
        <f>SUMIFS(Saudi!F:F,Saudi!$A:$A,YEAR(daily!$A1218))</f>
        <v>4196090</v>
      </c>
      <c r="AD1218">
        <f>SUMIFS(Saudi!G:G,Saudi!$A:$A,YEAR(daily!$A1218))</f>
        <v>56.583409743531369</v>
      </c>
      <c r="AE1218">
        <f>SUMIFS(Saudi!H:H,Saudi!$A:$A,YEAR(daily!$A1218))</f>
        <v>237429079.79073453</v>
      </c>
      <c r="AF1218" s="5">
        <f t="shared" ref="AF1218:AF1281" si="60">MONTH(A1218)</f>
        <v>1</v>
      </c>
      <c r="AG1218" s="5">
        <f t="shared" ref="AG1218:AG1281" si="61">YEAR(A1218)</f>
        <v>2005</v>
      </c>
    </row>
    <row r="1219" spans="1:33">
      <c r="A1219" s="3">
        <v>38363</v>
      </c>
      <c r="B1219" s="1">
        <v>110256</v>
      </c>
      <c r="C1219" s="1">
        <v>54392</v>
      </c>
      <c r="D1219" s="1">
        <v>26266</v>
      </c>
      <c r="E1219" s="1">
        <v>45.68</v>
      </c>
      <c r="F1219" s="1">
        <v>45.64</v>
      </c>
      <c r="G1219" s="1">
        <v>45.27</v>
      </c>
      <c r="H1219" s="2">
        <v>50.3</v>
      </c>
      <c r="I1219" s="2">
        <v>30.4</v>
      </c>
      <c r="J1219" s="2">
        <v>84.9</v>
      </c>
      <c r="K1219" s="2">
        <v>85</v>
      </c>
      <c r="L1219">
        <f>SUMIFS(US!B:B,US!$D:$D,YEAR(daily!$A1219),US!$E:$E,MONTH(daily!$A1219))</f>
        <v>8692</v>
      </c>
      <c r="M1219">
        <f>SUMIFS(US!C:C,US!$D:$D,YEAR(daily!$A1219),US!$E:$E,MONTH(daily!$A1219))</f>
        <v>20694</v>
      </c>
      <c r="N1219">
        <f>SUMIFS(COT!E:E,COT!$A:$A,YEAR(daily!$A1219),COT!$B:$B,WEEKNUM(daily!$A1219))</f>
        <v>707361</v>
      </c>
      <c r="O1219">
        <f>SUMIFS(COT!F:F,COT!$A:$A,YEAR(daily!$A1219),COT!$B:$B,WEEKNUM(daily!$A1219))</f>
        <v>79563</v>
      </c>
      <c r="P1219">
        <f>SUMIFS(COT!G:G,COT!$A:$A,YEAR(daily!$A1219),COT!$B:$B,WEEKNUM(daily!$A1219))</f>
        <v>70949</v>
      </c>
      <c r="Q1219">
        <f>SUMIFS(COT!H:H,COT!$A:$A,YEAR(daily!$A1219),COT!$B:$B,WEEKNUM(daily!$A1219))</f>
        <v>90144</v>
      </c>
      <c r="R1219">
        <f>SUMIFS(COT!I:I,COT!$A:$A,YEAR(daily!$A1219),COT!$B:$B,WEEKNUM(daily!$A1219))</f>
        <v>488223</v>
      </c>
      <c r="S1219">
        <f>SUMIFS(COT!J:J,COT!$A:$A,YEAR(daily!$A1219),COT!$B:$B,WEEKNUM(daily!$A1219))</f>
        <v>478166</v>
      </c>
      <c r="T1219">
        <f>SUMIFS(COT!K:K,COT!$A:$A,YEAR(daily!$A1219),COT!$B:$B,WEEKNUM(daily!$A1219))</f>
        <v>49431</v>
      </c>
      <c r="U1219">
        <f>SUMIFS(COT!L:L,COT!$A:$A,YEAR(daily!$A1219),COT!$B:$B,WEEKNUM(daily!$A1219))</f>
        <v>68102</v>
      </c>
      <c r="V1219">
        <f>SUMIFS(COT!M:M,COT!$A:$A,YEAR(daily!$A1219),COT!$B:$B,WEEKNUM(daily!$A1219))</f>
        <v>47</v>
      </c>
      <c r="W1219">
        <f>SUMIFS(COT!N:N,COT!$A:$A,YEAR(daily!$A1219),COT!$B:$B,WEEKNUM(daily!$A1219))</f>
        <v>68</v>
      </c>
      <c r="X1219">
        <f>SUMIFS(COT!O:O,COT!$A:$A,YEAR(daily!$A1219),COT!$B:$B,WEEKNUM(daily!$A1219))</f>
        <v>72</v>
      </c>
      <c r="Y1219">
        <f>SUMIFS(COT!P:P,COT!$A:$A,YEAR(daily!$A1219),COT!$B:$B,WEEKNUM(daily!$A1219))</f>
        <v>78</v>
      </c>
      <c r="Z1219">
        <f>SUMIFS(COT!Q:Q,COT!$A:$A,YEAR(daily!$A1219),COT!$B:$B,WEEKNUM(daily!$A1219))</f>
        <v>83</v>
      </c>
      <c r="AA1219">
        <f>SUMIFS(Saudi!B:B,Saudi!$A:$A,YEAR(daily!$A1219))</f>
        <v>567.84900000000005</v>
      </c>
      <c r="AB1219">
        <f>SUMIFS(Saudi!C:C,Saudi!$A:$A,YEAR(daily!$A1219))</f>
        <v>346.471</v>
      </c>
      <c r="AC1219">
        <f>SUMIFS(Saudi!F:F,Saudi!$A:$A,YEAR(daily!$A1219))</f>
        <v>4196090</v>
      </c>
      <c r="AD1219">
        <f>SUMIFS(Saudi!G:G,Saudi!$A:$A,YEAR(daily!$A1219))</f>
        <v>56.583409743531369</v>
      </c>
      <c r="AE1219">
        <f>SUMIFS(Saudi!H:H,Saudi!$A:$A,YEAR(daily!$A1219))</f>
        <v>237429079.79073453</v>
      </c>
      <c r="AF1219" s="5">
        <f t="shared" si="60"/>
        <v>1</v>
      </c>
      <c r="AG1219" s="5">
        <f t="shared" si="61"/>
        <v>2005</v>
      </c>
    </row>
    <row r="1220" spans="1:33">
      <c r="A1220" s="3">
        <v>38364</v>
      </c>
      <c r="B1220" s="1">
        <v>93100</v>
      </c>
      <c r="C1220" s="1">
        <v>58902</v>
      </c>
      <c r="D1220" s="1">
        <v>27357</v>
      </c>
      <c r="E1220" s="1">
        <v>46.37</v>
      </c>
      <c r="F1220" s="1">
        <v>46.25</v>
      </c>
      <c r="G1220" s="1">
        <v>45.86</v>
      </c>
      <c r="H1220" s="2">
        <v>50.3</v>
      </c>
      <c r="I1220" s="2">
        <v>30.4</v>
      </c>
      <c r="J1220" s="2">
        <v>84.9</v>
      </c>
      <c r="K1220" s="2">
        <v>85</v>
      </c>
      <c r="L1220">
        <f>SUMIFS(US!B:B,US!$D:$D,YEAR(daily!$A1220),US!$E:$E,MONTH(daily!$A1220))</f>
        <v>8692</v>
      </c>
      <c r="M1220">
        <f>SUMIFS(US!C:C,US!$D:$D,YEAR(daily!$A1220),US!$E:$E,MONTH(daily!$A1220))</f>
        <v>20694</v>
      </c>
      <c r="N1220">
        <f>SUMIFS(COT!E:E,COT!$A:$A,YEAR(daily!$A1220),COT!$B:$B,WEEKNUM(daily!$A1220))</f>
        <v>707361</v>
      </c>
      <c r="O1220">
        <f>SUMIFS(COT!F:F,COT!$A:$A,YEAR(daily!$A1220),COT!$B:$B,WEEKNUM(daily!$A1220))</f>
        <v>79563</v>
      </c>
      <c r="P1220">
        <f>SUMIFS(COT!G:G,COT!$A:$A,YEAR(daily!$A1220),COT!$B:$B,WEEKNUM(daily!$A1220))</f>
        <v>70949</v>
      </c>
      <c r="Q1220">
        <f>SUMIFS(COT!H:H,COT!$A:$A,YEAR(daily!$A1220),COT!$B:$B,WEEKNUM(daily!$A1220))</f>
        <v>90144</v>
      </c>
      <c r="R1220">
        <f>SUMIFS(COT!I:I,COT!$A:$A,YEAR(daily!$A1220),COT!$B:$B,WEEKNUM(daily!$A1220))</f>
        <v>488223</v>
      </c>
      <c r="S1220">
        <f>SUMIFS(COT!J:J,COT!$A:$A,YEAR(daily!$A1220),COT!$B:$B,WEEKNUM(daily!$A1220))</f>
        <v>478166</v>
      </c>
      <c r="T1220">
        <f>SUMIFS(COT!K:K,COT!$A:$A,YEAR(daily!$A1220),COT!$B:$B,WEEKNUM(daily!$A1220))</f>
        <v>49431</v>
      </c>
      <c r="U1220">
        <f>SUMIFS(COT!L:L,COT!$A:$A,YEAR(daily!$A1220),COT!$B:$B,WEEKNUM(daily!$A1220))</f>
        <v>68102</v>
      </c>
      <c r="V1220">
        <f>SUMIFS(COT!M:M,COT!$A:$A,YEAR(daily!$A1220),COT!$B:$B,WEEKNUM(daily!$A1220))</f>
        <v>47</v>
      </c>
      <c r="W1220">
        <f>SUMIFS(COT!N:N,COT!$A:$A,YEAR(daily!$A1220),COT!$B:$B,WEEKNUM(daily!$A1220))</f>
        <v>68</v>
      </c>
      <c r="X1220">
        <f>SUMIFS(COT!O:O,COT!$A:$A,YEAR(daily!$A1220),COT!$B:$B,WEEKNUM(daily!$A1220))</f>
        <v>72</v>
      </c>
      <c r="Y1220">
        <f>SUMIFS(COT!P:P,COT!$A:$A,YEAR(daily!$A1220),COT!$B:$B,WEEKNUM(daily!$A1220))</f>
        <v>78</v>
      </c>
      <c r="Z1220">
        <f>SUMIFS(COT!Q:Q,COT!$A:$A,YEAR(daily!$A1220),COT!$B:$B,WEEKNUM(daily!$A1220))</f>
        <v>83</v>
      </c>
      <c r="AA1220">
        <f>SUMIFS(Saudi!B:B,Saudi!$A:$A,YEAR(daily!$A1220))</f>
        <v>567.84900000000005</v>
      </c>
      <c r="AB1220">
        <f>SUMIFS(Saudi!C:C,Saudi!$A:$A,YEAR(daily!$A1220))</f>
        <v>346.471</v>
      </c>
      <c r="AC1220">
        <f>SUMIFS(Saudi!F:F,Saudi!$A:$A,YEAR(daily!$A1220))</f>
        <v>4196090</v>
      </c>
      <c r="AD1220">
        <f>SUMIFS(Saudi!G:G,Saudi!$A:$A,YEAR(daily!$A1220))</f>
        <v>56.583409743531369</v>
      </c>
      <c r="AE1220">
        <f>SUMIFS(Saudi!H:H,Saudi!$A:$A,YEAR(daily!$A1220))</f>
        <v>237429079.79073453</v>
      </c>
      <c r="AF1220" s="5">
        <f t="shared" si="60"/>
        <v>1</v>
      </c>
      <c r="AG1220" s="5">
        <f t="shared" si="61"/>
        <v>2005</v>
      </c>
    </row>
    <row r="1221" spans="1:33">
      <c r="A1221" s="3">
        <v>38365</v>
      </c>
      <c r="B1221" s="1">
        <v>75925</v>
      </c>
      <c r="C1221" s="1">
        <v>60014</v>
      </c>
      <c r="D1221" s="1">
        <v>27969</v>
      </c>
      <c r="E1221" s="1">
        <v>48.04</v>
      </c>
      <c r="F1221" s="1">
        <v>47.82</v>
      </c>
      <c r="G1221" s="1">
        <v>47.39</v>
      </c>
      <c r="H1221" s="2">
        <v>50.3</v>
      </c>
      <c r="I1221" s="2">
        <v>30.4</v>
      </c>
      <c r="J1221" s="2">
        <v>84.9</v>
      </c>
      <c r="K1221" s="2">
        <v>85</v>
      </c>
      <c r="L1221">
        <f>SUMIFS(US!B:B,US!$D:$D,YEAR(daily!$A1221),US!$E:$E,MONTH(daily!$A1221))</f>
        <v>8692</v>
      </c>
      <c r="M1221">
        <f>SUMIFS(US!C:C,US!$D:$D,YEAR(daily!$A1221),US!$E:$E,MONTH(daily!$A1221))</f>
        <v>20694</v>
      </c>
      <c r="N1221">
        <f>SUMIFS(COT!E:E,COT!$A:$A,YEAR(daily!$A1221),COT!$B:$B,WEEKNUM(daily!$A1221))</f>
        <v>707361</v>
      </c>
      <c r="O1221">
        <f>SUMIFS(COT!F:F,COT!$A:$A,YEAR(daily!$A1221),COT!$B:$B,WEEKNUM(daily!$A1221))</f>
        <v>79563</v>
      </c>
      <c r="P1221">
        <f>SUMIFS(COT!G:G,COT!$A:$A,YEAR(daily!$A1221),COT!$B:$B,WEEKNUM(daily!$A1221))</f>
        <v>70949</v>
      </c>
      <c r="Q1221">
        <f>SUMIFS(COT!H:H,COT!$A:$A,YEAR(daily!$A1221),COT!$B:$B,WEEKNUM(daily!$A1221))</f>
        <v>90144</v>
      </c>
      <c r="R1221">
        <f>SUMIFS(COT!I:I,COT!$A:$A,YEAR(daily!$A1221),COT!$B:$B,WEEKNUM(daily!$A1221))</f>
        <v>488223</v>
      </c>
      <c r="S1221">
        <f>SUMIFS(COT!J:J,COT!$A:$A,YEAR(daily!$A1221),COT!$B:$B,WEEKNUM(daily!$A1221))</f>
        <v>478166</v>
      </c>
      <c r="T1221">
        <f>SUMIFS(COT!K:K,COT!$A:$A,YEAR(daily!$A1221),COT!$B:$B,WEEKNUM(daily!$A1221))</f>
        <v>49431</v>
      </c>
      <c r="U1221">
        <f>SUMIFS(COT!L:L,COT!$A:$A,YEAR(daily!$A1221),COT!$B:$B,WEEKNUM(daily!$A1221))</f>
        <v>68102</v>
      </c>
      <c r="V1221">
        <f>SUMIFS(COT!M:M,COT!$A:$A,YEAR(daily!$A1221),COT!$B:$B,WEEKNUM(daily!$A1221))</f>
        <v>47</v>
      </c>
      <c r="W1221">
        <f>SUMIFS(COT!N:N,COT!$A:$A,YEAR(daily!$A1221),COT!$B:$B,WEEKNUM(daily!$A1221))</f>
        <v>68</v>
      </c>
      <c r="X1221">
        <f>SUMIFS(COT!O:O,COT!$A:$A,YEAR(daily!$A1221),COT!$B:$B,WEEKNUM(daily!$A1221))</f>
        <v>72</v>
      </c>
      <c r="Y1221">
        <f>SUMIFS(COT!P:P,COT!$A:$A,YEAR(daily!$A1221),COT!$B:$B,WEEKNUM(daily!$A1221))</f>
        <v>78</v>
      </c>
      <c r="Z1221">
        <f>SUMIFS(COT!Q:Q,COT!$A:$A,YEAR(daily!$A1221),COT!$B:$B,WEEKNUM(daily!$A1221))</f>
        <v>83</v>
      </c>
      <c r="AA1221">
        <f>SUMIFS(Saudi!B:B,Saudi!$A:$A,YEAR(daily!$A1221))</f>
        <v>567.84900000000005</v>
      </c>
      <c r="AB1221">
        <f>SUMIFS(Saudi!C:C,Saudi!$A:$A,YEAR(daily!$A1221))</f>
        <v>346.471</v>
      </c>
      <c r="AC1221">
        <f>SUMIFS(Saudi!F:F,Saudi!$A:$A,YEAR(daily!$A1221))</f>
        <v>4196090</v>
      </c>
      <c r="AD1221">
        <f>SUMIFS(Saudi!G:G,Saudi!$A:$A,YEAR(daily!$A1221))</f>
        <v>56.583409743531369</v>
      </c>
      <c r="AE1221">
        <f>SUMIFS(Saudi!H:H,Saudi!$A:$A,YEAR(daily!$A1221))</f>
        <v>237429079.79073453</v>
      </c>
      <c r="AF1221" s="5">
        <f t="shared" si="60"/>
        <v>1</v>
      </c>
      <c r="AG1221" s="5">
        <f t="shared" si="61"/>
        <v>2005</v>
      </c>
    </row>
    <row r="1222" spans="1:33">
      <c r="A1222" s="3">
        <v>38366</v>
      </c>
      <c r="B1222" s="1">
        <v>63885</v>
      </c>
      <c r="C1222" s="1">
        <v>62801</v>
      </c>
      <c r="D1222" s="1">
        <v>27699</v>
      </c>
      <c r="E1222" s="1">
        <v>48.38</v>
      </c>
      <c r="F1222" s="1">
        <v>48.18</v>
      </c>
      <c r="G1222" s="1">
        <v>47.78</v>
      </c>
      <c r="H1222" s="2">
        <v>50.3</v>
      </c>
      <c r="I1222" s="2">
        <v>30.4</v>
      </c>
      <c r="J1222" s="2">
        <v>84.9</v>
      </c>
      <c r="K1222" s="2">
        <v>85</v>
      </c>
      <c r="L1222">
        <f>SUMIFS(US!B:B,US!$D:$D,YEAR(daily!$A1222),US!$E:$E,MONTH(daily!$A1222))</f>
        <v>8692</v>
      </c>
      <c r="M1222">
        <f>SUMIFS(US!C:C,US!$D:$D,YEAR(daily!$A1222),US!$E:$E,MONTH(daily!$A1222))</f>
        <v>20694</v>
      </c>
      <c r="N1222">
        <f>SUMIFS(COT!E:E,COT!$A:$A,YEAR(daily!$A1222),COT!$B:$B,WEEKNUM(daily!$A1222))</f>
        <v>707361</v>
      </c>
      <c r="O1222">
        <f>SUMIFS(COT!F:F,COT!$A:$A,YEAR(daily!$A1222),COT!$B:$B,WEEKNUM(daily!$A1222))</f>
        <v>79563</v>
      </c>
      <c r="P1222">
        <f>SUMIFS(COT!G:G,COT!$A:$A,YEAR(daily!$A1222),COT!$B:$B,WEEKNUM(daily!$A1222))</f>
        <v>70949</v>
      </c>
      <c r="Q1222">
        <f>SUMIFS(COT!H:H,COT!$A:$A,YEAR(daily!$A1222),COT!$B:$B,WEEKNUM(daily!$A1222))</f>
        <v>90144</v>
      </c>
      <c r="R1222">
        <f>SUMIFS(COT!I:I,COT!$A:$A,YEAR(daily!$A1222),COT!$B:$B,WEEKNUM(daily!$A1222))</f>
        <v>488223</v>
      </c>
      <c r="S1222">
        <f>SUMIFS(COT!J:J,COT!$A:$A,YEAR(daily!$A1222),COT!$B:$B,WEEKNUM(daily!$A1222))</f>
        <v>478166</v>
      </c>
      <c r="T1222">
        <f>SUMIFS(COT!K:K,COT!$A:$A,YEAR(daily!$A1222),COT!$B:$B,WEEKNUM(daily!$A1222))</f>
        <v>49431</v>
      </c>
      <c r="U1222">
        <f>SUMIFS(COT!L:L,COT!$A:$A,YEAR(daily!$A1222),COT!$B:$B,WEEKNUM(daily!$A1222))</f>
        <v>68102</v>
      </c>
      <c r="V1222">
        <f>SUMIFS(COT!M:M,COT!$A:$A,YEAR(daily!$A1222),COT!$B:$B,WEEKNUM(daily!$A1222))</f>
        <v>47</v>
      </c>
      <c r="W1222">
        <f>SUMIFS(COT!N:N,COT!$A:$A,YEAR(daily!$A1222),COT!$B:$B,WEEKNUM(daily!$A1222))</f>
        <v>68</v>
      </c>
      <c r="X1222">
        <f>SUMIFS(COT!O:O,COT!$A:$A,YEAR(daily!$A1222),COT!$B:$B,WEEKNUM(daily!$A1222))</f>
        <v>72</v>
      </c>
      <c r="Y1222">
        <f>SUMIFS(COT!P:P,COT!$A:$A,YEAR(daily!$A1222),COT!$B:$B,WEEKNUM(daily!$A1222))</f>
        <v>78</v>
      </c>
      <c r="Z1222">
        <f>SUMIFS(COT!Q:Q,COT!$A:$A,YEAR(daily!$A1222),COT!$B:$B,WEEKNUM(daily!$A1222))</f>
        <v>83</v>
      </c>
      <c r="AA1222">
        <f>SUMIFS(Saudi!B:B,Saudi!$A:$A,YEAR(daily!$A1222))</f>
        <v>567.84900000000005</v>
      </c>
      <c r="AB1222">
        <f>SUMIFS(Saudi!C:C,Saudi!$A:$A,YEAR(daily!$A1222))</f>
        <v>346.471</v>
      </c>
      <c r="AC1222">
        <f>SUMIFS(Saudi!F:F,Saudi!$A:$A,YEAR(daily!$A1222))</f>
        <v>4196090</v>
      </c>
      <c r="AD1222">
        <f>SUMIFS(Saudi!G:G,Saudi!$A:$A,YEAR(daily!$A1222))</f>
        <v>56.583409743531369</v>
      </c>
      <c r="AE1222">
        <f>SUMIFS(Saudi!H:H,Saudi!$A:$A,YEAR(daily!$A1222))</f>
        <v>237429079.79073453</v>
      </c>
      <c r="AF1222" s="5">
        <f t="shared" si="60"/>
        <v>1</v>
      </c>
      <c r="AG1222" s="5">
        <f t="shared" si="61"/>
        <v>2005</v>
      </c>
    </row>
    <row r="1223" spans="1:33">
      <c r="A1223" s="3">
        <v>38369</v>
      </c>
      <c r="B1223" s="1">
        <v>47547.75</v>
      </c>
      <c r="C1223" s="1">
        <v>64390</v>
      </c>
      <c r="D1223" s="1">
        <v>28453</v>
      </c>
      <c r="E1223" s="1">
        <v>48.38000000000001</v>
      </c>
      <c r="F1223" s="1">
        <v>0</v>
      </c>
      <c r="G1223" s="1">
        <v>-24.490000000000343</v>
      </c>
      <c r="H1223" s="2">
        <v>50.3</v>
      </c>
      <c r="I1223" s="2">
        <v>30.4</v>
      </c>
      <c r="J1223" s="2">
        <v>84.9</v>
      </c>
      <c r="K1223" s="2">
        <v>85</v>
      </c>
      <c r="L1223">
        <f>SUMIFS(US!B:B,US!$D:$D,YEAR(daily!$A1223),US!$E:$E,MONTH(daily!$A1223))</f>
        <v>8692</v>
      </c>
      <c r="M1223">
        <f>SUMIFS(US!C:C,US!$D:$D,YEAR(daily!$A1223),US!$E:$E,MONTH(daily!$A1223))</f>
        <v>20694</v>
      </c>
      <c r="N1223">
        <f>SUMIFS(COT!E:E,COT!$A:$A,YEAR(daily!$A1223),COT!$B:$B,WEEKNUM(daily!$A1223))</f>
        <v>718813</v>
      </c>
      <c r="O1223">
        <f>SUMIFS(COT!F:F,COT!$A:$A,YEAR(daily!$A1223),COT!$B:$B,WEEKNUM(daily!$A1223))</f>
        <v>86451</v>
      </c>
      <c r="P1223">
        <f>SUMIFS(COT!G:G,COT!$A:$A,YEAR(daily!$A1223),COT!$B:$B,WEEKNUM(daily!$A1223))</f>
        <v>70526</v>
      </c>
      <c r="Q1223">
        <f>SUMIFS(COT!H:H,COT!$A:$A,YEAR(daily!$A1223),COT!$B:$B,WEEKNUM(daily!$A1223))</f>
        <v>85441</v>
      </c>
      <c r="R1223">
        <f>SUMIFS(COT!I:I,COT!$A:$A,YEAR(daily!$A1223),COT!$B:$B,WEEKNUM(daily!$A1223))</f>
        <v>495530</v>
      </c>
      <c r="S1223">
        <f>SUMIFS(COT!J:J,COT!$A:$A,YEAR(daily!$A1223),COT!$B:$B,WEEKNUM(daily!$A1223))</f>
        <v>491377</v>
      </c>
      <c r="T1223">
        <f>SUMIFS(COT!K:K,COT!$A:$A,YEAR(daily!$A1223),COT!$B:$B,WEEKNUM(daily!$A1223))</f>
        <v>51391</v>
      </c>
      <c r="U1223">
        <f>SUMIFS(COT!L:L,COT!$A:$A,YEAR(daily!$A1223),COT!$B:$B,WEEKNUM(daily!$A1223))</f>
        <v>71469</v>
      </c>
      <c r="V1223">
        <f>SUMIFS(COT!M:M,COT!$A:$A,YEAR(daily!$A1223),COT!$B:$B,WEEKNUM(daily!$A1223))</f>
        <v>50</v>
      </c>
      <c r="W1223">
        <f>SUMIFS(COT!N:N,COT!$A:$A,YEAR(daily!$A1223),COT!$B:$B,WEEKNUM(daily!$A1223))</f>
        <v>66</v>
      </c>
      <c r="X1223">
        <f>SUMIFS(COT!O:O,COT!$A:$A,YEAR(daily!$A1223),COT!$B:$B,WEEKNUM(daily!$A1223))</f>
        <v>70</v>
      </c>
      <c r="Y1223">
        <f>SUMIFS(COT!P:P,COT!$A:$A,YEAR(daily!$A1223),COT!$B:$B,WEEKNUM(daily!$A1223))</f>
        <v>75</v>
      </c>
      <c r="Z1223">
        <f>SUMIFS(COT!Q:Q,COT!$A:$A,YEAR(daily!$A1223),COT!$B:$B,WEEKNUM(daily!$A1223))</f>
        <v>84</v>
      </c>
      <c r="AA1223">
        <f>SUMIFS(Saudi!B:B,Saudi!$A:$A,YEAR(daily!$A1223))</f>
        <v>567.84900000000005</v>
      </c>
      <c r="AB1223">
        <f>SUMIFS(Saudi!C:C,Saudi!$A:$A,YEAR(daily!$A1223))</f>
        <v>346.471</v>
      </c>
      <c r="AC1223">
        <f>SUMIFS(Saudi!F:F,Saudi!$A:$A,YEAR(daily!$A1223))</f>
        <v>4196090</v>
      </c>
      <c r="AD1223">
        <f>SUMIFS(Saudi!G:G,Saudi!$A:$A,YEAR(daily!$A1223))</f>
        <v>56.583409743531369</v>
      </c>
      <c r="AE1223">
        <f>SUMIFS(Saudi!H:H,Saudi!$A:$A,YEAR(daily!$A1223))</f>
        <v>237429079.79073453</v>
      </c>
      <c r="AF1223" s="5">
        <f t="shared" si="60"/>
        <v>1</v>
      </c>
      <c r="AG1223" s="5">
        <f t="shared" si="61"/>
        <v>2005</v>
      </c>
    </row>
    <row r="1224" spans="1:33">
      <c r="A1224" s="3">
        <v>38370</v>
      </c>
      <c r="B1224" s="1">
        <v>42102</v>
      </c>
      <c r="C1224" s="1">
        <v>63828</v>
      </c>
      <c r="D1224" s="1">
        <v>28221</v>
      </c>
      <c r="E1224" s="1">
        <v>48.38</v>
      </c>
      <c r="F1224" s="1">
        <v>48.28</v>
      </c>
      <c r="G1224" s="1">
        <v>47.93</v>
      </c>
      <c r="H1224" s="2">
        <v>50.3</v>
      </c>
      <c r="I1224" s="2">
        <v>30.4</v>
      </c>
      <c r="J1224" s="2">
        <v>84.9</v>
      </c>
      <c r="K1224" s="2">
        <v>85</v>
      </c>
      <c r="L1224">
        <f>SUMIFS(US!B:B,US!$D:$D,YEAR(daily!$A1224),US!$E:$E,MONTH(daily!$A1224))</f>
        <v>8692</v>
      </c>
      <c r="M1224">
        <f>SUMIFS(US!C:C,US!$D:$D,YEAR(daily!$A1224),US!$E:$E,MONTH(daily!$A1224))</f>
        <v>20694</v>
      </c>
      <c r="N1224">
        <f>SUMIFS(COT!E:E,COT!$A:$A,YEAR(daily!$A1224),COT!$B:$B,WEEKNUM(daily!$A1224))</f>
        <v>718813</v>
      </c>
      <c r="O1224">
        <f>SUMIFS(COT!F:F,COT!$A:$A,YEAR(daily!$A1224),COT!$B:$B,WEEKNUM(daily!$A1224))</f>
        <v>86451</v>
      </c>
      <c r="P1224">
        <f>SUMIFS(COT!G:G,COT!$A:$A,YEAR(daily!$A1224),COT!$B:$B,WEEKNUM(daily!$A1224))</f>
        <v>70526</v>
      </c>
      <c r="Q1224">
        <f>SUMIFS(COT!H:H,COT!$A:$A,YEAR(daily!$A1224),COT!$B:$B,WEEKNUM(daily!$A1224))</f>
        <v>85441</v>
      </c>
      <c r="R1224">
        <f>SUMIFS(COT!I:I,COT!$A:$A,YEAR(daily!$A1224),COT!$B:$B,WEEKNUM(daily!$A1224))</f>
        <v>495530</v>
      </c>
      <c r="S1224">
        <f>SUMIFS(COT!J:J,COT!$A:$A,YEAR(daily!$A1224),COT!$B:$B,WEEKNUM(daily!$A1224))</f>
        <v>491377</v>
      </c>
      <c r="T1224">
        <f>SUMIFS(COT!K:K,COT!$A:$A,YEAR(daily!$A1224),COT!$B:$B,WEEKNUM(daily!$A1224))</f>
        <v>51391</v>
      </c>
      <c r="U1224">
        <f>SUMIFS(COT!L:L,COT!$A:$A,YEAR(daily!$A1224),COT!$B:$B,WEEKNUM(daily!$A1224))</f>
        <v>71469</v>
      </c>
      <c r="V1224">
        <f>SUMIFS(COT!M:M,COT!$A:$A,YEAR(daily!$A1224),COT!$B:$B,WEEKNUM(daily!$A1224))</f>
        <v>50</v>
      </c>
      <c r="W1224">
        <f>SUMIFS(COT!N:N,COT!$A:$A,YEAR(daily!$A1224),COT!$B:$B,WEEKNUM(daily!$A1224))</f>
        <v>66</v>
      </c>
      <c r="X1224">
        <f>SUMIFS(COT!O:O,COT!$A:$A,YEAR(daily!$A1224),COT!$B:$B,WEEKNUM(daily!$A1224))</f>
        <v>70</v>
      </c>
      <c r="Y1224">
        <f>SUMIFS(COT!P:P,COT!$A:$A,YEAR(daily!$A1224),COT!$B:$B,WEEKNUM(daily!$A1224))</f>
        <v>75</v>
      </c>
      <c r="Z1224">
        <f>SUMIFS(COT!Q:Q,COT!$A:$A,YEAR(daily!$A1224),COT!$B:$B,WEEKNUM(daily!$A1224))</f>
        <v>84</v>
      </c>
      <c r="AA1224">
        <f>SUMIFS(Saudi!B:B,Saudi!$A:$A,YEAR(daily!$A1224))</f>
        <v>567.84900000000005</v>
      </c>
      <c r="AB1224">
        <f>SUMIFS(Saudi!C:C,Saudi!$A:$A,YEAR(daily!$A1224))</f>
        <v>346.471</v>
      </c>
      <c r="AC1224">
        <f>SUMIFS(Saudi!F:F,Saudi!$A:$A,YEAR(daily!$A1224))</f>
        <v>4196090</v>
      </c>
      <c r="AD1224">
        <f>SUMIFS(Saudi!G:G,Saudi!$A:$A,YEAR(daily!$A1224))</f>
        <v>56.583409743531369</v>
      </c>
      <c r="AE1224">
        <f>SUMIFS(Saudi!H:H,Saudi!$A:$A,YEAR(daily!$A1224))</f>
        <v>237429079.79073453</v>
      </c>
      <c r="AF1224" s="5">
        <f t="shared" si="60"/>
        <v>1</v>
      </c>
      <c r="AG1224" s="5">
        <f t="shared" si="61"/>
        <v>2005</v>
      </c>
    </row>
    <row r="1225" spans="1:33">
      <c r="A1225" s="3">
        <v>38371</v>
      </c>
      <c r="B1225" s="1">
        <v>20700</v>
      </c>
      <c r="C1225" s="1">
        <v>64205</v>
      </c>
      <c r="D1225" s="1">
        <v>29526</v>
      </c>
      <c r="E1225" s="1">
        <v>47.55</v>
      </c>
      <c r="F1225" s="1">
        <v>47.71</v>
      </c>
      <c r="G1225" s="1">
        <v>47.4</v>
      </c>
      <c r="H1225" s="2">
        <v>50.3</v>
      </c>
      <c r="I1225" s="2">
        <v>30.4</v>
      </c>
      <c r="J1225" s="2">
        <v>84.9</v>
      </c>
      <c r="K1225" s="2">
        <v>85</v>
      </c>
      <c r="L1225">
        <f>SUMIFS(US!B:B,US!$D:$D,YEAR(daily!$A1225),US!$E:$E,MONTH(daily!$A1225))</f>
        <v>8692</v>
      </c>
      <c r="M1225">
        <f>SUMIFS(US!C:C,US!$D:$D,YEAR(daily!$A1225),US!$E:$E,MONTH(daily!$A1225))</f>
        <v>20694</v>
      </c>
      <c r="N1225">
        <f>SUMIFS(COT!E:E,COT!$A:$A,YEAR(daily!$A1225),COT!$B:$B,WEEKNUM(daily!$A1225))</f>
        <v>718813</v>
      </c>
      <c r="O1225">
        <f>SUMIFS(COT!F:F,COT!$A:$A,YEAR(daily!$A1225),COT!$B:$B,WEEKNUM(daily!$A1225))</f>
        <v>86451</v>
      </c>
      <c r="P1225">
        <f>SUMIFS(COT!G:G,COT!$A:$A,YEAR(daily!$A1225),COT!$B:$B,WEEKNUM(daily!$A1225))</f>
        <v>70526</v>
      </c>
      <c r="Q1225">
        <f>SUMIFS(COT!H:H,COT!$A:$A,YEAR(daily!$A1225),COT!$B:$B,WEEKNUM(daily!$A1225))</f>
        <v>85441</v>
      </c>
      <c r="R1225">
        <f>SUMIFS(COT!I:I,COT!$A:$A,YEAR(daily!$A1225),COT!$B:$B,WEEKNUM(daily!$A1225))</f>
        <v>495530</v>
      </c>
      <c r="S1225">
        <f>SUMIFS(COT!J:J,COT!$A:$A,YEAR(daily!$A1225),COT!$B:$B,WEEKNUM(daily!$A1225))</f>
        <v>491377</v>
      </c>
      <c r="T1225">
        <f>SUMIFS(COT!K:K,COT!$A:$A,YEAR(daily!$A1225),COT!$B:$B,WEEKNUM(daily!$A1225))</f>
        <v>51391</v>
      </c>
      <c r="U1225">
        <f>SUMIFS(COT!L:L,COT!$A:$A,YEAR(daily!$A1225),COT!$B:$B,WEEKNUM(daily!$A1225))</f>
        <v>71469</v>
      </c>
      <c r="V1225">
        <f>SUMIFS(COT!M:M,COT!$A:$A,YEAR(daily!$A1225),COT!$B:$B,WEEKNUM(daily!$A1225))</f>
        <v>50</v>
      </c>
      <c r="W1225">
        <f>SUMIFS(COT!N:N,COT!$A:$A,YEAR(daily!$A1225),COT!$B:$B,WEEKNUM(daily!$A1225))</f>
        <v>66</v>
      </c>
      <c r="X1225">
        <f>SUMIFS(COT!O:O,COT!$A:$A,YEAR(daily!$A1225),COT!$B:$B,WEEKNUM(daily!$A1225))</f>
        <v>70</v>
      </c>
      <c r="Y1225">
        <f>SUMIFS(COT!P:P,COT!$A:$A,YEAR(daily!$A1225),COT!$B:$B,WEEKNUM(daily!$A1225))</f>
        <v>75</v>
      </c>
      <c r="Z1225">
        <f>SUMIFS(COT!Q:Q,COT!$A:$A,YEAR(daily!$A1225),COT!$B:$B,WEEKNUM(daily!$A1225))</f>
        <v>84</v>
      </c>
      <c r="AA1225">
        <f>SUMIFS(Saudi!B:B,Saudi!$A:$A,YEAR(daily!$A1225))</f>
        <v>567.84900000000005</v>
      </c>
      <c r="AB1225">
        <f>SUMIFS(Saudi!C:C,Saudi!$A:$A,YEAR(daily!$A1225))</f>
        <v>346.471</v>
      </c>
      <c r="AC1225">
        <f>SUMIFS(Saudi!F:F,Saudi!$A:$A,YEAR(daily!$A1225))</f>
        <v>4196090</v>
      </c>
      <c r="AD1225">
        <f>SUMIFS(Saudi!G:G,Saudi!$A:$A,YEAR(daily!$A1225))</f>
        <v>56.583409743531369</v>
      </c>
      <c r="AE1225">
        <f>SUMIFS(Saudi!H:H,Saudi!$A:$A,YEAR(daily!$A1225))</f>
        <v>237429079.79073453</v>
      </c>
      <c r="AF1225" s="5">
        <f t="shared" si="60"/>
        <v>1</v>
      </c>
      <c r="AG1225" s="5">
        <f t="shared" si="61"/>
        <v>2005</v>
      </c>
    </row>
    <row r="1226" spans="1:33">
      <c r="A1226" s="3">
        <v>38372</v>
      </c>
      <c r="B1226" s="1">
        <v>10147</v>
      </c>
      <c r="C1226" s="1">
        <v>61903</v>
      </c>
      <c r="D1226" s="1">
        <v>29559</v>
      </c>
      <c r="E1226" s="1">
        <v>46.91</v>
      </c>
      <c r="F1226" s="1">
        <v>47.26</v>
      </c>
      <c r="G1226" s="1">
        <v>47</v>
      </c>
      <c r="H1226" s="2">
        <v>50.3</v>
      </c>
      <c r="I1226" s="2">
        <v>30.4</v>
      </c>
      <c r="J1226" s="2">
        <v>84.9</v>
      </c>
      <c r="K1226" s="2">
        <v>85</v>
      </c>
      <c r="L1226">
        <f>SUMIFS(US!B:B,US!$D:$D,YEAR(daily!$A1226),US!$E:$E,MONTH(daily!$A1226))</f>
        <v>8692</v>
      </c>
      <c r="M1226">
        <f>SUMIFS(US!C:C,US!$D:$D,YEAR(daily!$A1226),US!$E:$E,MONTH(daily!$A1226))</f>
        <v>20694</v>
      </c>
      <c r="N1226">
        <f>SUMIFS(COT!E:E,COT!$A:$A,YEAR(daily!$A1226),COT!$B:$B,WEEKNUM(daily!$A1226))</f>
        <v>718813</v>
      </c>
      <c r="O1226">
        <f>SUMIFS(COT!F:F,COT!$A:$A,YEAR(daily!$A1226),COT!$B:$B,WEEKNUM(daily!$A1226))</f>
        <v>86451</v>
      </c>
      <c r="P1226">
        <f>SUMIFS(COT!G:G,COT!$A:$A,YEAR(daily!$A1226),COT!$B:$B,WEEKNUM(daily!$A1226))</f>
        <v>70526</v>
      </c>
      <c r="Q1226">
        <f>SUMIFS(COT!H:H,COT!$A:$A,YEAR(daily!$A1226),COT!$B:$B,WEEKNUM(daily!$A1226))</f>
        <v>85441</v>
      </c>
      <c r="R1226">
        <f>SUMIFS(COT!I:I,COT!$A:$A,YEAR(daily!$A1226),COT!$B:$B,WEEKNUM(daily!$A1226))</f>
        <v>495530</v>
      </c>
      <c r="S1226">
        <f>SUMIFS(COT!J:J,COT!$A:$A,YEAR(daily!$A1226),COT!$B:$B,WEEKNUM(daily!$A1226))</f>
        <v>491377</v>
      </c>
      <c r="T1226">
        <f>SUMIFS(COT!K:K,COT!$A:$A,YEAR(daily!$A1226),COT!$B:$B,WEEKNUM(daily!$A1226))</f>
        <v>51391</v>
      </c>
      <c r="U1226">
        <f>SUMIFS(COT!L:L,COT!$A:$A,YEAR(daily!$A1226),COT!$B:$B,WEEKNUM(daily!$A1226))</f>
        <v>71469</v>
      </c>
      <c r="V1226">
        <f>SUMIFS(COT!M:M,COT!$A:$A,YEAR(daily!$A1226),COT!$B:$B,WEEKNUM(daily!$A1226))</f>
        <v>50</v>
      </c>
      <c r="W1226">
        <f>SUMIFS(COT!N:N,COT!$A:$A,YEAR(daily!$A1226),COT!$B:$B,WEEKNUM(daily!$A1226))</f>
        <v>66</v>
      </c>
      <c r="X1226">
        <f>SUMIFS(COT!O:O,COT!$A:$A,YEAR(daily!$A1226),COT!$B:$B,WEEKNUM(daily!$A1226))</f>
        <v>70</v>
      </c>
      <c r="Y1226">
        <f>SUMIFS(COT!P:P,COT!$A:$A,YEAR(daily!$A1226),COT!$B:$B,WEEKNUM(daily!$A1226))</f>
        <v>75</v>
      </c>
      <c r="Z1226">
        <f>SUMIFS(COT!Q:Q,COT!$A:$A,YEAR(daily!$A1226),COT!$B:$B,WEEKNUM(daily!$A1226))</f>
        <v>84</v>
      </c>
      <c r="AA1226">
        <f>SUMIFS(Saudi!B:B,Saudi!$A:$A,YEAR(daily!$A1226))</f>
        <v>567.84900000000005</v>
      </c>
      <c r="AB1226">
        <f>SUMIFS(Saudi!C:C,Saudi!$A:$A,YEAR(daily!$A1226))</f>
        <v>346.471</v>
      </c>
      <c r="AC1226">
        <f>SUMIFS(Saudi!F:F,Saudi!$A:$A,YEAR(daily!$A1226))</f>
        <v>4196090</v>
      </c>
      <c r="AD1226">
        <f>SUMIFS(Saudi!G:G,Saudi!$A:$A,YEAR(daily!$A1226))</f>
        <v>56.583409743531369</v>
      </c>
      <c r="AE1226">
        <f>SUMIFS(Saudi!H:H,Saudi!$A:$A,YEAR(daily!$A1226))</f>
        <v>237429079.79073453</v>
      </c>
      <c r="AF1226" s="5">
        <f t="shared" si="60"/>
        <v>1</v>
      </c>
      <c r="AG1226" s="5">
        <f t="shared" si="61"/>
        <v>2005</v>
      </c>
    </row>
    <row r="1227" spans="1:33">
      <c r="A1227" s="3">
        <v>38373</v>
      </c>
      <c r="B1227" s="1">
        <v>224101</v>
      </c>
      <c r="C1227" s="1">
        <v>30586</v>
      </c>
      <c r="D1227" s="1">
        <v>39984</v>
      </c>
      <c r="E1227" s="1">
        <v>48.53</v>
      </c>
      <c r="F1227" s="1">
        <v>48.37</v>
      </c>
      <c r="G1227" s="1">
        <v>48.02</v>
      </c>
      <c r="H1227" s="2">
        <v>50.3</v>
      </c>
      <c r="I1227" s="2">
        <v>30.4</v>
      </c>
      <c r="J1227" s="2">
        <v>84.9</v>
      </c>
      <c r="K1227" s="2">
        <v>85</v>
      </c>
      <c r="L1227">
        <f>SUMIFS(US!B:B,US!$D:$D,YEAR(daily!$A1227),US!$E:$E,MONTH(daily!$A1227))</f>
        <v>8692</v>
      </c>
      <c r="M1227">
        <f>SUMIFS(US!C:C,US!$D:$D,YEAR(daily!$A1227),US!$E:$E,MONTH(daily!$A1227))</f>
        <v>20694</v>
      </c>
      <c r="N1227">
        <f>SUMIFS(COT!E:E,COT!$A:$A,YEAR(daily!$A1227),COT!$B:$B,WEEKNUM(daily!$A1227))</f>
        <v>718813</v>
      </c>
      <c r="O1227">
        <f>SUMIFS(COT!F:F,COT!$A:$A,YEAR(daily!$A1227),COT!$B:$B,WEEKNUM(daily!$A1227))</f>
        <v>86451</v>
      </c>
      <c r="P1227">
        <f>SUMIFS(COT!G:G,COT!$A:$A,YEAR(daily!$A1227),COT!$B:$B,WEEKNUM(daily!$A1227))</f>
        <v>70526</v>
      </c>
      <c r="Q1227">
        <f>SUMIFS(COT!H:H,COT!$A:$A,YEAR(daily!$A1227),COT!$B:$B,WEEKNUM(daily!$A1227))</f>
        <v>85441</v>
      </c>
      <c r="R1227">
        <f>SUMIFS(COT!I:I,COT!$A:$A,YEAR(daily!$A1227),COT!$B:$B,WEEKNUM(daily!$A1227))</f>
        <v>495530</v>
      </c>
      <c r="S1227">
        <f>SUMIFS(COT!J:J,COT!$A:$A,YEAR(daily!$A1227),COT!$B:$B,WEEKNUM(daily!$A1227))</f>
        <v>491377</v>
      </c>
      <c r="T1227">
        <f>SUMIFS(COT!K:K,COT!$A:$A,YEAR(daily!$A1227),COT!$B:$B,WEEKNUM(daily!$A1227))</f>
        <v>51391</v>
      </c>
      <c r="U1227">
        <f>SUMIFS(COT!L:L,COT!$A:$A,YEAR(daily!$A1227),COT!$B:$B,WEEKNUM(daily!$A1227))</f>
        <v>71469</v>
      </c>
      <c r="V1227">
        <f>SUMIFS(COT!M:M,COT!$A:$A,YEAR(daily!$A1227),COT!$B:$B,WEEKNUM(daily!$A1227))</f>
        <v>50</v>
      </c>
      <c r="W1227">
        <f>SUMIFS(COT!N:N,COT!$A:$A,YEAR(daily!$A1227),COT!$B:$B,WEEKNUM(daily!$A1227))</f>
        <v>66</v>
      </c>
      <c r="X1227">
        <f>SUMIFS(COT!O:O,COT!$A:$A,YEAR(daily!$A1227),COT!$B:$B,WEEKNUM(daily!$A1227))</f>
        <v>70</v>
      </c>
      <c r="Y1227">
        <f>SUMIFS(COT!P:P,COT!$A:$A,YEAR(daily!$A1227),COT!$B:$B,WEEKNUM(daily!$A1227))</f>
        <v>75</v>
      </c>
      <c r="Z1227">
        <f>SUMIFS(COT!Q:Q,COT!$A:$A,YEAR(daily!$A1227),COT!$B:$B,WEEKNUM(daily!$A1227))</f>
        <v>84</v>
      </c>
      <c r="AA1227">
        <f>SUMIFS(Saudi!B:B,Saudi!$A:$A,YEAR(daily!$A1227))</f>
        <v>567.84900000000005</v>
      </c>
      <c r="AB1227">
        <f>SUMIFS(Saudi!C:C,Saudi!$A:$A,YEAR(daily!$A1227))</f>
        <v>346.471</v>
      </c>
      <c r="AC1227">
        <f>SUMIFS(Saudi!F:F,Saudi!$A:$A,YEAR(daily!$A1227))</f>
        <v>4196090</v>
      </c>
      <c r="AD1227">
        <f>SUMIFS(Saudi!G:G,Saudi!$A:$A,YEAR(daily!$A1227))</f>
        <v>56.583409743531369</v>
      </c>
      <c r="AE1227">
        <f>SUMIFS(Saudi!H:H,Saudi!$A:$A,YEAR(daily!$A1227))</f>
        <v>237429079.79073453</v>
      </c>
      <c r="AF1227" s="5">
        <f t="shared" si="60"/>
        <v>1</v>
      </c>
      <c r="AG1227" s="5">
        <f t="shared" si="61"/>
        <v>2005</v>
      </c>
    </row>
    <row r="1228" spans="1:33">
      <c r="A1228" s="3">
        <v>38376</v>
      </c>
      <c r="B1228" s="1">
        <v>225173</v>
      </c>
      <c r="C1228" s="1">
        <v>30882</v>
      </c>
      <c r="D1228" s="1">
        <v>39627</v>
      </c>
      <c r="E1228" s="1">
        <v>48.81</v>
      </c>
      <c r="F1228" s="1">
        <v>48.76</v>
      </c>
      <c r="G1228" s="1">
        <v>48.44</v>
      </c>
      <c r="H1228" s="2">
        <v>50.3</v>
      </c>
      <c r="I1228" s="2">
        <v>30.4</v>
      </c>
      <c r="J1228" s="2">
        <v>84.9</v>
      </c>
      <c r="K1228" s="2">
        <v>85</v>
      </c>
      <c r="L1228">
        <f>SUMIFS(US!B:B,US!$D:$D,YEAR(daily!$A1228),US!$E:$E,MONTH(daily!$A1228))</f>
        <v>8692</v>
      </c>
      <c r="M1228">
        <f>SUMIFS(US!C:C,US!$D:$D,YEAR(daily!$A1228),US!$E:$E,MONTH(daily!$A1228))</f>
        <v>20694</v>
      </c>
      <c r="N1228">
        <f>SUMIFS(COT!E:E,COT!$A:$A,YEAR(daily!$A1228),COT!$B:$B,WEEKNUM(daily!$A1228))</f>
        <v>713890</v>
      </c>
      <c r="O1228">
        <f>SUMIFS(COT!F:F,COT!$A:$A,YEAR(daily!$A1228),COT!$B:$B,WEEKNUM(daily!$A1228))</f>
        <v>98204</v>
      </c>
      <c r="P1228">
        <f>SUMIFS(COT!G:G,COT!$A:$A,YEAR(daily!$A1228),COT!$B:$B,WEEKNUM(daily!$A1228))</f>
        <v>64354</v>
      </c>
      <c r="Q1228">
        <f>SUMIFS(COT!H:H,COT!$A:$A,YEAR(daily!$A1228),COT!$B:$B,WEEKNUM(daily!$A1228))</f>
        <v>90677</v>
      </c>
      <c r="R1228">
        <f>SUMIFS(COT!I:I,COT!$A:$A,YEAR(daily!$A1228),COT!$B:$B,WEEKNUM(daily!$A1228))</f>
        <v>476155</v>
      </c>
      <c r="S1228">
        <f>SUMIFS(COT!J:J,COT!$A:$A,YEAR(daily!$A1228),COT!$B:$B,WEEKNUM(daily!$A1228))</f>
        <v>494844</v>
      </c>
      <c r="T1228">
        <f>SUMIFS(COT!K:K,COT!$A:$A,YEAR(daily!$A1228),COT!$B:$B,WEEKNUM(daily!$A1228))</f>
        <v>48854</v>
      </c>
      <c r="U1228">
        <f>SUMIFS(COT!L:L,COT!$A:$A,YEAR(daily!$A1228),COT!$B:$B,WEEKNUM(daily!$A1228))</f>
        <v>64015</v>
      </c>
      <c r="V1228">
        <f>SUMIFS(COT!M:M,COT!$A:$A,YEAR(daily!$A1228),COT!$B:$B,WEEKNUM(daily!$A1228))</f>
        <v>55</v>
      </c>
      <c r="W1228">
        <f>SUMIFS(COT!N:N,COT!$A:$A,YEAR(daily!$A1228),COT!$B:$B,WEEKNUM(daily!$A1228))</f>
        <v>63</v>
      </c>
      <c r="X1228">
        <f>SUMIFS(COT!O:O,COT!$A:$A,YEAR(daily!$A1228),COT!$B:$B,WEEKNUM(daily!$A1228))</f>
        <v>66</v>
      </c>
      <c r="Y1228">
        <f>SUMIFS(COT!P:P,COT!$A:$A,YEAR(daily!$A1228),COT!$B:$B,WEEKNUM(daily!$A1228))</f>
        <v>78</v>
      </c>
      <c r="Z1228">
        <f>SUMIFS(COT!Q:Q,COT!$A:$A,YEAR(daily!$A1228),COT!$B:$B,WEEKNUM(daily!$A1228))</f>
        <v>84</v>
      </c>
      <c r="AA1228">
        <f>SUMIFS(Saudi!B:B,Saudi!$A:$A,YEAR(daily!$A1228))</f>
        <v>567.84900000000005</v>
      </c>
      <c r="AB1228">
        <f>SUMIFS(Saudi!C:C,Saudi!$A:$A,YEAR(daily!$A1228))</f>
        <v>346.471</v>
      </c>
      <c r="AC1228">
        <f>SUMIFS(Saudi!F:F,Saudi!$A:$A,YEAR(daily!$A1228))</f>
        <v>4196090</v>
      </c>
      <c r="AD1228">
        <f>SUMIFS(Saudi!G:G,Saudi!$A:$A,YEAR(daily!$A1228))</f>
        <v>56.583409743531369</v>
      </c>
      <c r="AE1228">
        <f>SUMIFS(Saudi!H:H,Saudi!$A:$A,YEAR(daily!$A1228))</f>
        <v>237429079.79073453</v>
      </c>
      <c r="AF1228" s="5">
        <f t="shared" si="60"/>
        <v>1</v>
      </c>
      <c r="AG1228" s="5">
        <f t="shared" si="61"/>
        <v>2005</v>
      </c>
    </row>
    <row r="1229" spans="1:33">
      <c r="A1229" s="3">
        <v>38377</v>
      </c>
      <c r="B1229" s="1">
        <v>223551</v>
      </c>
      <c r="C1229" s="1">
        <v>30622</v>
      </c>
      <c r="D1229" s="1">
        <v>40248</v>
      </c>
      <c r="E1229" s="1">
        <v>49.64</v>
      </c>
      <c r="F1229" s="1">
        <v>49.7</v>
      </c>
      <c r="G1229" s="1">
        <v>49.42</v>
      </c>
      <c r="H1229" s="2">
        <v>50.3</v>
      </c>
      <c r="I1229" s="2">
        <v>30.4</v>
      </c>
      <c r="J1229" s="2">
        <v>84.9</v>
      </c>
      <c r="K1229" s="2">
        <v>85</v>
      </c>
      <c r="L1229">
        <f>SUMIFS(US!B:B,US!$D:$D,YEAR(daily!$A1229),US!$E:$E,MONTH(daily!$A1229))</f>
        <v>8692</v>
      </c>
      <c r="M1229">
        <f>SUMIFS(US!C:C,US!$D:$D,YEAR(daily!$A1229),US!$E:$E,MONTH(daily!$A1229))</f>
        <v>20694</v>
      </c>
      <c r="N1229">
        <f>SUMIFS(COT!E:E,COT!$A:$A,YEAR(daily!$A1229),COT!$B:$B,WEEKNUM(daily!$A1229))</f>
        <v>713890</v>
      </c>
      <c r="O1229">
        <f>SUMIFS(COT!F:F,COT!$A:$A,YEAR(daily!$A1229),COT!$B:$B,WEEKNUM(daily!$A1229))</f>
        <v>98204</v>
      </c>
      <c r="P1229">
        <f>SUMIFS(COT!G:G,COT!$A:$A,YEAR(daily!$A1229),COT!$B:$B,WEEKNUM(daily!$A1229))</f>
        <v>64354</v>
      </c>
      <c r="Q1229">
        <f>SUMIFS(COT!H:H,COT!$A:$A,YEAR(daily!$A1229),COT!$B:$B,WEEKNUM(daily!$A1229))</f>
        <v>90677</v>
      </c>
      <c r="R1229">
        <f>SUMIFS(COT!I:I,COT!$A:$A,YEAR(daily!$A1229),COT!$B:$B,WEEKNUM(daily!$A1229))</f>
        <v>476155</v>
      </c>
      <c r="S1229">
        <f>SUMIFS(COT!J:J,COT!$A:$A,YEAR(daily!$A1229),COT!$B:$B,WEEKNUM(daily!$A1229))</f>
        <v>494844</v>
      </c>
      <c r="T1229">
        <f>SUMIFS(COT!K:K,COT!$A:$A,YEAR(daily!$A1229),COT!$B:$B,WEEKNUM(daily!$A1229))</f>
        <v>48854</v>
      </c>
      <c r="U1229">
        <f>SUMIFS(COT!L:L,COT!$A:$A,YEAR(daily!$A1229),COT!$B:$B,WEEKNUM(daily!$A1229))</f>
        <v>64015</v>
      </c>
      <c r="V1229">
        <f>SUMIFS(COT!M:M,COT!$A:$A,YEAR(daily!$A1229),COT!$B:$B,WEEKNUM(daily!$A1229))</f>
        <v>55</v>
      </c>
      <c r="W1229">
        <f>SUMIFS(COT!N:N,COT!$A:$A,YEAR(daily!$A1229),COT!$B:$B,WEEKNUM(daily!$A1229))</f>
        <v>63</v>
      </c>
      <c r="X1229">
        <f>SUMIFS(COT!O:O,COT!$A:$A,YEAR(daily!$A1229),COT!$B:$B,WEEKNUM(daily!$A1229))</f>
        <v>66</v>
      </c>
      <c r="Y1229">
        <f>SUMIFS(COT!P:P,COT!$A:$A,YEAR(daily!$A1229),COT!$B:$B,WEEKNUM(daily!$A1229))</f>
        <v>78</v>
      </c>
      <c r="Z1229">
        <f>SUMIFS(COT!Q:Q,COT!$A:$A,YEAR(daily!$A1229),COT!$B:$B,WEEKNUM(daily!$A1229))</f>
        <v>84</v>
      </c>
      <c r="AA1229">
        <f>SUMIFS(Saudi!B:B,Saudi!$A:$A,YEAR(daily!$A1229))</f>
        <v>567.84900000000005</v>
      </c>
      <c r="AB1229">
        <f>SUMIFS(Saudi!C:C,Saudi!$A:$A,YEAR(daily!$A1229))</f>
        <v>346.471</v>
      </c>
      <c r="AC1229">
        <f>SUMIFS(Saudi!F:F,Saudi!$A:$A,YEAR(daily!$A1229))</f>
        <v>4196090</v>
      </c>
      <c r="AD1229">
        <f>SUMIFS(Saudi!G:G,Saudi!$A:$A,YEAR(daily!$A1229))</f>
        <v>56.583409743531369</v>
      </c>
      <c r="AE1229">
        <f>SUMIFS(Saudi!H:H,Saudi!$A:$A,YEAR(daily!$A1229))</f>
        <v>237429079.79073453</v>
      </c>
      <c r="AF1229" s="5">
        <f t="shared" si="60"/>
        <v>1</v>
      </c>
      <c r="AG1229" s="5">
        <f t="shared" si="61"/>
        <v>2005</v>
      </c>
    </row>
    <row r="1230" spans="1:33">
      <c r="A1230" s="3">
        <v>38378</v>
      </c>
      <c r="B1230" s="1">
        <v>225454</v>
      </c>
      <c r="C1230" s="1">
        <v>33061</v>
      </c>
      <c r="D1230" s="1">
        <v>40604</v>
      </c>
      <c r="E1230" s="1">
        <v>48.78</v>
      </c>
      <c r="F1230" s="1">
        <v>48.95</v>
      </c>
      <c r="G1230" s="1">
        <v>48.75</v>
      </c>
      <c r="H1230" s="2">
        <v>50.3</v>
      </c>
      <c r="I1230" s="2">
        <v>30.4</v>
      </c>
      <c r="J1230" s="2">
        <v>84.9</v>
      </c>
      <c r="K1230" s="2">
        <v>85</v>
      </c>
      <c r="L1230">
        <f>SUMIFS(US!B:B,US!$D:$D,YEAR(daily!$A1230),US!$E:$E,MONTH(daily!$A1230))</f>
        <v>8692</v>
      </c>
      <c r="M1230">
        <f>SUMIFS(US!C:C,US!$D:$D,YEAR(daily!$A1230),US!$E:$E,MONTH(daily!$A1230))</f>
        <v>20694</v>
      </c>
      <c r="N1230">
        <f>SUMIFS(COT!E:E,COT!$A:$A,YEAR(daily!$A1230),COT!$B:$B,WEEKNUM(daily!$A1230))</f>
        <v>713890</v>
      </c>
      <c r="O1230">
        <f>SUMIFS(COT!F:F,COT!$A:$A,YEAR(daily!$A1230),COT!$B:$B,WEEKNUM(daily!$A1230))</f>
        <v>98204</v>
      </c>
      <c r="P1230">
        <f>SUMIFS(COT!G:G,COT!$A:$A,YEAR(daily!$A1230),COT!$B:$B,WEEKNUM(daily!$A1230))</f>
        <v>64354</v>
      </c>
      <c r="Q1230">
        <f>SUMIFS(COT!H:H,COT!$A:$A,YEAR(daily!$A1230),COT!$B:$B,WEEKNUM(daily!$A1230))</f>
        <v>90677</v>
      </c>
      <c r="R1230">
        <f>SUMIFS(COT!I:I,COT!$A:$A,YEAR(daily!$A1230),COT!$B:$B,WEEKNUM(daily!$A1230))</f>
        <v>476155</v>
      </c>
      <c r="S1230">
        <f>SUMIFS(COT!J:J,COT!$A:$A,YEAR(daily!$A1230),COT!$B:$B,WEEKNUM(daily!$A1230))</f>
        <v>494844</v>
      </c>
      <c r="T1230">
        <f>SUMIFS(COT!K:K,COT!$A:$A,YEAR(daily!$A1230),COT!$B:$B,WEEKNUM(daily!$A1230))</f>
        <v>48854</v>
      </c>
      <c r="U1230">
        <f>SUMIFS(COT!L:L,COT!$A:$A,YEAR(daily!$A1230),COT!$B:$B,WEEKNUM(daily!$A1230))</f>
        <v>64015</v>
      </c>
      <c r="V1230">
        <f>SUMIFS(COT!M:M,COT!$A:$A,YEAR(daily!$A1230),COT!$B:$B,WEEKNUM(daily!$A1230))</f>
        <v>55</v>
      </c>
      <c r="W1230">
        <f>SUMIFS(COT!N:N,COT!$A:$A,YEAR(daily!$A1230),COT!$B:$B,WEEKNUM(daily!$A1230))</f>
        <v>63</v>
      </c>
      <c r="X1230">
        <f>SUMIFS(COT!O:O,COT!$A:$A,YEAR(daily!$A1230),COT!$B:$B,WEEKNUM(daily!$A1230))</f>
        <v>66</v>
      </c>
      <c r="Y1230">
        <f>SUMIFS(COT!P:P,COT!$A:$A,YEAR(daily!$A1230),COT!$B:$B,WEEKNUM(daily!$A1230))</f>
        <v>78</v>
      </c>
      <c r="Z1230">
        <f>SUMIFS(COT!Q:Q,COT!$A:$A,YEAR(daily!$A1230),COT!$B:$B,WEEKNUM(daily!$A1230))</f>
        <v>84</v>
      </c>
      <c r="AA1230">
        <f>SUMIFS(Saudi!B:B,Saudi!$A:$A,YEAR(daily!$A1230))</f>
        <v>567.84900000000005</v>
      </c>
      <c r="AB1230">
        <f>SUMIFS(Saudi!C:C,Saudi!$A:$A,YEAR(daily!$A1230))</f>
        <v>346.471</v>
      </c>
      <c r="AC1230">
        <f>SUMIFS(Saudi!F:F,Saudi!$A:$A,YEAR(daily!$A1230))</f>
        <v>4196090</v>
      </c>
      <c r="AD1230">
        <f>SUMIFS(Saudi!G:G,Saudi!$A:$A,YEAR(daily!$A1230))</f>
        <v>56.583409743531369</v>
      </c>
      <c r="AE1230">
        <f>SUMIFS(Saudi!H:H,Saudi!$A:$A,YEAR(daily!$A1230))</f>
        <v>237429079.79073453</v>
      </c>
      <c r="AF1230" s="5">
        <f t="shared" si="60"/>
        <v>1</v>
      </c>
      <c r="AG1230" s="5">
        <f t="shared" si="61"/>
        <v>2005</v>
      </c>
    </row>
    <row r="1231" spans="1:33">
      <c r="A1231" s="3">
        <v>38379</v>
      </c>
      <c r="B1231" s="1">
        <v>224779</v>
      </c>
      <c r="C1231" s="1">
        <v>34019</v>
      </c>
      <c r="D1231" s="1">
        <v>42039</v>
      </c>
      <c r="E1231" s="1">
        <v>48.84</v>
      </c>
      <c r="F1231" s="1">
        <v>49.06</v>
      </c>
      <c r="G1231" s="1">
        <v>48.85</v>
      </c>
      <c r="H1231" s="2">
        <v>50.3</v>
      </c>
      <c r="I1231" s="2">
        <v>30.4</v>
      </c>
      <c r="J1231" s="2">
        <v>84.9</v>
      </c>
      <c r="K1231" s="2">
        <v>85</v>
      </c>
      <c r="L1231">
        <f>SUMIFS(US!B:B,US!$D:$D,YEAR(daily!$A1231),US!$E:$E,MONTH(daily!$A1231))</f>
        <v>8692</v>
      </c>
      <c r="M1231">
        <f>SUMIFS(US!C:C,US!$D:$D,YEAR(daily!$A1231),US!$E:$E,MONTH(daily!$A1231))</f>
        <v>20694</v>
      </c>
      <c r="N1231">
        <f>SUMIFS(COT!E:E,COT!$A:$A,YEAR(daily!$A1231),COT!$B:$B,WEEKNUM(daily!$A1231))</f>
        <v>713890</v>
      </c>
      <c r="O1231">
        <f>SUMIFS(COT!F:F,COT!$A:$A,YEAR(daily!$A1231),COT!$B:$B,WEEKNUM(daily!$A1231))</f>
        <v>98204</v>
      </c>
      <c r="P1231">
        <f>SUMIFS(COT!G:G,COT!$A:$A,YEAR(daily!$A1231),COT!$B:$B,WEEKNUM(daily!$A1231))</f>
        <v>64354</v>
      </c>
      <c r="Q1231">
        <f>SUMIFS(COT!H:H,COT!$A:$A,YEAR(daily!$A1231),COT!$B:$B,WEEKNUM(daily!$A1231))</f>
        <v>90677</v>
      </c>
      <c r="R1231">
        <f>SUMIFS(COT!I:I,COT!$A:$A,YEAR(daily!$A1231),COT!$B:$B,WEEKNUM(daily!$A1231))</f>
        <v>476155</v>
      </c>
      <c r="S1231">
        <f>SUMIFS(COT!J:J,COT!$A:$A,YEAR(daily!$A1231),COT!$B:$B,WEEKNUM(daily!$A1231))</f>
        <v>494844</v>
      </c>
      <c r="T1231">
        <f>SUMIFS(COT!K:K,COT!$A:$A,YEAR(daily!$A1231),COT!$B:$B,WEEKNUM(daily!$A1231))</f>
        <v>48854</v>
      </c>
      <c r="U1231">
        <f>SUMIFS(COT!L:L,COT!$A:$A,YEAR(daily!$A1231),COT!$B:$B,WEEKNUM(daily!$A1231))</f>
        <v>64015</v>
      </c>
      <c r="V1231">
        <f>SUMIFS(COT!M:M,COT!$A:$A,YEAR(daily!$A1231),COT!$B:$B,WEEKNUM(daily!$A1231))</f>
        <v>55</v>
      </c>
      <c r="W1231">
        <f>SUMIFS(COT!N:N,COT!$A:$A,YEAR(daily!$A1231),COT!$B:$B,WEEKNUM(daily!$A1231))</f>
        <v>63</v>
      </c>
      <c r="X1231">
        <f>SUMIFS(COT!O:O,COT!$A:$A,YEAR(daily!$A1231),COT!$B:$B,WEEKNUM(daily!$A1231))</f>
        <v>66</v>
      </c>
      <c r="Y1231">
        <f>SUMIFS(COT!P:P,COT!$A:$A,YEAR(daily!$A1231),COT!$B:$B,WEEKNUM(daily!$A1231))</f>
        <v>78</v>
      </c>
      <c r="Z1231">
        <f>SUMIFS(COT!Q:Q,COT!$A:$A,YEAR(daily!$A1231),COT!$B:$B,WEEKNUM(daily!$A1231))</f>
        <v>84</v>
      </c>
      <c r="AA1231">
        <f>SUMIFS(Saudi!B:B,Saudi!$A:$A,YEAR(daily!$A1231))</f>
        <v>567.84900000000005</v>
      </c>
      <c r="AB1231">
        <f>SUMIFS(Saudi!C:C,Saudi!$A:$A,YEAR(daily!$A1231))</f>
        <v>346.471</v>
      </c>
      <c r="AC1231">
        <f>SUMIFS(Saudi!F:F,Saudi!$A:$A,YEAR(daily!$A1231))</f>
        <v>4196090</v>
      </c>
      <c r="AD1231">
        <f>SUMIFS(Saudi!G:G,Saudi!$A:$A,YEAR(daily!$A1231))</f>
        <v>56.583409743531369</v>
      </c>
      <c r="AE1231">
        <f>SUMIFS(Saudi!H:H,Saudi!$A:$A,YEAR(daily!$A1231))</f>
        <v>237429079.79073453</v>
      </c>
      <c r="AF1231" s="5">
        <f t="shared" si="60"/>
        <v>1</v>
      </c>
      <c r="AG1231" s="5">
        <f t="shared" si="61"/>
        <v>2005</v>
      </c>
    </row>
    <row r="1232" spans="1:33">
      <c r="A1232" s="3">
        <v>38380</v>
      </c>
      <c r="B1232" s="1">
        <v>224317</v>
      </c>
      <c r="C1232" s="1">
        <v>37615</v>
      </c>
      <c r="D1232" s="1">
        <v>42306</v>
      </c>
      <c r="E1232" s="1">
        <v>47.18</v>
      </c>
      <c r="F1232" s="1">
        <v>47.52</v>
      </c>
      <c r="G1232" s="1">
        <v>47.4</v>
      </c>
      <c r="H1232" s="2">
        <v>50.3</v>
      </c>
      <c r="I1232" s="2">
        <v>30.4</v>
      </c>
      <c r="J1232" s="2">
        <v>84.9</v>
      </c>
      <c r="K1232" s="2">
        <v>85</v>
      </c>
      <c r="L1232">
        <f>SUMIFS(US!B:B,US!$D:$D,YEAR(daily!$A1232),US!$E:$E,MONTH(daily!$A1232))</f>
        <v>8692</v>
      </c>
      <c r="M1232">
        <f>SUMIFS(US!C:C,US!$D:$D,YEAR(daily!$A1232),US!$E:$E,MONTH(daily!$A1232))</f>
        <v>20694</v>
      </c>
      <c r="N1232">
        <f>SUMIFS(COT!E:E,COT!$A:$A,YEAR(daily!$A1232),COT!$B:$B,WEEKNUM(daily!$A1232))</f>
        <v>713890</v>
      </c>
      <c r="O1232">
        <f>SUMIFS(COT!F:F,COT!$A:$A,YEAR(daily!$A1232),COT!$B:$B,WEEKNUM(daily!$A1232))</f>
        <v>98204</v>
      </c>
      <c r="P1232">
        <f>SUMIFS(COT!G:G,COT!$A:$A,YEAR(daily!$A1232),COT!$B:$B,WEEKNUM(daily!$A1232))</f>
        <v>64354</v>
      </c>
      <c r="Q1232">
        <f>SUMIFS(COT!H:H,COT!$A:$A,YEAR(daily!$A1232),COT!$B:$B,WEEKNUM(daily!$A1232))</f>
        <v>90677</v>
      </c>
      <c r="R1232">
        <f>SUMIFS(COT!I:I,COT!$A:$A,YEAR(daily!$A1232),COT!$B:$B,WEEKNUM(daily!$A1232))</f>
        <v>476155</v>
      </c>
      <c r="S1232">
        <f>SUMIFS(COT!J:J,COT!$A:$A,YEAR(daily!$A1232),COT!$B:$B,WEEKNUM(daily!$A1232))</f>
        <v>494844</v>
      </c>
      <c r="T1232">
        <f>SUMIFS(COT!K:K,COT!$A:$A,YEAR(daily!$A1232),COT!$B:$B,WEEKNUM(daily!$A1232))</f>
        <v>48854</v>
      </c>
      <c r="U1232">
        <f>SUMIFS(COT!L:L,COT!$A:$A,YEAR(daily!$A1232),COT!$B:$B,WEEKNUM(daily!$A1232))</f>
        <v>64015</v>
      </c>
      <c r="V1232">
        <f>SUMIFS(COT!M:M,COT!$A:$A,YEAR(daily!$A1232),COT!$B:$B,WEEKNUM(daily!$A1232))</f>
        <v>55</v>
      </c>
      <c r="W1232">
        <f>SUMIFS(COT!N:N,COT!$A:$A,YEAR(daily!$A1232),COT!$B:$B,WEEKNUM(daily!$A1232))</f>
        <v>63</v>
      </c>
      <c r="X1232">
        <f>SUMIFS(COT!O:O,COT!$A:$A,YEAR(daily!$A1232),COT!$B:$B,WEEKNUM(daily!$A1232))</f>
        <v>66</v>
      </c>
      <c r="Y1232">
        <f>SUMIFS(COT!P:P,COT!$A:$A,YEAR(daily!$A1232),COT!$B:$B,WEEKNUM(daily!$A1232))</f>
        <v>78</v>
      </c>
      <c r="Z1232">
        <f>SUMIFS(COT!Q:Q,COT!$A:$A,YEAR(daily!$A1232),COT!$B:$B,WEEKNUM(daily!$A1232))</f>
        <v>84</v>
      </c>
      <c r="AA1232">
        <f>SUMIFS(Saudi!B:B,Saudi!$A:$A,YEAR(daily!$A1232))</f>
        <v>567.84900000000005</v>
      </c>
      <c r="AB1232">
        <f>SUMIFS(Saudi!C:C,Saudi!$A:$A,YEAR(daily!$A1232))</f>
        <v>346.471</v>
      </c>
      <c r="AC1232">
        <f>SUMIFS(Saudi!F:F,Saudi!$A:$A,YEAR(daily!$A1232))</f>
        <v>4196090</v>
      </c>
      <c r="AD1232">
        <f>SUMIFS(Saudi!G:G,Saudi!$A:$A,YEAR(daily!$A1232))</f>
        <v>56.583409743531369</v>
      </c>
      <c r="AE1232">
        <f>SUMIFS(Saudi!H:H,Saudi!$A:$A,YEAR(daily!$A1232))</f>
        <v>237429079.79073453</v>
      </c>
      <c r="AF1232" s="5">
        <f t="shared" si="60"/>
        <v>1</v>
      </c>
      <c r="AG1232" s="5">
        <f t="shared" si="61"/>
        <v>2005</v>
      </c>
    </row>
    <row r="1233" spans="1:33">
      <c r="A1233" s="3">
        <v>38383</v>
      </c>
      <c r="B1233" s="1">
        <v>218451</v>
      </c>
      <c r="C1233" s="1">
        <v>37484</v>
      </c>
      <c r="D1233" s="1">
        <v>42205</v>
      </c>
      <c r="E1233" s="1">
        <v>48.2</v>
      </c>
      <c r="F1233" s="1">
        <v>48.5</v>
      </c>
      <c r="G1233" s="1">
        <v>48.35</v>
      </c>
      <c r="H1233" s="2">
        <v>50.3</v>
      </c>
      <c r="I1233" s="2">
        <v>30.4</v>
      </c>
      <c r="J1233" s="2">
        <v>84.9</v>
      </c>
      <c r="K1233" s="2">
        <v>85</v>
      </c>
      <c r="L1233">
        <f>SUMIFS(US!B:B,US!$D:$D,YEAR(daily!$A1233),US!$E:$E,MONTH(daily!$A1233))</f>
        <v>8692</v>
      </c>
      <c r="M1233">
        <f>SUMIFS(US!C:C,US!$D:$D,YEAR(daily!$A1233),US!$E:$E,MONTH(daily!$A1233))</f>
        <v>20694</v>
      </c>
      <c r="N1233">
        <f>SUMIFS(COT!E:E,COT!$A:$A,YEAR(daily!$A1233),COT!$B:$B,WEEKNUM(daily!$A1233))</f>
        <v>734197</v>
      </c>
      <c r="O1233">
        <f>SUMIFS(COT!F:F,COT!$A:$A,YEAR(daily!$A1233),COT!$B:$B,WEEKNUM(daily!$A1233))</f>
        <v>100507</v>
      </c>
      <c r="P1233">
        <f>SUMIFS(COT!G:G,COT!$A:$A,YEAR(daily!$A1233),COT!$B:$B,WEEKNUM(daily!$A1233))</f>
        <v>69555</v>
      </c>
      <c r="Q1233">
        <f>SUMIFS(COT!H:H,COT!$A:$A,YEAR(daily!$A1233),COT!$B:$B,WEEKNUM(daily!$A1233))</f>
        <v>96217</v>
      </c>
      <c r="R1233">
        <f>SUMIFS(COT!I:I,COT!$A:$A,YEAR(daily!$A1233),COT!$B:$B,WEEKNUM(daily!$A1233))</f>
        <v>492654</v>
      </c>
      <c r="S1233">
        <f>SUMIFS(COT!J:J,COT!$A:$A,YEAR(daily!$A1233),COT!$B:$B,WEEKNUM(daily!$A1233))</f>
        <v>507975</v>
      </c>
      <c r="T1233">
        <f>SUMIFS(COT!K:K,COT!$A:$A,YEAR(daily!$A1233),COT!$B:$B,WEEKNUM(daily!$A1233))</f>
        <v>44819</v>
      </c>
      <c r="U1233">
        <f>SUMIFS(COT!L:L,COT!$A:$A,YEAR(daily!$A1233),COT!$B:$B,WEEKNUM(daily!$A1233))</f>
        <v>60450</v>
      </c>
      <c r="V1233">
        <f>SUMIFS(COT!M:M,COT!$A:$A,YEAR(daily!$A1233),COT!$B:$B,WEEKNUM(daily!$A1233))</f>
        <v>51</v>
      </c>
      <c r="W1233">
        <f>SUMIFS(COT!N:N,COT!$A:$A,YEAR(daily!$A1233),COT!$B:$B,WEEKNUM(daily!$A1233))</f>
        <v>74</v>
      </c>
      <c r="X1233">
        <f>SUMIFS(COT!O:O,COT!$A:$A,YEAR(daily!$A1233),COT!$B:$B,WEEKNUM(daily!$A1233))</f>
        <v>74</v>
      </c>
      <c r="Y1233">
        <f>SUMIFS(COT!P:P,COT!$A:$A,YEAR(daily!$A1233),COT!$B:$B,WEEKNUM(daily!$A1233))</f>
        <v>81</v>
      </c>
      <c r="Z1233">
        <f>SUMIFS(COT!Q:Q,COT!$A:$A,YEAR(daily!$A1233),COT!$B:$B,WEEKNUM(daily!$A1233))</f>
        <v>86</v>
      </c>
      <c r="AA1233">
        <f>SUMIFS(Saudi!B:B,Saudi!$A:$A,YEAR(daily!$A1233))</f>
        <v>567.84900000000005</v>
      </c>
      <c r="AB1233">
        <f>SUMIFS(Saudi!C:C,Saudi!$A:$A,YEAR(daily!$A1233))</f>
        <v>346.471</v>
      </c>
      <c r="AC1233">
        <f>SUMIFS(Saudi!F:F,Saudi!$A:$A,YEAR(daily!$A1233))</f>
        <v>4196090</v>
      </c>
      <c r="AD1233">
        <f>SUMIFS(Saudi!G:G,Saudi!$A:$A,YEAR(daily!$A1233))</f>
        <v>56.583409743531369</v>
      </c>
      <c r="AE1233">
        <f>SUMIFS(Saudi!H:H,Saudi!$A:$A,YEAR(daily!$A1233))</f>
        <v>237429079.79073453</v>
      </c>
      <c r="AF1233" s="5">
        <f t="shared" si="60"/>
        <v>1</v>
      </c>
      <c r="AG1233" s="5">
        <f t="shared" si="61"/>
        <v>2005</v>
      </c>
    </row>
    <row r="1234" spans="1:33">
      <c r="A1234" s="3">
        <v>38384</v>
      </c>
      <c r="B1234" s="1">
        <v>219967</v>
      </c>
      <c r="C1234" s="1">
        <v>39324</v>
      </c>
      <c r="D1234" s="1">
        <v>42322</v>
      </c>
      <c r="E1234" s="1">
        <v>47.12</v>
      </c>
      <c r="F1234" s="1">
        <v>47.79</v>
      </c>
      <c r="G1234" s="1">
        <v>47.72</v>
      </c>
      <c r="H1234" s="2">
        <v>50.3</v>
      </c>
      <c r="I1234" s="2">
        <v>30.4</v>
      </c>
      <c r="J1234" s="2">
        <v>84.9</v>
      </c>
      <c r="K1234" s="2">
        <v>85</v>
      </c>
      <c r="L1234">
        <f>SUMIFS(US!B:B,US!$D:$D,YEAR(daily!$A1234),US!$E:$E,MONTH(daily!$A1234))</f>
        <v>8799</v>
      </c>
      <c r="M1234">
        <f>SUMIFS(US!C:C,US!$D:$D,YEAR(daily!$A1234),US!$E:$E,MONTH(daily!$A1234))</f>
        <v>20830</v>
      </c>
      <c r="N1234">
        <f>SUMIFS(COT!E:E,COT!$A:$A,YEAR(daily!$A1234),COT!$B:$B,WEEKNUM(daily!$A1234))</f>
        <v>734197</v>
      </c>
      <c r="O1234">
        <f>SUMIFS(COT!F:F,COT!$A:$A,YEAR(daily!$A1234),COT!$B:$B,WEEKNUM(daily!$A1234))</f>
        <v>100507</v>
      </c>
      <c r="P1234">
        <f>SUMIFS(COT!G:G,COT!$A:$A,YEAR(daily!$A1234),COT!$B:$B,WEEKNUM(daily!$A1234))</f>
        <v>69555</v>
      </c>
      <c r="Q1234">
        <f>SUMIFS(COT!H:H,COT!$A:$A,YEAR(daily!$A1234),COT!$B:$B,WEEKNUM(daily!$A1234))</f>
        <v>96217</v>
      </c>
      <c r="R1234">
        <f>SUMIFS(COT!I:I,COT!$A:$A,YEAR(daily!$A1234),COT!$B:$B,WEEKNUM(daily!$A1234))</f>
        <v>492654</v>
      </c>
      <c r="S1234">
        <f>SUMIFS(COT!J:J,COT!$A:$A,YEAR(daily!$A1234),COT!$B:$B,WEEKNUM(daily!$A1234))</f>
        <v>507975</v>
      </c>
      <c r="T1234">
        <f>SUMIFS(COT!K:K,COT!$A:$A,YEAR(daily!$A1234),COT!$B:$B,WEEKNUM(daily!$A1234))</f>
        <v>44819</v>
      </c>
      <c r="U1234">
        <f>SUMIFS(COT!L:L,COT!$A:$A,YEAR(daily!$A1234),COT!$B:$B,WEEKNUM(daily!$A1234))</f>
        <v>60450</v>
      </c>
      <c r="V1234">
        <f>SUMIFS(COT!M:M,COT!$A:$A,YEAR(daily!$A1234),COT!$B:$B,WEEKNUM(daily!$A1234))</f>
        <v>51</v>
      </c>
      <c r="W1234">
        <f>SUMIFS(COT!N:N,COT!$A:$A,YEAR(daily!$A1234),COT!$B:$B,WEEKNUM(daily!$A1234))</f>
        <v>74</v>
      </c>
      <c r="X1234">
        <f>SUMIFS(COT!O:O,COT!$A:$A,YEAR(daily!$A1234),COT!$B:$B,WEEKNUM(daily!$A1234))</f>
        <v>74</v>
      </c>
      <c r="Y1234">
        <f>SUMIFS(COT!P:P,COT!$A:$A,YEAR(daily!$A1234),COT!$B:$B,WEEKNUM(daily!$A1234))</f>
        <v>81</v>
      </c>
      <c r="Z1234">
        <f>SUMIFS(COT!Q:Q,COT!$A:$A,YEAR(daily!$A1234),COT!$B:$B,WEEKNUM(daily!$A1234))</f>
        <v>86</v>
      </c>
      <c r="AA1234">
        <f>SUMIFS(Saudi!B:B,Saudi!$A:$A,YEAR(daily!$A1234))</f>
        <v>567.84900000000005</v>
      </c>
      <c r="AB1234">
        <f>SUMIFS(Saudi!C:C,Saudi!$A:$A,YEAR(daily!$A1234))</f>
        <v>346.471</v>
      </c>
      <c r="AC1234">
        <f>SUMIFS(Saudi!F:F,Saudi!$A:$A,YEAR(daily!$A1234))</f>
        <v>4196090</v>
      </c>
      <c r="AD1234">
        <f>SUMIFS(Saudi!G:G,Saudi!$A:$A,YEAR(daily!$A1234))</f>
        <v>56.583409743531369</v>
      </c>
      <c r="AE1234">
        <f>SUMIFS(Saudi!H:H,Saudi!$A:$A,YEAR(daily!$A1234))</f>
        <v>237429079.79073453</v>
      </c>
      <c r="AF1234" s="5">
        <f t="shared" si="60"/>
        <v>2</v>
      </c>
      <c r="AG1234" s="5">
        <f t="shared" si="61"/>
        <v>2005</v>
      </c>
    </row>
    <row r="1235" spans="1:33">
      <c r="A1235" s="3">
        <v>38385</v>
      </c>
      <c r="B1235" s="1">
        <v>209355</v>
      </c>
      <c r="C1235" s="1">
        <v>41872</v>
      </c>
      <c r="D1235" s="1">
        <v>42401</v>
      </c>
      <c r="E1235" s="1">
        <v>46.69</v>
      </c>
      <c r="F1235" s="1">
        <v>47.34</v>
      </c>
      <c r="G1235" s="1">
        <v>47.27</v>
      </c>
      <c r="H1235" s="2">
        <v>50.3</v>
      </c>
      <c r="I1235" s="2">
        <v>30.4</v>
      </c>
      <c r="J1235" s="2">
        <v>84.9</v>
      </c>
      <c r="K1235" s="2">
        <v>85</v>
      </c>
      <c r="L1235">
        <f>SUMIFS(US!B:B,US!$D:$D,YEAR(daily!$A1235),US!$E:$E,MONTH(daily!$A1235))</f>
        <v>8799</v>
      </c>
      <c r="M1235">
        <f>SUMIFS(US!C:C,US!$D:$D,YEAR(daily!$A1235),US!$E:$E,MONTH(daily!$A1235))</f>
        <v>20830</v>
      </c>
      <c r="N1235">
        <f>SUMIFS(COT!E:E,COT!$A:$A,YEAR(daily!$A1235),COT!$B:$B,WEEKNUM(daily!$A1235))</f>
        <v>734197</v>
      </c>
      <c r="O1235">
        <f>SUMIFS(COT!F:F,COT!$A:$A,YEAR(daily!$A1235),COT!$B:$B,WEEKNUM(daily!$A1235))</f>
        <v>100507</v>
      </c>
      <c r="P1235">
        <f>SUMIFS(COT!G:G,COT!$A:$A,YEAR(daily!$A1235),COT!$B:$B,WEEKNUM(daily!$A1235))</f>
        <v>69555</v>
      </c>
      <c r="Q1235">
        <f>SUMIFS(COT!H:H,COT!$A:$A,YEAR(daily!$A1235),COT!$B:$B,WEEKNUM(daily!$A1235))</f>
        <v>96217</v>
      </c>
      <c r="R1235">
        <f>SUMIFS(COT!I:I,COT!$A:$A,YEAR(daily!$A1235),COT!$B:$B,WEEKNUM(daily!$A1235))</f>
        <v>492654</v>
      </c>
      <c r="S1235">
        <f>SUMIFS(COT!J:J,COT!$A:$A,YEAR(daily!$A1235),COT!$B:$B,WEEKNUM(daily!$A1235))</f>
        <v>507975</v>
      </c>
      <c r="T1235">
        <f>SUMIFS(COT!K:K,COT!$A:$A,YEAR(daily!$A1235),COT!$B:$B,WEEKNUM(daily!$A1235))</f>
        <v>44819</v>
      </c>
      <c r="U1235">
        <f>SUMIFS(COT!L:L,COT!$A:$A,YEAR(daily!$A1235),COT!$B:$B,WEEKNUM(daily!$A1235))</f>
        <v>60450</v>
      </c>
      <c r="V1235">
        <f>SUMIFS(COT!M:M,COT!$A:$A,YEAR(daily!$A1235),COT!$B:$B,WEEKNUM(daily!$A1235))</f>
        <v>51</v>
      </c>
      <c r="W1235">
        <f>SUMIFS(COT!N:N,COT!$A:$A,YEAR(daily!$A1235),COT!$B:$B,WEEKNUM(daily!$A1235))</f>
        <v>74</v>
      </c>
      <c r="X1235">
        <f>SUMIFS(COT!O:O,COT!$A:$A,YEAR(daily!$A1235),COT!$B:$B,WEEKNUM(daily!$A1235))</f>
        <v>74</v>
      </c>
      <c r="Y1235">
        <f>SUMIFS(COT!P:P,COT!$A:$A,YEAR(daily!$A1235),COT!$B:$B,WEEKNUM(daily!$A1235))</f>
        <v>81</v>
      </c>
      <c r="Z1235">
        <f>SUMIFS(COT!Q:Q,COT!$A:$A,YEAR(daily!$A1235),COT!$B:$B,WEEKNUM(daily!$A1235))</f>
        <v>86</v>
      </c>
      <c r="AA1235">
        <f>SUMIFS(Saudi!B:B,Saudi!$A:$A,YEAR(daily!$A1235))</f>
        <v>567.84900000000005</v>
      </c>
      <c r="AB1235">
        <f>SUMIFS(Saudi!C:C,Saudi!$A:$A,YEAR(daily!$A1235))</f>
        <v>346.471</v>
      </c>
      <c r="AC1235">
        <f>SUMIFS(Saudi!F:F,Saudi!$A:$A,YEAR(daily!$A1235))</f>
        <v>4196090</v>
      </c>
      <c r="AD1235">
        <f>SUMIFS(Saudi!G:G,Saudi!$A:$A,YEAR(daily!$A1235))</f>
        <v>56.583409743531369</v>
      </c>
      <c r="AE1235">
        <f>SUMIFS(Saudi!H:H,Saudi!$A:$A,YEAR(daily!$A1235))</f>
        <v>237429079.79073453</v>
      </c>
      <c r="AF1235" s="5">
        <f t="shared" si="60"/>
        <v>2</v>
      </c>
      <c r="AG1235" s="5">
        <f t="shared" si="61"/>
        <v>2005</v>
      </c>
    </row>
    <row r="1236" spans="1:33">
      <c r="A1236" s="3">
        <v>38386</v>
      </c>
      <c r="B1236" s="1">
        <v>205200</v>
      </c>
      <c r="C1236" s="1">
        <v>43743</v>
      </c>
      <c r="D1236" s="1">
        <v>43887</v>
      </c>
      <c r="E1236" s="1">
        <v>46.45</v>
      </c>
      <c r="F1236" s="1">
        <v>47.1</v>
      </c>
      <c r="G1236" s="1">
        <v>47.07</v>
      </c>
      <c r="H1236" s="2">
        <v>50.3</v>
      </c>
      <c r="I1236" s="2">
        <v>30.4</v>
      </c>
      <c r="J1236" s="2">
        <v>84.9</v>
      </c>
      <c r="K1236" s="2">
        <v>85</v>
      </c>
      <c r="L1236">
        <f>SUMIFS(US!B:B,US!$D:$D,YEAR(daily!$A1236),US!$E:$E,MONTH(daily!$A1236))</f>
        <v>8799</v>
      </c>
      <c r="M1236">
        <f>SUMIFS(US!C:C,US!$D:$D,YEAR(daily!$A1236),US!$E:$E,MONTH(daily!$A1236))</f>
        <v>20830</v>
      </c>
      <c r="N1236">
        <f>SUMIFS(COT!E:E,COT!$A:$A,YEAR(daily!$A1236),COT!$B:$B,WEEKNUM(daily!$A1236))</f>
        <v>734197</v>
      </c>
      <c r="O1236">
        <f>SUMIFS(COT!F:F,COT!$A:$A,YEAR(daily!$A1236),COT!$B:$B,WEEKNUM(daily!$A1236))</f>
        <v>100507</v>
      </c>
      <c r="P1236">
        <f>SUMIFS(COT!G:G,COT!$A:$A,YEAR(daily!$A1236),COT!$B:$B,WEEKNUM(daily!$A1236))</f>
        <v>69555</v>
      </c>
      <c r="Q1236">
        <f>SUMIFS(COT!H:H,COT!$A:$A,YEAR(daily!$A1236),COT!$B:$B,WEEKNUM(daily!$A1236))</f>
        <v>96217</v>
      </c>
      <c r="R1236">
        <f>SUMIFS(COT!I:I,COT!$A:$A,YEAR(daily!$A1236),COT!$B:$B,WEEKNUM(daily!$A1236))</f>
        <v>492654</v>
      </c>
      <c r="S1236">
        <f>SUMIFS(COT!J:J,COT!$A:$A,YEAR(daily!$A1236),COT!$B:$B,WEEKNUM(daily!$A1236))</f>
        <v>507975</v>
      </c>
      <c r="T1236">
        <f>SUMIFS(COT!K:K,COT!$A:$A,YEAR(daily!$A1236),COT!$B:$B,WEEKNUM(daily!$A1236))</f>
        <v>44819</v>
      </c>
      <c r="U1236">
        <f>SUMIFS(COT!L:L,COT!$A:$A,YEAR(daily!$A1236),COT!$B:$B,WEEKNUM(daily!$A1236))</f>
        <v>60450</v>
      </c>
      <c r="V1236">
        <f>SUMIFS(COT!M:M,COT!$A:$A,YEAR(daily!$A1236),COT!$B:$B,WEEKNUM(daily!$A1236))</f>
        <v>51</v>
      </c>
      <c r="W1236">
        <f>SUMIFS(COT!N:N,COT!$A:$A,YEAR(daily!$A1236),COT!$B:$B,WEEKNUM(daily!$A1236))</f>
        <v>74</v>
      </c>
      <c r="X1236">
        <f>SUMIFS(COT!O:O,COT!$A:$A,YEAR(daily!$A1236),COT!$B:$B,WEEKNUM(daily!$A1236))</f>
        <v>74</v>
      </c>
      <c r="Y1236">
        <f>SUMIFS(COT!P:P,COT!$A:$A,YEAR(daily!$A1236),COT!$B:$B,WEEKNUM(daily!$A1236))</f>
        <v>81</v>
      </c>
      <c r="Z1236">
        <f>SUMIFS(COT!Q:Q,COT!$A:$A,YEAR(daily!$A1236),COT!$B:$B,WEEKNUM(daily!$A1236))</f>
        <v>86</v>
      </c>
      <c r="AA1236">
        <f>SUMIFS(Saudi!B:B,Saudi!$A:$A,YEAR(daily!$A1236))</f>
        <v>567.84900000000005</v>
      </c>
      <c r="AB1236">
        <f>SUMIFS(Saudi!C:C,Saudi!$A:$A,YEAR(daily!$A1236))</f>
        <v>346.471</v>
      </c>
      <c r="AC1236">
        <f>SUMIFS(Saudi!F:F,Saudi!$A:$A,YEAR(daily!$A1236))</f>
        <v>4196090</v>
      </c>
      <c r="AD1236">
        <f>SUMIFS(Saudi!G:G,Saudi!$A:$A,YEAR(daily!$A1236))</f>
        <v>56.583409743531369</v>
      </c>
      <c r="AE1236">
        <f>SUMIFS(Saudi!H:H,Saudi!$A:$A,YEAR(daily!$A1236))</f>
        <v>237429079.79073453</v>
      </c>
      <c r="AF1236" s="5">
        <f t="shared" si="60"/>
        <v>2</v>
      </c>
      <c r="AG1236" s="5">
        <f t="shared" si="61"/>
        <v>2005</v>
      </c>
    </row>
    <row r="1237" spans="1:33">
      <c r="A1237" s="3">
        <v>38387</v>
      </c>
      <c r="B1237" s="1">
        <v>199959</v>
      </c>
      <c r="C1237" s="1">
        <v>45847</v>
      </c>
      <c r="D1237" s="1">
        <v>44307</v>
      </c>
      <c r="E1237" s="1">
        <v>46.48</v>
      </c>
      <c r="F1237" s="1">
        <v>47.15</v>
      </c>
      <c r="G1237" s="1">
        <v>47.12</v>
      </c>
      <c r="H1237" s="2">
        <v>50.3</v>
      </c>
      <c r="I1237" s="2">
        <v>30.4</v>
      </c>
      <c r="J1237" s="2">
        <v>84.9</v>
      </c>
      <c r="K1237" s="2">
        <v>85</v>
      </c>
      <c r="L1237">
        <f>SUMIFS(US!B:B,US!$D:$D,YEAR(daily!$A1237),US!$E:$E,MONTH(daily!$A1237))</f>
        <v>8799</v>
      </c>
      <c r="M1237">
        <f>SUMIFS(US!C:C,US!$D:$D,YEAR(daily!$A1237),US!$E:$E,MONTH(daily!$A1237))</f>
        <v>20830</v>
      </c>
      <c r="N1237">
        <f>SUMIFS(COT!E:E,COT!$A:$A,YEAR(daily!$A1237),COT!$B:$B,WEEKNUM(daily!$A1237))</f>
        <v>734197</v>
      </c>
      <c r="O1237">
        <f>SUMIFS(COT!F:F,COT!$A:$A,YEAR(daily!$A1237),COT!$B:$B,WEEKNUM(daily!$A1237))</f>
        <v>100507</v>
      </c>
      <c r="P1237">
        <f>SUMIFS(COT!G:G,COT!$A:$A,YEAR(daily!$A1237),COT!$B:$B,WEEKNUM(daily!$A1237))</f>
        <v>69555</v>
      </c>
      <c r="Q1237">
        <f>SUMIFS(COT!H:H,COT!$A:$A,YEAR(daily!$A1237),COT!$B:$B,WEEKNUM(daily!$A1237))</f>
        <v>96217</v>
      </c>
      <c r="R1237">
        <f>SUMIFS(COT!I:I,COT!$A:$A,YEAR(daily!$A1237),COT!$B:$B,WEEKNUM(daily!$A1237))</f>
        <v>492654</v>
      </c>
      <c r="S1237">
        <f>SUMIFS(COT!J:J,COT!$A:$A,YEAR(daily!$A1237),COT!$B:$B,WEEKNUM(daily!$A1237))</f>
        <v>507975</v>
      </c>
      <c r="T1237">
        <f>SUMIFS(COT!K:K,COT!$A:$A,YEAR(daily!$A1237),COT!$B:$B,WEEKNUM(daily!$A1237))</f>
        <v>44819</v>
      </c>
      <c r="U1237">
        <f>SUMIFS(COT!L:L,COT!$A:$A,YEAR(daily!$A1237),COT!$B:$B,WEEKNUM(daily!$A1237))</f>
        <v>60450</v>
      </c>
      <c r="V1237">
        <f>SUMIFS(COT!M:M,COT!$A:$A,YEAR(daily!$A1237),COT!$B:$B,WEEKNUM(daily!$A1237))</f>
        <v>51</v>
      </c>
      <c r="W1237">
        <f>SUMIFS(COT!N:N,COT!$A:$A,YEAR(daily!$A1237),COT!$B:$B,WEEKNUM(daily!$A1237))</f>
        <v>74</v>
      </c>
      <c r="X1237">
        <f>SUMIFS(COT!O:O,COT!$A:$A,YEAR(daily!$A1237),COT!$B:$B,WEEKNUM(daily!$A1237))</f>
        <v>74</v>
      </c>
      <c r="Y1237">
        <f>SUMIFS(COT!P:P,COT!$A:$A,YEAR(daily!$A1237),COT!$B:$B,WEEKNUM(daily!$A1237))</f>
        <v>81</v>
      </c>
      <c r="Z1237">
        <f>SUMIFS(COT!Q:Q,COT!$A:$A,YEAR(daily!$A1237),COT!$B:$B,WEEKNUM(daily!$A1237))</f>
        <v>86</v>
      </c>
      <c r="AA1237">
        <f>SUMIFS(Saudi!B:B,Saudi!$A:$A,YEAR(daily!$A1237))</f>
        <v>567.84900000000005</v>
      </c>
      <c r="AB1237">
        <f>SUMIFS(Saudi!C:C,Saudi!$A:$A,YEAR(daily!$A1237))</f>
        <v>346.471</v>
      </c>
      <c r="AC1237">
        <f>SUMIFS(Saudi!F:F,Saudi!$A:$A,YEAR(daily!$A1237))</f>
        <v>4196090</v>
      </c>
      <c r="AD1237">
        <f>SUMIFS(Saudi!G:G,Saudi!$A:$A,YEAR(daily!$A1237))</f>
        <v>56.583409743531369</v>
      </c>
      <c r="AE1237">
        <f>SUMIFS(Saudi!H:H,Saudi!$A:$A,YEAR(daily!$A1237))</f>
        <v>237429079.79073453</v>
      </c>
      <c r="AF1237" s="5">
        <f t="shared" si="60"/>
        <v>2</v>
      </c>
      <c r="AG1237" s="5">
        <f t="shared" si="61"/>
        <v>2005</v>
      </c>
    </row>
    <row r="1238" spans="1:33">
      <c r="A1238" s="3">
        <v>38390</v>
      </c>
      <c r="B1238" s="1">
        <v>191806</v>
      </c>
      <c r="C1238" s="1">
        <v>47215</v>
      </c>
      <c r="D1238" s="1">
        <v>44571</v>
      </c>
      <c r="E1238" s="1">
        <v>45.28</v>
      </c>
      <c r="F1238" s="1">
        <v>46.26</v>
      </c>
      <c r="G1238" s="1">
        <v>46.29</v>
      </c>
      <c r="H1238" s="2">
        <v>50.3</v>
      </c>
      <c r="I1238" s="2">
        <v>30.4</v>
      </c>
      <c r="J1238" s="2">
        <v>84.9</v>
      </c>
      <c r="K1238" s="2">
        <v>85</v>
      </c>
      <c r="L1238">
        <f>SUMIFS(US!B:B,US!$D:$D,YEAR(daily!$A1238),US!$E:$E,MONTH(daily!$A1238))</f>
        <v>8799</v>
      </c>
      <c r="M1238">
        <f>SUMIFS(US!C:C,US!$D:$D,YEAR(daily!$A1238),US!$E:$E,MONTH(daily!$A1238))</f>
        <v>20830</v>
      </c>
      <c r="N1238">
        <f>SUMIFS(COT!E:E,COT!$A:$A,YEAR(daily!$A1238),COT!$B:$B,WEEKNUM(daily!$A1238))</f>
        <v>731161</v>
      </c>
      <c r="O1238">
        <f>SUMIFS(COT!F:F,COT!$A:$A,YEAR(daily!$A1238),COT!$B:$B,WEEKNUM(daily!$A1238))</f>
        <v>99003</v>
      </c>
      <c r="P1238">
        <f>SUMIFS(COT!G:G,COT!$A:$A,YEAR(daily!$A1238),COT!$B:$B,WEEKNUM(daily!$A1238))</f>
        <v>71446</v>
      </c>
      <c r="Q1238">
        <f>SUMIFS(COT!H:H,COT!$A:$A,YEAR(daily!$A1238),COT!$B:$B,WEEKNUM(daily!$A1238))</f>
        <v>96369</v>
      </c>
      <c r="R1238">
        <f>SUMIFS(COT!I:I,COT!$A:$A,YEAR(daily!$A1238),COT!$B:$B,WEEKNUM(daily!$A1238))</f>
        <v>481481</v>
      </c>
      <c r="S1238">
        <f>SUMIFS(COT!J:J,COT!$A:$A,YEAR(daily!$A1238),COT!$B:$B,WEEKNUM(daily!$A1238))</f>
        <v>490249</v>
      </c>
      <c r="T1238">
        <f>SUMIFS(COT!K:K,COT!$A:$A,YEAR(daily!$A1238),COT!$B:$B,WEEKNUM(daily!$A1238))</f>
        <v>54308</v>
      </c>
      <c r="U1238">
        <f>SUMIFS(COT!L:L,COT!$A:$A,YEAR(daily!$A1238),COT!$B:$B,WEEKNUM(daily!$A1238))</f>
        <v>73097</v>
      </c>
      <c r="V1238">
        <f>SUMIFS(COT!M:M,COT!$A:$A,YEAR(daily!$A1238),COT!$B:$B,WEEKNUM(daily!$A1238))</f>
        <v>51</v>
      </c>
      <c r="W1238">
        <f>SUMIFS(COT!N:N,COT!$A:$A,YEAR(daily!$A1238),COT!$B:$B,WEEKNUM(daily!$A1238))</f>
        <v>67</v>
      </c>
      <c r="X1238">
        <f>SUMIFS(COT!O:O,COT!$A:$A,YEAR(daily!$A1238),COT!$B:$B,WEEKNUM(daily!$A1238))</f>
        <v>70</v>
      </c>
      <c r="Y1238">
        <f>SUMIFS(COT!P:P,COT!$A:$A,YEAR(daily!$A1238),COT!$B:$B,WEEKNUM(daily!$A1238))</f>
        <v>81</v>
      </c>
      <c r="Z1238">
        <f>SUMIFS(COT!Q:Q,COT!$A:$A,YEAR(daily!$A1238),COT!$B:$B,WEEKNUM(daily!$A1238))</f>
        <v>82</v>
      </c>
      <c r="AA1238">
        <f>SUMIFS(Saudi!B:B,Saudi!$A:$A,YEAR(daily!$A1238))</f>
        <v>567.84900000000005</v>
      </c>
      <c r="AB1238">
        <f>SUMIFS(Saudi!C:C,Saudi!$A:$A,YEAR(daily!$A1238))</f>
        <v>346.471</v>
      </c>
      <c r="AC1238">
        <f>SUMIFS(Saudi!F:F,Saudi!$A:$A,YEAR(daily!$A1238))</f>
        <v>4196090</v>
      </c>
      <c r="AD1238">
        <f>SUMIFS(Saudi!G:G,Saudi!$A:$A,YEAR(daily!$A1238))</f>
        <v>56.583409743531369</v>
      </c>
      <c r="AE1238">
        <f>SUMIFS(Saudi!H:H,Saudi!$A:$A,YEAR(daily!$A1238))</f>
        <v>237429079.79073453</v>
      </c>
      <c r="AF1238" s="5">
        <f t="shared" si="60"/>
        <v>2</v>
      </c>
      <c r="AG1238" s="5">
        <f t="shared" si="61"/>
        <v>2005</v>
      </c>
    </row>
    <row r="1239" spans="1:33">
      <c r="A1239" s="3">
        <v>38391</v>
      </c>
      <c r="B1239" s="1">
        <v>170913</v>
      </c>
      <c r="C1239" s="1">
        <v>49573</v>
      </c>
      <c r="D1239" s="1">
        <v>44782</v>
      </c>
      <c r="E1239" s="1">
        <v>45.4</v>
      </c>
      <c r="F1239" s="1">
        <v>46.36</v>
      </c>
      <c r="G1239" s="1">
        <v>46.42</v>
      </c>
      <c r="H1239" s="2">
        <v>50.3</v>
      </c>
      <c r="I1239" s="2">
        <v>30.4</v>
      </c>
      <c r="J1239" s="2">
        <v>84.9</v>
      </c>
      <c r="K1239" s="2">
        <v>85</v>
      </c>
      <c r="L1239">
        <f>SUMIFS(US!B:B,US!$D:$D,YEAR(daily!$A1239),US!$E:$E,MONTH(daily!$A1239))</f>
        <v>8799</v>
      </c>
      <c r="M1239">
        <f>SUMIFS(US!C:C,US!$D:$D,YEAR(daily!$A1239),US!$E:$E,MONTH(daily!$A1239))</f>
        <v>20830</v>
      </c>
      <c r="N1239">
        <f>SUMIFS(COT!E:E,COT!$A:$A,YEAR(daily!$A1239),COT!$B:$B,WEEKNUM(daily!$A1239))</f>
        <v>731161</v>
      </c>
      <c r="O1239">
        <f>SUMIFS(COT!F:F,COT!$A:$A,YEAR(daily!$A1239),COT!$B:$B,WEEKNUM(daily!$A1239))</f>
        <v>99003</v>
      </c>
      <c r="P1239">
        <f>SUMIFS(COT!G:G,COT!$A:$A,YEAR(daily!$A1239),COT!$B:$B,WEEKNUM(daily!$A1239))</f>
        <v>71446</v>
      </c>
      <c r="Q1239">
        <f>SUMIFS(COT!H:H,COT!$A:$A,YEAR(daily!$A1239),COT!$B:$B,WEEKNUM(daily!$A1239))</f>
        <v>96369</v>
      </c>
      <c r="R1239">
        <f>SUMIFS(COT!I:I,COT!$A:$A,YEAR(daily!$A1239),COT!$B:$B,WEEKNUM(daily!$A1239))</f>
        <v>481481</v>
      </c>
      <c r="S1239">
        <f>SUMIFS(COT!J:J,COT!$A:$A,YEAR(daily!$A1239),COT!$B:$B,WEEKNUM(daily!$A1239))</f>
        <v>490249</v>
      </c>
      <c r="T1239">
        <f>SUMIFS(COT!K:K,COT!$A:$A,YEAR(daily!$A1239),COT!$B:$B,WEEKNUM(daily!$A1239))</f>
        <v>54308</v>
      </c>
      <c r="U1239">
        <f>SUMIFS(COT!L:L,COT!$A:$A,YEAR(daily!$A1239),COT!$B:$B,WEEKNUM(daily!$A1239))</f>
        <v>73097</v>
      </c>
      <c r="V1239">
        <f>SUMIFS(COT!M:M,COT!$A:$A,YEAR(daily!$A1239),COT!$B:$B,WEEKNUM(daily!$A1239))</f>
        <v>51</v>
      </c>
      <c r="W1239">
        <f>SUMIFS(COT!N:N,COT!$A:$A,YEAR(daily!$A1239),COT!$B:$B,WEEKNUM(daily!$A1239))</f>
        <v>67</v>
      </c>
      <c r="X1239">
        <f>SUMIFS(COT!O:O,COT!$A:$A,YEAR(daily!$A1239),COT!$B:$B,WEEKNUM(daily!$A1239))</f>
        <v>70</v>
      </c>
      <c r="Y1239">
        <f>SUMIFS(COT!P:P,COT!$A:$A,YEAR(daily!$A1239),COT!$B:$B,WEEKNUM(daily!$A1239))</f>
        <v>81</v>
      </c>
      <c r="Z1239">
        <f>SUMIFS(COT!Q:Q,COT!$A:$A,YEAR(daily!$A1239),COT!$B:$B,WEEKNUM(daily!$A1239))</f>
        <v>82</v>
      </c>
      <c r="AA1239">
        <f>SUMIFS(Saudi!B:B,Saudi!$A:$A,YEAR(daily!$A1239))</f>
        <v>567.84900000000005</v>
      </c>
      <c r="AB1239">
        <f>SUMIFS(Saudi!C:C,Saudi!$A:$A,YEAR(daily!$A1239))</f>
        <v>346.471</v>
      </c>
      <c r="AC1239">
        <f>SUMIFS(Saudi!F:F,Saudi!$A:$A,YEAR(daily!$A1239))</f>
        <v>4196090</v>
      </c>
      <c r="AD1239">
        <f>SUMIFS(Saudi!G:G,Saudi!$A:$A,YEAR(daily!$A1239))</f>
        <v>56.583409743531369</v>
      </c>
      <c r="AE1239">
        <f>SUMIFS(Saudi!H:H,Saudi!$A:$A,YEAR(daily!$A1239))</f>
        <v>237429079.79073453</v>
      </c>
      <c r="AF1239" s="5">
        <f t="shared" si="60"/>
        <v>2</v>
      </c>
      <c r="AG1239" s="5">
        <f t="shared" si="61"/>
        <v>2005</v>
      </c>
    </row>
    <row r="1240" spans="1:33">
      <c r="A1240" s="3">
        <v>38392</v>
      </c>
      <c r="B1240" s="1">
        <v>146260</v>
      </c>
      <c r="C1240" s="1">
        <v>50551</v>
      </c>
      <c r="D1240" s="1">
        <v>44817</v>
      </c>
      <c r="E1240" s="1">
        <v>45.46</v>
      </c>
      <c r="F1240" s="1">
        <v>46.36</v>
      </c>
      <c r="G1240" s="1">
        <v>46.37</v>
      </c>
      <c r="H1240" s="2">
        <v>50.3</v>
      </c>
      <c r="I1240" s="2">
        <v>30.4</v>
      </c>
      <c r="J1240" s="2">
        <v>84.9</v>
      </c>
      <c r="K1240" s="2">
        <v>85</v>
      </c>
      <c r="L1240">
        <f>SUMIFS(US!B:B,US!$D:$D,YEAR(daily!$A1240),US!$E:$E,MONTH(daily!$A1240))</f>
        <v>8799</v>
      </c>
      <c r="M1240">
        <f>SUMIFS(US!C:C,US!$D:$D,YEAR(daily!$A1240),US!$E:$E,MONTH(daily!$A1240))</f>
        <v>20830</v>
      </c>
      <c r="N1240">
        <f>SUMIFS(COT!E:E,COT!$A:$A,YEAR(daily!$A1240),COT!$B:$B,WEEKNUM(daily!$A1240))</f>
        <v>731161</v>
      </c>
      <c r="O1240">
        <f>SUMIFS(COT!F:F,COT!$A:$A,YEAR(daily!$A1240),COT!$B:$B,WEEKNUM(daily!$A1240))</f>
        <v>99003</v>
      </c>
      <c r="P1240">
        <f>SUMIFS(COT!G:G,COT!$A:$A,YEAR(daily!$A1240),COT!$B:$B,WEEKNUM(daily!$A1240))</f>
        <v>71446</v>
      </c>
      <c r="Q1240">
        <f>SUMIFS(COT!H:H,COT!$A:$A,YEAR(daily!$A1240),COT!$B:$B,WEEKNUM(daily!$A1240))</f>
        <v>96369</v>
      </c>
      <c r="R1240">
        <f>SUMIFS(COT!I:I,COT!$A:$A,YEAR(daily!$A1240),COT!$B:$B,WEEKNUM(daily!$A1240))</f>
        <v>481481</v>
      </c>
      <c r="S1240">
        <f>SUMIFS(COT!J:J,COT!$A:$A,YEAR(daily!$A1240),COT!$B:$B,WEEKNUM(daily!$A1240))</f>
        <v>490249</v>
      </c>
      <c r="T1240">
        <f>SUMIFS(COT!K:K,COT!$A:$A,YEAR(daily!$A1240),COT!$B:$B,WEEKNUM(daily!$A1240))</f>
        <v>54308</v>
      </c>
      <c r="U1240">
        <f>SUMIFS(COT!L:L,COT!$A:$A,YEAR(daily!$A1240),COT!$B:$B,WEEKNUM(daily!$A1240))</f>
        <v>73097</v>
      </c>
      <c r="V1240">
        <f>SUMIFS(COT!M:M,COT!$A:$A,YEAR(daily!$A1240),COT!$B:$B,WEEKNUM(daily!$A1240))</f>
        <v>51</v>
      </c>
      <c r="W1240">
        <f>SUMIFS(COT!N:N,COT!$A:$A,YEAR(daily!$A1240),COT!$B:$B,WEEKNUM(daily!$A1240))</f>
        <v>67</v>
      </c>
      <c r="X1240">
        <f>SUMIFS(COT!O:O,COT!$A:$A,YEAR(daily!$A1240),COT!$B:$B,WEEKNUM(daily!$A1240))</f>
        <v>70</v>
      </c>
      <c r="Y1240">
        <f>SUMIFS(COT!P:P,COT!$A:$A,YEAR(daily!$A1240),COT!$B:$B,WEEKNUM(daily!$A1240))</f>
        <v>81</v>
      </c>
      <c r="Z1240">
        <f>SUMIFS(COT!Q:Q,COT!$A:$A,YEAR(daily!$A1240),COT!$B:$B,WEEKNUM(daily!$A1240))</f>
        <v>82</v>
      </c>
      <c r="AA1240">
        <f>SUMIFS(Saudi!B:B,Saudi!$A:$A,YEAR(daily!$A1240))</f>
        <v>567.84900000000005</v>
      </c>
      <c r="AB1240">
        <f>SUMIFS(Saudi!C:C,Saudi!$A:$A,YEAR(daily!$A1240))</f>
        <v>346.471</v>
      </c>
      <c r="AC1240">
        <f>SUMIFS(Saudi!F:F,Saudi!$A:$A,YEAR(daily!$A1240))</f>
        <v>4196090</v>
      </c>
      <c r="AD1240">
        <f>SUMIFS(Saudi!G:G,Saudi!$A:$A,YEAR(daily!$A1240))</f>
        <v>56.583409743531369</v>
      </c>
      <c r="AE1240">
        <f>SUMIFS(Saudi!H:H,Saudi!$A:$A,YEAR(daily!$A1240))</f>
        <v>237429079.79073453</v>
      </c>
      <c r="AF1240" s="5">
        <f t="shared" si="60"/>
        <v>2</v>
      </c>
      <c r="AG1240" s="5">
        <f t="shared" si="61"/>
        <v>2005</v>
      </c>
    </row>
    <row r="1241" spans="1:33">
      <c r="A1241" s="3">
        <v>38393</v>
      </c>
      <c r="B1241" s="1">
        <v>120025</v>
      </c>
      <c r="C1241" s="1">
        <v>53270</v>
      </c>
      <c r="D1241" s="1">
        <v>45130</v>
      </c>
      <c r="E1241" s="1">
        <v>47.1</v>
      </c>
      <c r="F1241" s="1">
        <v>47.92</v>
      </c>
      <c r="G1241" s="1">
        <v>47.83</v>
      </c>
      <c r="H1241" s="2">
        <v>50.3</v>
      </c>
      <c r="I1241" s="2">
        <v>30.4</v>
      </c>
      <c r="J1241" s="2">
        <v>84.9</v>
      </c>
      <c r="K1241" s="2">
        <v>85</v>
      </c>
      <c r="L1241">
        <f>SUMIFS(US!B:B,US!$D:$D,YEAR(daily!$A1241),US!$E:$E,MONTH(daily!$A1241))</f>
        <v>8799</v>
      </c>
      <c r="M1241">
        <f>SUMIFS(US!C:C,US!$D:$D,YEAR(daily!$A1241),US!$E:$E,MONTH(daily!$A1241))</f>
        <v>20830</v>
      </c>
      <c r="N1241">
        <f>SUMIFS(COT!E:E,COT!$A:$A,YEAR(daily!$A1241),COT!$B:$B,WEEKNUM(daily!$A1241))</f>
        <v>731161</v>
      </c>
      <c r="O1241">
        <f>SUMIFS(COT!F:F,COT!$A:$A,YEAR(daily!$A1241),COT!$B:$B,WEEKNUM(daily!$A1241))</f>
        <v>99003</v>
      </c>
      <c r="P1241">
        <f>SUMIFS(COT!G:G,COT!$A:$A,YEAR(daily!$A1241),COT!$B:$B,WEEKNUM(daily!$A1241))</f>
        <v>71446</v>
      </c>
      <c r="Q1241">
        <f>SUMIFS(COT!H:H,COT!$A:$A,YEAR(daily!$A1241),COT!$B:$B,WEEKNUM(daily!$A1241))</f>
        <v>96369</v>
      </c>
      <c r="R1241">
        <f>SUMIFS(COT!I:I,COT!$A:$A,YEAR(daily!$A1241),COT!$B:$B,WEEKNUM(daily!$A1241))</f>
        <v>481481</v>
      </c>
      <c r="S1241">
        <f>SUMIFS(COT!J:J,COT!$A:$A,YEAR(daily!$A1241),COT!$B:$B,WEEKNUM(daily!$A1241))</f>
        <v>490249</v>
      </c>
      <c r="T1241">
        <f>SUMIFS(COT!K:K,COT!$A:$A,YEAR(daily!$A1241),COT!$B:$B,WEEKNUM(daily!$A1241))</f>
        <v>54308</v>
      </c>
      <c r="U1241">
        <f>SUMIFS(COT!L:L,COT!$A:$A,YEAR(daily!$A1241),COT!$B:$B,WEEKNUM(daily!$A1241))</f>
        <v>73097</v>
      </c>
      <c r="V1241">
        <f>SUMIFS(COT!M:M,COT!$A:$A,YEAR(daily!$A1241),COT!$B:$B,WEEKNUM(daily!$A1241))</f>
        <v>51</v>
      </c>
      <c r="W1241">
        <f>SUMIFS(COT!N:N,COT!$A:$A,YEAR(daily!$A1241),COT!$B:$B,WEEKNUM(daily!$A1241))</f>
        <v>67</v>
      </c>
      <c r="X1241">
        <f>SUMIFS(COT!O:O,COT!$A:$A,YEAR(daily!$A1241),COT!$B:$B,WEEKNUM(daily!$A1241))</f>
        <v>70</v>
      </c>
      <c r="Y1241">
        <f>SUMIFS(COT!P:P,COT!$A:$A,YEAR(daily!$A1241),COT!$B:$B,WEEKNUM(daily!$A1241))</f>
        <v>81</v>
      </c>
      <c r="Z1241">
        <f>SUMIFS(COT!Q:Q,COT!$A:$A,YEAR(daily!$A1241),COT!$B:$B,WEEKNUM(daily!$A1241))</f>
        <v>82</v>
      </c>
      <c r="AA1241">
        <f>SUMIFS(Saudi!B:B,Saudi!$A:$A,YEAR(daily!$A1241))</f>
        <v>567.84900000000005</v>
      </c>
      <c r="AB1241">
        <f>SUMIFS(Saudi!C:C,Saudi!$A:$A,YEAR(daily!$A1241))</f>
        <v>346.471</v>
      </c>
      <c r="AC1241">
        <f>SUMIFS(Saudi!F:F,Saudi!$A:$A,YEAR(daily!$A1241))</f>
        <v>4196090</v>
      </c>
      <c r="AD1241">
        <f>SUMIFS(Saudi!G:G,Saudi!$A:$A,YEAR(daily!$A1241))</f>
        <v>56.583409743531369</v>
      </c>
      <c r="AE1241">
        <f>SUMIFS(Saudi!H:H,Saudi!$A:$A,YEAR(daily!$A1241))</f>
        <v>237429079.79073453</v>
      </c>
      <c r="AF1241" s="5">
        <f t="shared" si="60"/>
        <v>2</v>
      </c>
      <c r="AG1241" s="5">
        <f t="shared" si="61"/>
        <v>2005</v>
      </c>
    </row>
    <row r="1242" spans="1:33">
      <c r="A1242" s="3">
        <v>38394</v>
      </c>
      <c r="B1242" s="1">
        <v>104496</v>
      </c>
      <c r="C1242" s="1">
        <v>58156</v>
      </c>
      <c r="D1242" s="1">
        <v>44492</v>
      </c>
      <c r="E1242" s="1">
        <v>47.16</v>
      </c>
      <c r="F1242" s="1">
        <v>48.05</v>
      </c>
      <c r="G1242" s="1">
        <v>47.95</v>
      </c>
      <c r="H1242" s="2">
        <v>50.3</v>
      </c>
      <c r="I1242" s="2">
        <v>30.4</v>
      </c>
      <c r="J1242" s="2">
        <v>84.9</v>
      </c>
      <c r="K1242" s="2">
        <v>85</v>
      </c>
      <c r="L1242">
        <f>SUMIFS(US!B:B,US!$D:$D,YEAR(daily!$A1242),US!$E:$E,MONTH(daily!$A1242))</f>
        <v>8799</v>
      </c>
      <c r="M1242">
        <f>SUMIFS(US!C:C,US!$D:$D,YEAR(daily!$A1242),US!$E:$E,MONTH(daily!$A1242))</f>
        <v>20830</v>
      </c>
      <c r="N1242">
        <f>SUMIFS(COT!E:E,COT!$A:$A,YEAR(daily!$A1242),COT!$B:$B,WEEKNUM(daily!$A1242))</f>
        <v>731161</v>
      </c>
      <c r="O1242">
        <f>SUMIFS(COT!F:F,COT!$A:$A,YEAR(daily!$A1242),COT!$B:$B,WEEKNUM(daily!$A1242))</f>
        <v>99003</v>
      </c>
      <c r="P1242">
        <f>SUMIFS(COT!G:G,COT!$A:$A,YEAR(daily!$A1242),COT!$B:$B,WEEKNUM(daily!$A1242))</f>
        <v>71446</v>
      </c>
      <c r="Q1242">
        <f>SUMIFS(COT!H:H,COT!$A:$A,YEAR(daily!$A1242),COT!$B:$B,WEEKNUM(daily!$A1242))</f>
        <v>96369</v>
      </c>
      <c r="R1242">
        <f>SUMIFS(COT!I:I,COT!$A:$A,YEAR(daily!$A1242),COT!$B:$B,WEEKNUM(daily!$A1242))</f>
        <v>481481</v>
      </c>
      <c r="S1242">
        <f>SUMIFS(COT!J:J,COT!$A:$A,YEAR(daily!$A1242),COT!$B:$B,WEEKNUM(daily!$A1242))</f>
        <v>490249</v>
      </c>
      <c r="T1242">
        <f>SUMIFS(COT!K:K,COT!$A:$A,YEAR(daily!$A1242),COT!$B:$B,WEEKNUM(daily!$A1242))</f>
        <v>54308</v>
      </c>
      <c r="U1242">
        <f>SUMIFS(COT!L:L,COT!$A:$A,YEAR(daily!$A1242),COT!$B:$B,WEEKNUM(daily!$A1242))</f>
        <v>73097</v>
      </c>
      <c r="V1242">
        <f>SUMIFS(COT!M:M,COT!$A:$A,YEAR(daily!$A1242),COT!$B:$B,WEEKNUM(daily!$A1242))</f>
        <v>51</v>
      </c>
      <c r="W1242">
        <f>SUMIFS(COT!N:N,COT!$A:$A,YEAR(daily!$A1242),COT!$B:$B,WEEKNUM(daily!$A1242))</f>
        <v>67</v>
      </c>
      <c r="X1242">
        <f>SUMIFS(COT!O:O,COT!$A:$A,YEAR(daily!$A1242),COT!$B:$B,WEEKNUM(daily!$A1242))</f>
        <v>70</v>
      </c>
      <c r="Y1242">
        <f>SUMIFS(COT!P:P,COT!$A:$A,YEAR(daily!$A1242),COT!$B:$B,WEEKNUM(daily!$A1242))</f>
        <v>81</v>
      </c>
      <c r="Z1242">
        <f>SUMIFS(COT!Q:Q,COT!$A:$A,YEAR(daily!$A1242),COT!$B:$B,WEEKNUM(daily!$A1242))</f>
        <v>82</v>
      </c>
      <c r="AA1242">
        <f>SUMIFS(Saudi!B:B,Saudi!$A:$A,YEAR(daily!$A1242))</f>
        <v>567.84900000000005</v>
      </c>
      <c r="AB1242">
        <f>SUMIFS(Saudi!C:C,Saudi!$A:$A,YEAR(daily!$A1242))</f>
        <v>346.471</v>
      </c>
      <c r="AC1242">
        <f>SUMIFS(Saudi!F:F,Saudi!$A:$A,YEAR(daily!$A1242))</f>
        <v>4196090</v>
      </c>
      <c r="AD1242">
        <f>SUMIFS(Saudi!G:G,Saudi!$A:$A,YEAR(daily!$A1242))</f>
        <v>56.583409743531369</v>
      </c>
      <c r="AE1242">
        <f>SUMIFS(Saudi!H:H,Saudi!$A:$A,YEAR(daily!$A1242))</f>
        <v>237429079.79073453</v>
      </c>
      <c r="AF1242" s="5">
        <f t="shared" si="60"/>
        <v>2</v>
      </c>
      <c r="AG1242" s="5">
        <f t="shared" si="61"/>
        <v>2005</v>
      </c>
    </row>
    <row r="1243" spans="1:33">
      <c r="A1243" s="3">
        <v>38397</v>
      </c>
      <c r="B1243" s="1">
        <v>84901</v>
      </c>
      <c r="C1243" s="1">
        <v>59143</v>
      </c>
      <c r="D1243" s="1">
        <v>44553</v>
      </c>
      <c r="E1243" s="1">
        <v>47.44</v>
      </c>
      <c r="F1243" s="1">
        <v>48.25</v>
      </c>
      <c r="G1243" s="1">
        <v>48.17</v>
      </c>
      <c r="H1243" s="2">
        <v>50.3</v>
      </c>
      <c r="I1243" s="2">
        <v>30.4</v>
      </c>
      <c r="J1243" s="2">
        <v>84.9</v>
      </c>
      <c r="K1243" s="2">
        <v>85</v>
      </c>
      <c r="L1243">
        <f>SUMIFS(US!B:B,US!$D:$D,YEAR(daily!$A1243),US!$E:$E,MONTH(daily!$A1243))</f>
        <v>8799</v>
      </c>
      <c r="M1243">
        <f>SUMIFS(US!C:C,US!$D:$D,YEAR(daily!$A1243),US!$E:$E,MONTH(daily!$A1243))</f>
        <v>20830</v>
      </c>
      <c r="N1243">
        <f>SUMIFS(COT!E:E,COT!$A:$A,YEAR(daily!$A1243),COT!$B:$B,WEEKNUM(daily!$A1243))</f>
        <v>740087</v>
      </c>
      <c r="O1243">
        <f>SUMIFS(COT!F:F,COT!$A:$A,YEAR(daily!$A1243),COT!$B:$B,WEEKNUM(daily!$A1243))</f>
        <v>101963</v>
      </c>
      <c r="P1243">
        <f>SUMIFS(COT!G:G,COT!$A:$A,YEAR(daily!$A1243),COT!$B:$B,WEEKNUM(daily!$A1243))</f>
        <v>70335</v>
      </c>
      <c r="Q1243">
        <f>SUMIFS(COT!H:H,COT!$A:$A,YEAR(daily!$A1243),COT!$B:$B,WEEKNUM(daily!$A1243))</f>
        <v>104533</v>
      </c>
      <c r="R1243">
        <f>SUMIFS(COT!I:I,COT!$A:$A,YEAR(daily!$A1243),COT!$B:$B,WEEKNUM(daily!$A1243))</f>
        <v>480980</v>
      </c>
      <c r="S1243">
        <f>SUMIFS(COT!J:J,COT!$A:$A,YEAR(daily!$A1243),COT!$B:$B,WEEKNUM(daily!$A1243))</f>
        <v>493378</v>
      </c>
      <c r="T1243">
        <f>SUMIFS(COT!K:K,COT!$A:$A,YEAR(daily!$A1243),COT!$B:$B,WEEKNUM(daily!$A1243))</f>
        <v>52611</v>
      </c>
      <c r="U1243">
        <f>SUMIFS(COT!L:L,COT!$A:$A,YEAR(daily!$A1243),COT!$B:$B,WEEKNUM(daily!$A1243))</f>
        <v>71841</v>
      </c>
      <c r="V1243">
        <f>SUMIFS(COT!M:M,COT!$A:$A,YEAR(daily!$A1243),COT!$B:$B,WEEKNUM(daily!$A1243))</f>
        <v>56</v>
      </c>
      <c r="W1243">
        <f>SUMIFS(COT!N:N,COT!$A:$A,YEAR(daily!$A1243),COT!$B:$B,WEEKNUM(daily!$A1243))</f>
        <v>66</v>
      </c>
      <c r="X1243">
        <f>SUMIFS(COT!O:O,COT!$A:$A,YEAR(daily!$A1243),COT!$B:$B,WEEKNUM(daily!$A1243))</f>
        <v>77</v>
      </c>
      <c r="Y1243">
        <f>SUMIFS(COT!P:P,COT!$A:$A,YEAR(daily!$A1243),COT!$B:$B,WEEKNUM(daily!$A1243))</f>
        <v>84</v>
      </c>
      <c r="Z1243">
        <f>SUMIFS(COT!Q:Q,COT!$A:$A,YEAR(daily!$A1243),COT!$B:$B,WEEKNUM(daily!$A1243))</f>
        <v>91</v>
      </c>
      <c r="AA1243">
        <f>SUMIFS(Saudi!B:B,Saudi!$A:$A,YEAR(daily!$A1243))</f>
        <v>567.84900000000005</v>
      </c>
      <c r="AB1243">
        <f>SUMIFS(Saudi!C:C,Saudi!$A:$A,YEAR(daily!$A1243))</f>
        <v>346.471</v>
      </c>
      <c r="AC1243">
        <f>SUMIFS(Saudi!F:F,Saudi!$A:$A,YEAR(daily!$A1243))</f>
        <v>4196090</v>
      </c>
      <c r="AD1243">
        <f>SUMIFS(Saudi!G:G,Saudi!$A:$A,YEAR(daily!$A1243))</f>
        <v>56.583409743531369</v>
      </c>
      <c r="AE1243">
        <f>SUMIFS(Saudi!H:H,Saudi!$A:$A,YEAR(daily!$A1243))</f>
        <v>237429079.79073453</v>
      </c>
      <c r="AF1243" s="5">
        <f t="shared" si="60"/>
        <v>2</v>
      </c>
      <c r="AG1243" s="5">
        <f t="shared" si="61"/>
        <v>2005</v>
      </c>
    </row>
    <row r="1244" spans="1:33">
      <c r="A1244" s="3">
        <v>38398</v>
      </c>
      <c r="B1244" s="1">
        <v>74633</v>
      </c>
      <c r="C1244" s="1">
        <v>62307</v>
      </c>
      <c r="D1244" s="1">
        <v>46074</v>
      </c>
      <c r="E1244" s="1">
        <v>47.26</v>
      </c>
      <c r="F1244" s="1">
        <v>48.04</v>
      </c>
      <c r="G1244" s="1">
        <v>47.97</v>
      </c>
      <c r="H1244" s="2">
        <v>50.3</v>
      </c>
      <c r="I1244" s="2">
        <v>30.4</v>
      </c>
      <c r="J1244" s="2">
        <v>84.9</v>
      </c>
      <c r="K1244" s="2">
        <v>85</v>
      </c>
      <c r="L1244">
        <f>SUMIFS(US!B:B,US!$D:$D,YEAR(daily!$A1244),US!$E:$E,MONTH(daily!$A1244))</f>
        <v>8799</v>
      </c>
      <c r="M1244">
        <f>SUMIFS(US!C:C,US!$D:$D,YEAR(daily!$A1244),US!$E:$E,MONTH(daily!$A1244))</f>
        <v>20830</v>
      </c>
      <c r="N1244">
        <f>SUMIFS(COT!E:E,COT!$A:$A,YEAR(daily!$A1244),COT!$B:$B,WEEKNUM(daily!$A1244))</f>
        <v>740087</v>
      </c>
      <c r="O1244">
        <f>SUMIFS(COT!F:F,COT!$A:$A,YEAR(daily!$A1244),COT!$B:$B,WEEKNUM(daily!$A1244))</f>
        <v>101963</v>
      </c>
      <c r="P1244">
        <f>SUMIFS(COT!G:G,COT!$A:$A,YEAR(daily!$A1244),COT!$B:$B,WEEKNUM(daily!$A1244))</f>
        <v>70335</v>
      </c>
      <c r="Q1244">
        <f>SUMIFS(COT!H:H,COT!$A:$A,YEAR(daily!$A1244),COT!$B:$B,WEEKNUM(daily!$A1244))</f>
        <v>104533</v>
      </c>
      <c r="R1244">
        <f>SUMIFS(COT!I:I,COT!$A:$A,YEAR(daily!$A1244),COT!$B:$B,WEEKNUM(daily!$A1244))</f>
        <v>480980</v>
      </c>
      <c r="S1244">
        <f>SUMIFS(COT!J:J,COT!$A:$A,YEAR(daily!$A1244),COT!$B:$B,WEEKNUM(daily!$A1244))</f>
        <v>493378</v>
      </c>
      <c r="T1244">
        <f>SUMIFS(COT!K:K,COT!$A:$A,YEAR(daily!$A1244),COT!$B:$B,WEEKNUM(daily!$A1244))</f>
        <v>52611</v>
      </c>
      <c r="U1244">
        <f>SUMIFS(COT!L:L,COT!$A:$A,YEAR(daily!$A1244),COT!$B:$B,WEEKNUM(daily!$A1244))</f>
        <v>71841</v>
      </c>
      <c r="V1244">
        <f>SUMIFS(COT!M:M,COT!$A:$A,YEAR(daily!$A1244),COT!$B:$B,WEEKNUM(daily!$A1244))</f>
        <v>56</v>
      </c>
      <c r="W1244">
        <f>SUMIFS(COT!N:N,COT!$A:$A,YEAR(daily!$A1244),COT!$B:$B,WEEKNUM(daily!$A1244))</f>
        <v>66</v>
      </c>
      <c r="X1244">
        <f>SUMIFS(COT!O:O,COT!$A:$A,YEAR(daily!$A1244),COT!$B:$B,WEEKNUM(daily!$A1244))</f>
        <v>77</v>
      </c>
      <c r="Y1244">
        <f>SUMIFS(COT!P:P,COT!$A:$A,YEAR(daily!$A1244),COT!$B:$B,WEEKNUM(daily!$A1244))</f>
        <v>84</v>
      </c>
      <c r="Z1244">
        <f>SUMIFS(COT!Q:Q,COT!$A:$A,YEAR(daily!$A1244),COT!$B:$B,WEEKNUM(daily!$A1244))</f>
        <v>91</v>
      </c>
      <c r="AA1244">
        <f>SUMIFS(Saudi!B:B,Saudi!$A:$A,YEAR(daily!$A1244))</f>
        <v>567.84900000000005</v>
      </c>
      <c r="AB1244">
        <f>SUMIFS(Saudi!C:C,Saudi!$A:$A,YEAR(daily!$A1244))</f>
        <v>346.471</v>
      </c>
      <c r="AC1244">
        <f>SUMIFS(Saudi!F:F,Saudi!$A:$A,YEAR(daily!$A1244))</f>
        <v>4196090</v>
      </c>
      <c r="AD1244">
        <f>SUMIFS(Saudi!G:G,Saudi!$A:$A,YEAR(daily!$A1244))</f>
        <v>56.583409743531369</v>
      </c>
      <c r="AE1244">
        <f>SUMIFS(Saudi!H:H,Saudi!$A:$A,YEAR(daily!$A1244))</f>
        <v>237429079.79073453</v>
      </c>
      <c r="AF1244" s="5">
        <f t="shared" si="60"/>
        <v>2</v>
      </c>
      <c r="AG1244" s="5">
        <f t="shared" si="61"/>
        <v>2005</v>
      </c>
    </row>
    <row r="1245" spans="1:33">
      <c r="A1245" s="3">
        <v>38399</v>
      </c>
      <c r="B1245" s="1">
        <v>69653</v>
      </c>
      <c r="C1245" s="1">
        <v>62115</v>
      </c>
      <c r="D1245" s="1">
        <v>47991</v>
      </c>
      <c r="E1245" s="1">
        <v>48.33</v>
      </c>
      <c r="F1245" s="1">
        <v>49.11</v>
      </c>
      <c r="G1245" s="1">
        <v>49.02</v>
      </c>
      <c r="H1245" s="2">
        <v>50.3</v>
      </c>
      <c r="I1245" s="2">
        <v>30.4</v>
      </c>
      <c r="J1245" s="2">
        <v>84.9</v>
      </c>
      <c r="K1245" s="2">
        <v>85</v>
      </c>
      <c r="L1245">
        <f>SUMIFS(US!B:B,US!$D:$D,YEAR(daily!$A1245),US!$E:$E,MONTH(daily!$A1245))</f>
        <v>8799</v>
      </c>
      <c r="M1245">
        <f>SUMIFS(US!C:C,US!$D:$D,YEAR(daily!$A1245),US!$E:$E,MONTH(daily!$A1245))</f>
        <v>20830</v>
      </c>
      <c r="N1245">
        <f>SUMIFS(COT!E:E,COT!$A:$A,YEAR(daily!$A1245),COT!$B:$B,WEEKNUM(daily!$A1245))</f>
        <v>740087</v>
      </c>
      <c r="O1245">
        <f>SUMIFS(COT!F:F,COT!$A:$A,YEAR(daily!$A1245),COT!$B:$B,WEEKNUM(daily!$A1245))</f>
        <v>101963</v>
      </c>
      <c r="P1245">
        <f>SUMIFS(COT!G:G,COT!$A:$A,YEAR(daily!$A1245),COT!$B:$B,WEEKNUM(daily!$A1245))</f>
        <v>70335</v>
      </c>
      <c r="Q1245">
        <f>SUMIFS(COT!H:H,COT!$A:$A,YEAR(daily!$A1245),COT!$B:$B,WEEKNUM(daily!$A1245))</f>
        <v>104533</v>
      </c>
      <c r="R1245">
        <f>SUMIFS(COT!I:I,COT!$A:$A,YEAR(daily!$A1245),COT!$B:$B,WEEKNUM(daily!$A1245))</f>
        <v>480980</v>
      </c>
      <c r="S1245">
        <f>SUMIFS(COT!J:J,COT!$A:$A,YEAR(daily!$A1245),COT!$B:$B,WEEKNUM(daily!$A1245))</f>
        <v>493378</v>
      </c>
      <c r="T1245">
        <f>SUMIFS(COT!K:K,COT!$A:$A,YEAR(daily!$A1245),COT!$B:$B,WEEKNUM(daily!$A1245))</f>
        <v>52611</v>
      </c>
      <c r="U1245">
        <f>SUMIFS(COT!L:L,COT!$A:$A,YEAR(daily!$A1245),COT!$B:$B,WEEKNUM(daily!$A1245))</f>
        <v>71841</v>
      </c>
      <c r="V1245">
        <f>SUMIFS(COT!M:M,COT!$A:$A,YEAR(daily!$A1245),COT!$B:$B,WEEKNUM(daily!$A1245))</f>
        <v>56</v>
      </c>
      <c r="W1245">
        <f>SUMIFS(COT!N:N,COT!$A:$A,YEAR(daily!$A1245),COT!$B:$B,WEEKNUM(daily!$A1245))</f>
        <v>66</v>
      </c>
      <c r="X1245">
        <f>SUMIFS(COT!O:O,COT!$A:$A,YEAR(daily!$A1245),COT!$B:$B,WEEKNUM(daily!$A1245))</f>
        <v>77</v>
      </c>
      <c r="Y1245">
        <f>SUMIFS(COT!P:P,COT!$A:$A,YEAR(daily!$A1245),COT!$B:$B,WEEKNUM(daily!$A1245))</f>
        <v>84</v>
      </c>
      <c r="Z1245">
        <f>SUMIFS(COT!Q:Q,COT!$A:$A,YEAR(daily!$A1245),COT!$B:$B,WEEKNUM(daily!$A1245))</f>
        <v>91</v>
      </c>
      <c r="AA1245">
        <f>SUMIFS(Saudi!B:B,Saudi!$A:$A,YEAR(daily!$A1245))</f>
        <v>567.84900000000005</v>
      </c>
      <c r="AB1245">
        <f>SUMIFS(Saudi!C:C,Saudi!$A:$A,YEAR(daily!$A1245))</f>
        <v>346.471</v>
      </c>
      <c r="AC1245">
        <f>SUMIFS(Saudi!F:F,Saudi!$A:$A,YEAR(daily!$A1245))</f>
        <v>4196090</v>
      </c>
      <c r="AD1245">
        <f>SUMIFS(Saudi!G:G,Saudi!$A:$A,YEAR(daily!$A1245))</f>
        <v>56.583409743531369</v>
      </c>
      <c r="AE1245">
        <f>SUMIFS(Saudi!H:H,Saudi!$A:$A,YEAR(daily!$A1245))</f>
        <v>237429079.79073453</v>
      </c>
      <c r="AF1245" s="5">
        <f t="shared" si="60"/>
        <v>2</v>
      </c>
      <c r="AG1245" s="5">
        <f t="shared" si="61"/>
        <v>2005</v>
      </c>
    </row>
    <row r="1246" spans="1:33">
      <c r="A1246" s="3">
        <v>38400</v>
      </c>
      <c r="B1246" s="1">
        <v>55873</v>
      </c>
      <c r="C1246" s="1">
        <v>64821</v>
      </c>
      <c r="D1246" s="1">
        <v>48928</v>
      </c>
      <c r="E1246" s="1">
        <v>47.54</v>
      </c>
      <c r="F1246" s="1">
        <v>48.56</v>
      </c>
      <c r="G1246" s="1">
        <v>48.59</v>
      </c>
      <c r="H1246" s="2">
        <v>50.3</v>
      </c>
      <c r="I1246" s="2">
        <v>30.4</v>
      </c>
      <c r="J1246" s="2">
        <v>84.9</v>
      </c>
      <c r="K1246" s="2">
        <v>85</v>
      </c>
      <c r="L1246">
        <f>SUMIFS(US!B:B,US!$D:$D,YEAR(daily!$A1246),US!$E:$E,MONTH(daily!$A1246))</f>
        <v>8799</v>
      </c>
      <c r="M1246">
        <f>SUMIFS(US!C:C,US!$D:$D,YEAR(daily!$A1246),US!$E:$E,MONTH(daily!$A1246))</f>
        <v>20830</v>
      </c>
      <c r="N1246">
        <f>SUMIFS(COT!E:E,COT!$A:$A,YEAR(daily!$A1246),COT!$B:$B,WEEKNUM(daily!$A1246))</f>
        <v>740087</v>
      </c>
      <c r="O1246">
        <f>SUMIFS(COT!F:F,COT!$A:$A,YEAR(daily!$A1246),COT!$B:$B,WEEKNUM(daily!$A1246))</f>
        <v>101963</v>
      </c>
      <c r="P1246">
        <f>SUMIFS(COT!G:G,COT!$A:$A,YEAR(daily!$A1246),COT!$B:$B,WEEKNUM(daily!$A1246))</f>
        <v>70335</v>
      </c>
      <c r="Q1246">
        <f>SUMIFS(COT!H:H,COT!$A:$A,YEAR(daily!$A1246),COT!$B:$B,WEEKNUM(daily!$A1246))</f>
        <v>104533</v>
      </c>
      <c r="R1246">
        <f>SUMIFS(COT!I:I,COT!$A:$A,YEAR(daily!$A1246),COT!$B:$B,WEEKNUM(daily!$A1246))</f>
        <v>480980</v>
      </c>
      <c r="S1246">
        <f>SUMIFS(COT!J:J,COT!$A:$A,YEAR(daily!$A1246),COT!$B:$B,WEEKNUM(daily!$A1246))</f>
        <v>493378</v>
      </c>
      <c r="T1246">
        <f>SUMIFS(COT!K:K,COT!$A:$A,YEAR(daily!$A1246),COT!$B:$B,WEEKNUM(daily!$A1246))</f>
        <v>52611</v>
      </c>
      <c r="U1246">
        <f>SUMIFS(COT!L:L,COT!$A:$A,YEAR(daily!$A1246),COT!$B:$B,WEEKNUM(daily!$A1246))</f>
        <v>71841</v>
      </c>
      <c r="V1246">
        <f>SUMIFS(COT!M:M,COT!$A:$A,YEAR(daily!$A1246),COT!$B:$B,WEEKNUM(daily!$A1246))</f>
        <v>56</v>
      </c>
      <c r="W1246">
        <f>SUMIFS(COT!N:N,COT!$A:$A,YEAR(daily!$A1246),COT!$B:$B,WEEKNUM(daily!$A1246))</f>
        <v>66</v>
      </c>
      <c r="X1246">
        <f>SUMIFS(COT!O:O,COT!$A:$A,YEAR(daily!$A1246),COT!$B:$B,WEEKNUM(daily!$A1246))</f>
        <v>77</v>
      </c>
      <c r="Y1246">
        <f>SUMIFS(COT!P:P,COT!$A:$A,YEAR(daily!$A1246),COT!$B:$B,WEEKNUM(daily!$A1246))</f>
        <v>84</v>
      </c>
      <c r="Z1246">
        <f>SUMIFS(COT!Q:Q,COT!$A:$A,YEAR(daily!$A1246),COT!$B:$B,WEEKNUM(daily!$A1246))</f>
        <v>91</v>
      </c>
      <c r="AA1246">
        <f>SUMIFS(Saudi!B:B,Saudi!$A:$A,YEAR(daily!$A1246))</f>
        <v>567.84900000000005</v>
      </c>
      <c r="AB1246">
        <f>SUMIFS(Saudi!C:C,Saudi!$A:$A,YEAR(daily!$A1246))</f>
        <v>346.471</v>
      </c>
      <c r="AC1246">
        <f>SUMIFS(Saudi!F:F,Saudi!$A:$A,YEAR(daily!$A1246))</f>
        <v>4196090</v>
      </c>
      <c r="AD1246">
        <f>SUMIFS(Saudi!G:G,Saudi!$A:$A,YEAR(daily!$A1246))</f>
        <v>56.583409743531369</v>
      </c>
      <c r="AE1246">
        <f>SUMIFS(Saudi!H:H,Saudi!$A:$A,YEAR(daily!$A1246))</f>
        <v>237429079.79073453</v>
      </c>
      <c r="AF1246" s="5">
        <f t="shared" si="60"/>
        <v>2</v>
      </c>
      <c r="AG1246" s="5">
        <f t="shared" si="61"/>
        <v>2005</v>
      </c>
    </row>
    <row r="1247" spans="1:33">
      <c r="A1247" s="3">
        <v>38401</v>
      </c>
      <c r="B1247" s="1">
        <v>36469</v>
      </c>
      <c r="C1247" s="1">
        <v>68289</v>
      </c>
      <c r="D1247" s="1">
        <v>52003</v>
      </c>
      <c r="E1247" s="1">
        <v>48.35</v>
      </c>
      <c r="F1247" s="1">
        <v>49.39</v>
      </c>
      <c r="G1247" s="1">
        <v>49.43</v>
      </c>
      <c r="H1247" s="2">
        <v>50.3</v>
      </c>
      <c r="I1247" s="2">
        <v>30.4</v>
      </c>
      <c r="J1247" s="2">
        <v>84.9</v>
      </c>
      <c r="K1247" s="2">
        <v>85</v>
      </c>
      <c r="L1247">
        <f>SUMIFS(US!B:B,US!$D:$D,YEAR(daily!$A1247),US!$E:$E,MONTH(daily!$A1247))</f>
        <v>8799</v>
      </c>
      <c r="M1247">
        <f>SUMIFS(US!C:C,US!$D:$D,YEAR(daily!$A1247),US!$E:$E,MONTH(daily!$A1247))</f>
        <v>20830</v>
      </c>
      <c r="N1247">
        <f>SUMIFS(COT!E:E,COT!$A:$A,YEAR(daily!$A1247),COT!$B:$B,WEEKNUM(daily!$A1247))</f>
        <v>740087</v>
      </c>
      <c r="O1247">
        <f>SUMIFS(COT!F:F,COT!$A:$A,YEAR(daily!$A1247),COT!$B:$B,WEEKNUM(daily!$A1247))</f>
        <v>101963</v>
      </c>
      <c r="P1247">
        <f>SUMIFS(COT!G:G,COT!$A:$A,YEAR(daily!$A1247),COT!$B:$B,WEEKNUM(daily!$A1247))</f>
        <v>70335</v>
      </c>
      <c r="Q1247">
        <f>SUMIFS(COT!H:H,COT!$A:$A,YEAR(daily!$A1247),COT!$B:$B,WEEKNUM(daily!$A1247))</f>
        <v>104533</v>
      </c>
      <c r="R1247">
        <f>SUMIFS(COT!I:I,COT!$A:$A,YEAR(daily!$A1247),COT!$B:$B,WEEKNUM(daily!$A1247))</f>
        <v>480980</v>
      </c>
      <c r="S1247">
        <f>SUMIFS(COT!J:J,COT!$A:$A,YEAR(daily!$A1247),COT!$B:$B,WEEKNUM(daily!$A1247))</f>
        <v>493378</v>
      </c>
      <c r="T1247">
        <f>SUMIFS(COT!K:K,COT!$A:$A,YEAR(daily!$A1247),COT!$B:$B,WEEKNUM(daily!$A1247))</f>
        <v>52611</v>
      </c>
      <c r="U1247">
        <f>SUMIFS(COT!L:L,COT!$A:$A,YEAR(daily!$A1247),COT!$B:$B,WEEKNUM(daily!$A1247))</f>
        <v>71841</v>
      </c>
      <c r="V1247">
        <f>SUMIFS(COT!M:M,COT!$A:$A,YEAR(daily!$A1247),COT!$B:$B,WEEKNUM(daily!$A1247))</f>
        <v>56</v>
      </c>
      <c r="W1247">
        <f>SUMIFS(COT!N:N,COT!$A:$A,YEAR(daily!$A1247),COT!$B:$B,WEEKNUM(daily!$A1247))</f>
        <v>66</v>
      </c>
      <c r="X1247">
        <f>SUMIFS(COT!O:O,COT!$A:$A,YEAR(daily!$A1247),COT!$B:$B,WEEKNUM(daily!$A1247))</f>
        <v>77</v>
      </c>
      <c r="Y1247">
        <f>SUMIFS(COT!P:P,COT!$A:$A,YEAR(daily!$A1247),COT!$B:$B,WEEKNUM(daily!$A1247))</f>
        <v>84</v>
      </c>
      <c r="Z1247">
        <f>SUMIFS(COT!Q:Q,COT!$A:$A,YEAR(daily!$A1247),COT!$B:$B,WEEKNUM(daily!$A1247))</f>
        <v>91</v>
      </c>
      <c r="AA1247">
        <f>SUMIFS(Saudi!B:B,Saudi!$A:$A,YEAR(daily!$A1247))</f>
        <v>567.84900000000005</v>
      </c>
      <c r="AB1247">
        <f>SUMIFS(Saudi!C:C,Saudi!$A:$A,YEAR(daily!$A1247))</f>
        <v>346.471</v>
      </c>
      <c r="AC1247">
        <f>SUMIFS(Saudi!F:F,Saudi!$A:$A,YEAR(daily!$A1247))</f>
        <v>4196090</v>
      </c>
      <c r="AD1247">
        <f>SUMIFS(Saudi!G:G,Saudi!$A:$A,YEAR(daily!$A1247))</f>
        <v>56.583409743531369</v>
      </c>
      <c r="AE1247">
        <f>SUMIFS(Saudi!H:H,Saudi!$A:$A,YEAR(daily!$A1247))</f>
        <v>237429079.79073453</v>
      </c>
      <c r="AF1247" s="5">
        <f t="shared" si="60"/>
        <v>2</v>
      </c>
      <c r="AG1247" s="5">
        <f t="shared" si="61"/>
        <v>2005</v>
      </c>
    </row>
    <row r="1248" spans="1:33">
      <c r="A1248" s="3">
        <v>38404</v>
      </c>
      <c r="B1248" s="1">
        <v>30142</v>
      </c>
      <c r="C1248" s="1">
        <v>76848</v>
      </c>
      <c r="D1248" s="1">
        <v>52476</v>
      </c>
      <c r="E1248" s="1">
        <v>52.809259259259264</v>
      </c>
      <c r="F1248" s="1">
        <v>9.1558928571428915</v>
      </c>
      <c r="G1248" s="1">
        <v>2.1597424892704318</v>
      </c>
      <c r="H1248" s="2">
        <v>50.3</v>
      </c>
      <c r="I1248" s="2">
        <v>30.4</v>
      </c>
      <c r="J1248" s="2">
        <v>84.9</v>
      </c>
      <c r="K1248" s="2">
        <v>85</v>
      </c>
      <c r="L1248">
        <f>SUMIFS(US!B:B,US!$D:$D,YEAR(daily!$A1248),US!$E:$E,MONTH(daily!$A1248))</f>
        <v>8799</v>
      </c>
      <c r="M1248">
        <f>SUMIFS(US!C:C,US!$D:$D,YEAR(daily!$A1248),US!$E:$E,MONTH(daily!$A1248))</f>
        <v>20830</v>
      </c>
      <c r="N1248">
        <f>SUMIFS(COT!E:E,COT!$A:$A,YEAR(daily!$A1248),COT!$B:$B,WEEKNUM(daily!$A1248))</f>
        <v>760290</v>
      </c>
      <c r="O1248">
        <f>SUMIFS(COT!F:F,COT!$A:$A,YEAR(daily!$A1248),COT!$B:$B,WEEKNUM(daily!$A1248))</f>
        <v>120964</v>
      </c>
      <c r="P1248">
        <f>SUMIFS(COT!G:G,COT!$A:$A,YEAR(daily!$A1248),COT!$B:$B,WEEKNUM(daily!$A1248))</f>
        <v>66788</v>
      </c>
      <c r="Q1248">
        <f>SUMIFS(COT!H:H,COT!$A:$A,YEAR(daily!$A1248),COT!$B:$B,WEEKNUM(daily!$A1248))</f>
        <v>100524</v>
      </c>
      <c r="R1248">
        <f>SUMIFS(COT!I:I,COT!$A:$A,YEAR(daily!$A1248),COT!$B:$B,WEEKNUM(daily!$A1248))</f>
        <v>484386</v>
      </c>
      <c r="S1248">
        <f>SUMIFS(COT!J:J,COT!$A:$A,YEAR(daily!$A1248),COT!$B:$B,WEEKNUM(daily!$A1248))</f>
        <v>524236</v>
      </c>
      <c r="T1248">
        <f>SUMIFS(COT!K:K,COT!$A:$A,YEAR(daily!$A1248),COT!$B:$B,WEEKNUM(daily!$A1248))</f>
        <v>54416</v>
      </c>
      <c r="U1248">
        <f>SUMIFS(COT!L:L,COT!$A:$A,YEAR(daily!$A1248),COT!$B:$B,WEEKNUM(daily!$A1248))</f>
        <v>68742</v>
      </c>
      <c r="V1248">
        <f>SUMIFS(COT!M:M,COT!$A:$A,YEAR(daily!$A1248),COT!$B:$B,WEEKNUM(daily!$A1248))</f>
        <v>66</v>
      </c>
      <c r="W1248">
        <f>SUMIFS(COT!N:N,COT!$A:$A,YEAR(daily!$A1248),COT!$B:$B,WEEKNUM(daily!$A1248))</f>
        <v>67</v>
      </c>
      <c r="X1248">
        <f>SUMIFS(COT!O:O,COT!$A:$A,YEAR(daily!$A1248),COT!$B:$B,WEEKNUM(daily!$A1248))</f>
        <v>73</v>
      </c>
      <c r="Y1248">
        <f>SUMIFS(COT!P:P,COT!$A:$A,YEAR(daily!$A1248),COT!$B:$B,WEEKNUM(daily!$A1248))</f>
        <v>84</v>
      </c>
      <c r="Z1248">
        <f>SUMIFS(COT!Q:Q,COT!$A:$A,YEAR(daily!$A1248),COT!$B:$B,WEEKNUM(daily!$A1248))</f>
        <v>93</v>
      </c>
      <c r="AA1248">
        <f>SUMIFS(Saudi!B:B,Saudi!$A:$A,YEAR(daily!$A1248))</f>
        <v>567.84900000000005</v>
      </c>
      <c r="AB1248">
        <f>SUMIFS(Saudi!C:C,Saudi!$A:$A,YEAR(daily!$A1248))</f>
        <v>346.471</v>
      </c>
      <c r="AC1248">
        <f>SUMIFS(Saudi!F:F,Saudi!$A:$A,YEAR(daily!$A1248))</f>
        <v>4196090</v>
      </c>
      <c r="AD1248">
        <f>SUMIFS(Saudi!G:G,Saudi!$A:$A,YEAR(daily!$A1248))</f>
        <v>56.583409743531369</v>
      </c>
      <c r="AE1248">
        <f>SUMIFS(Saudi!H:H,Saudi!$A:$A,YEAR(daily!$A1248))</f>
        <v>237429079.79073453</v>
      </c>
      <c r="AF1248" s="5">
        <f t="shared" si="60"/>
        <v>2</v>
      </c>
      <c r="AG1248" s="5">
        <f t="shared" si="61"/>
        <v>2005</v>
      </c>
    </row>
    <row r="1249" spans="1:33">
      <c r="A1249" s="3">
        <v>38405</v>
      </c>
      <c r="B1249" s="1">
        <v>24593</v>
      </c>
      <c r="C1249" s="1">
        <v>76687</v>
      </c>
      <c r="D1249" s="1">
        <v>52300</v>
      </c>
      <c r="E1249" s="1">
        <v>51.15</v>
      </c>
      <c r="F1249" s="1">
        <v>51.72</v>
      </c>
      <c r="G1249" s="1">
        <v>51.66</v>
      </c>
      <c r="H1249" s="2">
        <v>50.3</v>
      </c>
      <c r="I1249" s="2">
        <v>30.4</v>
      </c>
      <c r="J1249" s="2">
        <v>84.9</v>
      </c>
      <c r="K1249" s="2">
        <v>85</v>
      </c>
      <c r="L1249">
        <f>SUMIFS(US!B:B,US!$D:$D,YEAR(daily!$A1249),US!$E:$E,MONTH(daily!$A1249))</f>
        <v>8799</v>
      </c>
      <c r="M1249">
        <f>SUMIFS(US!C:C,US!$D:$D,YEAR(daily!$A1249),US!$E:$E,MONTH(daily!$A1249))</f>
        <v>20830</v>
      </c>
      <c r="N1249">
        <f>SUMIFS(COT!E:E,COT!$A:$A,YEAR(daily!$A1249),COT!$B:$B,WEEKNUM(daily!$A1249))</f>
        <v>760290</v>
      </c>
      <c r="O1249">
        <f>SUMIFS(COT!F:F,COT!$A:$A,YEAR(daily!$A1249),COT!$B:$B,WEEKNUM(daily!$A1249))</f>
        <v>120964</v>
      </c>
      <c r="P1249">
        <f>SUMIFS(COT!G:G,COT!$A:$A,YEAR(daily!$A1249),COT!$B:$B,WEEKNUM(daily!$A1249))</f>
        <v>66788</v>
      </c>
      <c r="Q1249">
        <f>SUMIFS(COT!H:H,COT!$A:$A,YEAR(daily!$A1249),COT!$B:$B,WEEKNUM(daily!$A1249))</f>
        <v>100524</v>
      </c>
      <c r="R1249">
        <f>SUMIFS(COT!I:I,COT!$A:$A,YEAR(daily!$A1249),COT!$B:$B,WEEKNUM(daily!$A1249))</f>
        <v>484386</v>
      </c>
      <c r="S1249">
        <f>SUMIFS(COT!J:J,COT!$A:$A,YEAR(daily!$A1249),COT!$B:$B,WEEKNUM(daily!$A1249))</f>
        <v>524236</v>
      </c>
      <c r="T1249">
        <f>SUMIFS(COT!K:K,COT!$A:$A,YEAR(daily!$A1249),COT!$B:$B,WEEKNUM(daily!$A1249))</f>
        <v>54416</v>
      </c>
      <c r="U1249">
        <f>SUMIFS(COT!L:L,COT!$A:$A,YEAR(daily!$A1249),COT!$B:$B,WEEKNUM(daily!$A1249))</f>
        <v>68742</v>
      </c>
      <c r="V1249">
        <f>SUMIFS(COT!M:M,COT!$A:$A,YEAR(daily!$A1249),COT!$B:$B,WEEKNUM(daily!$A1249))</f>
        <v>66</v>
      </c>
      <c r="W1249">
        <f>SUMIFS(COT!N:N,COT!$A:$A,YEAR(daily!$A1249),COT!$B:$B,WEEKNUM(daily!$A1249))</f>
        <v>67</v>
      </c>
      <c r="X1249">
        <f>SUMIFS(COT!O:O,COT!$A:$A,YEAR(daily!$A1249),COT!$B:$B,WEEKNUM(daily!$A1249))</f>
        <v>73</v>
      </c>
      <c r="Y1249">
        <f>SUMIFS(COT!P:P,COT!$A:$A,YEAR(daily!$A1249),COT!$B:$B,WEEKNUM(daily!$A1249))</f>
        <v>84</v>
      </c>
      <c r="Z1249">
        <f>SUMIFS(COT!Q:Q,COT!$A:$A,YEAR(daily!$A1249),COT!$B:$B,WEEKNUM(daily!$A1249))</f>
        <v>93</v>
      </c>
      <c r="AA1249">
        <f>SUMIFS(Saudi!B:B,Saudi!$A:$A,YEAR(daily!$A1249))</f>
        <v>567.84900000000005</v>
      </c>
      <c r="AB1249">
        <f>SUMIFS(Saudi!C:C,Saudi!$A:$A,YEAR(daily!$A1249))</f>
        <v>346.471</v>
      </c>
      <c r="AC1249">
        <f>SUMIFS(Saudi!F:F,Saudi!$A:$A,YEAR(daily!$A1249))</f>
        <v>4196090</v>
      </c>
      <c r="AD1249">
        <f>SUMIFS(Saudi!G:G,Saudi!$A:$A,YEAR(daily!$A1249))</f>
        <v>56.583409743531369</v>
      </c>
      <c r="AE1249">
        <f>SUMIFS(Saudi!H:H,Saudi!$A:$A,YEAR(daily!$A1249))</f>
        <v>237429079.79073453</v>
      </c>
      <c r="AF1249" s="5">
        <f t="shared" si="60"/>
        <v>2</v>
      </c>
      <c r="AG1249" s="5">
        <f t="shared" si="61"/>
        <v>2005</v>
      </c>
    </row>
    <row r="1250" spans="1:33">
      <c r="A1250" s="3">
        <v>38406</v>
      </c>
      <c r="B1250" s="1">
        <v>237536</v>
      </c>
      <c r="C1250" s="1">
        <v>53917</v>
      </c>
      <c r="D1250" s="1">
        <v>27618</v>
      </c>
      <c r="E1250" s="1">
        <v>51.17</v>
      </c>
      <c r="F1250" s="1">
        <v>51.59</v>
      </c>
      <c r="G1250" s="1">
        <v>51.3</v>
      </c>
      <c r="H1250" s="2">
        <v>50.3</v>
      </c>
      <c r="I1250" s="2">
        <v>30.4</v>
      </c>
      <c r="J1250" s="2">
        <v>84.9</v>
      </c>
      <c r="K1250" s="2">
        <v>85</v>
      </c>
      <c r="L1250">
        <f>SUMIFS(US!B:B,US!$D:$D,YEAR(daily!$A1250),US!$E:$E,MONTH(daily!$A1250))</f>
        <v>8799</v>
      </c>
      <c r="M1250">
        <f>SUMIFS(US!C:C,US!$D:$D,YEAR(daily!$A1250),US!$E:$E,MONTH(daily!$A1250))</f>
        <v>20830</v>
      </c>
      <c r="N1250">
        <f>SUMIFS(COT!E:E,COT!$A:$A,YEAR(daily!$A1250),COT!$B:$B,WEEKNUM(daily!$A1250))</f>
        <v>760290</v>
      </c>
      <c r="O1250">
        <f>SUMIFS(COT!F:F,COT!$A:$A,YEAR(daily!$A1250),COT!$B:$B,WEEKNUM(daily!$A1250))</f>
        <v>120964</v>
      </c>
      <c r="P1250">
        <f>SUMIFS(COT!G:G,COT!$A:$A,YEAR(daily!$A1250),COT!$B:$B,WEEKNUM(daily!$A1250))</f>
        <v>66788</v>
      </c>
      <c r="Q1250">
        <f>SUMIFS(COT!H:H,COT!$A:$A,YEAR(daily!$A1250),COT!$B:$B,WEEKNUM(daily!$A1250))</f>
        <v>100524</v>
      </c>
      <c r="R1250">
        <f>SUMIFS(COT!I:I,COT!$A:$A,YEAR(daily!$A1250),COT!$B:$B,WEEKNUM(daily!$A1250))</f>
        <v>484386</v>
      </c>
      <c r="S1250">
        <f>SUMIFS(COT!J:J,COT!$A:$A,YEAR(daily!$A1250),COT!$B:$B,WEEKNUM(daily!$A1250))</f>
        <v>524236</v>
      </c>
      <c r="T1250">
        <f>SUMIFS(COT!K:K,COT!$A:$A,YEAR(daily!$A1250),COT!$B:$B,WEEKNUM(daily!$A1250))</f>
        <v>54416</v>
      </c>
      <c r="U1250">
        <f>SUMIFS(COT!L:L,COT!$A:$A,YEAR(daily!$A1250),COT!$B:$B,WEEKNUM(daily!$A1250))</f>
        <v>68742</v>
      </c>
      <c r="V1250">
        <f>SUMIFS(COT!M:M,COT!$A:$A,YEAR(daily!$A1250),COT!$B:$B,WEEKNUM(daily!$A1250))</f>
        <v>66</v>
      </c>
      <c r="W1250">
        <f>SUMIFS(COT!N:N,COT!$A:$A,YEAR(daily!$A1250),COT!$B:$B,WEEKNUM(daily!$A1250))</f>
        <v>67</v>
      </c>
      <c r="X1250">
        <f>SUMIFS(COT!O:O,COT!$A:$A,YEAR(daily!$A1250),COT!$B:$B,WEEKNUM(daily!$A1250))</f>
        <v>73</v>
      </c>
      <c r="Y1250">
        <f>SUMIFS(COT!P:P,COT!$A:$A,YEAR(daily!$A1250),COT!$B:$B,WEEKNUM(daily!$A1250))</f>
        <v>84</v>
      </c>
      <c r="Z1250">
        <f>SUMIFS(COT!Q:Q,COT!$A:$A,YEAR(daily!$A1250),COT!$B:$B,WEEKNUM(daily!$A1250))</f>
        <v>93</v>
      </c>
      <c r="AA1250">
        <f>SUMIFS(Saudi!B:B,Saudi!$A:$A,YEAR(daily!$A1250))</f>
        <v>567.84900000000005</v>
      </c>
      <c r="AB1250">
        <f>SUMIFS(Saudi!C:C,Saudi!$A:$A,YEAR(daily!$A1250))</f>
        <v>346.471</v>
      </c>
      <c r="AC1250">
        <f>SUMIFS(Saudi!F:F,Saudi!$A:$A,YEAR(daily!$A1250))</f>
        <v>4196090</v>
      </c>
      <c r="AD1250">
        <f>SUMIFS(Saudi!G:G,Saudi!$A:$A,YEAR(daily!$A1250))</f>
        <v>56.583409743531369</v>
      </c>
      <c r="AE1250">
        <f>SUMIFS(Saudi!H:H,Saudi!$A:$A,YEAR(daily!$A1250))</f>
        <v>237429079.79073453</v>
      </c>
      <c r="AF1250" s="5">
        <f t="shared" si="60"/>
        <v>2</v>
      </c>
      <c r="AG1250" s="5">
        <f t="shared" si="61"/>
        <v>2005</v>
      </c>
    </row>
    <row r="1251" spans="1:33">
      <c r="A1251" s="3">
        <v>38407</v>
      </c>
      <c r="B1251" s="1">
        <v>240304</v>
      </c>
      <c r="C1251" s="1">
        <v>56451</v>
      </c>
      <c r="D1251" s="1">
        <v>27797</v>
      </c>
      <c r="E1251" s="1">
        <v>51.39</v>
      </c>
      <c r="F1251" s="1">
        <v>51.91</v>
      </c>
      <c r="G1251" s="1">
        <v>51.69</v>
      </c>
      <c r="H1251" s="2">
        <v>50.3</v>
      </c>
      <c r="I1251" s="2">
        <v>30.4</v>
      </c>
      <c r="J1251" s="2">
        <v>84.9</v>
      </c>
      <c r="K1251" s="2">
        <v>85</v>
      </c>
      <c r="L1251">
        <f>SUMIFS(US!B:B,US!$D:$D,YEAR(daily!$A1251),US!$E:$E,MONTH(daily!$A1251))</f>
        <v>8799</v>
      </c>
      <c r="M1251">
        <f>SUMIFS(US!C:C,US!$D:$D,YEAR(daily!$A1251),US!$E:$E,MONTH(daily!$A1251))</f>
        <v>20830</v>
      </c>
      <c r="N1251">
        <f>SUMIFS(COT!E:E,COT!$A:$A,YEAR(daily!$A1251),COT!$B:$B,WEEKNUM(daily!$A1251))</f>
        <v>760290</v>
      </c>
      <c r="O1251">
        <f>SUMIFS(COT!F:F,COT!$A:$A,YEAR(daily!$A1251),COT!$B:$B,WEEKNUM(daily!$A1251))</f>
        <v>120964</v>
      </c>
      <c r="P1251">
        <f>SUMIFS(COT!G:G,COT!$A:$A,YEAR(daily!$A1251),COT!$B:$B,WEEKNUM(daily!$A1251))</f>
        <v>66788</v>
      </c>
      <c r="Q1251">
        <f>SUMIFS(COT!H:H,COT!$A:$A,YEAR(daily!$A1251),COT!$B:$B,WEEKNUM(daily!$A1251))</f>
        <v>100524</v>
      </c>
      <c r="R1251">
        <f>SUMIFS(COT!I:I,COT!$A:$A,YEAR(daily!$A1251),COT!$B:$B,WEEKNUM(daily!$A1251))</f>
        <v>484386</v>
      </c>
      <c r="S1251">
        <f>SUMIFS(COT!J:J,COT!$A:$A,YEAR(daily!$A1251),COT!$B:$B,WEEKNUM(daily!$A1251))</f>
        <v>524236</v>
      </c>
      <c r="T1251">
        <f>SUMIFS(COT!K:K,COT!$A:$A,YEAR(daily!$A1251),COT!$B:$B,WEEKNUM(daily!$A1251))</f>
        <v>54416</v>
      </c>
      <c r="U1251">
        <f>SUMIFS(COT!L:L,COT!$A:$A,YEAR(daily!$A1251),COT!$B:$B,WEEKNUM(daily!$A1251))</f>
        <v>68742</v>
      </c>
      <c r="V1251">
        <f>SUMIFS(COT!M:M,COT!$A:$A,YEAR(daily!$A1251),COT!$B:$B,WEEKNUM(daily!$A1251))</f>
        <v>66</v>
      </c>
      <c r="W1251">
        <f>SUMIFS(COT!N:N,COT!$A:$A,YEAR(daily!$A1251),COT!$B:$B,WEEKNUM(daily!$A1251))</f>
        <v>67</v>
      </c>
      <c r="X1251">
        <f>SUMIFS(COT!O:O,COT!$A:$A,YEAR(daily!$A1251),COT!$B:$B,WEEKNUM(daily!$A1251))</f>
        <v>73</v>
      </c>
      <c r="Y1251">
        <f>SUMIFS(COT!P:P,COT!$A:$A,YEAR(daily!$A1251),COT!$B:$B,WEEKNUM(daily!$A1251))</f>
        <v>84</v>
      </c>
      <c r="Z1251">
        <f>SUMIFS(COT!Q:Q,COT!$A:$A,YEAR(daily!$A1251),COT!$B:$B,WEEKNUM(daily!$A1251))</f>
        <v>93</v>
      </c>
      <c r="AA1251">
        <f>SUMIFS(Saudi!B:B,Saudi!$A:$A,YEAR(daily!$A1251))</f>
        <v>567.84900000000005</v>
      </c>
      <c r="AB1251">
        <f>SUMIFS(Saudi!C:C,Saudi!$A:$A,YEAR(daily!$A1251))</f>
        <v>346.471</v>
      </c>
      <c r="AC1251">
        <f>SUMIFS(Saudi!F:F,Saudi!$A:$A,YEAR(daily!$A1251))</f>
        <v>4196090</v>
      </c>
      <c r="AD1251">
        <f>SUMIFS(Saudi!G:G,Saudi!$A:$A,YEAR(daily!$A1251))</f>
        <v>56.583409743531369</v>
      </c>
      <c r="AE1251">
        <f>SUMIFS(Saudi!H:H,Saudi!$A:$A,YEAR(daily!$A1251))</f>
        <v>237429079.79073453</v>
      </c>
      <c r="AF1251" s="5">
        <f t="shared" si="60"/>
        <v>2</v>
      </c>
      <c r="AG1251" s="5">
        <f t="shared" si="61"/>
        <v>2005</v>
      </c>
    </row>
    <row r="1252" spans="1:33">
      <c r="A1252" s="3">
        <v>38408</v>
      </c>
      <c r="B1252" s="1">
        <v>237264</v>
      </c>
      <c r="C1252" s="1">
        <v>55190</v>
      </c>
      <c r="D1252" s="1">
        <v>28335</v>
      </c>
      <c r="E1252" s="1">
        <v>51.49</v>
      </c>
      <c r="F1252" s="1">
        <v>52.04</v>
      </c>
      <c r="G1252" s="1">
        <v>51.89</v>
      </c>
      <c r="H1252" s="2">
        <v>50.3</v>
      </c>
      <c r="I1252" s="2">
        <v>30.4</v>
      </c>
      <c r="J1252" s="2">
        <v>84.9</v>
      </c>
      <c r="K1252" s="2">
        <v>85</v>
      </c>
      <c r="L1252">
        <f>SUMIFS(US!B:B,US!$D:$D,YEAR(daily!$A1252),US!$E:$E,MONTH(daily!$A1252))</f>
        <v>8799</v>
      </c>
      <c r="M1252">
        <f>SUMIFS(US!C:C,US!$D:$D,YEAR(daily!$A1252),US!$E:$E,MONTH(daily!$A1252))</f>
        <v>20830</v>
      </c>
      <c r="N1252">
        <f>SUMIFS(COT!E:E,COT!$A:$A,YEAR(daily!$A1252),COT!$B:$B,WEEKNUM(daily!$A1252))</f>
        <v>760290</v>
      </c>
      <c r="O1252">
        <f>SUMIFS(COT!F:F,COT!$A:$A,YEAR(daily!$A1252),COT!$B:$B,WEEKNUM(daily!$A1252))</f>
        <v>120964</v>
      </c>
      <c r="P1252">
        <f>SUMIFS(COT!G:G,COT!$A:$A,YEAR(daily!$A1252),COT!$B:$B,WEEKNUM(daily!$A1252))</f>
        <v>66788</v>
      </c>
      <c r="Q1252">
        <f>SUMIFS(COT!H:H,COT!$A:$A,YEAR(daily!$A1252),COT!$B:$B,WEEKNUM(daily!$A1252))</f>
        <v>100524</v>
      </c>
      <c r="R1252">
        <f>SUMIFS(COT!I:I,COT!$A:$A,YEAR(daily!$A1252),COT!$B:$B,WEEKNUM(daily!$A1252))</f>
        <v>484386</v>
      </c>
      <c r="S1252">
        <f>SUMIFS(COT!J:J,COT!$A:$A,YEAR(daily!$A1252),COT!$B:$B,WEEKNUM(daily!$A1252))</f>
        <v>524236</v>
      </c>
      <c r="T1252">
        <f>SUMIFS(COT!K:K,COT!$A:$A,YEAR(daily!$A1252),COT!$B:$B,WEEKNUM(daily!$A1252))</f>
        <v>54416</v>
      </c>
      <c r="U1252">
        <f>SUMIFS(COT!L:L,COT!$A:$A,YEAR(daily!$A1252),COT!$B:$B,WEEKNUM(daily!$A1252))</f>
        <v>68742</v>
      </c>
      <c r="V1252">
        <f>SUMIFS(COT!M:M,COT!$A:$A,YEAR(daily!$A1252),COT!$B:$B,WEEKNUM(daily!$A1252))</f>
        <v>66</v>
      </c>
      <c r="W1252">
        <f>SUMIFS(COT!N:N,COT!$A:$A,YEAR(daily!$A1252),COT!$B:$B,WEEKNUM(daily!$A1252))</f>
        <v>67</v>
      </c>
      <c r="X1252">
        <f>SUMIFS(COT!O:O,COT!$A:$A,YEAR(daily!$A1252),COT!$B:$B,WEEKNUM(daily!$A1252))</f>
        <v>73</v>
      </c>
      <c r="Y1252">
        <f>SUMIFS(COT!P:P,COT!$A:$A,YEAR(daily!$A1252),COT!$B:$B,WEEKNUM(daily!$A1252))</f>
        <v>84</v>
      </c>
      <c r="Z1252">
        <f>SUMIFS(COT!Q:Q,COT!$A:$A,YEAR(daily!$A1252),COT!$B:$B,WEEKNUM(daily!$A1252))</f>
        <v>93</v>
      </c>
      <c r="AA1252">
        <f>SUMIFS(Saudi!B:B,Saudi!$A:$A,YEAR(daily!$A1252))</f>
        <v>567.84900000000005</v>
      </c>
      <c r="AB1252">
        <f>SUMIFS(Saudi!C:C,Saudi!$A:$A,YEAR(daily!$A1252))</f>
        <v>346.471</v>
      </c>
      <c r="AC1252">
        <f>SUMIFS(Saudi!F:F,Saudi!$A:$A,YEAR(daily!$A1252))</f>
        <v>4196090</v>
      </c>
      <c r="AD1252">
        <f>SUMIFS(Saudi!G:G,Saudi!$A:$A,YEAR(daily!$A1252))</f>
        <v>56.583409743531369</v>
      </c>
      <c r="AE1252">
        <f>SUMIFS(Saudi!H:H,Saudi!$A:$A,YEAR(daily!$A1252))</f>
        <v>237429079.79073453</v>
      </c>
      <c r="AF1252" s="5">
        <f t="shared" si="60"/>
        <v>2</v>
      </c>
      <c r="AG1252" s="5">
        <f t="shared" si="61"/>
        <v>2005</v>
      </c>
    </row>
    <row r="1253" spans="1:33">
      <c r="A1253" s="3">
        <v>38411</v>
      </c>
      <c r="B1253" s="1">
        <v>233505</v>
      </c>
      <c r="C1253" s="1">
        <v>58753</v>
      </c>
      <c r="D1253" s="1">
        <v>27848</v>
      </c>
      <c r="E1253" s="1">
        <v>51.75</v>
      </c>
      <c r="F1253" s="1">
        <v>52.5</v>
      </c>
      <c r="G1253" s="1">
        <v>52.38</v>
      </c>
      <c r="H1253" s="2">
        <v>50.3</v>
      </c>
      <c r="I1253" s="2">
        <v>30.4</v>
      </c>
      <c r="J1253" s="2">
        <v>84.9</v>
      </c>
      <c r="K1253" s="2">
        <v>85</v>
      </c>
      <c r="L1253">
        <f>SUMIFS(US!B:B,US!$D:$D,YEAR(daily!$A1253),US!$E:$E,MONTH(daily!$A1253))</f>
        <v>8799</v>
      </c>
      <c r="M1253">
        <f>SUMIFS(US!C:C,US!$D:$D,YEAR(daily!$A1253),US!$E:$E,MONTH(daily!$A1253))</f>
        <v>20830</v>
      </c>
      <c r="N1253">
        <f>SUMIFS(COT!E:E,COT!$A:$A,YEAR(daily!$A1253),COT!$B:$B,WEEKNUM(daily!$A1253))</f>
        <v>775874</v>
      </c>
      <c r="O1253">
        <f>SUMIFS(COT!F:F,COT!$A:$A,YEAR(daily!$A1253),COT!$B:$B,WEEKNUM(daily!$A1253))</f>
        <v>130797</v>
      </c>
      <c r="P1253">
        <f>SUMIFS(COT!G:G,COT!$A:$A,YEAR(daily!$A1253),COT!$B:$B,WEEKNUM(daily!$A1253))</f>
        <v>70624</v>
      </c>
      <c r="Q1253">
        <f>SUMIFS(COT!H:H,COT!$A:$A,YEAR(daily!$A1253),COT!$B:$B,WEEKNUM(daily!$A1253))</f>
        <v>97516</v>
      </c>
      <c r="R1253">
        <f>SUMIFS(COT!I:I,COT!$A:$A,YEAR(daily!$A1253),COT!$B:$B,WEEKNUM(daily!$A1253))</f>
        <v>482665</v>
      </c>
      <c r="S1253">
        <f>SUMIFS(COT!J:J,COT!$A:$A,YEAR(daily!$A1253),COT!$B:$B,WEEKNUM(daily!$A1253))</f>
        <v>533258</v>
      </c>
      <c r="T1253">
        <f>SUMIFS(COT!K:K,COT!$A:$A,YEAR(daily!$A1253),COT!$B:$B,WEEKNUM(daily!$A1253))</f>
        <v>64896</v>
      </c>
      <c r="U1253">
        <f>SUMIFS(COT!L:L,COT!$A:$A,YEAR(daily!$A1253),COT!$B:$B,WEEKNUM(daily!$A1253))</f>
        <v>74476</v>
      </c>
      <c r="V1253">
        <f>SUMIFS(COT!M:M,COT!$A:$A,YEAR(daily!$A1253),COT!$B:$B,WEEKNUM(daily!$A1253))</f>
        <v>67</v>
      </c>
      <c r="W1253">
        <f>SUMIFS(COT!N:N,COT!$A:$A,YEAR(daily!$A1253),COT!$B:$B,WEEKNUM(daily!$A1253))</f>
        <v>74</v>
      </c>
      <c r="X1253">
        <f>SUMIFS(COT!O:O,COT!$A:$A,YEAR(daily!$A1253),COT!$B:$B,WEEKNUM(daily!$A1253))</f>
        <v>79</v>
      </c>
      <c r="Y1253">
        <f>SUMIFS(COT!P:P,COT!$A:$A,YEAR(daily!$A1253),COT!$B:$B,WEEKNUM(daily!$A1253))</f>
        <v>80</v>
      </c>
      <c r="Z1253">
        <f>SUMIFS(COT!Q:Q,COT!$A:$A,YEAR(daily!$A1253),COT!$B:$B,WEEKNUM(daily!$A1253))</f>
        <v>85</v>
      </c>
      <c r="AA1253">
        <f>SUMIFS(Saudi!B:B,Saudi!$A:$A,YEAR(daily!$A1253))</f>
        <v>567.84900000000005</v>
      </c>
      <c r="AB1253">
        <f>SUMIFS(Saudi!C:C,Saudi!$A:$A,YEAR(daily!$A1253))</f>
        <v>346.471</v>
      </c>
      <c r="AC1253">
        <f>SUMIFS(Saudi!F:F,Saudi!$A:$A,YEAR(daily!$A1253))</f>
        <v>4196090</v>
      </c>
      <c r="AD1253">
        <f>SUMIFS(Saudi!G:G,Saudi!$A:$A,YEAR(daily!$A1253))</f>
        <v>56.583409743531369</v>
      </c>
      <c r="AE1253">
        <f>SUMIFS(Saudi!H:H,Saudi!$A:$A,YEAR(daily!$A1253))</f>
        <v>237429079.79073453</v>
      </c>
      <c r="AF1253" s="5">
        <f t="shared" si="60"/>
        <v>2</v>
      </c>
      <c r="AG1253" s="5">
        <f t="shared" si="61"/>
        <v>2005</v>
      </c>
    </row>
    <row r="1254" spans="1:33">
      <c r="A1254" s="3">
        <v>38412</v>
      </c>
      <c r="B1254" s="1">
        <v>230430</v>
      </c>
      <c r="C1254" s="1">
        <v>61713</v>
      </c>
      <c r="D1254" s="1">
        <v>29110</v>
      </c>
      <c r="E1254" s="1">
        <v>51.68</v>
      </c>
      <c r="F1254" s="1">
        <v>52.53</v>
      </c>
      <c r="G1254" s="1">
        <v>52.46</v>
      </c>
      <c r="H1254" s="2">
        <v>50.1</v>
      </c>
      <c r="I1254" s="2">
        <v>30.1</v>
      </c>
      <c r="J1254" s="2">
        <v>84.3</v>
      </c>
      <c r="K1254" s="2">
        <v>85.8</v>
      </c>
      <c r="L1254">
        <f>SUMIFS(US!B:B,US!$D:$D,YEAR(daily!$A1254),US!$E:$E,MONTH(daily!$A1254))</f>
        <v>8854</v>
      </c>
      <c r="M1254">
        <f>SUMIFS(US!C:C,US!$D:$D,YEAR(daily!$A1254),US!$E:$E,MONTH(daily!$A1254))</f>
        <v>21009</v>
      </c>
      <c r="N1254">
        <f>SUMIFS(COT!E:E,COT!$A:$A,YEAR(daily!$A1254),COT!$B:$B,WEEKNUM(daily!$A1254))</f>
        <v>775874</v>
      </c>
      <c r="O1254">
        <f>SUMIFS(COT!F:F,COT!$A:$A,YEAR(daily!$A1254),COT!$B:$B,WEEKNUM(daily!$A1254))</f>
        <v>130797</v>
      </c>
      <c r="P1254">
        <f>SUMIFS(COT!G:G,COT!$A:$A,YEAR(daily!$A1254),COT!$B:$B,WEEKNUM(daily!$A1254))</f>
        <v>70624</v>
      </c>
      <c r="Q1254">
        <f>SUMIFS(COT!H:H,COT!$A:$A,YEAR(daily!$A1254),COT!$B:$B,WEEKNUM(daily!$A1254))</f>
        <v>97516</v>
      </c>
      <c r="R1254">
        <f>SUMIFS(COT!I:I,COT!$A:$A,YEAR(daily!$A1254),COT!$B:$B,WEEKNUM(daily!$A1254))</f>
        <v>482665</v>
      </c>
      <c r="S1254">
        <f>SUMIFS(COT!J:J,COT!$A:$A,YEAR(daily!$A1254),COT!$B:$B,WEEKNUM(daily!$A1254))</f>
        <v>533258</v>
      </c>
      <c r="T1254">
        <f>SUMIFS(COT!K:K,COT!$A:$A,YEAR(daily!$A1254),COT!$B:$B,WEEKNUM(daily!$A1254))</f>
        <v>64896</v>
      </c>
      <c r="U1254">
        <f>SUMIFS(COT!L:L,COT!$A:$A,YEAR(daily!$A1254),COT!$B:$B,WEEKNUM(daily!$A1254))</f>
        <v>74476</v>
      </c>
      <c r="V1254">
        <f>SUMIFS(COT!M:M,COT!$A:$A,YEAR(daily!$A1254),COT!$B:$B,WEEKNUM(daily!$A1254))</f>
        <v>67</v>
      </c>
      <c r="W1254">
        <f>SUMIFS(COT!N:N,COT!$A:$A,YEAR(daily!$A1254),COT!$B:$B,WEEKNUM(daily!$A1254))</f>
        <v>74</v>
      </c>
      <c r="X1254">
        <f>SUMIFS(COT!O:O,COT!$A:$A,YEAR(daily!$A1254),COT!$B:$B,WEEKNUM(daily!$A1254))</f>
        <v>79</v>
      </c>
      <c r="Y1254">
        <f>SUMIFS(COT!P:P,COT!$A:$A,YEAR(daily!$A1254),COT!$B:$B,WEEKNUM(daily!$A1254))</f>
        <v>80</v>
      </c>
      <c r="Z1254">
        <f>SUMIFS(COT!Q:Q,COT!$A:$A,YEAR(daily!$A1254),COT!$B:$B,WEEKNUM(daily!$A1254))</f>
        <v>85</v>
      </c>
      <c r="AA1254">
        <f>SUMIFS(Saudi!B:B,Saudi!$A:$A,YEAR(daily!$A1254))</f>
        <v>567.84900000000005</v>
      </c>
      <c r="AB1254">
        <f>SUMIFS(Saudi!C:C,Saudi!$A:$A,YEAR(daily!$A1254))</f>
        <v>346.471</v>
      </c>
      <c r="AC1254">
        <f>SUMIFS(Saudi!F:F,Saudi!$A:$A,YEAR(daily!$A1254))</f>
        <v>4196090</v>
      </c>
      <c r="AD1254">
        <f>SUMIFS(Saudi!G:G,Saudi!$A:$A,YEAR(daily!$A1254))</f>
        <v>56.583409743531369</v>
      </c>
      <c r="AE1254">
        <f>SUMIFS(Saudi!H:H,Saudi!$A:$A,YEAR(daily!$A1254))</f>
        <v>237429079.79073453</v>
      </c>
      <c r="AF1254" s="5">
        <f t="shared" si="60"/>
        <v>3</v>
      </c>
      <c r="AG1254" s="5">
        <f t="shared" si="61"/>
        <v>2005</v>
      </c>
    </row>
    <row r="1255" spans="1:33">
      <c r="A1255" s="3">
        <v>38413</v>
      </c>
      <c r="B1255" s="1">
        <v>224568</v>
      </c>
      <c r="C1255" s="1">
        <v>62171</v>
      </c>
      <c r="D1255" s="1">
        <v>28640</v>
      </c>
      <c r="E1255" s="1">
        <v>53.05</v>
      </c>
      <c r="F1255" s="1">
        <v>53.74</v>
      </c>
      <c r="G1255" s="1">
        <v>53.59</v>
      </c>
      <c r="H1255" s="2">
        <v>50.1</v>
      </c>
      <c r="I1255" s="2">
        <v>30.1</v>
      </c>
      <c r="J1255" s="2">
        <v>84.3</v>
      </c>
      <c r="K1255" s="2">
        <v>85.8</v>
      </c>
      <c r="L1255">
        <f>SUMIFS(US!B:B,US!$D:$D,YEAR(daily!$A1255),US!$E:$E,MONTH(daily!$A1255))</f>
        <v>8854</v>
      </c>
      <c r="M1255">
        <f>SUMIFS(US!C:C,US!$D:$D,YEAR(daily!$A1255),US!$E:$E,MONTH(daily!$A1255))</f>
        <v>21009</v>
      </c>
      <c r="N1255">
        <f>SUMIFS(COT!E:E,COT!$A:$A,YEAR(daily!$A1255),COT!$B:$B,WEEKNUM(daily!$A1255))</f>
        <v>775874</v>
      </c>
      <c r="O1255">
        <f>SUMIFS(COT!F:F,COT!$A:$A,YEAR(daily!$A1255),COT!$B:$B,WEEKNUM(daily!$A1255))</f>
        <v>130797</v>
      </c>
      <c r="P1255">
        <f>SUMIFS(COT!G:G,COT!$A:$A,YEAR(daily!$A1255),COT!$B:$B,WEEKNUM(daily!$A1255))</f>
        <v>70624</v>
      </c>
      <c r="Q1255">
        <f>SUMIFS(COT!H:H,COT!$A:$A,YEAR(daily!$A1255),COT!$B:$B,WEEKNUM(daily!$A1255))</f>
        <v>97516</v>
      </c>
      <c r="R1255">
        <f>SUMIFS(COT!I:I,COT!$A:$A,YEAR(daily!$A1255),COT!$B:$B,WEEKNUM(daily!$A1255))</f>
        <v>482665</v>
      </c>
      <c r="S1255">
        <f>SUMIFS(COT!J:J,COT!$A:$A,YEAR(daily!$A1255),COT!$B:$B,WEEKNUM(daily!$A1255))</f>
        <v>533258</v>
      </c>
      <c r="T1255">
        <f>SUMIFS(COT!K:K,COT!$A:$A,YEAR(daily!$A1255),COT!$B:$B,WEEKNUM(daily!$A1255))</f>
        <v>64896</v>
      </c>
      <c r="U1255">
        <f>SUMIFS(COT!L:L,COT!$A:$A,YEAR(daily!$A1255),COT!$B:$B,WEEKNUM(daily!$A1255))</f>
        <v>74476</v>
      </c>
      <c r="V1255">
        <f>SUMIFS(COT!M:M,COT!$A:$A,YEAR(daily!$A1255),COT!$B:$B,WEEKNUM(daily!$A1255))</f>
        <v>67</v>
      </c>
      <c r="W1255">
        <f>SUMIFS(COT!N:N,COT!$A:$A,YEAR(daily!$A1255),COT!$B:$B,WEEKNUM(daily!$A1255))</f>
        <v>74</v>
      </c>
      <c r="X1255">
        <f>SUMIFS(COT!O:O,COT!$A:$A,YEAR(daily!$A1255),COT!$B:$B,WEEKNUM(daily!$A1255))</f>
        <v>79</v>
      </c>
      <c r="Y1255">
        <f>SUMIFS(COT!P:P,COT!$A:$A,YEAR(daily!$A1255),COT!$B:$B,WEEKNUM(daily!$A1255))</f>
        <v>80</v>
      </c>
      <c r="Z1255">
        <f>SUMIFS(COT!Q:Q,COT!$A:$A,YEAR(daily!$A1255),COT!$B:$B,WEEKNUM(daily!$A1255))</f>
        <v>85</v>
      </c>
      <c r="AA1255">
        <f>SUMIFS(Saudi!B:B,Saudi!$A:$A,YEAR(daily!$A1255))</f>
        <v>567.84900000000005</v>
      </c>
      <c r="AB1255">
        <f>SUMIFS(Saudi!C:C,Saudi!$A:$A,YEAR(daily!$A1255))</f>
        <v>346.471</v>
      </c>
      <c r="AC1255">
        <f>SUMIFS(Saudi!F:F,Saudi!$A:$A,YEAR(daily!$A1255))</f>
        <v>4196090</v>
      </c>
      <c r="AD1255">
        <f>SUMIFS(Saudi!G:G,Saudi!$A:$A,YEAR(daily!$A1255))</f>
        <v>56.583409743531369</v>
      </c>
      <c r="AE1255">
        <f>SUMIFS(Saudi!H:H,Saudi!$A:$A,YEAR(daily!$A1255))</f>
        <v>237429079.79073453</v>
      </c>
      <c r="AF1255" s="5">
        <f t="shared" si="60"/>
        <v>3</v>
      </c>
      <c r="AG1255" s="5">
        <f t="shared" si="61"/>
        <v>2005</v>
      </c>
    </row>
    <row r="1256" spans="1:33">
      <c r="A1256" s="3">
        <v>38414</v>
      </c>
      <c r="B1256" s="1">
        <v>227202</v>
      </c>
      <c r="C1256" s="1">
        <v>64509</v>
      </c>
      <c r="D1256" s="1">
        <v>30594</v>
      </c>
      <c r="E1256" s="1">
        <v>53.57</v>
      </c>
      <c r="F1256" s="1">
        <v>54.06</v>
      </c>
      <c r="G1256" s="1">
        <v>53.86</v>
      </c>
      <c r="H1256" s="2">
        <v>50.1</v>
      </c>
      <c r="I1256" s="2">
        <v>30.1</v>
      </c>
      <c r="J1256" s="2">
        <v>84.3</v>
      </c>
      <c r="K1256" s="2">
        <v>85.8</v>
      </c>
      <c r="L1256">
        <f>SUMIFS(US!B:B,US!$D:$D,YEAR(daily!$A1256),US!$E:$E,MONTH(daily!$A1256))</f>
        <v>8854</v>
      </c>
      <c r="M1256">
        <f>SUMIFS(US!C:C,US!$D:$D,YEAR(daily!$A1256),US!$E:$E,MONTH(daily!$A1256))</f>
        <v>21009</v>
      </c>
      <c r="N1256">
        <f>SUMIFS(COT!E:E,COT!$A:$A,YEAR(daily!$A1256),COT!$B:$B,WEEKNUM(daily!$A1256))</f>
        <v>775874</v>
      </c>
      <c r="O1256">
        <f>SUMIFS(COT!F:F,COT!$A:$A,YEAR(daily!$A1256),COT!$B:$B,WEEKNUM(daily!$A1256))</f>
        <v>130797</v>
      </c>
      <c r="P1256">
        <f>SUMIFS(COT!G:G,COT!$A:$A,YEAR(daily!$A1256),COT!$B:$B,WEEKNUM(daily!$A1256))</f>
        <v>70624</v>
      </c>
      <c r="Q1256">
        <f>SUMIFS(COT!H:H,COT!$A:$A,YEAR(daily!$A1256),COT!$B:$B,WEEKNUM(daily!$A1256))</f>
        <v>97516</v>
      </c>
      <c r="R1256">
        <f>SUMIFS(COT!I:I,COT!$A:$A,YEAR(daily!$A1256),COT!$B:$B,WEEKNUM(daily!$A1256))</f>
        <v>482665</v>
      </c>
      <c r="S1256">
        <f>SUMIFS(COT!J:J,COT!$A:$A,YEAR(daily!$A1256),COT!$B:$B,WEEKNUM(daily!$A1256))</f>
        <v>533258</v>
      </c>
      <c r="T1256">
        <f>SUMIFS(COT!K:K,COT!$A:$A,YEAR(daily!$A1256),COT!$B:$B,WEEKNUM(daily!$A1256))</f>
        <v>64896</v>
      </c>
      <c r="U1256">
        <f>SUMIFS(COT!L:L,COT!$A:$A,YEAR(daily!$A1256),COT!$B:$B,WEEKNUM(daily!$A1256))</f>
        <v>74476</v>
      </c>
      <c r="V1256">
        <f>SUMIFS(COT!M:M,COT!$A:$A,YEAR(daily!$A1256),COT!$B:$B,WEEKNUM(daily!$A1256))</f>
        <v>67</v>
      </c>
      <c r="W1256">
        <f>SUMIFS(COT!N:N,COT!$A:$A,YEAR(daily!$A1256),COT!$B:$B,WEEKNUM(daily!$A1256))</f>
        <v>74</v>
      </c>
      <c r="X1256">
        <f>SUMIFS(COT!O:O,COT!$A:$A,YEAR(daily!$A1256),COT!$B:$B,WEEKNUM(daily!$A1256))</f>
        <v>79</v>
      </c>
      <c r="Y1256">
        <f>SUMIFS(COT!P:P,COT!$A:$A,YEAR(daily!$A1256),COT!$B:$B,WEEKNUM(daily!$A1256))</f>
        <v>80</v>
      </c>
      <c r="Z1256">
        <f>SUMIFS(COT!Q:Q,COT!$A:$A,YEAR(daily!$A1256),COT!$B:$B,WEEKNUM(daily!$A1256))</f>
        <v>85</v>
      </c>
      <c r="AA1256">
        <f>SUMIFS(Saudi!B:B,Saudi!$A:$A,YEAR(daily!$A1256))</f>
        <v>567.84900000000005</v>
      </c>
      <c r="AB1256">
        <f>SUMIFS(Saudi!C:C,Saudi!$A:$A,YEAR(daily!$A1256))</f>
        <v>346.471</v>
      </c>
      <c r="AC1256">
        <f>SUMIFS(Saudi!F:F,Saudi!$A:$A,YEAR(daily!$A1256))</f>
        <v>4196090</v>
      </c>
      <c r="AD1256">
        <f>SUMIFS(Saudi!G:G,Saudi!$A:$A,YEAR(daily!$A1256))</f>
        <v>56.583409743531369</v>
      </c>
      <c r="AE1256">
        <f>SUMIFS(Saudi!H:H,Saudi!$A:$A,YEAR(daily!$A1256))</f>
        <v>237429079.79073453</v>
      </c>
      <c r="AF1256" s="5">
        <f t="shared" si="60"/>
        <v>3</v>
      </c>
      <c r="AG1256" s="5">
        <f t="shared" si="61"/>
        <v>2005</v>
      </c>
    </row>
    <row r="1257" spans="1:33">
      <c r="A1257" s="3">
        <v>38415</v>
      </c>
      <c r="B1257" s="1">
        <v>222134</v>
      </c>
      <c r="C1257" s="1">
        <v>65870</v>
      </c>
      <c r="D1257" s="1">
        <v>30541</v>
      </c>
      <c r="E1257" s="1">
        <v>53.78</v>
      </c>
      <c r="F1257" s="1">
        <v>54.18</v>
      </c>
      <c r="G1257" s="1">
        <v>53.96</v>
      </c>
      <c r="H1257" s="2">
        <v>50.1</v>
      </c>
      <c r="I1257" s="2">
        <v>30.1</v>
      </c>
      <c r="J1257" s="2">
        <v>84.3</v>
      </c>
      <c r="K1257" s="2">
        <v>85.8</v>
      </c>
      <c r="L1257">
        <f>SUMIFS(US!B:B,US!$D:$D,YEAR(daily!$A1257),US!$E:$E,MONTH(daily!$A1257))</f>
        <v>8854</v>
      </c>
      <c r="M1257">
        <f>SUMIFS(US!C:C,US!$D:$D,YEAR(daily!$A1257),US!$E:$E,MONTH(daily!$A1257))</f>
        <v>21009</v>
      </c>
      <c r="N1257">
        <f>SUMIFS(COT!E:E,COT!$A:$A,YEAR(daily!$A1257),COT!$B:$B,WEEKNUM(daily!$A1257))</f>
        <v>775874</v>
      </c>
      <c r="O1257">
        <f>SUMIFS(COT!F:F,COT!$A:$A,YEAR(daily!$A1257),COT!$B:$B,WEEKNUM(daily!$A1257))</f>
        <v>130797</v>
      </c>
      <c r="P1257">
        <f>SUMIFS(COT!G:G,COT!$A:$A,YEAR(daily!$A1257),COT!$B:$B,WEEKNUM(daily!$A1257))</f>
        <v>70624</v>
      </c>
      <c r="Q1257">
        <f>SUMIFS(COT!H:H,COT!$A:$A,YEAR(daily!$A1257),COT!$B:$B,WEEKNUM(daily!$A1257))</f>
        <v>97516</v>
      </c>
      <c r="R1257">
        <f>SUMIFS(COT!I:I,COT!$A:$A,YEAR(daily!$A1257),COT!$B:$B,WEEKNUM(daily!$A1257))</f>
        <v>482665</v>
      </c>
      <c r="S1257">
        <f>SUMIFS(COT!J:J,COT!$A:$A,YEAR(daily!$A1257),COT!$B:$B,WEEKNUM(daily!$A1257))</f>
        <v>533258</v>
      </c>
      <c r="T1257">
        <f>SUMIFS(COT!K:K,COT!$A:$A,YEAR(daily!$A1257),COT!$B:$B,WEEKNUM(daily!$A1257))</f>
        <v>64896</v>
      </c>
      <c r="U1257">
        <f>SUMIFS(COT!L:L,COT!$A:$A,YEAR(daily!$A1257),COT!$B:$B,WEEKNUM(daily!$A1257))</f>
        <v>74476</v>
      </c>
      <c r="V1257">
        <f>SUMIFS(COT!M:M,COT!$A:$A,YEAR(daily!$A1257),COT!$B:$B,WEEKNUM(daily!$A1257))</f>
        <v>67</v>
      </c>
      <c r="W1257">
        <f>SUMIFS(COT!N:N,COT!$A:$A,YEAR(daily!$A1257),COT!$B:$B,WEEKNUM(daily!$A1257))</f>
        <v>74</v>
      </c>
      <c r="X1257">
        <f>SUMIFS(COT!O:O,COT!$A:$A,YEAR(daily!$A1257),COT!$B:$B,WEEKNUM(daily!$A1257))</f>
        <v>79</v>
      </c>
      <c r="Y1257">
        <f>SUMIFS(COT!P:P,COT!$A:$A,YEAR(daily!$A1257),COT!$B:$B,WEEKNUM(daily!$A1257))</f>
        <v>80</v>
      </c>
      <c r="Z1257">
        <f>SUMIFS(COT!Q:Q,COT!$A:$A,YEAR(daily!$A1257),COT!$B:$B,WEEKNUM(daily!$A1257))</f>
        <v>85</v>
      </c>
      <c r="AA1257">
        <f>SUMIFS(Saudi!B:B,Saudi!$A:$A,YEAR(daily!$A1257))</f>
        <v>567.84900000000005</v>
      </c>
      <c r="AB1257">
        <f>SUMIFS(Saudi!C:C,Saudi!$A:$A,YEAR(daily!$A1257))</f>
        <v>346.471</v>
      </c>
      <c r="AC1257">
        <f>SUMIFS(Saudi!F:F,Saudi!$A:$A,YEAR(daily!$A1257))</f>
        <v>4196090</v>
      </c>
      <c r="AD1257">
        <f>SUMIFS(Saudi!G:G,Saudi!$A:$A,YEAR(daily!$A1257))</f>
        <v>56.583409743531369</v>
      </c>
      <c r="AE1257">
        <f>SUMIFS(Saudi!H:H,Saudi!$A:$A,YEAR(daily!$A1257))</f>
        <v>237429079.79073453</v>
      </c>
      <c r="AF1257" s="5">
        <f t="shared" si="60"/>
        <v>3</v>
      </c>
      <c r="AG1257" s="5">
        <f t="shared" si="61"/>
        <v>2005</v>
      </c>
    </row>
    <row r="1258" spans="1:33">
      <c r="A1258" s="3">
        <v>38418</v>
      </c>
      <c r="B1258" s="1">
        <v>211646</v>
      </c>
      <c r="C1258" s="1">
        <v>69333</v>
      </c>
      <c r="D1258" s="1">
        <v>31378</v>
      </c>
      <c r="E1258" s="1">
        <v>53.89</v>
      </c>
      <c r="F1258" s="1">
        <v>54.54</v>
      </c>
      <c r="G1258" s="1">
        <v>54.35</v>
      </c>
      <c r="H1258" s="2">
        <v>50.1</v>
      </c>
      <c r="I1258" s="2">
        <v>30.1</v>
      </c>
      <c r="J1258" s="2">
        <v>84.3</v>
      </c>
      <c r="K1258" s="2">
        <v>85.8</v>
      </c>
      <c r="L1258">
        <f>SUMIFS(US!B:B,US!$D:$D,YEAR(daily!$A1258),US!$E:$E,MONTH(daily!$A1258))</f>
        <v>8854</v>
      </c>
      <c r="M1258">
        <f>SUMIFS(US!C:C,US!$D:$D,YEAR(daily!$A1258),US!$E:$E,MONTH(daily!$A1258))</f>
        <v>21009</v>
      </c>
      <c r="N1258">
        <f>SUMIFS(COT!E:E,COT!$A:$A,YEAR(daily!$A1258),COT!$B:$B,WEEKNUM(daily!$A1258))</f>
        <v>816226</v>
      </c>
      <c r="O1258">
        <f>SUMIFS(COT!F:F,COT!$A:$A,YEAR(daily!$A1258),COT!$B:$B,WEEKNUM(daily!$A1258))</f>
        <v>158645</v>
      </c>
      <c r="P1258">
        <f>SUMIFS(COT!G:G,COT!$A:$A,YEAR(daily!$A1258),COT!$B:$B,WEEKNUM(daily!$A1258))</f>
        <v>81982</v>
      </c>
      <c r="Q1258">
        <f>SUMIFS(COT!H:H,COT!$A:$A,YEAR(daily!$A1258),COT!$B:$B,WEEKNUM(daily!$A1258))</f>
        <v>109622</v>
      </c>
      <c r="R1258">
        <f>SUMIFS(COT!I:I,COT!$A:$A,YEAR(daily!$A1258),COT!$B:$B,WEEKNUM(daily!$A1258))</f>
        <v>476025</v>
      </c>
      <c r="S1258">
        <f>SUMIFS(COT!J:J,COT!$A:$A,YEAR(daily!$A1258),COT!$B:$B,WEEKNUM(daily!$A1258))</f>
        <v>546468</v>
      </c>
      <c r="T1258">
        <f>SUMIFS(COT!K:K,COT!$A:$A,YEAR(daily!$A1258),COT!$B:$B,WEEKNUM(daily!$A1258))</f>
        <v>71934</v>
      </c>
      <c r="U1258">
        <f>SUMIFS(COT!L:L,COT!$A:$A,YEAR(daily!$A1258),COT!$B:$B,WEEKNUM(daily!$A1258))</f>
        <v>78154</v>
      </c>
      <c r="V1258">
        <f>SUMIFS(COT!M:M,COT!$A:$A,YEAR(daily!$A1258),COT!$B:$B,WEEKNUM(daily!$A1258))</f>
        <v>71</v>
      </c>
      <c r="W1258">
        <f>SUMIFS(COT!N:N,COT!$A:$A,YEAR(daily!$A1258),COT!$B:$B,WEEKNUM(daily!$A1258))</f>
        <v>82</v>
      </c>
      <c r="X1258">
        <f>SUMIFS(COT!O:O,COT!$A:$A,YEAR(daily!$A1258),COT!$B:$B,WEEKNUM(daily!$A1258))</f>
        <v>89</v>
      </c>
      <c r="Y1258">
        <f>SUMIFS(COT!P:P,COT!$A:$A,YEAR(daily!$A1258),COT!$B:$B,WEEKNUM(daily!$A1258))</f>
        <v>84</v>
      </c>
      <c r="Z1258">
        <f>SUMIFS(COT!Q:Q,COT!$A:$A,YEAR(daily!$A1258),COT!$B:$B,WEEKNUM(daily!$A1258))</f>
        <v>92</v>
      </c>
      <c r="AA1258">
        <f>SUMIFS(Saudi!B:B,Saudi!$A:$A,YEAR(daily!$A1258))</f>
        <v>567.84900000000005</v>
      </c>
      <c r="AB1258">
        <f>SUMIFS(Saudi!C:C,Saudi!$A:$A,YEAR(daily!$A1258))</f>
        <v>346.471</v>
      </c>
      <c r="AC1258">
        <f>SUMIFS(Saudi!F:F,Saudi!$A:$A,YEAR(daily!$A1258))</f>
        <v>4196090</v>
      </c>
      <c r="AD1258">
        <f>SUMIFS(Saudi!G:G,Saudi!$A:$A,YEAR(daily!$A1258))</f>
        <v>56.583409743531369</v>
      </c>
      <c r="AE1258">
        <f>SUMIFS(Saudi!H:H,Saudi!$A:$A,YEAR(daily!$A1258))</f>
        <v>237429079.79073453</v>
      </c>
      <c r="AF1258" s="5">
        <f t="shared" si="60"/>
        <v>3</v>
      </c>
      <c r="AG1258" s="5">
        <f t="shared" si="61"/>
        <v>2005</v>
      </c>
    </row>
    <row r="1259" spans="1:33">
      <c r="A1259" s="3">
        <v>38419</v>
      </c>
      <c r="B1259" s="1">
        <v>193834</v>
      </c>
      <c r="C1259" s="1">
        <v>71638</v>
      </c>
      <c r="D1259" s="1">
        <v>30868</v>
      </c>
      <c r="E1259" s="1">
        <v>54.59</v>
      </c>
      <c r="F1259" s="1">
        <v>55.3</v>
      </c>
      <c r="G1259" s="1">
        <v>55.1</v>
      </c>
      <c r="H1259" s="2">
        <v>50.1</v>
      </c>
      <c r="I1259" s="2">
        <v>30.1</v>
      </c>
      <c r="J1259" s="2">
        <v>84.3</v>
      </c>
      <c r="K1259" s="2">
        <v>85.8</v>
      </c>
      <c r="L1259">
        <f>SUMIFS(US!B:B,US!$D:$D,YEAR(daily!$A1259),US!$E:$E,MONTH(daily!$A1259))</f>
        <v>8854</v>
      </c>
      <c r="M1259">
        <f>SUMIFS(US!C:C,US!$D:$D,YEAR(daily!$A1259),US!$E:$E,MONTH(daily!$A1259))</f>
        <v>21009</v>
      </c>
      <c r="N1259">
        <f>SUMIFS(COT!E:E,COT!$A:$A,YEAR(daily!$A1259),COT!$B:$B,WEEKNUM(daily!$A1259))</f>
        <v>816226</v>
      </c>
      <c r="O1259">
        <f>SUMIFS(COT!F:F,COT!$A:$A,YEAR(daily!$A1259),COT!$B:$B,WEEKNUM(daily!$A1259))</f>
        <v>158645</v>
      </c>
      <c r="P1259">
        <f>SUMIFS(COT!G:G,COT!$A:$A,YEAR(daily!$A1259),COT!$B:$B,WEEKNUM(daily!$A1259))</f>
        <v>81982</v>
      </c>
      <c r="Q1259">
        <f>SUMIFS(COT!H:H,COT!$A:$A,YEAR(daily!$A1259),COT!$B:$B,WEEKNUM(daily!$A1259))</f>
        <v>109622</v>
      </c>
      <c r="R1259">
        <f>SUMIFS(COT!I:I,COT!$A:$A,YEAR(daily!$A1259),COT!$B:$B,WEEKNUM(daily!$A1259))</f>
        <v>476025</v>
      </c>
      <c r="S1259">
        <f>SUMIFS(COT!J:J,COT!$A:$A,YEAR(daily!$A1259),COT!$B:$B,WEEKNUM(daily!$A1259))</f>
        <v>546468</v>
      </c>
      <c r="T1259">
        <f>SUMIFS(COT!K:K,COT!$A:$A,YEAR(daily!$A1259),COT!$B:$B,WEEKNUM(daily!$A1259))</f>
        <v>71934</v>
      </c>
      <c r="U1259">
        <f>SUMIFS(COT!L:L,COT!$A:$A,YEAR(daily!$A1259),COT!$B:$B,WEEKNUM(daily!$A1259))</f>
        <v>78154</v>
      </c>
      <c r="V1259">
        <f>SUMIFS(COT!M:M,COT!$A:$A,YEAR(daily!$A1259),COT!$B:$B,WEEKNUM(daily!$A1259))</f>
        <v>71</v>
      </c>
      <c r="W1259">
        <f>SUMIFS(COT!N:N,COT!$A:$A,YEAR(daily!$A1259),COT!$B:$B,WEEKNUM(daily!$A1259))</f>
        <v>82</v>
      </c>
      <c r="X1259">
        <f>SUMIFS(COT!O:O,COT!$A:$A,YEAR(daily!$A1259),COT!$B:$B,WEEKNUM(daily!$A1259))</f>
        <v>89</v>
      </c>
      <c r="Y1259">
        <f>SUMIFS(COT!P:P,COT!$A:$A,YEAR(daily!$A1259),COT!$B:$B,WEEKNUM(daily!$A1259))</f>
        <v>84</v>
      </c>
      <c r="Z1259">
        <f>SUMIFS(COT!Q:Q,COT!$A:$A,YEAR(daily!$A1259),COT!$B:$B,WEEKNUM(daily!$A1259))</f>
        <v>92</v>
      </c>
      <c r="AA1259">
        <f>SUMIFS(Saudi!B:B,Saudi!$A:$A,YEAR(daily!$A1259))</f>
        <v>567.84900000000005</v>
      </c>
      <c r="AB1259">
        <f>SUMIFS(Saudi!C:C,Saudi!$A:$A,YEAR(daily!$A1259))</f>
        <v>346.471</v>
      </c>
      <c r="AC1259">
        <f>SUMIFS(Saudi!F:F,Saudi!$A:$A,YEAR(daily!$A1259))</f>
        <v>4196090</v>
      </c>
      <c r="AD1259">
        <f>SUMIFS(Saudi!G:G,Saudi!$A:$A,YEAR(daily!$A1259))</f>
        <v>56.583409743531369</v>
      </c>
      <c r="AE1259">
        <f>SUMIFS(Saudi!H:H,Saudi!$A:$A,YEAR(daily!$A1259))</f>
        <v>237429079.79073453</v>
      </c>
      <c r="AF1259" s="5">
        <f t="shared" si="60"/>
        <v>3</v>
      </c>
      <c r="AG1259" s="5">
        <f t="shared" si="61"/>
        <v>2005</v>
      </c>
    </row>
    <row r="1260" spans="1:33">
      <c r="A1260" s="3">
        <v>38420</v>
      </c>
      <c r="B1260" s="1">
        <v>181533</v>
      </c>
      <c r="C1260" s="1">
        <v>77525</v>
      </c>
      <c r="D1260" s="1">
        <v>31692</v>
      </c>
      <c r="E1260" s="1">
        <v>54.77</v>
      </c>
      <c r="F1260" s="1">
        <v>55.45</v>
      </c>
      <c r="G1260" s="1">
        <v>55.25</v>
      </c>
      <c r="H1260" s="2">
        <v>50.1</v>
      </c>
      <c r="I1260" s="2">
        <v>30.1</v>
      </c>
      <c r="J1260" s="2">
        <v>84.3</v>
      </c>
      <c r="K1260" s="2">
        <v>85.8</v>
      </c>
      <c r="L1260">
        <f>SUMIFS(US!B:B,US!$D:$D,YEAR(daily!$A1260),US!$E:$E,MONTH(daily!$A1260))</f>
        <v>8854</v>
      </c>
      <c r="M1260">
        <f>SUMIFS(US!C:C,US!$D:$D,YEAR(daily!$A1260),US!$E:$E,MONTH(daily!$A1260))</f>
        <v>21009</v>
      </c>
      <c r="N1260">
        <f>SUMIFS(COT!E:E,COT!$A:$A,YEAR(daily!$A1260),COT!$B:$B,WEEKNUM(daily!$A1260))</f>
        <v>816226</v>
      </c>
      <c r="O1260">
        <f>SUMIFS(COT!F:F,COT!$A:$A,YEAR(daily!$A1260),COT!$B:$B,WEEKNUM(daily!$A1260))</f>
        <v>158645</v>
      </c>
      <c r="P1260">
        <f>SUMIFS(COT!G:G,COT!$A:$A,YEAR(daily!$A1260),COT!$B:$B,WEEKNUM(daily!$A1260))</f>
        <v>81982</v>
      </c>
      <c r="Q1260">
        <f>SUMIFS(COT!H:H,COT!$A:$A,YEAR(daily!$A1260),COT!$B:$B,WEEKNUM(daily!$A1260))</f>
        <v>109622</v>
      </c>
      <c r="R1260">
        <f>SUMIFS(COT!I:I,COT!$A:$A,YEAR(daily!$A1260),COT!$B:$B,WEEKNUM(daily!$A1260))</f>
        <v>476025</v>
      </c>
      <c r="S1260">
        <f>SUMIFS(COT!J:J,COT!$A:$A,YEAR(daily!$A1260),COT!$B:$B,WEEKNUM(daily!$A1260))</f>
        <v>546468</v>
      </c>
      <c r="T1260">
        <f>SUMIFS(COT!K:K,COT!$A:$A,YEAR(daily!$A1260),COT!$B:$B,WEEKNUM(daily!$A1260))</f>
        <v>71934</v>
      </c>
      <c r="U1260">
        <f>SUMIFS(COT!L:L,COT!$A:$A,YEAR(daily!$A1260),COT!$B:$B,WEEKNUM(daily!$A1260))</f>
        <v>78154</v>
      </c>
      <c r="V1260">
        <f>SUMIFS(COT!M:M,COT!$A:$A,YEAR(daily!$A1260),COT!$B:$B,WEEKNUM(daily!$A1260))</f>
        <v>71</v>
      </c>
      <c r="W1260">
        <f>SUMIFS(COT!N:N,COT!$A:$A,YEAR(daily!$A1260),COT!$B:$B,WEEKNUM(daily!$A1260))</f>
        <v>82</v>
      </c>
      <c r="X1260">
        <f>SUMIFS(COT!O:O,COT!$A:$A,YEAR(daily!$A1260),COT!$B:$B,WEEKNUM(daily!$A1260))</f>
        <v>89</v>
      </c>
      <c r="Y1260">
        <f>SUMIFS(COT!P:P,COT!$A:$A,YEAR(daily!$A1260),COT!$B:$B,WEEKNUM(daily!$A1260))</f>
        <v>84</v>
      </c>
      <c r="Z1260">
        <f>SUMIFS(COT!Q:Q,COT!$A:$A,YEAR(daily!$A1260),COT!$B:$B,WEEKNUM(daily!$A1260))</f>
        <v>92</v>
      </c>
      <c r="AA1260">
        <f>SUMIFS(Saudi!B:B,Saudi!$A:$A,YEAR(daily!$A1260))</f>
        <v>567.84900000000005</v>
      </c>
      <c r="AB1260">
        <f>SUMIFS(Saudi!C:C,Saudi!$A:$A,YEAR(daily!$A1260))</f>
        <v>346.471</v>
      </c>
      <c r="AC1260">
        <f>SUMIFS(Saudi!F:F,Saudi!$A:$A,YEAR(daily!$A1260))</f>
        <v>4196090</v>
      </c>
      <c r="AD1260">
        <f>SUMIFS(Saudi!G:G,Saudi!$A:$A,YEAR(daily!$A1260))</f>
        <v>56.583409743531369</v>
      </c>
      <c r="AE1260">
        <f>SUMIFS(Saudi!H:H,Saudi!$A:$A,YEAR(daily!$A1260))</f>
        <v>237429079.79073453</v>
      </c>
      <c r="AF1260" s="5">
        <f t="shared" si="60"/>
        <v>3</v>
      </c>
      <c r="AG1260" s="5">
        <f t="shared" si="61"/>
        <v>2005</v>
      </c>
    </row>
    <row r="1261" spans="1:33">
      <c r="A1261" s="3">
        <v>38421</v>
      </c>
      <c r="B1261" s="1">
        <v>152458</v>
      </c>
      <c r="C1261" s="1">
        <v>81135</v>
      </c>
      <c r="D1261" s="1">
        <v>33144</v>
      </c>
      <c r="E1261" s="1">
        <v>53.54</v>
      </c>
      <c r="F1261" s="1">
        <v>54.49</v>
      </c>
      <c r="G1261" s="1">
        <v>54.44</v>
      </c>
      <c r="H1261" s="2">
        <v>50.1</v>
      </c>
      <c r="I1261" s="2">
        <v>30.1</v>
      </c>
      <c r="J1261" s="2">
        <v>84.3</v>
      </c>
      <c r="K1261" s="2">
        <v>85.8</v>
      </c>
      <c r="L1261">
        <f>SUMIFS(US!B:B,US!$D:$D,YEAR(daily!$A1261),US!$E:$E,MONTH(daily!$A1261))</f>
        <v>8854</v>
      </c>
      <c r="M1261">
        <f>SUMIFS(US!C:C,US!$D:$D,YEAR(daily!$A1261),US!$E:$E,MONTH(daily!$A1261))</f>
        <v>21009</v>
      </c>
      <c r="N1261">
        <f>SUMIFS(COT!E:E,COT!$A:$A,YEAR(daily!$A1261),COT!$B:$B,WEEKNUM(daily!$A1261))</f>
        <v>816226</v>
      </c>
      <c r="O1261">
        <f>SUMIFS(COT!F:F,COT!$A:$A,YEAR(daily!$A1261),COT!$B:$B,WEEKNUM(daily!$A1261))</f>
        <v>158645</v>
      </c>
      <c r="P1261">
        <f>SUMIFS(COT!G:G,COT!$A:$A,YEAR(daily!$A1261),COT!$B:$B,WEEKNUM(daily!$A1261))</f>
        <v>81982</v>
      </c>
      <c r="Q1261">
        <f>SUMIFS(COT!H:H,COT!$A:$A,YEAR(daily!$A1261),COT!$B:$B,WEEKNUM(daily!$A1261))</f>
        <v>109622</v>
      </c>
      <c r="R1261">
        <f>SUMIFS(COT!I:I,COT!$A:$A,YEAR(daily!$A1261),COT!$B:$B,WEEKNUM(daily!$A1261))</f>
        <v>476025</v>
      </c>
      <c r="S1261">
        <f>SUMIFS(COT!J:J,COT!$A:$A,YEAR(daily!$A1261),COT!$B:$B,WEEKNUM(daily!$A1261))</f>
        <v>546468</v>
      </c>
      <c r="T1261">
        <f>SUMIFS(COT!K:K,COT!$A:$A,YEAR(daily!$A1261),COT!$B:$B,WEEKNUM(daily!$A1261))</f>
        <v>71934</v>
      </c>
      <c r="U1261">
        <f>SUMIFS(COT!L:L,COT!$A:$A,YEAR(daily!$A1261),COT!$B:$B,WEEKNUM(daily!$A1261))</f>
        <v>78154</v>
      </c>
      <c r="V1261">
        <f>SUMIFS(COT!M:M,COT!$A:$A,YEAR(daily!$A1261),COT!$B:$B,WEEKNUM(daily!$A1261))</f>
        <v>71</v>
      </c>
      <c r="W1261">
        <f>SUMIFS(COT!N:N,COT!$A:$A,YEAR(daily!$A1261),COT!$B:$B,WEEKNUM(daily!$A1261))</f>
        <v>82</v>
      </c>
      <c r="X1261">
        <f>SUMIFS(COT!O:O,COT!$A:$A,YEAR(daily!$A1261),COT!$B:$B,WEEKNUM(daily!$A1261))</f>
        <v>89</v>
      </c>
      <c r="Y1261">
        <f>SUMIFS(COT!P:P,COT!$A:$A,YEAR(daily!$A1261),COT!$B:$B,WEEKNUM(daily!$A1261))</f>
        <v>84</v>
      </c>
      <c r="Z1261">
        <f>SUMIFS(COT!Q:Q,COT!$A:$A,YEAR(daily!$A1261),COT!$B:$B,WEEKNUM(daily!$A1261))</f>
        <v>92</v>
      </c>
      <c r="AA1261">
        <f>SUMIFS(Saudi!B:B,Saudi!$A:$A,YEAR(daily!$A1261))</f>
        <v>567.84900000000005</v>
      </c>
      <c r="AB1261">
        <f>SUMIFS(Saudi!C:C,Saudi!$A:$A,YEAR(daily!$A1261))</f>
        <v>346.471</v>
      </c>
      <c r="AC1261">
        <f>SUMIFS(Saudi!F:F,Saudi!$A:$A,YEAR(daily!$A1261))</f>
        <v>4196090</v>
      </c>
      <c r="AD1261">
        <f>SUMIFS(Saudi!G:G,Saudi!$A:$A,YEAR(daily!$A1261))</f>
        <v>56.583409743531369</v>
      </c>
      <c r="AE1261">
        <f>SUMIFS(Saudi!H:H,Saudi!$A:$A,YEAR(daily!$A1261))</f>
        <v>237429079.79073453</v>
      </c>
      <c r="AF1261" s="5">
        <f t="shared" si="60"/>
        <v>3</v>
      </c>
      <c r="AG1261" s="5">
        <f t="shared" si="61"/>
        <v>2005</v>
      </c>
    </row>
    <row r="1262" spans="1:33">
      <c r="A1262" s="3">
        <v>38422</v>
      </c>
      <c r="B1262" s="1">
        <v>133313</v>
      </c>
      <c r="C1262" s="1">
        <v>90462</v>
      </c>
      <c r="D1262" s="1">
        <v>37394</v>
      </c>
      <c r="E1262" s="1">
        <v>54.43</v>
      </c>
      <c r="F1262" s="1">
        <v>55.35</v>
      </c>
      <c r="G1262" s="1">
        <v>55.31</v>
      </c>
      <c r="H1262" s="2">
        <v>50.1</v>
      </c>
      <c r="I1262" s="2">
        <v>30.1</v>
      </c>
      <c r="J1262" s="2">
        <v>84.3</v>
      </c>
      <c r="K1262" s="2">
        <v>85.8</v>
      </c>
      <c r="L1262">
        <f>SUMIFS(US!B:B,US!$D:$D,YEAR(daily!$A1262),US!$E:$E,MONTH(daily!$A1262))</f>
        <v>8854</v>
      </c>
      <c r="M1262">
        <f>SUMIFS(US!C:C,US!$D:$D,YEAR(daily!$A1262),US!$E:$E,MONTH(daily!$A1262))</f>
        <v>21009</v>
      </c>
      <c r="N1262">
        <f>SUMIFS(COT!E:E,COT!$A:$A,YEAR(daily!$A1262),COT!$B:$B,WEEKNUM(daily!$A1262))</f>
        <v>816226</v>
      </c>
      <c r="O1262">
        <f>SUMIFS(COT!F:F,COT!$A:$A,YEAR(daily!$A1262),COT!$B:$B,WEEKNUM(daily!$A1262))</f>
        <v>158645</v>
      </c>
      <c r="P1262">
        <f>SUMIFS(COT!G:G,COT!$A:$A,YEAR(daily!$A1262),COT!$B:$B,WEEKNUM(daily!$A1262))</f>
        <v>81982</v>
      </c>
      <c r="Q1262">
        <f>SUMIFS(COT!H:H,COT!$A:$A,YEAR(daily!$A1262),COT!$B:$B,WEEKNUM(daily!$A1262))</f>
        <v>109622</v>
      </c>
      <c r="R1262">
        <f>SUMIFS(COT!I:I,COT!$A:$A,YEAR(daily!$A1262),COT!$B:$B,WEEKNUM(daily!$A1262))</f>
        <v>476025</v>
      </c>
      <c r="S1262">
        <f>SUMIFS(COT!J:J,COT!$A:$A,YEAR(daily!$A1262),COT!$B:$B,WEEKNUM(daily!$A1262))</f>
        <v>546468</v>
      </c>
      <c r="T1262">
        <f>SUMIFS(COT!K:K,COT!$A:$A,YEAR(daily!$A1262),COT!$B:$B,WEEKNUM(daily!$A1262))</f>
        <v>71934</v>
      </c>
      <c r="U1262">
        <f>SUMIFS(COT!L:L,COT!$A:$A,YEAR(daily!$A1262),COT!$B:$B,WEEKNUM(daily!$A1262))</f>
        <v>78154</v>
      </c>
      <c r="V1262">
        <f>SUMIFS(COT!M:M,COT!$A:$A,YEAR(daily!$A1262),COT!$B:$B,WEEKNUM(daily!$A1262))</f>
        <v>71</v>
      </c>
      <c r="W1262">
        <f>SUMIFS(COT!N:N,COT!$A:$A,YEAR(daily!$A1262),COT!$B:$B,WEEKNUM(daily!$A1262))</f>
        <v>82</v>
      </c>
      <c r="X1262">
        <f>SUMIFS(COT!O:O,COT!$A:$A,YEAR(daily!$A1262),COT!$B:$B,WEEKNUM(daily!$A1262))</f>
        <v>89</v>
      </c>
      <c r="Y1262">
        <f>SUMIFS(COT!P:P,COT!$A:$A,YEAR(daily!$A1262),COT!$B:$B,WEEKNUM(daily!$A1262))</f>
        <v>84</v>
      </c>
      <c r="Z1262">
        <f>SUMIFS(COT!Q:Q,COT!$A:$A,YEAR(daily!$A1262),COT!$B:$B,WEEKNUM(daily!$A1262))</f>
        <v>92</v>
      </c>
      <c r="AA1262">
        <f>SUMIFS(Saudi!B:B,Saudi!$A:$A,YEAR(daily!$A1262))</f>
        <v>567.84900000000005</v>
      </c>
      <c r="AB1262">
        <f>SUMIFS(Saudi!C:C,Saudi!$A:$A,YEAR(daily!$A1262))</f>
        <v>346.471</v>
      </c>
      <c r="AC1262">
        <f>SUMIFS(Saudi!F:F,Saudi!$A:$A,YEAR(daily!$A1262))</f>
        <v>4196090</v>
      </c>
      <c r="AD1262">
        <f>SUMIFS(Saudi!G:G,Saudi!$A:$A,YEAR(daily!$A1262))</f>
        <v>56.583409743531369</v>
      </c>
      <c r="AE1262">
        <f>SUMIFS(Saudi!H:H,Saudi!$A:$A,YEAR(daily!$A1262))</f>
        <v>237429079.79073453</v>
      </c>
      <c r="AF1262" s="5">
        <f t="shared" si="60"/>
        <v>3</v>
      </c>
      <c r="AG1262" s="5">
        <f t="shared" si="61"/>
        <v>2005</v>
      </c>
    </row>
    <row r="1263" spans="1:33">
      <c r="A1263" s="3">
        <v>38425</v>
      </c>
      <c r="B1263" s="1">
        <v>112796</v>
      </c>
      <c r="C1263" s="1">
        <v>92714</v>
      </c>
      <c r="D1263" s="1">
        <v>38196</v>
      </c>
      <c r="E1263" s="1">
        <v>54.95</v>
      </c>
      <c r="F1263" s="1">
        <v>55.95</v>
      </c>
      <c r="G1263" s="1">
        <v>55.93</v>
      </c>
      <c r="H1263" s="2">
        <v>50.1</v>
      </c>
      <c r="I1263" s="2">
        <v>30.1</v>
      </c>
      <c r="J1263" s="2">
        <v>84.3</v>
      </c>
      <c r="K1263" s="2">
        <v>85.8</v>
      </c>
      <c r="L1263">
        <f>SUMIFS(US!B:B,US!$D:$D,YEAR(daily!$A1263),US!$E:$E,MONTH(daily!$A1263))</f>
        <v>8854</v>
      </c>
      <c r="M1263">
        <f>SUMIFS(US!C:C,US!$D:$D,YEAR(daily!$A1263),US!$E:$E,MONTH(daily!$A1263))</f>
        <v>21009</v>
      </c>
      <c r="N1263">
        <f>SUMIFS(COT!E:E,COT!$A:$A,YEAR(daily!$A1263),COT!$B:$B,WEEKNUM(daily!$A1263))</f>
        <v>841984</v>
      </c>
      <c r="O1263">
        <f>SUMIFS(COT!F:F,COT!$A:$A,YEAR(daily!$A1263),COT!$B:$B,WEEKNUM(daily!$A1263))</f>
        <v>168856</v>
      </c>
      <c r="P1263">
        <f>SUMIFS(COT!G:G,COT!$A:$A,YEAR(daily!$A1263),COT!$B:$B,WEEKNUM(daily!$A1263))</f>
        <v>101171</v>
      </c>
      <c r="Q1263">
        <f>SUMIFS(COT!H:H,COT!$A:$A,YEAR(daily!$A1263),COT!$B:$B,WEEKNUM(daily!$A1263))</f>
        <v>119040</v>
      </c>
      <c r="R1263">
        <f>SUMIFS(COT!I:I,COT!$A:$A,YEAR(daily!$A1263),COT!$B:$B,WEEKNUM(daily!$A1263))</f>
        <v>490810</v>
      </c>
      <c r="S1263">
        <f>SUMIFS(COT!J:J,COT!$A:$A,YEAR(daily!$A1263),COT!$B:$B,WEEKNUM(daily!$A1263))</f>
        <v>544400</v>
      </c>
      <c r="T1263">
        <f>SUMIFS(COT!K:K,COT!$A:$A,YEAR(daily!$A1263),COT!$B:$B,WEEKNUM(daily!$A1263))</f>
        <v>63278</v>
      </c>
      <c r="U1263">
        <f>SUMIFS(COT!L:L,COT!$A:$A,YEAR(daily!$A1263),COT!$B:$B,WEEKNUM(daily!$A1263))</f>
        <v>77373</v>
      </c>
      <c r="V1263">
        <f>SUMIFS(COT!M:M,COT!$A:$A,YEAR(daily!$A1263),COT!$B:$B,WEEKNUM(daily!$A1263))</f>
        <v>69</v>
      </c>
      <c r="W1263">
        <f>SUMIFS(COT!N:N,COT!$A:$A,YEAR(daily!$A1263),COT!$B:$B,WEEKNUM(daily!$A1263))</f>
        <v>85</v>
      </c>
      <c r="X1263">
        <f>SUMIFS(COT!O:O,COT!$A:$A,YEAR(daily!$A1263),COT!$B:$B,WEEKNUM(daily!$A1263))</f>
        <v>95</v>
      </c>
      <c r="Y1263">
        <f>SUMIFS(COT!P:P,COT!$A:$A,YEAR(daily!$A1263),COT!$B:$B,WEEKNUM(daily!$A1263))</f>
        <v>83</v>
      </c>
      <c r="Z1263">
        <f>SUMIFS(COT!Q:Q,COT!$A:$A,YEAR(daily!$A1263),COT!$B:$B,WEEKNUM(daily!$A1263))</f>
        <v>84</v>
      </c>
      <c r="AA1263">
        <f>SUMIFS(Saudi!B:B,Saudi!$A:$A,YEAR(daily!$A1263))</f>
        <v>567.84900000000005</v>
      </c>
      <c r="AB1263">
        <f>SUMIFS(Saudi!C:C,Saudi!$A:$A,YEAR(daily!$A1263))</f>
        <v>346.471</v>
      </c>
      <c r="AC1263">
        <f>SUMIFS(Saudi!F:F,Saudi!$A:$A,YEAR(daily!$A1263))</f>
        <v>4196090</v>
      </c>
      <c r="AD1263">
        <f>SUMIFS(Saudi!G:G,Saudi!$A:$A,YEAR(daily!$A1263))</f>
        <v>56.583409743531369</v>
      </c>
      <c r="AE1263">
        <f>SUMIFS(Saudi!H:H,Saudi!$A:$A,YEAR(daily!$A1263))</f>
        <v>237429079.79073453</v>
      </c>
      <c r="AF1263" s="5">
        <f t="shared" si="60"/>
        <v>3</v>
      </c>
      <c r="AG1263" s="5">
        <f t="shared" si="61"/>
        <v>2005</v>
      </c>
    </row>
    <row r="1264" spans="1:33">
      <c r="A1264" s="3">
        <v>38426</v>
      </c>
      <c r="B1264" s="1">
        <v>98637</v>
      </c>
      <c r="C1264" s="1">
        <v>97696</v>
      </c>
      <c r="D1264" s="1">
        <v>38781</v>
      </c>
      <c r="E1264" s="1">
        <v>55.05</v>
      </c>
      <c r="F1264" s="1">
        <v>56</v>
      </c>
      <c r="G1264" s="1">
        <v>56.05</v>
      </c>
      <c r="H1264" s="2">
        <v>50.1</v>
      </c>
      <c r="I1264" s="2">
        <v>30.1</v>
      </c>
      <c r="J1264" s="2">
        <v>84.3</v>
      </c>
      <c r="K1264" s="2">
        <v>85.8</v>
      </c>
      <c r="L1264">
        <f>SUMIFS(US!B:B,US!$D:$D,YEAR(daily!$A1264),US!$E:$E,MONTH(daily!$A1264))</f>
        <v>8854</v>
      </c>
      <c r="M1264">
        <f>SUMIFS(US!C:C,US!$D:$D,YEAR(daily!$A1264),US!$E:$E,MONTH(daily!$A1264))</f>
        <v>21009</v>
      </c>
      <c r="N1264">
        <f>SUMIFS(COT!E:E,COT!$A:$A,YEAR(daily!$A1264),COT!$B:$B,WEEKNUM(daily!$A1264))</f>
        <v>841984</v>
      </c>
      <c r="O1264">
        <f>SUMIFS(COT!F:F,COT!$A:$A,YEAR(daily!$A1264),COT!$B:$B,WEEKNUM(daily!$A1264))</f>
        <v>168856</v>
      </c>
      <c r="P1264">
        <f>SUMIFS(COT!G:G,COT!$A:$A,YEAR(daily!$A1264),COT!$B:$B,WEEKNUM(daily!$A1264))</f>
        <v>101171</v>
      </c>
      <c r="Q1264">
        <f>SUMIFS(COT!H:H,COT!$A:$A,YEAR(daily!$A1264),COT!$B:$B,WEEKNUM(daily!$A1264))</f>
        <v>119040</v>
      </c>
      <c r="R1264">
        <f>SUMIFS(COT!I:I,COT!$A:$A,YEAR(daily!$A1264),COT!$B:$B,WEEKNUM(daily!$A1264))</f>
        <v>490810</v>
      </c>
      <c r="S1264">
        <f>SUMIFS(COT!J:J,COT!$A:$A,YEAR(daily!$A1264),COT!$B:$B,WEEKNUM(daily!$A1264))</f>
        <v>544400</v>
      </c>
      <c r="T1264">
        <f>SUMIFS(COT!K:K,COT!$A:$A,YEAR(daily!$A1264),COT!$B:$B,WEEKNUM(daily!$A1264))</f>
        <v>63278</v>
      </c>
      <c r="U1264">
        <f>SUMIFS(COT!L:L,COT!$A:$A,YEAR(daily!$A1264),COT!$B:$B,WEEKNUM(daily!$A1264))</f>
        <v>77373</v>
      </c>
      <c r="V1264">
        <f>SUMIFS(COT!M:M,COT!$A:$A,YEAR(daily!$A1264),COT!$B:$B,WEEKNUM(daily!$A1264))</f>
        <v>69</v>
      </c>
      <c r="W1264">
        <f>SUMIFS(COT!N:N,COT!$A:$A,YEAR(daily!$A1264),COT!$B:$B,WEEKNUM(daily!$A1264))</f>
        <v>85</v>
      </c>
      <c r="X1264">
        <f>SUMIFS(COT!O:O,COT!$A:$A,YEAR(daily!$A1264),COT!$B:$B,WEEKNUM(daily!$A1264))</f>
        <v>95</v>
      </c>
      <c r="Y1264">
        <f>SUMIFS(COT!P:P,COT!$A:$A,YEAR(daily!$A1264),COT!$B:$B,WEEKNUM(daily!$A1264))</f>
        <v>83</v>
      </c>
      <c r="Z1264">
        <f>SUMIFS(COT!Q:Q,COT!$A:$A,YEAR(daily!$A1264),COT!$B:$B,WEEKNUM(daily!$A1264))</f>
        <v>84</v>
      </c>
      <c r="AA1264">
        <f>SUMIFS(Saudi!B:B,Saudi!$A:$A,YEAR(daily!$A1264))</f>
        <v>567.84900000000005</v>
      </c>
      <c r="AB1264">
        <f>SUMIFS(Saudi!C:C,Saudi!$A:$A,YEAR(daily!$A1264))</f>
        <v>346.471</v>
      </c>
      <c r="AC1264">
        <f>SUMIFS(Saudi!F:F,Saudi!$A:$A,YEAR(daily!$A1264))</f>
        <v>4196090</v>
      </c>
      <c r="AD1264">
        <f>SUMIFS(Saudi!G:G,Saudi!$A:$A,YEAR(daily!$A1264))</f>
        <v>56.583409743531369</v>
      </c>
      <c r="AE1264">
        <f>SUMIFS(Saudi!H:H,Saudi!$A:$A,YEAR(daily!$A1264))</f>
        <v>237429079.79073453</v>
      </c>
      <c r="AF1264" s="5">
        <f t="shared" si="60"/>
        <v>3</v>
      </c>
      <c r="AG1264" s="5">
        <f t="shared" si="61"/>
        <v>2005</v>
      </c>
    </row>
    <row r="1265" spans="1:33">
      <c r="A1265" s="3">
        <v>38427</v>
      </c>
      <c r="B1265" s="1">
        <v>84006</v>
      </c>
      <c r="C1265" s="1">
        <v>98262</v>
      </c>
      <c r="D1265" s="1">
        <v>38960</v>
      </c>
      <c r="E1265" s="1">
        <v>56.46</v>
      </c>
      <c r="F1265" s="1">
        <v>57.42</v>
      </c>
      <c r="G1265" s="1">
        <v>57.53</v>
      </c>
      <c r="H1265" s="2">
        <v>50.1</v>
      </c>
      <c r="I1265" s="2">
        <v>30.1</v>
      </c>
      <c r="J1265" s="2">
        <v>84.3</v>
      </c>
      <c r="K1265" s="2">
        <v>85.8</v>
      </c>
      <c r="L1265">
        <f>SUMIFS(US!B:B,US!$D:$D,YEAR(daily!$A1265),US!$E:$E,MONTH(daily!$A1265))</f>
        <v>8854</v>
      </c>
      <c r="M1265">
        <f>SUMIFS(US!C:C,US!$D:$D,YEAR(daily!$A1265),US!$E:$E,MONTH(daily!$A1265))</f>
        <v>21009</v>
      </c>
      <c r="N1265">
        <f>SUMIFS(COT!E:E,COT!$A:$A,YEAR(daily!$A1265),COT!$B:$B,WEEKNUM(daily!$A1265))</f>
        <v>841984</v>
      </c>
      <c r="O1265">
        <f>SUMIFS(COT!F:F,COT!$A:$A,YEAR(daily!$A1265),COT!$B:$B,WEEKNUM(daily!$A1265))</f>
        <v>168856</v>
      </c>
      <c r="P1265">
        <f>SUMIFS(COT!G:G,COT!$A:$A,YEAR(daily!$A1265),COT!$B:$B,WEEKNUM(daily!$A1265))</f>
        <v>101171</v>
      </c>
      <c r="Q1265">
        <f>SUMIFS(COT!H:H,COT!$A:$A,YEAR(daily!$A1265),COT!$B:$B,WEEKNUM(daily!$A1265))</f>
        <v>119040</v>
      </c>
      <c r="R1265">
        <f>SUMIFS(COT!I:I,COT!$A:$A,YEAR(daily!$A1265),COT!$B:$B,WEEKNUM(daily!$A1265))</f>
        <v>490810</v>
      </c>
      <c r="S1265">
        <f>SUMIFS(COT!J:J,COT!$A:$A,YEAR(daily!$A1265),COT!$B:$B,WEEKNUM(daily!$A1265))</f>
        <v>544400</v>
      </c>
      <c r="T1265">
        <f>SUMIFS(COT!K:K,COT!$A:$A,YEAR(daily!$A1265),COT!$B:$B,WEEKNUM(daily!$A1265))</f>
        <v>63278</v>
      </c>
      <c r="U1265">
        <f>SUMIFS(COT!L:L,COT!$A:$A,YEAR(daily!$A1265),COT!$B:$B,WEEKNUM(daily!$A1265))</f>
        <v>77373</v>
      </c>
      <c r="V1265">
        <f>SUMIFS(COT!M:M,COT!$A:$A,YEAR(daily!$A1265),COT!$B:$B,WEEKNUM(daily!$A1265))</f>
        <v>69</v>
      </c>
      <c r="W1265">
        <f>SUMIFS(COT!N:N,COT!$A:$A,YEAR(daily!$A1265),COT!$B:$B,WEEKNUM(daily!$A1265))</f>
        <v>85</v>
      </c>
      <c r="X1265">
        <f>SUMIFS(COT!O:O,COT!$A:$A,YEAR(daily!$A1265),COT!$B:$B,WEEKNUM(daily!$A1265))</f>
        <v>95</v>
      </c>
      <c r="Y1265">
        <f>SUMIFS(COT!P:P,COT!$A:$A,YEAR(daily!$A1265),COT!$B:$B,WEEKNUM(daily!$A1265))</f>
        <v>83</v>
      </c>
      <c r="Z1265">
        <f>SUMIFS(COT!Q:Q,COT!$A:$A,YEAR(daily!$A1265),COT!$B:$B,WEEKNUM(daily!$A1265))</f>
        <v>84</v>
      </c>
      <c r="AA1265">
        <f>SUMIFS(Saudi!B:B,Saudi!$A:$A,YEAR(daily!$A1265))</f>
        <v>567.84900000000005</v>
      </c>
      <c r="AB1265">
        <f>SUMIFS(Saudi!C:C,Saudi!$A:$A,YEAR(daily!$A1265))</f>
        <v>346.471</v>
      </c>
      <c r="AC1265">
        <f>SUMIFS(Saudi!F:F,Saudi!$A:$A,YEAR(daily!$A1265))</f>
        <v>4196090</v>
      </c>
      <c r="AD1265">
        <f>SUMIFS(Saudi!G:G,Saudi!$A:$A,YEAR(daily!$A1265))</f>
        <v>56.583409743531369</v>
      </c>
      <c r="AE1265">
        <f>SUMIFS(Saudi!H:H,Saudi!$A:$A,YEAR(daily!$A1265))</f>
        <v>237429079.79073453</v>
      </c>
      <c r="AF1265" s="5">
        <f t="shared" si="60"/>
        <v>3</v>
      </c>
      <c r="AG1265" s="5">
        <f t="shared" si="61"/>
        <v>2005</v>
      </c>
    </row>
    <row r="1266" spans="1:33">
      <c r="A1266" s="3">
        <v>38428</v>
      </c>
      <c r="B1266" s="1">
        <v>66060</v>
      </c>
      <c r="C1266" s="1">
        <v>106740</v>
      </c>
      <c r="D1266" s="1">
        <v>40201</v>
      </c>
      <c r="E1266" s="1">
        <v>56.4</v>
      </c>
      <c r="F1266" s="1">
        <v>57.42</v>
      </c>
      <c r="G1266" s="1">
        <v>57.64</v>
      </c>
      <c r="H1266" s="2">
        <v>50.1</v>
      </c>
      <c r="I1266" s="2">
        <v>30.1</v>
      </c>
      <c r="J1266" s="2">
        <v>84.3</v>
      </c>
      <c r="K1266" s="2">
        <v>85.8</v>
      </c>
      <c r="L1266">
        <f>SUMIFS(US!B:B,US!$D:$D,YEAR(daily!$A1266),US!$E:$E,MONTH(daily!$A1266))</f>
        <v>8854</v>
      </c>
      <c r="M1266">
        <f>SUMIFS(US!C:C,US!$D:$D,YEAR(daily!$A1266),US!$E:$E,MONTH(daily!$A1266))</f>
        <v>21009</v>
      </c>
      <c r="N1266">
        <f>SUMIFS(COT!E:E,COT!$A:$A,YEAR(daily!$A1266),COT!$B:$B,WEEKNUM(daily!$A1266))</f>
        <v>841984</v>
      </c>
      <c r="O1266">
        <f>SUMIFS(COT!F:F,COT!$A:$A,YEAR(daily!$A1266),COT!$B:$B,WEEKNUM(daily!$A1266))</f>
        <v>168856</v>
      </c>
      <c r="P1266">
        <f>SUMIFS(COT!G:G,COT!$A:$A,YEAR(daily!$A1266),COT!$B:$B,WEEKNUM(daily!$A1266))</f>
        <v>101171</v>
      </c>
      <c r="Q1266">
        <f>SUMIFS(COT!H:H,COT!$A:$A,YEAR(daily!$A1266),COT!$B:$B,WEEKNUM(daily!$A1266))</f>
        <v>119040</v>
      </c>
      <c r="R1266">
        <f>SUMIFS(COT!I:I,COT!$A:$A,YEAR(daily!$A1266),COT!$B:$B,WEEKNUM(daily!$A1266))</f>
        <v>490810</v>
      </c>
      <c r="S1266">
        <f>SUMIFS(COT!J:J,COT!$A:$A,YEAR(daily!$A1266),COT!$B:$B,WEEKNUM(daily!$A1266))</f>
        <v>544400</v>
      </c>
      <c r="T1266">
        <f>SUMIFS(COT!K:K,COT!$A:$A,YEAR(daily!$A1266),COT!$B:$B,WEEKNUM(daily!$A1266))</f>
        <v>63278</v>
      </c>
      <c r="U1266">
        <f>SUMIFS(COT!L:L,COT!$A:$A,YEAR(daily!$A1266),COT!$B:$B,WEEKNUM(daily!$A1266))</f>
        <v>77373</v>
      </c>
      <c r="V1266">
        <f>SUMIFS(COT!M:M,COT!$A:$A,YEAR(daily!$A1266),COT!$B:$B,WEEKNUM(daily!$A1266))</f>
        <v>69</v>
      </c>
      <c r="W1266">
        <f>SUMIFS(COT!N:N,COT!$A:$A,YEAR(daily!$A1266),COT!$B:$B,WEEKNUM(daily!$A1266))</f>
        <v>85</v>
      </c>
      <c r="X1266">
        <f>SUMIFS(COT!O:O,COT!$A:$A,YEAR(daily!$A1266),COT!$B:$B,WEEKNUM(daily!$A1266))</f>
        <v>95</v>
      </c>
      <c r="Y1266">
        <f>SUMIFS(COT!P:P,COT!$A:$A,YEAR(daily!$A1266),COT!$B:$B,WEEKNUM(daily!$A1266))</f>
        <v>83</v>
      </c>
      <c r="Z1266">
        <f>SUMIFS(COT!Q:Q,COT!$A:$A,YEAR(daily!$A1266),COT!$B:$B,WEEKNUM(daily!$A1266))</f>
        <v>84</v>
      </c>
      <c r="AA1266">
        <f>SUMIFS(Saudi!B:B,Saudi!$A:$A,YEAR(daily!$A1266))</f>
        <v>567.84900000000005</v>
      </c>
      <c r="AB1266">
        <f>SUMIFS(Saudi!C:C,Saudi!$A:$A,YEAR(daily!$A1266))</f>
        <v>346.471</v>
      </c>
      <c r="AC1266">
        <f>SUMIFS(Saudi!F:F,Saudi!$A:$A,YEAR(daily!$A1266))</f>
        <v>4196090</v>
      </c>
      <c r="AD1266">
        <f>SUMIFS(Saudi!G:G,Saudi!$A:$A,YEAR(daily!$A1266))</f>
        <v>56.583409743531369</v>
      </c>
      <c r="AE1266">
        <f>SUMIFS(Saudi!H:H,Saudi!$A:$A,YEAR(daily!$A1266))</f>
        <v>237429079.79073453</v>
      </c>
      <c r="AF1266" s="5">
        <f t="shared" si="60"/>
        <v>3</v>
      </c>
      <c r="AG1266" s="5">
        <f t="shared" si="61"/>
        <v>2005</v>
      </c>
    </row>
    <row r="1267" spans="1:33">
      <c r="A1267" s="3">
        <v>38429</v>
      </c>
      <c r="B1267" s="1">
        <v>24937</v>
      </c>
      <c r="C1267" s="1">
        <v>111472</v>
      </c>
      <c r="D1267" s="1">
        <v>38393</v>
      </c>
      <c r="E1267" s="1">
        <v>56.72</v>
      </c>
      <c r="F1267" s="1">
        <v>57.83</v>
      </c>
      <c r="G1267" s="1">
        <v>58.17</v>
      </c>
      <c r="H1267" s="2">
        <v>50.1</v>
      </c>
      <c r="I1267" s="2">
        <v>30.1</v>
      </c>
      <c r="J1267" s="2">
        <v>84.3</v>
      </c>
      <c r="K1267" s="2">
        <v>85.8</v>
      </c>
      <c r="L1267">
        <f>SUMIFS(US!B:B,US!$D:$D,YEAR(daily!$A1267),US!$E:$E,MONTH(daily!$A1267))</f>
        <v>8854</v>
      </c>
      <c r="M1267">
        <f>SUMIFS(US!C:C,US!$D:$D,YEAR(daily!$A1267),US!$E:$E,MONTH(daily!$A1267))</f>
        <v>21009</v>
      </c>
      <c r="N1267">
        <f>SUMIFS(COT!E:E,COT!$A:$A,YEAR(daily!$A1267),COT!$B:$B,WEEKNUM(daily!$A1267))</f>
        <v>841984</v>
      </c>
      <c r="O1267">
        <f>SUMIFS(COT!F:F,COT!$A:$A,YEAR(daily!$A1267),COT!$B:$B,WEEKNUM(daily!$A1267))</f>
        <v>168856</v>
      </c>
      <c r="P1267">
        <f>SUMIFS(COT!G:G,COT!$A:$A,YEAR(daily!$A1267),COT!$B:$B,WEEKNUM(daily!$A1267))</f>
        <v>101171</v>
      </c>
      <c r="Q1267">
        <f>SUMIFS(COT!H:H,COT!$A:$A,YEAR(daily!$A1267),COT!$B:$B,WEEKNUM(daily!$A1267))</f>
        <v>119040</v>
      </c>
      <c r="R1267">
        <f>SUMIFS(COT!I:I,COT!$A:$A,YEAR(daily!$A1267),COT!$B:$B,WEEKNUM(daily!$A1267))</f>
        <v>490810</v>
      </c>
      <c r="S1267">
        <f>SUMIFS(COT!J:J,COT!$A:$A,YEAR(daily!$A1267),COT!$B:$B,WEEKNUM(daily!$A1267))</f>
        <v>544400</v>
      </c>
      <c r="T1267">
        <f>SUMIFS(COT!K:K,COT!$A:$A,YEAR(daily!$A1267),COT!$B:$B,WEEKNUM(daily!$A1267))</f>
        <v>63278</v>
      </c>
      <c r="U1267">
        <f>SUMIFS(COT!L:L,COT!$A:$A,YEAR(daily!$A1267),COT!$B:$B,WEEKNUM(daily!$A1267))</f>
        <v>77373</v>
      </c>
      <c r="V1267">
        <f>SUMIFS(COT!M:M,COT!$A:$A,YEAR(daily!$A1267),COT!$B:$B,WEEKNUM(daily!$A1267))</f>
        <v>69</v>
      </c>
      <c r="W1267">
        <f>SUMIFS(COT!N:N,COT!$A:$A,YEAR(daily!$A1267),COT!$B:$B,WEEKNUM(daily!$A1267))</f>
        <v>85</v>
      </c>
      <c r="X1267">
        <f>SUMIFS(COT!O:O,COT!$A:$A,YEAR(daily!$A1267),COT!$B:$B,WEEKNUM(daily!$A1267))</f>
        <v>95</v>
      </c>
      <c r="Y1267">
        <f>SUMIFS(COT!P:P,COT!$A:$A,YEAR(daily!$A1267),COT!$B:$B,WEEKNUM(daily!$A1267))</f>
        <v>83</v>
      </c>
      <c r="Z1267">
        <f>SUMIFS(COT!Q:Q,COT!$A:$A,YEAR(daily!$A1267),COT!$B:$B,WEEKNUM(daily!$A1267))</f>
        <v>84</v>
      </c>
      <c r="AA1267">
        <f>SUMIFS(Saudi!B:B,Saudi!$A:$A,YEAR(daily!$A1267))</f>
        <v>567.84900000000005</v>
      </c>
      <c r="AB1267">
        <f>SUMIFS(Saudi!C:C,Saudi!$A:$A,YEAR(daily!$A1267))</f>
        <v>346.471</v>
      </c>
      <c r="AC1267">
        <f>SUMIFS(Saudi!F:F,Saudi!$A:$A,YEAR(daily!$A1267))</f>
        <v>4196090</v>
      </c>
      <c r="AD1267">
        <f>SUMIFS(Saudi!G:G,Saudi!$A:$A,YEAR(daily!$A1267))</f>
        <v>56.583409743531369</v>
      </c>
      <c r="AE1267">
        <f>SUMIFS(Saudi!H:H,Saudi!$A:$A,YEAR(daily!$A1267))</f>
        <v>237429079.79073453</v>
      </c>
      <c r="AF1267" s="5">
        <f t="shared" si="60"/>
        <v>3</v>
      </c>
      <c r="AG1267" s="5">
        <f t="shared" si="61"/>
        <v>2005</v>
      </c>
    </row>
    <row r="1268" spans="1:33">
      <c r="A1268" s="3">
        <v>38432</v>
      </c>
      <c r="B1268" s="1">
        <v>4281</v>
      </c>
      <c r="C1268" s="1">
        <v>114563</v>
      </c>
      <c r="D1268" s="1">
        <v>40690</v>
      </c>
      <c r="E1268" s="1">
        <v>56.62</v>
      </c>
      <c r="F1268" s="1">
        <v>58.06</v>
      </c>
      <c r="G1268" s="1">
        <v>58.42</v>
      </c>
      <c r="H1268" s="2">
        <v>50.1</v>
      </c>
      <c r="I1268" s="2">
        <v>30.1</v>
      </c>
      <c r="J1268" s="2">
        <v>84.3</v>
      </c>
      <c r="K1268" s="2">
        <v>85.8</v>
      </c>
      <c r="L1268">
        <f>SUMIFS(US!B:B,US!$D:$D,YEAR(daily!$A1268),US!$E:$E,MONTH(daily!$A1268))</f>
        <v>8854</v>
      </c>
      <c r="M1268">
        <f>SUMIFS(US!C:C,US!$D:$D,YEAR(daily!$A1268),US!$E:$E,MONTH(daily!$A1268))</f>
        <v>21009</v>
      </c>
      <c r="N1268">
        <f>SUMIFS(COT!E:E,COT!$A:$A,YEAR(daily!$A1268),COT!$B:$B,WEEKNUM(daily!$A1268))</f>
        <v>845847</v>
      </c>
      <c r="O1268">
        <f>SUMIFS(COT!F:F,COT!$A:$A,YEAR(daily!$A1268),COT!$B:$B,WEEKNUM(daily!$A1268))</f>
        <v>166969</v>
      </c>
      <c r="P1268">
        <f>SUMIFS(COT!G:G,COT!$A:$A,YEAR(daily!$A1268),COT!$B:$B,WEEKNUM(daily!$A1268))</f>
        <v>97460</v>
      </c>
      <c r="Q1268">
        <f>SUMIFS(COT!H:H,COT!$A:$A,YEAR(daily!$A1268),COT!$B:$B,WEEKNUM(daily!$A1268))</f>
        <v>117389</v>
      </c>
      <c r="R1268">
        <f>SUMIFS(COT!I:I,COT!$A:$A,YEAR(daily!$A1268),COT!$B:$B,WEEKNUM(daily!$A1268))</f>
        <v>501457</v>
      </c>
      <c r="S1268">
        <f>SUMIFS(COT!J:J,COT!$A:$A,YEAR(daily!$A1268),COT!$B:$B,WEEKNUM(daily!$A1268))</f>
        <v>551063</v>
      </c>
      <c r="T1268">
        <f>SUMIFS(COT!K:K,COT!$A:$A,YEAR(daily!$A1268),COT!$B:$B,WEEKNUM(daily!$A1268))</f>
        <v>60032</v>
      </c>
      <c r="U1268">
        <f>SUMIFS(COT!L:L,COT!$A:$A,YEAR(daily!$A1268),COT!$B:$B,WEEKNUM(daily!$A1268))</f>
        <v>79935</v>
      </c>
      <c r="V1268">
        <f>SUMIFS(COT!M:M,COT!$A:$A,YEAR(daily!$A1268),COT!$B:$B,WEEKNUM(daily!$A1268))</f>
        <v>73</v>
      </c>
      <c r="W1268">
        <f>SUMIFS(COT!N:N,COT!$A:$A,YEAR(daily!$A1268),COT!$B:$B,WEEKNUM(daily!$A1268))</f>
        <v>84</v>
      </c>
      <c r="X1268">
        <f>SUMIFS(COT!O:O,COT!$A:$A,YEAR(daily!$A1268),COT!$B:$B,WEEKNUM(daily!$A1268))</f>
        <v>88</v>
      </c>
      <c r="Y1268">
        <f>SUMIFS(COT!P:P,COT!$A:$A,YEAR(daily!$A1268),COT!$B:$B,WEEKNUM(daily!$A1268))</f>
        <v>79</v>
      </c>
      <c r="Z1268">
        <f>SUMIFS(COT!Q:Q,COT!$A:$A,YEAR(daily!$A1268),COT!$B:$B,WEEKNUM(daily!$A1268))</f>
        <v>84</v>
      </c>
      <c r="AA1268">
        <f>SUMIFS(Saudi!B:B,Saudi!$A:$A,YEAR(daily!$A1268))</f>
        <v>567.84900000000005</v>
      </c>
      <c r="AB1268">
        <f>SUMIFS(Saudi!C:C,Saudi!$A:$A,YEAR(daily!$A1268))</f>
        <v>346.471</v>
      </c>
      <c r="AC1268">
        <f>SUMIFS(Saudi!F:F,Saudi!$A:$A,YEAR(daily!$A1268))</f>
        <v>4196090</v>
      </c>
      <c r="AD1268">
        <f>SUMIFS(Saudi!G:G,Saudi!$A:$A,YEAR(daily!$A1268))</f>
        <v>56.583409743531369</v>
      </c>
      <c r="AE1268">
        <f>SUMIFS(Saudi!H:H,Saudi!$A:$A,YEAR(daily!$A1268))</f>
        <v>237429079.79073453</v>
      </c>
      <c r="AF1268" s="5">
        <f t="shared" si="60"/>
        <v>3</v>
      </c>
      <c r="AG1268" s="5">
        <f t="shared" si="61"/>
        <v>2005</v>
      </c>
    </row>
    <row r="1269" spans="1:33">
      <c r="A1269" s="3">
        <v>38433</v>
      </c>
      <c r="B1269" s="1">
        <v>265070</v>
      </c>
      <c r="C1269" s="1">
        <v>46606</v>
      </c>
      <c r="D1269" s="1">
        <v>34104</v>
      </c>
      <c r="E1269" s="1">
        <v>56.03</v>
      </c>
      <c r="F1269" s="1">
        <v>57.2</v>
      </c>
      <c r="G1269" s="1">
        <v>57.46</v>
      </c>
      <c r="H1269" s="2">
        <v>50.1</v>
      </c>
      <c r="I1269" s="2">
        <v>30.1</v>
      </c>
      <c r="J1269" s="2">
        <v>84.3</v>
      </c>
      <c r="K1269" s="2">
        <v>85.8</v>
      </c>
      <c r="L1269">
        <f>SUMIFS(US!B:B,US!$D:$D,YEAR(daily!$A1269),US!$E:$E,MONTH(daily!$A1269))</f>
        <v>8854</v>
      </c>
      <c r="M1269">
        <f>SUMIFS(US!C:C,US!$D:$D,YEAR(daily!$A1269),US!$E:$E,MONTH(daily!$A1269))</f>
        <v>21009</v>
      </c>
      <c r="N1269">
        <f>SUMIFS(COT!E:E,COT!$A:$A,YEAR(daily!$A1269),COT!$B:$B,WEEKNUM(daily!$A1269))</f>
        <v>845847</v>
      </c>
      <c r="O1269">
        <f>SUMIFS(COT!F:F,COT!$A:$A,YEAR(daily!$A1269),COT!$B:$B,WEEKNUM(daily!$A1269))</f>
        <v>166969</v>
      </c>
      <c r="P1269">
        <f>SUMIFS(COT!G:G,COT!$A:$A,YEAR(daily!$A1269),COT!$B:$B,WEEKNUM(daily!$A1269))</f>
        <v>97460</v>
      </c>
      <c r="Q1269">
        <f>SUMIFS(COT!H:H,COT!$A:$A,YEAR(daily!$A1269),COT!$B:$B,WEEKNUM(daily!$A1269))</f>
        <v>117389</v>
      </c>
      <c r="R1269">
        <f>SUMIFS(COT!I:I,COT!$A:$A,YEAR(daily!$A1269),COT!$B:$B,WEEKNUM(daily!$A1269))</f>
        <v>501457</v>
      </c>
      <c r="S1269">
        <f>SUMIFS(COT!J:J,COT!$A:$A,YEAR(daily!$A1269),COT!$B:$B,WEEKNUM(daily!$A1269))</f>
        <v>551063</v>
      </c>
      <c r="T1269">
        <f>SUMIFS(COT!K:K,COT!$A:$A,YEAR(daily!$A1269),COT!$B:$B,WEEKNUM(daily!$A1269))</f>
        <v>60032</v>
      </c>
      <c r="U1269">
        <f>SUMIFS(COT!L:L,COT!$A:$A,YEAR(daily!$A1269),COT!$B:$B,WEEKNUM(daily!$A1269))</f>
        <v>79935</v>
      </c>
      <c r="V1269">
        <f>SUMIFS(COT!M:M,COT!$A:$A,YEAR(daily!$A1269),COT!$B:$B,WEEKNUM(daily!$A1269))</f>
        <v>73</v>
      </c>
      <c r="W1269">
        <f>SUMIFS(COT!N:N,COT!$A:$A,YEAR(daily!$A1269),COT!$B:$B,WEEKNUM(daily!$A1269))</f>
        <v>84</v>
      </c>
      <c r="X1269">
        <f>SUMIFS(COT!O:O,COT!$A:$A,YEAR(daily!$A1269),COT!$B:$B,WEEKNUM(daily!$A1269))</f>
        <v>88</v>
      </c>
      <c r="Y1269">
        <f>SUMIFS(COT!P:P,COT!$A:$A,YEAR(daily!$A1269),COT!$B:$B,WEEKNUM(daily!$A1269))</f>
        <v>79</v>
      </c>
      <c r="Z1269">
        <f>SUMIFS(COT!Q:Q,COT!$A:$A,YEAR(daily!$A1269),COT!$B:$B,WEEKNUM(daily!$A1269))</f>
        <v>84</v>
      </c>
      <c r="AA1269">
        <f>SUMIFS(Saudi!B:B,Saudi!$A:$A,YEAR(daily!$A1269))</f>
        <v>567.84900000000005</v>
      </c>
      <c r="AB1269">
        <f>SUMIFS(Saudi!C:C,Saudi!$A:$A,YEAR(daily!$A1269))</f>
        <v>346.471</v>
      </c>
      <c r="AC1269">
        <f>SUMIFS(Saudi!F:F,Saudi!$A:$A,YEAR(daily!$A1269))</f>
        <v>4196090</v>
      </c>
      <c r="AD1269">
        <f>SUMIFS(Saudi!G:G,Saudi!$A:$A,YEAR(daily!$A1269))</f>
        <v>56.583409743531369</v>
      </c>
      <c r="AE1269">
        <f>SUMIFS(Saudi!H:H,Saudi!$A:$A,YEAR(daily!$A1269))</f>
        <v>237429079.79073453</v>
      </c>
      <c r="AF1269" s="5">
        <f t="shared" si="60"/>
        <v>3</v>
      </c>
      <c r="AG1269" s="5">
        <f t="shared" si="61"/>
        <v>2005</v>
      </c>
    </row>
    <row r="1270" spans="1:33">
      <c r="A1270" s="3">
        <v>38434</v>
      </c>
      <c r="B1270" s="1">
        <v>260009</v>
      </c>
      <c r="C1270" s="1">
        <v>50428</v>
      </c>
      <c r="D1270" s="1">
        <v>33616</v>
      </c>
      <c r="E1270" s="1">
        <v>53.81</v>
      </c>
      <c r="F1270" s="1">
        <v>55.32</v>
      </c>
      <c r="G1270" s="1">
        <v>55.68</v>
      </c>
      <c r="H1270" s="2">
        <v>50.1</v>
      </c>
      <c r="I1270" s="2">
        <v>30.1</v>
      </c>
      <c r="J1270" s="2">
        <v>84.3</v>
      </c>
      <c r="K1270" s="2">
        <v>85.8</v>
      </c>
      <c r="L1270">
        <f>SUMIFS(US!B:B,US!$D:$D,YEAR(daily!$A1270),US!$E:$E,MONTH(daily!$A1270))</f>
        <v>8854</v>
      </c>
      <c r="M1270">
        <f>SUMIFS(US!C:C,US!$D:$D,YEAR(daily!$A1270),US!$E:$E,MONTH(daily!$A1270))</f>
        <v>21009</v>
      </c>
      <c r="N1270">
        <f>SUMIFS(COT!E:E,COT!$A:$A,YEAR(daily!$A1270),COT!$B:$B,WEEKNUM(daily!$A1270))</f>
        <v>845847</v>
      </c>
      <c r="O1270">
        <f>SUMIFS(COT!F:F,COT!$A:$A,YEAR(daily!$A1270),COT!$B:$B,WEEKNUM(daily!$A1270))</f>
        <v>166969</v>
      </c>
      <c r="P1270">
        <f>SUMIFS(COT!G:G,COT!$A:$A,YEAR(daily!$A1270),COT!$B:$B,WEEKNUM(daily!$A1270))</f>
        <v>97460</v>
      </c>
      <c r="Q1270">
        <f>SUMIFS(COT!H:H,COT!$A:$A,YEAR(daily!$A1270),COT!$B:$B,WEEKNUM(daily!$A1270))</f>
        <v>117389</v>
      </c>
      <c r="R1270">
        <f>SUMIFS(COT!I:I,COT!$A:$A,YEAR(daily!$A1270),COT!$B:$B,WEEKNUM(daily!$A1270))</f>
        <v>501457</v>
      </c>
      <c r="S1270">
        <f>SUMIFS(COT!J:J,COT!$A:$A,YEAR(daily!$A1270),COT!$B:$B,WEEKNUM(daily!$A1270))</f>
        <v>551063</v>
      </c>
      <c r="T1270">
        <f>SUMIFS(COT!K:K,COT!$A:$A,YEAR(daily!$A1270),COT!$B:$B,WEEKNUM(daily!$A1270))</f>
        <v>60032</v>
      </c>
      <c r="U1270">
        <f>SUMIFS(COT!L:L,COT!$A:$A,YEAR(daily!$A1270),COT!$B:$B,WEEKNUM(daily!$A1270))</f>
        <v>79935</v>
      </c>
      <c r="V1270">
        <f>SUMIFS(COT!M:M,COT!$A:$A,YEAR(daily!$A1270),COT!$B:$B,WEEKNUM(daily!$A1270))</f>
        <v>73</v>
      </c>
      <c r="W1270">
        <f>SUMIFS(COT!N:N,COT!$A:$A,YEAR(daily!$A1270),COT!$B:$B,WEEKNUM(daily!$A1270))</f>
        <v>84</v>
      </c>
      <c r="X1270">
        <f>SUMIFS(COT!O:O,COT!$A:$A,YEAR(daily!$A1270),COT!$B:$B,WEEKNUM(daily!$A1270))</f>
        <v>88</v>
      </c>
      <c r="Y1270">
        <f>SUMIFS(COT!P:P,COT!$A:$A,YEAR(daily!$A1270),COT!$B:$B,WEEKNUM(daily!$A1270))</f>
        <v>79</v>
      </c>
      <c r="Z1270">
        <f>SUMIFS(COT!Q:Q,COT!$A:$A,YEAR(daily!$A1270),COT!$B:$B,WEEKNUM(daily!$A1270))</f>
        <v>84</v>
      </c>
      <c r="AA1270">
        <f>SUMIFS(Saudi!B:B,Saudi!$A:$A,YEAR(daily!$A1270))</f>
        <v>567.84900000000005</v>
      </c>
      <c r="AB1270">
        <f>SUMIFS(Saudi!C:C,Saudi!$A:$A,YEAR(daily!$A1270))</f>
        <v>346.471</v>
      </c>
      <c r="AC1270">
        <f>SUMIFS(Saudi!F:F,Saudi!$A:$A,YEAR(daily!$A1270))</f>
        <v>4196090</v>
      </c>
      <c r="AD1270">
        <f>SUMIFS(Saudi!G:G,Saudi!$A:$A,YEAR(daily!$A1270))</f>
        <v>56.583409743531369</v>
      </c>
      <c r="AE1270">
        <f>SUMIFS(Saudi!H:H,Saudi!$A:$A,YEAR(daily!$A1270))</f>
        <v>237429079.79073453</v>
      </c>
      <c r="AF1270" s="5">
        <f t="shared" si="60"/>
        <v>3</v>
      </c>
      <c r="AG1270" s="5">
        <f t="shared" si="61"/>
        <v>2005</v>
      </c>
    </row>
    <row r="1271" spans="1:33">
      <c r="A1271" s="3">
        <v>38435</v>
      </c>
      <c r="B1271" s="1">
        <v>251270</v>
      </c>
      <c r="C1271" s="1">
        <v>54480</v>
      </c>
      <c r="D1271" s="1">
        <v>33927</v>
      </c>
      <c r="E1271" s="1">
        <v>54.84</v>
      </c>
      <c r="F1271" s="1">
        <v>56.11</v>
      </c>
      <c r="G1271" s="1">
        <v>56.35</v>
      </c>
      <c r="H1271" s="2">
        <v>50.1</v>
      </c>
      <c r="I1271" s="2">
        <v>30.1</v>
      </c>
      <c r="J1271" s="2">
        <v>84.3</v>
      </c>
      <c r="K1271" s="2">
        <v>85.8</v>
      </c>
      <c r="L1271">
        <f>SUMIFS(US!B:B,US!$D:$D,YEAR(daily!$A1271),US!$E:$E,MONTH(daily!$A1271))</f>
        <v>8854</v>
      </c>
      <c r="M1271">
        <f>SUMIFS(US!C:C,US!$D:$D,YEAR(daily!$A1271),US!$E:$E,MONTH(daily!$A1271))</f>
        <v>21009</v>
      </c>
      <c r="N1271">
        <f>SUMIFS(COT!E:E,COT!$A:$A,YEAR(daily!$A1271),COT!$B:$B,WEEKNUM(daily!$A1271))</f>
        <v>845847</v>
      </c>
      <c r="O1271">
        <f>SUMIFS(COT!F:F,COT!$A:$A,YEAR(daily!$A1271),COT!$B:$B,WEEKNUM(daily!$A1271))</f>
        <v>166969</v>
      </c>
      <c r="P1271">
        <f>SUMIFS(COT!G:G,COT!$A:$A,YEAR(daily!$A1271),COT!$B:$B,WEEKNUM(daily!$A1271))</f>
        <v>97460</v>
      </c>
      <c r="Q1271">
        <f>SUMIFS(COT!H:H,COT!$A:$A,YEAR(daily!$A1271),COT!$B:$B,WEEKNUM(daily!$A1271))</f>
        <v>117389</v>
      </c>
      <c r="R1271">
        <f>SUMIFS(COT!I:I,COT!$A:$A,YEAR(daily!$A1271),COT!$B:$B,WEEKNUM(daily!$A1271))</f>
        <v>501457</v>
      </c>
      <c r="S1271">
        <f>SUMIFS(COT!J:J,COT!$A:$A,YEAR(daily!$A1271),COT!$B:$B,WEEKNUM(daily!$A1271))</f>
        <v>551063</v>
      </c>
      <c r="T1271">
        <f>SUMIFS(COT!K:K,COT!$A:$A,YEAR(daily!$A1271),COT!$B:$B,WEEKNUM(daily!$A1271))</f>
        <v>60032</v>
      </c>
      <c r="U1271">
        <f>SUMIFS(COT!L:L,COT!$A:$A,YEAR(daily!$A1271),COT!$B:$B,WEEKNUM(daily!$A1271))</f>
        <v>79935</v>
      </c>
      <c r="V1271">
        <f>SUMIFS(COT!M:M,COT!$A:$A,YEAR(daily!$A1271),COT!$B:$B,WEEKNUM(daily!$A1271))</f>
        <v>73</v>
      </c>
      <c r="W1271">
        <f>SUMIFS(COT!N:N,COT!$A:$A,YEAR(daily!$A1271),COT!$B:$B,WEEKNUM(daily!$A1271))</f>
        <v>84</v>
      </c>
      <c r="X1271">
        <f>SUMIFS(COT!O:O,COT!$A:$A,YEAR(daily!$A1271),COT!$B:$B,WEEKNUM(daily!$A1271))</f>
        <v>88</v>
      </c>
      <c r="Y1271">
        <f>SUMIFS(COT!P:P,COT!$A:$A,YEAR(daily!$A1271),COT!$B:$B,WEEKNUM(daily!$A1271))</f>
        <v>79</v>
      </c>
      <c r="Z1271">
        <f>SUMIFS(COT!Q:Q,COT!$A:$A,YEAR(daily!$A1271),COT!$B:$B,WEEKNUM(daily!$A1271))</f>
        <v>84</v>
      </c>
      <c r="AA1271">
        <f>SUMIFS(Saudi!B:B,Saudi!$A:$A,YEAR(daily!$A1271))</f>
        <v>567.84900000000005</v>
      </c>
      <c r="AB1271">
        <f>SUMIFS(Saudi!C:C,Saudi!$A:$A,YEAR(daily!$A1271))</f>
        <v>346.471</v>
      </c>
      <c r="AC1271">
        <f>SUMIFS(Saudi!F:F,Saudi!$A:$A,YEAR(daily!$A1271))</f>
        <v>4196090</v>
      </c>
      <c r="AD1271">
        <f>SUMIFS(Saudi!G:G,Saudi!$A:$A,YEAR(daily!$A1271))</f>
        <v>56.583409743531369</v>
      </c>
      <c r="AE1271">
        <f>SUMIFS(Saudi!H:H,Saudi!$A:$A,YEAR(daily!$A1271))</f>
        <v>237429079.79073453</v>
      </c>
      <c r="AF1271" s="5">
        <f t="shared" si="60"/>
        <v>3</v>
      </c>
      <c r="AG1271" s="5">
        <f t="shared" si="61"/>
        <v>2005</v>
      </c>
    </row>
    <row r="1272" spans="1:33">
      <c r="A1272" s="3">
        <v>38439</v>
      </c>
      <c r="B1272" s="1">
        <v>248894</v>
      </c>
      <c r="C1272" s="1">
        <v>55854</v>
      </c>
      <c r="D1272" s="1">
        <v>33547</v>
      </c>
      <c r="E1272" s="1">
        <v>54.05</v>
      </c>
      <c r="F1272" s="1">
        <v>55.15</v>
      </c>
      <c r="G1272" s="1">
        <v>55.31</v>
      </c>
      <c r="H1272" s="2">
        <v>50.1</v>
      </c>
      <c r="I1272" s="2">
        <v>30.1</v>
      </c>
      <c r="J1272" s="2">
        <v>84.3</v>
      </c>
      <c r="K1272" s="2">
        <v>85.8</v>
      </c>
      <c r="L1272">
        <f>SUMIFS(US!B:B,US!$D:$D,YEAR(daily!$A1272),US!$E:$E,MONTH(daily!$A1272))</f>
        <v>8854</v>
      </c>
      <c r="M1272">
        <f>SUMIFS(US!C:C,US!$D:$D,YEAR(daily!$A1272),US!$E:$E,MONTH(daily!$A1272))</f>
        <v>21009</v>
      </c>
      <c r="N1272">
        <f>SUMIFS(COT!E:E,COT!$A:$A,YEAR(daily!$A1272),COT!$B:$B,WEEKNUM(daily!$A1272))</f>
        <v>839333</v>
      </c>
      <c r="O1272">
        <f>SUMIFS(COT!F:F,COT!$A:$A,YEAR(daily!$A1272),COT!$B:$B,WEEKNUM(daily!$A1272))</f>
        <v>164014</v>
      </c>
      <c r="P1272">
        <f>SUMIFS(COT!G:G,COT!$A:$A,YEAR(daily!$A1272),COT!$B:$B,WEEKNUM(daily!$A1272))</f>
        <v>90222</v>
      </c>
      <c r="Q1272">
        <f>SUMIFS(COT!H:H,COT!$A:$A,YEAR(daily!$A1272),COT!$B:$B,WEEKNUM(daily!$A1272))</f>
        <v>118051</v>
      </c>
      <c r="R1272">
        <f>SUMIFS(COT!I:I,COT!$A:$A,YEAR(daily!$A1272),COT!$B:$B,WEEKNUM(daily!$A1272))</f>
        <v>493298</v>
      </c>
      <c r="S1272">
        <f>SUMIFS(COT!J:J,COT!$A:$A,YEAR(daily!$A1272),COT!$B:$B,WEEKNUM(daily!$A1272))</f>
        <v>546895</v>
      </c>
      <c r="T1272">
        <f>SUMIFS(COT!K:K,COT!$A:$A,YEAR(daily!$A1272),COT!$B:$B,WEEKNUM(daily!$A1272))</f>
        <v>63970</v>
      </c>
      <c r="U1272">
        <f>SUMIFS(COT!L:L,COT!$A:$A,YEAR(daily!$A1272),COT!$B:$B,WEEKNUM(daily!$A1272))</f>
        <v>84165</v>
      </c>
      <c r="V1272">
        <f>SUMIFS(COT!M:M,COT!$A:$A,YEAR(daily!$A1272),COT!$B:$B,WEEKNUM(daily!$A1272))</f>
        <v>70</v>
      </c>
      <c r="W1272">
        <f>SUMIFS(COT!N:N,COT!$A:$A,YEAR(daily!$A1272),COT!$B:$B,WEEKNUM(daily!$A1272))</f>
        <v>84</v>
      </c>
      <c r="X1272">
        <f>SUMIFS(COT!O:O,COT!$A:$A,YEAR(daily!$A1272),COT!$B:$B,WEEKNUM(daily!$A1272))</f>
        <v>86</v>
      </c>
      <c r="Y1272">
        <f>SUMIFS(COT!P:P,COT!$A:$A,YEAR(daily!$A1272),COT!$B:$B,WEEKNUM(daily!$A1272))</f>
        <v>75</v>
      </c>
      <c r="Z1272">
        <f>SUMIFS(COT!Q:Q,COT!$A:$A,YEAR(daily!$A1272),COT!$B:$B,WEEKNUM(daily!$A1272))</f>
        <v>78</v>
      </c>
      <c r="AA1272">
        <f>SUMIFS(Saudi!B:B,Saudi!$A:$A,YEAR(daily!$A1272))</f>
        <v>567.84900000000005</v>
      </c>
      <c r="AB1272">
        <f>SUMIFS(Saudi!C:C,Saudi!$A:$A,YEAR(daily!$A1272))</f>
        <v>346.471</v>
      </c>
      <c r="AC1272">
        <f>SUMIFS(Saudi!F:F,Saudi!$A:$A,YEAR(daily!$A1272))</f>
        <v>4196090</v>
      </c>
      <c r="AD1272">
        <f>SUMIFS(Saudi!G:G,Saudi!$A:$A,YEAR(daily!$A1272))</f>
        <v>56.583409743531369</v>
      </c>
      <c r="AE1272">
        <f>SUMIFS(Saudi!H:H,Saudi!$A:$A,YEAR(daily!$A1272))</f>
        <v>237429079.79073453</v>
      </c>
      <c r="AF1272" s="5">
        <f t="shared" si="60"/>
        <v>3</v>
      </c>
      <c r="AG1272" s="5">
        <f t="shared" si="61"/>
        <v>2005</v>
      </c>
    </row>
    <row r="1273" spans="1:33">
      <c r="A1273" s="3">
        <v>38440</v>
      </c>
      <c r="B1273" s="1">
        <v>247813</v>
      </c>
      <c r="C1273" s="1">
        <v>57046</v>
      </c>
      <c r="D1273" s="1">
        <v>35081</v>
      </c>
      <c r="E1273" s="1">
        <v>54.23</v>
      </c>
      <c r="F1273" s="1">
        <v>55.21</v>
      </c>
      <c r="G1273" s="1">
        <v>55.31</v>
      </c>
      <c r="H1273" s="2">
        <v>50.1</v>
      </c>
      <c r="I1273" s="2">
        <v>30.1</v>
      </c>
      <c r="J1273" s="2">
        <v>84.3</v>
      </c>
      <c r="K1273" s="2">
        <v>85.8</v>
      </c>
      <c r="L1273">
        <f>SUMIFS(US!B:B,US!$D:$D,YEAR(daily!$A1273),US!$E:$E,MONTH(daily!$A1273))</f>
        <v>8854</v>
      </c>
      <c r="M1273">
        <f>SUMIFS(US!C:C,US!$D:$D,YEAR(daily!$A1273),US!$E:$E,MONTH(daily!$A1273))</f>
        <v>21009</v>
      </c>
      <c r="N1273">
        <f>SUMIFS(COT!E:E,COT!$A:$A,YEAR(daily!$A1273),COT!$B:$B,WEEKNUM(daily!$A1273))</f>
        <v>839333</v>
      </c>
      <c r="O1273">
        <f>SUMIFS(COT!F:F,COT!$A:$A,YEAR(daily!$A1273),COT!$B:$B,WEEKNUM(daily!$A1273))</f>
        <v>164014</v>
      </c>
      <c r="P1273">
        <f>SUMIFS(COT!G:G,COT!$A:$A,YEAR(daily!$A1273),COT!$B:$B,WEEKNUM(daily!$A1273))</f>
        <v>90222</v>
      </c>
      <c r="Q1273">
        <f>SUMIFS(COT!H:H,COT!$A:$A,YEAR(daily!$A1273),COT!$B:$B,WEEKNUM(daily!$A1273))</f>
        <v>118051</v>
      </c>
      <c r="R1273">
        <f>SUMIFS(COT!I:I,COT!$A:$A,YEAR(daily!$A1273),COT!$B:$B,WEEKNUM(daily!$A1273))</f>
        <v>493298</v>
      </c>
      <c r="S1273">
        <f>SUMIFS(COT!J:J,COT!$A:$A,YEAR(daily!$A1273),COT!$B:$B,WEEKNUM(daily!$A1273))</f>
        <v>546895</v>
      </c>
      <c r="T1273">
        <f>SUMIFS(COT!K:K,COT!$A:$A,YEAR(daily!$A1273),COT!$B:$B,WEEKNUM(daily!$A1273))</f>
        <v>63970</v>
      </c>
      <c r="U1273">
        <f>SUMIFS(COT!L:L,COT!$A:$A,YEAR(daily!$A1273),COT!$B:$B,WEEKNUM(daily!$A1273))</f>
        <v>84165</v>
      </c>
      <c r="V1273">
        <f>SUMIFS(COT!M:M,COT!$A:$A,YEAR(daily!$A1273),COT!$B:$B,WEEKNUM(daily!$A1273))</f>
        <v>70</v>
      </c>
      <c r="W1273">
        <f>SUMIFS(COT!N:N,COT!$A:$A,YEAR(daily!$A1273),COT!$B:$B,WEEKNUM(daily!$A1273))</f>
        <v>84</v>
      </c>
      <c r="X1273">
        <f>SUMIFS(COT!O:O,COT!$A:$A,YEAR(daily!$A1273),COT!$B:$B,WEEKNUM(daily!$A1273))</f>
        <v>86</v>
      </c>
      <c r="Y1273">
        <f>SUMIFS(COT!P:P,COT!$A:$A,YEAR(daily!$A1273),COT!$B:$B,WEEKNUM(daily!$A1273))</f>
        <v>75</v>
      </c>
      <c r="Z1273">
        <f>SUMIFS(COT!Q:Q,COT!$A:$A,YEAR(daily!$A1273),COT!$B:$B,WEEKNUM(daily!$A1273))</f>
        <v>78</v>
      </c>
      <c r="AA1273">
        <f>SUMIFS(Saudi!B:B,Saudi!$A:$A,YEAR(daily!$A1273))</f>
        <v>567.84900000000005</v>
      </c>
      <c r="AB1273">
        <f>SUMIFS(Saudi!C:C,Saudi!$A:$A,YEAR(daily!$A1273))</f>
        <v>346.471</v>
      </c>
      <c r="AC1273">
        <f>SUMIFS(Saudi!F:F,Saudi!$A:$A,YEAR(daily!$A1273))</f>
        <v>4196090</v>
      </c>
      <c r="AD1273">
        <f>SUMIFS(Saudi!G:G,Saudi!$A:$A,YEAR(daily!$A1273))</f>
        <v>56.583409743531369</v>
      </c>
      <c r="AE1273">
        <f>SUMIFS(Saudi!H:H,Saudi!$A:$A,YEAR(daily!$A1273))</f>
        <v>237429079.79073453</v>
      </c>
      <c r="AF1273" s="5">
        <f t="shared" si="60"/>
        <v>3</v>
      </c>
      <c r="AG1273" s="5">
        <f t="shared" si="61"/>
        <v>2005</v>
      </c>
    </row>
    <row r="1274" spans="1:33">
      <c r="A1274" s="3">
        <v>38441</v>
      </c>
      <c r="B1274" s="1">
        <v>242167</v>
      </c>
      <c r="C1274" s="1">
        <v>57859</v>
      </c>
      <c r="D1274" s="1">
        <v>34997</v>
      </c>
      <c r="E1274" s="1">
        <v>53.99</v>
      </c>
      <c r="F1274" s="1">
        <v>55.26</v>
      </c>
      <c r="G1274" s="1">
        <v>55.44</v>
      </c>
      <c r="H1274" s="2">
        <v>50.1</v>
      </c>
      <c r="I1274" s="2">
        <v>30.1</v>
      </c>
      <c r="J1274" s="2">
        <v>84.3</v>
      </c>
      <c r="K1274" s="2">
        <v>85.8</v>
      </c>
      <c r="L1274">
        <f>SUMIFS(US!B:B,US!$D:$D,YEAR(daily!$A1274),US!$E:$E,MONTH(daily!$A1274))</f>
        <v>8854</v>
      </c>
      <c r="M1274">
        <f>SUMIFS(US!C:C,US!$D:$D,YEAR(daily!$A1274),US!$E:$E,MONTH(daily!$A1274))</f>
        <v>21009</v>
      </c>
      <c r="N1274">
        <f>SUMIFS(COT!E:E,COT!$A:$A,YEAR(daily!$A1274),COT!$B:$B,WEEKNUM(daily!$A1274))</f>
        <v>839333</v>
      </c>
      <c r="O1274">
        <f>SUMIFS(COT!F:F,COT!$A:$A,YEAR(daily!$A1274),COT!$B:$B,WEEKNUM(daily!$A1274))</f>
        <v>164014</v>
      </c>
      <c r="P1274">
        <f>SUMIFS(COT!G:G,COT!$A:$A,YEAR(daily!$A1274),COT!$B:$B,WEEKNUM(daily!$A1274))</f>
        <v>90222</v>
      </c>
      <c r="Q1274">
        <f>SUMIFS(COT!H:H,COT!$A:$A,YEAR(daily!$A1274),COT!$B:$B,WEEKNUM(daily!$A1274))</f>
        <v>118051</v>
      </c>
      <c r="R1274">
        <f>SUMIFS(COT!I:I,COT!$A:$A,YEAR(daily!$A1274),COT!$B:$B,WEEKNUM(daily!$A1274))</f>
        <v>493298</v>
      </c>
      <c r="S1274">
        <f>SUMIFS(COT!J:J,COT!$A:$A,YEAR(daily!$A1274),COT!$B:$B,WEEKNUM(daily!$A1274))</f>
        <v>546895</v>
      </c>
      <c r="T1274">
        <f>SUMIFS(COT!K:K,COT!$A:$A,YEAR(daily!$A1274),COT!$B:$B,WEEKNUM(daily!$A1274))</f>
        <v>63970</v>
      </c>
      <c r="U1274">
        <f>SUMIFS(COT!L:L,COT!$A:$A,YEAR(daily!$A1274),COT!$B:$B,WEEKNUM(daily!$A1274))</f>
        <v>84165</v>
      </c>
      <c r="V1274">
        <f>SUMIFS(COT!M:M,COT!$A:$A,YEAR(daily!$A1274),COT!$B:$B,WEEKNUM(daily!$A1274))</f>
        <v>70</v>
      </c>
      <c r="W1274">
        <f>SUMIFS(COT!N:N,COT!$A:$A,YEAR(daily!$A1274),COT!$B:$B,WEEKNUM(daily!$A1274))</f>
        <v>84</v>
      </c>
      <c r="X1274">
        <f>SUMIFS(COT!O:O,COT!$A:$A,YEAR(daily!$A1274),COT!$B:$B,WEEKNUM(daily!$A1274))</f>
        <v>86</v>
      </c>
      <c r="Y1274">
        <f>SUMIFS(COT!P:P,COT!$A:$A,YEAR(daily!$A1274),COT!$B:$B,WEEKNUM(daily!$A1274))</f>
        <v>75</v>
      </c>
      <c r="Z1274">
        <f>SUMIFS(COT!Q:Q,COT!$A:$A,YEAR(daily!$A1274),COT!$B:$B,WEEKNUM(daily!$A1274))</f>
        <v>78</v>
      </c>
      <c r="AA1274">
        <f>SUMIFS(Saudi!B:B,Saudi!$A:$A,YEAR(daily!$A1274))</f>
        <v>567.84900000000005</v>
      </c>
      <c r="AB1274">
        <f>SUMIFS(Saudi!C:C,Saudi!$A:$A,YEAR(daily!$A1274))</f>
        <v>346.471</v>
      </c>
      <c r="AC1274">
        <f>SUMIFS(Saudi!F:F,Saudi!$A:$A,YEAR(daily!$A1274))</f>
        <v>4196090</v>
      </c>
      <c r="AD1274">
        <f>SUMIFS(Saudi!G:G,Saudi!$A:$A,YEAR(daily!$A1274))</f>
        <v>56.583409743531369</v>
      </c>
      <c r="AE1274">
        <f>SUMIFS(Saudi!H:H,Saudi!$A:$A,YEAR(daily!$A1274))</f>
        <v>237429079.79073453</v>
      </c>
      <c r="AF1274" s="5">
        <f t="shared" si="60"/>
        <v>3</v>
      </c>
      <c r="AG1274" s="5">
        <f t="shared" si="61"/>
        <v>2005</v>
      </c>
    </row>
    <row r="1275" spans="1:33">
      <c r="A1275" s="3">
        <v>38442</v>
      </c>
      <c r="B1275" s="1">
        <v>232397</v>
      </c>
      <c r="C1275" s="1">
        <v>58999</v>
      </c>
      <c r="D1275" s="1">
        <v>34740</v>
      </c>
      <c r="E1275" s="1">
        <v>55.4</v>
      </c>
      <c r="F1275" s="1">
        <v>56.91</v>
      </c>
      <c r="G1275" s="1">
        <v>57.09</v>
      </c>
      <c r="H1275" s="2">
        <v>50.1</v>
      </c>
      <c r="I1275" s="2">
        <v>30.1</v>
      </c>
      <c r="J1275" s="2">
        <v>84.3</v>
      </c>
      <c r="K1275" s="2">
        <v>85.8</v>
      </c>
      <c r="L1275">
        <f>SUMIFS(US!B:B,US!$D:$D,YEAR(daily!$A1275),US!$E:$E,MONTH(daily!$A1275))</f>
        <v>8854</v>
      </c>
      <c r="M1275">
        <f>SUMIFS(US!C:C,US!$D:$D,YEAR(daily!$A1275),US!$E:$E,MONTH(daily!$A1275))</f>
        <v>21009</v>
      </c>
      <c r="N1275">
        <f>SUMIFS(COT!E:E,COT!$A:$A,YEAR(daily!$A1275),COT!$B:$B,WEEKNUM(daily!$A1275))</f>
        <v>839333</v>
      </c>
      <c r="O1275">
        <f>SUMIFS(COT!F:F,COT!$A:$A,YEAR(daily!$A1275),COT!$B:$B,WEEKNUM(daily!$A1275))</f>
        <v>164014</v>
      </c>
      <c r="P1275">
        <f>SUMIFS(COT!G:G,COT!$A:$A,YEAR(daily!$A1275),COT!$B:$B,WEEKNUM(daily!$A1275))</f>
        <v>90222</v>
      </c>
      <c r="Q1275">
        <f>SUMIFS(COT!H:H,COT!$A:$A,YEAR(daily!$A1275),COT!$B:$B,WEEKNUM(daily!$A1275))</f>
        <v>118051</v>
      </c>
      <c r="R1275">
        <f>SUMIFS(COT!I:I,COT!$A:$A,YEAR(daily!$A1275),COT!$B:$B,WEEKNUM(daily!$A1275))</f>
        <v>493298</v>
      </c>
      <c r="S1275">
        <f>SUMIFS(COT!J:J,COT!$A:$A,YEAR(daily!$A1275),COT!$B:$B,WEEKNUM(daily!$A1275))</f>
        <v>546895</v>
      </c>
      <c r="T1275">
        <f>SUMIFS(COT!K:K,COT!$A:$A,YEAR(daily!$A1275),COT!$B:$B,WEEKNUM(daily!$A1275))</f>
        <v>63970</v>
      </c>
      <c r="U1275">
        <f>SUMIFS(COT!L:L,COT!$A:$A,YEAR(daily!$A1275),COT!$B:$B,WEEKNUM(daily!$A1275))</f>
        <v>84165</v>
      </c>
      <c r="V1275">
        <f>SUMIFS(COT!M:M,COT!$A:$A,YEAR(daily!$A1275),COT!$B:$B,WEEKNUM(daily!$A1275))</f>
        <v>70</v>
      </c>
      <c r="W1275">
        <f>SUMIFS(COT!N:N,COT!$A:$A,YEAR(daily!$A1275),COT!$B:$B,WEEKNUM(daily!$A1275))</f>
        <v>84</v>
      </c>
      <c r="X1275">
        <f>SUMIFS(COT!O:O,COT!$A:$A,YEAR(daily!$A1275),COT!$B:$B,WEEKNUM(daily!$A1275))</f>
        <v>86</v>
      </c>
      <c r="Y1275">
        <f>SUMIFS(COT!P:P,COT!$A:$A,YEAR(daily!$A1275),COT!$B:$B,WEEKNUM(daily!$A1275))</f>
        <v>75</v>
      </c>
      <c r="Z1275">
        <f>SUMIFS(COT!Q:Q,COT!$A:$A,YEAR(daily!$A1275),COT!$B:$B,WEEKNUM(daily!$A1275))</f>
        <v>78</v>
      </c>
      <c r="AA1275">
        <f>SUMIFS(Saudi!B:B,Saudi!$A:$A,YEAR(daily!$A1275))</f>
        <v>567.84900000000005</v>
      </c>
      <c r="AB1275">
        <f>SUMIFS(Saudi!C:C,Saudi!$A:$A,YEAR(daily!$A1275))</f>
        <v>346.471</v>
      </c>
      <c r="AC1275">
        <f>SUMIFS(Saudi!F:F,Saudi!$A:$A,YEAR(daily!$A1275))</f>
        <v>4196090</v>
      </c>
      <c r="AD1275">
        <f>SUMIFS(Saudi!G:G,Saudi!$A:$A,YEAR(daily!$A1275))</f>
        <v>56.583409743531369</v>
      </c>
      <c r="AE1275">
        <f>SUMIFS(Saudi!H:H,Saudi!$A:$A,YEAR(daily!$A1275))</f>
        <v>237429079.79073453</v>
      </c>
      <c r="AF1275" s="5">
        <f t="shared" si="60"/>
        <v>3</v>
      </c>
      <c r="AG1275" s="5">
        <f t="shared" si="61"/>
        <v>2005</v>
      </c>
    </row>
    <row r="1276" spans="1:33">
      <c r="A1276" s="3">
        <v>38443</v>
      </c>
      <c r="B1276" s="1">
        <v>227215</v>
      </c>
      <c r="C1276" s="1">
        <v>60254</v>
      </c>
      <c r="D1276" s="1">
        <v>36928</v>
      </c>
      <c r="E1276" s="1">
        <v>57.27</v>
      </c>
      <c r="F1276" s="1">
        <v>58.87</v>
      </c>
      <c r="G1276" s="1">
        <v>59.09</v>
      </c>
      <c r="H1276" s="2">
        <v>50.1</v>
      </c>
      <c r="I1276" s="2">
        <v>30.1</v>
      </c>
      <c r="J1276" s="2">
        <v>84.3</v>
      </c>
      <c r="K1276" s="2">
        <v>85.8</v>
      </c>
      <c r="L1276">
        <f>SUMIFS(US!B:B,US!$D:$D,YEAR(daily!$A1276),US!$E:$E,MONTH(daily!$A1276))</f>
        <v>8887</v>
      </c>
      <c r="M1276">
        <f>SUMIFS(US!C:C,US!$D:$D,YEAR(daily!$A1276),US!$E:$E,MONTH(daily!$A1276))</f>
        <v>20137</v>
      </c>
      <c r="N1276">
        <f>SUMIFS(COT!E:E,COT!$A:$A,YEAR(daily!$A1276),COT!$B:$B,WEEKNUM(daily!$A1276))</f>
        <v>839333</v>
      </c>
      <c r="O1276">
        <f>SUMIFS(COT!F:F,COT!$A:$A,YEAR(daily!$A1276),COT!$B:$B,WEEKNUM(daily!$A1276))</f>
        <v>164014</v>
      </c>
      <c r="P1276">
        <f>SUMIFS(COT!G:G,COT!$A:$A,YEAR(daily!$A1276),COT!$B:$B,WEEKNUM(daily!$A1276))</f>
        <v>90222</v>
      </c>
      <c r="Q1276">
        <f>SUMIFS(COT!H:H,COT!$A:$A,YEAR(daily!$A1276),COT!$B:$B,WEEKNUM(daily!$A1276))</f>
        <v>118051</v>
      </c>
      <c r="R1276">
        <f>SUMIFS(COT!I:I,COT!$A:$A,YEAR(daily!$A1276),COT!$B:$B,WEEKNUM(daily!$A1276))</f>
        <v>493298</v>
      </c>
      <c r="S1276">
        <f>SUMIFS(COT!J:J,COT!$A:$A,YEAR(daily!$A1276),COT!$B:$B,WEEKNUM(daily!$A1276))</f>
        <v>546895</v>
      </c>
      <c r="T1276">
        <f>SUMIFS(COT!K:K,COT!$A:$A,YEAR(daily!$A1276),COT!$B:$B,WEEKNUM(daily!$A1276))</f>
        <v>63970</v>
      </c>
      <c r="U1276">
        <f>SUMIFS(COT!L:L,COT!$A:$A,YEAR(daily!$A1276),COT!$B:$B,WEEKNUM(daily!$A1276))</f>
        <v>84165</v>
      </c>
      <c r="V1276">
        <f>SUMIFS(COT!M:M,COT!$A:$A,YEAR(daily!$A1276),COT!$B:$B,WEEKNUM(daily!$A1276))</f>
        <v>70</v>
      </c>
      <c r="W1276">
        <f>SUMIFS(COT!N:N,COT!$A:$A,YEAR(daily!$A1276),COT!$B:$B,WEEKNUM(daily!$A1276))</f>
        <v>84</v>
      </c>
      <c r="X1276">
        <f>SUMIFS(COT!O:O,COT!$A:$A,YEAR(daily!$A1276),COT!$B:$B,WEEKNUM(daily!$A1276))</f>
        <v>86</v>
      </c>
      <c r="Y1276">
        <f>SUMIFS(COT!P:P,COT!$A:$A,YEAR(daily!$A1276),COT!$B:$B,WEEKNUM(daily!$A1276))</f>
        <v>75</v>
      </c>
      <c r="Z1276">
        <f>SUMIFS(COT!Q:Q,COT!$A:$A,YEAR(daily!$A1276),COT!$B:$B,WEEKNUM(daily!$A1276))</f>
        <v>78</v>
      </c>
      <c r="AA1276">
        <f>SUMIFS(Saudi!B:B,Saudi!$A:$A,YEAR(daily!$A1276))</f>
        <v>567.84900000000005</v>
      </c>
      <c r="AB1276">
        <f>SUMIFS(Saudi!C:C,Saudi!$A:$A,YEAR(daily!$A1276))</f>
        <v>346.471</v>
      </c>
      <c r="AC1276">
        <f>SUMIFS(Saudi!F:F,Saudi!$A:$A,YEAR(daily!$A1276))</f>
        <v>4196090</v>
      </c>
      <c r="AD1276">
        <f>SUMIFS(Saudi!G:G,Saudi!$A:$A,YEAR(daily!$A1276))</f>
        <v>56.583409743531369</v>
      </c>
      <c r="AE1276">
        <f>SUMIFS(Saudi!H:H,Saudi!$A:$A,YEAR(daily!$A1276))</f>
        <v>237429079.79073453</v>
      </c>
      <c r="AF1276" s="5">
        <f t="shared" si="60"/>
        <v>4</v>
      </c>
      <c r="AG1276" s="5">
        <f t="shared" si="61"/>
        <v>2005</v>
      </c>
    </row>
    <row r="1277" spans="1:33">
      <c r="A1277" s="3">
        <v>38446</v>
      </c>
      <c r="B1277" s="1">
        <v>219533</v>
      </c>
      <c r="C1277" s="1">
        <v>63310</v>
      </c>
      <c r="D1277" s="1">
        <v>38727</v>
      </c>
      <c r="E1277" s="1">
        <v>57.01</v>
      </c>
      <c r="F1277" s="1">
        <v>58.8</v>
      </c>
      <c r="G1277" s="1">
        <v>59.12</v>
      </c>
      <c r="H1277" s="2">
        <v>50.1</v>
      </c>
      <c r="I1277" s="2">
        <v>30.1</v>
      </c>
      <c r="J1277" s="2">
        <v>84.3</v>
      </c>
      <c r="K1277" s="2">
        <v>85.8</v>
      </c>
      <c r="L1277">
        <f>SUMIFS(US!B:B,US!$D:$D,YEAR(daily!$A1277),US!$E:$E,MONTH(daily!$A1277))</f>
        <v>8887</v>
      </c>
      <c r="M1277">
        <f>SUMIFS(US!C:C,US!$D:$D,YEAR(daily!$A1277),US!$E:$E,MONTH(daily!$A1277))</f>
        <v>20137</v>
      </c>
      <c r="N1277">
        <f>SUMIFS(COT!E:E,COT!$A:$A,YEAR(daily!$A1277),COT!$B:$B,WEEKNUM(daily!$A1277))</f>
        <v>859819</v>
      </c>
      <c r="O1277">
        <f>SUMIFS(COT!F:F,COT!$A:$A,YEAR(daily!$A1277),COT!$B:$B,WEEKNUM(daily!$A1277))</f>
        <v>173593</v>
      </c>
      <c r="P1277">
        <f>SUMIFS(COT!G:G,COT!$A:$A,YEAR(daily!$A1277),COT!$B:$B,WEEKNUM(daily!$A1277))</f>
        <v>84881</v>
      </c>
      <c r="Q1277">
        <f>SUMIFS(COT!H:H,COT!$A:$A,YEAR(daily!$A1277),COT!$B:$B,WEEKNUM(daily!$A1277))</f>
        <v>125312</v>
      </c>
      <c r="R1277">
        <f>SUMIFS(COT!I:I,COT!$A:$A,YEAR(daily!$A1277),COT!$B:$B,WEEKNUM(daily!$A1277))</f>
        <v>488807</v>
      </c>
      <c r="S1277">
        <f>SUMIFS(COT!J:J,COT!$A:$A,YEAR(daily!$A1277),COT!$B:$B,WEEKNUM(daily!$A1277))</f>
        <v>566573</v>
      </c>
      <c r="T1277">
        <f>SUMIFS(COT!K:K,COT!$A:$A,YEAR(daily!$A1277),COT!$B:$B,WEEKNUM(daily!$A1277))</f>
        <v>72107</v>
      </c>
      <c r="U1277">
        <f>SUMIFS(COT!L:L,COT!$A:$A,YEAR(daily!$A1277),COT!$B:$B,WEEKNUM(daily!$A1277))</f>
        <v>83053</v>
      </c>
      <c r="V1277">
        <f>SUMIFS(COT!M:M,COT!$A:$A,YEAR(daily!$A1277),COT!$B:$B,WEEKNUM(daily!$A1277))</f>
        <v>79</v>
      </c>
      <c r="W1277">
        <f>SUMIFS(COT!N:N,COT!$A:$A,YEAR(daily!$A1277),COT!$B:$B,WEEKNUM(daily!$A1277))</f>
        <v>76</v>
      </c>
      <c r="X1277">
        <f>SUMIFS(COT!O:O,COT!$A:$A,YEAR(daily!$A1277),COT!$B:$B,WEEKNUM(daily!$A1277))</f>
        <v>93</v>
      </c>
      <c r="Y1277">
        <f>SUMIFS(COT!P:P,COT!$A:$A,YEAR(daily!$A1277),COT!$B:$B,WEEKNUM(daily!$A1277))</f>
        <v>76</v>
      </c>
      <c r="Z1277">
        <f>SUMIFS(COT!Q:Q,COT!$A:$A,YEAR(daily!$A1277),COT!$B:$B,WEEKNUM(daily!$A1277))</f>
        <v>79</v>
      </c>
      <c r="AA1277">
        <f>SUMIFS(Saudi!B:B,Saudi!$A:$A,YEAR(daily!$A1277))</f>
        <v>567.84900000000005</v>
      </c>
      <c r="AB1277">
        <f>SUMIFS(Saudi!C:C,Saudi!$A:$A,YEAR(daily!$A1277))</f>
        <v>346.471</v>
      </c>
      <c r="AC1277">
        <f>SUMIFS(Saudi!F:F,Saudi!$A:$A,YEAR(daily!$A1277))</f>
        <v>4196090</v>
      </c>
      <c r="AD1277">
        <f>SUMIFS(Saudi!G:G,Saudi!$A:$A,YEAR(daily!$A1277))</f>
        <v>56.583409743531369</v>
      </c>
      <c r="AE1277">
        <f>SUMIFS(Saudi!H:H,Saudi!$A:$A,YEAR(daily!$A1277))</f>
        <v>237429079.79073453</v>
      </c>
      <c r="AF1277" s="5">
        <f t="shared" si="60"/>
        <v>4</v>
      </c>
      <c r="AG1277" s="5">
        <f t="shared" si="61"/>
        <v>2005</v>
      </c>
    </row>
    <row r="1278" spans="1:33">
      <c r="A1278" s="3">
        <v>38447</v>
      </c>
      <c r="B1278" s="1">
        <v>215710</v>
      </c>
      <c r="C1278" s="1">
        <v>63518</v>
      </c>
      <c r="D1278" s="1">
        <v>39403</v>
      </c>
      <c r="E1278" s="1">
        <v>56.04</v>
      </c>
      <c r="F1278" s="1">
        <v>57.79</v>
      </c>
      <c r="G1278" s="1">
        <v>58.12</v>
      </c>
      <c r="H1278" s="2">
        <v>50.1</v>
      </c>
      <c r="I1278" s="2">
        <v>30.1</v>
      </c>
      <c r="J1278" s="2">
        <v>84.3</v>
      </c>
      <c r="K1278" s="2">
        <v>85.8</v>
      </c>
      <c r="L1278">
        <f>SUMIFS(US!B:B,US!$D:$D,YEAR(daily!$A1278),US!$E:$E,MONTH(daily!$A1278))</f>
        <v>8887</v>
      </c>
      <c r="M1278">
        <f>SUMIFS(US!C:C,US!$D:$D,YEAR(daily!$A1278),US!$E:$E,MONTH(daily!$A1278))</f>
        <v>20137</v>
      </c>
      <c r="N1278">
        <f>SUMIFS(COT!E:E,COT!$A:$A,YEAR(daily!$A1278),COT!$B:$B,WEEKNUM(daily!$A1278))</f>
        <v>859819</v>
      </c>
      <c r="O1278">
        <f>SUMIFS(COT!F:F,COT!$A:$A,YEAR(daily!$A1278),COT!$B:$B,WEEKNUM(daily!$A1278))</f>
        <v>173593</v>
      </c>
      <c r="P1278">
        <f>SUMIFS(COT!G:G,COT!$A:$A,YEAR(daily!$A1278),COT!$B:$B,WEEKNUM(daily!$A1278))</f>
        <v>84881</v>
      </c>
      <c r="Q1278">
        <f>SUMIFS(COT!H:H,COT!$A:$A,YEAR(daily!$A1278),COT!$B:$B,WEEKNUM(daily!$A1278))</f>
        <v>125312</v>
      </c>
      <c r="R1278">
        <f>SUMIFS(COT!I:I,COT!$A:$A,YEAR(daily!$A1278),COT!$B:$B,WEEKNUM(daily!$A1278))</f>
        <v>488807</v>
      </c>
      <c r="S1278">
        <f>SUMIFS(COT!J:J,COT!$A:$A,YEAR(daily!$A1278),COT!$B:$B,WEEKNUM(daily!$A1278))</f>
        <v>566573</v>
      </c>
      <c r="T1278">
        <f>SUMIFS(COT!K:K,COT!$A:$A,YEAR(daily!$A1278),COT!$B:$B,WEEKNUM(daily!$A1278))</f>
        <v>72107</v>
      </c>
      <c r="U1278">
        <f>SUMIFS(COT!L:L,COT!$A:$A,YEAR(daily!$A1278),COT!$B:$B,WEEKNUM(daily!$A1278))</f>
        <v>83053</v>
      </c>
      <c r="V1278">
        <f>SUMIFS(COT!M:M,COT!$A:$A,YEAR(daily!$A1278),COT!$B:$B,WEEKNUM(daily!$A1278))</f>
        <v>79</v>
      </c>
      <c r="W1278">
        <f>SUMIFS(COT!N:N,COT!$A:$A,YEAR(daily!$A1278),COT!$B:$B,WEEKNUM(daily!$A1278))</f>
        <v>76</v>
      </c>
      <c r="X1278">
        <f>SUMIFS(COT!O:O,COT!$A:$A,YEAR(daily!$A1278),COT!$B:$B,WEEKNUM(daily!$A1278))</f>
        <v>93</v>
      </c>
      <c r="Y1278">
        <f>SUMIFS(COT!P:P,COT!$A:$A,YEAR(daily!$A1278),COT!$B:$B,WEEKNUM(daily!$A1278))</f>
        <v>76</v>
      </c>
      <c r="Z1278">
        <f>SUMIFS(COT!Q:Q,COT!$A:$A,YEAR(daily!$A1278),COT!$B:$B,WEEKNUM(daily!$A1278))</f>
        <v>79</v>
      </c>
      <c r="AA1278">
        <f>SUMIFS(Saudi!B:B,Saudi!$A:$A,YEAR(daily!$A1278))</f>
        <v>567.84900000000005</v>
      </c>
      <c r="AB1278">
        <f>SUMIFS(Saudi!C:C,Saudi!$A:$A,YEAR(daily!$A1278))</f>
        <v>346.471</v>
      </c>
      <c r="AC1278">
        <f>SUMIFS(Saudi!F:F,Saudi!$A:$A,YEAR(daily!$A1278))</f>
        <v>4196090</v>
      </c>
      <c r="AD1278">
        <f>SUMIFS(Saudi!G:G,Saudi!$A:$A,YEAR(daily!$A1278))</f>
        <v>56.583409743531369</v>
      </c>
      <c r="AE1278">
        <f>SUMIFS(Saudi!H:H,Saudi!$A:$A,YEAR(daily!$A1278))</f>
        <v>237429079.79073453</v>
      </c>
      <c r="AF1278" s="5">
        <f t="shared" si="60"/>
        <v>4</v>
      </c>
      <c r="AG1278" s="5">
        <f t="shared" si="61"/>
        <v>2005</v>
      </c>
    </row>
    <row r="1279" spans="1:33">
      <c r="A1279" s="3">
        <v>38448</v>
      </c>
      <c r="B1279" s="1">
        <v>209861</v>
      </c>
      <c r="C1279" s="1">
        <v>67170</v>
      </c>
      <c r="D1279" s="1">
        <v>41308</v>
      </c>
      <c r="E1279" s="1">
        <v>55.85</v>
      </c>
      <c r="F1279" s="1">
        <v>57.54</v>
      </c>
      <c r="G1279" s="1">
        <v>57.86</v>
      </c>
      <c r="H1279" s="2">
        <v>50.1</v>
      </c>
      <c r="I1279" s="2">
        <v>30.1</v>
      </c>
      <c r="J1279" s="2">
        <v>84.3</v>
      </c>
      <c r="K1279" s="2">
        <v>85.8</v>
      </c>
      <c r="L1279">
        <f>SUMIFS(US!B:B,US!$D:$D,YEAR(daily!$A1279),US!$E:$E,MONTH(daily!$A1279))</f>
        <v>8887</v>
      </c>
      <c r="M1279">
        <f>SUMIFS(US!C:C,US!$D:$D,YEAR(daily!$A1279),US!$E:$E,MONTH(daily!$A1279))</f>
        <v>20137</v>
      </c>
      <c r="N1279">
        <f>SUMIFS(COT!E:E,COT!$A:$A,YEAR(daily!$A1279),COT!$B:$B,WEEKNUM(daily!$A1279))</f>
        <v>859819</v>
      </c>
      <c r="O1279">
        <f>SUMIFS(COT!F:F,COT!$A:$A,YEAR(daily!$A1279),COT!$B:$B,WEEKNUM(daily!$A1279))</f>
        <v>173593</v>
      </c>
      <c r="P1279">
        <f>SUMIFS(COT!G:G,COT!$A:$A,YEAR(daily!$A1279),COT!$B:$B,WEEKNUM(daily!$A1279))</f>
        <v>84881</v>
      </c>
      <c r="Q1279">
        <f>SUMIFS(COT!H:H,COT!$A:$A,YEAR(daily!$A1279),COT!$B:$B,WEEKNUM(daily!$A1279))</f>
        <v>125312</v>
      </c>
      <c r="R1279">
        <f>SUMIFS(COT!I:I,COT!$A:$A,YEAR(daily!$A1279),COT!$B:$B,WEEKNUM(daily!$A1279))</f>
        <v>488807</v>
      </c>
      <c r="S1279">
        <f>SUMIFS(COT!J:J,COT!$A:$A,YEAR(daily!$A1279),COT!$B:$B,WEEKNUM(daily!$A1279))</f>
        <v>566573</v>
      </c>
      <c r="T1279">
        <f>SUMIFS(COT!K:K,COT!$A:$A,YEAR(daily!$A1279),COT!$B:$B,WEEKNUM(daily!$A1279))</f>
        <v>72107</v>
      </c>
      <c r="U1279">
        <f>SUMIFS(COT!L:L,COT!$A:$A,YEAR(daily!$A1279),COT!$B:$B,WEEKNUM(daily!$A1279))</f>
        <v>83053</v>
      </c>
      <c r="V1279">
        <f>SUMIFS(COT!M:M,COT!$A:$A,YEAR(daily!$A1279),COT!$B:$B,WEEKNUM(daily!$A1279))</f>
        <v>79</v>
      </c>
      <c r="W1279">
        <f>SUMIFS(COT!N:N,COT!$A:$A,YEAR(daily!$A1279),COT!$B:$B,WEEKNUM(daily!$A1279))</f>
        <v>76</v>
      </c>
      <c r="X1279">
        <f>SUMIFS(COT!O:O,COT!$A:$A,YEAR(daily!$A1279),COT!$B:$B,WEEKNUM(daily!$A1279))</f>
        <v>93</v>
      </c>
      <c r="Y1279">
        <f>SUMIFS(COT!P:P,COT!$A:$A,YEAR(daily!$A1279),COT!$B:$B,WEEKNUM(daily!$A1279))</f>
        <v>76</v>
      </c>
      <c r="Z1279">
        <f>SUMIFS(COT!Q:Q,COT!$A:$A,YEAR(daily!$A1279),COT!$B:$B,WEEKNUM(daily!$A1279))</f>
        <v>79</v>
      </c>
      <c r="AA1279">
        <f>SUMIFS(Saudi!B:B,Saudi!$A:$A,YEAR(daily!$A1279))</f>
        <v>567.84900000000005</v>
      </c>
      <c r="AB1279">
        <f>SUMIFS(Saudi!C:C,Saudi!$A:$A,YEAR(daily!$A1279))</f>
        <v>346.471</v>
      </c>
      <c r="AC1279">
        <f>SUMIFS(Saudi!F:F,Saudi!$A:$A,YEAR(daily!$A1279))</f>
        <v>4196090</v>
      </c>
      <c r="AD1279">
        <f>SUMIFS(Saudi!G:G,Saudi!$A:$A,YEAR(daily!$A1279))</f>
        <v>56.583409743531369</v>
      </c>
      <c r="AE1279">
        <f>SUMIFS(Saudi!H:H,Saudi!$A:$A,YEAR(daily!$A1279))</f>
        <v>237429079.79073453</v>
      </c>
      <c r="AF1279" s="5">
        <f t="shared" si="60"/>
        <v>4</v>
      </c>
      <c r="AG1279" s="5">
        <f t="shared" si="61"/>
        <v>2005</v>
      </c>
    </row>
    <row r="1280" spans="1:33">
      <c r="A1280" s="3">
        <v>38449</v>
      </c>
      <c r="B1280" s="1">
        <v>186871</v>
      </c>
      <c r="C1280" s="1">
        <v>67999</v>
      </c>
      <c r="D1280" s="1">
        <v>43063</v>
      </c>
      <c r="E1280" s="1">
        <v>54.11</v>
      </c>
      <c r="F1280" s="1">
        <v>55.99</v>
      </c>
      <c r="G1280" s="1">
        <v>56.3</v>
      </c>
      <c r="H1280" s="2">
        <v>50.1</v>
      </c>
      <c r="I1280" s="2">
        <v>30.1</v>
      </c>
      <c r="J1280" s="2">
        <v>84.3</v>
      </c>
      <c r="K1280" s="2">
        <v>85.8</v>
      </c>
      <c r="L1280">
        <f>SUMIFS(US!B:B,US!$D:$D,YEAR(daily!$A1280),US!$E:$E,MONTH(daily!$A1280))</f>
        <v>8887</v>
      </c>
      <c r="M1280">
        <f>SUMIFS(US!C:C,US!$D:$D,YEAR(daily!$A1280),US!$E:$E,MONTH(daily!$A1280))</f>
        <v>20137</v>
      </c>
      <c r="N1280">
        <f>SUMIFS(COT!E:E,COT!$A:$A,YEAR(daily!$A1280),COT!$B:$B,WEEKNUM(daily!$A1280))</f>
        <v>859819</v>
      </c>
      <c r="O1280">
        <f>SUMIFS(COT!F:F,COT!$A:$A,YEAR(daily!$A1280),COT!$B:$B,WEEKNUM(daily!$A1280))</f>
        <v>173593</v>
      </c>
      <c r="P1280">
        <f>SUMIFS(COT!G:G,COT!$A:$A,YEAR(daily!$A1280),COT!$B:$B,WEEKNUM(daily!$A1280))</f>
        <v>84881</v>
      </c>
      <c r="Q1280">
        <f>SUMIFS(COT!H:H,COT!$A:$A,YEAR(daily!$A1280),COT!$B:$B,WEEKNUM(daily!$A1280))</f>
        <v>125312</v>
      </c>
      <c r="R1280">
        <f>SUMIFS(COT!I:I,COT!$A:$A,YEAR(daily!$A1280),COT!$B:$B,WEEKNUM(daily!$A1280))</f>
        <v>488807</v>
      </c>
      <c r="S1280">
        <f>SUMIFS(COT!J:J,COT!$A:$A,YEAR(daily!$A1280),COT!$B:$B,WEEKNUM(daily!$A1280))</f>
        <v>566573</v>
      </c>
      <c r="T1280">
        <f>SUMIFS(COT!K:K,COT!$A:$A,YEAR(daily!$A1280),COT!$B:$B,WEEKNUM(daily!$A1280))</f>
        <v>72107</v>
      </c>
      <c r="U1280">
        <f>SUMIFS(COT!L:L,COT!$A:$A,YEAR(daily!$A1280),COT!$B:$B,WEEKNUM(daily!$A1280))</f>
        <v>83053</v>
      </c>
      <c r="V1280">
        <f>SUMIFS(COT!M:M,COT!$A:$A,YEAR(daily!$A1280),COT!$B:$B,WEEKNUM(daily!$A1280))</f>
        <v>79</v>
      </c>
      <c r="W1280">
        <f>SUMIFS(COT!N:N,COT!$A:$A,YEAR(daily!$A1280),COT!$B:$B,WEEKNUM(daily!$A1280))</f>
        <v>76</v>
      </c>
      <c r="X1280">
        <f>SUMIFS(COT!O:O,COT!$A:$A,YEAR(daily!$A1280),COT!$B:$B,WEEKNUM(daily!$A1280))</f>
        <v>93</v>
      </c>
      <c r="Y1280">
        <f>SUMIFS(COT!P:P,COT!$A:$A,YEAR(daily!$A1280),COT!$B:$B,WEEKNUM(daily!$A1280))</f>
        <v>76</v>
      </c>
      <c r="Z1280">
        <f>SUMIFS(COT!Q:Q,COT!$A:$A,YEAR(daily!$A1280),COT!$B:$B,WEEKNUM(daily!$A1280))</f>
        <v>79</v>
      </c>
      <c r="AA1280">
        <f>SUMIFS(Saudi!B:B,Saudi!$A:$A,YEAR(daily!$A1280))</f>
        <v>567.84900000000005</v>
      </c>
      <c r="AB1280">
        <f>SUMIFS(Saudi!C:C,Saudi!$A:$A,YEAR(daily!$A1280))</f>
        <v>346.471</v>
      </c>
      <c r="AC1280">
        <f>SUMIFS(Saudi!F:F,Saudi!$A:$A,YEAR(daily!$A1280))</f>
        <v>4196090</v>
      </c>
      <c r="AD1280">
        <f>SUMIFS(Saudi!G:G,Saudi!$A:$A,YEAR(daily!$A1280))</f>
        <v>56.583409743531369</v>
      </c>
      <c r="AE1280">
        <f>SUMIFS(Saudi!H:H,Saudi!$A:$A,YEAR(daily!$A1280))</f>
        <v>237429079.79073453</v>
      </c>
      <c r="AF1280" s="5">
        <f t="shared" si="60"/>
        <v>4</v>
      </c>
      <c r="AG1280" s="5">
        <f t="shared" si="61"/>
        <v>2005</v>
      </c>
    </row>
    <row r="1281" spans="1:33">
      <c r="A1281" s="3">
        <v>38450</v>
      </c>
      <c r="B1281" s="1">
        <v>161994</v>
      </c>
      <c r="C1281" s="1">
        <v>68398</v>
      </c>
      <c r="D1281" s="1">
        <v>44438</v>
      </c>
      <c r="E1281" s="1">
        <v>53.32</v>
      </c>
      <c r="F1281" s="1">
        <v>55.36</v>
      </c>
      <c r="G1281" s="1">
        <v>55.7</v>
      </c>
      <c r="H1281" s="2">
        <v>50.1</v>
      </c>
      <c r="I1281" s="2">
        <v>30.1</v>
      </c>
      <c r="J1281" s="2">
        <v>84.3</v>
      </c>
      <c r="K1281" s="2">
        <v>85.8</v>
      </c>
      <c r="L1281">
        <f>SUMIFS(US!B:B,US!$D:$D,YEAR(daily!$A1281),US!$E:$E,MONTH(daily!$A1281))</f>
        <v>8887</v>
      </c>
      <c r="M1281">
        <f>SUMIFS(US!C:C,US!$D:$D,YEAR(daily!$A1281),US!$E:$E,MONTH(daily!$A1281))</f>
        <v>20137</v>
      </c>
      <c r="N1281">
        <f>SUMIFS(COT!E:E,COT!$A:$A,YEAR(daily!$A1281),COT!$B:$B,WEEKNUM(daily!$A1281))</f>
        <v>859819</v>
      </c>
      <c r="O1281">
        <f>SUMIFS(COT!F:F,COT!$A:$A,YEAR(daily!$A1281),COT!$B:$B,WEEKNUM(daily!$A1281))</f>
        <v>173593</v>
      </c>
      <c r="P1281">
        <f>SUMIFS(COT!G:G,COT!$A:$A,YEAR(daily!$A1281),COT!$B:$B,WEEKNUM(daily!$A1281))</f>
        <v>84881</v>
      </c>
      <c r="Q1281">
        <f>SUMIFS(COT!H:H,COT!$A:$A,YEAR(daily!$A1281),COT!$B:$B,WEEKNUM(daily!$A1281))</f>
        <v>125312</v>
      </c>
      <c r="R1281">
        <f>SUMIFS(COT!I:I,COT!$A:$A,YEAR(daily!$A1281),COT!$B:$B,WEEKNUM(daily!$A1281))</f>
        <v>488807</v>
      </c>
      <c r="S1281">
        <f>SUMIFS(COT!J:J,COT!$A:$A,YEAR(daily!$A1281),COT!$B:$B,WEEKNUM(daily!$A1281))</f>
        <v>566573</v>
      </c>
      <c r="T1281">
        <f>SUMIFS(COT!K:K,COT!$A:$A,YEAR(daily!$A1281),COT!$B:$B,WEEKNUM(daily!$A1281))</f>
        <v>72107</v>
      </c>
      <c r="U1281">
        <f>SUMIFS(COT!L:L,COT!$A:$A,YEAR(daily!$A1281),COT!$B:$B,WEEKNUM(daily!$A1281))</f>
        <v>83053</v>
      </c>
      <c r="V1281">
        <f>SUMIFS(COT!M:M,COT!$A:$A,YEAR(daily!$A1281),COT!$B:$B,WEEKNUM(daily!$A1281))</f>
        <v>79</v>
      </c>
      <c r="W1281">
        <f>SUMIFS(COT!N:N,COT!$A:$A,YEAR(daily!$A1281),COT!$B:$B,WEEKNUM(daily!$A1281))</f>
        <v>76</v>
      </c>
      <c r="X1281">
        <f>SUMIFS(COT!O:O,COT!$A:$A,YEAR(daily!$A1281),COT!$B:$B,WEEKNUM(daily!$A1281))</f>
        <v>93</v>
      </c>
      <c r="Y1281">
        <f>SUMIFS(COT!P:P,COT!$A:$A,YEAR(daily!$A1281),COT!$B:$B,WEEKNUM(daily!$A1281))</f>
        <v>76</v>
      </c>
      <c r="Z1281">
        <f>SUMIFS(COT!Q:Q,COT!$A:$A,YEAR(daily!$A1281),COT!$B:$B,WEEKNUM(daily!$A1281))</f>
        <v>79</v>
      </c>
      <c r="AA1281">
        <f>SUMIFS(Saudi!B:B,Saudi!$A:$A,YEAR(daily!$A1281))</f>
        <v>567.84900000000005</v>
      </c>
      <c r="AB1281">
        <f>SUMIFS(Saudi!C:C,Saudi!$A:$A,YEAR(daily!$A1281))</f>
        <v>346.471</v>
      </c>
      <c r="AC1281">
        <f>SUMIFS(Saudi!F:F,Saudi!$A:$A,YEAR(daily!$A1281))</f>
        <v>4196090</v>
      </c>
      <c r="AD1281">
        <f>SUMIFS(Saudi!G:G,Saudi!$A:$A,YEAR(daily!$A1281))</f>
        <v>56.583409743531369</v>
      </c>
      <c r="AE1281">
        <f>SUMIFS(Saudi!H:H,Saudi!$A:$A,YEAR(daily!$A1281))</f>
        <v>237429079.79073453</v>
      </c>
      <c r="AF1281" s="5">
        <f t="shared" si="60"/>
        <v>4</v>
      </c>
      <c r="AG1281" s="5">
        <f t="shared" si="61"/>
        <v>2005</v>
      </c>
    </row>
    <row r="1282" spans="1:33">
      <c r="A1282" s="3">
        <v>38453</v>
      </c>
      <c r="B1282" s="1">
        <v>145022</v>
      </c>
      <c r="C1282" s="1">
        <v>71402</v>
      </c>
      <c r="D1282" s="1">
        <v>45334</v>
      </c>
      <c r="E1282" s="1">
        <v>53.71</v>
      </c>
      <c r="F1282" s="1">
        <v>55.82</v>
      </c>
      <c r="G1282" s="1">
        <v>56.16</v>
      </c>
      <c r="H1282" s="2">
        <v>50.1</v>
      </c>
      <c r="I1282" s="2">
        <v>30.1</v>
      </c>
      <c r="J1282" s="2">
        <v>84.3</v>
      </c>
      <c r="K1282" s="2">
        <v>85.8</v>
      </c>
      <c r="L1282">
        <f>SUMIFS(US!B:B,US!$D:$D,YEAR(daily!$A1282),US!$E:$E,MONTH(daily!$A1282))</f>
        <v>8887</v>
      </c>
      <c r="M1282">
        <f>SUMIFS(US!C:C,US!$D:$D,YEAR(daily!$A1282),US!$E:$E,MONTH(daily!$A1282))</f>
        <v>20137</v>
      </c>
      <c r="N1282">
        <f>SUMIFS(COT!E:E,COT!$A:$A,YEAR(daily!$A1282),COT!$B:$B,WEEKNUM(daily!$A1282))</f>
        <v>836618</v>
      </c>
      <c r="O1282">
        <f>SUMIFS(COT!F:F,COT!$A:$A,YEAR(daily!$A1282),COT!$B:$B,WEEKNUM(daily!$A1282))</f>
        <v>154538</v>
      </c>
      <c r="P1282">
        <f>SUMIFS(COT!G:G,COT!$A:$A,YEAR(daily!$A1282),COT!$B:$B,WEEKNUM(daily!$A1282))</f>
        <v>94888</v>
      </c>
      <c r="Q1282">
        <f>SUMIFS(COT!H:H,COT!$A:$A,YEAR(daily!$A1282),COT!$B:$B,WEEKNUM(daily!$A1282))</f>
        <v>136873</v>
      </c>
      <c r="R1282">
        <f>SUMIFS(COT!I:I,COT!$A:$A,YEAR(daily!$A1282),COT!$B:$B,WEEKNUM(daily!$A1282))</f>
        <v>478355</v>
      </c>
      <c r="S1282">
        <f>SUMIFS(COT!J:J,COT!$A:$A,YEAR(daily!$A1282),COT!$B:$B,WEEKNUM(daily!$A1282))</f>
        <v>533292</v>
      </c>
      <c r="T1282">
        <f>SUMIFS(COT!K:K,COT!$A:$A,YEAR(daily!$A1282),COT!$B:$B,WEEKNUM(daily!$A1282))</f>
        <v>66852</v>
      </c>
      <c r="U1282">
        <f>SUMIFS(COT!L:L,COT!$A:$A,YEAR(daily!$A1282),COT!$B:$B,WEEKNUM(daily!$A1282))</f>
        <v>71565</v>
      </c>
      <c r="V1282">
        <f>SUMIFS(COT!M:M,COT!$A:$A,YEAR(daily!$A1282),COT!$B:$B,WEEKNUM(daily!$A1282))</f>
        <v>72</v>
      </c>
      <c r="W1282">
        <f>SUMIFS(COT!N:N,COT!$A:$A,YEAR(daily!$A1282),COT!$B:$B,WEEKNUM(daily!$A1282))</f>
        <v>86</v>
      </c>
      <c r="X1282">
        <f>SUMIFS(COT!O:O,COT!$A:$A,YEAR(daily!$A1282),COT!$B:$B,WEEKNUM(daily!$A1282))</f>
        <v>94</v>
      </c>
      <c r="Y1282">
        <f>SUMIFS(COT!P:P,COT!$A:$A,YEAR(daily!$A1282),COT!$B:$B,WEEKNUM(daily!$A1282))</f>
        <v>88</v>
      </c>
      <c r="Z1282">
        <f>SUMIFS(COT!Q:Q,COT!$A:$A,YEAR(daily!$A1282),COT!$B:$B,WEEKNUM(daily!$A1282))</f>
        <v>86</v>
      </c>
      <c r="AA1282">
        <f>SUMIFS(Saudi!B:B,Saudi!$A:$A,YEAR(daily!$A1282))</f>
        <v>567.84900000000005</v>
      </c>
      <c r="AB1282">
        <f>SUMIFS(Saudi!C:C,Saudi!$A:$A,YEAR(daily!$A1282))</f>
        <v>346.471</v>
      </c>
      <c r="AC1282">
        <f>SUMIFS(Saudi!F:F,Saudi!$A:$A,YEAR(daily!$A1282))</f>
        <v>4196090</v>
      </c>
      <c r="AD1282">
        <f>SUMIFS(Saudi!G:G,Saudi!$A:$A,YEAR(daily!$A1282))</f>
        <v>56.583409743531369</v>
      </c>
      <c r="AE1282">
        <f>SUMIFS(Saudi!H:H,Saudi!$A:$A,YEAR(daily!$A1282))</f>
        <v>237429079.79073453</v>
      </c>
      <c r="AF1282" s="5">
        <f t="shared" ref="AF1282:AF1345" si="62">MONTH(A1282)</f>
        <v>4</v>
      </c>
      <c r="AG1282" s="5">
        <f t="shared" ref="AG1282:AG1345" si="63">YEAR(A1282)</f>
        <v>2005</v>
      </c>
    </row>
    <row r="1283" spans="1:33">
      <c r="A1283" s="3">
        <v>38454</v>
      </c>
      <c r="B1283" s="1">
        <v>117271</v>
      </c>
      <c r="C1283" s="1">
        <v>73687</v>
      </c>
      <c r="D1283" s="1">
        <v>45686</v>
      </c>
      <c r="E1283" s="1">
        <v>51.86</v>
      </c>
      <c r="F1283" s="1">
        <v>54.37</v>
      </c>
      <c r="G1283" s="1">
        <v>54.72</v>
      </c>
      <c r="H1283" s="2">
        <v>50.1</v>
      </c>
      <c r="I1283" s="2">
        <v>30.1</v>
      </c>
      <c r="J1283" s="2">
        <v>84.3</v>
      </c>
      <c r="K1283" s="2">
        <v>85.8</v>
      </c>
      <c r="L1283">
        <f>SUMIFS(US!B:B,US!$D:$D,YEAR(daily!$A1283),US!$E:$E,MONTH(daily!$A1283))</f>
        <v>8887</v>
      </c>
      <c r="M1283">
        <f>SUMIFS(US!C:C,US!$D:$D,YEAR(daily!$A1283),US!$E:$E,MONTH(daily!$A1283))</f>
        <v>20137</v>
      </c>
      <c r="N1283">
        <f>SUMIFS(COT!E:E,COT!$A:$A,YEAR(daily!$A1283),COT!$B:$B,WEEKNUM(daily!$A1283))</f>
        <v>836618</v>
      </c>
      <c r="O1283">
        <f>SUMIFS(COT!F:F,COT!$A:$A,YEAR(daily!$A1283),COT!$B:$B,WEEKNUM(daily!$A1283))</f>
        <v>154538</v>
      </c>
      <c r="P1283">
        <f>SUMIFS(COT!G:G,COT!$A:$A,YEAR(daily!$A1283),COT!$B:$B,WEEKNUM(daily!$A1283))</f>
        <v>94888</v>
      </c>
      <c r="Q1283">
        <f>SUMIFS(COT!H:H,COT!$A:$A,YEAR(daily!$A1283),COT!$B:$B,WEEKNUM(daily!$A1283))</f>
        <v>136873</v>
      </c>
      <c r="R1283">
        <f>SUMIFS(COT!I:I,COT!$A:$A,YEAR(daily!$A1283),COT!$B:$B,WEEKNUM(daily!$A1283))</f>
        <v>478355</v>
      </c>
      <c r="S1283">
        <f>SUMIFS(COT!J:J,COT!$A:$A,YEAR(daily!$A1283),COT!$B:$B,WEEKNUM(daily!$A1283))</f>
        <v>533292</v>
      </c>
      <c r="T1283">
        <f>SUMIFS(COT!K:K,COT!$A:$A,YEAR(daily!$A1283),COT!$B:$B,WEEKNUM(daily!$A1283))</f>
        <v>66852</v>
      </c>
      <c r="U1283">
        <f>SUMIFS(COT!L:L,COT!$A:$A,YEAR(daily!$A1283),COT!$B:$B,WEEKNUM(daily!$A1283))</f>
        <v>71565</v>
      </c>
      <c r="V1283">
        <f>SUMIFS(COT!M:M,COT!$A:$A,YEAR(daily!$A1283),COT!$B:$B,WEEKNUM(daily!$A1283))</f>
        <v>72</v>
      </c>
      <c r="W1283">
        <f>SUMIFS(COT!N:N,COT!$A:$A,YEAR(daily!$A1283),COT!$B:$B,WEEKNUM(daily!$A1283))</f>
        <v>86</v>
      </c>
      <c r="X1283">
        <f>SUMIFS(COT!O:O,COT!$A:$A,YEAR(daily!$A1283),COT!$B:$B,WEEKNUM(daily!$A1283))</f>
        <v>94</v>
      </c>
      <c r="Y1283">
        <f>SUMIFS(COT!P:P,COT!$A:$A,YEAR(daily!$A1283),COT!$B:$B,WEEKNUM(daily!$A1283))</f>
        <v>88</v>
      </c>
      <c r="Z1283">
        <f>SUMIFS(COT!Q:Q,COT!$A:$A,YEAR(daily!$A1283),COT!$B:$B,WEEKNUM(daily!$A1283))</f>
        <v>86</v>
      </c>
      <c r="AA1283">
        <f>SUMIFS(Saudi!B:B,Saudi!$A:$A,YEAR(daily!$A1283))</f>
        <v>567.84900000000005</v>
      </c>
      <c r="AB1283">
        <f>SUMIFS(Saudi!C:C,Saudi!$A:$A,YEAR(daily!$A1283))</f>
        <v>346.471</v>
      </c>
      <c r="AC1283">
        <f>SUMIFS(Saudi!F:F,Saudi!$A:$A,YEAR(daily!$A1283))</f>
        <v>4196090</v>
      </c>
      <c r="AD1283">
        <f>SUMIFS(Saudi!G:G,Saudi!$A:$A,YEAR(daily!$A1283))</f>
        <v>56.583409743531369</v>
      </c>
      <c r="AE1283">
        <f>SUMIFS(Saudi!H:H,Saudi!$A:$A,YEAR(daily!$A1283))</f>
        <v>237429079.79073453</v>
      </c>
      <c r="AF1283" s="5">
        <f t="shared" si="62"/>
        <v>4</v>
      </c>
      <c r="AG1283" s="5">
        <f t="shared" si="63"/>
        <v>2005</v>
      </c>
    </row>
    <row r="1284" spans="1:33">
      <c r="A1284" s="3">
        <v>38455</v>
      </c>
      <c r="B1284" s="1">
        <v>94654</v>
      </c>
      <c r="C1284" s="1">
        <v>77574</v>
      </c>
      <c r="D1284" s="1">
        <v>46474</v>
      </c>
      <c r="E1284" s="1">
        <v>50.22</v>
      </c>
      <c r="F1284" s="1">
        <v>53.12</v>
      </c>
      <c r="G1284" s="1">
        <v>53.52</v>
      </c>
      <c r="H1284" s="2">
        <v>50.1</v>
      </c>
      <c r="I1284" s="2">
        <v>30.1</v>
      </c>
      <c r="J1284" s="2">
        <v>84.3</v>
      </c>
      <c r="K1284" s="2">
        <v>85.8</v>
      </c>
      <c r="L1284">
        <f>SUMIFS(US!B:B,US!$D:$D,YEAR(daily!$A1284),US!$E:$E,MONTH(daily!$A1284))</f>
        <v>8887</v>
      </c>
      <c r="M1284">
        <f>SUMIFS(US!C:C,US!$D:$D,YEAR(daily!$A1284),US!$E:$E,MONTH(daily!$A1284))</f>
        <v>20137</v>
      </c>
      <c r="N1284">
        <f>SUMIFS(COT!E:E,COT!$A:$A,YEAR(daily!$A1284),COT!$B:$B,WEEKNUM(daily!$A1284))</f>
        <v>836618</v>
      </c>
      <c r="O1284">
        <f>SUMIFS(COT!F:F,COT!$A:$A,YEAR(daily!$A1284),COT!$B:$B,WEEKNUM(daily!$A1284))</f>
        <v>154538</v>
      </c>
      <c r="P1284">
        <f>SUMIFS(COT!G:G,COT!$A:$A,YEAR(daily!$A1284),COT!$B:$B,WEEKNUM(daily!$A1284))</f>
        <v>94888</v>
      </c>
      <c r="Q1284">
        <f>SUMIFS(COT!H:H,COT!$A:$A,YEAR(daily!$A1284),COT!$B:$B,WEEKNUM(daily!$A1284))</f>
        <v>136873</v>
      </c>
      <c r="R1284">
        <f>SUMIFS(COT!I:I,COT!$A:$A,YEAR(daily!$A1284),COT!$B:$B,WEEKNUM(daily!$A1284))</f>
        <v>478355</v>
      </c>
      <c r="S1284">
        <f>SUMIFS(COT!J:J,COT!$A:$A,YEAR(daily!$A1284),COT!$B:$B,WEEKNUM(daily!$A1284))</f>
        <v>533292</v>
      </c>
      <c r="T1284">
        <f>SUMIFS(COT!K:K,COT!$A:$A,YEAR(daily!$A1284),COT!$B:$B,WEEKNUM(daily!$A1284))</f>
        <v>66852</v>
      </c>
      <c r="U1284">
        <f>SUMIFS(COT!L:L,COT!$A:$A,YEAR(daily!$A1284),COT!$B:$B,WEEKNUM(daily!$A1284))</f>
        <v>71565</v>
      </c>
      <c r="V1284">
        <f>SUMIFS(COT!M:M,COT!$A:$A,YEAR(daily!$A1284),COT!$B:$B,WEEKNUM(daily!$A1284))</f>
        <v>72</v>
      </c>
      <c r="W1284">
        <f>SUMIFS(COT!N:N,COT!$A:$A,YEAR(daily!$A1284),COT!$B:$B,WEEKNUM(daily!$A1284))</f>
        <v>86</v>
      </c>
      <c r="X1284">
        <f>SUMIFS(COT!O:O,COT!$A:$A,YEAR(daily!$A1284),COT!$B:$B,WEEKNUM(daily!$A1284))</f>
        <v>94</v>
      </c>
      <c r="Y1284">
        <f>SUMIFS(COT!P:P,COT!$A:$A,YEAR(daily!$A1284),COT!$B:$B,WEEKNUM(daily!$A1284))</f>
        <v>88</v>
      </c>
      <c r="Z1284">
        <f>SUMIFS(COT!Q:Q,COT!$A:$A,YEAR(daily!$A1284),COT!$B:$B,WEEKNUM(daily!$A1284))</f>
        <v>86</v>
      </c>
      <c r="AA1284">
        <f>SUMIFS(Saudi!B:B,Saudi!$A:$A,YEAR(daily!$A1284))</f>
        <v>567.84900000000005</v>
      </c>
      <c r="AB1284">
        <f>SUMIFS(Saudi!C:C,Saudi!$A:$A,YEAR(daily!$A1284))</f>
        <v>346.471</v>
      </c>
      <c r="AC1284">
        <f>SUMIFS(Saudi!F:F,Saudi!$A:$A,YEAR(daily!$A1284))</f>
        <v>4196090</v>
      </c>
      <c r="AD1284">
        <f>SUMIFS(Saudi!G:G,Saudi!$A:$A,YEAR(daily!$A1284))</f>
        <v>56.583409743531369</v>
      </c>
      <c r="AE1284">
        <f>SUMIFS(Saudi!H:H,Saudi!$A:$A,YEAR(daily!$A1284))</f>
        <v>237429079.79073453</v>
      </c>
      <c r="AF1284" s="5">
        <f t="shared" si="62"/>
        <v>4</v>
      </c>
      <c r="AG1284" s="5">
        <f t="shared" si="63"/>
        <v>2005</v>
      </c>
    </row>
    <row r="1285" spans="1:33">
      <c r="A1285" s="3">
        <v>38456</v>
      </c>
      <c r="B1285" s="1">
        <v>83791</v>
      </c>
      <c r="C1285" s="1">
        <v>78133</v>
      </c>
      <c r="D1285" s="1">
        <v>48080</v>
      </c>
      <c r="E1285" s="1">
        <v>51.13</v>
      </c>
      <c r="F1285" s="1">
        <v>53.66</v>
      </c>
      <c r="G1285" s="1">
        <v>54.02</v>
      </c>
      <c r="H1285" s="2">
        <v>50.1</v>
      </c>
      <c r="I1285" s="2">
        <v>30.1</v>
      </c>
      <c r="J1285" s="2">
        <v>84.3</v>
      </c>
      <c r="K1285" s="2">
        <v>85.8</v>
      </c>
      <c r="L1285">
        <f>SUMIFS(US!B:B,US!$D:$D,YEAR(daily!$A1285),US!$E:$E,MONTH(daily!$A1285))</f>
        <v>8887</v>
      </c>
      <c r="M1285">
        <f>SUMIFS(US!C:C,US!$D:$D,YEAR(daily!$A1285),US!$E:$E,MONTH(daily!$A1285))</f>
        <v>20137</v>
      </c>
      <c r="N1285">
        <f>SUMIFS(COT!E:E,COT!$A:$A,YEAR(daily!$A1285),COT!$B:$B,WEEKNUM(daily!$A1285))</f>
        <v>836618</v>
      </c>
      <c r="O1285">
        <f>SUMIFS(COT!F:F,COT!$A:$A,YEAR(daily!$A1285),COT!$B:$B,WEEKNUM(daily!$A1285))</f>
        <v>154538</v>
      </c>
      <c r="P1285">
        <f>SUMIFS(COT!G:G,COT!$A:$A,YEAR(daily!$A1285),COT!$B:$B,WEEKNUM(daily!$A1285))</f>
        <v>94888</v>
      </c>
      <c r="Q1285">
        <f>SUMIFS(COT!H:H,COT!$A:$A,YEAR(daily!$A1285),COT!$B:$B,WEEKNUM(daily!$A1285))</f>
        <v>136873</v>
      </c>
      <c r="R1285">
        <f>SUMIFS(COT!I:I,COT!$A:$A,YEAR(daily!$A1285),COT!$B:$B,WEEKNUM(daily!$A1285))</f>
        <v>478355</v>
      </c>
      <c r="S1285">
        <f>SUMIFS(COT!J:J,COT!$A:$A,YEAR(daily!$A1285),COT!$B:$B,WEEKNUM(daily!$A1285))</f>
        <v>533292</v>
      </c>
      <c r="T1285">
        <f>SUMIFS(COT!K:K,COT!$A:$A,YEAR(daily!$A1285),COT!$B:$B,WEEKNUM(daily!$A1285))</f>
        <v>66852</v>
      </c>
      <c r="U1285">
        <f>SUMIFS(COT!L:L,COT!$A:$A,YEAR(daily!$A1285),COT!$B:$B,WEEKNUM(daily!$A1285))</f>
        <v>71565</v>
      </c>
      <c r="V1285">
        <f>SUMIFS(COT!M:M,COT!$A:$A,YEAR(daily!$A1285),COT!$B:$B,WEEKNUM(daily!$A1285))</f>
        <v>72</v>
      </c>
      <c r="W1285">
        <f>SUMIFS(COT!N:N,COT!$A:$A,YEAR(daily!$A1285),COT!$B:$B,WEEKNUM(daily!$A1285))</f>
        <v>86</v>
      </c>
      <c r="X1285">
        <f>SUMIFS(COT!O:O,COT!$A:$A,YEAR(daily!$A1285),COT!$B:$B,WEEKNUM(daily!$A1285))</f>
        <v>94</v>
      </c>
      <c r="Y1285">
        <f>SUMIFS(COT!P:P,COT!$A:$A,YEAR(daily!$A1285),COT!$B:$B,WEEKNUM(daily!$A1285))</f>
        <v>88</v>
      </c>
      <c r="Z1285">
        <f>SUMIFS(COT!Q:Q,COT!$A:$A,YEAR(daily!$A1285),COT!$B:$B,WEEKNUM(daily!$A1285))</f>
        <v>86</v>
      </c>
      <c r="AA1285">
        <f>SUMIFS(Saudi!B:B,Saudi!$A:$A,YEAR(daily!$A1285))</f>
        <v>567.84900000000005</v>
      </c>
      <c r="AB1285">
        <f>SUMIFS(Saudi!C:C,Saudi!$A:$A,YEAR(daily!$A1285))</f>
        <v>346.471</v>
      </c>
      <c r="AC1285">
        <f>SUMIFS(Saudi!F:F,Saudi!$A:$A,YEAR(daily!$A1285))</f>
        <v>4196090</v>
      </c>
      <c r="AD1285">
        <f>SUMIFS(Saudi!G:G,Saudi!$A:$A,YEAR(daily!$A1285))</f>
        <v>56.583409743531369</v>
      </c>
      <c r="AE1285">
        <f>SUMIFS(Saudi!H:H,Saudi!$A:$A,YEAR(daily!$A1285))</f>
        <v>237429079.79073453</v>
      </c>
      <c r="AF1285" s="5">
        <f t="shared" si="62"/>
        <v>4</v>
      </c>
      <c r="AG1285" s="5">
        <f t="shared" si="63"/>
        <v>2005</v>
      </c>
    </row>
    <row r="1286" spans="1:33">
      <c r="A1286" s="3">
        <v>38457</v>
      </c>
      <c r="B1286" s="1">
        <v>60238</v>
      </c>
      <c r="C1286" s="1">
        <v>81378</v>
      </c>
      <c r="D1286" s="1">
        <v>46975</v>
      </c>
      <c r="E1286" s="1">
        <v>50.49</v>
      </c>
      <c r="F1286" s="1">
        <v>53</v>
      </c>
      <c r="G1286" s="1">
        <v>53.38</v>
      </c>
      <c r="H1286" s="2">
        <v>50.1</v>
      </c>
      <c r="I1286" s="2">
        <v>30.1</v>
      </c>
      <c r="J1286" s="2">
        <v>84.3</v>
      </c>
      <c r="K1286" s="2">
        <v>85.8</v>
      </c>
      <c r="L1286">
        <f>SUMIFS(US!B:B,US!$D:$D,YEAR(daily!$A1286),US!$E:$E,MONTH(daily!$A1286))</f>
        <v>8887</v>
      </c>
      <c r="M1286">
        <f>SUMIFS(US!C:C,US!$D:$D,YEAR(daily!$A1286),US!$E:$E,MONTH(daily!$A1286))</f>
        <v>20137</v>
      </c>
      <c r="N1286">
        <f>SUMIFS(COT!E:E,COT!$A:$A,YEAR(daily!$A1286),COT!$B:$B,WEEKNUM(daily!$A1286))</f>
        <v>836618</v>
      </c>
      <c r="O1286">
        <f>SUMIFS(COT!F:F,COT!$A:$A,YEAR(daily!$A1286),COT!$B:$B,WEEKNUM(daily!$A1286))</f>
        <v>154538</v>
      </c>
      <c r="P1286">
        <f>SUMIFS(COT!G:G,COT!$A:$A,YEAR(daily!$A1286),COT!$B:$B,WEEKNUM(daily!$A1286))</f>
        <v>94888</v>
      </c>
      <c r="Q1286">
        <f>SUMIFS(COT!H:H,COT!$A:$A,YEAR(daily!$A1286),COT!$B:$B,WEEKNUM(daily!$A1286))</f>
        <v>136873</v>
      </c>
      <c r="R1286">
        <f>SUMIFS(COT!I:I,COT!$A:$A,YEAR(daily!$A1286),COT!$B:$B,WEEKNUM(daily!$A1286))</f>
        <v>478355</v>
      </c>
      <c r="S1286">
        <f>SUMIFS(COT!J:J,COT!$A:$A,YEAR(daily!$A1286),COT!$B:$B,WEEKNUM(daily!$A1286))</f>
        <v>533292</v>
      </c>
      <c r="T1286">
        <f>SUMIFS(COT!K:K,COT!$A:$A,YEAR(daily!$A1286),COT!$B:$B,WEEKNUM(daily!$A1286))</f>
        <v>66852</v>
      </c>
      <c r="U1286">
        <f>SUMIFS(COT!L:L,COT!$A:$A,YEAR(daily!$A1286),COT!$B:$B,WEEKNUM(daily!$A1286))</f>
        <v>71565</v>
      </c>
      <c r="V1286">
        <f>SUMIFS(COT!M:M,COT!$A:$A,YEAR(daily!$A1286),COT!$B:$B,WEEKNUM(daily!$A1286))</f>
        <v>72</v>
      </c>
      <c r="W1286">
        <f>SUMIFS(COT!N:N,COT!$A:$A,YEAR(daily!$A1286),COT!$B:$B,WEEKNUM(daily!$A1286))</f>
        <v>86</v>
      </c>
      <c r="X1286">
        <f>SUMIFS(COT!O:O,COT!$A:$A,YEAR(daily!$A1286),COT!$B:$B,WEEKNUM(daily!$A1286))</f>
        <v>94</v>
      </c>
      <c r="Y1286">
        <f>SUMIFS(COT!P:P,COT!$A:$A,YEAR(daily!$A1286),COT!$B:$B,WEEKNUM(daily!$A1286))</f>
        <v>88</v>
      </c>
      <c r="Z1286">
        <f>SUMIFS(COT!Q:Q,COT!$A:$A,YEAR(daily!$A1286),COT!$B:$B,WEEKNUM(daily!$A1286))</f>
        <v>86</v>
      </c>
      <c r="AA1286">
        <f>SUMIFS(Saudi!B:B,Saudi!$A:$A,YEAR(daily!$A1286))</f>
        <v>567.84900000000005</v>
      </c>
      <c r="AB1286">
        <f>SUMIFS(Saudi!C:C,Saudi!$A:$A,YEAR(daily!$A1286))</f>
        <v>346.471</v>
      </c>
      <c r="AC1286">
        <f>SUMIFS(Saudi!F:F,Saudi!$A:$A,YEAR(daily!$A1286))</f>
        <v>4196090</v>
      </c>
      <c r="AD1286">
        <f>SUMIFS(Saudi!G:G,Saudi!$A:$A,YEAR(daily!$A1286))</f>
        <v>56.583409743531369</v>
      </c>
      <c r="AE1286">
        <f>SUMIFS(Saudi!H:H,Saudi!$A:$A,YEAR(daily!$A1286))</f>
        <v>237429079.79073453</v>
      </c>
      <c r="AF1286" s="5">
        <f t="shared" si="62"/>
        <v>4</v>
      </c>
      <c r="AG1286" s="5">
        <f t="shared" si="63"/>
        <v>2005</v>
      </c>
    </row>
    <row r="1287" spans="1:33">
      <c r="A1287" s="3">
        <v>38460</v>
      </c>
      <c r="B1287" s="1">
        <v>45420</v>
      </c>
      <c r="C1287" s="1">
        <v>83160</v>
      </c>
      <c r="D1287" s="1">
        <v>47536</v>
      </c>
      <c r="E1287" s="1">
        <v>50.37</v>
      </c>
      <c r="F1287" s="1">
        <v>52.3</v>
      </c>
      <c r="G1287" s="1">
        <v>52.62</v>
      </c>
      <c r="H1287" s="2">
        <v>50.1</v>
      </c>
      <c r="I1287" s="2">
        <v>30.1</v>
      </c>
      <c r="J1287" s="2">
        <v>84.3</v>
      </c>
      <c r="K1287" s="2">
        <v>85.8</v>
      </c>
      <c r="L1287">
        <f>SUMIFS(US!B:B,US!$D:$D,YEAR(daily!$A1287),US!$E:$E,MONTH(daily!$A1287))</f>
        <v>8887</v>
      </c>
      <c r="M1287">
        <f>SUMIFS(US!C:C,US!$D:$D,YEAR(daily!$A1287),US!$E:$E,MONTH(daily!$A1287))</f>
        <v>20137</v>
      </c>
      <c r="N1287">
        <f>SUMIFS(COT!E:E,COT!$A:$A,YEAR(daily!$A1287),COT!$B:$B,WEEKNUM(daily!$A1287))</f>
        <v>822215</v>
      </c>
      <c r="O1287">
        <f>SUMIFS(COT!F:F,COT!$A:$A,YEAR(daily!$A1287),COT!$B:$B,WEEKNUM(daily!$A1287))</f>
        <v>125300</v>
      </c>
      <c r="P1287">
        <f>SUMIFS(COT!G:G,COT!$A:$A,YEAR(daily!$A1287),COT!$B:$B,WEEKNUM(daily!$A1287))</f>
        <v>92649</v>
      </c>
      <c r="Q1287">
        <f>SUMIFS(COT!H:H,COT!$A:$A,YEAR(daily!$A1287),COT!$B:$B,WEEKNUM(daily!$A1287))</f>
        <v>119055</v>
      </c>
      <c r="R1287">
        <f>SUMIFS(COT!I:I,COT!$A:$A,YEAR(daily!$A1287),COT!$B:$B,WEEKNUM(daily!$A1287))</f>
        <v>517581</v>
      </c>
      <c r="S1287">
        <f>SUMIFS(COT!J:J,COT!$A:$A,YEAR(daily!$A1287),COT!$B:$B,WEEKNUM(daily!$A1287))</f>
        <v>539992</v>
      </c>
      <c r="T1287">
        <f>SUMIFS(COT!K:K,COT!$A:$A,YEAR(daily!$A1287),COT!$B:$B,WEEKNUM(daily!$A1287))</f>
        <v>60279</v>
      </c>
      <c r="U1287">
        <f>SUMIFS(COT!L:L,COT!$A:$A,YEAR(daily!$A1287),COT!$B:$B,WEEKNUM(daily!$A1287))</f>
        <v>70519</v>
      </c>
      <c r="V1287">
        <f>SUMIFS(COT!M:M,COT!$A:$A,YEAR(daily!$A1287),COT!$B:$B,WEEKNUM(daily!$A1287))</f>
        <v>68</v>
      </c>
      <c r="W1287">
        <f>SUMIFS(COT!N:N,COT!$A:$A,YEAR(daily!$A1287),COT!$B:$B,WEEKNUM(daily!$A1287))</f>
        <v>82</v>
      </c>
      <c r="X1287">
        <f>SUMIFS(COT!O:O,COT!$A:$A,YEAR(daily!$A1287),COT!$B:$B,WEEKNUM(daily!$A1287))</f>
        <v>84</v>
      </c>
      <c r="Y1287">
        <f>SUMIFS(COT!P:P,COT!$A:$A,YEAR(daily!$A1287),COT!$B:$B,WEEKNUM(daily!$A1287))</f>
        <v>84</v>
      </c>
      <c r="Z1287">
        <f>SUMIFS(COT!Q:Q,COT!$A:$A,YEAR(daily!$A1287),COT!$B:$B,WEEKNUM(daily!$A1287))</f>
        <v>89</v>
      </c>
      <c r="AA1287">
        <f>SUMIFS(Saudi!B:B,Saudi!$A:$A,YEAR(daily!$A1287))</f>
        <v>567.84900000000005</v>
      </c>
      <c r="AB1287">
        <f>SUMIFS(Saudi!C:C,Saudi!$A:$A,YEAR(daily!$A1287))</f>
        <v>346.471</v>
      </c>
      <c r="AC1287">
        <f>SUMIFS(Saudi!F:F,Saudi!$A:$A,YEAR(daily!$A1287))</f>
        <v>4196090</v>
      </c>
      <c r="AD1287">
        <f>SUMIFS(Saudi!G:G,Saudi!$A:$A,YEAR(daily!$A1287))</f>
        <v>56.583409743531369</v>
      </c>
      <c r="AE1287">
        <f>SUMIFS(Saudi!H:H,Saudi!$A:$A,YEAR(daily!$A1287))</f>
        <v>237429079.79073453</v>
      </c>
      <c r="AF1287" s="5">
        <f t="shared" si="62"/>
        <v>4</v>
      </c>
      <c r="AG1287" s="5">
        <f t="shared" si="63"/>
        <v>2005</v>
      </c>
    </row>
    <row r="1288" spans="1:33">
      <c r="A1288" s="3">
        <v>38461</v>
      </c>
      <c r="B1288" s="1">
        <v>20353</v>
      </c>
      <c r="C1288" s="1">
        <v>86266</v>
      </c>
      <c r="D1288" s="1">
        <v>47830</v>
      </c>
      <c r="E1288" s="1">
        <v>52.29</v>
      </c>
      <c r="F1288" s="1">
        <v>54.46</v>
      </c>
      <c r="G1288" s="1">
        <v>54.77</v>
      </c>
      <c r="H1288" s="2">
        <v>50.1</v>
      </c>
      <c r="I1288" s="2">
        <v>30.1</v>
      </c>
      <c r="J1288" s="2">
        <v>84.3</v>
      </c>
      <c r="K1288" s="2">
        <v>85.8</v>
      </c>
      <c r="L1288">
        <f>SUMIFS(US!B:B,US!$D:$D,YEAR(daily!$A1288),US!$E:$E,MONTH(daily!$A1288))</f>
        <v>8887</v>
      </c>
      <c r="M1288">
        <f>SUMIFS(US!C:C,US!$D:$D,YEAR(daily!$A1288),US!$E:$E,MONTH(daily!$A1288))</f>
        <v>20137</v>
      </c>
      <c r="N1288">
        <f>SUMIFS(COT!E:E,COT!$A:$A,YEAR(daily!$A1288),COT!$B:$B,WEEKNUM(daily!$A1288))</f>
        <v>822215</v>
      </c>
      <c r="O1288">
        <f>SUMIFS(COT!F:F,COT!$A:$A,YEAR(daily!$A1288),COT!$B:$B,WEEKNUM(daily!$A1288))</f>
        <v>125300</v>
      </c>
      <c r="P1288">
        <f>SUMIFS(COT!G:G,COT!$A:$A,YEAR(daily!$A1288),COT!$B:$B,WEEKNUM(daily!$A1288))</f>
        <v>92649</v>
      </c>
      <c r="Q1288">
        <f>SUMIFS(COT!H:H,COT!$A:$A,YEAR(daily!$A1288),COT!$B:$B,WEEKNUM(daily!$A1288))</f>
        <v>119055</v>
      </c>
      <c r="R1288">
        <f>SUMIFS(COT!I:I,COT!$A:$A,YEAR(daily!$A1288),COT!$B:$B,WEEKNUM(daily!$A1288))</f>
        <v>517581</v>
      </c>
      <c r="S1288">
        <f>SUMIFS(COT!J:J,COT!$A:$A,YEAR(daily!$A1288),COT!$B:$B,WEEKNUM(daily!$A1288))</f>
        <v>539992</v>
      </c>
      <c r="T1288">
        <f>SUMIFS(COT!K:K,COT!$A:$A,YEAR(daily!$A1288),COT!$B:$B,WEEKNUM(daily!$A1288))</f>
        <v>60279</v>
      </c>
      <c r="U1288">
        <f>SUMIFS(COT!L:L,COT!$A:$A,YEAR(daily!$A1288),COT!$B:$B,WEEKNUM(daily!$A1288))</f>
        <v>70519</v>
      </c>
      <c r="V1288">
        <f>SUMIFS(COT!M:M,COT!$A:$A,YEAR(daily!$A1288),COT!$B:$B,WEEKNUM(daily!$A1288))</f>
        <v>68</v>
      </c>
      <c r="W1288">
        <f>SUMIFS(COT!N:N,COT!$A:$A,YEAR(daily!$A1288),COT!$B:$B,WEEKNUM(daily!$A1288))</f>
        <v>82</v>
      </c>
      <c r="X1288">
        <f>SUMIFS(COT!O:O,COT!$A:$A,YEAR(daily!$A1288),COT!$B:$B,WEEKNUM(daily!$A1288))</f>
        <v>84</v>
      </c>
      <c r="Y1288">
        <f>SUMIFS(COT!P:P,COT!$A:$A,YEAR(daily!$A1288),COT!$B:$B,WEEKNUM(daily!$A1288))</f>
        <v>84</v>
      </c>
      <c r="Z1288">
        <f>SUMIFS(COT!Q:Q,COT!$A:$A,YEAR(daily!$A1288),COT!$B:$B,WEEKNUM(daily!$A1288))</f>
        <v>89</v>
      </c>
      <c r="AA1288">
        <f>SUMIFS(Saudi!B:B,Saudi!$A:$A,YEAR(daily!$A1288))</f>
        <v>567.84900000000005</v>
      </c>
      <c r="AB1288">
        <f>SUMIFS(Saudi!C:C,Saudi!$A:$A,YEAR(daily!$A1288))</f>
        <v>346.471</v>
      </c>
      <c r="AC1288">
        <f>SUMIFS(Saudi!F:F,Saudi!$A:$A,YEAR(daily!$A1288))</f>
        <v>4196090</v>
      </c>
      <c r="AD1288">
        <f>SUMIFS(Saudi!G:G,Saudi!$A:$A,YEAR(daily!$A1288))</f>
        <v>56.583409743531369</v>
      </c>
      <c r="AE1288">
        <f>SUMIFS(Saudi!H:H,Saudi!$A:$A,YEAR(daily!$A1288))</f>
        <v>237429079.79073453</v>
      </c>
      <c r="AF1288" s="5">
        <f t="shared" si="62"/>
        <v>4</v>
      </c>
      <c r="AG1288" s="5">
        <f t="shared" si="63"/>
        <v>2005</v>
      </c>
    </row>
    <row r="1289" spans="1:33">
      <c r="A1289" s="3">
        <v>38462</v>
      </c>
      <c r="B1289" s="1">
        <v>5271</v>
      </c>
      <c r="C1289" s="1">
        <v>89509</v>
      </c>
      <c r="D1289" s="1">
        <v>49768</v>
      </c>
      <c r="E1289" s="1">
        <v>52.44</v>
      </c>
      <c r="F1289" s="1">
        <v>55.13</v>
      </c>
      <c r="G1289" s="1">
        <v>55.58</v>
      </c>
      <c r="H1289" s="2">
        <v>50.1</v>
      </c>
      <c r="I1289" s="2">
        <v>30.1</v>
      </c>
      <c r="J1289" s="2">
        <v>84.3</v>
      </c>
      <c r="K1289" s="2">
        <v>85.8</v>
      </c>
      <c r="L1289">
        <f>SUMIFS(US!B:B,US!$D:$D,YEAR(daily!$A1289),US!$E:$E,MONTH(daily!$A1289))</f>
        <v>8887</v>
      </c>
      <c r="M1289">
        <f>SUMIFS(US!C:C,US!$D:$D,YEAR(daily!$A1289),US!$E:$E,MONTH(daily!$A1289))</f>
        <v>20137</v>
      </c>
      <c r="N1289">
        <f>SUMIFS(COT!E:E,COT!$A:$A,YEAR(daily!$A1289),COT!$B:$B,WEEKNUM(daily!$A1289))</f>
        <v>822215</v>
      </c>
      <c r="O1289">
        <f>SUMIFS(COT!F:F,COT!$A:$A,YEAR(daily!$A1289),COT!$B:$B,WEEKNUM(daily!$A1289))</f>
        <v>125300</v>
      </c>
      <c r="P1289">
        <f>SUMIFS(COT!G:G,COT!$A:$A,YEAR(daily!$A1289),COT!$B:$B,WEEKNUM(daily!$A1289))</f>
        <v>92649</v>
      </c>
      <c r="Q1289">
        <f>SUMIFS(COT!H:H,COT!$A:$A,YEAR(daily!$A1289),COT!$B:$B,WEEKNUM(daily!$A1289))</f>
        <v>119055</v>
      </c>
      <c r="R1289">
        <f>SUMIFS(COT!I:I,COT!$A:$A,YEAR(daily!$A1289),COT!$B:$B,WEEKNUM(daily!$A1289))</f>
        <v>517581</v>
      </c>
      <c r="S1289">
        <f>SUMIFS(COT!J:J,COT!$A:$A,YEAR(daily!$A1289),COT!$B:$B,WEEKNUM(daily!$A1289))</f>
        <v>539992</v>
      </c>
      <c r="T1289">
        <f>SUMIFS(COT!K:K,COT!$A:$A,YEAR(daily!$A1289),COT!$B:$B,WEEKNUM(daily!$A1289))</f>
        <v>60279</v>
      </c>
      <c r="U1289">
        <f>SUMIFS(COT!L:L,COT!$A:$A,YEAR(daily!$A1289),COT!$B:$B,WEEKNUM(daily!$A1289))</f>
        <v>70519</v>
      </c>
      <c r="V1289">
        <f>SUMIFS(COT!M:M,COT!$A:$A,YEAR(daily!$A1289),COT!$B:$B,WEEKNUM(daily!$A1289))</f>
        <v>68</v>
      </c>
      <c r="W1289">
        <f>SUMIFS(COT!N:N,COT!$A:$A,YEAR(daily!$A1289),COT!$B:$B,WEEKNUM(daily!$A1289))</f>
        <v>82</v>
      </c>
      <c r="X1289">
        <f>SUMIFS(COT!O:O,COT!$A:$A,YEAR(daily!$A1289),COT!$B:$B,WEEKNUM(daily!$A1289))</f>
        <v>84</v>
      </c>
      <c r="Y1289">
        <f>SUMIFS(COT!P:P,COT!$A:$A,YEAR(daily!$A1289),COT!$B:$B,WEEKNUM(daily!$A1289))</f>
        <v>84</v>
      </c>
      <c r="Z1289">
        <f>SUMIFS(COT!Q:Q,COT!$A:$A,YEAR(daily!$A1289),COT!$B:$B,WEEKNUM(daily!$A1289))</f>
        <v>89</v>
      </c>
      <c r="AA1289">
        <f>SUMIFS(Saudi!B:B,Saudi!$A:$A,YEAR(daily!$A1289))</f>
        <v>567.84900000000005</v>
      </c>
      <c r="AB1289">
        <f>SUMIFS(Saudi!C:C,Saudi!$A:$A,YEAR(daily!$A1289))</f>
        <v>346.471</v>
      </c>
      <c r="AC1289">
        <f>SUMIFS(Saudi!F:F,Saudi!$A:$A,YEAR(daily!$A1289))</f>
        <v>4196090</v>
      </c>
      <c r="AD1289">
        <f>SUMIFS(Saudi!G:G,Saudi!$A:$A,YEAR(daily!$A1289))</f>
        <v>56.583409743531369</v>
      </c>
      <c r="AE1289">
        <f>SUMIFS(Saudi!H:H,Saudi!$A:$A,YEAR(daily!$A1289))</f>
        <v>237429079.79073453</v>
      </c>
      <c r="AF1289" s="5">
        <f t="shared" si="62"/>
        <v>4</v>
      </c>
      <c r="AG1289" s="5">
        <f t="shared" si="63"/>
        <v>2005</v>
      </c>
    </row>
    <row r="1290" spans="1:33">
      <c r="A1290" s="3">
        <v>38463</v>
      </c>
      <c r="B1290" s="1">
        <v>263784</v>
      </c>
      <c r="C1290" s="1">
        <v>52196</v>
      </c>
      <c r="D1290" s="1">
        <v>38184</v>
      </c>
      <c r="E1290" s="1">
        <v>54.2</v>
      </c>
      <c r="F1290" s="1">
        <v>56.13</v>
      </c>
      <c r="G1290" s="1">
        <v>56.36</v>
      </c>
      <c r="H1290" s="2">
        <v>50.1</v>
      </c>
      <c r="I1290" s="2">
        <v>30.1</v>
      </c>
      <c r="J1290" s="2">
        <v>84.3</v>
      </c>
      <c r="K1290" s="2">
        <v>85.8</v>
      </c>
      <c r="L1290">
        <f>SUMIFS(US!B:B,US!$D:$D,YEAR(daily!$A1290),US!$E:$E,MONTH(daily!$A1290))</f>
        <v>8887</v>
      </c>
      <c r="M1290">
        <f>SUMIFS(US!C:C,US!$D:$D,YEAR(daily!$A1290),US!$E:$E,MONTH(daily!$A1290))</f>
        <v>20137</v>
      </c>
      <c r="N1290">
        <f>SUMIFS(COT!E:E,COT!$A:$A,YEAR(daily!$A1290),COT!$B:$B,WEEKNUM(daily!$A1290))</f>
        <v>822215</v>
      </c>
      <c r="O1290">
        <f>SUMIFS(COT!F:F,COT!$A:$A,YEAR(daily!$A1290),COT!$B:$B,WEEKNUM(daily!$A1290))</f>
        <v>125300</v>
      </c>
      <c r="P1290">
        <f>SUMIFS(COT!G:G,COT!$A:$A,YEAR(daily!$A1290),COT!$B:$B,WEEKNUM(daily!$A1290))</f>
        <v>92649</v>
      </c>
      <c r="Q1290">
        <f>SUMIFS(COT!H:H,COT!$A:$A,YEAR(daily!$A1290),COT!$B:$B,WEEKNUM(daily!$A1290))</f>
        <v>119055</v>
      </c>
      <c r="R1290">
        <f>SUMIFS(COT!I:I,COT!$A:$A,YEAR(daily!$A1290),COT!$B:$B,WEEKNUM(daily!$A1290))</f>
        <v>517581</v>
      </c>
      <c r="S1290">
        <f>SUMIFS(COT!J:J,COT!$A:$A,YEAR(daily!$A1290),COT!$B:$B,WEEKNUM(daily!$A1290))</f>
        <v>539992</v>
      </c>
      <c r="T1290">
        <f>SUMIFS(COT!K:K,COT!$A:$A,YEAR(daily!$A1290),COT!$B:$B,WEEKNUM(daily!$A1290))</f>
        <v>60279</v>
      </c>
      <c r="U1290">
        <f>SUMIFS(COT!L:L,COT!$A:$A,YEAR(daily!$A1290),COT!$B:$B,WEEKNUM(daily!$A1290))</f>
        <v>70519</v>
      </c>
      <c r="V1290">
        <f>SUMIFS(COT!M:M,COT!$A:$A,YEAR(daily!$A1290),COT!$B:$B,WEEKNUM(daily!$A1290))</f>
        <v>68</v>
      </c>
      <c r="W1290">
        <f>SUMIFS(COT!N:N,COT!$A:$A,YEAR(daily!$A1290),COT!$B:$B,WEEKNUM(daily!$A1290))</f>
        <v>82</v>
      </c>
      <c r="X1290">
        <f>SUMIFS(COT!O:O,COT!$A:$A,YEAR(daily!$A1290),COT!$B:$B,WEEKNUM(daily!$A1290))</f>
        <v>84</v>
      </c>
      <c r="Y1290">
        <f>SUMIFS(COT!P:P,COT!$A:$A,YEAR(daily!$A1290),COT!$B:$B,WEEKNUM(daily!$A1290))</f>
        <v>84</v>
      </c>
      <c r="Z1290">
        <f>SUMIFS(COT!Q:Q,COT!$A:$A,YEAR(daily!$A1290),COT!$B:$B,WEEKNUM(daily!$A1290))</f>
        <v>89</v>
      </c>
      <c r="AA1290">
        <f>SUMIFS(Saudi!B:B,Saudi!$A:$A,YEAR(daily!$A1290))</f>
        <v>567.84900000000005</v>
      </c>
      <c r="AB1290">
        <f>SUMIFS(Saudi!C:C,Saudi!$A:$A,YEAR(daily!$A1290))</f>
        <v>346.471</v>
      </c>
      <c r="AC1290">
        <f>SUMIFS(Saudi!F:F,Saudi!$A:$A,YEAR(daily!$A1290))</f>
        <v>4196090</v>
      </c>
      <c r="AD1290">
        <f>SUMIFS(Saudi!G:G,Saudi!$A:$A,YEAR(daily!$A1290))</f>
        <v>56.583409743531369</v>
      </c>
      <c r="AE1290">
        <f>SUMIFS(Saudi!H:H,Saudi!$A:$A,YEAR(daily!$A1290))</f>
        <v>237429079.79073453</v>
      </c>
      <c r="AF1290" s="5">
        <f t="shared" si="62"/>
        <v>4</v>
      </c>
      <c r="AG1290" s="5">
        <f t="shared" si="63"/>
        <v>2005</v>
      </c>
    </row>
    <row r="1291" spans="1:33">
      <c r="A1291" s="3">
        <v>38464</v>
      </c>
      <c r="B1291" s="1">
        <v>256670</v>
      </c>
      <c r="C1291" s="1">
        <v>54869</v>
      </c>
      <c r="D1291" s="1">
        <v>37474</v>
      </c>
      <c r="E1291" s="1">
        <v>55.39</v>
      </c>
      <c r="F1291" s="1">
        <v>57.08</v>
      </c>
      <c r="G1291" s="1">
        <v>57.28</v>
      </c>
      <c r="H1291" s="2">
        <v>50.1</v>
      </c>
      <c r="I1291" s="2">
        <v>30.1</v>
      </c>
      <c r="J1291" s="2">
        <v>84.3</v>
      </c>
      <c r="K1291" s="2">
        <v>85.8</v>
      </c>
      <c r="L1291">
        <f>SUMIFS(US!B:B,US!$D:$D,YEAR(daily!$A1291),US!$E:$E,MONTH(daily!$A1291))</f>
        <v>8887</v>
      </c>
      <c r="M1291">
        <f>SUMIFS(US!C:C,US!$D:$D,YEAR(daily!$A1291),US!$E:$E,MONTH(daily!$A1291))</f>
        <v>20137</v>
      </c>
      <c r="N1291">
        <f>SUMIFS(COT!E:E,COT!$A:$A,YEAR(daily!$A1291),COT!$B:$B,WEEKNUM(daily!$A1291))</f>
        <v>822215</v>
      </c>
      <c r="O1291">
        <f>SUMIFS(COT!F:F,COT!$A:$A,YEAR(daily!$A1291),COT!$B:$B,WEEKNUM(daily!$A1291))</f>
        <v>125300</v>
      </c>
      <c r="P1291">
        <f>SUMIFS(COT!G:G,COT!$A:$A,YEAR(daily!$A1291),COT!$B:$B,WEEKNUM(daily!$A1291))</f>
        <v>92649</v>
      </c>
      <c r="Q1291">
        <f>SUMIFS(COT!H:H,COT!$A:$A,YEAR(daily!$A1291),COT!$B:$B,WEEKNUM(daily!$A1291))</f>
        <v>119055</v>
      </c>
      <c r="R1291">
        <f>SUMIFS(COT!I:I,COT!$A:$A,YEAR(daily!$A1291),COT!$B:$B,WEEKNUM(daily!$A1291))</f>
        <v>517581</v>
      </c>
      <c r="S1291">
        <f>SUMIFS(COT!J:J,COT!$A:$A,YEAR(daily!$A1291),COT!$B:$B,WEEKNUM(daily!$A1291))</f>
        <v>539992</v>
      </c>
      <c r="T1291">
        <f>SUMIFS(COT!K:K,COT!$A:$A,YEAR(daily!$A1291),COT!$B:$B,WEEKNUM(daily!$A1291))</f>
        <v>60279</v>
      </c>
      <c r="U1291">
        <f>SUMIFS(COT!L:L,COT!$A:$A,YEAR(daily!$A1291),COT!$B:$B,WEEKNUM(daily!$A1291))</f>
        <v>70519</v>
      </c>
      <c r="V1291">
        <f>SUMIFS(COT!M:M,COT!$A:$A,YEAR(daily!$A1291),COT!$B:$B,WEEKNUM(daily!$A1291))</f>
        <v>68</v>
      </c>
      <c r="W1291">
        <f>SUMIFS(COT!N:N,COT!$A:$A,YEAR(daily!$A1291),COT!$B:$B,WEEKNUM(daily!$A1291))</f>
        <v>82</v>
      </c>
      <c r="X1291">
        <f>SUMIFS(COT!O:O,COT!$A:$A,YEAR(daily!$A1291),COT!$B:$B,WEEKNUM(daily!$A1291))</f>
        <v>84</v>
      </c>
      <c r="Y1291">
        <f>SUMIFS(COT!P:P,COT!$A:$A,YEAR(daily!$A1291),COT!$B:$B,WEEKNUM(daily!$A1291))</f>
        <v>84</v>
      </c>
      <c r="Z1291">
        <f>SUMIFS(COT!Q:Q,COT!$A:$A,YEAR(daily!$A1291),COT!$B:$B,WEEKNUM(daily!$A1291))</f>
        <v>89</v>
      </c>
      <c r="AA1291">
        <f>SUMIFS(Saudi!B:B,Saudi!$A:$A,YEAR(daily!$A1291))</f>
        <v>567.84900000000005</v>
      </c>
      <c r="AB1291">
        <f>SUMIFS(Saudi!C:C,Saudi!$A:$A,YEAR(daily!$A1291))</f>
        <v>346.471</v>
      </c>
      <c r="AC1291">
        <f>SUMIFS(Saudi!F:F,Saudi!$A:$A,YEAR(daily!$A1291))</f>
        <v>4196090</v>
      </c>
      <c r="AD1291">
        <f>SUMIFS(Saudi!G:G,Saudi!$A:$A,YEAR(daily!$A1291))</f>
        <v>56.583409743531369</v>
      </c>
      <c r="AE1291">
        <f>SUMIFS(Saudi!H:H,Saudi!$A:$A,YEAR(daily!$A1291))</f>
        <v>237429079.79073453</v>
      </c>
      <c r="AF1291" s="5">
        <f t="shared" si="62"/>
        <v>4</v>
      </c>
      <c r="AG1291" s="5">
        <f t="shared" si="63"/>
        <v>2005</v>
      </c>
    </row>
    <row r="1292" spans="1:33">
      <c r="A1292" s="3">
        <v>38467</v>
      </c>
      <c r="B1292" s="1">
        <v>258126</v>
      </c>
      <c r="C1292" s="1">
        <v>57025</v>
      </c>
      <c r="D1292" s="1">
        <v>38185</v>
      </c>
      <c r="E1292" s="1">
        <v>54.57</v>
      </c>
      <c r="F1292" s="1">
        <v>56.52</v>
      </c>
      <c r="G1292" s="1">
        <v>56.74</v>
      </c>
      <c r="H1292" s="2">
        <v>50.1</v>
      </c>
      <c r="I1292" s="2">
        <v>30.1</v>
      </c>
      <c r="J1292" s="2">
        <v>84.3</v>
      </c>
      <c r="K1292" s="2">
        <v>85.8</v>
      </c>
      <c r="L1292">
        <f>SUMIFS(US!B:B,US!$D:$D,YEAR(daily!$A1292),US!$E:$E,MONTH(daily!$A1292))</f>
        <v>8887</v>
      </c>
      <c r="M1292">
        <f>SUMIFS(US!C:C,US!$D:$D,YEAR(daily!$A1292),US!$E:$E,MONTH(daily!$A1292))</f>
        <v>20137</v>
      </c>
      <c r="N1292">
        <f>SUMIFS(COT!E:E,COT!$A:$A,YEAR(daily!$A1292),COT!$B:$B,WEEKNUM(daily!$A1292))</f>
        <v>810502</v>
      </c>
      <c r="O1292">
        <f>SUMIFS(COT!F:F,COT!$A:$A,YEAR(daily!$A1292),COT!$B:$B,WEEKNUM(daily!$A1292))</f>
        <v>121606</v>
      </c>
      <c r="P1292">
        <f>SUMIFS(COT!G:G,COT!$A:$A,YEAR(daily!$A1292),COT!$B:$B,WEEKNUM(daily!$A1292))</f>
        <v>95598</v>
      </c>
      <c r="Q1292">
        <f>SUMIFS(COT!H:H,COT!$A:$A,YEAR(daily!$A1292),COT!$B:$B,WEEKNUM(daily!$A1292))</f>
        <v>125652</v>
      </c>
      <c r="R1292">
        <f>SUMIFS(COT!I:I,COT!$A:$A,YEAR(daily!$A1292),COT!$B:$B,WEEKNUM(daily!$A1292))</f>
        <v>508385</v>
      </c>
      <c r="S1292">
        <f>SUMIFS(COT!J:J,COT!$A:$A,YEAR(daily!$A1292),COT!$B:$B,WEEKNUM(daily!$A1292))</f>
        <v>520232</v>
      </c>
      <c r="T1292">
        <f>SUMIFS(COT!K:K,COT!$A:$A,YEAR(daily!$A1292),COT!$B:$B,WEEKNUM(daily!$A1292))</f>
        <v>54859</v>
      </c>
      <c r="U1292">
        <f>SUMIFS(COT!L:L,COT!$A:$A,YEAR(daily!$A1292),COT!$B:$B,WEEKNUM(daily!$A1292))</f>
        <v>69020</v>
      </c>
      <c r="V1292">
        <f>SUMIFS(COT!M:M,COT!$A:$A,YEAR(daily!$A1292),COT!$B:$B,WEEKNUM(daily!$A1292))</f>
        <v>68</v>
      </c>
      <c r="W1292">
        <f>SUMIFS(COT!N:N,COT!$A:$A,YEAR(daily!$A1292),COT!$B:$B,WEEKNUM(daily!$A1292))</f>
        <v>88</v>
      </c>
      <c r="X1292">
        <f>SUMIFS(COT!O:O,COT!$A:$A,YEAR(daily!$A1292),COT!$B:$B,WEEKNUM(daily!$A1292))</f>
        <v>94</v>
      </c>
      <c r="Y1292">
        <f>SUMIFS(COT!P:P,COT!$A:$A,YEAR(daily!$A1292),COT!$B:$B,WEEKNUM(daily!$A1292))</f>
        <v>85</v>
      </c>
      <c r="Z1292">
        <f>SUMIFS(COT!Q:Q,COT!$A:$A,YEAR(daily!$A1292),COT!$B:$B,WEEKNUM(daily!$A1292))</f>
        <v>89</v>
      </c>
      <c r="AA1292">
        <f>SUMIFS(Saudi!B:B,Saudi!$A:$A,YEAR(daily!$A1292))</f>
        <v>567.84900000000005</v>
      </c>
      <c r="AB1292">
        <f>SUMIFS(Saudi!C:C,Saudi!$A:$A,YEAR(daily!$A1292))</f>
        <v>346.471</v>
      </c>
      <c r="AC1292">
        <f>SUMIFS(Saudi!F:F,Saudi!$A:$A,YEAR(daily!$A1292))</f>
        <v>4196090</v>
      </c>
      <c r="AD1292">
        <f>SUMIFS(Saudi!G:G,Saudi!$A:$A,YEAR(daily!$A1292))</f>
        <v>56.583409743531369</v>
      </c>
      <c r="AE1292">
        <f>SUMIFS(Saudi!H:H,Saudi!$A:$A,YEAR(daily!$A1292))</f>
        <v>237429079.79073453</v>
      </c>
      <c r="AF1292" s="5">
        <f t="shared" si="62"/>
        <v>4</v>
      </c>
      <c r="AG1292" s="5">
        <f t="shared" si="63"/>
        <v>2005</v>
      </c>
    </row>
    <row r="1293" spans="1:33">
      <c r="A1293" s="3">
        <v>38468</v>
      </c>
      <c r="B1293" s="1">
        <v>244324</v>
      </c>
      <c r="C1293" s="1">
        <v>57481</v>
      </c>
      <c r="D1293" s="1">
        <v>38611</v>
      </c>
      <c r="E1293" s="1">
        <v>54.2</v>
      </c>
      <c r="F1293" s="1">
        <v>56.3</v>
      </c>
      <c r="G1293" s="1">
        <v>56.55</v>
      </c>
      <c r="H1293" s="2">
        <v>50.1</v>
      </c>
      <c r="I1293" s="2">
        <v>30.1</v>
      </c>
      <c r="J1293" s="2">
        <v>84.3</v>
      </c>
      <c r="K1293" s="2">
        <v>85.8</v>
      </c>
      <c r="L1293">
        <f>SUMIFS(US!B:B,US!$D:$D,YEAR(daily!$A1293),US!$E:$E,MONTH(daily!$A1293))</f>
        <v>8887</v>
      </c>
      <c r="M1293">
        <f>SUMIFS(US!C:C,US!$D:$D,YEAR(daily!$A1293),US!$E:$E,MONTH(daily!$A1293))</f>
        <v>20137</v>
      </c>
      <c r="N1293">
        <f>SUMIFS(COT!E:E,COT!$A:$A,YEAR(daily!$A1293),COT!$B:$B,WEEKNUM(daily!$A1293))</f>
        <v>810502</v>
      </c>
      <c r="O1293">
        <f>SUMIFS(COT!F:F,COT!$A:$A,YEAR(daily!$A1293),COT!$B:$B,WEEKNUM(daily!$A1293))</f>
        <v>121606</v>
      </c>
      <c r="P1293">
        <f>SUMIFS(COT!G:G,COT!$A:$A,YEAR(daily!$A1293),COT!$B:$B,WEEKNUM(daily!$A1293))</f>
        <v>95598</v>
      </c>
      <c r="Q1293">
        <f>SUMIFS(COT!H:H,COT!$A:$A,YEAR(daily!$A1293),COT!$B:$B,WEEKNUM(daily!$A1293))</f>
        <v>125652</v>
      </c>
      <c r="R1293">
        <f>SUMIFS(COT!I:I,COT!$A:$A,YEAR(daily!$A1293),COT!$B:$B,WEEKNUM(daily!$A1293))</f>
        <v>508385</v>
      </c>
      <c r="S1293">
        <f>SUMIFS(COT!J:J,COT!$A:$A,YEAR(daily!$A1293),COT!$B:$B,WEEKNUM(daily!$A1293))</f>
        <v>520232</v>
      </c>
      <c r="T1293">
        <f>SUMIFS(COT!K:K,COT!$A:$A,YEAR(daily!$A1293),COT!$B:$B,WEEKNUM(daily!$A1293))</f>
        <v>54859</v>
      </c>
      <c r="U1293">
        <f>SUMIFS(COT!L:L,COT!$A:$A,YEAR(daily!$A1293),COT!$B:$B,WEEKNUM(daily!$A1293))</f>
        <v>69020</v>
      </c>
      <c r="V1293">
        <f>SUMIFS(COT!M:M,COT!$A:$A,YEAR(daily!$A1293),COT!$B:$B,WEEKNUM(daily!$A1293))</f>
        <v>68</v>
      </c>
      <c r="W1293">
        <f>SUMIFS(COT!N:N,COT!$A:$A,YEAR(daily!$A1293),COT!$B:$B,WEEKNUM(daily!$A1293))</f>
        <v>88</v>
      </c>
      <c r="X1293">
        <f>SUMIFS(COT!O:O,COT!$A:$A,YEAR(daily!$A1293),COT!$B:$B,WEEKNUM(daily!$A1293))</f>
        <v>94</v>
      </c>
      <c r="Y1293">
        <f>SUMIFS(COT!P:P,COT!$A:$A,YEAR(daily!$A1293),COT!$B:$B,WEEKNUM(daily!$A1293))</f>
        <v>85</v>
      </c>
      <c r="Z1293">
        <f>SUMIFS(COT!Q:Q,COT!$A:$A,YEAR(daily!$A1293),COT!$B:$B,WEEKNUM(daily!$A1293))</f>
        <v>89</v>
      </c>
      <c r="AA1293">
        <f>SUMIFS(Saudi!B:B,Saudi!$A:$A,YEAR(daily!$A1293))</f>
        <v>567.84900000000005</v>
      </c>
      <c r="AB1293">
        <f>SUMIFS(Saudi!C:C,Saudi!$A:$A,YEAR(daily!$A1293))</f>
        <v>346.471</v>
      </c>
      <c r="AC1293">
        <f>SUMIFS(Saudi!F:F,Saudi!$A:$A,YEAR(daily!$A1293))</f>
        <v>4196090</v>
      </c>
      <c r="AD1293">
        <f>SUMIFS(Saudi!G:G,Saudi!$A:$A,YEAR(daily!$A1293))</f>
        <v>56.583409743531369</v>
      </c>
      <c r="AE1293">
        <f>SUMIFS(Saudi!H:H,Saudi!$A:$A,YEAR(daily!$A1293))</f>
        <v>237429079.79073453</v>
      </c>
      <c r="AF1293" s="5">
        <f t="shared" si="62"/>
        <v>4</v>
      </c>
      <c r="AG1293" s="5">
        <f t="shared" si="63"/>
        <v>2005</v>
      </c>
    </row>
    <row r="1294" spans="1:33">
      <c r="A1294" s="3">
        <v>38469</v>
      </c>
      <c r="B1294" s="1">
        <v>235534</v>
      </c>
      <c r="C1294" s="1">
        <v>62862</v>
      </c>
      <c r="D1294" s="1">
        <v>40178</v>
      </c>
      <c r="E1294" s="1">
        <v>51.61</v>
      </c>
      <c r="F1294" s="1">
        <v>54.02</v>
      </c>
      <c r="G1294" s="1">
        <v>54.4</v>
      </c>
      <c r="H1294" s="2">
        <v>50.1</v>
      </c>
      <c r="I1294" s="2">
        <v>30.1</v>
      </c>
      <c r="J1294" s="2">
        <v>84.3</v>
      </c>
      <c r="K1294" s="2">
        <v>85.8</v>
      </c>
      <c r="L1294">
        <f>SUMIFS(US!B:B,US!$D:$D,YEAR(daily!$A1294),US!$E:$E,MONTH(daily!$A1294))</f>
        <v>8887</v>
      </c>
      <c r="M1294">
        <f>SUMIFS(US!C:C,US!$D:$D,YEAR(daily!$A1294),US!$E:$E,MONTH(daily!$A1294))</f>
        <v>20137</v>
      </c>
      <c r="N1294">
        <f>SUMIFS(COT!E:E,COT!$A:$A,YEAR(daily!$A1294),COT!$B:$B,WEEKNUM(daily!$A1294))</f>
        <v>810502</v>
      </c>
      <c r="O1294">
        <f>SUMIFS(COT!F:F,COT!$A:$A,YEAR(daily!$A1294),COT!$B:$B,WEEKNUM(daily!$A1294))</f>
        <v>121606</v>
      </c>
      <c r="P1294">
        <f>SUMIFS(COT!G:G,COT!$A:$A,YEAR(daily!$A1294),COT!$B:$B,WEEKNUM(daily!$A1294))</f>
        <v>95598</v>
      </c>
      <c r="Q1294">
        <f>SUMIFS(COT!H:H,COT!$A:$A,YEAR(daily!$A1294),COT!$B:$B,WEEKNUM(daily!$A1294))</f>
        <v>125652</v>
      </c>
      <c r="R1294">
        <f>SUMIFS(COT!I:I,COT!$A:$A,YEAR(daily!$A1294),COT!$B:$B,WEEKNUM(daily!$A1294))</f>
        <v>508385</v>
      </c>
      <c r="S1294">
        <f>SUMIFS(COT!J:J,COT!$A:$A,YEAR(daily!$A1294),COT!$B:$B,WEEKNUM(daily!$A1294))</f>
        <v>520232</v>
      </c>
      <c r="T1294">
        <f>SUMIFS(COT!K:K,COT!$A:$A,YEAR(daily!$A1294),COT!$B:$B,WEEKNUM(daily!$A1294))</f>
        <v>54859</v>
      </c>
      <c r="U1294">
        <f>SUMIFS(COT!L:L,COT!$A:$A,YEAR(daily!$A1294),COT!$B:$B,WEEKNUM(daily!$A1294))</f>
        <v>69020</v>
      </c>
      <c r="V1294">
        <f>SUMIFS(COT!M:M,COT!$A:$A,YEAR(daily!$A1294),COT!$B:$B,WEEKNUM(daily!$A1294))</f>
        <v>68</v>
      </c>
      <c r="W1294">
        <f>SUMIFS(COT!N:N,COT!$A:$A,YEAR(daily!$A1294),COT!$B:$B,WEEKNUM(daily!$A1294))</f>
        <v>88</v>
      </c>
      <c r="X1294">
        <f>SUMIFS(COT!O:O,COT!$A:$A,YEAR(daily!$A1294),COT!$B:$B,WEEKNUM(daily!$A1294))</f>
        <v>94</v>
      </c>
      <c r="Y1294">
        <f>SUMIFS(COT!P:P,COT!$A:$A,YEAR(daily!$A1294),COT!$B:$B,WEEKNUM(daily!$A1294))</f>
        <v>85</v>
      </c>
      <c r="Z1294">
        <f>SUMIFS(COT!Q:Q,COT!$A:$A,YEAR(daily!$A1294),COT!$B:$B,WEEKNUM(daily!$A1294))</f>
        <v>89</v>
      </c>
      <c r="AA1294">
        <f>SUMIFS(Saudi!B:B,Saudi!$A:$A,YEAR(daily!$A1294))</f>
        <v>567.84900000000005</v>
      </c>
      <c r="AB1294">
        <f>SUMIFS(Saudi!C:C,Saudi!$A:$A,YEAR(daily!$A1294))</f>
        <v>346.471</v>
      </c>
      <c r="AC1294">
        <f>SUMIFS(Saudi!F:F,Saudi!$A:$A,YEAR(daily!$A1294))</f>
        <v>4196090</v>
      </c>
      <c r="AD1294">
        <f>SUMIFS(Saudi!G:G,Saudi!$A:$A,YEAR(daily!$A1294))</f>
        <v>56.583409743531369</v>
      </c>
      <c r="AE1294">
        <f>SUMIFS(Saudi!H:H,Saudi!$A:$A,YEAR(daily!$A1294))</f>
        <v>237429079.79073453</v>
      </c>
      <c r="AF1294" s="5">
        <f t="shared" si="62"/>
        <v>4</v>
      </c>
      <c r="AG1294" s="5">
        <f t="shared" si="63"/>
        <v>2005</v>
      </c>
    </row>
    <row r="1295" spans="1:33">
      <c r="A1295" s="3">
        <v>38470</v>
      </c>
      <c r="B1295" s="1">
        <v>228331</v>
      </c>
      <c r="C1295" s="1">
        <v>63349</v>
      </c>
      <c r="D1295" s="1">
        <v>40632</v>
      </c>
      <c r="E1295" s="1">
        <v>51.77</v>
      </c>
      <c r="F1295" s="1">
        <v>54.12</v>
      </c>
      <c r="G1295" s="1">
        <v>54.59</v>
      </c>
      <c r="H1295" s="2">
        <v>50.1</v>
      </c>
      <c r="I1295" s="2">
        <v>30.1</v>
      </c>
      <c r="J1295" s="2">
        <v>84.3</v>
      </c>
      <c r="K1295" s="2">
        <v>85.8</v>
      </c>
      <c r="L1295">
        <f>SUMIFS(US!B:B,US!$D:$D,YEAR(daily!$A1295),US!$E:$E,MONTH(daily!$A1295))</f>
        <v>8887</v>
      </c>
      <c r="M1295">
        <f>SUMIFS(US!C:C,US!$D:$D,YEAR(daily!$A1295),US!$E:$E,MONTH(daily!$A1295))</f>
        <v>20137</v>
      </c>
      <c r="N1295">
        <f>SUMIFS(COT!E:E,COT!$A:$A,YEAR(daily!$A1295),COT!$B:$B,WEEKNUM(daily!$A1295))</f>
        <v>810502</v>
      </c>
      <c r="O1295">
        <f>SUMIFS(COT!F:F,COT!$A:$A,YEAR(daily!$A1295),COT!$B:$B,WEEKNUM(daily!$A1295))</f>
        <v>121606</v>
      </c>
      <c r="P1295">
        <f>SUMIFS(COT!G:G,COT!$A:$A,YEAR(daily!$A1295),COT!$B:$B,WEEKNUM(daily!$A1295))</f>
        <v>95598</v>
      </c>
      <c r="Q1295">
        <f>SUMIFS(COT!H:H,COT!$A:$A,YEAR(daily!$A1295),COT!$B:$B,WEEKNUM(daily!$A1295))</f>
        <v>125652</v>
      </c>
      <c r="R1295">
        <f>SUMIFS(COT!I:I,COT!$A:$A,YEAR(daily!$A1295),COT!$B:$B,WEEKNUM(daily!$A1295))</f>
        <v>508385</v>
      </c>
      <c r="S1295">
        <f>SUMIFS(COT!J:J,COT!$A:$A,YEAR(daily!$A1295),COT!$B:$B,WEEKNUM(daily!$A1295))</f>
        <v>520232</v>
      </c>
      <c r="T1295">
        <f>SUMIFS(COT!K:K,COT!$A:$A,YEAR(daily!$A1295),COT!$B:$B,WEEKNUM(daily!$A1295))</f>
        <v>54859</v>
      </c>
      <c r="U1295">
        <f>SUMIFS(COT!L:L,COT!$A:$A,YEAR(daily!$A1295),COT!$B:$B,WEEKNUM(daily!$A1295))</f>
        <v>69020</v>
      </c>
      <c r="V1295">
        <f>SUMIFS(COT!M:M,COT!$A:$A,YEAR(daily!$A1295),COT!$B:$B,WEEKNUM(daily!$A1295))</f>
        <v>68</v>
      </c>
      <c r="W1295">
        <f>SUMIFS(COT!N:N,COT!$A:$A,YEAR(daily!$A1295),COT!$B:$B,WEEKNUM(daily!$A1295))</f>
        <v>88</v>
      </c>
      <c r="X1295">
        <f>SUMIFS(COT!O:O,COT!$A:$A,YEAR(daily!$A1295),COT!$B:$B,WEEKNUM(daily!$A1295))</f>
        <v>94</v>
      </c>
      <c r="Y1295">
        <f>SUMIFS(COT!P:P,COT!$A:$A,YEAR(daily!$A1295),COT!$B:$B,WEEKNUM(daily!$A1295))</f>
        <v>85</v>
      </c>
      <c r="Z1295">
        <f>SUMIFS(COT!Q:Q,COT!$A:$A,YEAR(daily!$A1295),COT!$B:$B,WEEKNUM(daily!$A1295))</f>
        <v>89</v>
      </c>
      <c r="AA1295">
        <f>SUMIFS(Saudi!B:B,Saudi!$A:$A,YEAR(daily!$A1295))</f>
        <v>567.84900000000005</v>
      </c>
      <c r="AB1295">
        <f>SUMIFS(Saudi!C:C,Saudi!$A:$A,YEAR(daily!$A1295))</f>
        <v>346.471</v>
      </c>
      <c r="AC1295">
        <f>SUMIFS(Saudi!F:F,Saudi!$A:$A,YEAR(daily!$A1295))</f>
        <v>4196090</v>
      </c>
      <c r="AD1295">
        <f>SUMIFS(Saudi!G:G,Saudi!$A:$A,YEAR(daily!$A1295))</f>
        <v>56.583409743531369</v>
      </c>
      <c r="AE1295">
        <f>SUMIFS(Saudi!H:H,Saudi!$A:$A,YEAR(daily!$A1295))</f>
        <v>237429079.79073453</v>
      </c>
      <c r="AF1295" s="5">
        <f t="shared" si="62"/>
        <v>4</v>
      </c>
      <c r="AG1295" s="5">
        <f t="shared" si="63"/>
        <v>2005</v>
      </c>
    </row>
    <row r="1296" spans="1:33">
      <c r="A1296" s="3">
        <v>38471</v>
      </c>
      <c r="B1296" s="1">
        <v>217256</v>
      </c>
      <c r="C1296" s="1">
        <v>64518</v>
      </c>
      <c r="D1296" s="1">
        <v>40253</v>
      </c>
      <c r="E1296" s="1">
        <v>49.72</v>
      </c>
      <c r="F1296" s="1">
        <v>52.4</v>
      </c>
      <c r="G1296" s="1">
        <v>52.93</v>
      </c>
      <c r="H1296" s="2">
        <v>50.1</v>
      </c>
      <c r="I1296" s="2">
        <v>30.1</v>
      </c>
      <c r="J1296" s="2">
        <v>84.3</v>
      </c>
      <c r="K1296" s="2">
        <v>85.8</v>
      </c>
      <c r="L1296">
        <f>SUMIFS(US!B:B,US!$D:$D,YEAR(daily!$A1296),US!$E:$E,MONTH(daily!$A1296))</f>
        <v>8887</v>
      </c>
      <c r="M1296">
        <f>SUMIFS(US!C:C,US!$D:$D,YEAR(daily!$A1296),US!$E:$E,MONTH(daily!$A1296))</f>
        <v>20137</v>
      </c>
      <c r="N1296">
        <f>SUMIFS(COT!E:E,COT!$A:$A,YEAR(daily!$A1296),COT!$B:$B,WEEKNUM(daily!$A1296))</f>
        <v>810502</v>
      </c>
      <c r="O1296">
        <f>SUMIFS(COT!F:F,COT!$A:$A,YEAR(daily!$A1296),COT!$B:$B,WEEKNUM(daily!$A1296))</f>
        <v>121606</v>
      </c>
      <c r="P1296">
        <f>SUMIFS(COT!G:G,COT!$A:$A,YEAR(daily!$A1296),COT!$B:$B,WEEKNUM(daily!$A1296))</f>
        <v>95598</v>
      </c>
      <c r="Q1296">
        <f>SUMIFS(COT!H:H,COT!$A:$A,YEAR(daily!$A1296),COT!$B:$B,WEEKNUM(daily!$A1296))</f>
        <v>125652</v>
      </c>
      <c r="R1296">
        <f>SUMIFS(COT!I:I,COT!$A:$A,YEAR(daily!$A1296),COT!$B:$B,WEEKNUM(daily!$A1296))</f>
        <v>508385</v>
      </c>
      <c r="S1296">
        <f>SUMIFS(COT!J:J,COT!$A:$A,YEAR(daily!$A1296),COT!$B:$B,WEEKNUM(daily!$A1296))</f>
        <v>520232</v>
      </c>
      <c r="T1296">
        <f>SUMIFS(COT!K:K,COT!$A:$A,YEAR(daily!$A1296),COT!$B:$B,WEEKNUM(daily!$A1296))</f>
        <v>54859</v>
      </c>
      <c r="U1296">
        <f>SUMIFS(COT!L:L,COT!$A:$A,YEAR(daily!$A1296),COT!$B:$B,WEEKNUM(daily!$A1296))</f>
        <v>69020</v>
      </c>
      <c r="V1296">
        <f>SUMIFS(COT!M:M,COT!$A:$A,YEAR(daily!$A1296),COT!$B:$B,WEEKNUM(daily!$A1296))</f>
        <v>68</v>
      </c>
      <c r="W1296">
        <f>SUMIFS(COT!N:N,COT!$A:$A,YEAR(daily!$A1296),COT!$B:$B,WEEKNUM(daily!$A1296))</f>
        <v>88</v>
      </c>
      <c r="X1296">
        <f>SUMIFS(COT!O:O,COT!$A:$A,YEAR(daily!$A1296),COT!$B:$B,WEEKNUM(daily!$A1296))</f>
        <v>94</v>
      </c>
      <c r="Y1296">
        <f>SUMIFS(COT!P:P,COT!$A:$A,YEAR(daily!$A1296),COT!$B:$B,WEEKNUM(daily!$A1296))</f>
        <v>85</v>
      </c>
      <c r="Z1296">
        <f>SUMIFS(COT!Q:Q,COT!$A:$A,YEAR(daily!$A1296),COT!$B:$B,WEEKNUM(daily!$A1296))</f>
        <v>89</v>
      </c>
      <c r="AA1296">
        <f>SUMIFS(Saudi!B:B,Saudi!$A:$A,YEAR(daily!$A1296))</f>
        <v>567.84900000000005</v>
      </c>
      <c r="AB1296">
        <f>SUMIFS(Saudi!C:C,Saudi!$A:$A,YEAR(daily!$A1296))</f>
        <v>346.471</v>
      </c>
      <c r="AC1296">
        <f>SUMIFS(Saudi!F:F,Saudi!$A:$A,YEAR(daily!$A1296))</f>
        <v>4196090</v>
      </c>
      <c r="AD1296">
        <f>SUMIFS(Saudi!G:G,Saudi!$A:$A,YEAR(daily!$A1296))</f>
        <v>56.583409743531369</v>
      </c>
      <c r="AE1296">
        <f>SUMIFS(Saudi!H:H,Saudi!$A:$A,YEAR(daily!$A1296))</f>
        <v>237429079.79073453</v>
      </c>
      <c r="AF1296" s="5">
        <f t="shared" si="62"/>
        <v>4</v>
      </c>
      <c r="AG1296" s="5">
        <f t="shared" si="63"/>
        <v>2005</v>
      </c>
    </row>
    <row r="1297" spans="1:33">
      <c r="A1297" s="3">
        <v>38474</v>
      </c>
      <c r="B1297" s="1">
        <v>215261</v>
      </c>
      <c r="C1297" s="1">
        <v>65227</v>
      </c>
      <c r="D1297" s="1">
        <v>40103</v>
      </c>
      <c r="E1297" s="1">
        <v>50.92</v>
      </c>
      <c r="F1297" s="1">
        <v>53.56</v>
      </c>
      <c r="G1297" s="1">
        <v>54.08</v>
      </c>
      <c r="H1297" s="2">
        <v>50.1</v>
      </c>
      <c r="I1297" s="2">
        <v>30.1</v>
      </c>
      <c r="J1297" s="2">
        <v>84.3</v>
      </c>
      <c r="K1297" s="2">
        <v>85.8</v>
      </c>
      <c r="L1297">
        <f>SUMIFS(US!B:B,US!$D:$D,YEAR(daily!$A1297),US!$E:$E,MONTH(daily!$A1297))</f>
        <v>8933</v>
      </c>
      <c r="M1297">
        <f>SUMIFS(US!C:C,US!$D:$D,YEAR(daily!$A1297),US!$E:$E,MONTH(daily!$A1297))</f>
        <v>20606</v>
      </c>
      <c r="N1297">
        <f>SUMIFS(COT!E:E,COT!$A:$A,YEAR(daily!$A1297),COT!$B:$B,WEEKNUM(daily!$A1297))</f>
        <v>810793</v>
      </c>
      <c r="O1297">
        <f>SUMIFS(COT!F:F,COT!$A:$A,YEAR(daily!$A1297),COT!$B:$B,WEEKNUM(daily!$A1297))</f>
        <v>107003</v>
      </c>
      <c r="P1297">
        <f>SUMIFS(COT!G:G,COT!$A:$A,YEAR(daily!$A1297),COT!$B:$B,WEEKNUM(daily!$A1297))</f>
        <v>98600</v>
      </c>
      <c r="Q1297">
        <f>SUMIFS(COT!H:H,COT!$A:$A,YEAR(daily!$A1297),COT!$B:$B,WEEKNUM(daily!$A1297))</f>
        <v>134592</v>
      </c>
      <c r="R1297">
        <f>SUMIFS(COT!I:I,COT!$A:$A,YEAR(daily!$A1297),COT!$B:$B,WEEKNUM(daily!$A1297))</f>
        <v>511576</v>
      </c>
      <c r="S1297">
        <f>SUMIFS(COT!J:J,COT!$A:$A,YEAR(daily!$A1297),COT!$B:$B,WEEKNUM(daily!$A1297))</f>
        <v>502606</v>
      </c>
      <c r="T1297">
        <f>SUMIFS(COT!K:K,COT!$A:$A,YEAR(daily!$A1297),COT!$B:$B,WEEKNUM(daily!$A1297))</f>
        <v>57622</v>
      </c>
      <c r="U1297">
        <f>SUMIFS(COT!L:L,COT!$A:$A,YEAR(daily!$A1297),COT!$B:$B,WEEKNUM(daily!$A1297))</f>
        <v>74995</v>
      </c>
      <c r="V1297">
        <f>SUMIFS(COT!M:M,COT!$A:$A,YEAR(daily!$A1297),COT!$B:$B,WEEKNUM(daily!$A1297))</f>
        <v>63</v>
      </c>
      <c r="W1297">
        <f>SUMIFS(COT!N:N,COT!$A:$A,YEAR(daily!$A1297),COT!$B:$B,WEEKNUM(daily!$A1297))</f>
        <v>97</v>
      </c>
      <c r="X1297">
        <f>SUMIFS(COT!O:O,COT!$A:$A,YEAR(daily!$A1297),COT!$B:$B,WEEKNUM(daily!$A1297))</f>
        <v>100</v>
      </c>
      <c r="Y1297">
        <f>SUMIFS(COT!P:P,COT!$A:$A,YEAR(daily!$A1297),COT!$B:$B,WEEKNUM(daily!$A1297))</f>
        <v>86</v>
      </c>
      <c r="Z1297">
        <f>SUMIFS(COT!Q:Q,COT!$A:$A,YEAR(daily!$A1297),COT!$B:$B,WEEKNUM(daily!$A1297))</f>
        <v>86</v>
      </c>
      <c r="AA1297">
        <f>SUMIFS(Saudi!B:B,Saudi!$A:$A,YEAR(daily!$A1297))</f>
        <v>567.84900000000005</v>
      </c>
      <c r="AB1297">
        <f>SUMIFS(Saudi!C:C,Saudi!$A:$A,YEAR(daily!$A1297))</f>
        <v>346.471</v>
      </c>
      <c r="AC1297">
        <f>SUMIFS(Saudi!F:F,Saudi!$A:$A,YEAR(daily!$A1297))</f>
        <v>4196090</v>
      </c>
      <c r="AD1297">
        <f>SUMIFS(Saudi!G:G,Saudi!$A:$A,YEAR(daily!$A1297))</f>
        <v>56.583409743531369</v>
      </c>
      <c r="AE1297">
        <f>SUMIFS(Saudi!H:H,Saudi!$A:$A,YEAR(daily!$A1297))</f>
        <v>237429079.79073453</v>
      </c>
      <c r="AF1297" s="5">
        <f t="shared" si="62"/>
        <v>5</v>
      </c>
      <c r="AG1297" s="5">
        <f t="shared" si="63"/>
        <v>2005</v>
      </c>
    </row>
    <row r="1298" spans="1:33">
      <c r="A1298" s="3">
        <v>38475</v>
      </c>
      <c r="B1298" s="1">
        <v>208728</v>
      </c>
      <c r="C1298" s="1">
        <v>65104</v>
      </c>
      <c r="D1298" s="1">
        <v>40061</v>
      </c>
      <c r="E1298" s="1">
        <v>49.5</v>
      </c>
      <c r="F1298" s="1">
        <v>52.14</v>
      </c>
      <c r="G1298" s="1">
        <v>52.67</v>
      </c>
      <c r="H1298" s="2">
        <v>50.1</v>
      </c>
      <c r="I1298" s="2">
        <v>30.1</v>
      </c>
      <c r="J1298" s="2">
        <v>84.3</v>
      </c>
      <c r="K1298" s="2">
        <v>85.8</v>
      </c>
      <c r="L1298">
        <f>SUMIFS(US!B:B,US!$D:$D,YEAR(daily!$A1298),US!$E:$E,MONTH(daily!$A1298))</f>
        <v>8933</v>
      </c>
      <c r="M1298">
        <f>SUMIFS(US!C:C,US!$D:$D,YEAR(daily!$A1298),US!$E:$E,MONTH(daily!$A1298))</f>
        <v>20606</v>
      </c>
      <c r="N1298">
        <f>SUMIFS(COT!E:E,COT!$A:$A,YEAR(daily!$A1298),COT!$B:$B,WEEKNUM(daily!$A1298))</f>
        <v>810793</v>
      </c>
      <c r="O1298">
        <f>SUMIFS(COT!F:F,COT!$A:$A,YEAR(daily!$A1298),COT!$B:$B,WEEKNUM(daily!$A1298))</f>
        <v>107003</v>
      </c>
      <c r="P1298">
        <f>SUMIFS(COT!G:G,COT!$A:$A,YEAR(daily!$A1298),COT!$B:$B,WEEKNUM(daily!$A1298))</f>
        <v>98600</v>
      </c>
      <c r="Q1298">
        <f>SUMIFS(COT!H:H,COT!$A:$A,YEAR(daily!$A1298),COT!$B:$B,WEEKNUM(daily!$A1298))</f>
        <v>134592</v>
      </c>
      <c r="R1298">
        <f>SUMIFS(COT!I:I,COT!$A:$A,YEAR(daily!$A1298),COT!$B:$B,WEEKNUM(daily!$A1298))</f>
        <v>511576</v>
      </c>
      <c r="S1298">
        <f>SUMIFS(COT!J:J,COT!$A:$A,YEAR(daily!$A1298),COT!$B:$B,WEEKNUM(daily!$A1298))</f>
        <v>502606</v>
      </c>
      <c r="T1298">
        <f>SUMIFS(COT!K:K,COT!$A:$A,YEAR(daily!$A1298),COT!$B:$B,WEEKNUM(daily!$A1298))</f>
        <v>57622</v>
      </c>
      <c r="U1298">
        <f>SUMIFS(COT!L:L,COT!$A:$A,YEAR(daily!$A1298),COT!$B:$B,WEEKNUM(daily!$A1298))</f>
        <v>74995</v>
      </c>
      <c r="V1298">
        <f>SUMIFS(COT!M:M,COT!$A:$A,YEAR(daily!$A1298),COT!$B:$B,WEEKNUM(daily!$A1298))</f>
        <v>63</v>
      </c>
      <c r="W1298">
        <f>SUMIFS(COT!N:N,COT!$A:$A,YEAR(daily!$A1298),COT!$B:$B,WEEKNUM(daily!$A1298))</f>
        <v>97</v>
      </c>
      <c r="X1298">
        <f>SUMIFS(COT!O:O,COT!$A:$A,YEAR(daily!$A1298),COT!$B:$B,WEEKNUM(daily!$A1298))</f>
        <v>100</v>
      </c>
      <c r="Y1298">
        <f>SUMIFS(COT!P:P,COT!$A:$A,YEAR(daily!$A1298),COT!$B:$B,WEEKNUM(daily!$A1298))</f>
        <v>86</v>
      </c>
      <c r="Z1298">
        <f>SUMIFS(COT!Q:Q,COT!$A:$A,YEAR(daily!$A1298),COT!$B:$B,WEEKNUM(daily!$A1298))</f>
        <v>86</v>
      </c>
      <c r="AA1298">
        <f>SUMIFS(Saudi!B:B,Saudi!$A:$A,YEAR(daily!$A1298))</f>
        <v>567.84900000000005</v>
      </c>
      <c r="AB1298">
        <f>SUMIFS(Saudi!C:C,Saudi!$A:$A,YEAR(daily!$A1298))</f>
        <v>346.471</v>
      </c>
      <c r="AC1298">
        <f>SUMIFS(Saudi!F:F,Saudi!$A:$A,YEAR(daily!$A1298))</f>
        <v>4196090</v>
      </c>
      <c r="AD1298">
        <f>SUMIFS(Saudi!G:G,Saudi!$A:$A,YEAR(daily!$A1298))</f>
        <v>56.583409743531369</v>
      </c>
      <c r="AE1298">
        <f>SUMIFS(Saudi!H:H,Saudi!$A:$A,YEAR(daily!$A1298))</f>
        <v>237429079.79073453</v>
      </c>
      <c r="AF1298" s="5">
        <f t="shared" si="62"/>
        <v>5</v>
      </c>
      <c r="AG1298" s="5">
        <f t="shared" si="63"/>
        <v>2005</v>
      </c>
    </row>
    <row r="1299" spans="1:33">
      <c r="A1299" s="3">
        <v>38476</v>
      </c>
      <c r="B1299" s="1">
        <v>204726</v>
      </c>
      <c r="C1299" s="1">
        <v>65361</v>
      </c>
      <c r="D1299" s="1">
        <v>39627</v>
      </c>
      <c r="E1299" s="1">
        <v>50.13</v>
      </c>
      <c r="F1299" s="1">
        <v>52.75</v>
      </c>
      <c r="G1299" s="1">
        <v>53.27</v>
      </c>
      <c r="H1299" s="2">
        <v>50.1</v>
      </c>
      <c r="I1299" s="2">
        <v>30.1</v>
      </c>
      <c r="J1299" s="2">
        <v>84.3</v>
      </c>
      <c r="K1299" s="2">
        <v>85.8</v>
      </c>
      <c r="L1299">
        <f>SUMIFS(US!B:B,US!$D:$D,YEAR(daily!$A1299),US!$E:$E,MONTH(daily!$A1299))</f>
        <v>8933</v>
      </c>
      <c r="M1299">
        <f>SUMIFS(US!C:C,US!$D:$D,YEAR(daily!$A1299),US!$E:$E,MONTH(daily!$A1299))</f>
        <v>20606</v>
      </c>
      <c r="N1299">
        <f>SUMIFS(COT!E:E,COT!$A:$A,YEAR(daily!$A1299),COT!$B:$B,WEEKNUM(daily!$A1299))</f>
        <v>810793</v>
      </c>
      <c r="O1299">
        <f>SUMIFS(COT!F:F,COT!$A:$A,YEAR(daily!$A1299),COT!$B:$B,WEEKNUM(daily!$A1299))</f>
        <v>107003</v>
      </c>
      <c r="P1299">
        <f>SUMIFS(COT!G:G,COT!$A:$A,YEAR(daily!$A1299),COT!$B:$B,WEEKNUM(daily!$A1299))</f>
        <v>98600</v>
      </c>
      <c r="Q1299">
        <f>SUMIFS(COT!H:H,COT!$A:$A,YEAR(daily!$A1299),COT!$B:$B,WEEKNUM(daily!$A1299))</f>
        <v>134592</v>
      </c>
      <c r="R1299">
        <f>SUMIFS(COT!I:I,COT!$A:$A,YEAR(daily!$A1299),COT!$B:$B,WEEKNUM(daily!$A1299))</f>
        <v>511576</v>
      </c>
      <c r="S1299">
        <f>SUMIFS(COT!J:J,COT!$A:$A,YEAR(daily!$A1299),COT!$B:$B,WEEKNUM(daily!$A1299))</f>
        <v>502606</v>
      </c>
      <c r="T1299">
        <f>SUMIFS(COT!K:K,COT!$A:$A,YEAR(daily!$A1299),COT!$B:$B,WEEKNUM(daily!$A1299))</f>
        <v>57622</v>
      </c>
      <c r="U1299">
        <f>SUMIFS(COT!L:L,COT!$A:$A,YEAR(daily!$A1299),COT!$B:$B,WEEKNUM(daily!$A1299))</f>
        <v>74995</v>
      </c>
      <c r="V1299">
        <f>SUMIFS(COT!M:M,COT!$A:$A,YEAR(daily!$A1299),COT!$B:$B,WEEKNUM(daily!$A1299))</f>
        <v>63</v>
      </c>
      <c r="W1299">
        <f>SUMIFS(COT!N:N,COT!$A:$A,YEAR(daily!$A1299),COT!$B:$B,WEEKNUM(daily!$A1299))</f>
        <v>97</v>
      </c>
      <c r="X1299">
        <f>SUMIFS(COT!O:O,COT!$A:$A,YEAR(daily!$A1299),COT!$B:$B,WEEKNUM(daily!$A1299))</f>
        <v>100</v>
      </c>
      <c r="Y1299">
        <f>SUMIFS(COT!P:P,COT!$A:$A,YEAR(daily!$A1299),COT!$B:$B,WEEKNUM(daily!$A1299))</f>
        <v>86</v>
      </c>
      <c r="Z1299">
        <f>SUMIFS(COT!Q:Q,COT!$A:$A,YEAR(daily!$A1299),COT!$B:$B,WEEKNUM(daily!$A1299))</f>
        <v>86</v>
      </c>
      <c r="AA1299">
        <f>SUMIFS(Saudi!B:B,Saudi!$A:$A,YEAR(daily!$A1299))</f>
        <v>567.84900000000005</v>
      </c>
      <c r="AB1299">
        <f>SUMIFS(Saudi!C:C,Saudi!$A:$A,YEAR(daily!$A1299))</f>
        <v>346.471</v>
      </c>
      <c r="AC1299">
        <f>SUMIFS(Saudi!F:F,Saudi!$A:$A,YEAR(daily!$A1299))</f>
        <v>4196090</v>
      </c>
      <c r="AD1299">
        <f>SUMIFS(Saudi!G:G,Saudi!$A:$A,YEAR(daily!$A1299))</f>
        <v>56.583409743531369</v>
      </c>
      <c r="AE1299">
        <f>SUMIFS(Saudi!H:H,Saudi!$A:$A,YEAR(daily!$A1299))</f>
        <v>237429079.79073453</v>
      </c>
      <c r="AF1299" s="5">
        <f t="shared" si="62"/>
        <v>5</v>
      </c>
      <c r="AG1299" s="5">
        <f t="shared" si="63"/>
        <v>2005</v>
      </c>
    </row>
    <row r="1300" spans="1:33">
      <c r="A1300" s="3">
        <v>38477</v>
      </c>
      <c r="B1300" s="1">
        <v>198674</v>
      </c>
      <c r="C1300" s="1">
        <v>64625</v>
      </c>
      <c r="D1300" s="1">
        <v>40399</v>
      </c>
      <c r="E1300" s="1">
        <v>50.83</v>
      </c>
      <c r="F1300" s="1">
        <v>53.17</v>
      </c>
      <c r="G1300" s="1">
        <v>53.61</v>
      </c>
      <c r="H1300" s="2">
        <v>50.1</v>
      </c>
      <c r="I1300" s="2">
        <v>30.1</v>
      </c>
      <c r="J1300" s="2">
        <v>84.3</v>
      </c>
      <c r="K1300" s="2">
        <v>85.8</v>
      </c>
      <c r="L1300">
        <f>SUMIFS(US!B:B,US!$D:$D,YEAR(daily!$A1300),US!$E:$E,MONTH(daily!$A1300))</f>
        <v>8933</v>
      </c>
      <c r="M1300">
        <f>SUMIFS(US!C:C,US!$D:$D,YEAR(daily!$A1300),US!$E:$E,MONTH(daily!$A1300))</f>
        <v>20606</v>
      </c>
      <c r="N1300">
        <f>SUMIFS(COT!E:E,COT!$A:$A,YEAR(daily!$A1300),COT!$B:$B,WEEKNUM(daily!$A1300))</f>
        <v>810793</v>
      </c>
      <c r="O1300">
        <f>SUMIFS(COT!F:F,COT!$A:$A,YEAR(daily!$A1300),COT!$B:$B,WEEKNUM(daily!$A1300))</f>
        <v>107003</v>
      </c>
      <c r="P1300">
        <f>SUMIFS(COT!G:G,COT!$A:$A,YEAR(daily!$A1300),COT!$B:$B,WEEKNUM(daily!$A1300))</f>
        <v>98600</v>
      </c>
      <c r="Q1300">
        <f>SUMIFS(COT!H:H,COT!$A:$A,YEAR(daily!$A1300),COT!$B:$B,WEEKNUM(daily!$A1300))</f>
        <v>134592</v>
      </c>
      <c r="R1300">
        <f>SUMIFS(COT!I:I,COT!$A:$A,YEAR(daily!$A1300),COT!$B:$B,WEEKNUM(daily!$A1300))</f>
        <v>511576</v>
      </c>
      <c r="S1300">
        <f>SUMIFS(COT!J:J,COT!$A:$A,YEAR(daily!$A1300),COT!$B:$B,WEEKNUM(daily!$A1300))</f>
        <v>502606</v>
      </c>
      <c r="T1300">
        <f>SUMIFS(COT!K:K,COT!$A:$A,YEAR(daily!$A1300),COT!$B:$B,WEEKNUM(daily!$A1300))</f>
        <v>57622</v>
      </c>
      <c r="U1300">
        <f>SUMIFS(COT!L:L,COT!$A:$A,YEAR(daily!$A1300),COT!$B:$B,WEEKNUM(daily!$A1300))</f>
        <v>74995</v>
      </c>
      <c r="V1300">
        <f>SUMIFS(COT!M:M,COT!$A:$A,YEAR(daily!$A1300),COT!$B:$B,WEEKNUM(daily!$A1300))</f>
        <v>63</v>
      </c>
      <c r="W1300">
        <f>SUMIFS(COT!N:N,COT!$A:$A,YEAR(daily!$A1300),COT!$B:$B,WEEKNUM(daily!$A1300))</f>
        <v>97</v>
      </c>
      <c r="X1300">
        <f>SUMIFS(COT!O:O,COT!$A:$A,YEAR(daily!$A1300),COT!$B:$B,WEEKNUM(daily!$A1300))</f>
        <v>100</v>
      </c>
      <c r="Y1300">
        <f>SUMIFS(COT!P:P,COT!$A:$A,YEAR(daily!$A1300),COT!$B:$B,WEEKNUM(daily!$A1300))</f>
        <v>86</v>
      </c>
      <c r="Z1300">
        <f>SUMIFS(COT!Q:Q,COT!$A:$A,YEAR(daily!$A1300),COT!$B:$B,WEEKNUM(daily!$A1300))</f>
        <v>86</v>
      </c>
      <c r="AA1300">
        <f>SUMIFS(Saudi!B:B,Saudi!$A:$A,YEAR(daily!$A1300))</f>
        <v>567.84900000000005</v>
      </c>
      <c r="AB1300">
        <f>SUMIFS(Saudi!C:C,Saudi!$A:$A,YEAR(daily!$A1300))</f>
        <v>346.471</v>
      </c>
      <c r="AC1300">
        <f>SUMIFS(Saudi!F:F,Saudi!$A:$A,YEAR(daily!$A1300))</f>
        <v>4196090</v>
      </c>
      <c r="AD1300">
        <f>SUMIFS(Saudi!G:G,Saudi!$A:$A,YEAR(daily!$A1300))</f>
        <v>56.583409743531369</v>
      </c>
      <c r="AE1300">
        <f>SUMIFS(Saudi!H:H,Saudi!$A:$A,YEAR(daily!$A1300))</f>
        <v>237429079.79073453</v>
      </c>
      <c r="AF1300" s="5">
        <f t="shared" si="62"/>
        <v>5</v>
      </c>
      <c r="AG1300" s="5">
        <f t="shared" si="63"/>
        <v>2005</v>
      </c>
    </row>
    <row r="1301" spans="1:33">
      <c r="A1301" s="3">
        <v>38478</v>
      </c>
      <c r="B1301" s="1">
        <v>188803</v>
      </c>
      <c r="C1301" s="1">
        <v>63202</v>
      </c>
      <c r="D1301" s="1">
        <v>41034</v>
      </c>
      <c r="E1301" s="1">
        <v>50.96</v>
      </c>
      <c r="F1301" s="1">
        <v>53.23</v>
      </c>
      <c r="G1301" s="1">
        <v>53.55</v>
      </c>
      <c r="H1301" s="2">
        <v>50.1</v>
      </c>
      <c r="I1301" s="2">
        <v>30.1</v>
      </c>
      <c r="J1301" s="2">
        <v>84.3</v>
      </c>
      <c r="K1301" s="2">
        <v>85.8</v>
      </c>
      <c r="L1301">
        <f>SUMIFS(US!B:B,US!$D:$D,YEAR(daily!$A1301),US!$E:$E,MONTH(daily!$A1301))</f>
        <v>8933</v>
      </c>
      <c r="M1301">
        <f>SUMIFS(US!C:C,US!$D:$D,YEAR(daily!$A1301),US!$E:$E,MONTH(daily!$A1301))</f>
        <v>20606</v>
      </c>
      <c r="N1301">
        <f>SUMIFS(COT!E:E,COT!$A:$A,YEAR(daily!$A1301),COT!$B:$B,WEEKNUM(daily!$A1301))</f>
        <v>810793</v>
      </c>
      <c r="O1301">
        <f>SUMIFS(COT!F:F,COT!$A:$A,YEAR(daily!$A1301),COT!$B:$B,WEEKNUM(daily!$A1301))</f>
        <v>107003</v>
      </c>
      <c r="P1301">
        <f>SUMIFS(COT!G:G,COT!$A:$A,YEAR(daily!$A1301),COT!$B:$B,WEEKNUM(daily!$A1301))</f>
        <v>98600</v>
      </c>
      <c r="Q1301">
        <f>SUMIFS(COT!H:H,COT!$A:$A,YEAR(daily!$A1301),COT!$B:$B,WEEKNUM(daily!$A1301))</f>
        <v>134592</v>
      </c>
      <c r="R1301">
        <f>SUMIFS(COT!I:I,COT!$A:$A,YEAR(daily!$A1301),COT!$B:$B,WEEKNUM(daily!$A1301))</f>
        <v>511576</v>
      </c>
      <c r="S1301">
        <f>SUMIFS(COT!J:J,COT!$A:$A,YEAR(daily!$A1301),COT!$B:$B,WEEKNUM(daily!$A1301))</f>
        <v>502606</v>
      </c>
      <c r="T1301">
        <f>SUMIFS(COT!K:K,COT!$A:$A,YEAR(daily!$A1301),COT!$B:$B,WEEKNUM(daily!$A1301))</f>
        <v>57622</v>
      </c>
      <c r="U1301">
        <f>SUMIFS(COT!L:L,COT!$A:$A,YEAR(daily!$A1301),COT!$B:$B,WEEKNUM(daily!$A1301))</f>
        <v>74995</v>
      </c>
      <c r="V1301">
        <f>SUMIFS(COT!M:M,COT!$A:$A,YEAR(daily!$A1301),COT!$B:$B,WEEKNUM(daily!$A1301))</f>
        <v>63</v>
      </c>
      <c r="W1301">
        <f>SUMIFS(COT!N:N,COT!$A:$A,YEAR(daily!$A1301),COT!$B:$B,WEEKNUM(daily!$A1301))</f>
        <v>97</v>
      </c>
      <c r="X1301">
        <f>SUMIFS(COT!O:O,COT!$A:$A,YEAR(daily!$A1301),COT!$B:$B,WEEKNUM(daily!$A1301))</f>
        <v>100</v>
      </c>
      <c r="Y1301">
        <f>SUMIFS(COT!P:P,COT!$A:$A,YEAR(daily!$A1301),COT!$B:$B,WEEKNUM(daily!$A1301))</f>
        <v>86</v>
      </c>
      <c r="Z1301">
        <f>SUMIFS(COT!Q:Q,COT!$A:$A,YEAR(daily!$A1301),COT!$B:$B,WEEKNUM(daily!$A1301))</f>
        <v>86</v>
      </c>
      <c r="AA1301">
        <f>SUMIFS(Saudi!B:B,Saudi!$A:$A,YEAR(daily!$A1301))</f>
        <v>567.84900000000005</v>
      </c>
      <c r="AB1301">
        <f>SUMIFS(Saudi!C:C,Saudi!$A:$A,YEAR(daily!$A1301))</f>
        <v>346.471</v>
      </c>
      <c r="AC1301">
        <f>SUMIFS(Saudi!F:F,Saudi!$A:$A,YEAR(daily!$A1301))</f>
        <v>4196090</v>
      </c>
      <c r="AD1301">
        <f>SUMIFS(Saudi!G:G,Saudi!$A:$A,YEAR(daily!$A1301))</f>
        <v>56.583409743531369</v>
      </c>
      <c r="AE1301">
        <f>SUMIFS(Saudi!H:H,Saudi!$A:$A,YEAR(daily!$A1301))</f>
        <v>237429079.79073453</v>
      </c>
      <c r="AF1301" s="5">
        <f t="shared" si="62"/>
        <v>5</v>
      </c>
      <c r="AG1301" s="5">
        <f t="shared" si="63"/>
        <v>2005</v>
      </c>
    </row>
    <row r="1302" spans="1:33">
      <c r="A1302" s="3">
        <v>38481</v>
      </c>
      <c r="B1302" s="1">
        <v>170386</v>
      </c>
      <c r="C1302" s="1">
        <v>68148</v>
      </c>
      <c r="D1302" s="1">
        <v>42381</v>
      </c>
      <c r="E1302" s="1">
        <v>52.03</v>
      </c>
      <c r="F1302" s="1">
        <v>53.73</v>
      </c>
      <c r="G1302" s="1">
        <v>53.86</v>
      </c>
      <c r="H1302" s="2">
        <v>50.1</v>
      </c>
      <c r="I1302" s="2">
        <v>30.1</v>
      </c>
      <c r="J1302" s="2">
        <v>84.3</v>
      </c>
      <c r="K1302" s="2">
        <v>85.8</v>
      </c>
      <c r="L1302">
        <f>SUMIFS(US!B:B,US!$D:$D,YEAR(daily!$A1302),US!$E:$E,MONTH(daily!$A1302))</f>
        <v>8933</v>
      </c>
      <c r="M1302">
        <f>SUMIFS(US!C:C,US!$D:$D,YEAR(daily!$A1302),US!$E:$E,MONTH(daily!$A1302))</f>
        <v>20606</v>
      </c>
      <c r="N1302">
        <f>SUMIFS(COT!E:E,COT!$A:$A,YEAR(daily!$A1302),COT!$B:$B,WEEKNUM(daily!$A1302))</f>
        <v>831666</v>
      </c>
      <c r="O1302">
        <f>SUMIFS(COT!F:F,COT!$A:$A,YEAR(daily!$A1302),COT!$B:$B,WEEKNUM(daily!$A1302))</f>
        <v>103029</v>
      </c>
      <c r="P1302">
        <f>SUMIFS(COT!G:G,COT!$A:$A,YEAR(daily!$A1302),COT!$B:$B,WEEKNUM(daily!$A1302))</f>
        <v>102944</v>
      </c>
      <c r="Q1302">
        <f>SUMIFS(COT!H:H,COT!$A:$A,YEAR(daily!$A1302),COT!$B:$B,WEEKNUM(daily!$A1302))</f>
        <v>140008</v>
      </c>
      <c r="R1302">
        <f>SUMIFS(COT!I:I,COT!$A:$A,YEAR(daily!$A1302),COT!$B:$B,WEEKNUM(daily!$A1302))</f>
        <v>520162</v>
      </c>
      <c r="S1302">
        <f>SUMIFS(COT!J:J,COT!$A:$A,YEAR(daily!$A1302),COT!$B:$B,WEEKNUM(daily!$A1302))</f>
        <v>504290</v>
      </c>
      <c r="T1302">
        <f>SUMIFS(COT!K:K,COT!$A:$A,YEAR(daily!$A1302),COT!$B:$B,WEEKNUM(daily!$A1302))</f>
        <v>68467</v>
      </c>
      <c r="U1302">
        <f>SUMIFS(COT!L:L,COT!$A:$A,YEAR(daily!$A1302),COT!$B:$B,WEEKNUM(daily!$A1302))</f>
        <v>84424</v>
      </c>
      <c r="V1302">
        <f>SUMIFS(COT!M:M,COT!$A:$A,YEAR(daily!$A1302),COT!$B:$B,WEEKNUM(daily!$A1302))</f>
        <v>61</v>
      </c>
      <c r="W1302">
        <f>SUMIFS(COT!N:N,COT!$A:$A,YEAR(daily!$A1302),COT!$B:$B,WEEKNUM(daily!$A1302))</f>
        <v>98</v>
      </c>
      <c r="X1302">
        <f>SUMIFS(COT!O:O,COT!$A:$A,YEAR(daily!$A1302),COT!$B:$B,WEEKNUM(daily!$A1302))</f>
        <v>100</v>
      </c>
      <c r="Y1302">
        <f>SUMIFS(COT!P:P,COT!$A:$A,YEAR(daily!$A1302),COT!$B:$B,WEEKNUM(daily!$A1302))</f>
        <v>79</v>
      </c>
      <c r="Z1302">
        <f>SUMIFS(COT!Q:Q,COT!$A:$A,YEAR(daily!$A1302),COT!$B:$B,WEEKNUM(daily!$A1302))</f>
        <v>88</v>
      </c>
      <c r="AA1302">
        <f>SUMIFS(Saudi!B:B,Saudi!$A:$A,YEAR(daily!$A1302))</f>
        <v>567.84900000000005</v>
      </c>
      <c r="AB1302">
        <f>SUMIFS(Saudi!C:C,Saudi!$A:$A,YEAR(daily!$A1302))</f>
        <v>346.471</v>
      </c>
      <c r="AC1302">
        <f>SUMIFS(Saudi!F:F,Saudi!$A:$A,YEAR(daily!$A1302))</f>
        <v>4196090</v>
      </c>
      <c r="AD1302">
        <f>SUMIFS(Saudi!G:G,Saudi!$A:$A,YEAR(daily!$A1302))</f>
        <v>56.583409743531369</v>
      </c>
      <c r="AE1302">
        <f>SUMIFS(Saudi!H:H,Saudi!$A:$A,YEAR(daily!$A1302))</f>
        <v>237429079.79073453</v>
      </c>
      <c r="AF1302" s="5">
        <f t="shared" si="62"/>
        <v>5</v>
      </c>
      <c r="AG1302" s="5">
        <f t="shared" si="63"/>
        <v>2005</v>
      </c>
    </row>
    <row r="1303" spans="1:33">
      <c r="A1303" s="3">
        <v>38482</v>
      </c>
      <c r="B1303" s="1">
        <v>157593</v>
      </c>
      <c r="C1303" s="1">
        <v>73612</v>
      </c>
      <c r="D1303" s="1">
        <v>45654</v>
      </c>
      <c r="E1303" s="1">
        <v>52.07</v>
      </c>
      <c r="F1303" s="1">
        <v>53.92</v>
      </c>
      <c r="G1303" s="1">
        <v>54.03</v>
      </c>
      <c r="H1303" s="2">
        <v>50.1</v>
      </c>
      <c r="I1303" s="2">
        <v>30.1</v>
      </c>
      <c r="J1303" s="2">
        <v>84.3</v>
      </c>
      <c r="K1303" s="2">
        <v>85.8</v>
      </c>
      <c r="L1303">
        <f>SUMIFS(US!B:B,US!$D:$D,YEAR(daily!$A1303),US!$E:$E,MONTH(daily!$A1303))</f>
        <v>8933</v>
      </c>
      <c r="M1303">
        <f>SUMIFS(US!C:C,US!$D:$D,YEAR(daily!$A1303),US!$E:$E,MONTH(daily!$A1303))</f>
        <v>20606</v>
      </c>
      <c r="N1303">
        <f>SUMIFS(COT!E:E,COT!$A:$A,YEAR(daily!$A1303),COT!$B:$B,WEEKNUM(daily!$A1303))</f>
        <v>831666</v>
      </c>
      <c r="O1303">
        <f>SUMIFS(COT!F:F,COT!$A:$A,YEAR(daily!$A1303),COT!$B:$B,WEEKNUM(daily!$A1303))</f>
        <v>103029</v>
      </c>
      <c r="P1303">
        <f>SUMIFS(COT!G:G,COT!$A:$A,YEAR(daily!$A1303),COT!$B:$B,WEEKNUM(daily!$A1303))</f>
        <v>102944</v>
      </c>
      <c r="Q1303">
        <f>SUMIFS(COT!H:H,COT!$A:$A,YEAR(daily!$A1303),COT!$B:$B,WEEKNUM(daily!$A1303))</f>
        <v>140008</v>
      </c>
      <c r="R1303">
        <f>SUMIFS(COT!I:I,COT!$A:$A,YEAR(daily!$A1303),COT!$B:$B,WEEKNUM(daily!$A1303))</f>
        <v>520162</v>
      </c>
      <c r="S1303">
        <f>SUMIFS(COT!J:J,COT!$A:$A,YEAR(daily!$A1303),COT!$B:$B,WEEKNUM(daily!$A1303))</f>
        <v>504290</v>
      </c>
      <c r="T1303">
        <f>SUMIFS(COT!K:K,COT!$A:$A,YEAR(daily!$A1303),COT!$B:$B,WEEKNUM(daily!$A1303))</f>
        <v>68467</v>
      </c>
      <c r="U1303">
        <f>SUMIFS(COT!L:L,COT!$A:$A,YEAR(daily!$A1303),COT!$B:$B,WEEKNUM(daily!$A1303))</f>
        <v>84424</v>
      </c>
      <c r="V1303">
        <f>SUMIFS(COT!M:M,COT!$A:$A,YEAR(daily!$A1303),COT!$B:$B,WEEKNUM(daily!$A1303))</f>
        <v>61</v>
      </c>
      <c r="W1303">
        <f>SUMIFS(COT!N:N,COT!$A:$A,YEAR(daily!$A1303),COT!$B:$B,WEEKNUM(daily!$A1303))</f>
        <v>98</v>
      </c>
      <c r="X1303">
        <f>SUMIFS(COT!O:O,COT!$A:$A,YEAR(daily!$A1303),COT!$B:$B,WEEKNUM(daily!$A1303))</f>
        <v>100</v>
      </c>
      <c r="Y1303">
        <f>SUMIFS(COT!P:P,COT!$A:$A,YEAR(daily!$A1303),COT!$B:$B,WEEKNUM(daily!$A1303))</f>
        <v>79</v>
      </c>
      <c r="Z1303">
        <f>SUMIFS(COT!Q:Q,COT!$A:$A,YEAR(daily!$A1303),COT!$B:$B,WEEKNUM(daily!$A1303))</f>
        <v>88</v>
      </c>
      <c r="AA1303">
        <f>SUMIFS(Saudi!B:B,Saudi!$A:$A,YEAR(daily!$A1303))</f>
        <v>567.84900000000005</v>
      </c>
      <c r="AB1303">
        <f>SUMIFS(Saudi!C:C,Saudi!$A:$A,YEAR(daily!$A1303))</f>
        <v>346.471</v>
      </c>
      <c r="AC1303">
        <f>SUMIFS(Saudi!F:F,Saudi!$A:$A,YEAR(daily!$A1303))</f>
        <v>4196090</v>
      </c>
      <c r="AD1303">
        <f>SUMIFS(Saudi!G:G,Saudi!$A:$A,YEAR(daily!$A1303))</f>
        <v>56.583409743531369</v>
      </c>
      <c r="AE1303">
        <f>SUMIFS(Saudi!H:H,Saudi!$A:$A,YEAR(daily!$A1303))</f>
        <v>237429079.79073453</v>
      </c>
      <c r="AF1303" s="5">
        <f t="shared" si="62"/>
        <v>5</v>
      </c>
      <c r="AG1303" s="5">
        <f t="shared" si="63"/>
        <v>2005</v>
      </c>
    </row>
    <row r="1304" spans="1:33">
      <c r="A1304" s="3">
        <v>38483</v>
      </c>
      <c r="B1304" s="1">
        <v>142805</v>
      </c>
      <c r="C1304" s="1">
        <v>77776</v>
      </c>
      <c r="D1304" s="1">
        <v>46882</v>
      </c>
      <c r="E1304" s="1">
        <v>50.45</v>
      </c>
      <c r="F1304" s="1">
        <v>52.58</v>
      </c>
      <c r="G1304" s="1">
        <v>52.75</v>
      </c>
      <c r="H1304" s="2">
        <v>50.1</v>
      </c>
      <c r="I1304" s="2">
        <v>30.1</v>
      </c>
      <c r="J1304" s="2">
        <v>84.3</v>
      </c>
      <c r="K1304" s="2">
        <v>85.8</v>
      </c>
      <c r="L1304">
        <f>SUMIFS(US!B:B,US!$D:$D,YEAR(daily!$A1304),US!$E:$E,MONTH(daily!$A1304))</f>
        <v>8933</v>
      </c>
      <c r="M1304">
        <f>SUMIFS(US!C:C,US!$D:$D,YEAR(daily!$A1304),US!$E:$E,MONTH(daily!$A1304))</f>
        <v>20606</v>
      </c>
      <c r="N1304">
        <f>SUMIFS(COT!E:E,COT!$A:$A,YEAR(daily!$A1304),COT!$B:$B,WEEKNUM(daily!$A1304))</f>
        <v>831666</v>
      </c>
      <c r="O1304">
        <f>SUMIFS(COT!F:F,COT!$A:$A,YEAR(daily!$A1304),COT!$B:$B,WEEKNUM(daily!$A1304))</f>
        <v>103029</v>
      </c>
      <c r="P1304">
        <f>SUMIFS(COT!G:G,COT!$A:$A,YEAR(daily!$A1304),COT!$B:$B,WEEKNUM(daily!$A1304))</f>
        <v>102944</v>
      </c>
      <c r="Q1304">
        <f>SUMIFS(COT!H:H,COT!$A:$A,YEAR(daily!$A1304),COT!$B:$B,WEEKNUM(daily!$A1304))</f>
        <v>140008</v>
      </c>
      <c r="R1304">
        <f>SUMIFS(COT!I:I,COT!$A:$A,YEAR(daily!$A1304),COT!$B:$B,WEEKNUM(daily!$A1304))</f>
        <v>520162</v>
      </c>
      <c r="S1304">
        <f>SUMIFS(COT!J:J,COT!$A:$A,YEAR(daily!$A1304),COT!$B:$B,WEEKNUM(daily!$A1304))</f>
        <v>504290</v>
      </c>
      <c r="T1304">
        <f>SUMIFS(COT!K:K,COT!$A:$A,YEAR(daily!$A1304),COT!$B:$B,WEEKNUM(daily!$A1304))</f>
        <v>68467</v>
      </c>
      <c r="U1304">
        <f>SUMIFS(COT!L:L,COT!$A:$A,YEAR(daily!$A1304),COT!$B:$B,WEEKNUM(daily!$A1304))</f>
        <v>84424</v>
      </c>
      <c r="V1304">
        <f>SUMIFS(COT!M:M,COT!$A:$A,YEAR(daily!$A1304),COT!$B:$B,WEEKNUM(daily!$A1304))</f>
        <v>61</v>
      </c>
      <c r="W1304">
        <f>SUMIFS(COT!N:N,COT!$A:$A,YEAR(daily!$A1304),COT!$B:$B,WEEKNUM(daily!$A1304))</f>
        <v>98</v>
      </c>
      <c r="X1304">
        <f>SUMIFS(COT!O:O,COT!$A:$A,YEAR(daily!$A1304),COT!$B:$B,WEEKNUM(daily!$A1304))</f>
        <v>100</v>
      </c>
      <c r="Y1304">
        <f>SUMIFS(COT!P:P,COT!$A:$A,YEAR(daily!$A1304),COT!$B:$B,WEEKNUM(daily!$A1304))</f>
        <v>79</v>
      </c>
      <c r="Z1304">
        <f>SUMIFS(COT!Q:Q,COT!$A:$A,YEAR(daily!$A1304),COT!$B:$B,WEEKNUM(daily!$A1304))</f>
        <v>88</v>
      </c>
      <c r="AA1304">
        <f>SUMIFS(Saudi!B:B,Saudi!$A:$A,YEAR(daily!$A1304))</f>
        <v>567.84900000000005</v>
      </c>
      <c r="AB1304">
        <f>SUMIFS(Saudi!C:C,Saudi!$A:$A,YEAR(daily!$A1304))</f>
        <v>346.471</v>
      </c>
      <c r="AC1304">
        <f>SUMIFS(Saudi!F:F,Saudi!$A:$A,YEAR(daily!$A1304))</f>
        <v>4196090</v>
      </c>
      <c r="AD1304">
        <f>SUMIFS(Saudi!G:G,Saudi!$A:$A,YEAR(daily!$A1304))</f>
        <v>56.583409743531369</v>
      </c>
      <c r="AE1304">
        <f>SUMIFS(Saudi!H:H,Saudi!$A:$A,YEAR(daily!$A1304))</f>
        <v>237429079.79073453</v>
      </c>
      <c r="AF1304" s="5">
        <f t="shared" si="62"/>
        <v>5</v>
      </c>
      <c r="AG1304" s="5">
        <f t="shared" si="63"/>
        <v>2005</v>
      </c>
    </row>
    <row r="1305" spans="1:33">
      <c r="A1305" s="3">
        <v>38484</v>
      </c>
      <c r="B1305" s="1">
        <v>126055</v>
      </c>
      <c r="C1305" s="1">
        <v>77636</v>
      </c>
      <c r="D1305" s="1">
        <v>48080</v>
      </c>
      <c r="E1305" s="1">
        <v>48.54</v>
      </c>
      <c r="F1305" s="1">
        <v>51.01</v>
      </c>
      <c r="G1305" s="1">
        <v>51.39</v>
      </c>
      <c r="H1305" s="2">
        <v>50.1</v>
      </c>
      <c r="I1305" s="2">
        <v>30.1</v>
      </c>
      <c r="J1305" s="2">
        <v>84.3</v>
      </c>
      <c r="K1305" s="2">
        <v>85.8</v>
      </c>
      <c r="L1305">
        <f>SUMIFS(US!B:B,US!$D:$D,YEAR(daily!$A1305),US!$E:$E,MONTH(daily!$A1305))</f>
        <v>8933</v>
      </c>
      <c r="M1305">
        <f>SUMIFS(US!C:C,US!$D:$D,YEAR(daily!$A1305),US!$E:$E,MONTH(daily!$A1305))</f>
        <v>20606</v>
      </c>
      <c r="N1305">
        <f>SUMIFS(COT!E:E,COT!$A:$A,YEAR(daily!$A1305),COT!$B:$B,WEEKNUM(daily!$A1305))</f>
        <v>831666</v>
      </c>
      <c r="O1305">
        <f>SUMIFS(COT!F:F,COT!$A:$A,YEAR(daily!$A1305),COT!$B:$B,WEEKNUM(daily!$A1305))</f>
        <v>103029</v>
      </c>
      <c r="P1305">
        <f>SUMIFS(COT!G:G,COT!$A:$A,YEAR(daily!$A1305),COT!$B:$B,WEEKNUM(daily!$A1305))</f>
        <v>102944</v>
      </c>
      <c r="Q1305">
        <f>SUMIFS(COT!H:H,COT!$A:$A,YEAR(daily!$A1305),COT!$B:$B,WEEKNUM(daily!$A1305))</f>
        <v>140008</v>
      </c>
      <c r="R1305">
        <f>SUMIFS(COT!I:I,COT!$A:$A,YEAR(daily!$A1305),COT!$B:$B,WEEKNUM(daily!$A1305))</f>
        <v>520162</v>
      </c>
      <c r="S1305">
        <f>SUMIFS(COT!J:J,COT!$A:$A,YEAR(daily!$A1305),COT!$B:$B,WEEKNUM(daily!$A1305))</f>
        <v>504290</v>
      </c>
      <c r="T1305">
        <f>SUMIFS(COT!K:K,COT!$A:$A,YEAR(daily!$A1305),COT!$B:$B,WEEKNUM(daily!$A1305))</f>
        <v>68467</v>
      </c>
      <c r="U1305">
        <f>SUMIFS(COT!L:L,COT!$A:$A,YEAR(daily!$A1305),COT!$B:$B,WEEKNUM(daily!$A1305))</f>
        <v>84424</v>
      </c>
      <c r="V1305">
        <f>SUMIFS(COT!M:M,COT!$A:$A,YEAR(daily!$A1305),COT!$B:$B,WEEKNUM(daily!$A1305))</f>
        <v>61</v>
      </c>
      <c r="W1305">
        <f>SUMIFS(COT!N:N,COT!$A:$A,YEAR(daily!$A1305),COT!$B:$B,WEEKNUM(daily!$A1305))</f>
        <v>98</v>
      </c>
      <c r="X1305">
        <f>SUMIFS(COT!O:O,COT!$A:$A,YEAR(daily!$A1305),COT!$B:$B,WEEKNUM(daily!$A1305))</f>
        <v>100</v>
      </c>
      <c r="Y1305">
        <f>SUMIFS(COT!P:P,COT!$A:$A,YEAR(daily!$A1305),COT!$B:$B,WEEKNUM(daily!$A1305))</f>
        <v>79</v>
      </c>
      <c r="Z1305">
        <f>SUMIFS(COT!Q:Q,COT!$A:$A,YEAR(daily!$A1305),COT!$B:$B,WEEKNUM(daily!$A1305))</f>
        <v>88</v>
      </c>
      <c r="AA1305">
        <f>SUMIFS(Saudi!B:B,Saudi!$A:$A,YEAR(daily!$A1305))</f>
        <v>567.84900000000005</v>
      </c>
      <c r="AB1305">
        <f>SUMIFS(Saudi!C:C,Saudi!$A:$A,YEAR(daily!$A1305))</f>
        <v>346.471</v>
      </c>
      <c r="AC1305">
        <f>SUMIFS(Saudi!F:F,Saudi!$A:$A,YEAR(daily!$A1305))</f>
        <v>4196090</v>
      </c>
      <c r="AD1305">
        <f>SUMIFS(Saudi!G:G,Saudi!$A:$A,YEAR(daily!$A1305))</f>
        <v>56.583409743531369</v>
      </c>
      <c r="AE1305">
        <f>SUMIFS(Saudi!H:H,Saudi!$A:$A,YEAR(daily!$A1305))</f>
        <v>237429079.79073453</v>
      </c>
      <c r="AF1305" s="5">
        <f t="shared" si="62"/>
        <v>5</v>
      </c>
      <c r="AG1305" s="5">
        <f t="shared" si="63"/>
        <v>2005</v>
      </c>
    </row>
    <row r="1306" spans="1:33">
      <c r="A1306" s="3">
        <v>38485</v>
      </c>
      <c r="B1306" s="1">
        <v>115794</v>
      </c>
      <c r="C1306" s="1">
        <v>76218</v>
      </c>
      <c r="D1306" s="1">
        <v>47971</v>
      </c>
      <c r="E1306" s="1">
        <v>48.67</v>
      </c>
      <c r="F1306" s="1">
        <v>51.07</v>
      </c>
      <c r="G1306" s="1">
        <v>51.5</v>
      </c>
      <c r="H1306" s="2">
        <v>50.1</v>
      </c>
      <c r="I1306" s="2">
        <v>30.1</v>
      </c>
      <c r="J1306" s="2">
        <v>84.3</v>
      </c>
      <c r="K1306" s="2">
        <v>85.8</v>
      </c>
      <c r="L1306">
        <f>SUMIFS(US!B:B,US!$D:$D,YEAR(daily!$A1306),US!$E:$E,MONTH(daily!$A1306))</f>
        <v>8933</v>
      </c>
      <c r="M1306">
        <f>SUMIFS(US!C:C,US!$D:$D,YEAR(daily!$A1306),US!$E:$E,MONTH(daily!$A1306))</f>
        <v>20606</v>
      </c>
      <c r="N1306">
        <f>SUMIFS(COT!E:E,COT!$A:$A,YEAR(daily!$A1306),COT!$B:$B,WEEKNUM(daily!$A1306))</f>
        <v>831666</v>
      </c>
      <c r="O1306">
        <f>SUMIFS(COT!F:F,COT!$A:$A,YEAR(daily!$A1306),COT!$B:$B,WEEKNUM(daily!$A1306))</f>
        <v>103029</v>
      </c>
      <c r="P1306">
        <f>SUMIFS(COT!G:G,COT!$A:$A,YEAR(daily!$A1306),COT!$B:$B,WEEKNUM(daily!$A1306))</f>
        <v>102944</v>
      </c>
      <c r="Q1306">
        <f>SUMIFS(COT!H:H,COT!$A:$A,YEAR(daily!$A1306),COT!$B:$B,WEEKNUM(daily!$A1306))</f>
        <v>140008</v>
      </c>
      <c r="R1306">
        <f>SUMIFS(COT!I:I,COT!$A:$A,YEAR(daily!$A1306),COT!$B:$B,WEEKNUM(daily!$A1306))</f>
        <v>520162</v>
      </c>
      <c r="S1306">
        <f>SUMIFS(COT!J:J,COT!$A:$A,YEAR(daily!$A1306),COT!$B:$B,WEEKNUM(daily!$A1306))</f>
        <v>504290</v>
      </c>
      <c r="T1306">
        <f>SUMIFS(COT!K:K,COT!$A:$A,YEAR(daily!$A1306),COT!$B:$B,WEEKNUM(daily!$A1306))</f>
        <v>68467</v>
      </c>
      <c r="U1306">
        <f>SUMIFS(COT!L:L,COT!$A:$A,YEAR(daily!$A1306),COT!$B:$B,WEEKNUM(daily!$A1306))</f>
        <v>84424</v>
      </c>
      <c r="V1306">
        <f>SUMIFS(COT!M:M,COT!$A:$A,YEAR(daily!$A1306),COT!$B:$B,WEEKNUM(daily!$A1306))</f>
        <v>61</v>
      </c>
      <c r="W1306">
        <f>SUMIFS(COT!N:N,COT!$A:$A,YEAR(daily!$A1306),COT!$B:$B,WEEKNUM(daily!$A1306))</f>
        <v>98</v>
      </c>
      <c r="X1306">
        <f>SUMIFS(COT!O:O,COT!$A:$A,YEAR(daily!$A1306),COT!$B:$B,WEEKNUM(daily!$A1306))</f>
        <v>100</v>
      </c>
      <c r="Y1306">
        <f>SUMIFS(COT!P:P,COT!$A:$A,YEAR(daily!$A1306),COT!$B:$B,WEEKNUM(daily!$A1306))</f>
        <v>79</v>
      </c>
      <c r="Z1306">
        <f>SUMIFS(COT!Q:Q,COT!$A:$A,YEAR(daily!$A1306),COT!$B:$B,WEEKNUM(daily!$A1306))</f>
        <v>88</v>
      </c>
      <c r="AA1306">
        <f>SUMIFS(Saudi!B:B,Saudi!$A:$A,YEAR(daily!$A1306))</f>
        <v>567.84900000000005</v>
      </c>
      <c r="AB1306">
        <f>SUMIFS(Saudi!C:C,Saudi!$A:$A,YEAR(daily!$A1306))</f>
        <v>346.471</v>
      </c>
      <c r="AC1306">
        <f>SUMIFS(Saudi!F:F,Saudi!$A:$A,YEAR(daily!$A1306))</f>
        <v>4196090</v>
      </c>
      <c r="AD1306">
        <f>SUMIFS(Saudi!G:G,Saudi!$A:$A,YEAR(daily!$A1306))</f>
        <v>56.583409743531369</v>
      </c>
      <c r="AE1306">
        <f>SUMIFS(Saudi!H:H,Saudi!$A:$A,YEAR(daily!$A1306))</f>
        <v>237429079.79073453</v>
      </c>
      <c r="AF1306" s="5">
        <f t="shared" si="62"/>
        <v>5</v>
      </c>
      <c r="AG1306" s="5">
        <f t="shared" si="63"/>
        <v>2005</v>
      </c>
    </row>
    <row r="1307" spans="1:33">
      <c r="A1307" s="3">
        <v>38488</v>
      </c>
      <c r="B1307" s="1">
        <v>106311</v>
      </c>
      <c r="C1307" s="1">
        <v>76481</v>
      </c>
      <c r="D1307" s="1">
        <v>49410</v>
      </c>
      <c r="E1307" s="1">
        <v>48.61</v>
      </c>
      <c r="F1307" s="1">
        <v>50.82</v>
      </c>
      <c r="G1307" s="1">
        <v>51.22</v>
      </c>
      <c r="H1307" s="2">
        <v>50.1</v>
      </c>
      <c r="I1307" s="2">
        <v>30.1</v>
      </c>
      <c r="J1307" s="2">
        <v>84.3</v>
      </c>
      <c r="K1307" s="2">
        <v>85.8</v>
      </c>
      <c r="L1307">
        <f>SUMIFS(US!B:B,US!$D:$D,YEAR(daily!$A1307),US!$E:$E,MONTH(daily!$A1307))</f>
        <v>8933</v>
      </c>
      <c r="M1307">
        <f>SUMIFS(US!C:C,US!$D:$D,YEAR(daily!$A1307),US!$E:$E,MONTH(daily!$A1307))</f>
        <v>20606</v>
      </c>
      <c r="N1307">
        <f>SUMIFS(COT!E:E,COT!$A:$A,YEAR(daily!$A1307),COT!$B:$B,WEEKNUM(daily!$A1307))</f>
        <v>791036</v>
      </c>
      <c r="O1307">
        <f>SUMIFS(COT!F:F,COT!$A:$A,YEAR(daily!$A1307),COT!$B:$B,WEEKNUM(daily!$A1307))</f>
        <v>87892</v>
      </c>
      <c r="P1307">
        <f>SUMIFS(COT!G:G,COT!$A:$A,YEAR(daily!$A1307),COT!$B:$B,WEEKNUM(daily!$A1307))</f>
        <v>90200</v>
      </c>
      <c r="Q1307">
        <f>SUMIFS(COT!H:H,COT!$A:$A,YEAR(daily!$A1307),COT!$B:$B,WEEKNUM(daily!$A1307))</f>
        <v>140233</v>
      </c>
      <c r="R1307">
        <f>SUMIFS(COT!I:I,COT!$A:$A,YEAR(daily!$A1307),COT!$B:$B,WEEKNUM(daily!$A1307))</f>
        <v>510659</v>
      </c>
      <c r="S1307">
        <f>SUMIFS(COT!J:J,COT!$A:$A,YEAR(daily!$A1307),COT!$B:$B,WEEKNUM(daily!$A1307))</f>
        <v>489926</v>
      </c>
      <c r="T1307">
        <f>SUMIFS(COT!K:K,COT!$A:$A,YEAR(daily!$A1307),COT!$B:$B,WEEKNUM(daily!$A1307))</f>
        <v>52252</v>
      </c>
      <c r="U1307">
        <f>SUMIFS(COT!L:L,COT!$A:$A,YEAR(daily!$A1307),COT!$B:$B,WEEKNUM(daily!$A1307))</f>
        <v>70677</v>
      </c>
      <c r="V1307">
        <f>SUMIFS(COT!M:M,COT!$A:$A,YEAR(daily!$A1307),COT!$B:$B,WEEKNUM(daily!$A1307))</f>
        <v>54</v>
      </c>
      <c r="W1307">
        <f>SUMIFS(COT!N:N,COT!$A:$A,YEAR(daily!$A1307),COT!$B:$B,WEEKNUM(daily!$A1307))</f>
        <v>93</v>
      </c>
      <c r="X1307">
        <f>SUMIFS(COT!O:O,COT!$A:$A,YEAR(daily!$A1307),COT!$B:$B,WEEKNUM(daily!$A1307))</f>
        <v>95</v>
      </c>
      <c r="Y1307">
        <f>SUMIFS(COT!P:P,COT!$A:$A,YEAR(daily!$A1307),COT!$B:$B,WEEKNUM(daily!$A1307))</f>
        <v>85</v>
      </c>
      <c r="Z1307">
        <f>SUMIFS(COT!Q:Q,COT!$A:$A,YEAR(daily!$A1307),COT!$B:$B,WEEKNUM(daily!$A1307))</f>
        <v>92</v>
      </c>
      <c r="AA1307">
        <f>SUMIFS(Saudi!B:B,Saudi!$A:$A,YEAR(daily!$A1307))</f>
        <v>567.84900000000005</v>
      </c>
      <c r="AB1307">
        <f>SUMIFS(Saudi!C:C,Saudi!$A:$A,YEAR(daily!$A1307))</f>
        <v>346.471</v>
      </c>
      <c r="AC1307">
        <f>SUMIFS(Saudi!F:F,Saudi!$A:$A,YEAR(daily!$A1307))</f>
        <v>4196090</v>
      </c>
      <c r="AD1307">
        <f>SUMIFS(Saudi!G:G,Saudi!$A:$A,YEAR(daily!$A1307))</f>
        <v>56.583409743531369</v>
      </c>
      <c r="AE1307">
        <f>SUMIFS(Saudi!H:H,Saudi!$A:$A,YEAR(daily!$A1307))</f>
        <v>237429079.79073453</v>
      </c>
      <c r="AF1307" s="5">
        <f t="shared" si="62"/>
        <v>5</v>
      </c>
      <c r="AG1307" s="5">
        <f t="shared" si="63"/>
        <v>2005</v>
      </c>
    </row>
    <row r="1308" spans="1:33">
      <c r="A1308" s="3">
        <v>38489</v>
      </c>
      <c r="B1308" s="1">
        <v>68030</v>
      </c>
      <c r="C1308" s="1">
        <v>75323</v>
      </c>
      <c r="D1308" s="1">
        <v>51579</v>
      </c>
      <c r="E1308" s="1">
        <v>48.97</v>
      </c>
      <c r="F1308" s="1">
        <v>51.21</v>
      </c>
      <c r="G1308" s="1">
        <v>51.55</v>
      </c>
      <c r="H1308" s="2">
        <v>50.1</v>
      </c>
      <c r="I1308" s="2">
        <v>30.1</v>
      </c>
      <c r="J1308" s="2">
        <v>84.3</v>
      </c>
      <c r="K1308" s="2">
        <v>85.8</v>
      </c>
      <c r="L1308">
        <f>SUMIFS(US!B:B,US!$D:$D,YEAR(daily!$A1308),US!$E:$E,MONTH(daily!$A1308))</f>
        <v>8933</v>
      </c>
      <c r="M1308">
        <f>SUMIFS(US!C:C,US!$D:$D,YEAR(daily!$A1308),US!$E:$E,MONTH(daily!$A1308))</f>
        <v>20606</v>
      </c>
      <c r="N1308">
        <f>SUMIFS(COT!E:E,COT!$A:$A,YEAR(daily!$A1308),COT!$B:$B,WEEKNUM(daily!$A1308))</f>
        <v>791036</v>
      </c>
      <c r="O1308">
        <f>SUMIFS(COT!F:F,COT!$A:$A,YEAR(daily!$A1308),COT!$B:$B,WEEKNUM(daily!$A1308))</f>
        <v>87892</v>
      </c>
      <c r="P1308">
        <f>SUMIFS(COT!G:G,COT!$A:$A,YEAR(daily!$A1308),COT!$B:$B,WEEKNUM(daily!$A1308))</f>
        <v>90200</v>
      </c>
      <c r="Q1308">
        <f>SUMIFS(COT!H:H,COT!$A:$A,YEAR(daily!$A1308),COT!$B:$B,WEEKNUM(daily!$A1308))</f>
        <v>140233</v>
      </c>
      <c r="R1308">
        <f>SUMIFS(COT!I:I,COT!$A:$A,YEAR(daily!$A1308),COT!$B:$B,WEEKNUM(daily!$A1308))</f>
        <v>510659</v>
      </c>
      <c r="S1308">
        <f>SUMIFS(COT!J:J,COT!$A:$A,YEAR(daily!$A1308),COT!$B:$B,WEEKNUM(daily!$A1308))</f>
        <v>489926</v>
      </c>
      <c r="T1308">
        <f>SUMIFS(COT!K:K,COT!$A:$A,YEAR(daily!$A1308),COT!$B:$B,WEEKNUM(daily!$A1308))</f>
        <v>52252</v>
      </c>
      <c r="U1308">
        <f>SUMIFS(COT!L:L,COT!$A:$A,YEAR(daily!$A1308),COT!$B:$B,WEEKNUM(daily!$A1308))</f>
        <v>70677</v>
      </c>
      <c r="V1308">
        <f>SUMIFS(COT!M:M,COT!$A:$A,YEAR(daily!$A1308),COT!$B:$B,WEEKNUM(daily!$A1308))</f>
        <v>54</v>
      </c>
      <c r="W1308">
        <f>SUMIFS(COT!N:N,COT!$A:$A,YEAR(daily!$A1308),COT!$B:$B,WEEKNUM(daily!$A1308))</f>
        <v>93</v>
      </c>
      <c r="X1308">
        <f>SUMIFS(COT!O:O,COT!$A:$A,YEAR(daily!$A1308),COT!$B:$B,WEEKNUM(daily!$A1308))</f>
        <v>95</v>
      </c>
      <c r="Y1308">
        <f>SUMIFS(COT!P:P,COT!$A:$A,YEAR(daily!$A1308),COT!$B:$B,WEEKNUM(daily!$A1308))</f>
        <v>85</v>
      </c>
      <c r="Z1308">
        <f>SUMIFS(COT!Q:Q,COT!$A:$A,YEAR(daily!$A1308),COT!$B:$B,WEEKNUM(daily!$A1308))</f>
        <v>92</v>
      </c>
      <c r="AA1308">
        <f>SUMIFS(Saudi!B:B,Saudi!$A:$A,YEAR(daily!$A1308))</f>
        <v>567.84900000000005</v>
      </c>
      <c r="AB1308">
        <f>SUMIFS(Saudi!C:C,Saudi!$A:$A,YEAR(daily!$A1308))</f>
        <v>346.471</v>
      </c>
      <c r="AC1308">
        <f>SUMIFS(Saudi!F:F,Saudi!$A:$A,YEAR(daily!$A1308))</f>
        <v>4196090</v>
      </c>
      <c r="AD1308">
        <f>SUMIFS(Saudi!G:G,Saudi!$A:$A,YEAR(daily!$A1308))</f>
        <v>56.583409743531369</v>
      </c>
      <c r="AE1308">
        <f>SUMIFS(Saudi!H:H,Saudi!$A:$A,YEAR(daily!$A1308))</f>
        <v>237429079.79073453</v>
      </c>
      <c r="AF1308" s="5">
        <f t="shared" si="62"/>
        <v>5</v>
      </c>
      <c r="AG1308" s="5">
        <f t="shared" si="63"/>
        <v>2005</v>
      </c>
    </row>
    <row r="1309" spans="1:33">
      <c r="A1309" s="3">
        <v>38490</v>
      </c>
      <c r="B1309" s="1">
        <v>47186</v>
      </c>
      <c r="C1309" s="1">
        <v>78971</v>
      </c>
      <c r="D1309" s="1">
        <v>54497</v>
      </c>
      <c r="E1309" s="1">
        <v>47.25</v>
      </c>
      <c r="F1309" s="1">
        <v>49.96</v>
      </c>
      <c r="G1309" s="1">
        <v>50.43</v>
      </c>
      <c r="H1309" s="2">
        <v>50.1</v>
      </c>
      <c r="I1309" s="2">
        <v>30.1</v>
      </c>
      <c r="J1309" s="2">
        <v>84.3</v>
      </c>
      <c r="K1309" s="2">
        <v>85.8</v>
      </c>
      <c r="L1309">
        <f>SUMIFS(US!B:B,US!$D:$D,YEAR(daily!$A1309),US!$E:$E,MONTH(daily!$A1309))</f>
        <v>8933</v>
      </c>
      <c r="M1309">
        <f>SUMIFS(US!C:C,US!$D:$D,YEAR(daily!$A1309),US!$E:$E,MONTH(daily!$A1309))</f>
        <v>20606</v>
      </c>
      <c r="N1309">
        <f>SUMIFS(COT!E:E,COT!$A:$A,YEAR(daily!$A1309),COT!$B:$B,WEEKNUM(daily!$A1309))</f>
        <v>791036</v>
      </c>
      <c r="O1309">
        <f>SUMIFS(COT!F:F,COT!$A:$A,YEAR(daily!$A1309),COT!$B:$B,WEEKNUM(daily!$A1309))</f>
        <v>87892</v>
      </c>
      <c r="P1309">
        <f>SUMIFS(COT!G:G,COT!$A:$A,YEAR(daily!$A1309),COT!$B:$B,WEEKNUM(daily!$A1309))</f>
        <v>90200</v>
      </c>
      <c r="Q1309">
        <f>SUMIFS(COT!H:H,COT!$A:$A,YEAR(daily!$A1309),COT!$B:$B,WEEKNUM(daily!$A1309))</f>
        <v>140233</v>
      </c>
      <c r="R1309">
        <f>SUMIFS(COT!I:I,COT!$A:$A,YEAR(daily!$A1309),COT!$B:$B,WEEKNUM(daily!$A1309))</f>
        <v>510659</v>
      </c>
      <c r="S1309">
        <f>SUMIFS(COT!J:J,COT!$A:$A,YEAR(daily!$A1309),COT!$B:$B,WEEKNUM(daily!$A1309))</f>
        <v>489926</v>
      </c>
      <c r="T1309">
        <f>SUMIFS(COT!K:K,COT!$A:$A,YEAR(daily!$A1309),COT!$B:$B,WEEKNUM(daily!$A1309))</f>
        <v>52252</v>
      </c>
      <c r="U1309">
        <f>SUMIFS(COT!L:L,COT!$A:$A,YEAR(daily!$A1309),COT!$B:$B,WEEKNUM(daily!$A1309))</f>
        <v>70677</v>
      </c>
      <c r="V1309">
        <f>SUMIFS(COT!M:M,COT!$A:$A,YEAR(daily!$A1309),COT!$B:$B,WEEKNUM(daily!$A1309))</f>
        <v>54</v>
      </c>
      <c r="W1309">
        <f>SUMIFS(COT!N:N,COT!$A:$A,YEAR(daily!$A1309),COT!$B:$B,WEEKNUM(daily!$A1309))</f>
        <v>93</v>
      </c>
      <c r="X1309">
        <f>SUMIFS(COT!O:O,COT!$A:$A,YEAR(daily!$A1309),COT!$B:$B,WEEKNUM(daily!$A1309))</f>
        <v>95</v>
      </c>
      <c r="Y1309">
        <f>SUMIFS(COT!P:P,COT!$A:$A,YEAR(daily!$A1309),COT!$B:$B,WEEKNUM(daily!$A1309))</f>
        <v>85</v>
      </c>
      <c r="Z1309">
        <f>SUMIFS(COT!Q:Q,COT!$A:$A,YEAR(daily!$A1309),COT!$B:$B,WEEKNUM(daily!$A1309))</f>
        <v>92</v>
      </c>
      <c r="AA1309">
        <f>SUMIFS(Saudi!B:B,Saudi!$A:$A,YEAR(daily!$A1309))</f>
        <v>567.84900000000005</v>
      </c>
      <c r="AB1309">
        <f>SUMIFS(Saudi!C:C,Saudi!$A:$A,YEAR(daily!$A1309))</f>
        <v>346.471</v>
      </c>
      <c r="AC1309">
        <f>SUMIFS(Saudi!F:F,Saudi!$A:$A,YEAR(daily!$A1309))</f>
        <v>4196090</v>
      </c>
      <c r="AD1309">
        <f>SUMIFS(Saudi!G:G,Saudi!$A:$A,YEAR(daily!$A1309))</f>
        <v>56.583409743531369</v>
      </c>
      <c r="AE1309">
        <f>SUMIFS(Saudi!H:H,Saudi!$A:$A,YEAR(daily!$A1309))</f>
        <v>237429079.79073453</v>
      </c>
      <c r="AF1309" s="5">
        <f t="shared" si="62"/>
        <v>5</v>
      </c>
      <c r="AG1309" s="5">
        <f t="shared" si="63"/>
        <v>2005</v>
      </c>
    </row>
    <row r="1310" spans="1:33">
      <c r="A1310" s="3">
        <v>38491</v>
      </c>
      <c r="B1310" s="1">
        <v>21085</v>
      </c>
      <c r="C1310" s="1">
        <v>81555</v>
      </c>
      <c r="D1310" s="1">
        <v>54012</v>
      </c>
      <c r="E1310" s="1">
        <v>46.92</v>
      </c>
      <c r="F1310" s="1">
        <v>49.65</v>
      </c>
      <c r="G1310" s="1">
        <v>50.21</v>
      </c>
      <c r="H1310" s="2">
        <v>50.1</v>
      </c>
      <c r="I1310" s="2">
        <v>30.1</v>
      </c>
      <c r="J1310" s="2">
        <v>84.3</v>
      </c>
      <c r="K1310" s="2">
        <v>85.8</v>
      </c>
      <c r="L1310">
        <f>SUMIFS(US!B:B,US!$D:$D,YEAR(daily!$A1310),US!$E:$E,MONTH(daily!$A1310))</f>
        <v>8933</v>
      </c>
      <c r="M1310">
        <f>SUMIFS(US!C:C,US!$D:$D,YEAR(daily!$A1310),US!$E:$E,MONTH(daily!$A1310))</f>
        <v>20606</v>
      </c>
      <c r="N1310">
        <f>SUMIFS(COT!E:E,COT!$A:$A,YEAR(daily!$A1310),COT!$B:$B,WEEKNUM(daily!$A1310))</f>
        <v>791036</v>
      </c>
      <c r="O1310">
        <f>SUMIFS(COT!F:F,COT!$A:$A,YEAR(daily!$A1310),COT!$B:$B,WEEKNUM(daily!$A1310))</f>
        <v>87892</v>
      </c>
      <c r="P1310">
        <f>SUMIFS(COT!G:G,COT!$A:$A,YEAR(daily!$A1310),COT!$B:$B,WEEKNUM(daily!$A1310))</f>
        <v>90200</v>
      </c>
      <c r="Q1310">
        <f>SUMIFS(COT!H:H,COT!$A:$A,YEAR(daily!$A1310),COT!$B:$B,WEEKNUM(daily!$A1310))</f>
        <v>140233</v>
      </c>
      <c r="R1310">
        <f>SUMIFS(COT!I:I,COT!$A:$A,YEAR(daily!$A1310),COT!$B:$B,WEEKNUM(daily!$A1310))</f>
        <v>510659</v>
      </c>
      <c r="S1310">
        <f>SUMIFS(COT!J:J,COT!$A:$A,YEAR(daily!$A1310),COT!$B:$B,WEEKNUM(daily!$A1310))</f>
        <v>489926</v>
      </c>
      <c r="T1310">
        <f>SUMIFS(COT!K:K,COT!$A:$A,YEAR(daily!$A1310),COT!$B:$B,WEEKNUM(daily!$A1310))</f>
        <v>52252</v>
      </c>
      <c r="U1310">
        <f>SUMIFS(COT!L:L,COT!$A:$A,YEAR(daily!$A1310),COT!$B:$B,WEEKNUM(daily!$A1310))</f>
        <v>70677</v>
      </c>
      <c r="V1310">
        <f>SUMIFS(COT!M:M,COT!$A:$A,YEAR(daily!$A1310),COT!$B:$B,WEEKNUM(daily!$A1310))</f>
        <v>54</v>
      </c>
      <c r="W1310">
        <f>SUMIFS(COT!N:N,COT!$A:$A,YEAR(daily!$A1310),COT!$B:$B,WEEKNUM(daily!$A1310))</f>
        <v>93</v>
      </c>
      <c r="X1310">
        <f>SUMIFS(COT!O:O,COT!$A:$A,YEAR(daily!$A1310),COT!$B:$B,WEEKNUM(daily!$A1310))</f>
        <v>95</v>
      </c>
      <c r="Y1310">
        <f>SUMIFS(COT!P:P,COT!$A:$A,YEAR(daily!$A1310),COT!$B:$B,WEEKNUM(daily!$A1310))</f>
        <v>85</v>
      </c>
      <c r="Z1310">
        <f>SUMIFS(COT!Q:Q,COT!$A:$A,YEAR(daily!$A1310),COT!$B:$B,WEEKNUM(daily!$A1310))</f>
        <v>92</v>
      </c>
      <c r="AA1310">
        <f>SUMIFS(Saudi!B:B,Saudi!$A:$A,YEAR(daily!$A1310))</f>
        <v>567.84900000000005</v>
      </c>
      <c r="AB1310">
        <f>SUMIFS(Saudi!C:C,Saudi!$A:$A,YEAR(daily!$A1310))</f>
        <v>346.471</v>
      </c>
      <c r="AC1310">
        <f>SUMIFS(Saudi!F:F,Saudi!$A:$A,YEAR(daily!$A1310))</f>
        <v>4196090</v>
      </c>
      <c r="AD1310">
        <f>SUMIFS(Saudi!G:G,Saudi!$A:$A,YEAR(daily!$A1310))</f>
        <v>56.583409743531369</v>
      </c>
      <c r="AE1310">
        <f>SUMIFS(Saudi!H:H,Saudi!$A:$A,YEAR(daily!$A1310))</f>
        <v>237429079.79073453</v>
      </c>
      <c r="AF1310" s="5">
        <f t="shared" si="62"/>
        <v>5</v>
      </c>
      <c r="AG1310" s="5">
        <f t="shared" si="63"/>
        <v>2005</v>
      </c>
    </row>
    <row r="1311" spans="1:33">
      <c r="A1311" s="3">
        <v>38492</v>
      </c>
      <c r="B1311" s="1">
        <v>5697</v>
      </c>
      <c r="C1311" s="1">
        <v>83710</v>
      </c>
      <c r="D1311" s="1">
        <v>54337</v>
      </c>
      <c r="E1311" s="1">
        <v>46.8</v>
      </c>
      <c r="F1311" s="1">
        <v>49.7</v>
      </c>
      <c r="G1311" s="1">
        <v>50.41</v>
      </c>
      <c r="H1311" s="2">
        <v>50.1</v>
      </c>
      <c r="I1311" s="2">
        <v>30.1</v>
      </c>
      <c r="J1311" s="2">
        <v>84.3</v>
      </c>
      <c r="K1311" s="2">
        <v>85.8</v>
      </c>
      <c r="L1311">
        <f>SUMIFS(US!B:B,US!$D:$D,YEAR(daily!$A1311),US!$E:$E,MONTH(daily!$A1311))</f>
        <v>8933</v>
      </c>
      <c r="M1311">
        <f>SUMIFS(US!C:C,US!$D:$D,YEAR(daily!$A1311),US!$E:$E,MONTH(daily!$A1311))</f>
        <v>20606</v>
      </c>
      <c r="N1311">
        <f>SUMIFS(COT!E:E,COT!$A:$A,YEAR(daily!$A1311),COT!$B:$B,WEEKNUM(daily!$A1311))</f>
        <v>791036</v>
      </c>
      <c r="O1311">
        <f>SUMIFS(COT!F:F,COT!$A:$A,YEAR(daily!$A1311),COT!$B:$B,WEEKNUM(daily!$A1311))</f>
        <v>87892</v>
      </c>
      <c r="P1311">
        <f>SUMIFS(COT!G:G,COT!$A:$A,YEAR(daily!$A1311),COT!$B:$B,WEEKNUM(daily!$A1311))</f>
        <v>90200</v>
      </c>
      <c r="Q1311">
        <f>SUMIFS(COT!H:H,COT!$A:$A,YEAR(daily!$A1311),COT!$B:$B,WEEKNUM(daily!$A1311))</f>
        <v>140233</v>
      </c>
      <c r="R1311">
        <f>SUMIFS(COT!I:I,COT!$A:$A,YEAR(daily!$A1311),COT!$B:$B,WEEKNUM(daily!$A1311))</f>
        <v>510659</v>
      </c>
      <c r="S1311">
        <f>SUMIFS(COT!J:J,COT!$A:$A,YEAR(daily!$A1311),COT!$B:$B,WEEKNUM(daily!$A1311))</f>
        <v>489926</v>
      </c>
      <c r="T1311">
        <f>SUMIFS(COT!K:K,COT!$A:$A,YEAR(daily!$A1311),COT!$B:$B,WEEKNUM(daily!$A1311))</f>
        <v>52252</v>
      </c>
      <c r="U1311">
        <f>SUMIFS(COT!L:L,COT!$A:$A,YEAR(daily!$A1311),COT!$B:$B,WEEKNUM(daily!$A1311))</f>
        <v>70677</v>
      </c>
      <c r="V1311">
        <f>SUMIFS(COT!M:M,COT!$A:$A,YEAR(daily!$A1311),COT!$B:$B,WEEKNUM(daily!$A1311))</f>
        <v>54</v>
      </c>
      <c r="W1311">
        <f>SUMIFS(COT!N:N,COT!$A:$A,YEAR(daily!$A1311),COT!$B:$B,WEEKNUM(daily!$A1311))</f>
        <v>93</v>
      </c>
      <c r="X1311">
        <f>SUMIFS(COT!O:O,COT!$A:$A,YEAR(daily!$A1311),COT!$B:$B,WEEKNUM(daily!$A1311))</f>
        <v>95</v>
      </c>
      <c r="Y1311">
        <f>SUMIFS(COT!P:P,COT!$A:$A,YEAR(daily!$A1311),COT!$B:$B,WEEKNUM(daily!$A1311))</f>
        <v>85</v>
      </c>
      <c r="Z1311">
        <f>SUMIFS(COT!Q:Q,COT!$A:$A,YEAR(daily!$A1311),COT!$B:$B,WEEKNUM(daily!$A1311))</f>
        <v>92</v>
      </c>
      <c r="AA1311">
        <f>SUMIFS(Saudi!B:B,Saudi!$A:$A,YEAR(daily!$A1311))</f>
        <v>567.84900000000005</v>
      </c>
      <c r="AB1311">
        <f>SUMIFS(Saudi!C:C,Saudi!$A:$A,YEAR(daily!$A1311))</f>
        <v>346.471</v>
      </c>
      <c r="AC1311">
        <f>SUMIFS(Saudi!F:F,Saudi!$A:$A,YEAR(daily!$A1311))</f>
        <v>4196090</v>
      </c>
      <c r="AD1311">
        <f>SUMIFS(Saudi!G:G,Saudi!$A:$A,YEAR(daily!$A1311))</f>
        <v>56.583409743531369</v>
      </c>
      <c r="AE1311">
        <f>SUMIFS(Saudi!H:H,Saudi!$A:$A,YEAR(daily!$A1311))</f>
        <v>237429079.79073453</v>
      </c>
      <c r="AF1311" s="5">
        <f t="shared" si="62"/>
        <v>5</v>
      </c>
      <c r="AG1311" s="5">
        <f t="shared" si="63"/>
        <v>2005</v>
      </c>
    </row>
    <row r="1312" spans="1:33">
      <c r="A1312" s="3">
        <v>38495</v>
      </c>
      <c r="B1312" s="1">
        <v>237486</v>
      </c>
      <c r="C1312" s="1">
        <v>55433</v>
      </c>
      <c r="D1312" s="1">
        <v>30949</v>
      </c>
      <c r="E1312" s="1">
        <v>49.16</v>
      </c>
      <c r="F1312" s="1">
        <v>50.72</v>
      </c>
      <c r="G1312" s="1">
        <v>51.2</v>
      </c>
      <c r="H1312" s="2">
        <v>50.1</v>
      </c>
      <c r="I1312" s="2">
        <v>30.1</v>
      </c>
      <c r="J1312" s="2">
        <v>84.3</v>
      </c>
      <c r="K1312" s="2">
        <v>85.8</v>
      </c>
      <c r="L1312">
        <f>SUMIFS(US!B:B,US!$D:$D,YEAR(daily!$A1312),US!$E:$E,MONTH(daily!$A1312))</f>
        <v>8933</v>
      </c>
      <c r="M1312">
        <f>SUMIFS(US!C:C,US!$D:$D,YEAR(daily!$A1312),US!$E:$E,MONTH(daily!$A1312))</f>
        <v>20606</v>
      </c>
      <c r="N1312">
        <f>SUMIFS(COT!E:E,COT!$A:$A,YEAR(daily!$A1312),COT!$B:$B,WEEKNUM(daily!$A1312))</f>
        <v>762963</v>
      </c>
      <c r="O1312">
        <f>SUMIFS(COT!F:F,COT!$A:$A,YEAR(daily!$A1312),COT!$B:$B,WEEKNUM(daily!$A1312))</f>
        <v>80567</v>
      </c>
      <c r="P1312">
        <f>SUMIFS(COT!G:G,COT!$A:$A,YEAR(daily!$A1312),COT!$B:$B,WEEKNUM(daily!$A1312))</f>
        <v>94886</v>
      </c>
      <c r="Q1312">
        <f>SUMIFS(COT!H:H,COT!$A:$A,YEAR(daily!$A1312),COT!$B:$B,WEEKNUM(daily!$A1312))</f>
        <v>121520</v>
      </c>
      <c r="R1312">
        <f>SUMIFS(COT!I:I,COT!$A:$A,YEAR(daily!$A1312),COT!$B:$B,WEEKNUM(daily!$A1312))</f>
        <v>507855</v>
      </c>
      <c r="S1312">
        <f>SUMIFS(COT!J:J,COT!$A:$A,YEAR(daily!$A1312),COT!$B:$B,WEEKNUM(daily!$A1312))</f>
        <v>479026</v>
      </c>
      <c r="T1312">
        <f>SUMIFS(COT!K:K,COT!$A:$A,YEAR(daily!$A1312),COT!$B:$B,WEEKNUM(daily!$A1312))</f>
        <v>53021</v>
      </c>
      <c r="U1312">
        <f>SUMIFS(COT!L:L,COT!$A:$A,YEAR(daily!$A1312),COT!$B:$B,WEEKNUM(daily!$A1312))</f>
        <v>67531</v>
      </c>
      <c r="V1312">
        <f>SUMIFS(COT!M:M,COT!$A:$A,YEAR(daily!$A1312),COT!$B:$B,WEEKNUM(daily!$A1312))</f>
        <v>54</v>
      </c>
      <c r="W1312">
        <f>SUMIFS(COT!N:N,COT!$A:$A,YEAR(daily!$A1312),COT!$B:$B,WEEKNUM(daily!$A1312))</f>
        <v>81</v>
      </c>
      <c r="X1312">
        <f>SUMIFS(COT!O:O,COT!$A:$A,YEAR(daily!$A1312),COT!$B:$B,WEEKNUM(daily!$A1312))</f>
        <v>87</v>
      </c>
      <c r="Y1312">
        <f>SUMIFS(COT!P:P,COT!$A:$A,YEAR(daily!$A1312),COT!$B:$B,WEEKNUM(daily!$A1312))</f>
        <v>82</v>
      </c>
      <c r="Z1312">
        <f>SUMIFS(COT!Q:Q,COT!$A:$A,YEAR(daily!$A1312),COT!$B:$B,WEEKNUM(daily!$A1312))</f>
        <v>93</v>
      </c>
      <c r="AA1312">
        <f>SUMIFS(Saudi!B:B,Saudi!$A:$A,YEAR(daily!$A1312))</f>
        <v>567.84900000000005</v>
      </c>
      <c r="AB1312">
        <f>SUMIFS(Saudi!C:C,Saudi!$A:$A,YEAR(daily!$A1312))</f>
        <v>346.471</v>
      </c>
      <c r="AC1312">
        <f>SUMIFS(Saudi!F:F,Saudi!$A:$A,YEAR(daily!$A1312))</f>
        <v>4196090</v>
      </c>
      <c r="AD1312">
        <f>SUMIFS(Saudi!G:G,Saudi!$A:$A,YEAR(daily!$A1312))</f>
        <v>56.583409743531369</v>
      </c>
      <c r="AE1312">
        <f>SUMIFS(Saudi!H:H,Saudi!$A:$A,YEAR(daily!$A1312))</f>
        <v>237429079.79073453</v>
      </c>
      <c r="AF1312" s="5">
        <f t="shared" si="62"/>
        <v>5</v>
      </c>
      <c r="AG1312" s="5">
        <f t="shared" si="63"/>
        <v>2005</v>
      </c>
    </row>
    <row r="1313" spans="1:33">
      <c r="A1313" s="3">
        <v>38496</v>
      </c>
      <c r="B1313" s="1">
        <v>233702</v>
      </c>
      <c r="C1313" s="1">
        <v>55054</v>
      </c>
      <c r="D1313" s="1">
        <v>31193</v>
      </c>
      <c r="E1313" s="1">
        <v>49.67</v>
      </c>
      <c r="F1313" s="1">
        <v>51.01</v>
      </c>
      <c r="G1313" s="1">
        <v>51.43</v>
      </c>
      <c r="H1313" s="2">
        <v>50.1</v>
      </c>
      <c r="I1313" s="2">
        <v>30.1</v>
      </c>
      <c r="J1313" s="2">
        <v>84.3</v>
      </c>
      <c r="K1313" s="2">
        <v>85.8</v>
      </c>
      <c r="L1313">
        <f>SUMIFS(US!B:B,US!$D:$D,YEAR(daily!$A1313),US!$E:$E,MONTH(daily!$A1313))</f>
        <v>8933</v>
      </c>
      <c r="M1313">
        <f>SUMIFS(US!C:C,US!$D:$D,YEAR(daily!$A1313),US!$E:$E,MONTH(daily!$A1313))</f>
        <v>20606</v>
      </c>
      <c r="N1313">
        <f>SUMIFS(COT!E:E,COT!$A:$A,YEAR(daily!$A1313),COT!$B:$B,WEEKNUM(daily!$A1313))</f>
        <v>762963</v>
      </c>
      <c r="O1313">
        <f>SUMIFS(COT!F:F,COT!$A:$A,YEAR(daily!$A1313),COT!$B:$B,WEEKNUM(daily!$A1313))</f>
        <v>80567</v>
      </c>
      <c r="P1313">
        <f>SUMIFS(COT!G:G,COT!$A:$A,YEAR(daily!$A1313),COT!$B:$B,WEEKNUM(daily!$A1313))</f>
        <v>94886</v>
      </c>
      <c r="Q1313">
        <f>SUMIFS(COT!H:H,COT!$A:$A,YEAR(daily!$A1313),COT!$B:$B,WEEKNUM(daily!$A1313))</f>
        <v>121520</v>
      </c>
      <c r="R1313">
        <f>SUMIFS(COT!I:I,COT!$A:$A,YEAR(daily!$A1313),COT!$B:$B,WEEKNUM(daily!$A1313))</f>
        <v>507855</v>
      </c>
      <c r="S1313">
        <f>SUMIFS(COT!J:J,COT!$A:$A,YEAR(daily!$A1313),COT!$B:$B,WEEKNUM(daily!$A1313))</f>
        <v>479026</v>
      </c>
      <c r="T1313">
        <f>SUMIFS(COT!K:K,COT!$A:$A,YEAR(daily!$A1313),COT!$B:$B,WEEKNUM(daily!$A1313))</f>
        <v>53021</v>
      </c>
      <c r="U1313">
        <f>SUMIFS(COT!L:L,COT!$A:$A,YEAR(daily!$A1313),COT!$B:$B,WEEKNUM(daily!$A1313))</f>
        <v>67531</v>
      </c>
      <c r="V1313">
        <f>SUMIFS(COT!M:M,COT!$A:$A,YEAR(daily!$A1313),COT!$B:$B,WEEKNUM(daily!$A1313))</f>
        <v>54</v>
      </c>
      <c r="W1313">
        <f>SUMIFS(COT!N:N,COT!$A:$A,YEAR(daily!$A1313),COT!$B:$B,WEEKNUM(daily!$A1313))</f>
        <v>81</v>
      </c>
      <c r="X1313">
        <f>SUMIFS(COT!O:O,COT!$A:$A,YEAR(daily!$A1313),COT!$B:$B,WEEKNUM(daily!$A1313))</f>
        <v>87</v>
      </c>
      <c r="Y1313">
        <f>SUMIFS(COT!P:P,COT!$A:$A,YEAR(daily!$A1313),COT!$B:$B,WEEKNUM(daily!$A1313))</f>
        <v>82</v>
      </c>
      <c r="Z1313">
        <f>SUMIFS(COT!Q:Q,COT!$A:$A,YEAR(daily!$A1313),COT!$B:$B,WEEKNUM(daily!$A1313))</f>
        <v>93</v>
      </c>
      <c r="AA1313">
        <f>SUMIFS(Saudi!B:B,Saudi!$A:$A,YEAR(daily!$A1313))</f>
        <v>567.84900000000005</v>
      </c>
      <c r="AB1313">
        <f>SUMIFS(Saudi!C:C,Saudi!$A:$A,YEAR(daily!$A1313))</f>
        <v>346.471</v>
      </c>
      <c r="AC1313">
        <f>SUMIFS(Saudi!F:F,Saudi!$A:$A,YEAR(daily!$A1313))</f>
        <v>4196090</v>
      </c>
      <c r="AD1313">
        <f>SUMIFS(Saudi!G:G,Saudi!$A:$A,YEAR(daily!$A1313))</f>
        <v>56.583409743531369</v>
      </c>
      <c r="AE1313">
        <f>SUMIFS(Saudi!H:H,Saudi!$A:$A,YEAR(daily!$A1313))</f>
        <v>237429079.79073453</v>
      </c>
      <c r="AF1313" s="5">
        <f t="shared" si="62"/>
        <v>5</v>
      </c>
      <c r="AG1313" s="5">
        <f t="shared" si="63"/>
        <v>2005</v>
      </c>
    </row>
    <row r="1314" spans="1:33">
      <c r="A1314" s="3">
        <v>38497</v>
      </c>
      <c r="B1314" s="1">
        <v>233884</v>
      </c>
      <c r="C1314" s="1">
        <v>61609</v>
      </c>
      <c r="D1314" s="1">
        <v>32932</v>
      </c>
      <c r="E1314" s="1">
        <v>50.98</v>
      </c>
      <c r="F1314" s="1">
        <v>52.06</v>
      </c>
      <c r="G1314" s="1">
        <v>52.38</v>
      </c>
      <c r="H1314" s="2">
        <v>50.1</v>
      </c>
      <c r="I1314" s="2">
        <v>30.1</v>
      </c>
      <c r="J1314" s="2">
        <v>84.3</v>
      </c>
      <c r="K1314" s="2">
        <v>85.8</v>
      </c>
      <c r="L1314">
        <f>SUMIFS(US!B:B,US!$D:$D,YEAR(daily!$A1314),US!$E:$E,MONTH(daily!$A1314))</f>
        <v>8933</v>
      </c>
      <c r="M1314">
        <f>SUMIFS(US!C:C,US!$D:$D,YEAR(daily!$A1314),US!$E:$E,MONTH(daily!$A1314))</f>
        <v>20606</v>
      </c>
      <c r="N1314">
        <f>SUMIFS(COT!E:E,COT!$A:$A,YEAR(daily!$A1314),COT!$B:$B,WEEKNUM(daily!$A1314))</f>
        <v>762963</v>
      </c>
      <c r="O1314">
        <f>SUMIFS(COT!F:F,COT!$A:$A,YEAR(daily!$A1314),COT!$B:$B,WEEKNUM(daily!$A1314))</f>
        <v>80567</v>
      </c>
      <c r="P1314">
        <f>SUMIFS(COT!G:G,COT!$A:$A,YEAR(daily!$A1314),COT!$B:$B,WEEKNUM(daily!$A1314))</f>
        <v>94886</v>
      </c>
      <c r="Q1314">
        <f>SUMIFS(COT!H:H,COT!$A:$A,YEAR(daily!$A1314),COT!$B:$B,WEEKNUM(daily!$A1314))</f>
        <v>121520</v>
      </c>
      <c r="R1314">
        <f>SUMIFS(COT!I:I,COT!$A:$A,YEAR(daily!$A1314),COT!$B:$B,WEEKNUM(daily!$A1314))</f>
        <v>507855</v>
      </c>
      <c r="S1314">
        <f>SUMIFS(COT!J:J,COT!$A:$A,YEAR(daily!$A1314),COT!$B:$B,WEEKNUM(daily!$A1314))</f>
        <v>479026</v>
      </c>
      <c r="T1314">
        <f>SUMIFS(COT!K:K,COT!$A:$A,YEAR(daily!$A1314),COT!$B:$B,WEEKNUM(daily!$A1314))</f>
        <v>53021</v>
      </c>
      <c r="U1314">
        <f>SUMIFS(COT!L:L,COT!$A:$A,YEAR(daily!$A1314),COT!$B:$B,WEEKNUM(daily!$A1314))</f>
        <v>67531</v>
      </c>
      <c r="V1314">
        <f>SUMIFS(COT!M:M,COT!$A:$A,YEAR(daily!$A1314),COT!$B:$B,WEEKNUM(daily!$A1314))</f>
        <v>54</v>
      </c>
      <c r="W1314">
        <f>SUMIFS(COT!N:N,COT!$A:$A,YEAR(daily!$A1314),COT!$B:$B,WEEKNUM(daily!$A1314))</f>
        <v>81</v>
      </c>
      <c r="X1314">
        <f>SUMIFS(COT!O:O,COT!$A:$A,YEAR(daily!$A1314),COT!$B:$B,WEEKNUM(daily!$A1314))</f>
        <v>87</v>
      </c>
      <c r="Y1314">
        <f>SUMIFS(COT!P:P,COT!$A:$A,YEAR(daily!$A1314),COT!$B:$B,WEEKNUM(daily!$A1314))</f>
        <v>82</v>
      </c>
      <c r="Z1314">
        <f>SUMIFS(COT!Q:Q,COT!$A:$A,YEAR(daily!$A1314),COT!$B:$B,WEEKNUM(daily!$A1314))</f>
        <v>93</v>
      </c>
      <c r="AA1314">
        <f>SUMIFS(Saudi!B:B,Saudi!$A:$A,YEAR(daily!$A1314))</f>
        <v>567.84900000000005</v>
      </c>
      <c r="AB1314">
        <f>SUMIFS(Saudi!C:C,Saudi!$A:$A,YEAR(daily!$A1314))</f>
        <v>346.471</v>
      </c>
      <c r="AC1314">
        <f>SUMIFS(Saudi!F:F,Saudi!$A:$A,YEAR(daily!$A1314))</f>
        <v>4196090</v>
      </c>
      <c r="AD1314">
        <f>SUMIFS(Saudi!G:G,Saudi!$A:$A,YEAR(daily!$A1314))</f>
        <v>56.583409743531369</v>
      </c>
      <c r="AE1314">
        <f>SUMIFS(Saudi!H:H,Saudi!$A:$A,YEAR(daily!$A1314))</f>
        <v>237429079.79073453</v>
      </c>
      <c r="AF1314" s="5">
        <f t="shared" si="62"/>
        <v>5</v>
      </c>
      <c r="AG1314" s="5">
        <f t="shared" si="63"/>
        <v>2005</v>
      </c>
    </row>
    <row r="1315" spans="1:33">
      <c r="A1315" s="3">
        <v>38498</v>
      </c>
      <c r="B1315" s="1">
        <v>222634</v>
      </c>
      <c r="C1315" s="1">
        <v>63011</v>
      </c>
      <c r="D1315" s="1">
        <v>31870</v>
      </c>
      <c r="E1315" s="1">
        <v>51.01</v>
      </c>
      <c r="F1315" s="1">
        <v>52.14</v>
      </c>
      <c r="G1315" s="1">
        <v>52.48</v>
      </c>
      <c r="H1315" s="2">
        <v>50.1</v>
      </c>
      <c r="I1315" s="2">
        <v>30.1</v>
      </c>
      <c r="J1315" s="2">
        <v>84.3</v>
      </c>
      <c r="K1315" s="2">
        <v>85.8</v>
      </c>
      <c r="L1315">
        <f>SUMIFS(US!B:B,US!$D:$D,YEAR(daily!$A1315),US!$E:$E,MONTH(daily!$A1315))</f>
        <v>8933</v>
      </c>
      <c r="M1315">
        <f>SUMIFS(US!C:C,US!$D:$D,YEAR(daily!$A1315),US!$E:$E,MONTH(daily!$A1315))</f>
        <v>20606</v>
      </c>
      <c r="N1315">
        <f>SUMIFS(COT!E:E,COT!$A:$A,YEAR(daily!$A1315),COT!$B:$B,WEEKNUM(daily!$A1315))</f>
        <v>762963</v>
      </c>
      <c r="O1315">
        <f>SUMIFS(COT!F:F,COT!$A:$A,YEAR(daily!$A1315),COT!$B:$B,WEEKNUM(daily!$A1315))</f>
        <v>80567</v>
      </c>
      <c r="P1315">
        <f>SUMIFS(COT!G:G,COT!$A:$A,YEAR(daily!$A1315),COT!$B:$B,WEEKNUM(daily!$A1315))</f>
        <v>94886</v>
      </c>
      <c r="Q1315">
        <f>SUMIFS(COT!H:H,COT!$A:$A,YEAR(daily!$A1315),COT!$B:$B,WEEKNUM(daily!$A1315))</f>
        <v>121520</v>
      </c>
      <c r="R1315">
        <f>SUMIFS(COT!I:I,COT!$A:$A,YEAR(daily!$A1315),COT!$B:$B,WEEKNUM(daily!$A1315))</f>
        <v>507855</v>
      </c>
      <c r="S1315">
        <f>SUMIFS(COT!J:J,COT!$A:$A,YEAR(daily!$A1315),COT!$B:$B,WEEKNUM(daily!$A1315))</f>
        <v>479026</v>
      </c>
      <c r="T1315">
        <f>SUMIFS(COT!K:K,COT!$A:$A,YEAR(daily!$A1315),COT!$B:$B,WEEKNUM(daily!$A1315))</f>
        <v>53021</v>
      </c>
      <c r="U1315">
        <f>SUMIFS(COT!L:L,COT!$A:$A,YEAR(daily!$A1315),COT!$B:$B,WEEKNUM(daily!$A1315))</f>
        <v>67531</v>
      </c>
      <c r="V1315">
        <f>SUMIFS(COT!M:M,COT!$A:$A,YEAR(daily!$A1315),COT!$B:$B,WEEKNUM(daily!$A1315))</f>
        <v>54</v>
      </c>
      <c r="W1315">
        <f>SUMIFS(COT!N:N,COT!$A:$A,YEAR(daily!$A1315),COT!$B:$B,WEEKNUM(daily!$A1315))</f>
        <v>81</v>
      </c>
      <c r="X1315">
        <f>SUMIFS(COT!O:O,COT!$A:$A,YEAR(daily!$A1315),COT!$B:$B,WEEKNUM(daily!$A1315))</f>
        <v>87</v>
      </c>
      <c r="Y1315">
        <f>SUMIFS(COT!P:P,COT!$A:$A,YEAR(daily!$A1315),COT!$B:$B,WEEKNUM(daily!$A1315))</f>
        <v>82</v>
      </c>
      <c r="Z1315">
        <f>SUMIFS(COT!Q:Q,COT!$A:$A,YEAR(daily!$A1315),COT!$B:$B,WEEKNUM(daily!$A1315))</f>
        <v>93</v>
      </c>
      <c r="AA1315">
        <f>SUMIFS(Saudi!B:B,Saudi!$A:$A,YEAR(daily!$A1315))</f>
        <v>567.84900000000005</v>
      </c>
      <c r="AB1315">
        <f>SUMIFS(Saudi!C:C,Saudi!$A:$A,YEAR(daily!$A1315))</f>
        <v>346.471</v>
      </c>
      <c r="AC1315">
        <f>SUMIFS(Saudi!F:F,Saudi!$A:$A,YEAR(daily!$A1315))</f>
        <v>4196090</v>
      </c>
      <c r="AD1315">
        <f>SUMIFS(Saudi!G:G,Saudi!$A:$A,YEAR(daily!$A1315))</f>
        <v>56.583409743531369</v>
      </c>
      <c r="AE1315">
        <f>SUMIFS(Saudi!H:H,Saudi!$A:$A,YEAR(daily!$A1315))</f>
        <v>237429079.79073453</v>
      </c>
      <c r="AF1315" s="5">
        <f t="shared" si="62"/>
        <v>5</v>
      </c>
      <c r="AG1315" s="5">
        <f t="shared" si="63"/>
        <v>2005</v>
      </c>
    </row>
    <row r="1316" spans="1:33">
      <c r="A1316" s="3">
        <v>38499</v>
      </c>
      <c r="B1316" s="1">
        <v>220245</v>
      </c>
      <c r="C1316" s="1">
        <v>65594</v>
      </c>
      <c r="D1316" s="1">
        <v>31736</v>
      </c>
      <c r="E1316" s="1">
        <v>51.85</v>
      </c>
      <c r="F1316" s="1">
        <v>52.66</v>
      </c>
      <c r="G1316" s="1">
        <v>52.91</v>
      </c>
      <c r="H1316" s="2">
        <v>50.1</v>
      </c>
      <c r="I1316" s="2">
        <v>30.1</v>
      </c>
      <c r="J1316" s="2">
        <v>84.3</v>
      </c>
      <c r="K1316" s="2">
        <v>85.8</v>
      </c>
      <c r="L1316">
        <f>SUMIFS(US!B:B,US!$D:$D,YEAR(daily!$A1316),US!$E:$E,MONTH(daily!$A1316))</f>
        <v>8933</v>
      </c>
      <c r="M1316">
        <f>SUMIFS(US!C:C,US!$D:$D,YEAR(daily!$A1316),US!$E:$E,MONTH(daily!$A1316))</f>
        <v>20606</v>
      </c>
      <c r="N1316">
        <f>SUMIFS(COT!E:E,COT!$A:$A,YEAR(daily!$A1316),COT!$B:$B,WEEKNUM(daily!$A1316))</f>
        <v>762963</v>
      </c>
      <c r="O1316">
        <f>SUMIFS(COT!F:F,COT!$A:$A,YEAR(daily!$A1316),COT!$B:$B,WEEKNUM(daily!$A1316))</f>
        <v>80567</v>
      </c>
      <c r="P1316">
        <f>SUMIFS(COT!G:G,COT!$A:$A,YEAR(daily!$A1316),COT!$B:$B,WEEKNUM(daily!$A1316))</f>
        <v>94886</v>
      </c>
      <c r="Q1316">
        <f>SUMIFS(COT!H:H,COT!$A:$A,YEAR(daily!$A1316),COT!$B:$B,WEEKNUM(daily!$A1316))</f>
        <v>121520</v>
      </c>
      <c r="R1316">
        <f>SUMIFS(COT!I:I,COT!$A:$A,YEAR(daily!$A1316),COT!$B:$B,WEEKNUM(daily!$A1316))</f>
        <v>507855</v>
      </c>
      <c r="S1316">
        <f>SUMIFS(COT!J:J,COT!$A:$A,YEAR(daily!$A1316),COT!$B:$B,WEEKNUM(daily!$A1316))</f>
        <v>479026</v>
      </c>
      <c r="T1316">
        <f>SUMIFS(COT!K:K,COT!$A:$A,YEAR(daily!$A1316),COT!$B:$B,WEEKNUM(daily!$A1316))</f>
        <v>53021</v>
      </c>
      <c r="U1316">
        <f>SUMIFS(COT!L:L,COT!$A:$A,YEAR(daily!$A1316),COT!$B:$B,WEEKNUM(daily!$A1316))</f>
        <v>67531</v>
      </c>
      <c r="V1316">
        <f>SUMIFS(COT!M:M,COT!$A:$A,YEAR(daily!$A1316),COT!$B:$B,WEEKNUM(daily!$A1316))</f>
        <v>54</v>
      </c>
      <c r="W1316">
        <f>SUMIFS(COT!N:N,COT!$A:$A,YEAR(daily!$A1316),COT!$B:$B,WEEKNUM(daily!$A1316))</f>
        <v>81</v>
      </c>
      <c r="X1316">
        <f>SUMIFS(COT!O:O,COT!$A:$A,YEAR(daily!$A1316),COT!$B:$B,WEEKNUM(daily!$A1316))</f>
        <v>87</v>
      </c>
      <c r="Y1316">
        <f>SUMIFS(COT!P:P,COT!$A:$A,YEAR(daily!$A1316),COT!$B:$B,WEEKNUM(daily!$A1316))</f>
        <v>82</v>
      </c>
      <c r="Z1316">
        <f>SUMIFS(COT!Q:Q,COT!$A:$A,YEAR(daily!$A1316),COT!$B:$B,WEEKNUM(daily!$A1316))</f>
        <v>93</v>
      </c>
      <c r="AA1316">
        <f>SUMIFS(Saudi!B:B,Saudi!$A:$A,YEAR(daily!$A1316))</f>
        <v>567.84900000000005</v>
      </c>
      <c r="AB1316">
        <f>SUMIFS(Saudi!C:C,Saudi!$A:$A,YEAR(daily!$A1316))</f>
        <v>346.471</v>
      </c>
      <c r="AC1316">
        <f>SUMIFS(Saudi!F:F,Saudi!$A:$A,YEAR(daily!$A1316))</f>
        <v>4196090</v>
      </c>
      <c r="AD1316">
        <f>SUMIFS(Saudi!G:G,Saudi!$A:$A,YEAR(daily!$A1316))</f>
        <v>56.583409743531369</v>
      </c>
      <c r="AE1316">
        <f>SUMIFS(Saudi!H:H,Saudi!$A:$A,YEAR(daily!$A1316))</f>
        <v>237429079.79073453</v>
      </c>
      <c r="AF1316" s="5">
        <f t="shared" si="62"/>
        <v>5</v>
      </c>
      <c r="AG1316" s="5">
        <f t="shared" si="63"/>
        <v>2005</v>
      </c>
    </row>
    <row r="1317" spans="1:33">
      <c r="A1317" s="3">
        <v>38503</v>
      </c>
      <c r="B1317" s="1">
        <v>211953</v>
      </c>
      <c r="C1317" s="1">
        <v>64893</v>
      </c>
      <c r="D1317" s="1">
        <v>31947</v>
      </c>
      <c r="E1317" s="1">
        <v>51.97</v>
      </c>
      <c r="F1317" s="1">
        <v>53.03</v>
      </c>
      <c r="G1317" s="1">
        <v>53.25</v>
      </c>
      <c r="H1317" s="2">
        <v>50.1</v>
      </c>
      <c r="I1317" s="2">
        <v>30.1</v>
      </c>
      <c r="J1317" s="2">
        <v>84.3</v>
      </c>
      <c r="K1317" s="2">
        <v>85.8</v>
      </c>
      <c r="L1317">
        <f>SUMIFS(US!B:B,US!$D:$D,YEAR(daily!$A1317),US!$E:$E,MONTH(daily!$A1317))</f>
        <v>8933</v>
      </c>
      <c r="M1317">
        <f>SUMIFS(US!C:C,US!$D:$D,YEAR(daily!$A1317),US!$E:$E,MONTH(daily!$A1317))</f>
        <v>20606</v>
      </c>
      <c r="N1317">
        <f>SUMIFS(COT!E:E,COT!$A:$A,YEAR(daily!$A1317),COT!$B:$B,WEEKNUM(daily!$A1317))</f>
        <v>783354</v>
      </c>
      <c r="O1317">
        <f>SUMIFS(COT!F:F,COT!$A:$A,YEAR(daily!$A1317),COT!$B:$B,WEEKNUM(daily!$A1317))</f>
        <v>83989</v>
      </c>
      <c r="P1317">
        <f>SUMIFS(COT!G:G,COT!$A:$A,YEAR(daily!$A1317),COT!$B:$B,WEEKNUM(daily!$A1317))</f>
        <v>101390</v>
      </c>
      <c r="Q1317">
        <f>SUMIFS(COT!H:H,COT!$A:$A,YEAR(daily!$A1317),COT!$B:$B,WEEKNUM(daily!$A1317))</f>
        <v>133243</v>
      </c>
      <c r="R1317">
        <f>SUMIFS(COT!I:I,COT!$A:$A,YEAR(daily!$A1317),COT!$B:$B,WEEKNUM(daily!$A1317))</f>
        <v>512236</v>
      </c>
      <c r="S1317">
        <f>SUMIFS(COT!J:J,COT!$A:$A,YEAR(daily!$A1317),COT!$B:$B,WEEKNUM(daily!$A1317))</f>
        <v>473136</v>
      </c>
      <c r="T1317">
        <f>SUMIFS(COT!K:K,COT!$A:$A,YEAR(daily!$A1317),COT!$B:$B,WEEKNUM(daily!$A1317))</f>
        <v>53886</v>
      </c>
      <c r="U1317">
        <f>SUMIFS(COT!L:L,COT!$A:$A,YEAR(daily!$A1317),COT!$B:$B,WEEKNUM(daily!$A1317))</f>
        <v>75585</v>
      </c>
      <c r="V1317">
        <f>SUMIFS(COT!M:M,COT!$A:$A,YEAR(daily!$A1317),COT!$B:$B,WEEKNUM(daily!$A1317))</f>
        <v>51</v>
      </c>
      <c r="W1317">
        <f>SUMIFS(COT!N:N,COT!$A:$A,YEAR(daily!$A1317),COT!$B:$B,WEEKNUM(daily!$A1317))</f>
        <v>96</v>
      </c>
      <c r="X1317">
        <f>SUMIFS(COT!O:O,COT!$A:$A,YEAR(daily!$A1317),COT!$B:$B,WEEKNUM(daily!$A1317))</f>
        <v>94</v>
      </c>
      <c r="Y1317">
        <f>SUMIFS(COT!P:P,COT!$A:$A,YEAR(daily!$A1317),COT!$B:$B,WEEKNUM(daily!$A1317))</f>
        <v>81</v>
      </c>
      <c r="Z1317">
        <f>SUMIFS(COT!Q:Q,COT!$A:$A,YEAR(daily!$A1317),COT!$B:$B,WEEKNUM(daily!$A1317))</f>
        <v>92</v>
      </c>
      <c r="AA1317">
        <f>SUMIFS(Saudi!B:B,Saudi!$A:$A,YEAR(daily!$A1317))</f>
        <v>567.84900000000005</v>
      </c>
      <c r="AB1317">
        <f>SUMIFS(Saudi!C:C,Saudi!$A:$A,YEAR(daily!$A1317))</f>
        <v>346.471</v>
      </c>
      <c r="AC1317">
        <f>SUMIFS(Saudi!F:F,Saudi!$A:$A,YEAR(daily!$A1317))</f>
        <v>4196090</v>
      </c>
      <c r="AD1317">
        <f>SUMIFS(Saudi!G:G,Saudi!$A:$A,YEAR(daily!$A1317))</f>
        <v>56.583409743531369</v>
      </c>
      <c r="AE1317">
        <f>SUMIFS(Saudi!H:H,Saudi!$A:$A,YEAR(daily!$A1317))</f>
        <v>237429079.79073453</v>
      </c>
      <c r="AF1317" s="5">
        <f t="shared" si="62"/>
        <v>5</v>
      </c>
      <c r="AG1317" s="5">
        <f t="shared" si="63"/>
        <v>2005</v>
      </c>
    </row>
    <row r="1318" spans="1:33">
      <c r="A1318" s="3">
        <v>38504</v>
      </c>
      <c r="B1318" s="1">
        <v>206090</v>
      </c>
      <c r="C1318" s="1">
        <v>66850</v>
      </c>
      <c r="D1318" s="1">
        <v>31475</v>
      </c>
      <c r="E1318" s="1">
        <v>54.6</v>
      </c>
      <c r="F1318" s="1">
        <v>55.79</v>
      </c>
      <c r="G1318" s="1">
        <v>56.01</v>
      </c>
      <c r="H1318" s="2">
        <v>50.4</v>
      </c>
      <c r="I1318" s="2">
        <v>30.6</v>
      </c>
      <c r="J1318" s="2">
        <v>85.2</v>
      </c>
      <c r="K1318" s="2">
        <v>83.8</v>
      </c>
      <c r="L1318">
        <f>SUMIFS(US!B:B,US!$D:$D,YEAR(daily!$A1318),US!$E:$E,MONTH(daily!$A1318))</f>
        <v>8709</v>
      </c>
      <c r="M1318">
        <f>SUMIFS(US!C:C,US!$D:$D,YEAR(daily!$A1318),US!$E:$E,MONTH(daily!$A1318))</f>
        <v>21198</v>
      </c>
      <c r="N1318">
        <f>SUMIFS(COT!E:E,COT!$A:$A,YEAR(daily!$A1318),COT!$B:$B,WEEKNUM(daily!$A1318))</f>
        <v>783354</v>
      </c>
      <c r="O1318">
        <f>SUMIFS(COT!F:F,COT!$A:$A,YEAR(daily!$A1318),COT!$B:$B,WEEKNUM(daily!$A1318))</f>
        <v>83989</v>
      </c>
      <c r="P1318">
        <f>SUMIFS(COT!G:G,COT!$A:$A,YEAR(daily!$A1318),COT!$B:$B,WEEKNUM(daily!$A1318))</f>
        <v>101390</v>
      </c>
      <c r="Q1318">
        <f>SUMIFS(COT!H:H,COT!$A:$A,YEAR(daily!$A1318),COT!$B:$B,WEEKNUM(daily!$A1318))</f>
        <v>133243</v>
      </c>
      <c r="R1318">
        <f>SUMIFS(COT!I:I,COT!$A:$A,YEAR(daily!$A1318),COT!$B:$B,WEEKNUM(daily!$A1318))</f>
        <v>512236</v>
      </c>
      <c r="S1318">
        <f>SUMIFS(COT!J:J,COT!$A:$A,YEAR(daily!$A1318),COT!$B:$B,WEEKNUM(daily!$A1318))</f>
        <v>473136</v>
      </c>
      <c r="T1318">
        <f>SUMIFS(COT!K:K,COT!$A:$A,YEAR(daily!$A1318),COT!$B:$B,WEEKNUM(daily!$A1318))</f>
        <v>53886</v>
      </c>
      <c r="U1318">
        <f>SUMIFS(COT!L:L,COT!$A:$A,YEAR(daily!$A1318),COT!$B:$B,WEEKNUM(daily!$A1318))</f>
        <v>75585</v>
      </c>
      <c r="V1318">
        <f>SUMIFS(COT!M:M,COT!$A:$A,YEAR(daily!$A1318),COT!$B:$B,WEEKNUM(daily!$A1318))</f>
        <v>51</v>
      </c>
      <c r="W1318">
        <f>SUMIFS(COT!N:N,COT!$A:$A,YEAR(daily!$A1318),COT!$B:$B,WEEKNUM(daily!$A1318))</f>
        <v>96</v>
      </c>
      <c r="X1318">
        <f>SUMIFS(COT!O:O,COT!$A:$A,YEAR(daily!$A1318),COT!$B:$B,WEEKNUM(daily!$A1318))</f>
        <v>94</v>
      </c>
      <c r="Y1318">
        <f>SUMIFS(COT!P:P,COT!$A:$A,YEAR(daily!$A1318),COT!$B:$B,WEEKNUM(daily!$A1318))</f>
        <v>81</v>
      </c>
      <c r="Z1318">
        <f>SUMIFS(COT!Q:Q,COT!$A:$A,YEAR(daily!$A1318),COT!$B:$B,WEEKNUM(daily!$A1318))</f>
        <v>92</v>
      </c>
      <c r="AA1318">
        <f>SUMIFS(Saudi!B:B,Saudi!$A:$A,YEAR(daily!$A1318))</f>
        <v>567.84900000000005</v>
      </c>
      <c r="AB1318">
        <f>SUMIFS(Saudi!C:C,Saudi!$A:$A,YEAR(daily!$A1318))</f>
        <v>346.471</v>
      </c>
      <c r="AC1318">
        <f>SUMIFS(Saudi!F:F,Saudi!$A:$A,YEAR(daily!$A1318))</f>
        <v>4196090</v>
      </c>
      <c r="AD1318">
        <f>SUMIFS(Saudi!G:G,Saudi!$A:$A,YEAR(daily!$A1318))</f>
        <v>56.583409743531369</v>
      </c>
      <c r="AE1318">
        <f>SUMIFS(Saudi!H:H,Saudi!$A:$A,YEAR(daily!$A1318))</f>
        <v>237429079.79073453</v>
      </c>
      <c r="AF1318" s="5">
        <f t="shared" si="62"/>
        <v>6</v>
      </c>
      <c r="AG1318" s="5">
        <f t="shared" si="63"/>
        <v>2005</v>
      </c>
    </row>
    <row r="1319" spans="1:33">
      <c r="A1319" s="3">
        <v>38505</v>
      </c>
      <c r="B1319" s="1">
        <v>196616</v>
      </c>
      <c r="C1319" s="1">
        <v>68967</v>
      </c>
      <c r="D1319" s="1">
        <v>31246</v>
      </c>
      <c r="E1319" s="1">
        <v>53.63</v>
      </c>
      <c r="F1319" s="1">
        <v>55.1</v>
      </c>
      <c r="G1319" s="1">
        <v>55.37</v>
      </c>
      <c r="H1319" s="2">
        <v>50.4</v>
      </c>
      <c r="I1319" s="2">
        <v>30.6</v>
      </c>
      <c r="J1319" s="2">
        <v>85.2</v>
      </c>
      <c r="K1319" s="2">
        <v>83.8</v>
      </c>
      <c r="L1319">
        <f>SUMIFS(US!B:B,US!$D:$D,YEAR(daily!$A1319),US!$E:$E,MONTH(daily!$A1319))</f>
        <v>8709</v>
      </c>
      <c r="M1319">
        <f>SUMIFS(US!C:C,US!$D:$D,YEAR(daily!$A1319),US!$E:$E,MONTH(daily!$A1319))</f>
        <v>21198</v>
      </c>
      <c r="N1319">
        <f>SUMIFS(COT!E:E,COT!$A:$A,YEAR(daily!$A1319),COT!$B:$B,WEEKNUM(daily!$A1319))</f>
        <v>783354</v>
      </c>
      <c r="O1319">
        <f>SUMIFS(COT!F:F,COT!$A:$A,YEAR(daily!$A1319),COT!$B:$B,WEEKNUM(daily!$A1319))</f>
        <v>83989</v>
      </c>
      <c r="P1319">
        <f>SUMIFS(COT!G:G,COT!$A:$A,YEAR(daily!$A1319),COT!$B:$B,WEEKNUM(daily!$A1319))</f>
        <v>101390</v>
      </c>
      <c r="Q1319">
        <f>SUMIFS(COT!H:H,COT!$A:$A,YEAR(daily!$A1319),COT!$B:$B,WEEKNUM(daily!$A1319))</f>
        <v>133243</v>
      </c>
      <c r="R1319">
        <f>SUMIFS(COT!I:I,COT!$A:$A,YEAR(daily!$A1319),COT!$B:$B,WEEKNUM(daily!$A1319))</f>
        <v>512236</v>
      </c>
      <c r="S1319">
        <f>SUMIFS(COT!J:J,COT!$A:$A,YEAR(daily!$A1319),COT!$B:$B,WEEKNUM(daily!$A1319))</f>
        <v>473136</v>
      </c>
      <c r="T1319">
        <f>SUMIFS(COT!K:K,COT!$A:$A,YEAR(daily!$A1319),COT!$B:$B,WEEKNUM(daily!$A1319))</f>
        <v>53886</v>
      </c>
      <c r="U1319">
        <f>SUMIFS(COT!L:L,COT!$A:$A,YEAR(daily!$A1319),COT!$B:$B,WEEKNUM(daily!$A1319))</f>
        <v>75585</v>
      </c>
      <c r="V1319">
        <f>SUMIFS(COT!M:M,COT!$A:$A,YEAR(daily!$A1319),COT!$B:$B,WEEKNUM(daily!$A1319))</f>
        <v>51</v>
      </c>
      <c r="W1319">
        <f>SUMIFS(COT!N:N,COT!$A:$A,YEAR(daily!$A1319),COT!$B:$B,WEEKNUM(daily!$A1319))</f>
        <v>96</v>
      </c>
      <c r="X1319">
        <f>SUMIFS(COT!O:O,COT!$A:$A,YEAR(daily!$A1319),COT!$B:$B,WEEKNUM(daily!$A1319))</f>
        <v>94</v>
      </c>
      <c r="Y1319">
        <f>SUMIFS(COT!P:P,COT!$A:$A,YEAR(daily!$A1319),COT!$B:$B,WEEKNUM(daily!$A1319))</f>
        <v>81</v>
      </c>
      <c r="Z1319">
        <f>SUMIFS(COT!Q:Q,COT!$A:$A,YEAR(daily!$A1319),COT!$B:$B,WEEKNUM(daily!$A1319))</f>
        <v>92</v>
      </c>
      <c r="AA1319">
        <f>SUMIFS(Saudi!B:B,Saudi!$A:$A,YEAR(daily!$A1319))</f>
        <v>567.84900000000005</v>
      </c>
      <c r="AB1319">
        <f>SUMIFS(Saudi!C:C,Saudi!$A:$A,YEAR(daily!$A1319))</f>
        <v>346.471</v>
      </c>
      <c r="AC1319">
        <f>SUMIFS(Saudi!F:F,Saudi!$A:$A,YEAR(daily!$A1319))</f>
        <v>4196090</v>
      </c>
      <c r="AD1319">
        <f>SUMIFS(Saudi!G:G,Saudi!$A:$A,YEAR(daily!$A1319))</f>
        <v>56.583409743531369</v>
      </c>
      <c r="AE1319">
        <f>SUMIFS(Saudi!H:H,Saudi!$A:$A,YEAR(daily!$A1319))</f>
        <v>237429079.79073453</v>
      </c>
      <c r="AF1319" s="5">
        <f t="shared" si="62"/>
        <v>6</v>
      </c>
      <c r="AG1319" s="5">
        <f t="shared" si="63"/>
        <v>2005</v>
      </c>
    </row>
    <row r="1320" spans="1:33">
      <c r="A1320" s="3">
        <v>38506</v>
      </c>
      <c r="B1320" s="1">
        <v>185666</v>
      </c>
      <c r="C1320" s="1">
        <v>69384</v>
      </c>
      <c r="D1320" s="1">
        <v>31941</v>
      </c>
      <c r="E1320" s="1">
        <v>55.03</v>
      </c>
      <c r="F1320" s="1">
        <v>56.54</v>
      </c>
      <c r="G1320" s="1">
        <v>56.85</v>
      </c>
      <c r="H1320" s="2">
        <v>50.4</v>
      </c>
      <c r="I1320" s="2">
        <v>30.6</v>
      </c>
      <c r="J1320" s="2">
        <v>85.2</v>
      </c>
      <c r="K1320" s="2">
        <v>83.8</v>
      </c>
      <c r="L1320">
        <f>SUMIFS(US!B:B,US!$D:$D,YEAR(daily!$A1320),US!$E:$E,MONTH(daily!$A1320))</f>
        <v>8709</v>
      </c>
      <c r="M1320">
        <f>SUMIFS(US!C:C,US!$D:$D,YEAR(daily!$A1320),US!$E:$E,MONTH(daily!$A1320))</f>
        <v>21198</v>
      </c>
      <c r="N1320">
        <f>SUMIFS(COT!E:E,COT!$A:$A,YEAR(daily!$A1320),COT!$B:$B,WEEKNUM(daily!$A1320))</f>
        <v>783354</v>
      </c>
      <c r="O1320">
        <f>SUMIFS(COT!F:F,COT!$A:$A,YEAR(daily!$A1320),COT!$B:$B,WEEKNUM(daily!$A1320))</f>
        <v>83989</v>
      </c>
      <c r="P1320">
        <f>SUMIFS(COT!G:G,COT!$A:$A,YEAR(daily!$A1320),COT!$B:$B,WEEKNUM(daily!$A1320))</f>
        <v>101390</v>
      </c>
      <c r="Q1320">
        <f>SUMIFS(COT!H:H,COT!$A:$A,YEAR(daily!$A1320),COT!$B:$B,WEEKNUM(daily!$A1320))</f>
        <v>133243</v>
      </c>
      <c r="R1320">
        <f>SUMIFS(COT!I:I,COT!$A:$A,YEAR(daily!$A1320),COT!$B:$B,WEEKNUM(daily!$A1320))</f>
        <v>512236</v>
      </c>
      <c r="S1320">
        <f>SUMIFS(COT!J:J,COT!$A:$A,YEAR(daily!$A1320),COT!$B:$B,WEEKNUM(daily!$A1320))</f>
        <v>473136</v>
      </c>
      <c r="T1320">
        <f>SUMIFS(COT!K:K,COT!$A:$A,YEAR(daily!$A1320),COT!$B:$B,WEEKNUM(daily!$A1320))</f>
        <v>53886</v>
      </c>
      <c r="U1320">
        <f>SUMIFS(COT!L:L,COT!$A:$A,YEAR(daily!$A1320),COT!$B:$B,WEEKNUM(daily!$A1320))</f>
        <v>75585</v>
      </c>
      <c r="V1320">
        <f>SUMIFS(COT!M:M,COT!$A:$A,YEAR(daily!$A1320),COT!$B:$B,WEEKNUM(daily!$A1320))</f>
        <v>51</v>
      </c>
      <c r="W1320">
        <f>SUMIFS(COT!N:N,COT!$A:$A,YEAR(daily!$A1320),COT!$B:$B,WEEKNUM(daily!$A1320))</f>
        <v>96</v>
      </c>
      <c r="X1320">
        <f>SUMIFS(COT!O:O,COT!$A:$A,YEAR(daily!$A1320),COT!$B:$B,WEEKNUM(daily!$A1320))</f>
        <v>94</v>
      </c>
      <c r="Y1320">
        <f>SUMIFS(COT!P:P,COT!$A:$A,YEAR(daily!$A1320),COT!$B:$B,WEEKNUM(daily!$A1320))</f>
        <v>81</v>
      </c>
      <c r="Z1320">
        <f>SUMIFS(COT!Q:Q,COT!$A:$A,YEAR(daily!$A1320),COT!$B:$B,WEEKNUM(daily!$A1320))</f>
        <v>92</v>
      </c>
      <c r="AA1320">
        <f>SUMIFS(Saudi!B:B,Saudi!$A:$A,YEAR(daily!$A1320))</f>
        <v>567.84900000000005</v>
      </c>
      <c r="AB1320">
        <f>SUMIFS(Saudi!C:C,Saudi!$A:$A,YEAR(daily!$A1320))</f>
        <v>346.471</v>
      </c>
      <c r="AC1320">
        <f>SUMIFS(Saudi!F:F,Saudi!$A:$A,YEAR(daily!$A1320))</f>
        <v>4196090</v>
      </c>
      <c r="AD1320">
        <f>SUMIFS(Saudi!G:G,Saudi!$A:$A,YEAR(daily!$A1320))</f>
        <v>56.583409743531369</v>
      </c>
      <c r="AE1320">
        <f>SUMIFS(Saudi!H:H,Saudi!$A:$A,YEAR(daily!$A1320))</f>
        <v>237429079.79073453</v>
      </c>
      <c r="AF1320" s="5">
        <f t="shared" si="62"/>
        <v>6</v>
      </c>
      <c r="AG1320" s="5">
        <f t="shared" si="63"/>
        <v>2005</v>
      </c>
    </row>
    <row r="1321" spans="1:33">
      <c r="A1321" s="3">
        <v>38509</v>
      </c>
      <c r="B1321" s="1">
        <v>177177</v>
      </c>
      <c r="C1321" s="1">
        <v>70126</v>
      </c>
      <c r="D1321" s="1">
        <v>32089</v>
      </c>
      <c r="E1321" s="1">
        <v>54.49</v>
      </c>
      <c r="F1321" s="1">
        <v>56.44</v>
      </c>
      <c r="G1321" s="1">
        <v>56.89</v>
      </c>
      <c r="H1321" s="2">
        <v>50.4</v>
      </c>
      <c r="I1321" s="2">
        <v>30.6</v>
      </c>
      <c r="J1321" s="2">
        <v>85.2</v>
      </c>
      <c r="K1321" s="2">
        <v>83.8</v>
      </c>
      <c r="L1321">
        <f>SUMIFS(US!B:B,US!$D:$D,YEAR(daily!$A1321),US!$E:$E,MONTH(daily!$A1321))</f>
        <v>8709</v>
      </c>
      <c r="M1321">
        <f>SUMIFS(US!C:C,US!$D:$D,YEAR(daily!$A1321),US!$E:$E,MONTH(daily!$A1321))</f>
        <v>21198</v>
      </c>
      <c r="N1321">
        <f>SUMIFS(COT!E:E,COT!$A:$A,YEAR(daily!$A1321),COT!$B:$B,WEEKNUM(daily!$A1321))</f>
        <v>783546</v>
      </c>
      <c r="O1321">
        <f>SUMIFS(COT!F:F,COT!$A:$A,YEAR(daily!$A1321),COT!$B:$B,WEEKNUM(daily!$A1321))</f>
        <v>92147</v>
      </c>
      <c r="P1321">
        <f>SUMIFS(COT!G:G,COT!$A:$A,YEAR(daily!$A1321),COT!$B:$B,WEEKNUM(daily!$A1321))</f>
        <v>90772</v>
      </c>
      <c r="Q1321">
        <f>SUMIFS(COT!H:H,COT!$A:$A,YEAR(daily!$A1321),COT!$B:$B,WEEKNUM(daily!$A1321))</f>
        <v>133195</v>
      </c>
      <c r="R1321">
        <f>SUMIFS(COT!I:I,COT!$A:$A,YEAR(daily!$A1321),COT!$B:$B,WEEKNUM(daily!$A1321))</f>
        <v>496939</v>
      </c>
      <c r="S1321">
        <f>SUMIFS(COT!J:J,COT!$A:$A,YEAR(daily!$A1321),COT!$B:$B,WEEKNUM(daily!$A1321))</f>
        <v>485653</v>
      </c>
      <c r="T1321">
        <f>SUMIFS(COT!K:K,COT!$A:$A,YEAR(daily!$A1321),COT!$B:$B,WEEKNUM(daily!$A1321))</f>
        <v>61265</v>
      </c>
      <c r="U1321">
        <f>SUMIFS(COT!L:L,COT!$A:$A,YEAR(daily!$A1321),COT!$B:$B,WEEKNUM(daily!$A1321))</f>
        <v>73926</v>
      </c>
      <c r="V1321">
        <f>SUMIFS(COT!M:M,COT!$A:$A,YEAR(daily!$A1321),COT!$B:$B,WEEKNUM(daily!$A1321))</f>
        <v>58</v>
      </c>
      <c r="W1321">
        <f>SUMIFS(COT!N:N,COT!$A:$A,YEAR(daily!$A1321),COT!$B:$B,WEEKNUM(daily!$A1321))</f>
        <v>91</v>
      </c>
      <c r="X1321">
        <f>SUMIFS(COT!O:O,COT!$A:$A,YEAR(daily!$A1321),COT!$B:$B,WEEKNUM(daily!$A1321))</f>
        <v>99</v>
      </c>
      <c r="Y1321">
        <f>SUMIFS(COT!P:P,COT!$A:$A,YEAR(daily!$A1321),COT!$B:$B,WEEKNUM(daily!$A1321))</f>
        <v>83</v>
      </c>
      <c r="Z1321">
        <f>SUMIFS(COT!Q:Q,COT!$A:$A,YEAR(daily!$A1321),COT!$B:$B,WEEKNUM(daily!$A1321))</f>
        <v>93</v>
      </c>
      <c r="AA1321">
        <f>SUMIFS(Saudi!B:B,Saudi!$A:$A,YEAR(daily!$A1321))</f>
        <v>567.84900000000005</v>
      </c>
      <c r="AB1321">
        <f>SUMIFS(Saudi!C:C,Saudi!$A:$A,YEAR(daily!$A1321))</f>
        <v>346.471</v>
      </c>
      <c r="AC1321">
        <f>SUMIFS(Saudi!F:F,Saudi!$A:$A,YEAR(daily!$A1321))</f>
        <v>4196090</v>
      </c>
      <c r="AD1321">
        <f>SUMIFS(Saudi!G:G,Saudi!$A:$A,YEAR(daily!$A1321))</f>
        <v>56.583409743531369</v>
      </c>
      <c r="AE1321">
        <f>SUMIFS(Saudi!H:H,Saudi!$A:$A,YEAR(daily!$A1321))</f>
        <v>237429079.79073453</v>
      </c>
      <c r="AF1321" s="5">
        <f t="shared" si="62"/>
        <v>6</v>
      </c>
      <c r="AG1321" s="5">
        <f t="shared" si="63"/>
        <v>2005</v>
      </c>
    </row>
    <row r="1322" spans="1:33">
      <c r="A1322" s="3">
        <v>38510</v>
      </c>
      <c r="B1322" s="1">
        <v>162279</v>
      </c>
      <c r="C1322" s="1">
        <v>68739</v>
      </c>
      <c r="D1322" s="1">
        <v>33239</v>
      </c>
      <c r="E1322" s="1">
        <v>53.76</v>
      </c>
      <c r="F1322" s="1">
        <v>55.78</v>
      </c>
      <c r="G1322" s="1">
        <v>56.32</v>
      </c>
      <c r="H1322" s="2">
        <v>50.4</v>
      </c>
      <c r="I1322" s="2">
        <v>30.6</v>
      </c>
      <c r="J1322" s="2">
        <v>85.2</v>
      </c>
      <c r="K1322" s="2">
        <v>83.8</v>
      </c>
      <c r="L1322">
        <f>SUMIFS(US!B:B,US!$D:$D,YEAR(daily!$A1322),US!$E:$E,MONTH(daily!$A1322))</f>
        <v>8709</v>
      </c>
      <c r="M1322">
        <f>SUMIFS(US!C:C,US!$D:$D,YEAR(daily!$A1322),US!$E:$E,MONTH(daily!$A1322))</f>
        <v>21198</v>
      </c>
      <c r="N1322">
        <f>SUMIFS(COT!E:E,COT!$A:$A,YEAR(daily!$A1322),COT!$B:$B,WEEKNUM(daily!$A1322))</f>
        <v>783546</v>
      </c>
      <c r="O1322">
        <f>SUMIFS(COT!F:F,COT!$A:$A,YEAR(daily!$A1322),COT!$B:$B,WEEKNUM(daily!$A1322))</f>
        <v>92147</v>
      </c>
      <c r="P1322">
        <f>SUMIFS(COT!G:G,COT!$A:$A,YEAR(daily!$A1322),COT!$B:$B,WEEKNUM(daily!$A1322))</f>
        <v>90772</v>
      </c>
      <c r="Q1322">
        <f>SUMIFS(COT!H:H,COT!$A:$A,YEAR(daily!$A1322),COT!$B:$B,WEEKNUM(daily!$A1322))</f>
        <v>133195</v>
      </c>
      <c r="R1322">
        <f>SUMIFS(COT!I:I,COT!$A:$A,YEAR(daily!$A1322),COT!$B:$B,WEEKNUM(daily!$A1322))</f>
        <v>496939</v>
      </c>
      <c r="S1322">
        <f>SUMIFS(COT!J:J,COT!$A:$A,YEAR(daily!$A1322),COT!$B:$B,WEEKNUM(daily!$A1322))</f>
        <v>485653</v>
      </c>
      <c r="T1322">
        <f>SUMIFS(COT!K:K,COT!$A:$A,YEAR(daily!$A1322),COT!$B:$B,WEEKNUM(daily!$A1322))</f>
        <v>61265</v>
      </c>
      <c r="U1322">
        <f>SUMIFS(COT!L:L,COT!$A:$A,YEAR(daily!$A1322),COT!$B:$B,WEEKNUM(daily!$A1322))</f>
        <v>73926</v>
      </c>
      <c r="V1322">
        <f>SUMIFS(COT!M:M,COT!$A:$A,YEAR(daily!$A1322),COT!$B:$B,WEEKNUM(daily!$A1322))</f>
        <v>58</v>
      </c>
      <c r="W1322">
        <f>SUMIFS(COT!N:N,COT!$A:$A,YEAR(daily!$A1322),COT!$B:$B,WEEKNUM(daily!$A1322))</f>
        <v>91</v>
      </c>
      <c r="X1322">
        <f>SUMIFS(COT!O:O,COT!$A:$A,YEAR(daily!$A1322),COT!$B:$B,WEEKNUM(daily!$A1322))</f>
        <v>99</v>
      </c>
      <c r="Y1322">
        <f>SUMIFS(COT!P:P,COT!$A:$A,YEAR(daily!$A1322),COT!$B:$B,WEEKNUM(daily!$A1322))</f>
        <v>83</v>
      </c>
      <c r="Z1322">
        <f>SUMIFS(COT!Q:Q,COT!$A:$A,YEAR(daily!$A1322),COT!$B:$B,WEEKNUM(daily!$A1322))</f>
        <v>93</v>
      </c>
      <c r="AA1322">
        <f>SUMIFS(Saudi!B:B,Saudi!$A:$A,YEAR(daily!$A1322))</f>
        <v>567.84900000000005</v>
      </c>
      <c r="AB1322">
        <f>SUMIFS(Saudi!C:C,Saudi!$A:$A,YEAR(daily!$A1322))</f>
        <v>346.471</v>
      </c>
      <c r="AC1322">
        <f>SUMIFS(Saudi!F:F,Saudi!$A:$A,YEAR(daily!$A1322))</f>
        <v>4196090</v>
      </c>
      <c r="AD1322">
        <f>SUMIFS(Saudi!G:G,Saudi!$A:$A,YEAR(daily!$A1322))</f>
        <v>56.583409743531369</v>
      </c>
      <c r="AE1322">
        <f>SUMIFS(Saudi!H:H,Saudi!$A:$A,YEAR(daily!$A1322))</f>
        <v>237429079.79073453</v>
      </c>
      <c r="AF1322" s="5">
        <f t="shared" si="62"/>
        <v>6</v>
      </c>
      <c r="AG1322" s="5">
        <f t="shared" si="63"/>
        <v>2005</v>
      </c>
    </row>
    <row r="1323" spans="1:33">
      <c r="A1323" s="3">
        <v>38511</v>
      </c>
      <c r="B1323" s="1">
        <v>144861</v>
      </c>
      <c r="C1323" s="1">
        <v>66073</v>
      </c>
      <c r="D1323" s="1">
        <v>32739</v>
      </c>
      <c r="E1323" s="1">
        <v>52.54</v>
      </c>
      <c r="F1323" s="1">
        <v>54.74</v>
      </c>
      <c r="G1323" s="1">
        <v>55.34</v>
      </c>
      <c r="H1323" s="2">
        <v>50.4</v>
      </c>
      <c r="I1323" s="2">
        <v>30.6</v>
      </c>
      <c r="J1323" s="2">
        <v>85.2</v>
      </c>
      <c r="K1323" s="2">
        <v>83.8</v>
      </c>
      <c r="L1323">
        <f>SUMIFS(US!B:B,US!$D:$D,YEAR(daily!$A1323),US!$E:$E,MONTH(daily!$A1323))</f>
        <v>8709</v>
      </c>
      <c r="M1323">
        <f>SUMIFS(US!C:C,US!$D:$D,YEAR(daily!$A1323),US!$E:$E,MONTH(daily!$A1323))</f>
        <v>21198</v>
      </c>
      <c r="N1323">
        <f>SUMIFS(COT!E:E,COT!$A:$A,YEAR(daily!$A1323),COT!$B:$B,WEEKNUM(daily!$A1323))</f>
        <v>783546</v>
      </c>
      <c r="O1323">
        <f>SUMIFS(COT!F:F,COT!$A:$A,YEAR(daily!$A1323),COT!$B:$B,WEEKNUM(daily!$A1323))</f>
        <v>92147</v>
      </c>
      <c r="P1323">
        <f>SUMIFS(COT!G:G,COT!$A:$A,YEAR(daily!$A1323),COT!$B:$B,WEEKNUM(daily!$A1323))</f>
        <v>90772</v>
      </c>
      <c r="Q1323">
        <f>SUMIFS(COT!H:H,COT!$A:$A,YEAR(daily!$A1323),COT!$B:$B,WEEKNUM(daily!$A1323))</f>
        <v>133195</v>
      </c>
      <c r="R1323">
        <f>SUMIFS(COT!I:I,COT!$A:$A,YEAR(daily!$A1323),COT!$B:$B,WEEKNUM(daily!$A1323))</f>
        <v>496939</v>
      </c>
      <c r="S1323">
        <f>SUMIFS(COT!J:J,COT!$A:$A,YEAR(daily!$A1323),COT!$B:$B,WEEKNUM(daily!$A1323))</f>
        <v>485653</v>
      </c>
      <c r="T1323">
        <f>SUMIFS(COT!K:K,COT!$A:$A,YEAR(daily!$A1323),COT!$B:$B,WEEKNUM(daily!$A1323))</f>
        <v>61265</v>
      </c>
      <c r="U1323">
        <f>SUMIFS(COT!L:L,COT!$A:$A,YEAR(daily!$A1323),COT!$B:$B,WEEKNUM(daily!$A1323))</f>
        <v>73926</v>
      </c>
      <c r="V1323">
        <f>SUMIFS(COT!M:M,COT!$A:$A,YEAR(daily!$A1323),COT!$B:$B,WEEKNUM(daily!$A1323))</f>
        <v>58</v>
      </c>
      <c r="W1323">
        <f>SUMIFS(COT!N:N,COT!$A:$A,YEAR(daily!$A1323),COT!$B:$B,WEEKNUM(daily!$A1323))</f>
        <v>91</v>
      </c>
      <c r="X1323">
        <f>SUMIFS(COT!O:O,COT!$A:$A,YEAR(daily!$A1323),COT!$B:$B,WEEKNUM(daily!$A1323))</f>
        <v>99</v>
      </c>
      <c r="Y1323">
        <f>SUMIFS(COT!P:P,COT!$A:$A,YEAR(daily!$A1323),COT!$B:$B,WEEKNUM(daily!$A1323))</f>
        <v>83</v>
      </c>
      <c r="Z1323">
        <f>SUMIFS(COT!Q:Q,COT!$A:$A,YEAR(daily!$A1323),COT!$B:$B,WEEKNUM(daily!$A1323))</f>
        <v>93</v>
      </c>
      <c r="AA1323">
        <f>SUMIFS(Saudi!B:B,Saudi!$A:$A,YEAR(daily!$A1323))</f>
        <v>567.84900000000005</v>
      </c>
      <c r="AB1323">
        <f>SUMIFS(Saudi!C:C,Saudi!$A:$A,YEAR(daily!$A1323))</f>
        <v>346.471</v>
      </c>
      <c r="AC1323">
        <f>SUMIFS(Saudi!F:F,Saudi!$A:$A,YEAR(daily!$A1323))</f>
        <v>4196090</v>
      </c>
      <c r="AD1323">
        <f>SUMIFS(Saudi!G:G,Saudi!$A:$A,YEAR(daily!$A1323))</f>
        <v>56.583409743531369</v>
      </c>
      <c r="AE1323">
        <f>SUMIFS(Saudi!H:H,Saudi!$A:$A,YEAR(daily!$A1323))</f>
        <v>237429079.79073453</v>
      </c>
      <c r="AF1323" s="5">
        <f t="shared" si="62"/>
        <v>6</v>
      </c>
      <c r="AG1323" s="5">
        <f t="shared" si="63"/>
        <v>2005</v>
      </c>
    </row>
    <row r="1324" spans="1:33">
      <c r="A1324" s="3">
        <v>38512</v>
      </c>
      <c r="B1324" s="1">
        <v>125458</v>
      </c>
      <c r="C1324" s="1">
        <v>70697</v>
      </c>
      <c r="D1324" s="1">
        <v>29362</v>
      </c>
      <c r="E1324" s="1">
        <v>54.28</v>
      </c>
      <c r="F1324" s="1">
        <v>56.37</v>
      </c>
      <c r="G1324" s="1">
        <v>56.9</v>
      </c>
      <c r="H1324" s="2">
        <v>50.4</v>
      </c>
      <c r="I1324" s="2">
        <v>30.6</v>
      </c>
      <c r="J1324" s="2">
        <v>85.2</v>
      </c>
      <c r="K1324" s="2">
        <v>83.8</v>
      </c>
      <c r="L1324">
        <f>SUMIFS(US!B:B,US!$D:$D,YEAR(daily!$A1324),US!$E:$E,MONTH(daily!$A1324))</f>
        <v>8709</v>
      </c>
      <c r="M1324">
        <f>SUMIFS(US!C:C,US!$D:$D,YEAR(daily!$A1324),US!$E:$E,MONTH(daily!$A1324))</f>
        <v>21198</v>
      </c>
      <c r="N1324">
        <f>SUMIFS(COT!E:E,COT!$A:$A,YEAR(daily!$A1324),COT!$B:$B,WEEKNUM(daily!$A1324))</f>
        <v>783546</v>
      </c>
      <c r="O1324">
        <f>SUMIFS(COT!F:F,COT!$A:$A,YEAR(daily!$A1324),COT!$B:$B,WEEKNUM(daily!$A1324))</f>
        <v>92147</v>
      </c>
      <c r="P1324">
        <f>SUMIFS(COT!G:G,COT!$A:$A,YEAR(daily!$A1324),COT!$B:$B,WEEKNUM(daily!$A1324))</f>
        <v>90772</v>
      </c>
      <c r="Q1324">
        <f>SUMIFS(COT!H:H,COT!$A:$A,YEAR(daily!$A1324),COT!$B:$B,WEEKNUM(daily!$A1324))</f>
        <v>133195</v>
      </c>
      <c r="R1324">
        <f>SUMIFS(COT!I:I,COT!$A:$A,YEAR(daily!$A1324),COT!$B:$B,WEEKNUM(daily!$A1324))</f>
        <v>496939</v>
      </c>
      <c r="S1324">
        <f>SUMIFS(COT!J:J,COT!$A:$A,YEAR(daily!$A1324),COT!$B:$B,WEEKNUM(daily!$A1324))</f>
        <v>485653</v>
      </c>
      <c r="T1324">
        <f>SUMIFS(COT!K:K,COT!$A:$A,YEAR(daily!$A1324),COT!$B:$B,WEEKNUM(daily!$A1324))</f>
        <v>61265</v>
      </c>
      <c r="U1324">
        <f>SUMIFS(COT!L:L,COT!$A:$A,YEAR(daily!$A1324),COT!$B:$B,WEEKNUM(daily!$A1324))</f>
        <v>73926</v>
      </c>
      <c r="V1324">
        <f>SUMIFS(COT!M:M,COT!$A:$A,YEAR(daily!$A1324),COT!$B:$B,WEEKNUM(daily!$A1324))</f>
        <v>58</v>
      </c>
      <c r="W1324">
        <f>SUMIFS(COT!N:N,COT!$A:$A,YEAR(daily!$A1324),COT!$B:$B,WEEKNUM(daily!$A1324))</f>
        <v>91</v>
      </c>
      <c r="X1324">
        <f>SUMIFS(COT!O:O,COT!$A:$A,YEAR(daily!$A1324),COT!$B:$B,WEEKNUM(daily!$A1324))</f>
        <v>99</v>
      </c>
      <c r="Y1324">
        <f>SUMIFS(COT!P:P,COT!$A:$A,YEAR(daily!$A1324),COT!$B:$B,WEEKNUM(daily!$A1324))</f>
        <v>83</v>
      </c>
      <c r="Z1324">
        <f>SUMIFS(COT!Q:Q,COT!$A:$A,YEAR(daily!$A1324),COT!$B:$B,WEEKNUM(daily!$A1324))</f>
        <v>93</v>
      </c>
      <c r="AA1324">
        <f>SUMIFS(Saudi!B:B,Saudi!$A:$A,YEAR(daily!$A1324))</f>
        <v>567.84900000000005</v>
      </c>
      <c r="AB1324">
        <f>SUMIFS(Saudi!C:C,Saudi!$A:$A,YEAR(daily!$A1324))</f>
        <v>346.471</v>
      </c>
      <c r="AC1324">
        <f>SUMIFS(Saudi!F:F,Saudi!$A:$A,YEAR(daily!$A1324))</f>
        <v>4196090</v>
      </c>
      <c r="AD1324">
        <f>SUMIFS(Saudi!G:G,Saudi!$A:$A,YEAR(daily!$A1324))</f>
        <v>56.583409743531369</v>
      </c>
      <c r="AE1324">
        <f>SUMIFS(Saudi!H:H,Saudi!$A:$A,YEAR(daily!$A1324))</f>
        <v>237429079.79073453</v>
      </c>
      <c r="AF1324" s="5">
        <f t="shared" si="62"/>
        <v>6</v>
      </c>
      <c r="AG1324" s="5">
        <f t="shared" si="63"/>
        <v>2005</v>
      </c>
    </row>
    <row r="1325" spans="1:33">
      <c r="A1325" s="3">
        <v>38513</v>
      </c>
      <c r="B1325" s="1">
        <v>107062</v>
      </c>
      <c r="C1325" s="1">
        <v>73602</v>
      </c>
      <c r="D1325" s="1">
        <v>30722</v>
      </c>
      <c r="E1325" s="1">
        <v>53.54</v>
      </c>
      <c r="F1325" s="1">
        <v>55.5</v>
      </c>
      <c r="G1325" s="1">
        <v>55.97</v>
      </c>
      <c r="H1325" s="2">
        <v>50.4</v>
      </c>
      <c r="I1325" s="2">
        <v>30.6</v>
      </c>
      <c r="J1325" s="2">
        <v>85.2</v>
      </c>
      <c r="K1325" s="2">
        <v>83.8</v>
      </c>
      <c r="L1325">
        <f>SUMIFS(US!B:B,US!$D:$D,YEAR(daily!$A1325),US!$E:$E,MONTH(daily!$A1325))</f>
        <v>8709</v>
      </c>
      <c r="M1325">
        <f>SUMIFS(US!C:C,US!$D:$D,YEAR(daily!$A1325),US!$E:$E,MONTH(daily!$A1325))</f>
        <v>21198</v>
      </c>
      <c r="N1325">
        <f>SUMIFS(COT!E:E,COT!$A:$A,YEAR(daily!$A1325),COT!$B:$B,WEEKNUM(daily!$A1325))</f>
        <v>783546</v>
      </c>
      <c r="O1325">
        <f>SUMIFS(COT!F:F,COT!$A:$A,YEAR(daily!$A1325),COT!$B:$B,WEEKNUM(daily!$A1325))</f>
        <v>92147</v>
      </c>
      <c r="P1325">
        <f>SUMIFS(COT!G:G,COT!$A:$A,YEAR(daily!$A1325),COT!$B:$B,WEEKNUM(daily!$A1325))</f>
        <v>90772</v>
      </c>
      <c r="Q1325">
        <f>SUMIFS(COT!H:H,COT!$A:$A,YEAR(daily!$A1325),COT!$B:$B,WEEKNUM(daily!$A1325))</f>
        <v>133195</v>
      </c>
      <c r="R1325">
        <f>SUMIFS(COT!I:I,COT!$A:$A,YEAR(daily!$A1325),COT!$B:$B,WEEKNUM(daily!$A1325))</f>
        <v>496939</v>
      </c>
      <c r="S1325">
        <f>SUMIFS(COT!J:J,COT!$A:$A,YEAR(daily!$A1325),COT!$B:$B,WEEKNUM(daily!$A1325))</f>
        <v>485653</v>
      </c>
      <c r="T1325">
        <f>SUMIFS(COT!K:K,COT!$A:$A,YEAR(daily!$A1325),COT!$B:$B,WEEKNUM(daily!$A1325))</f>
        <v>61265</v>
      </c>
      <c r="U1325">
        <f>SUMIFS(COT!L:L,COT!$A:$A,YEAR(daily!$A1325),COT!$B:$B,WEEKNUM(daily!$A1325))</f>
        <v>73926</v>
      </c>
      <c r="V1325">
        <f>SUMIFS(COT!M:M,COT!$A:$A,YEAR(daily!$A1325),COT!$B:$B,WEEKNUM(daily!$A1325))</f>
        <v>58</v>
      </c>
      <c r="W1325">
        <f>SUMIFS(COT!N:N,COT!$A:$A,YEAR(daily!$A1325),COT!$B:$B,WEEKNUM(daily!$A1325))</f>
        <v>91</v>
      </c>
      <c r="X1325">
        <f>SUMIFS(COT!O:O,COT!$A:$A,YEAR(daily!$A1325),COT!$B:$B,WEEKNUM(daily!$A1325))</f>
        <v>99</v>
      </c>
      <c r="Y1325">
        <f>SUMIFS(COT!P:P,COT!$A:$A,YEAR(daily!$A1325),COT!$B:$B,WEEKNUM(daily!$A1325))</f>
        <v>83</v>
      </c>
      <c r="Z1325">
        <f>SUMIFS(COT!Q:Q,COT!$A:$A,YEAR(daily!$A1325),COT!$B:$B,WEEKNUM(daily!$A1325))</f>
        <v>93</v>
      </c>
      <c r="AA1325">
        <f>SUMIFS(Saudi!B:B,Saudi!$A:$A,YEAR(daily!$A1325))</f>
        <v>567.84900000000005</v>
      </c>
      <c r="AB1325">
        <f>SUMIFS(Saudi!C:C,Saudi!$A:$A,YEAR(daily!$A1325))</f>
        <v>346.471</v>
      </c>
      <c r="AC1325">
        <f>SUMIFS(Saudi!F:F,Saudi!$A:$A,YEAR(daily!$A1325))</f>
        <v>4196090</v>
      </c>
      <c r="AD1325">
        <f>SUMIFS(Saudi!G:G,Saudi!$A:$A,YEAR(daily!$A1325))</f>
        <v>56.583409743531369</v>
      </c>
      <c r="AE1325">
        <f>SUMIFS(Saudi!H:H,Saudi!$A:$A,YEAR(daily!$A1325))</f>
        <v>237429079.79073453</v>
      </c>
      <c r="AF1325" s="5">
        <f t="shared" si="62"/>
        <v>6</v>
      </c>
      <c r="AG1325" s="5">
        <f t="shared" si="63"/>
        <v>2005</v>
      </c>
    </row>
    <row r="1326" spans="1:33">
      <c r="A1326" s="3">
        <v>38516</v>
      </c>
      <c r="B1326" s="1">
        <v>96294</v>
      </c>
      <c r="C1326" s="1">
        <v>78434</v>
      </c>
      <c r="D1326" s="1">
        <v>33162</v>
      </c>
      <c r="E1326" s="1">
        <v>55.62</v>
      </c>
      <c r="F1326" s="1">
        <v>57.66</v>
      </c>
      <c r="G1326" s="1">
        <v>58.16</v>
      </c>
      <c r="H1326" s="2">
        <v>50.4</v>
      </c>
      <c r="I1326" s="2">
        <v>30.6</v>
      </c>
      <c r="J1326" s="2">
        <v>85.2</v>
      </c>
      <c r="K1326" s="2">
        <v>83.8</v>
      </c>
      <c r="L1326">
        <f>SUMIFS(US!B:B,US!$D:$D,YEAR(daily!$A1326),US!$E:$E,MONTH(daily!$A1326))</f>
        <v>8709</v>
      </c>
      <c r="M1326">
        <f>SUMIFS(US!C:C,US!$D:$D,YEAR(daily!$A1326),US!$E:$E,MONTH(daily!$A1326))</f>
        <v>21198</v>
      </c>
      <c r="N1326">
        <f>SUMIFS(COT!E:E,COT!$A:$A,YEAR(daily!$A1326),COT!$B:$B,WEEKNUM(daily!$A1326))</f>
        <v>807148</v>
      </c>
      <c r="O1326">
        <f>SUMIFS(COT!F:F,COT!$A:$A,YEAR(daily!$A1326),COT!$B:$B,WEEKNUM(daily!$A1326))</f>
        <v>99237</v>
      </c>
      <c r="P1326">
        <f>SUMIFS(COT!G:G,COT!$A:$A,YEAR(daily!$A1326),COT!$B:$B,WEEKNUM(daily!$A1326))</f>
        <v>86674</v>
      </c>
      <c r="Q1326">
        <f>SUMIFS(COT!H:H,COT!$A:$A,YEAR(daily!$A1326),COT!$B:$B,WEEKNUM(daily!$A1326))</f>
        <v>119735</v>
      </c>
      <c r="R1326">
        <f>SUMIFS(COT!I:I,COT!$A:$A,YEAR(daily!$A1326),COT!$B:$B,WEEKNUM(daily!$A1326))</f>
        <v>529397</v>
      </c>
      <c r="S1326">
        <f>SUMIFS(COT!J:J,COT!$A:$A,YEAR(daily!$A1326),COT!$B:$B,WEEKNUM(daily!$A1326))</f>
        <v>522129</v>
      </c>
      <c r="T1326">
        <f>SUMIFS(COT!K:K,COT!$A:$A,YEAR(daily!$A1326),COT!$B:$B,WEEKNUM(daily!$A1326))</f>
        <v>58779</v>
      </c>
      <c r="U1326">
        <f>SUMIFS(COT!L:L,COT!$A:$A,YEAR(daily!$A1326),COT!$B:$B,WEEKNUM(daily!$A1326))</f>
        <v>78610</v>
      </c>
      <c r="V1326">
        <f>SUMIFS(COT!M:M,COT!$A:$A,YEAR(daily!$A1326),COT!$B:$B,WEEKNUM(daily!$A1326))</f>
        <v>73</v>
      </c>
      <c r="W1326">
        <f>SUMIFS(COT!N:N,COT!$A:$A,YEAR(daily!$A1326),COT!$B:$B,WEEKNUM(daily!$A1326))</f>
        <v>77</v>
      </c>
      <c r="X1326">
        <f>SUMIFS(COT!O:O,COT!$A:$A,YEAR(daily!$A1326),COT!$B:$B,WEEKNUM(daily!$A1326))</f>
        <v>97</v>
      </c>
      <c r="Y1326">
        <f>SUMIFS(COT!P:P,COT!$A:$A,YEAR(daily!$A1326),COT!$B:$B,WEEKNUM(daily!$A1326))</f>
        <v>83</v>
      </c>
      <c r="Z1326">
        <f>SUMIFS(COT!Q:Q,COT!$A:$A,YEAR(daily!$A1326),COT!$B:$B,WEEKNUM(daily!$A1326))</f>
        <v>94</v>
      </c>
      <c r="AA1326">
        <f>SUMIFS(Saudi!B:B,Saudi!$A:$A,YEAR(daily!$A1326))</f>
        <v>567.84900000000005</v>
      </c>
      <c r="AB1326">
        <f>SUMIFS(Saudi!C:C,Saudi!$A:$A,YEAR(daily!$A1326))</f>
        <v>346.471</v>
      </c>
      <c r="AC1326">
        <f>SUMIFS(Saudi!F:F,Saudi!$A:$A,YEAR(daily!$A1326))</f>
        <v>4196090</v>
      </c>
      <c r="AD1326">
        <f>SUMIFS(Saudi!G:G,Saudi!$A:$A,YEAR(daily!$A1326))</f>
        <v>56.583409743531369</v>
      </c>
      <c r="AE1326">
        <f>SUMIFS(Saudi!H:H,Saudi!$A:$A,YEAR(daily!$A1326))</f>
        <v>237429079.79073453</v>
      </c>
      <c r="AF1326" s="5">
        <f t="shared" si="62"/>
        <v>6</v>
      </c>
      <c r="AG1326" s="5">
        <f t="shared" si="63"/>
        <v>2005</v>
      </c>
    </row>
    <row r="1327" spans="1:33">
      <c r="A1327" s="3">
        <v>38517</v>
      </c>
      <c r="B1327" s="1">
        <v>90385</v>
      </c>
      <c r="C1327" s="1">
        <v>83051</v>
      </c>
      <c r="D1327" s="1">
        <v>34306</v>
      </c>
      <c r="E1327" s="1">
        <v>55</v>
      </c>
      <c r="F1327" s="1">
        <v>56.79</v>
      </c>
      <c r="G1327" s="1">
        <v>57.33</v>
      </c>
      <c r="H1327" s="2">
        <v>50.4</v>
      </c>
      <c r="I1327" s="2">
        <v>30.6</v>
      </c>
      <c r="J1327" s="2">
        <v>85.2</v>
      </c>
      <c r="K1327" s="2">
        <v>83.8</v>
      </c>
      <c r="L1327">
        <f>SUMIFS(US!B:B,US!$D:$D,YEAR(daily!$A1327),US!$E:$E,MONTH(daily!$A1327))</f>
        <v>8709</v>
      </c>
      <c r="M1327">
        <f>SUMIFS(US!C:C,US!$D:$D,YEAR(daily!$A1327),US!$E:$E,MONTH(daily!$A1327))</f>
        <v>21198</v>
      </c>
      <c r="N1327">
        <f>SUMIFS(COT!E:E,COT!$A:$A,YEAR(daily!$A1327),COT!$B:$B,WEEKNUM(daily!$A1327))</f>
        <v>807148</v>
      </c>
      <c r="O1327">
        <f>SUMIFS(COT!F:F,COT!$A:$A,YEAR(daily!$A1327),COT!$B:$B,WEEKNUM(daily!$A1327))</f>
        <v>99237</v>
      </c>
      <c r="P1327">
        <f>SUMIFS(COT!G:G,COT!$A:$A,YEAR(daily!$A1327),COT!$B:$B,WEEKNUM(daily!$A1327))</f>
        <v>86674</v>
      </c>
      <c r="Q1327">
        <f>SUMIFS(COT!H:H,COT!$A:$A,YEAR(daily!$A1327),COT!$B:$B,WEEKNUM(daily!$A1327))</f>
        <v>119735</v>
      </c>
      <c r="R1327">
        <f>SUMIFS(COT!I:I,COT!$A:$A,YEAR(daily!$A1327),COT!$B:$B,WEEKNUM(daily!$A1327))</f>
        <v>529397</v>
      </c>
      <c r="S1327">
        <f>SUMIFS(COT!J:J,COT!$A:$A,YEAR(daily!$A1327),COT!$B:$B,WEEKNUM(daily!$A1327))</f>
        <v>522129</v>
      </c>
      <c r="T1327">
        <f>SUMIFS(COT!K:K,COT!$A:$A,YEAR(daily!$A1327),COT!$B:$B,WEEKNUM(daily!$A1327))</f>
        <v>58779</v>
      </c>
      <c r="U1327">
        <f>SUMIFS(COT!L:L,COT!$A:$A,YEAR(daily!$A1327),COT!$B:$B,WEEKNUM(daily!$A1327))</f>
        <v>78610</v>
      </c>
      <c r="V1327">
        <f>SUMIFS(COT!M:M,COT!$A:$A,YEAR(daily!$A1327),COT!$B:$B,WEEKNUM(daily!$A1327))</f>
        <v>73</v>
      </c>
      <c r="W1327">
        <f>SUMIFS(COT!N:N,COT!$A:$A,YEAR(daily!$A1327),COT!$B:$B,WEEKNUM(daily!$A1327))</f>
        <v>77</v>
      </c>
      <c r="X1327">
        <f>SUMIFS(COT!O:O,COT!$A:$A,YEAR(daily!$A1327),COT!$B:$B,WEEKNUM(daily!$A1327))</f>
        <v>97</v>
      </c>
      <c r="Y1327">
        <f>SUMIFS(COT!P:P,COT!$A:$A,YEAR(daily!$A1327),COT!$B:$B,WEEKNUM(daily!$A1327))</f>
        <v>83</v>
      </c>
      <c r="Z1327">
        <f>SUMIFS(COT!Q:Q,COT!$A:$A,YEAR(daily!$A1327),COT!$B:$B,WEEKNUM(daily!$A1327))</f>
        <v>94</v>
      </c>
      <c r="AA1327">
        <f>SUMIFS(Saudi!B:B,Saudi!$A:$A,YEAR(daily!$A1327))</f>
        <v>567.84900000000005</v>
      </c>
      <c r="AB1327">
        <f>SUMIFS(Saudi!C:C,Saudi!$A:$A,YEAR(daily!$A1327))</f>
        <v>346.471</v>
      </c>
      <c r="AC1327">
        <f>SUMIFS(Saudi!F:F,Saudi!$A:$A,YEAR(daily!$A1327))</f>
        <v>4196090</v>
      </c>
      <c r="AD1327">
        <f>SUMIFS(Saudi!G:G,Saudi!$A:$A,YEAR(daily!$A1327))</f>
        <v>56.583409743531369</v>
      </c>
      <c r="AE1327">
        <f>SUMIFS(Saudi!H:H,Saudi!$A:$A,YEAR(daily!$A1327))</f>
        <v>237429079.79073453</v>
      </c>
      <c r="AF1327" s="5">
        <f t="shared" si="62"/>
        <v>6</v>
      </c>
      <c r="AG1327" s="5">
        <f t="shared" si="63"/>
        <v>2005</v>
      </c>
    </row>
    <row r="1328" spans="1:33">
      <c r="A1328" s="3">
        <v>38518</v>
      </c>
      <c r="B1328" s="1">
        <v>81441</v>
      </c>
      <c r="C1328" s="1">
        <v>81338</v>
      </c>
      <c r="D1328" s="1">
        <v>35301</v>
      </c>
      <c r="E1328" s="1">
        <v>55.57</v>
      </c>
      <c r="F1328" s="1">
        <v>57.08</v>
      </c>
      <c r="G1328" s="1">
        <v>57.53</v>
      </c>
      <c r="H1328" s="2">
        <v>50.4</v>
      </c>
      <c r="I1328" s="2">
        <v>30.6</v>
      </c>
      <c r="J1328" s="2">
        <v>85.2</v>
      </c>
      <c r="K1328" s="2">
        <v>83.8</v>
      </c>
      <c r="L1328">
        <f>SUMIFS(US!B:B,US!$D:$D,YEAR(daily!$A1328),US!$E:$E,MONTH(daily!$A1328))</f>
        <v>8709</v>
      </c>
      <c r="M1328">
        <f>SUMIFS(US!C:C,US!$D:$D,YEAR(daily!$A1328),US!$E:$E,MONTH(daily!$A1328))</f>
        <v>21198</v>
      </c>
      <c r="N1328">
        <f>SUMIFS(COT!E:E,COT!$A:$A,YEAR(daily!$A1328),COT!$B:$B,WEEKNUM(daily!$A1328))</f>
        <v>807148</v>
      </c>
      <c r="O1328">
        <f>SUMIFS(COT!F:F,COT!$A:$A,YEAR(daily!$A1328),COT!$B:$B,WEEKNUM(daily!$A1328))</f>
        <v>99237</v>
      </c>
      <c r="P1328">
        <f>SUMIFS(COT!G:G,COT!$A:$A,YEAR(daily!$A1328),COT!$B:$B,WEEKNUM(daily!$A1328))</f>
        <v>86674</v>
      </c>
      <c r="Q1328">
        <f>SUMIFS(COT!H:H,COT!$A:$A,YEAR(daily!$A1328),COT!$B:$B,WEEKNUM(daily!$A1328))</f>
        <v>119735</v>
      </c>
      <c r="R1328">
        <f>SUMIFS(COT!I:I,COT!$A:$A,YEAR(daily!$A1328),COT!$B:$B,WEEKNUM(daily!$A1328))</f>
        <v>529397</v>
      </c>
      <c r="S1328">
        <f>SUMIFS(COT!J:J,COT!$A:$A,YEAR(daily!$A1328),COT!$B:$B,WEEKNUM(daily!$A1328))</f>
        <v>522129</v>
      </c>
      <c r="T1328">
        <f>SUMIFS(COT!K:K,COT!$A:$A,YEAR(daily!$A1328),COT!$B:$B,WEEKNUM(daily!$A1328))</f>
        <v>58779</v>
      </c>
      <c r="U1328">
        <f>SUMIFS(COT!L:L,COT!$A:$A,YEAR(daily!$A1328),COT!$B:$B,WEEKNUM(daily!$A1328))</f>
        <v>78610</v>
      </c>
      <c r="V1328">
        <f>SUMIFS(COT!M:M,COT!$A:$A,YEAR(daily!$A1328),COT!$B:$B,WEEKNUM(daily!$A1328))</f>
        <v>73</v>
      </c>
      <c r="W1328">
        <f>SUMIFS(COT!N:N,COT!$A:$A,YEAR(daily!$A1328),COT!$B:$B,WEEKNUM(daily!$A1328))</f>
        <v>77</v>
      </c>
      <c r="X1328">
        <f>SUMIFS(COT!O:O,COT!$A:$A,YEAR(daily!$A1328),COT!$B:$B,WEEKNUM(daily!$A1328))</f>
        <v>97</v>
      </c>
      <c r="Y1328">
        <f>SUMIFS(COT!P:P,COT!$A:$A,YEAR(daily!$A1328),COT!$B:$B,WEEKNUM(daily!$A1328))</f>
        <v>83</v>
      </c>
      <c r="Z1328">
        <f>SUMIFS(COT!Q:Q,COT!$A:$A,YEAR(daily!$A1328),COT!$B:$B,WEEKNUM(daily!$A1328))</f>
        <v>94</v>
      </c>
      <c r="AA1328">
        <f>SUMIFS(Saudi!B:B,Saudi!$A:$A,YEAR(daily!$A1328))</f>
        <v>567.84900000000005</v>
      </c>
      <c r="AB1328">
        <f>SUMIFS(Saudi!C:C,Saudi!$A:$A,YEAR(daily!$A1328))</f>
        <v>346.471</v>
      </c>
      <c r="AC1328">
        <f>SUMIFS(Saudi!F:F,Saudi!$A:$A,YEAR(daily!$A1328))</f>
        <v>4196090</v>
      </c>
      <c r="AD1328">
        <f>SUMIFS(Saudi!G:G,Saudi!$A:$A,YEAR(daily!$A1328))</f>
        <v>56.583409743531369</v>
      </c>
      <c r="AE1328">
        <f>SUMIFS(Saudi!H:H,Saudi!$A:$A,YEAR(daily!$A1328))</f>
        <v>237429079.79073453</v>
      </c>
      <c r="AF1328" s="5">
        <f t="shared" si="62"/>
        <v>6</v>
      </c>
      <c r="AG1328" s="5">
        <f t="shared" si="63"/>
        <v>2005</v>
      </c>
    </row>
    <row r="1329" spans="1:33">
      <c r="A1329" s="3">
        <v>38519</v>
      </c>
      <c r="B1329" s="1">
        <v>66462</v>
      </c>
      <c r="C1329" s="1">
        <v>80870</v>
      </c>
      <c r="D1329" s="1">
        <v>36393</v>
      </c>
      <c r="E1329" s="1">
        <v>56.58</v>
      </c>
      <c r="F1329" s="1">
        <v>58.04</v>
      </c>
      <c r="G1329" s="1">
        <v>58.46</v>
      </c>
      <c r="H1329" s="2">
        <v>50.4</v>
      </c>
      <c r="I1329" s="2">
        <v>30.6</v>
      </c>
      <c r="J1329" s="2">
        <v>85.2</v>
      </c>
      <c r="K1329" s="2">
        <v>83.8</v>
      </c>
      <c r="L1329">
        <f>SUMIFS(US!B:B,US!$D:$D,YEAR(daily!$A1329),US!$E:$E,MONTH(daily!$A1329))</f>
        <v>8709</v>
      </c>
      <c r="M1329">
        <f>SUMIFS(US!C:C,US!$D:$D,YEAR(daily!$A1329),US!$E:$E,MONTH(daily!$A1329))</f>
        <v>21198</v>
      </c>
      <c r="N1329">
        <f>SUMIFS(COT!E:E,COT!$A:$A,YEAR(daily!$A1329),COT!$B:$B,WEEKNUM(daily!$A1329))</f>
        <v>807148</v>
      </c>
      <c r="O1329">
        <f>SUMIFS(COT!F:F,COT!$A:$A,YEAR(daily!$A1329),COT!$B:$B,WEEKNUM(daily!$A1329))</f>
        <v>99237</v>
      </c>
      <c r="P1329">
        <f>SUMIFS(COT!G:G,COT!$A:$A,YEAR(daily!$A1329),COT!$B:$B,WEEKNUM(daily!$A1329))</f>
        <v>86674</v>
      </c>
      <c r="Q1329">
        <f>SUMIFS(COT!H:H,COT!$A:$A,YEAR(daily!$A1329),COT!$B:$B,WEEKNUM(daily!$A1329))</f>
        <v>119735</v>
      </c>
      <c r="R1329">
        <f>SUMIFS(COT!I:I,COT!$A:$A,YEAR(daily!$A1329),COT!$B:$B,WEEKNUM(daily!$A1329))</f>
        <v>529397</v>
      </c>
      <c r="S1329">
        <f>SUMIFS(COT!J:J,COT!$A:$A,YEAR(daily!$A1329),COT!$B:$B,WEEKNUM(daily!$A1329))</f>
        <v>522129</v>
      </c>
      <c r="T1329">
        <f>SUMIFS(COT!K:K,COT!$A:$A,YEAR(daily!$A1329),COT!$B:$B,WEEKNUM(daily!$A1329))</f>
        <v>58779</v>
      </c>
      <c r="U1329">
        <f>SUMIFS(COT!L:L,COT!$A:$A,YEAR(daily!$A1329),COT!$B:$B,WEEKNUM(daily!$A1329))</f>
        <v>78610</v>
      </c>
      <c r="V1329">
        <f>SUMIFS(COT!M:M,COT!$A:$A,YEAR(daily!$A1329),COT!$B:$B,WEEKNUM(daily!$A1329))</f>
        <v>73</v>
      </c>
      <c r="W1329">
        <f>SUMIFS(COT!N:N,COT!$A:$A,YEAR(daily!$A1329),COT!$B:$B,WEEKNUM(daily!$A1329))</f>
        <v>77</v>
      </c>
      <c r="X1329">
        <f>SUMIFS(COT!O:O,COT!$A:$A,YEAR(daily!$A1329),COT!$B:$B,WEEKNUM(daily!$A1329))</f>
        <v>97</v>
      </c>
      <c r="Y1329">
        <f>SUMIFS(COT!P:P,COT!$A:$A,YEAR(daily!$A1329),COT!$B:$B,WEEKNUM(daily!$A1329))</f>
        <v>83</v>
      </c>
      <c r="Z1329">
        <f>SUMIFS(COT!Q:Q,COT!$A:$A,YEAR(daily!$A1329),COT!$B:$B,WEEKNUM(daily!$A1329))</f>
        <v>94</v>
      </c>
      <c r="AA1329">
        <f>SUMIFS(Saudi!B:B,Saudi!$A:$A,YEAR(daily!$A1329))</f>
        <v>567.84900000000005</v>
      </c>
      <c r="AB1329">
        <f>SUMIFS(Saudi!C:C,Saudi!$A:$A,YEAR(daily!$A1329))</f>
        <v>346.471</v>
      </c>
      <c r="AC1329">
        <f>SUMIFS(Saudi!F:F,Saudi!$A:$A,YEAR(daily!$A1329))</f>
        <v>4196090</v>
      </c>
      <c r="AD1329">
        <f>SUMIFS(Saudi!G:G,Saudi!$A:$A,YEAR(daily!$A1329))</f>
        <v>56.583409743531369</v>
      </c>
      <c r="AE1329">
        <f>SUMIFS(Saudi!H:H,Saudi!$A:$A,YEAR(daily!$A1329))</f>
        <v>237429079.79073453</v>
      </c>
      <c r="AF1329" s="5">
        <f t="shared" si="62"/>
        <v>6</v>
      </c>
      <c r="AG1329" s="5">
        <f t="shared" si="63"/>
        <v>2005</v>
      </c>
    </row>
    <row r="1330" spans="1:33">
      <c r="A1330" s="3">
        <v>38520</v>
      </c>
      <c r="B1330" s="1">
        <v>49940</v>
      </c>
      <c r="C1330" s="1">
        <v>84317</v>
      </c>
      <c r="D1330" s="1">
        <v>36018</v>
      </c>
      <c r="E1330" s="1">
        <v>58.47</v>
      </c>
      <c r="F1330" s="1">
        <v>59.73</v>
      </c>
      <c r="G1330" s="1">
        <v>60.04</v>
      </c>
      <c r="H1330" s="2">
        <v>50.4</v>
      </c>
      <c r="I1330" s="2">
        <v>30.6</v>
      </c>
      <c r="J1330" s="2">
        <v>85.2</v>
      </c>
      <c r="K1330" s="2">
        <v>83.8</v>
      </c>
      <c r="L1330">
        <f>SUMIFS(US!B:B,US!$D:$D,YEAR(daily!$A1330),US!$E:$E,MONTH(daily!$A1330))</f>
        <v>8709</v>
      </c>
      <c r="M1330">
        <f>SUMIFS(US!C:C,US!$D:$D,YEAR(daily!$A1330),US!$E:$E,MONTH(daily!$A1330))</f>
        <v>21198</v>
      </c>
      <c r="N1330">
        <f>SUMIFS(COT!E:E,COT!$A:$A,YEAR(daily!$A1330),COT!$B:$B,WEEKNUM(daily!$A1330))</f>
        <v>807148</v>
      </c>
      <c r="O1330">
        <f>SUMIFS(COT!F:F,COT!$A:$A,YEAR(daily!$A1330),COT!$B:$B,WEEKNUM(daily!$A1330))</f>
        <v>99237</v>
      </c>
      <c r="P1330">
        <f>SUMIFS(COT!G:G,COT!$A:$A,YEAR(daily!$A1330),COT!$B:$B,WEEKNUM(daily!$A1330))</f>
        <v>86674</v>
      </c>
      <c r="Q1330">
        <f>SUMIFS(COT!H:H,COT!$A:$A,YEAR(daily!$A1330),COT!$B:$B,WEEKNUM(daily!$A1330))</f>
        <v>119735</v>
      </c>
      <c r="R1330">
        <f>SUMIFS(COT!I:I,COT!$A:$A,YEAR(daily!$A1330),COT!$B:$B,WEEKNUM(daily!$A1330))</f>
        <v>529397</v>
      </c>
      <c r="S1330">
        <f>SUMIFS(COT!J:J,COT!$A:$A,YEAR(daily!$A1330),COT!$B:$B,WEEKNUM(daily!$A1330))</f>
        <v>522129</v>
      </c>
      <c r="T1330">
        <f>SUMIFS(COT!K:K,COT!$A:$A,YEAR(daily!$A1330),COT!$B:$B,WEEKNUM(daily!$A1330))</f>
        <v>58779</v>
      </c>
      <c r="U1330">
        <f>SUMIFS(COT!L:L,COT!$A:$A,YEAR(daily!$A1330),COT!$B:$B,WEEKNUM(daily!$A1330))</f>
        <v>78610</v>
      </c>
      <c r="V1330">
        <f>SUMIFS(COT!M:M,COT!$A:$A,YEAR(daily!$A1330),COT!$B:$B,WEEKNUM(daily!$A1330))</f>
        <v>73</v>
      </c>
      <c r="W1330">
        <f>SUMIFS(COT!N:N,COT!$A:$A,YEAR(daily!$A1330),COT!$B:$B,WEEKNUM(daily!$A1330))</f>
        <v>77</v>
      </c>
      <c r="X1330">
        <f>SUMIFS(COT!O:O,COT!$A:$A,YEAR(daily!$A1330),COT!$B:$B,WEEKNUM(daily!$A1330))</f>
        <v>97</v>
      </c>
      <c r="Y1330">
        <f>SUMIFS(COT!P:P,COT!$A:$A,YEAR(daily!$A1330),COT!$B:$B,WEEKNUM(daily!$A1330))</f>
        <v>83</v>
      </c>
      <c r="Z1330">
        <f>SUMIFS(COT!Q:Q,COT!$A:$A,YEAR(daily!$A1330),COT!$B:$B,WEEKNUM(daily!$A1330))</f>
        <v>94</v>
      </c>
      <c r="AA1330">
        <f>SUMIFS(Saudi!B:B,Saudi!$A:$A,YEAR(daily!$A1330))</f>
        <v>567.84900000000005</v>
      </c>
      <c r="AB1330">
        <f>SUMIFS(Saudi!C:C,Saudi!$A:$A,YEAR(daily!$A1330))</f>
        <v>346.471</v>
      </c>
      <c r="AC1330">
        <f>SUMIFS(Saudi!F:F,Saudi!$A:$A,YEAR(daily!$A1330))</f>
        <v>4196090</v>
      </c>
      <c r="AD1330">
        <f>SUMIFS(Saudi!G:G,Saudi!$A:$A,YEAR(daily!$A1330))</f>
        <v>56.583409743531369</v>
      </c>
      <c r="AE1330">
        <f>SUMIFS(Saudi!H:H,Saudi!$A:$A,YEAR(daily!$A1330))</f>
        <v>237429079.79073453</v>
      </c>
      <c r="AF1330" s="5">
        <f t="shared" si="62"/>
        <v>6</v>
      </c>
      <c r="AG1330" s="5">
        <f t="shared" si="63"/>
        <v>2005</v>
      </c>
    </row>
    <row r="1331" spans="1:33">
      <c r="A1331" s="3">
        <v>38523</v>
      </c>
      <c r="B1331" s="1">
        <v>29443</v>
      </c>
      <c r="C1331" s="1">
        <v>90433</v>
      </c>
      <c r="D1331" s="1">
        <v>36148</v>
      </c>
      <c r="E1331" s="1">
        <v>59.37</v>
      </c>
      <c r="F1331" s="1">
        <v>60.5</v>
      </c>
      <c r="G1331" s="1">
        <v>60.75</v>
      </c>
      <c r="H1331" s="2">
        <v>50.4</v>
      </c>
      <c r="I1331" s="2">
        <v>30.6</v>
      </c>
      <c r="J1331" s="2">
        <v>85.2</v>
      </c>
      <c r="K1331" s="2">
        <v>83.8</v>
      </c>
      <c r="L1331">
        <f>SUMIFS(US!B:B,US!$D:$D,YEAR(daily!$A1331),US!$E:$E,MONTH(daily!$A1331))</f>
        <v>8709</v>
      </c>
      <c r="M1331">
        <f>SUMIFS(US!C:C,US!$D:$D,YEAR(daily!$A1331),US!$E:$E,MONTH(daily!$A1331))</f>
        <v>21198</v>
      </c>
      <c r="N1331">
        <f>SUMIFS(COT!E:E,COT!$A:$A,YEAR(daily!$A1331),COT!$B:$B,WEEKNUM(daily!$A1331))</f>
        <v>771615</v>
      </c>
      <c r="O1331">
        <f>SUMIFS(COT!F:F,COT!$A:$A,YEAR(daily!$A1331),COT!$B:$B,WEEKNUM(daily!$A1331))</f>
        <v>108262</v>
      </c>
      <c r="P1331">
        <f>SUMIFS(COT!G:G,COT!$A:$A,YEAR(daily!$A1331),COT!$B:$B,WEEKNUM(daily!$A1331))</f>
        <v>88415</v>
      </c>
      <c r="Q1331">
        <f>SUMIFS(COT!H:H,COT!$A:$A,YEAR(daily!$A1331),COT!$B:$B,WEEKNUM(daily!$A1331))</f>
        <v>109187</v>
      </c>
      <c r="R1331">
        <f>SUMIFS(COT!I:I,COT!$A:$A,YEAR(daily!$A1331),COT!$B:$B,WEEKNUM(daily!$A1331))</f>
        <v>496818</v>
      </c>
      <c r="S1331">
        <f>SUMIFS(COT!J:J,COT!$A:$A,YEAR(daily!$A1331),COT!$B:$B,WEEKNUM(daily!$A1331))</f>
        <v>500964</v>
      </c>
      <c r="T1331">
        <f>SUMIFS(COT!K:K,COT!$A:$A,YEAR(daily!$A1331),COT!$B:$B,WEEKNUM(daily!$A1331))</f>
        <v>57348</v>
      </c>
      <c r="U1331">
        <f>SUMIFS(COT!L:L,COT!$A:$A,YEAR(daily!$A1331),COT!$B:$B,WEEKNUM(daily!$A1331))</f>
        <v>73049</v>
      </c>
      <c r="V1331">
        <f>SUMIFS(COT!M:M,COT!$A:$A,YEAR(daily!$A1331),COT!$B:$B,WEEKNUM(daily!$A1331))</f>
        <v>59</v>
      </c>
      <c r="W1331">
        <f>SUMIFS(COT!N:N,COT!$A:$A,YEAR(daily!$A1331),COT!$B:$B,WEEKNUM(daily!$A1331))</f>
        <v>89</v>
      </c>
      <c r="X1331">
        <f>SUMIFS(COT!O:O,COT!$A:$A,YEAR(daily!$A1331),COT!$B:$B,WEEKNUM(daily!$A1331))</f>
        <v>87</v>
      </c>
      <c r="Y1331">
        <f>SUMIFS(COT!P:P,COT!$A:$A,YEAR(daily!$A1331),COT!$B:$B,WEEKNUM(daily!$A1331))</f>
        <v>83</v>
      </c>
      <c r="Z1331">
        <f>SUMIFS(COT!Q:Q,COT!$A:$A,YEAR(daily!$A1331),COT!$B:$B,WEEKNUM(daily!$A1331))</f>
        <v>94</v>
      </c>
      <c r="AA1331">
        <f>SUMIFS(Saudi!B:B,Saudi!$A:$A,YEAR(daily!$A1331))</f>
        <v>567.84900000000005</v>
      </c>
      <c r="AB1331">
        <f>SUMIFS(Saudi!C:C,Saudi!$A:$A,YEAR(daily!$A1331))</f>
        <v>346.471</v>
      </c>
      <c r="AC1331">
        <f>SUMIFS(Saudi!F:F,Saudi!$A:$A,YEAR(daily!$A1331))</f>
        <v>4196090</v>
      </c>
      <c r="AD1331">
        <f>SUMIFS(Saudi!G:G,Saudi!$A:$A,YEAR(daily!$A1331))</f>
        <v>56.583409743531369</v>
      </c>
      <c r="AE1331">
        <f>SUMIFS(Saudi!H:H,Saudi!$A:$A,YEAR(daily!$A1331))</f>
        <v>237429079.79073453</v>
      </c>
      <c r="AF1331" s="5">
        <f t="shared" si="62"/>
        <v>6</v>
      </c>
      <c r="AG1331" s="5">
        <f t="shared" si="63"/>
        <v>2005</v>
      </c>
    </row>
    <row r="1332" spans="1:33">
      <c r="A1332" s="3">
        <v>38524</v>
      </c>
      <c r="B1332" s="1">
        <v>9303</v>
      </c>
      <c r="C1332" s="1">
        <v>94959</v>
      </c>
      <c r="D1332" s="1">
        <v>36924</v>
      </c>
      <c r="E1332" s="1">
        <v>58.9</v>
      </c>
      <c r="F1332" s="1">
        <v>59.63</v>
      </c>
      <c r="G1332" s="1">
        <v>59.9</v>
      </c>
      <c r="H1332" s="2">
        <v>50.4</v>
      </c>
      <c r="I1332" s="2">
        <v>30.6</v>
      </c>
      <c r="J1332" s="2">
        <v>85.2</v>
      </c>
      <c r="K1332" s="2">
        <v>83.8</v>
      </c>
      <c r="L1332">
        <f>SUMIFS(US!B:B,US!$D:$D,YEAR(daily!$A1332),US!$E:$E,MONTH(daily!$A1332))</f>
        <v>8709</v>
      </c>
      <c r="M1332">
        <f>SUMIFS(US!C:C,US!$D:$D,YEAR(daily!$A1332),US!$E:$E,MONTH(daily!$A1332))</f>
        <v>21198</v>
      </c>
      <c r="N1332">
        <f>SUMIFS(COT!E:E,COT!$A:$A,YEAR(daily!$A1332),COT!$B:$B,WEEKNUM(daily!$A1332))</f>
        <v>771615</v>
      </c>
      <c r="O1332">
        <f>SUMIFS(COT!F:F,COT!$A:$A,YEAR(daily!$A1332),COT!$B:$B,WEEKNUM(daily!$A1332))</f>
        <v>108262</v>
      </c>
      <c r="P1332">
        <f>SUMIFS(COT!G:G,COT!$A:$A,YEAR(daily!$A1332),COT!$B:$B,WEEKNUM(daily!$A1332))</f>
        <v>88415</v>
      </c>
      <c r="Q1332">
        <f>SUMIFS(COT!H:H,COT!$A:$A,YEAR(daily!$A1332),COT!$B:$B,WEEKNUM(daily!$A1332))</f>
        <v>109187</v>
      </c>
      <c r="R1332">
        <f>SUMIFS(COT!I:I,COT!$A:$A,YEAR(daily!$A1332),COT!$B:$B,WEEKNUM(daily!$A1332))</f>
        <v>496818</v>
      </c>
      <c r="S1332">
        <f>SUMIFS(COT!J:J,COT!$A:$A,YEAR(daily!$A1332),COT!$B:$B,WEEKNUM(daily!$A1332))</f>
        <v>500964</v>
      </c>
      <c r="T1332">
        <f>SUMIFS(COT!K:K,COT!$A:$A,YEAR(daily!$A1332),COT!$B:$B,WEEKNUM(daily!$A1332))</f>
        <v>57348</v>
      </c>
      <c r="U1332">
        <f>SUMIFS(COT!L:L,COT!$A:$A,YEAR(daily!$A1332),COT!$B:$B,WEEKNUM(daily!$A1332))</f>
        <v>73049</v>
      </c>
      <c r="V1332">
        <f>SUMIFS(COT!M:M,COT!$A:$A,YEAR(daily!$A1332),COT!$B:$B,WEEKNUM(daily!$A1332))</f>
        <v>59</v>
      </c>
      <c r="W1332">
        <f>SUMIFS(COT!N:N,COT!$A:$A,YEAR(daily!$A1332),COT!$B:$B,WEEKNUM(daily!$A1332))</f>
        <v>89</v>
      </c>
      <c r="X1332">
        <f>SUMIFS(COT!O:O,COT!$A:$A,YEAR(daily!$A1332),COT!$B:$B,WEEKNUM(daily!$A1332))</f>
        <v>87</v>
      </c>
      <c r="Y1332">
        <f>SUMIFS(COT!P:P,COT!$A:$A,YEAR(daily!$A1332),COT!$B:$B,WEEKNUM(daily!$A1332))</f>
        <v>83</v>
      </c>
      <c r="Z1332">
        <f>SUMIFS(COT!Q:Q,COT!$A:$A,YEAR(daily!$A1332),COT!$B:$B,WEEKNUM(daily!$A1332))</f>
        <v>94</v>
      </c>
      <c r="AA1332">
        <f>SUMIFS(Saudi!B:B,Saudi!$A:$A,YEAR(daily!$A1332))</f>
        <v>567.84900000000005</v>
      </c>
      <c r="AB1332">
        <f>SUMIFS(Saudi!C:C,Saudi!$A:$A,YEAR(daily!$A1332))</f>
        <v>346.471</v>
      </c>
      <c r="AC1332">
        <f>SUMIFS(Saudi!F:F,Saudi!$A:$A,YEAR(daily!$A1332))</f>
        <v>4196090</v>
      </c>
      <c r="AD1332">
        <f>SUMIFS(Saudi!G:G,Saudi!$A:$A,YEAR(daily!$A1332))</f>
        <v>56.583409743531369</v>
      </c>
      <c r="AE1332">
        <f>SUMIFS(Saudi!H:H,Saudi!$A:$A,YEAR(daily!$A1332))</f>
        <v>237429079.79073453</v>
      </c>
      <c r="AF1332" s="5">
        <f t="shared" si="62"/>
        <v>6</v>
      </c>
      <c r="AG1332" s="5">
        <f t="shared" si="63"/>
        <v>2005</v>
      </c>
    </row>
    <row r="1333" spans="1:33">
      <c r="A1333" s="3">
        <v>38525</v>
      </c>
      <c r="B1333" s="1">
        <v>237416</v>
      </c>
      <c r="C1333" s="1">
        <v>36916</v>
      </c>
      <c r="D1333" s="1">
        <v>21488</v>
      </c>
      <c r="E1333" s="1">
        <v>58.09</v>
      </c>
      <c r="F1333" s="1">
        <v>59.09</v>
      </c>
      <c r="G1333" s="1">
        <v>59.32</v>
      </c>
      <c r="H1333" s="2">
        <v>50.4</v>
      </c>
      <c r="I1333" s="2">
        <v>30.6</v>
      </c>
      <c r="J1333" s="2">
        <v>85.2</v>
      </c>
      <c r="K1333" s="2">
        <v>83.8</v>
      </c>
      <c r="L1333">
        <f>SUMIFS(US!B:B,US!$D:$D,YEAR(daily!$A1333),US!$E:$E,MONTH(daily!$A1333))</f>
        <v>8709</v>
      </c>
      <c r="M1333">
        <f>SUMIFS(US!C:C,US!$D:$D,YEAR(daily!$A1333),US!$E:$E,MONTH(daily!$A1333))</f>
        <v>21198</v>
      </c>
      <c r="N1333">
        <f>SUMIFS(COT!E:E,COT!$A:$A,YEAR(daily!$A1333),COT!$B:$B,WEEKNUM(daily!$A1333))</f>
        <v>771615</v>
      </c>
      <c r="O1333">
        <f>SUMIFS(COT!F:F,COT!$A:$A,YEAR(daily!$A1333),COT!$B:$B,WEEKNUM(daily!$A1333))</f>
        <v>108262</v>
      </c>
      <c r="P1333">
        <f>SUMIFS(COT!G:G,COT!$A:$A,YEAR(daily!$A1333),COT!$B:$B,WEEKNUM(daily!$A1333))</f>
        <v>88415</v>
      </c>
      <c r="Q1333">
        <f>SUMIFS(COT!H:H,COT!$A:$A,YEAR(daily!$A1333),COT!$B:$B,WEEKNUM(daily!$A1333))</f>
        <v>109187</v>
      </c>
      <c r="R1333">
        <f>SUMIFS(COT!I:I,COT!$A:$A,YEAR(daily!$A1333),COT!$B:$B,WEEKNUM(daily!$A1333))</f>
        <v>496818</v>
      </c>
      <c r="S1333">
        <f>SUMIFS(COT!J:J,COT!$A:$A,YEAR(daily!$A1333),COT!$B:$B,WEEKNUM(daily!$A1333))</f>
        <v>500964</v>
      </c>
      <c r="T1333">
        <f>SUMIFS(COT!K:K,COT!$A:$A,YEAR(daily!$A1333),COT!$B:$B,WEEKNUM(daily!$A1333))</f>
        <v>57348</v>
      </c>
      <c r="U1333">
        <f>SUMIFS(COT!L:L,COT!$A:$A,YEAR(daily!$A1333),COT!$B:$B,WEEKNUM(daily!$A1333))</f>
        <v>73049</v>
      </c>
      <c r="V1333">
        <f>SUMIFS(COT!M:M,COT!$A:$A,YEAR(daily!$A1333),COT!$B:$B,WEEKNUM(daily!$A1333))</f>
        <v>59</v>
      </c>
      <c r="W1333">
        <f>SUMIFS(COT!N:N,COT!$A:$A,YEAR(daily!$A1333),COT!$B:$B,WEEKNUM(daily!$A1333))</f>
        <v>89</v>
      </c>
      <c r="X1333">
        <f>SUMIFS(COT!O:O,COT!$A:$A,YEAR(daily!$A1333),COT!$B:$B,WEEKNUM(daily!$A1333))</f>
        <v>87</v>
      </c>
      <c r="Y1333">
        <f>SUMIFS(COT!P:P,COT!$A:$A,YEAR(daily!$A1333),COT!$B:$B,WEEKNUM(daily!$A1333))</f>
        <v>83</v>
      </c>
      <c r="Z1333">
        <f>SUMIFS(COT!Q:Q,COT!$A:$A,YEAR(daily!$A1333),COT!$B:$B,WEEKNUM(daily!$A1333))</f>
        <v>94</v>
      </c>
      <c r="AA1333">
        <f>SUMIFS(Saudi!B:B,Saudi!$A:$A,YEAR(daily!$A1333))</f>
        <v>567.84900000000005</v>
      </c>
      <c r="AB1333">
        <f>SUMIFS(Saudi!C:C,Saudi!$A:$A,YEAR(daily!$A1333))</f>
        <v>346.471</v>
      </c>
      <c r="AC1333">
        <f>SUMIFS(Saudi!F:F,Saudi!$A:$A,YEAR(daily!$A1333))</f>
        <v>4196090</v>
      </c>
      <c r="AD1333">
        <f>SUMIFS(Saudi!G:G,Saudi!$A:$A,YEAR(daily!$A1333))</f>
        <v>56.583409743531369</v>
      </c>
      <c r="AE1333">
        <f>SUMIFS(Saudi!H:H,Saudi!$A:$A,YEAR(daily!$A1333))</f>
        <v>237429079.79073453</v>
      </c>
      <c r="AF1333" s="5">
        <f t="shared" si="62"/>
        <v>6</v>
      </c>
      <c r="AG1333" s="5">
        <f t="shared" si="63"/>
        <v>2005</v>
      </c>
    </row>
    <row r="1334" spans="1:33">
      <c r="A1334" s="3">
        <v>38526</v>
      </c>
      <c r="B1334" s="1">
        <v>242212</v>
      </c>
      <c r="C1334" s="1">
        <v>37452</v>
      </c>
      <c r="D1334" s="1">
        <v>21688</v>
      </c>
      <c r="E1334" s="1">
        <v>59.42</v>
      </c>
      <c r="F1334" s="1">
        <v>60.42</v>
      </c>
      <c r="G1334" s="1">
        <v>60.64</v>
      </c>
      <c r="H1334" s="2">
        <v>50.4</v>
      </c>
      <c r="I1334" s="2">
        <v>30.6</v>
      </c>
      <c r="J1334" s="2">
        <v>85.2</v>
      </c>
      <c r="K1334" s="2">
        <v>83.8</v>
      </c>
      <c r="L1334">
        <f>SUMIFS(US!B:B,US!$D:$D,YEAR(daily!$A1334),US!$E:$E,MONTH(daily!$A1334))</f>
        <v>8709</v>
      </c>
      <c r="M1334">
        <f>SUMIFS(US!C:C,US!$D:$D,YEAR(daily!$A1334),US!$E:$E,MONTH(daily!$A1334))</f>
        <v>21198</v>
      </c>
      <c r="N1334">
        <f>SUMIFS(COT!E:E,COT!$A:$A,YEAR(daily!$A1334),COT!$B:$B,WEEKNUM(daily!$A1334))</f>
        <v>771615</v>
      </c>
      <c r="O1334">
        <f>SUMIFS(COT!F:F,COT!$A:$A,YEAR(daily!$A1334),COT!$B:$B,WEEKNUM(daily!$A1334))</f>
        <v>108262</v>
      </c>
      <c r="P1334">
        <f>SUMIFS(COT!G:G,COT!$A:$A,YEAR(daily!$A1334),COT!$B:$B,WEEKNUM(daily!$A1334))</f>
        <v>88415</v>
      </c>
      <c r="Q1334">
        <f>SUMIFS(COT!H:H,COT!$A:$A,YEAR(daily!$A1334),COT!$B:$B,WEEKNUM(daily!$A1334))</f>
        <v>109187</v>
      </c>
      <c r="R1334">
        <f>SUMIFS(COT!I:I,COT!$A:$A,YEAR(daily!$A1334),COT!$B:$B,WEEKNUM(daily!$A1334))</f>
        <v>496818</v>
      </c>
      <c r="S1334">
        <f>SUMIFS(COT!J:J,COT!$A:$A,YEAR(daily!$A1334),COT!$B:$B,WEEKNUM(daily!$A1334))</f>
        <v>500964</v>
      </c>
      <c r="T1334">
        <f>SUMIFS(COT!K:K,COT!$A:$A,YEAR(daily!$A1334),COT!$B:$B,WEEKNUM(daily!$A1334))</f>
        <v>57348</v>
      </c>
      <c r="U1334">
        <f>SUMIFS(COT!L:L,COT!$A:$A,YEAR(daily!$A1334),COT!$B:$B,WEEKNUM(daily!$A1334))</f>
        <v>73049</v>
      </c>
      <c r="V1334">
        <f>SUMIFS(COT!M:M,COT!$A:$A,YEAR(daily!$A1334),COT!$B:$B,WEEKNUM(daily!$A1334))</f>
        <v>59</v>
      </c>
      <c r="W1334">
        <f>SUMIFS(COT!N:N,COT!$A:$A,YEAR(daily!$A1334),COT!$B:$B,WEEKNUM(daily!$A1334))</f>
        <v>89</v>
      </c>
      <c r="X1334">
        <f>SUMIFS(COT!O:O,COT!$A:$A,YEAR(daily!$A1334),COT!$B:$B,WEEKNUM(daily!$A1334))</f>
        <v>87</v>
      </c>
      <c r="Y1334">
        <f>SUMIFS(COT!P:P,COT!$A:$A,YEAR(daily!$A1334),COT!$B:$B,WEEKNUM(daily!$A1334))</f>
        <v>83</v>
      </c>
      <c r="Z1334">
        <f>SUMIFS(COT!Q:Q,COT!$A:$A,YEAR(daily!$A1334),COT!$B:$B,WEEKNUM(daily!$A1334))</f>
        <v>94</v>
      </c>
      <c r="AA1334">
        <f>SUMIFS(Saudi!B:B,Saudi!$A:$A,YEAR(daily!$A1334))</f>
        <v>567.84900000000005</v>
      </c>
      <c r="AB1334">
        <f>SUMIFS(Saudi!C:C,Saudi!$A:$A,YEAR(daily!$A1334))</f>
        <v>346.471</v>
      </c>
      <c r="AC1334">
        <f>SUMIFS(Saudi!F:F,Saudi!$A:$A,YEAR(daily!$A1334))</f>
        <v>4196090</v>
      </c>
      <c r="AD1334">
        <f>SUMIFS(Saudi!G:G,Saudi!$A:$A,YEAR(daily!$A1334))</f>
        <v>56.583409743531369</v>
      </c>
      <c r="AE1334">
        <f>SUMIFS(Saudi!H:H,Saudi!$A:$A,YEAR(daily!$A1334))</f>
        <v>237429079.79073453</v>
      </c>
      <c r="AF1334" s="5">
        <f t="shared" si="62"/>
        <v>6</v>
      </c>
      <c r="AG1334" s="5">
        <f t="shared" si="63"/>
        <v>2005</v>
      </c>
    </row>
    <row r="1335" spans="1:33">
      <c r="A1335" s="3">
        <v>38527</v>
      </c>
      <c r="B1335" s="1">
        <v>232438</v>
      </c>
      <c r="C1335" s="1">
        <v>38436</v>
      </c>
      <c r="D1335" s="1">
        <v>22216</v>
      </c>
      <c r="E1335" s="1">
        <v>59.84</v>
      </c>
      <c r="F1335" s="1">
        <v>60.85</v>
      </c>
      <c r="G1335" s="1">
        <v>61.06</v>
      </c>
      <c r="H1335" s="2">
        <v>50.4</v>
      </c>
      <c r="I1335" s="2">
        <v>30.6</v>
      </c>
      <c r="J1335" s="2">
        <v>85.2</v>
      </c>
      <c r="K1335" s="2">
        <v>83.8</v>
      </c>
      <c r="L1335">
        <f>SUMIFS(US!B:B,US!$D:$D,YEAR(daily!$A1335),US!$E:$E,MONTH(daily!$A1335))</f>
        <v>8709</v>
      </c>
      <c r="M1335">
        <f>SUMIFS(US!C:C,US!$D:$D,YEAR(daily!$A1335),US!$E:$E,MONTH(daily!$A1335))</f>
        <v>21198</v>
      </c>
      <c r="N1335">
        <f>SUMIFS(COT!E:E,COT!$A:$A,YEAR(daily!$A1335),COT!$B:$B,WEEKNUM(daily!$A1335))</f>
        <v>771615</v>
      </c>
      <c r="O1335">
        <f>SUMIFS(COT!F:F,COT!$A:$A,YEAR(daily!$A1335),COT!$B:$B,WEEKNUM(daily!$A1335))</f>
        <v>108262</v>
      </c>
      <c r="P1335">
        <f>SUMIFS(COT!G:G,COT!$A:$A,YEAR(daily!$A1335),COT!$B:$B,WEEKNUM(daily!$A1335))</f>
        <v>88415</v>
      </c>
      <c r="Q1335">
        <f>SUMIFS(COT!H:H,COT!$A:$A,YEAR(daily!$A1335),COT!$B:$B,WEEKNUM(daily!$A1335))</f>
        <v>109187</v>
      </c>
      <c r="R1335">
        <f>SUMIFS(COT!I:I,COT!$A:$A,YEAR(daily!$A1335),COT!$B:$B,WEEKNUM(daily!$A1335))</f>
        <v>496818</v>
      </c>
      <c r="S1335">
        <f>SUMIFS(COT!J:J,COT!$A:$A,YEAR(daily!$A1335),COT!$B:$B,WEEKNUM(daily!$A1335))</f>
        <v>500964</v>
      </c>
      <c r="T1335">
        <f>SUMIFS(COT!K:K,COT!$A:$A,YEAR(daily!$A1335),COT!$B:$B,WEEKNUM(daily!$A1335))</f>
        <v>57348</v>
      </c>
      <c r="U1335">
        <f>SUMIFS(COT!L:L,COT!$A:$A,YEAR(daily!$A1335),COT!$B:$B,WEEKNUM(daily!$A1335))</f>
        <v>73049</v>
      </c>
      <c r="V1335">
        <f>SUMIFS(COT!M:M,COT!$A:$A,YEAR(daily!$A1335),COT!$B:$B,WEEKNUM(daily!$A1335))</f>
        <v>59</v>
      </c>
      <c r="W1335">
        <f>SUMIFS(COT!N:N,COT!$A:$A,YEAR(daily!$A1335),COT!$B:$B,WEEKNUM(daily!$A1335))</f>
        <v>89</v>
      </c>
      <c r="X1335">
        <f>SUMIFS(COT!O:O,COT!$A:$A,YEAR(daily!$A1335),COT!$B:$B,WEEKNUM(daily!$A1335))</f>
        <v>87</v>
      </c>
      <c r="Y1335">
        <f>SUMIFS(COT!P:P,COT!$A:$A,YEAR(daily!$A1335),COT!$B:$B,WEEKNUM(daily!$A1335))</f>
        <v>83</v>
      </c>
      <c r="Z1335">
        <f>SUMIFS(COT!Q:Q,COT!$A:$A,YEAR(daily!$A1335),COT!$B:$B,WEEKNUM(daily!$A1335))</f>
        <v>94</v>
      </c>
      <c r="AA1335">
        <f>SUMIFS(Saudi!B:B,Saudi!$A:$A,YEAR(daily!$A1335))</f>
        <v>567.84900000000005</v>
      </c>
      <c r="AB1335">
        <f>SUMIFS(Saudi!C:C,Saudi!$A:$A,YEAR(daily!$A1335))</f>
        <v>346.471</v>
      </c>
      <c r="AC1335">
        <f>SUMIFS(Saudi!F:F,Saudi!$A:$A,YEAR(daily!$A1335))</f>
        <v>4196090</v>
      </c>
      <c r="AD1335">
        <f>SUMIFS(Saudi!G:G,Saudi!$A:$A,YEAR(daily!$A1335))</f>
        <v>56.583409743531369</v>
      </c>
      <c r="AE1335">
        <f>SUMIFS(Saudi!H:H,Saudi!$A:$A,YEAR(daily!$A1335))</f>
        <v>237429079.79073453</v>
      </c>
      <c r="AF1335" s="5">
        <f t="shared" si="62"/>
        <v>6</v>
      </c>
      <c r="AG1335" s="5">
        <f t="shared" si="63"/>
        <v>2005</v>
      </c>
    </row>
    <row r="1336" spans="1:33">
      <c r="A1336" s="3">
        <v>38530</v>
      </c>
      <c r="B1336" s="1">
        <v>232817</v>
      </c>
      <c r="C1336" s="1">
        <v>39738</v>
      </c>
      <c r="D1336" s="1">
        <v>21989</v>
      </c>
      <c r="E1336" s="1">
        <v>60.54</v>
      </c>
      <c r="F1336" s="1">
        <v>61.76</v>
      </c>
      <c r="G1336" s="1">
        <v>61.97</v>
      </c>
      <c r="H1336" s="2">
        <v>50.4</v>
      </c>
      <c r="I1336" s="2">
        <v>30.6</v>
      </c>
      <c r="J1336" s="2">
        <v>85.2</v>
      </c>
      <c r="K1336" s="2">
        <v>83.8</v>
      </c>
      <c r="L1336">
        <f>SUMIFS(US!B:B,US!$D:$D,YEAR(daily!$A1336),US!$E:$E,MONTH(daily!$A1336))</f>
        <v>8709</v>
      </c>
      <c r="M1336">
        <f>SUMIFS(US!C:C,US!$D:$D,YEAR(daily!$A1336),US!$E:$E,MONTH(daily!$A1336))</f>
        <v>21198</v>
      </c>
      <c r="N1336">
        <f>SUMIFS(COT!E:E,COT!$A:$A,YEAR(daily!$A1336),COT!$B:$B,WEEKNUM(daily!$A1336))</f>
        <v>783203</v>
      </c>
      <c r="O1336">
        <f>SUMIFS(COT!F:F,COT!$A:$A,YEAR(daily!$A1336),COT!$B:$B,WEEKNUM(daily!$A1336))</f>
        <v>112569</v>
      </c>
      <c r="P1336">
        <f>SUMIFS(COT!G:G,COT!$A:$A,YEAR(daily!$A1336),COT!$B:$B,WEEKNUM(daily!$A1336))</f>
        <v>90561</v>
      </c>
      <c r="Q1336">
        <f>SUMIFS(COT!H:H,COT!$A:$A,YEAR(daily!$A1336),COT!$B:$B,WEEKNUM(daily!$A1336))</f>
        <v>122155</v>
      </c>
      <c r="R1336">
        <f>SUMIFS(COT!I:I,COT!$A:$A,YEAR(daily!$A1336),COT!$B:$B,WEEKNUM(daily!$A1336))</f>
        <v>481358</v>
      </c>
      <c r="S1336">
        <f>SUMIFS(COT!J:J,COT!$A:$A,YEAR(daily!$A1336),COT!$B:$B,WEEKNUM(daily!$A1336))</f>
        <v>487852</v>
      </c>
      <c r="T1336">
        <f>SUMIFS(COT!K:K,COT!$A:$A,YEAR(daily!$A1336),COT!$B:$B,WEEKNUM(daily!$A1336))</f>
        <v>67121</v>
      </c>
      <c r="U1336">
        <f>SUMIFS(COT!L:L,COT!$A:$A,YEAR(daily!$A1336),COT!$B:$B,WEEKNUM(daily!$A1336))</f>
        <v>82635</v>
      </c>
      <c r="V1336">
        <f>SUMIFS(COT!M:M,COT!$A:$A,YEAR(daily!$A1336),COT!$B:$B,WEEKNUM(daily!$A1336))</f>
        <v>66</v>
      </c>
      <c r="W1336">
        <f>SUMIFS(COT!N:N,COT!$A:$A,YEAR(daily!$A1336),COT!$B:$B,WEEKNUM(daily!$A1336))</f>
        <v>92</v>
      </c>
      <c r="X1336">
        <f>SUMIFS(COT!O:O,COT!$A:$A,YEAR(daily!$A1336),COT!$B:$B,WEEKNUM(daily!$A1336))</f>
        <v>98</v>
      </c>
      <c r="Y1336">
        <f>SUMIFS(COT!P:P,COT!$A:$A,YEAR(daily!$A1336),COT!$B:$B,WEEKNUM(daily!$A1336))</f>
        <v>76</v>
      </c>
      <c r="Z1336">
        <f>SUMIFS(COT!Q:Q,COT!$A:$A,YEAR(daily!$A1336),COT!$B:$B,WEEKNUM(daily!$A1336))</f>
        <v>86</v>
      </c>
      <c r="AA1336">
        <f>SUMIFS(Saudi!B:B,Saudi!$A:$A,YEAR(daily!$A1336))</f>
        <v>567.84900000000005</v>
      </c>
      <c r="AB1336">
        <f>SUMIFS(Saudi!C:C,Saudi!$A:$A,YEAR(daily!$A1336))</f>
        <v>346.471</v>
      </c>
      <c r="AC1336">
        <f>SUMIFS(Saudi!F:F,Saudi!$A:$A,YEAR(daily!$A1336))</f>
        <v>4196090</v>
      </c>
      <c r="AD1336">
        <f>SUMIFS(Saudi!G:G,Saudi!$A:$A,YEAR(daily!$A1336))</f>
        <v>56.583409743531369</v>
      </c>
      <c r="AE1336">
        <f>SUMIFS(Saudi!H:H,Saudi!$A:$A,YEAR(daily!$A1336))</f>
        <v>237429079.79073453</v>
      </c>
      <c r="AF1336" s="5">
        <f t="shared" si="62"/>
        <v>6</v>
      </c>
      <c r="AG1336" s="5">
        <f t="shared" si="63"/>
        <v>2005</v>
      </c>
    </row>
    <row r="1337" spans="1:33">
      <c r="A1337" s="3">
        <v>38531</v>
      </c>
      <c r="B1337" s="1">
        <v>223052</v>
      </c>
      <c r="C1337" s="1">
        <v>41254</v>
      </c>
      <c r="D1337" s="1">
        <v>22490</v>
      </c>
      <c r="E1337" s="1">
        <v>58.2</v>
      </c>
      <c r="F1337" s="1">
        <v>59.67</v>
      </c>
      <c r="G1337" s="1">
        <v>60.02</v>
      </c>
      <c r="H1337" s="2">
        <v>50.4</v>
      </c>
      <c r="I1337" s="2">
        <v>30.6</v>
      </c>
      <c r="J1337" s="2">
        <v>85.2</v>
      </c>
      <c r="K1337" s="2">
        <v>83.8</v>
      </c>
      <c r="L1337">
        <f>SUMIFS(US!B:B,US!$D:$D,YEAR(daily!$A1337),US!$E:$E,MONTH(daily!$A1337))</f>
        <v>8709</v>
      </c>
      <c r="M1337">
        <f>SUMIFS(US!C:C,US!$D:$D,YEAR(daily!$A1337),US!$E:$E,MONTH(daily!$A1337))</f>
        <v>21198</v>
      </c>
      <c r="N1337">
        <f>SUMIFS(COT!E:E,COT!$A:$A,YEAR(daily!$A1337),COT!$B:$B,WEEKNUM(daily!$A1337))</f>
        <v>783203</v>
      </c>
      <c r="O1337">
        <f>SUMIFS(COT!F:F,COT!$A:$A,YEAR(daily!$A1337),COT!$B:$B,WEEKNUM(daily!$A1337))</f>
        <v>112569</v>
      </c>
      <c r="P1337">
        <f>SUMIFS(COT!G:G,COT!$A:$A,YEAR(daily!$A1337),COT!$B:$B,WEEKNUM(daily!$A1337))</f>
        <v>90561</v>
      </c>
      <c r="Q1337">
        <f>SUMIFS(COT!H:H,COT!$A:$A,YEAR(daily!$A1337),COT!$B:$B,WEEKNUM(daily!$A1337))</f>
        <v>122155</v>
      </c>
      <c r="R1337">
        <f>SUMIFS(COT!I:I,COT!$A:$A,YEAR(daily!$A1337),COT!$B:$B,WEEKNUM(daily!$A1337))</f>
        <v>481358</v>
      </c>
      <c r="S1337">
        <f>SUMIFS(COT!J:J,COT!$A:$A,YEAR(daily!$A1337),COT!$B:$B,WEEKNUM(daily!$A1337))</f>
        <v>487852</v>
      </c>
      <c r="T1337">
        <f>SUMIFS(COT!K:K,COT!$A:$A,YEAR(daily!$A1337),COT!$B:$B,WEEKNUM(daily!$A1337))</f>
        <v>67121</v>
      </c>
      <c r="U1337">
        <f>SUMIFS(COT!L:L,COT!$A:$A,YEAR(daily!$A1337),COT!$B:$B,WEEKNUM(daily!$A1337))</f>
        <v>82635</v>
      </c>
      <c r="V1337">
        <f>SUMIFS(COT!M:M,COT!$A:$A,YEAR(daily!$A1337),COT!$B:$B,WEEKNUM(daily!$A1337))</f>
        <v>66</v>
      </c>
      <c r="W1337">
        <f>SUMIFS(COT!N:N,COT!$A:$A,YEAR(daily!$A1337),COT!$B:$B,WEEKNUM(daily!$A1337))</f>
        <v>92</v>
      </c>
      <c r="X1337">
        <f>SUMIFS(COT!O:O,COT!$A:$A,YEAR(daily!$A1337),COT!$B:$B,WEEKNUM(daily!$A1337))</f>
        <v>98</v>
      </c>
      <c r="Y1337">
        <f>SUMIFS(COT!P:P,COT!$A:$A,YEAR(daily!$A1337),COT!$B:$B,WEEKNUM(daily!$A1337))</f>
        <v>76</v>
      </c>
      <c r="Z1337">
        <f>SUMIFS(COT!Q:Q,COT!$A:$A,YEAR(daily!$A1337),COT!$B:$B,WEEKNUM(daily!$A1337))</f>
        <v>86</v>
      </c>
      <c r="AA1337">
        <f>SUMIFS(Saudi!B:B,Saudi!$A:$A,YEAR(daily!$A1337))</f>
        <v>567.84900000000005</v>
      </c>
      <c r="AB1337">
        <f>SUMIFS(Saudi!C:C,Saudi!$A:$A,YEAR(daily!$A1337))</f>
        <v>346.471</v>
      </c>
      <c r="AC1337">
        <f>SUMIFS(Saudi!F:F,Saudi!$A:$A,YEAR(daily!$A1337))</f>
        <v>4196090</v>
      </c>
      <c r="AD1337">
        <f>SUMIFS(Saudi!G:G,Saudi!$A:$A,YEAR(daily!$A1337))</f>
        <v>56.583409743531369</v>
      </c>
      <c r="AE1337">
        <f>SUMIFS(Saudi!H:H,Saudi!$A:$A,YEAR(daily!$A1337))</f>
        <v>237429079.79073453</v>
      </c>
      <c r="AF1337" s="5">
        <f t="shared" si="62"/>
        <v>6</v>
      </c>
      <c r="AG1337" s="5">
        <f t="shared" si="63"/>
        <v>2005</v>
      </c>
    </row>
    <row r="1338" spans="1:33">
      <c r="A1338" s="3">
        <v>38532</v>
      </c>
      <c r="B1338" s="1">
        <v>219923</v>
      </c>
      <c r="C1338" s="1">
        <v>43796</v>
      </c>
      <c r="D1338" s="1">
        <v>22611</v>
      </c>
      <c r="E1338" s="1">
        <v>57.26</v>
      </c>
      <c r="F1338" s="1">
        <v>58.89</v>
      </c>
      <c r="G1338" s="1">
        <v>59.31</v>
      </c>
      <c r="H1338" s="2">
        <v>50.4</v>
      </c>
      <c r="I1338" s="2">
        <v>30.6</v>
      </c>
      <c r="J1338" s="2">
        <v>85.2</v>
      </c>
      <c r="K1338" s="2">
        <v>83.8</v>
      </c>
      <c r="L1338">
        <f>SUMIFS(US!B:B,US!$D:$D,YEAR(daily!$A1338),US!$E:$E,MONTH(daily!$A1338))</f>
        <v>8709</v>
      </c>
      <c r="M1338">
        <f>SUMIFS(US!C:C,US!$D:$D,YEAR(daily!$A1338),US!$E:$E,MONTH(daily!$A1338))</f>
        <v>21198</v>
      </c>
      <c r="N1338">
        <f>SUMIFS(COT!E:E,COT!$A:$A,YEAR(daily!$A1338),COT!$B:$B,WEEKNUM(daily!$A1338))</f>
        <v>783203</v>
      </c>
      <c r="O1338">
        <f>SUMIFS(COT!F:F,COT!$A:$A,YEAR(daily!$A1338),COT!$B:$B,WEEKNUM(daily!$A1338))</f>
        <v>112569</v>
      </c>
      <c r="P1338">
        <f>SUMIFS(COT!G:G,COT!$A:$A,YEAR(daily!$A1338),COT!$B:$B,WEEKNUM(daily!$A1338))</f>
        <v>90561</v>
      </c>
      <c r="Q1338">
        <f>SUMIFS(COT!H:H,COT!$A:$A,YEAR(daily!$A1338),COT!$B:$B,WEEKNUM(daily!$A1338))</f>
        <v>122155</v>
      </c>
      <c r="R1338">
        <f>SUMIFS(COT!I:I,COT!$A:$A,YEAR(daily!$A1338),COT!$B:$B,WEEKNUM(daily!$A1338))</f>
        <v>481358</v>
      </c>
      <c r="S1338">
        <f>SUMIFS(COT!J:J,COT!$A:$A,YEAR(daily!$A1338),COT!$B:$B,WEEKNUM(daily!$A1338))</f>
        <v>487852</v>
      </c>
      <c r="T1338">
        <f>SUMIFS(COT!K:K,COT!$A:$A,YEAR(daily!$A1338),COT!$B:$B,WEEKNUM(daily!$A1338))</f>
        <v>67121</v>
      </c>
      <c r="U1338">
        <f>SUMIFS(COT!L:L,COT!$A:$A,YEAR(daily!$A1338),COT!$B:$B,WEEKNUM(daily!$A1338))</f>
        <v>82635</v>
      </c>
      <c r="V1338">
        <f>SUMIFS(COT!M:M,COT!$A:$A,YEAR(daily!$A1338),COT!$B:$B,WEEKNUM(daily!$A1338))</f>
        <v>66</v>
      </c>
      <c r="W1338">
        <f>SUMIFS(COT!N:N,COT!$A:$A,YEAR(daily!$A1338),COT!$B:$B,WEEKNUM(daily!$A1338))</f>
        <v>92</v>
      </c>
      <c r="X1338">
        <f>SUMIFS(COT!O:O,COT!$A:$A,YEAR(daily!$A1338),COT!$B:$B,WEEKNUM(daily!$A1338))</f>
        <v>98</v>
      </c>
      <c r="Y1338">
        <f>SUMIFS(COT!P:P,COT!$A:$A,YEAR(daily!$A1338),COT!$B:$B,WEEKNUM(daily!$A1338))</f>
        <v>76</v>
      </c>
      <c r="Z1338">
        <f>SUMIFS(COT!Q:Q,COT!$A:$A,YEAR(daily!$A1338),COT!$B:$B,WEEKNUM(daily!$A1338))</f>
        <v>86</v>
      </c>
      <c r="AA1338">
        <f>SUMIFS(Saudi!B:B,Saudi!$A:$A,YEAR(daily!$A1338))</f>
        <v>567.84900000000005</v>
      </c>
      <c r="AB1338">
        <f>SUMIFS(Saudi!C:C,Saudi!$A:$A,YEAR(daily!$A1338))</f>
        <v>346.471</v>
      </c>
      <c r="AC1338">
        <f>SUMIFS(Saudi!F:F,Saudi!$A:$A,YEAR(daily!$A1338))</f>
        <v>4196090</v>
      </c>
      <c r="AD1338">
        <f>SUMIFS(Saudi!G:G,Saudi!$A:$A,YEAR(daily!$A1338))</f>
        <v>56.583409743531369</v>
      </c>
      <c r="AE1338">
        <f>SUMIFS(Saudi!H:H,Saudi!$A:$A,YEAR(daily!$A1338))</f>
        <v>237429079.79073453</v>
      </c>
      <c r="AF1338" s="5">
        <f t="shared" si="62"/>
        <v>6</v>
      </c>
      <c r="AG1338" s="5">
        <f t="shared" si="63"/>
        <v>2005</v>
      </c>
    </row>
    <row r="1339" spans="1:33">
      <c r="A1339" s="3">
        <v>38533</v>
      </c>
      <c r="B1339" s="1">
        <v>212109</v>
      </c>
      <c r="C1339" s="1">
        <v>44465</v>
      </c>
      <c r="D1339" s="1">
        <v>22179</v>
      </c>
      <c r="E1339" s="1">
        <v>56.5</v>
      </c>
      <c r="F1339" s="1">
        <v>58.36</v>
      </c>
      <c r="G1339" s="1">
        <v>58.8</v>
      </c>
      <c r="H1339" s="2">
        <v>50.4</v>
      </c>
      <c r="I1339" s="2">
        <v>30.6</v>
      </c>
      <c r="J1339" s="2">
        <v>85.2</v>
      </c>
      <c r="K1339" s="2">
        <v>83.8</v>
      </c>
      <c r="L1339">
        <f>SUMIFS(US!B:B,US!$D:$D,YEAR(daily!$A1339),US!$E:$E,MONTH(daily!$A1339))</f>
        <v>8709</v>
      </c>
      <c r="M1339">
        <f>SUMIFS(US!C:C,US!$D:$D,YEAR(daily!$A1339),US!$E:$E,MONTH(daily!$A1339))</f>
        <v>21198</v>
      </c>
      <c r="N1339">
        <f>SUMIFS(COT!E:E,COT!$A:$A,YEAR(daily!$A1339),COT!$B:$B,WEEKNUM(daily!$A1339))</f>
        <v>783203</v>
      </c>
      <c r="O1339">
        <f>SUMIFS(COT!F:F,COT!$A:$A,YEAR(daily!$A1339),COT!$B:$B,WEEKNUM(daily!$A1339))</f>
        <v>112569</v>
      </c>
      <c r="P1339">
        <f>SUMIFS(COT!G:G,COT!$A:$A,YEAR(daily!$A1339),COT!$B:$B,WEEKNUM(daily!$A1339))</f>
        <v>90561</v>
      </c>
      <c r="Q1339">
        <f>SUMIFS(COT!H:H,COT!$A:$A,YEAR(daily!$A1339),COT!$B:$B,WEEKNUM(daily!$A1339))</f>
        <v>122155</v>
      </c>
      <c r="R1339">
        <f>SUMIFS(COT!I:I,COT!$A:$A,YEAR(daily!$A1339),COT!$B:$B,WEEKNUM(daily!$A1339))</f>
        <v>481358</v>
      </c>
      <c r="S1339">
        <f>SUMIFS(COT!J:J,COT!$A:$A,YEAR(daily!$A1339),COT!$B:$B,WEEKNUM(daily!$A1339))</f>
        <v>487852</v>
      </c>
      <c r="T1339">
        <f>SUMIFS(COT!K:K,COT!$A:$A,YEAR(daily!$A1339),COT!$B:$B,WEEKNUM(daily!$A1339))</f>
        <v>67121</v>
      </c>
      <c r="U1339">
        <f>SUMIFS(COT!L:L,COT!$A:$A,YEAR(daily!$A1339),COT!$B:$B,WEEKNUM(daily!$A1339))</f>
        <v>82635</v>
      </c>
      <c r="V1339">
        <f>SUMIFS(COT!M:M,COT!$A:$A,YEAR(daily!$A1339),COT!$B:$B,WEEKNUM(daily!$A1339))</f>
        <v>66</v>
      </c>
      <c r="W1339">
        <f>SUMIFS(COT!N:N,COT!$A:$A,YEAR(daily!$A1339),COT!$B:$B,WEEKNUM(daily!$A1339))</f>
        <v>92</v>
      </c>
      <c r="X1339">
        <f>SUMIFS(COT!O:O,COT!$A:$A,YEAR(daily!$A1339),COT!$B:$B,WEEKNUM(daily!$A1339))</f>
        <v>98</v>
      </c>
      <c r="Y1339">
        <f>SUMIFS(COT!P:P,COT!$A:$A,YEAR(daily!$A1339),COT!$B:$B,WEEKNUM(daily!$A1339))</f>
        <v>76</v>
      </c>
      <c r="Z1339">
        <f>SUMIFS(COT!Q:Q,COT!$A:$A,YEAR(daily!$A1339),COT!$B:$B,WEEKNUM(daily!$A1339))</f>
        <v>86</v>
      </c>
      <c r="AA1339">
        <f>SUMIFS(Saudi!B:B,Saudi!$A:$A,YEAR(daily!$A1339))</f>
        <v>567.84900000000005</v>
      </c>
      <c r="AB1339">
        <f>SUMIFS(Saudi!C:C,Saudi!$A:$A,YEAR(daily!$A1339))</f>
        <v>346.471</v>
      </c>
      <c r="AC1339">
        <f>SUMIFS(Saudi!F:F,Saudi!$A:$A,YEAR(daily!$A1339))</f>
        <v>4196090</v>
      </c>
      <c r="AD1339">
        <f>SUMIFS(Saudi!G:G,Saudi!$A:$A,YEAR(daily!$A1339))</f>
        <v>56.583409743531369</v>
      </c>
      <c r="AE1339">
        <f>SUMIFS(Saudi!H:H,Saudi!$A:$A,YEAR(daily!$A1339))</f>
        <v>237429079.79073453</v>
      </c>
      <c r="AF1339" s="5">
        <f t="shared" si="62"/>
        <v>6</v>
      </c>
      <c r="AG1339" s="5">
        <f t="shared" si="63"/>
        <v>2005</v>
      </c>
    </row>
    <row r="1340" spans="1:33">
      <c r="A1340" s="3">
        <v>38534</v>
      </c>
      <c r="B1340" s="1">
        <v>208429</v>
      </c>
      <c r="C1340" s="1">
        <v>46798</v>
      </c>
      <c r="D1340" s="1">
        <v>22464</v>
      </c>
      <c r="E1340" s="1">
        <v>58.75</v>
      </c>
      <c r="F1340" s="1">
        <v>60.43</v>
      </c>
      <c r="G1340" s="1">
        <v>60.75</v>
      </c>
      <c r="H1340" s="2">
        <v>50.4</v>
      </c>
      <c r="I1340" s="2">
        <v>30.6</v>
      </c>
      <c r="J1340" s="2">
        <v>85.2</v>
      </c>
      <c r="K1340" s="2">
        <v>83.8</v>
      </c>
      <c r="L1340">
        <f>SUMIFS(US!B:B,US!$D:$D,YEAR(daily!$A1340),US!$E:$E,MONTH(daily!$A1340))</f>
        <v>8366</v>
      </c>
      <c r="M1340">
        <f>SUMIFS(US!C:C,US!$D:$D,YEAR(daily!$A1340),US!$E:$E,MONTH(daily!$A1340))</f>
        <v>20939</v>
      </c>
      <c r="N1340">
        <f>SUMIFS(COT!E:E,COT!$A:$A,YEAR(daily!$A1340),COT!$B:$B,WEEKNUM(daily!$A1340))</f>
        <v>783203</v>
      </c>
      <c r="O1340">
        <f>SUMIFS(COT!F:F,COT!$A:$A,YEAR(daily!$A1340),COT!$B:$B,WEEKNUM(daily!$A1340))</f>
        <v>112569</v>
      </c>
      <c r="P1340">
        <f>SUMIFS(COT!G:G,COT!$A:$A,YEAR(daily!$A1340),COT!$B:$B,WEEKNUM(daily!$A1340))</f>
        <v>90561</v>
      </c>
      <c r="Q1340">
        <f>SUMIFS(COT!H:H,COT!$A:$A,YEAR(daily!$A1340),COT!$B:$B,WEEKNUM(daily!$A1340))</f>
        <v>122155</v>
      </c>
      <c r="R1340">
        <f>SUMIFS(COT!I:I,COT!$A:$A,YEAR(daily!$A1340),COT!$B:$B,WEEKNUM(daily!$A1340))</f>
        <v>481358</v>
      </c>
      <c r="S1340">
        <f>SUMIFS(COT!J:J,COT!$A:$A,YEAR(daily!$A1340),COT!$B:$B,WEEKNUM(daily!$A1340))</f>
        <v>487852</v>
      </c>
      <c r="T1340">
        <f>SUMIFS(COT!K:K,COT!$A:$A,YEAR(daily!$A1340),COT!$B:$B,WEEKNUM(daily!$A1340))</f>
        <v>67121</v>
      </c>
      <c r="U1340">
        <f>SUMIFS(COT!L:L,COT!$A:$A,YEAR(daily!$A1340),COT!$B:$B,WEEKNUM(daily!$A1340))</f>
        <v>82635</v>
      </c>
      <c r="V1340">
        <f>SUMIFS(COT!M:M,COT!$A:$A,YEAR(daily!$A1340),COT!$B:$B,WEEKNUM(daily!$A1340))</f>
        <v>66</v>
      </c>
      <c r="W1340">
        <f>SUMIFS(COT!N:N,COT!$A:$A,YEAR(daily!$A1340),COT!$B:$B,WEEKNUM(daily!$A1340))</f>
        <v>92</v>
      </c>
      <c r="X1340">
        <f>SUMIFS(COT!O:O,COT!$A:$A,YEAR(daily!$A1340),COT!$B:$B,WEEKNUM(daily!$A1340))</f>
        <v>98</v>
      </c>
      <c r="Y1340">
        <f>SUMIFS(COT!P:P,COT!$A:$A,YEAR(daily!$A1340),COT!$B:$B,WEEKNUM(daily!$A1340))</f>
        <v>76</v>
      </c>
      <c r="Z1340">
        <f>SUMIFS(COT!Q:Q,COT!$A:$A,YEAR(daily!$A1340),COT!$B:$B,WEEKNUM(daily!$A1340))</f>
        <v>86</v>
      </c>
      <c r="AA1340">
        <f>SUMIFS(Saudi!B:B,Saudi!$A:$A,YEAR(daily!$A1340))</f>
        <v>567.84900000000005</v>
      </c>
      <c r="AB1340">
        <f>SUMIFS(Saudi!C:C,Saudi!$A:$A,YEAR(daily!$A1340))</f>
        <v>346.471</v>
      </c>
      <c r="AC1340">
        <f>SUMIFS(Saudi!F:F,Saudi!$A:$A,YEAR(daily!$A1340))</f>
        <v>4196090</v>
      </c>
      <c r="AD1340">
        <f>SUMIFS(Saudi!G:G,Saudi!$A:$A,YEAR(daily!$A1340))</f>
        <v>56.583409743531369</v>
      </c>
      <c r="AE1340">
        <f>SUMIFS(Saudi!H:H,Saudi!$A:$A,YEAR(daily!$A1340))</f>
        <v>237429079.79073453</v>
      </c>
      <c r="AF1340" s="5">
        <f t="shared" si="62"/>
        <v>7</v>
      </c>
      <c r="AG1340" s="5">
        <f t="shared" si="63"/>
        <v>2005</v>
      </c>
    </row>
    <row r="1341" spans="1:33">
      <c r="A1341" s="3">
        <v>38538</v>
      </c>
      <c r="B1341" s="1">
        <v>201530</v>
      </c>
      <c r="C1341" s="1">
        <v>49526</v>
      </c>
      <c r="D1341" s="1">
        <v>23721</v>
      </c>
      <c r="E1341" s="1">
        <v>59.59</v>
      </c>
      <c r="F1341" s="1">
        <v>61.5</v>
      </c>
      <c r="G1341" s="1">
        <v>61.95</v>
      </c>
      <c r="H1341" s="2">
        <v>50.4</v>
      </c>
      <c r="I1341" s="2">
        <v>30.6</v>
      </c>
      <c r="J1341" s="2">
        <v>85.2</v>
      </c>
      <c r="K1341" s="2">
        <v>83.8</v>
      </c>
      <c r="L1341">
        <f>SUMIFS(US!B:B,US!$D:$D,YEAR(daily!$A1341),US!$E:$E,MONTH(daily!$A1341))</f>
        <v>8366</v>
      </c>
      <c r="M1341">
        <f>SUMIFS(US!C:C,US!$D:$D,YEAR(daily!$A1341),US!$E:$E,MONTH(daily!$A1341))</f>
        <v>20939</v>
      </c>
      <c r="N1341">
        <f>SUMIFS(COT!E:E,COT!$A:$A,YEAR(daily!$A1341),COT!$B:$B,WEEKNUM(daily!$A1341))</f>
        <v>813974</v>
      </c>
      <c r="O1341">
        <f>SUMIFS(COT!F:F,COT!$A:$A,YEAR(daily!$A1341),COT!$B:$B,WEEKNUM(daily!$A1341))</f>
        <v>121277</v>
      </c>
      <c r="P1341">
        <f>SUMIFS(COT!G:G,COT!$A:$A,YEAR(daily!$A1341),COT!$B:$B,WEEKNUM(daily!$A1341))</f>
        <v>88519</v>
      </c>
      <c r="Q1341">
        <f>SUMIFS(COT!H:H,COT!$A:$A,YEAR(daily!$A1341),COT!$B:$B,WEEKNUM(daily!$A1341))</f>
        <v>128945</v>
      </c>
      <c r="R1341">
        <f>SUMIFS(COT!I:I,COT!$A:$A,YEAR(daily!$A1341),COT!$B:$B,WEEKNUM(daily!$A1341))</f>
        <v>493272</v>
      </c>
      <c r="S1341">
        <f>SUMIFS(COT!J:J,COT!$A:$A,YEAR(daily!$A1341),COT!$B:$B,WEEKNUM(daily!$A1341))</f>
        <v>510966</v>
      </c>
      <c r="T1341">
        <f>SUMIFS(COT!K:K,COT!$A:$A,YEAR(daily!$A1341),COT!$B:$B,WEEKNUM(daily!$A1341))</f>
        <v>70480</v>
      </c>
      <c r="U1341">
        <f>SUMIFS(COT!L:L,COT!$A:$A,YEAR(daily!$A1341),COT!$B:$B,WEEKNUM(daily!$A1341))</f>
        <v>85544</v>
      </c>
      <c r="V1341">
        <f>SUMIFS(COT!M:M,COT!$A:$A,YEAR(daily!$A1341),COT!$B:$B,WEEKNUM(daily!$A1341))</f>
        <v>75</v>
      </c>
      <c r="W1341">
        <f>SUMIFS(COT!N:N,COT!$A:$A,YEAR(daily!$A1341),COT!$B:$B,WEEKNUM(daily!$A1341))</f>
        <v>82</v>
      </c>
      <c r="X1341">
        <f>SUMIFS(COT!O:O,COT!$A:$A,YEAR(daily!$A1341),COT!$B:$B,WEEKNUM(daily!$A1341))</f>
        <v>93</v>
      </c>
      <c r="Y1341">
        <f>SUMIFS(COT!P:P,COT!$A:$A,YEAR(daily!$A1341),COT!$B:$B,WEEKNUM(daily!$A1341))</f>
        <v>78</v>
      </c>
      <c r="Z1341">
        <f>SUMIFS(COT!Q:Q,COT!$A:$A,YEAR(daily!$A1341),COT!$B:$B,WEEKNUM(daily!$A1341))</f>
        <v>86</v>
      </c>
      <c r="AA1341">
        <f>SUMIFS(Saudi!B:B,Saudi!$A:$A,YEAR(daily!$A1341))</f>
        <v>567.84900000000005</v>
      </c>
      <c r="AB1341">
        <f>SUMIFS(Saudi!C:C,Saudi!$A:$A,YEAR(daily!$A1341))</f>
        <v>346.471</v>
      </c>
      <c r="AC1341">
        <f>SUMIFS(Saudi!F:F,Saudi!$A:$A,YEAR(daily!$A1341))</f>
        <v>4196090</v>
      </c>
      <c r="AD1341">
        <f>SUMIFS(Saudi!G:G,Saudi!$A:$A,YEAR(daily!$A1341))</f>
        <v>56.583409743531369</v>
      </c>
      <c r="AE1341">
        <f>SUMIFS(Saudi!H:H,Saudi!$A:$A,YEAR(daily!$A1341))</f>
        <v>237429079.79073453</v>
      </c>
      <c r="AF1341" s="5">
        <f t="shared" si="62"/>
        <v>7</v>
      </c>
      <c r="AG1341" s="5">
        <f t="shared" si="63"/>
        <v>2005</v>
      </c>
    </row>
    <row r="1342" spans="1:33">
      <c r="A1342" s="3">
        <v>38539</v>
      </c>
      <c r="B1342" s="1">
        <v>200914</v>
      </c>
      <c r="C1342" s="1">
        <v>51283</v>
      </c>
      <c r="D1342" s="1">
        <v>24297</v>
      </c>
      <c r="E1342" s="1">
        <v>61.28</v>
      </c>
      <c r="F1342" s="1">
        <v>62.76</v>
      </c>
      <c r="G1342" s="1">
        <v>63.18</v>
      </c>
      <c r="H1342" s="2">
        <v>50.4</v>
      </c>
      <c r="I1342" s="2">
        <v>30.6</v>
      </c>
      <c r="J1342" s="2">
        <v>85.2</v>
      </c>
      <c r="K1342" s="2">
        <v>83.8</v>
      </c>
      <c r="L1342">
        <f>SUMIFS(US!B:B,US!$D:$D,YEAR(daily!$A1342),US!$E:$E,MONTH(daily!$A1342))</f>
        <v>8366</v>
      </c>
      <c r="M1342">
        <f>SUMIFS(US!C:C,US!$D:$D,YEAR(daily!$A1342),US!$E:$E,MONTH(daily!$A1342))</f>
        <v>20939</v>
      </c>
      <c r="N1342">
        <f>SUMIFS(COT!E:E,COT!$A:$A,YEAR(daily!$A1342),COT!$B:$B,WEEKNUM(daily!$A1342))</f>
        <v>813974</v>
      </c>
      <c r="O1342">
        <f>SUMIFS(COT!F:F,COT!$A:$A,YEAR(daily!$A1342),COT!$B:$B,WEEKNUM(daily!$A1342))</f>
        <v>121277</v>
      </c>
      <c r="P1342">
        <f>SUMIFS(COT!G:G,COT!$A:$A,YEAR(daily!$A1342),COT!$B:$B,WEEKNUM(daily!$A1342))</f>
        <v>88519</v>
      </c>
      <c r="Q1342">
        <f>SUMIFS(COT!H:H,COT!$A:$A,YEAR(daily!$A1342),COT!$B:$B,WEEKNUM(daily!$A1342))</f>
        <v>128945</v>
      </c>
      <c r="R1342">
        <f>SUMIFS(COT!I:I,COT!$A:$A,YEAR(daily!$A1342),COT!$B:$B,WEEKNUM(daily!$A1342))</f>
        <v>493272</v>
      </c>
      <c r="S1342">
        <f>SUMIFS(COT!J:J,COT!$A:$A,YEAR(daily!$A1342),COT!$B:$B,WEEKNUM(daily!$A1342))</f>
        <v>510966</v>
      </c>
      <c r="T1342">
        <f>SUMIFS(COT!K:K,COT!$A:$A,YEAR(daily!$A1342),COT!$B:$B,WEEKNUM(daily!$A1342))</f>
        <v>70480</v>
      </c>
      <c r="U1342">
        <f>SUMIFS(COT!L:L,COT!$A:$A,YEAR(daily!$A1342),COT!$B:$B,WEEKNUM(daily!$A1342))</f>
        <v>85544</v>
      </c>
      <c r="V1342">
        <f>SUMIFS(COT!M:M,COT!$A:$A,YEAR(daily!$A1342),COT!$B:$B,WEEKNUM(daily!$A1342))</f>
        <v>75</v>
      </c>
      <c r="W1342">
        <f>SUMIFS(COT!N:N,COT!$A:$A,YEAR(daily!$A1342),COT!$B:$B,WEEKNUM(daily!$A1342))</f>
        <v>82</v>
      </c>
      <c r="X1342">
        <f>SUMIFS(COT!O:O,COT!$A:$A,YEAR(daily!$A1342),COT!$B:$B,WEEKNUM(daily!$A1342))</f>
        <v>93</v>
      </c>
      <c r="Y1342">
        <f>SUMIFS(COT!P:P,COT!$A:$A,YEAR(daily!$A1342),COT!$B:$B,WEEKNUM(daily!$A1342))</f>
        <v>78</v>
      </c>
      <c r="Z1342">
        <f>SUMIFS(COT!Q:Q,COT!$A:$A,YEAR(daily!$A1342),COT!$B:$B,WEEKNUM(daily!$A1342))</f>
        <v>86</v>
      </c>
      <c r="AA1342">
        <f>SUMIFS(Saudi!B:B,Saudi!$A:$A,YEAR(daily!$A1342))</f>
        <v>567.84900000000005</v>
      </c>
      <c r="AB1342">
        <f>SUMIFS(Saudi!C:C,Saudi!$A:$A,YEAR(daily!$A1342))</f>
        <v>346.471</v>
      </c>
      <c r="AC1342">
        <f>SUMIFS(Saudi!F:F,Saudi!$A:$A,YEAR(daily!$A1342))</f>
        <v>4196090</v>
      </c>
      <c r="AD1342">
        <f>SUMIFS(Saudi!G:G,Saudi!$A:$A,YEAR(daily!$A1342))</f>
        <v>56.583409743531369</v>
      </c>
      <c r="AE1342">
        <f>SUMIFS(Saudi!H:H,Saudi!$A:$A,YEAR(daily!$A1342))</f>
        <v>237429079.79073453</v>
      </c>
      <c r="AF1342" s="5">
        <f t="shared" si="62"/>
        <v>7</v>
      </c>
      <c r="AG1342" s="5">
        <f t="shared" si="63"/>
        <v>2005</v>
      </c>
    </row>
    <row r="1343" spans="1:33">
      <c r="A1343" s="3">
        <v>38540</v>
      </c>
      <c r="B1343" s="1">
        <v>192495</v>
      </c>
      <c r="C1343" s="1">
        <v>52887</v>
      </c>
      <c r="D1343" s="1">
        <v>24268</v>
      </c>
      <c r="E1343" s="1">
        <v>60.73</v>
      </c>
      <c r="F1343" s="1">
        <v>62.33</v>
      </c>
      <c r="G1343" s="1">
        <v>62.74</v>
      </c>
      <c r="H1343" s="2">
        <v>50.4</v>
      </c>
      <c r="I1343" s="2">
        <v>30.6</v>
      </c>
      <c r="J1343" s="2">
        <v>85.2</v>
      </c>
      <c r="K1343" s="2">
        <v>83.8</v>
      </c>
      <c r="L1343">
        <f>SUMIFS(US!B:B,US!$D:$D,YEAR(daily!$A1343),US!$E:$E,MONTH(daily!$A1343))</f>
        <v>8366</v>
      </c>
      <c r="M1343">
        <f>SUMIFS(US!C:C,US!$D:$D,YEAR(daily!$A1343),US!$E:$E,MONTH(daily!$A1343))</f>
        <v>20939</v>
      </c>
      <c r="N1343">
        <f>SUMIFS(COT!E:E,COT!$A:$A,YEAR(daily!$A1343),COT!$B:$B,WEEKNUM(daily!$A1343))</f>
        <v>813974</v>
      </c>
      <c r="O1343">
        <f>SUMIFS(COT!F:F,COT!$A:$A,YEAR(daily!$A1343),COT!$B:$B,WEEKNUM(daily!$A1343))</f>
        <v>121277</v>
      </c>
      <c r="P1343">
        <f>SUMIFS(COT!G:G,COT!$A:$A,YEAR(daily!$A1343),COT!$B:$B,WEEKNUM(daily!$A1343))</f>
        <v>88519</v>
      </c>
      <c r="Q1343">
        <f>SUMIFS(COT!H:H,COT!$A:$A,YEAR(daily!$A1343),COT!$B:$B,WEEKNUM(daily!$A1343))</f>
        <v>128945</v>
      </c>
      <c r="R1343">
        <f>SUMIFS(COT!I:I,COT!$A:$A,YEAR(daily!$A1343),COT!$B:$B,WEEKNUM(daily!$A1343))</f>
        <v>493272</v>
      </c>
      <c r="S1343">
        <f>SUMIFS(COT!J:J,COT!$A:$A,YEAR(daily!$A1343),COT!$B:$B,WEEKNUM(daily!$A1343))</f>
        <v>510966</v>
      </c>
      <c r="T1343">
        <f>SUMIFS(COT!K:K,COT!$A:$A,YEAR(daily!$A1343),COT!$B:$B,WEEKNUM(daily!$A1343))</f>
        <v>70480</v>
      </c>
      <c r="U1343">
        <f>SUMIFS(COT!L:L,COT!$A:$A,YEAR(daily!$A1343),COT!$B:$B,WEEKNUM(daily!$A1343))</f>
        <v>85544</v>
      </c>
      <c r="V1343">
        <f>SUMIFS(COT!M:M,COT!$A:$A,YEAR(daily!$A1343),COT!$B:$B,WEEKNUM(daily!$A1343))</f>
        <v>75</v>
      </c>
      <c r="W1343">
        <f>SUMIFS(COT!N:N,COT!$A:$A,YEAR(daily!$A1343),COT!$B:$B,WEEKNUM(daily!$A1343))</f>
        <v>82</v>
      </c>
      <c r="X1343">
        <f>SUMIFS(COT!O:O,COT!$A:$A,YEAR(daily!$A1343),COT!$B:$B,WEEKNUM(daily!$A1343))</f>
        <v>93</v>
      </c>
      <c r="Y1343">
        <f>SUMIFS(COT!P:P,COT!$A:$A,YEAR(daily!$A1343),COT!$B:$B,WEEKNUM(daily!$A1343))</f>
        <v>78</v>
      </c>
      <c r="Z1343">
        <f>SUMIFS(COT!Q:Q,COT!$A:$A,YEAR(daily!$A1343),COT!$B:$B,WEEKNUM(daily!$A1343))</f>
        <v>86</v>
      </c>
      <c r="AA1343">
        <f>SUMIFS(Saudi!B:B,Saudi!$A:$A,YEAR(daily!$A1343))</f>
        <v>567.84900000000005</v>
      </c>
      <c r="AB1343">
        <f>SUMIFS(Saudi!C:C,Saudi!$A:$A,YEAR(daily!$A1343))</f>
        <v>346.471</v>
      </c>
      <c r="AC1343">
        <f>SUMIFS(Saudi!F:F,Saudi!$A:$A,YEAR(daily!$A1343))</f>
        <v>4196090</v>
      </c>
      <c r="AD1343">
        <f>SUMIFS(Saudi!G:G,Saudi!$A:$A,YEAR(daily!$A1343))</f>
        <v>56.583409743531369</v>
      </c>
      <c r="AE1343">
        <f>SUMIFS(Saudi!H:H,Saudi!$A:$A,YEAR(daily!$A1343))</f>
        <v>237429079.79073453</v>
      </c>
      <c r="AF1343" s="5">
        <f t="shared" si="62"/>
        <v>7</v>
      </c>
      <c r="AG1343" s="5">
        <f t="shared" si="63"/>
        <v>2005</v>
      </c>
    </row>
    <row r="1344" spans="1:33">
      <c r="A1344" s="3">
        <v>38541</v>
      </c>
      <c r="B1344" s="1">
        <v>175362</v>
      </c>
      <c r="C1344" s="1">
        <v>53265</v>
      </c>
      <c r="D1344" s="1">
        <v>25139</v>
      </c>
      <c r="E1344" s="1">
        <v>59.63</v>
      </c>
      <c r="F1344" s="1">
        <v>61.29</v>
      </c>
      <c r="G1344" s="1">
        <v>61.69</v>
      </c>
      <c r="H1344" s="2">
        <v>50.4</v>
      </c>
      <c r="I1344" s="2">
        <v>30.6</v>
      </c>
      <c r="J1344" s="2">
        <v>85.2</v>
      </c>
      <c r="K1344" s="2">
        <v>83.8</v>
      </c>
      <c r="L1344">
        <f>SUMIFS(US!B:B,US!$D:$D,YEAR(daily!$A1344),US!$E:$E,MONTH(daily!$A1344))</f>
        <v>8366</v>
      </c>
      <c r="M1344">
        <f>SUMIFS(US!C:C,US!$D:$D,YEAR(daily!$A1344),US!$E:$E,MONTH(daily!$A1344))</f>
        <v>20939</v>
      </c>
      <c r="N1344">
        <f>SUMIFS(COT!E:E,COT!$A:$A,YEAR(daily!$A1344),COT!$B:$B,WEEKNUM(daily!$A1344))</f>
        <v>813974</v>
      </c>
      <c r="O1344">
        <f>SUMIFS(COT!F:F,COT!$A:$A,YEAR(daily!$A1344),COT!$B:$B,WEEKNUM(daily!$A1344))</f>
        <v>121277</v>
      </c>
      <c r="P1344">
        <f>SUMIFS(COT!G:G,COT!$A:$A,YEAR(daily!$A1344),COT!$B:$B,WEEKNUM(daily!$A1344))</f>
        <v>88519</v>
      </c>
      <c r="Q1344">
        <f>SUMIFS(COT!H:H,COT!$A:$A,YEAR(daily!$A1344),COT!$B:$B,WEEKNUM(daily!$A1344))</f>
        <v>128945</v>
      </c>
      <c r="R1344">
        <f>SUMIFS(COT!I:I,COT!$A:$A,YEAR(daily!$A1344),COT!$B:$B,WEEKNUM(daily!$A1344))</f>
        <v>493272</v>
      </c>
      <c r="S1344">
        <f>SUMIFS(COT!J:J,COT!$A:$A,YEAR(daily!$A1344),COT!$B:$B,WEEKNUM(daily!$A1344))</f>
        <v>510966</v>
      </c>
      <c r="T1344">
        <f>SUMIFS(COT!K:K,COT!$A:$A,YEAR(daily!$A1344),COT!$B:$B,WEEKNUM(daily!$A1344))</f>
        <v>70480</v>
      </c>
      <c r="U1344">
        <f>SUMIFS(COT!L:L,COT!$A:$A,YEAR(daily!$A1344),COT!$B:$B,WEEKNUM(daily!$A1344))</f>
        <v>85544</v>
      </c>
      <c r="V1344">
        <f>SUMIFS(COT!M:M,COT!$A:$A,YEAR(daily!$A1344),COT!$B:$B,WEEKNUM(daily!$A1344))</f>
        <v>75</v>
      </c>
      <c r="W1344">
        <f>SUMIFS(COT!N:N,COT!$A:$A,YEAR(daily!$A1344),COT!$B:$B,WEEKNUM(daily!$A1344))</f>
        <v>82</v>
      </c>
      <c r="X1344">
        <f>SUMIFS(COT!O:O,COT!$A:$A,YEAR(daily!$A1344),COT!$B:$B,WEEKNUM(daily!$A1344))</f>
        <v>93</v>
      </c>
      <c r="Y1344">
        <f>SUMIFS(COT!P:P,COT!$A:$A,YEAR(daily!$A1344),COT!$B:$B,WEEKNUM(daily!$A1344))</f>
        <v>78</v>
      </c>
      <c r="Z1344">
        <f>SUMIFS(COT!Q:Q,COT!$A:$A,YEAR(daily!$A1344),COT!$B:$B,WEEKNUM(daily!$A1344))</f>
        <v>86</v>
      </c>
      <c r="AA1344">
        <f>SUMIFS(Saudi!B:B,Saudi!$A:$A,YEAR(daily!$A1344))</f>
        <v>567.84900000000005</v>
      </c>
      <c r="AB1344">
        <f>SUMIFS(Saudi!C:C,Saudi!$A:$A,YEAR(daily!$A1344))</f>
        <v>346.471</v>
      </c>
      <c r="AC1344">
        <f>SUMIFS(Saudi!F:F,Saudi!$A:$A,YEAR(daily!$A1344))</f>
        <v>4196090</v>
      </c>
      <c r="AD1344">
        <f>SUMIFS(Saudi!G:G,Saudi!$A:$A,YEAR(daily!$A1344))</f>
        <v>56.583409743531369</v>
      </c>
      <c r="AE1344">
        <f>SUMIFS(Saudi!H:H,Saudi!$A:$A,YEAR(daily!$A1344))</f>
        <v>237429079.79073453</v>
      </c>
      <c r="AF1344" s="5">
        <f t="shared" si="62"/>
        <v>7</v>
      </c>
      <c r="AG1344" s="5">
        <f t="shared" si="63"/>
        <v>2005</v>
      </c>
    </row>
    <row r="1345" spans="1:33">
      <c r="A1345" s="3">
        <v>38544</v>
      </c>
      <c r="B1345" s="1">
        <v>160560</v>
      </c>
      <c r="C1345" s="1">
        <v>55143</v>
      </c>
      <c r="D1345" s="1">
        <v>25992</v>
      </c>
      <c r="E1345" s="1">
        <v>58.92</v>
      </c>
      <c r="F1345" s="1">
        <v>60.86</v>
      </c>
      <c r="G1345" s="1">
        <v>61.33</v>
      </c>
      <c r="H1345" s="2">
        <v>50.4</v>
      </c>
      <c r="I1345" s="2">
        <v>30.6</v>
      </c>
      <c r="J1345" s="2">
        <v>85.2</v>
      </c>
      <c r="K1345" s="2">
        <v>83.8</v>
      </c>
      <c r="L1345">
        <f>SUMIFS(US!B:B,US!$D:$D,YEAR(daily!$A1345),US!$E:$E,MONTH(daily!$A1345))</f>
        <v>8366</v>
      </c>
      <c r="M1345">
        <f>SUMIFS(US!C:C,US!$D:$D,YEAR(daily!$A1345),US!$E:$E,MONTH(daily!$A1345))</f>
        <v>20939</v>
      </c>
      <c r="N1345">
        <f>SUMIFS(COT!E:E,COT!$A:$A,YEAR(daily!$A1345),COT!$B:$B,WEEKNUM(daily!$A1345))</f>
        <v>828196</v>
      </c>
      <c r="O1345">
        <f>SUMIFS(COT!F:F,COT!$A:$A,YEAR(daily!$A1345),COT!$B:$B,WEEKNUM(daily!$A1345))</f>
        <v>122269</v>
      </c>
      <c r="P1345">
        <f>SUMIFS(COT!G:G,COT!$A:$A,YEAR(daily!$A1345),COT!$B:$B,WEEKNUM(daily!$A1345))</f>
        <v>88240</v>
      </c>
      <c r="Q1345">
        <f>SUMIFS(COT!H:H,COT!$A:$A,YEAR(daily!$A1345),COT!$B:$B,WEEKNUM(daily!$A1345))</f>
        <v>132995</v>
      </c>
      <c r="R1345">
        <f>SUMIFS(COT!I:I,COT!$A:$A,YEAR(daily!$A1345),COT!$B:$B,WEEKNUM(daily!$A1345))</f>
        <v>502119</v>
      </c>
      <c r="S1345">
        <f>SUMIFS(COT!J:J,COT!$A:$A,YEAR(daily!$A1345),COT!$B:$B,WEEKNUM(daily!$A1345))</f>
        <v>527788</v>
      </c>
      <c r="T1345">
        <f>SUMIFS(COT!K:K,COT!$A:$A,YEAR(daily!$A1345),COT!$B:$B,WEEKNUM(daily!$A1345))</f>
        <v>70813</v>
      </c>
      <c r="U1345">
        <f>SUMIFS(COT!L:L,COT!$A:$A,YEAR(daily!$A1345),COT!$B:$B,WEEKNUM(daily!$A1345))</f>
        <v>79173</v>
      </c>
      <c r="V1345">
        <f>SUMIFS(COT!M:M,COT!$A:$A,YEAR(daily!$A1345),COT!$B:$B,WEEKNUM(daily!$A1345))</f>
        <v>80</v>
      </c>
      <c r="W1345">
        <f>SUMIFS(COT!N:N,COT!$A:$A,YEAR(daily!$A1345),COT!$B:$B,WEEKNUM(daily!$A1345))</f>
        <v>85</v>
      </c>
      <c r="X1345">
        <f>SUMIFS(COT!O:O,COT!$A:$A,YEAR(daily!$A1345),COT!$B:$B,WEEKNUM(daily!$A1345))</f>
        <v>97</v>
      </c>
      <c r="Y1345">
        <f>SUMIFS(COT!P:P,COT!$A:$A,YEAR(daily!$A1345),COT!$B:$B,WEEKNUM(daily!$A1345))</f>
        <v>80</v>
      </c>
      <c r="Z1345">
        <f>SUMIFS(COT!Q:Q,COT!$A:$A,YEAR(daily!$A1345),COT!$B:$B,WEEKNUM(daily!$A1345))</f>
        <v>88</v>
      </c>
      <c r="AA1345">
        <f>SUMIFS(Saudi!B:B,Saudi!$A:$A,YEAR(daily!$A1345))</f>
        <v>567.84900000000005</v>
      </c>
      <c r="AB1345">
        <f>SUMIFS(Saudi!C:C,Saudi!$A:$A,YEAR(daily!$A1345))</f>
        <v>346.471</v>
      </c>
      <c r="AC1345">
        <f>SUMIFS(Saudi!F:F,Saudi!$A:$A,YEAR(daily!$A1345))</f>
        <v>4196090</v>
      </c>
      <c r="AD1345">
        <f>SUMIFS(Saudi!G:G,Saudi!$A:$A,YEAR(daily!$A1345))</f>
        <v>56.583409743531369</v>
      </c>
      <c r="AE1345">
        <f>SUMIFS(Saudi!H:H,Saudi!$A:$A,YEAR(daily!$A1345))</f>
        <v>237429079.79073453</v>
      </c>
      <c r="AF1345" s="5">
        <f t="shared" si="62"/>
        <v>7</v>
      </c>
      <c r="AG1345" s="5">
        <f t="shared" si="63"/>
        <v>2005</v>
      </c>
    </row>
    <row r="1346" spans="1:33">
      <c r="A1346" s="3">
        <v>38545</v>
      </c>
      <c r="B1346" s="1">
        <v>145531</v>
      </c>
      <c r="C1346" s="1">
        <v>58279</v>
      </c>
      <c r="D1346" s="1">
        <v>28085</v>
      </c>
      <c r="E1346" s="1">
        <v>60.62</v>
      </c>
      <c r="F1346" s="1">
        <v>62.13</v>
      </c>
      <c r="G1346" s="1">
        <v>62.53</v>
      </c>
      <c r="H1346" s="2">
        <v>50.4</v>
      </c>
      <c r="I1346" s="2">
        <v>30.6</v>
      </c>
      <c r="J1346" s="2">
        <v>85.2</v>
      </c>
      <c r="K1346" s="2">
        <v>83.8</v>
      </c>
      <c r="L1346">
        <f>SUMIFS(US!B:B,US!$D:$D,YEAR(daily!$A1346),US!$E:$E,MONTH(daily!$A1346))</f>
        <v>8366</v>
      </c>
      <c r="M1346">
        <f>SUMIFS(US!C:C,US!$D:$D,YEAR(daily!$A1346),US!$E:$E,MONTH(daily!$A1346))</f>
        <v>20939</v>
      </c>
      <c r="N1346">
        <f>SUMIFS(COT!E:E,COT!$A:$A,YEAR(daily!$A1346),COT!$B:$B,WEEKNUM(daily!$A1346))</f>
        <v>828196</v>
      </c>
      <c r="O1346">
        <f>SUMIFS(COT!F:F,COT!$A:$A,YEAR(daily!$A1346),COT!$B:$B,WEEKNUM(daily!$A1346))</f>
        <v>122269</v>
      </c>
      <c r="P1346">
        <f>SUMIFS(COT!G:G,COT!$A:$A,YEAR(daily!$A1346),COT!$B:$B,WEEKNUM(daily!$A1346))</f>
        <v>88240</v>
      </c>
      <c r="Q1346">
        <f>SUMIFS(COT!H:H,COT!$A:$A,YEAR(daily!$A1346),COT!$B:$B,WEEKNUM(daily!$A1346))</f>
        <v>132995</v>
      </c>
      <c r="R1346">
        <f>SUMIFS(COT!I:I,COT!$A:$A,YEAR(daily!$A1346),COT!$B:$B,WEEKNUM(daily!$A1346))</f>
        <v>502119</v>
      </c>
      <c r="S1346">
        <f>SUMIFS(COT!J:J,COT!$A:$A,YEAR(daily!$A1346),COT!$B:$B,WEEKNUM(daily!$A1346))</f>
        <v>527788</v>
      </c>
      <c r="T1346">
        <f>SUMIFS(COT!K:K,COT!$A:$A,YEAR(daily!$A1346),COT!$B:$B,WEEKNUM(daily!$A1346))</f>
        <v>70813</v>
      </c>
      <c r="U1346">
        <f>SUMIFS(COT!L:L,COT!$A:$A,YEAR(daily!$A1346),COT!$B:$B,WEEKNUM(daily!$A1346))</f>
        <v>79173</v>
      </c>
      <c r="V1346">
        <f>SUMIFS(COT!M:M,COT!$A:$A,YEAR(daily!$A1346),COT!$B:$B,WEEKNUM(daily!$A1346))</f>
        <v>80</v>
      </c>
      <c r="W1346">
        <f>SUMIFS(COT!N:N,COT!$A:$A,YEAR(daily!$A1346),COT!$B:$B,WEEKNUM(daily!$A1346))</f>
        <v>85</v>
      </c>
      <c r="X1346">
        <f>SUMIFS(COT!O:O,COT!$A:$A,YEAR(daily!$A1346),COT!$B:$B,WEEKNUM(daily!$A1346))</f>
        <v>97</v>
      </c>
      <c r="Y1346">
        <f>SUMIFS(COT!P:P,COT!$A:$A,YEAR(daily!$A1346),COT!$B:$B,WEEKNUM(daily!$A1346))</f>
        <v>80</v>
      </c>
      <c r="Z1346">
        <f>SUMIFS(COT!Q:Q,COT!$A:$A,YEAR(daily!$A1346),COT!$B:$B,WEEKNUM(daily!$A1346))</f>
        <v>88</v>
      </c>
      <c r="AA1346">
        <f>SUMIFS(Saudi!B:B,Saudi!$A:$A,YEAR(daily!$A1346))</f>
        <v>567.84900000000005</v>
      </c>
      <c r="AB1346">
        <f>SUMIFS(Saudi!C:C,Saudi!$A:$A,YEAR(daily!$A1346))</f>
        <v>346.471</v>
      </c>
      <c r="AC1346">
        <f>SUMIFS(Saudi!F:F,Saudi!$A:$A,YEAR(daily!$A1346))</f>
        <v>4196090</v>
      </c>
      <c r="AD1346">
        <f>SUMIFS(Saudi!G:G,Saudi!$A:$A,YEAR(daily!$A1346))</f>
        <v>56.583409743531369</v>
      </c>
      <c r="AE1346">
        <f>SUMIFS(Saudi!H:H,Saudi!$A:$A,YEAR(daily!$A1346))</f>
        <v>237429079.79073453</v>
      </c>
      <c r="AF1346" s="5">
        <f t="shared" ref="AF1346:AF1409" si="64">MONTH(A1346)</f>
        <v>7</v>
      </c>
      <c r="AG1346" s="5">
        <f t="shared" ref="AG1346:AG1409" si="65">YEAR(A1346)</f>
        <v>2005</v>
      </c>
    </row>
    <row r="1347" spans="1:33">
      <c r="A1347" s="3">
        <v>38546</v>
      </c>
      <c r="B1347" s="1">
        <v>125960</v>
      </c>
      <c r="C1347" s="1">
        <v>64875</v>
      </c>
      <c r="D1347" s="1">
        <v>31288</v>
      </c>
      <c r="E1347" s="1">
        <v>60.01</v>
      </c>
      <c r="F1347" s="1">
        <v>61.49</v>
      </c>
      <c r="G1347" s="1">
        <v>61.87</v>
      </c>
      <c r="H1347" s="2">
        <v>50.4</v>
      </c>
      <c r="I1347" s="2">
        <v>30.6</v>
      </c>
      <c r="J1347" s="2">
        <v>85.2</v>
      </c>
      <c r="K1347" s="2">
        <v>83.8</v>
      </c>
      <c r="L1347">
        <f>SUMIFS(US!B:B,US!$D:$D,YEAR(daily!$A1347),US!$E:$E,MONTH(daily!$A1347))</f>
        <v>8366</v>
      </c>
      <c r="M1347">
        <f>SUMIFS(US!C:C,US!$D:$D,YEAR(daily!$A1347),US!$E:$E,MONTH(daily!$A1347))</f>
        <v>20939</v>
      </c>
      <c r="N1347">
        <f>SUMIFS(COT!E:E,COT!$A:$A,YEAR(daily!$A1347),COT!$B:$B,WEEKNUM(daily!$A1347))</f>
        <v>828196</v>
      </c>
      <c r="O1347">
        <f>SUMIFS(COT!F:F,COT!$A:$A,YEAR(daily!$A1347),COT!$B:$B,WEEKNUM(daily!$A1347))</f>
        <v>122269</v>
      </c>
      <c r="P1347">
        <f>SUMIFS(COT!G:G,COT!$A:$A,YEAR(daily!$A1347),COT!$B:$B,WEEKNUM(daily!$A1347))</f>
        <v>88240</v>
      </c>
      <c r="Q1347">
        <f>SUMIFS(COT!H:H,COT!$A:$A,YEAR(daily!$A1347),COT!$B:$B,WEEKNUM(daily!$A1347))</f>
        <v>132995</v>
      </c>
      <c r="R1347">
        <f>SUMIFS(COT!I:I,COT!$A:$A,YEAR(daily!$A1347),COT!$B:$B,WEEKNUM(daily!$A1347))</f>
        <v>502119</v>
      </c>
      <c r="S1347">
        <f>SUMIFS(COT!J:J,COT!$A:$A,YEAR(daily!$A1347),COT!$B:$B,WEEKNUM(daily!$A1347))</f>
        <v>527788</v>
      </c>
      <c r="T1347">
        <f>SUMIFS(COT!K:K,COT!$A:$A,YEAR(daily!$A1347),COT!$B:$B,WEEKNUM(daily!$A1347))</f>
        <v>70813</v>
      </c>
      <c r="U1347">
        <f>SUMIFS(COT!L:L,COT!$A:$A,YEAR(daily!$A1347),COT!$B:$B,WEEKNUM(daily!$A1347))</f>
        <v>79173</v>
      </c>
      <c r="V1347">
        <f>SUMIFS(COT!M:M,COT!$A:$A,YEAR(daily!$A1347),COT!$B:$B,WEEKNUM(daily!$A1347))</f>
        <v>80</v>
      </c>
      <c r="W1347">
        <f>SUMIFS(COT!N:N,COT!$A:$A,YEAR(daily!$A1347),COT!$B:$B,WEEKNUM(daily!$A1347))</f>
        <v>85</v>
      </c>
      <c r="X1347">
        <f>SUMIFS(COT!O:O,COT!$A:$A,YEAR(daily!$A1347),COT!$B:$B,WEEKNUM(daily!$A1347))</f>
        <v>97</v>
      </c>
      <c r="Y1347">
        <f>SUMIFS(COT!P:P,COT!$A:$A,YEAR(daily!$A1347),COT!$B:$B,WEEKNUM(daily!$A1347))</f>
        <v>80</v>
      </c>
      <c r="Z1347">
        <f>SUMIFS(COT!Q:Q,COT!$A:$A,YEAR(daily!$A1347),COT!$B:$B,WEEKNUM(daily!$A1347))</f>
        <v>88</v>
      </c>
      <c r="AA1347">
        <f>SUMIFS(Saudi!B:B,Saudi!$A:$A,YEAR(daily!$A1347))</f>
        <v>567.84900000000005</v>
      </c>
      <c r="AB1347">
        <f>SUMIFS(Saudi!C:C,Saudi!$A:$A,YEAR(daily!$A1347))</f>
        <v>346.471</v>
      </c>
      <c r="AC1347">
        <f>SUMIFS(Saudi!F:F,Saudi!$A:$A,YEAR(daily!$A1347))</f>
        <v>4196090</v>
      </c>
      <c r="AD1347">
        <f>SUMIFS(Saudi!G:G,Saudi!$A:$A,YEAR(daily!$A1347))</f>
        <v>56.583409743531369</v>
      </c>
      <c r="AE1347">
        <f>SUMIFS(Saudi!H:H,Saudi!$A:$A,YEAR(daily!$A1347))</f>
        <v>237429079.79073453</v>
      </c>
      <c r="AF1347" s="5">
        <f t="shared" si="64"/>
        <v>7</v>
      </c>
      <c r="AG1347" s="5">
        <f t="shared" si="65"/>
        <v>2005</v>
      </c>
    </row>
    <row r="1348" spans="1:33">
      <c r="A1348" s="3">
        <v>38547</v>
      </c>
      <c r="B1348" s="1">
        <v>108650</v>
      </c>
      <c r="C1348" s="1">
        <v>68205</v>
      </c>
      <c r="D1348" s="1">
        <v>33077</v>
      </c>
      <c r="E1348" s="1">
        <v>57.8</v>
      </c>
      <c r="F1348" s="1">
        <v>59.33</v>
      </c>
      <c r="G1348" s="1">
        <v>59.69</v>
      </c>
      <c r="H1348" s="2">
        <v>50.4</v>
      </c>
      <c r="I1348" s="2">
        <v>30.6</v>
      </c>
      <c r="J1348" s="2">
        <v>85.2</v>
      </c>
      <c r="K1348" s="2">
        <v>83.8</v>
      </c>
      <c r="L1348">
        <f>SUMIFS(US!B:B,US!$D:$D,YEAR(daily!$A1348),US!$E:$E,MONTH(daily!$A1348))</f>
        <v>8366</v>
      </c>
      <c r="M1348">
        <f>SUMIFS(US!C:C,US!$D:$D,YEAR(daily!$A1348),US!$E:$E,MONTH(daily!$A1348))</f>
        <v>20939</v>
      </c>
      <c r="N1348">
        <f>SUMIFS(COT!E:E,COT!$A:$A,YEAR(daily!$A1348),COT!$B:$B,WEEKNUM(daily!$A1348))</f>
        <v>828196</v>
      </c>
      <c r="O1348">
        <f>SUMIFS(COT!F:F,COT!$A:$A,YEAR(daily!$A1348),COT!$B:$B,WEEKNUM(daily!$A1348))</f>
        <v>122269</v>
      </c>
      <c r="P1348">
        <f>SUMIFS(COT!G:G,COT!$A:$A,YEAR(daily!$A1348),COT!$B:$B,WEEKNUM(daily!$A1348))</f>
        <v>88240</v>
      </c>
      <c r="Q1348">
        <f>SUMIFS(COT!H:H,COT!$A:$A,YEAR(daily!$A1348),COT!$B:$B,WEEKNUM(daily!$A1348))</f>
        <v>132995</v>
      </c>
      <c r="R1348">
        <f>SUMIFS(COT!I:I,COT!$A:$A,YEAR(daily!$A1348),COT!$B:$B,WEEKNUM(daily!$A1348))</f>
        <v>502119</v>
      </c>
      <c r="S1348">
        <f>SUMIFS(COT!J:J,COT!$A:$A,YEAR(daily!$A1348),COT!$B:$B,WEEKNUM(daily!$A1348))</f>
        <v>527788</v>
      </c>
      <c r="T1348">
        <f>SUMIFS(COT!K:K,COT!$A:$A,YEAR(daily!$A1348),COT!$B:$B,WEEKNUM(daily!$A1348))</f>
        <v>70813</v>
      </c>
      <c r="U1348">
        <f>SUMIFS(COT!L:L,COT!$A:$A,YEAR(daily!$A1348),COT!$B:$B,WEEKNUM(daily!$A1348))</f>
        <v>79173</v>
      </c>
      <c r="V1348">
        <f>SUMIFS(COT!M:M,COT!$A:$A,YEAR(daily!$A1348),COT!$B:$B,WEEKNUM(daily!$A1348))</f>
        <v>80</v>
      </c>
      <c r="W1348">
        <f>SUMIFS(COT!N:N,COT!$A:$A,YEAR(daily!$A1348),COT!$B:$B,WEEKNUM(daily!$A1348))</f>
        <v>85</v>
      </c>
      <c r="X1348">
        <f>SUMIFS(COT!O:O,COT!$A:$A,YEAR(daily!$A1348),COT!$B:$B,WEEKNUM(daily!$A1348))</f>
        <v>97</v>
      </c>
      <c r="Y1348">
        <f>SUMIFS(COT!P:P,COT!$A:$A,YEAR(daily!$A1348),COT!$B:$B,WEEKNUM(daily!$A1348))</f>
        <v>80</v>
      </c>
      <c r="Z1348">
        <f>SUMIFS(COT!Q:Q,COT!$A:$A,YEAR(daily!$A1348),COT!$B:$B,WEEKNUM(daily!$A1348))</f>
        <v>88</v>
      </c>
      <c r="AA1348">
        <f>SUMIFS(Saudi!B:B,Saudi!$A:$A,YEAR(daily!$A1348))</f>
        <v>567.84900000000005</v>
      </c>
      <c r="AB1348">
        <f>SUMIFS(Saudi!C:C,Saudi!$A:$A,YEAR(daily!$A1348))</f>
        <v>346.471</v>
      </c>
      <c r="AC1348">
        <f>SUMIFS(Saudi!F:F,Saudi!$A:$A,YEAR(daily!$A1348))</f>
        <v>4196090</v>
      </c>
      <c r="AD1348">
        <f>SUMIFS(Saudi!G:G,Saudi!$A:$A,YEAR(daily!$A1348))</f>
        <v>56.583409743531369</v>
      </c>
      <c r="AE1348">
        <f>SUMIFS(Saudi!H:H,Saudi!$A:$A,YEAR(daily!$A1348))</f>
        <v>237429079.79073453</v>
      </c>
      <c r="AF1348" s="5">
        <f t="shared" si="64"/>
        <v>7</v>
      </c>
      <c r="AG1348" s="5">
        <f t="shared" si="65"/>
        <v>2005</v>
      </c>
    </row>
    <row r="1349" spans="1:33">
      <c r="A1349" s="3">
        <v>38548</v>
      </c>
      <c r="B1349" s="1">
        <v>78937</v>
      </c>
      <c r="C1349" s="1">
        <v>67880</v>
      </c>
      <c r="D1349" s="1">
        <v>34312</v>
      </c>
      <c r="E1349" s="1">
        <v>58.09</v>
      </c>
      <c r="F1349" s="1">
        <v>59.77</v>
      </c>
      <c r="G1349" s="1">
        <v>60.11</v>
      </c>
      <c r="H1349" s="2">
        <v>50.4</v>
      </c>
      <c r="I1349" s="2">
        <v>30.6</v>
      </c>
      <c r="J1349" s="2">
        <v>85.2</v>
      </c>
      <c r="K1349" s="2">
        <v>83.8</v>
      </c>
      <c r="L1349">
        <f>SUMIFS(US!B:B,US!$D:$D,YEAR(daily!$A1349),US!$E:$E,MONTH(daily!$A1349))</f>
        <v>8366</v>
      </c>
      <c r="M1349">
        <f>SUMIFS(US!C:C,US!$D:$D,YEAR(daily!$A1349),US!$E:$E,MONTH(daily!$A1349))</f>
        <v>20939</v>
      </c>
      <c r="N1349">
        <f>SUMIFS(COT!E:E,COT!$A:$A,YEAR(daily!$A1349),COT!$B:$B,WEEKNUM(daily!$A1349))</f>
        <v>828196</v>
      </c>
      <c r="O1349">
        <f>SUMIFS(COT!F:F,COT!$A:$A,YEAR(daily!$A1349),COT!$B:$B,WEEKNUM(daily!$A1349))</f>
        <v>122269</v>
      </c>
      <c r="P1349">
        <f>SUMIFS(COT!G:G,COT!$A:$A,YEAR(daily!$A1349),COT!$B:$B,WEEKNUM(daily!$A1349))</f>
        <v>88240</v>
      </c>
      <c r="Q1349">
        <f>SUMIFS(COT!H:H,COT!$A:$A,YEAR(daily!$A1349),COT!$B:$B,WEEKNUM(daily!$A1349))</f>
        <v>132995</v>
      </c>
      <c r="R1349">
        <f>SUMIFS(COT!I:I,COT!$A:$A,YEAR(daily!$A1349),COT!$B:$B,WEEKNUM(daily!$A1349))</f>
        <v>502119</v>
      </c>
      <c r="S1349">
        <f>SUMIFS(COT!J:J,COT!$A:$A,YEAR(daily!$A1349),COT!$B:$B,WEEKNUM(daily!$A1349))</f>
        <v>527788</v>
      </c>
      <c r="T1349">
        <f>SUMIFS(COT!K:K,COT!$A:$A,YEAR(daily!$A1349),COT!$B:$B,WEEKNUM(daily!$A1349))</f>
        <v>70813</v>
      </c>
      <c r="U1349">
        <f>SUMIFS(COT!L:L,COT!$A:$A,YEAR(daily!$A1349),COT!$B:$B,WEEKNUM(daily!$A1349))</f>
        <v>79173</v>
      </c>
      <c r="V1349">
        <f>SUMIFS(COT!M:M,COT!$A:$A,YEAR(daily!$A1349),COT!$B:$B,WEEKNUM(daily!$A1349))</f>
        <v>80</v>
      </c>
      <c r="W1349">
        <f>SUMIFS(COT!N:N,COT!$A:$A,YEAR(daily!$A1349),COT!$B:$B,WEEKNUM(daily!$A1349))</f>
        <v>85</v>
      </c>
      <c r="X1349">
        <f>SUMIFS(COT!O:O,COT!$A:$A,YEAR(daily!$A1349),COT!$B:$B,WEEKNUM(daily!$A1349))</f>
        <v>97</v>
      </c>
      <c r="Y1349">
        <f>SUMIFS(COT!P:P,COT!$A:$A,YEAR(daily!$A1349),COT!$B:$B,WEEKNUM(daily!$A1349))</f>
        <v>80</v>
      </c>
      <c r="Z1349">
        <f>SUMIFS(COT!Q:Q,COT!$A:$A,YEAR(daily!$A1349),COT!$B:$B,WEEKNUM(daily!$A1349))</f>
        <v>88</v>
      </c>
      <c r="AA1349">
        <f>SUMIFS(Saudi!B:B,Saudi!$A:$A,YEAR(daily!$A1349))</f>
        <v>567.84900000000005</v>
      </c>
      <c r="AB1349">
        <f>SUMIFS(Saudi!C:C,Saudi!$A:$A,YEAR(daily!$A1349))</f>
        <v>346.471</v>
      </c>
      <c r="AC1349">
        <f>SUMIFS(Saudi!F:F,Saudi!$A:$A,YEAR(daily!$A1349))</f>
        <v>4196090</v>
      </c>
      <c r="AD1349">
        <f>SUMIFS(Saudi!G:G,Saudi!$A:$A,YEAR(daily!$A1349))</f>
        <v>56.583409743531369</v>
      </c>
      <c r="AE1349">
        <f>SUMIFS(Saudi!H:H,Saudi!$A:$A,YEAR(daily!$A1349))</f>
        <v>237429079.79073453</v>
      </c>
      <c r="AF1349" s="5">
        <f t="shared" si="64"/>
        <v>7</v>
      </c>
      <c r="AG1349" s="5">
        <f t="shared" si="65"/>
        <v>2005</v>
      </c>
    </row>
    <row r="1350" spans="1:33">
      <c r="A1350" s="3">
        <v>38551</v>
      </c>
      <c r="B1350" s="1">
        <v>57814</v>
      </c>
      <c r="C1350" s="1">
        <v>69859</v>
      </c>
      <c r="D1350" s="1">
        <v>35423</v>
      </c>
      <c r="E1350" s="1">
        <v>57.32</v>
      </c>
      <c r="F1350" s="1">
        <v>59.13</v>
      </c>
      <c r="G1350" s="1">
        <v>59.52</v>
      </c>
      <c r="H1350" s="2">
        <v>50.4</v>
      </c>
      <c r="I1350" s="2">
        <v>30.6</v>
      </c>
      <c r="J1350" s="2">
        <v>85.2</v>
      </c>
      <c r="K1350" s="2">
        <v>83.8</v>
      </c>
      <c r="L1350">
        <f>SUMIFS(US!B:B,US!$D:$D,YEAR(daily!$A1350),US!$E:$E,MONTH(daily!$A1350))</f>
        <v>8366</v>
      </c>
      <c r="M1350">
        <f>SUMIFS(US!C:C,US!$D:$D,YEAR(daily!$A1350),US!$E:$E,MONTH(daily!$A1350))</f>
        <v>20939</v>
      </c>
      <c r="N1350">
        <f>SUMIFS(COT!E:E,COT!$A:$A,YEAR(daily!$A1350),COT!$B:$B,WEEKNUM(daily!$A1350))</f>
        <v>822636</v>
      </c>
      <c r="O1350">
        <f>SUMIFS(COT!F:F,COT!$A:$A,YEAR(daily!$A1350),COT!$B:$B,WEEKNUM(daily!$A1350))</f>
        <v>108705</v>
      </c>
      <c r="P1350">
        <f>SUMIFS(COT!G:G,COT!$A:$A,YEAR(daily!$A1350),COT!$B:$B,WEEKNUM(daily!$A1350))</f>
        <v>89806</v>
      </c>
      <c r="Q1350">
        <f>SUMIFS(COT!H:H,COT!$A:$A,YEAR(daily!$A1350),COT!$B:$B,WEEKNUM(daily!$A1350))</f>
        <v>137627</v>
      </c>
      <c r="R1350">
        <f>SUMIFS(COT!I:I,COT!$A:$A,YEAR(daily!$A1350),COT!$B:$B,WEEKNUM(daily!$A1350))</f>
        <v>511125</v>
      </c>
      <c r="S1350">
        <f>SUMIFS(COT!J:J,COT!$A:$A,YEAR(daily!$A1350),COT!$B:$B,WEEKNUM(daily!$A1350))</f>
        <v>523348</v>
      </c>
      <c r="T1350">
        <f>SUMIFS(COT!K:K,COT!$A:$A,YEAR(daily!$A1350),COT!$B:$B,WEEKNUM(daily!$A1350))</f>
        <v>65179</v>
      </c>
      <c r="U1350">
        <f>SUMIFS(COT!L:L,COT!$A:$A,YEAR(daily!$A1350),COT!$B:$B,WEEKNUM(daily!$A1350))</f>
        <v>71855</v>
      </c>
      <c r="V1350">
        <f>SUMIFS(COT!M:M,COT!$A:$A,YEAR(daily!$A1350),COT!$B:$B,WEEKNUM(daily!$A1350))</f>
        <v>66</v>
      </c>
      <c r="W1350">
        <f>SUMIFS(COT!N:N,COT!$A:$A,YEAR(daily!$A1350),COT!$B:$B,WEEKNUM(daily!$A1350))</f>
        <v>82</v>
      </c>
      <c r="X1350">
        <f>SUMIFS(COT!O:O,COT!$A:$A,YEAR(daily!$A1350),COT!$B:$B,WEEKNUM(daily!$A1350))</f>
        <v>94</v>
      </c>
      <c r="Y1350">
        <f>SUMIFS(COT!P:P,COT!$A:$A,YEAR(daily!$A1350),COT!$B:$B,WEEKNUM(daily!$A1350))</f>
        <v>80</v>
      </c>
      <c r="Z1350">
        <f>SUMIFS(COT!Q:Q,COT!$A:$A,YEAR(daily!$A1350),COT!$B:$B,WEEKNUM(daily!$A1350))</f>
        <v>91</v>
      </c>
      <c r="AA1350">
        <f>SUMIFS(Saudi!B:B,Saudi!$A:$A,YEAR(daily!$A1350))</f>
        <v>567.84900000000005</v>
      </c>
      <c r="AB1350">
        <f>SUMIFS(Saudi!C:C,Saudi!$A:$A,YEAR(daily!$A1350))</f>
        <v>346.471</v>
      </c>
      <c r="AC1350">
        <f>SUMIFS(Saudi!F:F,Saudi!$A:$A,YEAR(daily!$A1350))</f>
        <v>4196090</v>
      </c>
      <c r="AD1350">
        <f>SUMIFS(Saudi!G:G,Saudi!$A:$A,YEAR(daily!$A1350))</f>
        <v>56.583409743531369</v>
      </c>
      <c r="AE1350">
        <f>SUMIFS(Saudi!H:H,Saudi!$A:$A,YEAR(daily!$A1350))</f>
        <v>237429079.79073453</v>
      </c>
      <c r="AF1350" s="5">
        <f t="shared" si="64"/>
        <v>7</v>
      </c>
      <c r="AG1350" s="5">
        <f t="shared" si="65"/>
        <v>2005</v>
      </c>
    </row>
    <row r="1351" spans="1:33">
      <c r="A1351" s="3">
        <v>38552</v>
      </c>
      <c r="B1351" s="1">
        <v>41469</v>
      </c>
      <c r="C1351" s="1">
        <v>70463</v>
      </c>
      <c r="D1351" s="1">
        <v>39281</v>
      </c>
      <c r="E1351" s="1">
        <v>57.46</v>
      </c>
      <c r="F1351" s="1">
        <v>59.34</v>
      </c>
      <c r="G1351" s="1">
        <v>59.78</v>
      </c>
      <c r="H1351" s="2">
        <v>50.4</v>
      </c>
      <c r="I1351" s="2">
        <v>30.6</v>
      </c>
      <c r="J1351" s="2">
        <v>85.2</v>
      </c>
      <c r="K1351" s="2">
        <v>83.8</v>
      </c>
      <c r="L1351">
        <f>SUMIFS(US!B:B,US!$D:$D,YEAR(daily!$A1351),US!$E:$E,MONTH(daily!$A1351))</f>
        <v>8366</v>
      </c>
      <c r="M1351">
        <f>SUMIFS(US!C:C,US!$D:$D,YEAR(daily!$A1351),US!$E:$E,MONTH(daily!$A1351))</f>
        <v>20939</v>
      </c>
      <c r="N1351">
        <f>SUMIFS(COT!E:E,COT!$A:$A,YEAR(daily!$A1351),COT!$B:$B,WEEKNUM(daily!$A1351))</f>
        <v>822636</v>
      </c>
      <c r="O1351">
        <f>SUMIFS(COT!F:F,COT!$A:$A,YEAR(daily!$A1351),COT!$B:$B,WEEKNUM(daily!$A1351))</f>
        <v>108705</v>
      </c>
      <c r="P1351">
        <f>SUMIFS(COT!G:G,COT!$A:$A,YEAR(daily!$A1351),COT!$B:$B,WEEKNUM(daily!$A1351))</f>
        <v>89806</v>
      </c>
      <c r="Q1351">
        <f>SUMIFS(COT!H:H,COT!$A:$A,YEAR(daily!$A1351),COT!$B:$B,WEEKNUM(daily!$A1351))</f>
        <v>137627</v>
      </c>
      <c r="R1351">
        <f>SUMIFS(COT!I:I,COT!$A:$A,YEAR(daily!$A1351),COT!$B:$B,WEEKNUM(daily!$A1351))</f>
        <v>511125</v>
      </c>
      <c r="S1351">
        <f>SUMIFS(COT!J:J,COT!$A:$A,YEAR(daily!$A1351),COT!$B:$B,WEEKNUM(daily!$A1351))</f>
        <v>523348</v>
      </c>
      <c r="T1351">
        <f>SUMIFS(COT!K:K,COT!$A:$A,YEAR(daily!$A1351),COT!$B:$B,WEEKNUM(daily!$A1351))</f>
        <v>65179</v>
      </c>
      <c r="U1351">
        <f>SUMIFS(COT!L:L,COT!$A:$A,YEAR(daily!$A1351),COT!$B:$B,WEEKNUM(daily!$A1351))</f>
        <v>71855</v>
      </c>
      <c r="V1351">
        <f>SUMIFS(COT!M:M,COT!$A:$A,YEAR(daily!$A1351),COT!$B:$B,WEEKNUM(daily!$A1351))</f>
        <v>66</v>
      </c>
      <c r="W1351">
        <f>SUMIFS(COT!N:N,COT!$A:$A,YEAR(daily!$A1351),COT!$B:$B,WEEKNUM(daily!$A1351))</f>
        <v>82</v>
      </c>
      <c r="X1351">
        <f>SUMIFS(COT!O:O,COT!$A:$A,YEAR(daily!$A1351),COT!$B:$B,WEEKNUM(daily!$A1351))</f>
        <v>94</v>
      </c>
      <c r="Y1351">
        <f>SUMIFS(COT!P:P,COT!$A:$A,YEAR(daily!$A1351),COT!$B:$B,WEEKNUM(daily!$A1351))</f>
        <v>80</v>
      </c>
      <c r="Z1351">
        <f>SUMIFS(COT!Q:Q,COT!$A:$A,YEAR(daily!$A1351),COT!$B:$B,WEEKNUM(daily!$A1351))</f>
        <v>91</v>
      </c>
      <c r="AA1351">
        <f>SUMIFS(Saudi!B:B,Saudi!$A:$A,YEAR(daily!$A1351))</f>
        <v>567.84900000000005</v>
      </c>
      <c r="AB1351">
        <f>SUMIFS(Saudi!C:C,Saudi!$A:$A,YEAR(daily!$A1351))</f>
        <v>346.471</v>
      </c>
      <c r="AC1351">
        <f>SUMIFS(Saudi!F:F,Saudi!$A:$A,YEAR(daily!$A1351))</f>
        <v>4196090</v>
      </c>
      <c r="AD1351">
        <f>SUMIFS(Saudi!G:G,Saudi!$A:$A,YEAR(daily!$A1351))</f>
        <v>56.583409743531369</v>
      </c>
      <c r="AE1351">
        <f>SUMIFS(Saudi!H:H,Saudi!$A:$A,YEAR(daily!$A1351))</f>
        <v>237429079.79073453</v>
      </c>
      <c r="AF1351" s="5">
        <f t="shared" si="64"/>
        <v>7</v>
      </c>
      <c r="AG1351" s="5">
        <f t="shared" si="65"/>
        <v>2005</v>
      </c>
    </row>
    <row r="1352" spans="1:33">
      <c r="A1352" s="3">
        <v>38553</v>
      </c>
      <c r="B1352" s="1">
        <v>2724</v>
      </c>
      <c r="C1352" s="1">
        <v>72672</v>
      </c>
      <c r="D1352" s="1">
        <v>39918</v>
      </c>
      <c r="E1352" s="1">
        <v>56.72</v>
      </c>
      <c r="F1352" s="1">
        <v>58.7</v>
      </c>
      <c r="G1352" s="1">
        <v>59.19</v>
      </c>
      <c r="H1352" s="2">
        <v>50.4</v>
      </c>
      <c r="I1352" s="2">
        <v>30.6</v>
      </c>
      <c r="J1352" s="2">
        <v>85.2</v>
      </c>
      <c r="K1352" s="2">
        <v>83.8</v>
      </c>
      <c r="L1352">
        <f>SUMIFS(US!B:B,US!$D:$D,YEAR(daily!$A1352),US!$E:$E,MONTH(daily!$A1352))</f>
        <v>8366</v>
      </c>
      <c r="M1352">
        <f>SUMIFS(US!C:C,US!$D:$D,YEAR(daily!$A1352),US!$E:$E,MONTH(daily!$A1352))</f>
        <v>20939</v>
      </c>
      <c r="N1352">
        <f>SUMIFS(COT!E:E,COT!$A:$A,YEAR(daily!$A1352),COT!$B:$B,WEEKNUM(daily!$A1352))</f>
        <v>822636</v>
      </c>
      <c r="O1352">
        <f>SUMIFS(COT!F:F,COT!$A:$A,YEAR(daily!$A1352),COT!$B:$B,WEEKNUM(daily!$A1352))</f>
        <v>108705</v>
      </c>
      <c r="P1352">
        <f>SUMIFS(COT!G:G,COT!$A:$A,YEAR(daily!$A1352),COT!$B:$B,WEEKNUM(daily!$A1352))</f>
        <v>89806</v>
      </c>
      <c r="Q1352">
        <f>SUMIFS(COT!H:H,COT!$A:$A,YEAR(daily!$A1352),COT!$B:$B,WEEKNUM(daily!$A1352))</f>
        <v>137627</v>
      </c>
      <c r="R1352">
        <f>SUMIFS(COT!I:I,COT!$A:$A,YEAR(daily!$A1352),COT!$B:$B,WEEKNUM(daily!$A1352))</f>
        <v>511125</v>
      </c>
      <c r="S1352">
        <f>SUMIFS(COT!J:J,COT!$A:$A,YEAR(daily!$A1352),COT!$B:$B,WEEKNUM(daily!$A1352))</f>
        <v>523348</v>
      </c>
      <c r="T1352">
        <f>SUMIFS(COT!K:K,COT!$A:$A,YEAR(daily!$A1352),COT!$B:$B,WEEKNUM(daily!$A1352))</f>
        <v>65179</v>
      </c>
      <c r="U1352">
        <f>SUMIFS(COT!L:L,COT!$A:$A,YEAR(daily!$A1352),COT!$B:$B,WEEKNUM(daily!$A1352))</f>
        <v>71855</v>
      </c>
      <c r="V1352">
        <f>SUMIFS(COT!M:M,COT!$A:$A,YEAR(daily!$A1352),COT!$B:$B,WEEKNUM(daily!$A1352))</f>
        <v>66</v>
      </c>
      <c r="W1352">
        <f>SUMIFS(COT!N:N,COT!$A:$A,YEAR(daily!$A1352),COT!$B:$B,WEEKNUM(daily!$A1352))</f>
        <v>82</v>
      </c>
      <c r="X1352">
        <f>SUMIFS(COT!O:O,COT!$A:$A,YEAR(daily!$A1352),COT!$B:$B,WEEKNUM(daily!$A1352))</f>
        <v>94</v>
      </c>
      <c r="Y1352">
        <f>SUMIFS(COT!P:P,COT!$A:$A,YEAR(daily!$A1352),COT!$B:$B,WEEKNUM(daily!$A1352))</f>
        <v>80</v>
      </c>
      <c r="Z1352">
        <f>SUMIFS(COT!Q:Q,COT!$A:$A,YEAR(daily!$A1352),COT!$B:$B,WEEKNUM(daily!$A1352))</f>
        <v>91</v>
      </c>
      <c r="AA1352">
        <f>SUMIFS(Saudi!B:B,Saudi!$A:$A,YEAR(daily!$A1352))</f>
        <v>567.84900000000005</v>
      </c>
      <c r="AB1352">
        <f>SUMIFS(Saudi!C:C,Saudi!$A:$A,YEAR(daily!$A1352))</f>
        <v>346.471</v>
      </c>
      <c r="AC1352">
        <f>SUMIFS(Saudi!F:F,Saudi!$A:$A,YEAR(daily!$A1352))</f>
        <v>4196090</v>
      </c>
      <c r="AD1352">
        <f>SUMIFS(Saudi!G:G,Saudi!$A:$A,YEAR(daily!$A1352))</f>
        <v>56.583409743531369</v>
      </c>
      <c r="AE1352">
        <f>SUMIFS(Saudi!H:H,Saudi!$A:$A,YEAR(daily!$A1352))</f>
        <v>237429079.79073453</v>
      </c>
      <c r="AF1352" s="5">
        <f t="shared" si="64"/>
        <v>7</v>
      </c>
      <c r="AG1352" s="5">
        <f t="shared" si="65"/>
        <v>2005</v>
      </c>
    </row>
    <row r="1353" spans="1:33">
      <c r="A1353" s="3">
        <v>38554</v>
      </c>
      <c r="B1353" s="1">
        <v>261635</v>
      </c>
      <c r="C1353" s="1">
        <v>39455</v>
      </c>
      <c r="D1353" s="1">
        <v>79224</v>
      </c>
      <c r="E1353" s="1">
        <v>57.13</v>
      </c>
      <c r="F1353" s="1">
        <v>58.45</v>
      </c>
      <c r="G1353" s="1">
        <v>58.84</v>
      </c>
      <c r="H1353" s="2">
        <v>50.4</v>
      </c>
      <c r="I1353" s="2">
        <v>30.6</v>
      </c>
      <c r="J1353" s="2">
        <v>85.2</v>
      </c>
      <c r="K1353" s="2">
        <v>83.8</v>
      </c>
      <c r="L1353">
        <f>SUMIFS(US!B:B,US!$D:$D,YEAR(daily!$A1353),US!$E:$E,MONTH(daily!$A1353))</f>
        <v>8366</v>
      </c>
      <c r="M1353">
        <f>SUMIFS(US!C:C,US!$D:$D,YEAR(daily!$A1353),US!$E:$E,MONTH(daily!$A1353))</f>
        <v>20939</v>
      </c>
      <c r="N1353">
        <f>SUMIFS(COT!E:E,COT!$A:$A,YEAR(daily!$A1353),COT!$B:$B,WEEKNUM(daily!$A1353))</f>
        <v>822636</v>
      </c>
      <c r="O1353">
        <f>SUMIFS(COT!F:F,COT!$A:$A,YEAR(daily!$A1353),COT!$B:$B,WEEKNUM(daily!$A1353))</f>
        <v>108705</v>
      </c>
      <c r="P1353">
        <f>SUMIFS(COT!G:G,COT!$A:$A,YEAR(daily!$A1353),COT!$B:$B,WEEKNUM(daily!$A1353))</f>
        <v>89806</v>
      </c>
      <c r="Q1353">
        <f>SUMIFS(COT!H:H,COT!$A:$A,YEAR(daily!$A1353),COT!$B:$B,WEEKNUM(daily!$A1353))</f>
        <v>137627</v>
      </c>
      <c r="R1353">
        <f>SUMIFS(COT!I:I,COT!$A:$A,YEAR(daily!$A1353),COT!$B:$B,WEEKNUM(daily!$A1353))</f>
        <v>511125</v>
      </c>
      <c r="S1353">
        <f>SUMIFS(COT!J:J,COT!$A:$A,YEAR(daily!$A1353),COT!$B:$B,WEEKNUM(daily!$A1353))</f>
        <v>523348</v>
      </c>
      <c r="T1353">
        <f>SUMIFS(COT!K:K,COT!$A:$A,YEAR(daily!$A1353),COT!$B:$B,WEEKNUM(daily!$A1353))</f>
        <v>65179</v>
      </c>
      <c r="U1353">
        <f>SUMIFS(COT!L:L,COT!$A:$A,YEAR(daily!$A1353),COT!$B:$B,WEEKNUM(daily!$A1353))</f>
        <v>71855</v>
      </c>
      <c r="V1353">
        <f>SUMIFS(COT!M:M,COT!$A:$A,YEAR(daily!$A1353),COT!$B:$B,WEEKNUM(daily!$A1353))</f>
        <v>66</v>
      </c>
      <c r="W1353">
        <f>SUMIFS(COT!N:N,COT!$A:$A,YEAR(daily!$A1353),COT!$B:$B,WEEKNUM(daily!$A1353))</f>
        <v>82</v>
      </c>
      <c r="X1353">
        <f>SUMIFS(COT!O:O,COT!$A:$A,YEAR(daily!$A1353),COT!$B:$B,WEEKNUM(daily!$A1353))</f>
        <v>94</v>
      </c>
      <c r="Y1353">
        <f>SUMIFS(COT!P:P,COT!$A:$A,YEAR(daily!$A1353),COT!$B:$B,WEEKNUM(daily!$A1353))</f>
        <v>80</v>
      </c>
      <c r="Z1353">
        <f>SUMIFS(COT!Q:Q,COT!$A:$A,YEAR(daily!$A1353),COT!$B:$B,WEEKNUM(daily!$A1353))</f>
        <v>91</v>
      </c>
      <c r="AA1353">
        <f>SUMIFS(Saudi!B:B,Saudi!$A:$A,YEAR(daily!$A1353))</f>
        <v>567.84900000000005</v>
      </c>
      <c r="AB1353">
        <f>SUMIFS(Saudi!C:C,Saudi!$A:$A,YEAR(daily!$A1353))</f>
        <v>346.471</v>
      </c>
      <c r="AC1353">
        <f>SUMIFS(Saudi!F:F,Saudi!$A:$A,YEAR(daily!$A1353))</f>
        <v>4196090</v>
      </c>
      <c r="AD1353">
        <f>SUMIFS(Saudi!G:G,Saudi!$A:$A,YEAR(daily!$A1353))</f>
        <v>56.583409743531369</v>
      </c>
      <c r="AE1353">
        <f>SUMIFS(Saudi!H:H,Saudi!$A:$A,YEAR(daily!$A1353))</f>
        <v>237429079.79073453</v>
      </c>
      <c r="AF1353" s="5">
        <f t="shared" si="64"/>
        <v>7</v>
      </c>
      <c r="AG1353" s="5">
        <f t="shared" si="65"/>
        <v>2005</v>
      </c>
    </row>
    <row r="1354" spans="1:33">
      <c r="A1354" s="3">
        <v>38555</v>
      </c>
      <c r="B1354" s="1">
        <v>256457</v>
      </c>
      <c r="C1354" s="1">
        <v>39484</v>
      </c>
      <c r="D1354" s="1">
        <v>84576</v>
      </c>
      <c r="E1354" s="1">
        <v>58.65</v>
      </c>
      <c r="F1354" s="1">
        <v>59.83</v>
      </c>
      <c r="G1354" s="1">
        <v>60.2</v>
      </c>
      <c r="H1354" s="2">
        <v>50.4</v>
      </c>
      <c r="I1354" s="2">
        <v>30.6</v>
      </c>
      <c r="J1354" s="2">
        <v>85.2</v>
      </c>
      <c r="K1354" s="2">
        <v>83.8</v>
      </c>
      <c r="L1354">
        <f>SUMIFS(US!B:B,US!$D:$D,YEAR(daily!$A1354),US!$E:$E,MONTH(daily!$A1354))</f>
        <v>8366</v>
      </c>
      <c r="M1354">
        <f>SUMIFS(US!C:C,US!$D:$D,YEAR(daily!$A1354),US!$E:$E,MONTH(daily!$A1354))</f>
        <v>20939</v>
      </c>
      <c r="N1354">
        <f>SUMIFS(COT!E:E,COT!$A:$A,YEAR(daily!$A1354),COT!$B:$B,WEEKNUM(daily!$A1354))</f>
        <v>822636</v>
      </c>
      <c r="O1354">
        <f>SUMIFS(COT!F:F,COT!$A:$A,YEAR(daily!$A1354),COT!$B:$B,WEEKNUM(daily!$A1354))</f>
        <v>108705</v>
      </c>
      <c r="P1354">
        <f>SUMIFS(COT!G:G,COT!$A:$A,YEAR(daily!$A1354),COT!$B:$B,WEEKNUM(daily!$A1354))</f>
        <v>89806</v>
      </c>
      <c r="Q1354">
        <f>SUMIFS(COT!H:H,COT!$A:$A,YEAR(daily!$A1354),COT!$B:$B,WEEKNUM(daily!$A1354))</f>
        <v>137627</v>
      </c>
      <c r="R1354">
        <f>SUMIFS(COT!I:I,COT!$A:$A,YEAR(daily!$A1354),COT!$B:$B,WEEKNUM(daily!$A1354))</f>
        <v>511125</v>
      </c>
      <c r="S1354">
        <f>SUMIFS(COT!J:J,COT!$A:$A,YEAR(daily!$A1354),COT!$B:$B,WEEKNUM(daily!$A1354))</f>
        <v>523348</v>
      </c>
      <c r="T1354">
        <f>SUMIFS(COT!K:K,COT!$A:$A,YEAR(daily!$A1354),COT!$B:$B,WEEKNUM(daily!$A1354))</f>
        <v>65179</v>
      </c>
      <c r="U1354">
        <f>SUMIFS(COT!L:L,COT!$A:$A,YEAR(daily!$A1354),COT!$B:$B,WEEKNUM(daily!$A1354))</f>
        <v>71855</v>
      </c>
      <c r="V1354">
        <f>SUMIFS(COT!M:M,COT!$A:$A,YEAR(daily!$A1354),COT!$B:$B,WEEKNUM(daily!$A1354))</f>
        <v>66</v>
      </c>
      <c r="W1354">
        <f>SUMIFS(COT!N:N,COT!$A:$A,YEAR(daily!$A1354),COT!$B:$B,WEEKNUM(daily!$A1354))</f>
        <v>82</v>
      </c>
      <c r="X1354">
        <f>SUMIFS(COT!O:O,COT!$A:$A,YEAR(daily!$A1354),COT!$B:$B,WEEKNUM(daily!$A1354))</f>
        <v>94</v>
      </c>
      <c r="Y1354">
        <f>SUMIFS(COT!P:P,COT!$A:$A,YEAR(daily!$A1354),COT!$B:$B,WEEKNUM(daily!$A1354))</f>
        <v>80</v>
      </c>
      <c r="Z1354">
        <f>SUMIFS(COT!Q:Q,COT!$A:$A,YEAR(daily!$A1354),COT!$B:$B,WEEKNUM(daily!$A1354))</f>
        <v>91</v>
      </c>
      <c r="AA1354">
        <f>SUMIFS(Saudi!B:B,Saudi!$A:$A,YEAR(daily!$A1354))</f>
        <v>567.84900000000005</v>
      </c>
      <c r="AB1354">
        <f>SUMIFS(Saudi!C:C,Saudi!$A:$A,YEAR(daily!$A1354))</f>
        <v>346.471</v>
      </c>
      <c r="AC1354">
        <f>SUMIFS(Saudi!F:F,Saudi!$A:$A,YEAR(daily!$A1354))</f>
        <v>4196090</v>
      </c>
      <c r="AD1354">
        <f>SUMIFS(Saudi!G:G,Saudi!$A:$A,YEAR(daily!$A1354))</f>
        <v>56.583409743531369</v>
      </c>
      <c r="AE1354">
        <f>SUMIFS(Saudi!H:H,Saudi!$A:$A,YEAR(daily!$A1354))</f>
        <v>237429079.79073453</v>
      </c>
      <c r="AF1354" s="5">
        <f t="shared" si="64"/>
        <v>7</v>
      </c>
      <c r="AG1354" s="5">
        <f t="shared" si="65"/>
        <v>2005</v>
      </c>
    </row>
    <row r="1355" spans="1:33">
      <c r="A1355" s="3">
        <v>38558</v>
      </c>
      <c r="B1355" s="1">
        <v>253136</v>
      </c>
      <c r="C1355" s="1">
        <v>40119</v>
      </c>
      <c r="D1355" s="1">
        <v>78898</v>
      </c>
      <c r="E1355" s="1">
        <v>59</v>
      </c>
      <c r="F1355" s="1">
        <v>60.3</v>
      </c>
      <c r="G1355" s="1">
        <v>60.67</v>
      </c>
      <c r="H1355" s="2">
        <v>50.4</v>
      </c>
      <c r="I1355" s="2">
        <v>30.6</v>
      </c>
      <c r="J1355" s="2">
        <v>85.2</v>
      </c>
      <c r="K1355" s="2">
        <v>83.8</v>
      </c>
      <c r="L1355">
        <f>SUMIFS(US!B:B,US!$D:$D,YEAR(daily!$A1355),US!$E:$E,MONTH(daily!$A1355))</f>
        <v>8366</v>
      </c>
      <c r="M1355">
        <f>SUMIFS(US!C:C,US!$D:$D,YEAR(daily!$A1355),US!$E:$E,MONTH(daily!$A1355))</f>
        <v>20939</v>
      </c>
      <c r="N1355">
        <f>SUMIFS(COT!E:E,COT!$A:$A,YEAR(daily!$A1355),COT!$B:$B,WEEKNUM(daily!$A1355))</f>
        <v>802588</v>
      </c>
      <c r="O1355">
        <f>SUMIFS(COT!F:F,COT!$A:$A,YEAR(daily!$A1355),COT!$B:$B,WEEKNUM(daily!$A1355))</f>
        <v>106194</v>
      </c>
      <c r="P1355">
        <f>SUMIFS(COT!G:G,COT!$A:$A,YEAR(daily!$A1355),COT!$B:$B,WEEKNUM(daily!$A1355))</f>
        <v>94265</v>
      </c>
      <c r="Q1355">
        <f>SUMIFS(COT!H:H,COT!$A:$A,YEAR(daily!$A1355),COT!$B:$B,WEEKNUM(daily!$A1355))</f>
        <v>138605</v>
      </c>
      <c r="R1355">
        <f>SUMIFS(COT!I:I,COT!$A:$A,YEAR(daily!$A1355),COT!$B:$B,WEEKNUM(daily!$A1355))</f>
        <v>502164</v>
      </c>
      <c r="S1355">
        <f>SUMIFS(COT!J:J,COT!$A:$A,YEAR(daily!$A1355),COT!$B:$B,WEEKNUM(daily!$A1355))</f>
        <v>504112</v>
      </c>
      <c r="T1355">
        <f>SUMIFS(COT!K:K,COT!$A:$A,YEAR(daily!$A1355),COT!$B:$B,WEEKNUM(daily!$A1355))</f>
        <v>55625</v>
      </c>
      <c r="U1355">
        <f>SUMIFS(COT!L:L,COT!$A:$A,YEAR(daily!$A1355),COT!$B:$B,WEEKNUM(daily!$A1355))</f>
        <v>65606</v>
      </c>
      <c r="V1355">
        <f>SUMIFS(COT!M:M,COT!$A:$A,YEAR(daily!$A1355),COT!$B:$B,WEEKNUM(daily!$A1355))</f>
        <v>65</v>
      </c>
      <c r="W1355">
        <f>SUMIFS(COT!N:N,COT!$A:$A,YEAR(daily!$A1355),COT!$B:$B,WEEKNUM(daily!$A1355))</f>
        <v>84</v>
      </c>
      <c r="X1355">
        <f>SUMIFS(COT!O:O,COT!$A:$A,YEAR(daily!$A1355),COT!$B:$B,WEEKNUM(daily!$A1355))</f>
        <v>91</v>
      </c>
      <c r="Y1355">
        <f>SUMIFS(COT!P:P,COT!$A:$A,YEAR(daily!$A1355),COT!$B:$B,WEEKNUM(daily!$A1355))</f>
        <v>81</v>
      </c>
      <c r="Z1355">
        <f>SUMIFS(COT!Q:Q,COT!$A:$A,YEAR(daily!$A1355),COT!$B:$B,WEEKNUM(daily!$A1355))</f>
        <v>90</v>
      </c>
      <c r="AA1355">
        <f>SUMIFS(Saudi!B:B,Saudi!$A:$A,YEAR(daily!$A1355))</f>
        <v>567.84900000000005</v>
      </c>
      <c r="AB1355">
        <f>SUMIFS(Saudi!C:C,Saudi!$A:$A,YEAR(daily!$A1355))</f>
        <v>346.471</v>
      </c>
      <c r="AC1355">
        <f>SUMIFS(Saudi!F:F,Saudi!$A:$A,YEAR(daily!$A1355))</f>
        <v>4196090</v>
      </c>
      <c r="AD1355">
        <f>SUMIFS(Saudi!G:G,Saudi!$A:$A,YEAR(daily!$A1355))</f>
        <v>56.583409743531369</v>
      </c>
      <c r="AE1355">
        <f>SUMIFS(Saudi!H:H,Saudi!$A:$A,YEAR(daily!$A1355))</f>
        <v>237429079.79073453</v>
      </c>
      <c r="AF1355" s="5">
        <f t="shared" si="64"/>
        <v>7</v>
      </c>
      <c r="AG1355" s="5">
        <f t="shared" si="65"/>
        <v>2005</v>
      </c>
    </row>
    <row r="1356" spans="1:33">
      <c r="A1356" s="3">
        <v>38559</v>
      </c>
      <c r="B1356" s="1">
        <v>252635</v>
      </c>
      <c r="C1356" s="1">
        <v>40189</v>
      </c>
      <c r="D1356" s="1">
        <v>79357</v>
      </c>
      <c r="E1356" s="1">
        <v>59.2</v>
      </c>
      <c r="F1356" s="1">
        <v>60.6</v>
      </c>
      <c r="G1356" s="1">
        <v>60.99</v>
      </c>
      <c r="H1356" s="2">
        <v>50.4</v>
      </c>
      <c r="I1356" s="2">
        <v>30.6</v>
      </c>
      <c r="J1356" s="2">
        <v>85.2</v>
      </c>
      <c r="K1356" s="2">
        <v>83.8</v>
      </c>
      <c r="L1356">
        <f>SUMIFS(US!B:B,US!$D:$D,YEAR(daily!$A1356),US!$E:$E,MONTH(daily!$A1356))</f>
        <v>8366</v>
      </c>
      <c r="M1356">
        <f>SUMIFS(US!C:C,US!$D:$D,YEAR(daily!$A1356),US!$E:$E,MONTH(daily!$A1356))</f>
        <v>20939</v>
      </c>
      <c r="N1356">
        <f>SUMIFS(COT!E:E,COT!$A:$A,YEAR(daily!$A1356),COT!$B:$B,WEEKNUM(daily!$A1356))</f>
        <v>802588</v>
      </c>
      <c r="O1356">
        <f>SUMIFS(COT!F:F,COT!$A:$A,YEAR(daily!$A1356),COT!$B:$B,WEEKNUM(daily!$A1356))</f>
        <v>106194</v>
      </c>
      <c r="P1356">
        <f>SUMIFS(COT!G:G,COT!$A:$A,YEAR(daily!$A1356),COT!$B:$B,WEEKNUM(daily!$A1356))</f>
        <v>94265</v>
      </c>
      <c r="Q1356">
        <f>SUMIFS(COT!H:H,COT!$A:$A,YEAR(daily!$A1356),COT!$B:$B,WEEKNUM(daily!$A1356))</f>
        <v>138605</v>
      </c>
      <c r="R1356">
        <f>SUMIFS(COT!I:I,COT!$A:$A,YEAR(daily!$A1356),COT!$B:$B,WEEKNUM(daily!$A1356))</f>
        <v>502164</v>
      </c>
      <c r="S1356">
        <f>SUMIFS(COT!J:J,COT!$A:$A,YEAR(daily!$A1356),COT!$B:$B,WEEKNUM(daily!$A1356))</f>
        <v>504112</v>
      </c>
      <c r="T1356">
        <f>SUMIFS(COT!K:K,COT!$A:$A,YEAR(daily!$A1356),COT!$B:$B,WEEKNUM(daily!$A1356))</f>
        <v>55625</v>
      </c>
      <c r="U1356">
        <f>SUMIFS(COT!L:L,COT!$A:$A,YEAR(daily!$A1356),COT!$B:$B,WEEKNUM(daily!$A1356))</f>
        <v>65606</v>
      </c>
      <c r="V1356">
        <f>SUMIFS(COT!M:M,COT!$A:$A,YEAR(daily!$A1356),COT!$B:$B,WEEKNUM(daily!$A1356))</f>
        <v>65</v>
      </c>
      <c r="W1356">
        <f>SUMIFS(COT!N:N,COT!$A:$A,YEAR(daily!$A1356),COT!$B:$B,WEEKNUM(daily!$A1356))</f>
        <v>84</v>
      </c>
      <c r="X1356">
        <f>SUMIFS(COT!O:O,COT!$A:$A,YEAR(daily!$A1356),COT!$B:$B,WEEKNUM(daily!$A1356))</f>
        <v>91</v>
      </c>
      <c r="Y1356">
        <f>SUMIFS(COT!P:P,COT!$A:$A,YEAR(daily!$A1356),COT!$B:$B,WEEKNUM(daily!$A1356))</f>
        <v>81</v>
      </c>
      <c r="Z1356">
        <f>SUMIFS(COT!Q:Q,COT!$A:$A,YEAR(daily!$A1356),COT!$B:$B,WEEKNUM(daily!$A1356))</f>
        <v>90</v>
      </c>
      <c r="AA1356">
        <f>SUMIFS(Saudi!B:B,Saudi!$A:$A,YEAR(daily!$A1356))</f>
        <v>567.84900000000005</v>
      </c>
      <c r="AB1356">
        <f>SUMIFS(Saudi!C:C,Saudi!$A:$A,YEAR(daily!$A1356))</f>
        <v>346.471</v>
      </c>
      <c r="AC1356">
        <f>SUMIFS(Saudi!F:F,Saudi!$A:$A,YEAR(daily!$A1356))</f>
        <v>4196090</v>
      </c>
      <c r="AD1356">
        <f>SUMIFS(Saudi!G:G,Saudi!$A:$A,YEAR(daily!$A1356))</f>
        <v>56.583409743531369</v>
      </c>
      <c r="AE1356">
        <f>SUMIFS(Saudi!H:H,Saudi!$A:$A,YEAR(daily!$A1356))</f>
        <v>237429079.79073453</v>
      </c>
      <c r="AF1356" s="5">
        <f t="shared" si="64"/>
        <v>7</v>
      </c>
      <c r="AG1356" s="5">
        <f t="shared" si="65"/>
        <v>2005</v>
      </c>
    </row>
    <row r="1357" spans="1:33">
      <c r="A1357" s="3">
        <v>38560</v>
      </c>
      <c r="B1357" s="1">
        <v>250465</v>
      </c>
      <c r="C1357" s="1">
        <v>40632</v>
      </c>
      <c r="D1357" s="1">
        <v>81594</v>
      </c>
      <c r="E1357" s="1">
        <v>59.11</v>
      </c>
      <c r="F1357" s="1">
        <v>60.79</v>
      </c>
      <c r="G1357" s="1">
        <v>61.24</v>
      </c>
      <c r="H1357" s="2">
        <v>50.4</v>
      </c>
      <c r="I1357" s="2">
        <v>30.6</v>
      </c>
      <c r="J1357" s="2">
        <v>85.2</v>
      </c>
      <c r="K1357" s="2">
        <v>83.8</v>
      </c>
      <c r="L1357">
        <f>SUMIFS(US!B:B,US!$D:$D,YEAR(daily!$A1357),US!$E:$E,MONTH(daily!$A1357))</f>
        <v>8366</v>
      </c>
      <c r="M1357">
        <f>SUMIFS(US!C:C,US!$D:$D,YEAR(daily!$A1357),US!$E:$E,MONTH(daily!$A1357))</f>
        <v>20939</v>
      </c>
      <c r="N1357">
        <f>SUMIFS(COT!E:E,COT!$A:$A,YEAR(daily!$A1357),COT!$B:$B,WEEKNUM(daily!$A1357))</f>
        <v>802588</v>
      </c>
      <c r="O1357">
        <f>SUMIFS(COT!F:F,COT!$A:$A,YEAR(daily!$A1357),COT!$B:$B,WEEKNUM(daily!$A1357))</f>
        <v>106194</v>
      </c>
      <c r="P1357">
        <f>SUMIFS(COT!G:G,COT!$A:$A,YEAR(daily!$A1357),COT!$B:$B,WEEKNUM(daily!$A1357))</f>
        <v>94265</v>
      </c>
      <c r="Q1357">
        <f>SUMIFS(COT!H:H,COT!$A:$A,YEAR(daily!$A1357),COT!$B:$B,WEEKNUM(daily!$A1357))</f>
        <v>138605</v>
      </c>
      <c r="R1357">
        <f>SUMIFS(COT!I:I,COT!$A:$A,YEAR(daily!$A1357),COT!$B:$B,WEEKNUM(daily!$A1357))</f>
        <v>502164</v>
      </c>
      <c r="S1357">
        <f>SUMIFS(COT!J:J,COT!$A:$A,YEAR(daily!$A1357),COT!$B:$B,WEEKNUM(daily!$A1357))</f>
        <v>504112</v>
      </c>
      <c r="T1357">
        <f>SUMIFS(COT!K:K,COT!$A:$A,YEAR(daily!$A1357),COT!$B:$B,WEEKNUM(daily!$A1357))</f>
        <v>55625</v>
      </c>
      <c r="U1357">
        <f>SUMIFS(COT!L:L,COT!$A:$A,YEAR(daily!$A1357),COT!$B:$B,WEEKNUM(daily!$A1357))</f>
        <v>65606</v>
      </c>
      <c r="V1357">
        <f>SUMIFS(COT!M:M,COT!$A:$A,YEAR(daily!$A1357),COT!$B:$B,WEEKNUM(daily!$A1357))</f>
        <v>65</v>
      </c>
      <c r="W1357">
        <f>SUMIFS(COT!N:N,COT!$A:$A,YEAR(daily!$A1357),COT!$B:$B,WEEKNUM(daily!$A1357))</f>
        <v>84</v>
      </c>
      <c r="X1357">
        <f>SUMIFS(COT!O:O,COT!$A:$A,YEAR(daily!$A1357),COT!$B:$B,WEEKNUM(daily!$A1357))</f>
        <v>91</v>
      </c>
      <c r="Y1357">
        <f>SUMIFS(COT!P:P,COT!$A:$A,YEAR(daily!$A1357),COT!$B:$B,WEEKNUM(daily!$A1357))</f>
        <v>81</v>
      </c>
      <c r="Z1357">
        <f>SUMIFS(COT!Q:Q,COT!$A:$A,YEAR(daily!$A1357),COT!$B:$B,WEEKNUM(daily!$A1357))</f>
        <v>90</v>
      </c>
      <c r="AA1357">
        <f>SUMIFS(Saudi!B:B,Saudi!$A:$A,YEAR(daily!$A1357))</f>
        <v>567.84900000000005</v>
      </c>
      <c r="AB1357">
        <f>SUMIFS(Saudi!C:C,Saudi!$A:$A,YEAR(daily!$A1357))</f>
        <v>346.471</v>
      </c>
      <c r="AC1357">
        <f>SUMIFS(Saudi!F:F,Saudi!$A:$A,YEAR(daily!$A1357))</f>
        <v>4196090</v>
      </c>
      <c r="AD1357">
        <f>SUMIFS(Saudi!G:G,Saudi!$A:$A,YEAR(daily!$A1357))</f>
        <v>56.583409743531369</v>
      </c>
      <c r="AE1357">
        <f>SUMIFS(Saudi!H:H,Saudi!$A:$A,YEAR(daily!$A1357))</f>
        <v>237429079.79073453</v>
      </c>
      <c r="AF1357" s="5">
        <f t="shared" si="64"/>
        <v>7</v>
      </c>
      <c r="AG1357" s="5">
        <f t="shared" si="65"/>
        <v>2005</v>
      </c>
    </row>
    <row r="1358" spans="1:33">
      <c r="A1358" s="3">
        <v>38561</v>
      </c>
      <c r="B1358" s="1">
        <v>245810</v>
      </c>
      <c r="C1358" s="1">
        <v>40898</v>
      </c>
      <c r="D1358" s="1">
        <v>79735</v>
      </c>
      <c r="E1358" s="1">
        <v>59.94</v>
      </c>
      <c r="F1358" s="1">
        <v>61.68</v>
      </c>
      <c r="G1358" s="1">
        <v>62.19</v>
      </c>
      <c r="H1358" s="2">
        <v>50.4</v>
      </c>
      <c r="I1358" s="2">
        <v>30.6</v>
      </c>
      <c r="J1358" s="2">
        <v>85.2</v>
      </c>
      <c r="K1358" s="2">
        <v>83.8</v>
      </c>
      <c r="L1358">
        <f>SUMIFS(US!B:B,US!$D:$D,YEAR(daily!$A1358),US!$E:$E,MONTH(daily!$A1358))</f>
        <v>8366</v>
      </c>
      <c r="M1358">
        <f>SUMIFS(US!C:C,US!$D:$D,YEAR(daily!$A1358),US!$E:$E,MONTH(daily!$A1358))</f>
        <v>20939</v>
      </c>
      <c r="N1358">
        <f>SUMIFS(COT!E:E,COT!$A:$A,YEAR(daily!$A1358),COT!$B:$B,WEEKNUM(daily!$A1358))</f>
        <v>802588</v>
      </c>
      <c r="O1358">
        <f>SUMIFS(COT!F:F,COT!$A:$A,YEAR(daily!$A1358),COT!$B:$B,WEEKNUM(daily!$A1358))</f>
        <v>106194</v>
      </c>
      <c r="P1358">
        <f>SUMIFS(COT!G:G,COT!$A:$A,YEAR(daily!$A1358),COT!$B:$B,WEEKNUM(daily!$A1358))</f>
        <v>94265</v>
      </c>
      <c r="Q1358">
        <f>SUMIFS(COT!H:H,COT!$A:$A,YEAR(daily!$A1358),COT!$B:$B,WEEKNUM(daily!$A1358))</f>
        <v>138605</v>
      </c>
      <c r="R1358">
        <f>SUMIFS(COT!I:I,COT!$A:$A,YEAR(daily!$A1358),COT!$B:$B,WEEKNUM(daily!$A1358))</f>
        <v>502164</v>
      </c>
      <c r="S1358">
        <f>SUMIFS(COT!J:J,COT!$A:$A,YEAR(daily!$A1358),COT!$B:$B,WEEKNUM(daily!$A1358))</f>
        <v>504112</v>
      </c>
      <c r="T1358">
        <f>SUMIFS(COT!K:K,COT!$A:$A,YEAR(daily!$A1358),COT!$B:$B,WEEKNUM(daily!$A1358))</f>
        <v>55625</v>
      </c>
      <c r="U1358">
        <f>SUMIFS(COT!L:L,COT!$A:$A,YEAR(daily!$A1358),COT!$B:$B,WEEKNUM(daily!$A1358))</f>
        <v>65606</v>
      </c>
      <c r="V1358">
        <f>SUMIFS(COT!M:M,COT!$A:$A,YEAR(daily!$A1358),COT!$B:$B,WEEKNUM(daily!$A1358))</f>
        <v>65</v>
      </c>
      <c r="W1358">
        <f>SUMIFS(COT!N:N,COT!$A:$A,YEAR(daily!$A1358),COT!$B:$B,WEEKNUM(daily!$A1358))</f>
        <v>84</v>
      </c>
      <c r="X1358">
        <f>SUMIFS(COT!O:O,COT!$A:$A,YEAR(daily!$A1358),COT!$B:$B,WEEKNUM(daily!$A1358))</f>
        <v>91</v>
      </c>
      <c r="Y1358">
        <f>SUMIFS(COT!P:P,COT!$A:$A,YEAR(daily!$A1358),COT!$B:$B,WEEKNUM(daily!$A1358))</f>
        <v>81</v>
      </c>
      <c r="Z1358">
        <f>SUMIFS(COT!Q:Q,COT!$A:$A,YEAR(daily!$A1358),COT!$B:$B,WEEKNUM(daily!$A1358))</f>
        <v>90</v>
      </c>
      <c r="AA1358">
        <f>SUMIFS(Saudi!B:B,Saudi!$A:$A,YEAR(daily!$A1358))</f>
        <v>567.84900000000005</v>
      </c>
      <c r="AB1358">
        <f>SUMIFS(Saudi!C:C,Saudi!$A:$A,YEAR(daily!$A1358))</f>
        <v>346.471</v>
      </c>
      <c r="AC1358">
        <f>SUMIFS(Saudi!F:F,Saudi!$A:$A,YEAR(daily!$A1358))</f>
        <v>4196090</v>
      </c>
      <c r="AD1358">
        <f>SUMIFS(Saudi!G:G,Saudi!$A:$A,YEAR(daily!$A1358))</f>
        <v>56.583409743531369</v>
      </c>
      <c r="AE1358">
        <f>SUMIFS(Saudi!H:H,Saudi!$A:$A,YEAR(daily!$A1358))</f>
        <v>237429079.79073453</v>
      </c>
      <c r="AF1358" s="5">
        <f t="shared" si="64"/>
        <v>7</v>
      </c>
      <c r="AG1358" s="5">
        <f t="shared" si="65"/>
        <v>2005</v>
      </c>
    </row>
    <row r="1359" spans="1:33">
      <c r="A1359" s="3">
        <v>38562</v>
      </c>
      <c r="B1359" s="1">
        <v>236406</v>
      </c>
      <c r="C1359" s="1">
        <v>41831</v>
      </c>
      <c r="D1359" s="1">
        <v>86256</v>
      </c>
      <c r="E1359" s="1">
        <v>60.57</v>
      </c>
      <c r="F1359" s="1">
        <v>62.35</v>
      </c>
      <c r="G1359" s="1">
        <v>62.86</v>
      </c>
      <c r="H1359" s="2">
        <v>50.4</v>
      </c>
      <c r="I1359" s="2">
        <v>30.6</v>
      </c>
      <c r="J1359" s="2">
        <v>85.2</v>
      </c>
      <c r="K1359" s="2">
        <v>83.8</v>
      </c>
      <c r="L1359">
        <f>SUMIFS(US!B:B,US!$D:$D,YEAR(daily!$A1359),US!$E:$E,MONTH(daily!$A1359))</f>
        <v>8366</v>
      </c>
      <c r="M1359">
        <f>SUMIFS(US!C:C,US!$D:$D,YEAR(daily!$A1359),US!$E:$E,MONTH(daily!$A1359))</f>
        <v>20939</v>
      </c>
      <c r="N1359">
        <f>SUMIFS(COT!E:E,COT!$A:$A,YEAR(daily!$A1359),COT!$B:$B,WEEKNUM(daily!$A1359))</f>
        <v>802588</v>
      </c>
      <c r="O1359">
        <f>SUMIFS(COT!F:F,COT!$A:$A,YEAR(daily!$A1359),COT!$B:$B,WEEKNUM(daily!$A1359))</f>
        <v>106194</v>
      </c>
      <c r="P1359">
        <f>SUMIFS(COT!G:G,COT!$A:$A,YEAR(daily!$A1359),COT!$B:$B,WEEKNUM(daily!$A1359))</f>
        <v>94265</v>
      </c>
      <c r="Q1359">
        <f>SUMIFS(COT!H:H,COT!$A:$A,YEAR(daily!$A1359),COT!$B:$B,WEEKNUM(daily!$A1359))</f>
        <v>138605</v>
      </c>
      <c r="R1359">
        <f>SUMIFS(COT!I:I,COT!$A:$A,YEAR(daily!$A1359),COT!$B:$B,WEEKNUM(daily!$A1359))</f>
        <v>502164</v>
      </c>
      <c r="S1359">
        <f>SUMIFS(COT!J:J,COT!$A:$A,YEAR(daily!$A1359),COT!$B:$B,WEEKNUM(daily!$A1359))</f>
        <v>504112</v>
      </c>
      <c r="T1359">
        <f>SUMIFS(COT!K:K,COT!$A:$A,YEAR(daily!$A1359),COT!$B:$B,WEEKNUM(daily!$A1359))</f>
        <v>55625</v>
      </c>
      <c r="U1359">
        <f>SUMIFS(COT!L:L,COT!$A:$A,YEAR(daily!$A1359),COT!$B:$B,WEEKNUM(daily!$A1359))</f>
        <v>65606</v>
      </c>
      <c r="V1359">
        <f>SUMIFS(COT!M:M,COT!$A:$A,YEAR(daily!$A1359),COT!$B:$B,WEEKNUM(daily!$A1359))</f>
        <v>65</v>
      </c>
      <c r="W1359">
        <f>SUMIFS(COT!N:N,COT!$A:$A,YEAR(daily!$A1359),COT!$B:$B,WEEKNUM(daily!$A1359))</f>
        <v>84</v>
      </c>
      <c r="X1359">
        <f>SUMIFS(COT!O:O,COT!$A:$A,YEAR(daily!$A1359),COT!$B:$B,WEEKNUM(daily!$A1359))</f>
        <v>91</v>
      </c>
      <c r="Y1359">
        <f>SUMIFS(COT!P:P,COT!$A:$A,YEAR(daily!$A1359),COT!$B:$B,WEEKNUM(daily!$A1359))</f>
        <v>81</v>
      </c>
      <c r="Z1359">
        <f>SUMIFS(COT!Q:Q,COT!$A:$A,YEAR(daily!$A1359),COT!$B:$B,WEEKNUM(daily!$A1359))</f>
        <v>90</v>
      </c>
      <c r="AA1359">
        <f>SUMIFS(Saudi!B:B,Saudi!$A:$A,YEAR(daily!$A1359))</f>
        <v>567.84900000000005</v>
      </c>
      <c r="AB1359">
        <f>SUMIFS(Saudi!C:C,Saudi!$A:$A,YEAR(daily!$A1359))</f>
        <v>346.471</v>
      </c>
      <c r="AC1359">
        <f>SUMIFS(Saudi!F:F,Saudi!$A:$A,YEAR(daily!$A1359))</f>
        <v>4196090</v>
      </c>
      <c r="AD1359">
        <f>SUMIFS(Saudi!G:G,Saudi!$A:$A,YEAR(daily!$A1359))</f>
        <v>56.583409743531369</v>
      </c>
      <c r="AE1359">
        <f>SUMIFS(Saudi!H:H,Saudi!$A:$A,YEAR(daily!$A1359))</f>
        <v>237429079.79073453</v>
      </c>
      <c r="AF1359" s="5">
        <f t="shared" si="64"/>
        <v>7</v>
      </c>
      <c r="AG1359" s="5">
        <f t="shared" si="65"/>
        <v>2005</v>
      </c>
    </row>
    <row r="1360" spans="1:33">
      <c r="A1360" s="3">
        <v>38565</v>
      </c>
      <c r="B1360" s="1">
        <v>234240</v>
      </c>
      <c r="C1360" s="1">
        <v>42277</v>
      </c>
      <c r="D1360" s="1">
        <v>85718</v>
      </c>
      <c r="E1360" s="1">
        <v>61.57</v>
      </c>
      <c r="F1360" s="1">
        <v>63.43</v>
      </c>
      <c r="G1360" s="1">
        <v>63.96</v>
      </c>
      <c r="H1360" s="2">
        <v>50.4</v>
      </c>
      <c r="I1360" s="2">
        <v>30.6</v>
      </c>
      <c r="J1360" s="2">
        <v>85.2</v>
      </c>
      <c r="K1360" s="2">
        <v>83.8</v>
      </c>
      <c r="L1360">
        <f>SUMIFS(US!B:B,US!$D:$D,YEAR(daily!$A1360),US!$E:$E,MONTH(daily!$A1360))</f>
        <v>8379</v>
      </c>
      <c r="M1360">
        <f>SUMIFS(US!C:C,US!$D:$D,YEAR(daily!$A1360),US!$E:$E,MONTH(daily!$A1360))</f>
        <v>21666</v>
      </c>
      <c r="N1360">
        <f>SUMIFS(COT!E:E,COT!$A:$A,YEAR(daily!$A1360),COT!$B:$B,WEEKNUM(daily!$A1360))</f>
        <v>840179</v>
      </c>
      <c r="O1360">
        <f>SUMIFS(COT!F:F,COT!$A:$A,YEAR(daily!$A1360),COT!$B:$B,WEEKNUM(daily!$A1360))</f>
        <v>121061</v>
      </c>
      <c r="P1360">
        <f>SUMIFS(COT!G:G,COT!$A:$A,YEAR(daily!$A1360),COT!$B:$B,WEEKNUM(daily!$A1360))</f>
        <v>94991</v>
      </c>
      <c r="Q1360">
        <f>SUMIFS(COT!H:H,COT!$A:$A,YEAR(daily!$A1360),COT!$B:$B,WEEKNUM(daily!$A1360))</f>
        <v>160738</v>
      </c>
      <c r="R1360">
        <f>SUMIFS(COT!I:I,COT!$A:$A,YEAR(daily!$A1360),COT!$B:$B,WEEKNUM(daily!$A1360))</f>
        <v>490451</v>
      </c>
      <c r="S1360">
        <f>SUMIFS(COT!J:J,COT!$A:$A,YEAR(daily!$A1360),COT!$B:$B,WEEKNUM(daily!$A1360))</f>
        <v>508328</v>
      </c>
      <c r="T1360">
        <f>SUMIFS(COT!K:K,COT!$A:$A,YEAR(daily!$A1360),COT!$B:$B,WEEKNUM(daily!$A1360))</f>
        <v>67929</v>
      </c>
      <c r="U1360">
        <f>SUMIFS(COT!L:L,COT!$A:$A,YEAR(daily!$A1360),COT!$B:$B,WEEKNUM(daily!$A1360))</f>
        <v>76122</v>
      </c>
      <c r="V1360">
        <f>SUMIFS(COT!M:M,COT!$A:$A,YEAR(daily!$A1360),COT!$B:$B,WEEKNUM(daily!$A1360))</f>
        <v>78</v>
      </c>
      <c r="W1360">
        <f>SUMIFS(COT!N:N,COT!$A:$A,YEAR(daily!$A1360),COT!$B:$B,WEEKNUM(daily!$A1360))</f>
        <v>85</v>
      </c>
      <c r="X1360">
        <f>SUMIFS(COT!O:O,COT!$A:$A,YEAR(daily!$A1360),COT!$B:$B,WEEKNUM(daily!$A1360))</f>
        <v>97</v>
      </c>
      <c r="Y1360">
        <f>SUMIFS(COT!P:P,COT!$A:$A,YEAR(daily!$A1360),COT!$B:$B,WEEKNUM(daily!$A1360))</f>
        <v>82</v>
      </c>
      <c r="Z1360">
        <f>SUMIFS(COT!Q:Q,COT!$A:$A,YEAR(daily!$A1360),COT!$B:$B,WEEKNUM(daily!$A1360))</f>
        <v>94</v>
      </c>
      <c r="AA1360">
        <f>SUMIFS(Saudi!B:B,Saudi!$A:$A,YEAR(daily!$A1360))</f>
        <v>567.84900000000005</v>
      </c>
      <c r="AB1360">
        <f>SUMIFS(Saudi!C:C,Saudi!$A:$A,YEAR(daily!$A1360))</f>
        <v>346.471</v>
      </c>
      <c r="AC1360">
        <f>SUMIFS(Saudi!F:F,Saudi!$A:$A,YEAR(daily!$A1360))</f>
        <v>4196090</v>
      </c>
      <c r="AD1360">
        <f>SUMIFS(Saudi!G:G,Saudi!$A:$A,YEAR(daily!$A1360))</f>
        <v>56.583409743531369</v>
      </c>
      <c r="AE1360">
        <f>SUMIFS(Saudi!H:H,Saudi!$A:$A,YEAR(daily!$A1360))</f>
        <v>237429079.79073453</v>
      </c>
      <c r="AF1360" s="5">
        <f t="shared" si="64"/>
        <v>8</v>
      </c>
      <c r="AG1360" s="5">
        <f t="shared" si="65"/>
        <v>2005</v>
      </c>
    </row>
    <row r="1361" spans="1:33">
      <c r="A1361" s="3">
        <v>38566</v>
      </c>
      <c r="B1361" s="1">
        <v>226133</v>
      </c>
      <c r="C1361" s="1">
        <v>44894</v>
      </c>
      <c r="D1361" s="1">
        <v>84833</v>
      </c>
      <c r="E1361" s="1">
        <v>61.89</v>
      </c>
      <c r="F1361" s="1">
        <v>63.63</v>
      </c>
      <c r="G1361" s="1">
        <v>64.16</v>
      </c>
      <c r="H1361" s="2">
        <v>50.4</v>
      </c>
      <c r="I1361" s="2">
        <v>30.6</v>
      </c>
      <c r="J1361" s="2">
        <v>85.2</v>
      </c>
      <c r="K1361" s="2">
        <v>83.8</v>
      </c>
      <c r="L1361">
        <f>SUMIFS(US!B:B,US!$D:$D,YEAR(daily!$A1361),US!$E:$E,MONTH(daily!$A1361))</f>
        <v>8379</v>
      </c>
      <c r="M1361">
        <f>SUMIFS(US!C:C,US!$D:$D,YEAR(daily!$A1361),US!$E:$E,MONTH(daily!$A1361))</f>
        <v>21666</v>
      </c>
      <c r="N1361">
        <f>SUMIFS(COT!E:E,COT!$A:$A,YEAR(daily!$A1361),COT!$B:$B,WEEKNUM(daily!$A1361))</f>
        <v>840179</v>
      </c>
      <c r="O1361">
        <f>SUMIFS(COT!F:F,COT!$A:$A,YEAR(daily!$A1361),COT!$B:$B,WEEKNUM(daily!$A1361))</f>
        <v>121061</v>
      </c>
      <c r="P1361">
        <f>SUMIFS(COT!G:G,COT!$A:$A,YEAR(daily!$A1361),COT!$B:$B,WEEKNUM(daily!$A1361))</f>
        <v>94991</v>
      </c>
      <c r="Q1361">
        <f>SUMIFS(COT!H:H,COT!$A:$A,YEAR(daily!$A1361),COT!$B:$B,WEEKNUM(daily!$A1361))</f>
        <v>160738</v>
      </c>
      <c r="R1361">
        <f>SUMIFS(COT!I:I,COT!$A:$A,YEAR(daily!$A1361),COT!$B:$B,WEEKNUM(daily!$A1361))</f>
        <v>490451</v>
      </c>
      <c r="S1361">
        <f>SUMIFS(COT!J:J,COT!$A:$A,YEAR(daily!$A1361),COT!$B:$B,WEEKNUM(daily!$A1361))</f>
        <v>508328</v>
      </c>
      <c r="T1361">
        <f>SUMIFS(COT!K:K,COT!$A:$A,YEAR(daily!$A1361),COT!$B:$B,WEEKNUM(daily!$A1361))</f>
        <v>67929</v>
      </c>
      <c r="U1361">
        <f>SUMIFS(COT!L:L,COT!$A:$A,YEAR(daily!$A1361),COT!$B:$B,WEEKNUM(daily!$A1361))</f>
        <v>76122</v>
      </c>
      <c r="V1361">
        <f>SUMIFS(COT!M:M,COT!$A:$A,YEAR(daily!$A1361),COT!$B:$B,WEEKNUM(daily!$A1361))</f>
        <v>78</v>
      </c>
      <c r="W1361">
        <f>SUMIFS(COT!N:N,COT!$A:$A,YEAR(daily!$A1361),COT!$B:$B,WEEKNUM(daily!$A1361))</f>
        <v>85</v>
      </c>
      <c r="X1361">
        <f>SUMIFS(COT!O:O,COT!$A:$A,YEAR(daily!$A1361),COT!$B:$B,WEEKNUM(daily!$A1361))</f>
        <v>97</v>
      </c>
      <c r="Y1361">
        <f>SUMIFS(COT!P:P,COT!$A:$A,YEAR(daily!$A1361),COT!$B:$B,WEEKNUM(daily!$A1361))</f>
        <v>82</v>
      </c>
      <c r="Z1361">
        <f>SUMIFS(COT!Q:Q,COT!$A:$A,YEAR(daily!$A1361),COT!$B:$B,WEEKNUM(daily!$A1361))</f>
        <v>94</v>
      </c>
      <c r="AA1361">
        <f>SUMIFS(Saudi!B:B,Saudi!$A:$A,YEAR(daily!$A1361))</f>
        <v>567.84900000000005</v>
      </c>
      <c r="AB1361">
        <f>SUMIFS(Saudi!C:C,Saudi!$A:$A,YEAR(daily!$A1361))</f>
        <v>346.471</v>
      </c>
      <c r="AC1361">
        <f>SUMIFS(Saudi!F:F,Saudi!$A:$A,YEAR(daily!$A1361))</f>
        <v>4196090</v>
      </c>
      <c r="AD1361">
        <f>SUMIFS(Saudi!G:G,Saudi!$A:$A,YEAR(daily!$A1361))</f>
        <v>56.583409743531369</v>
      </c>
      <c r="AE1361">
        <f>SUMIFS(Saudi!H:H,Saudi!$A:$A,YEAR(daily!$A1361))</f>
        <v>237429079.79073453</v>
      </c>
      <c r="AF1361" s="5">
        <f t="shared" si="64"/>
        <v>8</v>
      </c>
      <c r="AG1361" s="5">
        <f t="shared" si="65"/>
        <v>2005</v>
      </c>
    </row>
    <row r="1362" spans="1:33">
      <c r="A1362" s="3">
        <v>38567</v>
      </c>
      <c r="B1362" s="1">
        <v>219943</v>
      </c>
      <c r="C1362" s="1">
        <v>45373</v>
      </c>
      <c r="D1362" s="1">
        <v>83564</v>
      </c>
      <c r="E1362" s="1">
        <v>60.86</v>
      </c>
      <c r="F1362" s="1">
        <v>62.63</v>
      </c>
      <c r="G1362" s="1">
        <v>63.17</v>
      </c>
      <c r="H1362" s="2">
        <v>50.4</v>
      </c>
      <c r="I1362" s="2">
        <v>30.6</v>
      </c>
      <c r="J1362" s="2">
        <v>85.2</v>
      </c>
      <c r="K1362" s="2">
        <v>83.8</v>
      </c>
      <c r="L1362">
        <f>SUMIFS(US!B:B,US!$D:$D,YEAR(daily!$A1362),US!$E:$E,MONTH(daily!$A1362))</f>
        <v>8379</v>
      </c>
      <c r="M1362">
        <f>SUMIFS(US!C:C,US!$D:$D,YEAR(daily!$A1362),US!$E:$E,MONTH(daily!$A1362))</f>
        <v>21666</v>
      </c>
      <c r="N1362">
        <f>SUMIFS(COT!E:E,COT!$A:$A,YEAR(daily!$A1362),COT!$B:$B,WEEKNUM(daily!$A1362))</f>
        <v>840179</v>
      </c>
      <c r="O1362">
        <f>SUMIFS(COT!F:F,COT!$A:$A,YEAR(daily!$A1362),COT!$B:$B,WEEKNUM(daily!$A1362))</f>
        <v>121061</v>
      </c>
      <c r="P1362">
        <f>SUMIFS(COT!G:G,COT!$A:$A,YEAR(daily!$A1362),COT!$B:$B,WEEKNUM(daily!$A1362))</f>
        <v>94991</v>
      </c>
      <c r="Q1362">
        <f>SUMIFS(COT!H:H,COT!$A:$A,YEAR(daily!$A1362),COT!$B:$B,WEEKNUM(daily!$A1362))</f>
        <v>160738</v>
      </c>
      <c r="R1362">
        <f>SUMIFS(COT!I:I,COT!$A:$A,YEAR(daily!$A1362),COT!$B:$B,WEEKNUM(daily!$A1362))</f>
        <v>490451</v>
      </c>
      <c r="S1362">
        <f>SUMIFS(COT!J:J,COT!$A:$A,YEAR(daily!$A1362),COT!$B:$B,WEEKNUM(daily!$A1362))</f>
        <v>508328</v>
      </c>
      <c r="T1362">
        <f>SUMIFS(COT!K:K,COT!$A:$A,YEAR(daily!$A1362),COT!$B:$B,WEEKNUM(daily!$A1362))</f>
        <v>67929</v>
      </c>
      <c r="U1362">
        <f>SUMIFS(COT!L:L,COT!$A:$A,YEAR(daily!$A1362),COT!$B:$B,WEEKNUM(daily!$A1362))</f>
        <v>76122</v>
      </c>
      <c r="V1362">
        <f>SUMIFS(COT!M:M,COT!$A:$A,YEAR(daily!$A1362),COT!$B:$B,WEEKNUM(daily!$A1362))</f>
        <v>78</v>
      </c>
      <c r="W1362">
        <f>SUMIFS(COT!N:N,COT!$A:$A,YEAR(daily!$A1362),COT!$B:$B,WEEKNUM(daily!$A1362))</f>
        <v>85</v>
      </c>
      <c r="X1362">
        <f>SUMIFS(COT!O:O,COT!$A:$A,YEAR(daily!$A1362),COT!$B:$B,WEEKNUM(daily!$A1362))</f>
        <v>97</v>
      </c>
      <c r="Y1362">
        <f>SUMIFS(COT!P:P,COT!$A:$A,YEAR(daily!$A1362),COT!$B:$B,WEEKNUM(daily!$A1362))</f>
        <v>82</v>
      </c>
      <c r="Z1362">
        <f>SUMIFS(COT!Q:Q,COT!$A:$A,YEAR(daily!$A1362),COT!$B:$B,WEEKNUM(daily!$A1362))</f>
        <v>94</v>
      </c>
      <c r="AA1362">
        <f>SUMIFS(Saudi!B:B,Saudi!$A:$A,YEAR(daily!$A1362))</f>
        <v>567.84900000000005</v>
      </c>
      <c r="AB1362">
        <f>SUMIFS(Saudi!C:C,Saudi!$A:$A,YEAR(daily!$A1362))</f>
        <v>346.471</v>
      </c>
      <c r="AC1362">
        <f>SUMIFS(Saudi!F:F,Saudi!$A:$A,YEAR(daily!$A1362))</f>
        <v>4196090</v>
      </c>
      <c r="AD1362">
        <f>SUMIFS(Saudi!G:G,Saudi!$A:$A,YEAR(daily!$A1362))</f>
        <v>56.583409743531369</v>
      </c>
      <c r="AE1362">
        <f>SUMIFS(Saudi!H:H,Saudi!$A:$A,YEAR(daily!$A1362))</f>
        <v>237429079.79073453</v>
      </c>
      <c r="AF1362" s="5">
        <f t="shared" si="64"/>
        <v>8</v>
      </c>
      <c r="AG1362" s="5">
        <f t="shared" si="65"/>
        <v>2005</v>
      </c>
    </row>
    <row r="1363" spans="1:33">
      <c r="A1363" s="3">
        <v>38568</v>
      </c>
      <c r="B1363" s="1">
        <v>211293</v>
      </c>
      <c r="C1363" s="1">
        <v>46853</v>
      </c>
      <c r="D1363" s="1">
        <v>85198</v>
      </c>
      <c r="E1363" s="1">
        <v>61.38</v>
      </c>
      <c r="F1363" s="1">
        <v>63.04</v>
      </c>
      <c r="G1363" s="1">
        <v>63.56</v>
      </c>
      <c r="H1363" s="2">
        <v>50.4</v>
      </c>
      <c r="I1363" s="2">
        <v>30.6</v>
      </c>
      <c r="J1363" s="2">
        <v>85.2</v>
      </c>
      <c r="K1363" s="2">
        <v>83.8</v>
      </c>
      <c r="L1363">
        <f>SUMIFS(US!B:B,US!$D:$D,YEAR(daily!$A1363),US!$E:$E,MONTH(daily!$A1363))</f>
        <v>8379</v>
      </c>
      <c r="M1363">
        <f>SUMIFS(US!C:C,US!$D:$D,YEAR(daily!$A1363),US!$E:$E,MONTH(daily!$A1363))</f>
        <v>21666</v>
      </c>
      <c r="N1363">
        <f>SUMIFS(COT!E:E,COT!$A:$A,YEAR(daily!$A1363),COT!$B:$B,WEEKNUM(daily!$A1363))</f>
        <v>840179</v>
      </c>
      <c r="O1363">
        <f>SUMIFS(COT!F:F,COT!$A:$A,YEAR(daily!$A1363),COT!$B:$B,WEEKNUM(daily!$A1363))</f>
        <v>121061</v>
      </c>
      <c r="P1363">
        <f>SUMIFS(COT!G:G,COT!$A:$A,YEAR(daily!$A1363),COT!$B:$B,WEEKNUM(daily!$A1363))</f>
        <v>94991</v>
      </c>
      <c r="Q1363">
        <f>SUMIFS(COT!H:H,COT!$A:$A,YEAR(daily!$A1363),COT!$B:$B,WEEKNUM(daily!$A1363))</f>
        <v>160738</v>
      </c>
      <c r="R1363">
        <f>SUMIFS(COT!I:I,COT!$A:$A,YEAR(daily!$A1363),COT!$B:$B,WEEKNUM(daily!$A1363))</f>
        <v>490451</v>
      </c>
      <c r="S1363">
        <f>SUMIFS(COT!J:J,COT!$A:$A,YEAR(daily!$A1363),COT!$B:$B,WEEKNUM(daily!$A1363))</f>
        <v>508328</v>
      </c>
      <c r="T1363">
        <f>SUMIFS(COT!K:K,COT!$A:$A,YEAR(daily!$A1363),COT!$B:$B,WEEKNUM(daily!$A1363))</f>
        <v>67929</v>
      </c>
      <c r="U1363">
        <f>SUMIFS(COT!L:L,COT!$A:$A,YEAR(daily!$A1363),COT!$B:$B,WEEKNUM(daily!$A1363))</f>
        <v>76122</v>
      </c>
      <c r="V1363">
        <f>SUMIFS(COT!M:M,COT!$A:$A,YEAR(daily!$A1363),COT!$B:$B,WEEKNUM(daily!$A1363))</f>
        <v>78</v>
      </c>
      <c r="W1363">
        <f>SUMIFS(COT!N:N,COT!$A:$A,YEAR(daily!$A1363),COT!$B:$B,WEEKNUM(daily!$A1363))</f>
        <v>85</v>
      </c>
      <c r="X1363">
        <f>SUMIFS(COT!O:O,COT!$A:$A,YEAR(daily!$A1363),COT!$B:$B,WEEKNUM(daily!$A1363))</f>
        <v>97</v>
      </c>
      <c r="Y1363">
        <f>SUMIFS(COT!P:P,COT!$A:$A,YEAR(daily!$A1363),COT!$B:$B,WEEKNUM(daily!$A1363))</f>
        <v>82</v>
      </c>
      <c r="Z1363">
        <f>SUMIFS(COT!Q:Q,COT!$A:$A,YEAR(daily!$A1363),COT!$B:$B,WEEKNUM(daily!$A1363))</f>
        <v>94</v>
      </c>
      <c r="AA1363">
        <f>SUMIFS(Saudi!B:B,Saudi!$A:$A,YEAR(daily!$A1363))</f>
        <v>567.84900000000005</v>
      </c>
      <c r="AB1363">
        <f>SUMIFS(Saudi!C:C,Saudi!$A:$A,YEAR(daily!$A1363))</f>
        <v>346.471</v>
      </c>
      <c r="AC1363">
        <f>SUMIFS(Saudi!F:F,Saudi!$A:$A,YEAR(daily!$A1363))</f>
        <v>4196090</v>
      </c>
      <c r="AD1363">
        <f>SUMIFS(Saudi!G:G,Saudi!$A:$A,YEAR(daily!$A1363))</f>
        <v>56.583409743531369</v>
      </c>
      <c r="AE1363">
        <f>SUMIFS(Saudi!H:H,Saudi!$A:$A,YEAR(daily!$A1363))</f>
        <v>237429079.79073453</v>
      </c>
      <c r="AF1363" s="5">
        <f t="shared" si="64"/>
        <v>8</v>
      </c>
      <c r="AG1363" s="5">
        <f t="shared" si="65"/>
        <v>2005</v>
      </c>
    </row>
    <row r="1364" spans="1:33">
      <c r="A1364" s="3">
        <v>38569</v>
      </c>
      <c r="B1364" s="1">
        <v>191412</v>
      </c>
      <c r="C1364" s="1">
        <v>48751</v>
      </c>
      <c r="D1364" s="1">
        <v>90111</v>
      </c>
      <c r="E1364" s="1">
        <v>62.31</v>
      </c>
      <c r="F1364" s="1">
        <v>63.96</v>
      </c>
      <c r="G1364" s="1">
        <v>64.44</v>
      </c>
      <c r="H1364" s="2">
        <v>50.4</v>
      </c>
      <c r="I1364" s="2">
        <v>30.6</v>
      </c>
      <c r="J1364" s="2">
        <v>85.2</v>
      </c>
      <c r="K1364" s="2">
        <v>83.8</v>
      </c>
      <c r="L1364">
        <f>SUMIFS(US!B:B,US!$D:$D,YEAR(daily!$A1364),US!$E:$E,MONTH(daily!$A1364))</f>
        <v>8379</v>
      </c>
      <c r="M1364">
        <f>SUMIFS(US!C:C,US!$D:$D,YEAR(daily!$A1364),US!$E:$E,MONTH(daily!$A1364))</f>
        <v>21666</v>
      </c>
      <c r="N1364">
        <f>SUMIFS(COT!E:E,COT!$A:$A,YEAR(daily!$A1364),COT!$B:$B,WEEKNUM(daily!$A1364))</f>
        <v>840179</v>
      </c>
      <c r="O1364">
        <f>SUMIFS(COT!F:F,COT!$A:$A,YEAR(daily!$A1364),COT!$B:$B,WEEKNUM(daily!$A1364))</f>
        <v>121061</v>
      </c>
      <c r="P1364">
        <f>SUMIFS(COT!G:G,COT!$A:$A,YEAR(daily!$A1364),COT!$B:$B,WEEKNUM(daily!$A1364))</f>
        <v>94991</v>
      </c>
      <c r="Q1364">
        <f>SUMIFS(COT!H:H,COT!$A:$A,YEAR(daily!$A1364),COT!$B:$B,WEEKNUM(daily!$A1364))</f>
        <v>160738</v>
      </c>
      <c r="R1364">
        <f>SUMIFS(COT!I:I,COT!$A:$A,YEAR(daily!$A1364),COT!$B:$B,WEEKNUM(daily!$A1364))</f>
        <v>490451</v>
      </c>
      <c r="S1364">
        <f>SUMIFS(COT!J:J,COT!$A:$A,YEAR(daily!$A1364),COT!$B:$B,WEEKNUM(daily!$A1364))</f>
        <v>508328</v>
      </c>
      <c r="T1364">
        <f>SUMIFS(COT!K:K,COT!$A:$A,YEAR(daily!$A1364),COT!$B:$B,WEEKNUM(daily!$A1364))</f>
        <v>67929</v>
      </c>
      <c r="U1364">
        <f>SUMIFS(COT!L:L,COT!$A:$A,YEAR(daily!$A1364),COT!$B:$B,WEEKNUM(daily!$A1364))</f>
        <v>76122</v>
      </c>
      <c r="V1364">
        <f>SUMIFS(COT!M:M,COT!$A:$A,YEAR(daily!$A1364),COT!$B:$B,WEEKNUM(daily!$A1364))</f>
        <v>78</v>
      </c>
      <c r="W1364">
        <f>SUMIFS(COT!N:N,COT!$A:$A,YEAR(daily!$A1364),COT!$B:$B,WEEKNUM(daily!$A1364))</f>
        <v>85</v>
      </c>
      <c r="X1364">
        <f>SUMIFS(COT!O:O,COT!$A:$A,YEAR(daily!$A1364),COT!$B:$B,WEEKNUM(daily!$A1364))</f>
        <v>97</v>
      </c>
      <c r="Y1364">
        <f>SUMIFS(COT!P:P,COT!$A:$A,YEAR(daily!$A1364),COT!$B:$B,WEEKNUM(daily!$A1364))</f>
        <v>82</v>
      </c>
      <c r="Z1364">
        <f>SUMIFS(COT!Q:Q,COT!$A:$A,YEAR(daily!$A1364),COT!$B:$B,WEEKNUM(daily!$A1364))</f>
        <v>94</v>
      </c>
      <c r="AA1364">
        <f>SUMIFS(Saudi!B:B,Saudi!$A:$A,YEAR(daily!$A1364))</f>
        <v>567.84900000000005</v>
      </c>
      <c r="AB1364">
        <f>SUMIFS(Saudi!C:C,Saudi!$A:$A,YEAR(daily!$A1364))</f>
        <v>346.471</v>
      </c>
      <c r="AC1364">
        <f>SUMIFS(Saudi!F:F,Saudi!$A:$A,YEAR(daily!$A1364))</f>
        <v>4196090</v>
      </c>
      <c r="AD1364">
        <f>SUMIFS(Saudi!G:G,Saudi!$A:$A,YEAR(daily!$A1364))</f>
        <v>56.583409743531369</v>
      </c>
      <c r="AE1364">
        <f>SUMIFS(Saudi!H:H,Saudi!$A:$A,YEAR(daily!$A1364))</f>
        <v>237429079.79073453</v>
      </c>
      <c r="AF1364" s="5">
        <f t="shared" si="64"/>
        <v>8</v>
      </c>
      <c r="AG1364" s="5">
        <f t="shared" si="65"/>
        <v>2005</v>
      </c>
    </row>
    <row r="1365" spans="1:33">
      <c r="A1365" s="3">
        <v>38572</v>
      </c>
      <c r="B1365" s="1">
        <v>187973</v>
      </c>
      <c r="C1365" s="1">
        <v>51992</v>
      </c>
      <c r="D1365" s="1">
        <v>88059</v>
      </c>
      <c r="E1365" s="1">
        <v>63.94</v>
      </c>
      <c r="F1365" s="1">
        <v>65.5</v>
      </c>
      <c r="G1365" s="1">
        <v>65.87</v>
      </c>
      <c r="H1365" s="2">
        <v>50.4</v>
      </c>
      <c r="I1365" s="2">
        <v>30.6</v>
      </c>
      <c r="J1365" s="2">
        <v>85.2</v>
      </c>
      <c r="K1365" s="2">
        <v>83.8</v>
      </c>
      <c r="L1365">
        <f>SUMIFS(US!B:B,US!$D:$D,YEAR(daily!$A1365),US!$E:$E,MONTH(daily!$A1365))</f>
        <v>8379</v>
      </c>
      <c r="M1365">
        <f>SUMIFS(US!C:C,US!$D:$D,YEAR(daily!$A1365),US!$E:$E,MONTH(daily!$A1365))</f>
        <v>21666</v>
      </c>
      <c r="N1365">
        <f>SUMIFS(COT!E:E,COT!$A:$A,YEAR(daily!$A1365),COT!$B:$B,WEEKNUM(daily!$A1365))</f>
        <v>887515</v>
      </c>
      <c r="O1365">
        <f>SUMIFS(COT!F:F,COT!$A:$A,YEAR(daily!$A1365),COT!$B:$B,WEEKNUM(daily!$A1365))</f>
        <v>139400</v>
      </c>
      <c r="P1365">
        <f>SUMIFS(COT!G:G,COT!$A:$A,YEAR(daily!$A1365),COT!$B:$B,WEEKNUM(daily!$A1365))</f>
        <v>104412</v>
      </c>
      <c r="Q1365">
        <f>SUMIFS(COT!H:H,COT!$A:$A,YEAR(daily!$A1365),COT!$B:$B,WEEKNUM(daily!$A1365))</f>
        <v>162445</v>
      </c>
      <c r="R1365">
        <f>SUMIFS(COT!I:I,COT!$A:$A,YEAR(daily!$A1365),COT!$B:$B,WEEKNUM(daily!$A1365))</f>
        <v>509259</v>
      </c>
      <c r="S1365">
        <f>SUMIFS(COT!J:J,COT!$A:$A,YEAR(daily!$A1365),COT!$B:$B,WEEKNUM(daily!$A1365))</f>
        <v>533649</v>
      </c>
      <c r="T1365">
        <f>SUMIFS(COT!K:K,COT!$A:$A,YEAR(daily!$A1365),COT!$B:$B,WEEKNUM(daily!$A1365))</f>
        <v>76411</v>
      </c>
      <c r="U1365">
        <f>SUMIFS(COT!L:L,COT!$A:$A,YEAR(daily!$A1365),COT!$B:$B,WEEKNUM(daily!$A1365))</f>
        <v>87009</v>
      </c>
      <c r="V1365">
        <f>SUMIFS(COT!M:M,COT!$A:$A,YEAR(daily!$A1365),COT!$B:$B,WEEKNUM(daily!$A1365))</f>
        <v>86</v>
      </c>
      <c r="W1365">
        <f>SUMIFS(COT!N:N,COT!$A:$A,YEAR(daily!$A1365),COT!$B:$B,WEEKNUM(daily!$A1365))</f>
        <v>97</v>
      </c>
      <c r="X1365">
        <f>SUMIFS(COT!O:O,COT!$A:$A,YEAR(daily!$A1365),COT!$B:$B,WEEKNUM(daily!$A1365))</f>
        <v>104</v>
      </c>
      <c r="Y1365">
        <f>SUMIFS(COT!P:P,COT!$A:$A,YEAR(daily!$A1365),COT!$B:$B,WEEKNUM(daily!$A1365))</f>
        <v>80</v>
      </c>
      <c r="Z1365">
        <f>SUMIFS(COT!Q:Q,COT!$A:$A,YEAR(daily!$A1365),COT!$B:$B,WEEKNUM(daily!$A1365))</f>
        <v>91</v>
      </c>
      <c r="AA1365">
        <f>SUMIFS(Saudi!B:B,Saudi!$A:$A,YEAR(daily!$A1365))</f>
        <v>567.84900000000005</v>
      </c>
      <c r="AB1365">
        <f>SUMIFS(Saudi!C:C,Saudi!$A:$A,YEAR(daily!$A1365))</f>
        <v>346.471</v>
      </c>
      <c r="AC1365">
        <f>SUMIFS(Saudi!F:F,Saudi!$A:$A,YEAR(daily!$A1365))</f>
        <v>4196090</v>
      </c>
      <c r="AD1365">
        <f>SUMIFS(Saudi!G:G,Saudi!$A:$A,YEAR(daily!$A1365))</f>
        <v>56.583409743531369</v>
      </c>
      <c r="AE1365">
        <f>SUMIFS(Saudi!H:H,Saudi!$A:$A,YEAR(daily!$A1365))</f>
        <v>237429079.79073453</v>
      </c>
      <c r="AF1365" s="5">
        <f t="shared" si="64"/>
        <v>8</v>
      </c>
      <c r="AG1365" s="5">
        <f t="shared" si="65"/>
        <v>2005</v>
      </c>
    </row>
    <row r="1366" spans="1:33">
      <c r="A1366" s="3">
        <v>38573</v>
      </c>
      <c r="B1366" s="1">
        <v>172062</v>
      </c>
      <c r="C1366" s="1">
        <v>56674</v>
      </c>
      <c r="D1366" s="1">
        <v>88824</v>
      </c>
      <c r="E1366" s="1">
        <v>63.07</v>
      </c>
      <c r="F1366" s="1">
        <v>64.91</v>
      </c>
      <c r="G1366" s="1">
        <v>65.290000000000006</v>
      </c>
      <c r="H1366" s="2">
        <v>50.4</v>
      </c>
      <c r="I1366" s="2">
        <v>30.6</v>
      </c>
      <c r="J1366" s="2">
        <v>85.2</v>
      </c>
      <c r="K1366" s="2">
        <v>83.8</v>
      </c>
      <c r="L1366">
        <f>SUMIFS(US!B:B,US!$D:$D,YEAR(daily!$A1366),US!$E:$E,MONTH(daily!$A1366))</f>
        <v>8379</v>
      </c>
      <c r="M1366">
        <f>SUMIFS(US!C:C,US!$D:$D,YEAR(daily!$A1366),US!$E:$E,MONTH(daily!$A1366))</f>
        <v>21666</v>
      </c>
      <c r="N1366">
        <f>SUMIFS(COT!E:E,COT!$A:$A,YEAR(daily!$A1366),COT!$B:$B,WEEKNUM(daily!$A1366))</f>
        <v>887515</v>
      </c>
      <c r="O1366">
        <f>SUMIFS(COT!F:F,COT!$A:$A,YEAR(daily!$A1366),COT!$B:$B,WEEKNUM(daily!$A1366))</f>
        <v>139400</v>
      </c>
      <c r="P1366">
        <f>SUMIFS(COT!G:G,COT!$A:$A,YEAR(daily!$A1366),COT!$B:$B,WEEKNUM(daily!$A1366))</f>
        <v>104412</v>
      </c>
      <c r="Q1366">
        <f>SUMIFS(COT!H:H,COT!$A:$A,YEAR(daily!$A1366),COT!$B:$B,WEEKNUM(daily!$A1366))</f>
        <v>162445</v>
      </c>
      <c r="R1366">
        <f>SUMIFS(COT!I:I,COT!$A:$A,YEAR(daily!$A1366),COT!$B:$B,WEEKNUM(daily!$A1366))</f>
        <v>509259</v>
      </c>
      <c r="S1366">
        <f>SUMIFS(COT!J:J,COT!$A:$A,YEAR(daily!$A1366),COT!$B:$B,WEEKNUM(daily!$A1366))</f>
        <v>533649</v>
      </c>
      <c r="T1366">
        <f>SUMIFS(COT!K:K,COT!$A:$A,YEAR(daily!$A1366),COT!$B:$B,WEEKNUM(daily!$A1366))</f>
        <v>76411</v>
      </c>
      <c r="U1366">
        <f>SUMIFS(COT!L:L,COT!$A:$A,YEAR(daily!$A1366),COT!$B:$B,WEEKNUM(daily!$A1366))</f>
        <v>87009</v>
      </c>
      <c r="V1366">
        <f>SUMIFS(COT!M:M,COT!$A:$A,YEAR(daily!$A1366),COT!$B:$B,WEEKNUM(daily!$A1366))</f>
        <v>86</v>
      </c>
      <c r="W1366">
        <f>SUMIFS(COT!N:N,COT!$A:$A,YEAR(daily!$A1366),COT!$B:$B,WEEKNUM(daily!$A1366))</f>
        <v>97</v>
      </c>
      <c r="X1366">
        <f>SUMIFS(COT!O:O,COT!$A:$A,YEAR(daily!$A1366),COT!$B:$B,WEEKNUM(daily!$A1366))</f>
        <v>104</v>
      </c>
      <c r="Y1366">
        <f>SUMIFS(COT!P:P,COT!$A:$A,YEAR(daily!$A1366),COT!$B:$B,WEEKNUM(daily!$A1366))</f>
        <v>80</v>
      </c>
      <c r="Z1366">
        <f>SUMIFS(COT!Q:Q,COT!$A:$A,YEAR(daily!$A1366),COT!$B:$B,WEEKNUM(daily!$A1366))</f>
        <v>91</v>
      </c>
      <c r="AA1366">
        <f>SUMIFS(Saudi!B:B,Saudi!$A:$A,YEAR(daily!$A1366))</f>
        <v>567.84900000000005</v>
      </c>
      <c r="AB1366">
        <f>SUMIFS(Saudi!C:C,Saudi!$A:$A,YEAR(daily!$A1366))</f>
        <v>346.471</v>
      </c>
      <c r="AC1366">
        <f>SUMIFS(Saudi!F:F,Saudi!$A:$A,YEAR(daily!$A1366))</f>
        <v>4196090</v>
      </c>
      <c r="AD1366">
        <f>SUMIFS(Saudi!G:G,Saudi!$A:$A,YEAR(daily!$A1366))</f>
        <v>56.583409743531369</v>
      </c>
      <c r="AE1366">
        <f>SUMIFS(Saudi!H:H,Saudi!$A:$A,YEAR(daily!$A1366))</f>
        <v>237429079.79073453</v>
      </c>
      <c r="AF1366" s="5">
        <f t="shared" si="64"/>
        <v>8</v>
      </c>
      <c r="AG1366" s="5">
        <f t="shared" si="65"/>
        <v>2005</v>
      </c>
    </row>
    <row r="1367" spans="1:33">
      <c r="A1367" s="3">
        <v>38574</v>
      </c>
      <c r="B1367" s="1">
        <v>152378</v>
      </c>
      <c r="C1367" s="1">
        <v>67989</v>
      </c>
      <c r="D1367" s="1">
        <v>94163</v>
      </c>
      <c r="E1367" s="1">
        <v>64.900000000000006</v>
      </c>
      <c r="F1367" s="1">
        <v>66.77</v>
      </c>
      <c r="G1367" s="1">
        <v>67.12</v>
      </c>
      <c r="H1367" s="2">
        <v>50.4</v>
      </c>
      <c r="I1367" s="2">
        <v>30.6</v>
      </c>
      <c r="J1367" s="2">
        <v>85.2</v>
      </c>
      <c r="K1367" s="2">
        <v>83.8</v>
      </c>
      <c r="L1367">
        <f>SUMIFS(US!B:B,US!$D:$D,YEAR(daily!$A1367),US!$E:$E,MONTH(daily!$A1367))</f>
        <v>8379</v>
      </c>
      <c r="M1367">
        <f>SUMIFS(US!C:C,US!$D:$D,YEAR(daily!$A1367),US!$E:$E,MONTH(daily!$A1367))</f>
        <v>21666</v>
      </c>
      <c r="N1367">
        <f>SUMIFS(COT!E:E,COT!$A:$A,YEAR(daily!$A1367),COT!$B:$B,WEEKNUM(daily!$A1367))</f>
        <v>887515</v>
      </c>
      <c r="O1367">
        <f>SUMIFS(COT!F:F,COT!$A:$A,YEAR(daily!$A1367),COT!$B:$B,WEEKNUM(daily!$A1367))</f>
        <v>139400</v>
      </c>
      <c r="P1367">
        <f>SUMIFS(COT!G:G,COT!$A:$A,YEAR(daily!$A1367),COT!$B:$B,WEEKNUM(daily!$A1367))</f>
        <v>104412</v>
      </c>
      <c r="Q1367">
        <f>SUMIFS(COT!H:H,COT!$A:$A,YEAR(daily!$A1367),COT!$B:$B,WEEKNUM(daily!$A1367))</f>
        <v>162445</v>
      </c>
      <c r="R1367">
        <f>SUMIFS(COT!I:I,COT!$A:$A,YEAR(daily!$A1367),COT!$B:$B,WEEKNUM(daily!$A1367))</f>
        <v>509259</v>
      </c>
      <c r="S1367">
        <f>SUMIFS(COT!J:J,COT!$A:$A,YEAR(daily!$A1367),COT!$B:$B,WEEKNUM(daily!$A1367))</f>
        <v>533649</v>
      </c>
      <c r="T1367">
        <f>SUMIFS(COT!K:K,COT!$A:$A,YEAR(daily!$A1367),COT!$B:$B,WEEKNUM(daily!$A1367))</f>
        <v>76411</v>
      </c>
      <c r="U1367">
        <f>SUMIFS(COT!L:L,COT!$A:$A,YEAR(daily!$A1367),COT!$B:$B,WEEKNUM(daily!$A1367))</f>
        <v>87009</v>
      </c>
      <c r="V1367">
        <f>SUMIFS(COT!M:M,COT!$A:$A,YEAR(daily!$A1367),COT!$B:$B,WEEKNUM(daily!$A1367))</f>
        <v>86</v>
      </c>
      <c r="W1367">
        <f>SUMIFS(COT!N:N,COT!$A:$A,YEAR(daily!$A1367),COT!$B:$B,WEEKNUM(daily!$A1367))</f>
        <v>97</v>
      </c>
      <c r="X1367">
        <f>SUMIFS(COT!O:O,COT!$A:$A,YEAR(daily!$A1367),COT!$B:$B,WEEKNUM(daily!$A1367))</f>
        <v>104</v>
      </c>
      <c r="Y1367">
        <f>SUMIFS(COT!P:P,COT!$A:$A,YEAR(daily!$A1367),COT!$B:$B,WEEKNUM(daily!$A1367))</f>
        <v>80</v>
      </c>
      <c r="Z1367">
        <f>SUMIFS(COT!Q:Q,COT!$A:$A,YEAR(daily!$A1367),COT!$B:$B,WEEKNUM(daily!$A1367))</f>
        <v>91</v>
      </c>
      <c r="AA1367">
        <f>SUMIFS(Saudi!B:B,Saudi!$A:$A,YEAR(daily!$A1367))</f>
        <v>567.84900000000005</v>
      </c>
      <c r="AB1367">
        <f>SUMIFS(Saudi!C:C,Saudi!$A:$A,YEAR(daily!$A1367))</f>
        <v>346.471</v>
      </c>
      <c r="AC1367">
        <f>SUMIFS(Saudi!F:F,Saudi!$A:$A,YEAR(daily!$A1367))</f>
        <v>4196090</v>
      </c>
      <c r="AD1367">
        <f>SUMIFS(Saudi!G:G,Saudi!$A:$A,YEAR(daily!$A1367))</f>
        <v>56.583409743531369</v>
      </c>
      <c r="AE1367">
        <f>SUMIFS(Saudi!H:H,Saudi!$A:$A,YEAR(daily!$A1367))</f>
        <v>237429079.79073453</v>
      </c>
      <c r="AF1367" s="5">
        <f t="shared" si="64"/>
        <v>8</v>
      </c>
      <c r="AG1367" s="5">
        <f t="shared" si="65"/>
        <v>2005</v>
      </c>
    </row>
    <row r="1368" spans="1:33">
      <c r="A1368" s="3">
        <v>38575</v>
      </c>
      <c r="B1368" s="1">
        <v>132523</v>
      </c>
      <c r="C1368" s="1">
        <v>73774</v>
      </c>
      <c r="D1368" s="1">
        <v>104825</v>
      </c>
      <c r="E1368" s="1">
        <v>65.8</v>
      </c>
      <c r="F1368" s="1">
        <v>67.28</v>
      </c>
      <c r="G1368" s="1">
        <v>67.52</v>
      </c>
      <c r="H1368" s="2">
        <v>50.4</v>
      </c>
      <c r="I1368" s="2">
        <v>30.6</v>
      </c>
      <c r="J1368" s="2">
        <v>85.2</v>
      </c>
      <c r="K1368" s="2">
        <v>83.8</v>
      </c>
      <c r="L1368">
        <f>SUMIFS(US!B:B,US!$D:$D,YEAR(daily!$A1368),US!$E:$E,MONTH(daily!$A1368))</f>
        <v>8379</v>
      </c>
      <c r="M1368">
        <f>SUMIFS(US!C:C,US!$D:$D,YEAR(daily!$A1368),US!$E:$E,MONTH(daily!$A1368))</f>
        <v>21666</v>
      </c>
      <c r="N1368">
        <f>SUMIFS(COT!E:E,COT!$A:$A,YEAR(daily!$A1368),COT!$B:$B,WEEKNUM(daily!$A1368))</f>
        <v>887515</v>
      </c>
      <c r="O1368">
        <f>SUMIFS(COT!F:F,COT!$A:$A,YEAR(daily!$A1368),COT!$B:$B,WEEKNUM(daily!$A1368))</f>
        <v>139400</v>
      </c>
      <c r="P1368">
        <f>SUMIFS(COT!G:G,COT!$A:$A,YEAR(daily!$A1368),COT!$B:$B,WEEKNUM(daily!$A1368))</f>
        <v>104412</v>
      </c>
      <c r="Q1368">
        <f>SUMIFS(COT!H:H,COT!$A:$A,YEAR(daily!$A1368),COT!$B:$B,WEEKNUM(daily!$A1368))</f>
        <v>162445</v>
      </c>
      <c r="R1368">
        <f>SUMIFS(COT!I:I,COT!$A:$A,YEAR(daily!$A1368),COT!$B:$B,WEEKNUM(daily!$A1368))</f>
        <v>509259</v>
      </c>
      <c r="S1368">
        <f>SUMIFS(COT!J:J,COT!$A:$A,YEAR(daily!$A1368),COT!$B:$B,WEEKNUM(daily!$A1368))</f>
        <v>533649</v>
      </c>
      <c r="T1368">
        <f>SUMIFS(COT!K:K,COT!$A:$A,YEAR(daily!$A1368),COT!$B:$B,WEEKNUM(daily!$A1368))</f>
        <v>76411</v>
      </c>
      <c r="U1368">
        <f>SUMIFS(COT!L:L,COT!$A:$A,YEAR(daily!$A1368),COT!$B:$B,WEEKNUM(daily!$A1368))</f>
        <v>87009</v>
      </c>
      <c r="V1368">
        <f>SUMIFS(COT!M:M,COT!$A:$A,YEAR(daily!$A1368),COT!$B:$B,WEEKNUM(daily!$A1368))</f>
        <v>86</v>
      </c>
      <c r="W1368">
        <f>SUMIFS(COT!N:N,COT!$A:$A,YEAR(daily!$A1368),COT!$B:$B,WEEKNUM(daily!$A1368))</f>
        <v>97</v>
      </c>
      <c r="X1368">
        <f>SUMIFS(COT!O:O,COT!$A:$A,YEAR(daily!$A1368),COT!$B:$B,WEEKNUM(daily!$A1368))</f>
        <v>104</v>
      </c>
      <c r="Y1368">
        <f>SUMIFS(COT!P:P,COT!$A:$A,YEAR(daily!$A1368),COT!$B:$B,WEEKNUM(daily!$A1368))</f>
        <v>80</v>
      </c>
      <c r="Z1368">
        <f>SUMIFS(COT!Q:Q,COT!$A:$A,YEAR(daily!$A1368),COT!$B:$B,WEEKNUM(daily!$A1368))</f>
        <v>91</v>
      </c>
      <c r="AA1368">
        <f>SUMIFS(Saudi!B:B,Saudi!$A:$A,YEAR(daily!$A1368))</f>
        <v>567.84900000000005</v>
      </c>
      <c r="AB1368">
        <f>SUMIFS(Saudi!C:C,Saudi!$A:$A,YEAR(daily!$A1368))</f>
        <v>346.471</v>
      </c>
      <c r="AC1368">
        <f>SUMIFS(Saudi!F:F,Saudi!$A:$A,YEAR(daily!$A1368))</f>
        <v>4196090</v>
      </c>
      <c r="AD1368">
        <f>SUMIFS(Saudi!G:G,Saudi!$A:$A,YEAR(daily!$A1368))</f>
        <v>56.583409743531369</v>
      </c>
      <c r="AE1368">
        <f>SUMIFS(Saudi!H:H,Saudi!$A:$A,YEAR(daily!$A1368))</f>
        <v>237429079.79073453</v>
      </c>
      <c r="AF1368" s="5">
        <f t="shared" si="64"/>
        <v>8</v>
      </c>
      <c r="AG1368" s="5">
        <f t="shared" si="65"/>
        <v>2005</v>
      </c>
    </row>
    <row r="1369" spans="1:33">
      <c r="A1369" s="3">
        <v>38576</v>
      </c>
      <c r="B1369" s="1">
        <v>116074</v>
      </c>
      <c r="C1369" s="1">
        <v>77860</v>
      </c>
      <c r="D1369" s="1">
        <v>110407</v>
      </c>
      <c r="E1369" s="1">
        <v>66.86</v>
      </c>
      <c r="F1369" s="1">
        <v>67.55</v>
      </c>
      <c r="G1369" s="1">
        <v>67.64</v>
      </c>
      <c r="H1369" s="2">
        <v>50.4</v>
      </c>
      <c r="I1369" s="2">
        <v>30.6</v>
      </c>
      <c r="J1369" s="2">
        <v>85.2</v>
      </c>
      <c r="K1369" s="2">
        <v>83.8</v>
      </c>
      <c r="L1369">
        <f>SUMIFS(US!B:B,US!$D:$D,YEAR(daily!$A1369),US!$E:$E,MONTH(daily!$A1369))</f>
        <v>8379</v>
      </c>
      <c r="M1369">
        <f>SUMIFS(US!C:C,US!$D:$D,YEAR(daily!$A1369),US!$E:$E,MONTH(daily!$A1369))</f>
        <v>21666</v>
      </c>
      <c r="N1369">
        <f>SUMIFS(COT!E:E,COT!$A:$A,YEAR(daily!$A1369),COT!$B:$B,WEEKNUM(daily!$A1369))</f>
        <v>887515</v>
      </c>
      <c r="O1369">
        <f>SUMIFS(COT!F:F,COT!$A:$A,YEAR(daily!$A1369),COT!$B:$B,WEEKNUM(daily!$A1369))</f>
        <v>139400</v>
      </c>
      <c r="P1369">
        <f>SUMIFS(COT!G:G,COT!$A:$A,YEAR(daily!$A1369),COT!$B:$B,WEEKNUM(daily!$A1369))</f>
        <v>104412</v>
      </c>
      <c r="Q1369">
        <f>SUMIFS(COT!H:H,COT!$A:$A,YEAR(daily!$A1369),COT!$B:$B,WEEKNUM(daily!$A1369))</f>
        <v>162445</v>
      </c>
      <c r="R1369">
        <f>SUMIFS(COT!I:I,COT!$A:$A,YEAR(daily!$A1369),COT!$B:$B,WEEKNUM(daily!$A1369))</f>
        <v>509259</v>
      </c>
      <c r="S1369">
        <f>SUMIFS(COT!J:J,COT!$A:$A,YEAR(daily!$A1369),COT!$B:$B,WEEKNUM(daily!$A1369))</f>
        <v>533649</v>
      </c>
      <c r="T1369">
        <f>SUMIFS(COT!K:K,COT!$A:$A,YEAR(daily!$A1369),COT!$B:$B,WEEKNUM(daily!$A1369))</f>
        <v>76411</v>
      </c>
      <c r="U1369">
        <f>SUMIFS(COT!L:L,COT!$A:$A,YEAR(daily!$A1369),COT!$B:$B,WEEKNUM(daily!$A1369))</f>
        <v>87009</v>
      </c>
      <c r="V1369">
        <f>SUMIFS(COT!M:M,COT!$A:$A,YEAR(daily!$A1369),COT!$B:$B,WEEKNUM(daily!$A1369))</f>
        <v>86</v>
      </c>
      <c r="W1369">
        <f>SUMIFS(COT!N:N,COT!$A:$A,YEAR(daily!$A1369),COT!$B:$B,WEEKNUM(daily!$A1369))</f>
        <v>97</v>
      </c>
      <c r="X1369">
        <f>SUMIFS(COT!O:O,COT!$A:$A,YEAR(daily!$A1369),COT!$B:$B,WEEKNUM(daily!$A1369))</f>
        <v>104</v>
      </c>
      <c r="Y1369">
        <f>SUMIFS(COT!P:P,COT!$A:$A,YEAR(daily!$A1369),COT!$B:$B,WEEKNUM(daily!$A1369))</f>
        <v>80</v>
      </c>
      <c r="Z1369">
        <f>SUMIFS(COT!Q:Q,COT!$A:$A,YEAR(daily!$A1369),COT!$B:$B,WEEKNUM(daily!$A1369))</f>
        <v>91</v>
      </c>
      <c r="AA1369">
        <f>SUMIFS(Saudi!B:B,Saudi!$A:$A,YEAR(daily!$A1369))</f>
        <v>567.84900000000005</v>
      </c>
      <c r="AB1369">
        <f>SUMIFS(Saudi!C:C,Saudi!$A:$A,YEAR(daily!$A1369))</f>
        <v>346.471</v>
      </c>
      <c r="AC1369">
        <f>SUMIFS(Saudi!F:F,Saudi!$A:$A,YEAR(daily!$A1369))</f>
        <v>4196090</v>
      </c>
      <c r="AD1369">
        <f>SUMIFS(Saudi!G:G,Saudi!$A:$A,YEAR(daily!$A1369))</f>
        <v>56.583409743531369</v>
      </c>
      <c r="AE1369">
        <f>SUMIFS(Saudi!H:H,Saudi!$A:$A,YEAR(daily!$A1369))</f>
        <v>237429079.79073453</v>
      </c>
      <c r="AF1369" s="5">
        <f t="shared" si="64"/>
        <v>8</v>
      </c>
      <c r="AG1369" s="5">
        <f t="shared" si="65"/>
        <v>2005</v>
      </c>
    </row>
    <row r="1370" spans="1:33">
      <c r="A1370" s="3">
        <v>38579</v>
      </c>
      <c r="B1370" s="1">
        <v>108670</v>
      </c>
      <c r="C1370" s="1">
        <v>80791</v>
      </c>
      <c r="D1370" s="1">
        <v>110470</v>
      </c>
      <c r="E1370" s="1">
        <v>66.27</v>
      </c>
      <c r="F1370" s="1">
        <v>67.53</v>
      </c>
      <c r="G1370" s="1">
        <v>67.78</v>
      </c>
      <c r="H1370" s="2">
        <v>50.4</v>
      </c>
      <c r="I1370" s="2">
        <v>30.6</v>
      </c>
      <c r="J1370" s="2">
        <v>85.2</v>
      </c>
      <c r="K1370" s="2">
        <v>83.8</v>
      </c>
      <c r="L1370">
        <f>SUMIFS(US!B:B,US!$D:$D,YEAR(daily!$A1370),US!$E:$E,MONTH(daily!$A1370))</f>
        <v>8379</v>
      </c>
      <c r="M1370">
        <f>SUMIFS(US!C:C,US!$D:$D,YEAR(daily!$A1370),US!$E:$E,MONTH(daily!$A1370))</f>
        <v>21666</v>
      </c>
      <c r="N1370">
        <f>SUMIFS(COT!E:E,COT!$A:$A,YEAR(daily!$A1370),COT!$B:$B,WEEKNUM(daily!$A1370))</f>
        <v>957767</v>
      </c>
      <c r="O1370">
        <f>SUMIFS(COT!F:F,COT!$A:$A,YEAR(daily!$A1370),COT!$B:$B,WEEKNUM(daily!$A1370))</f>
        <v>154463</v>
      </c>
      <c r="P1370">
        <f>SUMIFS(COT!G:G,COT!$A:$A,YEAR(daily!$A1370),COT!$B:$B,WEEKNUM(daily!$A1370))</f>
        <v>114068</v>
      </c>
      <c r="Q1370">
        <f>SUMIFS(COT!H:H,COT!$A:$A,YEAR(daily!$A1370),COT!$B:$B,WEEKNUM(daily!$A1370))</f>
        <v>181002</v>
      </c>
      <c r="R1370">
        <f>SUMIFS(COT!I:I,COT!$A:$A,YEAR(daily!$A1370),COT!$B:$B,WEEKNUM(daily!$A1370))</f>
        <v>552971</v>
      </c>
      <c r="S1370">
        <f>SUMIFS(COT!J:J,COT!$A:$A,YEAR(daily!$A1370),COT!$B:$B,WEEKNUM(daily!$A1370))</f>
        <v>578683</v>
      </c>
      <c r="T1370">
        <f>SUMIFS(COT!K:K,COT!$A:$A,YEAR(daily!$A1370),COT!$B:$B,WEEKNUM(daily!$A1370))</f>
        <v>69331</v>
      </c>
      <c r="U1370">
        <f>SUMIFS(COT!L:L,COT!$A:$A,YEAR(daily!$A1370),COT!$B:$B,WEEKNUM(daily!$A1370))</f>
        <v>84014</v>
      </c>
      <c r="V1370">
        <f>SUMIFS(COT!M:M,COT!$A:$A,YEAR(daily!$A1370),COT!$B:$B,WEEKNUM(daily!$A1370))</f>
        <v>88</v>
      </c>
      <c r="W1370">
        <f>SUMIFS(COT!N:N,COT!$A:$A,YEAR(daily!$A1370),COT!$B:$B,WEEKNUM(daily!$A1370))</f>
        <v>84</v>
      </c>
      <c r="X1370">
        <f>SUMIFS(COT!O:O,COT!$A:$A,YEAR(daily!$A1370),COT!$B:$B,WEEKNUM(daily!$A1370))</f>
        <v>102</v>
      </c>
      <c r="Y1370">
        <f>SUMIFS(COT!P:P,COT!$A:$A,YEAR(daily!$A1370),COT!$B:$B,WEEKNUM(daily!$A1370))</f>
        <v>82</v>
      </c>
      <c r="Z1370">
        <f>SUMIFS(COT!Q:Q,COT!$A:$A,YEAR(daily!$A1370),COT!$B:$B,WEEKNUM(daily!$A1370))</f>
        <v>90</v>
      </c>
      <c r="AA1370">
        <f>SUMIFS(Saudi!B:B,Saudi!$A:$A,YEAR(daily!$A1370))</f>
        <v>567.84900000000005</v>
      </c>
      <c r="AB1370">
        <f>SUMIFS(Saudi!C:C,Saudi!$A:$A,YEAR(daily!$A1370))</f>
        <v>346.471</v>
      </c>
      <c r="AC1370">
        <f>SUMIFS(Saudi!F:F,Saudi!$A:$A,YEAR(daily!$A1370))</f>
        <v>4196090</v>
      </c>
      <c r="AD1370">
        <f>SUMIFS(Saudi!G:G,Saudi!$A:$A,YEAR(daily!$A1370))</f>
        <v>56.583409743531369</v>
      </c>
      <c r="AE1370">
        <f>SUMIFS(Saudi!H:H,Saudi!$A:$A,YEAR(daily!$A1370))</f>
        <v>237429079.79073453</v>
      </c>
      <c r="AF1370" s="5">
        <f t="shared" si="64"/>
        <v>8</v>
      </c>
      <c r="AG1370" s="5">
        <f t="shared" si="65"/>
        <v>2005</v>
      </c>
    </row>
    <row r="1371" spans="1:33">
      <c r="A1371" s="3">
        <v>38580</v>
      </c>
      <c r="B1371" s="1">
        <v>94738</v>
      </c>
      <c r="C1371" s="1">
        <v>82535</v>
      </c>
      <c r="D1371" s="1">
        <v>111334</v>
      </c>
      <c r="E1371" s="1">
        <v>66.08</v>
      </c>
      <c r="F1371" s="1">
        <v>67.23</v>
      </c>
      <c r="G1371" s="1">
        <v>67.56</v>
      </c>
      <c r="H1371" s="2">
        <v>50.4</v>
      </c>
      <c r="I1371" s="2">
        <v>30.6</v>
      </c>
      <c r="J1371" s="2">
        <v>85.2</v>
      </c>
      <c r="K1371" s="2">
        <v>83.8</v>
      </c>
      <c r="L1371">
        <f>SUMIFS(US!B:B,US!$D:$D,YEAR(daily!$A1371),US!$E:$E,MONTH(daily!$A1371))</f>
        <v>8379</v>
      </c>
      <c r="M1371">
        <f>SUMIFS(US!C:C,US!$D:$D,YEAR(daily!$A1371),US!$E:$E,MONTH(daily!$A1371))</f>
        <v>21666</v>
      </c>
      <c r="N1371">
        <f>SUMIFS(COT!E:E,COT!$A:$A,YEAR(daily!$A1371),COT!$B:$B,WEEKNUM(daily!$A1371))</f>
        <v>957767</v>
      </c>
      <c r="O1371">
        <f>SUMIFS(COT!F:F,COT!$A:$A,YEAR(daily!$A1371),COT!$B:$B,WEEKNUM(daily!$A1371))</f>
        <v>154463</v>
      </c>
      <c r="P1371">
        <f>SUMIFS(COT!G:G,COT!$A:$A,YEAR(daily!$A1371),COT!$B:$B,WEEKNUM(daily!$A1371))</f>
        <v>114068</v>
      </c>
      <c r="Q1371">
        <f>SUMIFS(COT!H:H,COT!$A:$A,YEAR(daily!$A1371),COT!$B:$B,WEEKNUM(daily!$A1371))</f>
        <v>181002</v>
      </c>
      <c r="R1371">
        <f>SUMIFS(COT!I:I,COT!$A:$A,YEAR(daily!$A1371),COT!$B:$B,WEEKNUM(daily!$A1371))</f>
        <v>552971</v>
      </c>
      <c r="S1371">
        <f>SUMIFS(COT!J:J,COT!$A:$A,YEAR(daily!$A1371),COT!$B:$B,WEEKNUM(daily!$A1371))</f>
        <v>578683</v>
      </c>
      <c r="T1371">
        <f>SUMIFS(COT!K:K,COT!$A:$A,YEAR(daily!$A1371),COT!$B:$B,WEEKNUM(daily!$A1371))</f>
        <v>69331</v>
      </c>
      <c r="U1371">
        <f>SUMIFS(COT!L:L,COT!$A:$A,YEAR(daily!$A1371),COT!$B:$B,WEEKNUM(daily!$A1371))</f>
        <v>84014</v>
      </c>
      <c r="V1371">
        <f>SUMIFS(COT!M:M,COT!$A:$A,YEAR(daily!$A1371),COT!$B:$B,WEEKNUM(daily!$A1371))</f>
        <v>88</v>
      </c>
      <c r="W1371">
        <f>SUMIFS(COT!N:N,COT!$A:$A,YEAR(daily!$A1371),COT!$B:$B,WEEKNUM(daily!$A1371))</f>
        <v>84</v>
      </c>
      <c r="X1371">
        <f>SUMIFS(COT!O:O,COT!$A:$A,YEAR(daily!$A1371),COT!$B:$B,WEEKNUM(daily!$A1371))</f>
        <v>102</v>
      </c>
      <c r="Y1371">
        <f>SUMIFS(COT!P:P,COT!$A:$A,YEAR(daily!$A1371),COT!$B:$B,WEEKNUM(daily!$A1371))</f>
        <v>82</v>
      </c>
      <c r="Z1371">
        <f>SUMIFS(COT!Q:Q,COT!$A:$A,YEAR(daily!$A1371),COT!$B:$B,WEEKNUM(daily!$A1371))</f>
        <v>90</v>
      </c>
      <c r="AA1371">
        <f>SUMIFS(Saudi!B:B,Saudi!$A:$A,YEAR(daily!$A1371))</f>
        <v>567.84900000000005</v>
      </c>
      <c r="AB1371">
        <f>SUMIFS(Saudi!C:C,Saudi!$A:$A,YEAR(daily!$A1371))</f>
        <v>346.471</v>
      </c>
      <c r="AC1371">
        <f>SUMIFS(Saudi!F:F,Saudi!$A:$A,YEAR(daily!$A1371))</f>
        <v>4196090</v>
      </c>
      <c r="AD1371">
        <f>SUMIFS(Saudi!G:G,Saudi!$A:$A,YEAR(daily!$A1371))</f>
        <v>56.583409743531369</v>
      </c>
      <c r="AE1371">
        <f>SUMIFS(Saudi!H:H,Saudi!$A:$A,YEAR(daily!$A1371))</f>
        <v>237429079.79073453</v>
      </c>
      <c r="AF1371" s="5">
        <f t="shared" si="64"/>
        <v>8</v>
      </c>
      <c r="AG1371" s="5">
        <f t="shared" si="65"/>
        <v>2005</v>
      </c>
    </row>
    <row r="1372" spans="1:33">
      <c r="A1372" s="3">
        <v>38581</v>
      </c>
      <c r="B1372" s="1">
        <v>74348</v>
      </c>
      <c r="C1372" s="1">
        <v>85516</v>
      </c>
      <c r="D1372" s="1">
        <v>112012</v>
      </c>
      <c r="E1372" s="1">
        <v>63.25</v>
      </c>
      <c r="F1372" s="1">
        <v>64.48</v>
      </c>
      <c r="G1372" s="1">
        <v>64.88</v>
      </c>
      <c r="H1372" s="2">
        <v>50.4</v>
      </c>
      <c r="I1372" s="2">
        <v>30.6</v>
      </c>
      <c r="J1372" s="2">
        <v>85.2</v>
      </c>
      <c r="K1372" s="2">
        <v>83.8</v>
      </c>
      <c r="L1372">
        <f>SUMIFS(US!B:B,US!$D:$D,YEAR(daily!$A1372),US!$E:$E,MONTH(daily!$A1372))</f>
        <v>8379</v>
      </c>
      <c r="M1372">
        <f>SUMIFS(US!C:C,US!$D:$D,YEAR(daily!$A1372),US!$E:$E,MONTH(daily!$A1372))</f>
        <v>21666</v>
      </c>
      <c r="N1372">
        <f>SUMIFS(COT!E:E,COT!$A:$A,YEAR(daily!$A1372),COT!$B:$B,WEEKNUM(daily!$A1372))</f>
        <v>957767</v>
      </c>
      <c r="O1372">
        <f>SUMIFS(COT!F:F,COT!$A:$A,YEAR(daily!$A1372),COT!$B:$B,WEEKNUM(daily!$A1372))</f>
        <v>154463</v>
      </c>
      <c r="P1372">
        <f>SUMIFS(COT!G:G,COT!$A:$A,YEAR(daily!$A1372),COT!$B:$B,WEEKNUM(daily!$A1372))</f>
        <v>114068</v>
      </c>
      <c r="Q1372">
        <f>SUMIFS(COT!H:H,COT!$A:$A,YEAR(daily!$A1372),COT!$B:$B,WEEKNUM(daily!$A1372))</f>
        <v>181002</v>
      </c>
      <c r="R1372">
        <f>SUMIFS(COT!I:I,COT!$A:$A,YEAR(daily!$A1372),COT!$B:$B,WEEKNUM(daily!$A1372))</f>
        <v>552971</v>
      </c>
      <c r="S1372">
        <f>SUMIFS(COT!J:J,COT!$A:$A,YEAR(daily!$A1372),COT!$B:$B,WEEKNUM(daily!$A1372))</f>
        <v>578683</v>
      </c>
      <c r="T1372">
        <f>SUMIFS(COT!K:K,COT!$A:$A,YEAR(daily!$A1372),COT!$B:$B,WEEKNUM(daily!$A1372))</f>
        <v>69331</v>
      </c>
      <c r="U1372">
        <f>SUMIFS(COT!L:L,COT!$A:$A,YEAR(daily!$A1372),COT!$B:$B,WEEKNUM(daily!$A1372))</f>
        <v>84014</v>
      </c>
      <c r="V1372">
        <f>SUMIFS(COT!M:M,COT!$A:$A,YEAR(daily!$A1372),COT!$B:$B,WEEKNUM(daily!$A1372))</f>
        <v>88</v>
      </c>
      <c r="W1372">
        <f>SUMIFS(COT!N:N,COT!$A:$A,YEAR(daily!$A1372),COT!$B:$B,WEEKNUM(daily!$A1372))</f>
        <v>84</v>
      </c>
      <c r="X1372">
        <f>SUMIFS(COT!O:O,COT!$A:$A,YEAR(daily!$A1372),COT!$B:$B,WEEKNUM(daily!$A1372))</f>
        <v>102</v>
      </c>
      <c r="Y1372">
        <f>SUMIFS(COT!P:P,COT!$A:$A,YEAR(daily!$A1372),COT!$B:$B,WEEKNUM(daily!$A1372))</f>
        <v>82</v>
      </c>
      <c r="Z1372">
        <f>SUMIFS(COT!Q:Q,COT!$A:$A,YEAR(daily!$A1372),COT!$B:$B,WEEKNUM(daily!$A1372))</f>
        <v>90</v>
      </c>
      <c r="AA1372">
        <f>SUMIFS(Saudi!B:B,Saudi!$A:$A,YEAR(daily!$A1372))</f>
        <v>567.84900000000005</v>
      </c>
      <c r="AB1372">
        <f>SUMIFS(Saudi!C:C,Saudi!$A:$A,YEAR(daily!$A1372))</f>
        <v>346.471</v>
      </c>
      <c r="AC1372">
        <f>SUMIFS(Saudi!F:F,Saudi!$A:$A,YEAR(daily!$A1372))</f>
        <v>4196090</v>
      </c>
      <c r="AD1372">
        <f>SUMIFS(Saudi!G:G,Saudi!$A:$A,YEAR(daily!$A1372))</f>
        <v>56.583409743531369</v>
      </c>
      <c r="AE1372">
        <f>SUMIFS(Saudi!H:H,Saudi!$A:$A,YEAR(daily!$A1372))</f>
        <v>237429079.79073453</v>
      </c>
      <c r="AF1372" s="5">
        <f t="shared" si="64"/>
        <v>8</v>
      </c>
      <c r="AG1372" s="5">
        <f t="shared" si="65"/>
        <v>2005</v>
      </c>
    </row>
    <row r="1373" spans="1:33">
      <c r="A1373" s="3">
        <v>38582</v>
      </c>
      <c r="B1373" s="1">
        <v>50812</v>
      </c>
      <c r="C1373" s="1">
        <v>85275</v>
      </c>
      <c r="D1373" s="1">
        <v>110455</v>
      </c>
      <c r="E1373" s="1">
        <v>63.27</v>
      </c>
      <c r="F1373" s="1">
        <v>64.39</v>
      </c>
      <c r="G1373" s="1">
        <v>64.790000000000006</v>
      </c>
      <c r="H1373" s="2">
        <v>50.4</v>
      </c>
      <c r="I1373" s="2">
        <v>30.6</v>
      </c>
      <c r="J1373" s="2">
        <v>85.2</v>
      </c>
      <c r="K1373" s="2">
        <v>83.8</v>
      </c>
      <c r="L1373">
        <f>SUMIFS(US!B:B,US!$D:$D,YEAR(daily!$A1373),US!$E:$E,MONTH(daily!$A1373))</f>
        <v>8379</v>
      </c>
      <c r="M1373">
        <f>SUMIFS(US!C:C,US!$D:$D,YEAR(daily!$A1373),US!$E:$E,MONTH(daily!$A1373))</f>
        <v>21666</v>
      </c>
      <c r="N1373">
        <f>SUMIFS(COT!E:E,COT!$A:$A,YEAR(daily!$A1373),COT!$B:$B,WEEKNUM(daily!$A1373))</f>
        <v>957767</v>
      </c>
      <c r="O1373">
        <f>SUMIFS(COT!F:F,COT!$A:$A,YEAR(daily!$A1373),COT!$B:$B,WEEKNUM(daily!$A1373))</f>
        <v>154463</v>
      </c>
      <c r="P1373">
        <f>SUMIFS(COT!G:G,COT!$A:$A,YEAR(daily!$A1373),COT!$B:$B,WEEKNUM(daily!$A1373))</f>
        <v>114068</v>
      </c>
      <c r="Q1373">
        <f>SUMIFS(COT!H:H,COT!$A:$A,YEAR(daily!$A1373),COT!$B:$B,WEEKNUM(daily!$A1373))</f>
        <v>181002</v>
      </c>
      <c r="R1373">
        <f>SUMIFS(COT!I:I,COT!$A:$A,YEAR(daily!$A1373),COT!$B:$B,WEEKNUM(daily!$A1373))</f>
        <v>552971</v>
      </c>
      <c r="S1373">
        <f>SUMIFS(COT!J:J,COT!$A:$A,YEAR(daily!$A1373),COT!$B:$B,WEEKNUM(daily!$A1373))</f>
        <v>578683</v>
      </c>
      <c r="T1373">
        <f>SUMIFS(COT!K:K,COT!$A:$A,YEAR(daily!$A1373),COT!$B:$B,WEEKNUM(daily!$A1373))</f>
        <v>69331</v>
      </c>
      <c r="U1373">
        <f>SUMIFS(COT!L:L,COT!$A:$A,YEAR(daily!$A1373),COT!$B:$B,WEEKNUM(daily!$A1373))</f>
        <v>84014</v>
      </c>
      <c r="V1373">
        <f>SUMIFS(COT!M:M,COT!$A:$A,YEAR(daily!$A1373),COT!$B:$B,WEEKNUM(daily!$A1373))</f>
        <v>88</v>
      </c>
      <c r="W1373">
        <f>SUMIFS(COT!N:N,COT!$A:$A,YEAR(daily!$A1373),COT!$B:$B,WEEKNUM(daily!$A1373))</f>
        <v>84</v>
      </c>
      <c r="X1373">
        <f>SUMIFS(COT!O:O,COT!$A:$A,YEAR(daily!$A1373),COT!$B:$B,WEEKNUM(daily!$A1373))</f>
        <v>102</v>
      </c>
      <c r="Y1373">
        <f>SUMIFS(COT!P:P,COT!$A:$A,YEAR(daily!$A1373),COT!$B:$B,WEEKNUM(daily!$A1373))</f>
        <v>82</v>
      </c>
      <c r="Z1373">
        <f>SUMIFS(COT!Q:Q,COT!$A:$A,YEAR(daily!$A1373),COT!$B:$B,WEEKNUM(daily!$A1373))</f>
        <v>90</v>
      </c>
      <c r="AA1373">
        <f>SUMIFS(Saudi!B:B,Saudi!$A:$A,YEAR(daily!$A1373))</f>
        <v>567.84900000000005</v>
      </c>
      <c r="AB1373">
        <f>SUMIFS(Saudi!C:C,Saudi!$A:$A,YEAR(daily!$A1373))</f>
        <v>346.471</v>
      </c>
      <c r="AC1373">
        <f>SUMIFS(Saudi!F:F,Saudi!$A:$A,YEAR(daily!$A1373))</f>
        <v>4196090</v>
      </c>
      <c r="AD1373">
        <f>SUMIFS(Saudi!G:G,Saudi!$A:$A,YEAR(daily!$A1373))</f>
        <v>56.583409743531369</v>
      </c>
      <c r="AE1373">
        <f>SUMIFS(Saudi!H:H,Saudi!$A:$A,YEAR(daily!$A1373))</f>
        <v>237429079.79073453</v>
      </c>
      <c r="AF1373" s="5">
        <f t="shared" si="64"/>
        <v>8</v>
      </c>
      <c r="AG1373" s="5">
        <f t="shared" si="65"/>
        <v>2005</v>
      </c>
    </row>
    <row r="1374" spans="1:33">
      <c r="A1374" s="3">
        <v>38583</v>
      </c>
      <c r="B1374" s="1">
        <v>25658</v>
      </c>
      <c r="C1374" s="1">
        <v>88258</v>
      </c>
      <c r="D1374" s="1">
        <v>118158</v>
      </c>
      <c r="E1374" s="1">
        <v>65.349999999999994</v>
      </c>
      <c r="F1374" s="1">
        <v>66.31</v>
      </c>
      <c r="G1374" s="1">
        <v>66.63</v>
      </c>
      <c r="H1374" s="2">
        <v>50.4</v>
      </c>
      <c r="I1374" s="2">
        <v>30.6</v>
      </c>
      <c r="J1374" s="2">
        <v>85.2</v>
      </c>
      <c r="K1374" s="2">
        <v>83.8</v>
      </c>
      <c r="L1374">
        <f>SUMIFS(US!B:B,US!$D:$D,YEAR(daily!$A1374),US!$E:$E,MONTH(daily!$A1374))</f>
        <v>8379</v>
      </c>
      <c r="M1374">
        <f>SUMIFS(US!C:C,US!$D:$D,YEAR(daily!$A1374),US!$E:$E,MONTH(daily!$A1374))</f>
        <v>21666</v>
      </c>
      <c r="N1374">
        <f>SUMIFS(COT!E:E,COT!$A:$A,YEAR(daily!$A1374),COT!$B:$B,WEEKNUM(daily!$A1374))</f>
        <v>957767</v>
      </c>
      <c r="O1374">
        <f>SUMIFS(COT!F:F,COT!$A:$A,YEAR(daily!$A1374),COT!$B:$B,WEEKNUM(daily!$A1374))</f>
        <v>154463</v>
      </c>
      <c r="P1374">
        <f>SUMIFS(COT!G:G,COT!$A:$A,YEAR(daily!$A1374),COT!$B:$B,WEEKNUM(daily!$A1374))</f>
        <v>114068</v>
      </c>
      <c r="Q1374">
        <f>SUMIFS(COT!H:H,COT!$A:$A,YEAR(daily!$A1374),COT!$B:$B,WEEKNUM(daily!$A1374))</f>
        <v>181002</v>
      </c>
      <c r="R1374">
        <f>SUMIFS(COT!I:I,COT!$A:$A,YEAR(daily!$A1374),COT!$B:$B,WEEKNUM(daily!$A1374))</f>
        <v>552971</v>
      </c>
      <c r="S1374">
        <f>SUMIFS(COT!J:J,COT!$A:$A,YEAR(daily!$A1374),COT!$B:$B,WEEKNUM(daily!$A1374))</f>
        <v>578683</v>
      </c>
      <c r="T1374">
        <f>SUMIFS(COT!K:K,COT!$A:$A,YEAR(daily!$A1374),COT!$B:$B,WEEKNUM(daily!$A1374))</f>
        <v>69331</v>
      </c>
      <c r="U1374">
        <f>SUMIFS(COT!L:L,COT!$A:$A,YEAR(daily!$A1374),COT!$B:$B,WEEKNUM(daily!$A1374))</f>
        <v>84014</v>
      </c>
      <c r="V1374">
        <f>SUMIFS(COT!M:M,COT!$A:$A,YEAR(daily!$A1374),COT!$B:$B,WEEKNUM(daily!$A1374))</f>
        <v>88</v>
      </c>
      <c r="W1374">
        <f>SUMIFS(COT!N:N,COT!$A:$A,YEAR(daily!$A1374),COT!$B:$B,WEEKNUM(daily!$A1374))</f>
        <v>84</v>
      </c>
      <c r="X1374">
        <f>SUMIFS(COT!O:O,COT!$A:$A,YEAR(daily!$A1374),COT!$B:$B,WEEKNUM(daily!$A1374))</f>
        <v>102</v>
      </c>
      <c r="Y1374">
        <f>SUMIFS(COT!P:P,COT!$A:$A,YEAR(daily!$A1374),COT!$B:$B,WEEKNUM(daily!$A1374))</f>
        <v>82</v>
      </c>
      <c r="Z1374">
        <f>SUMIFS(COT!Q:Q,COT!$A:$A,YEAR(daily!$A1374),COT!$B:$B,WEEKNUM(daily!$A1374))</f>
        <v>90</v>
      </c>
      <c r="AA1374">
        <f>SUMIFS(Saudi!B:B,Saudi!$A:$A,YEAR(daily!$A1374))</f>
        <v>567.84900000000005</v>
      </c>
      <c r="AB1374">
        <f>SUMIFS(Saudi!C:C,Saudi!$A:$A,YEAR(daily!$A1374))</f>
        <v>346.471</v>
      </c>
      <c r="AC1374">
        <f>SUMIFS(Saudi!F:F,Saudi!$A:$A,YEAR(daily!$A1374))</f>
        <v>4196090</v>
      </c>
      <c r="AD1374">
        <f>SUMIFS(Saudi!G:G,Saudi!$A:$A,YEAR(daily!$A1374))</f>
        <v>56.583409743531369</v>
      </c>
      <c r="AE1374">
        <f>SUMIFS(Saudi!H:H,Saudi!$A:$A,YEAR(daily!$A1374))</f>
        <v>237429079.79073453</v>
      </c>
      <c r="AF1374" s="5">
        <f t="shared" si="64"/>
        <v>8</v>
      </c>
      <c r="AG1374" s="5">
        <f t="shared" si="65"/>
        <v>2005</v>
      </c>
    </row>
    <row r="1375" spans="1:33">
      <c r="A1375" s="3">
        <v>38586</v>
      </c>
      <c r="B1375" s="1">
        <v>4821</v>
      </c>
      <c r="C1375" s="1">
        <v>90858</v>
      </c>
      <c r="D1375" s="1">
        <v>114543</v>
      </c>
      <c r="E1375" s="1">
        <v>65.45</v>
      </c>
      <c r="F1375" s="1">
        <v>66.28</v>
      </c>
      <c r="G1375" s="1">
        <v>66.61</v>
      </c>
      <c r="H1375" s="2">
        <v>50.4</v>
      </c>
      <c r="I1375" s="2">
        <v>30.6</v>
      </c>
      <c r="J1375" s="2">
        <v>85.2</v>
      </c>
      <c r="K1375" s="2">
        <v>83.8</v>
      </c>
      <c r="L1375">
        <f>SUMIFS(US!B:B,US!$D:$D,YEAR(daily!$A1375),US!$E:$E,MONTH(daily!$A1375))</f>
        <v>8379</v>
      </c>
      <c r="M1375">
        <f>SUMIFS(US!C:C,US!$D:$D,YEAR(daily!$A1375),US!$E:$E,MONTH(daily!$A1375))</f>
        <v>21666</v>
      </c>
      <c r="N1375">
        <f>SUMIFS(COT!E:E,COT!$A:$A,YEAR(daily!$A1375),COT!$B:$B,WEEKNUM(daily!$A1375))</f>
        <v>896090</v>
      </c>
      <c r="O1375">
        <f>SUMIFS(COT!F:F,COT!$A:$A,YEAR(daily!$A1375),COT!$B:$B,WEEKNUM(daily!$A1375))</f>
        <v>140449</v>
      </c>
      <c r="P1375">
        <f>SUMIFS(COT!G:G,COT!$A:$A,YEAR(daily!$A1375),COT!$B:$B,WEEKNUM(daily!$A1375))</f>
        <v>124729</v>
      </c>
      <c r="Q1375">
        <f>SUMIFS(COT!H:H,COT!$A:$A,YEAR(daily!$A1375),COT!$B:$B,WEEKNUM(daily!$A1375))</f>
        <v>167989</v>
      </c>
      <c r="R1375">
        <f>SUMIFS(COT!I:I,COT!$A:$A,YEAR(daily!$A1375),COT!$B:$B,WEEKNUM(daily!$A1375))</f>
        <v>522331</v>
      </c>
      <c r="S1375">
        <f>SUMIFS(COT!J:J,COT!$A:$A,YEAR(daily!$A1375),COT!$B:$B,WEEKNUM(daily!$A1375))</f>
        <v>530687</v>
      </c>
      <c r="T1375">
        <f>SUMIFS(COT!K:K,COT!$A:$A,YEAR(daily!$A1375),COT!$B:$B,WEEKNUM(daily!$A1375))</f>
        <v>65321</v>
      </c>
      <c r="U1375">
        <f>SUMIFS(COT!L:L,COT!$A:$A,YEAR(daily!$A1375),COT!$B:$B,WEEKNUM(daily!$A1375))</f>
        <v>72685</v>
      </c>
      <c r="V1375">
        <f>SUMIFS(COT!M:M,COT!$A:$A,YEAR(daily!$A1375),COT!$B:$B,WEEKNUM(daily!$A1375))</f>
        <v>78</v>
      </c>
      <c r="W1375">
        <f>SUMIFS(COT!N:N,COT!$A:$A,YEAR(daily!$A1375),COT!$B:$B,WEEKNUM(daily!$A1375))</f>
        <v>92</v>
      </c>
      <c r="X1375">
        <f>SUMIFS(COT!O:O,COT!$A:$A,YEAR(daily!$A1375),COT!$B:$B,WEEKNUM(daily!$A1375))</f>
        <v>92</v>
      </c>
      <c r="Y1375">
        <f>SUMIFS(COT!P:P,COT!$A:$A,YEAR(daily!$A1375),COT!$B:$B,WEEKNUM(daily!$A1375))</f>
        <v>74</v>
      </c>
      <c r="Z1375">
        <f>SUMIFS(COT!Q:Q,COT!$A:$A,YEAR(daily!$A1375),COT!$B:$B,WEEKNUM(daily!$A1375))</f>
        <v>85</v>
      </c>
      <c r="AA1375">
        <f>SUMIFS(Saudi!B:B,Saudi!$A:$A,YEAR(daily!$A1375))</f>
        <v>567.84900000000005</v>
      </c>
      <c r="AB1375">
        <f>SUMIFS(Saudi!C:C,Saudi!$A:$A,YEAR(daily!$A1375))</f>
        <v>346.471</v>
      </c>
      <c r="AC1375">
        <f>SUMIFS(Saudi!F:F,Saudi!$A:$A,YEAR(daily!$A1375))</f>
        <v>4196090</v>
      </c>
      <c r="AD1375">
        <f>SUMIFS(Saudi!G:G,Saudi!$A:$A,YEAR(daily!$A1375))</f>
        <v>56.583409743531369</v>
      </c>
      <c r="AE1375">
        <f>SUMIFS(Saudi!H:H,Saudi!$A:$A,YEAR(daily!$A1375))</f>
        <v>237429079.79073453</v>
      </c>
      <c r="AF1375" s="5">
        <f t="shared" si="64"/>
        <v>8</v>
      </c>
      <c r="AG1375" s="5">
        <f t="shared" si="65"/>
        <v>2005</v>
      </c>
    </row>
    <row r="1376" spans="1:33">
      <c r="A1376" s="3">
        <v>38587</v>
      </c>
      <c r="B1376" s="1">
        <v>257767</v>
      </c>
      <c r="C1376" s="1">
        <v>113450</v>
      </c>
      <c r="D1376" s="1">
        <v>47204</v>
      </c>
      <c r="E1376" s="1">
        <v>65.709999999999994</v>
      </c>
      <c r="F1376" s="1">
        <v>66.89</v>
      </c>
      <c r="G1376" s="1">
        <v>67.22</v>
      </c>
      <c r="H1376" s="2">
        <v>50.4</v>
      </c>
      <c r="I1376" s="2">
        <v>30.6</v>
      </c>
      <c r="J1376" s="2">
        <v>85.2</v>
      </c>
      <c r="K1376" s="2">
        <v>83.8</v>
      </c>
      <c r="L1376">
        <f>SUMIFS(US!B:B,US!$D:$D,YEAR(daily!$A1376),US!$E:$E,MONTH(daily!$A1376))</f>
        <v>8379</v>
      </c>
      <c r="M1376">
        <f>SUMIFS(US!C:C,US!$D:$D,YEAR(daily!$A1376),US!$E:$E,MONTH(daily!$A1376))</f>
        <v>21666</v>
      </c>
      <c r="N1376">
        <f>SUMIFS(COT!E:E,COT!$A:$A,YEAR(daily!$A1376),COT!$B:$B,WEEKNUM(daily!$A1376))</f>
        <v>896090</v>
      </c>
      <c r="O1376">
        <f>SUMIFS(COT!F:F,COT!$A:$A,YEAR(daily!$A1376),COT!$B:$B,WEEKNUM(daily!$A1376))</f>
        <v>140449</v>
      </c>
      <c r="P1376">
        <f>SUMIFS(COT!G:G,COT!$A:$A,YEAR(daily!$A1376),COT!$B:$B,WEEKNUM(daily!$A1376))</f>
        <v>124729</v>
      </c>
      <c r="Q1376">
        <f>SUMIFS(COT!H:H,COT!$A:$A,YEAR(daily!$A1376),COT!$B:$B,WEEKNUM(daily!$A1376))</f>
        <v>167989</v>
      </c>
      <c r="R1376">
        <f>SUMIFS(COT!I:I,COT!$A:$A,YEAR(daily!$A1376),COT!$B:$B,WEEKNUM(daily!$A1376))</f>
        <v>522331</v>
      </c>
      <c r="S1376">
        <f>SUMIFS(COT!J:J,COT!$A:$A,YEAR(daily!$A1376),COT!$B:$B,WEEKNUM(daily!$A1376))</f>
        <v>530687</v>
      </c>
      <c r="T1376">
        <f>SUMIFS(COT!K:K,COT!$A:$A,YEAR(daily!$A1376),COT!$B:$B,WEEKNUM(daily!$A1376))</f>
        <v>65321</v>
      </c>
      <c r="U1376">
        <f>SUMIFS(COT!L:L,COT!$A:$A,YEAR(daily!$A1376),COT!$B:$B,WEEKNUM(daily!$A1376))</f>
        <v>72685</v>
      </c>
      <c r="V1376">
        <f>SUMIFS(COT!M:M,COT!$A:$A,YEAR(daily!$A1376),COT!$B:$B,WEEKNUM(daily!$A1376))</f>
        <v>78</v>
      </c>
      <c r="W1376">
        <f>SUMIFS(COT!N:N,COT!$A:$A,YEAR(daily!$A1376),COT!$B:$B,WEEKNUM(daily!$A1376))</f>
        <v>92</v>
      </c>
      <c r="X1376">
        <f>SUMIFS(COT!O:O,COT!$A:$A,YEAR(daily!$A1376),COT!$B:$B,WEEKNUM(daily!$A1376))</f>
        <v>92</v>
      </c>
      <c r="Y1376">
        <f>SUMIFS(COT!P:P,COT!$A:$A,YEAR(daily!$A1376),COT!$B:$B,WEEKNUM(daily!$A1376))</f>
        <v>74</v>
      </c>
      <c r="Z1376">
        <f>SUMIFS(COT!Q:Q,COT!$A:$A,YEAR(daily!$A1376),COT!$B:$B,WEEKNUM(daily!$A1376))</f>
        <v>85</v>
      </c>
      <c r="AA1376">
        <f>SUMIFS(Saudi!B:B,Saudi!$A:$A,YEAR(daily!$A1376))</f>
        <v>567.84900000000005</v>
      </c>
      <c r="AB1376">
        <f>SUMIFS(Saudi!C:C,Saudi!$A:$A,YEAR(daily!$A1376))</f>
        <v>346.471</v>
      </c>
      <c r="AC1376">
        <f>SUMIFS(Saudi!F:F,Saudi!$A:$A,YEAR(daily!$A1376))</f>
        <v>4196090</v>
      </c>
      <c r="AD1376">
        <f>SUMIFS(Saudi!G:G,Saudi!$A:$A,YEAR(daily!$A1376))</f>
        <v>56.583409743531369</v>
      </c>
      <c r="AE1376">
        <f>SUMIFS(Saudi!H:H,Saudi!$A:$A,YEAR(daily!$A1376))</f>
        <v>237429079.79073453</v>
      </c>
      <c r="AF1376" s="5">
        <f t="shared" si="64"/>
        <v>8</v>
      </c>
      <c r="AG1376" s="5">
        <f t="shared" si="65"/>
        <v>2005</v>
      </c>
    </row>
    <row r="1377" spans="1:33">
      <c r="A1377" s="3">
        <v>38588</v>
      </c>
      <c r="B1377" s="1">
        <v>253800</v>
      </c>
      <c r="C1377" s="1">
        <v>116582</v>
      </c>
      <c r="D1377" s="1">
        <v>48204</v>
      </c>
      <c r="E1377" s="1">
        <v>67.319999999999993</v>
      </c>
      <c r="F1377" s="1">
        <v>68.510000000000005</v>
      </c>
      <c r="G1377" s="1">
        <v>68.89</v>
      </c>
      <c r="H1377" s="2">
        <v>50.4</v>
      </c>
      <c r="I1377" s="2">
        <v>30.6</v>
      </c>
      <c r="J1377" s="2">
        <v>85.2</v>
      </c>
      <c r="K1377" s="2">
        <v>83.8</v>
      </c>
      <c r="L1377">
        <f>SUMIFS(US!B:B,US!$D:$D,YEAR(daily!$A1377),US!$E:$E,MONTH(daily!$A1377))</f>
        <v>8379</v>
      </c>
      <c r="M1377">
        <f>SUMIFS(US!C:C,US!$D:$D,YEAR(daily!$A1377),US!$E:$E,MONTH(daily!$A1377))</f>
        <v>21666</v>
      </c>
      <c r="N1377">
        <f>SUMIFS(COT!E:E,COT!$A:$A,YEAR(daily!$A1377),COT!$B:$B,WEEKNUM(daily!$A1377))</f>
        <v>896090</v>
      </c>
      <c r="O1377">
        <f>SUMIFS(COT!F:F,COT!$A:$A,YEAR(daily!$A1377),COT!$B:$B,WEEKNUM(daily!$A1377))</f>
        <v>140449</v>
      </c>
      <c r="P1377">
        <f>SUMIFS(COT!G:G,COT!$A:$A,YEAR(daily!$A1377),COT!$B:$B,WEEKNUM(daily!$A1377))</f>
        <v>124729</v>
      </c>
      <c r="Q1377">
        <f>SUMIFS(COT!H:H,COT!$A:$A,YEAR(daily!$A1377),COT!$B:$B,WEEKNUM(daily!$A1377))</f>
        <v>167989</v>
      </c>
      <c r="R1377">
        <f>SUMIFS(COT!I:I,COT!$A:$A,YEAR(daily!$A1377),COT!$B:$B,WEEKNUM(daily!$A1377))</f>
        <v>522331</v>
      </c>
      <c r="S1377">
        <f>SUMIFS(COT!J:J,COT!$A:$A,YEAR(daily!$A1377),COT!$B:$B,WEEKNUM(daily!$A1377))</f>
        <v>530687</v>
      </c>
      <c r="T1377">
        <f>SUMIFS(COT!K:K,COT!$A:$A,YEAR(daily!$A1377),COT!$B:$B,WEEKNUM(daily!$A1377))</f>
        <v>65321</v>
      </c>
      <c r="U1377">
        <f>SUMIFS(COT!L:L,COT!$A:$A,YEAR(daily!$A1377),COT!$B:$B,WEEKNUM(daily!$A1377))</f>
        <v>72685</v>
      </c>
      <c r="V1377">
        <f>SUMIFS(COT!M:M,COT!$A:$A,YEAR(daily!$A1377),COT!$B:$B,WEEKNUM(daily!$A1377))</f>
        <v>78</v>
      </c>
      <c r="W1377">
        <f>SUMIFS(COT!N:N,COT!$A:$A,YEAR(daily!$A1377),COT!$B:$B,WEEKNUM(daily!$A1377))</f>
        <v>92</v>
      </c>
      <c r="X1377">
        <f>SUMIFS(COT!O:O,COT!$A:$A,YEAR(daily!$A1377),COT!$B:$B,WEEKNUM(daily!$A1377))</f>
        <v>92</v>
      </c>
      <c r="Y1377">
        <f>SUMIFS(COT!P:P,COT!$A:$A,YEAR(daily!$A1377),COT!$B:$B,WEEKNUM(daily!$A1377))</f>
        <v>74</v>
      </c>
      <c r="Z1377">
        <f>SUMIFS(COT!Q:Q,COT!$A:$A,YEAR(daily!$A1377),COT!$B:$B,WEEKNUM(daily!$A1377))</f>
        <v>85</v>
      </c>
      <c r="AA1377">
        <f>SUMIFS(Saudi!B:B,Saudi!$A:$A,YEAR(daily!$A1377))</f>
        <v>567.84900000000005</v>
      </c>
      <c r="AB1377">
        <f>SUMIFS(Saudi!C:C,Saudi!$A:$A,YEAR(daily!$A1377))</f>
        <v>346.471</v>
      </c>
      <c r="AC1377">
        <f>SUMIFS(Saudi!F:F,Saudi!$A:$A,YEAR(daily!$A1377))</f>
        <v>4196090</v>
      </c>
      <c r="AD1377">
        <f>SUMIFS(Saudi!G:G,Saudi!$A:$A,YEAR(daily!$A1377))</f>
        <v>56.583409743531369</v>
      </c>
      <c r="AE1377">
        <f>SUMIFS(Saudi!H:H,Saudi!$A:$A,YEAR(daily!$A1377))</f>
        <v>237429079.79073453</v>
      </c>
      <c r="AF1377" s="5">
        <f t="shared" si="64"/>
        <v>8</v>
      </c>
      <c r="AG1377" s="5">
        <f t="shared" si="65"/>
        <v>2005</v>
      </c>
    </row>
    <row r="1378" spans="1:33">
      <c r="A1378" s="3">
        <v>38589</v>
      </c>
      <c r="B1378" s="1">
        <v>251181</v>
      </c>
      <c r="C1378" s="1">
        <v>121761</v>
      </c>
      <c r="D1378" s="1">
        <v>48818</v>
      </c>
      <c r="E1378" s="1">
        <v>67.489999999999995</v>
      </c>
      <c r="F1378" s="1">
        <v>68.72</v>
      </c>
      <c r="G1378" s="1">
        <v>69.13</v>
      </c>
      <c r="H1378" s="2">
        <v>50.4</v>
      </c>
      <c r="I1378" s="2">
        <v>30.6</v>
      </c>
      <c r="J1378" s="2">
        <v>85.2</v>
      </c>
      <c r="K1378" s="2">
        <v>83.8</v>
      </c>
      <c r="L1378">
        <f>SUMIFS(US!B:B,US!$D:$D,YEAR(daily!$A1378),US!$E:$E,MONTH(daily!$A1378))</f>
        <v>8379</v>
      </c>
      <c r="M1378">
        <f>SUMIFS(US!C:C,US!$D:$D,YEAR(daily!$A1378),US!$E:$E,MONTH(daily!$A1378))</f>
        <v>21666</v>
      </c>
      <c r="N1378">
        <f>SUMIFS(COT!E:E,COT!$A:$A,YEAR(daily!$A1378),COT!$B:$B,WEEKNUM(daily!$A1378))</f>
        <v>896090</v>
      </c>
      <c r="O1378">
        <f>SUMIFS(COT!F:F,COT!$A:$A,YEAR(daily!$A1378),COT!$B:$B,WEEKNUM(daily!$A1378))</f>
        <v>140449</v>
      </c>
      <c r="P1378">
        <f>SUMIFS(COT!G:G,COT!$A:$A,YEAR(daily!$A1378),COT!$B:$B,WEEKNUM(daily!$A1378))</f>
        <v>124729</v>
      </c>
      <c r="Q1378">
        <f>SUMIFS(COT!H:H,COT!$A:$A,YEAR(daily!$A1378),COT!$B:$B,WEEKNUM(daily!$A1378))</f>
        <v>167989</v>
      </c>
      <c r="R1378">
        <f>SUMIFS(COT!I:I,COT!$A:$A,YEAR(daily!$A1378),COT!$B:$B,WEEKNUM(daily!$A1378))</f>
        <v>522331</v>
      </c>
      <c r="S1378">
        <f>SUMIFS(COT!J:J,COT!$A:$A,YEAR(daily!$A1378),COT!$B:$B,WEEKNUM(daily!$A1378))</f>
        <v>530687</v>
      </c>
      <c r="T1378">
        <f>SUMIFS(COT!K:K,COT!$A:$A,YEAR(daily!$A1378),COT!$B:$B,WEEKNUM(daily!$A1378))</f>
        <v>65321</v>
      </c>
      <c r="U1378">
        <f>SUMIFS(COT!L:L,COT!$A:$A,YEAR(daily!$A1378),COT!$B:$B,WEEKNUM(daily!$A1378))</f>
        <v>72685</v>
      </c>
      <c r="V1378">
        <f>SUMIFS(COT!M:M,COT!$A:$A,YEAR(daily!$A1378),COT!$B:$B,WEEKNUM(daily!$A1378))</f>
        <v>78</v>
      </c>
      <c r="W1378">
        <f>SUMIFS(COT!N:N,COT!$A:$A,YEAR(daily!$A1378),COT!$B:$B,WEEKNUM(daily!$A1378))</f>
        <v>92</v>
      </c>
      <c r="X1378">
        <f>SUMIFS(COT!O:O,COT!$A:$A,YEAR(daily!$A1378),COT!$B:$B,WEEKNUM(daily!$A1378))</f>
        <v>92</v>
      </c>
      <c r="Y1378">
        <f>SUMIFS(COT!P:P,COT!$A:$A,YEAR(daily!$A1378),COT!$B:$B,WEEKNUM(daily!$A1378))</f>
        <v>74</v>
      </c>
      <c r="Z1378">
        <f>SUMIFS(COT!Q:Q,COT!$A:$A,YEAR(daily!$A1378),COT!$B:$B,WEEKNUM(daily!$A1378))</f>
        <v>85</v>
      </c>
      <c r="AA1378">
        <f>SUMIFS(Saudi!B:B,Saudi!$A:$A,YEAR(daily!$A1378))</f>
        <v>567.84900000000005</v>
      </c>
      <c r="AB1378">
        <f>SUMIFS(Saudi!C:C,Saudi!$A:$A,YEAR(daily!$A1378))</f>
        <v>346.471</v>
      </c>
      <c r="AC1378">
        <f>SUMIFS(Saudi!F:F,Saudi!$A:$A,YEAR(daily!$A1378))</f>
        <v>4196090</v>
      </c>
      <c r="AD1378">
        <f>SUMIFS(Saudi!G:G,Saudi!$A:$A,YEAR(daily!$A1378))</f>
        <v>56.583409743531369</v>
      </c>
      <c r="AE1378">
        <f>SUMIFS(Saudi!H:H,Saudi!$A:$A,YEAR(daily!$A1378))</f>
        <v>237429079.79073453</v>
      </c>
      <c r="AF1378" s="5">
        <f t="shared" si="64"/>
        <v>8</v>
      </c>
      <c r="AG1378" s="5">
        <f t="shared" si="65"/>
        <v>2005</v>
      </c>
    </row>
    <row r="1379" spans="1:33">
      <c r="A1379" s="3">
        <v>38590</v>
      </c>
      <c r="B1379" s="1">
        <v>244405</v>
      </c>
      <c r="C1379" s="1">
        <v>125712</v>
      </c>
      <c r="D1379" s="1">
        <v>48158</v>
      </c>
      <c r="E1379" s="1">
        <v>66.13</v>
      </c>
      <c r="F1379" s="1">
        <v>67.42</v>
      </c>
      <c r="G1379" s="1">
        <v>67.83</v>
      </c>
      <c r="H1379" s="2">
        <v>50.4</v>
      </c>
      <c r="I1379" s="2">
        <v>30.6</v>
      </c>
      <c r="J1379" s="2">
        <v>85.2</v>
      </c>
      <c r="K1379" s="2">
        <v>83.8</v>
      </c>
      <c r="L1379">
        <f>SUMIFS(US!B:B,US!$D:$D,YEAR(daily!$A1379),US!$E:$E,MONTH(daily!$A1379))</f>
        <v>8379</v>
      </c>
      <c r="M1379">
        <f>SUMIFS(US!C:C,US!$D:$D,YEAR(daily!$A1379),US!$E:$E,MONTH(daily!$A1379))</f>
        <v>21666</v>
      </c>
      <c r="N1379">
        <f>SUMIFS(COT!E:E,COT!$A:$A,YEAR(daily!$A1379),COT!$B:$B,WEEKNUM(daily!$A1379))</f>
        <v>896090</v>
      </c>
      <c r="O1379">
        <f>SUMIFS(COT!F:F,COT!$A:$A,YEAR(daily!$A1379),COT!$B:$B,WEEKNUM(daily!$A1379))</f>
        <v>140449</v>
      </c>
      <c r="P1379">
        <f>SUMIFS(COT!G:G,COT!$A:$A,YEAR(daily!$A1379),COT!$B:$B,WEEKNUM(daily!$A1379))</f>
        <v>124729</v>
      </c>
      <c r="Q1379">
        <f>SUMIFS(COT!H:H,COT!$A:$A,YEAR(daily!$A1379),COT!$B:$B,WEEKNUM(daily!$A1379))</f>
        <v>167989</v>
      </c>
      <c r="R1379">
        <f>SUMIFS(COT!I:I,COT!$A:$A,YEAR(daily!$A1379),COT!$B:$B,WEEKNUM(daily!$A1379))</f>
        <v>522331</v>
      </c>
      <c r="S1379">
        <f>SUMIFS(COT!J:J,COT!$A:$A,YEAR(daily!$A1379),COT!$B:$B,WEEKNUM(daily!$A1379))</f>
        <v>530687</v>
      </c>
      <c r="T1379">
        <f>SUMIFS(COT!K:K,COT!$A:$A,YEAR(daily!$A1379),COT!$B:$B,WEEKNUM(daily!$A1379))</f>
        <v>65321</v>
      </c>
      <c r="U1379">
        <f>SUMIFS(COT!L:L,COT!$A:$A,YEAR(daily!$A1379),COT!$B:$B,WEEKNUM(daily!$A1379))</f>
        <v>72685</v>
      </c>
      <c r="V1379">
        <f>SUMIFS(COT!M:M,COT!$A:$A,YEAR(daily!$A1379),COT!$B:$B,WEEKNUM(daily!$A1379))</f>
        <v>78</v>
      </c>
      <c r="W1379">
        <f>SUMIFS(COT!N:N,COT!$A:$A,YEAR(daily!$A1379),COT!$B:$B,WEEKNUM(daily!$A1379))</f>
        <v>92</v>
      </c>
      <c r="X1379">
        <f>SUMIFS(COT!O:O,COT!$A:$A,YEAR(daily!$A1379),COT!$B:$B,WEEKNUM(daily!$A1379))</f>
        <v>92</v>
      </c>
      <c r="Y1379">
        <f>SUMIFS(COT!P:P,COT!$A:$A,YEAR(daily!$A1379),COT!$B:$B,WEEKNUM(daily!$A1379))</f>
        <v>74</v>
      </c>
      <c r="Z1379">
        <f>SUMIFS(COT!Q:Q,COT!$A:$A,YEAR(daily!$A1379),COT!$B:$B,WEEKNUM(daily!$A1379))</f>
        <v>85</v>
      </c>
      <c r="AA1379">
        <f>SUMIFS(Saudi!B:B,Saudi!$A:$A,YEAR(daily!$A1379))</f>
        <v>567.84900000000005</v>
      </c>
      <c r="AB1379">
        <f>SUMIFS(Saudi!C:C,Saudi!$A:$A,YEAR(daily!$A1379))</f>
        <v>346.471</v>
      </c>
      <c r="AC1379">
        <f>SUMIFS(Saudi!F:F,Saudi!$A:$A,YEAR(daily!$A1379))</f>
        <v>4196090</v>
      </c>
      <c r="AD1379">
        <f>SUMIFS(Saudi!G:G,Saudi!$A:$A,YEAR(daily!$A1379))</f>
        <v>56.583409743531369</v>
      </c>
      <c r="AE1379">
        <f>SUMIFS(Saudi!H:H,Saudi!$A:$A,YEAR(daily!$A1379))</f>
        <v>237429079.79073453</v>
      </c>
      <c r="AF1379" s="5">
        <f t="shared" si="64"/>
        <v>8</v>
      </c>
      <c r="AG1379" s="5">
        <f t="shared" si="65"/>
        <v>2005</v>
      </c>
    </row>
    <row r="1380" spans="1:33">
      <c r="A1380" s="3">
        <v>38593</v>
      </c>
      <c r="B1380" s="1">
        <v>235263</v>
      </c>
      <c r="C1380" s="1">
        <v>133615</v>
      </c>
      <c r="D1380" s="1">
        <v>48131</v>
      </c>
      <c r="E1380" s="1">
        <v>67.2</v>
      </c>
      <c r="F1380" s="1">
        <v>68.12</v>
      </c>
      <c r="G1380" s="1">
        <v>68.48</v>
      </c>
      <c r="H1380" s="2">
        <v>50.4</v>
      </c>
      <c r="I1380" s="2">
        <v>30.6</v>
      </c>
      <c r="J1380" s="2">
        <v>85.2</v>
      </c>
      <c r="K1380" s="2">
        <v>83.8</v>
      </c>
      <c r="L1380">
        <f>SUMIFS(US!B:B,US!$D:$D,YEAR(daily!$A1380),US!$E:$E,MONTH(daily!$A1380))</f>
        <v>8379</v>
      </c>
      <c r="M1380">
        <f>SUMIFS(US!C:C,US!$D:$D,YEAR(daily!$A1380),US!$E:$E,MONTH(daily!$A1380))</f>
        <v>21666</v>
      </c>
      <c r="N1380">
        <f>SUMIFS(COT!E:E,COT!$A:$A,YEAR(daily!$A1380),COT!$B:$B,WEEKNUM(daily!$A1380))</f>
        <v>914422</v>
      </c>
      <c r="O1380">
        <f>SUMIFS(COT!F:F,COT!$A:$A,YEAR(daily!$A1380),COT!$B:$B,WEEKNUM(daily!$A1380))</f>
        <v>142591</v>
      </c>
      <c r="P1380">
        <f>SUMIFS(COT!G:G,COT!$A:$A,YEAR(daily!$A1380),COT!$B:$B,WEEKNUM(daily!$A1380))</f>
        <v>123231</v>
      </c>
      <c r="Q1380">
        <f>SUMIFS(COT!H:H,COT!$A:$A,YEAR(daily!$A1380),COT!$B:$B,WEEKNUM(daily!$A1380))</f>
        <v>167179</v>
      </c>
      <c r="R1380">
        <f>SUMIFS(COT!I:I,COT!$A:$A,YEAR(daily!$A1380),COT!$B:$B,WEEKNUM(daily!$A1380))</f>
        <v>532610</v>
      </c>
      <c r="S1380">
        <f>SUMIFS(COT!J:J,COT!$A:$A,YEAR(daily!$A1380),COT!$B:$B,WEEKNUM(daily!$A1380))</f>
        <v>537190</v>
      </c>
      <c r="T1380">
        <f>SUMIFS(COT!K:K,COT!$A:$A,YEAR(daily!$A1380),COT!$B:$B,WEEKNUM(daily!$A1380))</f>
        <v>72042</v>
      </c>
      <c r="U1380">
        <f>SUMIFS(COT!L:L,COT!$A:$A,YEAR(daily!$A1380),COT!$B:$B,WEEKNUM(daily!$A1380))</f>
        <v>86822</v>
      </c>
      <c r="V1380">
        <f>SUMIFS(COT!M:M,COT!$A:$A,YEAR(daily!$A1380),COT!$B:$B,WEEKNUM(daily!$A1380))</f>
        <v>75</v>
      </c>
      <c r="W1380">
        <f>SUMIFS(COT!N:N,COT!$A:$A,YEAR(daily!$A1380),COT!$B:$B,WEEKNUM(daily!$A1380))</f>
        <v>98</v>
      </c>
      <c r="X1380">
        <f>SUMIFS(COT!O:O,COT!$A:$A,YEAR(daily!$A1380),COT!$B:$B,WEEKNUM(daily!$A1380))</f>
        <v>96</v>
      </c>
      <c r="Y1380">
        <f>SUMIFS(COT!P:P,COT!$A:$A,YEAR(daily!$A1380),COT!$B:$B,WEEKNUM(daily!$A1380))</f>
        <v>74</v>
      </c>
      <c r="Z1380">
        <f>SUMIFS(COT!Q:Q,COT!$A:$A,YEAR(daily!$A1380),COT!$B:$B,WEEKNUM(daily!$A1380))</f>
        <v>85</v>
      </c>
      <c r="AA1380">
        <f>SUMIFS(Saudi!B:B,Saudi!$A:$A,YEAR(daily!$A1380))</f>
        <v>567.84900000000005</v>
      </c>
      <c r="AB1380">
        <f>SUMIFS(Saudi!C:C,Saudi!$A:$A,YEAR(daily!$A1380))</f>
        <v>346.471</v>
      </c>
      <c r="AC1380">
        <f>SUMIFS(Saudi!F:F,Saudi!$A:$A,YEAR(daily!$A1380))</f>
        <v>4196090</v>
      </c>
      <c r="AD1380">
        <f>SUMIFS(Saudi!G:G,Saudi!$A:$A,YEAR(daily!$A1380))</f>
        <v>56.583409743531369</v>
      </c>
      <c r="AE1380">
        <f>SUMIFS(Saudi!H:H,Saudi!$A:$A,YEAR(daily!$A1380))</f>
        <v>237429079.79073453</v>
      </c>
      <c r="AF1380" s="5">
        <f t="shared" si="64"/>
        <v>8</v>
      </c>
      <c r="AG1380" s="5">
        <f t="shared" si="65"/>
        <v>2005</v>
      </c>
    </row>
    <row r="1381" spans="1:33">
      <c r="A1381" s="3">
        <v>38594</v>
      </c>
      <c r="B1381" s="1">
        <v>235486</v>
      </c>
      <c r="C1381" s="1">
        <v>126405</v>
      </c>
      <c r="D1381" s="1">
        <v>47971</v>
      </c>
      <c r="E1381" s="1">
        <v>69.81</v>
      </c>
      <c r="F1381" s="1">
        <v>69.91</v>
      </c>
      <c r="G1381" s="1">
        <v>70</v>
      </c>
      <c r="H1381" s="2">
        <v>50.4</v>
      </c>
      <c r="I1381" s="2">
        <v>30.6</v>
      </c>
      <c r="J1381" s="2">
        <v>85.2</v>
      </c>
      <c r="K1381" s="2">
        <v>83.8</v>
      </c>
      <c r="L1381">
        <f>SUMIFS(US!B:B,US!$D:$D,YEAR(daily!$A1381),US!$E:$E,MONTH(daily!$A1381))</f>
        <v>8379</v>
      </c>
      <c r="M1381">
        <f>SUMIFS(US!C:C,US!$D:$D,YEAR(daily!$A1381),US!$E:$E,MONTH(daily!$A1381))</f>
        <v>21666</v>
      </c>
      <c r="N1381">
        <f>SUMIFS(COT!E:E,COT!$A:$A,YEAR(daily!$A1381),COT!$B:$B,WEEKNUM(daily!$A1381))</f>
        <v>914422</v>
      </c>
      <c r="O1381">
        <f>SUMIFS(COT!F:F,COT!$A:$A,YEAR(daily!$A1381),COT!$B:$B,WEEKNUM(daily!$A1381))</f>
        <v>142591</v>
      </c>
      <c r="P1381">
        <f>SUMIFS(COT!G:G,COT!$A:$A,YEAR(daily!$A1381),COT!$B:$B,WEEKNUM(daily!$A1381))</f>
        <v>123231</v>
      </c>
      <c r="Q1381">
        <f>SUMIFS(COT!H:H,COT!$A:$A,YEAR(daily!$A1381),COT!$B:$B,WEEKNUM(daily!$A1381))</f>
        <v>167179</v>
      </c>
      <c r="R1381">
        <f>SUMIFS(COT!I:I,COT!$A:$A,YEAR(daily!$A1381),COT!$B:$B,WEEKNUM(daily!$A1381))</f>
        <v>532610</v>
      </c>
      <c r="S1381">
        <f>SUMIFS(COT!J:J,COT!$A:$A,YEAR(daily!$A1381),COT!$B:$B,WEEKNUM(daily!$A1381))</f>
        <v>537190</v>
      </c>
      <c r="T1381">
        <f>SUMIFS(COT!K:K,COT!$A:$A,YEAR(daily!$A1381),COT!$B:$B,WEEKNUM(daily!$A1381))</f>
        <v>72042</v>
      </c>
      <c r="U1381">
        <f>SUMIFS(COT!L:L,COT!$A:$A,YEAR(daily!$A1381),COT!$B:$B,WEEKNUM(daily!$A1381))</f>
        <v>86822</v>
      </c>
      <c r="V1381">
        <f>SUMIFS(COT!M:M,COT!$A:$A,YEAR(daily!$A1381),COT!$B:$B,WEEKNUM(daily!$A1381))</f>
        <v>75</v>
      </c>
      <c r="W1381">
        <f>SUMIFS(COT!N:N,COT!$A:$A,YEAR(daily!$A1381),COT!$B:$B,WEEKNUM(daily!$A1381))</f>
        <v>98</v>
      </c>
      <c r="X1381">
        <f>SUMIFS(COT!O:O,COT!$A:$A,YEAR(daily!$A1381),COT!$B:$B,WEEKNUM(daily!$A1381))</f>
        <v>96</v>
      </c>
      <c r="Y1381">
        <f>SUMIFS(COT!P:P,COT!$A:$A,YEAR(daily!$A1381),COT!$B:$B,WEEKNUM(daily!$A1381))</f>
        <v>74</v>
      </c>
      <c r="Z1381">
        <f>SUMIFS(COT!Q:Q,COT!$A:$A,YEAR(daily!$A1381),COT!$B:$B,WEEKNUM(daily!$A1381))</f>
        <v>85</v>
      </c>
      <c r="AA1381">
        <f>SUMIFS(Saudi!B:B,Saudi!$A:$A,YEAR(daily!$A1381))</f>
        <v>567.84900000000005</v>
      </c>
      <c r="AB1381">
        <f>SUMIFS(Saudi!C:C,Saudi!$A:$A,YEAR(daily!$A1381))</f>
        <v>346.471</v>
      </c>
      <c r="AC1381">
        <f>SUMIFS(Saudi!F:F,Saudi!$A:$A,YEAR(daily!$A1381))</f>
        <v>4196090</v>
      </c>
      <c r="AD1381">
        <f>SUMIFS(Saudi!G:G,Saudi!$A:$A,YEAR(daily!$A1381))</f>
        <v>56.583409743531369</v>
      </c>
      <c r="AE1381">
        <f>SUMIFS(Saudi!H:H,Saudi!$A:$A,YEAR(daily!$A1381))</f>
        <v>237429079.79073453</v>
      </c>
      <c r="AF1381" s="5">
        <f t="shared" si="64"/>
        <v>8</v>
      </c>
      <c r="AG1381" s="5">
        <f t="shared" si="65"/>
        <v>2005</v>
      </c>
    </row>
    <row r="1382" spans="1:33">
      <c r="A1382" s="3">
        <v>38595</v>
      </c>
      <c r="B1382" s="1">
        <v>221694</v>
      </c>
      <c r="C1382" s="1">
        <v>133023</v>
      </c>
      <c r="D1382" s="1">
        <v>47635</v>
      </c>
      <c r="E1382" s="1">
        <v>68.94</v>
      </c>
      <c r="F1382" s="1">
        <v>69.58</v>
      </c>
      <c r="G1382" s="1">
        <v>69.709999999999994</v>
      </c>
      <c r="H1382" s="2">
        <v>50.4</v>
      </c>
      <c r="I1382" s="2">
        <v>30.6</v>
      </c>
      <c r="J1382" s="2">
        <v>85.2</v>
      </c>
      <c r="K1382" s="2">
        <v>83.8</v>
      </c>
      <c r="L1382">
        <f>SUMIFS(US!B:B,US!$D:$D,YEAR(daily!$A1382),US!$E:$E,MONTH(daily!$A1382))</f>
        <v>8379</v>
      </c>
      <c r="M1382">
        <f>SUMIFS(US!C:C,US!$D:$D,YEAR(daily!$A1382),US!$E:$E,MONTH(daily!$A1382))</f>
        <v>21666</v>
      </c>
      <c r="N1382">
        <f>SUMIFS(COT!E:E,COT!$A:$A,YEAR(daily!$A1382),COT!$B:$B,WEEKNUM(daily!$A1382))</f>
        <v>914422</v>
      </c>
      <c r="O1382">
        <f>SUMIFS(COT!F:F,COT!$A:$A,YEAR(daily!$A1382),COT!$B:$B,WEEKNUM(daily!$A1382))</f>
        <v>142591</v>
      </c>
      <c r="P1382">
        <f>SUMIFS(COT!G:G,COT!$A:$A,YEAR(daily!$A1382),COT!$B:$B,WEEKNUM(daily!$A1382))</f>
        <v>123231</v>
      </c>
      <c r="Q1382">
        <f>SUMIFS(COT!H:H,COT!$A:$A,YEAR(daily!$A1382),COT!$B:$B,WEEKNUM(daily!$A1382))</f>
        <v>167179</v>
      </c>
      <c r="R1382">
        <f>SUMIFS(COT!I:I,COT!$A:$A,YEAR(daily!$A1382),COT!$B:$B,WEEKNUM(daily!$A1382))</f>
        <v>532610</v>
      </c>
      <c r="S1382">
        <f>SUMIFS(COT!J:J,COT!$A:$A,YEAR(daily!$A1382),COT!$B:$B,WEEKNUM(daily!$A1382))</f>
        <v>537190</v>
      </c>
      <c r="T1382">
        <f>SUMIFS(COT!K:K,COT!$A:$A,YEAR(daily!$A1382),COT!$B:$B,WEEKNUM(daily!$A1382))</f>
        <v>72042</v>
      </c>
      <c r="U1382">
        <f>SUMIFS(COT!L:L,COT!$A:$A,YEAR(daily!$A1382),COT!$B:$B,WEEKNUM(daily!$A1382))</f>
        <v>86822</v>
      </c>
      <c r="V1382">
        <f>SUMIFS(COT!M:M,COT!$A:$A,YEAR(daily!$A1382),COT!$B:$B,WEEKNUM(daily!$A1382))</f>
        <v>75</v>
      </c>
      <c r="W1382">
        <f>SUMIFS(COT!N:N,COT!$A:$A,YEAR(daily!$A1382),COT!$B:$B,WEEKNUM(daily!$A1382))</f>
        <v>98</v>
      </c>
      <c r="X1382">
        <f>SUMIFS(COT!O:O,COT!$A:$A,YEAR(daily!$A1382),COT!$B:$B,WEEKNUM(daily!$A1382))</f>
        <v>96</v>
      </c>
      <c r="Y1382">
        <f>SUMIFS(COT!P:P,COT!$A:$A,YEAR(daily!$A1382),COT!$B:$B,WEEKNUM(daily!$A1382))</f>
        <v>74</v>
      </c>
      <c r="Z1382">
        <f>SUMIFS(COT!Q:Q,COT!$A:$A,YEAR(daily!$A1382),COT!$B:$B,WEEKNUM(daily!$A1382))</f>
        <v>85</v>
      </c>
      <c r="AA1382">
        <f>SUMIFS(Saudi!B:B,Saudi!$A:$A,YEAR(daily!$A1382))</f>
        <v>567.84900000000005</v>
      </c>
      <c r="AB1382">
        <f>SUMIFS(Saudi!C:C,Saudi!$A:$A,YEAR(daily!$A1382))</f>
        <v>346.471</v>
      </c>
      <c r="AC1382">
        <f>SUMIFS(Saudi!F:F,Saudi!$A:$A,YEAR(daily!$A1382))</f>
        <v>4196090</v>
      </c>
      <c r="AD1382">
        <f>SUMIFS(Saudi!G:G,Saudi!$A:$A,YEAR(daily!$A1382))</f>
        <v>56.583409743531369</v>
      </c>
      <c r="AE1382">
        <f>SUMIFS(Saudi!H:H,Saudi!$A:$A,YEAR(daily!$A1382))</f>
        <v>237429079.79073453</v>
      </c>
      <c r="AF1382" s="5">
        <f t="shared" si="64"/>
        <v>8</v>
      </c>
      <c r="AG1382" s="5">
        <f t="shared" si="65"/>
        <v>2005</v>
      </c>
    </row>
    <row r="1383" spans="1:33">
      <c r="A1383" s="3">
        <v>38596</v>
      </c>
      <c r="B1383" s="1">
        <v>214560</v>
      </c>
      <c r="C1383" s="1">
        <v>132365</v>
      </c>
      <c r="D1383" s="1">
        <v>49288</v>
      </c>
      <c r="E1383" s="1">
        <v>69.47</v>
      </c>
      <c r="F1383" s="1">
        <v>70.23</v>
      </c>
      <c r="G1383" s="1">
        <v>70.41</v>
      </c>
      <c r="H1383" s="2">
        <v>49.6</v>
      </c>
      <c r="I1383" s="2">
        <v>30.9</v>
      </c>
      <c r="J1383" s="2">
        <v>84.6</v>
      </c>
      <c r="K1383" s="2">
        <v>84.5</v>
      </c>
      <c r="L1383">
        <f>SUMIFS(US!B:B,US!$D:$D,YEAR(daily!$A1383),US!$E:$E,MONTH(daily!$A1383))</f>
        <v>7070</v>
      </c>
      <c r="M1383">
        <f>SUMIFS(US!C:C,US!$D:$D,YEAR(daily!$A1383),US!$E:$E,MONTH(daily!$A1383))</f>
        <v>20142</v>
      </c>
      <c r="N1383">
        <f>SUMIFS(COT!E:E,COT!$A:$A,YEAR(daily!$A1383),COT!$B:$B,WEEKNUM(daily!$A1383))</f>
        <v>914422</v>
      </c>
      <c r="O1383">
        <f>SUMIFS(COT!F:F,COT!$A:$A,YEAR(daily!$A1383),COT!$B:$B,WEEKNUM(daily!$A1383))</f>
        <v>142591</v>
      </c>
      <c r="P1383">
        <f>SUMIFS(COT!G:G,COT!$A:$A,YEAR(daily!$A1383),COT!$B:$B,WEEKNUM(daily!$A1383))</f>
        <v>123231</v>
      </c>
      <c r="Q1383">
        <f>SUMIFS(COT!H:H,COT!$A:$A,YEAR(daily!$A1383),COT!$B:$B,WEEKNUM(daily!$A1383))</f>
        <v>167179</v>
      </c>
      <c r="R1383">
        <f>SUMIFS(COT!I:I,COT!$A:$A,YEAR(daily!$A1383),COT!$B:$B,WEEKNUM(daily!$A1383))</f>
        <v>532610</v>
      </c>
      <c r="S1383">
        <f>SUMIFS(COT!J:J,COT!$A:$A,YEAR(daily!$A1383),COT!$B:$B,WEEKNUM(daily!$A1383))</f>
        <v>537190</v>
      </c>
      <c r="T1383">
        <f>SUMIFS(COT!K:K,COT!$A:$A,YEAR(daily!$A1383),COT!$B:$B,WEEKNUM(daily!$A1383))</f>
        <v>72042</v>
      </c>
      <c r="U1383">
        <f>SUMIFS(COT!L:L,COT!$A:$A,YEAR(daily!$A1383),COT!$B:$B,WEEKNUM(daily!$A1383))</f>
        <v>86822</v>
      </c>
      <c r="V1383">
        <f>SUMIFS(COT!M:M,COT!$A:$A,YEAR(daily!$A1383),COT!$B:$B,WEEKNUM(daily!$A1383))</f>
        <v>75</v>
      </c>
      <c r="W1383">
        <f>SUMIFS(COT!N:N,COT!$A:$A,YEAR(daily!$A1383),COT!$B:$B,WEEKNUM(daily!$A1383))</f>
        <v>98</v>
      </c>
      <c r="X1383">
        <f>SUMIFS(COT!O:O,COT!$A:$A,YEAR(daily!$A1383),COT!$B:$B,WEEKNUM(daily!$A1383))</f>
        <v>96</v>
      </c>
      <c r="Y1383">
        <f>SUMIFS(COT!P:P,COT!$A:$A,YEAR(daily!$A1383),COT!$B:$B,WEEKNUM(daily!$A1383))</f>
        <v>74</v>
      </c>
      <c r="Z1383">
        <f>SUMIFS(COT!Q:Q,COT!$A:$A,YEAR(daily!$A1383),COT!$B:$B,WEEKNUM(daily!$A1383))</f>
        <v>85</v>
      </c>
      <c r="AA1383">
        <f>SUMIFS(Saudi!B:B,Saudi!$A:$A,YEAR(daily!$A1383))</f>
        <v>567.84900000000005</v>
      </c>
      <c r="AB1383">
        <f>SUMIFS(Saudi!C:C,Saudi!$A:$A,YEAR(daily!$A1383))</f>
        <v>346.471</v>
      </c>
      <c r="AC1383">
        <f>SUMIFS(Saudi!F:F,Saudi!$A:$A,YEAR(daily!$A1383))</f>
        <v>4196090</v>
      </c>
      <c r="AD1383">
        <f>SUMIFS(Saudi!G:G,Saudi!$A:$A,YEAR(daily!$A1383))</f>
        <v>56.583409743531369</v>
      </c>
      <c r="AE1383">
        <f>SUMIFS(Saudi!H:H,Saudi!$A:$A,YEAR(daily!$A1383))</f>
        <v>237429079.79073453</v>
      </c>
      <c r="AF1383" s="5">
        <f t="shared" si="64"/>
        <v>9</v>
      </c>
      <c r="AG1383" s="5">
        <f t="shared" si="65"/>
        <v>2005</v>
      </c>
    </row>
    <row r="1384" spans="1:33">
      <c r="A1384" s="3">
        <v>38597</v>
      </c>
      <c r="B1384" s="1">
        <v>201628</v>
      </c>
      <c r="C1384" s="1">
        <v>136418</v>
      </c>
      <c r="D1384" s="1">
        <v>50047</v>
      </c>
      <c r="E1384" s="1">
        <v>67.569999999999993</v>
      </c>
      <c r="F1384" s="1">
        <v>68.569999999999993</v>
      </c>
      <c r="G1384" s="1">
        <v>68.849999999999994</v>
      </c>
      <c r="H1384" s="2">
        <v>49.6</v>
      </c>
      <c r="I1384" s="2">
        <v>30.9</v>
      </c>
      <c r="J1384" s="2">
        <v>84.6</v>
      </c>
      <c r="K1384" s="2">
        <v>84.5</v>
      </c>
      <c r="L1384">
        <f>SUMIFS(US!B:B,US!$D:$D,YEAR(daily!$A1384),US!$E:$E,MONTH(daily!$A1384))</f>
        <v>7070</v>
      </c>
      <c r="M1384">
        <f>SUMIFS(US!C:C,US!$D:$D,YEAR(daily!$A1384),US!$E:$E,MONTH(daily!$A1384))</f>
        <v>20142</v>
      </c>
      <c r="N1384">
        <f>SUMIFS(COT!E:E,COT!$A:$A,YEAR(daily!$A1384),COT!$B:$B,WEEKNUM(daily!$A1384))</f>
        <v>914422</v>
      </c>
      <c r="O1384">
        <f>SUMIFS(COT!F:F,COT!$A:$A,YEAR(daily!$A1384),COT!$B:$B,WEEKNUM(daily!$A1384))</f>
        <v>142591</v>
      </c>
      <c r="P1384">
        <f>SUMIFS(COT!G:G,COT!$A:$A,YEAR(daily!$A1384),COT!$B:$B,WEEKNUM(daily!$A1384))</f>
        <v>123231</v>
      </c>
      <c r="Q1384">
        <f>SUMIFS(COT!H:H,COT!$A:$A,YEAR(daily!$A1384),COT!$B:$B,WEEKNUM(daily!$A1384))</f>
        <v>167179</v>
      </c>
      <c r="R1384">
        <f>SUMIFS(COT!I:I,COT!$A:$A,YEAR(daily!$A1384),COT!$B:$B,WEEKNUM(daily!$A1384))</f>
        <v>532610</v>
      </c>
      <c r="S1384">
        <f>SUMIFS(COT!J:J,COT!$A:$A,YEAR(daily!$A1384),COT!$B:$B,WEEKNUM(daily!$A1384))</f>
        <v>537190</v>
      </c>
      <c r="T1384">
        <f>SUMIFS(COT!K:K,COT!$A:$A,YEAR(daily!$A1384),COT!$B:$B,WEEKNUM(daily!$A1384))</f>
        <v>72042</v>
      </c>
      <c r="U1384">
        <f>SUMIFS(COT!L:L,COT!$A:$A,YEAR(daily!$A1384),COT!$B:$B,WEEKNUM(daily!$A1384))</f>
        <v>86822</v>
      </c>
      <c r="V1384">
        <f>SUMIFS(COT!M:M,COT!$A:$A,YEAR(daily!$A1384),COT!$B:$B,WEEKNUM(daily!$A1384))</f>
        <v>75</v>
      </c>
      <c r="W1384">
        <f>SUMIFS(COT!N:N,COT!$A:$A,YEAR(daily!$A1384),COT!$B:$B,WEEKNUM(daily!$A1384))</f>
        <v>98</v>
      </c>
      <c r="X1384">
        <f>SUMIFS(COT!O:O,COT!$A:$A,YEAR(daily!$A1384),COT!$B:$B,WEEKNUM(daily!$A1384))</f>
        <v>96</v>
      </c>
      <c r="Y1384">
        <f>SUMIFS(COT!P:P,COT!$A:$A,YEAR(daily!$A1384),COT!$B:$B,WEEKNUM(daily!$A1384))</f>
        <v>74</v>
      </c>
      <c r="Z1384">
        <f>SUMIFS(COT!Q:Q,COT!$A:$A,YEAR(daily!$A1384),COT!$B:$B,WEEKNUM(daily!$A1384))</f>
        <v>85</v>
      </c>
      <c r="AA1384">
        <f>SUMIFS(Saudi!B:B,Saudi!$A:$A,YEAR(daily!$A1384))</f>
        <v>567.84900000000005</v>
      </c>
      <c r="AB1384">
        <f>SUMIFS(Saudi!C:C,Saudi!$A:$A,YEAR(daily!$A1384))</f>
        <v>346.471</v>
      </c>
      <c r="AC1384">
        <f>SUMIFS(Saudi!F:F,Saudi!$A:$A,YEAR(daily!$A1384))</f>
        <v>4196090</v>
      </c>
      <c r="AD1384">
        <f>SUMIFS(Saudi!G:G,Saudi!$A:$A,YEAR(daily!$A1384))</f>
        <v>56.583409743531369</v>
      </c>
      <c r="AE1384">
        <f>SUMIFS(Saudi!H:H,Saudi!$A:$A,YEAR(daily!$A1384))</f>
        <v>237429079.79073453</v>
      </c>
      <c r="AF1384" s="5">
        <f t="shared" si="64"/>
        <v>9</v>
      </c>
      <c r="AG1384" s="5">
        <f t="shared" si="65"/>
        <v>2005</v>
      </c>
    </row>
    <row r="1385" spans="1:33">
      <c r="A1385" s="3">
        <v>38601</v>
      </c>
      <c r="B1385" s="1">
        <v>194126</v>
      </c>
      <c r="C1385" s="1">
        <v>136935</v>
      </c>
      <c r="D1385" s="1">
        <v>49068</v>
      </c>
      <c r="E1385" s="1">
        <v>65.959999999999994</v>
      </c>
      <c r="F1385" s="1">
        <v>67.37</v>
      </c>
      <c r="G1385" s="1">
        <v>67.8</v>
      </c>
      <c r="H1385" s="2">
        <v>49.6</v>
      </c>
      <c r="I1385" s="2">
        <v>30.9</v>
      </c>
      <c r="J1385" s="2">
        <v>84.6</v>
      </c>
      <c r="K1385" s="2">
        <v>84.5</v>
      </c>
      <c r="L1385">
        <f>SUMIFS(US!B:B,US!$D:$D,YEAR(daily!$A1385),US!$E:$E,MONTH(daily!$A1385))</f>
        <v>7070</v>
      </c>
      <c r="M1385">
        <f>SUMIFS(US!C:C,US!$D:$D,YEAR(daily!$A1385),US!$E:$E,MONTH(daily!$A1385))</f>
        <v>20142</v>
      </c>
      <c r="N1385">
        <f>SUMIFS(COT!E:E,COT!$A:$A,YEAR(daily!$A1385),COT!$B:$B,WEEKNUM(daily!$A1385))</f>
        <v>897560</v>
      </c>
      <c r="O1385">
        <f>SUMIFS(COT!F:F,COT!$A:$A,YEAR(daily!$A1385),COT!$B:$B,WEEKNUM(daily!$A1385))</f>
        <v>140777</v>
      </c>
      <c r="P1385">
        <f>SUMIFS(COT!G:G,COT!$A:$A,YEAR(daily!$A1385),COT!$B:$B,WEEKNUM(daily!$A1385))</f>
        <v>116683</v>
      </c>
      <c r="Q1385">
        <f>SUMIFS(COT!H:H,COT!$A:$A,YEAR(daily!$A1385),COT!$B:$B,WEEKNUM(daily!$A1385))</f>
        <v>161402</v>
      </c>
      <c r="R1385">
        <f>SUMIFS(COT!I:I,COT!$A:$A,YEAR(daily!$A1385),COT!$B:$B,WEEKNUM(daily!$A1385))</f>
        <v>524902</v>
      </c>
      <c r="S1385">
        <f>SUMIFS(COT!J:J,COT!$A:$A,YEAR(daily!$A1385),COT!$B:$B,WEEKNUM(daily!$A1385))</f>
        <v>540460</v>
      </c>
      <c r="T1385">
        <f>SUMIFS(COT!K:K,COT!$A:$A,YEAR(daily!$A1385),COT!$B:$B,WEEKNUM(daily!$A1385))</f>
        <v>70479</v>
      </c>
      <c r="U1385">
        <f>SUMIFS(COT!L:L,COT!$A:$A,YEAR(daily!$A1385),COT!$B:$B,WEEKNUM(daily!$A1385))</f>
        <v>79015</v>
      </c>
      <c r="V1385">
        <f>SUMIFS(COT!M:M,COT!$A:$A,YEAR(daily!$A1385),COT!$B:$B,WEEKNUM(daily!$A1385))</f>
        <v>78</v>
      </c>
      <c r="W1385">
        <f>SUMIFS(COT!N:N,COT!$A:$A,YEAR(daily!$A1385),COT!$B:$B,WEEKNUM(daily!$A1385))</f>
        <v>92</v>
      </c>
      <c r="X1385">
        <f>SUMIFS(COT!O:O,COT!$A:$A,YEAR(daily!$A1385),COT!$B:$B,WEEKNUM(daily!$A1385))</f>
        <v>95</v>
      </c>
      <c r="Y1385">
        <f>SUMIFS(COT!P:P,COT!$A:$A,YEAR(daily!$A1385),COT!$B:$B,WEEKNUM(daily!$A1385))</f>
        <v>74</v>
      </c>
      <c r="Z1385">
        <f>SUMIFS(COT!Q:Q,COT!$A:$A,YEAR(daily!$A1385),COT!$B:$B,WEEKNUM(daily!$A1385))</f>
        <v>83</v>
      </c>
      <c r="AA1385">
        <f>SUMIFS(Saudi!B:B,Saudi!$A:$A,YEAR(daily!$A1385))</f>
        <v>567.84900000000005</v>
      </c>
      <c r="AB1385">
        <f>SUMIFS(Saudi!C:C,Saudi!$A:$A,YEAR(daily!$A1385))</f>
        <v>346.471</v>
      </c>
      <c r="AC1385">
        <f>SUMIFS(Saudi!F:F,Saudi!$A:$A,YEAR(daily!$A1385))</f>
        <v>4196090</v>
      </c>
      <c r="AD1385">
        <f>SUMIFS(Saudi!G:G,Saudi!$A:$A,YEAR(daily!$A1385))</f>
        <v>56.583409743531369</v>
      </c>
      <c r="AE1385">
        <f>SUMIFS(Saudi!H:H,Saudi!$A:$A,YEAR(daily!$A1385))</f>
        <v>237429079.79073453</v>
      </c>
      <c r="AF1385" s="5">
        <f t="shared" si="64"/>
        <v>9</v>
      </c>
      <c r="AG1385" s="5">
        <f t="shared" si="65"/>
        <v>2005</v>
      </c>
    </row>
    <row r="1386" spans="1:33">
      <c r="A1386" s="3">
        <v>38602</v>
      </c>
      <c r="B1386" s="1">
        <v>184042</v>
      </c>
      <c r="C1386" s="1">
        <v>127895</v>
      </c>
      <c r="D1386" s="1">
        <v>48977</v>
      </c>
      <c r="E1386" s="1">
        <v>64.37</v>
      </c>
      <c r="F1386" s="1">
        <v>65.72</v>
      </c>
      <c r="G1386" s="1">
        <v>66.23</v>
      </c>
      <c r="H1386" s="2">
        <v>49.6</v>
      </c>
      <c r="I1386" s="2">
        <v>30.9</v>
      </c>
      <c r="J1386" s="2">
        <v>84.6</v>
      </c>
      <c r="K1386" s="2">
        <v>84.5</v>
      </c>
      <c r="L1386">
        <f>SUMIFS(US!B:B,US!$D:$D,YEAR(daily!$A1386),US!$E:$E,MONTH(daily!$A1386))</f>
        <v>7070</v>
      </c>
      <c r="M1386">
        <f>SUMIFS(US!C:C,US!$D:$D,YEAR(daily!$A1386),US!$E:$E,MONTH(daily!$A1386))</f>
        <v>20142</v>
      </c>
      <c r="N1386">
        <f>SUMIFS(COT!E:E,COT!$A:$A,YEAR(daily!$A1386),COT!$B:$B,WEEKNUM(daily!$A1386))</f>
        <v>897560</v>
      </c>
      <c r="O1386">
        <f>SUMIFS(COT!F:F,COT!$A:$A,YEAR(daily!$A1386),COT!$B:$B,WEEKNUM(daily!$A1386))</f>
        <v>140777</v>
      </c>
      <c r="P1386">
        <f>SUMIFS(COT!G:G,COT!$A:$A,YEAR(daily!$A1386),COT!$B:$B,WEEKNUM(daily!$A1386))</f>
        <v>116683</v>
      </c>
      <c r="Q1386">
        <f>SUMIFS(COT!H:H,COT!$A:$A,YEAR(daily!$A1386),COT!$B:$B,WEEKNUM(daily!$A1386))</f>
        <v>161402</v>
      </c>
      <c r="R1386">
        <f>SUMIFS(COT!I:I,COT!$A:$A,YEAR(daily!$A1386),COT!$B:$B,WEEKNUM(daily!$A1386))</f>
        <v>524902</v>
      </c>
      <c r="S1386">
        <f>SUMIFS(COT!J:J,COT!$A:$A,YEAR(daily!$A1386),COT!$B:$B,WEEKNUM(daily!$A1386))</f>
        <v>540460</v>
      </c>
      <c r="T1386">
        <f>SUMIFS(COT!K:K,COT!$A:$A,YEAR(daily!$A1386),COT!$B:$B,WEEKNUM(daily!$A1386))</f>
        <v>70479</v>
      </c>
      <c r="U1386">
        <f>SUMIFS(COT!L:L,COT!$A:$A,YEAR(daily!$A1386),COT!$B:$B,WEEKNUM(daily!$A1386))</f>
        <v>79015</v>
      </c>
      <c r="V1386">
        <f>SUMIFS(COT!M:M,COT!$A:$A,YEAR(daily!$A1386),COT!$B:$B,WEEKNUM(daily!$A1386))</f>
        <v>78</v>
      </c>
      <c r="W1386">
        <f>SUMIFS(COT!N:N,COT!$A:$A,YEAR(daily!$A1386),COT!$B:$B,WEEKNUM(daily!$A1386))</f>
        <v>92</v>
      </c>
      <c r="X1386">
        <f>SUMIFS(COT!O:O,COT!$A:$A,YEAR(daily!$A1386),COT!$B:$B,WEEKNUM(daily!$A1386))</f>
        <v>95</v>
      </c>
      <c r="Y1386">
        <f>SUMIFS(COT!P:P,COT!$A:$A,YEAR(daily!$A1386),COT!$B:$B,WEEKNUM(daily!$A1386))</f>
        <v>74</v>
      </c>
      <c r="Z1386">
        <f>SUMIFS(COT!Q:Q,COT!$A:$A,YEAR(daily!$A1386),COT!$B:$B,WEEKNUM(daily!$A1386))</f>
        <v>83</v>
      </c>
      <c r="AA1386">
        <f>SUMIFS(Saudi!B:B,Saudi!$A:$A,YEAR(daily!$A1386))</f>
        <v>567.84900000000005</v>
      </c>
      <c r="AB1386">
        <f>SUMIFS(Saudi!C:C,Saudi!$A:$A,YEAR(daily!$A1386))</f>
        <v>346.471</v>
      </c>
      <c r="AC1386">
        <f>SUMIFS(Saudi!F:F,Saudi!$A:$A,YEAR(daily!$A1386))</f>
        <v>4196090</v>
      </c>
      <c r="AD1386">
        <f>SUMIFS(Saudi!G:G,Saudi!$A:$A,YEAR(daily!$A1386))</f>
        <v>56.583409743531369</v>
      </c>
      <c r="AE1386">
        <f>SUMIFS(Saudi!H:H,Saudi!$A:$A,YEAR(daily!$A1386))</f>
        <v>237429079.79073453</v>
      </c>
      <c r="AF1386" s="5">
        <f t="shared" si="64"/>
        <v>9</v>
      </c>
      <c r="AG1386" s="5">
        <f t="shared" si="65"/>
        <v>2005</v>
      </c>
    </row>
    <row r="1387" spans="1:33">
      <c r="A1387" s="3">
        <v>38603</v>
      </c>
      <c r="B1387" s="1">
        <v>166602</v>
      </c>
      <c r="C1387" s="1">
        <v>126812</v>
      </c>
      <c r="D1387" s="1">
        <v>48342</v>
      </c>
      <c r="E1387" s="1">
        <v>64.489999999999995</v>
      </c>
      <c r="F1387" s="1">
        <v>65.92</v>
      </c>
      <c r="G1387" s="1">
        <v>66.42</v>
      </c>
      <c r="H1387" s="2">
        <v>49.6</v>
      </c>
      <c r="I1387" s="2">
        <v>30.9</v>
      </c>
      <c r="J1387" s="2">
        <v>84.6</v>
      </c>
      <c r="K1387" s="2">
        <v>84.5</v>
      </c>
      <c r="L1387">
        <f>SUMIFS(US!B:B,US!$D:$D,YEAR(daily!$A1387),US!$E:$E,MONTH(daily!$A1387))</f>
        <v>7070</v>
      </c>
      <c r="M1387">
        <f>SUMIFS(US!C:C,US!$D:$D,YEAR(daily!$A1387),US!$E:$E,MONTH(daily!$A1387))</f>
        <v>20142</v>
      </c>
      <c r="N1387">
        <f>SUMIFS(COT!E:E,COT!$A:$A,YEAR(daily!$A1387),COT!$B:$B,WEEKNUM(daily!$A1387))</f>
        <v>897560</v>
      </c>
      <c r="O1387">
        <f>SUMIFS(COT!F:F,COT!$A:$A,YEAR(daily!$A1387),COT!$B:$B,WEEKNUM(daily!$A1387))</f>
        <v>140777</v>
      </c>
      <c r="P1387">
        <f>SUMIFS(COT!G:G,COT!$A:$A,YEAR(daily!$A1387),COT!$B:$B,WEEKNUM(daily!$A1387))</f>
        <v>116683</v>
      </c>
      <c r="Q1387">
        <f>SUMIFS(COT!H:H,COT!$A:$A,YEAR(daily!$A1387),COT!$B:$B,WEEKNUM(daily!$A1387))</f>
        <v>161402</v>
      </c>
      <c r="R1387">
        <f>SUMIFS(COT!I:I,COT!$A:$A,YEAR(daily!$A1387),COT!$B:$B,WEEKNUM(daily!$A1387))</f>
        <v>524902</v>
      </c>
      <c r="S1387">
        <f>SUMIFS(COT!J:J,COT!$A:$A,YEAR(daily!$A1387),COT!$B:$B,WEEKNUM(daily!$A1387))</f>
        <v>540460</v>
      </c>
      <c r="T1387">
        <f>SUMIFS(COT!K:K,COT!$A:$A,YEAR(daily!$A1387),COT!$B:$B,WEEKNUM(daily!$A1387))</f>
        <v>70479</v>
      </c>
      <c r="U1387">
        <f>SUMIFS(COT!L:L,COT!$A:$A,YEAR(daily!$A1387),COT!$B:$B,WEEKNUM(daily!$A1387))</f>
        <v>79015</v>
      </c>
      <c r="V1387">
        <f>SUMIFS(COT!M:M,COT!$A:$A,YEAR(daily!$A1387),COT!$B:$B,WEEKNUM(daily!$A1387))</f>
        <v>78</v>
      </c>
      <c r="W1387">
        <f>SUMIFS(COT!N:N,COT!$A:$A,YEAR(daily!$A1387),COT!$B:$B,WEEKNUM(daily!$A1387))</f>
        <v>92</v>
      </c>
      <c r="X1387">
        <f>SUMIFS(COT!O:O,COT!$A:$A,YEAR(daily!$A1387),COT!$B:$B,WEEKNUM(daily!$A1387))</f>
        <v>95</v>
      </c>
      <c r="Y1387">
        <f>SUMIFS(COT!P:P,COT!$A:$A,YEAR(daily!$A1387),COT!$B:$B,WEEKNUM(daily!$A1387))</f>
        <v>74</v>
      </c>
      <c r="Z1387">
        <f>SUMIFS(COT!Q:Q,COT!$A:$A,YEAR(daily!$A1387),COT!$B:$B,WEEKNUM(daily!$A1387))</f>
        <v>83</v>
      </c>
      <c r="AA1387">
        <f>SUMIFS(Saudi!B:B,Saudi!$A:$A,YEAR(daily!$A1387))</f>
        <v>567.84900000000005</v>
      </c>
      <c r="AB1387">
        <f>SUMIFS(Saudi!C:C,Saudi!$A:$A,YEAR(daily!$A1387))</f>
        <v>346.471</v>
      </c>
      <c r="AC1387">
        <f>SUMIFS(Saudi!F:F,Saudi!$A:$A,YEAR(daily!$A1387))</f>
        <v>4196090</v>
      </c>
      <c r="AD1387">
        <f>SUMIFS(Saudi!G:G,Saudi!$A:$A,YEAR(daily!$A1387))</f>
        <v>56.583409743531369</v>
      </c>
      <c r="AE1387">
        <f>SUMIFS(Saudi!H:H,Saudi!$A:$A,YEAR(daily!$A1387))</f>
        <v>237429079.79073453</v>
      </c>
      <c r="AF1387" s="5">
        <f t="shared" si="64"/>
        <v>9</v>
      </c>
      <c r="AG1387" s="5">
        <f t="shared" si="65"/>
        <v>2005</v>
      </c>
    </row>
    <row r="1388" spans="1:33">
      <c r="A1388" s="3">
        <v>38604</v>
      </c>
      <c r="B1388" s="1">
        <v>152497</v>
      </c>
      <c r="C1388" s="1">
        <v>131525</v>
      </c>
      <c r="D1388" s="1">
        <v>47865</v>
      </c>
      <c r="E1388" s="1">
        <v>64.08</v>
      </c>
      <c r="F1388" s="1">
        <v>65.41</v>
      </c>
      <c r="G1388" s="1">
        <v>65.88</v>
      </c>
      <c r="H1388" s="2">
        <v>49.6</v>
      </c>
      <c r="I1388" s="2">
        <v>30.9</v>
      </c>
      <c r="J1388" s="2">
        <v>84.6</v>
      </c>
      <c r="K1388" s="2">
        <v>84.5</v>
      </c>
      <c r="L1388">
        <f>SUMIFS(US!B:B,US!$D:$D,YEAR(daily!$A1388),US!$E:$E,MONTH(daily!$A1388))</f>
        <v>7070</v>
      </c>
      <c r="M1388">
        <f>SUMIFS(US!C:C,US!$D:$D,YEAR(daily!$A1388),US!$E:$E,MONTH(daily!$A1388))</f>
        <v>20142</v>
      </c>
      <c r="N1388">
        <f>SUMIFS(COT!E:E,COT!$A:$A,YEAR(daily!$A1388),COT!$B:$B,WEEKNUM(daily!$A1388))</f>
        <v>897560</v>
      </c>
      <c r="O1388">
        <f>SUMIFS(COT!F:F,COT!$A:$A,YEAR(daily!$A1388),COT!$B:$B,WEEKNUM(daily!$A1388))</f>
        <v>140777</v>
      </c>
      <c r="P1388">
        <f>SUMIFS(COT!G:G,COT!$A:$A,YEAR(daily!$A1388),COT!$B:$B,WEEKNUM(daily!$A1388))</f>
        <v>116683</v>
      </c>
      <c r="Q1388">
        <f>SUMIFS(COT!H:H,COT!$A:$A,YEAR(daily!$A1388),COT!$B:$B,WEEKNUM(daily!$A1388))</f>
        <v>161402</v>
      </c>
      <c r="R1388">
        <f>SUMIFS(COT!I:I,COT!$A:$A,YEAR(daily!$A1388),COT!$B:$B,WEEKNUM(daily!$A1388))</f>
        <v>524902</v>
      </c>
      <c r="S1388">
        <f>SUMIFS(COT!J:J,COT!$A:$A,YEAR(daily!$A1388),COT!$B:$B,WEEKNUM(daily!$A1388))</f>
        <v>540460</v>
      </c>
      <c r="T1388">
        <f>SUMIFS(COT!K:K,COT!$A:$A,YEAR(daily!$A1388),COT!$B:$B,WEEKNUM(daily!$A1388))</f>
        <v>70479</v>
      </c>
      <c r="U1388">
        <f>SUMIFS(COT!L:L,COT!$A:$A,YEAR(daily!$A1388),COT!$B:$B,WEEKNUM(daily!$A1388))</f>
        <v>79015</v>
      </c>
      <c r="V1388">
        <f>SUMIFS(COT!M:M,COT!$A:$A,YEAR(daily!$A1388),COT!$B:$B,WEEKNUM(daily!$A1388))</f>
        <v>78</v>
      </c>
      <c r="W1388">
        <f>SUMIFS(COT!N:N,COT!$A:$A,YEAR(daily!$A1388),COT!$B:$B,WEEKNUM(daily!$A1388))</f>
        <v>92</v>
      </c>
      <c r="X1388">
        <f>SUMIFS(COT!O:O,COT!$A:$A,YEAR(daily!$A1388),COT!$B:$B,WEEKNUM(daily!$A1388))</f>
        <v>95</v>
      </c>
      <c r="Y1388">
        <f>SUMIFS(COT!P:P,COT!$A:$A,YEAR(daily!$A1388),COT!$B:$B,WEEKNUM(daily!$A1388))</f>
        <v>74</v>
      </c>
      <c r="Z1388">
        <f>SUMIFS(COT!Q:Q,COT!$A:$A,YEAR(daily!$A1388),COT!$B:$B,WEEKNUM(daily!$A1388))</f>
        <v>83</v>
      </c>
      <c r="AA1388">
        <f>SUMIFS(Saudi!B:B,Saudi!$A:$A,YEAR(daily!$A1388))</f>
        <v>567.84900000000005</v>
      </c>
      <c r="AB1388">
        <f>SUMIFS(Saudi!C:C,Saudi!$A:$A,YEAR(daily!$A1388))</f>
        <v>346.471</v>
      </c>
      <c r="AC1388">
        <f>SUMIFS(Saudi!F:F,Saudi!$A:$A,YEAR(daily!$A1388))</f>
        <v>4196090</v>
      </c>
      <c r="AD1388">
        <f>SUMIFS(Saudi!G:G,Saudi!$A:$A,YEAR(daily!$A1388))</f>
        <v>56.583409743531369</v>
      </c>
      <c r="AE1388">
        <f>SUMIFS(Saudi!H:H,Saudi!$A:$A,YEAR(daily!$A1388))</f>
        <v>237429079.79073453</v>
      </c>
      <c r="AF1388" s="5">
        <f t="shared" si="64"/>
        <v>9</v>
      </c>
      <c r="AG1388" s="5">
        <f t="shared" si="65"/>
        <v>2005</v>
      </c>
    </row>
    <row r="1389" spans="1:33">
      <c r="A1389" s="3">
        <v>38607</v>
      </c>
      <c r="B1389" s="1">
        <v>132106</v>
      </c>
      <c r="C1389" s="1">
        <v>135689</v>
      </c>
      <c r="D1389" s="1">
        <v>51396</v>
      </c>
      <c r="E1389" s="1">
        <v>63.34</v>
      </c>
      <c r="F1389" s="1">
        <v>64.63</v>
      </c>
      <c r="G1389" s="1">
        <v>65.09</v>
      </c>
      <c r="H1389" s="2">
        <v>49.6</v>
      </c>
      <c r="I1389" s="2">
        <v>30.9</v>
      </c>
      <c r="J1389" s="2">
        <v>84.6</v>
      </c>
      <c r="K1389" s="2">
        <v>84.5</v>
      </c>
      <c r="L1389">
        <f>SUMIFS(US!B:B,US!$D:$D,YEAR(daily!$A1389),US!$E:$E,MONTH(daily!$A1389))</f>
        <v>7070</v>
      </c>
      <c r="M1389">
        <f>SUMIFS(US!C:C,US!$D:$D,YEAR(daily!$A1389),US!$E:$E,MONTH(daily!$A1389))</f>
        <v>20142</v>
      </c>
      <c r="N1389">
        <f>SUMIFS(COT!E:E,COT!$A:$A,YEAR(daily!$A1389),COT!$B:$B,WEEKNUM(daily!$A1389))</f>
        <v>872847</v>
      </c>
      <c r="O1389">
        <f>SUMIFS(COT!F:F,COT!$A:$A,YEAR(daily!$A1389),COT!$B:$B,WEEKNUM(daily!$A1389))</f>
        <v>114638</v>
      </c>
      <c r="P1389">
        <f>SUMIFS(COT!G:G,COT!$A:$A,YEAR(daily!$A1389),COT!$B:$B,WEEKNUM(daily!$A1389))</f>
        <v>122886</v>
      </c>
      <c r="Q1389">
        <f>SUMIFS(COT!H:H,COT!$A:$A,YEAR(daily!$A1389),COT!$B:$B,WEEKNUM(daily!$A1389))</f>
        <v>144157</v>
      </c>
      <c r="R1389">
        <f>SUMIFS(COT!I:I,COT!$A:$A,YEAR(daily!$A1389),COT!$B:$B,WEEKNUM(daily!$A1389))</f>
        <v>534826</v>
      </c>
      <c r="S1389">
        <f>SUMIFS(COT!J:J,COT!$A:$A,YEAR(daily!$A1389),COT!$B:$B,WEEKNUM(daily!$A1389))</f>
        <v>526988</v>
      </c>
      <c r="T1389">
        <f>SUMIFS(COT!K:K,COT!$A:$A,YEAR(daily!$A1389),COT!$B:$B,WEEKNUM(daily!$A1389))</f>
        <v>79226</v>
      </c>
      <c r="U1389">
        <f>SUMIFS(COT!L:L,COT!$A:$A,YEAR(daily!$A1389),COT!$B:$B,WEEKNUM(daily!$A1389))</f>
        <v>78816</v>
      </c>
      <c r="V1389">
        <f>SUMIFS(COT!M:M,COT!$A:$A,YEAR(daily!$A1389),COT!$B:$B,WEEKNUM(daily!$A1389))</f>
        <v>71</v>
      </c>
      <c r="W1389">
        <f>SUMIFS(COT!N:N,COT!$A:$A,YEAR(daily!$A1389),COT!$B:$B,WEEKNUM(daily!$A1389))</f>
        <v>90</v>
      </c>
      <c r="X1389">
        <f>SUMIFS(COT!O:O,COT!$A:$A,YEAR(daily!$A1389),COT!$B:$B,WEEKNUM(daily!$A1389))</f>
        <v>96</v>
      </c>
      <c r="Y1389">
        <f>SUMIFS(COT!P:P,COT!$A:$A,YEAR(daily!$A1389),COT!$B:$B,WEEKNUM(daily!$A1389))</f>
        <v>74</v>
      </c>
      <c r="Z1389">
        <f>SUMIFS(COT!Q:Q,COT!$A:$A,YEAR(daily!$A1389),COT!$B:$B,WEEKNUM(daily!$A1389))</f>
        <v>83</v>
      </c>
      <c r="AA1389">
        <f>SUMIFS(Saudi!B:B,Saudi!$A:$A,YEAR(daily!$A1389))</f>
        <v>567.84900000000005</v>
      </c>
      <c r="AB1389">
        <f>SUMIFS(Saudi!C:C,Saudi!$A:$A,YEAR(daily!$A1389))</f>
        <v>346.471</v>
      </c>
      <c r="AC1389">
        <f>SUMIFS(Saudi!F:F,Saudi!$A:$A,YEAR(daily!$A1389))</f>
        <v>4196090</v>
      </c>
      <c r="AD1389">
        <f>SUMIFS(Saudi!G:G,Saudi!$A:$A,YEAR(daily!$A1389))</f>
        <v>56.583409743531369</v>
      </c>
      <c r="AE1389">
        <f>SUMIFS(Saudi!H:H,Saudi!$A:$A,YEAR(daily!$A1389))</f>
        <v>237429079.79073453</v>
      </c>
      <c r="AF1389" s="5">
        <f t="shared" si="64"/>
        <v>9</v>
      </c>
      <c r="AG1389" s="5">
        <f t="shared" si="65"/>
        <v>2005</v>
      </c>
    </row>
    <row r="1390" spans="1:33">
      <c r="A1390" s="3">
        <v>38608</v>
      </c>
      <c r="B1390" s="1">
        <v>115031</v>
      </c>
      <c r="C1390" s="1">
        <v>134187</v>
      </c>
      <c r="D1390" s="1">
        <v>50141</v>
      </c>
      <c r="E1390" s="1">
        <v>63.11</v>
      </c>
      <c r="F1390" s="1">
        <v>64.38</v>
      </c>
      <c r="G1390" s="1">
        <v>64.83</v>
      </c>
      <c r="H1390" s="2">
        <v>49.6</v>
      </c>
      <c r="I1390" s="2">
        <v>30.9</v>
      </c>
      <c r="J1390" s="2">
        <v>84.6</v>
      </c>
      <c r="K1390" s="2">
        <v>84.5</v>
      </c>
      <c r="L1390">
        <f>SUMIFS(US!B:B,US!$D:$D,YEAR(daily!$A1390),US!$E:$E,MONTH(daily!$A1390))</f>
        <v>7070</v>
      </c>
      <c r="M1390">
        <f>SUMIFS(US!C:C,US!$D:$D,YEAR(daily!$A1390),US!$E:$E,MONTH(daily!$A1390))</f>
        <v>20142</v>
      </c>
      <c r="N1390">
        <f>SUMIFS(COT!E:E,COT!$A:$A,YEAR(daily!$A1390),COT!$B:$B,WEEKNUM(daily!$A1390))</f>
        <v>872847</v>
      </c>
      <c r="O1390">
        <f>SUMIFS(COT!F:F,COT!$A:$A,YEAR(daily!$A1390),COT!$B:$B,WEEKNUM(daily!$A1390))</f>
        <v>114638</v>
      </c>
      <c r="P1390">
        <f>SUMIFS(COT!G:G,COT!$A:$A,YEAR(daily!$A1390),COT!$B:$B,WEEKNUM(daily!$A1390))</f>
        <v>122886</v>
      </c>
      <c r="Q1390">
        <f>SUMIFS(COT!H:H,COT!$A:$A,YEAR(daily!$A1390),COT!$B:$B,WEEKNUM(daily!$A1390))</f>
        <v>144157</v>
      </c>
      <c r="R1390">
        <f>SUMIFS(COT!I:I,COT!$A:$A,YEAR(daily!$A1390),COT!$B:$B,WEEKNUM(daily!$A1390))</f>
        <v>534826</v>
      </c>
      <c r="S1390">
        <f>SUMIFS(COT!J:J,COT!$A:$A,YEAR(daily!$A1390),COT!$B:$B,WEEKNUM(daily!$A1390))</f>
        <v>526988</v>
      </c>
      <c r="T1390">
        <f>SUMIFS(COT!K:K,COT!$A:$A,YEAR(daily!$A1390),COT!$B:$B,WEEKNUM(daily!$A1390))</f>
        <v>79226</v>
      </c>
      <c r="U1390">
        <f>SUMIFS(COT!L:L,COT!$A:$A,YEAR(daily!$A1390),COT!$B:$B,WEEKNUM(daily!$A1390))</f>
        <v>78816</v>
      </c>
      <c r="V1390">
        <f>SUMIFS(COT!M:M,COT!$A:$A,YEAR(daily!$A1390),COT!$B:$B,WEEKNUM(daily!$A1390))</f>
        <v>71</v>
      </c>
      <c r="W1390">
        <f>SUMIFS(COT!N:N,COT!$A:$A,YEAR(daily!$A1390),COT!$B:$B,WEEKNUM(daily!$A1390))</f>
        <v>90</v>
      </c>
      <c r="X1390">
        <f>SUMIFS(COT!O:O,COT!$A:$A,YEAR(daily!$A1390),COT!$B:$B,WEEKNUM(daily!$A1390))</f>
        <v>96</v>
      </c>
      <c r="Y1390">
        <f>SUMIFS(COT!P:P,COT!$A:$A,YEAR(daily!$A1390),COT!$B:$B,WEEKNUM(daily!$A1390))</f>
        <v>74</v>
      </c>
      <c r="Z1390">
        <f>SUMIFS(COT!Q:Q,COT!$A:$A,YEAR(daily!$A1390),COT!$B:$B,WEEKNUM(daily!$A1390))</f>
        <v>83</v>
      </c>
      <c r="AA1390">
        <f>SUMIFS(Saudi!B:B,Saudi!$A:$A,YEAR(daily!$A1390))</f>
        <v>567.84900000000005</v>
      </c>
      <c r="AB1390">
        <f>SUMIFS(Saudi!C:C,Saudi!$A:$A,YEAR(daily!$A1390))</f>
        <v>346.471</v>
      </c>
      <c r="AC1390">
        <f>SUMIFS(Saudi!F:F,Saudi!$A:$A,YEAR(daily!$A1390))</f>
        <v>4196090</v>
      </c>
      <c r="AD1390">
        <f>SUMIFS(Saudi!G:G,Saudi!$A:$A,YEAR(daily!$A1390))</f>
        <v>56.583409743531369</v>
      </c>
      <c r="AE1390">
        <f>SUMIFS(Saudi!H:H,Saudi!$A:$A,YEAR(daily!$A1390))</f>
        <v>237429079.79073453</v>
      </c>
      <c r="AF1390" s="5">
        <f t="shared" si="64"/>
        <v>9</v>
      </c>
      <c r="AG1390" s="5">
        <f t="shared" si="65"/>
        <v>2005</v>
      </c>
    </row>
    <row r="1391" spans="1:33">
      <c r="A1391" s="3">
        <v>38609</v>
      </c>
      <c r="B1391" s="1">
        <v>98631</v>
      </c>
      <c r="C1391" s="1">
        <v>130593</v>
      </c>
      <c r="D1391" s="1">
        <v>50909</v>
      </c>
      <c r="E1391" s="1">
        <v>65.09</v>
      </c>
      <c r="F1391" s="1">
        <v>66.28</v>
      </c>
      <c r="G1391" s="1">
        <v>66.7</v>
      </c>
      <c r="H1391" s="2">
        <v>49.6</v>
      </c>
      <c r="I1391" s="2">
        <v>30.9</v>
      </c>
      <c r="J1391" s="2">
        <v>84.6</v>
      </c>
      <c r="K1391" s="2">
        <v>84.5</v>
      </c>
      <c r="L1391">
        <f>SUMIFS(US!B:B,US!$D:$D,YEAR(daily!$A1391),US!$E:$E,MONTH(daily!$A1391))</f>
        <v>7070</v>
      </c>
      <c r="M1391">
        <f>SUMIFS(US!C:C,US!$D:$D,YEAR(daily!$A1391),US!$E:$E,MONTH(daily!$A1391))</f>
        <v>20142</v>
      </c>
      <c r="N1391">
        <f>SUMIFS(COT!E:E,COT!$A:$A,YEAR(daily!$A1391),COT!$B:$B,WEEKNUM(daily!$A1391))</f>
        <v>872847</v>
      </c>
      <c r="O1391">
        <f>SUMIFS(COT!F:F,COT!$A:$A,YEAR(daily!$A1391),COT!$B:$B,WEEKNUM(daily!$A1391))</f>
        <v>114638</v>
      </c>
      <c r="P1391">
        <f>SUMIFS(COT!G:G,COT!$A:$A,YEAR(daily!$A1391),COT!$B:$B,WEEKNUM(daily!$A1391))</f>
        <v>122886</v>
      </c>
      <c r="Q1391">
        <f>SUMIFS(COT!H:H,COT!$A:$A,YEAR(daily!$A1391),COT!$B:$B,WEEKNUM(daily!$A1391))</f>
        <v>144157</v>
      </c>
      <c r="R1391">
        <f>SUMIFS(COT!I:I,COT!$A:$A,YEAR(daily!$A1391),COT!$B:$B,WEEKNUM(daily!$A1391))</f>
        <v>534826</v>
      </c>
      <c r="S1391">
        <f>SUMIFS(COT!J:J,COT!$A:$A,YEAR(daily!$A1391),COT!$B:$B,WEEKNUM(daily!$A1391))</f>
        <v>526988</v>
      </c>
      <c r="T1391">
        <f>SUMIFS(COT!K:K,COT!$A:$A,YEAR(daily!$A1391),COT!$B:$B,WEEKNUM(daily!$A1391))</f>
        <v>79226</v>
      </c>
      <c r="U1391">
        <f>SUMIFS(COT!L:L,COT!$A:$A,YEAR(daily!$A1391),COT!$B:$B,WEEKNUM(daily!$A1391))</f>
        <v>78816</v>
      </c>
      <c r="V1391">
        <f>SUMIFS(COT!M:M,COT!$A:$A,YEAR(daily!$A1391),COT!$B:$B,WEEKNUM(daily!$A1391))</f>
        <v>71</v>
      </c>
      <c r="W1391">
        <f>SUMIFS(COT!N:N,COT!$A:$A,YEAR(daily!$A1391),COT!$B:$B,WEEKNUM(daily!$A1391))</f>
        <v>90</v>
      </c>
      <c r="X1391">
        <f>SUMIFS(COT!O:O,COT!$A:$A,YEAR(daily!$A1391),COT!$B:$B,WEEKNUM(daily!$A1391))</f>
        <v>96</v>
      </c>
      <c r="Y1391">
        <f>SUMIFS(COT!P:P,COT!$A:$A,YEAR(daily!$A1391),COT!$B:$B,WEEKNUM(daily!$A1391))</f>
        <v>74</v>
      </c>
      <c r="Z1391">
        <f>SUMIFS(COT!Q:Q,COT!$A:$A,YEAR(daily!$A1391),COT!$B:$B,WEEKNUM(daily!$A1391))</f>
        <v>83</v>
      </c>
      <c r="AA1391">
        <f>SUMIFS(Saudi!B:B,Saudi!$A:$A,YEAR(daily!$A1391))</f>
        <v>567.84900000000005</v>
      </c>
      <c r="AB1391">
        <f>SUMIFS(Saudi!C:C,Saudi!$A:$A,YEAR(daily!$A1391))</f>
        <v>346.471</v>
      </c>
      <c r="AC1391">
        <f>SUMIFS(Saudi!F:F,Saudi!$A:$A,YEAR(daily!$A1391))</f>
        <v>4196090</v>
      </c>
      <c r="AD1391">
        <f>SUMIFS(Saudi!G:G,Saudi!$A:$A,YEAR(daily!$A1391))</f>
        <v>56.583409743531369</v>
      </c>
      <c r="AE1391">
        <f>SUMIFS(Saudi!H:H,Saudi!$A:$A,YEAR(daily!$A1391))</f>
        <v>237429079.79073453</v>
      </c>
      <c r="AF1391" s="5">
        <f t="shared" si="64"/>
        <v>9</v>
      </c>
      <c r="AG1391" s="5">
        <f t="shared" si="65"/>
        <v>2005</v>
      </c>
    </row>
    <row r="1392" spans="1:33">
      <c r="A1392" s="3">
        <v>38610</v>
      </c>
      <c r="B1392" s="1">
        <v>76489</v>
      </c>
      <c r="C1392" s="1">
        <v>128095</v>
      </c>
      <c r="D1392" s="1">
        <v>51024</v>
      </c>
      <c r="E1392" s="1">
        <v>64.75</v>
      </c>
      <c r="F1392" s="1">
        <v>65.78</v>
      </c>
      <c r="G1392" s="1">
        <v>66.23</v>
      </c>
      <c r="H1392" s="2">
        <v>49.6</v>
      </c>
      <c r="I1392" s="2">
        <v>30.9</v>
      </c>
      <c r="J1392" s="2">
        <v>84.6</v>
      </c>
      <c r="K1392" s="2">
        <v>84.5</v>
      </c>
      <c r="L1392">
        <f>SUMIFS(US!B:B,US!$D:$D,YEAR(daily!$A1392),US!$E:$E,MONTH(daily!$A1392))</f>
        <v>7070</v>
      </c>
      <c r="M1392">
        <f>SUMIFS(US!C:C,US!$D:$D,YEAR(daily!$A1392),US!$E:$E,MONTH(daily!$A1392))</f>
        <v>20142</v>
      </c>
      <c r="N1392">
        <f>SUMIFS(COT!E:E,COT!$A:$A,YEAR(daily!$A1392),COT!$B:$B,WEEKNUM(daily!$A1392))</f>
        <v>872847</v>
      </c>
      <c r="O1392">
        <f>SUMIFS(COT!F:F,COT!$A:$A,YEAR(daily!$A1392),COT!$B:$B,WEEKNUM(daily!$A1392))</f>
        <v>114638</v>
      </c>
      <c r="P1392">
        <f>SUMIFS(COT!G:G,COT!$A:$A,YEAR(daily!$A1392),COT!$B:$B,WEEKNUM(daily!$A1392))</f>
        <v>122886</v>
      </c>
      <c r="Q1392">
        <f>SUMIFS(COT!H:H,COT!$A:$A,YEAR(daily!$A1392),COT!$B:$B,WEEKNUM(daily!$A1392))</f>
        <v>144157</v>
      </c>
      <c r="R1392">
        <f>SUMIFS(COT!I:I,COT!$A:$A,YEAR(daily!$A1392),COT!$B:$B,WEEKNUM(daily!$A1392))</f>
        <v>534826</v>
      </c>
      <c r="S1392">
        <f>SUMIFS(COT!J:J,COT!$A:$A,YEAR(daily!$A1392),COT!$B:$B,WEEKNUM(daily!$A1392))</f>
        <v>526988</v>
      </c>
      <c r="T1392">
        <f>SUMIFS(COT!K:K,COT!$A:$A,YEAR(daily!$A1392),COT!$B:$B,WEEKNUM(daily!$A1392))</f>
        <v>79226</v>
      </c>
      <c r="U1392">
        <f>SUMIFS(COT!L:L,COT!$A:$A,YEAR(daily!$A1392),COT!$B:$B,WEEKNUM(daily!$A1392))</f>
        <v>78816</v>
      </c>
      <c r="V1392">
        <f>SUMIFS(COT!M:M,COT!$A:$A,YEAR(daily!$A1392),COT!$B:$B,WEEKNUM(daily!$A1392))</f>
        <v>71</v>
      </c>
      <c r="W1392">
        <f>SUMIFS(COT!N:N,COT!$A:$A,YEAR(daily!$A1392),COT!$B:$B,WEEKNUM(daily!$A1392))</f>
        <v>90</v>
      </c>
      <c r="X1392">
        <f>SUMIFS(COT!O:O,COT!$A:$A,YEAR(daily!$A1392),COT!$B:$B,WEEKNUM(daily!$A1392))</f>
        <v>96</v>
      </c>
      <c r="Y1392">
        <f>SUMIFS(COT!P:P,COT!$A:$A,YEAR(daily!$A1392),COT!$B:$B,WEEKNUM(daily!$A1392))</f>
        <v>74</v>
      </c>
      <c r="Z1392">
        <f>SUMIFS(COT!Q:Q,COT!$A:$A,YEAR(daily!$A1392),COT!$B:$B,WEEKNUM(daily!$A1392))</f>
        <v>83</v>
      </c>
      <c r="AA1392">
        <f>SUMIFS(Saudi!B:B,Saudi!$A:$A,YEAR(daily!$A1392))</f>
        <v>567.84900000000005</v>
      </c>
      <c r="AB1392">
        <f>SUMIFS(Saudi!C:C,Saudi!$A:$A,YEAR(daily!$A1392))</f>
        <v>346.471</v>
      </c>
      <c r="AC1392">
        <f>SUMIFS(Saudi!F:F,Saudi!$A:$A,YEAR(daily!$A1392))</f>
        <v>4196090</v>
      </c>
      <c r="AD1392">
        <f>SUMIFS(Saudi!G:G,Saudi!$A:$A,YEAR(daily!$A1392))</f>
        <v>56.583409743531369</v>
      </c>
      <c r="AE1392">
        <f>SUMIFS(Saudi!H:H,Saudi!$A:$A,YEAR(daily!$A1392))</f>
        <v>237429079.79073453</v>
      </c>
      <c r="AF1392" s="5">
        <f t="shared" si="64"/>
        <v>9</v>
      </c>
      <c r="AG1392" s="5">
        <f t="shared" si="65"/>
        <v>2005</v>
      </c>
    </row>
    <row r="1393" spans="1:33">
      <c r="A1393" s="3">
        <v>38611</v>
      </c>
      <c r="B1393" s="1">
        <v>54146</v>
      </c>
      <c r="C1393" s="1">
        <v>132592</v>
      </c>
      <c r="D1393" s="1">
        <v>52270</v>
      </c>
      <c r="E1393" s="1">
        <v>63</v>
      </c>
      <c r="F1393" s="1">
        <v>63.91</v>
      </c>
      <c r="G1393" s="1">
        <v>64.41</v>
      </c>
      <c r="H1393" s="2">
        <v>49.6</v>
      </c>
      <c r="I1393" s="2">
        <v>30.9</v>
      </c>
      <c r="J1393" s="2">
        <v>84.6</v>
      </c>
      <c r="K1393" s="2">
        <v>84.5</v>
      </c>
      <c r="L1393">
        <f>SUMIFS(US!B:B,US!$D:$D,YEAR(daily!$A1393),US!$E:$E,MONTH(daily!$A1393))</f>
        <v>7070</v>
      </c>
      <c r="M1393">
        <f>SUMIFS(US!C:C,US!$D:$D,YEAR(daily!$A1393),US!$E:$E,MONTH(daily!$A1393))</f>
        <v>20142</v>
      </c>
      <c r="N1393">
        <f>SUMIFS(COT!E:E,COT!$A:$A,YEAR(daily!$A1393),COT!$B:$B,WEEKNUM(daily!$A1393))</f>
        <v>872847</v>
      </c>
      <c r="O1393">
        <f>SUMIFS(COT!F:F,COT!$A:$A,YEAR(daily!$A1393),COT!$B:$B,WEEKNUM(daily!$A1393))</f>
        <v>114638</v>
      </c>
      <c r="P1393">
        <f>SUMIFS(COT!G:G,COT!$A:$A,YEAR(daily!$A1393),COT!$B:$B,WEEKNUM(daily!$A1393))</f>
        <v>122886</v>
      </c>
      <c r="Q1393">
        <f>SUMIFS(COT!H:H,COT!$A:$A,YEAR(daily!$A1393),COT!$B:$B,WEEKNUM(daily!$A1393))</f>
        <v>144157</v>
      </c>
      <c r="R1393">
        <f>SUMIFS(COT!I:I,COT!$A:$A,YEAR(daily!$A1393),COT!$B:$B,WEEKNUM(daily!$A1393))</f>
        <v>534826</v>
      </c>
      <c r="S1393">
        <f>SUMIFS(COT!J:J,COT!$A:$A,YEAR(daily!$A1393),COT!$B:$B,WEEKNUM(daily!$A1393))</f>
        <v>526988</v>
      </c>
      <c r="T1393">
        <f>SUMIFS(COT!K:K,COT!$A:$A,YEAR(daily!$A1393),COT!$B:$B,WEEKNUM(daily!$A1393))</f>
        <v>79226</v>
      </c>
      <c r="U1393">
        <f>SUMIFS(COT!L:L,COT!$A:$A,YEAR(daily!$A1393),COT!$B:$B,WEEKNUM(daily!$A1393))</f>
        <v>78816</v>
      </c>
      <c r="V1393">
        <f>SUMIFS(COT!M:M,COT!$A:$A,YEAR(daily!$A1393),COT!$B:$B,WEEKNUM(daily!$A1393))</f>
        <v>71</v>
      </c>
      <c r="W1393">
        <f>SUMIFS(COT!N:N,COT!$A:$A,YEAR(daily!$A1393),COT!$B:$B,WEEKNUM(daily!$A1393))</f>
        <v>90</v>
      </c>
      <c r="X1393">
        <f>SUMIFS(COT!O:O,COT!$A:$A,YEAR(daily!$A1393),COT!$B:$B,WEEKNUM(daily!$A1393))</f>
        <v>96</v>
      </c>
      <c r="Y1393">
        <f>SUMIFS(COT!P:P,COT!$A:$A,YEAR(daily!$A1393),COT!$B:$B,WEEKNUM(daily!$A1393))</f>
        <v>74</v>
      </c>
      <c r="Z1393">
        <f>SUMIFS(COT!Q:Q,COT!$A:$A,YEAR(daily!$A1393),COT!$B:$B,WEEKNUM(daily!$A1393))</f>
        <v>83</v>
      </c>
      <c r="AA1393">
        <f>SUMIFS(Saudi!B:B,Saudi!$A:$A,YEAR(daily!$A1393))</f>
        <v>567.84900000000005</v>
      </c>
      <c r="AB1393">
        <f>SUMIFS(Saudi!C:C,Saudi!$A:$A,YEAR(daily!$A1393))</f>
        <v>346.471</v>
      </c>
      <c r="AC1393">
        <f>SUMIFS(Saudi!F:F,Saudi!$A:$A,YEAR(daily!$A1393))</f>
        <v>4196090</v>
      </c>
      <c r="AD1393">
        <f>SUMIFS(Saudi!G:G,Saudi!$A:$A,YEAR(daily!$A1393))</f>
        <v>56.583409743531369</v>
      </c>
      <c r="AE1393">
        <f>SUMIFS(Saudi!H:H,Saudi!$A:$A,YEAR(daily!$A1393))</f>
        <v>237429079.79073453</v>
      </c>
      <c r="AF1393" s="5">
        <f t="shared" si="64"/>
        <v>9</v>
      </c>
      <c r="AG1393" s="5">
        <f t="shared" si="65"/>
        <v>2005</v>
      </c>
    </row>
    <row r="1394" spans="1:33">
      <c r="A1394" s="3">
        <v>38614</v>
      </c>
      <c r="B1394" s="1">
        <v>32366</v>
      </c>
      <c r="C1394" s="1">
        <v>131066</v>
      </c>
      <c r="D1394" s="1">
        <v>52445</v>
      </c>
      <c r="E1394" s="1">
        <v>67.39</v>
      </c>
      <c r="F1394" s="1">
        <v>67.709999999999994</v>
      </c>
      <c r="G1394" s="1">
        <v>67.98</v>
      </c>
      <c r="H1394" s="2">
        <v>49.6</v>
      </c>
      <c r="I1394" s="2">
        <v>30.9</v>
      </c>
      <c r="J1394" s="2">
        <v>84.6</v>
      </c>
      <c r="K1394" s="2">
        <v>84.5</v>
      </c>
      <c r="L1394">
        <f>SUMIFS(US!B:B,US!$D:$D,YEAR(daily!$A1394),US!$E:$E,MONTH(daily!$A1394))</f>
        <v>7070</v>
      </c>
      <c r="M1394">
        <f>SUMIFS(US!C:C,US!$D:$D,YEAR(daily!$A1394),US!$E:$E,MONTH(daily!$A1394))</f>
        <v>20142</v>
      </c>
      <c r="N1394">
        <f>SUMIFS(COT!E:E,COT!$A:$A,YEAR(daily!$A1394),COT!$B:$B,WEEKNUM(daily!$A1394))</f>
        <v>846588</v>
      </c>
      <c r="O1394">
        <f>SUMIFS(COT!F:F,COT!$A:$A,YEAR(daily!$A1394),COT!$B:$B,WEEKNUM(daily!$A1394))</f>
        <v>110078</v>
      </c>
      <c r="P1394">
        <f>SUMIFS(COT!G:G,COT!$A:$A,YEAR(daily!$A1394),COT!$B:$B,WEEKNUM(daily!$A1394))</f>
        <v>123181</v>
      </c>
      <c r="Q1394">
        <f>SUMIFS(COT!H:H,COT!$A:$A,YEAR(daily!$A1394),COT!$B:$B,WEEKNUM(daily!$A1394))</f>
        <v>142188</v>
      </c>
      <c r="R1394">
        <f>SUMIFS(COT!I:I,COT!$A:$A,YEAR(daily!$A1394),COT!$B:$B,WEEKNUM(daily!$A1394))</f>
        <v>532544</v>
      </c>
      <c r="S1394">
        <f>SUMIFS(COT!J:J,COT!$A:$A,YEAR(daily!$A1394),COT!$B:$B,WEEKNUM(daily!$A1394))</f>
        <v>511803</v>
      </c>
      <c r="T1394">
        <f>SUMIFS(COT!K:K,COT!$A:$A,YEAR(daily!$A1394),COT!$B:$B,WEEKNUM(daily!$A1394))</f>
        <v>61778</v>
      </c>
      <c r="U1394">
        <f>SUMIFS(COT!L:L,COT!$A:$A,YEAR(daily!$A1394),COT!$B:$B,WEEKNUM(daily!$A1394))</f>
        <v>69416</v>
      </c>
      <c r="V1394">
        <f>SUMIFS(COT!M:M,COT!$A:$A,YEAR(daily!$A1394),COT!$B:$B,WEEKNUM(daily!$A1394))</f>
        <v>63</v>
      </c>
      <c r="W1394">
        <f>SUMIFS(COT!N:N,COT!$A:$A,YEAR(daily!$A1394),COT!$B:$B,WEEKNUM(daily!$A1394))</f>
        <v>90</v>
      </c>
      <c r="X1394">
        <f>SUMIFS(COT!O:O,COT!$A:$A,YEAR(daily!$A1394),COT!$B:$B,WEEKNUM(daily!$A1394))</f>
        <v>83</v>
      </c>
      <c r="Y1394">
        <f>SUMIFS(COT!P:P,COT!$A:$A,YEAR(daily!$A1394),COT!$B:$B,WEEKNUM(daily!$A1394))</f>
        <v>74</v>
      </c>
      <c r="Z1394">
        <f>SUMIFS(COT!Q:Q,COT!$A:$A,YEAR(daily!$A1394),COT!$B:$B,WEEKNUM(daily!$A1394))</f>
        <v>84</v>
      </c>
      <c r="AA1394">
        <f>SUMIFS(Saudi!B:B,Saudi!$A:$A,YEAR(daily!$A1394))</f>
        <v>567.84900000000005</v>
      </c>
      <c r="AB1394">
        <f>SUMIFS(Saudi!C:C,Saudi!$A:$A,YEAR(daily!$A1394))</f>
        <v>346.471</v>
      </c>
      <c r="AC1394">
        <f>SUMIFS(Saudi!F:F,Saudi!$A:$A,YEAR(daily!$A1394))</f>
        <v>4196090</v>
      </c>
      <c r="AD1394">
        <f>SUMIFS(Saudi!G:G,Saudi!$A:$A,YEAR(daily!$A1394))</f>
        <v>56.583409743531369</v>
      </c>
      <c r="AE1394">
        <f>SUMIFS(Saudi!H:H,Saudi!$A:$A,YEAR(daily!$A1394))</f>
        <v>237429079.79073453</v>
      </c>
      <c r="AF1394" s="5">
        <f t="shared" si="64"/>
        <v>9</v>
      </c>
      <c r="AG1394" s="5">
        <f t="shared" si="65"/>
        <v>2005</v>
      </c>
    </row>
    <row r="1395" spans="1:33">
      <c r="A1395" s="3">
        <v>38615</v>
      </c>
      <c r="B1395" s="1">
        <v>8256</v>
      </c>
      <c r="C1395" s="1">
        <v>135819</v>
      </c>
      <c r="D1395" s="1">
        <v>52818</v>
      </c>
      <c r="E1395" s="1">
        <v>66.23</v>
      </c>
      <c r="F1395" s="1">
        <v>66.39</v>
      </c>
      <c r="G1395" s="1">
        <v>66.66</v>
      </c>
      <c r="H1395" s="2">
        <v>49.6</v>
      </c>
      <c r="I1395" s="2">
        <v>30.9</v>
      </c>
      <c r="J1395" s="2">
        <v>84.6</v>
      </c>
      <c r="K1395" s="2">
        <v>84.5</v>
      </c>
      <c r="L1395">
        <f>SUMIFS(US!B:B,US!$D:$D,YEAR(daily!$A1395),US!$E:$E,MONTH(daily!$A1395))</f>
        <v>7070</v>
      </c>
      <c r="M1395">
        <f>SUMIFS(US!C:C,US!$D:$D,YEAR(daily!$A1395),US!$E:$E,MONTH(daily!$A1395))</f>
        <v>20142</v>
      </c>
      <c r="N1395">
        <f>SUMIFS(COT!E:E,COT!$A:$A,YEAR(daily!$A1395),COT!$B:$B,WEEKNUM(daily!$A1395))</f>
        <v>846588</v>
      </c>
      <c r="O1395">
        <f>SUMIFS(COT!F:F,COT!$A:$A,YEAR(daily!$A1395),COT!$B:$B,WEEKNUM(daily!$A1395))</f>
        <v>110078</v>
      </c>
      <c r="P1395">
        <f>SUMIFS(COT!G:G,COT!$A:$A,YEAR(daily!$A1395),COT!$B:$B,WEEKNUM(daily!$A1395))</f>
        <v>123181</v>
      </c>
      <c r="Q1395">
        <f>SUMIFS(COT!H:H,COT!$A:$A,YEAR(daily!$A1395),COT!$B:$B,WEEKNUM(daily!$A1395))</f>
        <v>142188</v>
      </c>
      <c r="R1395">
        <f>SUMIFS(COT!I:I,COT!$A:$A,YEAR(daily!$A1395),COT!$B:$B,WEEKNUM(daily!$A1395))</f>
        <v>532544</v>
      </c>
      <c r="S1395">
        <f>SUMIFS(COT!J:J,COT!$A:$A,YEAR(daily!$A1395),COT!$B:$B,WEEKNUM(daily!$A1395))</f>
        <v>511803</v>
      </c>
      <c r="T1395">
        <f>SUMIFS(COT!K:K,COT!$A:$A,YEAR(daily!$A1395),COT!$B:$B,WEEKNUM(daily!$A1395))</f>
        <v>61778</v>
      </c>
      <c r="U1395">
        <f>SUMIFS(COT!L:L,COT!$A:$A,YEAR(daily!$A1395),COT!$B:$B,WEEKNUM(daily!$A1395))</f>
        <v>69416</v>
      </c>
      <c r="V1395">
        <f>SUMIFS(COT!M:M,COT!$A:$A,YEAR(daily!$A1395),COT!$B:$B,WEEKNUM(daily!$A1395))</f>
        <v>63</v>
      </c>
      <c r="W1395">
        <f>SUMIFS(COT!N:N,COT!$A:$A,YEAR(daily!$A1395),COT!$B:$B,WEEKNUM(daily!$A1395))</f>
        <v>90</v>
      </c>
      <c r="X1395">
        <f>SUMIFS(COT!O:O,COT!$A:$A,YEAR(daily!$A1395),COT!$B:$B,WEEKNUM(daily!$A1395))</f>
        <v>83</v>
      </c>
      <c r="Y1395">
        <f>SUMIFS(COT!P:P,COT!$A:$A,YEAR(daily!$A1395),COT!$B:$B,WEEKNUM(daily!$A1395))</f>
        <v>74</v>
      </c>
      <c r="Z1395">
        <f>SUMIFS(COT!Q:Q,COT!$A:$A,YEAR(daily!$A1395),COT!$B:$B,WEEKNUM(daily!$A1395))</f>
        <v>84</v>
      </c>
      <c r="AA1395">
        <f>SUMIFS(Saudi!B:B,Saudi!$A:$A,YEAR(daily!$A1395))</f>
        <v>567.84900000000005</v>
      </c>
      <c r="AB1395">
        <f>SUMIFS(Saudi!C:C,Saudi!$A:$A,YEAR(daily!$A1395))</f>
        <v>346.471</v>
      </c>
      <c r="AC1395">
        <f>SUMIFS(Saudi!F:F,Saudi!$A:$A,YEAR(daily!$A1395))</f>
        <v>4196090</v>
      </c>
      <c r="AD1395">
        <f>SUMIFS(Saudi!G:G,Saudi!$A:$A,YEAR(daily!$A1395))</f>
        <v>56.583409743531369</v>
      </c>
      <c r="AE1395">
        <f>SUMIFS(Saudi!H:H,Saudi!$A:$A,YEAR(daily!$A1395))</f>
        <v>237429079.79073453</v>
      </c>
      <c r="AF1395" s="5">
        <f t="shared" si="64"/>
        <v>9</v>
      </c>
      <c r="AG1395" s="5">
        <f t="shared" si="65"/>
        <v>2005</v>
      </c>
    </row>
    <row r="1396" spans="1:33">
      <c r="A1396" s="3">
        <v>38616</v>
      </c>
      <c r="B1396" s="1">
        <v>246315</v>
      </c>
      <c r="C1396" s="1">
        <v>55456</v>
      </c>
      <c r="D1396" s="1">
        <v>23788</v>
      </c>
      <c r="E1396" s="1">
        <v>66.8</v>
      </c>
      <c r="F1396" s="1">
        <v>67</v>
      </c>
      <c r="G1396" s="1">
        <v>67.22</v>
      </c>
      <c r="H1396" s="2">
        <v>49.6</v>
      </c>
      <c r="I1396" s="2">
        <v>30.9</v>
      </c>
      <c r="J1396" s="2">
        <v>84.6</v>
      </c>
      <c r="K1396" s="2">
        <v>84.5</v>
      </c>
      <c r="L1396">
        <f>SUMIFS(US!B:B,US!$D:$D,YEAR(daily!$A1396),US!$E:$E,MONTH(daily!$A1396))</f>
        <v>7070</v>
      </c>
      <c r="M1396">
        <f>SUMIFS(US!C:C,US!$D:$D,YEAR(daily!$A1396),US!$E:$E,MONTH(daily!$A1396))</f>
        <v>20142</v>
      </c>
      <c r="N1396">
        <f>SUMIFS(COT!E:E,COT!$A:$A,YEAR(daily!$A1396),COT!$B:$B,WEEKNUM(daily!$A1396))</f>
        <v>846588</v>
      </c>
      <c r="O1396">
        <f>SUMIFS(COT!F:F,COT!$A:$A,YEAR(daily!$A1396),COT!$B:$B,WEEKNUM(daily!$A1396))</f>
        <v>110078</v>
      </c>
      <c r="P1396">
        <f>SUMIFS(COT!G:G,COT!$A:$A,YEAR(daily!$A1396),COT!$B:$B,WEEKNUM(daily!$A1396))</f>
        <v>123181</v>
      </c>
      <c r="Q1396">
        <f>SUMIFS(COT!H:H,COT!$A:$A,YEAR(daily!$A1396),COT!$B:$B,WEEKNUM(daily!$A1396))</f>
        <v>142188</v>
      </c>
      <c r="R1396">
        <f>SUMIFS(COT!I:I,COT!$A:$A,YEAR(daily!$A1396),COT!$B:$B,WEEKNUM(daily!$A1396))</f>
        <v>532544</v>
      </c>
      <c r="S1396">
        <f>SUMIFS(COT!J:J,COT!$A:$A,YEAR(daily!$A1396),COT!$B:$B,WEEKNUM(daily!$A1396))</f>
        <v>511803</v>
      </c>
      <c r="T1396">
        <f>SUMIFS(COT!K:K,COT!$A:$A,YEAR(daily!$A1396),COT!$B:$B,WEEKNUM(daily!$A1396))</f>
        <v>61778</v>
      </c>
      <c r="U1396">
        <f>SUMIFS(COT!L:L,COT!$A:$A,YEAR(daily!$A1396),COT!$B:$B,WEEKNUM(daily!$A1396))</f>
        <v>69416</v>
      </c>
      <c r="V1396">
        <f>SUMIFS(COT!M:M,COT!$A:$A,YEAR(daily!$A1396),COT!$B:$B,WEEKNUM(daily!$A1396))</f>
        <v>63</v>
      </c>
      <c r="W1396">
        <f>SUMIFS(COT!N:N,COT!$A:$A,YEAR(daily!$A1396),COT!$B:$B,WEEKNUM(daily!$A1396))</f>
        <v>90</v>
      </c>
      <c r="X1396">
        <f>SUMIFS(COT!O:O,COT!$A:$A,YEAR(daily!$A1396),COT!$B:$B,WEEKNUM(daily!$A1396))</f>
        <v>83</v>
      </c>
      <c r="Y1396">
        <f>SUMIFS(COT!P:P,COT!$A:$A,YEAR(daily!$A1396),COT!$B:$B,WEEKNUM(daily!$A1396))</f>
        <v>74</v>
      </c>
      <c r="Z1396">
        <f>SUMIFS(COT!Q:Q,COT!$A:$A,YEAR(daily!$A1396),COT!$B:$B,WEEKNUM(daily!$A1396))</f>
        <v>84</v>
      </c>
      <c r="AA1396">
        <f>SUMIFS(Saudi!B:B,Saudi!$A:$A,YEAR(daily!$A1396))</f>
        <v>567.84900000000005</v>
      </c>
      <c r="AB1396">
        <f>SUMIFS(Saudi!C:C,Saudi!$A:$A,YEAR(daily!$A1396))</f>
        <v>346.471</v>
      </c>
      <c r="AC1396">
        <f>SUMIFS(Saudi!F:F,Saudi!$A:$A,YEAR(daily!$A1396))</f>
        <v>4196090</v>
      </c>
      <c r="AD1396">
        <f>SUMIFS(Saudi!G:G,Saudi!$A:$A,YEAR(daily!$A1396))</f>
        <v>56.583409743531369</v>
      </c>
      <c r="AE1396">
        <f>SUMIFS(Saudi!H:H,Saudi!$A:$A,YEAR(daily!$A1396))</f>
        <v>237429079.79073453</v>
      </c>
      <c r="AF1396" s="5">
        <f t="shared" si="64"/>
        <v>9</v>
      </c>
      <c r="AG1396" s="5">
        <f t="shared" si="65"/>
        <v>2005</v>
      </c>
    </row>
    <row r="1397" spans="1:33">
      <c r="A1397" s="3">
        <v>38617</v>
      </c>
      <c r="B1397" s="1">
        <v>249537</v>
      </c>
      <c r="C1397" s="1">
        <v>57494</v>
      </c>
      <c r="D1397" s="1">
        <v>23071</v>
      </c>
      <c r="E1397" s="1">
        <v>66.5</v>
      </c>
      <c r="F1397" s="1">
        <v>66.98</v>
      </c>
      <c r="G1397" s="1">
        <v>67.25</v>
      </c>
      <c r="H1397" s="2">
        <v>49.6</v>
      </c>
      <c r="I1397" s="2">
        <v>30.9</v>
      </c>
      <c r="J1397" s="2">
        <v>84.6</v>
      </c>
      <c r="K1397" s="2">
        <v>84.5</v>
      </c>
      <c r="L1397">
        <f>SUMIFS(US!B:B,US!$D:$D,YEAR(daily!$A1397),US!$E:$E,MONTH(daily!$A1397))</f>
        <v>7070</v>
      </c>
      <c r="M1397">
        <f>SUMIFS(US!C:C,US!$D:$D,YEAR(daily!$A1397),US!$E:$E,MONTH(daily!$A1397))</f>
        <v>20142</v>
      </c>
      <c r="N1397">
        <f>SUMIFS(COT!E:E,COT!$A:$A,YEAR(daily!$A1397),COT!$B:$B,WEEKNUM(daily!$A1397))</f>
        <v>846588</v>
      </c>
      <c r="O1397">
        <f>SUMIFS(COT!F:F,COT!$A:$A,YEAR(daily!$A1397),COT!$B:$B,WEEKNUM(daily!$A1397))</f>
        <v>110078</v>
      </c>
      <c r="P1397">
        <f>SUMIFS(COT!G:G,COT!$A:$A,YEAR(daily!$A1397),COT!$B:$B,WEEKNUM(daily!$A1397))</f>
        <v>123181</v>
      </c>
      <c r="Q1397">
        <f>SUMIFS(COT!H:H,COT!$A:$A,YEAR(daily!$A1397),COT!$B:$B,WEEKNUM(daily!$A1397))</f>
        <v>142188</v>
      </c>
      <c r="R1397">
        <f>SUMIFS(COT!I:I,COT!$A:$A,YEAR(daily!$A1397),COT!$B:$B,WEEKNUM(daily!$A1397))</f>
        <v>532544</v>
      </c>
      <c r="S1397">
        <f>SUMIFS(COT!J:J,COT!$A:$A,YEAR(daily!$A1397),COT!$B:$B,WEEKNUM(daily!$A1397))</f>
        <v>511803</v>
      </c>
      <c r="T1397">
        <f>SUMIFS(COT!K:K,COT!$A:$A,YEAR(daily!$A1397),COT!$B:$B,WEEKNUM(daily!$A1397))</f>
        <v>61778</v>
      </c>
      <c r="U1397">
        <f>SUMIFS(COT!L:L,COT!$A:$A,YEAR(daily!$A1397),COT!$B:$B,WEEKNUM(daily!$A1397))</f>
        <v>69416</v>
      </c>
      <c r="V1397">
        <f>SUMIFS(COT!M:M,COT!$A:$A,YEAR(daily!$A1397),COT!$B:$B,WEEKNUM(daily!$A1397))</f>
        <v>63</v>
      </c>
      <c r="W1397">
        <f>SUMIFS(COT!N:N,COT!$A:$A,YEAR(daily!$A1397),COT!$B:$B,WEEKNUM(daily!$A1397))</f>
        <v>90</v>
      </c>
      <c r="X1397">
        <f>SUMIFS(COT!O:O,COT!$A:$A,YEAR(daily!$A1397),COT!$B:$B,WEEKNUM(daily!$A1397))</f>
        <v>83</v>
      </c>
      <c r="Y1397">
        <f>SUMIFS(COT!P:P,COT!$A:$A,YEAR(daily!$A1397),COT!$B:$B,WEEKNUM(daily!$A1397))</f>
        <v>74</v>
      </c>
      <c r="Z1397">
        <f>SUMIFS(COT!Q:Q,COT!$A:$A,YEAR(daily!$A1397),COT!$B:$B,WEEKNUM(daily!$A1397))</f>
        <v>84</v>
      </c>
      <c r="AA1397">
        <f>SUMIFS(Saudi!B:B,Saudi!$A:$A,YEAR(daily!$A1397))</f>
        <v>567.84900000000005</v>
      </c>
      <c r="AB1397">
        <f>SUMIFS(Saudi!C:C,Saudi!$A:$A,YEAR(daily!$A1397))</f>
        <v>346.471</v>
      </c>
      <c r="AC1397">
        <f>SUMIFS(Saudi!F:F,Saudi!$A:$A,YEAR(daily!$A1397))</f>
        <v>4196090</v>
      </c>
      <c r="AD1397">
        <f>SUMIFS(Saudi!G:G,Saudi!$A:$A,YEAR(daily!$A1397))</f>
        <v>56.583409743531369</v>
      </c>
      <c r="AE1397">
        <f>SUMIFS(Saudi!H:H,Saudi!$A:$A,YEAR(daily!$A1397))</f>
        <v>237429079.79073453</v>
      </c>
      <c r="AF1397" s="5">
        <f t="shared" si="64"/>
        <v>9</v>
      </c>
      <c r="AG1397" s="5">
        <f t="shared" si="65"/>
        <v>2005</v>
      </c>
    </row>
    <row r="1398" spans="1:33">
      <c r="A1398" s="3">
        <v>38618</v>
      </c>
      <c r="B1398" s="1">
        <v>244192</v>
      </c>
      <c r="C1398" s="1">
        <v>57379</v>
      </c>
      <c r="D1398" s="1">
        <v>23152</v>
      </c>
      <c r="E1398" s="1">
        <v>64.19</v>
      </c>
      <c r="F1398" s="1">
        <v>65.02</v>
      </c>
      <c r="G1398" s="1">
        <v>65.39</v>
      </c>
      <c r="H1398" s="2">
        <v>49.6</v>
      </c>
      <c r="I1398" s="2">
        <v>30.9</v>
      </c>
      <c r="J1398" s="2">
        <v>84.6</v>
      </c>
      <c r="K1398" s="2">
        <v>84.5</v>
      </c>
      <c r="L1398">
        <f>SUMIFS(US!B:B,US!$D:$D,YEAR(daily!$A1398),US!$E:$E,MONTH(daily!$A1398))</f>
        <v>7070</v>
      </c>
      <c r="M1398">
        <f>SUMIFS(US!C:C,US!$D:$D,YEAR(daily!$A1398),US!$E:$E,MONTH(daily!$A1398))</f>
        <v>20142</v>
      </c>
      <c r="N1398">
        <f>SUMIFS(COT!E:E,COT!$A:$A,YEAR(daily!$A1398),COT!$B:$B,WEEKNUM(daily!$A1398))</f>
        <v>846588</v>
      </c>
      <c r="O1398">
        <f>SUMIFS(COT!F:F,COT!$A:$A,YEAR(daily!$A1398),COT!$B:$B,WEEKNUM(daily!$A1398))</f>
        <v>110078</v>
      </c>
      <c r="P1398">
        <f>SUMIFS(COT!G:G,COT!$A:$A,YEAR(daily!$A1398),COT!$B:$B,WEEKNUM(daily!$A1398))</f>
        <v>123181</v>
      </c>
      <c r="Q1398">
        <f>SUMIFS(COT!H:H,COT!$A:$A,YEAR(daily!$A1398),COT!$B:$B,WEEKNUM(daily!$A1398))</f>
        <v>142188</v>
      </c>
      <c r="R1398">
        <f>SUMIFS(COT!I:I,COT!$A:$A,YEAR(daily!$A1398),COT!$B:$B,WEEKNUM(daily!$A1398))</f>
        <v>532544</v>
      </c>
      <c r="S1398">
        <f>SUMIFS(COT!J:J,COT!$A:$A,YEAR(daily!$A1398),COT!$B:$B,WEEKNUM(daily!$A1398))</f>
        <v>511803</v>
      </c>
      <c r="T1398">
        <f>SUMIFS(COT!K:K,COT!$A:$A,YEAR(daily!$A1398),COT!$B:$B,WEEKNUM(daily!$A1398))</f>
        <v>61778</v>
      </c>
      <c r="U1398">
        <f>SUMIFS(COT!L:L,COT!$A:$A,YEAR(daily!$A1398),COT!$B:$B,WEEKNUM(daily!$A1398))</f>
        <v>69416</v>
      </c>
      <c r="V1398">
        <f>SUMIFS(COT!M:M,COT!$A:$A,YEAR(daily!$A1398),COT!$B:$B,WEEKNUM(daily!$A1398))</f>
        <v>63</v>
      </c>
      <c r="W1398">
        <f>SUMIFS(COT!N:N,COT!$A:$A,YEAR(daily!$A1398),COT!$B:$B,WEEKNUM(daily!$A1398))</f>
        <v>90</v>
      </c>
      <c r="X1398">
        <f>SUMIFS(COT!O:O,COT!$A:$A,YEAR(daily!$A1398),COT!$B:$B,WEEKNUM(daily!$A1398))</f>
        <v>83</v>
      </c>
      <c r="Y1398">
        <f>SUMIFS(COT!P:P,COT!$A:$A,YEAR(daily!$A1398),COT!$B:$B,WEEKNUM(daily!$A1398))</f>
        <v>74</v>
      </c>
      <c r="Z1398">
        <f>SUMIFS(COT!Q:Q,COT!$A:$A,YEAR(daily!$A1398),COT!$B:$B,WEEKNUM(daily!$A1398))</f>
        <v>84</v>
      </c>
      <c r="AA1398">
        <f>SUMIFS(Saudi!B:B,Saudi!$A:$A,YEAR(daily!$A1398))</f>
        <v>567.84900000000005</v>
      </c>
      <c r="AB1398">
        <f>SUMIFS(Saudi!C:C,Saudi!$A:$A,YEAR(daily!$A1398))</f>
        <v>346.471</v>
      </c>
      <c r="AC1398">
        <f>SUMIFS(Saudi!F:F,Saudi!$A:$A,YEAR(daily!$A1398))</f>
        <v>4196090</v>
      </c>
      <c r="AD1398">
        <f>SUMIFS(Saudi!G:G,Saudi!$A:$A,YEAR(daily!$A1398))</f>
        <v>56.583409743531369</v>
      </c>
      <c r="AE1398">
        <f>SUMIFS(Saudi!H:H,Saudi!$A:$A,YEAR(daily!$A1398))</f>
        <v>237429079.79073453</v>
      </c>
      <c r="AF1398" s="5">
        <f t="shared" si="64"/>
        <v>9</v>
      </c>
      <c r="AG1398" s="5">
        <f t="shared" si="65"/>
        <v>2005</v>
      </c>
    </row>
    <row r="1399" spans="1:33">
      <c r="A1399" s="3">
        <v>38621</v>
      </c>
      <c r="B1399" s="1">
        <v>240144</v>
      </c>
      <c r="C1399" s="1">
        <v>54778</v>
      </c>
      <c r="D1399" s="1">
        <v>23587</v>
      </c>
      <c r="E1399" s="1">
        <v>65.819999999999993</v>
      </c>
      <c r="F1399" s="1">
        <v>66.459999999999994</v>
      </c>
      <c r="G1399" s="1">
        <v>66.81</v>
      </c>
      <c r="H1399" s="2">
        <v>49.6</v>
      </c>
      <c r="I1399" s="2">
        <v>30.9</v>
      </c>
      <c r="J1399" s="2">
        <v>84.6</v>
      </c>
      <c r="K1399" s="2">
        <v>84.5</v>
      </c>
      <c r="L1399">
        <f>SUMIFS(US!B:B,US!$D:$D,YEAR(daily!$A1399),US!$E:$E,MONTH(daily!$A1399))</f>
        <v>7070</v>
      </c>
      <c r="M1399">
        <f>SUMIFS(US!C:C,US!$D:$D,YEAR(daily!$A1399),US!$E:$E,MONTH(daily!$A1399))</f>
        <v>20142</v>
      </c>
      <c r="N1399">
        <f>SUMIFS(COT!E:E,COT!$A:$A,YEAR(daily!$A1399),COT!$B:$B,WEEKNUM(daily!$A1399))</f>
        <v>851214</v>
      </c>
      <c r="O1399">
        <f>SUMIFS(COT!F:F,COT!$A:$A,YEAR(daily!$A1399),COT!$B:$B,WEEKNUM(daily!$A1399))</f>
        <v>107481</v>
      </c>
      <c r="P1399">
        <f>SUMIFS(COT!G:G,COT!$A:$A,YEAR(daily!$A1399),COT!$B:$B,WEEKNUM(daily!$A1399))</f>
        <v>133810</v>
      </c>
      <c r="Q1399">
        <f>SUMIFS(COT!H:H,COT!$A:$A,YEAR(daily!$A1399),COT!$B:$B,WEEKNUM(daily!$A1399))</f>
        <v>146110</v>
      </c>
      <c r="R1399">
        <f>SUMIFS(COT!I:I,COT!$A:$A,YEAR(daily!$A1399),COT!$B:$B,WEEKNUM(daily!$A1399))</f>
        <v>541508</v>
      </c>
      <c r="S1399">
        <f>SUMIFS(COT!J:J,COT!$A:$A,YEAR(daily!$A1399),COT!$B:$B,WEEKNUM(daily!$A1399))</f>
        <v>502633</v>
      </c>
      <c r="T1399">
        <f>SUMIFS(COT!K:K,COT!$A:$A,YEAR(daily!$A1399),COT!$B:$B,WEEKNUM(daily!$A1399))</f>
        <v>56115</v>
      </c>
      <c r="U1399">
        <f>SUMIFS(COT!L:L,COT!$A:$A,YEAR(daily!$A1399),COT!$B:$B,WEEKNUM(daily!$A1399))</f>
        <v>68661</v>
      </c>
      <c r="V1399">
        <f>SUMIFS(COT!M:M,COT!$A:$A,YEAR(daily!$A1399),COT!$B:$B,WEEKNUM(daily!$A1399))</f>
        <v>61</v>
      </c>
      <c r="W1399">
        <f>SUMIFS(COT!N:N,COT!$A:$A,YEAR(daily!$A1399),COT!$B:$B,WEEKNUM(daily!$A1399))</f>
        <v>99</v>
      </c>
      <c r="X1399">
        <f>SUMIFS(COT!O:O,COT!$A:$A,YEAR(daily!$A1399),COT!$B:$B,WEEKNUM(daily!$A1399))</f>
        <v>94</v>
      </c>
      <c r="Y1399">
        <f>SUMIFS(COT!P:P,COT!$A:$A,YEAR(daily!$A1399),COT!$B:$B,WEEKNUM(daily!$A1399))</f>
        <v>77</v>
      </c>
      <c r="Z1399">
        <f>SUMIFS(COT!Q:Q,COT!$A:$A,YEAR(daily!$A1399),COT!$B:$B,WEEKNUM(daily!$A1399))</f>
        <v>83</v>
      </c>
      <c r="AA1399">
        <f>SUMIFS(Saudi!B:B,Saudi!$A:$A,YEAR(daily!$A1399))</f>
        <v>567.84900000000005</v>
      </c>
      <c r="AB1399">
        <f>SUMIFS(Saudi!C:C,Saudi!$A:$A,YEAR(daily!$A1399))</f>
        <v>346.471</v>
      </c>
      <c r="AC1399">
        <f>SUMIFS(Saudi!F:F,Saudi!$A:$A,YEAR(daily!$A1399))</f>
        <v>4196090</v>
      </c>
      <c r="AD1399">
        <f>SUMIFS(Saudi!G:G,Saudi!$A:$A,YEAR(daily!$A1399))</f>
        <v>56.583409743531369</v>
      </c>
      <c r="AE1399">
        <f>SUMIFS(Saudi!H:H,Saudi!$A:$A,YEAR(daily!$A1399))</f>
        <v>237429079.79073453</v>
      </c>
      <c r="AF1399" s="5">
        <f t="shared" si="64"/>
        <v>9</v>
      </c>
      <c r="AG1399" s="5">
        <f t="shared" si="65"/>
        <v>2005</v>
      </c>
    </row>
    <row r="1400" spans="1:33">
      <c r="A1400" s="3">
        <v>38622</v>
      </c>
      <c r="B1400" s="1">
        <v>238645</v>
      </c>
      <c r="C1400" s="1">
        <v>54184</v>
      </c>
      <c r="D1400" s="1">
        <v>24142</v>
      </c>
      <c r="E1400" s="1">
        <v>65.069999999999993</v>
      </c>
      <c r="F1400" s="1">
        <v>65.83</v>
      </c>
      <c r="G1400" s="1">
        <v>66.209999999999994</v>
      </c>
      <c r="H1400" s="2">
        <v>49.6</v>
      </c>
      <c r="I1400" s="2">
        <v>30.9</v>
      </c>
      <c r="J1400" s="2">
        <v>84.6</v>
      </c>
      <c r="K1400" s="2">
        <v>84.5</v>
      </c>
      <c r="L1400">
        <f>SUMIFS(US!B:B,US!$D:$D,YEAR(daily!$A1400),US!$E:$E,MONTH(daily!$A1400))</f>
        <v>7070</v>
      </c>
      <c r="M1400">
        <f>SUMIFS(US!C:C,US!$D:$D,YEAR(daily!$A1400),US!$E:$E,MONTH(daily!$A1400))</f>
        <v>20142</v>
      </c>
      <c r="N1400">
        <f>SUMIFS(COT!E:E,COT!$A:$A,YEAR(daily!$A1400),COT!$B:$B,WEEKNUM(daily!$A1400))</f>
        <v>851214</v>
      </c>
      <c r="O1400">
        <f>SUMIFS(COT!F:F,COT!$A:$A,YEAR(daily!$A1400),COT!$B:$B,WEEKNUM(daily!$A1400))</f>
        <v>107481</v>
      </c>
      <c r="P1400">
        <f>SUMIFS(COT!G:G,COT!$A:$A,YEAR(daily!$A1400),COT!$B:$B,WEEKNUM(daily!$A1400))</f>
        <v>133810</v>
      </c>
      <c r="Q1400">
        <f>SUMIFS(COT!H:H,COT!$A:$A,YEAR(daily!$A1400),COT!$B:$B,WEEKNUM(daily!$A1400))</f>
        <v>146110</v>
      </c>
      <c r="R1400">
        <f>SUMIFS(COT!I:I,COT!$A:$A,YEAR(daily!$A1400),COT!$B:$B,WEEKNUM(daily!$A1400))</f>
        <v>541508</v>
      </c>
      <c r="S1400">
        <f>SUMIFS(COT!J:J,COT!$A:$A,YEAR(daily!$A1400),COT!$B:$B,WEEKNUM(daily!$A1400))</f>
        <v>502633</v>
      </c>
      <c r="T1400">
        <f>SUMIFS(COT!K:K,COT!$A:$A,YEAR(daily!$A1400),COT!$B:$B,WEEKNUM(daily!$A1400))</f>
        <v>56115</v>
      </c>
      <c r="U1400">
        <f>SUMIFS(COT!L:L,COT!$A:$A,YEAR(daily!$A1400),COT!$B:$B,WEEKNUM(daily!$A1400))</f>
        <v>68661</v>
      </c>
      <c r="V1400">
        <f>SUMIFS(COT!M:M,COT!$A:$A,YEAR(daily!$A1400),COT!$B:$B,WEEKNUM(daily!$A1400))</f>
        <v>61</v>
      </c>
      <c r="W1400">
        <f>SUMIFS(COT!N:N,COT!$A:$A,YEAR(daily!$A1400),COT!$B:$B,WEEKNUM(daily!$A1400))</f>
        <v>99</v>
      </c>
      <c r="X1400">
        <f>SUMIFS(COT!O:O,COT!$A:$A,YEAR(daily!$A1400),COT!$B:$B,WEEKNUM(daily!$A1400))</f>
        <v>94</v>
      </c>
      <c r="Y1400">
        <f>SUMIFS(COT!P:P,COT!$A:$A,YEAR(daily!$A1400),COT!$B:$B,WEEKNUM(daily!$A1400))</f>
        <v>77</v>
      </c>
      <c r="Z1400">
        <f>SUMIFS(COT!Q:Q,COT!$A:$A,YEAR(daily!$A1400),COT!$B:$B,WEEKNUM(daily!$A1400))</f>
        <v>83</v>
      </c>
      <c r="AA1400">
        <f>SUMIFS(Saudi!B:B,Saudi!$A:$A,YEAR(daily!$A1400))</f>
        <v>567.84900000000005</v>
      </c>
      <c r="AB1400">
        <f>SUMIFS(Saudi!C:C,Saudi!$A:$A,YEAR(daily!$A1400))</f>
        <v>346.471</v>
      </c>
      <c r="AC1400">
        <f>SUMIFS(Saudi!F:F,Saudi!$A:$A,YEAR(daily!$A1400))</f>
        <v>4196090</v>
      </c>
      <c r="AD1400">
        <f>SUMIFS(Saudi!G:G,Saudi!$A:$A,YEAR(daily!$A1400))</f>
        <v>56.583409743531369</v>
      </c>
      <c r="AE1400">
        <f>SUMIFS(Saudi!H:H,Saudi!$A:$A,YEAR(daily!$A1400))</f>
        <v>237429079.79073453</v>
      </c>
      <c r="AF1400" s="5">
        <f t="shared" si="64"/>
        <v>9</v>
      </c>
      <c r="AG1400" s="5">
        <f t="shared" si="65"/>
        <v>2005</v>
      </c>
    </row>
    <row r="1401" spans="1:33">
      <c r="A1401" s="3">
        <v>38623</v>
      </c>
      <c r="B1401" s="1">
        <v>233418</v>
      </c>
      <c r="C1401" s="1">
        <v>63431</v>
      </c>
      <c r="D1401" s="1">
        <v>22722</v>
      </c>
      <c r="E1401" s="1">
        <v>66.349999999999994</v>
      </c>
      <c r="F1401" s="1">
        <v>66.77</v>
      </c>
      <c r="G1401" s="1">
        <v>67.08</v>
      </c>
      <c r="H1401" s="2">
        <v>49.6</v>
      </c>
      <c r="I1401" s="2">
        <v>30.9</v>
      </c>
      <c r="J1401" s="2">
        <v>84.6</v>
      </c>
      <c r="K1401" s="2">
        <v>84.5</v>
      </c>
      <c r="L1401">
        <f>SUMIFS(US!B:B,US!$D:$D,YEAR(daily!$A1401),US!$E:$E,MONTH(daily!$A1401))</f>
        <v>7070</v>
      </c>
      <c r="M1401">
        <f>SUMIFS(US!C:C,US!$D:$D,YEAR(daily!$A1401),US!$E:$E,MONTH(daily!$A1401))</f>
        <v>20142</v>
      </c>
      <c r="N1401">
        <f>SUMIFS(COT!E:E,COT!$A:$A,YEAR(daily!$A1401),COT!$B:$B,WEEKNUM(daily!$A1401))</f>
        <v>851214</v>
      </c>
      <c r="O1401">
        <f>SUMIFS(COT!F:F,COT!$A:$A,YEAR(daily!$A1401),COT!$B:$B,WEEKNUM(daily!$A1401))</f>
        <v>107481</v>
      </c>
      <c r="P1401">
        <f>SUMIFS(COT!G:G,COT!$A:$A,YEAR(daily!$A1401),COT!$B:$B,WEEKNUM(daily!$A1401))</f>
        <v>133810</v>
      </c>
      <c r="Q1401">
        <f>SUMIFS(COT!H:H,COT!$A:$A,YEAR(daily!$A1401),COT!$B:$B,WEEKNUM(daily!$A1401))</f>
        <v>146110</v>
      </c>
      <c r="R1401">
        <f>SUMIFS(COT!I:I,COT!$A:$A,YEAR(daily!$A1401),COT!$B:$B,WEEKNUM(daily!$A1401))</f>
        <v>541508</v>
      </c>
      <c r="S1401">
        <f>SUMIFS(COT!J:J,COT!$A:$A,YEAR(daily!$A1401),COT!$B:$B,WEEKNUM(daily!$A1401))</f>
        <v>502633</v>
      </c>
      <c r="T1401">
        <f>SUMIFS(COT!K:K,COT!$A:$A,YEAR(daily!$A1401),COT!$B:$B,WEEKNUM(daily!$A1401))</f>
        <v>56115</v>
      </c>
      <c r="U1401">
        <f>SUMIFS(COT!L:L,COT!$A:$A,YEAR(daily!$A1401),COT!$B:$B,WEEKNUM(daily!$A1401))</f>
        <v>68661</v>
      </c>
      <c r="V1401">
        <f>SUMIFS(COT!M:M,COT!$A:$A,YEAR(daily!$A1401),COT!$B:$B,WEEKNUM(daily!$A1401))</f>
        <v>61</v>
      </c>
      <c r="W1401">
        <f>SUMIFS(COT!N:N,COT!$A:$A,YEAR(daily!$A1401),COT!$B:$B,WEEKNUM(daily!$A1401))</f>
        <v>99</v>
      </c>
      <c r="X1401">
        <f>SUMIFS(COT!O:O,COT!$A:$A,YEAR(daily!$A1401),COT!$B:$B,WEEKNUM(daily!$A1401))</f>
        <v>94</v>
      </c>
      <c r="Y1401">
        <f>SUMIFS(COT!P:P,COT!$A:$A,YEAR(daily!$A1401),COT!$B:$B,WEEKNUM(daily!$A1401))</f>
        <v>77</v>
      </c>
      <c r="Z1401">
        <f>SUMIFS(COT!Q:Q,COT!$A:$A,YEAR(daily!$A1401),COT!$B:$B,WEEKNUM(daily!$A1401))</f>
        <v>83</v>
      </c>
      <c r="AA1401">
        <f>SUMIFS(Saudi!B:B,Saudi!$A:$A,YEAR(daily!$A1401))</f>
        <v>567.84900000000005</v>
      </c>
      <c r="AB1401">
        <f>SUMIFS(Saudi!C:C,Saudi!$A:$A,YEAR(daily!$A1401))</f>
        <v>346.471</v>
      </c>
      <c r="AC1401">
        <f>SUMIFS(Saudi!F:F,Saudi!$A:$A,YEAR(daily!$A1401))</f>
        <v>4196090</v>
      </c>
      <c r="AD1401">
        <f>SUMIFS(Saudi!G:G,Saudi!$A:$A,YEAR(daily!$A1401))</f>
        <v>56.583409743531369</v>
      </c>
      <c r="AE1401">
        <f>SUMIFS(Saudi!H:H,Saudi!$A:$A,YEAR(daily!$A1401))</f>
        <v>237429079.79073453</v>
      </c>
      <c r="AF1401" s="5">
        <f t="shared" si="64"/>
        <v>9</v>
      </c>
      <c r="AG1401" s="5">
        <f t="shared" si="65"/>
        <v>2005</v>
      </c>
    </row>
    <row r="1402" spans="1:33">
      <c r="A1402" s="3">
        <v>38624</v>
      </c>
      <c r="B1402" s="1">
        <v>230530</v>
      </c>
      <c r="C1402" s="1">
        <v>65525</v>
      </c>
      <c r="D1402" s="1">
        <v>23668</v>
      </c>
      <c r="E1402" s="1">
        <v>66.790000000000006</v>
      </c>
      <c r="F1402" s="1">
        <v>66.430000000000007</v>
      </c>
      <c r="G1402" s="1">
        <v>66.63</v>
      </c>
      <c r="H1402" s="2">
        <v>49.6</v>
      </c>
      <c r="I1402" s="2">
        <v>30.9</v>
      </c>
      <c r="J1402" s="2">
        <v>84.6</v>
      </c>
      <c r="K1402" s="2">
        <v>84.5</v>
      </c>
      <c r="L1402">
        <f>SUMIFS(US!B:B,US!$D:$D,YEAR(daily!$A1402),US!$E:$E,MONTH(daily!$A1402))</f>
        <v>7070</v>
      </c>
      <c r="M1402">
        <f>SUMIFS(US!C:C,US!$D:$D,YEAR(daily!$A1402),US!$E:$E,MONTH(daily!$A1402))</f>
        <v>20142</v>
      </c>
      <c r="N1402">
        <f>SUMIFS(COT!E:E,COT!$A:$A,YEAR(daily!$A1402),COT!$B:$B,WEEKNUM(daily!$A1402))</f>
        <v>851214</v>
      </c>
      <c r="O1402">
        <f>SUMIFS(COT!F:F,COT!$A:$A,YEAR(daily!$A1402),COT!$B:$B,WEEKNUM(daily!$A1402))</f>
        <v>107481</v>
      </c>
      <c r="P1402">
        <f>SUMIFS(COT!G:G,COT!$A:$A,YEAR(daily!$A1402),COT!$B:$B,WEEKNUM(daily!$A1402))</f>
        <v>133810</v>
      </c>
      <c r="Q1402">
        <f>SUMIFS(COT!H:H,COT!$A:$A,YEAR(daily!$A1402),COT!$B:$B,WEEKNUM(daily!$A1402))</f>
        <v>146110</v>
      </c>
      <c r="R1402">
        <f>SUMIFS(COT!I:I,COT!$A:$A,YEAR(daily!$A1402),COT!$B:$B,WEEKNUM(daily!$A1402))</f>
        <v>541508</v>
      </c>
      <c r="S1402">
        <f>SUMIFS(COT!J:J,COT!$A:$A,YEAR(daily!$A1402),COT!$B:$B,WEEKNUM(daily!$A1402))</f>
        <v>502633</v>
      </c>
      <c r="T1402">
        <f>SUMIFS(COT!K:K,COT!$A:$A,YEAR(daily!$A1402),COT!$B:$B,WEEKNUM(daily!$A1402))</f>
        <v>56115</v>
      </c>
      <c r="U1402">
        <f>SUMIFS(COT!L:L,COT!$A:$A,YEAR(daily!$A1402),COT!$B:$B,WEEKNUM(daily!$A1402))</f>
        <v>68661</v>
      </c>
      <c r="V1402">
        <f>SUMIFS(COT!M:M,COT!$A:$A,YEAR(daily!$A1402),COT!$B:$B,WEEKNUM(daily!$A1402))</f>
        <v>61</v>
      </c>
      <c r="W1402">
        <f>SUMIFS(COT!N:N,COT!$A:$A,YEAR(daily!$A1402),COT!$B:$B,WEEKNUM(daily!$A1402))</f>
        <v>99</v>
      </c>
      <c r="X1402">
        <f>SUMIFS(COT!O:O,COT!$A:$A,YEAR(daily!$A1402),COT!$B:$B,WEEKNUM(daily!$A1402))</f>
        <v>94</v>
      </c>
      <c r="Y1402">
        <f>SUMIFS(COT!P:P,COT!$A:$A,YEAR(daily!$A1402),COT!$B:$B,WEEKNUM(daily!$A1402))</f>
        <v>77</v>
      </c>
      <c r="Z1402">
        <f>SUMIFS(COT!Q:Q,COT!$A:$A,YEAR(daily!$A1402),COT!$B:$B,WEEKNUM(daily!$A1402))</f>
        <v>83</v>
      </c>
      <c r="AA1402">
        <f>SUMIFS(Saudi!B:B,Saudi!$A:$A,YEAR(daily!$A1402))</f>
        <v>567.84900000000005</v>
      </c>
      <c r="AB1402">
        <f>SUMIFS(Saudi!C:C,Saudi!$A:$A,YEAR(daily!$A1402))</f>
        <v>346.471</v>
      </c>
      <c r="AC1402">
        <f>SUMIFS(Saudi!F:F,Saudi!$A:$A,YEAR(daily!$A1402))</f>
        <v>4196090</v>
      </c>
      <c r="AD1402">
        <f>SUMIFS(Saudi!G:G,Saudi!$A:$A,YEAR(daily!$A1402))</f>
        <v>56.583409743531369</v>
      </c>
      <c r="AE1402">
        <f>SUMIFS(Saudi!H:H,Saudi!$A:$A,YEAR(daily!$A1402))</f>
        <v>237429079.79073453</v>
      </c>
      <c r="AF1402" s="5">
        <f t="shared" si="64"/>
        <v>9</v>
      </c>
      <c r="AG1402" s="5">
        <f t="shared" si="65"/>
        <v>2005</v>
      </c>
    </row>
    <row r="1403" spans="1:33">
      <c r="A1403" s="3">
        <v>38625</v>
      </c>
      <c r="B1403" s="1">
        <v>219885</v>
      </c>
      <c r="C1403" s="1">
        <v>66523</v>
      </c>
      <c r="D1403" s="1">
        <v>25713</v>
      </c>
      <c r="E1403" s="1">
        <v>66.239999999999995</v>
      </c>
      <c r="F1403" s="1">
        <v>66.53</v>
      </c>
      <c r="G1403" s="1">
        <v>66.819999999999993</v>
      </c>
      <c r="H1403" s="2">
        <v>49.6</v>
      </c>
      <c r="I1403" s="2">
        <v>30.9</v>
      </c>
      <c r="J1403" s="2">
        <v>84.6</v>
      </c>
      <c r="K1403" s="2">
        <v>84.5</v>
      </c>
      <c r="L1403">
        <f>SUMIFS(US!B:B,US!$D:$D,YEAR(daily!$A1403),US!$E:$E,MONTH(daily!$A1403))</f>
        <v>7070</v>
      </c>
      <c r="M1403">
        <f>SUMIFS(US!C:C,US!$D:$D,YEAR(daily!$A1403),US!$E:$E,MONTH(daily!$A1403))</f>
        <v>20142</v>
      </c>
      <c r="N1403">
        <f>SUMIFS(COT!E:E,COT!$A:$A,YEAR(daily!$A1403),COT!$B:$B,WEEKNUM(daily!$A1403))</f>
        <v>851214</v>
      </c>
      <c r="O1403">
        <f>SUMIFS(COT!F:F,COT!$A:$A,YEAR(daily!$A1403),COT!$B:$B,WEEKNUM(daily!$A1403))</f>
        <v>107481</v>
      </c>
      <c r="P1403">
        <f>SUMIFS(COT!G:G,COT!$A:$A,YEAR(daily!$A1403),COT!$B:$B,WEEKNUM(daily!$A1403))</f>
        <v>133810</v>
      </c>
      <c r="Q1403">
        <f>SUMIFS(COT!H:H,COT!$A:$A,YEAR(daily!$A1403),COT!$B:$B,WEEKNUM(daily!$A1403))</f>
        <v>146110</v>
      </c>
      <c r="R1403">
        <f>SUMIFS(COT!I:I,COT!$A:$A,YEAR(daily!$A1403),COT!$B:$B,WEEKNUM(daily!$A1403))</f>
        <v>541508</v>
      </c>
      <c r="S1403">
        <f>SUMIFS(COT!J:J,COT!$A:$A,YEAR(daily!$A1403),COT!$B:$B,WEEKNUM(daily!$A1403))</f>
        <v>502633</v>
      </c>
      <c r="T1403">
        <f>SUMIFS(COT!K:K,COT!$A:$A,YEAR(daily!$A1403),COT!$B:$B,WEEKNUM(daily!$A1403))</f>
        <v>56115</v>
      </c>
      <c r="U1403">
        <f>SUMIFS(COT!L:L,COT!$A:$A,YEAR(daily!$A1403),COT!$B:$B,WEEKNUM(daily!$A1403))</f>
        <v>68661</v>
      </c>
      <c r="V1403">
        <f>SUMIFS(COT!M:M,COT!$A:$A,YEAR(daily!$A1403),COT!$B:$B,WEEKNUM(daily!$A1403))</f>
        <v>61</v>
      </c>
      <c r="W1403">
        <f>SUMIFS(COT!N:N,COT!$A:$A,YEAR(daily!$A1403),COT!$B:$B,WEEKNUM(daily!$A1403))</f>
        <v>99</v>
      </c>
      <c r="X1403">
        <f>SUMIFS(COT!O:O,COT!$A:$A,YEAR(daily!$A1403),COT!$B:$B,WEEKNUM(daily!$A1403))</f>
        <v>94</v>
      </c>
      <c r="Y1403">
        <f>SUMIFS(COT!P:P,COT!$A:$A,YEAR(daily!$A1403),COT!$B:$B,WEEKNUM(daily!$A1403))</f>
        <v>77</v>
      </c>
      <c r="Z1403">
        <f>SUMIFS(COT!Q:Q,COT!$A:$A,YEAR(daily!$A1403),COT!$B:$B,WEEKNUM(daily!$A1403))</f>
        <v>83</v>
      </c>
      <c r="AA1403">
        <f>SUMIFS(Saudi!B:B,Saudi!$A:$A,YEAR(daily!$A1403))</f>
        <v>567.84900000000005</v>
      </c>
      <c r="AB1403">
        <f>SUMIFS(Saudi!C:C,Saudi!$A:$A,YEAR(daily!$A1403))</f>
        <v>346.471</v>
      </c>
      <c r="AC1403">
        <f>SUMIFS(Saudi!F:F,Saudi!$A:$A,YEAR(daily!$A1403))</f>
        <v>4196090</v>
      </c>
      <c r="AD1403">
        <f>SUMIFS(Saudi!G:G,Saudi!$A:$A,YEAR(daily!$A1403))</f>
        <v>56.583409743531369</v>
      </c>
      <c r="AE1403">
        <f>SUMIFS(Saudi!H:H,Saudi!$A:$A,YEAR(daily!$A1403))</f>
        <v>237429079.79073453</v>
      </c>
      <c r="AF1403" s="5">
        <f t="shared" si="64"/>
        <v>9</v>
      </c>
      <c r="AG1403" s="5">
        <f t="shared" si="65"/>
        <v>2005</v>
      </c>
    </row>
    <row r="1404" spans="1:33">
      <c r="A1404" s="3">
        <v>38628</v>
      </c>
      <c r="B1404" s="1">
        <v>214449</v>
      </c>
      <c r="C1404" s="1">
        <v>69004</v>
      </c>
      <c r="D1404" s="1">
        <v>26921</v>
      </c>
      <c r="E1404" s="1">
        <v>65.47</v>
      </c>
      <c r="F1404" s="1">
        <v>65.69</v>
      </c>
      <c r="G1404" s="1">
        <v>65.97</v>
      </c>
      <c r="H1404" s="2">
        <v>49.6</v>
      </c>
      <c r="I1404" s="2">
        <v>30.9</v>
      </c>
      <c r="J1404" s="2">
        <v>84.6</v>
      </c>
      <c r="K1404" s="2">
        <v>84.5</v>
      </c>
      <c r="L1404">
        <f>SUMIFS(US!B:B,US!$D:$D,YEAR(daily!$A1404),US!$E:$E,MONTH(daily!$A1404))</f>
        <v>7386</v>
      </c>
      <c r="M1404">
        <f>SUMIFS(US!C:C,US!$D:$D,YEAR(daily!$A1404),US!$E:$E,MONTH(daily!$A1404))</f>
        <v>20253</v>
      </c>
      <c r="N1404">
        <f>SUMIFS(COT!E:E,COT!$A:$A,YEAR(daily!$A1404),COT!$B:$B,WEEKNUM(daily!$A1404))</f>
        <v>866124</v>
      </c>
      <c r="O1404">
        <f>SUMIFS(COT!F:F,COT!$A:$A,YEAR(daily!$A1404),COT!$B:$B,WEEKNUM(daily!$A1404))</f>
        <v>118480</v>
      </c>
      <c r="P1404">
        <f>SUMIFS(COT!G:G,COT!$A:$A,YEAR(daily!$A1404),COT!$B:$B,WEEKNUM(daily!$A1404))</f>
        <v>145731</v>
      </c>
      <c r="Q1404">
        <f>SUMIFS(COT!H:H,COT!$A:$A,YEAR(daily!$A1404),COT!$B:$B,WEEKNUM(daily!$A1404))</f>
        <v>157792</v>
      </c>
      <c r="R1404">
        <f>SUMIFS(COT!I:I,COT!$A:$A,YEAR(daily!$A1404),COT!$B:$B,WEEKNUM(daily!$A1404))</f>
        <v>529094</v>
      </c>
      <c r="S1404">
        <f>SUMIFS(COT!J:J,COT!$A:$A,YEAR(daily!$A1404),COT!$B:$B,WEEKNUM(daily!$A1404))</f>
        <v>490136</v>
      </c>
      <c r="T1404">
        <f>SUMIFS(COT!K:K,COT!$A:$A,YEAR(daily!$A1404),COT!$B:$B,WEEKNUM(daily!$A1404))</f>
        <v>60758</v>
      </c>
      <c r="U1404">
        <f>SUMIFS(COT!L:L,COT!$A:$A,YEAR(daily!$A1404),COT!$B:$B,WEEKNUM(daily!$A1404))</f>
        <v>72465</v>
      </c>
      <c r="V1404">
        <f>SUMIFS(COT!M:M,COT!$A:$A,YEAR(daily!$A1404),COT!$B:$B,WEEKNUM(daily!$A1404))</f>
        <v>65</v>
      </c>
      <c r="W1404">
        <f>SUMIFS(COT!N:N,COT!$A:$A,YEAR(daily!$A1404),COT!$B:$B,WEEKNUM(daily!$A1404))</f>
        <v>95</v>
      </c>
      <c r="X1404">
        <f>SUMIFS(COT!O:O,COT!$A:$A,YEAR(daily!$A1404),COT!$B:$B,WEEKNUM(daily!$A1404))</f>
        <v>95</v>
      </c>
      <c r="Y1404">
        <f>SUMIFS(COT!P:P,COT!$A:$A,YEAR(daily!$A1404),COT!$B:$B,WEEKNUM(daily!$A1404))</f>
        <v>78</v>
      </c>
      <c r="Z1404">
        <f>SUMIFS(COT!Q:Q,COT!$A:$A,YEAR(daily!$A1404),COT!$B:$B,WEEKNUM(daily!$A1404))</f>
        <v>81</v>
      </c>
      <c r="AA1404">
        <f>SUMIFS(Saudi!B:B,Saudi!$A:$A,YEAR(daily!$A1404))</f>
        <v>567.84900000000005</v>
      </c>
      <c r="AB1404">
        <f>SUMIFS(Saudi!C:C,Saudi!$A:$A,YEAR(daily!$A1404))</f>
        <v>346.471</v>
      </c>
      <c r="AC1404">
        <f>SUMIFS(Saudi!F:F,Saudi!$A:$A,YEAR(daily!$A1404))</f>
        <v>4196090</v>
      </c>
      <c r="AD1404">
        <f>SUMIFS(Saudi!G:G,Saudi!$A:$A,YEAR(daily!$A1404))</f>
        <v>56.583409743531369</v>
      </c>
      <c r="AE1404">
        <f>SUMIFS(Saudi!H:H,Saudi!$A:$A,YEAR(daily!$A1404))</f>
        <v>237429079.79073453</v>
      </c>
      <c r="AF1404" s="5">
        <f t="shared" si="64"/>
        <v>10</v>
      </c>
      <c r="AG1404" s="5">
        <f t="shared" si="65"/>
        <v>2005</v>
      </c>
    </row>
    <row r="1405" spans="1:33">
      <c r="A1405" s="3">
        <v>38629</v>
      </c>
      <c r="B1405" s="1">
        <v>203142</v>
      </c>
      <c r="C1405" s="1">
        <v>71308</v>
      </c>
      <c r="D1405" s="1">
        <v>28474</v>
      </c>
      <c r="E1405" s="1">
        <v>63.9</v>
      </c>
      <c r="F1405" s="1">
        <v>64.260000000000005</v>
      </c>
      <c r="G1405" s="1">
        <v>64.64</v>
      </c>
      <c r="H1405" s="2">
        <v>49.6</v>
      </c>
      <c r="I1405" s="2">
        <v>30.9</v>
      </c>
      <c r="J1405" s="2">
        <v>84.6</v>
      </c>
      <c r="K1405" s="2">
        <v>84.5</v>
      </c>
      <c r="L1405">
        <f>SUMIFS(US!B:B,US!$D:$D,YEAR(daily!$A1405),US!$E:$E,MONTH(daily!$A1405))</f>
        <v>7386</v>
      </c>
      <c r="M1405">
        <f>SUMIFS(US!C:C,US!$D:$D,YEAR(daily!$A1405),US!$E:$E,MONTH(daily!$A1405))</f>
        <v>20253</v>
      </c>
      <c r="N1405">
        <f>SUMIFS(COT!E:E,COT!$A:$A,YEAR(daily!$A1405),COT!$B:$B,WEEKNUM(daily!$A1405))</f>
        <v>866124</v>
      </c>
      <c r="O1405">
        <f>SUMIFS(COT!F:F,COT!$A:$A,YEAR(daily!$A1405),COT!$B:$B,WEEKNUM(daily!$A1405))</f>
        <v>118480</v>
      </c>
      <c r="P1405">
        <f>SUMIFS(COT!G:G,COT!$A:$A,YEAR(daily!$A1405),COT!$B:$B,WEEKNUM(daily!$A1405))</f>
        <v>145731</v>
      </c>
      <c r="Q1405">
        <f>SUMIFS(COT!H:H,COT!$A:$A,YEAR(daily!$A1405),COT!$B:$B,WEEKNUM(daily!$A1405))</f>
        <v>157792</v>
      </c>
      <c r="R1405">
        <f>SUMIFS(COT!I:I,COT!$A:$A,YEAR(daily!$A1405),COT!$B:$B,WEEKNUM(daily!$A1405))</f>
        <v>529094</v>
      </c>
      <c r="S1405">
        <f>SUMIFS(COT!J:J,COT!$A:$A,YEAR(daily!$A1405),COT!$B:$B,WEEKNUM(daily!$A1405))</f>
        <v>490136</v>
      </c>
      <c r="T1405">
        <f>SUMIFS(COT!K:K,COT!$A:$A,YEAR(daily!$A1405),COT!$B:$B,WEEKNUM(daily!$A1405))</f>
        <v>60758</v>
      </c>
      <c r="U1405">
        <f>SUMIFS(COT!L:L,COT!$A:$A,YEAR(daily!$A1405),COT!$B:$B,WEEKNUM(daily!$A1405))</f>
        <v>72465</v>
      </c>
      <c r="V1405">
        <f>SUMIFS(COT!M:M,COT!$A:$A,YEAR(daily!$A1405),COT!$B:$B,WEEKNUM(daily!$A1405))</f>
        <v>65</v>
      </c>
      <c r="W1405">
        <f>SUMIFS(COT!N:N,COT!$A:$A,YEAR(daily!$A1405),COT!$B:$B,WEEKNUM(daily!$A1405))</f>
        <v>95</v>
      </c>
      <c r="X1405">
        <f>SUMIFS(COT!O:O,COT!$A:$A,YEAR(daily!$A1405),COT!$B:$B,WEEKNUM(daily!$A1405))</f>
        <v>95</v>
      </c>
      <c r="Y1405">
        <f>SUMIFS(COT!P:P,COT!$A:$A,YEAR(daily!$A1405),COT!$B:$B,WEEKNUM(daily!$A1405))</f>
        <v>78</v>
      </c>
      <c r="Z1405">
        <f>SUMIFS(COT!Q:Q,COT!$A:$A,YEAR(daily!$A1405),COT!$B:$B,WEEKNUM(daily!$A1405))</f>
        <v>81</v>
      </c>
      <c r="AA1405">
        <f>SUMIFS(Saudi!B:B,Saudi!$A:$A,YEAR(daily!$A1405))</f>
        <v>567.84900000000005</v>
      </c>
      <c r="AB1405">
        <f>SUMIFS(Saudi!C:C,Saudi!$A:$A,YEAR(daily!$A1405))</f>
        <v>346.471</v>
      </c>
      <c r="AC1405">
        <f>SUMIFS(Saudi!F:F,Saudi!$A:$A,YEAR(daily!$A1405))</f>
        <v>4196090</v>
      </c>
      <c r="AD1405">
        <f>SUMIFS(Saudi!G:G,Saudi!$A:$A,YEAR(daily!$A1405))</f>
        <v>56.583409743531369</v>
      </c>
      <c r="AE1405">
        <f>SUMIFS(Saudi!H:H,Saudi!$A:$A,YEAR(daily!$A1405))</f>
        <v>237429079.79073453</v>
      </c>
      <c r="AF1405" s="5">
        <f t="shared" si="64"/>
        <v>10</v>
      </c>
      <c r="AG1405" s="5">
        <f t="shared" si="65"/>
        <v>2005</v>
      </c>
    </row>
    <row r="1406" spans="1:33">
      <c r="A1406" s="3">
        <v>38630</v>
      </c>
      <c r="B1406" s="1">
        <v>196786</v>
      </c>
      <c r="C1406" s="1">
        <v>76730</v>
      </c>
      <c r="D1406" s="1">
        <v>29073</v>
      </c>
      <c r="E1406" s="1">
        <v>62.79</v>
      </c>
      <c r="F1406" s="1">
        <v>63.21</v>
      </c>
      <c r="G1406" s="1">
        <v>63.64</v>
      </c>
      <c r="H1406" s="2">
        <v>49.6</v>
      </c>
      <c r="I1406" s="2">
        <v>30.9</v>
      </c>
      <c r="J1406" s="2">
        <v>84.6</v>
      </c>
      <c r="K1406" s="2">
        <v>84.5</v>
      </c>
      <c r="L1406">
        <f>SUMIFS(US!B:B,US!$D:$D,YEAR(daily!$A1406),US!$E:$E,MONTH(daily!$A1406))</f>
        <v>7386</v>
      </c>
      <c r="M1406">
        <f>SUMIFS(US!C:C,US!$D:$D,YEAR(daily!$A1406),US!$E:$E,MONTH(daily!$A1406))</f>
        <v>20253</v>
      </c>
      <c r="N1406">
        <f>SUMIFS(COT!E:E,COT!$A:$A,YEAR(daily!$A1406),COT!$B:$B,WEEKNUM(daily!$A1406))</f>
        <v>866124</v>
      </c>
      <c r="O1406">
        <f>SUMIFS(COT!F:F,COT!$A:$A,YEAR(daily!$A1406),COT!$B:$B,WEEKNUM(daily!$A1406))</f>
        <v>118480</v>
      </c>
      <c r="P1406">
        <f>SUMIFS(COT!G:G,COT!$A:$A,YEAR(daily!$A1406),COT!$B:$B,WEEKNUM(daily!$A1406))</f>
        <v>145731</v>
      </c>
      <c r="Q1406">
        <f>SUMIFS(COT!H:H,COT!$A:$A,YEAR(daily!$A1406),COT!$B:$B,WEEKNUM(daily!$A1406))</f>
        <v>157792</v>
      </c>
      <c r="R1406">
        <f>SUMIFS(COT!I:I,COT!$A:$A,YEAR(daily!$A1406),COT!$B:$B,WEEKNUM(daily!$A1406))</f>
        <v>529094</v>
      </c>
      <c r="S1406">
        <f>SUMIFS(COT!J:J,COT!$A:$A,YEAR(daily!$A1406),COT!$B:$B,WEEKNUM(daily!$A1406))</f>
        <v>490136</v>
      </c>
      <c r="T1406">
        <f>SUMIFS(COT!K:K,COT!$A:$A,YEAR(daily!$A1406),COT!$B:$B,WEEKNUM(daily!$A1406))</f>
        <v>60758</v>
      </c>
      <c r="U1406">
        <f>SUMIFS(COT!L:L,COT!$A:$A,YEAR(daily!$A1406),COT!$B:$B,WEEKNUM(daily!$A1406))</f>
        <v>72465</v>
      </c>
      <c r="V1406">
        <f>SUMIFS(COT!M:M,COT!$A:$A,YEAR(daily!$A1406),COT!$B:$B,WEEKNUM(daily!$A1406))</f>
        <v>65</v>
      </c>
      <c r="W1406">
        <f>SUMIFS(COT!N:N,COT!$A:$A,YEAR(daily!$A1406),COT!$B:$B,WEEKNUM(daily!$A1406))</f>
        <v>95</v>
      </c>
      <c r="X1406">
        <f>SUMIFS(COT!O:O,COT!$A:$A,YEAR(daily!$A1406),COT!$B:$B,WEEKNUM(daily!$A1406))</f>
        <v>95</v>
      </c>
      <c r="Y1406">
        <f>SUMIFS(COT!P:P,COT!$A:$A,YEAR(daily!$A1406),COT!$B:$B,WEEKNUM(daily!$A1406))</f>
        <v>78</v>
      </c>
      <c r="Z1406">
        <f>SUMIFS(COT!Q:Q,COT!$A:$A,YEAR(daily!$A1406),COT!$B:$B,WEEKNUM(daily!$A1406))</f>
        <v>81</v>
      </c>
      <c r="AA1406">
        <f>SUMIFS(Saudi!B:B,Saudi!$A:$A,YEAR(daily!$A1406))</f>
        <v>567.84900000000005</v>
      </c>
      <c r="AB1406">
        <f>SUMIFS(Saudi!C:C,Saudi!$A:$A,YEAR(daily!$A1406))</f>
        <v>346.471</v>
      </c>
      <c r="AC1406">
        <f>SUMIFS(Saudi!F:F,Saudi!$A:$A,YEAR(daily!$A1406))</f>
        <v>4196090</v>
      </c>
      <c r="AD1406">
        <f>SUMIFS(Saudi!G:G,Saudi!$A:$A,YEAR(daily!$A1406))</f>
        <v>56.583409743531369</v>
      </c>
      <c r="AE1406">
        <f>SUMIFS(Saudi!H:H,Saudi!$A:$A,YEAR(daily!$A1406))</f>
        <v>237429079.79073453</v>
      </c>
      <c r="AF1406" s="5">
        <f t="shared" si="64"/>
        <v>10</v>
      </c>
      <c r="AG1406" s="5">
        <f t="shared" si="65"/>
        <v>2005</v>
      </c>
    </row>
    <row r="1407" spans="1:33">
      <c r="A1407" s="3">
        <v>38631</v>
      </c>
      <c r="B1407" s="1">
        <v>186357</v>
      </c>
      <c r="C1407" s="1">
        <v>79404</v>
      </c>
      <c r="D1407" s="1">
        <v>29827</v>
      </c>
      <c r="E1407" s="1">
        <v>61.36</v>
      </c>
      <c r="F1407" s="1">
        <v>61.45</v>
      </c>
      <c r="G1407" s="1">
        <v>61.84</v>
      </c>
      <c r="H1407" s="2">
        <v>49.6</v>
      </c>
      <c r="I1407" s="2">
        <v>30.9</v>
      </c>
      <c r="J1407" s="2">
        <v>84.6</v>
      </c>
      <c r="K1407" s="2">
        <v>84.5</v>
      </c>
      <c r="L1407">
        <f>SUMIFS(US!B:B,US!$D:$D,YEAR(daily!$A1407),US!$E:$E,MONTH(daily!$A1407))</f>
        <v>7386</v>
      </c>
      <c r="M1407">
        <f>SUMIFS(US!C:C,US!$D:$D,YEAR(daily!$A1407),US!$E:$E,MONTH(daily!$A1407))</f>
        <v>20253</v>
      </c>
      <c r="N1407">
        <f>SUMIFS(COT!E:E,COT!$A:$A,YEAR(daily!$A1407),COT!$B:$B,WEEKNUM(daily!$A1407))</f>
        <v>866124</v>
      </c>
      <c r="O1407">
        <f>SUMIFS(COT!F:F,COT!$A:$A,YEAR(daily!$A1407),COT!$B:$B,WEEKNUM(daily!$A1407))</f>
        <v>118480</v>
      </c>
      <c r="P1407">
        <f>SUMIFS(COT!G:G,COT!$A:$A,YEAR(daily!$A1407),COT!$B:$B,WEEKNUM(daily!$A1407))</f>
        <v>145731</v>
      </c>
      <c r="Q1407">
        <f>SUMIFS(COT!H:H,COT!$A:$A,YEAR(daily!$A1407),COT!$B:$B,WEEKNUM(daily!$A1407))</f>
        <v>157792</v>
      </c>
      <c r="R1407">
        <f>SUMIFS(COT!I:I,COT!$A:$A,YEAR(daily!$A1407),COT!$B:$B,WEEKNUM(daily!$A1407))</f>
        <v>529094</v>
      </c>
      <c r="S1407">
        <f>SUMIFS(COT!J:J,COT!$A:$A,YEAR(daily!$A1407),COT!$B:$B,WEEKNUM(daily!$A1407))</f>
        <v>490136</v>
      </c>
      <c r="T1407">
        <f>SUMIFS(COT!K:K,COT!$A:$A,YEAR(daily!$A1407),COT!$B:$B,WEEKNUM(daily!$A1407))</f>
        <v>60758</v>
      </c>
      <c r="U1407">
        <f>SUMIFS(COT!L:L,COT!$A:$A,YEAR(daily!$A1407),COT!$B:$B,WEEKNUM(daily!$A1407))</f>
        <v>72465</v>
      </c>
      <c r="V1407">
        <f>SUMIFS(COT!M:M,COT!$A:$A,YEAR(daily!$A1407),COT!$B:$B,WEEKNUM(daily!$A1407))</f>
        <v>65</v>
      </c>
      <c r="W1407">
        <f>SUMIFS(COT!N:N,COT!$A:$A,YEAR(daily!$A1407),COT!$B:$B,WEEKNUM(daily!$A1407))</f>
        <v>95</v>
      </c>
      <c r="X1407">
        <f>SUMIFS(COT!O:O,COT!$A:$A,YEAR(daily!$A1407),COT!$B:$B,WEEKNUM(daily!$A1407))</f>
        <v>95</v>
      </c>
      <c r="Y1407">
        <f>SUMIFS(COT!P:P,COT!$A:$A,YEAR(daily!$A1407),COT!$B:$B,WEEKNUM(daily!$A1407))</f>
        <v>78</v>
      </c>
      <c r="Z1407">
        <f>SUMIFS(COT!Q:Q,COT!$A:$A,YEAR(daily!$A1407),COT!$B:$B,WEEKNUM(daily!$A1407))</f>
        <v>81</v>
      </c>
      <c r="AA1407">
        <f>SUMIFS(Saudi!B:B,Saudi!$A:$A,YEAR(daily!$A1407))</f>
        <v>567.84900000000005</v>
      </c>
      <c r="AB1407">
        <f>SUMIFS(Saudi!C:C,Saudi!$A:$A,YEAR(daily!$A1407))</f>
        <v>346.471</v>
      </c>
      <c r="AC1407">
        <f>SUMIFS(Saudi!F:F,Saudi!$A:$A,YEAR(daily!$A1407))</f>
        <v>4196090</v>
      </c>
      <c r="AD1407">
        <f>SUMIFS(Saudi!G:G,Saudi!$A:$A,YEAR(daily!$A1407))</f>
        <v>56.583409743531369</v>
      </c>
      <c r="AE1407">
        <f>SUMIFS(Saudi!H:H,Saudi!$A:$A,YEAR(daily!$A1407))</f>
        <v>237429079.79073453</v>
      </c>
      <c r="AF1407" s="5">
        <f t="shared" si="64"/>
        <v>10</v>
      </c>
      <c r="AG1407" s="5">
        <f t="shared" si="65"/>
        <v>2005</v>
      </c>
    </row>
    <row r="1408" spans="1:33">
      <c r="A1408" s="3">
        <v>38632</v>
      </c>
      <c r="B1408" s="1">
        <v>161216</v>
      </c>
      <c r="C1408" s="1">
        <v>81320</v>
      </c>
      <c r="D1408" s="1">
        <v>31475</v>
      </c>
      <c r="E1408" s="1">
        <v>61.84</v>
      </c>
      <c r="F1408" s="1">
        <v>62.04</v>
      </c>
      <c r="G1408" s="1">
        <v>62.46</v>
      </c>
      <c r="H1408" s="2">
        <v>49.6</v>
      </c>
      <c r="I1408" s="2">
        <v>30.9</v>
      </c>
      <c r="J1408" s="2">
        <v>84.6</v>
      </c>
      <c r="K1408" s="2">
        <v>84.5</v>
      </c>
      <c r="L1408">
        <f>SUMIFS(US!B:B,US!$D:$D,YEAR(daily!$A1408),US!$E:$E,MONTH(daily!$A1408))</f>
        <v>7386</v>
      </c>
      <c r="M1408">
        <f>SUMIFS(US!C:C,US!$D:$D,YEAR(daily!$A1408),US!$E:$E,MONTH(daily!$A1408))</f>
        <v>20253</v>
      </c>
      <c r="N1408">
        <f>SUMIFS(COT!E:E,COT!$A:$A,YEAR(daily!$A1408),COT!$B:$B,WEEKNUM(daily!$A1408))</f>
        <v>866124</v>
      </c>
      <c r="O1408">
        <f>SUMIFS(COT!F:F,COT!$A:$A,YEAR(daily!$A1408),COT!$B:$B,WEEKNUM(daily!$A1408))</f>
        <v>118480</v>
      </c>
      <c r="P1408">
        <f>SUMIFS(COT!G:G,COT!$A:$A,YEAR(daily!$A1408),COT!$B:$B,WEEKNUM(daily!$A1408))</f>
        <v>145731</v>
      </c>
      <c r="Q1408">
        <f>SUMIFS(COT!H:H,COT!$A:$A,YEAR(daily!$A1408),COT!$B:$B,WEEKNUM(daily!$A1408))</f>
        <v>157792</v>
      </c>
      <c r="R1408">
        <f>SUMIFS(COT!I:I,COT!$A:$A,YEAR(daily!$A1408),COT!$B:$B,WEEKNUM(daily!$A1408))</f>
        <v>529094</v>
      </c>
      <c r="S1408">
        <f>SUMIFS(COT!J:J,COT!$A:$A,YEAR(daily!$A1408),COT!$B:$B,WEEKNUM(daily!$A1408))</f>
        <v>490136</v>
      </c>
      <c r="T1408">
        <f>SUMIFS(COT!K:K,COT!$A:$A,YEAR(daily!$A1408),COT!$B:$B,WEEKNUM(daily!$A1408))</f>
        <v>60758</v>
      </c>
      <c r="U1408">
        <f>SUMIFS(COT!L:L,COT!$A:$A,YEAR(daily!$A1408),COT!$B:$B,WEEKNUM(daily!$A1408))</f>
        <v>72465</v>
      </c>
      <c r="V1408">
        <f>SUMIFS(COT!M:M,COT!$A:$A,YEAR(daily!$A1408),COT!$B:$B,WEEKNUM(daily!$A1408))</f>
        <v>65</v>
      </c>
      <c r="W1408">
        <f>SUMIFS(COT!N:N,COT!$A:$A,YEAR(daily!$A1408),COT!$B:$B,WEEKNUM(daily!$A1408))</f>
        <v>95</v>
      </c>
      <c r="X1408">
        <f>SUMIFS(COT!O:O,COT!$A:$A,YEAR(daily!$A1408),COT!$B:$B,WEEKNUM(daily!$A1408))</f>
        <v>95</v>
      </c>
      <c r="Y1408">
        <f>SUMIFS(COT!P:P,COT!$A:$A,YEAR(daily!$A1408),COT!$B:$B,WEEKNUM(daily!$A1408))</f>
        <v>78</v>
      </c>
      <c r="Z1408">
        <f>SUMIFS(COT!Q:Q,COT!$A:$A,YEAR(daily!$A1408),COT!$B:$B,WEEKNUM(daily!$A1408))</f>
        <v>81</v>
      </c>
      <c r="AA1408">
        <f>SUMIFS(Saudi!B:B,Saudi!$A:$A,YEAR(daily!$A1408))</f>
        <v>567.84900000000005</v>
      </c>
      <c r="AB1408">
        <f>SUMIFS(Saudi!C:C,Saudi!$A:$A,YEAR(daily!$A1408))</f>
        <v>346.471</v>
      </c>
      <c r="AC1408">
        <f>SUMIFS(Saudi!F:F,Saudi!$A:$A,YEAR(daily!$A1408))</f>
        <v>4196090</v>
      </c>
      <c r="AD1408">
        <f>SUMIFS(Saudi!G:G,Saudi!$A:$A,YEAR(daily!$A1408))</f>
        <v>56.583409743531369</v>
      </c>
      <c r="AE1408">
        <f>SUMIFS(Saudi!H:H,Saudi!$A:$A,YEAR(daily!$A1408))</f>
        <v>237429079.79073453</v>
      </c>
      <c r="AF1408" s="5">
        <f t="shared" si="64"/>
        <v>10</v>
      </c>
      <c r="AG1408" s="5">
        <f t="shared" si="65"/>
        <v>2005</v>
      </c>
    </row>
    <row r="1409" spans="1:33">
      <c r="A1409" s="3">
        <v>38635</v>
      </c>
      <c r="B1409" s="1">
        <v>136644</v>
      </c>
      <c r="C1409" s="1">
        <v>79309</v>
      </c>
      <c r="D1409" s="1">
        <v>32013</v>
      </c>
      <c r="E1409" s="1">
        <v>61.8</v>
      </c>
      <c r="F1409" s="1">
        <v>62.03</v>
      </c>
      <c r="G1409" s="1">
        <v>62.41</v>
      </c>
      <c r="H1409" s="2">
        <v>49.6</v>
      </c>
      <c r="I1409" s="2">
        <v>30.9</v>
      </c>
      <c r="J1409" s="2">
        <v>84.6</v>
      </c>
      <c r="K1409" s="2">
        <v>84.5</v>
      </c>
      <c r="L1409">
        <f>SUMIFS(US!B:B,US!$D:$D,YEAR(daily!$A1409),US!$E:$E,MONTH(daily!$A1409))</f>
        <v>7386</v>
      </c>
      <c r="M1409">
        <f>SUMIFS(US!C:C,US!$D:$D,YEAR(daily!$A1409),US!$E:$E,MONTH(daily!$A1409))</f>
        <v>20253</v>
      </c>
      <c r="N1409">
        <f>SUMIFS(COT!E:E,COT!$A:$A,YEAR(daily!$A1409),COT!$B:$B,WEEKNUM(daily!$A1409))</f>
        <v>852369</v>
      </c>
      <c r="O1409">
        <f>SUMIFS(COT!F:F,COT!$A:$A,YEAR(daily!$A1409),COT!$B:$B,WEEKNUM(daily!$A1409))</f>
        <v>106875</v>
      </c>
      <c r="P1409">
        <f>SUMIFS(COT!G:G,COT!$A:$A,YEAR(daily!$A1409),COT!$B:$B,WEEKNUM(daily!$A1409))</f>
        <v>147445</v>
      </c>
      <c r="Q1409">
        <f>SUMIFS(COT!H:H,COT!$A:$A,YEAR(daily!$A1409),COT!$B:$B,WEEKNUM(daily!$A1409))</f>
        <v>142128</v>
      </c>
      <c r="R1409">
        <f>SUMIFS(COT!I:I,COT!$A:$A,YEAR(daily!$A1409),COT!$B:$B,WEEKNUM(daily!$A1409))</f>
        <v>545812</v>
      </c>
      <c r="S1409">
        <f>SUMIFS(COT!J:J,COT!$A:$A,YEAR(daily!$A1409),COT!$B:$B,WEEKNUM(daily!$A1409))</f>
        <v>485853</v>
      </c>
      <c r="T1409">
        <f>SUMIFS(COT!K:K,COT!$A:$A,YEAR(daily!$A1409),COT!$B:$B,WEEKNUM(daily!$A1409))</f>
        <v>57554</v>
      </c>
      <c r="U1409">
        <f>SUMIFS(COT!L:L,COT!$A:$A,YEAR(daily!$A1409),COT!$B:$B,WEEKNUM(daily!$A1409))</f>
        <v>76943</v>
      </c>
      <c r="V1409">
        <f>SUMIFS(COT!M:M,COT!$A:$A,YEAR(daily!$A1409),COT!$B:$B,WEEKNUM(daily!$A1409))</f>
        <v>55</v>
      </c>
      <c r="W1409">
        <f>SUMIFS(COT!N:N,COT!$A:$A,YEAR(daily!$A1409),COT!$B:$B,WEEKNUM(daily!$A1409))</f>
        <v>99</v>
      </c>
      <c r="X1409">
        <f>SUMIFS(COT!O:O,COT!$A:$A,YEAR(daily!$A1409),COT!$B:$B,WEEKNUM(daily!$A1409))</f>
        <v>92</v>
      </c>
      <c r="Y1409">
        <f>SUMIFS(COT!P:P,COT!$A:$A,YEAR(daily!$A1409),COT!$B:$B,WEEKNUM(daily!$A1409))</f>
        <v>77</v>
      </c>
      <c r="Z1409">
        <f>SUMIFS(COT!Q:Q,COT!$A:$A,YEAR(daily!$A1409),COT!$B:$B,WEEKNUM(daily!$A1409))</f>
        <v>77</v>
      </c>
      <c r="AA1409">
        <f>SUMIFS(Saudi!B:B,Saudi!$A:$A,YEAR(daily!$A1409))</f>
        <v>567.84900000000005</v>
      </c>
      <c r="AB1409">
        <f>SUMIFS(Saudi!C:C,Saudi!$A:$A,YEAR(daily!$A1409))</f>
        <v>346.471</v>
      </c>
      <c r="AC1409">
        <f>SUMIFS(Saudi!F:F,Saudi!$A:$A,YEAR(daily!$A1409))</f>
        <v>4196090</v>
      </c>
      <c r="AD1409">
        <f>SUMIFS(Saudi!G:G,Saudi!$A:$A,YEAR(daily!$A1409))</f>
        <v>56.583409743531369</v>
      </c>
      <c r="AE1409">
        <f>SUMIFS(Saudi!H:H,Saudi!$A:$A,YEAR(daily!$A1409))</f>
        <v>237429079.79073453</v>
      </c>
      <c r="AF1409" s="5">
        <f t="shared" si="64"/>
        <v>10</v>
      </c>
      <c r="AG1409" s="5">
        <f t="shared" si="65"/>
        <v>2005</v>
      </c>
    </row>
    <row r="1410" spans="1:33">
      <c r="A1410" s="3">
        <v>38636</v>
      </c>
      <c r="B1410" s="1">
        <v>123593</v>
      </c>
      <c r="C1410" s="1">
        <v>82658</v>
      </c>
      <c r="D1410" s="1">
        <v>33678</v>
      </c>
      <c r="E1410" s="1">
        <v>63.53</v>
      </c>
      <c r="F1410" s="1">
        <v>63.47</v>
      </c>
      <c r="G1410" s="1">
        <v>63.81</v>
      </c>
      <c r="H1410" s="2">
        <v>49.6</v>
      </c>
      <c r="I1410" s="2">
        <v>30.9</v>
      </c>
      <c r="J1410" s="2">
        <v>84.6</v>
      </c>
      <c r="K1410" s="2">
        <v>84.5</v>
      </c>
      <c r="L1410">
        <f>SUMIFS(US!B:B,US!$D:$D,YEAR(daily!$A1410),US!$E:$E,MONTH(daily!$A1410))</f>
        <v>7386</v>
      </c>
      <c r="M1410">
        <f>SUMIFS(US!C:C,US!$D:$D,YEAR(daily!$A1410),US!$E:$E,MONTH(daily!$A1410))</f>
        <v>20253</v>
      </c>
      <c r="N1410">
        <f>SUMIFS(COT!E:E,COT!$A:$A,YEAR(daily!$A1410),COT!$B:$B,WEEKNUM(daily!$A1410))</f>
        <v>852369</v>
      </c>
      <c r="O1410">
        <f>SUMIFS(COT!F:F,COT!$A:$A,YEAR(daily!$A1410),COT!$B:$B,WEEKNUM(daily!$A1410))</f>
        <v>106875</v>
      </c>
      <c r="P1410">
        <f>SUMIFS(COT!G:G,COT!$A:$A,YEAR(daily!$A1410),COT!$B:$B,WEEKNUM(daily!$A1410))</f>
        <v>147445</v>
      </c>
      <c r="Q1410">
        <f>SUMIFS(COT!H:H,COT!$A:$A,YEAR(daily!$A1410),COT!$B:$B,WEEKNUM(daily!$A1410))</f>
        <v>142128</v>
      </c>
      <c r="R1410">
        <f>SUMIFS(COT!I:I,COT!$A:$A,YEAR(daily!$A1410),COT!$B:$B,WEEKNUM(daily!$A1410))</f>
        <v>545812</v>
      </c>
      <c r="S1410">
        <f>SUMIFS(COT!J:J,COT!$A:$A,YEAR(daily!$A1410),COT!$B:$B,WEEKNUM(daily!$A1410))</f>
        <v>485853</v>
      </c>
      <c r="T1410">
        <f>SUMIFS(COT!K:K,COT!$A:$A,YEAR(daily!$A1410),COT!$B:$B,WEEKNUM(daily!$A1410))</f>
        <v>57554</v>
      </c>
      <c r="U1410">
        <f>SUMIFS(COT!L:L,COT!$A:$A,YEAR(daily!$A1410),COT!$B:$B,WEEKNUM(daily!$A1410))</f>
        <v>76943</v>
      </c>
      <c r="V1410">
        <f>SUMIFS(COT!M:M,COT!$A:$A,YEAR(daily!$A1410),COT!$B:$B,WEEKNUM(daily!$A1410))</f>
        <v>55</v>
      </c>
      <c r="W1410">
        <f>SUMIFS(COT!N:N,COT!$A:$A,YEAR(daily!$A1410),COT!$B:$B,WEEKNUM(daily!$A1410))</f>
        <v>99</v>
      </c>
      <c r="X1410">
        <f>SUMIFS(COT!O:O,COT!$A:$A,YEAR(daily!$A1410),COT!$B:$B,WEEKNUM(daily!$A1410))</f>
        <v>92</v>
      </c>
      <c r="Y1410">
        <f>SUMIFS(COT!P:P,COT!$A:$A,YEAR(daily!$A1410),COT!$B:$B,WEEKNUM(daily!$A1410))</f>
        <v>77</v>
      </c>
      <c r="Z1410">
        <f>SUMIFS(COT!Q:Q,COT!$A:$A,YEAR(daily!$A1410),COT!$B:$B,WEEKNUM(daily!$A1410))</f>
        <v>77</v>
      </c>
      <c r="AA1410">
        <f>SUMIFS(Saudi!B:B,Saudi!$A:$A,YEAR(daily!$A1410))</f>
        <v>567.84900000000005</v>
      </c>
      <c r="AB1410">
        <f>SUMIFS(Saudi!C:C,Saudi!$A:$A,YEAR(daily!$A1410))</f>
        <v>346.471</v>
      </c>
      <c r="AC1410">
        <f>SUMIFS(Saudi!F:F,Saudi!$A:$A,YEAR(daily!$A1410))</f>
        <v>4196090</v>
      </c>
      <c r="AD1410">
        <f>SUMIFS(Saudi!G:G,Saudi!$A:$A,YEAR(daily!$A1410))</f>
        <v>56.583409743531369</v>
      </c>
      <c r="AE1410">
        <f>SUMIFS(Saudi!H:H,Saudi!$A:$A,YEAR(daily!$A1410))</f>
        <v>237429079.79073453</v>
      </c>
      <c r="AF1410" s="5">
        <f t="shared" ref="AF1410:AF1473" si="66">MONTH(A1410)</f>
        <v>10</v>
      </c>
      <c r="AG1410" s="5">
        <f t="shared" ref="AG1410:AG1473" si="67">YEAR(A1410)</f>
        <v>2005</v>
      </c>
    </row>
    <row r="1411" spans="1:33">
      <c r="A1411" s="3">
        <v>38637</v>
      </c>
      <c r="B1411" s="1">
        <v>107469</v>
      </c>
      <c r="C1411" s="1">
        <v>87928</v>
      </c>
      <c r="D1411" s="1">
        <v>33279</v>
      </c>
      <c r="E1411" s="1">
        <v>64.12</v>
      </c>
      <c r="F1411" s="1">
        <v>63.88</v>
      </c>
      <c r="G1411" s="1">
        <v>64.099999999999994</v>
      </c>
      <c r="H1411" s="2">
        <v>49.6</v>
      </c>
      <c r="I1411" s="2">
        <v>30.9</v>
      </c>
      <c r="J1411" s="2">
        <v>84.6</v>
      </c>
      <c r="K1411" s="2">
        <v>84.5</v>
      </c>
      <c r="L1411">
        <f>SUMIFS(US!B:B,US!$D:$D,YEAR(daily!$A1411),US!$E:$E,MONTH(daily!$A1411))</f>
        <v>7386</v>
      </c>
      <c r="M1411">
        <f>SUMIFS(US!C:C,US!$D:$D,YEAR(daily!$A1411),US!$E:$E,MONTH(daily!$A1411))</f>
        <v>20253</v>
      </c>
      <c r="N1411">
        <f>SUMIFS(COT!E:E,COT!$A:$A,YEAR(daily!$A1411),COT!$B:$B,WEEKNUM(daily!$A1411))</f>
        <v>852369</v>
      </c>
      <c r="O1411">
        <f>SUMIFS(COT!F:F,COT!$A:$A,YEAR(daily!$A1411),COT!$B:$B,WEEKNUM(daily!$A1411))</f>
        <v>106875</v>
      </c>
      <c r="P1411">
        <f>SUMIFS(COT!G:G,COT!$A:$A,YEAR(daily!$A1411),COT!$B:$B,WEEKNUM(daily!$A1411))</f>
        <v>147445</v>
      </c>
      <c r="Q1411">
        <f>SUMIFS(COT!H:H,COT!$A:$A,YEAR(daily!$A1411),COT!$B:$B,WEEKNUM(daily!$A1411))</f>
        <v>142128</v>
      </c>
      <c r="R1411">
        <f>SUMIFS(COT!I:I,COT!$A:$A,YEAR(daily!$A1411),COT!$B:$B,WEEKNUM(daily!$A1411))</f>
        <v>545812</v>
      </c>
      <c r="S1411">
        <f>SUMIFS(COT!J:J,COT!$A:$A,YEAR(daily!$A1411),COT!$B:$B,WEEKNUM(daily!$A1411))</f>
        <v>485853</v>
      </c>
      <c r="T1411">
        <f>SUMIFS(COT!K:K,COT!$A:$A,YEAR(daily!$A1411),COT!$B:$B,WEEKNUM(daily!$A1411))</f>
        <v>57554</v>
      </c>
      <c r="U1411">
        <f>SUMIFS(COT!L:L,COT!$A:$A,YEAR(daily!$A1411),COT!$B:$B,WEEKNUM(daily!$A1411))</f>
        <v>76943</v>
      </c>
      <c r="V1411">
        <f>SUMIFS(COT!M:M,COT!$A:$A,YEAR(daily!$A1411),COT!$B:$B,WEEKNUM(daily!$A1411))</f>
        <v>55</v>
      </c>
      <c r="W1411">
        <f>SUMIFS(COT!N:N,COT!$A:$A,YEAR(daily!$A1411),COT!$B:$B,WEEKNUM(daily!$A1411))</f>
        <v>99</v>
      </c>
      <c r="X1411">
        <f>SUMIFS(COT!O:O,COT!$A:$A,YEAR(daily!$A1411),COT!$B:$B,WEEKNUM(daily!$A1411))</f>
        <v>92</v>
      </c>
      <c r="Y1411">
        <f>SUMIFS(COT!P:P,COT!$A:$A,YEAR(daily!$A1411),COT!$B:$B,WEEKNUM(daily!$A1411))</f>
        <v>77</v>
      </c>
      <c r="Z1411">
        <f>SUMIFS(COT!Q:Q,COT!$A:$A,YEAR(daily!$A1411),COT!$B:$B,WEEKNUM(daily!$A1411))</f>
        <v>77</v>
      </c>
      <c r="AA1411">
        <f>SUMIFS(Saudi!B:B,Saudi!$A:$A,YEAR(daily!$A1411))</f>
        <v>567.84900000000005</v>
      </c>
      <c r="AB1411">
        <f>SUMIFS(Saudi!C:C,Saudi!$A:$A,YEAR(daily!$A1411))</f>
        <v>346.471</v>
      </c>
      <c r="AC1411">
        <f>SUMIFS(Saudi!F:F,Saudi!$A:$A,YEAR(daily!$A1411))</f>
        <v>4196090</v>
      </c>
      <c r="AD1411">
        <f>SUMIFS(Saudi!G:G,Saudi!$A:$A,YEAR(daily!$A1411))</f>
        <v>56.583409743531369</v>
      </c>
      <c r="AE1411">
        <f>SUMIFS(Saudi!H:H,Saudi!$A:$A,YEAR(daily!$A1411))</f>
        <v>237429079.79073453</v>
      </c>
      <c r="AF1411" s="5">
        <f t="shared" si="66"/>
        <v>10</v>
      </c>
      <c r="AG1411" s="5">
        <f t="shared" si="67"/>
        <v>2005</v>
      </c>
    </row>
    <row r="1412" spans="1:33">
      <c r="A1412" s="3">
        <v>38638</v>
      </c>
      <c r="B1412" s="1">
        <v>87790</v>
      </c>
      <c r="C1412" s="1">
        <v>92234</v>
      </c>
      <c r="D1412" s="1">
        <v>34079</v>
      </c>
      <c r="E1412" s="1">
        <v>63.08</v>
      </c>
      <c r="F1412" s="1">
        <v>62.93</v>
      </c>
      <c r="G1412" s="1">
        <v>63.16</v>
      </c>
      <c r="H1412" s="2">
        <v>49.6</v>
      </c>
      <c r="I1412" s="2">
        <v>30.9</v>
      </c>
      <c r="J1412" s="2">
        <v>84.6</v>
      </c>
      <c r="K1412" s="2">
        <v>84.5</v>
      </c>
      <c r="L1412">
        <f>SUMIFS(US!B:B,US!$D:$D,YEAR(daily!$A1412),US!$E:$E,MONTH(daily!$A1412))</f>
        <v>7386</v>
      </c>
      <c r="M1412">
        <f>SUMIFS(US!C:C,US!$D:$D,YEAR(daily!$A1412),US!$E:$E,MONTH(daily!$A1412))</f>
        <v>20253</v>
      </c>
      <c r="N1412">
        <f>SUMIFS(COT!E:E,COT!$A:$A,YEAR(daily!$A1412),COT!$B:$B,WEEKNUM(daily!$A1412))</f>
        <v>852369</v>
      </c>
      <c r="O1412">
        <f>SUMIFS(COT!F:F,COT!$A:$A,YEAR(daily!$A1412),COT!$B:$B,WEEKNUM(daily!$A1412))</f>
        <v>106875</v>
      </c>
      <c r="P1412">
        <f>SUMIFS(COT!G:G,COT!$A:$A,YEAR(daily!$A1412),COT!$B:$B,WEEKNUM(daily!$A1412))</f>
        <v>147445</v>
      </c>
      <c r="Q1412">
        <f>SUMIFS(COT!H:H,COT!$A:$A,YEAR(daily!$A1412),COT!$B:$B,WEEKNUM(daily!$A1412))</f>
        <v>142128</v>
      </c>
      <c r="R1412">
        <f>SUMIFS(COT!I:I,COT!$A:$A,YEAR(daily!$A1412),COT!$B:$B,WEEKNUM(daily!$A1412))</f>
        <v>545812</v>
      </c>
      <c r="S1412">
        <f>SUMIFS(COT!J:J,COT!$A:$A,YEAR(daily!$A1412),COT!$B:$B,WEEKNUM(daily!$A1412))</f>
        <v>485853</v>
      </c>
      <c r="T1412">
        <f>SUMIFS(COT!K:K,COT!$A:$A,YEAR(daily!$A1412),COT!$B:$B,WEEKNUM(daily!$A1412))</f>
        <v>57554</v>
      </c>
      <c r="U1412">
        <f>SUMIFS(COT!L:L,COT!$A:$A,YEAR(daily!$A1412),COT!$B:$B,WEEKNUM(daily!$A1412))</f>
        <v>76943</v>
      </c>
      <c r="V1412">
        <f>SUMIFS(COT!M:M,COT!$A:$A,YEAR(daily!$A1412),COT!$B:$B,WEEKNUM(daily!$A1412))</f>
        <v>55</v>
      </c>
      <c r="W1412">
        <f>SUMIFS(COT!N:N,COT!$A:$A,YEAR(daily!$A1412),COT!$B:$B,WEEKNUM(daily!$A1412))</f>
        <v>99</v>
      </c>
      <c r="X1412">
        <f>SUMIFS(COT!O:O,COT!$A:$A,YEAR(daily!$A1412),COT!$B:$B,WEEKNUM(daily!$A1412))</f>
        <v>92</v>
      </c>
      <c r="Y1412">
        <f>SUMIFS(COT!P:P,COT!$A:$A,YEAR(daily!$A1412),COT!$B:$B,WEEKNUM(daily!$A1412))</f>
        <v>77</v>
      </c>
      <c r="Z1412">
        <f>SUMIFS(COT!Q:Q,COT!$A:$A,YEAR(daily!$A1412),COT!$B:$B,WEEKNUM(daily!$A1412))</f>
        <v>77</v>
      </c>
      <c r="AA1412">
        <f>SUMIFS(Saudi!B:B,Saudi!$A:$A,YEAR(daily!$A1412))</f>
        <v>567.84900000000005</v>
      </c>
      <c r="AB1412">
        <f>SUMIFS(Saudi!C:C,Saudi!$A:$A,YEAR(daily!$A1412))</f>
        <v>346.471</v>
      </c>
      <c r="AC1412">
        <f>SUMIFS(Saudi!F:F,Saudi!$A:$A,YEAR(daily!$A1412))</f>
        <v>4196090</v>
      </c>
      <c r="AD1412">
        <f>SUMIFS(Saudi!G:G,Saudi!$A:$A,YEAR(daily!$A1412))</f>
        <v>56.583409743531369</v>
      </c>
      <c r="AE1412">
        <f>SUMIFS(Saudi!H:H,Saudi!$A:$A,YEAR(daily!$A1412))</f>
        <v>237429079.79073453</v>
      </c>
      <c r="AF1412" s="5">
        <f t="shared" si="66"/>
        <v>10</v>
      </c>
      <c r="AG1412" s="5">
        <f t="shared" si="67"/>
        <v>2005</v>
      </c>
    </row>
    <row r="1413" spans="1:33">
      <c r="A1413" s="3">
        <v>38639</v>
      </c>
      <c r="B1413" s="1">
        <v>80897</v>
      </c>
      <c r="C1413" s="1">
        <v>94083</v>
      </c>
      <c r="D1413" s="1">
        <v>34611</v>
      </c>
      <c r="E1413" s="1">
        <v>62.63</v>
      </c>
      <c r="F1413" s="1">
        <v>62.05</v>
      </c>
      <c r="G1413" s="1">
        <v>62.21</v>
      </c>
      <c r="H1413" s="2">
        <v>49.6</v>
      </c>
      <c r="I1413" s="2">
        <v>30.9</v>
      </c>
      <c r="J1413" s="2">
        <v>84.6</v>
      </c>
      <c r="K1413" s="2">
        <v>84.5</v>
      </c>
      <c r="L1413">
        <f>SUMIFS(US!B:B,US!$D:$D,YEAR(daily!$A1413),US!$E:$E,MONTH(daily!$A1413))</f>
        <v>7386</v>
      </c>
      <c r="M1413">
        <f>SUMIFS(US!C:C,US!$D:$D,YEAR(daily!$A1413),US!$E:$E,MONTH(daily!$A1413))</f>
        <v>20253</v>
      </c>
      <c r="N1413">
        <f>SUMIFS(COT!E:E,COT!$A:$A,YEAR(daily!$A1413),COT!$B:$B,WEEKNUM(daily!$A1413))</f>
        <v>852369</v>
      </c>
      <c r="O1413">
        <f>SUMIFS(COT!F:F,COT!$A:$A,YEAR(daily!$A1413),COT!$B:$B,WEEKNUM(daily!$A1413))</f>
        <v>106875</v>
      </c>
      <c r="P1413">
        <f>SUMIFS(COT!G:G,COT!$A:$A,YEAR(daily!$A1413),COT!$B:$B,WEEKNUM(daily!$A1413))</f>
        <v>147445</v>
      </c>
      <c r="Q1413">
        <f>SUMIFS(COT!H:H,COT!$A:$A,YEAR(daily!$A1413),COT!$B:$B,WEEKNUM(daily!$A1413))</f>
        <v>142128</v>
      </c>
      <c r="R1413">
        <f>SUMIFS(COT!I:I,COT!$A:$A,YEAR(daily!$A1413),COT!$B:$B,WEEKNUM(daily!$A1413))</f>
        <v>545812</v>
      </c>
      <c r="S1413">
        <f>SUMIFS(COT!J:J,COT!$A:$A,YEAR(daily!$A1413),COT!$B:$B,WEEKNUM(daily!$A1413))</f>
        <v>485853</v>
      </c>
      <c r="T1413">
        <f>SUMIFS(COT!K:K,COT!$A:$A,YEAR(daily!$A1413),COT!$B:$B,WEEKNUM(daily!$A1413))</f>
        <v>57554</v>
      </c>
      <c r="U1413">
        <f>SUMIFS(COT!L:L,COT!$A:$A,YEAR(daily!$A1413),COT!$B:$B,WEEKNUM(daily!$A1413))</f>
        <v>76943</v>
      </c>
      <c r="V1413">
        <f>SUMIFS(COT!M:M,COT!$A:$A,YEAR(daily!$A1413),COT!$B:$B,WEEKNUM(daily!$A1413))</f>
        <v>55</v>
      </c>
      <c r="W1413">
        <f>SUMIFS(COT!N:N,COT!$A:$A,YEAR(daily!$A1413),COT!$B:$B,WEEKNUM(daily!$A1413))</f>
        <v>99</v>
      </c>
      <c r="X1413">
        <f>SUMIFS(COT!O:O,COT!$A:$A,YEAR(daily!$A1413),COT!$B:$B,WEEKNUM(daily!$A1413))</f>
        <v>92</v>
      </c>
      <c r="Y1413">
        <f>SUMIFS(COT!P:P,COT!$A:$A,YEAR(daily!$A1413),COT!$B:$B,WEEKNUM(daily!$A1413))</f>
        <v>77</v>
      </c>
      <c r="Z1413">
        <f>SUMIFS(COT!Q:Q,COT!$A:$A,YEAR(daily!$A1413),COT!$B:$B,WEEKNUM(daily!$A1413))</f>
        <v>77</v>
      </c>
      <c r="AA1413">
        <f>SUMIFS(Saudi!B:B,Saudi!$A:$A,YEAR(daily!$A1413))</f>
        <v>567.84900000000005</v>
      </c>
      <c r="AB1413">
        <f>SUMIFS(Saudi!C:C,Saudi!$A:$A,YEAR(daily!$A1413))</f>
        <v>346.471</v>
      </c>
      <c r="AC1413">
        <f>SUMIFS(Saudi!F:F,Saudi!$A:$A,YEAR(daily!$A1413))</f>
        <v>4196090</v>
      </c>
      <c r="AD1413">
        <f>SUMIFS(Saudi!G:G,Saudi!$A:$A,YEAR(daily!$A1413))</f>
        <v>56.583409743531369</v>
      </c>
      <c r="AE1413">
        <f>SUMIFS(Saudi!H:H,Saudi!$A:$A,YEAR(daily!$A1413))</f>
        <v>237429079.79073453</v>
      </c>
      <c r="AF1413" s="5">
        <f t="shared" si="66"/>
        <v>10</v>
      </c>
      <c r="AG1413" s="5">
        <f t="shared" si="67"/>
        <v>2005</v>
      </c>
    </row>
    <row r="1414" spans="1:33">
      <c r="A1414" s="3">
        <v>38642</v>
      </c>
      <c r="B1414" s="1">
        <v>68802</v>
      </c>
      <c r="C1414" s="1">
        <v>95249</v>
      </c>
      <c r="D1414" s="1">
        <v>36083</v>
      </c>
      <c r="E1414" s="1">
        <v>64.36</v>
      </c>
      <c r="F1414" s="1">
        <v>63.42</v>
      </c>
      <c r="G1414" s="1">
        <v>63.39</v>
      </c>
      <c r="H1414" s="2">
        <v>49.6</v>
      </c>
      <c r="I1414" s="2">
        <v>30.9</v>
      </c>
      <c r="J1414" s="2">
        <v>84.6</v>
      </c>
      <c r="K1414" s="2">
        <v>84.5</v>
      </c>
      <c r="L1414">
        <f>SUMIFS(US!B:B,US!$D:$D,YEAR(daily!$A1414),US!$E:$E,MONTH(daily!$A1414))</f>
        <v>7386</v>
      </c>
      <c r="M1414">
        <f>SUMIFS(US!C:C,US!$D:$D,YEAR(daily!$A1414),US!$E:$E,MONTH(daily!$A1414))</f>
        <v>20253</v>
      </c>
      <c r="N1414">
        <f>SUMIFS(COT!E:E,COT!$A:$A,YEAR(daily!$A1414),COT!$B:$B,WEEKNUM(daily!$A1414))</f>
        <v>860139</v>
      </c>
      <c r="O1414">
        <f>SUMIFS(COT!F:F,COT!$A:$A,YEAR(daily!$A1414),COT!$B:$B,WEEKNUM(daily!$A1414))</f>
        <v>123903</v>
      </c>
      <c r="P1414">
        <f>SUMIFS(COT!G:G,COT!$A:$A,YEAR(daily!$A1414),COT!$B:$B,WEEKNUM(daily!$A1414))</f>
        <v>150021</v>
      </c>
      <c r="Q1414">
        <f>SUMIFS(COT!H:H,COT!$A:$A,YEAR(daily!$A1414),COT!$B:$B,WEEKNUM(daily!$A1414))</f>
        <v>133867</v>
      </c>
      <c r="R1414">
        <f>SUMIFS(COT!I:I,COT!$A:$A,YEAR(daily!$A1414),COT!$B:$B,WEEKNUM(daily!$A1414))</f>
        <v>549911</v>
      </c>
      <c r="S1414">
        <f>SUMIFS(COT!J:J,COT!$A:$A,YEAR(daily!$A1414),COT!$B:$B,WEEKNUM(daily!$A1414))</f>
        <v>503139</v>
      </c>
      <c r="T1414">
        <f>SUMIFS(COT!K:K,COT!$A:$A,YEAR(daily!$A1414),COT!$B:$B,WEEKNUM(daily!$A1414))</f>
        <v>52458</v>
      </c>
      <c r="U1414">
        <f>SUMIFS(COT!L:L,COT!$A:$A,YEAR(daily!$A1414),COT!$B:$B,WEEKNUM(daily!$A1414))</f>
        <v>73112</v>
      </c>
      <c r="V1414">
        <f>SUMIFS(COT!M:M,COT!$A:$A,YEAR(daily!$A1414),COT!$B:$B,WEEKNUM(daily!$A1414))</f>
        <v>55</v>
      </c>
      <c r="W1414">
        <f>SUMIFS(COT!N:N,COT!$A:$A,YEAR(daily!$A1414),COT!$B:$B,WEEKNUM(daily!$A1414))</f>
        <v>95</v>
      </c>
      <c r="X1414">
        <f>SUMIFS(COT!O:O,COT!$A:$A,YEAR(daily!$A1414),COT!$B:$B,WEEKNUM(daily!$A1414))</f>
        <v>92</v>
      </c>
      <c r="Y1414">
        <f>SUMIFS(COT!P:P,COT!$A:$A,YEAR(daily!$A1414),COT!$B:$B,WEEKNUM(daily!$A1414))</f>
        <v>79</v>
      </c>
      <c r="Z1414">
        <f>SUMIFS(COT!Q:Q,COT!$A:$A,YEAR(daily!$A1414),COT!$B:$B,WEEKNUM(daily!$A1414))</f>
        <v>80</v>
      </c>
      <c r="AA1414">
        <f>SUMIFS(Saudi!B:B,Saudi!$A:$A,YEAR(daily!$A1414))</f>
        <v>567.84900000000005</v>
      </c>
      <c r="AB1414">
        <f>SUMIFS(Saudi!C:C,Saudi!$A:$A,YEAR(daily!$A1414))</f>
        <v>346.471</v>
      </c>
      <c r="AC1414">
        <f>SUMIFS(Saudi!F:F,Saudi!$A:$A,YEAR(daily!$A1414))</f>
        <v>4196090</v>
      </c>
      <c r="AD1414">
        <f>SUMIFS(Saudi!G:G,Saudi!$A:$A,YEAR(daily!$A1414))</f>
        <v>56.583409743531369</v>
      </c>
      <c r="AE1414">
        <f>SUMIFS(Saudi!H:H,Saudi!$A:$A,YEAR(daily!$A1414))</f>
        <v>237429079.79073453</v>
      </c>
      <c r="AF1414" s="5">
        <f t="shared" si="66"/>
        <v>10</v>
      </c>
      <c r="AG1414" s="5">
        <f t="shared" si="67"/>
        <v>2005</v>
      </c>
    </row>
    <row r="1415" spans="1:33">
      <c r="A1415" s="3">
        <v>38643</v>
      </c>
      <c r="B1415" s="1">
        <v>50325</v>
      </c>
      <c r="C1415" s="1">
        <v>93604</v>
      </c>
      <c r="D1415" s="1">
        <v>37805</v>
      </c>
      <c r="E1415" s="1">
        <v>63.2</v>
      </c>
      <c r="F1415" s="1">
        <v>62.18</v>
      </c>
      <c r="G1415" s="1">
        <v>62.04</v>
      </c>
      <c r="H1415" s="2">
        <v>49.6</v>
      </c>
      <c r="I1415" s="2">
        <v>30.9</v>
      </c>
      <c r="J1415" s="2">
        <v>84.6</v>
      </c>
      <c r="K1415" s="2">
        <v>84.5</v>
      </c>
      <c r="L1415">
        <f>SUMIFS(US!B:B,US!$D:$D,YEAR(daily!$A1415),US!$E:$E,MONTH(daily!$A1415))</f>
        <v>7386</v>
      </c>
      <c r="M1415">
        <f>SUMIFS(US!C:C,US!$D:$D,YEAR(daily!$A1415),US!$E:$E,MONTH(daily!$A1415))</f>
        <v>20253</v>
      </c>
      <c r="N1415">
        <f>SUMIFS(COT!E:E,COT!$A:$A,YEAR(daily!$A1415),COT!$B:$B,WEEKNUM(daily!$A1415))</f>
        <v>860139</v>
      </c>
      <c r="O1415">
        <f>SUMIFS(COT!F:F,COT!$A:$A,YEAR(daily!$A1415),COT!$B:$B,WEEKNUM(daily!$A1415))</f>
        <v>123903</v>
      </c>
      <c r="P1415">
        <f>SUMIFS(COT!G:G,COT!$A:$A,YEAR(daily!$A1415),COT!$B:$B,WEEKNUM(daily!$A1415))</f>
        <v>150021</v>
      </c>
      <c r="Q1415">
        <f>SUMIFS(COT!H:H,COT!$A:$A,YEAR(daily!$A1415),COT!$B:$B,WEEKNUM(daily!$A1415))</f>
        <v>133867</v>
      </c>
      <c r="R1415">
        <f>SUMIFS(COT!I:I,COT!$A:$A,YEAR(daily!$A1415),COT!$B:$B,WEEKNUM(daily!$A1415))</f>
        <v>549911</v>
      </c>
      <c r="S1415">
        <f>SUMIFS(COT!J:J,COT!$A:$A,YEAR(daily!$A1415),COT!$B:$B,WEEKNUM(daily!$A1415))</f>
        <v>503139</v>
      </c>
      <c r="T1415">
        <f>SUMIFS(COT!K:K,COT!$A:$A,YEAR(daily!$A1415),COT!$B:$B,WEEKNUM(daily!$A1415))</f>
        <v>52458</v>
      </c>
      <c r="U1415">
        <f>SUMIFS(COT!L:L,COT!$A:$A,YEAR(daily!$A1415),COT!$B:$B,WEEKNUM(daily!$A1415))</f>
        <v>73112</v>
      </c>
      <c r="V1415">
        <f>SUMIFS(COT!M:M,COT!$A:$A,YEAR(daily!$A1415),COT!$B:$B,WEEKNUM(daily!$A1415))</f>
        <v>55</v>
      </c>
      <c r="W1415">
        <f>SUMIFS(COT!N:N,COT!$A:$A,YEAR(daily!$A1415),COT!$B:$B,WEEKNUM(daily!$A1415))</f>
        <v>95</v>
      </c>
      <c r="X1415">
        <f>SUMIFS(COT!O:O,COT!$A:$A,YEAR(daily!$A1415),COT!$B:$B,WEEKNUM(daily!$A1415))</f>
        <v>92</v>
      </c>
      <c r="Y1415">
        <f>SUMIFS(COT!P:P,COT!$A:$A,YEAR(daily!$A1415),COT!$B:$B,WEEKNUM(daily!$A1415))</f>
        <v>79</v>
      </c>
      <c r="Z1415">
        <f>SUMIFS(COT!Q:Q,COT!$A:$A,YEAR(daily!$A1415),COT!$B:$B,WEEKNUM(daily!$A1415))</f>
        <v>80</v>
      </c>
      <c r="AA1415">
        <f>SUMIFS(Saudi!B:B,Saudi!$A:$A,YEAR(daily!$A1415))</f>
        <v>567.84900000000005</v>
      </c>
      <c r="AB1415">
        <f>SUMIFS(Saudi!C:C,Saudi!$A:$A,YEAR(daily!$A1415))</f>
        <v>346.471</v>
      </c>
      <c r="AC1415">
        <f>SUMIFS(Saudi!F:F,Saudi!$A:$A,YEAR(daily!$A1415))</f>
        <v>4196090</v>
      </c>
      <c r="AD1415">
        <f>SUMIFS(Saudi!G:G,Saudi!$A:$A,YEAR(daily!$A1415))</f>
        <v>56.583409743531369</v>
      </c>
      <c r="AE1415">
        <f>SUMIFS(Saudi!H:H,Saudi!$A:$A,YEAR(daily!$A1415))</f>
        <v>237429079.79073453</v>
      </c>
      <c r="AF1415" s="5">
        <f t="shared" si="66"/>
        <v>10</v>
      </c>
      <c r="AG1415" s="5">
        <f t="shared" si="67"/>
        <v>2005</v>
      </c>
    </row>
    <row r="1416" spans="1:33">
      <c r="A1416" s="3">
        <v>38644</v>
      </c>
      <c r="B1416" s="1">
        <v>29308</v>
      </c>
      <c r="C1416" s="1">
        <v>97530</v>
      </c>
      <c r="D1416" s="1">
        <v>40459</v>
      </c>
      <c r="E1416" s="1">
        <v>62.41</v>
      </c>
      <c r="F1416" s="1">
        <v>61.33</v>
      </c>
      <c r="G1416" s="1">
        <v>61.23</v>
      </c>
      <c r="H1416" s="2">
        <v>49.6</v>
      </c>
      <c r="I1416" s="2">
        <v>30.9</v>
      </c>
      <c r="J1416" s="2">
        <v>84.6</v>
      </c>
      <c r="K1416" s="2">
        <v>84.5</v>
      </c>
      <c r="L1416">
        <f>SUMIFS(US!B:B,US!$D:$D,YEAR(daily!$A1416),US!$E:$E,MONTH(daily!$A1416))</f>
        <v>7386</v>
      </c>
      <c r="M1416">
        <f>SUMIFS(US!C:C,US!$D:$D,YEAR(daily!$A1416),US!$E:$E,MONTH(daily!$A1416))</f>
        <v>20253</v>
      </c>
      <c r="N1416">
        <f>SUMIFS(COT!E:E,COT!$A:$A,YEAR(daily!$A1416),COT!$B:$B,WEEKNUM(daily!$A1416))</f>
        <v>860139</v>
      </c>
      <c r="O1416">
        <f>SUMIFS(COT!F:F,COT!$A:$A,YEAR(daily!$A1416),COT!$B:$B,WEEKNUM(daily!$A1416))</f>
        <v>123903</v>
      </c>
      <c r="P1416">
        <f>SUMIFS(COT!G:G,COT!$A:$A,YEAR(daily!$A1416),COT!$B:$B,WEEKNUM(daily!$A1416))</f>
        <v>150021</v>
      </c>
      <c r="Q1416">
        <f>SUMIFS(COT!H:H,COT!$A:$A,YEAR(daily!$A1416),COT!$B:$B,WEEKNUM(daily!$A1416))</f>
        <v>133867</v>
      </c>
      <c r="R1416">
        <f>SUMIFS(COT!I:I,COT!$A:$A,YEAR(daily!$A1416),COT!$B:$B,WEEKNUM(daily!$A1416))</f>
        <v>549911</v>
      </c>
      <c r="S1416">
        <f>SUMIFS(COT!J:J,COT!$A:$A,YEAR(daily!$A1416),COT!$B:$B,WEEKNUM(daily!$A1416))</f>
        <v>503139</v>
      </c>
      <c r="T1416">
        <f>SUMIFS(COT!K:K,COT!$A:$A,YEAR(daily!$A1416),COT!$B:$B,WEEKNUM(daily!$A1416))</f>
        <v>52458</v>
      </c>
      <c r="U1416">
        <f>SUMIFS(COT!L:L,COT!$A:$A,YEAR(daily!$A1416),COT!$B:$B,WEEKNUM(daily!$A1416))</f>
        <v>73112</v>
      </c>
      <c r="V1416">
        <f>SUMIFS(COT!M:M,COT!$A:$A,YEAR(daily!$A1416),COT!$B:$B,WEEKNUM(daily!$A1416))</f>
        <v>55</v>
      </c>
      <c r="W1416">
        <f>SUMIFS(COT!N:N,COT!$A:$A,YEAR(daily!$A1416),COT!$B:$B,WEEKNUM(daily!$A1416))</f>
        <v>95</v>
      </c>
      <c r="X1416">
        <f>SUMIFS(COT!O:O,COT!$A:$A,YEAR(daily!$A1416),COT!$B:$B,WEEKNUM(daily!$A1416))</f>
        <v>92</v>
      </c>
      <c r="Y1416">
        <f>SUMIFS(COT!P:P,COT!$A:$A,YEAR(daily!$A1416),COT!$B:$B,WEEKNUM(daily!$A1416))</f>
        <v>79</v>
      </c>
      <c r="Z1416">
        <f>SUMIFS(COT!Q:Q,COT!$A:$A,YEAR(daily!$A1416),COT!$B:$B,WEEKNUM(daily!$A1416))</f>
        <v>80</v>
      </c>
      <c r="AA1416">
        <f>SUMIFS(Saudi!B:B,Saudi!$A:$A,YEAR(daily!$A1416))</f>
        <v>567.84900000000005</v>
      </c>
      <c r="AB1416">
        <f>SUMIFS(Saudi!C:C,Saudi!$A:$A,YEAR(daily!$A1416))</f>
        <v>346.471</v>
      </c>
      <c r="AC1416">
        <f>SUMIFS(Saudi!F:F,Saudi!$A:$A,YEAR(daily!$A1416))</f>
        <v>4196090</v>
      </c>
      <c r="AD1416">
        <f>SUMIFS(Saudi!G:G,Saudi!$A:$A,YEAR(daily!$A1416))</f>
        <v>56.583409743531369</v>
      </c>
      <c r="AE1416">
        <f>SUMIFS(Saudi!H:H,Saudi!$A:$A,YEAR(daily!$A1416))</f>
        <v>237429079.79073453</v>
      </c>
      <c r="AF1416" s="5">
        <f t="shared" si="66"/>
        <v>10</v>
      </c>
      <c r="AG1416" s="5">
        <f t="shared" si="67"/>
        <v>2005</v>
      </c>
    </row>
    <row r="1417" spans="1:33">
      <c r="A1417" s="3">
        <v>38645</v>
      </c>
      <c r="B1417" s="1">
        <v>9700</v>
      </c>
      <c r="C1417" s="1">
        <v>98851</v>
      </c>
      <c r="D1417" s="1">
        <v>40514</v>
      </c>
      <c r="E1417" s="1">
        <v>61.03</v>
      </c>
      <c r="F1417" s="1">
        <v>60.07</v>
      </c>
      <c r="G1417" s="1">
        <v>60.11</v>
      </c>
      <c r="H1417" s="2">
        <v>49.6</v>
      </c>
      <c r="I1417" s="2">
        <v>30.9</v>
      </c>
      <c r="J1417" s="2">
        <v>84.6</v>
      </c>
      <c r="K1417" s="2">
        <v>84.5</v>
      </c>
      <c r="L1417">
        <f>SUMIFS(US!B:B,US!$D:$D,YEAR(daily!$A1417),US!$E:$E,MONTH(daily!$A1417))</f>
        <v>7386</v>
      </c>
      <c r="M1417">
        <f>SUMIFS(US!C:C,US!$D:$D,YEAR(daily!$A1417),US!$E:$E,MONTH(daily!$A1417))</f>
        <v>20253</v>
      </c>
      <c r="N1417">
        <f>SUMIFS(COT!E:E,COT!$A:$A,YEAR(daily!$A1417),COT!$B:$B,WEEKNUM(daily!$A1417))</f>
        <v>860139</v>
      </c>
      <c r="O1417">
        <f>SUMIFS(COT!F:F,COT!$A:$A,YEAR(daily!$A1417),COT!$B:$B,WEEKNUM(daily!$A1417))</f>
        <v>123903</v>
      </c>
      <c r="P1417">
        <f>SUMIFS(COT!G:G,COT!$A:$A,YEAR(daily!$A1417),COT!$B:$B,WEEKNUM(daily!$A1417))</f>
        <v>150021</v>
      </c>
      <c r="Q1417">
        <f>SUMIFS(COT!H:H,COT!$A:$A,YEAR(daily!$A1417),COT!$B:$B,WEEKNUM(daily!$A1417))</f>
        <v>133867</v>
      </c>
      <c r="R1417">
        <f>SUMIFS(COT!I:I,COT!$A:$A,YEAR(daily!$A1417),COT!$B:$B,WEEKNUM(daily!$A1417))</f>
        <v>549911</v>
      </c>
      <c r="S1417">
        <f>SUMIFS(COT!J:J,COT!$A:$A,YEAR(daily!$A1417),COT!$B:$B,WEEKNUM(daily!$A1417))</f>
        <v>503139</v>
      </c>
      <c r="T1417">
        <f>SUMIFS(COT!K:K,COT!$A:$A,YEAR(daily!$A1417),COT!$B:$B,WEEKNUM(daily!$A1417))</f>
        <v>52458</v>
      </c>
      <c r="U1417">
        <f>SUMIFS(COT!L:L,COT!$A:$A,YEAR(daily!$A1417),COT!$B:$B,WEEKNUM(daily!$A1417))</f>
        <v>73112</v>
      </c>
      <c r="V1417">
        <f>SUMIFS(COT!M:M,COT!$A:$A,YEAR(daily!$A1417),COT!$B:$B,WEEKNUM(daily!$A1417))</f>
        <v>55</v>
      </c>
      <c r="W1417">
        <f>SUMIFS(COT!N:N,COT!$A:$A,YEAR(daily!$A1417),COT!$B:$B,WEEKNUM(daily!$A1417))</f>
        <v>95</v>
      </c>
      <c r="X1417">
        <f>SUMIFS(COT!O:O,COT!$A:$A,YEAR(daily!$A1417),COT!$B:$B,WEEKNUM(daily!$A1417))</f>
        <v>92</v>
      </c>
      <c r="Y1417">
        <f>SUMIFS(COT!P:P,COT!$A:$A,YEAR(daily!$A1417),COT!$B:$B,WEEKNUM(daily!$A1417))</f>
        <v>79</v>
      </c>
      <c r="Z1417">
        <f>SUMIFS(COT!Q:Q,COT!$A:$A,YEAR(daily!$A1417),COT!$B:$B,WEEKNUM(daily!$A1417))</f>
        <v>80</v>
      </c>
      <c r="AA1417">
        <f>SUMIFS(Saudi!B:B,Saudi!$A:$A,YEAR(daily!$A1417))</f>
        <v>567.84900000000005</v>
      </c>
      <c r="AB1417">
        <f>SUMIFS(Saudi!C:C,Saudi!$A:$A,YEAR(daily!$A1417))</f>
        <v>346.471</v>
      </c>
      <c r="AC1417">
        <f>SUMIFS(Saudi!F:F,Saudi!$A:$A,YEAR(daily!$A1417))</f>
        <v>4196090</v>
      </c>
      <c r="AD1417">
        <f>SUMIFS(Saudi!G:G,Saudi!$A:$A,YEAR(daily!$A1417))</f>
        <v>56.583409743531369</v>
      </c>
      <c r="AE1417">
        <f>SUMIFS(Saudi!H:H,Saudi!$A:$A,YEAR(daily!$A1417))</f>
        <v>237429079.79073453</v>
      </c>
      <c r="AF1417" s="5">
        <f t="shared" si="66"/>
        <v>10</v>
      </c>
      <c r="AG1417" s="5">
        <f t="shared" si="67"/>
        <v>2005</v>
      </c>
    </row>
    <row r="1418" spans="1:33">
      <c r="A1418" s="3">
        <v>38646</v>
      </c>
      <c r="B1418" s="1">
        <v>279805</v>
      </c>
      <c r="C1418" s="1">
        <v>42360</v>
      </c>
      <c r="D1418" s="1">
        <v>30588</v>
      </c>
      <c r="E1418" s="1">
        <v>60.63</v>
      </c>
      <c r="F1418" s="1">
        <v>61.02</v>
      </c>
      <c r="G1418" s="1">
        <v>61.16</v>
      </c>
      <c r="H1418" s="2">
        <v>49.6</v>
      </c>
      <c r="I1418" s="2">
        <v>30.9</v>
      </c>
      <c r="J1418" s="2">
        <v>84.6</v>
      </c>
      <c r="K1418" s="2">
        <v>84.5</v>
      </c>
      <c r="L1418">
        <f>SUMIFS(US!B:B,US!$D:$D,YEAR(daily!$A1418),US!$E:$E,MONTH(daily!$A1418))</f>
        <v>7386</v>
      </c>
      <c r="M1418">
        <f>SUMIFS(US!C:C,US!$D:$D,YEAR(daily!$A1418),US!$E:$E,MONTH(daily!$A1418))</f>
        <v>20253</v>
      </c>
      <c r="N1418">
        <f>SUMIFS(COT!E:E,COT!$A:$A,YEAR(daily!$A1418),COT!$B:$B,WEEKNUM(daily!$A1418))</f>
        <v>860139</v>
      </c>
      <c r="O1418">
        <f>SUMIFS(COT!F:F,COT!$A:$A,YEAR(daily!$A1418),COT!$B:$B,WEEKNUM(daily!$A1418))</f>
        <v>123903</v>
      </c>
      <c r="P1418">
        <f>SUMIFS(COT!G:G,COT!$A:$A,YEAR(daily!$A1418),COT!$B:$B,WEEKNUM(daily!$A1418))</f>
        <v>150021</v>
      </c>
      <c r="Q1418">
        <f>SUMIFS(COT!H:H,COT!$A:$A,YEAR(daily!$A1418),COT!$B:$B,WEEKNUM(daily!$A1418))</f>
        <v>133867</v>
      </c>
      <c r="R1418">
        <f>SUMIFS(COT!I:I,COT!$A:$A,YEAR(daily!$A1418),COT!$B:$B,WEEKNUM(daily!$A1418))</f>
        <v>549911</v>
      </c>
      <c r="S1418">
        <f>SUMIFS(COT!J:J,COT!$A:$A,YEAR(daily!$A1418),COT!$B:$B,WEEKNUM(daily!$A1418))</f>
        <v>503139</v>
      </c>
      <c r="T1418">
        <f>SUMIFS(COT!K:K,COT!$A:$A,YEAR(daily!$A1418),COT!$B:$B,WEEKNUM(daily!$A1418))</f>
        <v>52458</v>
      </c>
      <c r="U1418">
        <f>SUMIFS(COT!L:L,COT!$A:$A,YEAR(daily!$A1418),COT!$B:$B,WEEKNUM(daily!$A1418))</f>
        <v>73112</v>
      </c>
      <c r="V1418">
        <f>SUMIFS(COT!M:M,COT!$A:$A,YEAR(daily!$A1418),COT!$B:$B,WEEKNUM(daily!$A1418))</f>
        <v>55</v>
      </c>
      <c r="W1418">
        <f>SUMIFS(COT!N:N,COT!$A:$A,YEAR(daily!$A1418),COT!$B:$B,WEEKNUM(daily!$A1418))</f>
        <v>95</v>
      </c>
      <c r="X1418">
        <f>SUMIFS(COT!O:O,COT!$A:$A,YEAR(daily!$A1418),COT!$B:$B,WEEKNUM(daily!$A1418))</f>
        <v>92</v>
      </c>
      <c r="Y1418">
        <f>SUMIFS(COT!P:P,COT!$A:$A,YEAR(daily!$A1418),COT!$B:$B,WEEKNUM(daily!$A1418))</f>
        <v>79</v>
      </c>
      <c r="Z1418">
        <f>SUMIFS(COT!Q:Q,COT!$A:$A,YEAR(daily!$A1418),COT!$B:$B,WEEKNUM(daily!$A1418))</f>
        <v>80</v>
      </c>
      <c r="AA1418">
        <f>SUMIFS(Saudi!B:B,Saudi!$A:$A,YEAR(daily!$A1418))</f>
        <v>567.84900000000005</v>
      </c>
      <c r="AB1418">
        <f>SUMIFS(Saudi!C:C,Saudi!$A:$A,YEAR(daily!$A1418))</f>
        <v>346.471</v>
      </c>
      <c r="AC1418">
        <f>SUMIFS(Saudi!F:F,Saudi!$A:$A,YEAR(daily!$A1418))</f>
        <v>4196090</v>
      </c>
      <c r="AD1418">
        <f>SUMIFS(Saudi!G:G,Saudi!$A:$A,YEAR(daily!$A1418))</f>
        <v>56.583409743531369</v>
      </c>
      <c r="AE1418">
        <f>SUMIFS(Saudi!H:H,Saudi!$A:$A,YEAR(daily!$A1418))</f>
        <v>237429079.79073453</v>
      </c>
      <c r="AF1418" s="5">
        <f t="shared" si="66"/>
        <v>10</v>
      </c>
      <c r="AG1418" s="5">
        <f t="shared" si="67"/>
        <v>2005</v>
      </c>
    </row>
    <row r="1419" spans="1:33">
      <c r="A1419" s="3">
        <v>38649</v>
      </c>
      <c r="B1419" s="1">
        <v>272805</v>
      </c>
      <c r="C1419" s="1">
        <v>44101</v>
      </c>
      <c r="D1419" s="1">
        <v>30863</v>
      </c>
      <c r="E1419" s="1">
        <v>60.32</v>
      </c>
      <c r="F1419" s="1">
        <v>60.78</v>
      </c>
      <c r="G1419" s="1">
        <v>60.93</v>
      </c>
      <c r="H1419" s="2">
        <v>49.6</v>
      </c>
      <c r="I1419" s="2">
        <v>30.9</v>
      </c>
      <c r="J1419" s="2">
        <v>84.6</v>
      </c>
      <c r="K1419" s="2">
        <v>84.5</v>
      </c>
      <c r="L1419">
        <f>SUMIFS(US!B:B,US!$D:$D,YEAR(daily!$A1419),US!$E:$E,MONTH(daily!$A1419))</f>
        <v>7386</v>
      </c>
      <c r="M1419">
        <f>SUMIFS(US!C:C,US!$D:$D,YEAR(daily!$A1419),US!$E:$E,MONTH(daily!$A1419))</f>
        <v>20253</v>
      </c>
      <c r="N1419">
        <f>SUMIFS(COT!E:E,COT!$A:$A,YEAR(daily!$A1419),COT!$B:$B,WEEKNUM(daily!$A1419))</f>
        <v>817409</v>
      </c>
      <c r="O1419">
        <f>SUMIFS(COT!F:F,COT!$A:$A,YEAR(daily!$A1419),COT!$B:$B,WEEKNUM(daily!$A1419))</f>
        <v>120653</v>
      </c>
      <c r="P1419">
        <f>SUMIFS(COT!G:G,COT!$A:$A,YEAR(daily!$A1419),COT!$B:$B,WEEKNUM(daily!$A1419))</f>
        <v>158737</v>
      </c>
      <c r="Q1419">
        <f>SUMIFS(COT!H:H,COT!$A:$A,YEAR(daily!$A1419),COT!$B:$B,WEEKNUM(daily!$A1419))</f>
        <v>123620</v>
      </c>
      <c r="R1419">
        <f>SUMIFS(COT!I:I,COT!$A:$A,YEAR(daily!$A1419),COT!$B:$B,WEEKNUM(daily!$A1419))</f>
        <v>523109</v>
      </c>
      <c r="S1419">
        <f>SUMIFS(COT!J:J,COT!$A:$A,YEAR(daily!$A1419),COT!$B:$B,WEEKNUM(daily!$A1419))</f>
        <v>464980</v>
      </c>
      <c r="T1419">
        <f>SUMIFS(COT!K:K,COT!$A:$A,YEAR(daily!$A1419),COT!$B:$B,WEEKNUM(daily!$A1419))</f>
        <v>50027</v>
      </c>
      <c r="U1419">
        <f>SUMIFS(COT!L:L,COT!$A:$A,YEAR(daily!$A1419),COT!$B:$B,WEEKNUM(daily!$A1419))</f>
        <v>70072</v>
      </c>
      <c r="V1419">
        <f>SUMIFS(COT!M:M,COT!$A:$A,YEAR(daily!$A1419),COT!$B:$B,WEEKNUM(daily!$A1419))</f>
        <v>46</v>
      </c>
      <c r="W1419">
        <f>SUMIFS(COT!N:N,COT!$A:$A,YEAR(daily!$A1419),COT!$B:$B,WEEKNUM(daily!$A1419))</f>
        <v>103</v>
      </c>
      <c r="X1419">
        <f>SUMIFS(COT!O:O,COT!$A:$A,YEAR(daily!$A1419),COT!$B:$B,WEEKNUM(daily!$A1419))</f>
        <v>82</v>
      </c>
      <c r="Y1419">
        <f>SUMIFS(COT!P:P,COT!$A:$A,YEAR(daily!$A1419),COT!$B:$B,WEEKNUM(daily!$A1419))</f>
        <v>76</v>
      </c>
      <c r="Z1419">
        <f>SUMIFS(COT!Q:Q,COT!$A:$A,YEAR(daily!$A1419),COT!$B:$B,WEEKNUM(daily!$A1419))</f>
        <v>78</v>
      </c>
      <c r="AA1419">
        <f>SUMIFS(Saudi!B:B,Saudi!$A:$A,YEAR(daily!$A1419))</f>
        <v>567.84900000000005</v>
      </c>
      <c r="AB1419">
        <f>SUMIFS(Saudi!C:C,Saudi!$A:$A,YEAR(daily!$A1419))</f>
        <v>346.471</v>
      </c>
      <c r="AC1419">
        <f>SUMIFS(Saudi!F:F,Saudi!$A:$A,YEAR(daily!$A1419))</f>
        <v>4196090</v>
      </c>
      <c r="AD1419">
        <f>SUMIFS(Saudi!G:G,Saudi!$A:$A,YEAR(daily!$A1419))</f>
        <v>56.583409743531369</v>
      </c>
      <c r="AE1419">
        <f>SUMIFS(Saudi!H:H,Saudi!$A:$A,YEAR(daily!$A1419))</f>
        <v>237429079.79073453</v>
      </c>
      <c r="AF1419" s="5">
        <f t="shared" si="66"/>
        <v>10</v>
      </c>
      <c r="AG1419" s="5">
        <f t="shared" si="67"/>
        <v>2005</v>
      </c>
    </row>
    <row r="1420" spans="1:33">
      <c r="A1420" s="3">
        <v>38650</v>
      </c>
      <c r="B1420" s="1">
        <v>263290</v>
      </c>
      <c r="C1420" s="1">
        <v>43057</v>
      </c>
      <c r="D1420" s="1">
        <v>31361</v>
      </c>
      <c r="E1420" s="1">
        <v>62.44</v>
      </c>
      <c r="F1420" s="1">
        <v>63.1</v>
      </c>
      <c r="G1420" s="1">
        <v>63.28</v>
      </c>
      <c r="H1420" s="2">
        <v>49.6</v>
      </c>
      <c r="I1420" s="2">
        <v>30.9</v>
      </c>
      <c r="J1420" s="2">
        <v>84.6</v>
      </c>
      <c r="K1420" s="2">
        <v>84.5</v>
      </c>
      <c r="L1420">
        <f>SUMIFS(US!B:B,US!$D:$D,YEAR(daily!$A1420),US!$E:$E,MONTH(daily!$A1420))</f>
        <v>7386</v>
      </c>
      <c r="M1420">
        <f>SUMIFS(US!C:C,US!$D:$D,YEAR(daily!$A1420),US!$E:$E,MONTH(daily!$A1420))</f>
        <v>20253</v>
      </c>
      <c r="N1420">
        <f>SUMIFS(COT!E:E,COT!$A:$A,YEAR(daily!$A1420),COT!$B:$B,WEEKNUM(daily!$A1420))</f>
        <v>817409</v>
      </c>
      <c r="O1420">
        <f>SUMIFS(COT!F:F,COT!$A:$A,YEAR(daily!$A1420),COT!$B:$B,WEEKNUM(daily!$A1420))</f>
        <v>120653</v>
      </c>
      <c r="P1420">
        <f>SUMIFS(COT!G:G,COT!$A:$A,YEAR(daily!$A1420),COT!$B:$B,WEEKNUM(daily!$A1420))</f>
        <v>158737</v>
      </c>
      <c r="Q1420">
        <f>SUMIFS(COT!H:H,COT!$A:$A,YEAR(daily!$A1420),COT!$B:$B,WEEKNUM(daily!$A1420))</f>
        <v>123620</v>
      </c>
      <c r="R1420">
        <f>SUMIFS(COT!I:I,COT!$A:$A,YEAR(daily!$A1420),COT!$B:$B,WEEKNUM(daily!$A1420))</f>
        <v>523109</v>
      </c>
      <c r="S1420">
        <f>SUMIFS(COT!J:J,COT!$A:$A,YEAR(daily!$A1420),COT!$B:$B,WEEKNUM(daily!$A1420))</f>
        <v>464980</v>
      </c>
      <c r="T1420">
        <f>SUMIFS(COT!K:K,COT!$A:$A,YEAR(daily!$A1420),COT!$B:$B,WEEKNUM(daily!$A1420))</f>
        <v>50027</v>
      </c>
      <c r="U1420">
        <f>SUMIFS(COT!L:L,COT!$A:$A,YEAR(daily!$A1420),COT!$B:$B,WEEKNUM(daily!$A1420))</f>
        <v>70072</v>
      </c>
      <c r="V1420">
        <f>SUMIFS(COT!M:M,COT!$A:$A,YEAR(daily!$A1420),COT!$B:$B,WEEKNUM(daily!$A1420))</f>
        <v>46</v>
      </c>
      <c r="W1420">
        <f>SUMIFS(COT!N:N,COT!$A:$A,YEAR(daily!$A1420),COT!$B:$B,WEEKNUM(daily!$A1420))</f>
        <v>103</v>
      </c>
      <c r="X1420">
        <f>SUMIFS(COT!O:O,COT!$A:$A,YEAR(daily!$A1420),COT!$B:$B,WEEKNUM(daily!$A1420))</f>
        <v>82</v>
      </c>
      <c r="Y1420">
        <f>SUMIFS(COT!P:P,COT!$A:$A,YEAR(daily!$A1420),COT!$B:$B,WEEKNUM(daily!$A1420))</f>
        <v>76</v>
      </c>
      <c r="Z1420">
        <f>SUMIFS(COT!Q:Q,COT!$A:$A,YEAR(daily!$A1420),COT!$B:$B,WEEKNUM(daily!$A1420))</f>
        <v>78</v>
      </c>
      <c r="AA1420">
        <f>SUMIFS(Saudi!B:B,Saudi!$A:$A,YEAR(daily!$A1420))</f>
        <v>567.84900000000005</v>
      </c>
      <c r="AB1420">
        <f>SUMIFS(Saudi!C:C,Saudi!$A:$A,YEAR(daily!$A1420))</f>
        <v>346.471</v>
      </c>
      <c r="AC1420">
        <f>SUMIFS(Saudi!F:F,Saudi!$A:$A,YEAR(daily!$A1420))</f>
        <v>4196090</v>
      </c>
      <c r="AD1420">
        <f>SUMIFS(Saudi!G:G,Saudi!$A:$A,YEAR(daily!$A1420))</f>
        <v>56.583409743531369</v>
      </c>
      <c r="AE1420">
        <f>SUMIFS(Saudi!H:H,Saudi!$A:$A,YEAR(daily!$A1420))</f>
        <v>237429079.79073453</v>
      </c>
      <c r="AF1420" s="5">
        <f t="shared" si="66"/>
        <v>10</v>
      </c>
      <c r="AG1420" s="5">
        <f t="shared" si="67"/>
        <v>2005</v>
      </c>
    </row>
    <row r="1421" spans="1:33">
      <c r="A1421" s="3">
        <v>38651</v>
      </c>
      <c r="B1421" s="1">
        <v>258950</v>
      </c>
      <c r="C1421" s="1">
        <v>44186</v>
      </c>
      <c r="D1421" s="1">
        <v>32152</v>
      </c>
      <c r="E1421" s="1">
        <v>60.66</v>
      </c>
      <c r="F1421" s="1">
        <v>61.59</v>
      </c>
      <c r="G1421" s="1">
        <v>61.82</v>
      </c>
      <c r="H1421" s="2">
        <v>49.6</v>
      </c>
      <c r="I1421" s="2">
        <v>30.9</v>
      </c>
      <c r="J1421" s="2">
        <v>84.6</v>
      </c>
      <c r="K1421" s="2">
        <v>84.5</v>
      </c>
      <c r="L1421">
        <f>SUMIFS(US!B:B,US!$D:$D,YEAR(daily!$A1421),US!$E:$E,MONTH(daily!$A1421))</f>
        <v>7386</v>
      </c>
      <c r="M1421">
        <f>SUMIFS(US!C:C,US!$D:$D,YEAR(daily!$A1421),US!$E:$E,MONTH(daily!$A1421))</f>
        <v>20253</v>
      </c>
      <c r="N1421">
        <f>SUMIFS(COT!E:E,COT!$A:$A,YEAR(daily!$A1421),COT!$B:$B,WEEKNUM(daily!$A1421))</f>
        <v>817409</v>
      </c>
      <c r="O1421">
        <f>SUMIFS(COT!F:F,COT!$A:$A,YEAR(daily!$A1421),COT!$B:$B,WEEKNUM(daily!$A1421))</f>
        <v>120653</v>
      </c>
      <c r="P1421">
        <f>SUMIFS(COT!G:G,COT!$A:$A,YEAR(daily!$A1421),COT!$B:$B,WEEKNUM(daily!$A1421))</f>
        <v>158737</v>
      </c>
      <c r="Q1421">
        <f>SUMIFS(COT!H:H,COT!$A:$A,YEAR(daily!$A1421),COT!$B:$B,WEEKNUM(daily!$A1421))</f>
        <v>123620</v>
      </c>
      <c r="R1421">
        <f>SUMIFS(COT!I:I,COT!$A:$A,YEAR(daily!$A1421),COT!$B:$B,WEEKNUM(daily!$A1421))</f>
        <v>523109</v>
      </c>
      <c r="S1421">
        <f>SUMIFS(COT!J:J,COT!$A:$A,YEAR(daily!$A1421),COT!$B:$B,WEEKNUM(daily!$A1421))</f>
        <v>464980</v>
      </c>
      <c r="T1421">
        <f>SUMIFS(COT!K:K,COT!$A:$A,YEAR(daily!$A1421),COT!$B:$B,WEEKNUM(daily!$A1421))</f>
        <v>50027</v>
      </c>
      <c r="U1421">
        <f>SUMIFS(COT!L:L,COT!$A:$A,YEAR(daily!$A1421),COT!$B:$B,WEEKNUM(daily!$A1421))</f>
        <v>70072</v>
      </c>
      <c r="V1421">
        <f>SUMIFS(COT!M:M,COT!$A:$A,YEAR(daily!$A1421),COT!$B:$B,WEEKNUM(daily!$A1421))</f>
        <v>46</v>
      </c>
      <c r="W1421">
        <f>SUMIFS(COT!N:N,COT!$A:$A,YEAR(daily!$A1421),COT!$B:$B,WEEKNUM(daily!$A1421))</f>
        <v>103</v>
      </c>
      <c r="X1421">
        <f>SUMIFS(COT!O:O,COT!$A:$A,YEAR(daily!$A1421),COT!$B:$B,WEEKNUM(daily!$A1421))</f>
        <v>82</v>
      </c>
      <c r="Y1421">
        <f>SUMIFS(COT!P:P,COT!$A:$A,YEAR(daily!$A1421),COT!$B:$B,WEEKNUM(daily!$A1421))</f>
        <v>76</v>
      </c>
      <c r="Z1421">
        <f>SUMIFS(COT!Q:Q,COT!$A:$A,YEAR(daily!$A1421),COT!$B:$B,WEEKNUM(daily!$A1421))</f>
        <v>78</v>
      </c>
      <c r="AA1421">
        <f>SUMIFS(Saudi!B:B,Saudi!$A:$A,YEAR(daily!$A1421))</f>
        <v>567.84900000000005</v>
      </c>
      <c r="AB1421">
        <f>SUMIFS(Saudi!C:C,Saudi!$A:$A,YEAR(daily!$A1421))</f>
        <v>346.471</v>
      </c>
      <c r="AC1421">
        <f>SUMIFS(Saudi!F:F,Saudi!$A:$A,YEAR(daily!$A1421))</f>
        <v>4196090</v>
      </c>
      <c r="AD1421">
        <f>SUMIFS(Saudi!G:G,Saudi!$A:$A,YEAR(daily!$A1421))</f>
        <v>56.583409743531369</v>
      </c>
      <c r="AE1421">
        <f>SUMIFS(Saudi!H:H,Saudi!$A:$A,YEAR(daily!$A1421))</f>
        <v>237429079.79073453</v>
      </c>
      <c r="AF1421" s="5">
        <f t="shared" si="66"/>
        <v>10</v>
      </c>
      <c r="AG1421" s="5">
        <f t="shared" si="67"/>
        <v>2005</v>
      </c>
    </row>
    <row r="1422" spans="1:33">
      <c r="A1422" s="3">
        <v>38652</v>
      </c>
      <c r="B1422" s="1">
        <v>251390</v>
      </c>
      <c r="C1422" s="1">
        <v>47095</v>
      </c>
      <c r="D1422" s="1">
        <v>32352</v>
      </c>
      <c r="E1422" s="1">
        <v>61.09</v>
      </c>
      <c r="F1422" s="1">
        <v>61.85</v>
      </c>
      <c r="G1422" s="1">
        <v>62.06</v>
      </c>
      <c r="H1422" s="2">
        <v>49.6</v>
      </c>
      <c r="I1422" s="2">
        <v>30.9</v>
      </c>
      <c r="J1422" s="2">
        <v>84.6</v>
      </c>
      <c r="K1422" s="2">
        <v>84.5</v>
      </c>
      <c r="L1422">
        <f>SUMIFS(US!B:B,US!$D:$D,YEAR(daily!$A1422),US!$E:$E,MONTH(daily!$A1422))</f>
        <v>7386</v>
      </c>
      <c r="M1422">
        <f>SUMIFS(US!C:C,US!$D:$D,YEAR(daily!$A1422),US!$E:$E,MONTH(daily!$A1422))</f>
        <v>20253</v>
      </c>
      <c r="N1422">
        <f>SUMIFS(COT!E:E,COT!$A:$A,YEAR(daily!$A1422),COT!$B:$B,WEEKNUM(daily!$A1422))</f>
        <v>817409</v>
      </c>
      <c r="O1422">
        <f>SUMIFS(COT!F:F,COT!$A:$A,YEAR(daily!$A1422),COT!$B:$B,WEEKNUM(daily!$A1422))</f>
        <v>120653</v>
      </c>
      <c r="P1422">
        <f>SUMIFS(COT!G:G,COT!$A:$A,YEAR(daily!$A1422),COT!$B:$B,WEEKNUM(daily!$A1422))</f>
        <v>158737</v>
      </c>
      <c r="Q1422">
        <f>SUMIFS(COT!H:H,COT!$A:$A,YEAR(daily!$A1422),COT!$B:$B,WEEKNUM(daily!$A1422))</f>
        <v>123620</v>
      </c>
      <c r="R1422">
        <f>SUMIFS(COT!I:I,COT!$A:$A,YEAR(daily!$A1422),COT!$B:$B,WEEKNUM(daily!$A1422))</f>
        <v>523109</v>
      </c>
      <c r="S1422">
        <f>SUMIFS(COT!J:J,COT!$A:$A,YEAR(daily!$A1422),COT!$B:$B,WEEKNUM(daily!$A1422))</f>
        <v>464980</v>
      </c>
      <c r="T1422">
        <f>SUMIFS(COT!K:K,COT!$A:$A,YEAR(daily!$A1422),COT!$B:$B,WEEKNUM(daily!$A1422))</f>
        <v>50027</v>
      </c>
      <c r="U1422">
        <f>SUMIFS(COT!L:L,COT!$A:$A,YEAR(daily!$A1422),COT!$B:$B,WEEKNUM(daily!$A1422))</f>
        <v>70072</v>
      </c>
      <c r="V1422">
        <f>SUMIFS(COT!M:M,COT!$A:$A,YEAR(daily!$A1422),COT!$B:$B,WEEKNUM(daily!$A1422))</f>
        <v>46</v>
      </c>
      <c r="W1422">
        <f>SUMIFS(COT!N:N,COT!$A:$A,YEAR(daily!$A1422),COT!$B:$B,WEEKNUM(daily!$A1422))</f>
        <v>103</v>
      </c>
      <c r="X1422">
        <f>SUMIFS(COT!O:O,COT!$A:$A,YEAR(daily!$A1422),COT!$B:$B,WEEKNUM(daily!$A1422))</f>
        <v>82</v>
      </c>
      <c r="Y1422">
        <f>SUMIFS(COT!P:P,COT!$A:$A,YEAR(daily!$A1422),COT!$B:$B,WEEKNUM(daily!$A1422))</f>
        <v>76</v>
      </c>
      <c r="Z1422">
        <f>SUMIFS(COT!Q:Q,COT!$A:$A,YEAR(daily!$A1422),COT!$B:$B,WEEKNUM(daily!$A1422))</f>
        <v>78</v>
      </c>
      <c r="AA1422">
        <f>SUMIFS(Saudi!B:B,Saudi!$A:$A,YEAR(daily!$A1422))</f>
        <v>567.84900000000005</v>
      </c>
      <c r="AB1422">
        <f>SUMIFS(Saudi!C:C,Saudi!$A:$A,YEAR(daily!$A1422))</f>
        <v>346.471</v>
      </c>
      <c r="AC1422">
        <f>SUMIFS(Saudi!F:F,Saudi!$A:$A,YEAR(daily!$A1422))</f>
        <v>4196090</v>
      </c>
      <c r="AD1422">
        <f>SUMIFS(Saudi!G:G,Saudi!$A:$A,YEAR(daily!$A1422))</f>
        <v>56.583409743531369</v>
      </c>
      <c r="AE1422">
        <f>SUMIFS(Saudi!H:H,Saudi!$A:$A,YEAR(daily!$A1422))</f>
        <v>237429079.79073453</v>
      </c>
      <c r="AF1422" s="5">
        <f t="shared" si="66"/>
        <v>10</v>
      </c>
      <c r="AG1422" s="5">
        <f t="shared" si="67"/>
        <v>2005</v>
      </c>
    </row>
    <row r="1423" spans="1:33">
      <c r="A1423" s="3">
        <v>38653</v>
      </c>
      <c r="B1423" s="1">
        <v>245466</v>
      </c>
      <c r="C1423" s="1">
        <v>50259</v>
      </c>
      <c r="D1423" s="1">
        <v>32336</v>
      </c>
      <c r="E1423" s="1">
        <v>61.22</v>
      </c>
      <c r="F1423" s="1">
        <v>61.82</v>
      </c>
      <c r="G1423" s="1">
        <v>62.01</v>
      </c>
      <c r="H1423" s="2">
        <v>49.6</v>
      </c>
      <c r="I1423" s="2">
        <v>30.9</v>
      </c>
      <c r="J1423" s="2">
        <v>84.6</v>
      </c>
      <c r="K1423" s="2">
        <v>84.5</v>
      </c>
      <c r="L1423">
        <f>SUMIFS(US!B:B,US!$D:$D,YEAR(daily!$A1423),US!$E:$E,MONTH(daily!$A1423))</f>
        <v>7386</v>
      </c>
      <c r="M1423">
        <f>SUMIFS(US!C:C,US!$D:$D,YEAR(daily!$A1423),US!$E:$E,MONTH(daily!$A1423))</f>
        <v>20253</v>
      </c>
      <c r="N1423">
        <f>SUMIFS(COT!E:E,COT!$A:$A,YEAR(daily!$A1423),COT!$B:$B,WEEKNUM(daily!$A1423))</f>
        <v>817409</v>
      </c>
      <c r="O1423">
        <f>SUMIFS(COT!F:F,COT!$A:$A,YEAR(daily!$A1423),COT!$B:$B,WEEKNUM(daily!$A1423))</f>
        <v>120653</v>
      </c>
      <c r="P1423">
        <f>SUMIFS(COT!G:G,COT!$A:$A,YEAR(daily!$A1423),COT!$B:$B,WEEKNUM(daily!$A1423))</f>
        <v>158737</v>
      </c>
      <c r="Q1423">
        <f>SUMIFS(COT!H:H,COT!$A:$A,YEAR(daily!$A1423),COT!$B:$B,WEEKNUM(daily!$A1423))</f>
        <v>123620</v>
      </c>
      <c r="R1423">
        <f>SUMIFS(COT!I:I,COT!$A:$A,YEAR(daily!$A1423),COT!$B:$B,WEEKNUM(daily!$A1423))</f>
        <v>523109</v>
      </c>
      <c r="S1423">
        <f>SUMIFS(COT!J:J,COT!$A:$A,YEAR(daily!$A1423),COT!$B:$B,WEEKNUM(daily!$A1423))</f>
        <v>464980</v>
      </c>
      <c r="T1423">
        <f>SUMIFS(COT!K:K,COT!$A:$A,YEAR(daily!$A1423),COT!$B:$B,WEEKNUM(daily!$A1423))</f>
        <v>50027</v>
      </c>
      <c r="U1423">
        <f>SUMIFS(COT!L:L,COT!$A:$A,YEAR(daily!$A1423),COT!$B:$B,WEEKNUM(daily!$A1423))</f>
        <v>70072</v>
      </c>
      <c r="V1423">
        <f>SUMIFS(COT!M:M,COT!$A:$A,YEAR(daily!$A1423),COT!$B:$B,WEEKNUM(daily!$A1423))</f>
        <v>46</v>
      </c>
      <c r="W1423">
        <f>SUMIFS(COT!N:N,COT!$A:$A,YEAR(daily!$A1423),COT!$B:$B,WEEKNUM(daily!$A1423))</f>
        <v>103</v>
      </c>
      <c r="X1423">
        <f>SUMIFS(COT!O:O,COT!$A:$A,YEAR(daily!$A1423),COT!$B:$B,WEEKNUM(daily!$A1423))</f>
        <v>82</v>
      </c>
      <c r="Y1423">
        <f>SUMIFS(COT!P:P,COT!$A:$A,YEAR(daily!$A1423),COT!$B:$B,WEEKNUM(daily!$A1423))</f>
        <v>76</v>
      </c>
      <c r="Z1423">
        <f>SUMIFS(COT!Q:Q,COT!$A:$A,YEAR(daily!$A1423),COT!$B:$B,WEEKNUM(daily!$A1423))</f>
        <v>78</v>
      </c>
      <c r="AA1423">
        <f>SUMIFS(Saudi!B:B,Saudi!$A:$A,YEAR(daily!$A1423))</f>
        <v>567.84900000000005</v>
      </c>
      <c r="AB1423">
        <f>SUMIFS(Saudi!C:C,Saudi!$A:$A,YEAR(daily!$A1423))</f>
        <v>346.471</v>
      </c>
      <c r="AC1423">
        <f>SUMIFS(Saudi!F:F,Saudi!$A:$A,YEAR(daily!$A1423))</f>
        <v>4196090</v>
      </c>
      <c r="AD1423">
        <f>SUMIFS(Saudi!G:G,Saudi!$A:$A,YEAR(daily!$A1423))</f>
        <v>56.583409743531369</v>
      </c>
      <c r="AE1423">
        <f>SUMIFS(Saudi!H:H,Saudi!$A:$A,YEAR(daily!$A1423))</f>
        <v>237429079.79073453</v>
      </c>
      <c r="AF1423" s="5">
        <f t="shared" si="66"/>
        <v>10</v>
      </c>
      <c r="AG1423" s="5">
        <f t="shared" si="67"/>
        <v>2005</v>
      </c>
    </row>
    <row r="1424" spans="1:33">
      <c r="A1424" s="3">
        <v>38656</v>
      </c>
      <c r="B1424" s="1">
        <v>236428</v>
      </c>
      <c r="C1424" s="1">
        <v>51220</v>
      </c>
      <c r="D1424" s="1">
        <v>33200</v>
      </c>
      <c r="E1424" s="1">
        <v>59.76</v>
      </c>
      <c r="F1424" s="1">
        <v>60.77</v>
      </c>
      <c r="G1424" s="1">
        <v>61</v>
      </c>
      <c r="H1424" s="2">
        <v>49.6</v>
      </c>
      <c r="I1424" s="2">
        <v>30.9</v>
      </c>
      <c r="J1424" s="2">
        <v>84.6</v>
      </c>
      <c r="K1424" s="2">
        <v>84.5</v>
      </c>
      <c r="L1424">
        <f>SUMIFS(US!B:B,US!$D:$D,YEAR(daily!$A1424),US!$E:$E,MONTH(daily!$A1424))</f>
        <v>7386</v>
      </c>
      <c r="M1424">
        <f>SUMIFS(US!C:C,US!$D:$D,YEAR(daily!$A1424),US!$E:$E,MONTH(daily!$A1424))</f>
        <v>20253</v>
      </c>
      <c r="N1424">
        <f>SUMIFS(COT!E:E,COT!$A:$A,YEAR(daily!$A1424),COT!$B:$B,WEEKNUM(daily!$A1424))</f>
        <v>821833</v>
      </c>
      <c r="O1424">
        <f>SUMIFS(COT!F:F,COT!$A:$A,YEAR(daily!$A1424),COT!$B:$B,WEEKNUM(daily!$A1424))</f>
        <v>120127</v>
      </c>
      <c r="P1424">
        <f>SUMIFS(COT!G:G,COT!$A:$A,YEAR(daily!$A1424),COT!$B:$B,WEEKNUM(daily!$A1424))</f>
        <v>162167</v>
      </c>
      <c r="Q1424">
        <f>SUMIFS(COT!H:H,COT!$A:$A,YEAR(daily!$A1424),COT!$B:$B,WEEKNUM(daily!$A1424))</f>
        <v>126950</v>
      </c>
      <c r="R1424">
        <f>SUMIFS(COT!I:I,COT!$A:$A,YEAR(daily!$A1424),COT!$B:$B,WEEKNUM(daily!$A1424))</f>
        <v>521071</v>
      </c>
      <c r="S1424">
        <f>SUMIFS(COT!J:J,COT!$A:$A,YEAR(daily!$A1424),COT!$B:$B,WEEKNUM(daily!$A1424))</f>
        <v>461207</v>
      </c>
      <c r="T1424">
        <f>SUMIFS(COT!K:K,COT!$A:$A,YEAR(daily!$A1424),COT!$B:$B,WEEKNUM(daily!$A1424))</f>
        <v>53685</v>
      </c>
      <c r="U1424">
        <f>SUMIFS(COT!L:L,COT!$A:$A,YEAR(daily!$A1424),COT!$B:$B,WEEKNUM(daily!$A1424))</f>
        <v>71509</v>
      </c>
      <c r="V1424">
        <f>SUMIFS(COT!M:M,COT!$A:$A,YEAR(daily!$A1424),COT!$B:$B,WEEKNUM(daily!$A1424))</f>
        <v>43</v>
      </c>
      <c r="W1424">
        <f>SUMIFS(COT!N:N,COT!$A:$A,YEAR(daily!$A1424),COT!$B:$B,WEEKNUM(daily!$A1424))</f>
        <v>107</v>
      </c>
      <c r="X1424">
        <f>SUMIFS(COT!O:O,COT!$A:$A,YEAR(daily!$A1424),COT!$B:$B,WEEKNUM(daily!$A1424))</f>
        <v>87</v>
      </c>
      <c r="Y1424">
        <f>SUMIFS(COT!P:P,COT!$A:$A,YEAR(daily!$A1424),COT!$B:$B,WEEKNUM(daily!$A1424))</f>
        <v>75</v>
      </c>
      <c r="Z1424">
        <f>SUMIFS(COT!Q:Q,COT!$A:$A,YEAR(daily!$A1424),COT!$B:$B,WEEKNUM(daily!$A1424))</f>
        <v>81</v>
      </c>
      <c r="AA1424">
        <f>SUMIFS(Saudi!B:B,Saudi!$A:$A,YEAR(daily!$A1424))</f>
        <v>567.84900000000005</v>
      </c>
      <c r="AB1424">
        <f>SUMIFS(Saudi!C:C,Saudi!$A:$A,YEAR(daily!$A1424))</f>
        <v>346.471</v>
      </c>
      <c r="AC1424">
        <f>SUMIFS(Saudi!F:F,Saudi!$A:$A,YEAR(daily!$A1424))</f>
        <v>4196090</v>
      </c>
      <c r="AD1424">
        <f>SUMIFS(Saudi!G:G,Saudi!$A:$A,YEAR(daily!$A1424))</f>
        <v>56.583409743531369</v>
      </c>
      <c r="AE1424">
        <f>SUMIFS(Saudi!H:H,Saudi!$A:$A,YEAR(daily!$A1424))</f>
        <v>237429079.79073453</v>
      </c>
      <c r="AF1424" s="5">
        <f t="shared" si="66"/>
        <v>10</v>
      </c>
      <c r="AG1424" s="5">
        <f t="shared" si="67"/>
        <v>2005</v>
      </c>
    </row>
    <row r="1425" spans="1:33">
      <c r="A1425" s="3">
        <v>38657</v>
      </c>
      <c r="B1425" s="1">
        <v>231880</v>
      </c>
      <c r="C1425" s="1">
        <v>52344</v>
      </c>
      <c r="D1425" s="1">
        <v>33570</v>
      </c>
      <c r="E1425" s="1">
        <v>59.85</v>
      </c>
      <c r="F1425" s="1">
        <v>60.96</v>
      </c>
      <c r="G1425" s="1">
        <v>61.21</v>
      </c>
      <c r="H1425" s="2">
        <v>49.6</v>
      </c>
      <c r="I1425" s="2">
        <v>30.9</v>
      </c>
      <c r="J1425" s="2">
        <v>84.6</v>
      </c>
      <c r="K1425" s="2">
        <v>84.5</v>
      </c>
      <c r="L1425">
        <f>SUMIFS(US!B:B,US!$D:$D,YEAR(daily!$A1425),US!$E:$E,MONTH(daily!$A1425))</f>
        <v>7939</v>
      </c>
      <c r="M1425">
        <f>SUMIFS(US!C:C,US!$D:$D,YEAR(daily!$A1425),US!$E:$E,MONTH(daily!$A1425))</f>
        <v>20623</v>
      </c>
      <c r="N1425">
        <f>SUMIFS(COT!E:E,COT!$A:$A,YEAR(daily!$A1425),COT!$B:$B,WEEKNUM(daily!$A1425))</f>
        <v>821833</v>
      </c>
      <c r="O1425">
        <f>SUMIFS(COT!F:F,COT!$A:$A,YEAR(daily!$A1425),COT!$B:$B,WEEKNUM(daily!$A1425))</f>
        <v>120127</v>
      </c>
      <c r="P1425">
        <f>SUMIFS(COT!G:G,COT!$A:$A,YEAR(daily!$A1425),COT!$B:$B,WEEKNUM(daily!$A1425))</f>
        <v>162167</v>
      </c>
      <c r="Q1425">
        <f>SUMIFS(COT!H:H,COT!$A:$A,YEAR(daily!$A1425),COT!$B:$B,WEEKNUM(daily!$A1425))</f>
        <v>126950</v>
      </c>
      <c r="R1425">
        <f>SUMIFS(COT!I:I,COT!$A:$A,YEAR(daily!$A1425),COT!$B:$B,WEEKNUM(daily!$A1425))</f>
        <v>521071</v>
      </c>
      <c r="S1425">
        <f>SUMIFS(COT!J:J,COT!$A:$A,YEAR(daily!$A1425),COT!$B:$B,WEEKNUM(daily!$A1425))</f>
        <v>461207</v>
      </c>
      <c r="T1425">
        <f>SUMIFS(COT!K:K,COT!$A:$A,YEAR(daily!$A1425),COT!$B:$B,WEEKNUM(daily!$A1425))</f>
        <v>53685</v>
      </c>
      <c r="U1425">
        <f>SUMIFS(COT!L:L,COT!$A:$A,YEAR(daily!$A1425),COT!$B:$B,WEEKNUM(daily!$A1425))</f>
        <v>71509</v>
      </c>
      <c r="V1425">
        <f>SUMIFS(COT!M:M,COT!$A:$A,YEAR(daily!$A1425),COT!$B:$B,WEEKNUM(daily!$A1425))</f>
        <v>43</v>
      </c>
      <c r="W1425">
        <f>SUMIFS(COT!N:N,COT!$A:$A,YEAR(daily!$A1425),COT!$B:$B,WEEKNUM(daily!$A1425))</f>
        <v>107</v>
      </c>
      <c r="X1425">
        <f>SUMIFS(COT!O:O,COT!$A:$A,YEAR(daily!$A1425),COT!$B:$B,WEEKNUM(daily!$A1425))</f>
        <v>87</v>
      </c>
      <c r="Y1425">
        <f>SUMIFS(COT!P:P,COT!$A:$A,YEAR(daily!$A1425),COT!$B:$B,WEEKNUM(daily!$A1425))</f>
        <v>75</v>
      </c>
      <c r="Z1425">
        <f>SUMIFS(COT!Q:Q,COT!$A:$A,YEAR(daily!$A1425),COT!$B:$B,WEEKNUM(daily!$A1425))</f>
        <v>81</v>
      </c>
      <c r="AA1425">
        <f>SUMIFS(Saudi!B:B,Saudi!$A:$A,YEAR(daily!$A1425))</f>
        <v>567.84900000000005</v>
      </c>
      <c r="AB1425">
        <f>SUMIFS(Saudi!C:C,Saudi!$A:$A,YEAR(daily!$A1425))</f>
        <v>346.471</v>
      </c>
      <c r="AC1425">
        <f>SUMIFS(Saudi!F:F,Saudi!$A:$A,YEAR(daily!$A1425))</f>
        <v>4196090</v>
      </c>
      <c r="AD1425">
        <f>SUMIFS(Saudi!G:G,Saudi!$A:$A,YEAR(daily!$A1425))</f>
        <v>56.583409743531369</v>
      </c>
      <c r="AE1425">
        <f>SUMIFS(Saudi!H:H,Saudi!$A:$A,YEAR(daily!$A1425))</f>
        <v>237429079.79073453</v>
      </c>
      <c r="AF1425" s="5">
        <f t="shared" si="66"/>
        <v>11</v>
      </c>
      <c r="AG1425" s="5">
        <f t="shared" si="67"/>
        <v>2005</v>
      </c>
    </row>
    <row r="1426" spans="1:33">
      <c r="A1426" s="3">
        <v>38658</v>
      </c>
      <c r="B1426" s="1">
        <v>226235</v>
      </c>
      <c r="C1426" s="1">
        <v>52414</v>
      </c>
      <c r="D1426" s="1">
        <v>33569</v>
      </c>
      <c r="E1426" s="1">
        <v>59.75</v>
      </c>
      <c r="F1426" s="1">
        <v>60.92</v>
      </c>
      <c r="G1426" s="1">
        <v>61.2</v>
      </c>
      <c r="H1426" s="2">
        <v>49.6</v>
      </c>
      <c r="I1426" s="2">
        <v>30.9</v>
      </c>
      <c r="J1426" s="2">
        <v>84.6</v>
      </c>
      <c r="K1426" s="2">
        <v>84.5</v>
      </c>
      <c r="L1426">
        <f>SUMIFS(US!B:B,US!$D:$D,YEAR(daily!$A1426),US!$E:$E,MONTH(daily!$A1426))</f>
        <v>7939</v>
      </c>
      <c r="M1426">
        <f>SUMIFS(US!C:C,US!$D:$D,YEAR(daily!$A1426),US!$E:$E,MONTH(daily!$A1426))</f>
        <v>20623</v>
      </c>
      <c r="N1426">
        <f>SUMIFS(COT!E:E,COT!$A:$A,YEAR(daily!$A1426),COT!$B:$B,WEEKNUM(daily!$A1426))</f>
        <v>821833</v>
      </c>
      <c r="O1426">
        <f>SUMIFS(COT!F:F,COT!$A:$A,YEAR(daily!$A1426),COT!$B:$B,WEEKNUM(daily!$A1426))</f>
        <v>120127</v>
      </c>
      <c r="P1426">
        <f>SUMIFS(COT!G:G,COT!$A:$A,YEAR(daily!$A1426),COT!$B:$B,WEEKNUM(daily!$A1426))</f>
        <v>162167</v>
      </c>
      <c r="Q1426">
        <f>SUMIFS(COT!H:H,COT!$A:$A,YEAR(daily!$A1426),COT!$B:$B,WEEKNUM(daily!$A1426))</f>
        <v>126950</v>
      </c>
      <c r="R1426">
        <f>SUMIFS(COT!I:I,COT!$A:$A,YEAR(daily!$A1426),COT!$B:$B,WEEKNUM(daily!$A1426))</f>
        <v>521071</v>
      </c>
      <c r="S1426">
        <f>SUMIFS(COT!J:J,COT!$A:$A,YEAR(daily!$A1426),COT!$B:$B,WEEKNUM(daily!$A1426))</f>
        <v>461207</v>
      </c>
      <c r="T1426">
        <f>SUMIFS(COT!K:K,COT!$A:$A,YEAR(daily!$A1426),COT!$B:$B,WEEKNUM(daily!$A1426))</f>
        <v>53685</v>
      </c>
      <c r="U1426">
        <f>SUMIFS(COT!L:L,COT!$A:$A,YEAR(daily!$A1426),COT!$B:$B,WEEKNUM(daily!$A1426))</f>
        <v>71509</v>
      </c>
      <c r="V1426">
        <f>SUMIFS(COT!M:M,COT!$A:$A,YEAR(daily!$A1426),COT!$B:$B,WEEKNUM(daily!$A1426))</f>
        <v>43</v>
      </c>
      <c r="W1426">
        <f>SUMIFS(COT!N:N,COT!$A:$A,YEAR(daily!$A1426),COT!$B:$B,WEEKNUM(daily!$A1426))</f>
        <v>107</v>
      </c>
      <c r="X1426">
        <f>SUMIFS(COT!O:O,COT!$A:$A,YEAR(daily!$A1426),COT!$B:$B,WEEKNUM(daily!$A1426))</f>
        <v>87</v>
      </c>
      <c r="Y1426">
        <f>SUMIFS(COT!P:P,COT!$A:$A,YEAR(daily!$A1426),COT!$B:$B,WEEKNUM(daily!$A1426))</f>
        <v>75</v>
      </c>
      <c r="Z1426">
        <f>SUMIFS(COT!Q:Q,COT!$A:$A,YEAR(daily!$A1426),COT!$B:$B,WEEKNUM(daily!$A1426))</f>
        <v>81</v>
      </c>
      <c r="AA1426">
        <f>SUMIFS(Saudi!B:B,Saudi!$A:$A,YEAR(daily!$A1426))</f>
        <v>567.84900000000005</v>
      </c>
      <c r="AB1426">
        <f>SUMIFS(Saudi!C:C,Saudi!$A:$A,YEAR(daily!$A1426))</f>
        <v>346.471</v>
      </c>
      <c r="AC1426">
        <f>SUMIFS(Saudi!F:F,Saudi!$A:$A,YEAR(daily!$A1426))</f>
        <v>4196090</v>
      </c>
      <c r="AD1426">
        <f>SUMIFS(Saudi!G:G,Saudi!$A:$A,YEAR(daily!$A1426))</f>
        <v>56.583409743531369</v>
      </c>
      <c r="AE1426">
        <f>SUMIFS(Saudi!H:H,Saudi!$A:$A,YEAR(daily!$A1426))</f>
        <v>237429079.79073453</v>
      </c>
      <c r="AF1426" s="5">
        <f t="shared" si="66"/>
        <v>11</v>
      </c>
      <c r="AG1426" s="5">
        <f t="shared" si="67"/>
        <v>2005</v>
      </c>
    </row>
    <row r="1427" spans="1:33">
      <c r="A1427" s="3">
        <v>38659</v>
      </c>
      <c r="B1427" s="1">
        <v>225389</v>
      </c>
      <c r="C1427" s="1">
        <v>53362</v>
      </c>
      <c r="D1427" s="1">
        <v>34568</v>
      </c>
      <c r="E1427" s="1">
        <v>61.78</v>
      </c>
      <c r="F1427" s="1">
        <v>62.96</v>
      </c>
      <c r="G1427" s="1">
        <v>63.17</v>
      </c>
      <c r="H1427" s="2">
        <v>49.6</v>
      </c>
      <c r="I1427" s="2">
        <v>30.9</v>
      </c>
      <c r="J1427" s="2">
        <v>84.6</v>
      </c>
      <c r="K1427" s="2">
        <v>84.5</v>
      </c>
      <c r="L1427">
        <f>SUMIFS(US!B:B,US!$D:$D,YEAR(daily!$A1427),US!$E:$E,MONTH(daily!$A1427))</f>
        <v>7939</v>
      </c>
      <c r="M1427">
        <f>SUMIFS(US!C:C,US!$D:$D,YEAR(daily!$A1427),US!$E:$E,MONTH(daily!$A1427))</f>
        <v>20623</v>
      </c>
      <c r="N1427">
        <f>SUMIFS(COT!E:E,COT!$A:$A,YEAR(daily!$A1427),COT!$B:$B,WEEKNUM(daily!$A1427))</f>
        <v>821833</v>
      </c>
      <c r="O1427">
        <f>SUMIFS(COT!F:F,COT!$A:$A,YEAR(daily!$A1427),COT!$B:$B,WEEKNUM(daily!$A1427))</f>
        <v>120127</v>
      </c>
      <c r="P1427">
        <f>SUMIFS(COT!G:G,COT!$A:$A,YEAR(daily!$A1427),COT!$B:$B,WEEKNUM(daily!$A1427))</f>
        <v>162167</v>
      </c>
      <c r="Q1427">
        <f>SUMIFS(COT!H:H,COT!$A:$A,YEAR(daily!$A1427),COT!$B:$B,WEEKNUM(daily!$A1427))</f>
        <v>126950</v>
      </c>
      <c r="R1427">
        <f>SUMIFS(COT!I:I,COT!$A:$A,YEAR(daily!$A1427),COT!$B:$B,WEEKNUM(daily!$A1427))</f>
        <v>521071</v>
      </c>
      <c r="S1427">
        <f>SUMIFS(COT!J:J,COT!$A:$A,YEAR(daily!$A1427),COT!$B:$B,WEEKNUM(daily!$A1427))</f>
        <v>461207</v>
      </c>
      <c r="T1427">
        <f>SUMIFS(COT!K:K,COT!$A:$A,YEAR(daily!$A1427),COT!$B:$B,WEEKNUM(daily!$A1427))</f>
        <v>53685</v>
      </c>
      <c r="U1427">
        <f>SUMIFS(COT!L:L,COT!$A:$A,YEAR(daily!$A1427),COT!$B:$B,WEEKNUM(daily!$A1427))</f>
        <v>71509</v>
      </c>
      <c r="V1427">
        <f>SUMIFS(COT!M:M,COT!$A:$A,YEAR(daily!$A1427),COT!$B:$B,WEEKNUM(daily!$A1427))</f>
        <v>43</v>
      </c>
      <c r="W1427">
        <f>SUMIFS(COT!N:N,COT!$A:$A,YEAR(daily!$A1427),COT!$B:$B,WEEKNUM(daily!$A1427))</f>
        <v>107</v>
      </c>
      <c r="X1427">
        <f>SUMIFS(COT!O:O,COT!$A:$A,YEAR(daily!$A1427),COT!$B:$B,WEEKNUM(daily!$A1427))</f>
        <v>87</v>
      </c>
      <c r="Y1427">
        <f>SUMIFS(COT!P:P,COT!$A:$A,YEAR(daily!$A1427),COT!$B:$B,WEEKNUM(daily!$A1427))</f>
        <v>75</v>
      </c>
      <c r="Z1427">
        <f>SUMIFS(COT!Q:Q,COT!$A:$A,YEAR(daily!$A1427),COT!$B:$B,WEEKNUM(daily!$A1427))</f>
        <v>81</v>
      </c>
      <c r="AA1427">
        <f>SUMIFS(Saudi!B:B,Saudi!$A:$A,YEAR(daily!$A1427))</f>
        <v>567.84900000000005</v>
      </c>
      <c r="AB1427">
        <f>SUMIFS(Saudi!C:C,Saudi!$A:$A,YEAR(daily!$A1427))</f>
        <v>346.471</v>
      </c>
      <c r="AC1427">
        <f>SUMIFS(Saudi!F:F,Saudi!$A:$A,YEAR(daily!$A1427))</f>
        <v>4196090</v>
      </c>
      <c r="AD1427">
        <f>SUMIFS(Saudi!G:G,Saudi!$A:$A,YEAR(daily!$A1427))</f>
        <v>56.583409743531369</v>
      </c>
      <c r="AE1427">
        <f>SUMIFS(Saudi!H:H,Saudi!$A:$A,YEAR(daily!$A1427))</f>
        <v>237429079.79073453</v>
      </c>
      <c r="AF1427" s="5">
        <f t="shared" si="66"/>
        <v>11</v>
      </c>
      <c r="AG1427" s="5">
        <f t="shared" si="67"/>
        <v>2005</v>
      </c>
    </row>
    <row r="1428" spans="1:33">
      <c r="A1428" s="3">
        <v>38660</v>
      </c>
      <c r="B1428" s="1">
        <v>214902</v>
      </c>
      <c r="C1428" s="1">
        <v>53255</v>
      </c>
      <c r="D1428" s="1">
        <v>34864</v>
      </c>
      <c r="E1428" s="1">
        <v>60.58</v>
      </c>
      <c r="F1428" s="1">
        <v>61.91</v>
      </c>
      <c r="G1428" s="1">
        <v>62.1</v>
      </c>
      <c r="H1428" s="2">
        <v>49.6</v>
      </c>
      <c r="I1428" s="2">
        <v>30.9</v>
      </c>
      <c r="J1428" s="2">
        <v>84.6</v>
      </c>
      <c r="K1428" s="2">
        <v>84.5</v>
      </c>
      <c r="L1428">
        <f>SUMIFS(US!B:B,US!$D:$D,YEAR(daily!$A1428),US!$E:$E,MONTH(daily!$A1428))</f>
        <v>7939</v>
      </c>
      <c r="M1428">
        <f>SUMIFS(US!C:C,US!$D:$D,YEAR(daily!$A1428),US!$E:$E,MONTH(daily!$A1428))</f>
        <v>20623</v>
      </c>
      <c r="N1428">
        <f>SUMIFS(COT!E:E,COT!$A:$A,YEAR(daily!$A1428),COT!$B:$B,WEEKNUM(daily!$A1428))</f>
        <v>821833</v>
      </c>
      <c r="O1428">
        <f>SUMIFS(COT!F:F,COT!$A:$A,YEAR(daily!$A1428),COT!$B:$B,WEEKNUM(daily!$A1428))</f>
        <v>120127</v>
      </c>
      <c r="P1428">
        <f>SUMIFS(COT!G:G,COT!$A:$A,YEAR(daily!$A1428),COT!$B:$B,WEEKNUM(daily!$A1428))</f>
        <v>162167</v>
      </c>
      <c r="Q1428">
        <f>SUMIFS(COT!H:H,COT!$A:$A,YEAR(daily!$A1428),COT!$B:$B,WEEKNUM(daily!$A1428))</f>
        <v>126950</v>
      </c>
      <c r="R1428">
        <f>SUMIFS(COT!I:I,COT!$A:$A,YEAR(daily!$A1428),COT!$B:$B,WEEKNUM(daily!$A1428))</f>
        <v>521071</v>
      </c>
      <c r="S1428">
        <f>SUMIFS(COT!J:J,COT!$A:$A,YEAR(daily!$A1428),COT!$B:$B,WEEKNUM(daily!$A1428))</f>
        <v>461207</v>
      </c>
      <c r="T1428">
        <f>SUMIFS(COT!K:K,COT!$A:$A,YEAR(daily!$A1428),COT!$B:$B,WEEKNUM(daily!$A1428))</f>
        <v>53685</v>
      </c>
      <c r="U1428">
        <f>SUMIFS(COT!L:L,COT!$A:$A,YEAR(daily!$A1428),COT!$B:$B,WEEKNUM(daily!$A1428))</f>
        <v>71509</v>
      </c>
      <c r="V1428">
        <f>SUMIFS(COT!M:M,COT!$A:$A,YEAR(daily!$A1428),COT!$B:$B,WEEKNUM(daily!$A1428))</f>
        <v>43</v>
      </c>
      <c r="W1428">
        <f>SUMIFS(COT!N:N,COT!$A:$A,YEAR(daily!$A1428),COT!$B:$B,WEEKNUM(daily!$A1428))</f>
        <v>107</v>
      </c>
      <c r="X1428">
        <f>SUMIFS(COT!O:O,COT!$A:$A,YEAR(daily!$A1428),COT!$B:$B,WEEKNUM(daily!$A1428))</f>
        <v>87</v>
      </c>
      <c r="Y1428">
        <f>SUMIFS(COT!P:P,COT!$A:$A,YEAR(daily!$A1428),COT!$B:$B,WEEKNUM(daily!$A1428))</f>
        <v>75</v>
      </c>
      <c r="Z1428">
        <f>SUMIFS(COT!Q:Q,COT!$A:$A,YEAR(daily!$A1428),COT!$B:$B,WEEKNUM(daily!$A1428))</f>
        <v>81</v>
      </c>
      <c r="AA1428">
        <f>SUMIFS(Saudi!B:B,Saudi!$A:$A,YEAR(daily!$A1428))</f>
        <v>567.84900000000005</v>
      </c>
      <c r="AB1428">
        <f>SUMIFS(Saudi!C:C,Saudi!$A:$A,YEAR(daily!$A1428))</f>
        <v>346.471</v>
      </c>
      <c r="AC1428">
        <f>SUMIFS(Saudi!F:F,Saudi!$A:$A,YEAR(daily!$A1428))</f>
        <v>4196090</v>
      </c>
      <c r="AD1428">
        <f>SUMIFS(Saudi!G:G,Saudi!$A:$A,YEAR(daily!$A1428))</f>
        <v>56.583409743531369</v>
      </c>
      <c r="AE1428">
        <f>SUMIFS(Saudi!H:H,Saudi!$A:$A,YEAR(daily!$A1428))</f>
        <v>237429079.79073453</v>
      </c>
      <c r="AF1428" s="5">
        <f t="shared" si="66"/>
        <v>11</v>
      </c>
      <c r="AG1428" s="5">
        <f t="shared" si="67"/>
        <v>2005</v>
      </c>
    </row>
    <row r="1429" spans="1:33">
      <c r="A1429" s="3">
        <v>38663</v>
      </c>
      <c r="B1429" s="1">
        <v>184345</v>
      </c>
      <c r="C1429" s="1">
        <v>52634</v>
      </c>
      <c r="D1429" s="1">
        <v>35493</v>
      </c>
      <c r="E1429" s="1">
        <v>59.47</v>
      </c>
      <c r="F1429" s="1">
        <v>61.04</v>
      </c>
      <c r="G1429" s="1">
        <v>61.27</v>
      </c>
      <c r="H1429" s="2">
        <v>49.6</v>
      </c>
      <c r="I1429" s="2">
        <v>30.9</v>
      </c>
      <c r="J1429" s="2">
        <v>84.6</v>
      </c>
      <c r="K1429" s="2">
        <v>84.5</v>
      </c>
      <c r="L1429">
        <f>SUMIFS(US!B:B,US!$D:$D,YEAR(daily!$A1429),US!$E:$E,MONTH(daily!$A1429))</f>
        <v>7939</v>
      </c>
      <c r="M1429">
        <f>SUMIFS(US!C:C,US!$D:$D,YEAR(daily!$A1429),US!$E:$E,MONTH(daily!$A1429))</f>
        <v>20623</v>
      </c>
      <c r="N1429">
        <f>SUMIFS(COT!E:E,COT!$A:$A,YEAR(daily!$A1429),COT!$B:$B,WEEKNUM(daily!$A1429))</f>
        <v>830757</v>
      </c>
      <c r="O1429">
        <f>SUMIFS(COT!F:F,COT!$A:$A,YEAR(daily!$A1429),COT!$B:$B,WEEKNUM(daily!$A1429))</f>
        <v>122079</v>
      </c>
      <c r="P1429">
        <f>SUMIFS(COT!G:G,COT!$A:$A,YEAR(daily!$A1429),COT!$B:$B,WEEKNUM(daily!$A1429))</f>
        <v>169895</v>
      </c>
      <c r="Q1429">
        <f>SUMIFS(COT!H:H,COT!$A:$A,YEAR(daily!$A1429),COT!$B:$B,WEEKNUM(daily!$A1429))</f>
        <v>128331</v>
      </c>
      <c r="R1429">
        <f>SUMIFS(COT!I:I,COT!$A:$A,YEAR(daily!$A1429),COT!$B:$B,WEEKNUM(daily!$A1429))</f>
        <v>530501</v>
      </c>
      <c r="S1429">
        <f>SUMIFS(COT!J:J,COT!$A:$A,YEAR(daily!$A1429),COT!$B:$B,WEEKNUM(daily!$A1429))</f>
        <v>465085</v>
      </c>
      <c r="T1429">
        <f>SUMIFS(COT!K:K,COT!$A:$A,YEAR(daily!$A1429),COT!$B:$B,WEEKNUM(daily!$A1429))</f>
        <v>49846</v>
      </c>
      <c r="U1429">
        <f>SUMIFS(COT!L:L,COT!$A:$A,YEAR(daily!$A1429),COT!$B:$B,WEEKNUM(daily!$A1429))</f>
        <v>67446</v>
      </c>
      <c r="V1429">
        <f>SUMIFS(COT!M:M,COT!$A:$A,YEAR(daily!$A1429),COT!$B:$B,WEEKNUM(daily!$A1429))</f>
        <v>55</v>
      </c>
      <c r="W1429">
        <f>SUMIFS(COT!N:N,COT!$A:$A,YEAR(daily!$A1429),COT!$B:$B,WEEKNUM(daily!$A1429))</f>
        <v>108</v>
      </c>
      <c r="X1429">
        <f>SUMIFS(COT!O:O,COT!$A:$A,YEAR(daily!$A1429),COT!$B:$B,WEEKNUM(daily!$A1429))</f>
        <v>95</v>
      </c>
      <c r="Y1429">
        <f>SUMIFS(COT!P:P,COT!$A:$A,YEAR(daily!$A1429),COT!$B:$B,WEEKNUM(daily!$A1429))</f>
        <v>76</v>
      </c>
      <c r="Z1429">
        <f>SUMIFS(COT!Q:Q,COT!$A:$A,YEAR(daily!$A1429),COT!$B:$B,WEEKNUM(daily!$A1429))</f>
        <v>83</v>
      </c>
      <c r="AA1429">
        <f>SUMIFS(Saudi!B:B,Saudi!$A:$A,YEAR(daily!$A1429))</f>
        <v>567.84900000000005</v>
      </c>
      <c r="AB1429">
        <f>SUMIFS(Saudi!C:C,Saudi!$A:$A,YEAR(daily!$A1429))</f>
        <v>346.471</v>
      </c>
      <c r="AC1429">
        <f>SUMIFS(Saudi!F:F,Saudi!$A:$A,YEAR(daily!$A1429))</f>
        <v>4196090</v>
      </c>
      <c r="AD1429">
        <f>SUMIFS(Saudi!G:G,Saudi!$A:$A,YEAR(daily!$A1429))</f>
        <v>56.583409743531369</v>
      </c>
      <c r="AE1429">
        <f>SUMIFS(Saudi!H:H,Saudi!$A:$A,YEAR(daily!$A1429))</f>
        <v>237429079.79073453</v>
      </c>
      <c r="AF1429" s="5">
        <f t="shared" si="66"/>
        <v>11</v>
      </c>
      <c r="AG1429" s="5">
        <f t="shared" si="67"/>
        <v>2005</v>
      </c>
    </row>
    <row r="1430" spans="1:33">
      <c r="A1430" s="3">
        <v>38664</v>
      </c>
      <c r="B1430" s="1">
        <v>163585</v>
      </c>
      <c r="C1430" s="1">
        <v>55437</v>
      </c>
      <c r="D1430" s="1">
        <v>36687</v>
      </c>
      <c r="E1430" s="1">
        <v>59.71</v>
      </c>
      <c r="F1430" s="1">
        <v>61.28</v>
      </c>
      <c r="G1430" s="1">
        <v>61.5</v>
      </c>
      <c r="H1430" s="2">
        <v>49.6</v>
      </c>
      <c r="I1430" s="2">
        <v>30.9</v>
      </c>
      <c r="J1430" s="2">
        <v>84.6</v>
      </c>
      <c r="K1430" s="2">
        <v>84.5</v>
      </c>
      <c r="L1430">
        <f>SUMIFS(US!B:B,US!$D:$D,YEAR(daily!$A1430),US!$E:$E,MONTH(daily!$A1430))</f>
        <v>7939</v>
      </c>
      <c r="M1430">
        <f>SUMIFS(US!C:C,US!$D:$D,YEAR(daily!$A1430),US!$E:$E,MONTH(daily!$A1430))</f>
        <v>20623</v>
      </c>
      <c r="N1430">
        <f>SUMIFS(COT!E:E,COT!$A:$A,YEAR(daily!$A1430),COT!$B:$B,WEEKNUM(daily!$A1430))</f>
        <v>830757</v>
      </c>
      <c r="O1430">
        <f>SUMIFS(COT!F:F,COT!$A:$A,YEAR(daily!$A1430),COT!$B:$B,WEEKNUM(daily!$A1430))</f>
        <v>122079</v>
      </c>
      <c r="P1430">
        <f>SUMIFS(COT!G:G,COT!$A:$A,YEAR(daily!$A1430),COT!$B:$B,WEEKNUM(daily!$A1430))</f>
        <v>169895</v>
      </c>
      <c r="Q1430">
        <f>SUMIFS(COT!H:H,COT!$A:$A,YEAR(daily!$A1430),COT!$B:$B,WEEKNUM(daily!$A1430))</f>
        <v>128331</v>
      </c>
      <c r="R1430">
        <f>SUMIFS(COT!I:I,COT!$A:$A,YEAR(daily!$A1430),COT!$B:$B,WEEKNUM(daily!$A1430))</f>
        <v>530501</v>
      </c>
      <c r="S1430">
        <f>SUMIFS(COT!J:J,COT!$A:$A,YEAR(daily!$A1430),COT!$B:$B,WEEKNUM(daily!$A1430))</f>
        <v>465085</v>
      </c>
      <c r="T1430">
        <f>SUMIFS(COT!K:K,COT!$A:$A,YEAR(daily!$A1430),COT!$B:$B,WEEKNUM(daily!$A1430))</f>
        <v>49846</v>
      </c>
      <c r="U1430">
        <f>SUMIFS(COT!L:L,COT!$A:$A,YEAR(daily!$A1430),COT!$B:$B,WEEKNUM(daily!$A1430))</f>
        <v>67446</v>
      </c>
      <c r="V1430">
        <f>SUMIFS(COT!M:M,COT!$A:$A,YEAR(daily!$A1430),COT!$B:$B,WEEKNUM(daily!$A1430))</f>
        <v>55</v>
      </c>
      <c r="W1430">
        <f>SUMIFS(COT!N:N,COT!$A:$A,YEAR(daily!$A1430),COT!$B:$B,WEEKNUM(daily!$A1430))</f>
        <v>108</v>
      </c>
      <c r="X1430">
        <f>SUMIFS(COT!O:O,COT!$A:$A,YEAR(daily!$A1430),COT!$B:$B,WEEKNUM(daily!$A1430))</f>
        <v>95</v>
      </c>
      <c r="Y1430">
        <f>SUMIFS(COT!P:P,COT!$A:$A,YEAR(daily!$A1430),COT!$B:$B,WEEKNUM(daily!$A1430))</f>
        <v>76</v>
      </c>
      <c r="Z1430">
        <f>SUMIFS(COT!Q:Q,COT!$A:$A,YEAR(daily!$A1430),COT!$B:$B,WEEKNUM(daily!$A1430))</f>
        <v>83</v>
      </c>
      <c r="AA1430">
        <f>SUMIFS(Saudi!B:B,Saudi!$A:$A,YEAR(daily!$A1430))</f>
        <v>567.84900000000005</v>
      </c>
      <c r="AB1430">
        <f>SUMIFS(Saudi!C:C,Saudi!$A:$A,YEAR(daily!$A1430))</f>
        <v>346.471</v>
      </c>
      <c r="AC1430">
        <f>SUMIFS(Saudi!F:F,Saudi!$A:$A,YEAR(daily!$A1430))</f>
        <v>4196090</v>
      </c>
      <c r="AD1430">
        <f>SUMIFS(Saudi!G:G,Saudi!$A:$A,YEAR(daily!$A1430))</f>
        <v>56.583409743531369</v>
      </c>
      <c r="AE1430">
        <f>SUMIFS(Saudi!H:H,Saudi!$A:$A,YEAR(daily!$A1430))</f>
        <v>237429079.79073453</v>
      </c>
      <c r="AF1430" s="5">
        <f t="shared" si="66"/>
        <v>11</v>
      </c>
      <c r="AG1430" s="5">
        <f t="shared" si="67"/>
        <v>2005</v>
      </c>
    </row>
    <row r="1431" spans="1:33">
      <c r="A1431" s="3">
        <v>38665</v>
      </c>
      <c r="B1431" s="1">
        <v>144022</v>
      </c>
      <c r="C1431" s="1">
        <v>57593</v>
      </c>
      <c r="D1431" s="1">
        <v>38241</v>
      </c>
      <c r="E1431" s="1">
        <v>58.93</v>
      </c>
      <c r="F1431" s="1">
        <v>60.29</v>
      </c>
      <c r="G1431" s="1">
        <v>60.51</v>
      </c>
      <c r="H1431" s="2">
        <v>49.6</v>
      </c>
      <c r="I1431" s="2">
        <v>30.9</v>
      </c>
      <c r="J1431" s="2">
        <v>84.6</v>
      </c>
      <c r="K1431" s="2">
        <v>84.5</v>
      </c>
      <c r="L1431">
        <f>SUMIFS(US!B:B,US!$D:$D,YEAR(daily!$A1431),US!$E:$E,MONTH(daily!$A1431))</f>
        <v>7939</v>
      </c>
      <c r="M1431">
        <f>SUMIFS(US!C:C,US!$D:$D,YEAR(daily!$A1431),US!$E:$E,MONTH(daily!$A1431))</f>
        <v>20623</v>
      </c>
      <c r="N1431">
        <f>SUMIFS(COT!E:E,COT!$A:$A,YEAR(daily!$A1431),COT!$B:$B,WEEKNUM(daily!$A1431))</f>
        <v>830757</v>
      </c>
      <c r="O1431">
        <f>SUMIFS(COT!F:F,COT!$A:$A,YEAR(daily!$A1431),COT!$B:$B,WEEKNUM(daily!$A1431))</f>
        <v>122079</v>
      </c>
      <c r="P1431">
        <f>SUMIFS(COT!G:G,COT!$A:$A,YEAR(daily!$A1431),COT!$B:$B,WEEKNUM(daily!$A1431))</f>
        <v>169895</v>
      </c>
      <c r="Q1431">
        <f>SUMIFS(COT!H:H,COT!$A:$A,YEAR(daily!$A1431),COT!$B:$B,WEEKNUM(daily!$A1431))</f>
        <v>128331</v>
      </c>
      <c r="R1431">
        <f>SUMIFS(COT!I:I,COT!$A:$A,YEAR(daily!$A1431),COT!$B:$B,WEEKNUM(daily!$A1431))</f>
        <v>530501</v>
      </c>
      <c r="S1431">
        <f>SUMIFS(COT!J:J,COT!$A:$A,YEAR(daily!$A1431),COT!$B:$B,WEEKNUM(daily!$A1431))</f>
        <v>465085</v>
      </c>
      <c r="T1431">
        <f>SUMIFS(COT!K:K,COT!$A:$A,YEAR(daily!$A1431),COT!$B:$B,WEEKNUM(daily!$A1431))</f>
        <v>49846</v>
      </c>
      <c r="U1431">
        <f>SUMIFS(COT!L:L,COT!$A:$A,YEAR(daily!$A1431),COT!$B:$B,WEEKNUM(daily!$A1431))</f>
        <v>67446</v>
      </c>
      <c r="V1431">
        <f>SUMIFS(COT!M:M,COT!$A:$A,YEAR(daily!$A1431),COT!$B:$B,WEEKNUM(daily!$A1431))</f>
        <v>55</v>
      </c>
      <c r="W1431">
        <f>SUMIFS(COT!N:N,COT!$A:$A,YEAR(daily!$A1431),COT!$B:$B,WEEKNUM(daily!$A1431))</f>
        <v>108</v>
      </c>
      <c r="X1431">
        <f>SUMIFS(COT!O:O,COT!$A:$A,YEAR(daily!$A1431),COT!$B:$B,WEEKNUM(daily!$A1431))</f>
        <v>95</v>
      </c>
      <c r="Y1431">
        <f>SUMIFS(COT!P:P,COT!$A:$A,YEAR(daily!$A1431),COT!$B:$B,WEEKNUM(daily!$A1431))</f>
        <v>76</v>
      </c>
      <c r="Z1431">
        <f>SUMIFS(COT!Q:Q,COT!$A:$A,YEAR(daily!$A1431),COT!$B:$B,WEEKNUM(daily!$A1431))</f>
        <v>83</v>
      </c>
      <c r="AA1431">
        <f>SUMIFS(Saudi!B:B,Saudi!$A:$A,YEAR(daily!$A1431))</f>
        <v>567.84900000000005</v>
      </c>
      <c r="AB1431">
        <f>SUMIFS(Saudi!C:C,Saudi!$A:$A,YEAR(daily!$A1431))</f>
        <v>346.471</v>
      </c>
      <c r="AC1431">
        <f>SUMIFS(Saudi!F:F,Saudi!$A:$A,YEAR(daily!$A1431))</f>
        <v>4196090</v>
      </c>
      <c r="AD1431">
        <f>SUMIFS(Saudi!G:G,Saudi!$A:$A,YEAR(daily!$A1431))</f>
        <v>56.583409743531369</v>
      </c>
      <c r="AE1431">
        <f>SUMIFS(Saudi!H:H,Saudi!$A:$A,YEAR(daily!$A1431))</f>
        <v>237429079.79073453</v>
      </c>
      <c r="AF1431" s="5">
        <f t="shared" si="66"/>
        <v>11</v>
      </c>
      <c r="AG1431" s="5">
        <f t="shared" si="67"/>
        <v>2005</v>
      </c>
    </row>
    <row r="1432" spans="1:33">
      <c r="A1432" s="3">
        <v>38666</v>
      </c>
      <c r="B1432" s="1">
        <v>131607</v>
      </c>
      <c r="C1432" s="1">
        <v>57601</v>
      </c>
      <c r="D1432" s="1">
        <v>40245</v>
      </c>
      <c r="E1432" s="1">
        <v>57.8</v>
      </c>
      <c r="F1432" s="1">
        <v>59.29</v>
      </c>
      <c r="G1432" s="1">
        <v>59.55</v>
      </c>
      <c r="H1432" s="2">
        <v>49.6</v>
      </c>
      <c r="I1432" s="2">
        <v>30.9</v>
      </c>
      <c r="J1432" s="2">
        <v>84.6</v>
      </c>
      <c r="K1432" s="2">
        <v>84.5</v>
      </c>
      <c r="L1432">
        <f>SUMIFS(US!B:B,US!$D:$D,YEAR(daily!$A1432),US!$E:$E,MONTH(daily!$A1432))</f>
        <v>7939</v>
      </c>
      <c r="M1432">
        <f>SUMIFS(US!C:C,US!$D:$D,YEAR(daily!$A1432),US!$E:$E,MONTH(daily!$A1432))</f>
        <v>20623</v>
      </c>
      <c r="N1432">
        <f>SUMIFS(COT!E:E,COT!$A:$A,YEAR(daily!$A1432),COT!$B:$B,WEEKNUM(daily!$A1432))</f>
        <v>830757</v>
      </c>
      <c r="O1432">
        <f>SUMIFS(COT!F:F,COT!$A:$A,YEAR(daily!$A1432),COT!$B:$B,WEEKNUM(daily!$A1432))</f>
        <v>122079</v>
      </c>
      <c r="P1432">
        <f>SUMIFS(COT!G:G,COT!$A:$A,YEAR(daily!$A1432),COT!$B:$B,WEEKNUM(daily!$A1432))</f>
        <v>169895</v>
      </c>
      <c r="Q1432">
        <f>SUMIFS(COT!H:H,COT!$A:$A,YEAR(daily!$A1432),COT!$B:$B,WEEKNUM(daily!$A1432))</f>
        <v>128331</v>
      </c>
      <c r="R1432">
        <f>SUMIFS(COT!I:I,COT!$A:$A,YEAR(daily!$A1432),COT!$B:$B,WEEKNUM(daily!$A1432))</f>
        <v>530501</v>
      </c>
      <c r="S1432">
        <f>SUMIFS(COT!J:J,COT!$A:$A,YEAR(daily!$A1432),COT!$B:$B,WEEKNUM(daily!$A1432))</f>
        <v>465085</v>
      </c>
      <c r="T1432">
        <f>SUMIFS(COT!K:K,COT!$A:$A,YEAR(daily!$A1432),COT!$B:$B,WEEKNUM(daily!$A1432))</f>
        <v>49846</v>
      </c>
      <c r="U1432">
        <f>SUMIFS(COT!L:L,COT!$A:$A,YEAR(daily!$A1432),COT!$B:$B,WEEKNUM(daily!$A1432))</f>
        <v>67446</v>
      </c>
      <c r="V1432">
        <f>SUMIFS(COT!M:M,COT!$A:$A,YEAR(daily!$A1432),COT!$B:$B,WEEKNUM(daily!$A1432))</f>
        <v>55</v>
      </c>
      <c r="W1432">
        <f>SUMIFS(COT!N:N,COT!$A:$A,YEAR(daily!$A1432),COT!$B:$B,WEEKNUM(daily!$A1432))</f>
        <v>108</v>
      </c>
      <c r="X1432">
        <f>SUMIFS(COT!O:O,COT!$A:$A,YEAR(daily!$A1432),COT!$B:$B,WEEKNUM(daily!$A1432))</f>
        <v>95</v>
      </c>
      <c r="Y1432">
        <f>SUMIFS(COT!P:P,COT!$A:$A,YEAR(daily!$A1432),COT!$B:$B,WEEKNUM(daily!$A1432))</f>
        <v>76</v>
      </c>
      <c r="Z1432">
        <f>SUMIFS(COT!Q:Q,COT!$A:$A,YEAR(daily!$A1432),COT!$B:$B,WEEKNUM(daily!$A1432))</f>
        <v>83</v>
      </c>
      <c r="AA1432">
        <f>SUMIFS(Saudi!B:B,Saudi!$A:$A,YEAR(daily!$A1432))</f>
        <v>567.84900000000005</v>
      </c>
      <c r="AB1432">
        <f>SUMIFS(Saudi!C:C,Saudi!$A:$A,YEAR(daily!$A1432))</f>
        <v>346.471</v>
      </c>
      <c r="AC1432">
        <f>SUMIFS(Saudi!F:F,Saudi!$A:$A,YEAR(daily!$A1432))</f>
        <v>4196090</v>
      </c>
      <c r="AD1432">
        <f>SUMIFS(Saudi!G:G,Saudi!$A:$A,YEAR(daily!$A1432))</f>
        <v>56.583409743531369</v>
      </c>
      <c r="AE1432">
        <f>SUMIFS(Saudi!H:H,Saudi!$A:$A,YEAR(daily!$A1432))</f>
        <v>237429079.79073453</v>
      </c>
      <c r="AF1432" s="5">
        <f t="shared" si="66"/>
        <v>11</v>
      </c>
      <c r="AG1432" s="5">
        <f t="shared" si="67"/>
        <v>2005</v>
      </c>
    </row>
    <row r="1433" spans="1:33">
      <c r="A1433" s="3">
        <v>38667</v>
      </c>
      <c r="B1433" s="1">
        <v>114261</v>
      </c>
      <c r="C1433" s="1">
        <v>61460</v>
      </c>
      <c r="D1433" s="1">
        <v>41202</v>
      </c>
      <c r="E1433" s="1">
        <v>57.53</v>
      </c>
      <c r="F1433" s="1">
        <v>58.95</v>
      </c>
      <c r="G1433" s="1">
        <v>59.23</v>
      </c>
      <c r="H1433" s="2">
        <v>49.6</v>
      </c>
      <c r="I1433" s="2">
        <v>30.9</v>
      </c>
      <c r="J1433" s="2">
        <v>84.6</v>
      </c>
      <c r="K1433" s="2">
        <v>84.5</v>
      </c>
      <c r="L1433">
        <f>SUMIFS(US!B:B,US!$D:$D,YEAR(daily!$A1433),US!$E:$E,MONTH(daily!$A1433))</f>
        <v>7939</v>
      </c>
      <c r="M1433">
        <f>SUMIFS(US!C:C,US!$D:$D,YEAR(daily!$A1433),US!$E:$E,MONTH(daily!$A1433))</f>
        <v>20623</v>
      </c>
      <c r="N1433">
        <f>SUMIFS(COT!E:E,COT!$A:$A,YEAR(daily!$A1433),COT!$B:$B,WEEKNUM(daily!$A1433))</f>
        <v>830757</v>
      </c>
      <c r="O1433">
        <f>SUMIFS(COT!F:F,COT!$A:$A,YEAR(daily!$A1433),COT!$B:$B,WEEKNUM(daily!$A1433))</f>
        <v>122079</v>
      </c>
      <c r="P1433">
        <f>SUMIFS(COT!G:G,COT!$A:$A,YEAR(daily!$A1433),COT!$B:$B,WEEKNUM(daily!$A1433))</f>
        <v>169895</v>
      </c>
      <c r="Q1433">
        <f>SUMIFS(COT!H:H,COT!$A:$A,YEAR(daily!$A1433),COT!$B:$B,WEEKNUM(daily!$A1433))</f>
        <v>128331</v>
      </c>
      <c r="R1433">
        <f>SUMIFS(COT!I:I,COT!$A:$A,YEAR(daily!$A1433),COT!$B:$B,WEEKNUM(daily!$A1433))</f>
        <v>530501</v>
      </c>
      <c r="S1433">
        <f>SUMIFS(COT!J:J,COT!$A:$A,YEAR(daily!$A1433),COT!$B:$B,WEEKNUM(daily!$A1433))</f>
        <v>465085</v>
      </c>
      <c r="T1433">
        <f>SUMIFS(COT!K:K,COT!$A:$A,YEAR(daily!$A1433),COT!$B:$B,WEEKNUM(daily!$A1433))</f>
        <v>49846</v>
      </c>
      <c r="U1433">
        <f>SUMIFS(COT!L:L,COT!$A:$A,YEAR(daily!$A1433),COT!$B:$B,WEEKNUM(daily!$A1433))</f>
        <v>67446</v>
      </c>
      <c r="V1433">
        <f>SUMIFS(COT!M:M,COT!$A:$A,YEAR(daily!$A1433),COT!$B:$B,WEEKNUM(daily!$A1433))</f>
        <v>55</v>
      </c>
      <c r="W1433">
        <f>SUMIFS(COT!N:N,COT!$A:$A,YEAR(daily!$A1433),COT!$B:$B,WEEKNUM(daily!$A1433))</f>
        <v>108</v>
      </c>
      <c r="X1433">
        <f>SUMIFS(COT!O:O,COT!$A:$A,YEAR(daily!$A1433),COT!$B:$B,WEEKNUM(daily!$A1433))</f>
        <v>95</v>
      </c>
      <c r="Y1433">
        <f>SUMIFS(COT!P:P,COT!$A:$A,YEAR(daily!$A1433),COT!$B:$B,WEEKNUM(daily!$A1433))</f>
        <v>76</v>
      </c>
      <c r="Z1433">
        <f>SUMIFS(COT!Q:Q,COT!$A:$A,YEAR(daily!$A1433),COT!$B:$B,WEEKNUM(daily!$A1433))</f>
        <v>83</v>
      </c>
      <c r="AA1433">
        <f>SUMIFS(Saudi!B:B,Saudi!$A:$A,YEAR(daily!$A1433))</f>
        <v>567.84900000000005</v>
      </c>
      <c r="AB1433">
        <f>SUMIFS(Saudi!C:C,Saudi!$A:$A,YEAR(daily!$A1433))</f>
        <v>346.471</v>
      </c>
      <c r="AC1433">
        <f>SUMIFS(Saudi!F:F,Saudi!$A:$A,YEAR(daily!$A1433))</f>
        <v>4196090</v>
      </c>
      <c r="AD1433">
        <f>SUMIFS(Saudi!G:G,Saudi!$A:$A,YEAR(daily!$A1433))</f>
        <v>56.583409743531369</v>
      </c>
      <c r="AE1433">
        <f>SUMIFS(Saudi!H:H,Saudi!$A:$A,YEAR(daily!$A1433))</f>
        <v>237429079.79073453</v>
      </c>
      <c r="AF1433" s="5">
        <f t="shared" si="66"/>
        <v>11</v>
      </c>
      <c r="AG1433" s="5">
        <f t="shared" si="67"/>
        <v>2005</v>
      </c>
    </row>
    <row r="1434" spans="1:33">
      <c r="A1434" s="3">
        <v>38670</v>
      </c>
      <c r="B1434" s="1">
        <v>98019</v>
      </c>
      <c r="C1434" s="1">
        <v>62593</v>
      </c>
      <c r="D1434" s="1">
        <v>41183</v>
      </c>
      <c r="E1434" s="1">
        <v>57.69</v>
      </c>
      <c r="F1434" s="1">
        <v>58.94</v>
      </c>
      <c r="G1434" s="1">
        <v>59.2</v>
      </c>
      <c r="H1434" s="2">
        <v>49.6</v>
      </c>
      <c r="I1434" s="2">
        <v>30.9</v>
      </c>
      <c r="J1434" s="2">
        <v>84.6</v>
      </c>
      <c r="K1434" s="2">
        <v>84.5</v>
      </c>
      <c r="L1434">
        <f>SUMIFS(US!B:B,US!$D:$D,YEAR(daily!$A1434),US!$E:$E,MONTH(daily!$A1434))</f>
        <v>7939</v>
      </c>
      <c r="M1434">
        <f>SUMIFS(US!C:C,US!$D:$D,YEAR(daily!$A1434),US!$E:$E,MONTH(daily!$A1434))</f>
        <v>20623</v>
      </c>
      <c r="N1434">
        <f>SUMIFS(COT!E:E,COT!$A:$A,YEAR(daily!$A1434),COT!$B:$B,WEEKNUM(daily!$A1434))</f>
        <v>845065</v>
      </c>
      <c r="O1434">
        <f>SUMIFS(COT!F:F,COT!$A:$A,YEAR(daily!$A1434),COT!$B:$B,WEEKNUM(daily!$A1434))</f>
        <v>115494</v>
      </c>
      <c r="P1434">
        <f>SUMIFS(COT!G:G,COT!$A:$A,YEAR(daily!$A1434),COT!$B:$B,WEEKNUM(daily!$A1434))</f>
        <v>171662</v>
      </c>
      <c r="Q1434">
        <f>SUMIFS(COT!H:H,COT!$A:$A,YEAR(daily!$A1434),COT!$B:$B,WEEKNUM(daily!$A1434))</f>
        <v>121405</v>
      </c>
      <c r="R1434">
        <f>SUMIFS(COT!I:I,COT!$A:$A,YEAR(daily!$A1434),COT!$B:$B,WEEKNUM(daily!$A1434))</f>
        <v>543858</v>
      </c>
      <c r="S1434">
        <f>SUMIFS(COT!J:J,COT!$A:$A,YEAR(daily!$A1434),COT!$B:$B,WEEKNUM(daily!$A1434))</f>
        <v>473204</v>
      </c>
      <c r="T1434">
        <f>SUMIFS(COT!K:K,COT!$A:$A,YEAR(daily!$A1434),COT!$B:$B,WEEKNUM(daily!$A1434))</f>
        <v>64308</v>
      </c>
      <c r="U1434">
        <f>SUMIFS(COT!L:L,COT!$A:$A,YEAR(daily!$A1434),COT!$B:$B,WEEKNUM(daily!$A1434))</f>
        <v>78794</v>
      </c>
      <c r="V1434">
        <f>SUMIFS(COT!M:M,COT!$A:$A,YEAR(daily!$A1434),COT!$B:$B,WEEKNUM(daily!$A1434))</f>
        <v>55</v>
      </c>
      <c r="W1434">
        <f>SUMIFS(COT!N:N,COT!$A:$A,YEAR(daily!$A1434),COT!$B:$B,WEEKNUM(daily!$A1434))</f>
        <v>106</v>
      </c>
      <c r="X1434">
        <f>SUMIFS(COT!O:O,COT!$A:$A,YEAR(daily!$A1434),COT!$B:$B,WEEKNUM(daily!$A1434))</f>
        <v>90</v>
      </c>
      <c r="Y1434">
        <f>SUMIFS(COT!P:P,COT!$A:$A,YEAR(daily!$A1434),COT!$B:$B,WEEKNUM(daily!$A1434))</f>
        <v>74</v>
      </c>
      <c r="Z1434">
        <f>SUMIFS(COT!Q:Q,COT!$A:$A,YEAR(daily!$A1434),COT!$B:$B,WEEKNUM(daily!$A1434))</f>
        <v>81</v>
      </c>
      <c r="AA1434">
        <f>SUMIFS(Saudi!B:B,Saudi!$A:$A,YEAR(daily!$A1434))</f>
        <v>567.84900000000005</v>
      </c>
      <c r="AB1434">
        <f>SUMIFS(Saudi!C:C,Saudi!$A:$A,YEAR(daily!$A1434))</f>
        <v>346.471</v>
      </c>
      <c r="AC1434">
        <f>SUMIFS(Saudi!F:F,Saudi!$A:$A,YEAR(daily!$A1434))</f>
        <v>4196090</v>
      </c>
      <c r="AD1434">
        <f>SUMIFS(Saudi!G:G,Saudi!$A:$A,YEAR(daily!$A1434))</f>
        <v>56.583409743531369</v>
      </c>
      <c r="AE1434">
        <f>SUMIFS(Saudi!H:H,Saudi!$A:$A,YEAR(daily!$A1434))</f>
        <v>237429079.79073453</v>
      </c>
      <c r="AF1434" s="5">
        <f t="shared" si="66"/>
        <v>11</v>
      </c>
      <c r="AG1434" s="5">
        <f t="shared" si="67"/>
        <v>2005</v>
      </c>
    </row>
    <row r="1435" spans="1:33">
      <c r="A1435" s="3">
        <v>38671</v>
      </c>
      <c r="B1435" s="1">
        <v>77604</v>
      </c>
      <c r="C1435" s="1">
        <v>64504</v>
      </c>
      <c r="D1435" s="1">
        <v>44644</v>
      </c>
      <c r="E1435" s="1">
        <v>56.98</v>
      </c>
      <c r="F1435" s="1">
        <v>58.08</v>
      </c>
      <c r="G1435" s="1">
        <v>58.39</v>
      </c>
      <c r="H1435" s="2">
        <v>49.6</v>
      </c>
      <c r="I1435" s="2">
        <v>30.9</v>
      </c>
      <c r="J1435" s="2">
        <v>84.6</v>
      </c>
      <c r="K1435" s="2">
        <v>84.5</v>
      </c>
      <c r="L1435">
        <f>SUMIFS(US!B:B,US!$D:$D,YEAR(daily!$A1435),US!$E:$E,MONTH(daily!$A1435))</f>
        <v>7939</v>
      </c>
      <c r="M1435">
        <f>SUMIFS(US!C:C,US!$D:$D,YEAR(daily!$A1435),US!$E:$E,MONTH(daily!$A1435))</f>
        <v>20623</v>
      </c>
      <c r="N1435">
        <f>SUMIFS(COT!E:E,COT!$A:$A,YEAR(daily!$A1435),COT!$B:$B,WEEKNUM(daily!$A1435))</f>
        <v>845065</v>
      </c>
      <c r="O1435">
        <f>SUMIFS(COT!F:F,COT!$A:$A,YEAR(daily!$A1435),COT!$B:$B,WEEKNUM(daily!$A1435))</f>
        <v>115494</v>
      </c>
      <c r="P1435">
        <f>SUMIFS(COT!G:G,COT!$A:$A,YEAR(daily!$A1435),COT!$B:$B,WEEKNUM(daily!$A1435))</f>
        <v>171662</v>
      </c>
      <c r="Q1435">
        <f>SUMIFS(COT!H:H,COT!$A:$A,YEAR(daily!$A1435),COT!$B:$B,WEEKNUM(daily!$A1435))</f>
        <v>121405</v>
      </c>
      <c r="R1435">
        <f>SUMIFS(COT!I:I,COT!$A:$A,YEAR(daily!$A1435),COT!$B:$B,WEEKNUM(daily!$A1435))</f>
        <v>543858</v>
      </c>
      <c r="S1435">
        <f>SUMIFS(COT!J:J,COT!$A:$A,YEAR(daily!$A1435),COT!$B:$B,WEEKNUM(daily!$A1435))</f>
        <v>473204</v>
      </c>
      <c r="T1435">
        <f>SUMIFS(COT!K:K,COT!$A:$A,YEAR(daily!$A1435),COT!$B:$B,WEEKNUM(daily!$A1435))</f>
        <v>64308</v>
      </c>
      <c r="U1435">
        <f>SUMIFS(COT!L:L,COT!$A:$A,YEAR(daily!$A1435),COT!$B:$B,WEEKNUM(daily!$A1435))</f>
        <v>78794</v>
      </c>
      <c r="V1435">
        <f>SUMIFS(COT!M:M,COT!$A:$A,YEAR(daily!$A1435),COT!$B:$B,WEEKNUM(daily!$A1435))</f>
        <v>55</v>
      </c>
      <c r="W1435">
        <f>SUMIFS(COT!N:N,COT!$A:$A,YEAR(daily!$A1435),COT!$B:$B,WEEKNUM(daily!$A1435))</f>
        <v>106</v>
      </c>
      <c r="X1435">
        <f>SUMIFS(COT!O:O,COT!$A:$A,YEAR(daily!$A1435),COT!$B:$B,WEEKNUM(daily!$A1435))</f>
        <v>90</v>
      </c>
      <c r="Y1435">
        <f>SUMIFS(COT!P:P,COT!$A:$A,YEAR(daily!$A1435),COT!$B:$B,WEEKNUM(daily!$A1435))</f>
        <v>74</v>
      </c>
      <c r="Z1435">
        <f>SUMIFS(COT!Q:Q,COT!$A:$A,YEAR(daily!$A1435),COT!$B:$B,WEEKNUM(daily!$A1435))</f>
        <v>81</v>
      </c>
      <c r="AA1435">
        <f>SUMIFS(Saudi!B:B,Saudi!$A:$A,YEAR(daily!$A1435))</f>
        <v>567.84900000000005</v>
      </c>
      <c r="AB1435">
        <f>SUMIFS(Saudi!C:C,Saudi!$A:$A,YEAR(daily!$A1435))</f>
        <v>346.471</v>
      </c>
      <c r="AC1435">
        <f>SUMIFS(Saudi!F:F,Saudi!$A:$A,YEAR(daily!$A1435))</f>
        <v>4196090</v>
      </c>
      <c r="AD1435">
        <f>SUMIFS(Saudi!G:G,Saudi!$A:$A,YEAR(daily!$A1435))</f>
        <v>56.583409743531369</v>
      </c>
      <c r="AE1435">
        <f>SUMIFS(Saudi!H:H,Saudi!$A:$A,YEAR(daily!$A1435))</f>
        <v>237429079.79073453</v>
      </c>
      <c r="AF1435" s="5">
        <f t="shared" si="66"/>
        <v>11</v>
      </c>
      <c r="AG1435" s="5">
        <f t="shared" si="67"/>
        <v>2005</v>
      </c>
    </row>
    <row r="1436" spans="1:33">
      <c r="A1436" s="3">
        <v>38672</v>
      </c>
      <c r="B1436" s="1">
        <v>63906</v>
      </c>
      <c r="C1436" s="1">
        <v>68165</v>
      </c>
      <c r="D1436" s="1">
        <v>44913</v>
      </c>
      <c r="E1436" s="1">
        <v>57.88</v>
      </c>
      <c r="F1436" s="1">
        <v>58.93</v>
      </c>
      <c r="G1436" s="1">
        <v>59.22</v>
      </c>
      <c r="H1436" s="2">
        <v>49.6</v>
      </c>
      <c r="I1436" s="2">
        <v>30.9</v>
      </c>
      <c r="J1436" s="2">
        <v>84.6</v>
      </c>
      <c r="K1436" s="2">
        <v>84.5</v>
      </c>
      <c r="L1436">
        <f>SUMIFS(US!B:B,US!$D:$D,YEAR(daily!$A1436),US!$E:$E,MONTH(daily!$A1436))</f>
        <v>7939</v>
      </c>
      <c r="M1436">
        <f>SUMIFS(US!C:C,US!$D:$D,YEAR(daily!$A1436),US!$E:$E,MONTH(daily!$A1436))</f>
        <v>20623</v>
      </c>
      <c r="N1436">
        <f>SUMIFS(COT!E:E,COT!$A:$A,YEAR(daily!$A1436),COT!$B:$B,WEEKNUM(daily!$A1436))</f>
        <v>845065</v>
      </c>
      <c r="O1436">
        <f>SUMIFS(COT!F:F,COT!$A:$A,YEAR(daily!$A1436),COT!$B:$B,WEEKNUM(daily!$A1436))</f>
        <v>115494</v>
      </c>
      <c r="P1436">
        <f>SUMIFS(COT!G:G,COT!$A:$A,YEAR(daily!$A1436),COT!$B:$B,WEEKNUM(daily!$A1436))</f>
        <v>171662</v>
      </c>
      <c r="Q1436">
        <f>SUMIFS(COT!H:H,COT!$A:$A,YEAR(daily!$A1436),COT!$B:$B,WEEKNUM(daily!$A1436))</f>
        <v>121405</v>
      </c>
      <c r="R1436">
        <f>SUMIFS(COT!I:I,COT!$A:$A,YEAR(daily!$A1436),COT!$B:$B,WEEKNUM(daily!$A1436))</f>
        <v>543858</v>
      </c>
      <c r="S1436">
        <f>SUMIFS(COT!J:J,COT!$A:$A,YEAR(daily!$A1436),COT!$B:$B,WEEKNUM(daily!$A1436))</f>
        <v>473204</v>
      </c>
      <c r="T1436">
        <f>SUMIFS(COT!K:K,COT!$A:$A,YEAR(daily!$A1436),COT!$B:$B,WEEKNUM(daily!$A1436))</f>
        <v>64308</v>
      </c>
      <c r="U1436">
        <f>SUMIFS(COT!L:L,COT!$A:$A,YEAR(daily!$A1436),COT!$B:$B,WEEKNUM(daily!$A1436))</f>
        <v>78794</v>
      </c>
      <c r="V1436">
        <f>SUMIFS(COT!M:M,COT!$A:$A,YEAR(daily!$A1436),COT!$B:$B,WEEKNUM(daily!$A1436))</f>
        <v>55</v>
      </c>
      <c r="W1436">
        <f>SUMIFS(COT!N:N,COT!$A:$A,YEAR(daily!$A1436),COT!$B:$B,WEEKNUM(daily!$A1436))</f>
        <v>106</v>
      </c>
      <c r="X1436">
        <f>SUMIFS(COT!O:O,COT!$A:$A,YEAR(daily!$A1436),COT!$B:$B,WEEKNUM(daily!$A1436))</f>
        <v>90</v>
      </c>
      <c r="Y1436">
        <f>SUMIFS(COT!P:P,COT!$A:$A,YEAR(daily!$A1436),COT!$B:$B,WEEKNUM(daily!$A1436))</f>
        <v>74</v>
      </c>
      <c r="Z1436">
        <f>SUMIFS(COT!Q:Q,COT!$A:$A,YEAR(daily!$A1436),COT!$B:$B,WEEKNUM(daily!$A1436))</f>
        <v>81</v>
      </c>
      <c r="AA1436">
        <f>SUMIFS(Saudi!B:B,Saudi!$A:$A,YEAR(daily!$A1436))</f>
        <v>567.84900000000005</v>
      </c>
      <c r="AB1436">
        <f>SUMIFS(Saudi!C:C,Saudi!$A:$A,YEAR(daily!$A1436))</f>
        <v>346.471</v>
      </c>
      <c r="AC1436">
        <f>SUMIFS(Saudi!F:F,Saudi!$A:$A,YEAR(daily!$A1436))</f>
        <v>4196090</v>
      </c>
      <c r="AD1436">
        <f>SUMIFS(Saudi!G:G,Saudi!$A:$A,YEAR(daily!$A1436))</f>
        <v>56.583409743531369</v>
      </c>
      <c r="AE1436">
        <f>SUMIFS(Saudi!H:H,Saudi!$A:$A,YEAR(daily!$A1436))</f>
        <v>237429079.79073453</v>
      </c>
      <c r="AF1436" s="5">
        <f t="shared" si="66"/>
        <v>11</v>
      </c>
      <c r="AG1436" s="5">
        <f t="shared" si="67"/>
        <v>2005</v>
      </c>
    </row>
    <row r="1437" spans="1:33">
      <c r="A1437" s="3">
        <v>38673</v>
      </c>
      <c r="B1437" s="1">
        <v>42111</v>
      </c>
      <c r="C1437" s="1">
        <v>69589</v>
      </c>
      <c r="D1437" s="1">
        <v>47874</v>
      </c>
      <c r="E1437" s="1">
        <v>56.34</v>
      </c>
      <c r="F1437" s="1">
        <v>57.71</v>
      </c>
      <c r="G1437" s="1">
        <v>58.08</v>
      </c>
      <c r="H1437" s="2">
        <v>49.6</v>
      </c>
      <c r="I1437" s="2">
        <v>30.9</v>
      </c>
      <c r="J1437" s="2">
        <v>84.6</v>
      </c>
      <c r="K1437" s="2">
        <v>84.5</v>
      </c>
      <c r="L1437">
        <f>SUMIFS(US!B:B,US!$D:$D,YEAR(daily!$A1437),US!$E:$E,MONTH(daily!$A1437))</f>
        <v>7939</v>
      </c>
      <c r="M1437">
        <f>SUMIFS(US!C:C,US!$D:$D,YEAR(daily!$A1437),US!$E:$E,MONTH(daily!$A1437))</f>
        <v>20623</v>
      </c>
      <c r="N1437">
        <f>SUMIFS(COT!E:E,COT!$A:$A,YEAR(daily!$A1437),COT!$B:$B,WEEKNUM(daily!$A1437))</f>
        <v>845065</v>
      </c>
      <c r="O1437">
        <f>SUMIFS(COT!F:F,COT!$A:$A,YEAR(daily!$A1437),COT!$B:$B,WEEKNUM(daily!$A1437))</f>
        <v>115494</v>
      </c>
      <c r="P1437">
        <f>SUMIFS(COT!G:G,COT!$A:$A,YEAR(daily!$A1437),COT!$B:$B,WEEKNUM(daily!$A1437))</f>
        <v>171662</v>
      </c>
      <c r="Q1437">
        <f>SUMIFS(COT!H:H,COT!$A:$A,YEAR(daily!$A1437),COT!$B:$B,WEEKNUM(daily!$A1437))</f>
        <v>121405</v>
      </c>
      <c r="R1437">
        <f>SUMIFS(COT!I:I,COT!$A:$A,YEAR(daily!$A1437),COT!$B:$B,WEEKNUM(daily!$A1437))</f>
        <v>543858</v>
      </c>
      <c r="S1437">
        <f>SUMIFS(COT!J:J,COT!$A:$A,YEAR(daily!$A1437),COT!$B:$B,WEEKNUM(daily!$A1437))</f>
        <v>473204</v>
      </c>
      <c r="T1437">
        <f>SUMIFS(COT!K:K,COT!$A:$A,YEAR(daily!$A1437),COT!$B:$B,WEEKNUM(daily!$A1437))</f>
        <v>64308</v>
      </c>
      <c r="U1437">
        <f>SUMIFS(COT!L:L,COT!$A:$A,YEAR(daily!$A1437),COT!$B:$B,WEEKNUM(daily!$A1437))</f>
        <v>78794</v>
      </c>
      <c r="V1437">
        <f>SUMIFS(COT!M:M,COT!$A:$A,YEAR(daily!$A1437),COT!$B:$B,WEEKNUM(daily!$A1437))</f>
        <v>55</v>
      </c>
      <c r="W1437">
        <f>SUMIFS(COT!N:N,COT!$A:$A,YEAR(daily!$A1437),COT!$B:$B,WEEKNUM(daily!$A1437))</f>
        <v>106</v>
      </c>
      <c r="X1437">
        <f>SUMIFS(COT!O:O,COT!$A:$A,YEAR(daily!$A1437),COT!$B:$B,WEEKNUM(daily!$A1437))</f>
        <v>90</v>
      </c>
      <c r="Y1437">
        <f>SUMIFS(COT!P:P,COT!$A:$A,YEAR(daily!$A1437),COT!$B:$B,WEEKNUM(daily!$A1437))</f>
        <v>74</v>
      </c>
      <c r="Z1437">
        <f>SUMIFS(COT!Q:Q,COT!$A:$A,YEAR(daily!$A1437),COT!$B:$B,WEEKNUM(daily!$A1437))</f>
        <v>81</v>
      </c>
      <c r="AA1437">
        <f>SUMIFS(Saudi!B:B,Saudi!$A:$A,YEAR(daily!$A1437))</f>
        <v>567.84900000000005</v>
      </c>
      <c r="AB1437">
        <f>SUMIFS(Saudi!C:C,Saudi!$A:$A,YEAR(daily!$A1437))</f>
        <v>346.471</v>
      </c>
      <c r="AC1437">
        <f>SUMIFS(Saudi!F:F,Saudi!$A:$A,YEAR(daily!$A1437))</f>
        <v>4196090</v>
      </c>
      <c r="AD1437">
        <f>SUMIFS(Saudi!G:G,Saudi!$A:$A,YEAR(daily!$A1437))</f>
        <v>56.583409743531369</v>
      </c>
      <c r="AE1437">
        <f>SUMIFS(Saudi!H:H,Saudi!$A:$A,YEAR(daily!$A1437))</f>
        <v>237429079.79073453</v>
      </c>
      <c r="AF1437" s="5">
        <f t="shared" si="66"/>
        <v>11</v>
      </c>
      <c r="AG1437" s="5">
        <f t="shared" si="67"/>
        <v>2005</v>
      </c>
    </row>
    <row r="1438" spans="1:33">
      <c r="A1438" s="3">
        <v>38674</v>
      </c>
      <c r="B1438" s="1">
        <v>6703</v>
      </c>
      <c r="C1438" s="1">
        <v>70790</v>
      </c>
      <c r="D1438" s="1">
        <v>48222</v>
      </c>
      <c r="E1438" s="1">
        <v>56.14</v>
      </c>
      <c r="F1438" s="1">
        <v>57.88</v>
      </c>
      <c r="G1438" s="1">
        <v>58.35</v>
      </c>
      <c r="H1438" s="2">
        <v>49.6</v>
      </c>
      <c r="I1438" s="2">
        <v>30.9</v>
      </c>
      <c r="J1438" s="2">
        <v>84.6</v>
      </c>
      <c r="K1438" s="2">
        <v>84.5</v>
      </c>
      <c r="L1438">
        <f>SUMIFS(US!B:B,US!$D:$D,YEAR(daily!$A1438),US!$E:$E,MONTH(daily!$A1438))</f>
        <v>7939</v>
      </c>
      <c r="M1438">
        <f>SUMIFS(US!C:C,US!$D:$D,YEAR(daily!$A1438),US!$E:$E,MONTH(daily!$A1438))</f>
        <v>20623</v>
      </c>
      <c r="N1438">
        <f>SUMIFS(COT!E:E,COT!$A:$A,YEAR(daily!$A1438),COT!$B:$B,WEEKNUM(daily!$A1438))</f>
        <v>845065</v>
      </c>
      <c r="O1438">
        <f>SUMIFS(COT!F:F,COT!$A:$A,YEAR(daily!$A1438),COT!$B:$B,WEEKNUM(daily!$A1438))</f>
        <v>115494</v>
      </c>
      <c r="P1438">
        <f>SUMIFS(COT!G:G,COT!$A:$A,YEAR(daily!$A1438),COT!$B:$B,WEEKNUM(daily!$A1438))</f>
        <v>171662</v>
      </c>
      <c r="Q1438">
        <f>SUMIFS(COT!H:H,COT!$A:$A,YEAR(daily!$A1438),COT!$B:$B,WEEKNUM(daily!$A1438))</f>
        <v>121405</v>
      </c>
      <c r="R1438">
        <f>SUMIFS(COT!I:I,COT!$A:$A,YEAR(daily!$A1438),COT!$B:$B,WEEKNUM(daily!$A1438))</f>
        <v>543858</v>
      </c>
      <c r="S1438">
        <f>SUMIFS(COT!J:J,COT!$A:$A,YEAR(daily!$A1438),COT!$B:$B,WEEKNUM(daily!$A1438))</f>
        <v>473204</v>
      </c>
      <c r="T1438">
        <f>SUMIFS(COT!K:K,COT!$A:$A,YEAR(daily!$A1438),COT!$B:$B,WEEKNUM(daily!$A1438))</f>
        <v>64308</v>
      </c>
      <c r="U1438">
        <f>SUMIFS(COT!L:L,COT!$A:$A,YEAR(daily!$A1438),COT!$B:$B,WEEKNUM(daily!$A1438))</f>
        <v>78794</v>
      </c>
      <c r="V1438">
        <f>SUMIFS(COT!M:M,COT!$A:$A,YEAR(daily!$A1438),COT!$B:$B,WEEKNUM(daily!$A1438))</f>
        <v>55</v>
      </c>
      <c r="W1438">
        <f>SUMIFS(COT!N:N,COT!$A:$A,YEAR(daily!$A1438),COT!$B:$B,WEEKNUM(daily!$A1438))</f>
        <v>106</v>
      </c>
      <c r="X1438">
        <f>SUMIFS(COT!O:O,COT!$A:$A,YEAR(daily!$A1438),COT!$B:$B,WEEKNUM(daily!$A1438))</f>
        <v>90</v>
      </c>
      <c r="Y1438">
        <f>SUMIFS(COT!P:P,COT!$A:$A,YEAR(daily!$A1438),COT!$B:$B,WEEKNUM(daily!$A1438))</f>
        <v>74</v>
      </c>
      <c r="Z1438">
        <f>SUMIFS(COT!Q:Q,COT!$A:$A,YEAR(daily!$A1438),COT!$B:$B,WEEKNUM(daily!$A1438))</f>
        <v>81</v>
      </c>
      <c r="AA1438">
        <f>SUMIFS(Saudi!B:B,Saudi!$A:$A,YEAR(daily!$A1438))</f>
        <v>567.84900000000005</v>
      </c>
      <c r="AB1438">
        <f>SUMIFS(Saudi!C:C,Saudi!$A:$A,YEAR(daily!$A1438))</f>
        <v>346.471</v>
      </c>
      <c r="AC1438">
        <f>SUMIFS(Saudi!F:F,Saudi!$A:$A,YEAR(daily!$A1438))</f>
        <v>4196090</v>
      </c>
      <c r="AD1438">
        <f>SUMIFS(Saudi!G:G,Saudi!$A:$A,YEAR(daily!$A1438))</f>
        <v>56.583409743531369</v>
      </c>
      <c r="AE1438">
        <f>SUMIFS(Saudi!H:H,Saudi!$A:$A,YEAR(daily!$A1438))</f>
        <v>237429079.79073453</v>
      </c>
      <c r="AF1438" s="5">
        <f t="shared" si="66"/>
        <v>11</v>
      </c>
      <c r="AG1438" s="5">
        <f t="shared" si="67"/>
        <v>2005</v>
      </c>
    </row>
    <row r="1439" spans="1:33">
      <c r="A1439" s="3">
        <v>38677</v>
      </c>
      <c r="B1439" s="1">
        <v>288635</v>
      </c>
      <c r="C1439" s="1">
        <v>48904</v>
      </c>
      <c r="D1439" s="1">
        <v>21135</v>
      </c>
      <c r="E1439" s="1">
        <v>57.7</v>
      </c>
      <c r="F1439" s="1">
        <v>58.86</v>
      </c>
      <c r="G1439" s="1">
        <v>59.22</v>
      </c>
      <c r="H1439" s="2">
        <v>49.6</v>
      </c>
      <c r="I1439" s="2">
        <v>30.9</v>
      </c>
      <c r="J1439" s="2">
        <v>84.6</v>
      </c>
      <c r="K1439" s="2">
        <v>84.5</v>
      </c>
      <c r="L1439">
        <f>SUMIFS(US!B:B,US!$D:$D,YEAR(daily!$A1439),US!$E:$E,MONTH(daily!$A1439))</f>
        <v>7939</v>
      </c>
      <c r="M1439">
        <f>SUMIFS(US!C:C,US!$D:$D,YEAR(daily!$A1439),US!$E:$E,MONTH(daily!$A1439))</f>
        <v>20623</v>
      </c>
      <c r="N1439">
        <f>SUMIFS(COT!E:E,COT!$A:$A,YEAR(daily!$A1439),COT!$B:$B,WEEKNUM(daily!$A1439))</f>
        <v>805527</v>
      </c>
      <c r="O1439">
        <f>SUMIFS(COT!F:F,COT!$A:$A,YEAR(daily!$A1439),COT!$B:$B,WEEKNUM(daily!$A1439))</f>
        <v>115470</v>
      </c>
      <c r="P1439">
        <f>SUMIFS(COT!G:G,COT!$A:$A,YEAR(daily!$A1439),COT!$B:$B,WEEKNUM(daily!$A1439))</f>
        <v>158534</v>
      </c>
      <c r="Q1439">
        <f>SUMIFS(COT!H:H,COT!$A:$A,YEAR(daily!$A1439),COT!$B:$B,WEEKNUM(daily!$A1439))</f>
        <v>117270</v>
      </c>
      <c r="R1439">
        <f>SUMIFS(COT!I:I,COT!$A:$A,YEAR(daily!$A1439),COT!$B:$B,WEEKNUM(daily!$A1439))</f>
        <v>527909</v>
      </c>
      <c r="S1439">
        <f>SUMIFS(COT!J:J,COT!$A:$A,YEAR(daily!$A1439),COT!$B:$B,WEEKNUM(daily!$A1439))</f>
        <v>466685</v>
      </c>
      <c r="T1439">
        <f>SUMIFS(COT!K:K,COT!$A:$A,YEAR(daily!$A1439),COT!$B:$B,WEEKNUM(daily!$A1439))</f>
        <v>44878</v>
      </c>
      <c r="U1439">
        <f>SUMIFS(COT!L:L,COT!$A:$A,YEAR(daily!$A1439),COT!$B:$B,WEEKNUM(daily!$A1439))</f>
        <v>63038</v>
      </c>
      <c r="V1439">
        <f>SUMIFS(COT!M:M,COT!$A:$A,YEAR(daily!$A1439),COT!$B:$B,WEEKNUM(daily!$A1439))</f>
        <v>56</v>
      </c>
      <c r="W1439">
        <f>SUMIFS(COT!N:N,COT!$A:$A,YEAR(daily!$A1439),COT!$B:$B,WEEKNUM(daily!$A1439))</f>
        <v>90</v>
      </c>
      <c r="X1439">
        <f>SUMIFS(COT!O:O,COT!$A:$A,YEAR(daily!$A1439),COT!$B:$B,WEEKNUM(daily!$A1439))</f>
        <v>77</v>
      </c>
      <c r="Y1439">
        <f>SUMIFS(COT!P:P,COT!$A:$A,YEAR(daily!$A1439),COT!$B:$B,WEEKNUM(daily!$A1439))</f>
        <v>75</v>
      </c>
      <c r="Z1439">
        <f>SUMIFS(COT!Q:Q,COT!$A:$A,YEAR(daily!$A1439),COT!$B:$B,WEEKNUM(daily!$A1439))</f>
        <v>76</v>
      </c>
      <c r="AA1439">
        <f>SUMIFS(Saudi!B:B,Saudi!$A:$A,YEAR(daily!$A1439))</f>
        <v>567.84900000000005</v>
      </c>
      <c r="AB1439">
        <f>SUMIFS(Saudi!C:C,Saudi!$A:$A,YEAR(daily!$A1439))</f>
        <v>346.471</v>
      </c>
      <c r="AC1439">
        <f>SUMIFS(Saudi!F:F,Saudi!$A:$A,YEAR(daily!$A1439))</f>
        <v>4196090</v>
      </c>
      <c r="AD1439">
        <f>SUMIFS(Saudi!G:G,Saudi!$A:$A,YEAR(daily!$A1439))</f>
        <v>56.583409743531369</v>
      </c>
      <c r="AE1439">
        <f>SUMIFS(Saudi!H:H,Saudi!$A:$A,YEAR(daily!$A1439))</f>
        <v>237429079.79073453</v>
      </c>
      <c r="AF1439" s="5">
        <f t="shared" si="66"/>
        <v>11</v>
      </c>
      <c r="AG1439" s="5">
        <f t="shared" si="67"/>
        <v>2005</v>
      </c>
    </row>
    <row r="1440" spans="1:33">
      <c r="A1440" s="3">
        <v>38678</v>
      </c>
      <c r="B1440" s="1">
        <v>281735</v>
      </c>
      <c r="C1440" s="1">
        <v>48172</v>
      </c>
      <c r="D1440" s="1">
        <v>22245</v>
      </c>
      <c r="E1440" s="1">
        <v>58.84</v>
      </c>
      <c r="F1440" s="1">
        <v>59.78</v>
      </c>
      <c r="G1440" s="1">
        <v>60.07</v>
      </c>
      <c r="H1440" s="2">
        <v>49.6</v>
      </c>
      <c r="I1440" s="2">
        <v>30.9</v>
      </c>
      <c r="J1440" s="2">
        <v>84.6</v>
      </c>
      <c r="K1440" s="2">
        <v>84.5</v>
      </c>
      <c r="L1440">
        <f>SUMIFS(US!B:B,US!$D:$D,YEAR(daily!$A1440),US!$E:$E,MONTH(daily!$A1440))</f>
        <v>7939</v>
      </c>
      <c r="M1440">
        <f>SUMIFS(US!C:C,US!$D:$D,YEAR(daily!$A1440),US!$E:$E,MONTH(daily!$A1440))</f>
        <v>20623</v>
      </c>
      <c r="N1440">
        <f>SUMIFS(COT!E:E,COT!$A:$A,YEAR(daily!$A1440),COT!$B:$B,WEEKNUM(daily!$A1440))</f>
        <v>805527</v>
      </c>
      <c r="O1440">
        <f>SUMIFS(COT!F:F,COT!$A:$A,YEAR(daily!$A1440),COT!$B:$B,WEEKNUM(daily!$A1440))</f>
        <v>115470</v>
      </c>
      <c r="P1440">
        <f>SUMIFS(COT!G:G,COT!$A:$A,YEAR(daily!$A1440),COT!$B:$B,WEEKNUM(daily!$A1440))</f>
        <v>158534</v>
      </c>
      <c r="Q1440">
        <f>SUMIFS(COT!H:H,COT!$A:$A,YEAR(daily!$A1440),COT!$B:$B,WEEKNUM(daily!$A1440))</f>
        <v>117270</v>
      </c>
      <c r="R1440">
        <f>SUMIFS(COT!I:I,COT!$A:$A,YEAR(daily!$A1440),COT!$B:$B,WEEKNUM(daily!$A1440))</f>
        <v>527909</v>
      </c>
      <c r="S1440">
        <f>SUMIFS(COT!J:J,COT!$A:$A,YEAR(daily!$A1440),COT!$B:$B,WEEKNUM(daily!$A1440))</f>
        <v>466685</v>
      </c>
      <c r="T1440">
        <f>SUMIFS(COT!K:K,COT!$A:$A,YEAR(daily!$A1440),COT!$B:$B,WEEKNUM(daily!$A1440))</f>
        <v>44878</v>
      </c>
      <c r="U1440">
        <f>SUMIFS(COT!L:L,COT!$A:$A,YEAR(daily!$A1440),COT!$B:$B,WEEKNUM(daily!$A1440))</f>
        <v>63038</v>
      </c>
      <c r="V1440">
        <f>SUMIFS(COT!M:M,COT!$A:$A,YEAR(daily!$A1440),COT!$B:$B,WEEKNUM(daily!$A1440))</f>
        <v>56</v>
      </c>
      <c r="W1440">
        <f>SUMIFS(COT!N:N,COT!$A:$A,YEAR(daily!$A1440),COT!$B:$B,WEEKNUM(daily!$A1440))</f>
        <v>90</v>
      </c>
      <c r="X1440">
        <f>SUMIFS(COT!O:O,COT!$A:$A,YEAR(daily!$A1440),COT!$B:$B,WEEKNUM(daily!$A1440))</f>
        <v>77</v>
      </c>
      <c r="Y1440">
        <f>SUMIFS(COT!P:P,COT!$A:$A,YEAR(daily!$A1440),COT!$B:$B,WEEKNUM(daily!$A1440))</f>
        <v>75</v>
      </c>
      <c r="Z1440">
        <f>SUMIFS(COT!Q:Q,COT!$A:$A,YEAR(daily!$A1440),COT!$B:$B,WEEKNUM(daily!$A1440))</f>
        <v>76</v>
      </c>
      <c r="AA1440">
        <f>SUMIFS(Saudi!B:B,Saudi!$A:$A,YEAR(daily!$A1440))</f>
        <v>567.84900000000005</v>
      </c>
      <c r="AB1440">
        <f>SUMIFS(Saudi!C:C,Saudi!$A:$A,YEAR(daily!$A1440))</f>
        <v>346.471</v>
      </c>
      <c r="AC1440">
        <f>SUMIFS(Saudi!F:F,Saudi!$A:$A,YEAR(daily!$A1440))</f>
        <v>4196090</v>
      </c>
      <c r="AD1440">
        <f>SUMIFS(Saudi!G:G,Saudi!$A:$A,YEAR(daily!$A1440))</f>
        <v>56.583409743531369</v>
      </c>
      <c r="AE1440">
        <f>SUMIFS(Saudi!H:H,Saudi!$A:$A,YEAR(daily!$A1440))</f>
        <v>237429079.79073453</v>
      </c>
      <c r="AF1440" s="5">
        <f t="shared" si="66"/>
        <v>11</v>
      </c>
      <c r="AG1440" s="5">
        <f t="shared" si="67"/>
        <v>2005</v>
      </c>
    </row>
    <row r="1441" spans="1:33">
      <c r="A1441" s="3">
        <v>38679</v>
      </c>
      <c r="B1441" s="1">
        <v>281706</v>
      </c>
      <c r="C1441" s="1">
        <v>48962</v>
      </c>
      <c r="D1441" s="1">
        <v>22826</v>
      </c>
      <c r="E1441" s="1">
        <v>58.71</v>
      </c>
      <c r="F1441" s="1">
        <v>59.6</v>
      </c>
      <c r="G1441" s="1">
        <v>59.86</v>
      </c>
      <c r="H1441" s="2">
        <v>49.6</v>
      </c>
      <c r="I1441" s="2">
        <v>30.9</v>
      </c>
      <c r="J1441" s="2">
        <v>84.6</v>
      </c>
      <c r="K1441" s="2">
        <v>84.5</v>
      </c>
      <c r="L1441">
        <f>SUMIFS(US!B:B,US!$D:$D,YEAR(daily!$A1441),US!$E:$E,MONTH(daily!$A1441))</f>
        <v>7939</v>
      </c>
      <c r="M1441">
        <f>SUMIFS(US!C:C,US!$D:$D,YEAR(daily!$A1441),US!$E:$E,MONTH(daily!$A1441))</f>
        <v>20623</v>
      </c>
      <c r="N1441">
        <f>SUMIFS(COT!E:E,COT!$A:$A,YEAR(daily!$A1441),COT!$B:$B,WEEKNUM(daily!$A1441))</f>
        <v>805527</v>
      </c>
      <c r="O1441">
        <f>SUMIFS(COT!F:F,COT!$A:$A,YEAR(daily!$A1441),COT!$B:$B,WEEKNUM(daily!$A1441))</f>
        <v>115470</v>
      </c>
      <c r="P1441">
        <f>SUMIFS(COT!G:G,COT!$A:$A,YEAR(daily!$A1441),COT!$B:$B,WEEKNUM(daily!$A1441))</f>
        <v>158534</v>
      </c>
      <c r="Q1441">
        <f>SUMIFS(COT!H:H,COT!$A:$A,YEAR(daily!$A1441),COT!$B:$B,WEEKNUM(daily!$A1441))</f>
        <v>117270</v>
      </c>
      <c r="R1441">
        <f>SUMIFS(COT!I:I,COT!$A:$A,YEAR(daily!$A1441),COT!$B:$B,WEEKNUM(daily!$A1441))</f>
        <v>527909</v>
      </c>
      <c r="S1441">
        <f>SUMIFS(COT!J:J,COT!$A:$A,YEAR(daily!$A1441),COT!$B:$B,WEEKNUM(daily!$A1441))</f>
        <v>466685</v>
      </c>
      <c r="T1441">
        <f>SUMIFS(COT!K:K,COT!$A:$A,YEAR(daily!$A1441),COT!$B:$B,WEEKNUM(daily!$A1441))</f>
        <v>44878</v>
      </c>
      <c r="U1441">
        <f>SUMIFS(COT!L:L,COT!$A:$A,YEAR(daily!$A1441),COT!$B:$B,WEEKNUM(daily!$A1441))</f>
        <v>63038</v>
      </c>
      <c r="V1441">
        <f>SUMIFS(COT!M:M,COT!$A:$A,YEAR(daily!$A1441),COT!$B:$B,WEEKNUM(daily!$A1441))</f>
        <v>56</v>
      </c>
      <c r="W1441">
        <f>SUMIFS(COT!N:N,COT!$A:$A,YEAR(daily!$A1441),COT!$B:$B,WEEKNUM(daily!$A1441))</f>
        <v>90</v>
      </c>
      <c r="X1441">
        <f>SUMIFS(COT!O:O,COT!$A:$A,YEAR(daily!$A1441),COT!$B:$B,WEEKNUM(daily!$A1441))</f>
        <v>77</v>
      </c>
      <c r="Y1441">
        <f>SUMIFS(COT!P:P,COT!$A:$A,YEAR(daily!$A1441),COT!$B:$B,WEEKNUM(daily!$A1441))</f>
        <v>75</v>
      </c>
      <c r="Z1441">
        <f>SUMIFS(COT!Q:Q,COT!$A:$A,YEAR(daily!$A1441),COT!$B:$B,WEEKNUM(daily!$A1441))</f>
        <v>76</v>
      </c>
      <c r="AA1441">
        <f>SUMIFS(Saudi!B:B,Saudi!$A:$A,YEAR(daily!$A1441))</f>
        <v>567.84900000000005</v>
      </c>
      <c r="AB1441">
        <f>SUMIFS(Saudi!C:C,Saudi!$A:$A,YEAR(daily!$A1441))</f>
        <v>346.471</v>
      </c>
      <c r="AC1441">
        <f>SUMIFS(Saudi!F:F,Saudi!$A:$A,YEAR(daily!$A1441))</f>
        <v>4196090</v>
      </c>
      <c r="AD1441">
        <f>SUMIFS(Saudi!G:G,Saudi!$A:$A,YEAR(daily!$A1441))</f>
        <v>56.583409743531369</v>
      </c>
      <c r="AE1441">
        <f>SUMIFS(Saudi!H:H,Saudi!$A:$A,YEAR(daily!$A1441))</f>
        <v>237429079.79073453</v>
      </c>
      <c r="AF1441" s="5">
        <f t="shared" si="66"/>
        <v>11</v>
      </c>
      <c r="AG1441" s="5">
        <f t="shared" si="67"/>
        <v>2005</v>
      </c>
    </row>
    <row r="1442" spans="1:33">
      <c r="A1442" s="3">
        <v>38680</v>
      </c>
      <c r="B1442" s="1">
        <v>284128</v>
      </c>
      <c r="C1442" s="1">
        <v>49621</v>
      </c>
      <c r="D1442" s="1">
        <v>22856</v>
      </c>
      <c r="E1442" s="1">
        <v>58.689080578512396</v>
      </c>
      <c r="F1442" s="1">
        <v>7.4133333333331857</v>
      </c>
      <c r="G1442" s="1">
        <v>2.2466666666669677</v>
      </c>
      <c r="H1442" s="2">
        <v>49.6</v>
      </c>
      <c r="I1442" s="2">
        <v>30.9</v>
      </c>
      <c r="J1442" s="2">
        <v>84.6</v>
      </c>
      <c r="K1442" s="2">
        <v>84.5</v>
      </c>
      <c r="L1442">
        <f>SUMIFS(US!B:B,US!$D:$D,YEAR(daily!$A1442),US!$E:$E,MONTH(daily!$A1442))</f>
        <v>7939</v>
      </c>
      <c r="M1442">
        <f>SUMIFS(US!C:C,US!$D:$D,YEAR(daily!$A1442),US!$E:$E,MONTH(daily!$A1442))</f>
        <v>20623</v>
      </c>
      <c r="N1442">
        <f>SUMIFS(COT!E:E,COT!$A:$A,YEAR(daily!$A1442),COT!$B:$B,WEEKNUM(daily!$A1442))</f>
        <v>805527</v>
      </c>
      <c r="O1442">
        <f>SUMIFS(COT!F:F,COT!$A:$A,YEAR(daily!$A1442),COT!$B:$B,WEEKNUM(daily!$A1442))</f>
        <v>115470</v>
      </c>
      <c r="P1442">
        <f>SUMIFS(COT!G:G,COT!$A:$A,YEAR(daily!$A1442),COT!$B:$B,WEEKNUM(daily!$A1442))</f>
        <v>158534</v>
      </c>
      <c r="Q1442">
        <f>SUMIFS(COT!H:H,COT!$A:$A,YEAR(daily!$A1442),COT!$B:$B,WEEKNUM(daily!$A1442))</f>
        <v>117270</v>
      </c>
      <c r="R1442">
        <f>SUMIFS(COT!I:I,COT!$A:$A,YEAR(daily!$A1442),COT!$B:$B,WEEKNUM(daily!$A1442))</f>
        <v>527909</v>
      </c>
      <c r="S1442">
        <f>SUMIFS(COT!J:J,COT!$A:$A,YEAR(daily!$A1442),COT!$B:$B,WEEKNUM(daily!$A1442))</f>
        <v>466685</v>
      </c>
      <c r="T1442">
        <f>SUMIFS(COT!K:K,COT!$A:$A,YEAR(daily!$A1442),COT!$B:$B,WEEKNUM(daily!$A1442))</f>
        <v>44878</v>
      </c>
      <c r="U1442">
        <f>SUMIFS(COT!L:L,COT!$A:$A,YEAR(daily!$A1442),COT!$B:$B,WEEKNUM(daily!$A1442))</f>
        <v>63038</v>
      </c>
      <c r="V1442">
        <f>SUMIFS(COT!M:M,COT!$A:$A,YEAR(daily!$A1442),COT!$B:$B,WEEKNUM(daily!$A1442))</f>
        <v>56</v>
      </c>
      <c r="W1442">
        <f>SUMIFS(COT!N:N,COT!$A:$A,YEAR(daily!$A1442),COT!$B:$B,WEEKNUM(daily!$A1442))</f>
        <v>90</v>
      </c>
      <c r="X1442">
        <f>SUMIFS(COT!O:O,COT!$A:$A,YEAR(daily!$A1442),COT!$B:$B,WEEKNUM(daily!$A1442))</f>
        <v>77</v>
      </c>
      <c r="Y1442">
        <f>SUMIFS(COT!P:P,COT!$A:$A,YEAR(daily!$A1442),COT!$B:$B,WEEKNUM(daily!$A1442))</f>
        <v>75</v>
      </c>
      <c r="Z1442">
        <f>SUMIFS(COT!Q:Q,COT!$A:$A,YEAR(daily!$A1442),COT!$B:$B,WEEKNUM(daily!$A1442))</f>
        <v>76</v>
      </c>
      <c r="AA1442">
        <f>SUMIFS(Saudi!B:B,Saudi!$A:$A,YEAR(daily!$A1442))</f>
        <v>567.84900000000005</v>
      </c>
      <c r="AB1442">
        <f>SUMIFS(Saudi!C:C,Saudi!$A:$A,YEAR(daily!$A1442))</f>
        <v>346.471</v>
      </c>
      <c r="AC1442">
        <f>SUMIFS(Saudi!F:F,Saudi!$A:$A,YEAR(daily!$A1442))</f>
        <v>4196090</v>
      </c>
      <c r="AD1442">
        <f>SUMIFS(Saudi!G:G,Saudi!$A:$A,YEAR(daily!$A1442))</f>
        <v>56.583409743531369</v>
      </c>
      <c r="AE1442">
        <f>SUMIFS(Saudi!H:H,Saudi!$A:$A,YEAR(daily!$A1442))</f>
        <v>237429079.79073453</v>
      </c>
      <c r="AF1442" s="5">
        <f t="shared" si="66"/>
        <v>11</v>
      </c>
      <c r="AG1442" s="5">
        <f t="shared" si="67"/>
        <v>2005</v>
      </c>
    </row>
    <row r="1443" spans="1:33">
      <c r="A1443" s="3">
        <v>38684</v>
      </c>
      <c r="B1443" s="1">
        <v>281509</v>
      </c>
      <c r="C1443" s="1">
        <v>50078</v>
      </c>
      <c r="D1443" s="1">
        <v>24762</v>
      </c>
      <c r="E1443" s="1">
        <v>57.36</v>
      </c>
      <c r="F1443" s="1">
        <v>58.4</v>
      </c>
      <c r="G1443" s="1">
        <v>58.7</v>
      </c>
      <c r="H1443" s="2">
        <v>49.6</v>
      </c>
      <c r="I1443" s="2">
        <v>30.9</v>
      </c>
      <c r="J1443" s="2">
        <v>84.6</v>
      </c>
      <c r="K1443" s="2">
        <v>84.5</v>
      </c>
      <c r="L1443">
        <f>SUMIFS(US!B:B,US!$D:$D,YEAR(daily!$A1443),US!$E:$E,MONTH(daily!$A1443))</f>
        <v>7939</v>
      </c>
      <c r="M1443">
        <f>SUMIFS(US!C:C,US!$D:$D,YEAR(daily!$A1443),US!$E:$E,MONTH(daily!$A1443))</f>
        <v>20623</v>
      </c>
      <c r="N1443">
        <f>SUMIFS(COT!E:E,COT!$A:$A,YEAR(daily!$A1443),COT!$B:$B,WEEKNUM(daily!$A1443))</f>
        <v>836948</v>
      </c>
      <c r="O1443">
        <f>SUMIFS(COT!F:F,COT!$A:$A,YEAR(daily!$A1443),COT!$B:$B,WEEKNUM(daily!$A1443))</f>
        <v>121151</v>
      </c>
      <c r="P1443">
        <f>SUMIFS(COT!G:G,COT!$A:$A,YEAR(daily!$A1443),COT!$B:$B,WEEKNUM(daily!$A1443))</f>
        <v>164924</v>
      </c>
      <c r="Q1443">
        <f>SUMIFS(COT!H:H,COT!$A:$A,YEAR(daily!$A1443),COT!$B:$B,WEEKNUM(daily!$A1443))</f>
        <v>125868</v>
      </c>
      <c r="R1443">
        <f>SUMIFS(COT!I:I,COT!$A:$A,YEAR(daily!$A1443),COT!$B:$B,WEEKNUM(daily!$A1443))</f>
        <v>541974</v>
      </c>
      <c r="S1443">
        <f>SUMIFS(COT!J:J,COT!$A:$A,YEAR(daily!$A1443),COT!$B:$B,WEEKNUM(daily!$A1443))</f>
        <v>476674</v>
      </c>
      <c r="T1443">
        <f>SUMIFS(COT!K:K,COT!$A:$A,YEAR(daily!$A1443),COT!$B:$B,WEEKNUM(daily!$A1443))</f>
        <v>47955</v>
      </c>
      <c r="U1443">
        <f>SUMIFS(COT!L:L,COT!$A:$A,YEAR(daily!$A1443),COT!$B:$B,WEEKNUM(daily!$A1443))</f>
        <v>69482</v>
      </c>
      <c r="V1443">
        <f>SUMIFS(COT!M:M,COT!$A:$A,YEAR(daily!$A1443),COT!$B:$B,WEEKNUM(daily!$A1443))</f>
        <v>55</v>
      </c>
      <c r="W1443">
        <f>SUMIFS(COT!N:N,COT!$A:$A,YEAR(daily!$A1443),COT!$B:$B,WEEKNUM(daily!$A1443))</f>
        <v>98</v>
      </c>
      <c r="X1443">
        <f>SUMIFS(COT!O:O,COT!$A:$A,YEAR(daily!$A1443),COT!$B:$B,WEEKNUM(daily!$A1443))</f>
        <v>89</v>
      </c>
      <c r="Y1443">
        <f>SUMIFS(COT!P:P,COT!$A:$A,YEAR(daily!$A1443),COT!$B:$B,WEEKNUM(daily!$A1443))</f>
        <v>76</v>
      </c>
      <c r="Z1443">
        <f>SUMIFS(COT!Q:Q,COT!$A:$A,YEAR(daily!$A1443),COT!$B:$B,WEEKNUM(daily!$A1443))</f>
        <v>79</v>
      </c>
      <c r="AA1443">
        <f>SUMIFS(Saudi!B:B,Saudi!$A:$A,YEAR(daily!$A1443))</f>
        <v>567.84900000000005</v>
      </c>
      <c r="AB1443">
        <f>SUMIFS(Saudi!C:C,Saudi!$A:$A,YEAR(daily!$A1443))</f>
        <v>346.471</v>
      </c>
      <c r="AC1443">
        <f>SUMIFS(Saudi!F:F,Saudi!$A:$A,YEAR(daily!$A1443))</f>
        <v>4196090</v>
      </c>
      <c r="AD1443">
        <f>SUMIFS(Saudi!G:G,Saudi!$A:$A,YEAR(daily!$A1443))</f>
        <v>56.583409743531369</v>
      </c>
      <c r="AE1443">
        <f>SUMIFS(Saudi!H:H,Saudi!$A:$A,YEAR(daily!$A1443))</f>
        <v>237429079.79073453</v>
      </c>
      <c r="AF1443" s="5">
        <f t="shared" si="66"/>
        <v>11</v>
      </c>
      <c r="AG1443" s="5">
        <f t="shared" si="67"/>
        <v>2005</v>
      </c>
    </row>
    <row r="1444" spans="1:33">
      <c r="A1444" s="3">
        <v>38685</v>
      </c>
      <c r="B1444" s="1">
        <v>279905</v>
      </c>
      <c r="C1444" s="1">
        <v>52192</v>
      </c>
      <c r="D1444" s="1">
        <v>26615</v>
      </c>
      <c r="E1444" s="1">
        <v>56.5</v>
      </c>
      <c r="F1444" s="1">
        <v>57.74</v>
      </c>
      <c r="G1444" s="1">
        <v>58.06</v>
      </c>
      <c r="H1444" s="2">
        <v>49.6</v>
      </c>
      <c r="I1444" s="2">
        <v>30.9</v>
      </c>
      <c r="J1444" s="2">
        <v>84.6</v>
      </c>
      <c r="K1444" s="2">
        <v>84.5</v>
      </c>
      <c r="L1444">
        <f>SUMIFS(US!B:B,US!$D:$D,YEAR(daily!$A1444),US!$E:$E,MONTH(daily!$A1444))</f>
        <v>7939</v>
      </c>
      <c r="M1444">
        <f>SUMIFS(US!C:C,US!$D:$D,YEAR(daily!$A1444),US!$E:$E,MONTH(daily!$A1444))</f>
        <v>20623</v>
      </c>
      <c r="N1444">
        <f>SUMIFS(COT!E:E,COT!$A:$A,YEAR(daily!$A1444),COT!$B:$B,WEEKNUM(daily!$A1444))</f>
        <v>836948</v>
      </c>
      <c r="O1444">
        <f>SUMIFS(COT!F:F,COT!$A:$A,YEAR(daily!$A1444),COT!$B:$B,WEEKNUM(daily!$A1444))</f>
        <v>121151</v>
      </c>
      <c r="P1444">
        <f>SUMIFS(COT!G:G,COT!$A:$A,YEAR(daily!$A1444),COT!$B:$B,WEEKNUM(daily!$A1444))</f>
        <v>164924</v>
      </c>
      <c r="Q1444">
        <f>SUMIFS(COT!H:H,COT!$A:$A,YEAR(daily!$A1444),COT!$B:$B,WEEKNUM(daily!$A1444))</f>
        <v>125868</v>
      </c>
      <c r="R1444">
        <f>SUMIFS(COT!I:I,COT!$A:$A,YEAR(daily!$A1444),COT!$B:$B,WEEKNUM(daily!$A1444))</f>
        <v>541974</v>
      </c>
      <c r="S1444">
        <f>SUMIFS(COT!J:J,COT!$A:$A,YEAR(daily!$A1444),COT!$B:$B,WEEKNUM(daily!$A1444))</f>
        <v>476674</v>
      </c>
      <c r="T1444">
        <f>SUMIFS(COT!K:K,COT!$A:$A,YEAR(daily!$A1444),COT!$B:$B,WEEKNUM(daily!$A1444))</f>
        <v>47955</v>
      </c>
      <c r="U1444">
        <f>SUMIFS(COT!L:L,COT!$A:$A,YEAR(daily!$A1444),COT!$B:$B,WEEKNUM(daily!$A1444))</f>
        <v>69482</v>
      </c>
      <c r="V1444">
        <f>SUMIFS(COT!M:M,COT!$A:$A,YEAR(daily!$A1444),COT!$B:$B,WEEKNUM(daily!$A1444))</f>
        <v>55</v>
      </c>
      <c r="W1444">
        <f>SUMIFS(COT!N:N,COT!$A:$A,YEAR(daily!$A1444),COT!$B:$B,WEEKNUM(daily!$A1444))</f>
        <v>98</v>
      </c>
      <c r="X1444">
        <f>SUMIFS(COT!O:O,COT!$A:$A,YEAR(daily!$A1444),COT!$B:$B,WEEKNUM(daily!$A1444))</f>
        <v>89</v>
      </c>
      <c r="Y1444">
        <f>SUMIFS(COT!P:P,COT!$A:$A,YEAR(daily!$A1444),COT!$B:$B,WEEKNUM(daily!$A1444))</f>
        <v>76</v>
      </c>
      <c r="Z1444">
        <f>SUMIFS(COT!Q:Q,COT!$A:$A,YEAR(daily!$A1444),COT!$B:$B,WEEKNUM(daily!$A1444))</f>
        <v>79</v>
      </c>
      <c r="AA1444">
        <f>SUMIFS(Saudi!B:B,Saudi!$A:$A,YEAR(daily!$A1444))</f>
        <v>567.84900000000005</v>
      </c>
      <c r="AB1444">
        <f>SUMIFS(Saudi!C:C,Saudi!$A:$A,YEAR(daily!$A1444))</f>
        <v>346.471</v>
      </c>
      <c r="AC1444">
        <f>SUMIFS(Saudi!F:F,Saudi!$A:$A,YEAR(daily!$A1444))</f>
        <v>4196090</v>
      </c>
      <c r="AD1444">
        <f>SUMIFS(Saudi!G:G,Saudi!$A:$A,YEAR(daily!$A1444))</f>
        <v>56.583409743531369</v>
      </c>
      <c r="AE1444">
        <f>SUMIFS(Saudi!H:H,Saudi!$A:$A,YEAR(daily!$A1444))</f>
        <v>237429079.79073453</v>
      </c>
      <c r="AF1444" s="5">
        <f t="shared" si="66"/>
        <v>11</v>
      </c>
      <c r="AG1444" s="5">
        <f t="shared" si="67"/>
        <v>2005</v>
      </c>
    </row>
    <row r="1445" spans="1:33">
      <c r="A1445" s="3">
        <v>38686</v>
      </c>
      <c r="B1445" s="1">
        <v>272728</v>
      </c>
      <c r="C1445" s="1">
        <v>52892</v>
      </c>
      <c r="D1445" s="1">
        <v>27454</v>
      </c>
      <c r="E1445" s="1">
        <v>57.32</v>
      </c>
      <c r="F1445" s="1">
        <v>58.68</v>
      </c>
      <c r="G1445" s="1">
        <v>59.01</v>
      </c>
      <c r="H1445" s="2">
        <v>49.6</v>
      </c>
      <c r="I1445" s="2">
        <v>30.9</v>
      </c>
      <c r="J1445" s="2">
        <v>84.6</v>
      </c>
      <c r="K1445" s="2">
        <v>84.5</v>
      </c>
      <c r="L1445">
        <f>SUMIFS(US!B:B,US!$D:$D,YEAR(daily!$A1445),US!$E:$E,MONTH(daily!$A1445))</f>
        <v>7939</v>
      </c>
      <c r="M1445">
        <f>SUMIFS(US!C:C,US!$D:$D,YEAR(daily!$A1445),US!$E:$E,MONTH(daily!$A1445))</f>
        <v>20623</v>
      </c>
      <c r="N1445">
        <f>SUMIFS(COT!E:E,COT!$A:$A,YEAR(daily!$A1445),COT!$B:$B,WEEKNUM(daily!$A1445))</f>
        <v>836948</v>
      </c>
      <c r="O1445">
        <f>SUMIFS(COT!F:F,COT!$A:$A,YEAR(daily!$A1445),COT!$B:$B,WEEKNUM(daily!$A1445))</f>
        <v>121151</v>
      </c>
      <c r="P1445">
        <f>SUMIFS(COT!G:G,COT!$A:$A,YEAR(daily!$A1445),COT!$B:$B,WEEKNUM(daily!$A1445))</f>
        <v>164924</v>
      </c>
      <c r="Q1445">
        <f>SUMIFS(COT!H:H,COT!$A:$A,YEAR(daily!$A1445),COT!$B:$B,WEEKNUM(daily!$A1445))</f>
        <v>125868</v>
      </c>
      <c r="R1445">
        <f>SUMIFS(COT!I:I,COT!$A:$A,YEAR(daily!$A1445),COT!$B:$B,WEEKNUM(daily!$A1445))</f>
        <v>541974</v>
      </c>
      <c r="S1445">
        <f>SUMIFS(COT!J:J,COT!$A:$A,YEAR(daily!$A1445),COT!$B:$B,WEEKNUM(daily!$A1445))</f>
        <v>476674</v>
      </c>
      <c r="T1445">
        <f>SUMIFS(COT!K:K,COT!$A:$A,YEAR(daily!$A1445),COT!$B:$B,WEEKNUM(daily!$A1445))</f>
        <v>47955</v>
      </c>
      <c r="U1445">
        <f>SUMIFS(COT!L:L,COT!$A:$A,YEAR(daily!$A1445),COT!$B:$B,WEEKNUM(daily!$A1445))</f>
        <v>69482</v>
      </c>
      <c r="V1445">
        <f>SUMIFS(COT!M:M,COT!$A:$A,YEAR(daily!$A1445),COT!$B:$B,WEEKNUM(daily!$A1445))</f>
        <v>55</v>
      </c>
      <c r="W1445">
        <f>SUMIFS(COT!N:N,COT!$A:$A,YEAR(daily!$A1445),COT!$B:$B,WEEKNUM(daily!$A1445))</f>
        <v>98</v>
      </c>
      <c r="X1445">
        <f>SUMIFS(COT!O:O,COT!$A:$A,YEAR(daily!$A1445),COT!$B:$B,WEEKNUM(daily!$A1445))</f>
        <v>89</v>
      </c>
      <c r="Y1445">
        <f>SUMIFS(COT!P:P,COT!$A:$A,YEAR(daily!$A1445),COT!$B:$B,WEEKNUM(daily!$A1445))</f>
        <v>76</v>
      </c>
      <c r="Z1445">
        <f>SUMIFS(COT!Q:Q,COT!$A:$A,YEAR(daily!$A1445),COT!$B:$B,WEEKNUM(daily!$A1445))</f>
        <v>79</v>
      </c>
      <c r="AA1445">
        <f>SUMIFS(Saudi!B:B,Saudi!$A:$A,YEAR(daily!$A1445))</f>
        <v>567.84900000000005</v>
      </c>
      <c r="AB1445">
        <f>SUMIFS(Saudi!C:C,Saudi!$A:$A,YEAR(daily!$A1445))</f>
        <v>346.471</v>
      </c>
      <c r="AC1445">
        <f>SUMIFS(Saudi!F:F,Saudi!$A:$A,YEAR(daily!$A1445))</f>
        <v>4196090</v>
      </c>
      <c r="AD1445">
        <f>SUMIFS(Saudi!G:G,Saudi!$A:$A,YEAR(daily!$A1445))</f>
        <v>56.583409743531369</v>
      </c>
      <c r="AE1445">
        <f>SUMIFS(Saudi!H:H,Saudi!$A:$A,YEAR(daily!$A1445))</f>
        <v>237429079.79073453</v>
      </c>
      <c r="AF1445" s="5">
        <f t="shared" si="66"/>
        <v>11</v>
      </c>
      <c r="AG1445" s="5">
        <f t="shared" si="67"/>
        <v>2005</v>
      </c>
    </row>
    <row r="1446" spans="1:33">
      <c r="A1446" s="3">
        <v>38687</v>
      </c>
      <c r="B1446" s="1">
        <v>260783</v>
      </c>
      <c r="C1446" s="1">
        <v>58019</v>
      </c>
      <c r="D1446" s="1">
        <v>30037</v>
      </c>
      <c r="E1446" s="1">
        <v>58.47</v>
      </c>
      <c r="F1446" s="1">
        <v>59.84</v>
      </c>
      <c r="G1446" s="1">
        <v>60.14</v>
      </c>
      <c r="H1446" s="2">
        <v>49.8</v>
      </c>
      <c r="I1446" s="2">
        <v>30.9</v>
      </c>
      <c r="J1446" s="2">
        <v>85</v>
      </c>
      <c r="K1446" s="2">
        <v>84.8</v>
      </c>
      <c r="L1446">
        <f>SUMIFS(US!B:B,US!$D:$D,YEAR(daily!$A1446),US!$E:$E,MONTH(daily!$A1446))</f>
        <v>7934</v>
      </c>
      <c r="M1446">
        <f>SUMIFS(US!C:C,US!$D:$D,YEAR(daily!$A1446),US!$E:$E,MONTH(daily!$A1446))</f>
        <v>21495</v>
      </c>
      <c r="N1446">
        <f>SUMIFS(COT!E:E,COT!$A:$A,YEAR(daily!$A1446),COT!$B:$B,WEEKNUM(daily!$A1446))</f>
        <v>836948</v>
      </c>
      <c r="O1446">
        <f>SUMIFS(COT!F:F,COT!$A:$A,YEAR(daily!$A1446),COT!$B:$B,WEEKNUM(daily!$A1446))</f>
        <v>121151</v>
      </c>
      <c r="P1446">
        <f>SUMIFS(COT!G:G,COT!$A:$A,YEAR(daily!$A1446),COT!$B:$B,WEEKNUM(daily!$A1446))</f>
        <v>164924</v>
      </c>
      <c r="Q1446">
        <f>SUMIFS(COT!H:H,COT!$A:$A,YEAR(daily!$A1446),COT!$B:$B,WEEKNUM(daily!$A1446))</f>
        <v>125868</v>
      </c>
      <c r="R1446">
        <f>SUMIFS(COT!I:I,COT!$A:$A,YEAR(daily!$A1446),COT!$B:$B,WEEKNUM(daily!$A1446))</f>
        <v>541974</v>
      </c>
      <c r="S1446">
        <f>SUMIFS(COT!J:J,COT!$A:$A,YEAR(daily!$A1446),COT!$B:$B,WEEKNUM(daily!$A1446))</f>
        <v>476674</v>
      </c>
      <c r="T1446">
        <f>SUMIFS(COT!K:K,COT!$A:$A,YEAR(daily!$A1446),COT!$B:$B,WEEKNUM(daily!$A1446))</f>
        <v>47955</v>
      </c>
      <c r="U1446">
        <f>SUMIFS(COT!L:L,COT!$A:$A,YEAR(daily!$A1446),COT!$B:$B,WEEKNUM(daily!$A1446))</f>
        <v>69482</v>
      </c>
      <c r="V1446">
        <f>SUMIFS(COT!M:M,COT!$A:$A,YEAR(daily!$A1446),COT!$B:$B,WEEKNUM(daily!$A1446))</f>
        <v>55</v>
      </c>
      <c r="W1446">
        <f>SUMIFS(COT!N:N,COT!$A:$A,YEAR(daily!$A1446),COT!$B:$B,WEEKNUM(daily!$A1446))</f>
        <v>98</v>
      </c>
      <c r="X1446">
        <f>SUMIFS(COT!O:O,COT!$A:$A,YEAR(daily!$A1446),COT!$B:$B,WEEKNUM(daily!$A1446))</f>
        <v>89</v>
      </c>
      <c r="Y1446">
        <f>SUMIFS(COT!P:P,COT!$A:$A,YEAR(daily!$A1446),COT!$B:$B,WEEKNUM(daily!$A1446))</f>
        <v>76</v>
      </c>
      <c r="Z1446">
        <f>SUMIFS(COT!Q:Q,COT!$A:$A,YEAR(daily!$A1446),COT!$B:$B,WEEKNUM(daily!$A1446))</f>
        <v>79</v>
      </c>
      <c r="AA1446">
        <f>SUMIFS(Saudi!B:B,Saudi!$A:$A,YEAR(daily!$A1446))</f>
        <v>567.84900000000005</v>
      </c>
      <c r="AB1446">
        <f>SUMIFS(Saudi!C:C,Saudi!$A:$A,YEAR(daily!$A1446))</f>
        <v>346.471</v>
      </c>
      <c r="AC1446">
        <f>SUMIFS(Saudi!F:F,Saudi!$A:$A,YEAR(daily!$A1446))</f>
        <v>4196090</v>
      </c>
      <c r="AD1446">
        <f>SUMIFS(Saudi!G:G,Saudi!$A:$A,YEAR(daily!$A1446))</f>
        <v>56.583409743531369</v>
      </c>
      <c r="AE1446">
        <f>SUMIFS(Saudi!H:H,Saudi!$A:$A,YEAR(daily!$A1446))</f>
        <v>237429079.79073453</v>
      </c>
      <c r="AF1446" s="5">
        <f t="shared" si="66"/>
        <v>12</v>
      </c>
      <c r="AG1446" s="5">
        <f t="shared" si="67"/>
        <v>2005</v>
      </c>
    </row>
    <row r="1447" spans="1:33">
      <c r="A1447" s="3">
        <v>38688</v>
      </c>
      <c r="B1447" s="1">
        <v>248067</v>
      </c>
      <c r="C1447" s="1">
        <v>60574</v>
      </c>
      <c r="D1447" s="1">
        <v>32585</v>
      </c>
      <c r="E1447" s="1">
        <v>59.32</v>
      </c>
      <c r="F1447" s="1">
        <v>60.76</v>
      </c>
      <c r="G1447" s="1">
        <v>61.07</v>
      </c>
      <c r="H1447" s="2">
        <v>49.8</v>
      </c>
      <c r="I1447" s="2">
        <v>30.9</v>
      </c>
      <c r="J1447" s="2">
        <v>85</v>
      </c>
      <c r="K1447" s="2">
        <v>84.8</v>
      </c>
      <c r="L1447">
        <f>SUMIFS(US!B:B,US!$D:$D,YEAR(daily!$A1447),US!$E:$E,MONTH(daily!$A1447))</f>
        <v>7934</v>
      </c>
      <c r="M1447">
        <f>SUMIFS(US!C:C,US!$D:$D,YEAR(daily!$A1447),US!$E:$E,MONTH(daily!$A1447))</f>
        <v>21495</v>
      </c>
      <c r="N1447">
        <f>SUMIFS(COT!E:E,COT!$A:$A,YEAR(daily!$A1447),COT!$B:$B,WEEKNUM(daily!$A1447))</f>
        <v>836948</v>
      </c>
      <c r="O1447">
        <f>SUMIFS(COT!F:F,COT!$A:$A,YEAR(daily!$A1447),COT!$B:$B,WEEKNUM(daily!$A1447))</f>
        <v>121151</v>
      </c>
      <c r="P1447">
        <f>SUMIFS(COT!G:G,COT!$A:$A,YEAR(daily!$A1447),COT!$B:$B,WEEKNUM(daily!$A1447))</f>
        <v>164924</v>
      </c>
      <c r="Q1447">
        <f>SUMIFS(COT!H:H,COT!$A:$A,YEAR(daily!$A1447),COT!$B:$B,WEEKNUM(daily!$A1447))</f>
        <v>125868</v>
      </c>
      <c r="R1447">
        <f>SUMIFS(COT!I:I,COT!$A:$A,YEAR(daily!$A1447),COT!$B:$B,WEEKNUM(daily!$A1447))</f>
        <v>541974</v>
      </c>
      <c r="S1447">
        <f>SUMIFS(COT!J:J,COT!$A:$A,YEAR(daily!$A1447),COT!$B:$B,WEEKNUM(daily!$A1447))</f>
        <v>476674</v>
      </c>
      <c r="T1447">
        <f>SUMIFS(COT!K:K,COT!$A:$A,YEAR(daily!$A1447),COT!$B:$B,WEEKNUM(daily!$A1447))</f>
        <v>47955</v>
      </c>
      <c r="U1447">
        <f>SUMIFS(COT!L:L,COT!$A:$A,YEAR(daily!$A1447),COT!$B:$B,WEEKNUM(daily!$A1447))</f>
        <v>69482</v>
      </c>
      <c r="V1447">
        <f>SUMIFS(COT!M:M,COT!$A:$A,YEAR(daily!$A1447),COT!$B:$B,WEEKNUM(daily!$A1447))</f>
        <v>55</v>
      </c>
      <c r="W1447">
        <f>SUMIFS(COT!N:N,COT!$A:$A,YEAR(daily!$A1447),COT!$B:$B,WEEKNUM(daily!$A1447))</f>
        <v>98</v>
      </c>
      <c r="X1447">
        <f>SUMIFS(COT!O:O,COT!$A:$A,YEAR(daily!$A1447),COT!$B:$B,WEEKNUM(daily!$A1447))</f>
        <v>89</v>
      </c>
      <c r="Y1447">
        <f>SUMIFS(COT!P:P,COT!$A:$A,YEAR(daily!$A1447),COT!$B:$B,WEEKNUM(daily!$A1447))</f>
        <v>76</v>
      </c>
      <c r="Z1447">
        <f>SUMIFS(COT!Q:Q,COT!$A:$A,YEAR(daily!$A1447),COT!$B:$B,WEEKNUM(daily!$A1447))</f>
        <v>79</v>
      </c>
      <c r="AA1447">
        <f>SUMIFS(Saudi!B:B,Saudi!$A:$A,YEAR(daily!$A1447))</f>
        <v>567.84900000000005</v>
      </c>
      <c r="AB1447">
        <f>SUMIFS(Saudi!C:C,Saudi!$A:$A,YEAR(daily!$A1447))</f>
        <v>346.471</v>
      </c>
      <c r="AC1447">
        <f>SUMIFS(Saudi!F:F,Saudi!$A:$A,YEAR(daily!$A1447))</f>
        <v>4196090</v>
      </c>
      <c r="AD1447">
        <f>SUMIFS(Saudi!G:G,Saudi!$A:$A,YEAR(daily!$A1447))</f>
        <v>56.583409743531369</v>
      </c>
      <c r="AE1447">
        <f>SUMIFS(Saudi!H:H,Saudi!$A:$A,YEAR(daily!$A1447))</f>
        <v>237429079.79073453</v>
      </c>
      <c r="AF1447" s="5">
        <f t="shared" si="66"/>
        <v>12</v>
      </c>
      <c r="AG1447" s="5">
        <f t="shared" si="67"/>
        <v>2005</v>
      </c>
    </row>
    <row r="1448" spans="1:33">
      <c r="A1448" s="3">
        <v>38691</v>
      </c>
      <c r="B1448" s="1">
        <v>241446</v>
      </c>
      <c r="C1448" s="1">
        <v>60638</v>
      </c>
      <c r="D1448" s="1">
        <v>36074</v>
      </c>
      <c r="E1448" s="1">
        <v>59.91</v>
      </c>
      <c r="F1448" s="1">
        <v>61.49</v>
      </c>
      <c r="G1448" s="1">
        <v>61.84</v>
      </c>
      <c r="H1448" s="2">
        <v>49.8</v>
      </c>
      <c r="I1448" s="2">
        <v>30.9</v>
      </c>
      <c r="J1448" s="2">
        <v>85</v>
      </c>
      <c r="K1448" s="2">
        <v>84.8</v>
      </c>
      <c r="L1448">
        <f>SUMIFS(US!B:B,US!$D:$D,YEAR(daily!$A1448),US!$E:$E,MONTH(daily!$A1448))</f>
        <v>7934</v>
      </c>
      <c r="M1448">
        <f>SUMIFS(US!C:C,US!$D:$D,YEAR(daily!$A1448),US!$E:$E,MONTH(daily!$A1448))</f>
        <v>21495</v>
      </c>
      <c r="N1448">
        <f>SUMIFS(COT!E:E,COT!$A:$A,YEAR(daily!$A1448),COT!$B:$B,WEEKNUM(daily!$A1448))</f>
        <v>861412</v>
      </c>
      <c r="O1448">
        <f>SUMIFS(COT!F:F,COT!$A:$A,YEAR(daily!$A1448),COT!$B:$B,WEEKNUM(daily!$A1448))</f>
        <v>131832</v>
      </c>
      <c r="P1448">
        <f>SUMIFS(COT!G:G,COT!$A:$A,YEAR(daily!$A1448),COT!$B:$B,WEEKNUM(daily!$A1448))</f>
        <v>161359</v>
      </c>
      <c r="Q1448">
        <f>SUMIFS(COT!H:H,COT!$A:$A,YEAR(daily!$A1448),COT!$B:$B,WEEKNUM(daily!$A1448))</f>
        <v>123786</v>
      </c>
      <c r="R1448">
        <f>SUMIFS(COT!I:I,COT!$A:$A,YEAR(daily!$A1448),COT!$B:$B,WEEKNUM(daily!$A1448))</f>
        <v>540058</v>
      </c>
      <c r="S1448">
        <f>SUMIFS(COT!J:J,COT!$A:$A,YEAR(daily!$A1448),COT!$B:$B,WEEKNUM(daily!$A1448))</f>
        <v>496329</v>
      </c>
      <c r="T1448">
        <f>SUMIFS(COT!K:K,COT!$A:$A,YEAR(daily!$A1448),COT!$B:$B,WEEKNUM(daily!$A1448))</f>
        <v>65736</v>
      </c>
      <c r="U1448">
        <f>SUMIFS(COT!L:L,COT!$A:$A,YEAR(daily!$A1448),COT!$B:$B,WEEKNUM(daily!$A1448))</f>
        <v>79938</v>
      </c>
      <c r="V1448">
        <f>SUMIFS(COT!M:M,COT!$A:$A,YEAR(daily!$A1448),COT!$B:$B,WEEKNUM(daily!$A1448))</f>
        <v>64</v>
      </c>
      <c r="W1448">
        <f>SUMIFS(COT!N:N,COT!$A:$A,YEAR(daily!$A1448),COT!$B:$B,WEEKNUM(daily!$A1448))</f>
        <v>89</v>
      </c>
      <c r="X1448">
        <f>SUMIFS(COT!O:O,COT!$A:$A,YEAR(daily!$A1448),COT!$B:$B,WEEKNUM(daily!$A1448))</f>
        <v>91</v>
      </c>
      <c r="Y1448">
        <f>SUMIFS(COT!P:P,COT!$A:$A,YEAR(daily!$A1448),COT!$B:$B,WEEKNUM(daily!$A1448))</f>
        <v>77</v>
      </c>
      <c r="Z1448">
        <f>SUMIFS(COT!Q:Q,COT!$A:$A,YEAR(daily!$A1448),COT!$B:$B,WEEKNUM(daily!$A1448))</f>
        <v>78</v>
      </c>
      <c r="AA1448">
        <f>SUMIFS(Saudi!B:B,Saudi!$A:$A,YEAR(daily!$A1448))</f>
        <v>567.84900000000005</v>
      </c>
      <c r="AB1448">
        <f>SUMIFS(Saudi!C:C,Saudi!$A:$A,YEAR(daily!$A1448))</f>
        <v>346.471</v>
      </c>
      <c r="AC1448">
        <f>SUMIFS(Saudi!F:F,Saudi!$A:$A,YEAR(daily!$A1448))</f>
        <v>4196090</v>
      </c>
      <c r="AD1448">
        <f>SUMIFS(Saudi!G:G,Saudi!$A:$A,YEAR(daily!$A1448))</f>
        <v>56.583409743531369</v>
      </c>
      <c r="AE1448">
        <f>SUMIFS(Saudi!H:H,Saudi!$A:$A,YEAR(daily!$A1448))</f>
        <v>237429079.79073453</v>
      </c>
      <c r="AF1448" s="5">
        <f t="shared" si="66"/>
        <v>12</v>
      </c>
      <c r="AG1448" s="5">
        <f t="shared" si="67"/>
        <v>2005</v>
      </c>
    </row>
    <row r="1449" spans="1:33">
      <c r="A1449" s="3">
        <v>38692</v>
      </c>
      <c r="B1449" s="1">
        <v>230456</v>
      </c>
      <c r="C1449" s="1">
        <v>62989</v>
      </c>
      <c r="D1449" s="1">
        <v>34754</v>
      </c>
      <c r="E1449" s="1">
        <v>59.94</v>
      </c>
      <c r="F1449" s="1">
        <v>61.44</v>
      </c>
      <c r="G1449" s="1">
        <v>61.79</v>
      </c>
      <c r="H1449" s="2">
        <v>49.8</v>
      </c>
      <c r="I1449" s="2">
        <v>30.9</v>
      </c>
      <c r="J1449" s="2">
        <v>85</v>
      </c>
      <c r="K1449" s="2">
        <v>84.8</v>
      </c>
      <c r="L1449">
        <f>SUMIFS(US!B:B,US!$D:$D,YEAR(daily!$A1449),US!$E:$E,MONTH(daily!$A1449))</f>
        <v>7934</v>
      </c>
      <c r="M1449">
        <f>SUMIFS(US!C:C,US!$D:$D,YEAR(daily!$A1449),US!$E:$E,MONTH(daily!$A1449))</f>
        <v>21495</v>
      </c>
      <c r="N1449">
        <f>SUMIFS(COT!E:E,COT!$A:$A,YEAR(daily!$A1449),COT!$B:$B,WEEKNUM(daily!$A1449))</f>
        <v>861412</v>
      </c>
      <c r="O1449">
        <f>SUMIFS(COT!F:F,COT!$A:$A,YEAR(daily!$A1449),COT!$B:$B,WEEKNUM(daily!$A1449))</f>
        <v>131832</v>
      </c>
      <c r="P1449">
        <f>SUMIFS(COT!G:G,COT!$A:$A,YEAR(daily!$A1449),COT!$B:$B,WEEKNUM(daily!$A1449))</f>
        <v>161359</v>
      </c>
      <c r="Q1449">
        <f>SUMIFS(COT!H:H,COT!$A:$A,YEAR(daily!$A1449),COT!$B:$B,WEEKNUM(daily!$A1449))</f>
        <v>123786</v>
      </c>
      <c r="R1449">
        <f>SUMIFS(COT!I:I,COT!$A:$A,YEAR(daily!$A1449),COT!$B:$B,WEEKNUM(daily!$A1449))</f>
        <v>540058</v>
      </c>
      <c r="S1449">
        <f>SUMIFS(COT!J:J,COT!$A:$A,YEAR(daily!$A1449),COT!$B:$B,WEEKNUM(daily!$A1449))</f>
        <v>496329</v>
      </c>
      <c r="T1449">
        <f>SUMIFS(COT!K:K,COT!$A:$A,YEAR(daily!$A1449),COT!$B:$B,WEEKNUM(daily!$A1449))</f>
        <v>65736</v>
      </c>
      <c r="U1449">
        <f>SUMIFS(COT!L:L,COT!$A:$A,YEAR(daily!$A1449),COT!$B:$B,WEEKNUM(daily!$A1449))</f>
        <v>79938</v>
      </c>
      <c r="V1449">
        <f>SUMIFS(COT!M:M,COT!$A:$A,YEAR(daily!$A1449),COT!$B:$B,WEEKNUM(daily!$A1449))</f>
        <v>64</v>
      </c>
      <c r="W1449">
        <f>SUMIFS(COT!N:N,COT!$A:$A,YEAR(daily!$A1449),COT!$B:$B,WEEKNUM(daily!$A1449))</f>
        <v>89</v>
      </c>
      <c r="X1449">
        <f>SUMIFS(COT!O:O,COT!$A:$A,YEAR(daily!$A1449),COT!$B:$B,WEEKNUM(daily!$A1449))</f>
        <v>91</v>
      </c>
      <c r="Y1449">
        <f>SUMIFS(COT!P:P,COT!$A:$A,YEAR(daily!$A1449),COT!$B:$B,WEEKNUM(daily!$A1449))</f>
        <v>77</v>
      </c>
      <c r="Z1449">
        <f>SUMIFS(COT!Q:Q,COT!$A:$A,YEAR(daily!$A1449),COT!$B:$B,WEEKNUM(daily!$A1449))</f>
        <v>78</v>
      </c>
      <c r="AA1449">
        <f>SUMIFS(Saudi!B:B,Saudi!$A:$A,YEAR(daily!$A1449))</f>
        <v>567.84900000000005</v>
      </c>
      <c r="AB1449">
        <f>SUMIFS(Saudi!C:C,Saudi!$A:$A,YEAR(daily!$A1449))</f>
        <v>346.471</v>
      </c>
      <c r="AC1449">
        <f>SUMIFS(Saudi!F:F,Saudi!$A:$A,YEAR(daily!$A1449))</f>
        <v>4196090</v>
      </c>
      <c r="AD1449">
        <f>SUMIFS(Saudi!G:G,Saudi!$A:$A,YEAR(daily!$A1449))</f>
        <v>56.583409743531369</v>
      </c>
      <c r="AE1449">
        <f>SUMIFS(Saudi!H:H,Saudi!$A:$A,YEAR(daily!$A1449))</f>
        <v>237429079.79073453</v>
      </c>
      <c r="AF1449" s="5">
        <f t="shared" si="66"/>
        <v>12</v>
      </c>
      <c r="AG1449" s="5">
        <f t="shared" si="67"/>
        <v>2005</v>
      </c>
    </row>
    <row r="1450" spans="1:33">
      <c r="A1450" s="3">
        <v>38693</v>
      </c>
      <c r="B1450" s="1">
        <v>212601</v>
      </c>
      <c r="C1450" s="1">
        <v>66085</v>
      </c>
      <c r="D1450" s="1">
        <v>35597</v>
      </c>
      <c r="E1450" s="1">
        <v>59.21</v>
      </c>
      <c r="F1450" s="1">
        <v>60.8</v>
      </c>
      <c r="G1450" s="1">
        <v>61.21</v>
      </c>
      <c r="H1450" s="2">
        <v>49.8</v>
      </c>
      <c r="I1450" s="2">
        <v>30.9</v>
      </c>
      <c r="J1450" s="2">
        <v>85</v>
      </c>
      <c r="K1450" s="2">
        <v>84.8</v>
      </c>
      <c r="L1450">
        <f>SUMIFS(US!B:B,US!$D:$D,YEAR(daily!$A1450),US!$E:$E,MONTH(daily!$A1450))</f>
        <v>7934</v>
      </c>
      <c r="M1450">
        <f>SUMIFS(US!C:C,US!$D:$D,YEAR(daily!$A1450),US!$E:$E,MONTH(daily!$A1450))</f>
        <v>21495</v>
      </c>
      <c r="N1450">
        <f>SUMIFS(COT!E:E,COT!$A:$A,YEAR(daily!$A1450),COT!$B:$B,WEEKNUM(daily!$A1450))</f>
        <v>861412</v>
      </c>
      <c r="O1450">
        <f>SUMIFS(COT!F:F,COT!$A:$A,YEAR(daily!$A1450),COT!$B:$B,WEEKNUM(daily!$A1450))</f>
        <v>131832</v>
      </c>
      <c r="P1450">
        <f>SUMIFS(COT!G:G,COT!$A:$A,YEAR(daily!$A1450),COT!$B:$B,WEEKNUM(daily!$A1450))</f>
        <v>161359</v>
      </c>
      <c r="Q1450">
        <f>SUMIFS(COT!H:H,COT!$A:$A,YEAR(daily!$A1450),COT!$B:$B,WEEKNUM(daily!$A1450))</f>
        <v>123786</v>
      </c>
      <c r="R1450">
        <f>SUMIFS(COT!I:I,COT!$A:$A,YEAR(daily!$A1450),COT!$B:$B,WEEKNUM(daily!$A1450))</f>
        <v>540058</v>
      </c>
      <c r="S1450">
        <f>SUMIFS(COT!J:J,COT!$A:$A,YEAR(daily!$A1450),COT!$B:$B,WEEKNUM(daily!$A1450))</f>
        <v>496329</v>
      </c>
      <c r="T1450">
        <f>SUMIFS(COT!K:K,COT!$A:$A,YEAR(daily!$A1450),COT!$B:$B,WEEKNUM(daily!$A1450))</f>
        <v>65736</v>
      </c>
      <c r="U1450">
        <f>SUMIFS(COT!L:L,COT!$A:$A,YEAR(daily!$A1450),COT!$B:$B,WEEKNUM(daily!$A1450))</f>
        <v>79938</v>
      </c>
      <c r="V1450">
        <f>SUMIFS(COT!M:M,COT!$A:$A,YEAR(daily!$A1450),COT!$B:$B,WEEKNUM(daily!$A1450))</f>
        <v>64</v>
      </c>
      <c r="W1450">
        <f>SUMIFS(COT!N:N,COT!$A:$A,YEAR(daily!$A1450),COT!$B:$B,WEEKNUM(daily!$A1450))</f>
        <v>89</v>
      </c>
      <c r="X1450">
        <f>SUMIFS(COT!O:O,COT!$A:$A,YEAR(daily!$A1450),COT!$B:$B,WEEKNUM(daily!$A1450))</f>
        <v>91</v>
      </c>
      <c r="Y1450">
        <f>SUMIFS(COT!P:P,COT!$A:$A,YEAR(daily!$A1450),COT!$B:$B,WEEKNUM(daily!$A1450))</f>
        <v>77</v>
      </c>
      <c r="Z1450">
        <f>SUMIFS(COT!Q:Q,COT!$A:$A,YEAR(daily!$A1450),COT!$B:$B,WEEKNUM(daily!$A1450))</f>
        <v>78</v>
      </c>
      <c r="AA1450">
        <f>SUMIFS(Saudi!B:B,Saudi!$A:$A,YEAR(daily!$A1450))</f>
        <v>567.84900000000005</v>
      </c>
      <c r="AB1450">
        <f>SUMIFS(Saudi!C:C,Saudi!$A:$A,YEAR(daily!$A1450))</f>
        <v>346.471</v>
      </c>
      <c r="AC1450">
        <f>SUMIFS(Saudi!F:F,Saudi!$A:$A,YEAR(daily!$A1450))</f>
        <v>4196090</v>
      </c>
      <c r="AD1450">
        <f>SUMIFS(Saudi!G:G,Saudi!$A:$A,YEAR(daily!$A1450))</f>
        <v>56.583409743531369</v>
      </c>
      <c r="AE1450">
        <f>SUMIFS(Saudi!H:H,Saudi!$A:$A,YEAR(daily!$A1450))</f>
        <v>237429079.79073453</v>
      </c>
      <c r="AF1450" s="5">
        <f t="shared" si="66"/>
        <v>12</v>
      </c>
      <c r="AG1450" s="5">
        <f t="shared" si="67"/>
        <v>2005</v>
      </c>
    </row>
    <row r="1451" spans="1:33">
      <c r="A1451" s="3">
        <v>38694</v>
      </c>
      <c r="B1451" s="1">
        <v>185900</v>
      </c>
      <c r="C1451" s="1">
        <v>70218</v>
      </c>
      <c r="D1451" s="1">
        <v>35939</v>
      </c>
      <c r="E1451" s="1">
        <v>60.66</v>
      </c>
      <c r="F1451" s="1">
        <v>62.29</v>
      </c>
      <c r="G1451" s="1">
        <v>62.72</v>
      </c>
      <c r="H1451" s="2">
        <v>49.8</v>
      </c>
      <c r="I1451" s="2">
        <v>30.9</v>
      </c>
      <c r="J1451" s="2">
        <v>85</v>
      </c>
      <c r="K1451" s="2">
        <v>84.8</v>
      </c>
      <c r="L1451">
        <f>SUMIFS(US!B:B,US!$D:$D,YEAR(daily!$A1451),US!$E:$E,MONTH(daily!$A1451))</f>
        <v>7934</v>
      </c>
      <c r="M1451">
        <f>SUMIFS(US!C:C,US!$D:$D,YEAR(daily!$A1451),US!$E:$E,MONTH(daily!$A1451))</f>
        <v>21495</v>
      </c>
      <c r="N1451">
        <f>SUMIFS(COT!E:E,COT!$A:$A,YEAR(daily!$A1451),COT!$B:$B,WEEKNUM(daily!$A1451))</f>
        <v>861412</v>
      </c>
      <c r="O1451">
        <f>SUMIFS(COT!F:F,COT!$A:$A,YEAR(daily!$A1451),COT!$B:$B,WEEKNUM(daily!$A1451))</f>
        <v>131832</v>
      </c>
      <c r="P1451">
        <f>SUMIFS(COT!G:G,COT!$A:$A,YEAR(daily!$A1451),COT!$B:$B,WEEKNUM(daily!$A1451))</f>
        <v>161359</v>
      </c>
      <c r="Q1451">
        <f>SUMIFS(COT!H:H,COT!$A:$A,YEAR(daily!$A1451),COT!$B:$B,WEEKNUM(daily!$A1451))</f>
        <v>123786</v>
      </c>
      <c r="R1451">
        <f>SUMIFS(COT!I:I,COT!$A:$A,YEAR(daily!$A1451),COT!$B:$B,WEEKNUM(daily!$A1451))</f>
        <v>540058</v>
      </c>
      <c r="S1451">
        <f>SUMIFS(COT!J:J,COT!$A:$A,YEAR(daily!$A1451),COT!$B:$B,WEEKNUM(daily!$A1451))</f>
        <v>496329</v>
      </c>
      <c r="T1451">
        <f>SUMIFS(COT!K:K,COT!$A:$A,YEAR(daily!$A1451),COT!$B:$B,WEEKNUM(daily!$A1451))</f>
        <v>65736</v>
      </c>
      <c r="U1451">
        <f>SUMIFS(COT!L:L,COT!$A:$A,YEAR(daily!$A1451),COT!$B:$B,WEEKNUM(daily!$A1451))</f>
        <v>79938</v>
      </c>
      <c r="V1451">
        <f>SUMIFS(COT!M:M,COT!$A:$A,YEAR(daily!$A1451),COT!$B:$B,WEEKNUM(daily!$A1451))</f>
        <v>64</v>
      </c>
      <c r="W1451">
        <f>SUMIFS(COT!N:N,COT!$A:$A,YEAR(daily!$A1451),COT!$B:$B,WEEKNUM(daily!$A1451))</f>
        <v>89</v>
      </c>
      <c r="X1451">
        <f>SUMIFS(COT!O:O,COT!$A:$A,YEAR(daily!$A1451),COT!$B:$B,WEEKNUM(daily!$A1451))</f>
        <v>91</v>
      </c>
      <c r="Y1451">
        <f>SUMIFS(COT!P:P,COT!$A:$A,YEAR(daily!$A1451),COT!$B:$B,WEEKNUM(daily!$A1451))</f>
        <v>77</v>
      </c>
      <c r="Z1451">
        <f>SUMIFS(COT!Q:Q,COT!$A:$A,YEAR(daily!$A1451),COT!$B:$B,WEEKNUM(daily!$A1451))</f>
        <v>78</v>
      </c>
      <c r="AA1451">
        <f>SUMIFS(Saudi!B:B,Saudi!$A:$A,YEAR(daily!$A1451))</f>
        <v>567.84900000000005</v>
      </c>
      <c r="AB1451">
        <f>SUMIFS(Saudi!C:C,Saudi!$A:$A,YEAR(daily!$A1451))</f>
        <v>346.471</v>
      </c>
      <c r="AC1451">
        <f>SUMIFS(Saudi!F:F,Saudi!$A:$A,YEAR(daily!$A1451))</f>
        <v>4196090</v>
      </c>
      <c r="AD1451">
        <f>SUMIFS(Saudi!G:G,Saudi!$A:$A,YEAR(daily!$A1451))</f>
        <v>56.583409743531369</v>
      </c>
      <c r="AE1451">
        <f>SUMIFS(Saudi!H:H,Saudi!$A:$A,YEAR(daily!$A1451))</f>
        <v>237429079.79073453</v>
      </c>
      <c r="AF1451" s="5">
        <f t="shared" si="66"/>
        <v>12</v>
      </c>
      <c r="AG1451" s="5">
        <f t="shared" si="67"/>
        <v>2005</v>
      </c>
    </row>
    <row r="1452" spans="1:33">
      <c r="A1452" s="3">
        <v>38695</v>
      </c>
      <c r="B1452" s="1">
        <v>159958</v>
      </c>
      <c r="C1452" s="1">
        <v>76660</v>
      </c>
      <c r="D1452" s="1">
        <v>39599</v>
      </c>
      <c r="E1452" s="1">
        <v>59.39</v>
      </c>
      <c r="F1452" s="1">
        <v>61.04</v>
      </c>
      <c r="G1452" s="1">
        <v>61.44</v>
      </c>
      <c r="H1452" s="2">
        <v>49.8</v>
      </c>
      <c r="I1452" s="2">
        <v>30.9</v>
      </c>
      <c r="J1452" s="2">
        <v>85</v>
      </c>
      <c r="K1452" s="2">
        <v>84.8</v>
      </c>
      <c r="L1452">
        <f>SUMIFS(US!B:B,US!$D:$D,YEAR(daily!$A1452),US!$E:$E,MONTH(daily!$A1452))</f>
        <v>7934</v>
      </c>
      <c r="M1452">
        <f>SUMIFS(US!C:C,US!$D:$D,YEAR(daily!$A1452),US!$E:$E,MONTH(daily!$A1452))</f>
        <v>21495</v>
      </c>
      <c r="N1452">
        <f>SUMIFS(COT!E:E,COT!$A:$A,YEAR(daily!$A1452),COT!$B:$B,WEEKNUM(daily!$A1452))</f>
        <v>861412</v>
      </c>
      <c r="O1452">
        <f>SUMIFS(COT!F:F,COT!$A:$A,YEAR(daily!$A1452),COT!$B:$B,WEEKNUM(daily!$A1452))</f>
        <v>131832</v>
      </c>
      <c r="P1452">
        <f>SUMIFS(COT!G:G,COT!$A:$A,YEAR(daily!$A1452),COT!$B:$B,WEEKNUM(daily!$A1452))</f>
        <v>161359</v>
      </c>
      <c r="Q1452">
        <f>SUMIFS(COT!H:H,COT!$A:$A,YEAR(daily!$A1452),COT!$B:$B,WEEKNUM(daily!$A1452))</f>
        <v>123786</v>
      </c>
      <c r="R1452">
        <f>SUMIFS(COT!I:I,COT!$A:$A,YEAR(daily!$A1452),COT!$B:$B,WEEKNUM(daily!$A1452))</f>
        <v>540058</v>
      </c>
      <c r="S1452">
        <f>SUMIFS(COT!J:J,COT!$A:$A,YEAR(daily!$A1452),COT!$B:$B,WEEKNUM(daily!$A1452))</f>
        <v>496329</v>
      </c>
      <c r="T1452">
        <f>SUMIFS(COT!K:K,COT!$A:$A,YEAR(daily!$A1452),COT!$B:$B,WEEKNUM(daily!$A1452))</f>
        <v>65736</v>
      </c>
      <c r="U1452">
        <f>SUMIFS(COT!L:L,COT!$A:$A,YEAR(daily!$A1452),COT!$B:$B,WEEKNUM(daily!$A1452))</f>
        <v>79938</v>
      </c>
      <c r="V1452">
        <f>SUMIFS(COT!M:M,COT!$A:$A,YEAR(daily!$A1452),COT!$B:$B,WEEKNUM(daily!$A1452))</f>
        <v>64</v>
      </c>
      <c r="W1452">
        <f>SUMIFS(COT!N:N,COT!$A:$A,YEAR(daily!$A1452),COT!$B:$B,WEEKNUM(daily!$A1452))</f>
        <v>89</v>
      </c>
      <c r="X1452">
        <f>SUMIFS(COT!O:O,COT!$A:$A,YEAR(daily!$A1452),COT!$B:$B,WEEKNUM(daily!$A1452))</f>
        <v>91</v>
      </c>
      <c r="Y1452">
        <f>SUMIFS(COT!P:P,COT!$A:$A,YEAR(daily!$A1452),COT!$B:$B,WEEKNUM(daily!$A1452))</f>
        <v>77</v>
      </c>
      <c r="Z1452">
        <f>SUMIFS(COT!Q:Q,COT!$A:$A,YEAR(daily!$A1452),COT!$B:$B,WEEKNUM(daily!$A1452))</f>
        <v>78</v>
      </c>
      <c r="AA1452">
        <f>SUMIFS(Saudi!B:B,Saudi!$A:$A,YEAR(daily!$A1452))</f>
        <v>567.84900000000005</v>
      </c>
      <c r="AB1452">
        <f>SUMIFS(Saudi!C:C,Saudi!$A:$A,YEAR(daily!$A1452))</f>
        <v>346.471</v>
      </c>
      <c r="AC1452">
        <f>SUMIFS(Saudi!F:F,Saudi!$A:$A,YEAR(daily!$A1452))</f>
        <v>4196090</v>
      </c>
      <c r="AD1452">
        <f>SUMIFS(Saudi!G:G,Saudi!$A:$A,YEAR(daily!$A1452))</f>
        <v>56.583409743531369</v>
      </c>
      <c r="AE1452">
        <f>SUMIFS(Saudi!H:H,Saudi!$A:$A,YEAR(daily!$A1452))</f>
        <v>237429079.79073453</v>
      </c>
      <c r="AF1452" s="5">
        <f t="shared" si="66"/>
        <v>12</v>
      </c>
      <c r="AG1452" s="5">
        <f t="shared" si="67"/>
        <v>2005</v>
      </c>
    </row>
    <row r="1453" spans="1:33">
      <c r="A1453" s="3">
        <v>38698</v>
      </c>
      <c r="B1453" s="1">
        <v>145304</v>
      </c>
      <c r="C1453" s="1">
        <v>80167</v>
      </c>
      <c r="D1453" s="1">
        <v>44339</v>
      </c>
      <c r="E1453" s="1">
        <v>61.3</v>
      </c>
      <c r="F1453" s="1">
        <v>62.86</v>
      </c>
      <c r="G1453" s="1">
        <v>63.2</v>
      </c>
      <c r="H1453" s="2">
        <v>49.8</v>
      </c>
      <c r="I1453" s="2">
        <v>30.9</v>
      </c>
      <c r="J1453" s="2">
        <v>85</v>
      </c>
      <c r="K1453" s="2">
        <v>84.8</v>
      </c>
      <c r="L1453">
        <f>SUMIFS(US!B:B,US!$D:$D,YEAR(daily!$A1453),US!$E:$E,MONTH(daily!$A1453))</f>
        <v>7934</v>
      </c>
      <c r="M1453">
        <f>SUMIFS(US!C:C,US!$D:$D,YEAR(daily!$A1453),US!$E:$E,MONTH(daily!$A1453))</f>
        <v>21495</v>
      </c>
      <c r="N1453">
        <f>SUMIFS(COT!E:E,COT!$A:$A,YEAR(daily!$A1453),COT!$B:$B,WEEKNUM(daily!$A1453))</f>
        <v>869209</v>
      </c>
      <c r="O1453">
        <f>SUMIFS(COT!F:F,COT!$A:$A,YEAR(daily!$A1453),COT!$B:$B,WEEKNUM(daily!$A1453))</f>
        <v>132646</v>
      </c>
      <c r="P1453">
        <f>SUMIFS(COT!G:G,COT!$A:$A,YEAR(daily!$A1453),COT!$B:$B,WEEKNUM(daily!$A1453))</f>
        <v>162587</v>
      </c>
      <c r="Q1453">
        <f>SUMIFS(COT!H:H,COT!$A:$A,YEAR(daily!$A1453),COT!$B:$B,WEEKNUM(daily!$A1453))</f>
        <v>128745</v>
      </c>
      <c r="R1453">
        <f>SUMIFS(COT!I:I,COT!$A:$A,YEAR(daily!$A1453),COT!$B:$B,WEEKNUM(daily!$A1453))</f>
        <v>540179</v>
      </c>
      <c r="S1453">
        <f>SUMIFS(COT!J:J,COT!$A:$A,YEAR(daily!$A1453),COT!$B:$B,WEEKNUM(daily!$A1453))</f>
        <v>497197</v>
      </c>
      <c r="T1453">
        <f>SUMIFS(COT!K:K,COT!$A:$A,YEAR(daily!$A1453),COT!$B:$B,WEEKNUM(daily!$A1453))</f>
        <v>67639</v>
      </c>
      <c r="U1453">
        <f>SUMIFS(COT!L:L,COT!$A:$A,YEAR(daily!$A1453),COT!$B:$B,WEEKNUM(daily!$A1453))</f>
        <v>80680</v>
      </c>
      <c r="V1453">
        <f>SUMIFS(COT!M:M,COT!$A:$A,YEAR(daily!$A1453),COT!$B:$B,WEEKNUM(daily!$A1453))</f>
        <v>61</v>
      </c>
      <c r="W1453">
        <f>SUMIFS(COT!N:N,COT!$A:$A,YEAR(daily!$A1453),COT!$B:$B,WEEKNUM(daily!$A1453))</f>
        <v>92</v>
      </c>
      <c r="X1453">
        <f>SUMIFS(COT!O:O,COT!$A:$A,YEAR(daily!$A1453),COT!$B:$B,WEEKNUM(daily!$A1453))</f>
        <v>91</v>
      </c>
      <c r="Y1453">
        <f>SUMIFS(COT!P:P,COT!$A:$A,YEAR(daily!$A1453),COT!$B:$B,WEEKNUM(daily!$A1453))</f>
        <v>72</v>
      </c>
      <c r="Z1453">
        <f>SUMIFS(COT!Q:Q,COT!$A:$A,YEAR(daily!$A1453),COT!$B:$B,WEEKNUM(daily!$A1453))</f>
        <v>80</v>
      </c>
      <c r="AA1453">
        <f>SUMIFS(Saudi!B:B,Saudi!$A:$A,YEAR(daily!$A1453))</f>
        <v>567.84900000000005</v>
      </c>
      <c r="AB1453">
        <f>SUMIFS(Saudi!C:C,Saudi!$A:$A,YEAR(daily!$A1453))</f>
        <v>346.471</v>
      </c>
      <c r="AC1453">
        <f>SUMIFS(Saudi!F:F,Saudi!$A:$A,YEAR(daily!$A1453))</f>
        <v>4196090</v>
      </c>
      <c r="AD1453">
        <f>SUMIFS(Saudi!G:G,Saudi!$A:$A,YEAR(daily!$A1453))</f>
        <v>56.583409743531369</v>
      </c>
      <c r="AE1453">
        <f>SUMIFS(Saudi!H:H,Saudi!$A:$A,YEAR(daily!$A1453))</f>
        <v>237429079.79073453</v>
      </c>
      <c r="AF1453" s="5">
        <f t="shared" si="66"/>
        <v>12</v>
      </c>
      <c r="AG1453" s="5">
        <f t="shared" si="67"/>
        <v>2005</v>
      </c>
    </row>
    <row r="1454" spans="1:33">
      <c r="A1454" s="3">
        <v>38699</v>
      </c>
      <c r="B1454" s="1">
        <v>127915</v>
      </c>
      <c r="C1454" s="1">
        <v>82151</v>
      </c>
      <c r="D1454" s="1">
        <v>45994</v>
      </c>
      <c r="E1454" s="1">
        <v>61.37</v>
      </c>
      <c r="F1454" s="1">
        <v>62.89</v>
      </c>
      <c r="G1454" s="1">
        <v>63.21</v>
      </c>
      <c r="H1454" s="2">
        <v>49.8</v>
      </c>
      <c r="I1454" s="2">
        <v>30.9</v>
      </c>
      <c r="J1454" s="2">
        <v>85</v>
      </c>
      <c r="K1454" s="2">
        <v>84.8</v>
      </c>
      <c r="L1454">
        <f>SUMIFS(US!B:B,US!$D:$D,YEAR(daily!$A1454),US!$E:$E,MONTH(daily!$A1454))</f>
        <v>7934</v>
      </c>
      <c r="M1454">
        <f>SUMIFS(US!C:C,US!$D:$D,YEAR(daily!$A1454),US!$E:$E,MONTH(daily!$A1454))</f>
        <v>21495</v>
      </c>
      <c r="N1454">
        <f>SUMIFS(COT!E:E,COT!$A:$A,YEAR(daily!$A1454),COT!$B:$B,WEEKNUM(daily!$A1454))</f>
        <v>869209</v>
      </c>
      <c r="O1454">
        <f>SUMIFS(COT!F:F,COT!$A:$A,YEAR(daily!$A1454),COT!$B:$B,WEEKNUM(daily!$A1454))</f>
        <v>132646</v>
      </c>
      <c r="P1454">
        <f>SUMIFS(COT!G:G,COT!$A:$A,YEAR(daily!$A1454),COT!$B:$B,WEEKNUM(daily!$A1454))</f>
        <v>162587</v>
      </c>
      <c r="Q1454">
        <f>SUMIFS(COT!H:H,COT!$A:$A,YEAR(daily!$A1454),COT!$B:$B,WEEKNUM(daily!$A1454))</f>
        <v>128745</v>
      </c>
      <c r="R1454">
        <f>SUMIFS(COT!I:I,COT!$A:$A,YEAR(daily!$A1454),COT!$B:$B,WEEKNUM(daily!$A1454))</f>
        <v>540179</v>
      </c>
      <c r="S1454">
        <f>SUMIFS(COT!J:J,COT!$A:$A,YEAR(daily!$A1454),COT!$B:$B,WEEKNUM(daily!$A1454))</f>
        <v>497197</v>
      </c>
      <c r="T1454">
        <f>SUMIFS(COT!K:K,COT!$A:$A,YEAR(daily!$A1454),COT!$B:$B,WEEKNUM(daily!$A1454))</f>
        <v>67639</v>
      </c>
      <c r="U1454">
        <f>SUMIFS(COT!L:L,COT!$A:$A,YEAR(daily!$A1454),COT!$B:$B,WEEKNUM(daily!$A1454))</f>
        <v>80680</v>
      </c>
      <c r="V1454">
        <f>SUMIFS(COT!M:M,COT!$A:$A,YEAR(daily!$A1454),COT!$B:$B,WEEKNUM(daily!$A1454))</f>
        <v>61</v>
      </c>
      <c r="W1454">
        <f>SUMIFS(COT!N:N,COT!$A:$A,YEAR(daily!$A1454),COT!$B:$B,WEEKNUM(daily!$A1454))</f>
        <v>92</v>
      </c>
      <c r="X1454">
        <f>SUMIFS(COT!O:O,COT!$A:$A,YEAR(daily!$A1454),COT!$B:$B,WEEKNUM(daily!$A1454))</f>
        <v>91</v>
      </c>
      <c r="Y1454">
        <f>SUMIFS(COT!P:P,COT!$A:$A,YEAR(daily!$A1454),COT!$B:$B,WEEKNUM(daily!$A1454))</f>
        <v>72</v>
      </c>
      <c r="Z1454">
        <f>SUMIFS(COT!Q:Q,COT!$A:$A,YEAR(daily!$A1454),COT!$B:$B,WEEKNUM(daily!$A1454))</f>
        <v>80</v>
      </c>
      <c r="AA1454">
        <f>SUMIFS(Saudi!B:B,Saudi!$A:$A,YEAR(daily!$A1454))</f>
        <v>567.84900000000005</v>
      </c>
      <c r="AB1454">
        <f>SUMIFS(Saudi!C:C,Saudi!$A:$A,YEAR(daily!$A1454))</f>
        <v>346.471</v>
      </c>
      <c r="AC1454">
        <f>SUMIFS(Saudi!F:F,Saudi!$A:$A,YEAR(daily!$A1454))</f>
        <v>4196090</v>
      </c>
      <c r="AD1454">
        <f>SUMIFS(Saudi!G:G,Saudi!$A:$A,YEAR(daily!$A1454))</f>
        <v>56.583409743531369</v>
      </c>
      <c r="AE1454">
        <f>SUMIFS(Saudi!H:H,Saudi!$A:$A,YEAR(daily!$A1454))</f>
        <v>237429079.79073453</v>
      </c>
      <c r="AF1454" s="5">
        <f t="shared" si="66"/>
        <v>12</v>
      </c>
      <c r="AG1454" s="5">
        <f t="shared" si="67"/>
        <v>2005</v>
      </c>
    </row>
    <row r="1455" spans="1:33">
      <c r="A1455" s="3">
        <v>38700</v>
      </c>
      <c r="B1455" s="1">
        <v>106291</v>
      </c>
      <c r="C1455" s="1">
        <v>84670</v>
      </c>
      <c r="D1455" s="1">
        <v>46657</v>
      </c>
      <c r="E1455" s="1">
        <v>60.85</v>
      </c>
      <c r="F1455" s="1">
        <v>62.52</v>
      </c>
      <c r="G1455" s="1">
        <v>62.9</v>
      </c>
      <c r="H1455" s="2">
        <v>49.8</v>
      </c>
      <c r="I1455" s="2">
        <v>30.9</v>
      </c>
      <c r="J1455" s="2">
        <v>85</v>
      </c>
      <c r="K1455" s="2">
        <v>84.8</v>
      </c>
      <c r="L1455">
        <f>SUMIFS(US!B:B,US!$D:$D,YEAR(daily!$A1455),US!$E:$E,MONTH(daily!$A1455))</f>
        <v>7934</v>
      </c>
      <c r="M1455">
        <f>SUMIFS(US!C:C,US!$D:$D,YEAR(daily!$A1455),US!$E:$E,MONTH(daily!$A1455))</f>
        <v>21495</v>
      </c>
      <c r="N1455">
        <f>SUMIFS(COT!E:E,COT!$A:$A,YEAR(daily!$A1455),COT!$B:$B,WEEKNUM(daily!$A1455))</f>
        <v>869209</v>
      </c>
      <c r="O1455">
        <f>SUMIFS(COT!F:F,COT!$A:$A,YEAR(daily!$A1455),COT!$B:$B,WEEKNUM(daily!$A1455))</f>
        <v>132646</v>
      </c>
      <c r="P1455">
        <f>SUMIFS(COT!G:G,COT!$A:$A,YEAR(daily!$A1455),COT!$B:$B,WEEKNUM(daily!$A1455))</f>
        <v>162587</v>
      </c>
      <c r="Q1455">
        <f>SUMIFS(COT!H:H,COT!$A:$A,YEAR(daily!$A1455),COT!$B:$B,WEEKNUM(daily!$A1455))</f>
        <v>128745</v>
      </c>
      <c r="R1455">
        <f>SUMIFS(COT!I:I,COT!$A:$A,YEAR(daily!$A1455),COT!$B:$B,WEEKNUM(daily!$A1455))</f>
        <v>540179</v>
      </c>
      <c r="S1455">
        <f>SUMIFS(COT!J:J,COT!$A:$A,YEAR(daily!$A1455),COT!$B:$B,WEEKNUM(daily!$A1455))</f>
        <v>497197</v>
      </c>
      <c r="T1455">
        <f>SUMIFS(COT!K:K,COT!$A:$A,YEAR(daily!$A1455),COT!$B:$B,WEEKNUM(daily!$A1455))</f>
        <v>67639</v>
      </c>
      <c r="U1455">
        <f>SUMIFS(COT!L:L,COT!$A:$A,YEAR(daily!$A1455),COT!$B:$B,WEEKNUM(daily!$A1455))</f>
        <v>80680</v>
      </c>
      <c r="V1455">
        <f>SUMIFS(COT!M:M,COT!$A:$A,YEAR(daily!$A1455),COT!$B:$B,WEEKNUM(daily!$A1455))</f>
        <v>61</v>
      </c>
      <c r="W1455">
        <f>SUMIFS(COT!N:N,COT!$A:$A,YEAR(daily!$A1455),COT!$B:$B,WEEKNUM(daily!$A1455))</f>
        <v>92</v>
      </c>
      <c r="X1455">
        <f>SUMIFS(COT!O:O,COT!$A:$A,YEAR(daily!$A1455),COT!$B:$B,WEEKNUM(daily!$A1455))</f>
        <v>91</v>
      </c>
      <c r="Y1455">
        <f>SUMIFS(COT!P:P,COT!$A:$A,YEAR(daily!$A1455),COT!$B:$B,WEEKNUM(daily!$A1455))</f>
        <v>72</v>
      </c>
      <c r="Z1455">
        <f>SUMIFS(COT!Q:Q,COT!$A:$A,YEAR(daily!$A1455),COT!$B:$B,WEEKNUM(daily!$A1455))</f>
        <v>80</v>
      </c>
      <c r="AA1455">
        <f>SUMIFS(Saudi!B:B,Saudi!$A:$A,YEAR(daily!$A1455))</f>
        <v>567.84900000000005</v>
      </c>
      <c r="AB1455">
        <f>SUMIFS(Saudi!C:C,Saudi!$A:$A,YEAR(daily!$A1455))</f>
        <v>346.471</v>
      </c>
      <c r="AC1455">
        <f>SUMIFS(Saudi!F:F,Saudi!$A:$A,YEAR(daily!$A1455))</f>
        <v>4196090</v>
      </c>
      <c r="AD1455">
        <f>SUMIFS(Saudi!G:G,Saudi!$A:$A,YEAR(daily!$A1455))</f>
        <v>56.583409743531369</v>
      </c>
      <c r="AE1455">
        <f>SUMIFS(Saudi!H:H,Saudi!$A:$A,YEAR(daily!$A1455))</f>
        <v>237429079.79073453</v>
      </c>
      <c r="AF1455" s="5">
        <f t="shared" si="66"/>
        <v>12</v>
      </c>
      <c r="AG1455" s="5">
        <f t="shared" si="67"/>
        <v>2005</v>
      </c>
    </row>
    <row r="1456" spans="1:33">
      <c r="A1456" s="3">
        <v>38701</v>
      </c>
      <c r="B1456" s="1">
        <v>68814</v>
      </c>
      <c r="C1456" s="1">
        <v>87421</v>
      </c>
      <c r="D1456" s="1">
        <v>48581</v>
      </c>
      <c r="E1456" s="1">
        <v>59.99</v>
      </c>
      <c r="F1456" s="1">
        <v>61.78</v>
      </c>
      <c r="G1456" s="1">
        <v>62.21</v>
      </c>
      <c r="H1456" s="2">
        <v>49.8</v>
      </c>
      <c r="I1456" s="2">
        <v>30.9</v>
      </c>
      <c r="J1456" s="2">
        <v>85</v>
      </c>
      <c r="K1456" s="2">
        <v>84.8</v>
      </c>
      <c r="L1456">
        <f>SUMIFS(US!B:B,US!$D:$D,YEAR(daily!$A1456),US!$E:$E,MONTH(daily!$A1456))</f>
        <v>7934</v>
      </c>
      <c r="M1456">
        <f>SUMIFS(US!C:C,US!$D:$D,YEAR(daily!$A1456),US!$E:$E,MONTH(daily!$A1456))</f>
        <v>21495</v>
      </c>
      <c r="N1456">
        <f>SUMIFS(COT!E:E,COT!$A:$A,YEAR(daily!$A1456),COT!$B:$B,WEEKNUM(daily!$A1456))</f>
        <v>869209</v>
      </c>
      <c r="O1456">
        <f>SUMIFS(COT!F:F,COT!$A:$A,YEAR(daily!$A1456),COT!$B:$B,WEEKNUM(daily!$A1456))</f>
        <v>132646</v>
      </c>
      <c r="P1456">
        <f>SUMIFS(COT!G:G,COT!$A:$A,YEAR(daily!$A1456),COT!$B:$B,WEEKNUM(daily!$A1456))</f>
        <v>162587</v>
      </c>
      <c r="Q1456">
        <f>SUMIFS(COT!H:H,COT!$A:$A,YEAR(daily!$A1456),COT!$B:$B,WEEKNUM(daily!$A1456))</f>
        <v>128745</v>
      </c>
      <c r="R1456">
        <f>SUMIFS(COT!I:I,COT!$A:$A,YEAR(daily!$A1456),COT!$B:$B,WEEKNUM(daily!$A1456))</f>
        <v>540179</v>
      </c>
      <c r="S1456">
        <f>SUMIFS(COT!J:J,COT!$A:$A,YEAR(daily!$A1456),COT!$B:$B,WEEKNUM(daily!$A1456))</f>
        <v>497197</v>
      </c>
      <c r="T1456">
        <f>SUMIFS(COT!K:K,COT!$A:$A,YEAR(daily!$A1456),COT!$B:$B,WEEKNUM(daily!$A1456))</f>
        <v>67639</v>
      </c>
      <c r="U1456">
        <f>SUMIFS(COT!L:L,COT!$A:$A,YEAR(daily!$A1456),COT!$B:$B,WEEKNUM(daily!$A1456))</f>
        <v>80680</v>
      </c>
      <c r="V1456">
        <f>SUMIFS(COT!M:M,COT!$A:$A,YEAR(daily!$A1456),COT!$B:$B,WEEKNUM(daily!$A1456))</f>
        <v>61</v>
      </c>
      <c r="W1456">
        <f>SUMIFS(COT!N:N,COT!$A:$A,YEAR(daily!$A1456),COT!$B:$B,WEEKNUM(daily!$A1456))</f>
        <v>92</v>
      </c>
      <c r="X1456">
        <f>SUMIFS(COT!O:O,COT!$A:$A,YEAR(daily!$A1456),COT!$B:$B,WEEKNUM(daily!$A1456))</f>
        <v>91</v>
      </c>
      <c r="Y1456">
        <f>SUMIFS(COT!P:P,COT!$A:$A,YEAR(daily!$A1456),COT!$B:$B,WEEKNUM(daily!$A1456))</f>
        <v>72</v>
      </c>
      <c r="Z1456">
        <f>SUMIFS(COT!Q:Q,COT!$A:$A,YEAR(daily!$A1456),COT!$B:$B,WEEKNUM(daily!$A1456))</f>
        <v>80</v>
      </c>
      <c r="AA1456">
        <f>SUMIFS(Saudi!B:B,Saudi!$A:$A,YEAR(daily!$A1456))</f>
        <v>567.84900000000005</v>
      </c>
      <c r="AB1456">
        <f>SUMIFS(Saudi!C:C,Saudi!$A:$A,YEAR(daily!$A1456))</f>
        <v>346.471</v>
      </c>
      <c r="AC1456">
        <f>SUMIFS(Saudi!F:F,Saudi!$A:$A,YEAR(daily!$A1456))</f>
        <v>4196090</v>
      </c>
      <c r="AD1456">
        <f>SUMIFS(Saudi!G:G,Saudi!$A:$A,YEAR(daily!$A1456))</f>
        <v>56.583409743531369</v>
      </c>
      <c r="AE1456">
        <f>SUMIFS(Saudi!H:H,Saudi!$A:$A,YEAR(daily!$A1456))</f>
        <v>237429079.79073453</v>
      </c>
      <c r="AF1456" s="5">
        <f t="shared" si="66"/>
        <v>12</v>
      </c>
      <c r="AG1456" s="5">
        <f t="shared" si="67"/>
        <v>2005</v>
      </c>
    </row>
    <row r="1457" spans="1:33">
      <c r="A1457" s="3">
        <v>38702</v>
      </c>
      <c r="B1457" s="1">
        <v>47911</v>
      </c>
      <c r="C1457" s="1">
        <v>89310</v>
      </c>
      <c r="D1457" s="1">
        <v>50327</v>
      </c>
      <c r="E1457" s="1">
        <v>58.06</v>
      </c>
      <c r="F1457" s="1">
        <v>59.76</v>
      </c>
      <c r="G1457" s="1">
        <v>60.22</v>
      </c>
      <c r="H1457" s="2">
        <v>49.8</v>
      </c>
      <c r="I1457" s="2">
        <v>30.9</v>
      </c>
      <c r="J1457" s="2">
        <v>85</v>
      </c>
      <c r="K1457" s="2">
        <v>84.8</v>
      </c>
      <c r="L1457">
        <f>SUMIFS(US!B:B,US!$D:$D,YEAR(daily!$A1457),US!$E:$E,MONTH(daily!$A1457))</f>
        <v>7934</v>
      </c>
      <c r="M1457">
        <f>SUMIFS(US!C:C,US!$D:$D,YEAR(daily!$A1457),US!$E:$E,MONTH(daily!$A1457))</f>
        <v>21495</v>
      </c>
      <c r="N1457">
        <f>SUMIFS(COT!E:E,COT!$A:$A,YEAR(daily!$A1457),COT!$B:$B,WEEKNUM(daily!$A1457))</f>
        <v>869209</v>
      </c>
      <c r="O1457">
        <f>SUMIFS(COT!F:F,COT!$A:$A,YEAR(daily!$A1457),COT!$B:$B,WEEKNUM(daily!$A1457))</f>
        <v>132646</v>
      </c>
      <c r="P1457">
        <f>SUMIFS(COT!G:G,COT!$A:$A,YEAR(daily!$A1457),COT!$B:$B,WEEKNUM(daily!$A1457))</f>
        <v>162587</v>
      </c>
      <c r="Q1457">
        <f>SUMIFS(COT!H:H,COT!$A:$A,YEAR(daily!$A1457),COT!$B:$B,WEEKNUM(daily!$A1457))</f>
        <v>128745</v>
      </c>
      <c r="R1457">
        <f>SUMIFS(COT!I:I,COT!$A:$A,YEAR(daily!$A1457),COT!$B:$B,WEEKNUM(daily!$A1457))</f>
        <v>540179</v>
      </c>
      <c r="S1457">
        <f>SUMIFS(COT!J:J,COT!$A:$A,YEAR(daily!$A1457),COT!$B:$B,WEEKNUM(daily!$A1457))</f>
        <v>497197</v>
      </c>
      <c r="T1457">
        <f>SUMIFS(COT!K:K,COT!$A:$A,YEAR(daily!$A1457),COT!$B:$B,WEEKNUM(daily!$A1457))</f>
        <v>67639</v>
      </c>
      <c r="U1457">
        <f>SUMIFS(COT!L:L,COT!$A:$A,YEAR(daily!$A1457),COT!$B:$B,WEEKNUM(daily!$A1457))</f>
        <v>80680</v>
      </c>
      <c r="V1457">
        <f>SUMIFS(COT!M:M,COT!$A:$A,YEAR(daily!$A1457),COT!$B:$B,WEEKNUM(daily!$A1457))</f>
        <v>61</v>
      </c>
      <c r="W1457">
        <f>SUMIFS(COT!N:N,COT!$A:$A,YEAR(daily!$A1457),COT!$B:$B,WEEKNUM(daily!$A1457))</f>
        <v>92</v>
      </c>
      <c r="X1457">
        <f>SUMIFS(COT!O:O,COT!$A:$A,YEAR(daily!$A1457),COT!$B:$B,WEEKNUM(daily!$A1457))</f>
        <v>91</v>
      </c>
      <c r="Y1457">
        <f>SUMIFS(COT!P:P,COT!$A:$A,YEAR(daily!$A1457),COT!$B:$B,WEEKNUM(daily!$A1457))</f>
        <v>72</v>
      </c>
      <c r="Z1457">
        <f>SUMIFS(COT!Q:Q,COT!$A:$A,YEAR(daily!$A1457),COT!$B:$B,WEEKNUM(daily!$A1457))</f>
        <v>80</v>
      </c>
      <c r="AA1457">
        <f>SUMIFS(Saudi!B:B,Saudi!$A:$A,YEAR(daily!$A1457))</f>
        <v>567.84900000000005</v>
      </c>
      <c r="AB1457">
        <f>SUMIFS(Saudi!C:C,Saudi!$A:$A,YEAR(daily!$A1457))</f>
        <v>346.471</v>
      </c>
      <c r="AC1457">
        <f>SUMIFS(Saudi!F:F,Saudi!$A:$A,YEAR(daily!$A1457))</f>
        <v>4196090</v>
      </c>
      <c r="AD1457">
        <f>SUMIFS(Saudi!G:G,Saudi!$A:$A,YEAR(daily!$A1457))</f>
        <v>56.583409743531369</v>
      </c>
      <c r="AE1457">
        <f>SUMIFS(Saudi!H:H,Saudi!$A:$A,YEAR(daily!$A1457))</f>
        <v>237429079.79073453</v>
      </c>
      <c r="AF1457" s="5">
        <f t="shared" si="66"/>
        <v>12</v>
      </c>
      <c r="AG1457" s="5">
        <f t="shared" si="67"/>
        <v>2005</v>
      </c>
    </row>
    <row r="1458" spans="1:33">
      <c r="A1458" s="3">
        <v>38705</v>
      </c>
      <c r="B1458" s="1">
        <v>26761</v>
      </c>
      <c r="C1458" s="1">
        <v>91361</v>
      </c>
      <c r="D1458" s="1">
        <v>49916</v>
      </c>
      <c r="E1458" s="1">
        <v>57.34</v>
      </c>
      <c r="F1458" s="1">
        <v>58.71</v>
      </c>
      <c r="G1458" s="1">
        <v>59.17</v>
      </c>
      <c r="H1458" s="2">
        <v>49.8</v>
      </c>
      <c r="I1458" s="2">
        <v>30.9</v>
      </c>
      <c r="J1458" s="2">
        <v>85</v>
      </c>
      <c r="K1458" s="2">
        <v>84.8</v>
      </c>
      <c r="L1458">
        <f>SUMIFS(US!B:B,US!$D:$D,YEAR(daily!$A1458),US!$E:$E,MONTH(daily!$A1458))</f>
        <v>7934</v>
      </c>
      <c r="M1458">
        <f>SUMIFS(US!C:C,US!$D:$D,YEAR(daily!$A1458),US!$E:$E,MONTH(daily!$A1458))</f>
        <v>21495</v>
      </c>
      <c r="N1458">
        <f>SUMIFS(COT!E:E,COT!$A:$A,YEAR(daily!$A1458),COT!$B:$B,WEEKNUM(daily!$A1458))</f>
        <v>813180</v>
      </c>
      <c r="O1458">
        <f>SUMIFS(COT!F:F,COT!$A:$A,YEAR(daily!$A1458),COT!$B:$B,WEEKNUM(daily!$A1458))</f>
        <v>120418</v>
      </c>
      <c r="P1458">
        <f>SUMIFS(COT!G:G,COT!$A:$A,YEAR(daily!$A1458),COT!$B:$B,WEEKNUM(daily!$A1458))</f>
        <v>137409</v>
      </c>
      <c r="Q1458">
        <f>SUMIFS(COT!H:H,COT!$A:$A,YEAR(daily!$A1458),COT!$B:$B,WEEKNUM(daily!$A1458))</f>
        <v>115597</v>
      </c>
      <c r="R1458">
        <f>SUMIFS(COT!I:I,COT!$A:$A,YEAR(daily!$A1458),COT!$B:$B,WEEKNUM(daily!$A1458))</f>
        <v>524385</v>
      </c>
      <c r="S1458">
        <f>SUMIFS(COT!J:J,COT!$A:$A,YEAR(daily!$A1458),COT!$B:$B,WEEKNUM(daily!$A1458))</f>
        <v>494288</v>
      </c>
      <c r="T1458">
        <f>SUMIFS(COT!K:K,COT!$A:$A,YEAR(daily!$A1458),COT!$B:$B,WEEKNUM(daily!$A1458))</f>
        <v>52780</v>
      </c>
      <c r="U1458">
        <f>SUMIFS(COT!L:L,COT!$A:$A,YEAR(daily!$A1458),COT!$B:$B,WEEKNUM(daily!$A1458))</f>
        <v>65886</v>
      </c>
      <c r="V1458">
        <f>SUMIFS(COT!M:M,COT!$A:$A,YEAR(daily!$A1458),COT!$B:$B,WEEKNUM(daily!$A1458))</f>
        <v>58</v>
      </c>
      <c r="W1458">
        <f>SUMIFS(COT!N:N,COT!$A:$A,YEAR(daily!$A1458),COT!$B:$B,WEEKNUM(daily!$A1458))</f>
        <v>85</v>
      </c>
      <c r="X1458">
        <f>SUMIFS(COT!O:O,COT!$A:$A,YEAR(daily!$A1458),COT!$B:$B,WEEKNUM(daily!$A1458))</f>
        <v>82</v>
      </c>
      <c r="Y1458">
        <f>SUMIFS(COT!P:P,COT!$A:$A,YEAR(daily!$A1458),COT!$B:$B,WEEKNUM(daily!$A1458))</f>
        <v>69</v>
      </c>
      <c r="Z1458">
        <f>SUMIFS(COT!Q:Q,COT!$A:$A,YEAR(daily!$A1458),COT!$B:$B,WEEKNUM(daily!$A1458))</f>
        <v>78</v>
      </c>
      <c r="AA1458">
        <f>SUMIFS(Saudi!B:B,Saudi!$A:$A,YEAR(daily!$A1458))</f>
        <v>567.84900000000005</v>
      </c>
      <c r="AB1458">
        <f>SUMIFS(Saudi!C:C,Saudi!$A:$A,YEAR(daily!$A1458))</f>
        <v>346.471</v>
      </c>
      <c r="AC1458">
        <f>SUMIFS(Saudi!F:F,Saudi!$A:$A,YEAR(daily!$A1458))</f>
        <v>4196090</v>
      </c>
      <c r="AD1458">
        <f>SUMIFS(Saudi!G:G,Saudi!$A:$A,YEAR(daily!$A1458))</f>
        <v>56.583409743531369</v>
      </c>
      <c r="AE1458">
        <f>SUMIFS(Saudi!H:H,Saudi!$A:$A,YEAR(daily!$A1458))</f>
        <v>237429079.79073453</v>
      </c>
      <c r="AF1458" s="5">
        <f t="shared" si="66"/>
        <v>12</v>
      </c>
      <c r="AG1458" s="5">
        <f t="shared" si="67"/>
        <v>2005</v>
      </c>
    </row>
    <row r="1459" spans="1:33">
      <c r="A1459" s="3">
        <v>38706</v>
      </c>
      <c r="B1459" s="1">
        <v>2778</v>
      </c>
      <c r="C1459" s="1">
        <v>92158</v>
      </c>
      <c r="D1459" s="1">
        <v>48898</v>
      </c>
      <c r="E1459" s="1">
        <v>57.98</v>
      </c>
      <c r="F1459" s="1">
        <v>58.69</v>
      </c>
      <c r="G1459" s="1">
        <v>59.14</v>
      </c>
      <c r="H1459" s="2">
        <v>49.8</v>
      </c>
      <c r="I1459" s="2">
        <v>30.9</v>
      </c>
      <c r="J1459" s="2">
        <v>85</v>
      </c>
      <c r="K1459" s="2">
        <v>84.8</v>
      </c>
      <c r="L1459">
        <f>SUMIFS(US!B:B,US!$D:$D,YEAR(daily!$A1459),US!$E:$E,MONTH(daily!$A1459))</f>
        <v>7934</v>
      </c>
      <c r="M1459">
        <f>SUMIFS(US!C:C,US!$D:$D,YEAR(daily!$A1459),US!$E:$E,MONTH(daily!$A1459))</f>
        <v>21495</v>
      </c>
      <c r="N1459">
        <f>SUMIFS(COT!E:E,COT!$A:$A,YEAR(daily!$A1459),COT!$B:$B,WEEKNUM(daily!$A1459))</f>
        <v>813180</v>
      </c>
      <c r="O1459">
        <f>SUMIFS(COT!F:F,COT!$A:$A,YEAR(daily!$A1459),COT!$B:$B,WEEKNUM(daily!$A1459))</f>
        <v>120418</v>
      </c>
      <c r="P1459">
        <f>SUMIFS(COT!G:G,COT!$A:$A,YEAR(daily!$A1459),COT!$B:$B,WEEKNUM(daily!$A1459))</f>
        <v>137409</v>
      </c>
      <c r="Q1459">
        <f>SUMIFS(COT!H:H,COT!$A:$A,YEAR(daily!$A1459),COT!$B:$B,WEEKNUM(daily!$A1459))</f>
        <v>115597</v>
      </c>
      <c r="R1459">
        <f>SUMIFS(COT!I:I,COT!$A:$A,YEAR(daily!$A1459),COT!$B:$B,WEEKNUM(daily!$A1459))</f>
        <v>524385</v>
      </c>
      <c r="S1459">
        <f>SUMIFS(COT!J:J,COT!$A:$A,YEAR(daily!$A1459),COT!$B:$B,WEEKNUM(daily!$A1459))</f>
        <v>494288</v>
      </c>
      <c r="T1459">
        <f>SUMIFS(COT!K:K,COT!$A:$A,YEAR(daily!$A1459),COT!$B:$B,WEEKNUM(daily!$A1459))</f>
        <v>52780</v>
      </c>
      <c r="U1459">
        <f>SUMIFS(COT!L:L,COT!$A:$A,YEAR(daily!$A1459),COT!$B:$B,WEEKNUM(daily!$A1459))</f>
        <v>65886</v>
      </c>
      <c r="V1459">
        <f>SUMIFS(COT!M:M,COT!$A:$A,YEAR(daily!$A1459),COT!$B:$B,WEEKNUM(daily!$A1459))</f>
        <v>58</v>
      </c>
      <c r="W1459">
        <f>SUMIFS(COT!N:N,COT!$A:$A,YEAR(daily!$A1459),COT!$B:$B,WEEKNUM(daily!$A1459))</f>
        <v>85</v>
      </c>
      <c r="X1459">
        <f>SUMIFS(COT!O:O,COT!$A:$A,YEAR(daily!$A1459),COT!$B:$B,WEEKNUM(daily!$A1459))</f>
        <v>82</v>
      </c>
      <c r="Y1459">
        <f>SUMIFS(COT!P:P,COT!$A:$A,YEAR(daily!$A1459),COT!$B:$B,WEEKNUM(daily!$A1459))</f>
        <v>69</v>
      </c>
      <c r="Z1459">
        <f>SUMIFS(COT!Q:Q,COT!$A:$A,YEAR(daily!$A1459),COT!$B:$B,WEEKNUM(daily!$A1459))</f>
        <v>78</v>
      </c>
      <c r="AA1459">
        <f>SUMIFS(Saudi!B:B,Saudi!$A:$A,YEAR(daily!$A1459))</f>
        <v>567.84900000000005</v>
      </c>
      <c r="AB1459">
        <f>SUMIFS(Saudi!C:C,Saudi!$A:$A,YEAR(daily!$A1459))</f>
        <v>346.471</v>
      </c>
      <c r="AC1459">
        <f>SUMIFS(Saudi!F:F,Saudi!$A:$A,YEAR(daily!$A1459))</f>
        <v>4196090</v>
      </c>
      <c r="AD1459">
        <f>SUMIFS(Saudi!G:G,Saudi!$A:$A,YEAR(daily!$A1459))</f>
        <v>56.583409743531369</v>
      </c>
      <c r="AE1459">
        <f>SUMIFS(Saudi!H:H,Saudi!$A:$A,YEAR(daily!$A1459))</f>
        <v>237429079.79073453</v>
      </c>
      <c r="AF1459" s="5">
        <f t="shared" si="66"/>
        <v>12</v>
      </c>
      <c r="AG1459" s="5">
        <f t="shared" si="67"/>
        <v>2005</v>
      </c>
    </row>
    <row r="1460" spans="1:33">
      <c r="A1460" s="3">
        <v>38707</v>
      </c>
      <c r="B1460" s="1">
        <v>241915</v>
      </c>
      <c r="C1460" s="1">
        <v>48859</v>
      </c>
      <c r="D1460" s="1">
        <v>31027</v>
      </c>
      <c r="E1460" s="1">
        <v>58.56</v>
      </c>
      <c r="F1460" s="1">
        <v>59.57</v>
      </c>
      <c r="G1460" s="1">
        <v>59.95</v>
      </c>
      <c r="H1460" s="2">
        <v>49.8</v>
      </c>
      <c r="I1460" s="2">
        <v>30.9</v>
      </c>
      <c r="J1460" s="2">
        <v>85</v>
      </c>
      <c r="K1460" s="2">
        <v>84.8</v>
      </c>
      <c r="L1460">
        <f>SUMIFS(US!B:B,US!$D:$D,YEAR(daily!$A1460),US!$E:$E,MONTH(daily!$A1460))</f>
        <v>7934</v>
      </c>
      <c r="M1460">
        <f>SUMIFS(US!C:C,US!$D:$D,YEAR(daily!$A1460),US!$E:$E,MONTH(daily!$A1460))</f>
        <v>21495</v>
      </c>
      <c r="N1460">
        <f>SUMIFS(COT!E:E,COT!$A:$A,YEAR(daily!$A1460),COT!$B:$B,WEEKNUM(daily!$A1460))</f>
        <v>813180</v>
      </c>
      <c r="O1460">
        <f>SUMIFS(COT!F:F,COT!$A:$A,YEAR(daily!$A1460),COT!$B:$B,WEEKNUM(daily!$A1460))</f>
        <v>120418</v>
      </c>
      <c r="P1460">
        <f>SUMIFS(COT!G:G,COT!$A:$A,YEAR(daily!$A1460),COT!$B:$B,WEEKNUM(daily!$A1460))</f>
        <v>137409</v>
      </c>
      <c r="Q1460">
        <f>SUMIFS(COT!H:H,COT!$A:$A,YEAR(daily!$A1460),COT!$B:$B,WEEKNUM(daily!$A1460))</f>
        <v>115597</v>
      </c>
      <c r="R1460">
        <f>SUMIFS(COT!I:I,COT!$A:$A,YEAR(daily!$A1460),COT!$B:$B,WEEKNUM(daily!$A1460))</f>
        <v>524385</v>
      </c>
      <c r="S1460">
        <f>SUMIFS(COT!J:J,COT!$A:$A,YEAR(daily!$A1460),COT!$B:$B,WEEKNUM(daily!$A1460))</f>
        <v>494288</v>
      </c>
      <c r="T1460">
        <f>SUMIFS(COT!K:K,COT!$A:$A,YEAR(daily!$A1460),COT!$B:$B,WEEKNUM(daily!$A1460))</f>
        <v>52780</v>
      </c>
      <c r="U1460">
        <f>SUMIFS(COT!L:L,COT!$A:$A,YEAR(daily!$A1460),COT!$B:$B,WEEKNUM(daily!$A1460))</f>
        <v>65886</v>
      </c>
      <c r="V1460">
        <f>SUMIFS(COT!M:M,COT!$A:$A,YEAR(daily!$A1460),COT!$B:$B,WEEKNUM(daily!$A1460))</f>
        <v>58</v>
      </c>
      <c r="W1460">
        <f>SUMIFS(COT!N:N,COT!$A:$A,YEAR(daily!$A1460),COT!$B:$B,WEEKNUM(daily!$A1460))</f>
        <v>85</v>
      </c>
      <c r="X1460">
        <f>SUMIFS(COT!O:O,COT!$A:$A,YEAR(daily!$A1460),COT!$B:$B,WEEKNUM(daily!$A1460))</f>
        <v>82</v>
      </c>
      <c r="Y1460">
        <f>SUMIFS(COT!P:P,COT!$A:$A,YEAR(daily!$A1460),COT!$B:$B,WEEKNUM(daily!$A1460))</f>
        <v>69</v>
      </c>
      <c r="Z1460">
        <f>SUMIFS(COT!Q:Q,COT!$A:$A,YEAR(daily!$A1460),COT!$B:$B,WEEKNUM(daily!$A1460))</f>
        <v>78</v>
      </c>
      <c r="AA1460">
        <f>SUMIFS(Saudi!B:B,Saudi!$A:$A,YEAR(daily!$A1460))</f>
        <v>567.84900000000005</v>
      </c>
      <c r="AB1460">
        <f>SUMIFS(Saudi!C:C,Saudi!$A:$A,YEAR(daily!$A1460))</f>
        <v>346.471</v>
      </c>
      <c r="AC1460">
        <f>SUMIFS(Saudi!F:F,Saudi!$A:$A,YEAR(daily!$A1460))</f>
        <v>4196090</v>
      </c>
      <c r="AD1460">
        <f>SUMIFS(Saudi!G:G,Saudi!$A:$A,YEAR(daily!$A1460))</f>
        <v>56.583409743531369</v>
      </c>
      <c r="AE1460">
        <f>SUMIFS(Saudi!H:H,Saudi!$A:$A,YEAR(daily!$A1460))</f>
        <v>237429079.79073453</v>
      </c>
      <c r="AF1460" s="5">
        <f t="shared" si="66"/>
        <v>12</v>
      </c>
      <c r="AG1460" s="5">
        <f t="shared" si="67"/>
        <v>2005</v>
      </c>
    </row>
    <row r="1461" spans="1:33">
      <c r="A1461" s="3">
        <v>38708</v>
      </c>
      <c r="B1461" s="1">
        <v>239057</v>
      </c>
      <c r="C1461" s="1">
        <v>47938</v>
      </c>
      <c r="D1461" s="1">
        <v>30798</v>
      </c>
      <c r="E1461" s="1">
        <v>58.28</v>
      </c>
      <c r="F1461" s="1">
        <v>59.3</v>
      </c>
      <c r="G1461" s="1">
        <v>59.66</v>
      </c>
      <c r="H1461" s="2">
        <v>49.8</v>
      </c>
      <c r="I1461" s="2">
        <v>30.9</v>
      </c>
      <c r="J1461" s="2">
        <v>85</v>
      </c>
      <c r="K1461" s="2">
        <v>84.8</v>
      </c>
      <c r="L1461">
        <f>SUMIFS(US!B:B,US!$D:$D,YEAR(daily!$A1461),US!$E:$E,MONTH(daily!$A1461))</f>
        <v>7934</v>
      </c>
      <c r="M1461">
        <f>SUMIFS(US!C:C,US!$D:$D,YEAR(daily!$A1461),US!$E:$E,MONTH(daily!$A1461))</f>
        <v>21495</v>
      </c>
      <c r="N1461">
        <f>SUMIFS(COT!E:E,COT!$A:$A,YEAR(daily!$A1461),COT!$B:$B,WEEKNUM(daily!$A1461))</f>
        <v>813180</v>
      </c>
      <c r="O1461">
        <f>SUMIFS(COT!F:F,COT!$A:$A,YEAR(daily!$A1461),COT!$B:$B,WEEKNUM(daily!$A1461))</f>
        <v>120418</v>
      </c>
      <c r="P1461">
        <f>SUMIFS(COT!G:G,COT!$A:$A,YEAR(daily!$A1461),COT!$B:$B,WEEKNUM(daily!$A1461))</f>
        <v>137409</v>
      </c>
      <c r="Q1461">
        <f>SUMIFS(COT!H:H,COT!$A:$A,YEAR(daily!$A1461),COT!$B:$B,WEEKNUM(daily!$A1461))</f>
        <v>115597</v>
      </c>
      <c r="R1461">
        <f>SUMIFS(COT!I:I,COT!$A:$A,YEAR(daily!$A1461),COT!$B:$B,WEEKNUM(daily!$A1461))</f>
        <v>524385</v>
      </c>
      <c r="S1461">
        <f>SUMIFS(COT!J:J,COT!$A:$A,YEAR(daily!$A1461),COT!$B:$B,WEEKNUM(daily!$A1461))</f>
        <v>494288</v>
      </c>
      <c r="T1461">
        <f>SUMIFS(COT!K:K,COT!$A:$A,YEAR(daily!$A1461),COT!$B:$B,WEEKNUM(daily!$A1461))</f>
        <v>52780</v>
      </c>
      <c r="U1461">
        <f>SUMIFS(COT!L:L,COT!$A:$A,YEAR(daily!$A1461),COT!$B:$B,WEEKNUM(daily!$A1461))</f>
        <v>65886</v>
      </c>
      <c r="V1461">
        <f>SUMIFS(COT!M:M,COT!$A:$A,YEAR(daily!$A1461),COT!$B:$B,WEEKNUM(daily!$A1461))</f>
        <v>58</v>
      </c>
      <c r="W1461">
        <f>SUMIFS(COT!N:N,COT!$A:$A,YEAR(daily!$A1461),COT!$B:$B,WEEKNUM(daily!$A1461))</f>
        <v>85</v>
      </c>
      <c r="X1461">
        <f>SUMIFS(COT!O:O,COT!$A:$A,YEAR(daily!$A1461),COT!$B:$B,WEEKNUM(daily!$A1461))</f>
        <v>82</v>
      </c>
      <c r="Y1461">
        <f>SUMIFS(COT!P:P,COT!$A:$A,YEAR(daily!$A1461),COT!$B:$B,WEEKNUM(daily!$A1461))</f>
        <v>69</v>
      </c>
      <c r="Z1461">
        <f>SUMIFS(COT!Q:Q,COT!$A:$A,YEAR(daily!$A1461),COT!$B:$B,WEEKNUM(daily!$A1461))</f>
        <v>78</v>
      </c>
      <c r="AA1461">
        <f>SUMIFS(Saudi!B:B,Saudi!$A:$A,YEAR(daily!$A1461))</f>
        <v>567.84900000000005</v>
      </c>
      <c r="AB1461">
        <f>SUMIFS(Saudi!C:C,Saudi!$A:$A,YEAR(daily!$A1461))</f>
        <v>346.471</v>
      </c>
      <c r="AC1461">
        <f>SUMIFS(Saudi!F:F,Saudi!$A:$A,YEAR(daily!$A1461))</f>
        <v>4196090</v>
      </c>
      <c r="AD1461">
        <f>SUMIFS(Saudi!G:G,Saudi!$A:$A,YEAR(daily!$A1461))</f>
        <v>56.583409743531369</v>
      </c>
      <c r="AE1461">
        <f>SUMIFS(Saudi!H:H,Saudi!$A:$A,YEAR(daily!$A1461))</f>
        <v>237429079.79073453</v>
      </c>
      <c r="AF1461" s="5">
        <f t="shared" si="66"/>
        <v>12</v>
      </c>
      <c r="AG1461" s="5">
        <f t="shared" si="67"/>
        <v>2005</v>
      </c>
    </row>
    <row r="1462" spans="1:33">
      <c r="A1462" s="3">
        <v>38709</v>
      </c>
      <c r="B1462" s="1">
        <v>235018</v>
      </c>
      <c r="C1462" s="1">
        <v>47934</v>
      </c>
      <c r="D1462" s="1">
        <v>31857</v>
      </c>
      <c r="E1462" s="1">
        <v>58.43</v>
      </c>
      <c r="F1462" s="1">
        <v>59.43</v>
      </c>
      <c r="G1462" s="1">
        <v>59.79</v>
      </c>
      <c r="H1462" s="2">
        <v>49.8</v>
      </c>
      <c r="I1462" s="2">
        <v>30.9</v>
      </c>
      <c r="J1462" s="2">
        <v>85</v>
      </c>
      <c r="K1462" s="2">
        <v>84.8</v>
      </c>
      <c r="L1462">
        <f>SUMIFS(US!B:B,US!$D:$D,YEAR(daily!$A1462),US!$E:$E,MONTH(daily!$A1462))</f>
        <v>7934</v>
      </c>
      <c r="M1462">
        <f>SUMIFS(US!C:C,US!$D:$D,YEAR(daily!$A1462),US!$E:$E,MONTH(daily!$A1462))</f>
        <v>21495</v>
      </c>
      <c r="N1462">
        <f>SUMIFS(COT!E:E,COT!$A:$A,YEAR(daily!$A1462),COT!$B:$B,WEEKNUM(daily!$A1462))</f>
        <v>813180</v>
      </c>
      <c r="O1462">
        <f>SUMIFS(COT!F:F,COT!$A:$A,YEAR(daily!$A1462),COT!$B:$B,WEEKNUM(daily!$A1462))</f>
        <v>120418</v>
      </c>
      <c r="P1462">
        <f>SUMIFS(COT!G:G,COT!$A:$A,YEAR(daily!$A1462),COT!$B:$B,WEEKNUM(daily!$A1462))</f>
        <v>137409</v>
      </c>
      <c r="Q1462">
        <f>SUMIFS(COT!H:H,COT!$A:$A,YEAR(daily!$A1462),COT!$B:$B,WEEKNUM(daily!$A1462))</f>
        <v>115597</v>
      </c>
      <c r="R1462">
        <f>SUMIFS(COT!I:I,COT!$A:$A,YEAR(daily!$A1462),COT!$B:$B,WEEKNUM(daily!$A1462))</f>
        <v>524385</v>
      </c>
      <c r="S1462">
        <f>SUMIFS(COT!J:J,COT!$A:$A,YEAR(daily!$A1462),COT!$B:$B,WEEKNUM(daily!$A1462))</f>
        <v>494288</v>
      </c>
      <c r="T1462">
        <f>SUMIFS(COT!K:K,COT!$A:$A,YEAR(daily!$A1462),COT!$B:$B,WEEKNUM(daily!$A1462))</f>
        <v>52780</v>
      </c>
      <c r="U1462">
        <f>SUMIFS(COT!L:L,COT!$A:$A,YEAR(daily!$A1462),COT!$B:$B,WEEKNUM(daily!$A1462))</f>
        <v>65886</v>
      </c>
      <c r="V1462">
        <f>SUMIFS(COT!M:M,COT!$A:$A,YEAR(daily!$A1462),COT!$B:$B,WEEKNUM(daily!$A1462))</f>
        <v>58</v>
      </c>
      <c r="W1462">
        <f>SUMIFS(COT!N:N,COT!$A:$A,YEAR(daily!$A1462),COT!$B:$B,WEEKNUM(daily!$A1462))</f>
        <v>85</v>
      </c>
      <c r="X1462">
        <f>SUMIFS(COT!O:O,COT!$A:$A,YEAR(daily!$A1462),COT!$B:$B,WEEKNUM(daily!$A1462))</f>
        <v>82</v>
      </c>
      <c r="Y1462">
        <f>SUMIFS(COT!P:P,COT!$A:$A,YEAR(daily!$A1462),COT!$B:$B,WEEKNUM(daily!$A1462))</f>
        <v>69</v>
      </c>
      <c r="Z1462">
        <f>SUMIFS(COT!Q:Q,COT!$A:$A,YEAR(daily!$A1462),COT!$B:$B,WEEKNUM(daily!$A1462))</f>
        <v>78</v>
      </c>
      <c r="AA1462">
        <f>SUMIFS(Saudi!B:B,Saudi!$A:$A,YEAR(daily!$A1462))</f>
        <v>567.84900000000005</v>
      </c>
      <c r="AB1462">
        <f>SUMIFS(Saudi!C:C,Saudi!$A:$A,YEAR(daily!$A1462))</f>
        <v>346.471</v>
      </c>
      <c r="AC1462">
        <f>SUMIFS(Saudi!F:F,Saudi!$A:$A,YEAR(daily!$A1462))</f>
        <v>4196090</v>
      </c>
      <c r="AD1462">
        <f>SUMIFS(Saudi!G:G,Saudi!$A:$A,YEAR(daily!$A1462))</f>
        <v>56.583409743531369</v>
      </c>
      <c r="AE1462">
        <f>SUMIFS(Saudi!H:H,Saudi!$A:$A,YEAR(daily!$A1462))</f>
        <v>237429079.79073453</v>
      </c>
      <c r="AF1462" s="5">
        <f t="shared" si="66"/>
        <v>12</v>
      </c>
      <c r="AG1462" s="5">
        <f t="shared" si="67"/>
        <v>2005</v>
      </c>
    </row>
    <row r="1463" spans="1:33">
      <c r="A1463" s="3">
        <v>38713</v>
      </c>
      <c r="B1463" s="1">
        <v>238420</v>
      </c>
      <c r="C1463" s="1">
        <v>48145</v>
      </c>
      <c r="D1463" s="1">
        <v>31186</v>
      </c>
      <c r="E1463" s="1">
        <v>58.16</v>
      </c>
      <c r="F1463" s="1">
        <v>59.1</v>
      </c>
      <c r="G1463" s="1">
        <v>59.46</v>
      </c>
      <c r="H1463" s="2">
        <v>49.8</v>
      </c>
      <c r="I1463" s="2">
        <v>30.9</v>
      </c>
      <c r="J1463" s="2">
        <v>85</v>
      </c>
      <c r="K1463" s="2">
        <v>84.8</v>
      </c>
      <c r="L1463">
        <f>SUMIFS(US!B:B,US!$D:$D,YEAR(daily!$A1463),US!$E:$E,MONTH(daily!$A1463))</f>
        <v>7934</v>
      </c>
      <c r="M1463">
        <f>SUMIFS(US!C:C,US!$D:$D,YEAR(daily!$A1463),US!$E:$E,MONTH(daily!$A1463))</f>
        <v>21495</v>
      </c>
      <c r="N1463">
        <f>SUMIFS(COT!E:E,COT!$A:$A,YEAR(daily!$A1463),COT!$B:$B,WEEKNUM(daily!$A1463))</f>
        <v>818841</v>
      </c>
      <c r="O1463">
        <f>SUMIFS(COT!F:F,COT!$A:$A,YEAR(daily!$A1463),COT!$B:$B,WEEKNUM(daily!$A1463))</f>
        <v>120638</v>
      </c>
      <c r="P1463">
        <f>SUMIFS(COT!G:G,COT!$A:$A,YEAR(daily!$A1463),COT!$B:$B,WEEKNUM(daily!$A1463))</f>
        <v>144892</v>
      </c>
      <c r="Q1463">
        <f>SUMIFS(COT!H:H,COT!$A:$A,YEAR(daily!$A1463),COT!$B:$B,WEEKNUM(daily!$A1463))</f>
        <v>117933</v>
      </c>
      <c r="R1463">
        <f>SUMIFS(COT!I:I,COT!$A:$A,YEAR(daily!$A1463),COT!$B:$B,WEEKNUM(daily!$A1463))</f>
        <v>534297</v>
      </c>
      <c r="S1463">
        <f>SUMIFS(COT!J:J,COT!$A:$A,YEAR(daily!$A1463),COT!$B:$B,WEEKNUM(daily!$A1463))</f>
        <v>488984</v>
      </c>
      <c r="T1463">
        <f>SUMIFS(COT!K:K,COT!$A:$A,YEAR(daily!$A1463),COT!$B:$B,WEEKNUM(daily!$A1463))</f>
        <v>45973</v>
      </c>
      <c r="U1463">
        <f>SUMIFS(COT!L:L,COT!$A:$A,YEAR(daily!$A1463),COT!$B:$B,WEEKNUM(daily!$A1463))</f>
        <v>67032</v>
      </c>
      <c r="V1463">
        <f>SUMIFS(COT!M:M,COT!$A:$A,YEAR(daily!$A1463),COT!$B:$B,WEEKNUM(daily!$A1463))</f>
        <v>59</v>
      </c>
      <c r="W1463">
        <f>SUMIFS(COT!N:N,COT!$A:$A,YEAR(daily!$A1463),COT!$B:$B,WEEKNUM(daily!$A1463))</f>
        <v>86</v>
      </c>
      <c r="X1463">
        <f>SUMIFS(COT!O:O,COT!$A:$A,YEAR(daily!$A1463),COT!$B:$B,WEEKNUM(daily!$A1463))</f>
        <v>88</v>
      </c>
      <c r="Y1463">
        <f>SUMIFS(COT!P:P,COT!$A:$A,YEAR(daily!$A1463),COT!$B:$B,WEEKNUM(daily!$A1463))</f>
        <v>73</v>
      </c>
      <c r="Z1463">
        <f>SUMIFS(COT!Q:Q,COT!$A:$A,YEAR(daily!$A1463),COT!$B:$B,WEEKNUM(daily!$A1463))</f>
        <v>81</v>
      </c>
      <c r="AA1463">
        <f>SUMIFS(Saudi!B:B,Saudi!$A:$A,YEAR(daily!$A1463))</f>
        <v>567.84900000000005</v>
      </c>
      <c r="AB1463">
        <f>SUMIFS(Saudi!C:C,Saudi!$A:$A,YEAR(daily!$A1463))</f>
        <v>346.471</v>
      </c>
      <c r="AC1463">
        <f>SUMIFS(Saudi!F:F,Saudi!$A:$A,YEAR(daily!$A1463))</f>
        <v>4196090</v>
      </c>
      <c r="AD1463">
        <f>SUMIFS(Saudi!G:G,Saudi!$A:$A,YEAR(daily!$A1463))</f>
        <v>56.583409743531369</v>
      </c>
      <c r="AE1463">
        <f>SUMIFS(Saudi!H:H,Saudi!$A:$A,YEAR(daily!$A1463))</f>
        <v>237429079.79073453</v>
      </c>
      <c r="AF1463" s="5">
        <f t="shared" si="66"/>
        <v>12</v>
      </c>
      <c r="AG1463" s="5">
        <f t="shared" si="67"/>
        <v>2005</v>
      </c>
    </row>
    <row r="1464" spans="1:33">
      <c r="A1464" s="3">
        <v>38714</v>
      </c>
      <c r="B1464" s="1">
        <v>239288</v>
      </c>
      <c r="C1464" s="1">
        <v>49370</v>
      </c>
      <c r="D1464" s="1">
        <v>31923</v>
      </c>
      <c r="E1464" s="1">
        <v>59.82</v>
      </c>
      <c r="F1464" s="1">
        <v>60.78</v>
      </c>
      <c r="G1464" s="1">
        <v>61.12</v>
      </c>
      <c r="H1464" s="2">
        <v>49.8</v>
      </c>
      <c r="I1464" s="2">
        <v>30.9</v>
      </c>
      <c r="J1464" s="2">
        <v>85</v>
      </c>
      <c r="K1464" s="2">
        <v>84.8</v>
      </c>
      <c r="L1464">
        <f>SUMIFS(US!B:B,US!$D:$D,YEAR(daily!$A1464),US!$E:$E,MONTH(daily!$A1464))</f>
        <v>7934</v>
      </c>
      <c r="M1464">
        <f>SUMIFS(US!C:C,US!$D:$D,YEAR(daily!$A1464),US!$E:$E,MONTH(daily!$A1464))</f>
        <v>21495</v>
      </c>
      <c r="N1464">
        <f>SUMIFS(COT!E:E,COT!$A:$A,YEAR(daily!$A1464),COT!$B:$B,WEEKNUM(daily!$A1464))</f>
        <v>818841</v>
      </c>
      <c r="O1464">
        <f>SUMIFS(COT!F:F,COT!$A:$A,YEAR(daily!$A1464),COT!$B:$B,WEEKNUM(daily!$A1464))</f>
        <v>120638</v>
      </c>
      <c r="P1464">
        <f>SUMIFS(COT!G:G,COT!$A:$A,YEAR(daily!$A1464),COT!$B:$B,WEEKNUM(daily!$A1464))</f>
        <v>144892</v>
      </c>
      <c r="Q1464">
        <f>SUMIFS(COT!H:H,COT!$A:$A,YEAR(daily!$A1464),COT!$B:$B,WEEKNUM(daily!$A1464))</f>
        <v>117933</v>
      </c>
      <c r="R1464">
        <f>SUMIFS(COT!I:I,COT!$A:$A,YEAR(daily!$A1464),COT!$B:$B,WEEKNUM(daily!$A1464))</f>
        <v>534297</v>
      </c>
      <c r="S1464">
        <f>SUMIFS(COT!J:J,COT!$A:$A,YEAR(daily!$A1464),COT!$B:$B,WEEKNUM(daily!$A1464))</f>
        <v>488984</v>
      </c>
      <c r="T1464">
        <f>SUMIFS(COT!K:K,COT!$A:$A,YEAR(daily!$A1464),COT!$B:$B,WEEKNUM(daily!$A1464))</f>
        <v>45973</v>
      </c>
      <c r="U1464">
        <f>SUMIFS(COT!L:L,COT!$A:$A,YEAR(daily!$A1464),COT!$B:$B,WEEKNUM(daily!$A1464))</f>
        <v>67032</v>
      </c>
      <c r="V1464">
        <f>SUMIFS(COT!M:M,COT!$A:$A,YEAR(daily!$A1464),COT!$B:$B,WEEKNUM(daily!$A1464))</f>
        <v>59</v>
      </c>
      <c r="W1464">
        <f>SUMIFS(COT!N:N,COT!$A:$A,YEAR(daily!$A1464),COT!$B:$B,WEEKNUM(daily!$A1464))</f>
        <v>86</v>
      </c>
      <c r="X1464">
        <f>SUMIFS(COT!O:O,COT!$A:$A,YEAR(daily!$A1464),COT!$B:$B,WEEKNUM(daily!$A1464))</f>
        <v>88</v>
      </c>
      <c r="Y1464">
        <f>SUMIFS(COT!P:P,COT!$A:$A,YEAR(daily!$A1464),COT!$B:$B,WEEKNUM(daily!$A1464))</f>
        <v>73</v>
      </c>
      <c r="Z1464">
        <f>SUMIFS(COT!Q:Q,COT!$A:$A,YEAR(daily!$A1464),COT!$B:$B,WEEKNUM(daily!$A1464))</f>
        <v>81</v>
      </c>
      <c r="AA1464">
        <f>SUMIFS(Saudi!B:B,Saudi!$A:$A,YEAR(daily!$A1464))</f>
        <v>567.84900000000005</v>
      </c>
      <c r="AB1464">
        <f>SUMIFS(Saudi!C:C,Saudi!$A:$A,YEAR(daily!$A1464))</f>
        <v>346.471</v>
      </c>
      <c r="AC1464">
        <f>SUMIFS(Saudi!F:F,Saudi!$A:$A,YEAR(daily!$A1464))</f>
        <v>4196090</v>
      </c>
      <c r="AD1464">
        <f>SUMIFS(Saudi!G:G,Saudi!$A:$A,YEAR(daily!$A1464))</f>
        <v>56.583409743531369</v>
      </c>
      <c r="AE1464">
        <f>SUMIFS(Saudi!H:H,Saudi!$A:$A,YEAR(daily!$A1464))</f>
        <v>237429079.79073453</v>
      </c>
      <c r="AF1464" s="5">
        <f t="shared" si="66"/>
        <v>12</v>
      </c>
      <c r="AG1464" s="5">
        <f t="shared" si="67"/>
        <v>2005</v>
      </c>
    </row>
    <row r="1465" spans="1:33">
      <c r="A1465" s="3">
        <v>38715</v>
      </c>
      <c r="B1465" s="1">
        <v>232770</v>
      </c>
      <c r="C1465" s="1">
        <v>51231</v>
      </c>
      <c r="D1465" s="1">
        <v>32636</v>
      </c>
      <c r="E1465" s="1">
        <v>60.32</v>
      </c>
      <c r="F1465" s="1">
        <v>61.37</v>
      </c>
      <c r="G1465" s="1">
        <v>61.72</v>
      </c>
      <c r="H1465" s="2">
        <v>49.8</v>
      </c>
      <c r="I1465" s="2">
        <v>30.9</v>
      </c>
      <c r="J1465" s="2">
        <v>85</v>
      </c>
      <c r="K1465" s="2">
        <v>84.8</v>
      </c>
      <c r="L1465">
        <f>SUMIFS(US!B:B,US!$D:$D,YEAR(daily!$A1465),US!$E:$E,MONTH(daily!$A1465))</f>
        <v>7934</v>
      </c>
      <c r="M1465">
        <f>SUMIFS(US!C:C,US!$D:$D,YEAR(daily!$A1465),US!$E:$E,MONTH(daily!$A1465))</f>
        <v>21495</v>
      </c>
      <c r="N1465">
        <f>SUMIFS(COT!E:E,COT!$A:$A,YEAR(daily!$A1465),COT!$B:$B,WEEKNUM(daily!$A1465))</f>
        <v>818841</v>
      </c>
      <c r="O1465">
        <f>SUMIFS(COT!F:F,COT!$A:$A,YEAR(daily!$A1465),COT!$B:$B,WEEKNUM(daily!$A1465))</f>
        <v>120638</v>
      </c>
      <c r="P1465">
        <f>SUMIFS(COT!G:G,COT!$A:$A,YEAR(daily!$A1465),COT!$B:$B,WEEKNUM(daily!$A1465))</f>
        <v>144892</v>
      </c>
      <c r="Q1465">
        <f>SUMIFS(COT!H:H,COT!$A:$A,YEAR(daily!$A1465),COT!$B:$B,WEEKNUM(daily!$A1465))</f>
        <v>117933</v>
      </c>
      <c r="R1465">
        <f>SUMIFS(COT!I:I,COT!$A:$A,YEAR(daily!$A1465),COT!$B:$B,WEEKNUM(daily!$A1465))</f>
        <v>534297</v>
      </c>
      <c r="S1465">
        <f>SUMIFS(COT!J:J,COT!$A:$A,YEAR(daily!$A1465),COT!$B:$B,WEEKNUM(daily!$A1465))</f>
        <v>488984</v>
      </c>
      <c r="T1465">
        <f>SUMIFS(COT!K:K,COT!$A:$A,YEAR(daily!$A1465),COT!$B:$B,WEEKNUM(daily!$A1465))</f>
        <v>45973</v>
      </c>
      <c r="U1465">
        <f>SUMIFS(COT!L:L,COT!$A:$A,YEAR(daily!$A1465),COT!$B:$B,WEEKNUM(daily!$A1465))</f>
        <v>67032</v>
      </c>
      <c r="V1465">
        <f>SUMIFS(COT!M:M,COT!$A:$A,YEAR(daily!$A1465),COT!$B:$B,WEEKNUM(daily!$A1465))</f>
        <v>59</v>
      </c>
      <c r="W1465">
        <f>SUMIFS(COT!N:N,COT!$A:$A,YEAR(daily!$A1465),COT!$B:$B,WEEKNUM(daily!$A1465))</f>
        <v>86</v>
      </c>
      <c r="X1465">
        <f>SUMIFS(COT!O:O,COT!$A:$A,YEAR(daily!$A1465),COT!$B:$B,WEEKNUM(daily!$A1465))</f>
        <v>88</v>
      </c>
      <c r="Y1465">
        <f>SUMIFS(COT!P:P,COT!$A:$A,YEAR(daily!$A1465),COT!$B:$B,WEEKNUM(daily!$A1465))</f>
        <v>73</v>
      </c>
      <c r="Z1465">
        <f>SUMIFS(COT!Q:Q,COT!$A:$A,YEAR(daily!$A1465),COT!$B:$B,WEEKNUM(daily!$A1465))</f>
        <v>81</v>
      </c>
      <c r="AA1465">
        <f>SUMIFS(Saudi!B:B,Saudi!$A:$A,YEAR(daily!$A1465))</f>
        <v>567.84900000000005</v>
      </c>
      <c r="AB1465">
        <f>SUMIFS(Saudi!C:C,Saudi!$A:$A,YEAR(daily!$A1465))</f>
        <v>346.471</v>
      </c>
      <c r="AC1465">
        <f>SUMIFS(Saudi!F:F,Saudi!$A:$A,YEAR(daily!$A1465))</f>
        <v>4196090</v>
      </c>
      <c r="AD1465">
        <f>SUMIFS(Saudi!G:G,Saudi!$A:$A,YEAR(daily!$A1465))</f>
        <v>56.583409743531369</v>
      </c>
      <c r="AE1465">
        <f>SUMIFS(Saudi!H:H,Saudi!$A:$A,YEAR(daily!$A1465))</f>
        <v>237429079.79073453</v>
      </c>
      <c r="AF1465" s="5">
        <f t="shared" si="66"/>
        <v>12</v>
      </c>
      <c r="AG1465" s="5">
        <f t="shared" si="67"/>
        <v>2005</v>
      </c>
    </row>
    <row r="1466" spans="1:33">
      <c r="A1466" s="3">
        <v>38716</v>
      </c>
      <c r="B1466" s="1">
        <v>214741</v>
      </c>
      <c r="C1466" s="1">
        <v>51820</v>
      </c>
      <c r="D1466" s="1">
        <v>32730</v>
      </c>
      <c r="E1466" s="1">
        <v>61.04</v>
      </c>
      <c r="F1466" s="1">
        <v>62.35</v>
      </c>
      <c r="G1466" s="1">
        <v>62.7</v>
      </c>
      <c r="H1466" s="2">
        <v>49.8</v>
      </c>
      <c r="I1466" s="2">
        <v>30.9</v>
      </c>
      <c r="J1466" s="2">
        <v>85</v>
      </c>
      <c r="K1466" s="2">
        <v>84.8</v>
      </c>
      <c r="L1466">
        <f>SUMIFS(US!B:B,US!$D:$D,YEAR(daily!$A1466),US!$E:$E,MONTH(daily!$A1466))</f>
        <v>7934</v>
      </c>
      <c r="M1466">
        <f>SUMIFS(US!C:C,US!$D:$D,YEAR(daily!$A1466),US!$E:$E,MONTH(daily!$A1466))</f>
        <v>21495</v>
      </c>
      <c r="N1466">
        <f>SUMIFS(COT!E:E,COT!$A:$A,YEAR(daily!$A1466),COT!$B:$B,WEEKNUM(daily!$A1466))</f>
        <v>818841</v>
      </c>
      <c r="O1466">
        <f>SUMIFS(COT!F:F,COT!$A:$A,YEAR(daily!$A1466),COT!$B:$B,WEEKNUM(daily!$A1466))</f>
        <v>120638</v>
      </c>
      <c r="P1466">
        <f>SUMIFS(COT!G:G,COT!$A:$A,YEAR(daily!$A1466),COT!$B:$B,WEEKNUM(daily!$A1466))</f>
        <v>144892</v>
      </c>
      <c r="Q1466">
        <f>SUMIFS(COT!H:H,COT!$A:$A,YEAR(daily!$A1466),COT!$B:$B,WEEKNUM(daily!$A1466))</f>
        <v>117933</v>
      </c>
      <c r="R1466">
        <f>SUMIFS(COT!I:I,COT!$A:$A,YEAR(daily!$A1466),COT!$B:$B,WEEKNUM(daily!$A1466))</f>
        <v>534297</v>
      </c>
      <c r="S1466">
        <f>SUMIFS(COT!J:J,COT!$A:$A,YEAR(daily!$A1466),COT!$B:$B,WEEKNUM(daily!$A1466))</f>
        <v>488984</v>
      </c>
      <c r="T1466">
        <f>SUMIFS(COT!K:K,COT!$A:$A,YEAR(daily!$A1466),COT!$B:$B,WEEKNUM(daily!$A1466))</f>
        <v>45973</v>
      </c>
      <c r="U1466">
        <f>SUMIFS(COT!L:L,COT!$A:$A,YEAR(daily!$A1466),COT!$B:$B,WEEKNUM(daily!$A1466))</f>
        <v>67032</v>
      </c>
      <c r="V1466">
        <f>SUMIFS(COT!M:M,COT!$A:$A,YEAR(daily!$A1466),COT!$B:$B,WEEKNUM(daily!$A1466))</f>
        <v>59</v>
      </c>
      <c r="W1466">
        <f>SUMIFS(COT!N:N,COT!$A:$A,YEAR(daily!$A1466),COT!$B:$B,WEEKNUM(daily!$A1466))</f>
        <v>86</v>
      </c>
      <c r="X1466">
        <f>SUMIFS(COT!O:O,COT!$A:$A,YEAR(daily!$A1466),COT!$B:$B,WEEKNUM(daily!$A1466))</f>
        <v>88</v>
      </c>
      <c r="Y1466">
        <f>SUMIFS(COT!P:P,COT!$A:$A,YEAR(daily!$A1466),COT!$B:$B,WEEKNUM(daily!$A1466))</f>
        <v>73</v>
      </c>
      <c r="Z1466">
        <f>SUMIFS(COT!Q:Q,COT!$A:$A,YEAR(daily!$A1466),COT!$B:$B,WEEKNUM(daily!$A1466))</f>
        <v>81</v>
      </c>
      <c r="AA1466">
        <f>SUMIFS(Saudi!B:B,Saudi!$A:$A,YEAR(daily!$A1466))</f>
        <v>567.84900000000005</v>
      </c>
      <c r="AB1466">
        <f>SUMIFS(Saudi!C:C,Saudi!$A:$A,YEAR(daily!$A1466))</f>
        <v>346.471</v>
      </c>
      <c r="AC1466">
        <f>SUMIFS(Saudi!F:F,Saudi!$A:$A,YEAR(daily!$A1466))</f>
        <v>4196090</v>
      </c>
      <c r="AD1466">
        <f>SUMIFS(Saudi!G:G,Saudi!$A:$A,YEAR(daily!$A1466))</f>
        <v>56.583409743531369</v>
      </c>
      <c r="AE1466">
        <f>SUMIFS(Saudi!H:H,Saudi!$A:$A,YEAR(daily!$A1466))</f>
        <v>237429079.79073453</v>
      </c>
      <c r="AF1466" s="5">
        <f t="shared" si="66"/>
        <v>12</v>
      </c>
      <c r="AG1466" s="5">
        <f t="shared" si="67"/>
        <v>2005</v>
      </c>
    </row>
    <row r="1467" spans="1:33">
      <c r="A1467" s="3">
        <v>38720</v>
      </c>
      <c r="B1467" s="1">
        <v>219881</v>
      </c>
      <c r="C1467" s="1">
        <v>55141</v>
      </c>
      <c r="D1467" s="1">
        <v>33897</v>
      </c>
      <c r="E1467" s="1">
        <v>63.14</v>
      </c>
      <c r="F1467" s="1">
        <v>64.48</v>
      </c>
      <c r="G1467" s="1">
        <v>64.84</v>
      </c>
      <c r="H1467" s="2">
        <v>49.8</v>
      </c>
      <c r="I1467" s="2">
        <v>30.9</v>
      </c>
      <c r="J1467" s="2">
        <v>85</v>
      </c>
      <c r="K1467" s="2">
        <v>84.8</v>
      </c>
      <c r="L1467">
        <f>SUMIFS(US!B:B,US!$D:$D,YEAR(daily!$A1467),US!$E:$E,MONTH(daily!$A1467))</f>
        <v>8215</v>
      </c>
      <c r="M1467">
        <f>SUMIFS(US!C:C,US!$D:$D,YEAR(daily!$A1467),US!$E:$E,MONTH(daily!$A1467))</f>
        <v>20436</v>
      </c>
      <c r="N1467">
        <f>SUMIFS(COT!E:E,COT!$A:$A,YEAR(daily!$A1467),COT!$B:$B,WEEKNUM(daily!$A1467))</f>
        <v>849868</v>
      </c>
      <c r="O1467">
        <f>SUMIFS(COT!F:F,COT!$A:$A,YEAR(daily!$A1467),COT!$B:$B,WEEKNUM(daily!$A1467))</f>
        <v>131842</v>
      </c>
      <c r="P1467">
        <f>SUMIFS(COT!G:G,COT!$A:$A,YEAR(daily!$A1467),COT!$B:$B,WEEKNUM(daily!$A1467))</f>
        <v>146245</v>
      </c>
      <c r="Q1467">
        <f>SUMIFS(COT!H:H,COT!$A:$A,YEAR(daily!$A1467),COT!$B:$B,WEEKNUM(daily!$A1467))</f>
        <v>128864</v>
      </c>
      <c r="R1467">
        <f>SUMIFS(COT!I:I,COT!$A:$A,YEAR(daily!$A1467),COT!$B:$B,WEEKNUM(daily!$A1467))</f>
        <v>532650</v>
      </c>
      <c r="S1467">
        <f>SUMIFS(COT!J:J,COT!$A:$A,YEAR(daily!$A1467),COT!$B:$B,WEEKNUM(daily!$A1467))</f>
        <v>503932</v>
      </c>
      <c r="T1467">
        <f>SUMIFS(COT!K:K,COT!$A:$A,YEAR(daily!$A1467),COT!$B:$B,WEEKNUM(daily!$A1467))</f>
        <v>56512</v>
      </c>
      <c r="U1467">
        <f>SUMIFS(COT!L:L,COT!$A:$A,YEAR(daily!$A1467),COT!$B:$B,WEEKNUM(daily!$A1467))</f>
        <v>70827</v>
      </c>
      <c r="V1467">
        <f>SUMIFS(COT!M:M,COT!$A:$A,YEAR(daily!$A1467),COT!$B:$B,WEEKNUM(daily!$A1467))</f>
        <v>63</v>
      </c>
      <c r="W1467">
        <f>SUMIFS(COT!N:N,COT!$A:$A,YEAR(daily!$A1467),COT!$B:$B,WEEKNUM(daily!$A1467))</f>
        <v>94</v>
      </c>
      <c r="X1467">
        <f>SUMIFS(COT!O:O,COT!$A:$A,YEAR(daily!$A1467),COT!$B:$B,WEEKNUM(daily!$A1467))</f>
        <v>95</v>
      </c>
      <c r="Y1467">
        <f>SUMIFS(COT!P:P,COT!$A:$A,YEAR(daily!$A1467),COT!$B:$B,WEEKNUM(daily!$A1467))</f>
        <v>74</v>
      </c>
      <c r="Z1467">
        <f>SUMIFS(COT!Q:Q,COT!$A:$A,YEAR(daily!$A1467),COT!$B:$B,WEEKNUM(daily!$A1467))</f>
        <v>84</v>
      </c>
      <c r="AA1467">
        <f>SUMIFS(Saudi!B:B,Saudi!$A:$A,YEAR(daily!$A1467))</f>
        <v>678.81299999999999</v>
      </c>
      <c r="AB1467">
        <f>SUMIFS(Saudi!C:C,Saudi!$A:$A,YEAR(daily!$A1467))</f>
        <v>384.9</v>
      </c>
      <c r="AC1467">
        <f>SUMIFS(Saudi!F:F,Saudi!$A:$A,YEAR(daily!$A1467))</f>
        <v>4050890</v>
      </c>
      <c r="AD1467">
        <f>SUMIFS(Saudi!G:G,Saudi!$A:$A,YEAR(daily!$A1467))</f>
        <v>66.21286817876377</v>
      </c>
      <c r="AE1467">
        <f>SUMIFS(Saudi!H:H,Saudi!$A:$A,YEAR(daily!$A1467))</f>
        <v>268221045.57667238</v>
      </c>
      <c r="AF1467" s="5">
        <f t="shared" si="66"/>
        <v>1</v>
      </c>
      <c r="AG1467" s="5">
        <f t="shared" si="67"/>
        <v>2006</v>
      </c>
    </row>
    <row r="1468" spans="1:33">
      <c r="A1468" s="3">
        <v>38721</v>
      </c>
      <c r="B1468" s="1">
        <v>214085</v>
      </c>
      <c r="C1468" s="1">
        <v>56143</v>
      </c>
      <c r="D1468" s="1">
        <v>34452</v>
      </c>
      <c r="E1468" s="1">
        <v>63.42</v>
      </c>
      <c r="F1468" s="1">
        <v>64.67</v>
      </c>
      <c r="G1468" s="1">
        <v>65</v>
      </c>
      <c r="H1468" s="2">
        <v>49.8</v>
      </c>
      <c r="I1468" s="2">
        <v>30.9</v>
      </c>
      <c r="J1468" s="2">
        <v>85</v>
      </c>
      <c r="K1468" s="2">
        <v>84.8</v>
      </c>
      <c r="L1468">
        <f>SUMIFS(US!B:B,US!$D:$D,YEAR(daily!$A1468),US!$E:$E,MONTH(daily!$A1468))</f>
        <v>8215</v>
      </c>
      <c r="M1468">
        <f>SUMIFS(US!C:C,US!$D:$D,YEAR(daily!$A1468),US!$E:$E,MONTH(daily!$A1468))</f>
        <v>20436</v>
      </c>
      <c r="N1468">
        <f>SUMIFS(COT!E:E,COT!$A:$A,YEAR(daily!$A1468),COT!$B:$B,WEEKNUM(daily!$A1468))</f>
        <v>849868</v>
      </c>
      <c r="O1468">
        <f>SUMIFS(COT!F:F,COT!$A:$A,YEAR(daily!$A1468),COT!$B:$B,WEEKNUM(daily!$A1468))</f>
        <v>131842</v>
      </c>
      <c r="P1468">
        <f>SUMIFS(COT!G:G,COT!$A:$A,YEAR(daily!$A1468),COT!$B:$B,WEEKNUM(daily!$A1468))</f>
        <v>146245</v>
      </c>
      <c r="Q1468">
        <f>SUMIFS(COT!H:H,COT!$A:$A,YEAR(daily!$A1468),COT!$B:$B,WEEKNUM(daily!$A1468))</f>
        <v>128864</v>
      </c>
      <c r="R1468">
        <f>SUMIFS(COT!I:I,COT!$A:$A,YEAR(daily!$A1468),COT!$B:$B,WEEKNUM(daily!$A1468))</f>
        <v>532650</v>
      </c>
      <c r="S1468">
        <f>SUMIFS(COT!J:J,COT!$A:$A,YEAR(daily!$A1468),COT!$B:$B,WEEKNUM(daily!$A1468))</f>
        <v>503932</v>
      </c>
      <c r="T1468">
        <f>SUMIFS(COT!K:K,COT!$A:$A,YEAR(daily!$A1468),COT!$B:$B,WEEKNUM(daily!$A1468))</f>
        <v>56512</v>
      </c>
      <c r="U1468">
        <f>SUMIFS(COT!L:L,COT!$A:$A,YEAR(daily!$A1468),COT!$B:$B,WEEKNUM(daily!$A1468))</f>
        <v>70827</v>
      </c>
      <c r="V1468">
        <f>SUMIFS(COT!M:M,COT!$A:$A,YEAR(daily!$A1468),COT!$B:$B,WEEKNUM(daily!$A1468))</f>
        <v>63</v>
      </c>
      <c r="W1468">
        <f>SUMIFS(COT!N:N,COT!$A:$A,YEAR(daily!$A1468),COT!$B:$B,WEEKNUM(daily!$A1468))</f>
        <v>94</v>
      </c>
      <c r="X1468">
        <f>SUMIFS(COT!O:O,COT!$A:$A,YEAR(daily!$A1468),COT!$B:$B,WEEKNUM(daily!$A1468))</f>
        <v>95</v>
      </c>
      <c r="Y1468">
        <f>SUMIFS(COT!P:P,COT!$A:$A,YEAR(daily!$A1468),COT!$B:$B,WEEKNUM(daily!$A1468))</f>
        <v>74</v>
      </c>
      <c r="Z1468">
        <f>SUMIFS(COT!Q:Q,COT!$A:$A,YEAR(daily!$A1468),COT!$B:$B,WEEKNUM(daily!$A1468))</f>
        <v>84</v>
      </c>
      <c r="AA1468">
        <f>SUMIFS(Saudi!B:B,Saudi!$A:$A,YEAR(daily!$A1468))</f>
        <v>678.81299999999999</v>
      </c>
      <c r="AB1468">
        <f>SUMIFS(Saudi!C:C,Saudi!$A:$A,YEAR(daily!$A1468))</f>
        <v>384.9</v>
      </c>
      <c r="AC1468">
        <f>SUMIFS(Saudi!F:F,Saudi!$A:$A,YEAR(daily!$A1468))</f>
        <v>4050890</v>
      </c>
      <c r="AD1468">
        <f>SUMIFS(Saudi!G:G,Saudi!$A:$A,YEAR(daily!$A1468))</f>
        <v>66.21286817876377</v>
      </c>
      <c r="AE1468">
        <f>SUMIFS(Saudi!H:H,Saudi!$A:$A,YEAR(daily!$A1468))</f>
        <v>268221045.57667238</v>
      </c>
      <c r="AF1468" s="5">
        <f t="shared" si="66"/>
        <v>1</v>
      </c>
      <c r="AG1468" s="5">
        <f t="shared" si="67"/>
        <v>2006</v>
      </c>
    </row>
    <row r="1469" spans="1:33">
      <c r="A1469" s="3">
        <v>38722</v>
      </c>
      <c r="B1469" s="1">
        <v>204050</v>
      </c>
      <c r="C1469" s="1">
        <v>56860</v>
      </c>
      <c r="D1469" s="1">
        <v>33596</v>
      </c>
      <c r="E1469" s="1">
        <v>62.79</v>
      </c>
      <c r="F1469" s="1">
        <v>64.09</v>
      </c>
      <c r="G1469" s="1">
        <v>64.41</v>
      </c>
      <c r="H1469" s="2">
        <v>49.8</v>
      </c>
      <c r="I1469" s="2">
        <v>30.9</v>
      </c>
      <c r="J1469" s="2">
        <v>85</v>
      </c>
      <c r="K1469" s="2">
        <v>84.8</v>
      </c>
      <c r="L1469">
        <f>SUMIFS(US!B:B,US!$D:$D,YEAR(daily!$A1469),US!$E:$E,MONTH(daily!$A1469))</f>
        <v>8215</v>
      </c>
      <c r="M1469">
        <f>SUMIFS(US!C:C,US!$D:$D,YEAR(daily!$A1469),US!$E:$E,MONTH(daily!$A1469))</f>
        <v>20436</v>
      </c>
      <c r="N1469">
        <f>SUMIFS(COT!E:E,COT!$A:$A,YEAR(daily!$A1469),COT!$B:$B,WEEKNUM(daily!$A1469))</f>
        <v>849868</v>
      </c>
      <c r="O1469">
        <f>SUMIFS(COT!F:F,COT!$A:$A,YEAR(daily!$A1469),COT!$B:$B,WEEKNUM(daily!$A1469))</f>
        <v>131842</v>
      </c>
      <c r="P1469">
        <f>SUMIFS(COT!G:G,COT!$A:$A,YEAR(daily!$A1469),COT!$B:$B,WEEKNUM(daily!$A1469))</f>
        <v>146245</v>
      </c>
      <c r="Q1469">
        <f>SUMIFS(COT!H:H,COT!$A:$A,YEAR(daily!$A1469),COT!$B:$B,WEEKNUM(daily!$A1469))</f>
        <v>128864</v>
      </c>
      <c r="R1469">
        <f>SUMIFS(COT!I:I,COT!$A:$A,YEAR(daily!$A1469),COT!$B:$B,WEEKNUM(daily!$A1469))</f>
        <v>532650</v>
      </c>
      <c r="S1469">
        <f>SUMIFS(COT!J:J,COT!$A:$A,YEAR(daily!$A1469),COT!$B:$B,WEEKNUM(daily!$A1469))</f>
        <v>503932</v>
      </c>
      <c r="T1469">
        <f>SUMIFS(COT!K:K,COT!$A:$A,YEAR(daily!$A1469),COT!$B:$B,WEEKNUM(daily!$A1469))</f>
        <v>56512</v>
      </c>
      <c r="U1469">
        <f>SUMIFS(COT!L:L,COT!$A:$A,YEAR(daily!$A1469),COT!$B:$B,WEEKNUM(daily!$A1469))</f>
        <v>70827</v>
      </c>
      <c r="V1469">
        <f>SUMIFS(COT!M:M,COT!$A:$A,YEAR(daily!$A1469),COT!$B:$B,WEEKNUM(daily!$A1469))</f>
        <v>63</v>
      </c>
      <c r="W1469">
        <f>SUMIFS(COT!N:N,COT!$A:$A,YEAR(daily!$A1469),COT!$B:$B,WEEKNUM(daily!$A1469))</f>
        <v>94</v>
      </c>
      <c r="X1469">
        <f>SUMIFS(COT!O:O,COT!$A:$A,YEAR(daily!$A1469),COT!$B:$B,WEEKNUM(daily!$A1469))</f>
        <v>95</v>
      </c>
      <c r="Y1469">
        <f>SUMIFS(COT!P:P,COT!$A:$A,YEAR(daily!$A1469),COT!$B:$B,WEEKNUM(daily!$A1469))</f>
        <v>74</v>
      </c>
      <c r="Z1469">
        <f>SUMIFS(COT!Q:Q,COT!$A:$A,YEAR(daily!$A1469),COT!$B:$B,WEEKNUM(daily!$A1469))</f>
        <v>84</v>
      </c>
      <c r="AA1469">
        <f>SUMIFS(Saudi!B:B,Saudi!$A:$A,YEAR(daily!$A1469))</f>
        <v>678.81299999999999</v>
      </c>
      <c r="AB1469">
        <f>SUMIFS(Saudi!C:C,Saudi!$A:$A,YEAR(daily!$A1469))</f>
        <v>384.9</v>
      </c>
      <c r="AC1469">
        <f>SUMIFS(Saudi!F:F,Saudi!$A:$A,YEAR(daily!$A1469))</f>
        <v>4050890</v>
      </c>
      <c r="AD1469">
        <f>SUMIFS(Saudi!G:G,Saudi!$A:$A,YEAR(daily!$A1469))</f>
        <v>66.21286817876377</v>
      </c>
      <c r="AE1469">
        <f>SUMIFS(Saudi!H:H,Saudi!$A:$A,YEAR(daily!$A1469))</f>
        <v>268221045.57667238</v>
      </c>
      <c r="AF1469" s="5">
        <f t="shared" si="66"/>
        <v>1</v>
      </c>
      <c r="AG1469" s="5">
        <f t="shared" si="67"/>
        <v>2006</v>
      </c>
    </row>
    <row r="1470" spans="1:33">
      <c r="A1470" s="3">
        <v>38723</v>
      </c>
      <c r="B1470" s="1">
        <v>200544</v>
      </c>
      <c r="C1470" s="1">
        <v>60427</v>
      </c>
      <c r="D1470" s="1">
        <v>34140</v>
      </c>
      <c r="E1470" s="1">
        <v>64.209999999999994</v>
      </c>
      <c r="F1470" s="1">
        <v>65.48</v>
      </c>
      <c r="G1470" s="1">
        <v>65.790000000000006</v>
      </c>
      <c r="H1470" s="2">
        <v>49.8</v>
      </c>
      <c r="I1470" s="2">
        <v>30.9</v>
      </c>
      <c r="J1470" s="2">
        <v>85</v>
      </c>
      <c r="K1470" s="2">
        <v>84.8</v>
      </c>
      <c r="L1470">
        <f>SUMIFS(US!B:B,US!$D:$D,YEAR(daily!$A1470),US!$E:$E,MONTH(daily!$A1470))</f>
        <v>8215</v>
      </c>
      <c r="M1470">
        <f>SUMIFS(US!C:C,US!$D:$D,YEAR(daily!$A1470),US!$E:$E,MONTH(daily!$A1470))</f>
        <v>20436</v>
      </c>
      <c r="N1470">
        <f>SUMIFS(COT!E:E,COT!$A:$A,YEAR(daily!$A1470),COT!$B:$B,WEEKNUM(daily!$A1470))</f>
        <v>849868</v>
      </c>
      <c r="O1470">
        <f>SUMIFS(COT!F:F,COT!$A:$A,YEAR(daily!$A1470),COT!$B:$B,WEEKNUM(daily!$A1470))</f>
        <v>131842</v>
      </c>
      <c r="P1470">
        <f>SUMIFS(COT!G:G,COT!$A:$A,YEAR(daily!$A1470),COT!$B:$B,WEEKNUM(daily!$A1470))</f>
        <v>146245</v>
      </c>
      <c r="Q1470">
        <f>SUMIFS(COT!H:H,COT!$A:$A,YEAR(daily!$A1470),COT!$B:$B,WEEKNUM(daily!$A1470))</f>
        <v>128864</v>
      </c>
      <c r="R1470">
        <f>SUMIFS(COT!I:I,COT!$A:$A,YEAR(daily!$A1470),COT!$B:$B,WEEKNUM(daily!$A1470))</f>
        <v>532650</v>
      </c>
      <c r="S1470">
        <f>SUMIFS(COT!J:J,COT!$A:$A,YEAR(daily!$A1470),COT!$B:$B,WEEKNUM(daily!$A1470))</f>
        <v>503932</v>
      </c>
      <c r="T1470">
        <f>SUMIFS(COT!K:K,COT!$A:$A,YEAR(daily!$A1470),COT!$B:$B,WEEKNUM(daily!$A1470))</f>
        <v>56512</v>
      </c>
      <c r="U1470">
        <f>SUMIFS(COT!L:L,COT!$A:$A,YEAR(daily!$A1470),COT!$B:$B,WEEKNUM(daily!$A1470))</f>
        <v>70827</v>
      </c>
      <c r="V1470">
        <f>SUMIFS(COT!M:M,COT!$A:$A,YEAR(daily!$A1470),COT!$B:$B,WEEKNUM(daily!$A1470))</f>
        <v>63</v>
      </c>
      <c r="W1470">
        <f>SUMIFS(COT!N:N,COT!$A:$A,YEAR(daily!$A1470),COT!$B:$B,WEEKNUM(daily!$A1470))</f>
        <v>94</v>
      </c>
      <c r="X1470">
        <f>SUMIFS(COT!O:O,COT!$A:$A,YEAR(daily!$A1470),COT!$B:$B,WEEKNUM(daily!$A1470))</f>
        <v>95</v>
      </c>
      <c r="Y1470">
        <f>SUMIFS(COT!P:P,COT!$A:$A,YEAR(daily!$A1470),COT!$B:$B,WEEKNUM(daily!$A1470))</f>
        <v>74</v>
      </c>
      <c r="Z1470">
        <f>SUMIFS(COT!Q:Q,COT!$A:$A,YEAR(daily!$A1470),COT!$B:$B,WEEKNUM(daily!$A1470))</f>
        <v>84</v>
      </c>
      <c r="AA1470">
        <f>SUMIFS(Saudi!B:B,Saudi!$A:$A,YEAR(daily!$A1470))</f>
        <v>678.81299999999999</v>
      </c>
      <c r="AB1470">
        <f>SUMIFS(Saudi!C:C,Saudi!$A:$A,YEAR(daily!$A1470))</f>
        <v>384.9</v>
      </c>
      <c r="AC1470">
        <f>SUMIFS(Saudi!F:F,Saudi!$A:$A,YEAR(daily!$A1470))</f>
        <v>4050890</v>
      </c>
      <c r="AD1470">
        <f>SUMIFS(Saudi!G:G,Saudi!$A:$A,YEAR(daily!$A1470))</f>
        <v>66.21286817876377</v>
      </c>
      <c r="AE1470">
        <f>SUMIFS(Saudi!H:H,Saudi!$A:$A,YEAR(daily!$A1470))</f>
        <v>268221045.57667238</v>
      </c>
      <c r="AF1470" s="5">
        <f t="shared" si="66"/>
        <v>1</v>
      </c>
      <c r="AG1470" s="5">
        <f t="shared" si="67"/>
        <v>2006</v>
      </c>
    </row>
    <row r="1471" spans="1:33">
      <c r="A1471" s="3">
        <v>38726</v>
      </c>
      <c r="B1471" s="1">
        <v>186668</v>
      </c>
      <c r="C1471" s="1">
        <v>61429</v>
      </c>
      <c r="D1471" s="1">
        <v>35448</v>
      </c>
      <c r="E1471" s="1">
        <v>63.5</v>
      </c>
      <c r="F1471" s="1">
        <v>64.91</v>
      </c>
      <c r="G1471" s="1">
        <v>65.260000000000005</v>
      </c>
      <c r="H1471" s="2">
        <v>49.8</v>
      </c>
      <c r="I1471" s="2">
        <v>30.9</v>
      </c>
      <c r="J1471" s="2">
        <v>85</v>
      </c>
      <c r="K1471" s="2">
        <v>84.8</v>
      </c>
      <c r="L1471">
        <f>SUMIFS(US!B:B,US!$D:$D,YEAR(daily!$A1471),US!$E:$E,MONTH(daily!$A1471))</f>
        <v>8215</v>
      </c>
      <c r="M1471">
        <f>SUMIFS(US!C:C,US!$D:$D,YEAR(daily!$A1471),US!$E:$E,MONTH(daily!$A1471))</f>
        <v>20436</v>
      </c>
      <c r="N1471">
        <f>SUMIFS(COT!E:E,COT!$A:$A,YEAR(daily!$A1471),COT!$B:$B,WEEKNUM(daily!$A1471))</f>
        <v>892949</v>
      </c>
      <c r="O1471">
        <f>SUMIFS(COT!F:F,COT!$A:$A,YEAR(daily!$A1471),COT!$B:$B,WEEKNUM(daily!$A1471))</f>
        <v>145309</v>
      </c>
      <c r="P1471">
        <f>SUMIFS(COT!G:G,COT!$A:$A,YEAR(daily!$A1471),COT!$B:$B,WEEKNUM(daily!$A1471))</f>
        <v>146031</v>
      </c>
      <c r="Q1471">
        <f>SUMIFS(COT!H:H,COT!$A:$A,YEAR(daily!$A1471),COT!$B:$B,WEEKNUM(daily!$A1471))</f>
        <v>143685</v>
      </c>
      <c r="R1471">
        <f>SUMIFS(COT!I:I,COT!$A:$A,YEAR(daily!$A1471),COT!$B:$B,WEEKNUM(daily!$A1471))</f>
        <v>535003</v>
      </c>
      <c r="S1471">
        <f>SUMIFS(COT!J:J,COT!$A:$A,YEAR(daily!$A1471),COT!$B:$B,WEEKNUM(daily!$A1471))</f>
        <v>531922</v>
      </c>
      <c r="T1471">
        <f>SUMIFS(COT!K:K,COT!$A:$A,YEAR(daily!$A1471),COT!$B:$B,WEEKNUM(daily!$A1471))</f>
        <v>68952</v>
      </c>
      <c r="U1471">
        <f>SUMIFS(COT!L:L,COT!$A:$A,YEAR(daily!$A1471),COT!$B:$B,WEEKNUM(daily!$A1471))</f>
        <v>71311</v>
      </c>
      <c r="V1471">
        <f>SUMIFS(COT!M:M,COT!$A:$A,YEAR(daily!$A1471),COT!$B:$B,WEEKNUM(daily!$A1471))</f>
        <v>72</v>
      </c>
      <c r="W1471">
        <f>SUMIFS(COT!N:N,COT!$A:$A,YEAR(daily!$A1471),COT!$B:$B,WEEKNUM(daily!$A1471))</f>
        <v>95</v>
      </c>
      <c r="X1471">
        <f>SUMIFS(COT!O:O,COT!$A:$A,YEAR(daily!$A1471),COT!$B:$B,WEEKNUM(daily!$A1471))</f>
        <v>111</v>
      </c>
      <c r="Y1471">
        <f>SUMIFS(COT!P:P,COT!$A:$A,YEAR(daily!$A1471),COT!$B:$B,WEEKNUM(daily!$A1471))</f>
        <v>77</v>
      </c>
      <c r="Z1471">
        <f>SUMIFS(COT!Q:Q,COT!$A:$A,YEAR(daily!$A1471),COT!$B:$B,WEEKNUM(daily!$A1471))</f>
        <v>87</v>
      </c>
      <c r="AA1471">
        <f>SUMIFS(Saudi!B:B,Saudi!$A:$A,YEAR(daily!$A1471))</f>
        <v>678.81299999999999</v>
      </c>
      <c r="AB1471">
        <f>SUMIFS(Saudi!C:C,Saudi!$A:$A,YEAR(daily!$A1471))</f>
        <v>384.9</v>
      </c>
      <c r="AC1471">
        <f>SUMIFS(Saudi!F:F,Saudi!$A:$A,YEAR(daily!$A1471))</f>
        <v>4050890</v>
      </c>
      <c r="AD1471">
        <f>SUMIFS(Saudi!G:G,Saudi!$A:$A,YEAR(daily!$A1471))</f>
        <v>66.21286817876377</v>
      </c>
      <c r="AE1471">
        <f>SUMIFS(Saudi!H:H,Saudi!$A:$A,YEAR(daily!$A1471))</f>
        <v>268221045.57667238</v>
      </c>
      <c r="AF1471" s="5">
        <f t="shared" si="66"/>
        <v>1</v>
      </c>
      <c r="AG1471" s="5">
        <f t="shared" si="67"/>
        <v>2006</v>
      </c>
    </row>
    <row r="1472" spans="1:33">
      <c r="A1472" s="3">
        <v>38727</v>
      </c>
      <c r="B1472" s="1">
        <v>159515</v>
      </c>
      <c r="C1472" s="1">
        <v>69083</v>
      </c>
      <c r="D1472" s="1">
        <v>38440</v>
      </c>
      <c r="E1472" s="1">
        <v>63.37</v>
      </c>
      <c r="F1472" s="1">
        <v>64.7</v>
      </c>
      <c r="G1472" s="1">
        <v>65.11</v>
      </c>
      <c r="H1472" s="2">
        <v>49.8</v>
      </c>
      <c r="I1472" s="2">
        <v>30.9</v>
      </c>
      <c r="J1472" s="2">
        <v>85</v>
      </c>
      <c r="K1472" s="2">
        <v>84.8</v>
      </c>
      <c r="L1472">
        <f>SUMIFS(US!B:B,US!$D:$D,YEAR(daily!$A1472),US!$E:$E,MONTH(daily!$A1472))</f>
        <v>8215</v>
      </c>
      <c r="M1472">
        <f>SUMIFS(US!C:C,US!$D:$D,YEAR(daily!$A1472),US!$E:$E,MONTH(daily!$A1472))</f>
        <v>20436</v>
      </c>
      <c r="N1472">
        <f>SUMIFS(COT!E:E,COT!$A:$A,YEAR(daily!$A1472),COT!$B:$B,WEEKNUM(daily!$A1472))</f>
        <v>892949</v>
      </c>
      <c r="O1472">
        <f>SUMIFS(COT!F:F,COT!$A:$A,YEAR(daily!$A1472),COT!$B:$B,WEEKNUM(daily!$A1472))</f>
        <v>145309</v>
      </c>
      <c r="P1472">
        <f>SUMIFS(COT!G:G,COT!$A:$A,YEAR(daily!$A1472),COT!$B:$B,WEEKNUM(daily!$A1472))</f>
        <v>146031</v>
      </c>
      <c r="Q1472">
        <f>SUMIFS(COT!H:H,COT!$A:$A,YEAR(daily!$A1472),COT!$B:$B,WEEKNUM(daily!$A1472))</f>
        <v>143685</v>
      </c>
      <c r="R1472">
        <f>SUMIFS(COT!I:I,COT!$A:$A,YEAR(daily!$A1472),COT!$B:$B,WEEKNUM(daily!$A1472))</f>
        <v>535003</v>
      </c>
      <c r="S1472">
        <f>SUMIFS(COT!J:J,COT!$A:$A,YEAR(daily!$A1472),COT!$B:$B,WEEKNUM(daily!$A1472))</f>
        <v>531922</v>
      </c>
      <c r="T1472">
        <f>SUMIFS(COT!K:K,COT!$A:$A,YEAR(daily!$A1472),COT!$B:$B,WEEKNUM(daily!$A1472))</f>
        <v>68952</v>
      </c>
      <c r="U1472">
        <f>SUMIFS(COT!L:L,COT!$A:$A,YEAR(daily!$A1472),COT!$B:$B,WEEKNUM(daily!$A1472))</f>
        <v>71311</v>
      </c>
      <c r="V1472">
        <f>SUMIFS(COT!M:M,COT!$A:$A,YEAR(daily!$A1472),COT!$B:$B,WEEKNUM(daily!$A1472))</f>
        <v>72</v>
      </c>
      <c r="W1472">
        <f>SUMIFS(COT!N:N,COT!$A:$A,YEAR(daily!$A1472),COT!$B:$B,WEEKNUM(daily!$A1472))</f>
        <v>95</v>
      </c>
      <c r="X1472">
        <f>SUMIFS(COT!O:O,COT!$A:$A,YEAR(daily!$A1472),COT!$B:$B,WEEKNUM(daily!$A1472))</f>
        <v>111</v>
      </c>
      <c r="Y1472">
        <f>SUMIFS(COT!P:P,COT!$A:$A,YEAR(daily!$A1472),COT!$B:$B,WEEKNUM(daily!$A1472))</f>
        <v>77</v>
      </c>
      <c r="Z1472">
        <f>SUMIFS(COT!Q:Q,COT!$A:$A,YEAR(daily!$A1472),COT!$B:$B,WEEKNUM(daily!$A1472))</f>
        <v>87</v>
      </c>
      <c r="AA1472">
        <f>SUMIFS(Saudi!B:B,Saudi!$A:$A,YEAR(daily!$A1472))</f>
        <v>678.81299999999999</v>
      </c>
      <c r="AB1472">
        <f>SUMIFS(Saudi!C:C,Saudi!$A:$A,YEAR(daily!$A1472))</f>
        <v>384.9</v>
      </c>
      <c r="AC1472">
        <f>SUMIFS(Saudi!F:F,Saudi!$A:$A,YEAR(daily!$A1472))</f>
        <v>4050890</v>
      </c>
      <c r="AD1472">
        <f>SUMIFS(Saudi!G:G,Saudi!$A:$A,YEAR(daily!$A1472))</f>
        <v>66.21286817876377</v>
      </c>
      <c r="AE1472">
        <f>SUMIFS(Saudi!H:H,Saudi!$A:$A,YEAR(daily!$A1472))</f>
        <v>268221045.57667238</v>
      </c>
      <c r="AF1472" s="5">
        <f t="shared" si="66"/>
        <v>1</v>
      </c>
      <c r="AG1472" s="5">
        <f t="shared" si="67"/>
        <v>2006</v>
      </c>
    </row>
    <row r="1473" spans="1:33">
      <c r="A1473" s="3">
        <v>38728</v>
      </c>
      <c r="B1473" s="1">
        <v>136651</v>
      </c>
      <c r="C1473" s="1">
        <v>74637</v>
      </c>
      <c r="D1473" s="1">
        <v>39636</v>
      </c>
      <c r="E1473" s="1">
        <v>63.94</v>
      </c>
      <c r="F1473" s="1">
        <v>64.95</v>
      </c>
      <c r="G1473" s="1">
        <v>65.33</v>
      </c>
      <c r="H1473" s="2">
        <v>49.8</v>
      </c>
      <c r="I1473" s="2">
        <v>30.9</v>
      </c>
      <c r="J1473" s="2">
        <v>85</v>
      </c>
      <c r="K1473" s="2">
        <v>84.8</v>
      </c>
      <c r="L1473">
        <f>SUMIFS(US!B:B,US!$D:$D,YEAR(daily!$A1473),US!$E:$E,MONTH(daily!$A1473))</f>
        <v>8215</v>
      </c>
      <c r="M1473">
        <f>SUMIFS(US!C:C,US!$D:$D,YEAR(daily!$A1473),US!$E:$E,MONTH(daily!$A1473))</f>
        <v>20436</v>
      </c>
      <c r="N1473">
        <f>SUMIFS(COT!E:E,COT!$A:$A,YEAR(daily!$A1473),COT!$B:$B,WEEKNUM(daily!$A1473))</f>
        <v>892949</v>
      </c>
      <c r="O1473">
        <f>SUMIFS(COT!F:F,COT!$A:$A,YEAR(daily!$A1473),COT!$B:$B,WEEKNUM(daily!$A1473))</f>
        <v>145309</v>
      </c>
      <c r="P1473">
        <f>SUMIFS(COT!G:G,COT!$A:$A,YEAR(daily!$A1473),COT!$B:$B,WEEKNUM(daily!$A1473))</f>
        <v>146031</v>
      </c>
      <c r="Q1473">
        <f>SUMIFS(COT!H:H,COT!$A:$A,YEAR(daily!$A1473),COT!$B:$B,WEEKNUM(daily!$A1473))</f>
        <v>143685</v>
      </c>
      <c r="R1473">
        <f>SUMIFS(COT!I:I,COT!$A:$A,YEAR(daily!$A1473),COT!$B:$B,WEEKNUM(daily!$A1473))</f>
        <v>535003</v>
      </c>
      <c r="S1473">
        <f>SUMIFS(COT!J:J,COT!$A:$A,YEAR(daily!$A1473),COT!$B:$B,WEEKNUM(daily!$A1473))</f>
        <v>531922</v>
      </c>
      <c r="T1473">
        <f>SUMIFS(COT!K:K,COT!$A:$A,YEAR(daily!$A1473),COT!$B:$B,WEEKNUM(daily!$A1473))</f>
        <v>68952</v>
      </c>
      <c r="U1473">
        <f>SUMIFS(COT!L:L,COT!$A:$A,YEAR(daily!$A1473),COT!$B:$B,WEEKNUM(daily!$A1473))</f>
        <v>71311</v>
      </c>
      <c r="V1473">
        <f>SUMIFS(COT!M:M,COT!$A:$A,YEAR(daily!$A1473),COT!$B:$B,WEEKNUM(daily!$A1473))</f>
        <v>72</v>
      </c>
      <c r="W1473">
        <f>SUMIFS(COT!N:N,COT!$A:$A,YEAR(daily!$A1473),COT!$B:$B,WEEKNUM(daily!$A1473))</f>
        <v>95</v>
      </c>
      <c r="X1473">
        <f>SUMIFS(COT!O:O,COT!$A:$A,YEAR(daily!$A1473),COT!$B:$B,WEEKNUM(daily!$A1473))</f>
        <v>111</v>
      </c>
      <c r="Y1473">
        <f>SUMIFS(COT!P:P,COT!$A:$A,YEAR(daily!$A1473),COT!$B:$B,WEEKNUM(daily!$A1473))</f>
        <v>77</v>
      </c>
      <c r="Z1473">
        <f>SUMIFS(COT!Q:Q,COT!$A:$A,YEAR(daily!$A1473),COT!$B:$B,WEEKNUM(daily!$A1473))</f>
        <v>87</v>
      </c>
      <c r="AA1473">
        <f>SUMIFS(Saudi!B:B,Saudi!$A:$A,YEAR(daily!$A1473))</f>
        <v>678.81299999999999</v>
      </c>
      <c r="AB1473">
        <f>SUMIFS(Saudi!C:C,Saudi!$A:$A,YEAR(daily!$A1473))</f>
        <v>384.9</v>
      </c>
      <c r="AC1473">
        <f>SUMIFS(Saudi!F:F,Saudi!$A:$A,YEAR(daily!$A1473))</f>
        <v>4050890</v>
      </c>
      <c r="AD1473">
        <f>SUMIFS(Saudi!G:G,Saudi!$A:$A,YEAR(daily!$A1473))</f>
        <v>66.21286817876377</v>
      </c>
      <c r="AE1473">
        <f>SUMIFS(Saudi!H:H,Saudi!$A:$A,YEAR(daily!$A1473))</f>
        <v>268221045.57667238</v>
      </c>
      <c r="AF1473" s="5">
        <f t="shared" si="66"/>
        <v>1</v>
      </c>
      <c r="AG1473" s="5">
        <f t="shared" si="67"/>
        <v>2006</v>
      </c>
    </row>
    <row r="1474" spans="1:33">
      <c r="A1474" s="3">
        <v>38729</v>
      </c>
      <c r="B1474" s="1">
        <v>116009</v>
      </c>
      <c r="C1474" s="1">
        <v>79611</v>
      </c>
      <c r="D1474" s="1">
        <v>40393</v>
      </c>
      <c r="E1474" s="1">
        <v>63.94</v>
      </c>
      <c r="F1474" s="1">
        <v>64.989999999999995</v>
      </c>
      <c r="G1474" s="1">
        <v>65.349999999999994</v>
      </c>
      <c r="H1474" s="2">
        <v>49.8</v>
      </c>
      <c r="I1474" s="2">
        <v>30.9</v>
      </c>
      <c r="J1474" s="2">
        <v>85</v>
      </c>
      <c r="K1474" s="2">
        <v>84.8</v>
      </c>
      <c r="L1474">
        <f>SUMIFS(US!B:B,US!$D:$D,YEAR(daily!$A1474),US!$E:$E,MONTH(daily!$A1474))</f>
        <v>8215</v>
      </c>
      <c r="M1474">
        <f>SUMIFS(US!C:C,US!$D:$D,YEAR(daily!$A1474),US!$E:$E,MONTH(daily!$A1474))</f>
        <v>20436</v>
      </c>
      <c r="N1474">
        <f>SUMIFS(COT!E:E,COT!$A:$A,YEAR(daily!$A1474),COT!$B:$B,WEEKNUM(daily!$A1474))</f>
        <v>892949</v>
      </c>
      <c r="O1474">
        <f>SUMIFS(COT!F:F,COT!$A:$A,YEAR(daily!$A1474),COT!$B:$B,WEEKNUM(daily!$A1474))</f>
        <v>145309</v>
      </c>
      <c r="P1474">
        <f>SUMIFS(COT!G:G,COT!$A:$A,YEAR(daily!$A1474),COT!$B:$B,WEEKNUM(daily!$A1474))</f>
        <v>146031</v>
      </c>
      <c r="Q1474">
        <f>SUMIFS(COT!H:H,COT!$A:$A,YEAR(daily!$A1474),COT!$B:$B,WEEKNUM(daily!$A1474))</f>
        <v>143685</v>
      </c>
      <c r="R1474">
        <f>SUMIFS(COT!I:I,COT!$A:$A,YEAR(daily!$A1474),COT!$B:$B,WEEKNUM(daily!$A1474))</f>
        <v>535003</v>
      </c>
      <c r="S1474">
        <f>SUMIFS(COT!J:J,COT!$A:$A,YEAR(daily!$A1474),COT!$B:$B,WEEKNUM(daily!$A1474))</f>
        <v>531922</v>
      </c>
      <c r="T1474">
        <f>SUMIFS(COT!K:K,COT!$A:$A,YEAR(daily!$A1474),COT!$B:$B,WEEKNUM(daily!$A1474))</f>
        <v>68952</v>
      </c>
      <c r="U1474">
        <f>SUMIFS(COT!L:L,COT!$A:$A,YEAR(daily!$A1474),COT!$B:$B,WEEKNUM(daily!$A1474))</f>
        <v>71311</v>
      </c>
      <c r="V1474">
        <f>SUMIFS(COT!M:M,COT!$A:$A,YEAR(daily!$A1474),COT!$B:$B,WEEKNUM(daily!$A1474))</f>
        <v>72</v>
      </c>
      <c r="W1474">
        <f>SUMIFS(COT!N:N,COT!$A:$A,YEAR(daily!$A1474),COT!$B:$B,WEEKNUM(daily!$A1474))</f>
        <v>95</v>
      </c>
      <c r="X1474">
        <f>SUMIFS(COT!O:O,COT!$A:$A,YEAR(daily!$A1474),COT!$B:$B,WEEKNUM(daily!$A1474))</f>
        <v>111</v>
      </c>
      <c r="Y1474">
        <f>SUMIFS(COT!P:P,COT!$A:$A,YEAR(daily!$A1474),COT!$B:$B,WEEKNUM(daily!$A1474))</f>
        <v>77</v>
      </c>
      <c r="Z1474">
        <f>SUMIFS(COT!Q:Q,COT!$A:$A,YEAR(daily!$A1474),COT!$B:$B,WEEKNUM(daily!$A1474))</f>
        <v>87</v>
      </c>
      <c r="AA1474">
        <f>SUMIFS(Saudi!B:B,Saudi!$A:$A,YEAR(daily!$A1474))</f>
        <v>678.81299999999999</v>
      </c>
      <c r="AB1474">
        <f>SUMIFS(Saudi!C:C,Saudi!$A:$A,YEAR(daily!$A1474))</f>
        <v>384.9</v>
      </c>
      <c r="AC1474">
        <f>SUMIFS(Saudi!F:F,Saudi!$A:$A,YEAR(daily!$A1474))</f>
        <v>4050890</v>
      </c>
      <c r="AD1474">
        <f>SUMIFS(Saudi!G:G,Saudi!$A:$A,YEAR(daily!$A1474))</f>
        <v>66.21286817876377</v>
      </c>
      <c r="AE1474">
        <f>SUMIFS(Saudi!H:H,Saudi!$A:$A,YEAR(daily!$A1474))</f>
        <v>268221045.57667238</v>
      </c>
      <c r="AF1474" s="5">
        <f t="shared" ref="AF1474:AF1537" si="68">MONTH(A1474)</f>
        <v>1</v>
      </c>
      <c r="AG1474" s="5">
        <f t="shared" ref="AG1474:AG1537" si="69">YEAR(A1474)</f>
        <v>2006</v>
      </c>
    </row>
    <row r="1475" spans="1:33">
      <c r="A1475" s="3">
        <v>38730</v>
      </c>
      <c r="B1475" s="1">
        <v>92601</v>
      </c>
      <c r="C1475" s="1">
        <v>78972</v>
      </c>
      <c r="D1475" s="1">
        <v>40744</v>
      </c>
      <c r="E1475" s="1">
        <v>63.92</v>
      </c>
      <c r="F1475" s="1">
        <v>65.14</v>
      </c>
      <c r="G1475" s="1">
        <v>65.53</v>
      </c>
      <c r="H1475" s="2">
        <v>49.8</v>
      </c>
      <c r="I1475" s="2">
        <v>30.9</v>
      </c>
      <c r="J1475" s="2">
        <v>85</v>
      </c>
      <c r="K1475" s="2">
        <v>84.8</v>
      </c>
      <c r="L1475">
        <f>SUMIFS(US!B:B,US!$D:$D,YEAR(daily!$A1475),US!$E:$E,MONTH(daily!$A1475))</f>
        <v>8215</v>
      </c>
      <c r="M1475">
        <f>SUMIFS(US!C:C,US!$D:$D,YEAR(daily!$A1475),US!$E:$E,MONTH(daily!$A1475))</f>
        <v>20436</v>
      </c>
      <c r="N1475">
        <f>SUMIFS(COT!E:E,COT!$A:$A,YEAR(daily!$A1475),COT!$B:$B,WEEKNUM(daily!$A1475))</f>
        <v>892949</v>
      </c>
      <c r="O1475">
        <f>SUMIFS(COT!F:F,COT!$A:$A,YEAR(daily!$A1475),COT!$B:$B,WEEKNUM(daily!$A1475))</f>
        <v>145309</v>
      </c>
      <c r="P1475">
        <f>SUMIFS(COT!G:G,COT!$A:$A,YEAR(daily!$A1475),COT!$B:$B,WEEKNUM(daily!$A1475))</f>
        <v>146031</v>
      </c>
      <c r="Q1475">
        <f>SUMIFS(COT!H:H,COT!$A:$A,YEAR(daily!$A1475),COT!$B:$B,WEEKNUM(daily!$A1475))</f>
        <v>143685</v>
      </c>
      <c r="R1475">
        <f>SUMIFS(COT!I:I,COT!$A:$A,YEAR(daily!$A1475),COT!$B:$B,WEEKNUM(daily!$A1475))</f>
        <v>535003</v>
      </c>
      <c r="S1475">
        <f>SUMIFS(COT!J:J,COT!$A:$A,YEAR(daily!$A1475),COT!$B:$B,WEEKNUM(daily!$A1475))</f>
        <v>531922</v>
      </c>
      <c r="T1475">
        <f>SUMIFS(COT!K:K,COT!$A:$A,YEAR(daily!$A1475),COT!$B:$B,WEEKNUM(daily!$A1475))</f>
        <v>68952</v>
      </c>
      <c r="U1475">
        <f>SUMIFS(COT!L:L,COT!$A:$A,YEAR(daily!$A1475),COT!$B:$B,WEEKNUM(daily!$A1475))</f>
        <v>71311</v>
      </c>
      <c r="V1475">
        <f>SUMIFS(COT!M:M,COT!$A:$A,YEAR(daily!$A1475),COT!$B:$B,WEEKNUM(daily!$A1475))</f>
        <v>72</v>
      </c>
      <c r="W1475">
        <f>SUMIFS(COT!N:N,COT!$A:$A,YEAR(daily!$A1475),COT!$B:$B,WEEKNUM(daily!$A1475))</f>
        <v>95</v>
      </c>
      <c r="X1475">
        <f>SUMIFS(COT!O:O,COT!$A:$A,YEAR(daily!$A1475),COT!$B:$B,WEEKNUM(daily!$A1475))</f>
        <v>111</v>
      </c>
      <c r="Y1475">
        <f>SUMIFS(COT!P:P,COT!$A:$A,YEAR(daily!$A1475),COT!$B:$B,WEEKNUM(daily!$A1475))</f>
        <v>77</v>
      </c>
      <c r="Z1475">
        <f>SUMIFS(COT!Q:Q,COT!$A:$A,YEAR(daily!$A1475),COT!$B:$B,WEEKNUM(daily!$A1475))</f>
        <v>87</v>
      </c>
      <c r="AA1475">
        <f>SUMIFS(Saudi!B:B,Saudi!$A:$A,YEAR(daily!$A1475))</f>
        <v>678.81299999999999</v>
      </c>
      <c r="AB1475">
        <f>SUMIFS(Saudi!C:C,Saudi!$A:$A,YEAR(daily!$A1475))</f>
        <v>384.9</v>
      </c>
      <c r="AC1475">
        <f>SUMIFS(Saudi!F:F,Saudi!$A:$A,YEAR(daily!$A1475))</f>
        <v>4050890</v>
      </c>
      <c r="AD1475">
        <f>SUMIFS(Saudi!G:G,Saudi!$A:$A,YEAR(daily!$A1475))</f>
        <v>66.21286817876377</v>
      </c>
      <c r="AE1475">
        <f>SUMIFS(Saudi!H:H,Saudi!$A:$A,YEAR(daily!$A1475))</f>
        <v>268221045.57667238</v>
      </c>
      <c r="AF1475" s="5">
        <f t="shared" si="68"/>
        <v>1</v>
      </c>
      <c r="AG1475" s="5">
        <f t="shared" si="69"/>
        <v>2006</v>
      </c>
    </row>
    <row r="1476" spans="1:33">
      <c r="A1476" s="3">
        <v>38734</v>
      </c>
      <c r="B1476" s="1">
        <v>72078</v>
      </c>
      <c r="C1476" s="1">
        <v>79485</v>
      </c>
      <c r="D1476" s="1">
        <v>41799</v>
      </c>
      <c r="E1476" s="1">
        <v>66.31</v>
      </c>
      <c r="F1476" s="1">
        <v>67.430000000000007</v>
      </c>
      <c r="G1476" s="1">
        <v>67.77</v>
      </c>
      <c r="H1476" s="2">
        <v>49.8</v>
      </c>
      <c r="I1476" s="2">
        <v>30.9</v>
      </c>
      <c r="J1476" s="2">
        <v>85</v>
      </c>
      <c r="K1476" s="2">
        <v>84.8</v>
      </c>
      <c r="L1476">
        <f>SUMIFS(US!B:B,US!$D:$D,YEAR(daily!$A1476),US!$E:$E,MONTH(daily!$A1476))</f>
        <v>8215</v>
      </c>
      <c r="M1476">
        <f>SUMIFS(US!C:C,US!$D:$D,YEAR(daily!$A1476),US!$E:$E,MONTH(daily!$A1476))</f>
        <v>20436</v>
      </c>
      <c r="N1476">
        <f>SUMIFS(COT!E:E,COT!$A:$A,YEAR(daily!$A1476),COT!$B:$B,WEEKNUM(daily!$A1476))</f>
        <v>909573</v>
      </c>
      <c r="O1476">
        <f>SUMIFS(COT!F:F,COT!$A:$A,YEAR(daily!$A1476),COT!$B:$B,WEEKNUM(daily!$A1476))</f>
        <v>148056</v>
      </c>
      <c r="P1476">
        <f>SUMIFS(COT!G:G,COT!$A:$A,YEAR(daily!$A1476),COT!$B:$B,WEEKNUM(daily!$A1476))</f>
        <v>149732</v>
      </c>
      <c r="Q1476">
        <f>SUMIFS(COT!H:H,COT!$A:$A,YEAR(daily!$A1476),COT!$B:$B,WEEKNUM(daily!$A1476))</f>
        <v>144273</v>
      </c>
      <c r="R1476">
        <f>SUMIFS(COT!I:I,COT!$A:$A,YEAR(daily!$A1476),COT!$B:$B,WEEKNUM(daily!$A1476))</f>
        <v>550045</v>
      </c>
      <c r="S1476">
        <f>SUMIFS(COT!J:J,COT!$A:$A,YEAR(daily!$A1476),COT!$B:$B,WEEKNUM(daily!$A1476))</f>
        <v>547558</v>
      </c>
      <c r="T1476">
        <f>SUMIFS(COT!K:K,COT!$A:$A,YEAR(daily!$A1476),COT!$B:$B,WEEKNUM(daily!$A1476))</f>
        <v>67199</v>
      </c>
      <c r="U1476">
        <f>SUMIFS(COT!L:L,COT!$A:$A,YEAR(daily!$A1476),COT!$B:$B,WEEKNUM(daily!$A1476))</f>
        <v>68010</v>
      </c>
      <c r="V1476">
        <f>SUMIFS(COT!M:M,COT!$A:$A,YEAR(daily!$A1476),COT!$B:$B,WEEKNUM(daily!$A1476))</f>
        <v>75</v>
      </c>
      <c r="W1476">
        <f>SUMIFS(COT!N:N,COT!$A:$A,YEAR(daily!$A1476),COT!$B:$B,WEEKNUM(daily!$A1476))</f>
        <v>90</v>
      </c>
      <c r="X1476">
        <f>SUMIFS(COT!O:O,COT!$A:$A,YEAR(daily!$A1476),COT!$B:$B,WEEKNUM(daily!$A1476))</f>
        <v>99</v>
      </c>
      <c r="Y1476">
        <f>SUMIFS(COT!P:P,COT!$A:$A,YEAR(daily!$A1476),COT!$B:$B,WEEKNUM(daily!$A1476))</f>
        <v>78</v>
      </c>
      <c r="Z1476">
        <f>SUMIFS(COT!Q:Q,COT!$A:$A,YEAR(daily!$A1476),COT!$B:$B,WEEKNUM(daily!$A1476))</f>
        <v>89</v>
      </c>
      <c r="AA1476">
        <f>SUMIFS(Saudi!B:B,Saudi!$A:$A,YEAR(daily!$A1476))</f>
        <v>678.81299999999999</v>
      </c>
      <c r="AB1476">
        <f>SUMIFS(Saudi!C:C,Saudi!$A:$A,YEAR(daily!$A1476))</f>
        <v>384.9</v>
      </c>
      <c r="AC1476">
        <f>SUMIFS(Saudi!F:F,Saudi!$A:$A,YEAR(daily!$A1476))</f>
        <v>4050890</v>
      </c>
      <c r="AD1476">
        <f>SUMIFS(Saudi!G:G,Saudi!$A:$A,YEAR(daily!$A1476))</f>
        <v>66.21286817876377</v>
      </c>
      <c r="AE1476">
        <f>SUMIFS(Saudi!H:H,Saudi!$A:$A,YEAR(daily!$A1476))</f>
        <v>268221045.57667238</v>
      </c>
      <c r="AF1476" s="5">
        <f t="shared" si="68"/>
        <v>1</v>
      </c>
      <c r="AG1476" s="5">
        <f t="shared" si="69"/>
        <v>2006</v>
      </c>
    </row>
    <row r="1477" spans="1:33">
      <c r="A1477" s="3">
        <v>38735</v>
      </c>
      <c r="B1477" s="1">
        <v>53087</v>
      </c>
      <c r="C1477" s="1">
        <v>81941</v>
      </c>
      <c r="D1477" s="1">
        <v>42377</v>
      </c>
      <c r="E1477" s="1">
        <v>65.73</v>
      </c>
      <c r="F1477" s="1">
        <v>66.73</v>
      </c>
      <c r="G1477" s="1">
        <v>67.069999999999993</v>
      </c>
      <c r="H1477" s="2">
        <v>49.8</v>
      </c>
      <c r="I1477" s="2">
        <v>30.9</v>
      </c>
      <c r="J1477" s="2">
        <v>85</v>
      </c>
      <c r="K1477" s="2">
        <v>84.8</v>
      </c>
      <c r="L1477">
        <f>SUMIFS(US!B:B,US!$D:$D,YEAR(daily!$A1477),US!$E:$E,MONTH(daily!$A1477))</f>
        <v>8215</v>
      </c>
      <c r="M1477">
        <f>SUMIFS(US!C:C,US!$D:$D,YEAR(daily!$A1477),US!$E:$E,MONTH(daily!$A1477))</f>
        <v>20436</v>
      </c>
      <c r="N1477">
        <f>SUMIFS(COT!E:E,COT!$A:$A,YEAR(daily!$A1477),COT!$B:$B,WEEKNUM(daily!$A1477))</f>
        <v>909573</v>
      </c>
      <c r="O1477">
        <f>SUMIFS(COT!F:F,COT!$A:$A,YEAR(daily!$A1477),COT!$B:$B,WEEKNUM(daily!$A1477))</f>
        <v>148056</v>
      </c>
      <c r="P1477">
        <f>SUMIFS(COT!G:G,COT!$A:$A,YEAR(daily!$A1477),COT!$B:$B,WEEKNUM(daily!$A1477))</f>
        <v>149732</v>
      </c>
      <c r="Q1477">
        <f>SUMIFS(COT!H:H,COT!$A:$A,YEAR(daily!$A1477),COT!$B:$B,WEEKNUM(daily!$A1477))</f>
        <v>144273</v>
      </c>
      <c r="R1477">
        <f>SUMIFS(COT!I:I,COT!$A:$A,YEAR(daily!$A1477),COT!$B:$B,WEEKNUM(daily!$A1477))</f>
        <v>550045</v>
      </c>
      <c r="S1477">
        <f>SUMIFS(COT!J:J,COT!$A:$A,YEAR(daily!$A1477),COT!$B:$B,WEEKNUM(daily!$A1477))</f>
        <v>547558</v>
      </c>
      <c r="T1477">
        <f>SUMIFS(COT!K:K,COT!$A:$A,YEAR(daily!$A1477),COT!$B:$B,WEEKNUM(daily!$A1477))</f>
        <v>67199</v>
      </c>
      <c r="U1477">
        <f>SUMIFS(COT!L:L,COT!$A:$A,YEAR(daily!$A1477),COT!$B:$B,WEEKNUM(daily!$A1477))</f>
        <v>68010</v>
      </c>
      <c r="V1477">
        <f>SUMIFS(COT!M:M,COT!$A:$A,YEAR(daily!$A1477),COT!$B:$B,WEEKNUM(daily!$A1477))</f>
        <v>75</v>
      </c>
      <c r="W1477">
        <f>SUMIFS(COT!N:N,COT!$A:$A,YEAR(daily!$A1477),COT!$B:$B,WEEKNUM(daily!$A1477))</f>
        <v>90</v>
      </c>
      <c r="X1477">
        <f>SUMIFS(COT!O:O,COT!$A:$A,YEAR(daily!$A1477),COT!$B:$B,WEEKNUM(daily!$A1477))</f>
        <v>99</v>
      </c>
      <c r="Y1477">
        <f>SUMIFS(COT!P:P,COT!$A:$A,YEAR(daily!$A1477),COT!$B:$B,WEEKNUM(daily!$A1477))</f>
        <v>78</v>
      </c>
      <c r="Z1477">
        <f>SUMIFS(COT!Q:Q,COT!$A:$A,YEAR(daily!$A1477),COT!$B:$B,WEEKNUM(daily!$A1477))</f>
        <v>89</v>
      </c>
      <c r="AA1477">
        <f>SUMIFS(Saudi!B:B,Saudi!$A:$A,YEAR(daily!$A1477))</f>
        <v>678.81299999999999</v>
      </c>
      <c r="AB1477">
        <f>SUMIFS(Saudi!C:C,Saudi!$A:$A,YEAR(daily!$A1477))</f>
        <v>384.9</v>
      </c>
      <c r="AC1477">
        <f>SUMIFS(Saudi!F:F,Saudi!$A:$A,YEAR(daily!$A1477))</f>
        <v>4050890</v>
      </c>
      <c r="AD1477">
        <f>SUMIFS(Saudi!G:G,Saudi!$A:$A,YEAR(daily!$A1477))</f>
        <v>66.21286817876377</v>
      </c>
      <c r="AE1477">
        <f>SUMIFS(Saudi!H:H,Saudi!$A:$A,YEAR(daily!$A1477))</f>
        <v>268221045.57667238</v>
      </c>
      <c r="AF1477" s="5">
        <f t="shared" si="68"/>
        <v>1</v>
      </c>
      <c r="AG1477" s="5">
        <f t="shared" si="69"/>
        <v>2006</v>
      </c>
    </row>
    <row r="1478" spans="1:33">
      <c r="A1478" s="3">
        <v>38736</v>
      </c>
      <c r="B1478" s="1">
        <v>29979</v>
      </c>
      <c r="C1478" s="1">
        <v>82793</v>
      </c>
      <c r="D1478" s="1">
        <v>44166</v>
      </c>
      <c r="E1478" s="1">
        <v>66.83</v>
      </c>
      <c r="F1478" s="1">
        <v>67.69</v>
      </c>
      <c r="G1478" s="1">
        <v>68.040000000000006</v>
      </c>
      <c r="H1478" s="2">
        <v>49.8</v>
      </c>
      <c r="I1478" s="2">
        <v>30.9</v>
      </c>
      <c r="J1478" s="2">
        <v>85</v>
      </c>
      <c r="K1478" s="2">
        <v>84.8</v>
      </c>
      <c r="L1478">
        <f>SUMIFS(US!B:B,US!$D:$D,YEAR(daily!$A1478),US!$E:$E,MONTH(daily!$A1478))</f>
        <v>8215</v>
      </c>
      <c r="M1478">
        <f>SUMIFS(US!C:C,US!$D:$D,YEAR(daily!$A1478),US!$E:$E,MONTH(daily!$A1478))</f>
        <v>20436</v>
      </c>
      <c r="N1478">
        <f>SUMIFS(COT!E:E,COT!$A:$A,YEAR(daily!$A1478),COT!$B:$B,WEEKNUM(daily!$A1478))</f>
        <v>909573</v>
      </c>
      <c r="O1478">
        <f>SUMIFS(COT!F:F,COT!$A:$A,YEAR(daily!$A1478),COT!$B:$B,WEEKNUM(daily!$A1478))</f>
        <v>148056</v>
      </c>
      <c r="P1478">
        <f>SUMIFS(COT!G:G,COT!$A:$A,YEAR(daily!$A1478),COT!$B:$B,WEEKNUM(daily!$A1478))</f>
        <v>149732</v>
      </c>
      <c r="Q1478">
        <f>SUMIFS(COT!H:H,COT!$A:$A,YEAR(daily!$A1478),COT!$B:$B,WEEKNUM(daily!$A1478))</f>
        <v>144273</v>
      </c>
      <c r="R1478">
        <f>SUMIFS(COT!I:I,COT!$A:$A,YEAR(daily!$A1478),COT!$B:$B,WEEKNUM(daily!$A1478))</f>
        <v>550045</v>
      </c>
      <c r="S1478">
        <f>SUMIFS(COT!J:J,COT!$A:$A,YEAR(daily!$A1478),COT!$B:$B,WEEKNUM(daily!$A1478))</f>
        <v>547558</v>
      </c>
      <c r="T1478">
        <f>SUMIFS(COT!K:K,COT!$A:$A,YEAR(daily!$A1478),COT!$B:$B,WEEKNUM(daily!$A1478))</f>
        <v>67199</v>
      </c>
      <c r="U1478">
        <f>SUMIFS(COT!L:L,COT!$A:$A,YEAR(daily!$A1478),COT!$B:$B,WEEKNUM(daily!$A1478))</f>
        <v>68010</v>
      </c>
      <c r="V1478">
        <f>SUMIFS(COT!M:M,COT!$A:$A,YEAR(daily!$A1478),COT!$B:$B,WEEKNUM(daily!$A1478))</f>
        <v>75</v>
      </c>
      <c r="W1478">
        <f>SUMIFS(COT!N:N,COT!$A:$A,YEAR(daily!$A1478),COT!$B:$B,WEEKNUM(daily!$A1478))</f>
        <v>90</v>
      </c>
      <c r="X1478">
        <f>SUMIFS(COT!O:O,COT!$A:$A,YEAR(daily!$A1478),COT!$B:$B,WEEKNUM(daily!$A1478))</f>
        <v>99</v>
      </c>
      <c r="Y1478">
        <f>SUMIFS(COT!P:P,COT!$A:$A,YEAR(daily!$A1478),COT!$B:$B,WEEKNUM(daily!$A1478))</f>
        <v>78</v>
      </c>
      <c r="Z1478">
        <f>SUMIFS(COT!Q:Q,COT!$A:$A,YEAR(daily!$A1478),COT!$B:$B,WEEKNUM(daily!$A1478))</f>
        <v>89</v>
      </c>
      <c r="AA1478">
        <f>SUMIFS(Saudi!B:B,Saudi!$A:$A,YEAR(daily!$A1478))</f>
        <v>678.81299999999999</v>
      </c>
      <c r="AB1478">
        <f>SUMIFS(Saudi!C:C,Saudi!$A:$A,YEAR(daily!$A1478))</f>
        <v>384.9</v>
      </c>
      <c r="AC1478">
        <f>SUMIFS(Saudi!F:F,Saudi!$A:$A,YEAR(daily!$A1478))</f>
        <v>4050890</v>
      </c>
      <c r="AD1478">
        <f>SUMIFS(Saudi!G:G,Saudi!$A:$A,YEAR(daily!$A1478))</f>
        <v>66.21286817876377</v>
      </c>
      <c r="AE1478">
        <f>SUMIFS(Saudi!H:H,Saudi!$A:$A,YEAR(daily!$A1478))</f>
        <v>268221045.57667238</v>
      </c>
      <c r="AF1478" s="5">
        <f t="shared" si="68"/>
        <v>1</v>
      </c>
      <c r="AG1478" s="5">
        <f t="shared" si="69"/>
        <v>2006</v>
      </c>
    </row>
    <row r="1479" spans="1:33">
      <c r="A1479" s="3">
        <v>38737</v>
      </c>
      <c r="B1479" s="1">
        <v>6575</v>
      </c>
      <c r="C1479" s="1">
        <v>82600</v>
      </c>
      <c r="D1479" s="1">
        <v>44081</v>
      </c>
      <c r="E1479" s="1">
        <v>68.349999999999994</v>
      </c>
      <c r="F1479" s="1">
        <v>68.959999999999994</v>
      </c>
      <c r="G1479" s="1">
        <v>69.290000000000006</v>
      </c>
      <c r="H1479" s="2">
        <v>49.8</v>
      </c>
      <c r="I1479" s="2">
        <v>30.9</v>
      </c>
      <c r="J1479" s="2">
        <v>85</v>
      </c>
      <c r="K1479" s="2">
        <v>84.8</v>
      </c>
      <c r="L1479">
        <f>SUMIFS(US!B:B,US!$D:$D,YEAR(daily!$A1479),US!$E:$E,MONTH(daily!$A1479))</f>
        <v>8215</v>
      </c>
      <c r="M1479">
        <f>SUMIFS(US!C:C,US!$D:$D,YEAR(daily!$A1479),US!$E:$E,MONTH(daily!$A1479))</f>
        <v>20436</v>
      </c>
      <c r="N1479">
        <f>SUMIFS(COT!E:E,COT!$A:$A,YEAR(daily!$A1479),COT!$B:$B,WEEKNUM(daily!$A1479))</f>
        <v>909573</v>
      </c>
      <c r="O1479">
        <f>SUMIFS(COT!F:F,COT!$A:$A,YEAR(daily!$A1479),COT!$B:$B,WEEKNUM(daily!$A1479))</f>
        <v>148056</v>
      </c>
      <c r="P1479">
        <f>SUMIFS(COT!G:G,COT!$A:$A,YEAR(daily!$A1479),COT!$B:$B,WEEKNUM(daily!$A1479))</f>
        <v>149732</v>
      </c>
      <c r="Q1479">
        <f>SUMIFS(COT!H:H,COT!$A:$A,YEAR(daily!$A1479),COT!$B:$B,WEEKNUM(daily!$A1479))</f>
        <v>144273</v>
      </c>
      <c r="R1479">
        <f>SUMIFS(COT!I:I,COT!$A:$A,YEAR(daily!$A1479),COT!$B:$B,WEEKNUM(daily!$A1479))</f>
        <v>550045</v>
      </c>
      <c r="S1479">
        <f>SUMIFS(COT!J:J,COT!$A:$A,YEAR(daily!$A1479),COT!$B:$B,WEEKNUM(daily!$A1479))</f>
        <v>547558</v>
      </c>
      <c r="T1479">
        <f>SUMIFS(COT!K:K,COT!$A:$A,YEAR(daily!$A1479),COT!$B:$B,WEEKNUM(daily!$A1479))</f>
        <v>67199</v>
      </c>
      <c r="U1479">
        <f>SUMIFS(COT!L:L,COT!$A:$A,YEAR(daily!$A1479),COT!$B:$B,WEEKNUM(daily!$A1479))</f>
        <v>68010</v>
      </c>
      <c r="V1479">
        <f>SUMIFS(COT!M:M,COT!$A:$A,YEAR(daily!$A1479),COT!$B:$B,WEEKNUM(daily!$A1479))</f>
        <v>75</v>
      </c>
      <c r="W1479">
        <f>SUMIFS(COT!N:N,COT!$A:$A,YEAR(daily!$A1479),COT!$B:$B,WEEKNUM(daily!$A1479))</f>
        <v>90</v>
      </c>
      <c r="X1479">
        <f>SUMIFS(COT!O:O,COT!$A:$A,YEAR(daily!$A1479),COT!$B:$B,WEEKNUM(daily!$A1479))</f>
        <v>99</v>
      </c>
      <c r="Y1479">
        <f>SUMIFS(COT!P:P,COT!$A:$A,YEAR(daily!$A1479),COT!$B:$B,WEEKNUM(daily!$A1479))</f>
        <v>78</v>
      </c>
      <c r="Z1479">
        <f>SUMIFS(COT!Q:Q,COT!$A:$A,YEAR(daily!$A1479),COT!$B:$B,WEEKNUM(daily!$A1479))</f>
        <v>89</v>
      </c>
      <c r="AA1479">
        <f>SUMIFS(Saudi!B:B,Saudi!$A:$A,YEAR(daily!$A1479))</f>
        <v>678.81299999999999</v>
      </c>
      <c r="AB1479">
        <f>SUMIFS(Saudi!C:C,Saudi!$A:$A,YEAR(daily!$A1479))</f>
        <v>384.9</v>
      </c>
      <c r="AC1479">
        <f>SUMIFS(Saudi!F:F,Saudi!$A:$A,YEAR(daily!$A1479))</f>
        <v>4050890</v>
      </c>
      <c r="AD1479">
        <f>SUMIFS(Saudi!G:G,Saudi!$A:$A,YEAR(daily!$A1479))</f>
        <v>66.21286817876377</v>
      </c>
      <c r="AE1479">
        <f>SUMIFS(Saudi!H:H,Saudi!$A:$A,YEAR(daily!$A1479))</f>
        <v>268221045.57667238</v>
      </c>
      <c r="AF1479" s="5">
        <f t="shared" si="68"/>
        <v>1</v>
      </c>
      <c r="AG1479" s="5">
        <f t="shared" si="69"/>
        <v>2006</v>
      </c>
    </row>
    <row r="1480" spans="1:33">
      <c r="A1480" s="3">
        <v>38740</v>
      </c>
      <c r="B1480" s="1">
        <v>302974</v>
      </c>
      <c r="C1480" s="1">
        <v>45932</v>
      </c>
      <c r="D1480" s="1">
        <v>66202</v>
      </c>
      <c r="E1480" s="1">
        <v>68.099999999999994</v>
      </c>
      <c r="F1480" s="1">
        <v>69.06</v>
      </c>
      <c r="G1480" s="1">
        <v>69.33</v>
      </c>
      <c r="H1480" s="2">
        <v>49.8</v>
      </c>
      <c r="I1480" s="2">
        <v>30.9</v>
      </c>
      <c r="J1480" s="2">
        <v>85</v>
      </c>
      <c r="K1480" s="2">
        <v>84.8</v>
      </c>
      <c r="L1480">
        <f>SUMIFS(US!B:B,US!$D:$D,YEAR(daily!$A1480),US!$E:$E,MONTH(daily!$A1480))</f>
        <v>8215</v>
      </c>
      <c r="M1480">
        <f>SUMIFS(US!C:C,US!$D:$D,YEAR(daily!$A1480),US!$E:$E,MONTH(daily!$A1480))</f>
        <v>20436</v>
      </c>
      <c r="N1480">
        <f>SUMIFS(COT!E:E,COT!$A:$A,YEAR(daily!$A1480),COT!$B:$B,WEEKNUM(daily!$A1480))</f>
        <v>908242</v>
      </c>
      <c r="O1480">
        <f>SUMIFS(COT!F:F,COT!$A:$A,YEAR(daily!$A1480),COT!$B:$B,WEEKNUM(daily!$A1480))</f>
        <v>151138</v>
      </c>
      <c r="P1480">
        <f>SUMIFS(COT!G:G,COT!$A:$A,YEAR(daily!$A1480),COT!$B:$B,WEEKNUM(daily!$A1480))</f>
        <v>145597</v>
      </c>
      <c r="Q1480">
        <f>SUMIFS(COT!H:H,COT!$A:$A,YEAR(daily!$A1480),COT!$B:$B,WEEKNUM(daily!$A1480))</f>
        <v>148202</v>
      </c>
      <c r="R1480">
        <f>SUMIFS(COT!I:I,COT!$A:$A,YEAR(daily!$A1480),COT!$B:$B,WEEKNUM(daily!$A1480))</f>
        <v>548218</v>
      </c>
      <c r="S1480">
        <f>SUMIFS(COT!J:J,COT!$A:$A,YEAR(daily!$A1480),COT!$B:$B,WEEKNUM(daily!$A1480))</f>
        <v>554903</v>
      </c>
      <c r="T1480">
        <f>SUMIFS(COT!K:K,COT!$A:$A,YEAR(daily!$A1480),COT!$B:$B,WEEKNUM(daily!$A1480))</f>
        <v>60684</v>
      </c>
      <c r="U1480">
        <f>SUMIFS(COT!L:L,COT!$A:$A,YEAR(daily!$A1480),COT!$B:$B,WEEKNUM(daily!$A1480))</f>
        <v>59540</v>
      </c>
      <c r="V1480">
        <f>SUMIFS(COT!M:M,COT!$A:$A,YEAR(daily!$A1480),COT!$B:$B,WEEKNUM(daily!$A1480))</f>
        <v>76</v>
      </c>
      <c r="W1480">
        <f>SUMIFS(COT!N:N,COT!$A:$A,YEAR(daily!$A1480),COT!$B:$B,WEEKNUM(daily!$A1480))</f>
        <v>88</v>
      </c>
      <c r="X1480">
        <f>SUMIFS(COT!O:O,COT!$A:$A,YEAR(daily!$A1480),COT!$B:$B,WEEKNUM(daily!$A1480))</f>
        <v>97</v>
      </c>
      <c r="Y1480">
        <f>SUMIFS(COT!P:P,COT!$A:$A,YEAR(daily!$A1480),COT!$B:$B,WEEKNUM(daily!$A1480))</f>
        <v>80</v>
      </c>
      <c r="Z1480">
        <f>SUMIFS(COT!Q:Q,COT!$A:$A,YEAR(daily!$A1480),COT!$B:$B,WEEKNUM(daily!$A1480))</f>
        <v>89</v>
      </c>
      <c r="AA1480">
        <f>SUMIFS(Saudi!B:B,Saudi!$A:$A,YEAR(daily!$A1480))</f>
        <v>678.81299999999999</v>
      </c>
      <c r="AB1480">
        <f>SUMIFS(Saudi!C:C,Saudi!$A:$A,YEAR(daily!$A1480))</f>
        <v>384.9</v>
      </c>
      <c r="AC1480">
        <f>SUMIFS(Saudi!F:F,Saudi!$A:$A,YEAR(daily!$A1480))</f>
        <v>4050890</v>
      </c>
      <c r="AD1480">
        <f>SUMIFS(Saudi!G:G,Saudi!$A:$A,YEAR(daily!$A1480))</f>
        <v>66.21286817876377</v>
      </c>
      <c r="AE1480">
        <f>SUMIFS(Saudi!H:H,Saudi!$A:$A,YEAR(daily!$A1480))</f>
        <v>268221045.57667238</v>
      </c>
      <c r="AF1480" s="5">
        <f t="shared" si="68"/>
        <v>1</v>
      </c>
      <c r="AG1480" s="5">
        <f t="shared" si="69"/>
        <v>2006</v>
      </c>
    </row>
    <row r="1481" spans="1:33">
      <c r="A1481" s="3">
        <v>38741</v>
      </c>
      <c r="B1481" s="1">
        <v>298255</v>
      </c>
      <c r="C1481" s="1">
        <v>47787</v>
      </c>
      <c r="D1481" s="1">
        <v>66320</v>
      </c>
      <c r="E1481" s="1">
        <v>67.06</v>
      </c>
      <c r="F1481" s="1">
        <v>68.069999999999993</v>
      </c>
      <c r="G1481" s="1">
        <v>68.39</v>
      </c>
      <c r="H1481" s="2">
        <v>49.8</v>
      </c>
      <c r="I1481" s="2">
        <v>30.9</v>
      </c>
      <c r="J1481" s="2">
        <v>85</v>
      </c>
      <c r="K1481" s="2">
        <v>84.8</v>
      </c>
      <c r="L1481">
        <f>SUMIFS(US!B:B,US!$D:$D,YEAR(daily!$A1481),US!$E:$E,MONTH(daily!$A1481))</f>
        <v>8215</v>
      </c>
      <c r="M1481">
        <f>SUMIFS(US!C:C,US!$D:$D,YEAR(daily!$A1481),US!$E:$E,MONTH(daily!$A1481))</f>
        <v>20436</v>
      </c>
      <c r="N1481">
        <f>SUMIFS(COT!E:E,COT!$A:$A,YEAR(daily!$A1481),COT!$B:$B,WEEKNUM(daily!$A1481))</f>
        <v>908242</v>
      </c>
      <c r="O1481">
        <f>SUMIFS(COT!F:F,COT!$A:$A,YEAR(daily!$A1481),COT!$B:$B,WEEKNUM(daily!$A1481))</f>
        <v>151138</v>
      </c>
      <c r="P1481">
        <f>SUMIFS(COT!G:G,COT!$A:$A,YEAR(daily!$A1481),COT!$B:$B,WEEKNUM(daily!$A1481))</f>
        <v>145597</v>
      </c>
      <c r="Q1481">
        <f>SUMIFS(COT!H:H,COT!$A:$A,YEAR(daily!$A1481),COT!$B:$B,WEEKNUM(daily!$A1481))</f>
        <v>148202</v>
      </c>
      <c r="R1481">
        <f>SUMIFS(COT!I:I,COT!$A:$A,YEAR(daily!$A1481),COT!$B:$B,WEEKNUM(daily!$A1481))</f>
        <v>548218</v>
      </c>
      <c r="S1481">
        <f>SUMIFS(COT!J:J,COT!$A:$A,YEAR(daily!$A1481),COT!$B:$B,WEEKNUM(daily!$A1481))</f>
        <v>554903</v>
      </c>
      <c r="T1481">
        <f>SUMIFS(COT!K:K,COT!$A:$A,YEAR(daily!$A1481),COT!$B:$B,WEEKNUM(daily!$A1481))</f>
        <v>60684</v>
      </c>
      <c r="U1481">
        <f>SUMIFS(COT!L:L,COT!$A:$A,YEAR(daily!$A1481),COT!$B:$B,WEEKNUM(daily!$A1481))</f>
        <v>59540</v>
      </c>
      <c r="V1481">
        <f>SUMIFS(COT!M:M,COT!$A:$A,YEAR(daily!$A1481),COT!$B:$B,WEEKNUM(daily!$A1481))</f>
        <v>76</v>
      </c>
      <c r="W1481">
        <f>SUMIFS(COT!N:N,COT!$A:$A,YEAR(daily!$A1481),COT!$B:$B,WEEKNUM(daily!$A1481))</f>
        <v>88</v>
      </c>
      <c r="X1481">
        <f>SUMIFS(COT!O:O,COT!$A:$A,YEAR(daily!$A1481),COT!$B:$B,WEEKNUM(daily!$A1481))</f>
        <v>97</v>
      </c>
      <c r="Y1481">
        <f>SUMIFS(COT!P:P,COT!$A:$A,YEAR(daily!$A1481),COT!$B:$B,WEEKNUM(daily!$A1481))</f>
        <v>80</v>
      </c>
      <c r="Z1481">
        <f>SUMIFS(COT!Q:Q,COT!$A:$A,YEAR(daily!$A1481),COT!$B:$B,WEEKNUM(daily!$A1481))</f>
        <v>89</v>
      </c>
      <c r="AA1481">
        <f>SUMIFS(Saudi!B:B,Saudi!$A:$A,YEAR(daily!$A1481))</f>
        <v>678.81299999999999</v>
      </c>
      <c r="AB1481">
        <f>SUMIFS(Saudi!C:C,Saudi!$A:$A,YEAR(daily!$A1481))</f>
        <v>384.9</v>
      </c>
      <c r="AC1481">
        <f>SUMIFS(Saudi!F:F,Saudi!$A:$A,YEAR(daily!$A1481))</f>
        <v>4050890</v>
      </c>
      <c r="AD1481">
        <f>SUMIFS(Saudi!G:G,Saudi!$A:$A,YEAR(daily!$A1481))</f>
        <v>66.21286817876377</v>
      </c>
      <c r="AE1481">
        <f>SUMIFS(Saudi!H:H,Saudi!$A:$A,YEAR(daily!$A1481))</f>
        <v>268221045.57667238</v>
      </c>
      <c r="AF1481" s="5">
        <f t="shared" si="68"/>
        <v>1</v>
      </c>
      <c r="AG1481" s="5">
        <f t="shared" si="69"/>
        <v>2006</v>
      </c>
    </row>
    <row r="1482" spans="1:33">
      <c r="A1482" s="3">
        <v>38742</v>
      </c>
      <c r="B1482" s="1">
        <v>301318</v>
      </c>
      <c r="C1482" s="1">
        <v>49645</v>
      </c>
      <c r="D1482" s="1">
        <v>68055</v>
      </c>
      <c r="E1482" s="1">
        <v>65.849999999999994</v>
      </c>
      <c r="F1482" s="1">
        <v>66.930000000000007</v>
      </c>
      <c r="G1482" s="1">
        <v>67.28</v>
      </c>
      <c r="H1482" s="2">
        <v>49.8</v>
      </c>
      <c r="I1482" s="2">
        <v>30.9</v>
      </c>
      <c r="J1482" s="2">
        <v>85</v>
      </c>
      <c r="K1482" s="2">
        <v>84.8</v>
      </c>
      <c r="L1482">
        <f>SUMIFS(US!B:B,US!$D:$D,YEAR(daily!$A1482),US!$E:$E,MONTH(daily!$A1482))</f>
        <v>8215</v>
      </c>
      <c r="M1482">
        <f>SUMIFS(US!C:C,US!$D:$D,YEAR(daily!$A1482),US!$E:$E,MONTH(daily!$A1482))</f>
        <v>20436</v>
      </c>
      <c r="N1482">
        <f>SUMIFS(COT!E:E,COT!$A:$A,YEAR(daily!$A1482),COT!$B:$B,WEEKNUM(daily!$A1482))</f>
        <v>908242</v>
      </c>
      <c r="O1482">
        <f>SUMIFS(COT!F:F,COT!$A:$A,YEAR(daily!$A1482),COT!$B:$B,WEEKNUM(daily!$A1482))</f>
        <v>151138</v>
      </c>
      <c r="P1482">
        <f>SUMIFS(COT!G:G,COT!$A:$A,YEAR(daily!$A1482),COT!$B:$B,WEEKNUM(daily!$A1482))</f>
        <v>145597</v>
      </c>
      <c r="Q1482">
        <f>SUMIFS(COT!H:H,COT!$A:$A,YEAR(daily!$A1482),COT!$B:$B,WEEKNUM(daily!$A1482))</f>
        <v>148202</v>
      </c>
      <c r="R1482">
        <f>SUMIFS(COT!I:I,COT!$A:$A,YEAR(daily!$A1482),COT!$B:$B,WEEKNUM(daily!$A1482))</f>
        <v>548218</v>
      </c>
      <c r="S1482">
        <f>SUMIFS(COT!J:J,COT!$A:$A,YEAR(daily!$A1482),COT!$B:$B,WEEKNUM(daily!$A1482))</f>
        <v>554903</v>
      </c>
      <c r="T1482">
        <f>SUMIFS(COT!K:K,COT!$A:$A,YEAR(daily!$A1482),COT!$B:$B,WEEKNUM(daily!$A1482))</f>
        <v>60684</v>
      </c>
      <c r="U1482">
        <f>SUMIFS(COT!L:L,COT!$A:$A,YEAR(daily!$A1482),COT!$B:$B,WEEKNUM(daily!$A1482))</f>
        <v>59540</v>
      </c>
      <c r="V1482">
        <f>SUMIFS(COT!M:M,COT!$A:$A,YEAR(daily!$A1482),COT!$B:$B,WEEKNUM(daily!$A1482))</f>
        <v>76</v>
      </c>
      <c r="W1482">
        <f>SUMIFS(COT!N:N,COT!$A:$A,YEAR(daily!$A1482),COT!$B:$B,WEEKNUM(daily!$A1482))</f>
        <v>88</v>
      </c>
      <c r="X1482">
        <f>SUMIFS(COT!O:O,COT!$A:$A,YEAR(daily!$A1482),COT!$B:$B,WEEKNUM(daily!$A1482))</f>
        <v>97</v>
      </c>
      <c r="Y1482">
        <f>SUMIFS(COT!P:P,COT!$A:$A,YEAR(daily!$A1482),COT!$B:$B,WEEKNUM(daily!$A1482))</f>
        <v>80</v>
      </c>
      <c r="Z1482">
        <f>SUMIFS(COT!Q:Q,COT!$A:$A,YEAR(daily!$A1482),COT!$B:$B,WEEKNUM(daily!$A1482))</f>
        <v>89</v>
      </c>
      <c r="AA1482">
        <f>SUMIFS(Saudi!B:B,Saudi!$A:$A,YEAR(daily!$A1482))</f>
        <v>678.81299999999999</v>
      </c>
      <c r="AB1482">
        <f>SUMIFS(Saudi!C:C,Saudi!$A:$A,YEAR(daily!$A1482))</f>
        <v>384.9</v>
      </c>
      <c r="AC1482">
        <f>SUMIFS(Saudi!F:F,Saudi!$A:$A,YEAR(daily!$A1482))</f>
        <v>4050890</v>
      </c>
      <c r="AD1482">
        <f>SUMIFS(Saudi!G:G,Saudi!$A:$A,YEAR(daily!$A1482))</f>
        <v>66.21286817876377</v>
      </c>
      <c r="AE1482">
        <f>SUMIFS(Saudi!H:H,Saudi!$A:$A,YEAR(daily!$A1482))</f>
        <v>268221045.57667238</v>
      </c>
      <c r="AF1482" s="5">
        <f t="shared" si="68"/>
        <v>1</v>
      </c>
      <c r="AG1482" s="5">
        <f t="shared" si="69"/>
        <v>2006</v>
      </c>
    </row>
    <row r="1483" spans="1:33">
      <c r="A1483" s="3">
        <v>38743</v>
      </c>
      <c r="B1483" s="1">
        <v>299250</v>
      </c>
      <c r="C1483" s="1">
        <v>54523</v>
      </c>
      <c r="D1483" s="1">
        <v>66264</v>
      </c>
      <c r="E1483" s="1">
        <v>66.260000000000005</v>
      </c>
      <c r="F1483" s="1">
        <v>67.48</v>
      </c>
      <c r="G1483" s="1">
        <v>67.84</v>
      </c>
      <c r="H1483" s="2">
        <v>49.8</v>
      </c>
      <c r="I1483" s="2">
        <v>30.9</v>
      </c>
      <c r="J1483" s="2">
        <v>85</v>
      </c>
      <c r="K1483" s="2">
        <v>84.8</v>
      </c>
      <c r="L1483">
        <f>SUMIFS(US!B:B,US!$D:$D,YEAR(daily!$A1483),US!$E:$E,MONTH(daily!$A1483))</f>
        <v>8215</v>
      </c>
      <c r="M1483">
        <f>SUMIFS(US!C:C,US!$D:$D,YEAR(daily!$A1483),US!$E:$E,MONTH(daily!$A1483))</f>
        <v>20436</v>
      </c>
      <c r="N1483">
        <f>SUMIFS(COT!E:E,COT!$A:$A,YEAR(daily!$A1483),COT!$B:$B,WEEKNUM(daily!$A1483))</f>
        <v>908242</v>
      </c>
      <c r="O1483">
        <f>SUMIFS(COT!F:F,COT!$A:$A,YEAR(daily!$A1483),COT!$B:$B,WEEKNUM(daily!$A1483))</f>
        <v>151138</v>
      </c>
      <c r="P1483">
        <f>SUMIFS(COT!G:G,COT!$A:$A,YEAR(daily!$A1483),COT!$B:$B,WEEKNUM(daily!$A1483))</f>
        <v>145597</v>
      </c>
      <c r="Q1483">
        <f>SUMIFS(COT!H:H,COT!$A:$A,YEAR(daily!$A1483),COT!$B:$B,WEEKNUM(daily!$A1483))</f>
        <v>148202</v>
      </c>
      <c r="R1483">
        <f>SUMIFS(COT!I:I,COT!$A:$A,YEAR(daily!$A1483),COT!$B:$B,WEEKNUM(daily!$A1483))</f>
        <v>548218</v>
      </c>
      <c r="S1483">
        <f>SUMIFS(COT!J:J,COT!$A:$A,YEAR(daily!$A1483),COT!$B:$B,WEEKNUM(daily!$A1483))</f>
        <v>554903</v>
      </c>
      <c r="T1483">
        <f>SUMIFS(COT!K:K,COT!$A:$A,YEAR(daily!$A1483),COT!$B:$B,WEEKNUM(daily!$A1483))</f>
        <v>60684</v>
      </c>
      <c r="U1483">
        <f>SUMIFS(COT!L:L,COT!$A:$A,YEAR(daily!$A1483),COT!$B:$B,WEEKNUM(daily!$A1483))</f>
        <v>59540</v>
      </c>
      <c r="V1483">
        <f>SUMIFS(COT!M:M,COT!$A:$A,YEAR(daily!$A1483),COT!$B:$B,WEEKNUM(daily!$A1483))</f>
        <v>76</v>
      </c>
      <c r="W1483">
        <f>SUMIFS(COT!N:N,COT!$A:$A,YEAR(daily!$A1483),COT!$B:$B,WEEKNUM(daily!$A1483))</f>
        <v>88</v>
      </c>
      <c r="X1483">
        <f>SUMIFS(COT!O:O,COT!$A:$A,YEAR(daily!$A1483),COT!$B:$B,WEEKNUM(daily!$A1483))</f>
        <v>97</v>
      </c>
      <c r="Y1483">
        <f>SUMIFS(COT!P:P,COT!$A:$A,YEAR(daily!$A1483),COT!$B:$B,WEEKNUM(daily!$A1483))</f>
        <v>80</v>
      </c>
      <c r="Z1483">
        <f>SUMIFS(COT!Q:Q,COT!$A:$A,YEAR(daily!$A1483),COT!$B:$B,WEEKNUM(daily!$A1483))</f>
        <v>89</v>
      </c>
      <c r="AA1483">
        <f>SUMIFS(Saudi!B:B,Saudi!$A:$A,YEAR(daily!$A1483))</f>
        <v>678.81299999999999</v>
      </c>
      <c r="AB1483">
        <f>SUMIFS(Saudi!C:C,Saudi!$A:$A,YEAR(daily!$A1483))</f>
        <v>384.9</v>
      </c>
      <c r="AC1483">
        <f>SUMIFS(Saudi!F:F,Saudi!$A:$A,YEAR(daily!$A1483))</f>
        <v>4050890</v>
      </c>
      <c r="AD1483">
        <f>SUMIFS(Saudi!G:G,Saudi!$A:$A,YEAR(daily!$A1483))</f>
        <v>66.21286817876377</v>
      </c>
      <c r="AE1483">
        <f>SUMIFS(Saudi!H:H,Saudi!$A:$A,YEAR(daily!$A1483))</f>
        <v>268221045.57667238</v>
      </c>
      <c r="AF1483" s="5">
        <f t="shared" si="68"/>
        <v>1</v>
      </c>
      <c r="AG1483" s="5">
        <f t="shared" si="69"/>
        <v>2006</v>
      </c>
    </row>
    <row r="1484" spans="1:33">
      <c r="A1484" s="3">
        <v>38744</v>
      </c>
      <c r="B1484" s="1">
        <v>297154</v>
      </c>
      <c r="C1484" s="1">
        <v>53557</v>
      </c>
      <c r="D1484" s="1">
        <v>67937</v>
      </c>
      <c r="E1484" s="1">
        <v>67.760000000000005</v>
      </c>
      <c r="F1484" s="1">
        <v>69.02</v>
      </c>
      <c r="G1484" s="1">
        <v>69.38</v>
      </c>
      <c r="H1484" s="2">
        <v>49.8</v>
      </c>
      <c r="I1484" s="2">
        <v>30.9</v>
      </c>
      <c r="J1484" s="2">
        <v>85</v>
      </c>
      <c r="K1484" s="2">
        <v>84.8</v>
      </c>
      <c r="L1484">
        <f>SUMIFS(US!B:B,US!$D:$D,YEAR(daily!$A1484),US!$E:$E,MONTH(daily!$A1484))</f>
        <v>8215</v>
      </c>
      <c r="M1484">
        <f>SUMIFS(US!C:C,US!$D:$D,YEAR(daily!$A1484),US!$E:$E,MONTH(daily!$A1484))</f>
        <v>20436</v>
      </c>
      <c r="N1484">
        <f>SUMIFS(COT!E:E,COT!$A:$A,YEAR(daily!$A1484),COT!$B:$B,WEEKNUM(daily!$A1484))</f>
        <v>908242</v>
      </c>
      <c r="O1484">
        <f>SUMIFS(COT!F:F,COT!$A:$A,YEAR(daily!$A1484),COT!$B:$B,WEEKNUM(daily!$A1484))</f>
        <v>151138</v>
      </c>
      <c r="P1484">
        <f>SUMIFS(COT!G:G,COT!$A:$A,YEAR(daily!$A1484),COT!$B:$B,WEEKNUM(daily!$A1484))</f>
        <v>145597</v>
      </c>
      <c r="Q1484">
        <f>SUMIFS(COT!H:H,COT!$A:$A,YEAR(daily!$A1484),COT!$B:$B,WEEKNUM(daily!$A1484))</f>
        <v>148202</v>
      </c>
      <c r="R1484">
        <f>SUMIFS(COT!I:I,COT!$A:$A,YEAR(daily!$A1484),COT!$B:$B,WEEKNUM(daily!$A1484))</f>
        <v>548218</v>
      </c>
      <c r="S1484">
        <f>SUMIFS(COT!J:J,COT!$A:$A,YEAR(daily!$A1484),COT!$B:$B,WEEKNUM(daily!$A1484))</f>
        <v>554903</v>
      </c>
      <c r="T1484">
        <f>SUMIFS(COT!K:K,COT!$A:$A,YEAR(daily!$A1484),COT!$B:$B,WEEKNUM(daily!$A1484))</f>
        <v>60684</v>
      </c>
      <c r="U1484">
        <f>SUMIFS(COT!L:L,COT!$A:$A,YEAR(daily!$A1484),COT!$B:$B,WEEKNUM(daily!$A1484))</f>
        <v>59540</v>
      </c>
      <c r="V1484">
        <f>SUMIFS(COT!M:M,COT!$A:$A,YEAR(daily!$A1484),COT!$B:$B,WEEKNUM(daily!$A1484))</f>
        <v>76</v>
      </c>
      <c r="W1484">
        <f>SUMIFS(COT!N:N,COT!$A:$A,YEAR(daily!$A1484),COT!$B:$B,WEEKNUM(daily!$A1484))</f>
        <v>88</v>
      </c>
      <c r="X1484">
        <f>SUMIFS(COT!O:O,COT!$A:$A,YEAR(daily!$A1484),COT!$B:$B,WEEKNUM(daily!$A1484))</f>
        <v>97</v>
      </c>
      <c r="Y1484">
        <f>SUMIFS(COT!P:P,COT!$A:$A,YEAR(daily!$A1484),COT!$B:$B,WEEKNUM(daily!$A1484))</f>
        <v>80</v>
      </c>
      <c r="Z1484">
        <f>SUMIFS(COT!Q:Q,COT!$A:$A,YEAR(daily!$A1484),COT!$B:$B,WEEKNUM(daily!$A1484))</f>
        <v>89</v>
      </c>
      <c r="AA1484">
        <f>SUMIFS(Saudi!B:B,Saudi!$A:$A,YEAR(daily!$A1484))</f>
        <v>678.81299999999999</v>
      </c>
      <c r="AB1484">
        <f>SUMIFS(Saudi!C:C,Saudi!$A:$A,YEAR(daily!$A1484))</f>
        <v>384.9</v>
      </c>
      <c r="AC1484">
        <f>SUMIFS(Saudi!F:F,Saudi!$A:$A,YEAR(daily!$A1484))</f>
        <v>4050890</v>
      </c>
      <c r="AD1484">
        <f>SUMIFS(Saudi!G:G,Saudi!$A:$A,YEAR(daily!$A1484))</f>
        <v>66.21286817876377</v>
      </c>
      <c r="AE1484">
        <f>SUMIFS(Saudi!H:H,Saudi!$A:$A,YEAR(daily!$A1484))</f>
        <v>268221045.57667238</v>
      </c>
      <c r="AF1484" s="5">
        <f t="shared" si="68"/>
        <v>1</v>
      </c>
      <c r="AG1484" s="5">
        <f t="shared" si="69"/>
        <v>2006</v>
      </c>
    </row>
    <row r="1485" spans="1:33">
      <c r="A1485" s="3">
        <v>38747</v>
      </c>
      <c r="B1485" s="1">
        <v>296586</v>
      </c>
      <c r="C1485" s="1">
        <v>55158</v>
      </c>
      <c r="D1485" s="1">
        <v>70136</v>
      </c>
      <c r="E1485" s="1">
        <v>68.349999999999994</v>
      </c>
      <c r="F1485" s="1">
        <v>69.62</v>
      </c>
      <c r="G1485" s="1">
        <v>70</v>
      </c>
      <c r="H1485" s="2">
        <v>49.8</v>
      </c>
      <c r="I1485" s="2">
        <v>30.9</v>
      </c>
      <c r="J1485" s="2">
        <v>85</v>
      </c>
      <c r="K1485" s="2">
        <v>84.8</v>
      </c>
      <c r="L1485">
        <f>SUMIFS(US!B:B,US!$D:$D,YEAR(daily!$A1485),US!$E:$E,MONTH(daily!$A1485))</f>
        <v>8215</v>
      </c>
      <c r="M1485">
        <f>SUMIFS(US!C:C,US!$D:$D,YEAR(daily!$A1485),US!$E:$E,MONTH(daily!$A1485))</f>
        <v>20436</v>
      </c>
      <c r="N1485">
        <f>SUMIFS(COT!E:E,COT!$A:$A,YEAR(daily!$A1485),COT!$B:$B,WEEKNUM(daily!$A1485))</f>
        <v>951012</v>
      </c>
      <c r="O1485">
        <f>SUMIFS(COT!F:F,COT!$A:$A,YEAR(daily!$A1485),COT!$B:$B,WEEKNUM(daily!$A1485))</f>
        <v>157003</v>
      </c>
      <c r="P1485">
        <f>SUMIFS(COT!G:G,COT!$A:$A,YEAR(daily!$A1485),COT!$B:$B,WEEKNUM(daily!$A1485))</f>
        <v>137033</v>
      </c>
      <c r="Q1485">
        <f>SUMIFS(COT!H:H,COT!$A:$A,YEAR(daily!$A1485),COT!$B:$B,WEEKNUM(daily!$A1485))</f>
        <v>148161</v>
      </c>
      <c r="R1485">
        <f>SUMIFS(COT!I:I,COT!$A:$A,YEAR(daily!$A1485),COT!$B:$B,WEEKNUM(daily!$A1485))</f>
        <v>577385</v>
      </c>
      <c r="S1485">
        <f>SUMIFS(COT!J:J,COT!$A:$A,YEAR(daily!$A1485),COT!$B:$B,WEEKNUM(daily!$A1485))</f>
        <v>602159</v>
      </c>
      <c r="T1485">
        <f>SUMIFS(COT!K:K,COT!$A:$A,YEAR(daily!$A1485),COT!$B:$B,WEEKNUM(daily!$A1485))</f>
        <v>68463</v>
      </c>
      <c r="U1485">
        <f>SUMIFS(COT!L:L,COT!$A:$A,YEAR(daily!$A1485),COT!$B:$B,WEEKNUM(daily!$A1485))</f>
        <v>63659</v>
      </c>
      <c r="V1485">
        <f>SUMIFS(COT!M:M,COT!$A:$A,YEAR(daily!$A1485),COT!$B:$B,WEEKNUM(daily!$A1485))</f>
        <v>82</v>
      </c>
      <c r="W1485">
        <f>SUMIFS(COT!N:N,COT!$A:$A,YEAR(daily!$A1485),COT!$B:$B,WEEKNUM(daily!$A1485))</f>
        <v>83</v>
      </c>
      <c r="X1485">
        <f>SUMIFS(COT!O:O,COT!$A:$A,YEAR(daily!$A1485),COT!$B:$B,WEEKNUM(daily!$A1485))</f>
        <v>97</v>
      </c>
      <c r="Y1485">
        <f>SUMIFS(COT!P:P,COT!$A:$A,YEAR(daily!$A1485),COT!$B:$B,WEEKNUM(daily!$A1485))</f>
        <v>79</v>
      </c>
      <c r="Z1485">
        <f>SUMIFS(COT!Q:Q,COT!$A:$A,YEAR(daily!$A1485),COT!$B:$B,WEEKNUM(daily!$A1485))</f>
        <v>93</v>
      </c>
      <c r="AA1485">
        <f>SUMIFS(Saudi!B:B,Saudi!$A:$A,YEAR(daily!$A1485))</f>
        <v>678.81299999999999</v>
      </c>
      <c r="AB1485">
        <f>SUMIFS(Saudi!C:C,Saudi!$A:$A,YEAR(daily!$A1485))</f>
        <v>384.9</v>
      </c>
      <c r="AC1485">
        <f>SUMIFS(Saudi!F:F,Saudi!$A:$A,YEAR(daily!$A1485))</f>
        <v>4050890</v>
      </c>
      <c r="AD1485">
        <f>SUMIFS(Saudi!G:G,Saudi!$A:$A,YEAR(daily!$A1485))</f>
        <v>66.21286817876377</v>
      </c>
      <c r="AE1485">
        <f>SUMIFS(Saudi!H:H,Saudi!$A:$A,YEAR(daily!$A1485))</f>
        <v>268221045.57667238</v>
      </c>
      <c r="AF1485" s="5">
        <f t="shared" si="68"/>
        <v>1</v>
      </c>
      <c r="AG1485" s="5">
        <f t="shared" si="69"/>
        <v>2006</v>
      </c>
    </row>
    <row r="1486" spans="1:33">
      <c r="A1486" s="3">
        <v>38748</v>
      </c>
      <c r="B1486" s="1">
        <v>285315</v>
      </c>
      <c r="C1486" s="1">
        <v>56412</v>
      </c>
      <c r="D1486" s="1">
        <v>66499</v>
      </c>
      <c r="E1486" s="1">
        <v>67.92</v>
      </c>
      <c r="F1486" s="1">
        <v>69.28</v>
      </c>
      <c r="G1486" s="1">
        <v>69.7</v>
      </c>
      <c r="H1486" s="2">
        <v>49.8</v>
      </c>
      <c r="I1486" s="2">
        <v>30.9</v>
      </c>
      <c r="J1486" s="2">
        <v>85</v>
      </c>
      <c r="K1486" s="2">
        <v>84.8</v>
      </c>
      <c r="L1486">
        <f>SUMIFS(US!B:B,US!$D:$D,YEAR(daily!$A1486),US!$E:$E,MONTH(daily!$A1486))</f>
        <v>8215</v>
      </c>
      <c r="M1486">
        <f>SUMIFS(US!C:C,US!$D:$D,YEAR(daily!$A1486),US!$E:$E,MONTH(daily!$A1486))</f>
        <v>20436</v>
      </c>
      <c r="N1486">
        <f>SUMIFS(COT!E:E,COT!$A:$A,YEAR(daily!$A1486),COT!$B:$B,WEEKNUM(daily!$A1486))</f>
        <v>951012</v>
      </c>
      <c r="O1486">
        <f>SUMIFS(COT!F:F,COT!$A:$A,YEAR(daily!$A1486),COT!$B:$B,WEEKNUM(daily!$A1486))</f>
        <v>157003</v>
      </c>
      <c r="P1486">
        <f>SUMIFS(COT!G:G,COT!$A:$A,YEAR(daily!$A1486),COT!$B:$B,WEEKNUM(daily!$A1486))</f>
        <v>137033</v>
      </c>
      <c r="Q1486">
        <f>SUMIFS(COT!H:H,COT!$A:$A,YEAR(daily!$A1486),COT!$B:$B,WEEKNUM(daily!$A1486))</f>
        <v>148161</v>
      </c>
      <c r="R1486">
        <f>SUMIFS(COT!I:I,COT!$A:$A,YEAR(daily!$A1486),COT!$B:$B,WEEKNUM(daily!$A1486))</f>
        <v>577385</v>
      </c>
      <c r="S1486">
        <f>SUMIFS(COT!J:J,COT!$A:$A,YEAR(daily!$A1486),COT!$B:$B,WEEKNUM(daily!$A1486))</f>
        <v>602159</v>
      </c>
      <c r="T1486">
        <f>SUMIFS(COT!K:K,COT!$A:$A,YEAR(daily!$A1486),COT!$B:$B,WEEKNUM(daily!$A1486))</f>
        <v>68463</v>
      </c>
      <c r="U1486">
        <f>SUMIFS(COT!L:L,COT!$A:$A,YEAR(daily!$A1486),COT!$B:$B,WEEKNUM(daily!$A1486))</f>
        <v>63659</v>
      </c>
      <c r="V1486">
        <f>SUMIFS(COT!M:M,COT!$A:$A,YEAR(daily!$A1486),COT!$B:$B,WEEKNUM(daily!$A1486))</f>
        <v>82</v>
      </c>
      <c r="W1486">
        <f>SUMIFS(COT!N:N,COT!$A:$A,YEAR(daily!$A1486),COT!$B:$B,WEEKNUM(daily!$A1486))</f>
        <v>83</v>
      </c>
      <c r="X1486">
        <f>SUMIFS(COT!O:O,COT!$A:$A,YEAR(daily!$A1486),COT!$B:$B,WEEKNUM(daily!$A1486))</f>
        <v>97</v>
      </c>
      <c r="Y1486">
        <f>SUMIFS(COT!P:P,COT!$A:$A,YEAR(daily!$A1486),COT!$B:$B,WEEKNUM(daily!$A1486))</f>
        <v>79</v>
      </c>
      <c r="Z1486">
        <f>SUMIFS(COT!Q:Q,COT!$A:$A,YEAR(daily!$A1486),COT!$B:$B,WEEKNUM(daily!$A1486))</f>
        <v>93</v>
      </c>
      <c r="AA1486">
        <f>SUMIFS(Saudi!B:B,Saudi!$A:$A,YEAR(daily!$A1486))</f>
        <v>678.81299999999999</v>
      </c>
      <c r="AB1486">
        <f>SUMIFS(Saudi!C:C,Saudi!$A:$A,YEAR(daily!$A1486))</f>
        <v>384.9</v>
      </c>
      <c r="AC1486">
        <f>SUMIFS(Saudi!F:F,Saudi!$A:$A,YEAR(daily!$A1486))</f>
        <v>4050890</v>
      </c>
      <c r="AD1486">
        <f>SUMIFS(Saudi!G:G,Saudi!$A:$A,YEAR(daily!$A1486))</f>
        <v>66.21286817876377</v>
      </c>
      <c r="AE1486">
        <f>SUMIFS(Saudi!H:H,Saudi!$A:$A,YEAR(daily!$A1486))</f>
        <v>268221045.57667238</v>
      </c>
      <c r="AF1486" s="5">
        <f t="shared" si="68"/>
        <v>1</v>
      </c>
      <c r="AG1486" s="5">
        <f t="shared" si="69"/>
        <v>2006</v>
      </c>
    </row>
    <row r="1487" spans="1:33">
      <c r="A1487" s="3">
        <v>38749</v>
      </c>
      <c r="B1487" s="1">
        <v>277922</v>
      </c>
      <c r="C1487" s="1">
        <v>56536</v>
      </c>
      <c r="D1487" s="1">
        <v>68045</v>
      </c>
      <c r="E1487" s="1">
        <v>66.56</v>
      </c>
      <c r="F1487" s="1">
        <v>68.02</v>
      </c>
      <c r="G1487" s="1">
        <v>68.47</v>
      </c>
      <c r="H1487" s="2">
        <v>49.8</v>
      </c>
      <c r="I1487" s="2">
        <v>30.9</v>
      </c>
      <c r="J1487" s="2">
        <v>85</v>
      </c>
      <c r="K1487" s="2">
        <v>84.8</v>
      </c>
      <c r="L1487">
        <f>SUMIFS(US!B:B,US!$D:$D,YEAR(daily!$A1487),US!$E:$E,MONTH(daily!$A1487))</f>
        <v>8208</v>
      </c>
      <c r="M1487">
        <f>SUMIFS(US!C:C,US!$D:$D,YEAR(daily!$A1487),US!$E:$E,MONTH(daily!$A1487))</f>
        <v>20577</v>
      </c>
      <c r="N1487">
        <f>SUMIFS(COT!E:E,COT!$A:$A,YEAR(daily!$A1487),COT!$B:$B,WEEKNUM(daily!$A1487))</f>
        <v>951012</v>
      </c>
      <c r="O1487">
        <f>SUMIFS(COT!F:F,COT!$A:$A,YEAR(daily!$A1487),COT!$B:$B,WEEKNUM(daily!$A1487))</f>
        <v>157003</v>
      </c>
      <c r="P1487">
        <f>SUMIFS(COT!G:G,COT!$A:$A,YEAR(daily!$A1487),COT!$B:$B,WEEKNUM(daily!$A1487))</f>
        <v>137033</v>
      </c>
      <c r="Q1487">
        <f>SUMIFS(COT!H:H,COT!$A:$A,YEAR(daily!$A1487),COT!$B:$B,WEEKNUM(daily!$A1487))</f>
        <v>148161</v>
      </c>
      <c r="R1487">
        <f>SUMIFS(COT!I:I,COT!$A:$A,YEAR(daily!$A1487),COT!$B:$B,WEEKNUM(daily!$A1487))</f>
        <v>577385</v>
      </c>
      <c r="S1487">
        <f>SUMIFS(COT!J:J,COT!$A:$A,YEAR(daily!$A1487),COT!$B:$B,WEEKNUM(daily!$A1487))</f>
        <v>602159</v>
      </c>
      <c r="T1487">
        <f>SUMIFS(COT!K:K,COT!$A:$A,YEAR(daily!$A1487),COT!$B:$B,WEEKNUM(daily!$A1487))</f>
        <v>68463</v>
      </c>
      <c r="U1487">
        <f>SUMIFS(COT!L:L,COT!$A:$A,YEAR(daily!$A1487),COT!$B:$B,WEEKNUM(daily!$A1487))</f>
        <v>63659</v>
      </c>
      <c r="V1487">
        <f>SUMIFS(COT!M:M,COT!$A:$A,YEAR(daily!$A1487),COT!$B:$B,WEEKNUM(daily!$A1487))</f>
        <v>82</v>
      </c>
      <c r="W1487">
        <f>SUMIFS(COT!N:N,COT!$A:$A,YEAR(daily!$A1487),COT!$B:$B,WEEKNUM(daily!$A1487))</f>
        <v>83</v>
      </c>
      <c r="X1487">
        <f>SUMIFS(COT!O:O,COT!$A:$A,YEAR(daily!$A1487),COT!$B:$B,WEEKNUM(daily!$A1487))</f>
        <v>97</v>
      </c>
      <c r="Y1487">
        <f>SUMIFS(COT!P:P,COT!$A:$A,YEAR(daily!$A1487),COT!$B:$B,WEEKNUM(daily!$A1487))</f>
        <v>79</v>
      </c>
      <c r="Z1487">
        <f>SUMIFS(COT!Q:Q,COT!$A:$A,YEAR(daily!$A1487),COT!$B:$B,WEEKNUM(daily!$A1487))</f>
        <v>93</v>
      </c>
      <c r="AA1487">
        <f>SUMIFS(Saudi!B:B,Saudi!$A:$A,YEAR(daily!$A1487))</f>
        <v>678.81299999999999</v>
      </c>
      <c r="AB1487">
        <f>SUMIFS(Saudi!C:C,Saudi!$A:$A,YEAR(daily!$A1487))</f>
        <v>384.9</v>
      </c>
      <c r="AC1487">
        <f>SUMIFS(Saudi!F:F,Saudi!$A:$A,YEAR(daily!$A1487))</f>
        <v>4050890</v>
      </c>
      <c r="AD1487">
        <f>SUMIFS(Saudi!G:G,Saudi!$A:$A,YEAR(daily!$A1487))</f>
        <v>66.21286817876377</v>
      </c>
      <c r="AE1487">
        <f>SUMIFS(Saudi!H:H,Saudi!$A:$A,YEAR(daily!$A1487))</f>
        <v>268221045.57667238</v>
      </c>
      <c r="AF1487" s="5">
        <f t="shared" si="68"/>
        <v>2</v>
      </c>
      <c r="AG1487" s="5">
        <f t="shared" si="69"/>
        <v>2006</v>
      </c>
    </row>
    <row r="1488" spans="1:33">
      <c r="A1488" s="3">
        <v>38750</v>
      </c>
      <c r="B1488" s="1">
        <v>267310</v>
      </c>
      <c r="C1488" s="1">
        <v>57794</v>
      </c>
      <c r="D1488" s="1">
        <v>67788</v>
      </c>
      <c r="E1488" s="1">
        <v>64.680000000000007</v>
      </c>
      <c r="F1488" s="1">
        <v>66.17</v>
      </c>
      <c r="G1488" s="1">
        <v>66.7</v>
      </c>
      <c r="H1488" s="2">
        <v>49.8</v>
      </c>
      <c r="I1488" s="2">
        <v>30.9</v>
      </c>
      <c r="J1488" s="2">
        <v>85</v>
      </c>
      <c r="K1488" s="2">
        <v>84.8</v>
      </c>
      <c r="L1488">
        <f>SUMIFS(US!B:B,US!$D:$D,YEAR(daily!$A1488),US!$E:$E,MONTH(daily!$A1488))</f>
        <v>8208</v>
      </c>
      <c r="M1488">
        <f>SUMIFS(US!C:C,US!$D:$D,YEAR(daily!$A1488),US!$E:$E,MONTH(daily!$A1488))</f>
        <v>20577</v>
      </c>
      <c r="N1488">
        <f>SUMIFS(COT!E:E,COT!$A:$A,YEAR(daily!$A1488),COT!$B:$B,WEEKNUM(daily!$A1488))</f>
        <v>951012</v>
      </c>
      <c r="O1488">
        <f>SUMIFS(COT!F:F,COT!$A:$A,YEAR(daily!$A1488),COT!$B:$B,WEEKNUM(daily!$A1488))</f>
        <v>157003</v>
      </c>
      <c r="P1488">
        <f>SUMIFS(COT!G:G,COT!$A:$A,YEAR(daily!$A1488),COT!$B:$B,WEEKNUM(daily!$A1488))</f>
        <v>137033</v>
      </c>
      <c r="Q1488">
        <f>SUMIFS(COT!H:H,COT!$A:$A,YEAR(daily!$A1488),COT!$B:$B,WEEKNUM(daily!$A1488))</f>
        <v>148161</v>
      </c>
      <c r="R1488">
        <f>SUMIFS(COT!I:I,COT!$A:$A,YEAR(daily!$A1488),COT!$B:$B,WEEKNUM(daily!$A1488))</f>
        <v>577385</v>
      </c>
      <c r="S1488">
        <f>SUMIFS(COT!J:J,COT!$A:$A,YEAR(daily!$A1488),COT!$B:$B,WEEKNUM(daily!$A1488))</f>
        <v>602159</v>
      </c>
      <c r="T1488">
        <f>SUMIFS(COT!K:K,COT!$A:$A,YEAR(daily!$A1488),COT!$B:$B,WEEKNUM(daily!$A1488))</f>
        <v>68463</v>
      </c>
      <c r="U1488">
        <f>SUMIFS(COT!L:L,COT!$A:$A,YEAR(daily!$A1488),COT!$B:$B,WEEKNUM(daily!$A1488))</f>
        <v>63659</v>
      </c>
      <c r="V1488">
        <f>SUMIFS(COT!M:M,COT!$A:$A,YEAR(daily!$A1488),COT!$B:$B,WEEKNUM(daily!$A1488))</f>
        <v>82</v>
      </c>
      <c r="W1488">
        <f>SUMIFS(COT!N:N,COT!$A:$A,YEAR(daily!$A1488),COT!$B:$B,WEEKNUM(daily!$A1488))</f>
        <v>83</v>
      </c>
      <c r="X1488">
        <f>SUMIFS(COT!O:O,COT!$A:$A,YEAR(daily!$A1488),COT!$B:$B,WEEKNUM(daily!$A1488))</f>
        <v>97</v>
      </c>
      <c r="Y1488">
        <f>SUMIFS(COT!P:P,COT!$A:$A,YEAR(daily!$A1488),COT!$B:$B,WEEKNUM(daily!$A1488))</f>
        <v>79</v>
      </c>
      <c r="Z1488">
        <f>SUMIFS(COT!Q:Q,COT!$A:$A,YEAR(daily!$A1488),COT!$B:$B,WEEKNUM(daily!$A1488))</f>
        <v>93</v>
      </c>
      <c r="AA1488">
        <f>SUMIFS(Saudi!B:B,Saudi!$A:$A,YEAR(daily!$A1488))</f>
        <v>678.81299999999999</v>
      </c>
      <c r="AB1488">
        <f>SUMIFS(Saudi!C:C,Saudi!$A:$A,YEAR(daily!$A1488))</f>
        <v>384.9</v>
      </c>
      <c r="AC1488">
        <f>SUMIFS(Saudi!F:F,Saudi!$A:$A,YEAR(daily!$A1488))</f>
        <v>4050890</v>
      </c>
      <c r="AD1488">
        <f>SUMIFS(Saudi!G:G,Saudi!$A:$A,YEAR(daily!$A1488))</f>
        <v>66.21286817876377</v>
      </c>
      <c r="AE1488">
        <f>SUMIFS(Saudi!H:H,Saudi!$A:$A,YEAR(daily!$A1488))</f>
        <v>268221045.57667238</v>
      </c>
      <c r="AF1488" s="5">
        <f t="shared" si="68"/>
        <v>2</v>
      </c>
      <c r="AG1488" s="5">
        <f t="shared" si="69"/>
        <v>2006</v>
      </c>
    </row>
    <row r="1489" spans="1:33">
      <c r="A1489" s="3">
        <v>38751</v>
      </c>
      <c r="B1489" s="1">
        <v>256490</v>
      </c>
      <c r="C1489" s="1">
        <v>60426</v>
      </c>
      <c r="D1489" s="1">
        <v>67915</v>
      </c>
      <c r="E1489" s="1">
        <v>65.37</v>
      </c>
      <c r="F1489" s="1">
        <v>66.91</v>
      </c>
      <c r="G1489" s="1">
        <v>67.48</v>
      </c>
      <c r="H1489" s="2">
        <v>49.8</v>
      </c>
      <c r="I1489" s="2">
        <v>30.9</v>
      </c>
      <c r="J1489" s="2">
        <v>85</v>
      </c>
      <c r="K1489" s="2">
        <v>84.8</v>
      </c>
      <c r="L1489">
        <f>SUMIFS(US!B:B,US!$D:$D,YEAR(daily!$A1489),US!$E:$E,MONTH(daily!$A1489))</f>
        <v>8208</v>
      </c>
      <c r="M1489">
        <f>SUMIFS(US!C:C,US!$D:$D,YEAR(daily!$A1489),US!$E:$E,MONTH(daily!$A1489))</f>
        <v>20577</v>
      </c>
      <c r="N1489">
        <f>SUMIFS(COT!E:E,COT!$A:$A,YEAR(daily!$A1489),COT!$B:$B,WEEKNUM(daily!$A1489))</f>
        <v>951012</v>
      </c>
      <c r="O1489">
        <f>SUMIFS(COT!F:F,COT!$A:$A,YEAR(daily!$A1489),COT!$B:$B,WEEKNUM(daily!$A1489))</f>
        <v>157003</v>
      </c>
      <c r="P1489">
        <f>SUMIFS(COT!G:G,COT!$A:$A,YEAR(daily!$A1489),COT!$B:$B,WEEKNUM(daily!$A1489))</f>
        <v>137033</v>
      </c>
      <c r="Q1489">
        <f>SUMIFS(COT!H:H,COT!$A:$A,YEAR(daily!$A1489),COT!$B:$B,WEEKNUM(daily!$A1489))</f>
        <v>148161</v>
      </c>
      <c r="R1489">
        <f>SUMIFS(COT!I:I,COT!$A:$A,YEAR(daily!$A1489),COT!$B:$B,WEEKNUM(daily!$A1489))</f>
        <v>577385</v>
      </c>
      <c r="S1489">
        <f>SUMIFS(COT!J:J,COT!$A:$A,YEAR(daily!$A1489),COT!$B:$B,WEEKNUM(daily!$A1489))</f>
        <v>602159</v>
      </c>
      <c r="T1489">
        <f>SUMIFS(COT!K:K,COT!$A:$A,YEAR(daily!$A1489),COT!$B:$B,WEEKNUM(daily!$A1489))</f>
        <v>68463</v>
      </c>
      <c r="U1489">
        <f>SUMIFS(COT!L:L,COT!$A:$A,YEAR(daily!$A1489),COT!$B:$B,WEEKNUM(daily!$A1489))</f>
        <v>63659</v>
      </c>
      <c r="V1489">
        <f>SUMIFS(COT!M:M,COT!$A:$A,YEAR(daily!$A1489),COT!$B:$B,WEEKNUM(daily!$A1489))</f>
        <v>82</v>
      </c>
      <c r="W1489">
        <f>SUMIFS(COT!N:N,COT!$A:$A,YEAR(daily!$A1489),COT!$B:$B,WEEKNUM(daily!$A1489))</f>
        <v>83</v>
      </c>
      <c r="X1489">
        <f>SUMIFS(COT!O:O,COT!$A:$A,YEAR(daily!$A1489),COT!$B:$B,WEEKNUM(daily!$A1489))</f>
        <v>97</v>
      </c>
      <c r="Y1489">
        <f>SUMIFS(COT!P:P,COT!$A:$A,YEAR(daily!$A1489),COT!$B:$B,WEEKNUM(daily!$A1489))</f>
        <v>79</v>
      </c>
      <c r="Z1489">
        <f>SUMIFS(COT!Q:Q,COT!$A:$A,YEAR(daily!$A1489),COT!$B:$B,WEEKNUM(daily!$A1489))</f>
        <v>93</v>
      </c>
      <c r="AA1489">
        <f>SUMIFS(Saudi!B:B,Saudi!$A:$A,YEAR(daily!$A1489))</f>
        <v>678.81299999999999</v>
      </c>
      <c r="AB1489">
        <f>SUMIFS(Saudi!C:C,Saudi!$A:$A,YEAR(daily!$A1489))</f>
        <v>384.9</v>
      </c>
      <c r="AC1489">
        <f>SUMIFS(Saudi!F:F,Saudi!$A:$A,YEAR(daily!$A1489))</f>
        <v>4050890</v>
      </c>
      <c r="AD1489">
        <f>SUMIFS(Saudi!G:G,Saudi!$A:$A,YEAR(daily!$A1489))</f>
        <v>66.21286817876377</v>
      </c>
      <c r="AE1489">
        <f>SUMIFS(Saudi!H:H,Saudi!$A:$A,YEAR(daily!$A1489))</f>
        <v>268221045.57667238</v>
      </c>
      <c r="AF1489" s="5">
        <f t="shared" si="68"/>
        <v>2</v>
      </c>
      <c r="AG1489" s="5">
        <f t="shared" si="69"/>
        <v>2006</v>
      </c>
    </row>
    <row r="1490" spans="1:33">
      <c r="A1490" s="3">
        <v>38754</v>
      </c>
      <c r="B1490" s="1">
        <v>238455</v>
      </c>
      <c r="C1490" s="1">
        <v>61148</v>
      </c>
      <c r="D1490" s="1">
        <v>68381</v>
      </c>
      <c r="E1490" s="1">
        <v>65.11</v>
      </c>
      <c r="F1490" s="1">
        <v>66.77</v>
      </c>
      <c r="G1490" s="1">
        <v>67.36</v>
      </c>
      <c r="H1490" s="2">
        <v>49.8</v>
      </c>
      <c r="I1490" s="2">
        <v>30.9</v>
      </c>
      <c r="J1490" s="2">
        <v>85</v>
      </c>
      <c r="K1490" s="2">
        <v>84.8</v>
      </c>
      <c r="L1490">
        <f>SUMIFS(US!B:B,US!$D:$D,YEAR(daily!$A1490),US!$E:$E,MONTH(daily!$A1490))</f>
        <v>8208</v>
      </c>
      <c r="M1490">
        <f>SUMIFS(US!C:C,US!$D:$D,YEAR(daily!$A1490),US!$E:$E,MONTH(daily!$A1490))</f>
        <v>20577</v>
      </c>
      <c r="N1490">
        <f>SUMIFS(COT!E:E,COT!$A:$A,YEAR(daily!$A1490),COT!$B:$B,WEEKNUM(daily!$A1490))</f>
        <v>941180</v>
      </c>
      <c r="O1490">
        <f>SUMIFS(COT!F:F,COT!$A:$A,YEAR(daily!$A1490),COT!$B:$B,WEEKNUM(daily!$A1490))</f>
        <v>137673</v>
      </c>
      <c r="P1490">
        <f>SUMIFS(COT!G:G,COT!$A:$A,YEAR(daily!$A1490),COT!$B:$B,WEEKNUM(daily!$A1490))</f>
        <v>138212</v>
      </c>
      <c r="Q1490">
        <f>SUMIFS(COT!H:H,COT!$A:$A,YEAR(daily!$A1490),COT!$B:$B,WEEKNUM(daily!$A1490))</f>
        <v>152145</v>
      </c>
      <c r="R1490">
        <f>SUMIFS(COT!I:I,COT!$A:$A,YEAR(daily!$A1490),COT!$B:$B,WEEKNUM(daily!$A1490))</f>
        <v>581157</v>
      </c>
      <c r="S1490">
        <f>SUMIFS(COT!J:J,COT!$A:$A,YEAR(daily!$A1490),COT!$B:$B,WEEKNUM(daily!$A1490))</f>
        <v>586702</v>
      </c>
      <c r="T1490">
        <f>SUMIFS(COT!K:K,COT!$A:$A,YEAR(daily!$A1490),COT!$B:$B,WEEKNUM(daily!$A1490))</f>
        <v>70205</v>
      </c>
      <c r="U1490">
        <f>SUMIFS(COT!L:L,COT!$A:$A,YEAR(daily!$A1490),COT!$B:$B,WEEKNUM(daily!$A1490))</f>
        <v>64121</v>
      </c>
      <c r="V1490">
        <f>SUMIFS(COT!M:M,COT!$A:$A,YEAR(daily!$A1490),COT!$B:$B,WEEKNUM(daily!$A1490))</f>
        <v>75</v>
      </c>
      <c r="W1490">
        <f>SUMIFS(COT!N:N,COT!$A:$A,YEAR(daily!$A1490),COT!$B:$B,WEEKNUM(daily!$A1490))</f>
        <v>88</v>
      </c>
      <c r="X1490">
        <f>SUMIFS(COT!O:O,COT!$A:$A,YEAR(daily!$A1490),COT!$B:$B,WEEKNUM(daily!$A1490))</f>
        <v>98</v>
      </c>
      <c r="Y1490">
        <f>SUMIFS(COT!P:P,COT!$A:$A,YEAR(daily!$A1490),COT!$B:$B,WEEKNUM(daily!$A1490))</f>
        <v>83</v>
      </c>
      <c r="Z1490">
        <f>SUMIFS(COT!Q:Q,COT!$A:$A,YEAR(daily!$A1490),COT!$B:$B,WEEKNUM(daily!$A1490))</f>
        <v>95</v>
      </c>
      <c r="AA1490">
        <f>SUMIFS(Saudi!B:B,Saudi!$A:$A,YEAR(daily!$A1490))</f>
        <v>678.81299999999999</v>
      </c>
      <c r="AB1490">
        <f>SUMIFS(Saudi!C:C,Saudi!$A:$A,YEAR(daily!$A1490))</f>
        <v>384.9</v>
      </c>
      <c r="AC1490">
        <f>SUMIFS(Saudi!F:F,Saudi!$A:$A,YEAR(daily!$A1490))</f>
        <v>4050890</v>
      </c>
      <c r="AD1490">
        <f>SUMIFS(Saudi!G:G,Saudi!$A:$A,YEAR(daily!$A1490))</f>
        <v>66.21286817876377</v>
      </c>
      <c r="AE1490">
        <f>SUMIFS(Saudi!H:H,Saudi!$A:$A,YEAR(daily!$A1490))</f>
        <v>268221045.57667238</v>
      </c>
      <c r="AF1490" s="5">
        <f t="shared" si="68"/>
        <v>2</v>
      </c>
      <c r="AG1490" s="5">
        <f t="shared" si="69"/>
        <v>2006</v>
      </c>
    </row>
    <row r="1491" spans="1:33">
      <c r="A1491" s="3">
        <v>38755</v>
      </c>
      <c r="B1491" s="1">
        <v>214265</v>
      </c>
      <c r="C1491" s="1">
        <v>64674</v>
      </c>
      <c r="D1491" s="1">
        <v>67233</v>
      </c>
      <c r="E1491" s="1">
        <v>63.09</v>
      </c>
      <c r="F1491" s="1">
        <v>64.959999999999994</v>
      </c>
      <c r="G1491" s="1">
        <v>65.62</v>
      </c>
      <c r="H1491" s="2">
        <v>49.8</v>
      </c>
      <c r="I1491" s="2">
        <v>30.9</v>
      </c>
      <c r="J1491" s="2">
        <v>85</v>
      </c>
      <c r="K1491" s="2">
        <v>84.8</v>
      </c>
      <c r="L1491">
        <f>SUMIFS(US!B:B,US!$D:$D,YEAR(daily!$A1491),US!$E:$E,MONTH(daily!$A1491))</f>
        <v>8208</v>
      </c>
      <c r="M1491">
        <f>SUMIFS(US!C:C,US!$D:$D,YEAR(daily!$A1491),US!$E:$E,MONTH(daily!$A1491))</f>
        <v>20577</v>
      </c>
      <c r="N1491">
        <f>SUMIFS(COT!E:E,COT!$A:$A,YEAR(daily!$A1491),COT!$B:$B,WEEKNUM(daily!$A1491))</f>
        <v>941180</v>
      </c>
      <c r="O1491">
        <f>SUMIFS(COT!F:F,COT!$A:$A,YEAR(daily!$A1491),COT!$B:$B,WEEKNUM(daily!$A1491))</f>
        <v>137673</v>
      </c>
      <c r="P1491">
        <f>SUMIFS(COT!G:G,COT!$A:$A,YEAR(daily!$A1491),COT!$B:$B,WEEKNUM(daily!$A1491))</f>
        <v>138212</v>
      </c>
      <c r="Q1491">
        <f>SUMIFS(COT!H:H,COT!$A:$A,YEAR(daily!$A1491),COT!$B:$B,WEEKNUM(daily!$A1491))</f>
        <v>152145</v>
      </c>
      <c r="R1491">
        <f>SUMIFS(COT!I:I,COT!$A:$A,YEAR(daily!$A1491),COT!$B:$B,WEEKNUM(daily!$A1491))</f>
        <v>581157</v>
      </c>
      <c r="S1491">
        <f>SUMIFS(COT!J:J,COT!$A:$A,YEAR(daily!$A1491),COT!$B:$B,WEEKNUM(daily!$A1491))</f>
        <v>586702</v>
      </c>
      <c r="T1491">
        <f>SUMIFS(COT!K:K,COT!$A:$A,YEAR(daily!$A1491),COT!$B:$B,WEEKNUM(daily!$A1491))</f>
        <v>70205</v>
      </c>
      <c r="U1491">
        <f>SUMIFS(COT!L:L,COT!$A:$A,YEAR(daily!$A1491),COT!$B:$B,WEEKNUM(daily!$A1491))</f>
        <v>64121</v>
      </c>
      <c r="V1491">
        <f>SUMIFS(COT!M:M,COT!$A:$A,YEAR(daily!$A1491),COT!$B:$B,WEEKNUM(daily!$A1491))</f>
        <v>75</v>
      </c>
      <c r="W1491">
        <f>SUMIFS(COT!N:N,COT!$A:$A,YEAR(daily!$A1491),COT!$B:$B,WEEKNUM(daily!$A1491))</f>
        <v>88</v>
      </c>
      <c r="X1491">
        <f>SUMIFS(COT!O:O,COT!$A:$A,YEAR(daily!$A1491),COT!$B:$B,WEEKNUM(daily!$A1491))</f>
        <v>98</v>
      </c>
      <c r="Y1491">
        <f>SUMIFS(COT!P:P,COT!$A:$A,YEAR(daily!$A1491),COT!$B:$B,WEEKNUM(daily!$A1491))</f>
        <v>83</v>
      </c>
      <c r="Z1491">
        <f>SUMIFS(COT!Q:Q,COT!$A:$A,YEAR(daily!$A1491),COT!$B:$B,WEEKNUM(daily!$A1491))</f>
        <v>95</v>
      </c>
      <c r="AA1491">
        <f>SUMIFS(Saudi!B:B,Saudi!$A:$A,YEAR(daily!$A1491))</f>
        <v>678.81299999999999</v>
      </c>
      <c r="AB1491">
        <f>SUMIFS(Saudi!C:C,Saudi!$A:$A,YEAR(daily!$A1491))</f>
        <v>384.9</v>
      </c>
      <c r="AC1491">
        <f>SUMIFS(Saudi!F:F,Saudi!$A:$A,YEAR(daily!$A1491))</f>
        <v>4050890</v>
      </c>
      <c r="AD1491">
        <f>SUMIFS(Saudi!G:G,Saudi!$A:$A,YEAR(daily!$A1491))</f>
        <v>66.21286817876377</v>
      </c>
      <c r="AE1491">
        <f>SUMIFS(Saudi!H:H,Saudi!$A:$A,YEAR(daily!$A1491))</f>
        <v>268221045.57667238</v>
      </c>
      <c r="AF1491" s="5">
        <f t="shared" si="68"/>
        <v>2</v>
      </c>
      <c r="AG1491" s="5">
        <f t="shared" si="69"/>
        <v>2006</v>
      </c>
    </row>
    <row r="1492" spans="1:33">
      <c r="A1492" s="3">
        <v>38756</v>
      </c>
      <c r="B1492" s="1">
        <v>190365</v>
      </c>
      <c r="C1492" s="1">
        <v>65303</v>
      </c>
      <c r="D1492" s="1">
        <v>67825</v>
      </c>
      <c r="E1492" s="1">
        <v>62.55</v>
      </c>
      <c r="F1492" s="1">
        <v>64.33</v>
      </c>
      <c r="G1492" s="1">
        <v>64.94</v>
      </c>
      <c r="H1492" s="2">
        <v>49.8</v>
      </c>
      <c r="I1492" s="2">
        <v>30.9</v>
      </c>
      <c r="J1492" s="2">
        <v>85</v>
      </c>
      <c r="K1492" s="2">
        <v>84.8</v>
      </c>
      <c r="L1492">
        <f>SUMIFS(US!B:B,US!$D:$D,YEAR(daily!$A1492),US!$E:$E,MONTH(daily!$A1492))</f>
        <v>8208</v>
      </c>
      <c r="M1492">
        <f>SUMIFS(US!C:C,US!$D:$D,YEAR(daily!$A1492),US!$E:$E,MONTH(daily!$A1492))</f>
        <v>20577</v>
      </c>
      <c r="N1492">
        <f>SUMIFS(COT!E:E,COT!$A:$A,YEAR(daily!$A1492),COT!$B:$B,WEEKNUM(daily!$A1492))</f>
        <v>941180</v>
      </c>
      <c r="O1492">
        <f>SUMIFS(COT!F:F,COT!$A:$A,YEAR(daily!$A1492),COT!$B:$B,WEEKNUM(daily!$A1492))</f>
        <v>137673</v>
      </c>
      <c r="P1492">
        <f>SUMIFS(COT!G:G,COT!$A:$A,YEAR(daily!$A1492),COT!$B:$B,WEEKNUM(daily!$A1492))</f>
        <v>138212</v>
      </c>
      <c r="Q1492">
        <f>SUMIFS(COT!H:H,COT!$A:$A,YEAR(daily!$A1492),COT!$B:$B,WEEKNUM(daily!$A1492))</f>
        <v>152145</v>
      </c>
      <c r="R1492">
        <f>SUMIFS(COT!I:I,COT!$A:$A,YEAR(daily!$A1492),COT!$B:$B,WEEKNUM(daily!$A1492))</f>
        <v>581157</v>
      </c>
      <c r="S1492">
        <f>SUMIFS(COT!J:J,COT!$A:$A,YEAR(daily!$A1492),COT!$B:$B,WEEKNUM(daily!$A1492))</f>
        <v>586702</v>
      </c>
      <c r="T1492">
        <f>SUMIFS(COT!K:K,COT!$A:$A,YEAR(daily!$A1492),COT!$B:$B,WEEKNUM(daily!$A1492))</f>
        <v>70205</v>
      </c>
      <c r="U1492">
        <f>SUMIFS(COT!L:L,COT!$A:$A,YEAR(daily!$A1492),COT!$B:$B,WEEKNUM(daily!$A1492))</f>
        <v>64121</v>
      </c>
      <c r="V1492">
        <f>SUMIFS(COT!M:M,COT!$A:$A,YEAR(daily!$A1492),COT!$B:$B,WEEKNUM(daily!$A1492))</f>
        <v>75</v>
      </c>
      <c r="W1492">
        <f>SUMIFS(COT!N:N,COT!$A:$A,YEAR(daily!$A1492),COT!$B:$B,WEEKNUM(daily!$A1492))</f>
        <v>88</v>
      </c>
      <c r="X1492">
        <f>SUMIFS(COT!O:O,COT!$A:$A,YEAR(daily!$A1492),COT!$B:$B,WEEKNUM(daily!$A1492))</f>
        <v>98</v>
      </c>
      <c r="Y1492">
        <f>SUMIFS(COT!P:P,COT!$A:$A,YEAR(daily!$A1492),COT!$B:$B,WEEKNUM(daily!$A1492))</f>
        <v>83</v>
      </c>
      <c r="Z1492">
        <f>SUMIFS(COT!Q:Q,COT!$A:$A,YEAR(daily!$A1492),COT!$B:$B,WEEKNUM(daily!$A1492))</f>
        <v>95</v>
      </c>
      <c r="AA1492">
        <f>SUMIFS(Saudi!B:B,Saudi!$A:$A,YEAR(daily!$A1492))</f>
        <v>678.81299999999999</v>
      </c>
      <c r="AB1492">
        <f>SUMIFS(Saudi!C:C,Saudi!$A:$A,YEAR(daily!$A1492))</f>
        <v>384.9</v>
      </c>
      <c r="AC1492">
        <f>SUMIFS(Saudi!F:F,Saudi!$A:$A,YEAR(daily!$A1492))</f>
        <v>4050890</v>
      </c>
      <c r="AD1492">
        <f>SUMIFS(Saudi!G:G,Saudi!$A:$A,YEAR(daily!$A1492))</f>
        <v>66.21286817876377</v>
      </c>
      <c r="AE1492">
        <f>SUMIFS(Saudi!H:H,Saudi!$A:$A,YEAR(daily!$A1492))</f>
        <v>268221045.57667238</v>
      </c>
      <c r="AF1492" s="5">
        <f t="shared" si="68"/>
        <v>2</v>
      </c>
      <c r="AG1492" s="5">
        <f t="shared" si="69"/>
        <v>2006</v>
      </c>
    </row>
    <row r="1493" spans="1:33">
      <c r="A1493" s="3">
        <v>38757</v>
      </c>
      <c r="B1493" s="1">
        <v>170790</v>
      </c>
      <c r="C1493" s="1">
        <v>68674</v>
      </c>
      <c r="D1493" s="1">
        <v>68840</v>
      </c>
      <c r="E1493" s="1">
        <v>62.62</v>
      </c>
      <c r="F1493" s="1">
        <v>64.39</v>
      </c>
      <c r="G1493" s="1">
        <v>64.989999999999995</v>
      </c>
      <c r="H1493" s="2">
        <v>49.8</v>
      </c>
      <c r="I1493" s="2">
        <v>30.9</v>
      </c>
      <c r="J1493" s="2">
        <v>85</v>
      </c>
      <c r="K1493" s="2">
        <v>84.8</v>
      </c>
      <c r="L1493">
        <f>SUMIFS(US!B:B,US!$D:$D,YEAR(daily!$A1493),US!$E:$E,MONTH(daily!$A1493))</f>
        <v>8208</v>
      </c>
      <c r="M1493">
        <f>SUMIFS(US!C:C,US!$D:$D,YEAR(daily!$A1493),US!$E:$E,MONTH(daily!$A1493))</f>
        <v>20577</v>
      </c>
      <c r="N1493">
        <f>SUMIFS(COT!E:E,COT!$A:$A,YEAR(daily!$A1493),COT!$B:$B,WEEKNUM(daily!$A1493))</f>
        <v>941180</v>
      </c>
      <c r="O1493">
        <f>SUMIFS(COT!F:F,COT!$A:$A,YEAR(daily!$A1493),COT!$B:$B,WEEKNUM(daily!$A1493))</f>
        <v>137673</v>
      </c>
      <c r="P1493">
        <f>SUMIFS(COT!G:G,COT!$A:$A,YEAR(daily!$A1493),COT!$B:$B,WEEKNUM(daily!$A1493))</f>
        <v>138212</v>
      </c>
      <c r="Q1493">
        <f>SUMIFS(COT!H:H,COT!$A:$A,YEAR(daily!$A1493),COT!$B:$B,WEEKNUM(daily!$A1493))</f>
        <v>152145</v>
      </c>
      <c r="R1493">
        <f>SUMIFS(COT!I:I,COT!$A:$A,YEAR(daily!$A1493),COT!$B:$B,WEEKNUM(daily!$A1493))</f>
        <v>581157</v>
      </c>
      <c r="S1493">
        <f>SUMIFS(COT!J:J,COT!$A:$A,YEAR(daily!$A1493),COT!$B:$B,WEEKNUM(daily!$A1493))</f>
        <v>586702</v>
      </c>
      <c r="T1493">
        <f>SUMIFS(COT!K:K,COT!$A:$A,YEAR(daily!$A1493),COT!$B:$B,WEEKNUM(daily!$A1493))</f>
        <v>70205</v>
      </c>
      <c r="U1493">
        <f>SUMIFS(COT!L:L,COT!$A:$A,YEAR(daily!$A1493),COT!$B:$B,WEEKNUM(daily!$A1493))</f>
        <v>64121</v>
      </c>
      <c r="V1493">
        <f>SUMIFS(COT!M:M,COT!$A:$A,YEAR(daily!$A1493),COT!$B:$B,WEEKNUM(daily!$A1493))</f>
        <v>75</v>
      </c>
      <c r="W1493">
        <f>SUMIFS(COT!N:N,COT!$A:$A,YEAR(daily!$A1493),COT!$B:$B,WEEKNUM(daily!$A1493))</f>
        <v>88</v>
      </c>
      <c r="X1493">
        <f>SUMIFS(COT!O:O,COT!$A:$A,YEAR(daily!$A1493),COT!$B:$B,WEEKNUM(daily!$A1493))</f>
        <v>98</v>
      </c>
      <c r="Y1493">
        <f>SUMIFS(COT!P:P,COT!$A:$A,YEAR(daily!$A1493),COT!$B:$B,WEEKNUM(daily!$A1493))</f>
        <v>83</v>
      </c>
      <c r="Z1493">
        <f>SUMIFS(COT!Q:Q,COT!$A:$A,YEAR(daily!$A1493),COT!$B:$B,WEEKNUM(daily!$A1493))</f>
        <v>95</v>
      </c>
      <c r="AA1493">
        <f>SUMIFS(Saudi!B:B,Saudi!$A:$A,YEAR(daily!$A1493))</f>
        <v>678.81299999999999</v>
      </c>
      <c r="AB1493">
        <f>SUMIFS(Saudi!C:C,Saudi!$A:$A,YEAR(daily!$A1493))</f>
        <v>384.9</v>
      </c>
      <c r="AC1493">
        <f>SUMIFS(Saudi!F:F,Saudi!$A:$A,YEAR(daily!$A1493))</f>
        <v>4050890</v>
      </c>
      <c r="AD1493">
        <f>SUMIFS(Saudi!G:G,Saudi!$A:$A,YEAR(daily!$A1493))</f>
        <v>66.21286817876377</v>
      </c>
      <c r="AE1493">
        <f>SUMIFS(Saudi!H:H,Saudi!$A:$A,YEAR(daily!$A1493))</f>
        <v>268221045.57667238</v>
      </c>
      <c r="AF1493" s="5">
        <f t="shared" si="68"/>
        <v>2</v>
      </c>
      <c r="AG1493" s="5">
        <f t="shared" si="69"/>
        <v>2006</v>
      </c>
    </row>
    <row r="1494" spans="1:33">
      <c r="A1494" s="3">
        <v>38758</v>
      </c>
      <c r="B1494" s="1">
        <v>141138</v>
      </c>
      <c r="C1494" s="1">
        <v>72544</v>
      </c>
      <c r="D1494" s="1">
        <v>70054</v>
      </c>
      <c r="E1494" s="1">
        <v>61.84</v>
      </c>
      <c r="F1494" s="1">
        <v>63.75</v>
      </c>
      <c r="G1494" s="1">
        <v>64.41</v>
      </c>
      <c r="H1494" s="2">
        <v>49.8</v>
      </c>
      <c r="I1494" s="2">
        <v>30.9</v>
      </c>
      <c r="J1494" s="2">
        <v>85</v>
      </c>
      <c r="K1494" s="2">
        <v>84.8</v>
      </c>
      <c r="L1494">
        <f>SUMIFS(US!B:B,US!$D:$D,YEAR(daily!$A1494),US!$E:$E,MONTH(daily!$A1494))</f>
        <v>8208</v>
      </c>
      <c r="M1494">
        <f>SUMIFS(US!C:C,US!$D:$D,YEAR(daily!$A1494),US!$E:$E,MONTH(daily!$A1494))</f>
        <v>20577</v>
      </c>
      <c r="N1494">
        <f>SUMIFS(COT!E:E,COT!$A:$A,YEAR(daily!$A1494),COT!$B:$B,WEEKNUM(daily!$A1494))</f>
        <v>941180</v>
      </c>
      <c r="O1494">
        <f>SUMIFS(COT!F:F,COT!$A:$A,YEAR(daily!$A1494),COT!$B:$B,WEEKNUM(daily!$A1494))</f>
        <v>137673</v>
      </c>
      <c r="P1494">
        <f>SUMIFS(COT!G:G,COT!$A:$A,YEAR(daily!$A1494),COT!$B:$B,WEEKNUM(daily!$A1494))</f>
        <v>138212</v>
      </c>
      <c r="Q1494">
        <f>SUMIFS(COT!H:H,COT!$A:$A,YEAR(daily!$A1494),COT!$B:$B,WEEKNUM(daily!$A1494))</f>
        <v>152145</v>
      </c>
      <c r="R1494">
        <f>SUMIFS(COT!I:I,COT!$A:$A,YEAR(daily!$A1494),COT!$B:$B,WEEKNUM(daily!$A1494))</f>
        <v>581157</v>
      </c>
      <c r="S1494">
        <f>SUMIFS(COT!J:J,COT!$A:$A,YEAR(daily!$A1494),COT!$B:$B,WEEKNUM(daily!$A1494))</f>
        <v>586702</v>
      </c>
      <c r="T1494">
        <f>SUMIFS(COT!K:K,COT!$A:$A,YEAR(daily!$A1494),COT!$B:$B,WEEKNUM(daily!$A1494))</f>
        <v>70205</v>
      </c>
      <c r="U1494">
        <f>SUMIFS(COT!L:L,COT!$A:$A,YEAR(daily!$A1494),COT!$B:$B,WEEKNUM(daily!$A1494))</f>
        <v>64121</v>
      </c>
      <c r="V1494">
        <f>SUMIFS(COT!M:M,COT!$A:$A,YEAR(daily!$A1494),COT!$B:$B,WEEKNUM(daily!$A1494))</f>
        <v>75</v>
      </c>
      <c r="W1494">
        <f>SUMIFS(COT!N:N,COT!$A:$A,YEAR(daily!$A1494),COT!$B:$B,WEEKNUM(daily!$A1494))</f>
        <v>88</v>
      </c>
      <c r="X1494">
        <f>SUMIFS(COT!O:O,COT!$A:$A,YEAR(daily!$A1494),COT!$B:$B,WEEKNUM(daily!$A1494))</f>
        <v>98</v>
      </c>
      <c r="Y1494">
        <f>SUMIFS(COT!P:P,COT!$A:$A,YEAR(daily!$A1494),COT!$B:$B,WEEKNUM(daily!$A1494))</f>
        <v>83</v>
      </c>
      <c r="Z1494">
        <f>SUMIFS(COT!Q:Q,COT!$A:$A,YEAR(daily!$A1494),COT!$B:$B,WEEKNUM(daily!$A1494))</f>
        <v>95</v>
      </c>
      <c r="AA1494">
        <f>SUMIFS(Saudi!B:B,Saudi!$A:$A,YEAR(daily!$A1494))</f>
        <v>678.81299999999999</v>
      </c>
      <c r="AB1494">
        <f>SUMIFS(Saudi!C:C,Saudi!$A:$A,YEAR(daily!$A1494))</f>
        <v>384.9</v>
      </c>
      <c r="AC1494">
        <f>SUMIFS(Saudi!F:F,Saudi!$A:$A,YEAR(daily!$A1494))</f>
        <v>4050890</v>
      </c>
      <c r="AD1494">
        <f>SUMIFS(Saudi!G:G,Saudi!$A:$A,YEAR(daily!$A1494))</f>
        <v>66.21286817876377</v>
      </c>
      <c r="AE1494">
        <f>SUMIFS(Saudi!H:H,Saudi!$A:$A,YEAR(daily!$A1494))</f>
        <v>268221045.57667238</v>
      </c>
      <c r="AF1494" s="5">
        <f t="shared" si="68"/>
        <v>2</v>
      </c>
      <c r="AG1494" s="5">
        <f t="shared" si="69"/>
        <v>2006</v>
      </c>
    </row>
    <row r="1495" spans="1:33">
      <c r="A1495" s="3">
        <v>38761</v>
      </c>
      <c r="B1495" s="1">
        <v>127475</v>
      </c>
      <c r="C1495" s="1">
        <v>77580</v>
      </c>
      <c r="D1495" s="1">
        <v>70476</v>
      </c>
      <c r="E1495" s="1">
        <v>61.24</v>
      </c>
      <c r="F1495" s="1">
        <v>63.2</v>
      </c>
      <c r="G1495" s="1">
        <v>63.88</v>
      </c>
      <c r="H1495" s="2">
        <v>49.8</v>
      </c>
      <c r="I1495" s="2">
        <v>30.9</v>
      </c>
      <c r="J1495" s="2">
        <v>85</v>
      </c>
      <c r="K1495" s="2">
        <v>84.8</v>
      </c>
      <c r="L1495">
        <f>SUMIFS(US!B:B,US!$D:$D,YEAR(daily!$A1495),US!$E:$E,MONTH(daily!$A1495))</f>
        <v>8208</v>
      </c>
      <c r="M1495">
        <f>SUMIFS(US!C:C,US!$D:$D,YEAR(daily!$A1495),US!$E:$E,MONTH(daily!$A1495))</f>
        <v>20577</v>
      </c>
      <c r="N1495">
        <f>SUMIFS(COT!E:E,COT!$A:$A,YEAR(daily!$A1495),COT!$B:$B,WEEKNUM(daily!$A1495))</f>
        <v>926564</v>
      </c>
      <c r="O1495">
        <f>SUMIFS(COT!F:F,COT!$A:$A,YEAR(daily!$A1495),COT!$B:$B,WEEKNUM(daily!$A1495))</f>
        <v>129197</v>
      </c>
      <c r="P1495">
        <f>SUMIFS(COT!G:G,COT!$A:$A,YEAR(daily!$A1495),COT!$B:$B,WEEKNUM(daily!$A1495))</f>
        <v>147698</v>
      </c>
      <c r="Q1495">
        <f>SUMIFS(COT!H:H,COT!$A:$A,YEAR(daily!$A1495),COT!$B:$B,WEEKNUM(daily!$A1495))</f>
        <v>151570</v>
      </c>
      <c r="R1495">
        <f>SUMIFS(COT!I:I,COT!$A:$A,YEAR(daily!$A1495),COT!$B:$B,WEEKNUM(daily!$A1495))</f>
        <v>580179</v>
      </c>
      <c r="S1495">
        <f>SUMIFS(COT!J:J,COT!$A:$A,YEAR(daily!$A1495),COT!$B:$B,WEEKNUM(daily!$A1495))</f>
        <v>566940</v>
      </c>
      <c r="T1495">
        <f>SUMIFS(COT!K:K,COT!$A:$A,YEAR(daily!$A1495),COT!$B:$B,WEEKNUM(daily!$A1495))</f>
        <v>65618</v>
      </c>
      <c r="U1495">
        <f>SUMIFS(COT!L:L,COT!$A:$A,YEAR(daily!$A1495),COT!$B:$B,WEEKNUM(daily!$A1495))</f>
        <v>60356</v>
      </c>
      <c r="V1495">
        <f>SUMIFS(COT!M:M,COT!$A:$A,YEAR(daily!$A1495),COT!$B:$B,WEEKNUM(daily!$A1495))</f>
        <v>81</v>
      </c>
      <c r="W1495">
        <f>SUMIFS(COT!N:N,COT!$A:$A,YEAR(daily!$A1495),COT!$B:$B,WEEKNUM(daily!$A1495))</f>
        <v>87</v>
      </c>
      <c r="X1495">
        <f>SUMIFS(COT!O:O,COT!$A:$A,YEAR(daily!$A1495),COT!$B:$B,WEEKNUM(daily!$A1495))</f>
        <v>100</v>
      </c>
      <c r="Y1495">
        <f>SUMIFS(COT!P:P,COT!$A:$A,YEAR(daily!$A1495),COT!$B:$B,WEEKNUM(daily!$A1495))</f>
        <v>85</v>
      </c>
      <c r="Z1495">
        <f>SUMIFS(COT!Q:Q,COT!$A:$A,YEAR(daily!$A1495),COT!$B:$B,WEEKNUM(daily!$A1495))</f>
        <v>96</v>
      </c>
      <c r="AA1495">
        <f>SUMIFS(Saudi!B:B,Saudi!$A:$A,YEAR(daily!$A1495))</f>
        <v>678.81299999999999</v>
      </c>
      <c r="AB1495">
        <f>SUMIFS(Saudi!C:C,Saudi!$A:$A,YEAR(daily!$A1495))</f>
        <v>384.9</v>
      </c>
      <c r="AC1495">
        <f>SUMIFS(Saudi!F:F,Saudi!$A:$A,YEAR(daily!$A1495))</f>
        <v>4050890</v>
      </c>
      <c r="AD1495">
        <f>SUMIFS(Saudi!G:G,Saudi!$A:$A,YEAR(daily!$A1495))</f>
        <v>66.21286817876377</v>
      </c>
      <c r="AE1495">
        <f>SUMIFS(Saudi!H:H,Saudi!$A:$A,YEAR(daily!$A1495))</f>
        <v>268221045.57667238</v>
      </c>
      <c r="AF1495" s="5">
        <f t="shared" si="68"/>
        <v>2</v>
      </c>
      <c r="AG1495" s="5">
        <f t="shared" si="69"/>
        <v>2006</v>
      </c>
    </row>
    <row r="1496" spans="1:33">
      <c r="A1496" s="3">
        <v>38762</v>
      </c>
      <c r="B1496" s="1">
        <v>110376</v>
      </c>
      <c r="C1496" s="1">
        <v>79579</v>
      </c>
      <c r="D1496" s="1">
        <v>71796</v>
      </c>
      <c r="E1496" s="1">
        <v>59.57</v>
      </c>
      <c r="F1496" s="1">
        <v>61.93</v>
      </c>
      <c r="G1496" s="1">
        <v>62.64</v>
      </c>
      <c r="H1496" s="2">
        <v>49.8</v>
      </c>
      <c r="I1496" s="2">
        <v>30.9</v>
      </c>
      <c r="J1496" s="2">
        <v>85</v>
      </c>
      <c r="K1496" s="2">
        <v>84.8</v>
      </c>
      <c r="L1496">
        <f>SUMIFS(US!B:B,US!$D:$D,YEAR(daily!$A1496),US!$E:$E,MONTH(daily!$A1496))</f>
        <v>8208</v>
      </c>
      <c r="M1496">
        <f>SUMIFS(US!C:C,US!$D:$D,YEAR(daily!$A1496),US!$E:$E,MONTH(daily!$A1496))</f>
        <v>20577</v>
      </c>
      <c r="N1496">
        <f>SUMIFS(COT!E:E,COT!$A:$A,YEAR(daily!$A1496),COT!$B:$B,WEEKNUM(daily!$A1496))</f>
        <v>926564</v>
      </c>
      <c r="O1496">
        <f>SUMIFS(COT!F:F,COT!$A:$A,YEAR(daily!$A1496),COT!$B:$B,WEEKNUM(daily!$A1496))</f>
        <v>129197</v>
      </c>
      <c r="P1496">
        <f>SUMIFS(COT!G:G,COT!$A:$A,YEAR(daily!$A1496),COT!$B:$B,WEEKNUM(daily!$A1496))</f>
        <v>147698</v>
      </c>
      <c r="Q1496">
        <f>SUMIFS(COT!H:H,COT!$A:$A,YEAR(daily!$A1496),COT!$B:$B,WEEKNUM(daily!$A1496))</f>
        <v>151570</v>
      </c>
      <c r="R1496">
        <f>SUMIFS(COT!I:I,COT!$A:$A,YEAR(daily!$A1496),COT!$B:$B,WEEKNUM(daily!$A1496))</f>
        <v>580179</v>
      </c>
      <c r="S1496">
        <f>SUMIFS(COT!J:J,COT!$A:$A,YEAR(daily!$A1496),COT!$B:$B,WEEKNUM(daily!$A1496))</f>
        <v>566940</v>
      </c>
      <c r="T1496">
        <f>SUMIFS(COT!K:K,COT!$A:$A,YEAR(daily!$A1496),COT!$B:$B,WEEKNUM(daily!$A1496))</f>
        <v>65618</v>
      </c>
      <c r="U1496">
        <f>SUMIFS(COT!L:L,COT!$A:$A,YEAR(daily!$A1496),COT!$B:$B,WEEKNUM(daily!$A1496))</f>
        <v>60356</v>
      </c>
      <c r="V1496">
        <f>SUMIFS(COT!M:M,COT!$A:$A,YEAR(daily!$A1496),COT!$B:$B,WEEKNUM(daily!$A1496))</f>
        <v>81</v>
      </c>
      <c r="W1496">
        <f>SUMIFS(COT!N:N,COT!$A:$A,YEAR(daily!$A1496),COT!$B:$B,WEEKNUM(daily!$A1496))</f>
        <v>87</v>
      </c>
      <c r="X1496">
        <f>SUMIFS(COT!O:O,COT!$A:$A,YEAR(daily!$A1496),COT!$B:$B,WEEKNUM(daily!$A1496))</f>
        <v>100</v>
      </c>
      <c r="Y1496">
        <f>SUMIFS(COT!P:P,COT!$A:$A,YEAR(daily!$A1496),COT!$B:$B,WEEKNUM(daily!$A1496))</f>
        <v>85</v>
      </c>
      <c r="Z1496">
        <f>SUMIFS(COT!Q:Q,COT!$A:$A,YEAR(daily!$A1496),COT!$B:$B,WEEKNUM(daily!$A1496))</f>
        <v>96</v>
      </c>
      <c r="AA1496">
        <f>SUMIFS(Saudi!B:B,Saudi!$A:$A,YEAR(daily!$A1496))</f>
        <v>678.81299999999999</v>
      </c>
      <c r="AB1496">
        <f>SUMIFS(Saudi!C:C,Saudi!$A:$A,YEAR(daily!$A1496))</f>
        <v>384.9</v>
      </c>
      <c r="AC1496">
        <f>SUMIFS(Saudi!F:F,Saudi!$A:$A,YEAR(daily!$A1496))</f>
        <v>4050890</v>
      </c>
      <c r="AD1496">
        <f>SUMIFS(Saudi!G:G,Saudi!$A:$A,YEAR(daily!$A1496))</f>
        <v>66.21286817876377</v>
      </c>
      <c r="AE1496">
        <f>SUMIFS(Saudi!H:H,Saudi!$A:$A,YEAR(daily!$A1496))</f>
        <v>268221045.57667238</v>
      </c>
      <c r="AF1496" s="5">
        <f t="shared" si="68"/>
        <v>2</v>
      </c>
      <c r="AG1496" s="5">
        <f t="shared" si="69"/>
        <v>2006</v>
      </c>
    </row>
    <row r="1497" spans="1:33">
      <c r="A1497" s="3">
        <v>38763</v>
      </c>
      <c r="B1497" s="1">
        <v>79274</v>
      </c>
      <c r="C1497" s="1">
        <v>81624</v>
      </c>
      <c r="D1497" s="1">
        <v>74311</v>
      </c>
      <c r="E1497" s="1">
        <v>57.65</v>
      </c>
      <c r="F1497" s="1">
        <v>60.33</v>
      </c>
      <c r="G1497" s="1">
        <v>61.13</v>
      </c>
      <c r="H1497" s="2">
        <v>49.8</v>
      </c>
      <c r="I1497" s="2">
        <v>30.9</v>
      </c>
      <c r="J1497" s="2">
        <v>85</v>
      </c>
      <c r="K1497" s="2">
        <v>84.8</v>
      </c>
      <c r="L1497">
        <f>SUMIFS(US!B:B,US!$D:$D,YEAR(daily!$A1497),US!$E:$E,MONTH(daily!$A1497))</f>
        <v>8208</v>
      </c>
      <c r="M1497">
        <f>SUMIFS(US!C:C,US!$D:$D,YEAR(daily!$A1497),US!$E:$E,MONTH(daily!$A1497))</f>
        <v>20577</v>
      </c>
      <c r="N1497">
        <f>SUMIFS(COT!E:E,COT!$A:$A,YEAR(daily!$A1497),COT!$B:$B,WEEKNUM(daily!$A1497))</f>
        <v>926564</v>
      </c>
      <c r="O1497">
        <f>SUMIFS(COT!F:F,COT!$A:$A,YEAR(daily!$A1497),COT!$B:$B,WEEKNUM(daily!$A1497))</f>
        <v>129197</v>
      </c>
      <c r="P1497">
        <f>SUMIFS(COT!G:G,COT!$A:$A,YEAR(daily!$A1497),COT!$B:$B,WEEKNUM(daily!$A1497))</f>
        <v>147698</v>
      </c>
      <c r="Q1497">
        <f>SUMIFS(COT!H:H,COT!$A:$A,YEAR(daily!$A1497),COT!$B:$B,WEEKNUM(daily!$A1497))</f>
        <v>151570</v>
      </c>
      <c r="R1497">
        <f>SUMIFS(COT!I:I,COT!$A:$A,YEAR(daily!$A1497),COT!$B:$B,WEEKNUM(daily!$A1497))</f>
        <v>580179</v>
      </c>
      <c r="S1497">
        <f>SUMIFS(COT!J:J,COT!$A:$A,YEAR(daily!$A1497),COT!$B:$B,WEEKNUM(daily!$A1497))</f>
        <v>566940</v>
      </c>
      <c r="T1497">
        <f>SUMIFS(COT!K:K,COT!$A:$A,YEAR(daily!$A1497),COT!$B:$B,WEEKNUM(daily!$A1497))</f>
        <v>65618</v>
      </c>
      <c r="U1497">
        <f>SUMIFS(COT!L:L,COT!$A:$A,YEAR(daily!$A1497),COT!$B:$B,WEEKNUM(daily!$A1497))</f>
        <v>60356</v>
      </c>
      <c r="V1497">
        <f>SUMIFS(COT!M:M,COT!$A:$A,YEAR(daily!$A1497),COT!$B:$B,WEEKNUM(daily!$A1497))</f>
        <v>81</v>
      </c>
      <c r="W1497">
        <f>SUMIFS(COT!N:N,COT!$A:$A,YEAR(daily!$A1497),COT!$B:$B,WEEKNUM(daily!$A1497))</f>
        <v>87</v>
      </c>
      <c r="X1497">
        <f>SUMIFS(COT!O:O,COT!$A:$A,YEAR(daily!$A1497),COT!$B:$B,WEEKNUM(daily!$A1497))</f>
        <v>100</v>
      </c>
      <c r="Y1497">
        <f>SUMIFS(COT!P:P,COT!$A:$A,YEAR(daily!$A1497),COT!$B:$B,WEEKNUM(daily!$A1497))</f>
        <v>85</v>
      </c>
      <c r="Z1497">
        <f>SUMIFS(COT!Q:Q,COT!$A:$A,YEAR(daily!$A1497),COT!$B:$B,WEEKNUM(daily!$A1497))</f>
        <v>96</v>
      </c>
      <c r="AA1497">
        <f>SUMIFS(Saudi!B:B,Saudi!$A:$A,YEAR(daily!$A1497))</f>
        <v>678.81299999999999</v>
      </c>
      <c r="AB1497">
        <f>SUMIFS(Saudi!C:C,Saudi!$A:$A,YEAR(daily!$A1497))</f>
        <v>384.9</v>
      </c>
      <c r="AC1497">
        <f>SUMIFS(Saudi!F:F,Saudi!$A:$A,YEAR(daily!$A1497))</f>
        <v>4050890</v>
      </c>
      <c r="AD1497">
        <f>SUMIFS(Saudi!G:G,Saudi!$A:$A,YEAR(daily!$A1497))</f>
        <v>66.21286817876377</v>
      </c>
      <c r="AE1497">
        <f>SUMIFS(Saudi!H:H,Saudi!$A:$A,YEAR(daily!$A1497))</f>
        <v>268221045.57667238</v>
      </c>
      <c r="AF1497" s="5">
        <f t="shared" si="68"/>
        <v>2</v>
      </c>
      <c r="AG1497" s="5">
        <f t="shared" si="69"/>
        <v>2006</v>
      </c>
    </row>
    <row r="1498" spans="1:33">
      <c r="A1498" s="3">
        <v>38764</v>
      </c>
      <c r="B1498" s="1">
        <v>54811</v>
      </c>
      <c r="C1498" s="1">
        <v>83275</v>
      </c>
      <c r="D1498" s="1">
        <v>78545</v>
      </c>
      <c r="E1498" s="1">
        <v>58.46</v>
      </c>
      <c r="F1498" s="1">
        <v>61.2</v>
      </c>
      <c r="G1498" s="1">
        <v>62</v>
      </c>
      <c r="H1498" s="2">
        <v>49.8</v>
      </c>
      <c r="I1498" s="2">
        <v>30.9</v>
      </c>
      <c r="J1498" s="2">
        <v>85</v>
      </c>
      <c r="K1498" s="2">
        <v>84.8</v>
      </c>
      <c r="L1498">
        <f>SUMIFS(US!B:B,US!$D:$D,YEAR(daily!$A1498),US!$E:$E,MONTH(daily!$A1498))</f>
        <v>8208</v>
      </c>
      <c r="M1498">
        <f>SUMIFS(US!C:C,US!$D:$D,YEAR(daily!$A1498),US!$E:$E,MONTH(daily!$A1498))</f>
        <v>20577</v>
      </c>
      <c r="N1498">
        <f>SUMIFS(COT!E:E,COT!$A:$A,YEAR(daily!$A1498),COT!$B:$B,WEEKNUM(daily!$A1498))</f>
        <v>926564</v>
      </c>
      <c r="O1498">
        <f>SUMIFS(COT!F:F,COT!$A:$A,YEAR(daily!$A1498),COT!$B:$B,WEEKNUM(daily!$A1498))</f>
        <v>129197</v>
      </c>
      <c r="P1498">
        <f>SUMIFS(COT!G:G,COT!$A:$A,YEAR(daily!$A1498),COT!$B:$B,WEEKNUM(daily!$A1498))</f>
        <v>147698</v>
      </c>
      <c r="Q1498">
        <f>SUMIFS(COT!H:H,COT!$A:$A,YEAR(daily!$A1498),COT!$B:$B,WEEKNUM(daily!$A1498))</f>
        <v>151570</v>
      </c>
      <c r="R1498">
        <f>SUMIFS(COT!I:I,COT!$A:$A,YEAR(daily!$A1498),COT!$B:$B,WEEKNUM(daily!$A1498))</f>
        <v>580179</v>
      </c>
      <c r="S1498">
        <f>SUMIFS(COT!J:J,COT!$A:$A,YEAR(daily!$A1498),COT!$B:$B,WEEKNUM(daily!$A1498))</f>
        <v>566940</v>
      </c>
      <c r="T1498">
        <f>SUMIFS(COT!K:K,COT!$A:$A,YEAR(daily!$A1498),COT!$B:$B,WEEKNUM(daily!$A1498))</f>
        <v>65618</v>
      </c>
      <c r="U1498">
        <f>SUMIFS(COT!L:L,COT!$A:$A,YEAR(daily!$A1498),COT!$B:$B,WEEKNUM(daily!$A1498))</f>
        <v>60356</v>
      </c>
      <c r="V1498">
        <f>SUMIFS(COT!M:M,COT!$A:$A,YEAR(daily!$A1498),COT!$B:$B,WEEKNUM(daily!$A1498))</f>
        <v>81</v>
      </c>
      <c r="W1498">
        <f>SUMIFS(COT!N:N,COT!$A:$A,YEAR(daily!$A1498),COT!$B:$B,WEEKNUM(daily!$A1498))</f>
        <v>87</v>
      </c>
      <c r="X1498">
        <f>SUMIFS(COT!O:O,COT!$A:$A,YEAR(daily!$A1498),COT!$B:$B,WEEKNUM(daily!$A1498))</f>
        <v>100</v>
      </c>
      <c r="Y1498">
        <f>SUMIFS(COT!P:P,COT!$A:$A,YEAR(daily!$A1498),COT!$B:$B,WEEKNUM(daily!$A1498))</f>
        <v>85</v>
      </c>
      <c r="Z1498">
        <f>SUMIFS(COT!Q:Q,COT!$A:$A,YEAR(daily!$A1498),COT!$B:$B,WEEKNUM(daily!$A1498))</f>
        <v>96</v>
      </c>
      <c r="AA1498">
        <f>SUMIFS(Saudi!B:B,Saudi!$A:$A,YEAR(daily!$A1498))</f>
        <v>678.81299999999999</v>
      </c>
      <c r="AB1498">
        <f>SUMIFS(Saudi!C:C,Saudi!$A:$A,YEAR(daily!$A1498))</f>
        <v>384.9</v>
      </c>
      <c r="AC1498">
        <f>SUMIFS(Saudi!F:F,Saudi!$A:$A,YEAR(daily!$A1498))</f>
        <v>4050890</v>
      </c>
      <c r="AD1498">
        <f>SUMIFS(Saudi!G:G,Saudi!$A:$A,YEAR(daily!$A1498))</f>
        <v>66.21286817876377</v>
      </c>
      <c r="AE1498">
        <f>SUMIFS(Saudi!H:H,Saudi!$A:$A,YEAR(daily!$A1498))</f>
        <v>268221045.57667238</v>
      </c>
      <c r="AF1498" s="5">
        <f t="shared" si="68"/>
        <v>2</v>
      </c>
      <c r="AG1498" s="5">
        <f t="shared" si="69"/>
        <v>2006</v>
      </c>
    </row>
    <row r="1499" spans="1:33">
      <c r="A1499" s="3">
        <v>38765</v>
      </c>
      <c r="B1499" s="1">
        <v>37303</v>
      </c>
      <c r="C1499" s="1">
        <v>87505</v>
      </c>
      <c r="D1499" s="1">
        <v>79717</v>
      </c>
      <c r="E1499" s="1">
        <v>59.88</v>
      </c>
      <c r="F1499" s="1">
        <v>62.35</v>
      </c>
      <c r="G1499" s="1">
        <v>63.15</v>
      </c>
      <c r="H1499" s="2">
        <v>49.8</v>
      </c>
      <c r="I1499" s="2">
        <v>30.9</v>
      </c>
      <c r="J1499" s="2">
        <v>85</v>
      </c>
      <c r="K1499" s="2">
        <v>84.8</v>
      </c>
      <c r="L1499">
        <f>SUMIFS(US!B:B,US!$D:$D,YEAR(daily!$A1499),US!$E:$E,MONTH(daily!$A1499))</f>
        <v>8208</v>
      </c>
      <c r="M1499">
        <f>SUMIFS(US!C:C,US!$D:$D,YEAR(daily!$A1499),US!$E:$E,MONTH(daily!$A1499))</f>
        <v>20577</v>
      </c>
      <c r="N1499">
        <f>SUMIFS(COT!E:E,COT!$A:$A,YEAR(daily!$A1499),COT!$B:$B,WEEKNUM(daily!$A1499))</f>
        <v>926564</v>
      </c>
      <c r="O1499">
        <f>SUMIFS(COT!F:F,COT!$A:$A,YEAR(daily!$A1499),COT!$B:$B,WEEKNUM(daily!$A1499))</f>
        <v>129197</v>
      </c>
      <c r="P1499">
        <f>SUMIFS(COT!G:G,COT!$A:$A,YEAR(daily!$A1499),COT!$B:$B,WEEKNUM(daily!$A1499))</f>
        <v>147698</v>
      </c>
      <c r="Q1499">
        <f>SUMIFS(COT!H:H,COT!$A:$A,YEAR(daily!$A1499),COT!$B:$B,WEEKNUM(daily!$A1499))</f>
        <v>151570</v>
      </c>
      <c r="R1499">
        <f>SUMIFS(COT!I:I,COT!$A:$A,YEAR(daily!$A1499),COT!$B:$B,WEEKNUM(daily!$A1499))</f>
        <v>580179</v>
      </c>
      <c r="S1499">
        <f>SUMIFS(COT!J:J,COT!$A:$A,YEAR(daily!$A1499),COT!$B:$B,WEEKNUM(daily!$A1499))</f>
        <v>566940</v>
      </c>
      <c r="T1499">
        <f>SUMIFS(COT!K:K,COT!$A:$A,YEAR(daily!$A1499),COT!$B:$B,WEEKNUM(daily!$A1499))</f>
        <v>65618</v>
      </c>
      <c r="U1499">
        <f>SUMIFS(COT!L:L,COT!$A:$A,YEAR(daily!$A1499),COT!$B:$B,WEEKNUM(daily!$A1499))</f>
        <v>60356</v>
      </c>
      <c r="V1499">
        <f>SUMIFS(COT!M:M,COT!$A:$A,YEAR(daily!$A1499),COT!$B:$B,WEEKNUM(daily!$A1499))</f>
        <v>81</v>
      </c>
      <c r="W1499">
        <f>SUMIFS(COT!N:N,COT!$A:$A,YEAR(daily!$A1499),COT!$B:$B,WEEKNUM(daily!$A1499))</f>
        <v>87</v>
      </c>
      <c r="X1499">
        <f>SUMIFS(COT!O:O,COT!$A:$A,YEAR(daily!$A1499),COT!$B:$B,WEEKNUM(daily!$A1499))</f>
        <v>100</v>
      </c>
      <c r="Y1499">
        <f>SUMIFS(COT!P:P,COT!$A:$A,YEAR(daily!$A1499),COT!$B:$B,WEEKNUM(daily!$A1499))</f>
        <v>85</v>
      </c>
      <c r="Z1499">
        <f>SUMIFS(COT!Q:Q,COT!$A:$A,YEAR(daily!$A1499),COT!$B:$B,WEEKNUM(daily!$A1499))</f>
        <v>96</v>
      </c>
      <c r="AA1499">
        <f>SUMIFS(Saudi!B:B,Saudi!$A:$A,YEAR(daily!$A1499))</f>
        <v>678.81299999999999</v>
      </c>
      <c r="AB1499">
        <f>SUMIFS(Saudi!C:C,Saudi!$A:$A,YEAR(daily!$A1499))</f>
        <v>384.9</v>
      </c>
      <c r="AC1499">
        <f>SUMIFS(Saudi!F:F,Saudi!$A:$A,YEAR(daily!$A1499))</f>
        <v>4050890</v>
      </c>
      <c r="AD1499">
        <f>SUMIFS(Saudi!G:G,Saudi!$A:$A,YEAR(daily!$A1499))</f>
        <v>66.21286817876377</v>
      </c>
      <c r="AE1499">
        <f>SUMIFS(Saudi!H:H,Saudi!$A:$A,YEAR(daily!$A1499))</f>
        <v>268221045.57667238</v>
      </c>
      <c r="AF1499" s="5">
        <f t="shared" si="68"/>
        <v>2</v>
      </c>
      <c r="AG1499" s="5">
        <f t="shared" si="69"/>
        <v>2006</v>
      </c>
    </row>
    <row r="1500" spans="1:33">
      <c r="A1500" s="3">
        <v>38769</v>
      </c>
      <c r="B1500" s="1">
        <v>5895</v>
      </c>
      <c r="C1500" s="1">
        <v>93363</v>
      </c>
      <c r="D1500" s="1">
        <v>81198</v>
      </c>
      <c r="E1500" s="1">
        <v>61.1</v>
      </c>
      <c r="F1500" s="1">
        <v>63.73</v>
      </c>
      <c r="G1500" s="1">
        <v>64.489999999999995</v>
      </c>
      <c r="H1500" s="2">
        <v>49.8</v>
      </c>
      <c r="I1500" s="2">
        <v>30.9</v>
      </c>
      <c r="J1500" s="2">
        <v>85</v>
      </c>
      <c r="K1500" s="2">
        <v>84.8</v>
      </c>
      <c r="L1500">
        <f>SUMIFS(US!B:B,US!$D:$D,YEAR(daily!$A1500),US!$E:$E,MONTH(daily!$A1500))</f>
        <v>8208</v>
      </c>
      <c r="M1500">
        <f>SUMIFS(US!C:C,US!$D:$D,YEAR(daily!$A1500),US!$E:$E,MONTH(daily!$A1500))</f>
        <v>20577</v>
      </c>
      <c r="N1500">
        <f>SUMIFS(COT!E:E,COT!$A:$A,YEAR(daily!$A1500),COT!$B:$B,WEEKNUM(daily!$A1500))</f>
        <v>889301</v>
      </c>
      <c r="O1500">
        <f>SUMIFS(COT!F:F,COT!$A:$A,YEAR(daily!$A1500),COT!$B:$B,WEEKNUM(daily!$A1500))</f>
        <v>112024</v>
      </c>
      <c r="P1500">
        <f>SUMIFS(COT!G:G,COT!$A:$A,YEAR(daily!$A1500),COT!$B:$B,WEEKNUM(daily!$A1500))</f>
        <v>142152</v>
      </c>
      <c r="Q1500">
        <f>SUMIFS(COT!H:H,COT!$A:$A,YEAR(daily!$A1500),COT!$B:$B,WEEKNUM(daily!$A1500))</f>
        <v>141275</v>
      </c>
      <c r="R1500">
        <f>SUMIFS(COT!I:I,COT!$A:$A,YEAR(daily!$A1500),COT!$B:$B,WEEKNUM(daily!$A1500))</f>
        <v>582703</v>
      </c>
      <c r="S1500">
        <f>SUMIFS(COT!J:J,COT!$A:$A,YEAR(daily!$A1500),COT!$B:$B,WEEKNUM(daily!$A1500))</f>
        <v>549345</v>
      </c>
      <c r="T1500">
        <f>SUMIFS(COT!K:K,COT!$A:$A,YEAR(daily!$A1500),COT!$B:$B,WEEKNUM(daily!$A1500))</f>
        <v>53299</v>
      </c>
      <c r="U1500">
        <f>SUMIFS(COT!L:L,COT!$A:$A,YEAR(daily!$A1500),COT!$B:$B,WEEKNUM(daily!$A1500))</f>
        <v>56529</v>
      </c>
      <c r="V1500">
        <f>SUMIFS(COT!M:M,COT!$A:$A,YEAR(daily!$A1500),COT!$B:$B,WEEKNUM(daily!$A1500))</f>
        <v>56</v>
      </c>
      <c r="W1500">
        <f>SUMIFS(COT!N:N,COT!$A:$A,YEAR(daily!$A1500),COT!$B:$B,WEEKNUM(daily!$A1500))</f>
        <v>92</v>
      </c>
      <c r="X1500">
        <f>SUMIFS(COT!O:O,COT!$A:$A,YEAR(daily!$A1500),COT!$B:$B,WEEKNUM(daily!$A1500))</f>
        <v>92</v>
      </c>
      <c r="Y1500">
        <f>SUMIFS(COT!P:P,COT!$A:$A,YEAR(daily!$A1500),COT!$B:$B,WEEKNUM(daily!$A1500))</f>
        <v>77</v>
      </c>
      <c r="Z1500">
        <f>SUMIFS(COT!Q:Q,COT!$A:$A,YEAR(daily!$A1500),COT!$B:$B,WEEKNUM(daily!$A1500))</f>
        <v>84</v>
      </c>
      <c r="AA1500">
        <f>SUMIFS(Saudi!B:B,Saudi!$A:$A,YEAR(daily!$A1500))</f>
        <v>678.81299999999999</v>
      </c>
      <c r="AB1500">
        <f>SUMIFS(Saudi!C:C,Saudi!$A:$A,YEAR(daily!$A1500))</f>
        <v>384.9</v>
      </c>
      <c r="AC1500">
        <f>SUMIFS(Saudi!F:F,Saudi!$A:$A,YEAR(daily!$A1500))</f>
        <v>4050890</v>
      </c>
      <c r="AD1500">
        <f>SUMIFS(Saudi!G:G,Saudi!$A:$A,YEAR(daily!$A1500))</f>
        <v>66.21286817876377</v>
      </c>
      <c r="AE1500">
        <f>SUMIFS(Saudi!H:H,Saudi!$A:$A,YEAR(daily!$A1500))</f>
        <v>268221045.57667238</v>
      </c>
      <c r="AF1500" s="5">
        <f t="shared" si="68"/>
        <v>2</v>
      </c>
      <c r="AG1500" s="5">
        <f t="shared" si="69"/>
        <v>2006</v>
      </c>
    </row>
    <row r="1501" spans="1:33">
      <c r="A1501" s="3">
        <v>38770</v>
      </c>
      <c r="B1501" s="1">
        <v>264290</v>
      </c>
      <c r="C1501" s="1">
        <v>80606</v>
      </c>
      <c r="D1501" s="1">
        <v>31276</v>
      </c>
      <c r="E1501" s="1">
        <v>61.01</v>
      </c>
      <c r="F1501" s="1">
        <v>63.11</v>
      </c>
      <c r="G1501" s="1">
        <v>63.79</v>
      </c>
      <c r="H1501" s="2">
        <v>49.8</v>
      </c>
      <c r="I1501" s="2">
        <v>30.9</v>
      </c>
      <c r="J1501" s="2">
        <v>85</v>
      </c>
      <c r="K1501" s="2">
        <v>84.8</v>
      </c>
      <c r="L1501">
        <f>SUMIFS(US!B:B,US!$D:$D,YEAR(daily!$A1501),US!$E:$E,MONTH(daily!$A1501))</f>
        <v>8208</v>
      </c>
      <c r="M1501">
        <f>SUMIFS(US!C:C,US!$D:$D,YEAR(daily!$A1501),US!$E:$E,MONTH(daily!$A1501))</f>
        <v>20577</v>
      </c>
      <c r="N1501">
        <f>SUMIFS(COT!E:E,COT!$A:$A,YEAR(daily!$A1501),COT!$B:$B,WEEKNUM(daily!$A1501))</f>
        <v>889301</v>
      </c>
      <c r="O1501">
        <f>SUMIFS(COT!F:F,COT!$A:$A,YEAR(daily!$A1501),COT!$B:$B,WEEKNUM(daily!$A1501))</f>
        <v>112024</v>
      </c>
      <c r="P1501">
        <f>SUMIFS(COT!G:G,COT!$A:$A,YEAR(daily!$A1501),COT!$B:$B,WEEKNUM(daily!$A1501))</f>
        <v>142152</v>
      </c>
      <c r="Q1501">
        <f>SUMIFS(COT!H:H,COT!$A:$A,YEAR(daily!$A1501),COT!$B:$B,WEEKNUM(daily!$A1501))</f>
        <v>141275</v>
      </c>
      <c r="R1501">
        <f>SUMIFS(COT!I:I,COT!$A:$A,YEAR(daily!$A1501),COT!$B:$B,WEEKNUM(daily!$A1501))</f>
        <v>582703</v>
      </c>
      <c r="S1501">
        <f>SUMIFS(COT!J:J,COT!$A:$A,YEAR(daily!$A1501),COT!$B:$B,WEEKNUM(daily!$A1501))</f>
        <v>549345</v>
      </c>
      <c r="T1501">
        <f>SUMIFS(COT!K:K,COT!$A:$A,YEAR(daily!$A1501),COT!$B:$B,WEEKNUM(daily!$A1501))</f>
        <v>53299</v>
      </c>
      <c r="U1501">
        <f>SUMIFS(COT!L:L,COT!$A:$A,YEAR(daily!$A1501),COT!$B:$B,WEEKNUM(daily!$A1501))</f>
        <v>56529</v>
      </c>
      <c r="V1501">
        <f>SUMIFS(COT!M:M,COT!$A:$A,YEAR(daily!$A1501),COT!$B:$B,WEEKNUM(daily!$A1501))</f>
        <v>56</v>
      </c>
      <c r="W1501">
        <f>SUMIFS(COT!N:N,COT!$A:$A,YEAR(daily!$A1501),COT!$B:$B,WEEKNUM(daily!$A1501))</f>
        <v>92</v>
      </c>
      <c r="X1501">
        <f>SUMIFS(COT!O:O,COT!$A:$A,YEAR(daily!$A1501),COT!$B:$B,WEEKNUM(daily!$A1501))</f>
        <v>92</v>
      </c>
      <c r="Y1501">
        <f>SUMIFS(COT!P:P,COT!$A:$A,YEAR(daily!$A1501),COT!$B:$B,WEEKNUM(daily!$A1501))</f>
        <v>77</v>
      </c>
      <c r="Z1501">
        <f>SUMIFS(COT!Q:Q,COT!$A:$A,YEAR(daily!$A1501),COT!$B:$B,WEEKNUM(daily!$A1501))</f>
        <v>84</v>
      </c>
      <c r="AA1501">
        <f>SUMIFS(Saudi!B:B,Saudi!$A:$A,YEAR(daily!$A1501))</f>
        <v>678.81299999999999</v>
      </c>
      <c r="AB1501">
        <f>SUMIFS(Saudi!C:C,Saudi!$A:$A,YEAR(daily!$A1501))</f>
        <v>384.9</v>
      </c>
      <c r="AC1501">
        <f>SUMIFS(Saudi!F:F,Saudi!$A:$A,YEAR(daily!$A1501))</f>
        <v>4050890</v>
      </c>
      <c r="AD1501">
        <f>SUMIFS(Saudi!G:G,Saudi!$A:$A,YEAR(daily!$A1501))</f>
        <v>66.21286817876377</v>
      </c>
      <c r="AE1501">
        <f>SUMIFS(Saudi!H:H,Saudi!$A:$A,YEAR(daily!$A1501))</f>
        <v>268221045.57667238</v>
      </c>
      <c r="AF1501" s="5">
        <f t="shared" si="68"/>
        <v>2</v>
      </c>
      <c r="AG1501" s="5">
        <f t="shared" si="69"/>
        <v>2006</v>
      </c>
    </row>
    <row r="1502" spans="1:33">
      <c r="A1502" s="3">
        <v>38771</v>
      </c>
      <c r="B1502" s="1">
        <v>266314</v>
      </c>
      <c r="C1502" s="1">
        <v>84169</v>
      </c>
      <c r="D1502" s="1">
        <v>33838</v>
      </c>
      <c r="E1502" s="1">
        <v>60.54</v>
      </c>
      <c r="F1502" s="1">
        <v>63.09</v>
      </c>
      <c r="G1502" s="1">
        <v>63.86</v>
      </c>
      <c r="H1502" s="2">
        <v>49.8</v>
      </c>
      <c r="I1502" s="2">
        <v>30.9</v>
      </c>
      <c r="J1502" s="2">
        <v>85</v>
      </c>
      <c r="K1502" s="2">
        <v>84.8</v>
      </c>
      <c r="L1502">
        <f>SUMIFS(US!B:B,US!$D:$D,YEAR(daily!$A1502),US!$E:$E,MONTH(daily!$A1502))</f>
        <v>8208</v>
      </c>
      <c r="M1502">
        <f>SUMIFS(US!C:C,US!$D:$D,YEAR(daily!$A1502),US!$E:$E,MONTH(daily!$A1502))</f>
        <v>20577</v>
      </c>
      <c r="N1502">
        <f>SUMIFS(COT!E:E,COT!$A:$A,YEAR(daily!$A1502),COT!$B:$B,WEEKNUM(daily!$A1502))</f>
        <v>889301</v>
      </c>
      <c r="O1502">
        <f>SUMIFS(COT!F:F,COT!$A:$A,YEAR(daily!$A1502),COT!$B:$B,WEEKNUM(daily!$A1502))</f>
        <v>112024</v>
      </c>
      <c r="P1502">
        <f>SUMIFS(COT!G:G,COT!$A:$A,YEAR(daily!$A1502),COT!$B:$B,WEEKNUM(daily!$A1502))</f>
        <v>142152</v>
      </c>
      <c r="Q1502">
        <f>SUMIFS(COT!H:H,COT!$A:$A,YEAR(daily!$A1502),COT!$B:$B,WEEKNUM(daily!$A1502))</f>
        <v>141275</v>
      </c>
      <c r="R1502">
        <f>SUMIFS(COT!I:I,COT!$A:$A,YEAR(daily!$A1502),COT!$B:$B,WEEKNUM(daily!$A1502))</f>
        <v>582703</v>
      </c>
      <c r="S1502">
        <f>SUMIFS(COT!J:J,COT!$A:$A,YEAR(daily!$A1502),COT!$B:$B,WEEKNUM(daily!$A1502))</f>
        <v>549345</v>
      </c>
      <c r="T1502">
        <f>SUMIFS(COT!K:K,COT!$A:$A,YEAR(daily!$A1502),COT!$B:$B,WEEKNUM(daily!$A1502))</f>
        <v>53299</v>
      </c>
      <c r="U1502">
        <f>SUMIFS(COT!L:L,COT!$A:$A,YEAR(daily!$A1502),COT!$B:$B,WEEKNUM(daily!$A1502))</f>
        <v>56529</v>
      </c>
      <c r="V1502">
        <f>SUMIFS(COT!M:M,COT!$A:$A,YEAR(daily!$A1502),COT!$B:$B,WEEKNUM(daily!$A1502))</f>
        <v>56</v>
      </c>
      <c r="W1502">
        <f>SUMIFS(COT!N:N,COT!$A:$A,YEAR(daily!$A1502),COT!$B:$B,WEEKNUM(daily!$A1502))</f>
        <v>92</v>
      </c>
      <c r="X1502">
        <f>SUMIFS(COT!O:O,COT!$A:$A,YEAR(daily!$A1502),COT!$B:$B,WEEKNUM(daily!$A1502))</f>
        <v>92</v>
      </c>
      <c r="Y1502">
        <f>SUMIFS(COT!P:P,COT!$A:$A,YEAR(daily!$A1502),COT!$B:$B,WEEKNUM(daily!$A1502))</f>
        <v>77</v>
      </c>
      <c r="Z1502">
        <f>SUMIFS(COT!Q:Q,COT!$A:$A,YEAR(daily!$A1502),COT!$B:$B,WEEKNUM(daily!$A1502))</f>
        <v>84</v>
      </c>
      <c r="AA1502">
        <f>SUMIFS(Saudi!B:B,Saudi!$A:$A,YEAR(daily!$A1502))</f>
        <v>678.81299999999999</v>
      </c>
      <c r="AB1502">
        <f>SUMIFS(Saudi!C:C,Saudi!$A:$A,YEAR(daily!$A1502))</f>
        <v>384.9</v>
      </c>
      <c r="AC1502">
        <f>SUMIFS(Saudi!F:F,Saudi!$A:$A,YEAR(daily!$A1502))</f>
        <v>4050890</v>
      </c>
      <c r="AD1502">
        <f>SUMIFS(Saudi!G:G,Saudi!$A:$A,YEAR(daily!$A1502))</f>
        <v>66.21286817876377</v>
      </c>
      <c r="AE1502">
        <f>SUMIFS(Saudi!H:H,Saudi!$A:$A,YEAR(daily!$A1502))</f>
        <v>268221045.57667238</v>
      </c>
      <c r="AF1502" s="5">
        <f t="shared" si="68"/>
        <v>2</v>
      </c>
      <c r="AG1502" s="5">
        <f t="shared" si="69"/>
        <v>2006</v>
      </c>
    </row>
    <row r="1503" spans="1:33">
      <c r="A1503" s="3">
        <v>38772</v>
      </c>
      <c r="B1503" s="1">
        <v>263546</v>
      </c>
      <c r="C1503" s="1">
        <v>85354</v>
      </c>
      <c r="D1503" s="1">
        <v>34793</v>
      </c>
      <c r="E1503" s="1">
        <v>62.91</v>
      </c>
      <c r="F1503" s="1">
        <v>65.03</v>
      </c>
      <c r="G1503" s="1">
        <v>65.73</v>
      </c>
      <c r="H1503" s="2">
        <v>49.8</v>
      </c>
      <c r="I1503" s="2">
        <v>30.9</v>
      </c>
      <c r="J1503" s="2">
        <v>85</v>
      </c>
      <c r="K1503" s="2">
        <v>84.8</v>
      </c>
      <c r="L1503">
        <f>SUMIFS(US!B:B,US!$D:$D,YEAR(daily!$A1503),US!$E:$E,MONTH(daily!$A1503))</f>
        <v>8208</v>
      </c>
      <c r="M1503">
        <f>SUMIFS(US!C:C,US!$D:$D,YEAR(daily!$A1503),US!$E:$E,MONTH(daily!$A1503))</f>
        <v>20577</v>
      </c>
      <c r="N1503">
        <f>SUMIFS(COT!E:E,COT!$A:$A,YEAR(daily!$A1503),COT!$B:$B,WEEKNUM(daily!$A1503))</f>
        <v>889301</v>
      </c>
      <c r="O1503">
        <f>SUMIFS(COT!F:F,COT!$A:$A,YEAR(daily!$A1503),COT!$B:$B,WEEKNUM(daily!$A1503))</f>
        <v>112024</v>
      </c>
      <c r="P1503">
        <f>SUMIFS(COT!G:G,COT!$A:$A,YEAR(daily!$A1503),COT!$B:$B,WEEKNUM(daily!$A1503))</f>
        <v>142152</v>
      </c>
      <c r="Q1503">
        <f>SUMIFS(COT!H:H,COT!$A:$A,YEAR(daily!$A1503),COT!$B:$B,WEEKNUM(daily!$A1503))</f>
        <v>141275</v>
      </c>
      <c r="R1503">
        <f>SUMIFS(COT!I:I,COT!$A:$A,YEAR(daily!$A1503),COT!$B:$B,WEEKNUM(daily!$A1503))</f>
        <v>582703</v>
      </c>
      <c r="S1503">
        <f>SUMIFS(COT!J:J,COT!$A:$A,YEAR(daily!$A1503),COT!$B:$B,WEEKNUM(daily!$A1503))</f>
        <v>549345</v>
      </c>
      <c r="T1503">
        <f>SUMIFS(COT!K:K,COT!$A:$A,YEAR(daily!$A1503),COT!$B:$B,WEEKNUM(daily!$A1503))</f>
        <v>53299</v>
      </c>
      <c r="U1503">
        <f>SUMIFS(COT!L:L,COT!$A:$A,YEAR(daily!$A1503),COT!$B:$B,WEEKNUM(daily!$A1503))</f>
        <v>56529</v>
      </c>
      <c r="V1503">
        <f>SUMIFS(COT!M:M,COT!$A:$A,YEAR(daily!$A1503),COT!$B:$B,WEEKNUM(daily!$A1503))</f>
        <v>56</v>
      </c>
      <c r="W1503">
        <f>SUMIFS(COT!N:N,COT!$A:$A,YEAR(daily!$A1503),COT!$B:$B,WEEKNUM(daily!$A1503))</f>
        <v>92</v>
      </c>
      <c r="X1503">
        <f>SUMIFS(COT!O:O,COT!$A:$A,YEAR(daily!$A1503),COT!$B:$B,WEEKNUM(daily!$A1503))</f>
        <v>92</v>
      </c>
      <c r="Y1503">
        <f>SUMIFS(COT!P:P,COT!$A:$A,YEAR(daily!$A1503),COT!$B:$B,WEEKNUM(daily!$A1503))</f>
        <v>77</v>
      </c>
      <c r="Z1503">
        <f>SUMIFS(COT!Q:Q,COT!$A:$A,YEAR(daily!$A1503),COT!$B:$B,WEEKNUM(daily!$A1503))</f>
        <v>84</v>
      </c>
      <c r="AA1503">
        <f>SUMIFS(Saudi!B:B,Saudi!$A:$A,YEAR(daily!$A1503))</f>
        <v>678.81299999999999</v>
      </c>
      <c r="AB1503">
        <f>SUMIFS(Saudi!C:C,Saudi!$A:$A,YEAR(daily!$A1503))</f>
        <v>384.9</v>
      </c>
      <c r="AC1503">
        <f>SUMIFS(Saudi!F:F,Saudi!$A:$A,YEAR(daily!$A1503))</f>
        <v>4050890</v>
      </c>
      <c r="AD1503">
        <f>SUMIFS(Saudi!G:G,Saudi!$A:$A,YEAR(daily!$A1503))</f>
        <v>66.21286817876377</v>
      </c>
      <c r="AE1503">
        <f>SUMIFS(Saudi!H:H,Saudi!$A:$A,YEAR(daily!$A1503))</f>
        <v>268221045.57667238</v>
      </c>
      <c r="AF1503" s="5">
        <f t="shared" si="68"/>
        <v>2</v>
      </c>
      <c r="AG1503" s="5">
        <f t="shared" si="69"/>
        <v>2006</v>
      </c>
    </row>
    <row r="1504" spans="1:33">
      <c r="A1504" s="3">
        <v>38775</v>
      </c>
      <c r="B1504" s="1">
        <v>259145</v>
      </c>
      <c r="C1504" s="1">
        <v>90093</v>
      </c>
      <c r="D1504" s="1">
        <v>35734</v>
      </c>
      <c r="E1504" s="1">
        <v>61</v>
      </c>
      <c r="F1504" s="1">
        <v>63.36</v>
      </c>
      <c r="G1504" s="1">
        <v>64.12</v>
      </c>
      <c r="H1504" s="2">
        <v>49.8</v>
      </c>
      <c r="I1504" s="2">
        <v>30.9</v>
      </c>
      <c r="J1504" s="2">
        <v>85</v>
      </c>
      <c r="K1504" s="2">
        <v>84.8</v>
      </c>
      <c r="L1504">
        <f>SUMIFS(US!B:B,US!$D:$D,YEAR(daily!$A1504),US!$E:$E,MONTH(daily!$A1504))</f>
        <v>8208</v>
      </c>
      <c r="M1504">
        <f>SUMIFS(US!C:C,US!$D:$D,YEAR(daily!$A1504),US!$E:$E,MONTH(daily!$A1504))</f>
        <v>20577</v>
      </c>
      <c r="N1504">
        <f>SUMIFS(COT!E:E,COT!$A:$A,YEAR(daily!$A1504),COT!$B:$B,WEEKNUM(daily!$A1504))</f>
        <v>941616</v>
      </c>
      <c r="O1504">
        <f>SUMIFS(COT!F:F,COT!$A:$A,YEAR(daily!$A1504),COT!$B:$B,WEEKNUM(daily!$A1504))</f>
        <v>120612</v>
      </c>
      <c r="P1504">
        <f>SUMIFS(COT!G:G,COT!$A:$A,YEAR(daily!$A1504),COT!$B:$B,WEEKNUM(daily!$A1504))</f>
        <v>146263</v>
      </c>
      <c r="Q1504">
        <f>SUMIFS(COT!H:H,COT!$A:$A,YEAR(daily!$A1504),COT!$B:$B,WEEKNUM(daily!$A1504))</f>
        <v>147073</v>
      </c>
      <c r="R1504">
        <f>SUMIFS(COT!I:I,COT!$A:$A,YEAR(daily!$A1504),COT!$B:$B,WEEKNUM(daily!$A1504))</f>
        <v>609660</v>
      </c>
      <c r="S1504">
        <f>SUMIFS(COT!J:J,COT!$A:$A,YEAR(daily!$A1504),COT!$B:$B,WEEKNUM(daily!$A1504))</f>
        <v>574726</v>
      </c>
      <c r="T1504">
        <f>SUMIFS(COT!K:K,COT!$A:$A,YEAR(daily!$A1504),COT!$B:$B,WEEKNUM(daily!$A1504))</f>
        <v>64271</v>
      </c>
      <c r="U1504">
        <f>SUMIFS(COT!L:L,COT!$A:$A,YEAR(daily!$A1504),COT!$B:$B,WEEKNUM(daily!$A1504))</f>
        <v>73554</v>
      </c>
      <c r="V1504">
        <f>SUMIFS(COT!M:M,COT!$A:$A,YEAR(daily!$A1504),COT!$B:$B,WEEKNUM(daily!$A1504))</f>
        <v>67</v>
      </c>
      <c r="W1504">
        <f>SUMIFS(COT!N:N,COT!$A:$A,YEAR(daily!$A1504),COT!$B:$B,WEEKNUM(daily!$A1504))</f>
        <v>89</v>
      </c>
      <c r="X1504">
        <f>SUMIFS(COT!O:O,COT!$A:$A,YEAR(daily!$A1504),COT!$B:$B,WEEKNUM(daily!$A1504))</f>
        <v>96</v>
      </c>
      <c r="Y1504">
        <f>SUMIFS(COT!P:P,COT!$A:$A,YEAR(daily!$A1504),COT!$B:$B,WEEKNUM(daily!$A1504))</f>
        <v>83</v>
      </c>
      <c r="Z1504">
        <f>SUMIFS(COT!Q:Q,COT!$A:$A,YEAR(daily!$A1504),COT!$B:$B,WEEKNUM(daily!$A1504))</f>
        <v>86</v>
      </c>
      <c r="AA1504">
        <f>SUMIFS(Saudi!B:B,Saudi!$A:$A,YEAR(daily!$A1504))</f>
        <v>678.81299999999999</v>
      </c>
      <c r="AB1504">
        <f>SUMIFS(Saudi!C:C,Saudi!$A:$A,YEAR(daily!$A1504))</f>
        <v>384.9</v>
      </c>
      <c r="AC1504">
        <f>SUMIFS(Saudi!F:F,Saudi!$A:$A,YEAR(daily!$A1504))</f>
        <v>4050890</v>
      </c>
      <c r="AD1504">
        <f>SUMIFS(Saudi!G:G,Saudi!$A:$A,YEAR(daily!$A1504))</f>
        <v>66.21286817876377</v>
      </c>
      <c r="AE1504">
        <f>SUMIFS(Saudi!H:H,Saudi!$A:$A,YEAR(daily!$A1504))</f>
        <v>268221045.57667238</v>
      </c>
      <c r="AF1504" s="5">
        <f t="shared" si="68"/>
        <v>2</v>
      </c>
      <c r="AG1504" s="5">
        <f t="shared" si="69"/>
        <v>2006</v>
      </c>
    </row>
    <row r="1505" spans="1:33">
      <c r="A1505" s="3">
        <v>38776</v>
      </c>
      <c r="B1505" s="1">
        <v>244374</v>
      </c>
      <c r="C1505" s="1">
        <v>88007</v>
      </c>
      <c r="D1505" s="1">
        <v>35584</v>
      </c>
      <c r="E1505" s="1">
        <v>61.41</v>
      </c>
      <c r="F1505" s="1">
        <v>64.06</v>
      </c>
      <c r="G1505" s="1">
        <v>64.83</v>
      </c>
      <c r="H1505" s="2">
        <v>49.8</v>
      </c>
      <c r="I1505" s="2">
        <v>30.9</v>
      </c>
      <c r="J1505" s="2">
        <v>85</v>
      </c>
      <c r="K1505" s="2">
        <v>84.8</v>
      </c>
      <c r="L1505">
        <f>SUMIFS(US!B:B,US!$D:$D,YEAR(daily!$A1505),US!$E:$E,MONTH(daily!$A1505))</f>
        <v>8208</v>
      </c>
      <c r="M1505">
        <f>SUMIFS(US!C:C,US!$D:$D,YEAR(daily!$A1505),US!$E:$E,MONTH(daily!$A1505))</f>
        <v>20577</v>
      </c>
      <c r="N1505">
        <f>SUMIFS(COT!E:E,COT!$A:$A,YEAR(daily!$A1505),COT!$B:$B,WEEKNUM(daily!$A1505))</f>
        <v>941616</v>
      </c>
      <c r="O1505">
        <f>SUMIFS(COT!F:F,COT!$A:$A,YEAR(daily!$A1505),COT!$B:$B,WEEKNUM(daily!$A1505))</f>
        <v>120612</v>
      </c>
      <c r="P1505">
        <f>SUMIFS(COT!G:G,COT!$A:$A,YEAR(daily!$A1505),COT!$B:$B,WEEKNUM(daily!$A1505))</f>
        <v>146263</v>
      </c>
      <c r="Q1505">
        <f>SUMIFS(COT!H:H,COT!$A:$A,YEAR(daily!$A1505),COT!$B:$B,WEEKNUM(daily!$A1505))</f>
        <v>147073</v>
      </c>
      <c r="R1505">
        <f>SUMIFS(COT!I:I,COT!$A:$A,YEAR(daily!$A1505),COT!$B:$B,WEEKNUM(daily!$A1505))</f>
        <v>609660</v>
      </c>
      <c r="S1505">
        <f>SUMIFS(COT!J:J,COT!$A:$A,YEAR(daily!$A1505),COT!$B:$B,WEEKNUM(daily!$A1505))</f>
        <v>574726</v>
      </c>
      <c r="T1505">
        <f>SUMIFS(COT!K:K,COT!$A:$A,YEAR(daily!$A1505),COT!$B:$B,WEEKNUM(daily!$A1505))</f>
        <v>64271</v>
      </c>
      <c r="U1505">
        <f>SUMIFS(COT!L:L,COT!$A:$A,YEAR(daily!$A1505),COT!$B:$B,WEEKNUM(daily!$A1505))</f>
        <v>73554</v>
      </c>
      <c r="V1505">
        <f>SUMIFS(COT!M:M,COT!$A:$A,YEAR(daily!$A1505),COT!$B:$B,WEEKNUM(daily!$A1505))</f>
        <v>67</v>
      </c>
      <c r="W1505">
        <f>SUMIFS(COT!N:N,COT!$A:$A,YEAR(daily!$A1505),COT!$B:$B,WEEKNUM(daily!$A1505))</f>
        <v>89</v>
      </c>
      <c r="X1505">
        <f>SUMIFS(COT!O:O,COT!$A:$A,YEAR(daily!$A1505),COT!$B:$B,WEEKNUM(daily!$A1505))</f>
        <v>96</v>
      </c>
      <c r="Y1505">
        <f>SUMIFS(COT!P:P,COT!$A:$A,YEAR(daily!$A1505),COT!$B:$B,WEEKNUM(daily!$A1505))</f>
        <v>83</v>
      </c>
      <c r="Z1505">
        <f>SUMIFS(COT!Q:Q,COT!$A:$A,YEAR(daily!$A1505),COT!$B:$B,WEEKNUM(daily!$A1505))</f>
        <v>86</v>
      </c>
      <c r="AA1505">
        <f>SUMIFS(Saudi!B:B,Saudi!$A:$A,YEAR(daily!$A1505))</f>
        <v>678.81299999999999</v>
      </c>
      <c r="AB1505">
        <f>SUMIFS(Saudi!C:C,Saudi!$A:$A,YEAR(daily!$A1505))</f>
        <v>384.9</v>
      </c>
      <c r="AC1505">
        <f>SUMIFS(Saudi!F:F,Saudi!$A:$A,YEAR(daily!$A1505))</f>
        <v>4050890</v>
      </c>
      <c r="AD1505">
        <f>SUMIFS(Saudi!G:G,Saudi!$A:$A,YEAR(daily!$A1505))</f>
        <v>66.21286817876377</v>
      </c>
      <c r="AE1505">
        <f>SUMIFS(Saudi!H:H,Saudi!$A:$A,YEAR(daily!$A1505))</f>
        <v>268221045.57667238</v>
      </c>
      <c r="AF1505" s="5">
        <f t="shared" si="68"/>
        <v>2</v>
      </c>
      <c r="AG1505" s="5">
        <f t="shared" si="69"/>
        <v>2006</v>
      </c>
    </row>
    <row r="1506" spans="1:33">
      <c r="A1506" s="3">
        <v>38777</v>
      </c>
      <c r="B1506" s="1">
        <v>236594</v>
      </c>
      <c r="C1506" s="1">
        <v>91768</v>
      </c>
      <c r="D1506" s="1">
        <v>37734</v>
      </c>
      <c r="E1506" s="1">
        <v>61.97</v>
      </c>
      <c r="F1506" s="1">
        <v>64.66</v>
      </c>
      <c r="G1506" s="1">
        <v>65.430000000000007</v>
      </c>
      <c r="H1506" s="2">
        <v>50.1</v>
      </c>
      <c r="I1506" s="2">
        <v>31.1</v>
      </c>
      <c r="J1506" s="2">
        <v>85.4</v>
      </c>
      <c r="K1506" s="2">
        <v>86.3</v>
      </c>
      <c r="L1506">
        <f>SUMIFS(US!B:B,US!$D:$D,YEAR(daily!$A1506),US!$E:$E,MONTH(daily!$A1506))</f>
        <v>8090</v>
      </c>
      <c r="M1506">
        <f>SUMIFS(US!C:C,US!$D:$D,YEAR(daily!$A1506),US!$E:$E,MONTH(daily!$A1506))</f>
        <v>20608</v>
      </c>
      <c r="N1506">
        <f>SUMIFS(COT!E:E,COT!$A:$A,YEAR(daily!$A1506),COT!$B:$B,WEEKNUM(daily!$A1506))</f>
        <v>941616</v>
      </c>
      <c r="O1506">
        <f>SUMIFS(COT!F:F,COT!$A:$A,YEAR(daily!$A1506),COT!$B:$B,WEEKNUM(daily!$A1506))</f>
        <v>120612</v>
      </c>
      <c r="P1506">
        <f>SUMIFS(COT!G:G,COT!$A:$A,YEAR(daily!$A1506),COT!$B:$B,WEEKNUM(daily!$A1506))</f>
        <v>146263</v>
      </c>
      <c r="Q1506">
        <f>SUMIFS(COT!H:H,COT!$A:$A,YEAR(daily!$A1506),COT!$B:$B,WEEKNUM(daily!$A1506))</f>
        <v>147073</v>
      </c>
      <c r="R1506">
        <f>SUMIFS(COT!I:I,COT!$A:$A,YEAR(daily!$A1506),COT!$B:$B,WEEKNUM(daily!$A1506))</f>
        <v>609660</v>
      </c>
      <c r="S1506">
        <f>SUMIFS(COT!J:J,COT!$A:$A,YEAR(daily!$A1506),COT!$B:$B,WEEKNUM(daily!$A1506))</f>
        <v>574726</v>
      </c>
      <c r="T1506">
        <f>SUMIFS(COT!K:K,COT!$A:$A,YEAR(daily!$A1506),COT!$B:$B,WEEKNUM(daily!$A1506))</f>
        <v>64271</v>
      </c>
      <c r="U1506">
        <f>SUMIFS(COT!L:L,COT!$A:$A,YEAR(daily!$A1506),COT!$B:$B,WEEKNUM(daily!$A1506))</f>
        <v>73554</v>
      </c>
      <c r="V1506">
        <f>SUMIFS(COT!M:M,COT!$A:$A,YEAR(daily!$A1506),COT!$B:$B,WEEKNUM(daily!$A1506))</f>
        <v>67</v>
      </c>
      <c r="W1506">
        <f>SUMIFS(COT!N:N,COT!$A:$A,YEAR(daily!$A1506),COT!$B:$B,WEEKNUM(daily!$A1506))</f>
        <v>89</v>
      </c>
      <c r="X1506">
        <f>SUMIFS(COT!O:O,COT!$A:$A,YEAR(daily!$A1506),COT!$B:$B,WEEKNUM(daily!$A1506))</f>
        <v>96</v>
      </c>
      <c r="Y1506">
        <f>SUMIFS(COT!P:P,COT!$A:$A,YEAR(daily!$A1506),COT!$B:$B,WEEKNUM(daily!$A1506))</f>
        <v>83</v>
      </c>
      <c r="Z1506">
        <f>SUMIFS(COT!Q:Q,COT!$A:$A,YEAR(daily!$A1506),COT!$B:$B,WEEKNUM(daily!$A1506))</f>
        <v>86</v>
      </c>
      <c r="AA1506">
        <f>SUMIFS(Saudi!B:B,Saudi!$A:$A,YEAR(daily!$A1506))</f>
        <v>678.81299999999999</v>
      </c>
      <c r="AB1506">
        <f>SUMIFS(Saudi!C:C,Saudi!$A:$A,YEAR(daily!$A1506))</f>
        <v>384.9</v>
      </c>
      <c r="AC1506">
        <f>SUMIFS(Saudi!F:F,Saudi!$A:$A,YEAR(daily!$A1506))</f>
        <v>4050890</v>
      </c>
      <c r="AD1506">
        <f>SUMIFS(Saudi!G:G,Saudi!$A:$A,YEAR(daily!$A1506))</f>
        <v>66.21286817876377</v>
      </c>
      <c r="AE1506">
        <f>SUMIFS(Saudi!H:H,Saudi!$A:$A,YEAR(daily!$A1506))</f>
        <v>268221045.57667238</v>
      </c>
      <c r="AF1506" s="5">
        <f t="shared" si="68"/>
        <v>3</v>
      </c>
      <c r="AG1506" s="5">
        <f t="shared" si="69"/>
        <v>2006</v>
      </c>
    </row>
    <row r="1507" spans="1:33">
      <c r="A1507" s="3">
        <v>38778</v>
      </c>
      <c r="B1507" s="1">
        <v>229733</v>
      </c>
      <c r="C1507" s="1">
        <v>90631</v>
      </c>
      <c r="D1507" s="1">
        <v>37136</v>
      </c>
      <c r="E1507" s="1">
        <v>63.36</v>
      </c>
      <c r="F1507" s="1">
        <v>66.05</v>
      </c>
      <c r="G1507" s="1">
        <v>66.8</v>
      </c>
      <c r="H1507" s="2">
        <v>50.1</v>
      </c>
      <c r="I1507" s="2">
        <v>31.1</v>
      </c>
      <c r="J1507" s="2">
        <v>85.4</v>
      </c>
      <c r="K1507" s="2">
        <v>86.3</v>
      </c>
      <c r="L1507">
        <f>SUMIFS(US!B:B,US!$D:$D,YEAR(daily!$A1507),US!$E:$E,MONTH(daily!$A1507))</f>
        <v>8090</v>
      </c>
      <c r="M1507">
        <f>SUMIFS(US!C:C,US!$D:$D,YEAR(daily!$A1507),US!$E:$E,MONTH(daily!$A1507))</f>
        <v>20608</v>
      </c>
      <c r="N1507">
        <f>SUMIFS(COT!E:E,COT!$A:$A,YEAR(daily!$A1507),COT!$B:$B,WEEKNUM(daily!$A1507))</f>
        <v>941616</v>
      </c>
      <c r="O1507">
        <f>SUMIFS(COT!F:F,COT!$A:$A,YEAR(daily!$A1507),COT!$B:$B,WEEKNUM(daily!$A1507))</f>
        <v>120612</v>
      </c>
      <c r="P1507">
        <f>SUMIFS(COT!G:G,COT!$A:$A,YEAR(daily!$A1507),COT!$B:$B,WEEKNUM(daily!$A1507))</f>
        <v>146263</v>
      </c>
      <c r="Q1507">
        <f>SUMIFS(COT!H:H,COT!$A:$A,YEAR(daily!$A1507),COT!$B:$B,WEEKNUM(daily!$A1507))</f>
        <v>147073</v>
      </c>
      <c r="R1507">
        <f>SUMIFS(COT!I:I,COT!$A:$A,YEAR(daily!$A1507),COT!$B:$B,WEEKNUM(daily!$A1507))</f>
        <v>609660</v>
      </c>
      <c r="S1507">
        <f>SUMIFS(COT!J:J,COT!$A:$A,YEAR(daily!$A1507),COT!$B:$B,WEEKNUM(daily!$A1507))</f>
        <v>574726</v>
      </c>
      <c r="T1507">
        <f>SUMIFS(COT!K:K,COT!$A:$A,YEAR(daily!$A1507),COT!$B:$B,WEEKNUM(daily!$A1507))</f>
        <v>64271</v>
      </c>
      <c r="U1507">
        <f>SUMIFS(COT!L:L,COT!$A:$A,YEAR(daily!$A1507),COT!$B:$B,WEEKNUM(daily!$A1507))</f>
        <v>73554</v>
      </c>
      <c r="V1507">
        <f>SUMIFS(COT!M:M,COT!$A:$A,YEAR(daily!$A1507),COT!$B:$B,WEEKNUM(daily!$A1507))</f>
        <v>67</v>
      </c>
      <c r="W1507">
        <f>SUMIFS(COT!N:N,COT!$A:$A,YEAR(daily!$A1507),COT!$B:$B,WEEKNUM(daily!$A1507))</f>
        <v>89</v>
      </c>
      <c r="X1507">
        <f>SUMIFS(COT!O:O,COT!$A:$A,YEAR(daily!$A1507),COT!$B:$B,WEEKNUM(daily!$A1507))</f>
        <v>96</v>
      </c>
      <c r="Y1507">
        <f>SUMIFS(COT!P:P,COT!$A:$A,YEAR(daily!$A1507),COT!$B:$B,WEEKNUM(daily!$A1507))</f>
        <v>83</v>
      </c>
      <c r="Z1507">
        <f>SUMIFS(COT!Q:Q,COT!$A:$A,YEAR(daily!$A1507),COT!$B:$B,WEEKNUM(daily!$A1507))</f>
        <v>86</v>
      </c>
      <c r="AA1507">
        <f>SUMIFS(Saudi!B:B,Saudi!$A:$A,YEAR(daily!$A1507))</f>
        <v>678.81299999999999</v>
      </c>
      <c r="AB1507">
        <f>SUMIFS(Saudi!C:C,Saudi!$A:$A,YEAR(daily!$A1507))</f>
        <v>384.9</v>
      </c>
      <c r="AC1507">
        <f>SUMIFS(Saudi!F:F,Saudi!$A:$A,YEAR(daily!$A1507))</f>
        <v>4050890</v>
      </c>
      <c r="AD1507">
        <f>SUMIFS(Saudi!G:G,Saudi!$A:$A,YEAR(daily!$A1507))</f>
        <v>66.21286817876377</v>
      </c>
      <c r="AE1507">
        <f>SUMIFS(Saudi!H:H,Saudi!$A:$A,YEAR(daily!$A1507))</f>
        <v>268221045.57667238</v>
      </c>
      <c r="AF1507" s="5">
        <f t="shared" si="68"/>
        <v>3</v>
      </c>
      <c r="AG1507" s="5">
        <f t="shared" si="69"/>
        <v>2006</v>
      </c>
    </row>
    <row r="1508" spans="1:33">
      <c r="A1508" s="3">
        <v>38779</v>
      </c>
      <c r="B1508" s="1">
        <v>226854</v>
      </c>
      <c r="C1508" s="1">
        <v>93783</v>
      </c>
      <c r="D1508" s="1">
        <v>37243</v>
      </c>
      <c r="E1508" s="1">
        <v>63.67</v>
      </c>
      <c r="F1508" s="1">
        <v>66.260000000000005</v>
      </c>
      <c r="G1508" s="1">
        <v>66.97</v>
      </c>
      <c r="H1508" s="2">
        <v>50.1</v>
      </c>
      <c r="I1508" s="2">
        <v>31.1</v>
      </c>
      <c r="J1508" s="2">
        <v>85.4</v>
      </c>
      <c r="K1508" s="2">
        <v>86.3</v>
      </c>
      <c r="L1508">
        <f>SUMIFS(US!B:B,US!$D:$D,YEAR(daily!$A1508),US!$E:$E,MONTH(daily!$A1508))</f>
        <v>8090</v>
      </c>
      <c r="M1508">
        <f>SUMIFS(US!C:C,US!$D:$D,YEAR(daily!$A1508),US!$E:$E,MONTH(daily!$A1508))</f>
        <v>20608</v>
      </c>
      <c r="N1508">
        <f>SUMIFS(COT!E:E,COT!$A:$A,YEAR(daily!$A1508),COT!$B:$B,WEEKNUM(daily!$A1508))</f>
        <v>941616</v>
      </c>
      <c r="O1508">
        <f>SUMIFS(COT!F:F,COT!$A:$A,YEAR(daily!$A1508),COT!$B:$B,WEEKNUM(daily!$A1508))</f>
        <v>120612</v>
      </c>
      <c r="P1508">
        <f>SUMIFS(COT!G:G,COT!$A:$A,YEAR(daily!$A1508),COT!$B:$B,WEEKNUM(daily!$A1508))</f>
        <v>146263</v>
      </c>
      <c r="Q1508">
        <f>SUMIFS(COT!H:H,COT!$A:$A,YEAR(daily!$A1508),COT!$B:$B,WEEKNUM(daily!$A1508))</f>
        <v>147073</v>
      </c>
      <c r="R1508">
        <f>SUMIFS(COT!I:I,COT!$A:$A,YEAR(daily!$A1508),COT!$B:$B,WEEKNUM(daily!$A1508))</f>
        <v>609660</v>
      </c>
      <c r="S1508">
        <f>SUMIFS(COT!J:J,COT!$A:$A,YEAR(daily!$A1508),COT!$B:$B,WEEKNUM(daily!$A1508))</f>
        <v>574726</v>
      </c>
      <c r="T1508">
        <f>SUMIFS(COT!K:K,COT!$A:$A,YEAR(daily!$A1508),COT!$B:$B,WEEKNUM(daily!$A1508))</f>
        <v>64271</v>
      </c>
      <c r="U1508">
        <f>SUMIFS(COT!L:L,COT!$A:$A,YEAR(daily!$A1508),COT!$B:$B,WEEKNUM(daily!$A1508))</f>
        <v>73554</v>
      </c>
      <c r="V1508">
        <f>SUMIFS(COT!M:M,COT!$A:$A,YEAR(daily!$A1508),COT!$B:$B,WEEKNUM(daily!$A1508))</f>
        <v>67</v>
      </c>
      <c r="W1508">
        <f>SUMIFS(COT!N:N,COT!$A:$A,YEAR(daily!$A1508),COT!$B:$B,WEEKNUM(daily!$A1508))</f>
        <v>89</v>
      </c>
      <c r="X1508">
        <f>SUMIFS(COT!O:O,COT!$A:$A,YEAR(daily!$A1508),COT!$B:$B,WEEKNUM(daily!$A1508))</f>
        <v>96</v>
      </c>
      <c r="Y1508">
        <f>SUMIFS(COT!P:P,COT!$A:$A,YEAR(daily!$A1508),COT!$B:$B,WEEKNUM(daily!$A1508))</f>
        <v>83</v>
      </c>
      <c r="Z1508">
        <f>SUMIFS(COT!Q:Q,COT!$A:$A,YEAR(daily!$A1508),COT!$B:$B,WEEKNUM(daily!$A1508))</f>
        <v>86</v>
      </c>
      <c r="AA1508">
        <f>SUMIFS(Saudi!B:B,Saudi!$A:$A,YEAR(daily!$A1508))</f>
        <v>678.81299999999999</v>
      </c>
      <c r="AB1508">
        <f>SUMIFS(Saudi!C:C,Saudi!$A:$A,YEAR(daily!$A1508))</f>
        <v>384.9</v>
      </c>
      <c r="AC1508">
        <f>SUMIFS(Saudi!F:F,Saudi!$A:$A,YEAR(daily!$A1508))</f>
        <v>4050890</v>
      </c>
      <c r="AD1508">
        <f>SUMIFS(Saudi!G:G,Saudi!$A:$A,YEAR(daily!$A1508))</f>
        <v>66.21286817876377</v>
      </c>
      <c r="AE1508">
        <f>SUMIFS(Saudi!H:H,Saudi!$A:$A,YEAR(daily!$A1508))</f>
        <v>268221045.57667238</v>
      </c>
      <c r="AF1508" s="5">
        <f t="shared" si="68"/>
        <v>3</v>
      </c>
      <c r="AG1508" s="5">
        <f t="shared" si="69"/>
        <v>2006</v>
      </c>
    </row>
    <row r="1509" spans="1:33">
      <c r="A1509" s="3">
        <v>38782</v>
      </c>
      <c r="B1509" s="1">
        <v>212684</v>
      </c>
      <c r="C1509" s="1">
        <v>92996</v>
      </c>
      <c r="D1509" s="1">
        <v>35150</v>
      </c>
      <c r="E1509" s="1">
        <v>62.41</v>
      </c>
      <c r="F1509" s="1">
        <v>64.92</v>
      </c>
      <c r="G1509" s="1">
        <v>65.59</v>
      </c>
      <c r="H1509" s="2">
        <v>50.1</v>
      </c>
      <c r="I1509" s="2">
        <v>31.1</v>
      </c>
      <c r="J1509" s="2">
        <v>85.4</v>
      </c>
      <c r="K1509" s="2">
        <v>86.3</v>
      </c>
      <c r="L1509">
        <f>SUMIFS(US!B:B,US!$D:$D,YEAR(daily!$A1509),US!$E:$E,MONTH(daily!$A1509))</f>
        <v>8090</v>
      </c>
      <c r="M1509">
        <f>SUMIFS(US!C:C,US!$D:$D,YEAR(daily!$A1509),US!$E:$E,MONTH(daily!$A1509))</f>
        <v>20608</v>
      </c>
      <c r="N1509">
        <f>SUMIFS(COT!E:E,COT!$A:$A,YEAR(daily!$A1509),COT!$B:$B,WEEKNUM(daily!$A1509))</f>
        <v>966478</v>
      </c>
      <c r="O1509">
        <f>SUMIFS(COT!F:F,COT!$A:$A,YEAR(daily!$A1509),COT!$B:$B,WEEKNUM(daily!$A1509))</f>
        <v>125295</v>
      </c>
      <c r="P1509">
        <f>SUMIFS(COT!G:G,COT!$A:$A,YEAR(daily!$A1509),COT!$B:$B,WEEKNUM(daily!$A1509))</f>
        <v>144421</v>
      </c>
      <c r="Q1509">
        <f>SUMIFS(COT!H:H,COT!$A:$A,YEAR(daily!$A1509),COT!$B:$B,WEEKNUM(daily!$A1509))</f>
        <v>146815</v>
      </c>
      <c r="R1509">
        <f>SUMIFS(COT!I:I,COT!$A:$A,YEAR(daily!$A1509),COT!$B:$B,WEEKNUM(daily!$A1509))</f>
        <v>629460</v>
      </c>
      <c r="S1509">
        <f>SUMIFS(COT!J:J,COT!$A:$A,YEAR(daily!$A1509),COT!$B:$B,WEEKNUM(daily!$A1509))</f>
        <v>604761</v>
      </c>
      <c r="T1509">
        <f>SUMIFS(COT!K:K,COT!$A:$A,YEAR(daily!$A1509),COT!$B:$B,WEEKNUM(daily!$A1509))</f>
        <v>64908</v>
      </c>
      <c r="U1509">
        <f>SUMIFS(COT!L:L,COT!$A:$A,YEAR(daily!$A1509),COT!$B:$B,WEEKNUM(daily!$A1509))</f>
        <v>70481</v>
      </c>
      <c r="V1509">
        <f>SUMIFS(COT!M:M,COT!$A:$A,YEAR(daily!$A1509),COT!$B:$B,WEEKNUM(daily!$A1509))</f>
        <v>69</v>
      </c>
      <c r="W1509">
        <f>SUMIFS(COT!N:N,COT!$A:$A,YEAR(daily!$A1509),COT!$B:$B,WEEKNUM(daily!$A1509))</f>
        <v>89</v>
      </c>
      <c r="X1509">
        <f>SUMIFS(COT!O:O,COT!$A:$A,YEAR(daily!$A1509),COT!$B:$B,WEEKNUM(daily!$A1509))</f>
        <v>99</v>
      </c>
      <c r="Y1509">
        <f>SUMIFS(COT!P:P,COT!$A:$A,YEAR(daily!$A1509),COT!$B:$B,WEEKNUM(daily!$A1509))</f>
        <v>85</v>
      </c>
      <c r="Z1509">
        <f>SUMIFS(COT!Q:Q,COT!$A:$A,YEAR(daily!$A1509),COT!$B:$B,WEEKNUM(daily!$A1509))</f>
        <v>89</v>
      </c>
      <c r="AA1509">
        <f>SUMIFS(Saudi!B:B,Saudi!$A:$A,YEAR(daily!$A1509))</f>
        <v>678.81299999999999</v>
      </c>
      <c r="AB1509">
        <f>SUMIFS(Saudi!C:C,Saudi!$A:$A,YEAR(daily!$A1509))</f>
        <v>384.9</v>
      </c>
      <c r="AC1509">
        <f>SUMIFS(Saudi!F:F,Saudi!$A:$A,YEAR(daily!$A1509))</f>
        <v>4050890</v>
      </c>
      <c r="AD1509">
        <f>SUMIFS(Saudi!G:G,Saudi!$A:$A,YEAR(daily!$A1509))</f>
        <v>66.21286817876377</v>
      </c>
      <c r="AE1509">
        <f>SUMIFS(Saudi!H:H,Saudi!$A:$A,YEAR(daily!$A1509))</f>
        <v>268221045.57667238</v>
      </c>
      <c r="AF1509" s="5">
        <f t="shared" si="68"/>
        <v>3</v>
      </c>
      <c r="AG1509" s="5">
        <f t="shared" si="69"/>
        <v>2006</v>
      </c>
    </row>
    <row r="1510" spans="1:33">
      <c r="A1510" s="3">
        <v>38783</v>
      </c>
      <c r="B1510" s="1">
        <v>195426</v>
      </c>
      <c r="C1510" s="1">
        <v>100886</v>
      </c>
      <c r="D1510" s="1">
        <v>32877</v>
      </c>
      <c r="E1510" s="1">
        <v>61.58</v>
      </c>
      <c r="F1510" s="1">
        <v>64.08</v>
      </c>
      <c r="G1510" s="1">
        <v>64.66</v>
      </c>
      <c r="H1510" s="2">
        <v>50.1</v>
      </c>
      <c r="I1510" s="2">
        <v>31.1</v>
      </c>
      <c r="J1510" s="2">
        <v>85.4</v>
      </c>
      <c r="K1510" s="2">
        <v>86.3</v>
      </c>
      <c r="L1510">
        <f>SUMIFS(US!B:B,US!$D:$D,YEAR(daily!$A1510),US!$E:$E,MONTH(daily!$A1510))</f>
        <v>8090</v>
      </c>
      <c r="M1510">
        <f>SUMIFS(US!C:C,US!$D:$D,YEAR(daily!$A1510),US!$E:$E,MONTH(daily!$A1510))</f>
        <v>20608</v>
      </c>
      <c r="N1510">
        <f>SUMIFS(COT!E:E,COT!$A:$A,YEAR(daily!$A1510),COT!$B:$B,WEEKNUM(daily!$A1510))</f>
        <v>966478</v>
      </c>
      <c r="O1510">
        <f>SUMIFS(COT!F:F,COT!$A:$A,YEAR(daily!$A1510),COT!$B:$B,WEEKNUM(daily!$A1510))</f>
        <v>125295</v>
      </c>
      <c r="P1510">
        <f>SUMIFS(COT!G:G,COT!$A:$A,YEAR(daily!$A1510),COT!$B:$B,WEEKNUM(daily!$A1510))</f>
        <v>144421</v>
      </c>
      <c r="Q1510">
        <f>SUMIFS(COT!H:H,COT!$A:$A,YEAR(daily!$A1510),COT!$B:$B,WEEKNUM(daily!$A1510))</f>
        <v>146815</v>
      </c>
      <c r="R1510">
        <f>SUMIFS(COT!I:I,COT!$A:$A,YEAR(daily!$A1510),COT!$B:$B,WEEKNUM(daily!$A1510))</f>
        <v>629460</v>
      </c>
      <c r="S1510">
        <f>SUMIFS(COT!J:J,COT!$A:$A,YEAR(daily!$A1510),COT!$B:$B,WEEKNUM(daily!$A1510))</f>
        <v>604761</v>
      </c>
      <c r="T1510">
        <f>SUMIFS(COT!K:K,COT!$A:$A,YEAR(daily!$A1510),COT!$B:$B,WEEKNUM(daily!$A1510))</f>
        <v>64908</v>
      </c>
      <c r="U1510">
        <f>SUMIFS(COT!L:L,COT!$A:$A,YEAR(daily!$A1510),COT!$B:$B,WEEKNUM(daily!$A1510))</f>
        <v>70481</v>
      </c>
      <c r="V1510">
        <f>SUMIFS(COT!M:M,COT!$A:$A,YEAR(daily!$A1510),COT!$B:$B,WEEKNUM(daily!$A1510))</f>
        <v>69</v>
      </c>
      <c r="W1510">
        <f>SUMIFS(COT!N:N,COT!$A:$A,YEAR(daily!$A1510),COT!$B:$B,WEEKNUM(daily!$A1510))</f>
        <v>89</v>
      </c>
      <c r="X1510">
        <f>SUMIFS(COT!O:O,COT!$A:$A,YEAR(daily!$A1510),COT!$B:$B,WEEKNUM(daily!$A1510))</f>
        <v>99</v>
      </c>
      <c r="Y1510">
        <f>SUMIFS(COT!P:P,COT!$A:$A,YEAR(daily!$A1510),COT!$B:$B,WEEKNUM(daily!$A1510))</f>
        <v>85</v>
      </c>
      <c r="Z1510">
        <f>SUMIFS(COT!Q:Q,COT!$A:$A,YEAR(daily!$A1510),COT!$B:$B,WEEKNUM(daily!$A1510))</f>
        <v>89</v>
      </c>
      <c r="AA1510">
        <f>SUMIFS(Saudi!B:B,Saudi!$A:$A,YEAR(daily!$A1510))</f>
        <v>678.81299999999999</v>
      </c>
      <c r="AB1510">
        <f>SUMIFS(Saudi!C:C,Saudi!$A:$A,YEAR(daily!$A1510))</f>
        <v>384.9</v>
      </c>
      <c r="AC1510">
        <f>SUMIFS(Saudi!F:F,Saudi!$A:$A,YEAR(daily!$A1510))</f>
        <v>4050890</v>
      </c>
      <c r="AD1510">
        <f>SUMIFS(Saudi!G:G,Saudi!$A:$A,YEAR(daily!$A1510))</f>
        <v>66.21286817876377</v>
      </c>
      <c r="AE1510">
        <f>SUMIFS(Saudi!H:H,Saudi!$A:$A,YEAR(daily!$A1510))</f>
        <v>268221045.57667238</v>
      </c>
      <c r="AF1510" s="5">
        <f t="shared" si="68"/>
        <v>3</v>
      </c>
      <c r="AG1510" s="5">
        <f t="shared" si="69"/>
        <v>2006</v>
      </c>
    </row>
    <row r="1511" spans="1:33">
      <c r="A1511" s="3">
        <v>38784</v>
      </c>
      <c r="B1511" s="1">
        <v>172343</v>
      </c>
      <c r="C1511" s="1">
        <v>104652</v>
      </c>
      <c r="D1511" s="1">
        <v>33704</v>
      </c>
      <c r="E1511" s="1">
        <v>60.02</v>
      </c>
      <c r="F1511" s="1">
        <v>62.69</v>
      </c>
      <c r="G1511" s="1">
        <v>63.34</v>
      </c>
      <c r="H1511" s="2">
        <v>50.1</v>
      </c>
      <c r="I1511" s="2">
        <v>31.1</v>
      </c>
      <c r="J1511" s="2">
        <v>85.4</v>
      </c>
      <c r="K1511" s="2">
        <v>86.3</v>
      </c>
      <c r="L1511">
        <f>SUMIFS(US!B:B,US!$D:$D,YEAR(daily!$A1511),US!$E:$E,MONTH(daily!$A1511))</f>
        <v>8090</v>
      </c>
      <c r="M1511">
        <f>SUMIFS(US!C:C,US!$D:$D,YEAR(daily!$A1511),US!$E:$E,MONTH(daily!$A1511))</f>
        <v>20608</v>
      </c>
      <c r="N1511">
        <f>SUMIFS(COT!E:E,COT!$A:$A,YEAR(daily!$A1511),COT!$B:$B,WEEKNUM(daily!$A1511))</f>
        <v>966478</v>
      </c>
      <c r="O1511">
        <f>SUMIFS(COT!F:F,COT!$A:$A,YEAR(daily!$A1511),COT!$B:$B,WEEKNUM(daily!$A1511))</f>
        <v>125295</v>
      </c>
      <c r="P1511">
        <f>SUMIFS(COT!G:G,COT!$A:$A,YEAR(daily!$A1511),COT!$B:$B,WEEKNUM(daily!$A1511))</f>
        <v>144421</v>
      </c>
      <c r="Q1511">
        <f>SUMIFS(COT!H:H,COT!$A:$A,YEAR(daily!$A1511),COT!$B:$B,WEEKNUM(daily!$A1511))</f>
        <v>146815</v>
      </c>
      <c r="R1511">
        <f>SUMIFS(COT!I:I,COT!$A:$A,YEAR(daily!$A1511),COT!$B:$B,WEEKNUM(daily!$A1511))</f>
        <v>629460</v>
      </c>
      <c r="S1511">
        <f>SUMIFS(COT!J:J,COT!$A:$A,YEAR(daily!$A1511),COT!$B:$B,WEEKNUM(daily!$A1511))</f>
        <v>604761</v>
      </c>
      <c r="T1511">
        <f>SUMIFS(COT!K:K,COT!$A:$A,YEAR(daily!$A1511),COT!$B:$B,WEEKNUM(daily!$A1511))</f>
        <v>64908</v>
      </c>
      <c r="U1511">
        <f>SUMIFS(COT!L:L,COT!$A:$A,YEAR(daily!$A1511),COT!$B:$B,WEEKNUM(daily!$A1511))</f>
        <v>70481</v>
      </c>
      <c r="V1511">
        <f>SUMIFS(COT!M:M,COT!$A:$A,YEAR(daily!$A1511),COT!$B:$B,WEEKNUM(daily!$A1511))</f>
        <v>69</v>
      </c>
      <c r="W1511">
        <f>SUMIFS(COT!N:N,COT!$A:$A,YEAR(daily!$A1511),COT!$B:$B,WEEKNUM(daily!$A1511))</f>
        <v>89</v>
      </c>
      <c r="X1511">
        <f>SUMIFS(COT!O:O,COT!$A:$A,YEAR(daily!$A1511),COT!$B:$B,WEEKNUM(daily!$A1511))</f>
        <v>99</v>
      </c>
      <c r="Y1511">
        <f>SUMIFS(COT!P:P,COT!$A:$A,YEAR(daily!$A1511),COT!$B:$B,WEEKNUM(daily!$A1511))</f>
        <v>85</v>
      </c>
      <c r="Z1511">
        <f>SUMIFS(COT!Q:Q,COT!$A:$A,YEAR(daily!$A1511),COT!$B:$B,WEEKNUM(daily!$A1511))</f>
        <v>89</v>
      </c>
      <c r="AA1511">
        <f>SUMIFS(Saudi!B:B,Saudi!$A:$A,YEAR(daily!$A1511))</f>
        <v>678.81299999999999</v>
      </c>
      <c r="AB1511">
        <f>SUMIFS(Saudi!C:C,Saudi!$A:$A,YEAR(daily!$A1511))</f>
        <v>384.9</v>
      </c>
      <c r="AC1511">
        <f>SUMIFS(Saudi!F:F,Saudi!$A:$A,YEAR(daily!$A1511))</f>
        <v>4050890</v>
      </c>
      <c r="AD1511">
        <f>SUMIFS(Saudi!G:G,Saudi!$A:$A,YEAR(daily!$A1511))</f>
        <v>66.21286817876377</v>
      </c>
      <c r="AE1511">
        <f>SUMIFS(Saudi!H:H,Saudi!$A:$A,YEAR(daily!$A1511))</f>
        <v>268221045.57667238</v>
      </c>
      <c r="AF1511" s="5">
        <f t="shared" si="68"/>
        <v>3</v>
      </c>
      <c r="AG1511" s="5">
        <f t="shared" si="69"/>
        <v>2006</v>
      </c>
    </row>
    <row r="1512" spans="1:33">
      <c r="A1512" s="3">
        <v>38785</v>
      </c>
      <c r="B1512" s="1">
        <v>147978</v>
      </c>
      <c r="C1512" s="1">
        <v>110714</v>
      </c>
      <c r="D1512" s="1">
        <v>33721</v>
      </c>
      <c r="E1512" s="1">
        <v>60.47</v>
      </c>
      <c r="F1512" s="1">
        <v>63.42</v>
      </c>
      <c r="G1512" s="1">
        <v>64.09</v>
      </c>
      <c r="H1512" s="2">
        <v>50.1</v>
      </c>
      <c r="I1512" s="2">
        <v>31.1</v>
      </c>
      <c r="J1512" s="2">
        <v>85.4</v>
      </c>
      <c r="K1512" s="2">
        <v>86.3</v>
      </c>
      <c r="L1512">
        <f>SUMIFS(US!B:B,US!$D:$D,YEAR(daily!$A1512),US!$E:$E,MONTH(daily!$A1512))</f>
        <v>8090</v>
      </c>
      <c r="M1512">
        <f>SUMIFS(US!C:C,US!$D:$D,YEAR(daily!$A1512),US!$E:$E,MONTH(daily!$A1512))</f>
        <v>20608</v>
      </c>
      <c r="N1512">
        <f>SUMIFS(COT!E:E,COT!$A:$A,YEAR(daily!$A1512),COT!$B:$B,WEEKNUM(daily!$A1512))</f>
        <v>966478</v>
      </c>
      <c r="O1512">
        <f>SUMIFS(COT!F:F,COT!$A:$A,YEAR(daily!$A1512),COT!$B:$B,WEEKNUM(daily!$A1512))</f>
        <v>125295</v>
      </c>
      <c r="P1512">
        <f>SUMIFS(COT!G:G,COT!$A:$A,YEAR(daily!$A1512),COT!$B:$B,WEEKNUM(daily!$A1512))</f>
        <v>144421</v>
      </c>
      <c r="Q1512">
        <f>SUMIFS(COT!H:H,COT!$A:$A,YEAR(daily!$A1512),COT!$B:$B,WEEKNUM(daily!$A1512))</f>
        <v>146815</v>
      </c>
      <c r="R1512">
        <f>SUMIFS(COT!I:I,COT!$A:$A,YEAR(daily!$A1512),COT!$B:$B,WEEKNUM(daily!$A1512))</f>
        <v>629460</v>
      </c>
      <c r="S1512">
        <f>SUMIFS(COT!J:J,COT!$A:$A,YEAR(daily!$A1512),COT!$B:$B,WEEKNUM(daily!$A1512))</f>
        <v>604761</v>
      </c>
      <c r="T1512">
        <f>SUMIFS(COT!K:K,COT!$A:$A,YEAR(daily!$A1512),COT!$B:$B,WEEKNUM(daily!$A1512))</f>
        <v>64908</v>
      </c>
      <c r="U1512">
        <f>SUMIFS(COT!L:L,COT!$A:$A,YEAR(daily!$A1512),COT!$B:$B,WEEKNUM(daily!$A1512))</f>
        <v>70481</v>
      </c>
      <c r="V1512">
        <f>SUMIFS(COT!M:M,COT!$A:$A,YEAR(daily!$A1512),COT!$B:$B,WEEKNUM(daily!$A1512))</f>
        <v>69</v>
      </c>
      <c r="W1512">
        <f>SUMIFS(COT!N:N,COT!$A:$A,YEAR(daily!$A1512),COT!$B:$B,WEEKNUM(daily!$A1512))</f>
        <v>89</v>
      </c>
      <c r="X1512">
        <f>SUMIFS(COT!O:O,COT!$A:$A,YEAR(daily!$A1512),COT!$B:$B,WEEKNUM(daily!$A1512))</f>
        <v>99</v>
      </c>
      <c r="Y1512">
        <f>SUMIFS(COT!P:P,COT!$A:$A,YEAR(daily!$A1512),COT!$B:$B,WEEKNUM(daily!$A1512))</f>
        <v>85</v>
      </c>
      <c r="Z1512">
        <f>SUMIFS(COT!Q:Q,COT!$A:$A,YEAR(daily!$A1512),COT!$B:$B,WEEKNUM(daily!$A1512))</f>
        <v>89</v>
      </c>
      <c r="AA1512">
        <f>SUMIFS(Saudi!B:B,Saudi!$A:$A,YEAR(daily!$A1512))</f>
        <v>678.81299999999999</v>
      </c>
      <c r="AB1512">
        <f>SUMIFS(Saudi!C:C,Saudi!$A:$A,YEAR(daily!$A1512))</f>
        <v>384.9</v>
      </c>
      <c r="AC1512">
        <f>SUMIFS(Saudi!F:F,Saudi!$A:$A,YEAR(daily!$A1512))</f>
        <v>4050890</v>
      </c>
      <c r="AD1512">
        <f>SUMIFS(Saudi!G:G,Saudi!$A:$A,YEAR(daily!$A1512))</f>
        <v>66.21286817876377</v>
      </c>
      <c r="AE1512">
        <f>SUMIFS(Saudi!H:H,Saudi!$A:$A,YEAR(daily!$A1512))</f>
        <v>268221045.57667238</v>
      </c>
      <c r="AF1512" s="5">
        <f t="shared" si="68"/>
        <v>3</v>
      </c>
      <c r="AG1512" s="5">
        <f t="shared" si="69"/>
        <v>2006</v>
      </c>
    </row>
    <row r="1513" spans="1:33">
      <c r="A1513" s="3">
        <v>38786</v>
      </c>
      <c r="B1513" s="1">
        <v>125108</v>
      </c>
      <c r="C1513" s="1">
        <v>115542</v>
      </c>
      <c r="D1513" s="1">
        <v>35112</v>
      </c>
      <c r="E1513" s="1">
        <v>59.96</v>
      </c>
      <c r="F1513" s="1">
        <v>62.81</v>
      </c>
      <c r="G1513" s="1">
        <v>63.49</v>
      </c>
      <c r="H1513" s="2">
        <v>50.1</v>
      </c>
      <c r="I1513" s="2">
        <v>31.1</v>
      </c>
      <c r="J1513" s="2">
        <v>85.4</v>
      </c>
      <c r="K1513" s="2">
        <v>86.3</v>
      </c>
      <c r="L1513">
        <f>SUMIFS(US!B:B,US!$D:$D,YEAR(daily!$A1513),US!$E:$E,MONTH(daily!$A1513))</f>
        <v>8090</v>
      </c>
      <c r="M1513">
        <f>SUMIFS(US!C:C,US!$D:$D,YEAR(daily!$A1513),US!$E:$E,MONTH(daily!$A1513))</f>
        <v>20608</v>
      </c>
      <c r="N1513">
        <f>SUMIFS(COT!E:E,COT!$A:$A,YEAR(daily!$A1513),COT!$B:$B,WEEKNUM(daily!$A1513))</f>
        <v>966478</v>
      </c>
      <c r="O1513">
        <f>SUMIFS(COT!F:F,COT!$A:$A,YEAR(daily!$A1513),COT!$B:$B,WEEKNUM(daily!$A1513))</f>
        <v>125295</v>
      </c>
      <c r="P1513">
        <f>SUMIFS(COT!G:G,COT!$A:$A,YEAR(daily!$A1513),COT!$B:$B,WEEKNUM(daily!$A1513))</f>
        <v>144421</v>
      </c>
      <c r="Q1513">
        <f>SUMIFS(COT!H:H,COT!$A:$A,YEAR(daily!$A1513),COT!$B:$B,WEEKNUM(daily!$A1513))</f>
        <v>146815</v>
      </c>
      <c r="R1513">
        <f>SUMIFS(COT!I:I,COT!$A:$A,YEAR(daily!$A1513),COT!$B:$B,WEEKNUM(daily!$A1513))</f>
        <v>629460</v>
      </c>
      <c r="S1513">
        <f>SUMIFS(COT!J:J,COT!$A:$A,YEAR(daily!$A1513),COT!$B:$B,WEEKNUM(daily!$A1513))</f>
        <v>604761</v>
      </c>
      <c r="T1513">
        <f>SUMIFS(COT!K:K,COT!$A:$A,YEAR(daily!$A1513),COT!$B:$B,WEEKNUM(daily!$A1513))</f>
        <v>64908</v>
      </c>
      <c r="U1513">
        <f>SUMIFS(COT!L:L,COT!$A:$A,YEAR(daily!$A1513),COT!$B:$B,WEEKNUM(daily!$A1513))</f>
        <v>70481</v>
      </c>
      <c r="V1513">
        <f>SUMIFS(COT!M:M,COT!$A:$A,YEAR(daily!$A1513),COT!$B:$B,WEEKNUM(daily!$A1513))</f>
        <v>69</v>
      </c>
      <c r="W1513">
        <f>SUMIFS(COT!N:N,COT!$A:$A,YEAR(daily!$A1513),COT!$B:$B,WEEKNUM(daily!$A1513))</f>
        <v>89</v>
      </c>
      <c r="X1513">
        <f>SUMIFS(COT!O:O,COT!$A:$A,YEAR(daily!$A1513),COT!$B:$B,WEEKNUM(daily!$A1513))</f>
        <v>99</v>
      </c>
      <c r="Y1513">
        <f>SUMIFS(COT!P:P,COT!$A:$A,YEAR(daily!$A1513),COT!$B:$B,WEEKNUM(daily!$A1513))</f>
        <v>85</v>
      </c>
      <c r="Z1513">
        <f>SUMIFS(COT!Q:Q,COT!$A:$A,YEAR(daily!$A1513),COT!$B:$B,WEEKNUM(daily!$A1513))</f>
        <v>89</v>
      </c>
      <c r="AA1513">
        <f>SUMIFS(Saudi!B:B,Saudi!$A:$A,YEAR(daily!$A1513))</f>
        <v>678.81299999999999</v>
      </c>
      <c r="AB1513">
        <f>SUMIFS(Saudi!C:C,Saudi!$A:$A,YEAR(daily!$A1513))</f>
        <v>384.9</v>
      </c>
      <c r="AC1513">
        <f>SUMIFS(Saudi!F:F,Saudi!$A:$A,YEAR(daily!$A1513))</f>
        <v>4050890</v>
      </c>
      <c r="AD1513">
        <f>SUMIFS(Saudi!G:G,Saudi!$A:$A,YEAR(daily!$A1513))</f>
        <v>66.21286817876377</v>
      </c>
      <c r="AE1513">
        <f>SUMIFS(Saudi!H:H,Saudi!$A:$A,YEAR(daily!$A1513))</f>
        <v>268221045.57667238</v>
      </c>
      <c r="AF1513" s="5">
        <f t="shared" si="68"/>
        <v>3</v>
      </c>
      <c r="AG1513" s="5">
        <f t="shared" si="69"/>
        <v>2006</v>
      </c>
    </row>
    <row r="1514" spans="1:33">
      <c r="A1514" s="3">
        <v>38789</v>
      </c>
      <c r="B1514" s="1">
        <v>109072</v>
      </c>
      <c r="C1514" s="1">
        <v>117337</v>
      </c>
      <c r="D1514" s="1">
        <v>35465</v>
      </c>
      <c r="E1514" s="1">
        <v>61.77</v>
      </c>
      <c r="F1514" s="1">
        <v>64.55</v>
      </c>
      <c r="G1514" s="1">
        <v>65.22</v>
      </c>
      <c r="H1514" s="2">
        <v>50.1</v>
      </c>
      <c r="I1514" s="2">
        <v>31.1</v>
      </c>
      <c r="J1514" s="2">
        <v>85.4</v>
      </c>
      <c r="K1514" s="2">
        <v>86.3</v>
      </c>
      <c r="L1514">
        <f>SUMIFS(US!B:B,US!$D:$D,YEAR(daily!$A1514),US!$E:$E,MONTH(daily!$A1514))</f>
        <v>8090</v>
      </c>
      <c r="M1514">
        <f>SUMIFS(US!C:C,US!$D:$D,YEAR(daily!$A1514),US!$E:$E,MONTH(daily!$A1514))</f>
        <v>20608</v>
      </c>
      <c r="N1514">
        <f>SUMIFS(COT!E:E,COT!$A:$A,YEAR(daily!$A1514),COT!$B:$B,WEEKNUM(daily!$A1514))</f>
        <v>980280</v>
      </c>
      <c r="O1514">
        <f>SUMIFS(COT!F:F,COT!$A:$A,YEAR(daily!$A1514),COT!$B:$B,WEEKNUM(daily!$A1514))</f>
        <v>130086</v>
      </c>
      <c r="P1514">
        <f>SUMIFS(COT!G:G,COT!$A:$A,YEAR(daily!$A1514),COT!$B:$B,WEEKNUM(daily!$A1514))</f>
        <v>145344</v>
      </c>
      <c r="Q1514">
        <f>SUMIFS(COT!H:H,COT!$A:$A,YEAR(daily!$A1514),COT!$B:$B,WEEKNUM(daily!$A1514))</f>
        <v>159269</v>
      </c>
      <c r="R1514">
        <f>SUMIFS(COT!I:I,COT!$A:$A,YEAR(daily!$A1514),COT!$B:$B,WEEKNUM(daily!$A1514))</f>
        <v>626316</v>
      </c>
      <c r="S1514">
        <f>SUMIFS(COT!J:J,COT!$A:$A,YEAR(daily!$A1514),COT!$B:$B,WEEKNUM(daily!$A1514))</f>
        <v>607141</v>
      </c>
      <c r="T1514">
        <f>SUMIFS(COT!K:K,COT!$A:$A,YEAR(daily!$A1514),COT!$B:$B,WEEKNUM(daily!$A1514))</f>
        <v>64609</v>
      </c>
      <c r="U1514">
        <f>SUMIFS(COT!L:L,COT!$A:$A,YEAR(daily!$A1514),COT!$B:$B,WEEKNUM(daily!$A1514))</f>
        <v>68526</v>
      </c>
      <c r="V1514">
        <f>SUMIFS(COT!M:M,COT!$A:$A,YEAR(daily!$A1514),COT!$B:$B,WEEKNUM(daily!$A1514))</f>
        <v>69</v>
      </c>
      <c r="W1514">
        <f>SUMIFS(COT!N:N,COT!$A:$A,YEAR(daily!$A1514),COT!$B:$B,WEEKNUM(daily!$A1514))</f>
        <v>101</v>
      </c>
      <c r="X1514">
        <f>SUMIFS(COT!O:O,COT!$A:$A,YEAR(daily!$A1514),COT!$B:$B,WEEKNUM(daily!$A1514))</f>
        <v>111</v>
      </c>
      <c r="Y1514">
        <f>SUMIFS(COT!P:P,COT!$A:$A,YEAR(daily!$A1514),COT!$B:$B,WEEKNUM(daily!$A1514))</f>
        <v>83</v>
      </c>
      <c r="Z1514">
        <f>SUMIFS(COT!Q:Q,COT!$A:$A,YEAR(daily!$A1514),COT!$B:$B,WEEKNUM(daily!$A1514))</f>
        <v>89</v>
      </c>
      <c r="AA1514">
        <f>SUMIFS(Saudi!B:B,Saudi!$A:$A,YEAR(daily!$A1514))</f>
        <v>678.81299999999999</v>
      </c>
      <c r="AB1514">
        <f>SUMIFS(Saudi!C:C,Saudi!$A:$A,YEAR(daily!$A1514))</f>
        <v>384.9</v>
      </c>
      <c r="AC1514">
        <f>SUMIFS(Saudi!F:F,Saudi!$A:$A,YEAR(daily!$A1514))</f>
        <v>4050890</v>
      </c>
      <c r="AD1514">
        <f>SUMIFS(Saudi!G:G,Saudi!$A:$A,YEAR(daily!$A1514))</f>
        <v>66.21286817876377</v>
      </c>
      <c r="AE1514">
        <f>SUMIFS(Saudi!H:H,Saudi!$A:$A,YEAR(daily!$A1514))</f>
        <v>268221045.57667238</v>
      </c>
      <c r="AF1514" s="5">
        <f t="shared" si="68"/>
        <v>3</v>
      </c>
      <c r="AG1514" s="5">
        <f t="shared" si="69"/>
        <v>2006</v>
      </c>
    </row>
    <row r="1515" spans="1:33">
      <c r="A1515" s="3">
        <v>38790</v>
      </c>
      <c r="B1515" s="1">
        <v>93281</v>
      </c>
      <c r="C1515" s="1">
        <v>122549</v>
      </c>
      <c r="D1515" s="1">
        <v>38536</v>
      </c>
      <c r="E1515" s="1">
        <v>63.1</v>
      </c>
      <c r="F1515" s="1">
        <v>65.989999999999995</v>
      </c>
      <c r="G1515" s="1">
        <v>66.62</v>
      </c>
      <c r="H1515" s="2">
        <v>50.1</v>
      </c>
      <c r="I1515" s="2">
        <v>31.1</v>
      </c>
      <c r="J1515" s="2">
        <v>85.4</v>
      </c>
      <c r="K1515" s="2">
        <v>86.3</v>
      </c>
      <c r="L1515">
        <f>SUMIFS(US!B:B,US!$D:$D,YEAR(daily!$A1515),US!$E:$E,MONTH(daily!$A1515))</f>
        <v>8090</v>
      </c>
      <c r="M1515">
        <f>SUMIFS(US!C:C,US!$D:$D,YEAR(daily!$A1515),US!$E:$E,MONTH(daily!$A1515))</f>
        <v>20608</v>
      </c>
      <c r="N1515">
        <f>SUMIFS(COT!E:E,COT!$A:$A,YEAR(daily!$A1515),COT!$B:$B,WEEKNUM(daily!$A1515))</f>
        <v>980280</v>
      </c>
      <c r="O1515">
        <f>SUMIFS(COT!F:F,COT!$A:$A,YEAR(daily!$A1515),COT!$B:$B,WEEKNUM(daily!$A1515))</f>
        <v>130086</v>
      </c>
      <c r="P1515">
        <f>SUMIFS(COT!G:G,COT!$A:$A,YEAR(daily!$A1515),COT!$B:$B,WEEKNUM(daily!$A1515))</f>
        <v>145344</v>
      </c>
      <c r="Q1515">
        <f>SUMIFS(COT!H:H,COT!$A:$A,YEAR(daily!$A1515),COT!$B:$B,WEEKNUM(daily!$A1515))</f>
        <v>159269</v>
      </c>
      <c r="R1515">
        <f>SUMIFS(COT!I:I,COT!$A:$A,YEAR(daily!$A1515),COT!$B:$B,WEEKNUM(daily!$A1515))</f>
        <v>626316</v>
      </c>
      <c r="S1515">
        <f>SUMIFS(COT!J:J,COT!$A:$A,YEAR(daily!$A1515),COT!$B:$B,WEEKNUM(daily!$A1515))</f>
        <v>607141</v>
      </c>
      <c r="T1515">
        <f>SUMIFS(COT!K:K,COT!$A:$A,YEAR(daily!$A1515),COT!$B:$B,WEEKNUM(daily!$A1515))</f>
        <v>64609</v>
      </c>
      <c r="U1515">
        <f>SUMIFS(COT!L:L,COT!$A:$A,YEAR(daily!$A1515),COT!$B:$B,WEEKNUM(daily!$A1515))</f>
        <v>68526</v>
      </c>
      <c r="V1515">
        <f>SUMIFS(COT!M:M,COT!$A:$A,YEAR(daily!$A1515),COT!$B:$B,WEEKNUM(daily!$A1515))</f>
        <v>69</v>
      </c>
      <c r="W1515">
        <f>SUMIFS(COT!N:N,COT!$A:$A,YEAR(daily!$A1515),COT!$B:$B,WEEKNUM(daily!$A1515))</f>
        <v>101</v>
      </c>
      <c r="X1515">
        <f>SUMIFS(COT!O:O,COT!$A:$A,YEAR(daily!$A1515),COT!$B:$B,WEEKNUM(daily!$A1515))</f>
        <v>111</v>
      </c>
      <c r="Y1515">
        <f>SUMIFS(COT!P:P,COT!$A:$A,YEAR(daily!$A1515),COT!$B:$B,WEEKNUM(daily!$A1515))</f>
        <v>83</v>
      </c>
      <c r="Z1515">
        <f>SUMIFS(COT!Q:Q,COT!$A:$A,YEAR(daily!$A1515),COT!$B:$B,WEEKNUM(daily!$A1515))</f>
        <v>89</v>
      </c>
      <c r="AA1515">
        <f>SUMIFS(Saudi!B:B,Saudi!$A:$A,YEAR(daily!$A1515))</f>
        <v>678.81299999999999</v>
      </c>
      <c r="AB1515">
        <f>SUMIFS(Saudi!C:C,Saudi!$A:$A,YEAR(daily!$A1515))</f>
        <v>384.9</v>
      </c>
      <c r="AC1515">
        <f>SUMIFS(Saudi!F:F,Saudi!$A:$A,YEAR(daily!$A1515))</f>
        <v>4050890</v>
      </c>
      <c r="AD1515">
        <f>SUMIFS(Saudi!G:G,Saudi!$A:$A,YEAR(daily!$A1515))</f>
        <v>66.21286817876377</v>
      </c>
      <c r="AE1515">
        <f>SUMIFS(Saudi!H:H,Saudi!$A:$A,YEAR(daily!$A1515))</f>
        <v>268221045.57667238</v>
      </c>
      <c r="AF1515" s="5">
        <f t="shared" si="68"/>
        <v>3</v>
      </c>
      <c r="AG1515" s="5">
        <f t="shared" si="69"/>
        <v>2006</v>
      </c>
    </row>
    <row r="1516" spans="1:33">
      <c r="A1516" s="3">
        <v>38791</v>
      </c>
      <c r="B1516" s="1">
        <v>79030</v>
      </c>
      <c r="C1516" s="1">
        <v>125586</v>
      </c>
      <c r="D1516" s="1">
        <v>39025</v>
      </c>
      <c r="E1516" s="1">
        <v>62.17</v>
      </c>
      <c r="F1516" s="1">
        <v>64.67</v>
      </c>
      <c r="G1516" s="1">
        <v>65.23</v>
      </c>
      <c r="H1516" s="2">
        <v>50.1</v>
      </c>
      <c r="I1516" s="2">
        <v>31.1</v>
      </c>
      <c r="J1516" s="2">
        <v>85.4</v>
      </c>
      <c r="K1516" s="2">
        <v>86.3</v>
      </c>
      <c r="L1516">
        <f>SUMIFS(US!B:B,US!$D:$D,YEAR(daily!$A1516),US!$E:$E,MONTH(daily!$A1516))</f>
        <v>8090</v>
      </c>
      <c r="M1516">
        <f>SUMIFS(US!C:C,US!$D:$D,YEAR(daily!$A1516),US!$E:$E,MONTH(daily!$A1516))</f>
        <v>20608</v>
      </c>
      <c r="N1516">
        <f>SUMIFS(COT!E:E,COT!$A:$A,YEAR(daily!$A1516),COT!$B:$B,WEEKNUM(daily!$A1516))</f>
        <v>980280</v>
      </c>
      <c r="O1516">
        <f>SUMIFS(COT!F:F,COT!$A:$A,YEAR(daily!$A1516),COT!$B:$B,WEEKNUM(daily!$A1516))</f>
        <v>130086</v>
      </c>
      <c r="P1516">
        <f>SUMIFS(COT!G:G,COT!$A:$A,YEAR(daily!$A1516),COT!$B:$B,WEEKNUM(daily!$A1516))</f>
        <v>145344</v>
      </c>
      <c r="Q1516">
        <f>SUMIFS(COT!H:H,COT!$A:$A,YEAR(daily!$A1516),COT!$B:$B,WEEKNUM(daily!$A1516))</f>
        <v>159269</v>
      </c>
      <c r="R1516">
        <f>SUMIFS(COT!I:I,COT!$A:$A,YEAR(daily!$A1516),COT!$B:$B,WEEKNUM(daily!$A1516))</f>
        <v>626316</v>
      </c>
      <c r="S1516">
        <f>SUMIFS(COT!J:J,COT!$A:$A,YEAR(daily!$A1516),COT!$B:$B,WEEKNUM(daily!$A1516))</f>
        <v>607141</v>
      </c>
      <c r="T1516">
        <f>SUMIFS(COT!K:K,COT!$A:$A,YEAR(daily!$A1516),COT!$B:$B,WEEKNUM(daily!$A1516))</f>
        <v>64609</v>
      </c>
      <c r="U1516">
        <f>SUMIFS(COT!L:L,COT!$A:$A,YEAR(daily!$A1516),COT!$B:$B,WEEKNUM(daily!$A1516))</f>
        <v>68526</v>
      </c>
      <c r="V1516">
        <f>SUMIFS(COT!M:M,COT!$A:$A,YEAR(daily!$A1516),COT!$B:$B,WEEKNUM(daily!$A1516))</f>
        <v>69</v>
      </c>
      <c r="W1516">
        <f>SUMIFS(COT!N:N,COT!$A:$A,YEAR(daily!$A1516),COT!$B:$B,WEEKNUM(daily!$A1516))</f>
        <v>101</v>
      </c>
      <c r="X1516">
        <f>SUMIFS(COT!O:O,COT!$A:$A,YEAR(daily!$A1516),COT!$B:$B,WEEKNUM(daily!$A1516))</f>
        <v>111</v>
      </c>
      <c r="Y1516">
        <f>SUMIFS(COT!P:P,COT!$A:$A,YEAR(daily!$A1516),COT!$B:$B,WEEKNUM(daily!$A1516))</f>
        <v>83</v>
      </c>
      <c r="Z1516">
        <f>SUMIFS(COT!Q:Q,COT!$A:$A,YEAR(daily!$A1516),COT!$B:$B,WEEKNUM(daily!$A1516))</f>
        <v>89</v>
      </c>
      <c r="AA1516">
        <f>SUMIFS(Saudi!B:B,Saudi!$A:$A,YEAR(daily!$A1516))</f>
        <v>678.81299999999999</v>
      </c>
      <c r="AB1516">
        <f>SUMIFS(Saudi!C:C,Saudi!$A:$A,YEAR(daily!$A1516))</f>
        <v>384.9</v>
      </c>
      <c r="AC1516">
        <f>SUMIFS(Saudi!F:F,Saudi!$A:$A,YEAR(daily!$A1516))</f>
        <v>4050890</v>
      </c>
      <c r="AD1516">
        <f>SUMIFS(Saudi!G:G,Saudi!$A:$A,YEAR(daily!$A1516))</f>
        <v>66.21286817876377</v>
      </c>
      <c r="AE1516">
        <f>SUMIFS(Saudi!H:H,Saudi!$A:$A,YEAR(daily!$A1516))</f>
        <v>268221045.57667238</v>
      </c>
      <c r="AF1516" s="5">
        <f t="shared" si="68"/>
        <v>3</v>
      </c>
      <c r="AG1516" s="5">
        <f t="shared" si="69"/>
        <v>2006</v>
      </c>
    </row>
    <row r="1517" spans="1:33">
      <c r="A1517" s="3">
        <v>38792</v>
      </c>
      <c r="B1517" s="1">
        <v>61566</v>
      </c>
      <c r="C1517" s="1">
        <v>128290</v>
      </c>
      <c r="D1517" s="1">
        <v>40219</v>
      </c>
      <c r="E1517" s="1">
        <v>63.58</v>
      </c>
      <c r="F1517" s="1">
        <v>65.959999999999994</v>
      </c>
      <c r="G1517" s="1">
        <v>66.510000000000005</v>
      </c>
      <c r="H1517" s="2">
        <v>50.1</v>
      </c>
      <c r="I1517" s="2">
        <v>31.1</v>
      </c>
      <c r="J1517" s="2">
        <v>85.4</v>
      </c>
      <c r="K1517" s="2">
        <v>86.3</v>
      </c>
      <c r="L1517">
        <f>SUMIFS(US!B:B,US!$D:$D,YEAR(daily!$A1517),US!$E:$E,MONTH(daily!$A1517))</f>
        <v>8090</v>
      </c>
      <c r="M1517">
        <f>SUMIFS(US!C:C,US!$D:$D,YEAR(daily!$A1517),US!$E:$E,MONTH(daily!$A1517))</f>
        <v>20608</v>
      </c>
      <c r="N1517">
        <f>SUMIFS(COT!E:E,COT!$A:$A,YEAR(daily!$A1517),COT!$B:$B,WEEKNUM(daily!$A1517))</f>
        <v>980280</v>
      </c>
      <c r="O1517">
        <f>SUMIFS(COT!F:F,COT!$A:$A,YEAR(daily!$A1517),COT!$B:$B,WEEKNUM(daily!$A1517))</f>
        <v>130086</v>
      </c>
      <c r="P1517">
        <f>SUMIFS(COT!G:G,COT!$A:$A,YEAR(daily!$A1517),COT!$B:$B,WEEKNUM(daily!$A1517))</f>
        <v>145344</v>
      </c>
      <c r="Q1517">
        <f>SUMIFS(COT!H:H,COT!$A:$A,YEAR(daily!$A1517),COT!$B:$B,WEEKNUM(daily!$A1517))</f>
        <v>159269</v>
      </c>
      <c r="R1517">
        <f>SUMIFS(COT!I:I,COT!$A:$A,YEAR(daily!$A1517),COT!$B:$B,WEEKNUM(daily!$A1517))</f>
        <v>626316</v>
      </c>
      <c r="S1517">
        <f>SUMIFS(COT!J:J,COT!$A:$A,YEAR(daily!$A1517),COT!$B:$B,WEEKNUM(daily!$A1517))</f>
        <v>607141</v>
      </c>
      <c r="T1517">
        <f>SUMIFS(COT!K:K,COT!$A:$A,YEAR(daily!$A1517),COT!$B:$B,WEEKNUM(daily!$A1517))</f>
        <v>64609</v>
      </c>
      <c r="U1517">
        <f>SUMIFS(COT!L:L,COT!$A:$A,YEAR(daily!$A1517),COT!$B:$B,WEEKNUM(daily!$A1517))</f>
        <v>68526</v>
      </c>
      <c r="V1517">
        <f>SUMIFS(COT!M:M,COT!$A:$A,YEAR(daily!$A1517),COT!$B:$B,WEEKNUM(daily!$A1517))</f>
        <v>69</v>
      </c>
      <c r="W1517">
        <f>SUMIFS(COT!N:N,COT!$A:$A,YEAR(daily!$A1517),COT!$B:$B,WEEKNUM(daily!$A1517))</f>
        <v>101</v>
      </c>
      <c r="X1517">
        <f>SUMIFS(COT!O:O,COT!$A:$A,YEAR(daily!$A1517),COT!$B:$B,WEEKNUM(daily!$A1517))</f>
        <v>111</v>
      </c>
      <c r="Y1517">
        <f>SUMIFS(COT!P:P,COT!$A:$A,YEAR(daily!$A1517),COT!$B:$B,WEEKNUM(daily!$A1517))</f>
        <v>83</v>
      </c>
      <c r="Z1517">
        <f>SUMIFS(COT!Q:Q,COT!$A:$A,YEAR(daily!$A1517),COT!$B:$B,WEEKNUM(daily!$A1517))</f>
        <v>89</v>
      </c>
      <c r="AA1517">
        <f>SUMIFS(Saudi!B:B,Saudi!$A:$A,YEAR(daily!$A1517))</f>
        <v>678.81299999999999</v>
      </c>
      <c r="AB1517">
        <f>SUMIFS(Saudi!C:C,Saudi!$A:$A,YEAR(daily!$A1517))</f>
        <v>384.9</v>
      </c>
      <c r="AC1517">
        <f>SUMIFS(Saudi!F:F,Saudi!$A:$A,YEAR(daily!$A1517))</f>
        <v>4050890</v>
      </c>
      <c r="AD1517">
        <f>SUMIFS(Saudi!G:G,Saudi!$A:$A,YEAR(daily!$A1517))</f>
        <v>66.21286817876377</v>
      </c>
      <c r="AE1517">
        <f>SUMIFS(Saudi!H:H,Saudi!$A:$A,YEAR(daily!$A1517))</f>
        <v>268221045.57667238</v>
      </c>
      <c r="AF1517" s="5">
        <f t="shared" si="68"/>
        <v>3</v>
      </c>
      <c r="AG1517" s="5">
        <f t="shared" si="69"/>
        <v>2006</v>
      </c>
    </row>
    <row r="1518" spans="1:33">
      <c r="A1518" s="3">
        <v>38793</v>
      </c>
      <c r="B1518" s="1">
        <v>52669</v>
      </c>
      <c r="C1518" s="1">
        <v>130716</v>
      </c>
      <c r="D1518" s="1">
        <v>44178</v>
      </c>
      <c r="E1518" s="1">
        <v>62.77</v>
      </c>
      <c r="F1518" s="1">
        <v>65.06</v>
      </c>
      <c r="G1518" s="1">
        <v>65.599999999999994</v>
      </c>
      <c r="H1518" s="2">
        <v>50.1</v>
      </c>
      <c r="I1518" s="2">
        <v>31.1</v>
      </c>
      <c r="J1518" s="2">
        <v>85.4</v>
      </c>
      <c r="K1518" s="2">
        <v>86.3</v>
      </c>
      <c r="L1518">
        <f>SUMIFS(US!B:B,US!$D:$D,YEAR(daily!$A1518),US!$E:$E,MONTH(daily!$A1518))</f>
        <v>8090</v>
      </c>
      <c r="M1518">
        <f>SUMIFS(US!C:C,US!$D:$D,YEAR(daily!$A1518),US!$E:$E,MONTH(daily!$A1518))</f>
        <v>20608</v>
      </c>
      <c r="N1518">
        <f>SUMIFS(COT!E:E,COT!$A:$A,YEAR(daily!$A1518),COT!$B:$B,WEEKNUM(daily!$A1518))</f>
        <v>980280</v>
      </c>
      <c r="O1518">
        <f>SUMIFS(COT!F:F,COT!$A:$A,YEAR(daily!$A1518),COT!$B:$B,WEEKNUM(daily!$A1518))</f>
        <v>130086</v>
      </c>
      <c r="P1518">
        <f>SUMIFS(COT!G:G,COT!$A:$A,YEAR(daily!$A1518),COT!$B:$B,WEEKNUM(daily!$A1518))</f>
        <v>145344</v>
      </c>
      <c r="Q1518">
        <f>SUMIFS(COT!H:H,COT!$A:$A,YEAR(daily!$A1518),COT!$B:$B,WEEKNUM(daily!$A1518))</f>
        <v>159269</v>
      </c>
      <c r="R1518">
        <f>SUMIFS(COT!I:I,COT!$A:$A,YEAR(daily!$A1518),COT!$B:$B,WEEKNUM(daily!$A1518))</f>
        <v>626316</v>
      </c>
      <c r="S1518">
        <f>SUMIFS(COT!J:J,COT!$A:$A,YEAR(daily!$A1518),COT!$B:$B,WEEKNUM(daily!$A1518))</f>
        <v>607141</v>
      </c>
      <c r="T1518">
        <f>SUMIFS(COT!K:K,COT!$A:$A,YEAR(daily!$A1518),COT!$B:$B,WEEKNUM(daily!$A1518))</f>
        <v>64609</v>
      </c>
      <c r="U1518">
        <f>SUMIFS(COT!L:L,COT!$A:$A,YEAR(daily!$A1518),COT!$B:$B,WEEKNUM(daily!$A1518))</f>
        <v>68526</v>
      </c>
      <c r="V1518">
        <f>SUMIFS(COT!M:M,COT!$A:$A,YEAR(daily!$A1518),COT!$B:$B,WEEKNUM(daily!$A1518))</f>
        <v>69</v>
      </c>
      <c r="W1518">
        <f>SUMIFS(COT!N:N,COT!$A:$A,YEAR(daily!$A1518),COT!$B:$B,WEEKNUM(daily!$A1518))</f>
        <v>101</v>
      </c>
      <c r="X1518">
        <f>SUMIFS(COT!O:O,COT!$A:$A,YEAR(daily!$A1518),COT!$B:$B,WEEKNUM(daily!$A1518))</f>
        <v>111</v>
      </c>
      <c r="Y1518">
        <f>SUMIFS(COT!P:P,COT!$A:$A,YEAR(daily!$A1518),COT!$B:$B,WEEKNUM(daily!$A1518))</f>
        <v>83</v>
      </c>
      <c r="Z1518">
        <f>SUMIFS(COT!Q:Q,COT!$A:$A,YEAR(daily!$A1518),COT!$B:$B,WEEKNUM(daily!$A1518))</f>
        <v>89</v>
      </c>
      <c r="AA1518">
        <f>SUMIFS(Saudi!B:B,Saudi!$A:$A,YEAR(daily!$A1518))</f>
        <v>678.81299999999999</v>
      </c>
      <c r="AB1518">
        <f>SUMIFS(Saudi!C:C,Saudi!$A:$A,YEAR(daily!$A1518))</f>
        <v>384.9</v>
      </c>
      <c r="AC1518">
        <f>SUMIFS(Saudi!F:F,Saudi!$A:$A,YEAR(daily!$A1518))</f>
        <v>4050890</v>
      </c>
      <c r="AD1518">
        <f>SUMIFS(Saudi!G:G,Saudi!$A:$A,YEAR(daily!$A1518))</f>
        <v>66.21286817876377</v>
      </c>
      <c r="AE1518">
        <f>SUMIFS(Saudi!H:H,Saudi!$A:$A,YEAR(daily!$A1518))</f>
        <v>268221045.57667238</v>
      </c>
      <c r="AF1518" s="5">
        <f t="shared" si="68"/>
        <v>3</v>
      </c>
      <c r="AG1518" s="5">
        <f t="shared" si="69"/>
        <v>2006</v>
      </c>
    </row>
    <row r="1519" spans="1:33">
      <c r="A1519" s="3">
        <v>38796</v>
      </c>
      <c r="B1519" s="1">
        <v>20249</v>
      </c>
      <c r="C1519" s="1">
        <v>129049</v>
      </c>
      <c r="D1519" s="1">
        <v>44961</v>
      </c>
      <c r="E1519" s="1">
        <v>60.42</v>
      </c>
      <c r="F1519" s="1">
        <v>63.06</v>
      </c>
      <c r="G1519" s="1">
        <v>63.74</v>
      </c>
      <c r="H1519" s="2">
        <v>50.1</v>
      </c>
      <c r="I1519" s="2">
        <v>31.1</v>
      </c>
      <c r="J1519" s="2">
        <v>85.4</v>
      </c>
      <c r="K1519" s="2">
        <v>86.3</v>
      </c>
      <c r="L1519">
        <f>SUMIFS(US!B:B,US!$D:$D,YEAR(daily!$A1519),US!$E:$E,MONTH(daily!$A1519))</f>
        <v>8090</v>
      </c>
      <c r="M1519">
        <f>SUMIFS(US!C:C,US!$D:$D,YEAR(daily!$A1519),US!$E:$E,MONTH(daily!$A1519))</f>
        <v>20608</v>
      </c>
      <c r="N1519">
        <f>SUMIFS(COT!E:E,COT!$A:$A,YEAR(daily!$A1519),COT!$B:$B,WEEKNUM(daily!$A1519))</f>
        <v>928551</v>
      </c>
      <c r="O1519">
        <f>SUMIFS(COT!F:F,COT!$A:$A,YEAR(daily!$A1519),COT!$B:$B,WEEKNUM(daily!$A1519))</f>
        <v>128840</v>
      </c>
      <c r="P1519">
        <f>SUMIFS(COT!G:G,COT!$A:$A,YEAR(daily!$A1519),COT!$B:$B,WEEKNUM(daily!$A1519))</f>
        <v>135177</v>
      </c>
      <c r="Q1519">
        <f>SUMIFS(COT!H:H,COT!$A:$A,YEAR(daily!$A1519),COT!$B:$B,WEEKNUM(daily!$A1519))</f>
        <v>153850</v>
      </c>
      <c r="R1519">
        <f>SUMIFS(COT!I:I,COT!$A:$A,YEAR(daily!$A1519),COT!$B:$B,WEEKNUM(daily!$A1519))</f>
        <v>591054</v>
      </c>
      <c r="S1519">
        <f>SUMIFS(COT!J:J,COT!$A:$A,YEAR(daily!$A1519),COT!$B:$B,WEEKNUM(daily!$A1519))</f>
        <v>568164</v>
      </c>
      <c r="T1519">
        <f>SUMIFS(COT!K:K,COT!$A:$A,YEAR(daily!$A1519),COT!$B:$B,WEEKNUM(daily!$A1519))</f>
        <v>54807</v>
      </c>
      <c r="U1519">
        <f>SUMIFS(COT!L:L,COT!$A:$A,YEAR(daily!$A1519),COT!$B:$B,WEEKNUM(daily!$A1519))</f>
        <v>71360</v>
      </c>
      <c r="V1519">
        <f>SUMIFS(COT!M:M,COT!$A:$A,YEAR(daily!$A1519),COT!$B:$B,WEEKNUM(daily!$A1519))</f>
        <v>68</v>
      </c>
      <c r="W1519">
        <f>SUMIFS(COT!N:N,COT!$A:$A,YEAR(daily!$A1519),COT!$B:$B,WEEKNUM(daily!$A1519))</f>
        <v>90</v>
      </c>
      <c r="X1519">
        <f>SUMIFS(COT!O:O,COT!$A:$A,YEAR(daily!$A1519),COT!$B:$B,WEEKNUM(daily!$A1519))</f>
        <v>99</v>
      </c>
      <c r="Y1519">
        <f>SUMIFS(COT!P:P,COT!$A:$A,YEAR(daily!$A1519),COT!$B:$B,WEEKNUM(daily!$A1519))</f>
        <v>74</v>
      </c>
      <c r="Z1519">
        <f>SUMIFS(COT!Q:Q,COT!$A:$A,YEAR(daily!$A1519),COT!$B:$B,WEEKNUM(daily!$A1519))</f>
        <v>87</v>
      </c>
      <c r="AA1519">
        <f>SUMIFS(Saudi!B:B,Saudi!$A:$A,YEAR(daily!$A1519))</f>
        <v>678.81299999999999</v>
      </c>
      <c r="AB1519">
        <f>SUMIFS(Saudi!C:C,Saudi!$A:$A,YEAR(daily!$A1519))</f>
        <v>384.9</v>
      </c>
      <c r="AC1519">
        <f>SUMIFS(Saudi!F:F,Saudi!$A:$A,YEAR(daily!$A1519))</f>
        <v>4050890</v>
      </c>
      <c r="AD1519">
        <f>SUMIFS(Saudi!G:G,Saudi!$A:$A,YEAR(daily!$A1519))</f>
        <v>66.21286817876377</v>
      </c>
      <c r="AE1519">
        <f>SUMIFS(Saudi!H:H,Saudi!$A:$A,YEAR(daily!$A1519))</f>
        <v>268221045.57667238</v>
      </c>
      <c r="AF1519" s="5">
        <f t="shared" si="68"/>
        <v>3</v>
      </c>
      <c r="AG1519" s="5">
        <f t="shared" si="69"/>
        <v>2006</v>
      </c>
    </row>
    <row r="1520" spans="1:33">
      <c r="A1520" s="3">
        <v>38797</v>
      </c>
      <c r="B1520" s="1">
        <v>4868</v>
      </c>
      <c r="C1520" s="1">
        <v>131637</v>
      </c>
      <c r="D1520" s="1">
        <v>47362</v>
      </c>
      <c r="E1520" s="1">
        <v>60.57</v>
      </c>
      <c r="F1520" s="1">
        <v>63.61</v>
      </c>
      <c r="G1520" s="1">
        <v>64.400000000000006</v>
      </c>
      <c r="H1520" s="2">
        <v>50.1</v>
      </c>
      <c r="I1520" s="2">
        <v>31.1</v>
      </c>
      <c r="J1520" s="2">
        <v>85.4</v>
      </c>
      <c r="K1520" s="2">
        <v>86.3</v>
      </c>
      <c r="L1520">
        <f>SUMIFS(US!B:B,US!$D:$D,YEAR(daily!$A1520),US!$E:$E,MONTH(daily!$A1520))</f>
        <v>8090</v>
      </c>
      <c r="M1520">
        <f>SUMIFS(US!C:C,US!$D:$D,YEAR(daily!$A1520),US!$E:$E,MONTH(daily!$A1520))</f>
        <v>20608</v>
      </c>
      <c r="N1520">
        <f>SUMIFS(COT!E:E,COT!$A:$A,YEAR(daily!$A1520),COT!$B:$B,WEEKNUM(daily!$A1520))</f>
        <v>928551</v>
      </c>
      <c r="O1520">
        <f>SUMIFS(COT!F:F,COT!$A:$A,YEAR(daily!$A1520),COT!$B:$B,WEEKNUM(daily!$A1520))</f>
        <v>128840</v>
      </c>
      <c r="P1520">
        <f>SUMIFS(COT!G:G,COT!$A:$A,YEAR(daily!$A1520),COT!$B:$B,WEEKNUM(daily!$A1520))</f>
        <v>135177</v>
      </c>
      <c r="Q1520">
        <f>SUMIFS(COT!H:H,COT!$A:$A,YEAR(daily!$A1520),COT!$B:$B,WEEKNUM(daily!$A1520))</f>
        <v>153850</v>
      </c>
      <c r="R1520">
        <f>SUMIFS(COT!I:I,COT!$A:$A,YEAR(daily!$A1520),COT!$B:$B,WEEKNUM(daily!$A1520))</f>
        <v>591054</v>
      </c>
      <c r="S1520">
        <f>SUMIFS(COT!J:J,COT!$A:$A,YEAR(daily!$A1520),COT!$B:$B,WEEKNUM(daily!$A1520))</f>
        <v>568164</v>
      </c>
      <c r="T1520">
        <f>SUMIFS(COT!K:K,COT!$A:$A,YEAR(daily!$A1520),COT!$B:$B,WEEKNUM(daily!$A1520))</f>
        <v>54807</v>
      </c>
      <c r="U1520">
        <f>SUMIFS(COT!L:L,COT!$A:$A,YEAR(daily!$A1520),COT!$B:$B,WEEKNUM(daily!$A1520))</f>
        <v>71360</v>
      </c>
      <c r="V1520">
        <f>SUMIFS(COT!M:M,COT!$A:$A,YEAR(daily!$A1520),COT!$B:$B,WEEKNUM(daily!$A1520))</f>
        <v>68</v>
      </c>
      <c r="W1520">
        <f>SUMIFS(COT!N:N,COT!$A:$A,YEAR(daily!$A1520),COT!$B:$B,WEEKNUM(daily!$A1520))</f>
        <v>90</v>
      </c>
      <c r="X1520">
        <f>SUMIFS(COT!O:O,COT!$A:$A,YEAR(daily!$A1520),COT!$B:$B,WEEKNUM(daily!$A1520))</f>
        <v>99</v>
      </c>
      <c r="Y1520">
        <f>SUMIFS(COT!P:P,COT!$A:$A,YEAR(daily!$A1520),COT!$B:$B,WEEKNUM(daily!$A1520))</f>
        <v>74</v>
      </c>
      <c r="Z1520">
        <f>SUMIFS(COT!Q:Q,COT!$A:$A,YEAR(daily!$A1520),COT!$B:$B,WEEKNUM(daily!$A1520))</f>
        <v>87</v>
      </c>
      <c r="AA1520">
        <f>SUMIFS(Saudi!B:B,Saudi!$A:$A,YEAR(daily!$A1520))</f>
        <v>678.81299999999999</v>
      </c>
      <c r="AB1520">
        <f>SUMIFS(Saudi!C:C,Saudi!$A:$A,YEAR(daily!$A1520))</f>
        <v>384.9</v>
      </c>
      <c r="AC1520">
        <f>SUMIFS(Saudi!F:F,Saudi!$A:$A,YEAR(daily!$A1520))</f>
        <v>4050890</v>
      </c>
      <c r="AD1520">
        <f>SUMIFS(Saudi!G:G,Saudi!$A:$A,YEAR(daily!$A1520))</f>
        <v>66.21286817876377</v>
      </c>
      <c r="AE1520">
        <f>SUMIFS(Saudi!H:H,Saudi!$A:$A,YEAR(daily!$A1520))</f>
        <v>268221045.57667238</v>
      </c>
      <c r="AF1520" s="5">
        <f t="shared" si="68"/>
        <v>3</v>
      </c>
      <c r="AG1520" s="5">
        <f t="shared" si="69"/>
        <v>2006</v>
      </c>
    </row>
    <row r="1521" spans="1:33">
      <c r="A1521" s="3">
        <v>38798</v>
      </c>
      <c r="B1521" s="1">
        <v>254934</v>
      </c>
      <c r="C1521" s="1">
        <v>48904</v>
      </c>
      <c r="D1521" s="1">
        <v>28271</v>
      </c>
      <c r="E1521" s="1">
        <v>61.77</v>
      </c>
      <c r="F1521" s="1">
        <v>63.78</v>
      </c>
      <c r="G1521" s="1">
        <v>64.27</v>
      </c>
      <c r="H1521" s="2">
        <v>50.1</v>
      </c>
      <c r="I1521" s="2">
        <v>31.1</v>
      </c>
      <c r="J1521" s="2">
        <v>85.4</v>
      </c>
      <c r="K1521" s="2">
        <v>86.3</v>
      </c>
      <c r="L1521">
        <f>SUMIFS(US!B:B,US!$D:$D,YEAR(daily!$A1521),US!$E:$E,MONTH(daily!$A1521))</f>
        <v>8090</v>
      </c>
      <c r="M1521">
        <f>SUMIFS(US!C:C,US!$D:$D,YEAR(daily!$A1521),US!$E:$E,MONTH(daily!$A1521))</f>
        <v>20608</v>
      </c>
      <c r="N1521">
        <f>SUMIFS(COT!E:E,COT!$A:$A,YEAR(daily!$A1521),COT!$B:$B,WEEKNUM(daily!$A1521))</f>
        <v>928551</v>
      </c>
      <c r="O1521">
        <f>SUMIFS(COT!F:F,COT!$A:$A,YEAR(daily!$A1521),COT!$B:$B,WEEKNUM(daily!$A1521))</f>
        <v>128840</v>
      </c>
      <c r="P1521">
        <f>SUMIFS(COT!G:G,COT!$A:$A,YEAR(daily!$A1521),COT!$B:$B,WEEKNUM(daily!$A1521))</f>
        <v>135177</v>
      </c>
      <c r="Q1521">
        <f>SUMIFS(COT!H:H,COT!$A:$A,YEAR(daily!$A1521),COT!$B:$B,WEEKNUM(daily!$A1521))</f>
        <v>153850</v>
      </c>
      <c r="R1521">
        <f>SUMIFS(COT!I:I,COT!$A:$A,YEAR(daily!$A1521),COT!$B:$B,WEEKNUM(daily!$A1521))</f>
        <v>591054</v>
      </c>
      <c r="S1521">
        <f>SUMIFS(COT!J:J,COT!$A:$A,YEAR(daily!$A1521),COT!$B:$B,WEEKNUM(daily!$A1521))</f>
        <v>568164</v>
      </c>
      <c r="T1521">
        <f>SUMIFS(COT!K:K,COT!$A:$A,YEAR(daily!$A1521),COT!$B:$B,WEEKNUM(daily!$A1521))</f>
        <v>54807</v>
      </c>
      <c r="U1521">
        <f>SUMIFS(COT!L:L,COT!$A:$A,YEAR(daily!$A1521),COT!$B:$B,WEEKNUM(daily!$A1521))</f>
        <v>71360</v>
      </c>
      <c r="V1521">
        <f>SUMIFS(COT!M:M,COT!$A:$A,YEAR(daily!$A1521),COT!$B:$B,WEEKNUM(daily!$A1521))</f>
        <v>68</v>
      </c>
      <c r="W1521">
        <f>SUMIFS(COT!N:N,COT!$A:$A,YEAR(daily!$A1521),COT!$B:$B,WEEKNUM(daily!$A1521))</f>
        <v>90</v>
      </c>
      <c r="X1521">
        <f>SUMIFS(COT!O:O,COT!$A:$A,YEAR(daily!$A1521),COT!$B:$B,WEEKNUM(daily!$A1521))</f>
        <v>99</v>
      </c>
      <c r="Y1521">
        <f>SUMIFS(COT!P:P,COT!$A:$A,YEAR(daily!$A1521),COT!$B:$B,WEEKNUM(daily!$A1521))</f>
        <v>74</v>
      </c>
      <c r="Z1521">
        <f>SUMIFS(COT!Q:Q,COT!$A:$A,YEAR(daily!$A1521),COT!$B:$B,WEEKNUM(daily!$A1521))</f>
        <v>87</v>
      </c>
      <c r="AA1521">
        <f>SUMIFS(Saudi!B:B,Saudi!$A:$A,YEAR(daily!$A1521))</f>
        <v>678.81299999999999</v>
      </c>
      <c r="AB1521">
        <f>SUMIFS(Saudi!C:C,Saudi!$A:$A,YEAR(daily!$A1521))</f>
        <v>384.9</v>
      </c>
      <c r="AC1521">
        <f>SUMIFS(Saudi!F:F,Saudi!$A:$A,YEAR(daily!$A1521))</f>
        <v>4050890</v>
      </c>
      <c r="AD1521">
        <f>SUMIFS(Saudi!G:G,Saudi!$A:$A,YEAR(daily!$A1521))</f>
        <v>66.21286817876377</v>
      </c>
      <c r="AE1521">
        <f>SUMIFS(Saudi!H:H,Saudi!$A:$A,YEAR(daily!$A1521))</f>
        <v>268221045.57667238</v>
      </c>
      <c r="AF1521" s="5">
        <f t="shared" si="68"/>
        <v>3</v>
      </c>
      <c r="AG1521" s="5">
        <f t="shared" si="69"/>
        <v>2006</v>
      </c>
    </row>
    <row r="1522" spans="1:33">
      <c r="A1522" s="3">
        <v>38799</v>
      </c>
      <c r="B1522" s="1">
        <v>261774</v>
      </c>
      <c r="C1522" s="1">
        <v>47005</v>
      </c>
      <c r="D1522" s="1">
        <v>28400</v>
      </c>
      <c r="E1522" s="1">
        <v>63.91</v>
      </c>
      <c r="F1522" s="1">
        <v>65.53</v>
      </c>
      <c r="G1522" s="1">
        <v>65.97</v>
      </c>
      <c r="H1522" s="2">
        <v>50.1</v>
      </c>
      <c r="I1522" s="2">
        <v>31.1</v>
      </c>
      <c r="J1522" s="2">
        <v>85.4</v>
      </c>
      <c r="K1522" s="2">
        <v>86.3</v>
      </c>
      <c r="L1522">
        <f>SUMIFS(US!B:B,US!$D:$D,YEAR(daily!$A1522),US!$E:$E,MONTH(daily!$A1522))</f>
        <v>8090</v>
      </c>
      <c r="M1522">
        <f>SUMIFS(US!C:C,US!$D:$D,YEAR(daily!$A1522),US!$E:$E,MONTH(daily!$A1522))</f>
        <v>20608</v>
      </c>
      <c r="N1522">
        <f>SUMIFS(COT!E:E,COT!$A:$A,YEAR(daily!$A1522),COT!$B:$B,WEEKNUM(daily!$A1522))</f>
        <v>928551</v>
      </c>
      <c r="O1522">
        <f>SUMIFS(COT!F:F,COT!$A:$A,YEAR(daily!$A1522),COT!$B:$B,WEEKNUM(daily!$A1522))</f>
        <v>128840</v>
      </c>
      <c r="P1522">
        <f>SUMIFS(COT!G:G,COT!$A:$A,YEAR(daily!$A1522),COT!$B:$B,WEEKNUM(daily!$A1522))</f>
        <v>135177</v>
      </c>
      <c r="Q1522">
        <f>SUMIFS(COT!H:H,COT!$A:$A,YEAR(daily!$A1522),COT!$B:$B,WEEKNUM(daily!$A1522))</f>
        <v>153850</v>
      </c>
      <c r="R1522">
        <f>SUMIFS(COT!I:I,COT!$A:$A,YEAR(daily!$A1522),COT!$B:$B,WEEKNUM(daily!$A1522))</f>
        <v>591054</v>
      </c>
      <c r="S1522">
        <f>SUMIFS(COT!J:J,COT!$A:$A,YEAR(daily!$A1522),COT!$B:$B,WEEKNUM(daily!$A1522))</f>
        <v>568164</v>
      </c>
      <c r="T1522">
        <f>SUMIFS(COT!K:K,COT!$A:$A,YEAR(daily!$A1522),COT!$B:$B,WEEKNUM(daily!$A1522))</f>
        <v>54807</v>
      </c>
      <c r="U1522">
        <f>SUMIFS(COT!L:L,COT!$A:$A,YEAR(daily!$A1522),COT!$B:$B,WEEKNUM(daily!$A1522))</f>
        <v>71360</v>
      </c>
      <c r="V1522">
        <f>SUMIFS(COT!M:M,COT!$A:$A,YEAR(daily!$A1522),COT!$B:$B,WEEKNUM(daily!$A1522))</f>
        <v>68</v>
      </c>
      <c r="W1522">
        <f>SUMIFS(COT!N:N,COT!$A:$A,YEAR(daily!$A1522),COT!$B:$B,WEEKNUM(daily!$A1522))</f>
        <v>90</v>
      </c>
      <c r="X1522">
        <f>SUMIFS(COT!O:O,COT!$A:$A,YEAR(daily!$A1522),COT!$B:$B,WEEKNUM(daily!$A1522))</f>
        <v>99</v>
      </c>
      <c r="Y1522">
        <f>SUMIFS(COT!P:P,COT!$A:$A,YEAR(daily!$A1522),COT!$B:$B,WEEKNUM(daily!$A1522))</f>
        <v>74</v>
      </c>
      <c r="Z1522">
        <f>SUMIFS(COT!Q:Q,COT!$A:$A,YEAR(daily!$A1522),COT!$B:$B,WEEKNUM(daily!$A1522))</f>
        <v>87</v>
      </c>
      <c r="AA1522">
        <f>SUMIFS(Saudi!B:B,Saudi!$A:$A,YEAR(daily!$A1522))</f>
        <v>678.81299999999999</v>
      </c>
      <c r="AB1522">
        <f>SUMIFS(Saudi!C:C,Saudi!$A:$A,YEAR(daily!$A1522))</f>
        <v>384.9</v>
      </c>
      <c r="AC1522">
        <f>SUMIFS(Saudi!F:F,Saudi!$A:$A,YEAR(daily!$A1522))</f>
        <v>4050890</v>
      </c>
      <c r="AD1522">
        <f>SUMIFS(Saudi!G:G,Saudi!$A:$A,YEAR(daily!$A1522))</f>
        <v>66.21286817876377</v>
      </c>
      <c r="AE1522">
        <f>SUMIFS(Saudi!H:H,Saudi!$A:$A,YEAR(daily!$A1522))</f>
        <v>268221045.57667238</v>
      </c>
      <c r="AF1522" s="5">
        <f t="shared" si="68"/>
        <v>3</v>
      </c>
      <c r="AG1522" s="5">
        <f t="shared" si="69"/>
        <v>2006</v>
      </c>
    </row>
    <row r="1523" spans="1:33">
      <c r="A1523" s="3">
        <v>38800</v>
      </c>
      <c r="B1523" s="1">
        <v>254504</v>
      </c>
      <c r="C1523" s="1">
        <v>48230</v>
      </c>
      <c r="D1523" s="1">
        <v>29613</v>
      </c>
      <c r="E1523" s="1">
        <v>64.260000000000005</v>
      </c>
      <c r="F1523" s="1">
        <v>65.790000000000006</v>
      </c>
      <c r="G1523" s="1">
        <v>66.17</v>
      </c>
      <c r="H1523" s="2">
        <v>50.1</v>
      </c>
      <c r="I1523" s="2">
        <v>31.1</v>
      </c>
      <c r="J1523" s="2">
        <v>85.4</v>
      </c>
      <c r="K1523" s="2">
        <v>86.3</v>
      </c>
      <c r="L1523">
        <f>SUMIFS(US!B:B,US!$D:$D,YEAR(daily!$A1523),US!$E:$E,MONTH(daily!$A1523))</f>
        <v>8090</v>
      </c>
      <c r="M1523">
        <f>SUMIFS(US!C:C,US!$D:$D,YEAR(daily!$A1523),US!$E:$E,MONTH(daily!$A1523))</f>
        <v>20608</v>
      </c>
      <c r="N1523">
        <f>SUMIFS(COT!E:E,COT!$A:$A,YEAR(daily!$A1523),COT!$B:$B,WEEKNUM(daily!$A1523))</f>
        <v>928551</v>
      </c>
      <c r="O1523">
        <f>SUMIFS(COT!F:F,COT!$A:$A,YEAR(daily!$A1523),COT!$B:$B,WEEKNUM(daily!$A1523))</f>
        <v>128840</v>
      </c>
      <c r="P1523">
        <f>SUMIFS(COT!G:G,COT!$A:$A,YEAR(daily!$A1523),COT!$B:$B,WEEKNUM(daily!$A1523))</f>
        <v>135177</v>
      </c>
      <c r="Q1523">
        <f>SUMIFS(COT!H:H,COT!$A:$A,YEAR(daily!$A1523),COT!$B:$B,WEEKNUM(daily!$A1523))</f>
        <v>153850</v>
      </c>
      <c r="R1523">
        <f>SUMIFS(COT!I:I,COT!$A:$A,YEAR(daily!$A1523),COT!$B:$B,WEEKNUM(daily!$A1523))</f>
        <v>591054</v>
      </c>
      <c r="S1523">
        <f>SUMIFS(COT!J:J,COT!$A:$A,YEAR(daily!$A1523),COT!$B:$B,WEEKNUM(daily!$A1523))</f>
        <v>568164</v>
      </c>
      <c r="T1523">
        <f>SUMIFS(COT!K:K,COT!$A:$A,YEAR(daily!$A1523),COT!$B:$B,WEEKNUM(daily!$A1523))</f>
        <v>54807</v>
      </c>
      <c r="U1523">
        <f>SUMIFS(COT!L:L,COT!$A:$A,YEAR(daily!$A1523),COT!$B:$B,WEEKNUM(daily!$A1523))</f>
        <v>71360</v>
      </c>
      <c r="V1523">
        <f>SUMIFS(COT!M:M,COT!$A:$A,YEAR(daily!$A1523),COT!$B:$B,WEEKNUM(daily!$A1523))</f>
        <v>68</v>
      </c>
      <c r="W1523">
        <f>SUMIFS(COT!N:N,COT!$A:$A,YEAR(daily!$A1523),COT!$B:$B,WEEKNUM(daily!$A1523))</f>
        <v>90</v>
      </c>
      <c r="X1523">
        <f>SUMIFS(COT!O:O,COT!$A:$A,YEAR(daily!$A1523),COT!$B:$B,WEEKNUM(daily!$A1523))</f>
        <v>99</v>
      </c>
      <c r="Y1523">
        <f>SUMIFS(COT!P:P,COT!$A:$A,YEAR(daily!$A1523),COT!$B:$B,WEEKNUM(daily!$A1523))</f>
        <v>74</v>
      </c>
      <c r="Z1523">
        <f>SUMIFS(COT!Q:Q,COT!$A:$A,YEAR(daily!$A1523),COT!$B:$B,WEEKNUM(daily!$A1523))</f>
        <v>87</v>
      </c>
      <c r="AA1523">
        <f>SUMIFS(Saudi!B:B,Saudi!$A:$A,YEAR(daily!$A1523))</f>
        <v>678.81299999999999</v>
      </c>
      <c r="AB1523">
        <f>SUMIFS(Saudi!C:C,Saudi!$A:$A,YEAR(daily!$A1523))</f>
        <v>384.9</v>
      </c>
      <c r="AC1523">
        <f>SUMIFS(Saudi!F:F,Saudi!$A:$A,YEAR(daily!$A1523))</f>
        <v>4050890</v>
      </c>
      <c r="AD1523">
        <f>SUMIFS(Saudi!G:G,Saudi!$A:$A,YEAR(daily!$A1523))</f>
        <v>66.21286817876377</v>
      </c>
      <c r="AE1523">
        <f>SUMIFS(Saudi!H:H,Saudi!$A:$A,YEAR(daily!$A1523))</f>
        <v>268221045.57667238</v>
      </c>
      <c r="AF1523" s="5">
        <f t="shared" si="68"/>
        <v>3</v>
      </c>
      <c r="AG1523" s="5">
        <f t="shared" si="69"/>
        <v>2006</v>
      </c>
    </row>
    <row r="1524" spans="1:33">
      <c r="A1524" s="3">
        <v>38803</v>
      </c>
      <c r="B1524" s="1">
        <v>250881</v>
      </c>
      <c r="C1524" s="1">
        <v>50909</v>
      </c>
      <c r="D1524" s="1">
        <v>29817</v>
      </c>
      <c r="E1524" s="1">
        <v>64.16</v>
      </c>
      <c r="F1524" s="1">
        <v>65.819999999999993</v>
      </c>
      <c r="G1524" s="1">
        <v>66.209999999999994</v>
      </c>
      <c r="H1524" s="2">
        <v>50.1</v>
      </c>
      <c r="I1524" s="2">
        <v>31.1</v>
      </c>
      <c r="J1524" s="2">
        <v>85.4</v>
      </c>
      <c r="K1524" s="2">
        <v>86.3</v>
      </c>
      <c r="L1524">
        <f>SUMIFS(US!B:B,US!$D:$D,YEAR(daily!$A1524),US!$E:$E,MONTH(daily!$A1524))</f>
        <v>8090</v>
      </c>
      <c r="M1524">
        <f>SUMIFS(US!C:C,US!$D:$D,YEAR(daily!$A1524),US!$E:$E,MONTH(daily!$A1524))</f>
        <v>20608</v>
      </c>
      <c r="N1524">
        <f>SUMIFS(COT!E:E,COT!$A:$A,YEAR(daily!$A1524),COT!$B:$B,WEEKNUM(daily!$A1524))</f>
        <v>936136</v>
      </c>
      <c r="O1524">
        <f>SUMIFS(COT!F:F,COT!$A:$A,YEAR(daily!$A1524),COT!$B:$B,WEEKNUM(daily!$A1524))</f>
        <v>135158</v>
      </c>
      <c r="P1524">
        <f>SUMIFS(COT!G:G,COT!$A:$A,YEAR(daily!$A1524),COT!$B:$B,WEEKNUM(daily!$A1524))</f>
        <v>127940</v>
      </c>
      <c r="Q1524">
        <f>SUMIFS(COT!H:H,COT!$A:$A,YEAR(daily!$A1524),COT!$B:$B,WEEKNUM(daily!$A1524))</f>
        <v>168302</v>
      </c>
      <c r="R1524">
        <f>SUMIFS(COT!I:I,COT!$A:$A,YEAR(daily!$A1524),COT!$B:$B,WEEKNUM(daily!$A1524))</f>
        <v>575511</v>
      </c>
      <c r="S1524">
        <f>SUMIFS(COT!J:J,COT!$A:$A,YEAR(daily!$A1524),COT!$B:$B,WEEKNUM(daily!$A1524))</f>
        <v>572701</v>
      </c>
      <c r="T1524">
        <f>SUMIFS(COT!K:K,COT!$A:$A,YEAR(daily!$A1524),COT!$B:$B,WEEKNUM(daily!$A1524))</f>
        <v>57165</v>
      </c>
      <c r="U1524">
        <f>SUMIFS(COT!L:L,COT!$A:$A,YEAR(daily!$A1524),COT!$B:$B,WEEKNUM(daily!$A1524))</f>
        <v>67193</v>
      </c>
      <c r="V1524">
        <f>SUMIFS(COT!M:M,COT!$A:$A,YEAR(daily!$A1524),COT!$B:$B,WEEKNUM(daily!$A1524))</f>
        <v>75</v>
      </c>
      <c r="W1524">
        <f>SUMIFS(COT!N:N,COT!$A:$A,YEAR(daily!$A1524),COT!$B:$B,WEEKNUM(daily!$A1524))</f>
        <v>94</v>
      </c>
      <c r="X1524">
        <f>SUMIFS(COT!O:O,COT!$A:$A,YEAR(daily!$A1524),COT!$B:$B,WEEKNUM(daily!$A1524))</f>
        <v>107</v>
      </c>
      <c r="Y1524">
        <f>SUMIFS(COT!P:P,COT!$A:$A,YEAR(daily!$A1524),COT!$B:$B,WEEKNUM(daily!$A1524))</f>
        <v>71</v>
      </c>
      <c r="Z1524">
        <f>SUMIFS(COT!Q:Q,COT!$A:$A,YEAR(daily!$A1524),COT!$B:$B,WEEKNUM(daily!$A1524))</f>
        <v>88</v>
      </c>
      <c r="AA1524">
        <f>SUMIFS(Saudi!B:B,Saudi!$A:$A,YEAR(daily!$A1524))</f>
        <v>678.81299999999999</v>
      </c>
      <c r="AB1524">
        <f>SUMIFS(Saudi!C:C,Saudi!$A:$A,YEAR(daily!$A1524))</f>
        <v>384.9</v>
      </c>
      <c r="AC1524">
        <f>SUMIFS(Saudi!F:F,Saudi!$A:$A,YEAR(daily!$A1524))</f>
        <v>4050890</v>
      </c>
      <c r="AD1524">
        <f>SUMIFS(Saudi!G:G,Saudi!$A:$A,YEAR(daily!$A1524))</f>
        <v>66.21286817876377</v>
      </c>
      <c r="AE1524">
        <f>SUMIFS(Saudi!H:H,Saudi!$A:$A,YEAR(daily!$A1524))</f>
        <v>268221045.57667238</v>
      </c>
      <c r="AF1524" s="5">
        <f t="shared" si="68"/>
        <v>3</v>
      </c>
      <c r="AG1524" s="5">
        <f t="shared" si="69"/>
        <v>2006</v>
      </c>
    </row>
    <row r="1525" spans="1:33">
      <c r="A1525" s="3">
        <v>38804</v>
      </c>
      <c r="B1525" s="1">
        <v>253675</v>
      </c>
      <c r="C1525" s="1">
        <v>50976</v>
      </c>
      <c r="D1525" s="1">
        <v>30481</v>
      </c>
      <c r="E1525" s="1">
        <v>66.069999999999993</v>
      </c>
      <c r="F1525" s="1">
        <v>67.489999999999995</v>
      </c>
      <c r="G1525" s="1">
        <v>67.84</v>
      </c>
      <c r="H1525" s="2">
        <v>50.1</v>
      </c>
      <c r="I1525" s="2">
        <v>31.1</v>
      </c>
      <c r="J1525" s="2">
        <v>85.4</v>
      </c>
      <c r="K1525" s="2">
        <v>86.3</v>
      </c>
      <c r="L1525">
        <f>SUMIFS(US!B:B,US!$D:$D,YEAR(daily!$A1525),US!$E:$E,MONTH(daily!$A1525))</f>
        <v>8090</v>
      </c>
      <c r="M1525">
        <f>SUMIFS(US!C:C,US!$D:$D,YEAR(daily!$A1525),US!$E:$E,MONTH(daily!$A1525))</f>
        <v>20608</v>
      </c>
      <c r="N1525">
        <f>SUMIFS(COT!E:E,COT!$A:$A,YEAR(daily!$A1525),COT!$B:$B,WEEKNUM(daily!$A1525))</f>
        <v>936136</v>
      </c>
      <c r="O1525">
        <f>SUMIFS(COT!F:F,COT!$A:$A,YEAR(daily!$A1525),COT!$B:$B,WEEKNUM(daily!$A1525))</f>
        <v>135158</v>
      </c>
      <c r="P1525">
        <f>SUMIFS(COT!G:G,COT!$A:$A,YEAR(daily!$A1525),COT!$B:$B,WEEKNUM(daily!$A1525))</f>
        <v>127940</v>
      </c>
      <c r="Q1525">
        <f>SUMIFS(COT!H:H,COT!$A:$A,YEAR(daily!$A1525),COT!$B:$B,WEEKNUM(daily!$A1525))</f>
        <v>168302</v>
      </c>
      <c r="R1525">
        <f>SUMIFS(COT!I:I,COT!$A:$A,YEAR(daily!$A1525),COT!$B:$B,WEEKNUM(daily!$A1525))</f>
        <v>575511</v>
      </c>
      <c r="S1525">
        <f>SUMIFS(COT!J:J,COT!$A:$A,YEAR(daily!$A1525),COT!$B:$B,WEEKNUM(daily!$A1525))</f>
        <v>572701</v>
      </c>
      <c r="T1525">
        <f>SUMIFS(COT!K:K,COT!$A:$A,YEAR(daily!$A1525),COT!$B:$B,WEEKNUM(daily!$A1525))</f>
        <v>57165</v>
      </c>
      <c r="U1525">
        <f>SUMIFS(COT!L:L,COT!$A:$A,YEAR(daily!$A1525),COT!$B:$B,WEEKNUM(daily!$A1525))</f>
        <v>67193</v>
      </c>
      <c r="V1525">
        <f>SUMIFS(COT!M:M,COT!$A:$A,YEAR(daily!$A1525),COT!$B:$B,WEEKNUM(daily!$A1525))</f>
        <v>75</v>
      </c>
      <c r="W1525">
        <f>SUMIFS(COT!N:N,COT!$A:$A,YEAR(daily!$A1525),COT!$B:$B,WEEKNUM(daily!$A1525))</f>
        <v>94</v>
      </c>
      <c r="X1525">
        <f>SUMIFS(COT!O:O,COT!$A:$A,YEAR(daily!$A1525),COT!$B:$B,WEEKNUM(daily!$A1525))</f>
        <v>107</v>
      </c>
      <c r="Y1525">
        <f>SUMIFS(COT!P:P,COT!$A:$A,YEAR(daily!$A1525),COT!$B:$B,WEEKNUM(daily!$A1525))</f>
        <v>71</v>
      </c>
      <c r="Z1525">
        <f>SUMIFS(COT!Q:Q,COT!$A:$A,YEAR(daily!$A1525),COT!$B:$B,WEEKNUM(daily!$A1525))</f>
        <v>88</v>
      </c>
      <c r="AA1525">
        <f>SUMIFS(Saudi!B:B,Saudi!$A:$A,YEAR(daily!$A1525))</f>
        <v>678.81299999999999</v>
      </c>
      <c r="AB1525">
        <f>SUMIFS(Saudi!C:C,Saudi!$A:$A,YEAR(daily!$A1525))</f>
        <v>384.9</v>
      </c>
      <c r="AC1525">
        <f>SUMIFS(Saudi!F:F,Saudi!$A:$A,YEAR(daily!$A1525))</f>
        <v>4050890</v>
      </c>
      <c r="AD1525">
        <f>SUMIFS(Saudi!G:G,Saudi!$A:$A,YEAR(daily!$A1525))</f>
        <v>66.21286817876377</v>
      </c>
      <c r="AE1525">
        <f>SUMIFS(Saudi!H:H,Saudi!$A:$A,YEAR(daily!$A1525))</f>
        <v>268221045.57667238</v>
      </c>
      <c r="AF1525" s="5">
        <f t="shared" si="68"/>
        <v>3</v>
      </c>
      <c r="AG1525" s="5">
        <f t="shared" si="69"/>
        <v>2006</v>
      </c>
    </row>
    <row r="1526" spans="1:33">
      <c r="A1526" s="3">
        <v>38805</v>
      </c>
      <c r="B1526" s="1">
        <v>250120</v>
      </c>
      <c r="C1526" s="1">
        <v>52456</v>
      </c>
      <c r="D1526" s="1">
        <v>33243</v>
      </c>
      <c r="E1526" s="1">
        <v>66.45</v>
      </c>
      <c r="F1526" s="1">
        <v>68.069999999999993</v>
      </c>
      <c r="G1526" s="1">
        <v>68.42</v>
      </c>
      <c r="H1526" s="2">
        <v>50.1</v>
      </c>
      <c r="I1526" s="2">
        <v>31.1</v>
      </c>
      <c r="J1526" s="2">
        <v>85.4</v>
      </c>
      <c r="K1526" s="2">
        <v>86.3</v>
      </c>
      <c r="L1526">
        <f>SUMIFS(US!B:B,US!$D:$D,YEAR(daily!$A1526),US!$E:$E,MONTH(daily!$A1526))</f>
        <v>8090</v>
      </c>
      <c r="M1526">
        <f>SUMIFS(US!C:C,US!$D:$D,YEAR(daily!$A1526),US!$E:$E,MONTH(daily!$A1526))</f>
        <v>20608</v>
      </c>
      <c r="N1526">
        <f>SUMIFS(COT!E:E,COT!$A:$A,YEAR(daily!$A1526),COT!$B:$B,WEEKNUM(daily!$A1526))</f>
        <v>936136</v>
      </c>
      <c r="O1526">
        <f>SUMIFS(COT!F:F,COT!$A:$A,YEAR(daily!$A1526),COT!$B:$B,WEEKNUM(daily!$A1526))</f>
        <v>135158</v>
      </c>
      <c r="P1526">
        <f>SUMIFS(COT!G:G,COT!$A:$A,YEAR(daily!$A1526),COT!$B:$B,WEEKNUM(daily!$A1526))</f>
        <v>127940</v>
      </c>
      <c r="Q1526">
        <f>SUMIFS(COT!H:H,COT!$A:$A,YEAR(daily!$A1526),COT!$B:$B,WEEKNUM(daily!$A1526))</f>
        <v>168302</v>
      </c>
      <c r="R1526">
        <f>SUMIFS(COT!I:I,COT!$A:$A,YEAR(daily!$A1526),COT!$B:$B,WEEKNUM(daily!$A1526))</f>
        <v>575511</v>
      </c>
      <c r="S1526">
        <f>SUMIFS(COT!J:J,COT!$A:$A,YEAR(daily!$A1526),COT!$B:$B,WEEKNUM(daily!$A1526))</f>
        <v>572701</v>
      </c>
      <c r="T1526">
        <f>SUMIFS(COT!K:K,COT!$A:$A,YEAR(daily!$A1526),COT!$B:$B,WEEKNUM(daily!$A1526))</f>
        <v>57165</v>
      </c>
      <c r="U1526">
        <f>SUMIFS(COT!L:L,COT!$A:$A,YEAR(daily!$A1526),COT!$B:$B,WEEKNUM(daily!$A1526))</f>
        <v>67193</v>
      </c>
      <c r="V1526">
        <f>SUMIFS(COT!M:M,COT!$A:$A,YEAR(daily!$A1526),COT!$B:$B,WEEKNUM(daily!$A1526))</f>
        <v>75</v>
      </c>
      <c r="W1526">
        <f>SUMIFS(COT!N:N,COT!$A:$A,YEAR(daily!$A1526),COT!$B:$B,WEEKNUM(daily!$A1526))</f>
        <v>94</v>
      </c>
      <c r="X1526">
        <f>SUMIFS(COT!O:O,COT!$A:$A,YEAR(daily!$A1526),COT!$B:$B,WEEKNUM(daily!$A1526))</f>
        <v>107</v>
      </c>
      <c r="Y1526">
        <f>SUMIFS(COT!P:P,COT!$A:$A,YEAR(daily!$A1526),COT!$B:$B,WEEKNUM(daily!$A1526))</f>
        <v>71</v>
      </c>
      <c r="Z1526">
        <f>SUMIFS(COT!Q:Q,COT!$A:$A,YEAR(daily!$A1526),COT!$B:$B,WEEKNUM(daily!$A1526))</f>
        <v>88</v>
      </c>
      <c r="AA1526">
        <f>SUMIFS(Saudi!B:B,Saudi!$A:$A,YEAR(daily!$A1526))</f>
        <v>678.81299999999999</v>
      </c>
      <c r="AB1526">
        <f>SUMIFS(Saudi!C:C,Saudi!$A:$A,YEAR(daily!$A1526))</f>
        <v>384.9</v>
      </c>
      <c r="AC1526">
        <f>SUMIFS(Saudi!F:F,Saudi!$A:$A,YEAR(daily!$A1526))</f>
        <v>4050890</v>
      </c>
      <c r="AD1526">
        <f>SUMIFS(Saudi!G:G,Saudi!$A:$A,YEAR(daily!$A1526))</f>
        <v>66.21286817876377</v>
      </c>
      <c r="AE1526">
        <f>SUMIFS(Saudi!H:H,Saudi!$A:$A,YEAR(daily!$A1526))</f>
        <v>268221045.57667238</v>
      </c>
      <c r="AF1526" s="5">
        <f t="shared" si="68"/>
        <v>3</v>
      </c>
      <c r="AG1526" s="5">
        <f t="shared" si="69"/>
        <v>2006</v>
      </c>
    </row>
    <row r="1527" spans="1:33">
      <c r="A1527" s="3">
        <v>38806</v>
      </c>
      <c r="B1527" s="1">
        <v>248340</v>
      </c>
      <c r="C1527" s="1">
        <v>56324</v>
      </c>
      <c r="D1527" s="1">
        <v>34285</v>
      </c>
      <c r="E1527" s="1">
        <v>67.150000000000006</v>
      </c>
      <c r="F1527" s="1">
        <v>69.02</v>
      </c>
      <c r="G1527" s="1">
        <v>69.38</v>
      </c>
      <c r="H1527" s="2">
        <v>50.1</v>
      </c>
      <c r="I1527" s="2">
        <v>31.1</v>
      </c>
      <c r="J1527" s="2">
        <v>85.4</v>
      </c>
      <c r="K1527" s="2">
        <v>86.3</v>
      </c>
      <c r="L1527">
        <f>SUMIFS(US!B:B,US!$D:$D,YEAR(daily!$A1527),US!$E:$E,MONTH(daily!$A1527))</f>
        <v>8090</v>
      </c>
      <c r="M1527">
        <f>SUMIFS(US!C:C,US!$D:$D,YEAR(daily!$A1527),US!$E:$E,MONTH(daily!$A1527))</f>
        <v>20608</v>
      </c>
      <c r="N1527">
        <f>SUMIFS(COT!E:E,COT!$A:$A,YEAR(daily!$A1527),COT!$B:$B,WEEKNUM(daily!$A1527))</f>
        <v>936136</v>
      </c>
      <c r="O1527">
        <f>SUMIFS(COT!F:F,COT!$A:$A,YEAR(daily!$A1527),COT!$B:$B,WEEKNUM(daily!$A1527))</f>
        <v>135158</v>
      </c>
      <c r="P1527">
        <f>SUMIFS(COT!G:G,COT!$A:$A,YEAR(daily!$A1527),COT!$B:$B,WEEKNUM(daily!$A1527))</f>
        <v>127940</v>
      </c>
      <c r="Q1527">
        <f>SUMIFS(COT!H:H,COT!$A:$A,YEAR(daily!$A1527),COT!$B:$B,WEEKNUM(daily!$A1527))</f>
        <v>168302</v>
      </c>
      <c r="R1527">
        <f>SUMIFS(COT!I:I,COT!$A:$A,YEAR(daily!$A1527),COT!$B:$B,WEEKNUM(daily!$A1527))</f>
        <v>575511</v>
      </c>
      <c r="S1527">
        <f>SUMIFS(COT!J:J,COT!$A:$A,YEAR(daily!$A1527),COT!$B:$B,WEEKNUM(daily!$A1527))</f>
        <v>572701</v>
      </c>
      <c r="T1527">
        <f>SUMIFS(COT!K:K,COT!$A:$A,YEAR(daily!$A1527),COT!$B:$B,WEEKNUM(daily!$A1527))</f>
        <v>57165</v>
      </c>
      <c r="U1527">
        <f>SUMIFS(COT!L:L,COT!$A:$A,YEAR(daily!$A1527),COT!$B:$B,WEEKNUM(daily!$A1527))</f>
        <v>67193</v>
      </c>
      <c r="V1527">
        <f>SUMIFS(COT!M:M,COT!$A:$A,YEAR(daily!$A1527),COT!$B:$B,WEEKNUM(daily!$A1527))</f>
        <v>75</v>
      </c>
      <c r="W1527">
        <f>SUMIFS(COT!N:N,COT!$A:$A,YEAR(daily!$A1527),COT!$B:$B,WEEKNUM(daily!$A1527))</f>
        <v>94</v>
      </c>
      <c r="X1527">
        <f>SUMIFS(COT!O:O,COT!$A:$A,YEAR(daily!$A1527),COT!$B:$B,WEEKNUM(daily!$A1527))</f>
        <v>107</v>
      </c>
      <c r="Y1527">
        <f>SUMIFS(COT!P:P,COT!$A:$A,YEAR(daily!$A1527),COT!$B:$B,WEEKNUM(daily!$A1527))</f>
        <v>71</v>
      </c>
      <c r="Z1527">
        <f>SUMIFS(COT!Q:Q,COT!$A:$A,YEAR(daily!$A1527),COT!$B:$B,WEEKNUM(daily!$A1527))</f>
        <v>88</v>
      </c>
      <c r="AA1527">
        <f>SUMIFS(Saudi!B:B,Saudi!$A:$A,YEAR(daily!$A1527))</f>
        <v>678.81299999999999</v>
      </c>
      <c r="AB1527">
        <f>SUMIFS(Saudi!C:C,Saudi!$A:$A,YEAR(daily!$A1527))</f>
        <v>384.9</v>
      </c>
      <c r="AC1527">
        <f>SUMIFS(Saudi!F:F,Saudi!$A:$A,YEAR(daily!$A1527))</f>
        <v>4050890</v>
      </c>
      <c r="AD1527">
        <f>SUMIFS(Saudi!G:G,Saudi!$A:$A,YEAR(daily!$A1527))</f>
        <v>66.21286817876377</v>
      </c>
      <c r="AE1527">
        <f>SUMIFS(Saudi!H:H,Saudi!$A:$A,YEAR(daily!$A1527))</f>
        <v>268221045.57667238</v>
      </c>
      <c r="AF1527" s="5">
        <f t="shared" si="68"/>
        <v>3</v>
      </c>
      <c r="AG1527" s="5">
        <f t="shared" si="69"/>
        <v>2006</v>
      </c>
    </row>
    <row r="1528" spans="1:33">
      <c r="A1528" s="3">
        <v>38807</v>
      </c>
      <c r="B1528" s="1">
        <v>232187</v>
      </c>
      <c r="C1528" s="1">
        <v>57990</v>
      </c>
      <c r="D1528" s="1">
        <v>34481</v>
      </c>
      <c r="E1528" s="1">
        <v>66.63</v>
      </c>
      <c r="F1528" s="1">
        <v>68.67</v>
      </c>
      <c r="G1528" s="1">
        <v>69.09</v>
      </c>
      <c r="H1528" s="2">
        <v>50.1</v>
      </c>
      <c r="I1528" s="2">
        <v>31.1</v>
      </c>
      <c r="J1528" s="2">
        <v>85.4</v>
      </c>
      <c r="K1528" s="2">
        <v>86.3</v>
      </c>
      <c r="L1528">
        <f>SUMIFS(US!B:B,US!$D:$D,YEAR(daily!$A1528),US!$E:$E,MONTH(daily!$A1528))</f>
        <v>8090</v>
      </c>
      <c r="M1528">
        <f>SUMIFS(US!C:C,US!$D:$D,YEAR(daily!$A1528),US!$E:$E,MONTH(daily!$A1528))</f>
        <v>20608</v>
      </c>
      <c r="N1528">
        <f>SUMIFS(COT!E:E,COT!$A:$A,YEAR(daily!$A1528),COT!$B:$B,WEEKNUM(daily!$A1528))</f>
        <v>936136</v>
      </c>
      <c r="O1528">
        <f>SUMIFS(COT!F:F,COT!$A:$A,YEAR(daily!$A1528),COT!$B:$B,WEEKNUM(daily!$A1528))</f>
        <v>135158</v>
      </c>
      <c r="P1528">
        <f>SUMIFS(COT!G:G,COT!$A:$A,YEAR(daily!$A1528),COT!$B:$B,WEEKNUM(daily!$A1528))</f>
        <v>127940</v>
      </c>
      <c r="Q1528">
        <f>SUMIFS(COT!H:H,COT!$A:$A,YEAR(daily!$A1528),COT!$B:$B,WEEKNUM(daily!$A1528))</f>
        <v>168302</v>
      </c>
      <c r="R1528">
        <f>SUMIFS(COT!I:I,COT!$A:$A,YEAR(daily!$A1528),COT!$B:$B,WEEKNUM(daily!$A1528))</f>
        <v>575511</v>
      </c>
      <c r="S1528">
        <f>SUMIFS(COT!J:J,COT!$A:$A,YEAR(daily!$A1528),COT!$B:$B,WEEKNUM(daily!$A1528))</f>
        <v>572701</v>
      </c>
      <c r="T1528">
        <f>SUMIFS(COT!K:K,COT!$A:$A,YEAR(daily!$A1528),COT!$B:$B,WEEKNUM(daily!$A1528))</f>
        <v>57165</v>
      </c>
      <c r="U1528">
        <f>SUMIFS(COT!L:L,COT!$A:$A,YEAR(daily!$A1528),COT!$B:$B,WEEKNUM(daily!$A1528))</f>
        <v>67193</v>
      </c>
      <c r="V1528">
        <f>SUMIFS(COT!M:M,COT!$A:$A,YEAR(daily!$A1528),COT!$B:$B,WEEKNUM(daily!$A1528))</f>
        <v>75</v>
      </c>
      <c r="W1528">
        <f>SUMIFS(COT!N:N,COT!$A:$A,YEAR(daily!$A1528),COT!$B:$B,WEEKNUM(daily!$A1528))</f>
        <v>94</v>
      </c>
      <c r="X1528">
        <f>SUMIFS(COT!O:O,COT!$A:$A,YEAR(daily!$A1528),COT!$B:$B,WEEKNUM(daily!$A1528))</f>
        <v>107</v>
      </c>
      <c r="Y1528">
        <f>SUMIFS(COT!P:P,COT!$A:$A,YEAR(daily!$A1528),COT!$B:$B,WEEKNUM(daily!$A1528))</f>
        <v>71</v>
      </c>
      <c r="Z1528">
        <f>SUMIFS(COT!Q:Q,COT!$A:$A,YEAR(daily!$A1528),COT!$B:$B,WEEKNUM(daily!$A1528))</f>
        <v>88</v>
      </c>
      <c r="AA1528">
        <f>SUMIFS(Saudi!B:B,Saudi!$A:$A,YEAR(daily!$A1528))</f>
        <v>678.81299999999999</v>
      </c>
      <c r="AB1528">
        <f>SUMIFS(Saudi!C:C,Saudi!$A:$A,YEAR(daily!$A1528))</f>
        <v>384.9</v>
      </c>
      <c r="AC1528">
        <f>SUMIFS(Saudi!F:F,Saudi!$A:$A,YEAR(daily!$A1528))</f>
        <v>4050890</v>
      </c>
      <c r="AD1528">
        <f>SUMIFS(Saudi!G:G,Saudi!$A:$A,YEAR(daily!$A1528))</f>
        <v>66.21286817876377</v>
      </c>
      <c r="AE1528">
        <f>SUMIFS(Saudi!H:H,Saudi!$A:$A,YEAR(daily!$A1528))</f>
        <v>268221045.57667238</v>
      </c>
      <c r="AF1528" s="5">
        <f t="shared" si="68"/>
        <v>3</v>
      </c>
      <c r="AG1528" s="5">
        <f t="shared" si="69"/>
        <v>2006</v>
      </c>
    </row>
    <row r="1529" spans="1:33">
      <c r="A1529" s="3">
        <v>38810</v>
      </c>
      <c r="B1529" s="1">
        <v>227725</v>
      </c>
      <c r="C1529" s="1">
        <v>60769</v>
      </c>
      <c r="D1529" s="1">
        <v>34641</v>
      </c>
      <c r="E1529" s="1">
        <v>66.739999999999995</v>
      </c>
      <c r="F1529" s="1">
        <v>68.790000000000006</v>
      </c>
      <c r="G1529" s="1">
        <v>69.2</v>
      </c>
      <c r="H1529" s="2">
        <v>50.1</v>
      </c>
      <c r="I1529" s="2">
        <v>31.1</v>
      </c>
      <c r="J1529" s="2">
        <v>85.4</v>
      </c>
      <c r="K1529" s="2">
        <v>86.3</v>
      </c>
      <c r="L1529">
        <f>SUMIFS(US!B:B,US!$D:$D,YEAR(daily!$A1529),US!$E:$E,MONTH(daily!$A1529))</f>
        <v>8236</v>
      </c>
      <c r="M1529">
        <f>SUMIFS(US!C:C,US!$D:$D,YEAR(daily!$A1529),US!$E:$E,MONTH(daily!$A1529))</f>
        <v>20201</v>
      </c>
      <c r="N1529">
        <f>SUMIFS(COT!E:E,COT!$A:$A,YEAR(daily!$A1529),COT!$B:$B,WEEKNUM(daily!$A1529))</f>
        <v>967908</v>
      </c>
      <c r="O1529">
        <f>SUMIFS(COT!F:F,COT!$A:$A,YEAR(daily!$A1529),COT!$B:$B,WEEKNUM(daily!$A1529))</f>
        <v>149602</v>
      </c>
      <c r="P1529">
        <f>SUMIFS(COT!G:G,COT!$A:$A,YEAR(daily!$A1529),COT!$B:$B,WEEKNUM(daily!$A1529))</f>
        <v>119577</v>
      </c>
      <c r="Q1529">
        <f>SUMIFS(COT!H:H,COT!$A:$A,YEAR(daily!$A1529),COT!$B:$B,WEEKNUM(daily!$A1529))</f>
        <v>190483</v>
      </c>
      <c r="R1529">
        <f>SUMIFS(COT!I:I,COT!$A:$A,YEAR(daily!$A1529),COT!$B:$B,WEEKNUM(daily!$A1529))</f>
        <v>571827</v>
      </c>
      <c r="S1529">
        <f>SUMIFS(COT!J:J,COT!$A:$A,YEAR(daily!$A1529),COT!$B:$B,WEEKNUM(daily!$A1529))</f>
        <v>583515</v>
      </c>
      <c r="T1529">
        <f>SUMIFS(COT!K:K,COT!$A:$A,YEAR(daily!$A1529),COT!$B:$B,WEEKNUM(daily!$A1529))</f>
        <v>55996</v>
      </c>
      <c r="U1529">
        <f>SUMIFS(COT!L:L,COT!$A:$A,YEAR(daily!$A1529),COT!$B:$B,WEEKNUM(daily!$A1529))</f>
        <v>74333</v>
      </c>
      <c r="V1529">
        <f>SUMIFS(COT!M:M,COT!$A:$A,YEAR(daily!$A1529),COT!$B:$B,WEEKNUM(daily!$A1529))</f>
        <v>73</v>
      </c>
      <c r="W1529">
        <f>SUMIFS(COT!N:N,COT!$A:$A,YEAR(daily!$A1529),COT!$B:$B,WEEKNUM(daily!$A1529))</f>
        <v>92</v>
      </c>
      <c r="X1529">
        <f>SUMIFS(COT!O:O,COT!$A:$A,YEAR(daily!$A1529),COT!$B:$B,WEEKNUM(daily!$A1529))</f>
        <v>117</v>
      </c>
      <c r="Y1529">
        <f>SUMIFS(COT!P:P,COT!$A:$A,YEAR(daily!$A1529),COT!$B:$B,WEEKNUM(daily!$A1529))</f>
        <v>78</v>
      </c>
      <c r="Z1529">
        <f>SUMIFS(COT!Q:Q,COT!$A:$A,YEAR(daily!$A1529),COT!$B:$B,WEEKNUM(daily!$A1529))</f>
        <v>95</v>
      </c>
      <c r="AA1529">
        <f>SUMIFS(Saudi!B:B,Saudi!$A:$A,YEAR(daily!$A1529))</f>
        <v>678.81299999999999</v>
      </c>
      <c r="AB1529">
        <f>SUMIFS(Saudi!C:C,Saudi!$A:$A,YEAR(daily!$A1529))</f>
        <v>384.9</v>
      </c>
      <c r="AC1529">
        <f>SUMIFS(Saudi!F:F,Saudi!$A:$A,YEAR(daily!$A1529))</f>
        <v>4050890</v>
      </c>
      <c r="AD1529">
        <f>SUMIFS(Saudi!G:G,Saudi!$A:$A,YEAR(daily!$A1529))</f>
        <v>66.21286817876377</v>
      </c>
      <c r="AE1529">
        <f>SUMIFS(Saudi!H:H,Saudi!$A:$A,YEAR(daily!$A1529))</f>
        <v>268221045.57667238</v>
      </c>
      <c r="AF1529" s="5">
        <f t="shared" si="68"/>
        <v>4</v>
      </c>
      <c r="AG1529" s="5">
        <f t="shared" si="69"/>
        <v>2006</v>
      </c>
    </row>
    <row r="1530" spans="1:33">
      <c r="A1530" s="3">
        <v>38811</v>
      </c>
      <c r="B1530" s="1">
        <v>225639</v>
      </c>
      <c r="C1530" s="1">
        <v>64809</v>
      </c>
      <c r="D1530" s="1">
        <v>35316</v>
      </c>
      <c r="E1530" s="1">
        <v>66.23</v>
      </c>
      <c r="F1530" s="1">
        <v>68.489999999999995</v>
      </c>
      <c r="G1530" s="1">
        <v>68.959999999999994</v>
      </c>
      <c r="H1530" s="2">
        <v>50.1</v>
      </c>
      <c r="I1530" s="2">
        <v>31.1</v>
      </c>
      <c r="J1530" s="2">
        <v>85.4</v>
      </c>
      <c r="K1530" s="2">
        <v>86.3</v>
      </c>
      <c r="L1530">
        <f>SUMIFS(US!B:B,US!$D:$D,YEAR(daily!$A1530),US!$E:$E,MONTH(daily!$A1530))</f>
        <v>8236</v>
      </c>
      <c r="M1530">
        <f>SUMIFS(US!C:C,US!$D:$D,YEAR(daily!$A1530),US!$E:$E,MONTH(daily!$A1530))</f>
        <v>20201</v>
      </c>
      <c r="N1530">
        <f>SUMIFS(COT!E:E,COT!$A:$A,YEAR(daily!$A1530),COT!$B:$B,WEEKNUM(daily!$A1530))</f>
        <v>967908</v>
      </c>
      <c r="O1530">
        <f>SUMIFS(COT!F:F,COT!$A:$A,YEAR(daily!$A1530),COT!$B:$B,WEEKNUM(daily!$A1530))</f>
        <v>149602</v>
      </c>
      <c r="P1530">
        <f>SUMIFS(COT!G:G,COT!$A:$A,YEAR(daily!$A1530),COT!$B:$B,WEEKNUM(daily!$A1530))</f>
        <v>119577</v>
      </c>
      <c r="Q1530">
        <f>SUMIFS(COT!H:H,COT!$A:$A,YEAR(daily!$A1530),COT!$B:$B,WEEKNUM(daily!$A1530))</f>
        <v>190483</v>
      </c>
      <c r="R1530">
        <f>SUMIFS(COT!I:I,COT!$A:$A,YEAR(daily!$A1530),COT!$B:$B,WEEKNUM(daily!$A1530))</f>
        <v>571827</v>
      </c>
      <c r="S1530">
        <f>SUMIFS(COT!J:J,COT!$A:$A,YEAR(daily!$A1530),COT!$B:$B,WEEKNUM(daily!$A1530))</f>
        <v>583515</v>
      </c>
      <c r="T1530">
        <f>SUMIFS(COT!K:K,COT!$A:$A,YEAR(daily!$A1530),COT!$B:$B,WEEKNUM(daily!$A1530))</f>
        <v>55996</v>
      </c>
      <c r="U1530">
        <f>SUMIFS(COT!L:L,COT!$A:$A,YEAR(daily!$A1530),COT!$B:$B,WEEKNUM(daily!$A1530))</f>
        <v>74333</v>
      </c>
      <c r="V1530">
        <f>SUMIFS(COT!M:M,COT!$A:$A,YEAR(daily!$A1530),COT!$B:$B,WEEKNUM(daily!$A1530))</f>
        <v>73</v>
      </c>
      <c r="W1530">
        <f>SUMIFS(COT!N:N,COT!$A:$A,YEAR(daily!$A1530),COT!$B:$B,WEEKNUM(daily!$A1530))</f>
        <v>92</v>
      </c>
      <c r="X1530">
        <f>SUMIFS(COT!O:O,COT!$A:$A,YEAR(daily!$A1530),COT!$B:$B,WEEKNUM(daily!$A1530))</f>
        <v>117</v>
      </c>
      <c r="Y1530">
        <f>SUMIFS(COT!P:P,COT!$A:$A,YEAR(daily!$A1530),COT!$B:$B,WEEKNUM(daily!$A1530))</f>
        <v>78</v>
      </c>
      <c r="Z1530">
        <f>SUMIFS(COT!Q:Q,COT!$A:$A,YEAR(daily!$A1530),COT!$B:$B,WEEKNUM(daily!$A1530))</f>
        <v>95</v>
      </c>
      <c r="AA1530">
        <f>SUMIFS(Saudi!B:B,Saudi!$A:$A,YEAR(daily!$A1530))</f>
        <v>678.81299999999999</v>
      </c>
      <c r="AB1530">
        <f>SUMIFS(Saudi!C:C,Saudi!$A:$A,YEAR(daily!$A1530))</f>
        <v>384.9</v>
      </c>
      <c r="AC1530">
        <f>SUMIFS(Saudi!F:F,Saudi!$A:$A,YEAR(daily!$A1530))</f>
        <v>4050890</v>
      </c>
      <c r="AD1530">
        <f>SUMIFS(Saudi!G:G,Saudi!$A:$A,YEAR(daily!$A1530))</f>
        <v>66.21286817876377</v>
      </c>
      <c r="AE1530">
        <f>SUMIFS(Saudi!H:H,Saudi!$A:$A,YEAR(daily!$A1530))</f>
        <v>268221045.57667238</v>
      </c>
      <c r="AF1530" s="5">
        <f t="shared" si="68"/>
        <v>4</v>
      </c>
      <c r="AG1530" s="5">
        <f t="shared" si="69"/>
        <v>2006</v>
      </c>
    </row>
    <row r="1531" spans="1:33">
      <c r="A1531" s="3">
        <v>38812</v>
      </c>
      <c r="B1531" s="1">
        <v>222732</v>
      </c>
      <c r="C1531" s="1">
        <v>67396</v>
      </c>
      <c r="D1531" s="1">
        <v>35755</v>
      </c>
      <c r="E1531" s="1">
        <v>67.069999999999993</v>
      </c>
      <c r="F1531" s="1">
        <v>69.14</v>
      </c>
      <c r="G1531" s="1">
        <v>69.59</v>
      </c>
      <c r="H1531" s="2">
        <v>50.1</v>
      </c>
      <c r="I1531" s="2">
        <v>31.1</v>
      </c>
      <c r="J1531" s="2">
        <v>85.4</v>
      </c>
      <c r="K1531" s="2">
        <v>86.3</v>
      </c>
      <c r="L1531">
        <f>SUMIFS(US!B:B,US!$D:$D,YEAR(daily!$A1531),US!$E:$E,MONTH(daily!$A1531))</f>
        <v>8236</v>
      </c>
      <c r="M1531">
        <f>SUMIFS(US!C:C,US!$D:$D,YEAR(daily!$A1531),US!$E:$E,MONTH(daily!$A1531))</f>
        <v>20201</v>
      </c>
      <c r="N1531">
        <f>SUMIFS(COT!E:E,COT!$A:$A,YEAR(daily!$A1531),COT!$B:$B,WEEKNUM(daily!$A1531))</f>
        <v>967908</v>
      </c>
      <c r="O1531">
        <f>SUMIFS(COT!F:F,COT!$A:$A,YEAR(daily!$A1531),COT!$B:$B,WEEKNUM(daily!$A1531))</f>
        <v>149602</v>
      </c>
      <c r="P1531">
        <f>SUMIFS(COT!G:G,COT!$A:$A,YEAR(daily!$A1531),COT!$B:$B,WEEKNUM(daily!$A1531))</f>
        <v>119577</v>
      </c>
      <c r="Q1531">
        <f>SUMIFS(COT!H:H,COT!$A:$A,YEAR(daily!$A1531),COT!$B:$B,WEEKNUM(daily!$A1531))</f>
        <v>190483</v>
      </c>
      <c r="R1531">
        <f>SUMIFS(COT!I:I,COT!$A:$A,YEAR(daily!$A1531),COT!$B:$B,WEEKNUM(daily!$A1531))</f>
        <v>571827</v>
      </c>
      <c r="S1531">
        <f>SUMIFS(COT!J:J,COT!$A:$A,YEAR(daily!$A1531),COT!$B:$B,WEEKNUM(daily!$A1531))</f>
        <v>583515</v>
      </c>
      <c r="T1531">
        <f>SUMIFS(COT!K:K,COT!$A:$A,YEAR(daily!$A1531),COT!$B:$B,WEEKNUM(daily!$A1531))</f>
        <v>55996</v>
      </c>
      <c r="U1531">
        <f>SUMIFS(COT!L:L,COT!$A:$A,YEAR(daily!$A1531),COT!$B:$B,WEEKNUM(daily!$A1531))</f>
        <v>74333</v>
      </c>
      <c r="V1531">
        <f>SUMIFS(COT!M:M,COT!$A:$A,YEAR(daily!$A1531),COT!$B:$B,WEEKNUM(daily!$A1531))</f>
        <v>73</v>
      </c>
      <c r="W1531">
        <f>SUMIFS(COT!N:N,COT!$A:$A,YEAR(daily!$A1531),COT!$B:$B,WEEKNUM(daily!$A1531))</f>
        <v>92</v>
      </c>
      <c r="X1531">
        <f>SUMIFS(COT!O:O,COT!$A:$A,YEAR(daily!$A1531),COT!$B:$B,WEEKNUM(daily!$A1531))</f>
        <v>117</v>
      </c>
      <c r="Y1531">
        <f>SUMIFS(COT!P:P,COT!$A:$A,YEAR(daily!$A1531),COT!$B:$B,WEEKNUM(daily!$A1531))</f>
        <v>78</v>
      </c>
      <c r="Z1531">
        <f>SUMIFS(COT!Q:Q,COT!$A:$A,YEAR(daily!$A1531),COT!$B:$B,WEEKNUM(daily!$A1531))</f>
        <v>95</v>
      </c>
      <c r="AA1531">
        <f>SUMIFS(Saudi!B:B,Saudi!$A:$A,YEAR(daily!$A1531))</f>
        <v>678.81299999999999</v>
      </c>
      <c r="AB1531">
        <f>SUMIFS(Saudi!C:C,Saudi!$A:$A,YEAR(daily!$A1531))</f>
        <v>384.9</v>
      </c>
      <c r="AC1531">
        <f>SUMIFS(Saudi!F:F,Saudi!$A:$A,YEAR(daily!$A1531))</f>
        <v>4050890</v>
      </c>
      <c r="AD1531">
        <f>SUMIFS(Saudi!G:G,Saudi!$A:$A,YEAR(daily!$A1531))</f>
        <v>66.21286817876377</v>
      </c>
      <c r="AE1531">
        <f>SUMIFS(Saudi!H:H,Saudi!$A:$A,YEAR(daily!$A1531))</f>
        <v>268221045.57667238</v>
      </c>
      <c r="AF1531" s="5">
        <f t="shared" si="68"/>
        <v>4</v>
      </c>
      <c r="AG1531" s="5">
        <f t="shared" si="69"/>
        <v>2006</v>
      </c>
    </row>
    <row r="1532" spans="1:33">
      <c r="A1532" s="3">
        <v>38813</v>
      </c>
      <c r="B1532" s="1">
        <v>219602</v>
      </c>
      <c r="C1532" s="1">
        <v>70282</v>
      </c>
      <c r="D1532" s="1">
        <v>36334</v>
      </c>
      <c r="E1532" s="1">
        <v>67.94</v>
      </c>
      <c r="F1532" s="1">
        <v>69.66</v>
      </c>
      <c r="G1532" s="1">
        <v>70.05</v>
      </c>
      <c r="H1532" s="2">
        <v>50.1</v>
      </c>
      <c r="I1532" s="2">
        <v>31.1</v>
      </c>
      <c r="J1532" s="2">
        <v>85.4</v>
      </c>
      <c r="K1532" s="2">
        <v>86.3</v>
      </c>
      <c r="L1532">
        <f>SUMIFS(US!B:B,US!$D:$D,YEAR(daily!$A1532),US!$E:$E,MONTH(daily!$A1532))</f>
        <v>8236</v>
      </c>
      <c r="M1532">
        <f>SUMIFS(US!C:C,US!$D:$D,YEAR(daily!$A1532),US!$E:$E,MONTH(daily!$A1532))</f>
        <v>20201</v>
      </c>
      <c r="N1532">
        <f>SUMIFS(COT!E:E,COT!$A:$A,YEAR(daily!$A1532),COT!$B:$B,WEEKNUM(daily!$A1532))</f>
        <v>967908</v>
      </c>
      <c r="O1532">
        <f>SUMIFS(COT!F:F,COT!$A:$A,YEAR(daily!$A1532),COT!$B:$B,WEEKNUM(daily!$A1532))</f>
        <v>149602</v>
      </c>
      <c r="P1532">
        <f>SUMIFS(COT!G:G,COT!$A:$A,YEAR(daily!$A1532),COT!$B:$B,WEEKNUM(daily!$A1532))</f>
        <v>119577</v>
      </c>
      <c r="Q1532">
        <f>SUMIFS(COT!H:H,COT!$A:$A,YEAR(daily!$A1532),COT!$B:$B,WEEKNUM(daily!$A1532))</f>
        <v>190483</v>
      </c>
      <c r="R1532">
        <f>SUMIFS(COT!I:I,COT!$A:$A,YEAR(daily!$A1532),COT!$B:$B,WEEKNUM(daily!$A1532))</f>
        <v>571827</v>
      </c>
      <c r="S1532">
        <f>SUMIFS(COT!J:J,COT!$A:$A,YEAR(daily!$A1532),COT!$B:$B,WEEKNUM(daily!$A1532))</f>
        <v>583515</v>
      </c>
      <c r="T1532">
        <f>SUMIFS(COT!K:K,COT!$A:$A,YEAR(daily!$A1532),COT!$B:$B,WEEKNUM(daily!$A1532))</f>
        <v>55996</v>
      </c>
      <c r="U1532">
        <f>SUMIFS(COT!L:L,COT!$A:$A,YEAR(daily!$A1532),COT!$B:$B,WEEKNUM(daily!$A1532))</f>
        <v>74333</v>
      </c>
      <c r="V1532">
        <f>SUMIFS(COT!M:M,COT!$A:$A,YEAR(daily!$A1532),COT!$B:$B,WEEKNUM(daily!$A1532))</f>
        <v>73</v>
      </c>
      <c r="W1532">
        <f>SUMIFS(COT!N:N,COT!$A:$A,YEAR(daily!$A1532),COT!$B:$B,WEEKNUM(daily!$A1532))</f>
        <v>92</v>
      </c>
      <c r="X1532">
        <f>SUMIFS(COT!O:O,COT!$A:$A,YEAR(daily!$A1532),COT!$B:$B,WEEKNUM(daily!$A1532))</f>
        <v>117</v>
      </c>
      <c r="Y1532">
        <f>SUMIFS(COT!P:P,COT!$A:$A,YEAR(daily!$A1532),COT!$B:$B,WEEKNUM(daily!$A1532))</f>
        <v>78</v>
      </c>
      <c r="Z1532">
        <f>SUMIFS(COT!Q:Q,COT!$A:$A,YEAR(daily!$A1532),COT!$B:$B,WEEKNUM(daily!$A1532))</f>
        <v>95</v>
      </c>
      <c r="AA1532">
        <f>SUMIFS(Saudi!B:B,Saudi!$A:$A,YEAR(daily!$A1532))</f>
        <v>678.81299999999999</v>
      </c>
      <c r="AB1532">
        <f>SUMIFS(Saudi!C:C,Saudi!$A:$A,YEAR(daily!$A1532))</f>
        <v>384.9</v>
      </c>
      <c r="AC1532">
        <f>SUMIFS(Saudi!F:F,Saudi!$A:$A,YEAR(daily!$A1532))</f>
        <v>4050890</v>
      </c>
      <c r="AD1532">
        <f>SUMIFS(Saudi!G:G,Saudi!$A:$A,YEAR(daily!$A1532))</f>
        <v>66.21286817876377</v>
      </c>
      <c r="AE1532">
        <f>SUMIFS(Saudi!H:H,Saudi!$A:$A,YEAR(daily!$A1532))</f>
        <v>268221045.57667238</v>
      </c>
      <c r="AF1532" s="5">
        <f t="shared" si="68"/>
        <v>4</v>
      </c>
      <c r="AG1532" s="5">
        <f t="shared" si="69"/>
        <v>2006</v>
      </c>
    </row>
    <row r="1533" spans="1:33">
      <c r="A1533" s="3">
        <v>38814</v>
      </c>
      <c r="B1533" s="1">
        <v>197840</v>
      </c>
      <c r="C1533" s="1">
        <v>74536</v>
      </c>
      <c r="D1533" s="1">
        <v>36911</v>
      </c>
      <c r="E1533" s="1">
        <v>67.39</v>
      </c>
      <c r="F1533" s="1">
        <v>69.38</v>
      </c>
      <c r="G1533" s="1">
        <v>69.819999999999993</v>
      </c>
      <c r="H1533" s="2">
        <v>50.1</v>
      </c>
      <c r="I1533" s="2">
        <v>31.1</v>
      </c>
      <c r="J1533" s="2">
        <v>85.4</v>
      </c>
      <c r="K1533" s="2">
        <v>86.3</v>
      </c>
      <c r="L1533">
        <f>SUMIFS(US!B:B,US!$D:$D,YEAR(daily!$A1533),US!$E:$E,MONTH(daily!$A1533))</f>
        <v>8236</v>
      </c>
      <c r="M1533">
        <f>SUMIFS(US!C:C,US!$D:$D,YEAR(daily!$A1533),US!$E:$E,MONTH(daily!$A1533))</f>
        <v>20201</v>
      </c>
      <c r="N1533">
        <f>SUMIFS(COT!E:E,COT!$A:$A,YEAR(daily!$A1533),COT!$B:$B,WEEKNUM(daily!$A1533))</f>
        <v>967908</v>
      </c>
      <c r="O1533">
        <f>SUMIFS(COT!F:F,COT!$A:$A,YEAR(daily!$A1533),COT!$B:$B,WEEKNUM(daily!$A1533))</f>
        <v>149602</v>
      </c>
      <c r="P1533">
        <f>SUMIFS(COT!G:G,COT!$A:$A,YEAR(daily!$A1533),COT!$B:$B,WEEKNUM(daily!$A1533))</f>
        <v>119577</v>
      </c>
      <c r="Q1533">
        <f>SUMIFS(COT!H:H,COT!$A:$A,YEAR(daily!$A1533),COT!$B:$B,WEEKNUM(daily!$A1533))</f>
        <v>190483</v>
      </c>
      <c r="R1533">
        <f>SUMIFS(COT!I:I,COT!$A:$A,YEAR(daily!$A1533),COT!$B:$B,WEEKNUM(daily!$A1533))</f>
        <v>571827</v>
      </c>
      <c r="S1533">
        <f>SUMIFS(COT!J:J,COT!$A:$A,YEAR(daily!$A1533),COT!$B:$B,WEEKNUM(daily!$A1533))</f>
        <v>583515</v>
      </c>
      <c r="T1533">
        <f>SUMIFS(COT!K:K,COT!$A:$A,YEAR(daily!$A1533),COT!$B:$B,WEEKNUM(daily!$A1533))</f>
        <v>55996</v>
      </c>
      <c r="U1533">
        <f>SUMIFS(COT!L:L,COT!$A:$A,YEAR(daily!$A1533),COT!$B:$B,WEEKNUM(daily!$A1533))</f>
        <v>74333</v>
      </c>
      <c r="V1533">
        <f>SUMIFS(COT!M:M,COT!$A:$A,YEAR(daily!$A1533),COT!$B:$B,WEEKNUM(daily!$A1533))</f>
        <v>73</v>
      </c>
      <c r="W1533">
        <f>SUMIFS(COT!N:N,COT!$A:$A,YEAR(daily!$A1533),COT!$B:$B,WEEKNUM(daily!$A1533))</f>
        <v>92</v>
      </c>
      <c r="X1533">
        <f>SUMIFS(COT!O:O,COT!$A:$A,YEAR(daily!$A1533),COT!$B:$B,WEEKNUM(daily!$A1533))</f>
        <v>117</v>
      </c>
      <c r="Y1533">
        <f>SUMIFS(COT!P:P,COT!$A:$A,YEAR(daily!$A1533),COT!$B:$B,WEEKNUM(daily!$A1533))</f>
        <v>78</v>
      </c>
      <c r="Z1533">
        <f>SUMIFS(COT!Q:Q,COT!$A:$A,YEAR(daily!$A1533),COT!$B:$B,WEEKNUM(daily!$A1533))</f>
        <v>95</v>
      </c>
      <c r="AA1533">
        <f>SUMIFS(Saudi!B:B,Saudi!$A:$A,YEAR(daily!$A1533))</f>
        <v>678.81299999999999</v>
      </c>
      <c r="AB1533">
        <f>SUMIFS(Saudi!C:C,Saudi!$A:$A,YEAR(daily!$A1533))</f>
        <v>384.9</v>
      </c>
      <c r="AC1533">
        <f>SUMIFS(Saudi!F:F,Saudi!$A:$A,YEAR(daily!$A1533))</f>
        <v>4050890</v>
      </c>
      <c r="AD1533">
        <f>SUMIFS(Saudi!G:G,Saudi!$A:$A,YEAR(daily!$A1533))</f>
        <v>66.21286817876377</v>
      </c>
      <c r="AE1533">
        <f>SUMIFS(Saudi!H:H,Saudi!$A:$A,YEAR(daily!$A1533))</f>
        <v>268221045.57667238</v>
      </c>
      <c r="AF1533" s="5">
        <f t="shared" si="68"/>
        <v>4</v>
      </c>
      <c r="AG1533" s="5">
        <f t="shared" si="69"/>
        <v>2006</v>
      </c>
    </row>
    <row r="1534" spans="1:33">
      <c r="A1534" s="3">
        <v>38817</v>
      </c>
      <c r="B1534" s="1">
        <v>176866</v>
      </c>
      <c r="C1534" s="1">
        <v>77306</v>
      </c>
      <c r="D1534" s="1">
        <v>37617</v>
      </c>
      <c r="E1534" s="1">
        <v>68.739999999999995</v>
      </c>
      <c r="F1534" s="1">
        <v>70.91</v>
      </c>
      <c r="G1534" s="1">
        <v>71.33</v>
      </c>
      <c r="H1534" s="2">
        <v>50.1</v>
      </c>
      <c r="I1534" s="2">
        <v>31.1</v>
      </c>
      <c r="J1534" s="2">
        <v>85.4</v>
      </c>
      <c r="K1534" s="2">
        <v>86.3</v>
      </c>
      <c r="L1534">
        <f>SUMIFS(US!B:B,US!$D:$D,YEAR(daily!$A1534),US!$E:$E,MONTH(daily!$A1534))</f>
        <v>8236</v>
      </c>
      <c r="M1534">
        <f>SUMIFS(US!C:C,US!$D:$D,YEAR(daily!$A1534),US!$E:$E,MONTH(daily!$A1534))</f>
        <v>20201</v>
      </c>
      <c r="N1534">
        <f>SUMIFS(COT!E:E,COT!$A:$A,YEAR(daily!$A1534),COT!$B:$B,WEEKNUM(daily!$A1534))</f>
        <v>987579</v>
      </c>
      <c r="O1534">
        <f>SUMIFS(COT!F:F,COT!$A:$A,YEAR(daily!$A1534),COT!$B:$B,WEEKNUM(daily!$A1534))</f>
        <v>157568</v>
      </c>
      <c r="P1534">
        <f>SUMIFS(COT!G:G,COT!$A:$A,YEAR(daily!$A1534),COT!$B:$B,WEEKNUM(daily!$A1534))</f>
        <v>129319</v>
      </c>
      <c r="Q1534">
        <f>SUMIFS(COT!H:H,COT!$A:$A,YEAR(daily!$A1534),COT!$B:$B,WEEKNUM(daily!$A1534))</f>
        <v>191278</v>
      </c>
      <c r="R1534">
        <f>SUMIFS(COT!I:I,COT!$A:$A,YEAR(daily!$A1534),COT!$B:$B,WEEKNUM(daily!$A1534))</f>
        <v>575785</v>
      </c>
      <c r="S1534">
        <f>SUMIFS(COT!J:J,COT!$A:$A,YEAR(daily!$A1534),COT!$B:$B,WEEKNUM(daily!$A1534))</f>
        <v>598821</v>
      </c>
      <c r="T1534">
        <f>SUMIFS(COT!K:K,COT!$A:$A,YEAR(daily!$A1534),COT!$B:$B,WEEKNUM(daily!$A1534))</f>
        <v>62948</v>
      </c>
      <c r="U1534">
        <f>SUMIFS(COT!L:L,COT!$A:$A,YEAR(daily!$A1534),COT!$B:$B,WEEKNUM(daily!$A1534))</f>
        <v>68161</v>
      </c>
      <c r="V1534">
        <f>SUMIFS(COT!M:M,COT!$A:$A,YEAR(daily!$A1534),COT!$B:$B,WEEKNUM(daily!$A1534))</f>
        <v>83</v>
      </c>
      <c r="W1534">
        <f>SUMIFS(COT!N:N,COT!$A:$A,YEAR(daily!$A1534),COT!$B:$B,WEEKNUM(daily!$A1534))</f>
        <v>92</v>
      </c>
      <c r="X1534">
        <f>SUMIFS(COT!O:O,COT!$A:$A,YEAR(daily!$A1534),COT!$B:$B,WEEKNUM(daily!$A1534))</f>
        <v>116</v>
      </c>
      <c r="Y1534">
        <f>SUMIFS(COT!P:P,COT!$A:$A,YEAR(daily!$A1534),COT!$B:$B,WEEKNUM(daily!$A1534))</f>
        <v>83</v>
      </c>
      <c r="Z1534">
        <f>SUMIFS(COT!Q:Q,COT!$A:$A,YEAR(daily!$A1534),COT!$B:$B,WEEKNUM(daily!$A1534))</f>
        <v>97</v>
      </c>
      <c r="AA1534">
        <f>SUMIFS(Saudi!B:B,Saudi!$A:$A,YEAR(daily!$A1534))</f>
        <v>678.81299999999999</v>
      </c>
      <c r="AB1534">
        <f>SUMIFS(Saudi!C:C,Saudi!$A:$A,YEAR(daily!$A1534))</f>
        <v>384.9</v>
      </c>
      <c r="AC1534">
        <f>SUMIFS(Saudi!F:F,Saudi!$A:$A,YEAR(daily!$A1534))</f>
        <v>4050890</v>
      </c>
      <c r="AD1534">
        <f>SUMIFS(Saudi!G:G,Saudi!$A:$A,YEAR(daily!$A1534))</f>
        <v>66.21286817876377</v>
      </c>
      <c r="AE1534">
        <f>SUMIFS(Saudi!H:H,Saudi!$A:$A,YEAR(daily!$A1534))</f>
        <v>268221045.57667238</v>
      </c>
      <c r="AF1534" s="5">
        <f t="shared" si="68"/>
        <v>4</v>
      </c>
      <c r="AG1534" s="5">
        <f t="shared" si="69"/>
        <v>2006</v>
      </c>
    </row>
    <row r="1535" spans="1:33">
      <c r="A1535" s="3">
        <v>38818</v>
      </c>
      <c r="B1535" s="1">
        <v>152270</v>
      </c>
      <c r="C1535" s="1">
        <v>84107</v>
      </c>
      <c r="D1535" s="1">
        <v>37532</v>
      </c>
      <c r="E1535" s="1">
        <v>68.98</v>
      </c>
      <c r="F1535" s="1">
        <v>71.239999999999995</v>
      </c>
      <c r="G1535" s="1">
        <v>71.69</v>
      </c>
      <c r="H1535" s="2">
        <v>50.1</v>
      </c>
      <c r="I1535" s="2">
        <v>31.1</v>
      </c>
      <c r="J1535" s="2">
        <v>85.4</v>
      </c>
      <c r="K1535" s="2">
        <v>86.3</v>
      </c>
      <c r="L1535">
        <f>SUMIFS(US!B:B,US!$D:$D,YEAR(daily!$A1535),US!$E:$E,MONTH(daily!$A1535))</f>
        <v>8236</v>
      </c>
      <c r="M1535">
        <f>SUMIFS(US!C:C,US!$D:$D,YEAR(daily!$A1535),US!$E:$E,MONTH(daily!$A1535))</f>
        <v>20201</v>
      </c>
      <c r="N1535">
        <f>SUMIFS(COT!E:E,COT!$A:$A,YEAR(daily!$A1535),COT!$B:$B,WEEKNUM(daily!$A1535))</f>
        <v>987579</v>
      </c>
      <c r="O1535">
        <f>SUMIFS(COT!F:F,COT!$A:$A,YEAR(daily!$A1535),COT!$B:$B,WEEKNUM(daily!$A1535))</f>
        <v>157568</v>
      </c>
      <c r="P1535">
        <f>SUMIFS(COT!G:G,COT!$A:$A,YEAR(daily!$A1535),COT!$B:$B,WEEKNUM(daily!$A1535))</f>
        <v>129319</v>
      </c>
      <c r="Q1535">
        <f>SUMIFS(COT!H:H,COT!$A:$A,YEAR(daily!$A1535),COT!$B:$B,WEEKNUM(daily!$A1535))</f>
        <v>191278</v>
      </c>
      <c r="R1535">
        <f>SUMIFS(COT!I:I,COT!$A:$A,YEAR(daily!$A1535),COT!$B:$B,WEEKNUM(daily!$A1535))</f>
        <v>575785</v>
      </c>
      <c r="S1535">
        <f>SUMIFS(COT!J:J,COT!$A:$A,YEAR(daily!$A1535),COT!$B:$B,WEEKNUM(daily!$A1535))</f>
        <v>598821</v>
      </c>
      <c r="T1535">
        <f>SUMIFS(COT!K:K,COT!$A:$A,YEAR(daily!$A1535),COT!$B:$B,WEEKNUM(daily!$A1535))</f>
        <v>62948</v>
      </c>
      <c r="U1535">
        <f>SUMIFS(COT!L:L,COT!$A:$A,YEAR(daily!$A1535),COT!$B:$B,WEEKNUM(daily!$A1535))</f>
        <v>68161</v>
      </c>
      <c r="V1535">
        <f>SUMIFS(COT!M:M,COT!$A:$A,YEAR(daily!$A1535),COT!$B:$B,WEEKNUM(daily!$A1535))</f>
        <v>83</v>
      </c>
      <c r="W1535">
        <f>SUMIFS(COT!N:N,COT!$A:$A,YEAR(daily!$A1535),COT!$B:$B,WEEKNUM(daily!$A1535))</f>
        <v>92</v>
      </c>
      <c r="X1535">
        <f>SUMIFS(COT!O:O,COT!$A:$A,YEAR(daily!$A1535),COT!$B:$B,WEEKNUM(daily!$A1535))</f>
        <v>116</v>
      </c>
      <c r="Y1535">
        <f>SUMIFS(COT!P:P,COT!$A:$A,YEAR(daily!$A1535),COT!$B:$B,WEEKNUM(daily!$A1535))</f>
        <v>83</v>
      </c>
      <c r="Z1535">
        <f>SUMIFS(COT!Q:Q,COT!$A:$A,YEAR(daily!$A1535),COT!$B:$B,WEEKNUM(daily!$A1535))</f>
        <v>97</v>
      </c>
      <c r="AA1535">
        <f>SUMIFS(Saudi!B:B,Saudi!$A:$A,YEAR(daily!$A1535))</f>
        <v>678.81299999999999</v>
      </c>
      <c r="AB1535">
        <f>SUMIFS(Saudi!C:C,Saudi!$A:$A,YEAR(daily!$A1535))</f>
        <v>384.9</v>
      </c>
      <c r="AC1535">
        <f>SUMIFS(Saudi!F:F,Saudi!$A:$A,YEAR(daily!$A1535))</f>
        <v>4050890</v>
      </c>
      <c r="AD1535">
        <f>SUMIFS(Saudi!G:G,Saudi!$A:$A,YEAR(daily!$A1535))</f>
        <v>66.21286817876377</v>
      </c>
      <c r="AE1535">
        <f>SUMIFS(Saudi!H:H,Saudi!$A:$A,YEAR(daily!$A1535))</f>
        <v>268221045.57667238</v>
      </c>
      <c r="AF1535" s="5">
        <f t="shared" si="68"/>
        <v>4</v>
      </c>
      <c r="AG1535" s="5">
        <f t="shared" si="69"/>
        <v>2006</v>
      </c>
    </row>
    <row r="1536" spans="1:33">
      <c r="A1536" s="3">
        <v>38819</v>
      </c>
      <c r="B1536" s="1">
        <v>125075</v>
      </c>
      <c r="C1536" s="1">
        <v>91407</v>
      </c>
      <c r="D1536" s="1">
        <v>38197</v>
      </c>
      <c r="E1536" s="1">
        <v>68.62</v>
      </c>
      <c r="F1536" s="1">
        <v>71.069999999999993</v>
      </c>
      <c r="G1536" s="1">
        <v>71.56</v>
      </c>
      <c r="H1536" s="2">
        <v>50.1</v>
      </c>
      <c r="I1536" s="2">
        <v>31.1</v>
      </c>
      <c r="J1536" s="2">
        <v>85.4</v>
      </c>
      <c r="K1536" s="2">
        <v>86.3</v>
      </c>
      <c r="L1536">
        <f>SUMIFS(US!B:B,US!$D:$D,YEAR(daily!$A1536),US!$E:$E,MONTH(daily!$A1536))</f>
        <v>8236</v>
      </c>
      <c r="M1536">
        <f>SUMIFS(US!C:C,US!$D:$D,YEAR(daily!$A1536),US!$E:$E,MONTH(daily!$A1536))</f>
        <v>20201</v>
      </c>
      <c r="N1536">
        <f>SUMIFS(COT!E:E,COT!$A:$A,YEAR(daily!$A1536),COT!$B:$B,WEEKNUM(daily!$A1536))</f>
        <v>987579</v>
      </c>
      <c r="O1536">
        <f>SUMIFS(COT!F:F,COT!$A:$A,YEAR(daily!$A1536),COT!$B:$B,WEEKNUM(daily!$A1536))</f>
        <v>157568</v>
      </c>
      <c r="P1536">
        <f>SUMIFS(COT!G:G,COT!$A:$A,YEAR(daily!$A1536),COT!$B:$B,WEEKNUM(daily!$A1536))</f>
        <v>129319</v>
      </c>
      <c r="Q1536">
        <f>SUMIFS(COT!H:H,COT!$A:$A,YEAR(daily!$A1536),COT!$B:$B,WEEKNUM(daily!$A1536))</f>
        <v>191278</v>
      </c>
      <c r="R1536">
        <f>SUMIFS(COT!I:I,COT!$A:$A,YEAR(daily!$A1536),COT!$B:$B,WEEKNUM(daily!$A1536))</f>
        <v>575785</v>
      </c>
      <c r="S1536">
        <f>SUMIFS(COT!J:J,COT!$A:$A,YEAR(daily!$A1536),COT!$B:$B,WEEKNUM(daily!$A1536))</f>
        <v>598821</v>
      </c>
      <c r="T1536">
        <f>SUMIFS(COT!K:K,COT!$A:$A,YEAR(daily!$A1536),COT!$B:$B,WEEKNUM(daily!$A1536))</f>
        <v>62948</v>
      </c>
      <c r="U1536">
        <f>SUMIFS(COT!L:L,COT!$A:$A,YEAR(daily!$A1536),COT!$B:$B,WEEKNUM(daily!$A1536))</f>
        <v>68161</v>
      </c>
      <c r="V1536">
        <f>SUMIFS(COT!M:M,COT!$A:$A,YEAR(daily!$A1536),COT!$B:$B,WEEKNUM(daily!$A1536))</f>
        <v>83</v>
      </c>
      <c r="W1536">
        <f>SUMIFS(COT!N:N,COT!$A:$A,YEAR(daily!$A1536),COT!$B:$B,WEEKNUM(daily!$A1536))</f>
        <v>92</v>
      </c>
      <c r="X1536">
        <f>SUMIFS(COT!O:O,COT!$A:$A,YEAR(daily!$A1536),COT!$B:$B,WEEKNUM(daily!$A1536))</f>
        <v>116</v>
      </c>
      <c r="Y1536">
        <f>SUMIFS(COT!P:P,COT!$A:$A,YEAR(daily!$A1536),COT!$B:$B,WEEKNUM(daily!$A1536))</f>
        <v>83</v>
      </c>
      <c r="Z1536">
        <f>SUMIFS(COT!Q:Q,COT!$A:$A,YEAR(daily!$A1536),COT!$B:$B,WEEKNUM(daily!$A1536))</f>
        <v>97</v>
      </c>
      <c r="AA1536">
        <f>SUMIFS(Saudi!B:B,Saudi!$A:$A,YEAR(daily!$A1536))</f>
        <v>678.81299999999999</v>
      </c>
      <c r="AB1536">
        <f>SUMIFS(Saudi!C:C,Saudi!$A:$A,YEAR(daily!$A1536))</f>
        <v>384.9</v>
      </c>
      <c r="AC1536">
        <f>SUMIFS(Saudi!F:F,Saudi!$A:$A,YEAR(daily!$A1536))</f>
        <v>4050890</v>
      </c>
      <c r="AD1536">
        <f>SUMIFS(Saudi!G:G,Saudi!$A:$A,YEAR(daily!$A1536))</f>
        <v>66.21286817876377</v>
      </c>
      <c r="AE1536">
        <f>SUMIFS(Saudi!H:H,Saudi!$A:$A,YEAR(daily!$A1536))</f>
        <v>268221045.57667238</v>
      </c>
      <c r="AF1536" s="5">
        <f t="shared" si="68"/>
        <v>4</v>
      </c>
      <c r="AG1536" s="5">
        <f t="shared" si="69"/>
        <v>2006</v>
      </c>
    </row>
    <row r="1537" spans="1:33">
      <c r="A1537" s="3">
        <v>38820</v>
      </c>
      <c r="B1537" s="1">
        <v>98032</v>
      </c>
      <c r="C1537" s="1">
        <v>100783</v>
      </c>
      <c r="D1537" s="1">
        <v>39877</v>
      </c>
      <c r="E1537" s="1">
        <v>69.319999999999993</v>
      </c>
      <c r="F1537" s="1">
        <v>71.819999999999993</v>
      </c>
      <c r="G1537" s="1">
        <v>72.3</v>
      </c>
      <c r="H1537" s="2">
        <v>50.1</v>
      </c>
      <c r="I1537" s="2">
        <v>31.1</v>
      </c>
      <c r="J1537" s="2">
        <v>85.4</v>
      </c>
      <c r="K1537" s="2">
        <v>86.3</v>
      </c>
      <c r="L1537">
        <f>SUMIFS(US!B:B,US!$D:$D,YEAR(daily!$A1537),US!$E:$E,MONTH(daily!$A1537))</f>
        <v>8236</v>
      </c>
      <c r="M1537">
        <f>SUMIFS(US!C:C,US!$D:$D,YEAR(daily!$A1537),US!$E:$E,MONTH(daily!$A1537))</f>
        <v>20201</v>
      </c>
      <c r="N1537">
        <f>SUMIFS(COT!E:E,COT!$A:$A,YEAR(daily!$A1537),COT!$B:$B,WEEKNUM(daily!$A1537))</f>
        <v>987579</v>
      </c>
      <c r="O1537">
        <f>SUMIFS(COT!F:F,COT!$A:$A,YEAR(daily!$A1537),COT!$B:$B,WEEKNUM(daily!$A1537))</f>
        <v>157568</v>
      </c>
      <c r="P1537">
        <f>SUMIFS(COT!G:G,COT!$A:$A,YEAR(daily!$A1537),COT!$B:$B,WEEKNUM(daily!$A1537))</f>
        <v>129319</v>
      </c>
      <c r="Q1537">
        <f>SUMIFS(COT!H:H,COT!$A:$A,YEAR(daily!$A1537),COT!$B:$B,WEEKNUM(daily!$A1537))</f>
        <v>191278</v>
      </c>
      <c r="R1537">
        <f>SUMIFS(COT!I:I,COT!$A:$A,YEAR(daily!$A1537),COT!$B:$B,WEEKNUM(daily!$A1537))</f>
        <v>575785</v>
      </c>
      <c r="S1537">
        <f>SUMIFS(COT!J:J,COT!$A:$A,YEAR(daily!$A1537),COT!$B:$B,WEEKNUM(daily!$A1537))</f>
        <v>598821</v>
      </c>
      <c r="T1537">
        <f>SUMIFS(COT!K:K,COT!$A:$A,YEAR(daily!$A1537),COT!$B:$B,WEEKNUM(daily!$A1537))</f>
        <v>62948</v>
      </c>
      <c r="U1537">
        <f>SUMIFS(COT!L:L,COT!$A:$A,YEAR(daily!$A1537),COT!$B:$B,WEEKNUM(daily!$A1537))</f>
        <v>68161</v>
      </c>
      <c r="V1537">
        <f>SUMIFS(COT!M:M,COT!$A:$A,YEAR(daily!$A1537),COT!$B:$B,WEEKNUM(daily!$A1537))</f>
        <v>83</v>
      </c>
      <c r="W1537">
        <f>SUMIFS(COT!N:N,COT!$A:$A,YEAR(daily!$A1537),COT!$B:$B,WEEKNUM(daily!$A1537))</f>
        <v>92</v>
      </c>
      <c r="X1537">
        <f>SUMIFS(COT!O:O,COT!$A:$A,YEAR(daily!$A1537),COT!$B:$B,WEEKNUM(daily!$A1537))</f>
        <v>116</v>
      </c>
      <c r="Y1537">
        <f>SUMIFS(COT!P:P,COT!$A:$A,YEAR(daily!$A1537),COT!$B:$B,WEEKNUM(daily!$A1537))</f>
        <v>83</v>
      </c>
      <c r="Z1537">
        <f>SUMIFS(COT!Q:Q,COT!$A:$A,YEAR(daily!$A1537),COT!$B:$B,WEEKNUM(daily!$A1537))</f>
        <v>97</v>
      </c>
      <c r="AA1537">
        <f>SUMIFS(Saudi!B:B,Saudi!$A:$A,YEAR(daily!$A1537))</f>
        <v>678.81299999999999</v>
      </c>
      <c r="AB1537">
        <f>SUMIFS(Saudi!C:C,Saudi!$A:$A,YEAR(daily!$A1537))</f>
        <v>384.9</v>
      </c>
      <c r="AC1537">
        <f>SUMIFS(Saudi!F:F,Saudi!$A:$A,YEAR(daily!$A1537))</f>
        <v>4050890</v>
      </c>
      <c r="AD1537">
        <f>SUMIFS(Saudi!G:G,Saudi!$A:$A,YEAR(daily!$A1537))</f>
        <v>66.21286817876377</v>
      </c>
      <c r="AE1537">
        <f>SUMIFS(Saudi!H:H,Saudi!$A:$A,YEAR(daily!$A1537))</f>
        <v>268221045.57667238</v>
      </c>
      <c r="AF1537" s="5">
        <f t="shared" si="68"/>
        <v>4</v>
      </c>
      <c r="AG1537" s="5">
        <f t="shared" si="69"/>
        <v>2006</v>
      </c>
    </row>
    <row r="1538" spans="1:33">
      <c r="A1538" s="3">
        <v>38824</v>
      </c>
      <c r="B1538" s="1">
        <v>86924</v>
      </c>
      <c r="C1538" s="1">
        <v>103667</v>
      </c>
      <c r="D1538" s="1">
        <v>40795</v>
      </c>
      <c r="E1538" s="1">
        <v>70.400000000000006</v>
      </c>
      <c r="F1538" s="1">
        <v>72.94</v>
      </c>
      <c r="G1538" s="1">
        <v>73.400000000000006</v>
      </c>
      <c r="H1538" s="2">
        <v>50.1</v>
      </c>
      <c r="I1538" s="2">
        <v>31.1</v>
      </c>
      <c r="J1538" s="2">
        <v>85.4</v>
      </c>
      <c r="K1538" s="2">
        <v>86.3</v>
      </c>
      <c r="L1538">
        <f>SUMIFS(US!B:B,US!$D:$D,YEAR(daily!$A1538),US!$E:$E,MONTH(daily!$A1538))</f>
        <v>8236</v>
      </c>
      <c r="M1538">
        <f>SUMIFS(US!C:C,US!$D:$D,YEAR(daily!$A1538),US!$E:$E,MONTH(daily!$A1538))</f>
        <v>20201</v>
      </c>
      <c r="N1538">
        <f>SUMIFS(COT!E:E,COT!$A:$A,YEAR(daily!$A1538),COT!$B:$B,WEEKNUM(daily!$A1538))</f>
        <v>1002719</v>
      </c>
      <c r="O1538">
        <f>SUMIFS(COT!F:F,COT!$A:$A,YEAR(daily!$A1538),COT!$B:$B,WEEKNUM(daily!$A1538))</f>
        <v>183102</v>
      </c>
      <c r="P1538">
        <f>SUMIFS(COT!G:G,COT!$A:$A,YEAR(daily!$A1538),COT!$B:$B,WEEKNUM(daily!$A1538))</f>
        <v>116353</v>
      </c>
      <c r="Q1538">
        <f>SUMIFS(COT!H:H,COT!$A:$A,YEAR(daily!$A1538),COT!$B:$B,WEEKNUM(daily!$A1538))</f>
        <v>196340</v>
      </c>
      <c r="R1538">
        <f>SUMIFS(COT!I:I,COT!$A:$A,YEAR(daily!$A1538),COT!$B:$B,WEEKNUM(daily!$A1538))</f>
        <v>557424</v>
      </c>
      <c r="S1538">
        <f>SUMIFS(COT!J:J,COT!$A:$A,YEAR(daily!$A1538),COT!$B:$B,WEEKNUM(daily!$A1538))</f>
        <v>616604</v>
      </c>
      <c r="T1538">
        <f>SUMIFS(COT!K:K,COT!$A:$A,YEAR(daily!$A1538),COT!$B:$B,WEEKNUM(daily!$A1538))</f>
        <v>65853</v>
      </c>
      <c r="U1538">
        <f>SUMIFS(COT!L:L,COT!$A:$A,YEAR(daily!$A1538),COT!$B:$B,WEEKNUM(daily!$A1538))</f>
        <v>73422</v>
      </c>
      <c r="V1538">
        <f>SUMIFS(COT!M:M,COT!$A:$A,YEAR(daily!$A1538),COT!$B:$B,WEEKNUM(daily!$A1538))</f>
        <v>87</v>
      </c>
      <c r="W1538">
        <f>SUMIFS(COT!N:N,COT!$A:$A,YEAR(daily!$A1538),COT!$B:$B,WEEKNUM(daily!$A1538))</f>
        <v>81</v>
      </c>
      <c r="X1538">
        <f>SUMIFS(COT!O:O,COT!$A:$A,YEAR(daily!$A1538),COT!$B:$B,WEEKNUM(daily!$A1538))</f>
        <v>112</v>
      </c>
      <c r="Y1538">
        <f>SUMIFS(COT!P:P,COT!$A:$A,YEAR(daily!$A1538),COT!$B:$B,WEEKNUM(daily!$A1538))</f>
        <v>81</v>
      </c>
      <c r="Z1538">
        <f>SUMIFS(COT!Q:Q,COT!$A:$A,YEAR(daily!$A1538),COT!$B:$B,WEEKNUM(daily!$A1538))</f>
        <v>100</v>
      </c>
      <c r="AA1538">
        <f>SUMIFS(Saudi!B:B,Saudi!$A:$A,YEAR(daily!$A1538))</f>
        <v>678.81299999999999</v>
      </c>
      <c r="AB1538">
        <f>SUMIFS(Saudi!C:C,Saudi!$A:$A,YEAR(daily!$A1538))</f>
        <v>384.9</v>
      </c>
      <c r="AC1538">
        <f>SUMIFS(Saudi!F:F,Saudi!$A:$A,YEAR(daily!$A1538))</f>
        <v>4050890</v>
      </c>
      <c r="AD1538">
        <f>SUMIFS(Saudi!G:G,Saudi!$A:$A,YEAR(daily!$A1538))</f>
        <v>66.21286817876377</v>
      </c>
      <c r="AE1538">
        <f>SUMIFS(Saudi!H:H,Saudi!$A:$A,YEAR(daily!$A1538))</f>
        <v>268221045.57667238</v>
      </c>
      <c r="AF1538" s="5">
        <f t="shared" ref="AF1538:AF1601" si="70">MONTH(A1538)</f>
        <v>4</v>
      </c>
      <c r="AG1538" s="5">
        <f t="shared" ref="AG1538:AG1601" si="71">YEAR(A1538)</f>
        <v>2006</v>
      </c>
    </row>
    <row r="1539" spans="1:33">
      <c r="A1539" s="3">
        <v>38825</v>
      </c>
      <c r="B1539" s="1">
        <v>54351</v>
      </c>
      <c r="C1539" s="1">
        <v>104453</v>
      </c>
      <c r="D1539" s="1">
        <v>42526</v>
      </c>
      <c r="E1539" s="1">
        <v>71.349999999999994</v>
      </c>
      <c r="F1539" s="1">
        <v>73.97</v>
      </c>
      <c r="G1539" s="1">
        <v>74.45</v>
      </c>
      <c r="H1539" s="2">
        <v>50.1</v>
      </c>
      <c r="I1539" s="2">
        <v>31.1</v>
      </c>
      <c r="J1539" s="2">
        <v>85.4</v>
      </c>
      <c r="K1539" s="2">
        <v>86.3</v>
      </c>
      <c r="L1539">
        <f>SUMIFS(US!B:B,US!$D:$D,YEAR(daily!$A1539),US!$E:$E,MONTH(daily!$A1539))</f>
        <v>8236</v>
      </c>
      <c r="M1539">
        <f>SUMIFS(US!C:C,US!$D:$D,YEAR(daily!$A1539),US!$E:$E,MONTH(daily!$A1539))</f>
        <v>20201</v>
      </c>
      <c r="N1539">
        <f>SUMIFS(COT!E:E,COT!$A:$A,YEAR(daily!$A1539),COT!$B:$B,WEEKNUM(daily!$A1539))</f>
        <v>1002719</v>
      </c>
      <c r="O1539">
        <f>SUMIFS(COT!F:F,COT!$A:$A,YEAR(daily!$A1539),COT!$B:$B,WEEKNUM(daily!$A1539))</f>
        <v>183102</v>
      </c>
      <c r="P1539">
        <f>SUMIFS(COT!G:G,COT!$A:$A,YEAR(daily!$A1539),COT!$B:$B,WEEKNUM(daily!$A1539))</f>
        <v>116353</v>
      </c>
      <c r="Q1539">
        <f>SUMIFS(COT!H:H,COT!$A:$A,YEAR(daily!$A1539),COT!$B:$B,WEEKNUM(daily!$A1539))</f>
        <v>196340</v>
      </c>
      <c r="R1539">
        <f>SUMIFS(COT!I:I,COT!$A:$A,YEAR(daily!$A1539),COT!$B:$B,WEEKNUM(daily!$A1539))</f>
        <v>557424</v>
      </c>
      <c r="S1539">
        <f>SUMIFS(COT!J:J,COT!$A:$A,YEAR(daily!$A1539),COT!$B:$B,WEEKNUM(daily!$A1539))</f>
        <v>616604</v>
      </c>
      <c r="T1539">
        <f>SUMIFS(COT!K:K,COT!$A:$A,YEAR(daily!$A1539),COT!$B:$B,WEEKNUM(daily!$A1539))</f>
        <v>65853</v>
      </c>
      <c r="U1539">
        <f>SUMIFS(COT!L:L,COT!$A:$A,YEAR(daily!$A1539),COT!$B:$B,WEEKNUM(daily!$A1539))</f>
        <v>73422</v>
      </c>
      <c r="V1539">
        <f>SUMIFS(COT!M:M,COT!$A:$A,YEAR(daily!$A1539),COT!$B:$B,WEEKNUM(daily!$A1539))</f>
        <v>87</v>
      </c>
      <c r="W1539">
        <f>SUMIFS(COT!N:N,COT!$A:$A,YEAR(daily!$A1539),COT!$B:$B,WEEKNUM(daily!$A1539))</f>
        <v>81</v>
      </c>
      <c r="X1539">
        <f>SUMIFS(COT!O:O,COT!$A:$A,YEAR(daily!$A1539),COT!$B:$B,WEEKNUM(daily!$A1539))</f>
        <v>112</v>
      </c>
      <c r="Y1539">
        <f>SUMIFS(COT!P:P,COT!$A:$A,YEAR(daily!$A1539),COT!$B:$B,WEEKNUM(daily!$A1539))</f>
        <v>81</v>
      </c>
      <c r="Z1539">
        <f>SUMIFS(COT!Q:Q,COT!$A:$A,YEAR(daily!$A1539),COT!$B:$B,WEEKNUM(daily!$A1539))</f>
        <v>100</v>
      </c>
      <c r="AA1539">
        <f>SUMIFS(Saudi!B:B,Saudi!$A:$A,YEAR(daily!$A1539))</f>
        <v>678.81299999999999</v>
      </c>
      <c r="AB1539">
        <f>SUMIFS(Saudi!C:C,Saudi!$A:$A,YEAR(daily!$A1539))</f>
        <v>384.9</v>
      </c>
      <c r="AC1539">
        <f>SUMIFS(Saudi!F:F,Saudi!$A:$A,YEAR(daily!$A1539))</f>
        <v>4050890</v>
      </c>
      <c r="AD1539">
        <f>SUMIFS(Saudi!G:G,Saudi!$A:$A,YEAR(daily!$A1539))</f>
        <v>66.21286817876377</v>
      </c>
      <c r="AE1539">
        <f>SUMIFS(Saudi!H:H,Saudi!$A:$A,YEAR(daily!$A1539))</f>
        <v>268221045.57667238</v>
      </c>
      <c r="AF1539" s="5">
        <f t="shared" si="70"/>
        <v>4</v>
      </c>
      <c r="AG1539" s="5">
        <f t="shared" si="71"/>
        <v>2006</v>
      </c>
    </row>
    <row r="1540" spans="1:33">
      <c r="A1540" s="3">
        <v>38826</v>
      </c>
      <c r="B1540" s="1">
        <v>27490</v>
      </c>
      <c r="C1540" s="1">
        <v>111552</v>
      </c>
      <c r="D1540" s="1">
        <v>43524</v>
      </c>
      <c r="E1540" s="1">
        <v>72.17</v>
      </c>
      <c r="F1540" s="1">
        <v>75.08</v>
      </c>
      <c r="G1540" s="1">
        <v>75.56</v>
      </c>
      <c r="H1540" s="2">
        <v>50.1</v>
      </c>
      <c r="I1540" s="2">
        <v>31.1</v>
      </c>
      <c r="J1540" s="2">
        <v>85.4</v>
      </c>
      <c r="K1540" s="2">
        <v>86.3</v>
      </c>
      <c r="L1540">
        <f>SUMIFS(US!B:B,US!$D:$D,YEAR(daily!$A1540),US!$E:$E,MONTH(daily!$A1540))</f>
        <v>8236</v>
      </c>
      <c r="M1540">
        <f>SUMIFS(US!C:C,US!$D:$D,YEAR(daily!$A1540),US!$E:$E,MONTH(daily!$A1540))</f>
        <v>20201</v>
      </c>
      <c r="N1540">
        <f>SUMIFS(COT!E:E,COT!$A:$A,YEAR(daily!$A1540),COT!$B:$B,WEEKNUM(daily!$A1540))</f>
        <v>1002719</v>
      </c>
      <c r="O1540">
        <f>SUMIFS(COT!F:F,COT!$A:$A,YEAR(daily!$A1540),COT!$B:$B,WEEKNUM(daily!$A1540))</f>
        <v>183102</v>
      </c>
      <c r="P1540">
        <f>SUMIFS(COT!G:G,COT!$A:$A,YEAR(daily!$A1540),COT!$B:$B,WEEKNUM(daily!$A1540))</f>
        <v>116353</v>
      </c>
      <c r="Q1540">
        <f>SUMIFS(COT!H:H,COT!$A:$A,YEAR(daily!$A1540),COT!$B:$B,WEEKNUM(daily!$A1540))</f>
        <v>196340</v>
      </c>
      <c r="R1540">
        <f>SUMIFS(COT!I:I,COT!$A:$A,YEAR(daily!$A1540),COT!$B:$B,WEEKNUM(daily!$A1540))</f>
        <v>557424</v>
      </c>
      <c r="S1540">
        <f>SUMIFS(COT!J:J,COT!$A:$A,YEAR(daily!$A1540),COT!$B:$B,WEEKNUM(daily!$A1540))</f>
        <v>616604</v>
      </c>
      <c r="T1540">
        <f>SUMIFS(COT!K:K,COT!$A:$A,YEAR(daily!$A1540),COT!$B:$B,WEEKNUM(daily!$A1540))</f>
        <v>65853</v>
      </c>
      <c r="U1540">
        <f>SUMIFS(COT!L:L,COT!$A:$A,YEAR(daily!$A1540),COT!$B:$B,WEEKNUM(daily!$A1540))</f>
        <v>73422</v>
      </c>
      <c r="V1540">
        <f>SUMIFS(COT!M:M,COT!$A:$A,YEAR(daily!$A1540),COT!$B:$B,WEEKNUM(daily!$A1540))</f>
        <v>87</v>
      </c>
      <c r="W1540">
        <f>SUMIFS(COT!N:N,COT!$A:$A,YEAR(daily!$A1540),COT!$B:$B,WEEKNUM(daily!$A1540))</f>
        <v>81</v>
      </c>
      <c r="X1540">
        <f>SUMIFS(COT!O:O,COT!$A:$A,YEAR(daily!$A1540),COT!$B:$B,WEEKNUM(daily!$A1540))</f>
        <v>112</v>
      </c>
      <c r="Y1540">
        <f>SUMIFS(COT!P:P,COT!$A:$A,YEAR(daily!$A1540),COT!$B:$B,WEEKNUM(daily!$A1540))</f>
        <v>81</v>
      </c>
      <c r="Z1540">
        <f>SUMIFS(COT!Q:Q,COT!$A:$A,YEAR(daily!$A1540),COT!$B:$B,WEEKNUM(daily!$A1540))</f>
        <v>100</v>
      </c>
      <c r="AA1540">
        <f>SUMIFS(Saudi!B:B,Saudi!$A:$A,YEAR(daily!$A1540))</f>
        <v>678.81299999999999</v>
      </c>
      <c r="AB1540">
        <f>SUMIFS(Saudi!C:C,Saudi!$A:$A,YEAR(daily!$A1540))</f>
        <v>384.9</v>
      </c>
      <c r="AC1540">
        <f>SUMIFS(Saudi!F:F,Saudi!$A:$A,YEAR(daily!$A1540))</f>
        <v>4050890</v>
      </c>
      <c r="AD1540">
        <f>SUMIFS(Saudi!G:G,Saudi!$A:$A,YEAR(daily!$A1540))</f>
        <v>66.21286817876377</v>
      </c>
      <c r="AE1540">
        <f>SUMIFS(Saudi!H:H,Saudi!$A:$A,YEAR(daily!$A1540))</f>
        <v>268221045.57667238</v>
      </c>
      <c r="AF1540" s="5">
        <f t="shared" si="70"/>
        <v>4</v>
      </c>
      <c r="AG1540" s="5">
        <f t="shared" si="71"/>
        <v>2006</v>
      </c>
    </row>
    <row r="1541" spans="1:33">
      <c r="A1541" s="3">
        <v>38827</v>
      </c>
      <c r="B1541" s="1">
        <v>5043</v>
      </c>
      <c r="C1541" s="1">
        <v>115521</v>
      </c>
      <c r="D1541" s="1">
        <v>47076</v>
      </c>
      <c r="E1541" s="1">
        <v>71.95</v>
      </c>
      <c r="F1541" s="1">
        <v>74.599999999999994</v>
      </c>
      <c r="G1541" s="1">
        <v>75.11</v>
      </c>
      <c r="H1541" s="2">
        <v>50.1</v>
      </c>
      <c r="I1541" s="2">
        <v>31.1</v>
      </c>
      <c r="J1541" s="2">
        <v>85.4</v>
      </c>
      <c r="K1541" s="2">
        <v>86.3</v>
      </c>
      <c r="L1541">
        <f>SUMIFS(US!B:B,US!$D:$D,YEAR(daily!$A1541),US!$E:$E,MONTH(daily!$A1541))</f>
        <v>8236</v>
      </c>
      <c r="M1541">
        <f>SUMIFS(US!C:C,US!$D:$D,YEAR(daily!$A1541),US!$E:$E,MONTH(daily!$A1541))</f>
        <v>20201</v>
      </c>
      <c r="N1541">
        <f>SUMIFS(COT!E:E,COT!$A:$A,YEAR(daily!$A1541),COT!$B:$B,WEEKNUM(daily!$A1541))</f>
        <v>1002719</v>
      </c>
      <c r="O1541">
        <f>SUMIFS(COT!F:F,COT!$A:$A,YEAR(daily!$A1541),COT!$B:$B,WEEKNUM(daily!$A1541))</f>
        <v>183102</v>
      </c>
      <c r="P1541">
        <f>SUMIFS(COT!G:G,COT!$A:$A,YEAR(daily!$A1541),COT!$B:$B,WEEKNUM(daily!$A1541))</f>
        <v>116353</v>
      </c>
      <c r="Q1541">
        <f>SUMIFS(COT!H:H,COT!$A:$A,YEAR(daily!$A1541),COT!$B:$B,WEEKNUM(daily!$A1541))</f>
        <v>196340</v>
      </c>
      <c r="R1541">
        <f>SUMIFS(COT!I:I,COT!$A:$A,YEAR(daily!$A1541),COT!$B:$B,WEEKNUM(daily!$A1541))</f>
        <v>557424</v>
      </c>
      <c r="S1541">
        <f>SUMIFS(COT!J:J,COT!$A:$A,YEAR(daily!$A1541),COT!$B:$B,WEEKNUM(daily!$A1541))</f>
        <v>616604</v>
      </c>
      <c r="T1541">
        <f>SUMIFS(COT!K:K,COT!$A:$A,YEAR(daily!$A1541),COT!$B:$B,WEEKNUM(daily!$A1541))</f>
        <v>65853</v>
      </c>
      <c r="U1541">
        <f>SUMIFS(COT!L:L,COT!$A:$A,YEAR(daily!$A1541),COT!$B:$B,WEEKNUM(daily!$A1541))</f>
        <v>73422</v>
      </c>
      <c r="V1541">
        <f>SUMIFS(COT!M:M,COT!$A:$A,YEAR(daily!$A1541),COT!$B:$B,WEEKNUM(daily!$A1541))</f>
        <v>87</v>
      </c>
      <c r="W1541">
        <f>SUMIFS(COT!N:N,COT!$A:$A,YEAR(daily!$A1541),COT!$B:$B,WEEKNUM(daily!$A1541))</f>
        <v>81</v>
      </c>
      <c r="X1541">
        <f>SUMIFS(COT!O:O,COT!$A:$A,YEAR(daily!$A1541),COT!$B:$B,WEEKNUM(daily!$A1541))</f>
        <v>112</v>
      </c>
      <c r="Y1541">
        <f>SUMIFS(COT!P:P,COT!$A:$A,YEAR(daily!$A1541),COT!$B:$B,WEEKNUM(daily!$A1541))</f>
        <v>81</v>
      </c>
      <c r="Z1541">
        <f>SUMIFS(COT!Q:Q,COT!$A:$A,YEAR(daily!$A1541),COT!$B:$B,WEEKNUM(daily!$A1541))</f>
        <v>100</v>
      </c>
      <c r="AA1541">
        <f>SUMIFS(Saudi!B:B,Saudi!$A:$A,YEAR(daily!$A1541))</f>
        <v>678.81299999999999</v>
      </c>
      <c r="AB1541">
        <f>SUMIFS(Saudi!C:C,Saudi!$A:$A,YEAR(daily!$A1541))</f>
        <v>384.9</v>
      </c>
      <c r="AC1541">
        <f>SUMIFS(Saudi!F:F,Saudi!$A:$A,YEAR(daily!$A1541))</f>
        <v>4050890</v>
      </c>
      <c r="AD1541">
        <f>SUMIFS(Saudi!G:G,Saudi!$A:$A,YEAR(daily!$A1541))</f>
        <v>66.21286817876377</v>
      </c>
      <c r="AE1541">
        <f>SUMIFS(Saudi!H:H,Saudi!$A:$A,YEAR(daily!$A1541))</f>
        <v>268221045.57667238</v>
      </c>
      <c r="AF1541" s="5">
        <f t="shared" si="70"/>
        <v>4</v>
      </c>
      <c r="AG1541" s="5">
        <f t="shared" si="71"/>
        <v>2006</v>
      </c>
    </row>
    <row r="1542" spans="1:33">
      <c r="A1542" s="3">
        <v>38828</v>
      </c>
      <c r="B1542" s="1">
        <v>290625</v>
      </c>
      <c r="C1542" s="1">
        <v>47020</v>
      </c>
      <c r="D1542" s="1">
        <v>37280</v>
      </c>
      <c r="E1542" s="1">
        <v>75.17</v>
      </c>
      <c r="F1542" s="1">
        <v>76.63</v>
      </c>
      <c r="G1542" s="1">
        <v>76.92</v>
      </c>
      <c r="H1542" s="2">
        <v>50.1</v>
      </c>
      <c r="I1542" s="2">
        <v>31.1</v>
      </c>
      <c r="J1542" s="2">
        <v>85.4</v>
      </c>
      <c r="K1542" s="2">
        <v>86.3</v>
      </c>
      <c r="L1542">
        <f>SUMIFS(US!B:B,US!$D:$D,YEAR(daily!$A1542),US!$E:$E,MONTH(daily!$A1542))</f>
        <v>8236</v>
      </c>
      <c r="M1542">
        <f>SUMIFS(US!C:C,US!$D:$D,YEAR(daily!$A1542),US!$E:$E,MONTH(daily!$A1542))</f>
        <v>20201</v>
      </c>
      <c r="N1542">
        <f>SUMIFS(COT!E:E,COT!$A:$A,YEAR(daily!$A1542),COT!$B:$B,WEEKNUM(daily!$A1542))</f>
        <v>1002719</v>
      </c>
      <c r="O1542">
        <f>SUMIFS(COT!F:F,COT!$A:$A,YEAR(daily!$A1542),COT!$B:$B,WEEKNUM(daily!$A1542))</f>
        <v>183102</v>
      </c>
      <c r="P1542">
        <f>SUMIFS(COT!G:G,COT!$A:$A,YEAR(daily!$A1542),COT!$B:$B,WEEKNUM(daily!$A1542))</f>
        <v>116353</v>
      </c>
      <c r="Q1542">
        <f>SUMIFS(COT!H:H,COT!$A:$A,YEAR(daily!$A1542),COT!$B:$B,WEEKNUM(daily!$A1542))</f>
        <v>196340</v>
      </c>
      <c r="R1542">
        <f>SUMIFS(COT!I:I,COT!$A:$A,YEAR(daily!$A1542),COT!$B:$B,WEEKNUM(daily!$A1542))</f>
        <v>557424</v>
      </c>
      <c r="S1542">
        <f>SUMIFS(COT!J:J,COT!$A:$A,YEAR(daily!$A1542),COT!$B:$B,WEEKNUM(daily!$A1542))</f>
        <v>616604</v>
      </c>
      <c r="T1542">
        <f>SUMIFS(COT!K:K,COT!$A:$A,YEAR(daily!$A1542),COT!$B:$B,WEEKNUM(daily!$A1542))</f>
        <v>65853</v>
      </c>
      <c r="U1542">
        <f>SUMIFS(COT!L:L,COT!$A:$A,YEAR(daily!$A1542),COT!$B:$B,WEEKNUM(daily!$A1542))</f>
        <v>73422</v>
      </c>
      <c r="V1542">
        <f>SUMIFS(COT!M:M,COT!$A:$A,YEAR(daily!$A1542),COT!$B:$B,WEEKNUM(daily!$A1542))</f>
        <v>87</v>
      </c>
      <c r="W1542">
        <f>SUMIFS(COT!N:N,COT!$A:$A,YEAR(daily!$A1542),COT!$B:$B,WEEKNUM(daily!$A1542))</f>
        <v>81</v>
      </c>
      <c r="X1542">
        <f>SUMIFS(COT!O:O,COT!$A:$A,YEAR(daily!$A1542),COT!$B:$B,WEEKNUM(daily!$A1542))</f>
        <v>112</v>
      </c>
      <c r="Y1542">
        <f>SUMIFS(COT!P:P,COT!$A:$A,YEAR(daily!$A1542),COT!$B:$B,WEEKNUM(daily!$A1542))</f>
        <v>81</v>
      </c>
      <c r="Z1542">
        <f>SUMIFS(COT!Q:Q,COT!$A:$A,YEAR(daily!$A1542),COT!$B:$B,WEEKNUM(daily!$A1542))</f>
        <v>100</v>
      </c>
      <c r="AA1542">
        <f>SUMIFS(Saudi!B:B,Saudi!$A:$A,YEAR(daily!$A1542))</f>
        <v>678.81299999999999</v>
      </c>
      <c r="AB1542">
        <f>SUMIFS(Saudi!C:C,Saudi!$A:$A,YEAR(daily!$A1542))</f>
        <v>384.9</v>
      </c>
      <c r="AC1542">
        <f>SUMIFS(Saudi!F:F,Saudi!$A:$A,YEAR(daily!$A1542))</f>
        <v>4050890</v>
      </c>
      <c r="AD1542">
        <f>SUMIFS(Saudi!G:G,Saudi!$A:$A,YEAR(daily!$A1542))</f>
        <v>66.21286817876377</v>
      </c>
      <c r="AE1542">
        <f>SUMIFS(Saudi!H:H,Saudi!$A:$A,YEAR(daily!$A1542))</f>
        <v>268221045.57667238</v>
      </c>
      <c r="AF1542" s="5">
        <f t="shared" si="70"/>
        <v>4</v>
      </c>
      <c r="AG1542" s="5">
        <f t="shared" si="71"/>
        <v>2006</v>
      </c>
    </row>
    <row r="1543" spans="1:33">
      <c r="A1543" s="3">
        <v>38831</v>
      </c>
      <c r="B1543" s="1">
        <v>289158</v>
      </c>
      <c r="C1543" s="1">
        <v>46135</v>
      </c>
      <c r="D1543" s="1">
        <v>38669</v>
      </c>
      <c r="E1543" s="1">
        <v>73.33</v>
      </c>
      <c r="F1543" s="1">
        <v>75.260000000000005</v>
      </c>
      <c r="G1543" s="1">
        <v>75.66</v>
      </c>
      <c r="H1543" s="2">
        <v>50.1</v>
      </c>
      <c r="I1543" s="2">
        <v>31.1</v>
      </c>
      <c r="J1543" s="2">
        <v>85.4</v>
      </c>
      <c r="K1543" s="2">
        <v>86.3</v>
      </c>
      <c r="L1543">
        <f>SUMIFS(US!B:B,US!$D:$D,YEAR(daily!$A1543),US!$E:$E,MONTH(daily!$A1543))</f>
        <v>8236</v>
      </c>
      <c r="M1543">
        <f>SUMIFS(US!C:C,US!$D:$D,YEAR(daily!$A1543),US!$E:$E,MONTH(daily!$A1543))</f>
        <v>20201</v>
      </c>
      <c r="N1543">
        <f>SUMIFS(COT!E:E,COT!$A:$A,YEAR(daily!$A1543),COT!$B:$B,WEEKNUM(daily!$A1543))</f>
        <v>1017674</v>
      </c>
      <c r="O1543">
        <f>SUMIFS(COT!F:F,COT!$A:$A,YEAR(daily!$A1543),COT!$B:$B,WEEKNUM(daily!$A1543))</f>
        <v>198211</v>
      </c>
      <c r="P1543">
        <f>SUMIFS(COT!G:G,COT!$A:$A,YEAR(daily!$A1543),COT!$B:$B,WEEKNUM(daily!$A1543))</f>
        <v>124188</v>
      </c>
      <c r="Q1543">
        <f>SUMIFS(COT!H:H,COT!$A:$A,YEAR(daily!$A1543),COT!$B:$B,WEEKNUM(daily!$A1543))</f>
        <v>204796</v>
      </c>
      <c r="R1543">
        <f>SUMIFS(COT!I:I,COT!$A:$A,YEAR(daily!$A1543),COT!$B:$B,WEEKNUM(daily!$A1543))</f>
        <v>547166</v>
      </c>
      <c r="S1543">
        <f>SUMIFS(COT!J:J,COT!$A:$A,YEAR(daily!$A1543),COT!$B:$B,WEEKNUM(daily!$A1543))</f>
        <v>613121</v>
      </c>
      <c r="T1543">
        <f>SUMIFS(COT!K:K,COT!$A:$A,YEAR(daily!$A1543),COT!$B:$B,WEEKNUM(daily!$A1543))</f>
        <v>67501</v>
      </c>
      <c r="U1543">
        <f>SUMIFS(COT!L:L,COT!$A:$A,YEAR(daily!$A1543),COT!$B:$B,WEEKNUM(daily!$A1543))</f>
        <v>75569</v>
      </c>
      <c r="V1543">
        <f>SUMIFS(COT!M:M,COT!$A:$A,YEAR(daily!$A1543),COT!$B:$B,WEEKNUM(daily!$A1543))</f>
        <v>105</v>
      </c>
      <c r="W1543">
        <f>SUMIFS(COT!N:N,COT!$A:$A,YEAR(daily!$A1543),COT!$B:$B,WEEKNUM(daily!$A1543))</f>
        <v>80</v>
      </c>
      <c r="X1543">
        <f>SUMIFS(COT!O:O,COT!$A:$A,YEAR(daily!$A1543),COT!$B:$B,WEEKNUM(daily!$A1543))</f>
        <v>113</v>
      </c>
      <c r="Y1543">
        <f>SUMIFS(COT!P:P,COT!$A:$A,YEAR(daily!$A1543),COT!$B:$B,WEEKNUM(daily!$A1543))</f>
        <v>81</v>
      </c>
      <c r="Z1543">
        <f>SUMIFS(COT!Q:Q,COT!$A:$A,YEAR(daily!$A1543),COT!$B:$B,WEEKNUM(daily!$A1543))</f>
        <v>95</v>
      </c>
      <c r="AA1543">
        <f>SUMIFS(Saudi!B:B,Saudi!$A:$A,YEAR(daily!$A1543))</f>
        <v>678.81299999999999</v>
      </c>
      <c r="AB1543">
        <f>SUMIFS(Saudi!C:C,Saudi!$A:$A,YEAR(daily!$A1543))</f>
        <v>384.9</v>
      </c>
      <c r="AC1543">
        <f>SUMIFS(Saudi!F:F,Saudi!$A:$A,YEAR(daily!$A1543))</f>
        <v>4050890</v>
      </c>
      <c r="AD1543">
        <f>SUMIFS(Saudi!G:G,Saudi!$A:$A,YEAR(daily!$A1543))</f>
        <v>66.21286817876377</v>
      </c>
      <c r="AE1543">
        <f>SUMIFS(Saudi!H:H,Saudi!$A:$A,YEAR(daily!$A1543))</f>
        <v>268221045.57667238</v>
      </c>
      <c r="AF1543" s="5">
        <f t="shared" si="70"/>
        <v>4</v>
      </c>
      <c r="AG1543" s="5">
        <f t="shared" si="71"/>
        <v>2006</v>
      </c>
    </row>
    <row r="1544" spans="1:33">
      <c r="A1544" s="3">
        <v>38832</v>
      </c>
      <c r="B1544" s="1">
        <v>290951</v>
      </c>
      <c r="C1544" s="1">
        <v>48736</v>
      </c>
      <c r="D1544" s="1">
        <v>39611</v>
      </c>
      <c r="E1544" s="1">
        <v>72.88</v>
      </c>
      <c r="F1544" s="1">
        <v>75.319999999999993</v>
      </c>
      <c r="G1544" s="1">
        <v>75.83</v>
      </c>
      <c r="H1544" s="2">
        <v>50.1</v>
      </c>
      <c r="I1544" s="2">
        <v>31.1</v>
      </c>
      <c r="J1544" s="2">
        <v>85.4</v>
      </c>
      <c r="K1544" s="2">
        <v>86.3</v>
      </c>
      <c r="L1544">
        <f>SUMIFS(US!B:B,US!$D:$D,YEAR(daily!$A1544),US!$E:$E,MONTH(daily!$A1544))</f>
        <v>8236</v>
      </c>
      <c r="M1544">
        <f>SUMIFS(US!C:C,US!$D:$D,YEAR(daily!$A1544),US!$E:$E,MONTH(daily!$A1544))</f>
        <v>20201</v>
      </c>
      <c r="N1544">
        <f>SUMIFS(COT!E:E,COT!$A:$A,YEAR(daily!$A1544),COT!$B:$B,WEEKNUM(daily!$A1544))</f>
        <v>1017674</v>
      </c>
      <c r="O1544">
        <f>SUMIFS(COT!F:F,COT!$A:$A,YEAR(daily!$A1544),COT!$B:$B,WEEKNUM(daily!$A1544))</f>
        <v>198211</v>
      </c>
      <c r="P1544">
        <f>SUMIFS(COT!G:G,COT!$A:$A,YEAR(daily!$A1544),COT!$B:$B,WEEKNUM(daily!$A1544))</f>
        <v>124188</v>
      </c>
      <c r="Q1544">
        <f>SUMIFS(COT!H:H,COT!$A:$A,YEAR(daily!$A1544),COT!$B:$B,WEEKNUM(daily!$A1544))</f>
        <v>204796</v>
      </c>
      <c r="R1544">
        <f>SUMIFS(COT!I:I,COT!$A:$A,YEAR(daily!$A1544),COT!$B:$B,WEEKNUM(daily!$A1544))</f>
        <v>547166</v>
      </c>
      <c r="S1544">
        <f>SUMIFS(COT!J:J,COT!$A:$A,YEAR(daily!$A1544),COT!$B:$B,WEEKNUM(daily!$A1544))</f>
        <v>613121</v>
      </c>
      <c r="T1544">
        <f>SUMIFS(COT!K:K,COT!$A:$A,YEAR(daily!$A1544),COT!$B:$B,WEEKNUM(daily!$A1544))</f>
        <v>67501</v>
      </c>
      <c r="U1544">
        <f>SUMIFS(COT!L:L,COT!$A:$A,YEAR(daily!$A1544),COT!$B:$B,WEEKNUM(daily!$A1544))</f>
        <v>75569</v>
      </c>
      <c r="V1544">
        <f>SUMIFS(COT!M:M,COT!$A:$A,YEAR(daily!$A1544),COT!$B:$B,WEEKNUM(daily!$A1544))</f>
        <v>105</v>
      </c>
      <c r="W1544">
        <f>SUMIFS(COT!N:N,COT!$A:$A,YEAR(daily!$A1544),COT!$B:$B,WEEKNUM(daily!$A1544))</f>
        <v>80</v>
      </c>
      <c r="X1544">
        <f>SUMIFS(COT!O:O,COT!$A:$A,YEAR(daily!$A1544),COT!$B:$B,WEEKNUM(daily!$A1544))</f>
        <v>113</v>
      </c>
      <c r="Y1544">
        <f>SUMIFS(COT!P:P,COT!$A:$A,YEAR(daily!$A1544),COT!$B:$B,WEEKNUM(daily!$A1544))</f>
        <v>81</v>
      </c>
      <c r="Z1544">
        <f>SUMIFS(COT!Q:Q,COT!$A:$A,YEAR(daily!$A1544),COT!$B:$B,WEEKNUM(daily!$A1544))</f>
        <v>95</v>
      </c>
      <c r="AA1544">
        <f>SUMIFS(Saudi!B:B,Saudi!$A:$A,YEAR(daily!$A1544))</f>
        <v>678.81299999999999</v>
      </c>
      <c r="AB1544">
        <f>SUMIFS(Saudi!C:C,Saudi!$A:$A,YEAR(daily!$A1544))</f>
        <v>384.9</v>
      </c>
      <c r="AC1544">
        <f>SUMIFS(Saudi!F:F,Saudi!$A:$A,YEAR(daily!$A1544))</f>
        <v>4050890</v>
      </c>
      <c r="AD1544">
        <f>SUMIFS(Saudi!G:G,Saudi!$A:$A,YEAR(daily!$A1544))</f>
        <v>66.21286817876377</v>
      </c>
      <c r="AE1544">
        <f>SUMIFS(Saudi!H:H,Saudi!$A:$A,YEAR(daily!$A1544))</f>
        <v>268221045.57667238</v>
      </c>
      <c r="AF1544" s="5">
        <f t="shared" si="70"/>
        <v>4</v>
      </c>
      <c r="AG1544" s="5">
        <f t="shared" si="71"/>
        <v>2006</v>
      </c>
    </row>
    <row r="1545" spans="1:33">
      <c r="A1545" s="3">
        <v>38833</v>
      </c>
      <c r="B1545" s="1">
        <v>287239</v>
      </c>
      <c r="C1545" s="1">
        <v>50112</v>
      </c>
      <c r="D1545" s="1">
        <v>41504</v>
      </c>
      <c r="E1545" s="1">
        <v>71.930000000000007</v>
      </c>
      <c r="F1545" s="1">
        <v>74.3</v>
      </c>
      <c r="G1545" s="1">
        <v>74.819999999999993</v>
      </c>
      <c r="H1545" s="2">
        <v>50.1</v>
      </c>
      <c r="I1545" s="2">
        <v>31.1</v>
      </c>
      <c r="J1545" s="2">
        <v>85.4</v>
      </c>
      <c r="K1545" s="2">
        <v>86.3</v>
      </c>
      <c r="L1545">
        <f>SUMIFS(US!B:B,US!$D:$D,YEAR(daily!$A1545),US!$E:$E,MONTH(daily!$A1545))</f>
        <v>8236</v>
      </c>
      <c r="M1545">
        <f>SUMIFS(US!C:C,US!$D:$D,YEAR(daily!$A1545),US!$E:$E,MONTH(daily!$A1545))</f>
        <v>20201</v>
      </c>
      <c r="N1545">
        <f>SUMIFS(COT!E:E,COT!$A:$A,YEAR(daily!$A1545),COT!$B:$B,WEEKNUM(daily!$A1545))</f>
        <v>1017674</v>
      </c>
      <c r="O1545">
        <f>SUMIFS(COT!F:F,COT!$A:$A,YEAR(daily!$A1545),COT!$B:$B,WEEKNUM(daily!$A1545))</f>
        <v>198211</v>
      </c>
      <c r="P1545">
        <f>SUMIFS(COT!G:G,COT!$A:$A,YEAR(daily!$A1545),COT!$B:$B,WEEKNUM(daily!$A1545))</f>
        <v>124188</v>
      </c>
      <c r="Q1545">
        <f>SUMIFS(COT!H:H,COT!$A:$A,YEAR(daily!$A1545),COT!$B:$B,WEEKNUM(daily!$A1545))</f>
        <v>204796</v>
      </c>
      <c r="R1545">
        <f>SUMIFS(COT!I:I,COT!$A:$A,YEAR(daily!$A1545),COT!$B:$B,WEEKNUM(daily!$A1545))</f>
        <v>547166</v>
      </c>
      <c r="S1545">
        <f>SUMIFS(COT!J:J,COT!$A:$A,YEAR(daily!$A1545),COT!$B:$B,WEEKNUM(daily!$A1545))</f>
        <v>613121</v>
      </c>
      <c r="T1545">
        <f>SUMIFS(COT!K:K,COT!$A:$A,YEAR(daily!$A1545),COT!$B:$B,WEEKNUM(daily!$A1545))</f>
        <v>67501</v>
      </c>
      <c r="U1545">
        <f>SUMIFS(COT!L:L,COT!$A:$A,YEAR(daily!$A1545),COT!$B:$B,WEEKNUM(daily!$A1545))</f>
        <v>75569</v>
      </c>
      <c r="V1545">
        <f>SUMIFS(COT!M:M,COT!$A:$A,YEAR(daily!$A1545),COT!$B:$B,WEEKNUM(daily!$A1545))</f>
        <v>105</v>
      </c>
      <c r="W1545">
        <f>SUMIFS(COT!N:N,COT!$A:$A,YEAR(daily!$A1545),COT!$B:$B,WEEKNUM(daily!$A1545))</f>
        <v>80</v>
      </c>
      <c r="X1545">
        <f>SUMIFS(COT!O:O,COT!$A:$A,YEAR(daily!$A1545),COT!$B:$B,WEEKNUM(daily!$A1545))</f>
        <v>113</v>
      </c>
      <c r="Y1545">
        <f>SUMIFS(COT!P:P,COT!$A:$A,YEAR(daily!$A1545),COT!$B:$B,WEEKNUM(daily!$A1545))</f>
        <v>81</v>
      </c>
      <c r="Z1545">
        <f>SUMIFS(COT!Q:Q,COT!$A:$A,YEAR(daily!$A1545),COT!$B:$B,WEEKNUM(daily!$A1545))</f>
        <v>95</v>
      </c>
      <c r="AA1545">
        <f>SUMIFS(Saudi!B:B,Saudi!$A:$A,YEAR(daily!$A1545))</f>
        <v>678.81299999999999</v>
      </c>
      <c r="AB1545">
        <f>SUMIFS(Saudi!C:C,Saudi!$A:$A,YEAR(daily!$A1545))</f>
        <v>384.9</v>
      </c>
      <c r="AC1545">
        <f>SUMIFS(Saudi!F:F,Saudi!$A:$A,YEAR(daily!$A1545))</f>
        <v>4050890</v>
      </c>
      <c r="AD1545">
        <f>SUMIFS(Saudi!G:G,Saudi!$A:$A,YEAR(daily!$A1545))</f>
        <v>66.21286817876377</v>
      </c>
      <c r="AE1545">
        <f>SUMIFS(Saudi!H:H,Saudi!$A:$A,YEAR(daily!$A1545))</f>
        <v>268221045.57667238</v>
      </c>
      <c r="AF1545" s="5">
        <f t="shared" si="70"/>
        <v>4</v>
      </c>
      <c r="AG1545" s="5">
        <f t="shared" si="71"/>
        <v>2006</v>
      </c>
    </row>
    <row r="1546" spans="1:33">
      <c r="A1546" s="3">
        <v>38834</v>
      </c>
      <c r="B1546" s="1">
        <v>279839</v>
      </c>
      <c r="C1546" s="1">
        <v>48969</v>
      </c>
      <c r="D1546" s="1">
        <v>41160</v>
      </c>
      <c r="E1546" s="1">
        <v>70.97</v>
      </c>
      <c r="F1546" s="1">
        <v>73.27</v>
      </c>
      <c r="G1546" s="1">
        <v>73.81</v>
      </c>
      <c r="H1546" s="2">
        <v>50.1</v>
      </c>
      <c r="I1546" s="2">
        <v>31.1</v>
      </c>
      <c r="J1546" s="2">
        <v>85.4</v>
      </c>
      <c r="K1546" s="2">
        <v>86.3</v>
      </c>
      <c r="L1546">
        <f>SUMIFS(US!B:B,US!$D:$D,YEAR(daily!$A1546),US!$E:$E,MONTH(daily!$A1546))</f>
        <v>8236</v>
      </c>
      <c r="M1546">
        <f>SUMIFS(US!C:C,US!$D:$D,YEAR(daily!$A1546),US!$E:$E,MONTH(daily!$A1546))</f>
        <v>20201</v>
      </c>
      <c r="N1546">
        <f>SUMIFS(COT!E:E,COT!$A:$A,YEAR(daily!$A1546),COT!$B:$B,WEEKNUM(daily!$A1546))</f>
        <v>1017674</v>
      </c>
      <c r="O1546">
        <f>SUMIFS(COT!F:F,COT!$A:$A,YEAR(daily!$A1546),COT!$B:$B,WEEKNUM(daily!$A1546))</f>
        <v>198211</v>
      </c>
      <c r="P1546">
        <f>SUMIFS(COT!G:G,COT!$A:$A,YEAR(daily!$A1546),COT!$B:$B,WEEKNUM(daily!$A1546))</f>
        <v>124188</v>
      </c>
      <c r="Q1546">
        <f>SUMIFS(COT!H:H,COT!$A:$A,YEAR(daily!$A1546),COT!$B:$B,WEEKNUM(daily!$A1546))</f>
        <v>204796</v>
      </c>
      <c r="R1546">
        <f>SUMIFS(COT!I:I,COT!$A:$A,YEAR(daily!$A1546),COT!$B:$B,WEEKNUM(daily!$A1546))</f>
        <v>547166</v>
      </c>
      <c r="S1546">
        <f>SUMIFS(COT!J:J,COT!$A:$A,YEAR(daily!$A1546),COT!$B:$B,WEEKNUM(daily!$A1546))</f>
        <v>613121</v>
      </c>
      <c r="T1546">
        <f>SUMIFS(COT!K:K,COT!$A:$A,YEAR(daily!$A1546),COT!$B:$B,WEEKNUM(daily!$A1546))</f>
        <v>67501</v>
      </c>
      <c r="U1546">
        <f>SUMIFS(COT!L:L,COT!$A:$A,YEAR(daily!$A1546),COT!$B:$B,WEEKNUM(daily!$A1546))</f>
        <v>75569</v>
      </c>
      <c r="V1546">
        <f>SUMIFS(COT!M:M,COT!$A:$A,YEAR(daily!$A1546),COT!$B:$B,WEEKNUM(daily!$A1546))</f>
        <v>105</v>
      </c>
      <c r="W1546">
        <f>SUMIFS(COT!N:N,COT!$A:$A,YEAR(daily!$A1546),COT!$B:$B,WEEKNUM(daily!$A1546))</f>
        <v>80</v>
      </c>
      <c r="X1546">
        <f>SUMIFS(COT!O:O,COT!$A:$A,YEAR(daily!$A1546),COT!$B:$B,WEEKNUM(daily!$A1546))</f>
        <v>113</v>
      </c>
      <c r="Y1546">
        <f>SUMIFS(COT!P:P,COT!$A:$A,YEAR(daily!$A1546),COT!$B:$B,WEEKNUM(daily!$A1546))</f>
        <v>81</v>
      </c>
      <c r="Z1546">
        <f>SUMIFS(COT!Q:Q,COT!$A:$A,YEAR(daily!$A1546),COT!$B:$B,WEEKNUM(daily!$A1546))</f>
        <v>95</v>
      </c>
      <c r="AA1546">
        <f>SUMIFS(Saudi!B:B,Saudi!$A:$A,YEAR(daily!$A1546))</f>
        <v>678.81299999999999</v>
      </c>
      <c r="AB1546">
        <f>SUMIFS(Saudi!C:C,Saudi!$A:$A,YEAR(daily!$A1546))</f>
        <v>384.9</v>
      </c>
      <c r="AC1546">
        <f>SUMIFS(Saudi!F:F,Saudi!$A:$A,YEAR(daily!$A1546))</f>
        <v>4050890</v>
      </c>
      <c r="AD1546">
        <f>SUMIFS(Saudi!G:G,Saudi!$A:$A,YEAR(daily!$A1546))</f>
        <v>66.21286817876377</v>
      </c>
      <c r="AE1546">
        <f>SUMIFS(Saudi!H:H,Saudi!$A:$A,YEAR(daily!$A1546))</f>
        <v>268221045.57667238</v>
      </c>
      <c r="AF1546" s="5">
        <f t="shared" si="70"/>
        <v>4</v>
      </c>
      <c r="AG1546" s="5">
        <f t="shared" si="71"/>
        <v>2006</v>
      </c>
    </row>
    <row r="1547" spans="1:33">
      <c r="A1547" s="3">
        <v>38835</v>
      </c>
      <c r="B1547" s="1">
        <v>282272</v>
      </c>
      <c r="C1547" s="1">
        <v>53906</v>
      </c>
      <c r="D1547" s="1">
        <v>42473</v>
      </c>
      <c r="E1547" s="1">
        <v>71.88</v>
      </c>
      <c r="F1547" s="1">
        <v>74.25</v>
      </c>
      <c r="G1547" s="1">
        <v>74.75</v>
      </c>
      <c r="H1547" s="2">
        <v>50.1</v>
      </c>
      <c r="I1547" s="2">
        <v>31.1</v>
      </c>
      <c r="J1547" s="2">
        <v>85.4</v>
      </c>
      <c r="K1547" s="2">
        <v>86.3</v>
      </c>
      <c r="L1547">
        <f>SUMIFS(US!B:B,US!$D:$D,YEAR(daily!$A1547),US!$E:$E,MONTH(daily!$A1547))</f>
        <v>8236</v>
      </c>
      <c r="M1547">
        <f>SUMIFS(US!C:C,US!$D:$D,YEAR(daily!$A1547),US!$E:$E,MONTH(daily!$A1547))</f>
        <v>20201</v>
      </c>
      <c r="N1547">
        <f>SUMIFS(COT!E:E,COT!$A:$A,YEAR(daily!$A1547),COT!$B:$B,WEEKNUM(daily!$A1547))</f>
        <v>1017674</v>
      </c>
      <c r="O1547">
        <f>SUMIFS(COT!F:F,COT!$A:$A,YEAR(daily!$A1547),COT!$B:$B,WEEKNUM(daily!$A1547))</f>
        <v>198211</v>
      </c>
      <c r="P1547">
        <f>SUMIFS(COT!G:G,COT!$A:$A,YEAR(daily!$A1547),COT!$B:$B,WEEKNUM(daily!$A1547))</f>
        <v>124188</v>
      </c>
      <c r="Q1547">
        <f>SUMIFS(COT!H:H,COT!$A:$A,YEAR(daily!$A1547),COT!$B:$B,WEEKNUM(daily!$A1547))</f>
        <v>204796</v>
      </c>
      <c r="R1547">
        <f>SUMIFS(COT!I:I,COT!$A:$A,YEAR(daily!$A1547),COT!$B:$B,WEEKNUM(daily!$A1547))</f>
        <v>547166</v>
      </c>
      <c r="S1547">
        <f>SUMIFS(COT!J:J,COT!$A:$A,YEAR(daily!$A1547),COT!$B:$B,WEEKNUM(daily!$A1547))</f>
        <v>613121</v>
      </c>
      <c r="T1547">
        <f>SUMIFS(COT!K:K,COT!$A:$A,YEAR(daily!$A1547),COT!$B:$B,WEEKNUM(daily!$A1547))</f>
        <v>67501</v>
      </c>
      <c r="U1547">
        <f>SUMIFS(COT!L:L,COT!$A:$A,YEAR(daily!$A1547),COT!$B:$B,WEEKNUM(daily!$A1547))</f>
        <v>75569</v>
      </c>
      <c r="V1547">
        <f>SUMIFS(COT!M:M,COT!$A:$A,YEAR(daily!$A1547),COT!$B:$B,WEEKNUM(daily!$A1547))</f>
        <v>105</v>
      </c>
      <c r="W1547">
        <f>SUMIFS(COT!N:N,COT!$A:$A,YEAR(daily!$A1547),COT!$B:$B,WEEKNUM(daily!$A1547))</f>
        <v>80</v>
      </c>
      <c r="X1547">
        <f>SUMIFS(COT!O:O,COT!$A:$A,YEAR(daily!$A1547),COT!$B:$B,WEEKNUM(daily!$A1547))</f>
        <v>113</v>
      </c>
      <c r="Y1547">
        <f>SUMIFS(COT!P:P,COT!$A:$A,YEAR(daily!$A1547),COT!$B:$B,WEEKNUM(daily!$A1547))</f>
        <v>81</v>
      </c>
      <c r="Z1547">
        <f>SUMIFS(COT!Q:Q,COT!$A:$A,YEAR(daily!$A1547),COT!$B:$B,WEEKNUM(daily!$A1547))</f>
        <v>95</v>
      </c>
      <c r="AA1547">
        <f>SUMIFS(Saudi!B:B,Saudi!$A:$A,YEAR(daily!$A1547))</f>
        <v>678.81299999999999</v>
      </c>
      <c r="AB1547">
        <f>SUMIFS(Saudi!C:C,Saudi!$A:$A,YEAR(daily!$A1547))</f>
        <v>384.9</v>
      </c>
      <c r="AC1547">
        <f>SUMIFS(Saudi!F:F,Saudi!$A:$A,YEAR(daily!$A1547))</f>
        <v>4050890</v>
      </c>
      <c r="AD1547">
        <f>SUMIFS(Saudi!G:G,Saudi!$A:$A,YEAR(daily!$A1547))</f>
        <v>66.21286817876377</v>
      </c>
      <c r="AE1547">
        <f>SUMIFS(Saudi!H:H,Saudi!$A:$A,YEAR(daily!$A1547))</f>
        <v>268221045.57667238</v>
      </c>
      <c r="AF1547" s="5">
        <f t="shared" si="70"/>
        <v>4</v>
      </c>
      <c r="AG1547" s="5">
        <f t="shared" si="71"/>
        <v>2006</v>
      </c>
    </row>
    <row r="1548" spans="1:33">
      <c r="A1548" s="3">
        <v>38838</v>
      </c>
      <c r="B1548" s="1">
        <v>290048</v>
      </c>
      <c r="C1548" s="1">
        <v>55563</v>
      </c>
      <c r="D1548" s="1">
        <v>42808</v>
      </c>
      <c r="E1548" s="1">
        <v>73.7</v>
      </c>
      <c r="F1548" s="1">
        <v>75.94</v>
      </c>
      <c r="G1548" s="1">
        <v>76.400000000000006</v>
      </c>
      <c r="H1548" s="2">
        <v>50.1</v>
      </c>
      <c r="I1548" s="2">
        <v>31.1</v>
      </c>
      <c r="J1548" s="2">
        <v>85.4</v>
      </c>
      <c r="K1548" s="2">
        <v>86.3</v>
      </c>
      <c r="L1548">
        <f>SUMIFS(US!B:B,US!$D:$D,YEAR(daily!$A1548),US!$E:$E,MONTH(daily!$A1548))</f>
        <v>8350</v>
      </c>
      <c r="M1548">
        <f>SUMIFS(US!C:C,US!$D:$D,YEAR(daily!$A1548),US!$E:$E,MONTH(daily!$A1548))</f>
        <v>20457</v>
      </c>
      <c r="N1548">
        <f>SUMIFS(COT!E:E,COT!$A:$A,YEAR(daily!$A1548),COT!$B:$B,WEEKNUM(daily!$A1548))</f>
        <v>1091791</v>
      </c>
      <c r="O1548">
        <f>SUMIFS(COT!F:F,COT!$A:$A,YEAR(daily!$A1548),COT!$B:$B,WEEKNUM(daily!$A1548))</f>
        <v>216298</v>
      </c>
      <c r="P1548">
        <f>SUMIFS(COT!G:G,COT!$A:$A,YEAR(daily!$A1548),COT!$B:$B,WEEKNUM(daily!$A1548))</f>
        <v>122204</v>
      </c>
      <c r="Q1548">
        <f>SUMIFS(COT!H:H,COT!$A:$A,YEAR(daily!$A1548),COT!$B:$B,WEEKNUM(daily!$A1548))</f>
        <v>241419</v>
      </c>
      <c r="R1548">
        <f>SUMIFS(COT!I:I,COT!$A:$A,YEAR(daily!$A1548),COT!$B:$B,WEEKNUM(daily!$A1548))</f>
        <v>566318</v>
      </c>
      <c r="S1548">
        <f>SUMIFS(COT!J:J,COT!$A:$A,YEAR(daily!$A1548),COT!$B:$B,WEEKNUM(daily!$A1548))</f>
        <v>654404</v>
      </c>
      <c r="T1548">
        <f>SUMIFS(COT!K:K,COT!$A:$A,YEAR(daily!$A1548),COT!$B:$B,WEEKNUM(daily!$A1548))</f>
        <v>67756</v>
      </c>
      <c r="U1548">
        <f>SUMIFS(COT!L:L,COT!$A:$A,YEAR(daily!$A1548),COT!$B:$B,WEEKNUM(daily!$A1548))</f>
        <v>73764</v>
      </c>
      <c r="V1548">
        <f>SUMIFS(COT!M:M,COT!$A:$A,YEAR(daily!$A1548),COT!$B:$B,WEEKNUM(daily!$A1548))</f>
        <v>103</v>
      </c>
      <c r="W1548">
        <f>SUMIFS(COT!N:N,COT!$A:$A,YEAR(daily!$A1548),COT!$B:$B,WEEKNUM(daily!$A1548))</f>
        <v>92</v>
      </c>
      <c r="X1548">
        <f>SUMIFS(COT!O:O,COT!$A:$A,YEAR(daily!$A1548),COT!$B:$B,WEEKNUM(daily!$A1548))</f>
        <v>119</v>
      </c>
      <c r="Y1548">
        <f>SUMIFS(COT!P:P,COT!$A:$A,YEAR(daily!$A1548),COT!$B:$B,WEEKNUM(daily!$A1548))</f>
        <v>89</v>
      </c>
      <c r="Z1548">
        <f>SUMIFS(COT!Q:Q,COT!$A:$A,YEAR(daily!$A1548),COT!$B:$B,WEEKNUM(daily!$A1548))</f>
        <v>108</v>
      </c>
      <c r="AA1548">
        <f>SUMIFS(Saudi!B:B,Saudi!$A:$A,YEAR(daily!$A1548))</f>
        <v>678.81299999999999</v>
      </c>
      <c r="AB1548">
        <f>SUMIFS(Saudi!C:C,Saudi!$A:$A,YEAR(daily!$A1548))</f>
        <v>384.9</v>
      </c>
      <c r="AC1548">
        <f>SUMIFS(Saudi!F:F,Saudi!$A:$A,YEAR(daily!$A1548))</f>
        <v>4050890</v>
      </c>
      <c r="AD1548">
        <f>SUMIFS(Saudi!G:G,Saudi!$A:$A,YEAR(daily!$A1548))</f>
        <v>66.21286817876377</v>
      </c>
      <c r="AE1548">
        <f>SUMIFS(Saudi!H:H,Saudi!$A:$A,YEAR(daily!$A1548))</f>
        <v>268221045.57667238</v>
      </c>
      <c r="AF1548" s="5">
        <f t="shared" si="70"/>
        <v>5</v>
      </c>
      <c r="AG1548" s="5">
        <f t="shared" si="71"/>
        <v>2006</v>
      </c>
    </row>
    <row r="1549" spans="1:33">
      <c r="A1549" s="3">
        <v>38839</v>
      </c>
      <c r="B1549" s="1">
        <v>293283</v>
      </c>
      <c r="C1549" s="1">
        <v>58840</v>
      </c>
      <c r="D1549" s="1">
        <v>45180</v>
      </c>
      <c r="E1549" s="1">
        <v>74.61</v>
      </c>
      <c r="F1549" s="1">
        <v>76.72</v>
      </c>
      <c r="G1549" s="1">
        <v>77.14</v>
      </c>
      <c r="H1549" s="2">
        <v>50.1</v>
      </c>
      <c r="I1549" s="2">
        <v>31.1</v>
      </c>
      <c r="J1549" s="2">
        <v>85.4</v>
      </c>
      <c r="K1549" s="2">
        <v>86.3</v>
      </c>
      <c r="L1549">
        <f>SUMIFS(US!B:B,US!$D:$D,YEAR(daily!$A1549),US!$E:$E,MONTH(daily!$A1549))</f>
        <v>8350</v>
      </c>
      <c r="M1549">
        <f>SUMIFS(US!C:C,US!$D:$D,YEAR(daily!$A1549),US!$E:$E,MONTH(daily!$A1549))</f>
        <v>20457</v>
      </c>
      <c r="N1549">
        <f>SUMIFS(COT!E:E,COT!$A:$A,YEAR(daily!$A1549),COT!$B:$B,WEEKNUM(daily!$A1549))</f>
        <v>1091791</v>
      </c>
      <c r="O1549">
        <f>SUMIFS(COT!F:F,COT!$A:$A,YEAR(daily!$A1549),COT!$B:$B,WEEKNUM(daily!$A1549))</f>
        <v>216298</v>
      </c>
      <c r="P1549">
        <f>SUMIFS(COT!G:G,COT!$A:$A,YEAR(daily!$A1549),COT!$B:$B,WEEKNUM(daily!$A1549))</f>
        <v>122204</v>
      </c>
      <c r="Q1549">
        <f>SUMIFS(COT!H:H,COT!$A:$A,YEAR(daily!$A1549),COT!$B:$B,WEEKNUM(daily!$A1549))</f>
        <v>241419</v>
      </c>
      <c r="R1549">
        <f>SUMIFS(COT!I:I,COT!$A:$A,YEAR(daily!$A1549),COT!$B:$B,WEEKNUM(daily!$A1549))</f>
        <v>566318</v>
      </c>
      <c r="S1549">
        <f>SUMIFS(COT!J:J,COT!$A:$A,YEAR(daily!$A1549),COT!$B:$B,WEEKNUM(daily!$A1549))</f>
        <v>654404</v>
      </c>
      <c r="T1549">
        <f>SUMIFS(COT!K:K,COT!$A:$A,YEAR(daily!$A1549),COT!$B:$B,WEEKNUM(daily!$A1549))</f>
        <v>67756</v>
      </c>
      <c r="U1549">
        <f>SUMIFS(COT!L:L,COT!$A:$A,YEAR(daily!$A1549),COT!$B:$B,WEEKNUM(daily!$A1549))</f>
        <v>73764</v>
      </c>
      <c r="V1549">
        <f>SUMIFS(COT!M:M,COT!$A:$A,YEAR(daily!$A1549),COT!$B:$B,WEEKNUM(daily!$A1549))</f>
        <v>103</v>
      </c>
      <c r="W1549">
        <f>SUMIFS(COT!N:N,COT!$A:$A,YEAR(daily!$A1549),COT!$B:$B,WEEKNUM(daily!$A1549))</f>
        <v>92</v>
      </c>
      <c r="X1549">
        <f>SUMIFS(COT!O:O,COT!$A:$A,YEAR(daily!$A1549),COT!$B:$B,WEEKNUM(daily!$A1549))</f>
        <v>119</v>
      </c>
      <c r="Y1549">
        <f>SUMIFS(COT!P:P,COT!$A:$A,YEAR(daily!$A1549),COT!$B:$B,WEEKNUM(daily!$A1549))</f>
        <v>89</v>
      </c>
      <c r="Z1549">
        <f>SUMIFS(COT!Q:Q,COT!$A:$A,YEAR(daily!$A1549),COT!$B:$B,WEEKNUM(daily!$A1549))</f>
        <v>108</v>
      </c>
      <c r="AA1549">
        <f>SUMIFS(Saudi!B:B,Saudi!$A:$A,YEAR(daily!$A1549))</f>
        <v>678.81299999999999</v>
      </c>
      <c r="AB1549">
        <f>SUMIFS(Saudi!C:C,Saudi!$A:$A,YEAR(daily!$A1549))</f>
        <v>384.9</v>
      </c>
      <c r="AC1549">
        <f>SUMIFS(Saudi!F:F,Saudi!$A:$A,YEAR(daily!$A1549))</f>
        <v>4050890</v>
      </c>
      <c r="AD1549">
        <f>SUMIFS(Saudi!G:G,Saudi!$A:$A,YEAR(daily!$A1549))</f>
        <v>66.21286817876377</v>
      </c>
      <c r="AE1549">
        <f>SUMIFS(Saudi!H:H,Saudi!$A:$A,YEAR(daily!$A1549))</f>
        <v>268221045.57667238</v>
      </c>
      <c r="AF1549" s="5">
        <f t="shared" si="70"/>
        <v>5</v>
      </c>
      <c r="AG1549" s="5">
        <f t="shared" si="71"/>
        <v>2006</v>
      </c>
    </row>
    <row r="1550" spans="1:33">
      <c r="A1550" s="3">
        <v>38840</v>
      </c>
      <c r="B1550" s="1">
        <v>290255</v>
      </c>
      <c r="C1550" s="1">
        <v>63161</v>
      </c>
      <c r="D1550" s="1">
        <v>45700</v>
      </c>
      <c r="E1550" s="1">
        <v>72.28</v>
      </c>
      <c r="F1550" s="1">
        <v>74.73</v>
      </c>
      <c r="G1550" s="1">
        <v>75.239999999999995</v>
      </c>
      <c r="H1550" s="2">
        <v>50.1</v>
      </c>
      <c r="I1550" s="2">
        <v>31.1</v>
      </c>
      <c r="J1550" s="2">
        <v>85.4</v>
      </c>
      <c r="K1550" s="2">
        <v>86.3</v>
      </c>
      <c r="L1550">
        <f>SUMIFS(US!B:B,US!$D:$D,YEAR(daily!$A1550),US!$E:$E,MONTH(daily!$A1550))</f>
        <v>8350</v>
      </c>
      <c r="M1550">
        <f>SUMIFS(US!C:C,US!$D:$D,YEAR(daily!$A1550),US!$E:$E,MONTH(daily!$A1550))</f>
        <v>20457</v>
      </c>
      <c r="N1550">
        <f>SUMIFS(COT!E:E,COT!$A:$A,YEAR(daily!$A1550),COT!$B:$B,WEEKNUM(daily!$A1550))</f>
        <v>1091791</v>
      </c>
      <c r="O1550">
        <f>SUMIFS(COT!F:F,COT!$A:$A,YEAR(daily!$A1550),COT!$B:$B,WEEKNUM(daily!$A1550))</f>
        <v>216298</v>
      </c>
      <c r="P1550">
        <f>SUMIFS(COT!G:G,COT!$A:$A,YEAR(daily!$A1550),COT!$B:$B,WEEKNUM(daily!$A1550))</f>
        <v>122204</v>
      </c>
      <c r="Q1550">
        <f>SUMIFS(COT!H:H,COT!$A:$A,YEAR(daily!$A1550),COT!$B:$B,WEEKNUM(daily!$A1550))</f>
        <v>241419</v>
      </c>
      <c r="R1550">
        <f>SUMIFS(COT!I:I,COT!$A:$A,YEAR(daily!$A1550),COT!$B:$B,WEEKNUM(daily!$A1550))</f>
        <v>566318</v>
      </c>
      <c r="S1550">
        <f>SUMIFS(COT!J:J,COT!$A:$A,YEAR(daily!$A1550),COT!$B:$B,WEEKNUM(daily!$A1550))</f>
        <v>654404</v>
      </c>
      <c r="T1550">
        <f>SUMIFS(COT!K:K,COT!$A:$A,YEAR(daily!$A1550),COT!$B:$B,WEEKNUM(daily!$A1550))</f>
        <v>67756</v>
      </c>
      <c r="U1550">
        <f>SUMIFS(COT!L:L,COT!$A:$A,YEAR(daily!$A1550),COT!$B:$B,WEEKNUM(daily!$A1550))</f>
        <v>73764</v>
      </c>
      <c r="V1550">
        <f>SUMIFS(COT!M:M,COT!$A:$A,YEAR(daily!$A1550),COT!$B:$B,WEEKNUM(daily!$A1550))</f>
        <v>103</v>
      </c>
      <c r="W1550">
        <f>SUMIFS(COT!N:N,COT!$A:$A,YEAR(daily!$A1550),COT!$B:$B,WEEKNUM(daily!$A1550))</f>
        <v>92</v>
      </c>
      <c r="X1550">
        <f>SUMIFS(COT!O:O,COT!$A:$A,YEAR(daily!$A1550),COT!$B:$B,WEEKNUM(daily!$A1550))</f>
        <v>119</v>
      </c>
      <c r="Y1550">
        <f>SUMIFS(COT!P:P,COT!$A:$A,YEAR(daily!$A1550),COT!$B:$B,WEEKNUM(daily!$A1550))</f>
        <v>89</v>
      </c>
      <c r="Z1550">
        <f>SUMIFS(COT!Q:Q,COT!$A:$A,YEAR(daily!$A1550),COT!$B:$B,WEEKNUM(daily!$A1550))</f>
        <v>108</v>
      </c>
      <c r="AA1550">
        <f>SUMIFS(Saudi!B:B,Saudi!$A:$A,YEAR(daily!$A1550))</f>
        <v>678.81299999999999</v>
      </c>
      <c r="AB1550">
        <f>SUMIFS(Saudi!C:C,Saudi!$A:$A,YEAR(daily!$A1550))</f>
        <v>384.9</v>
      </c>
      <c r="AC1550">
        <f>SUMIFS(Saudi!F:F,Saudi!$A:$A,YEAR(daily!$A1550))</f>
        <v>4050890</v>
      </c>
      <c r="AD1550">
        <f>SUMIFS(Saudi!G:G,Saudi!$A:$A,YEAR(daily!$A1550))</f>
        <v>66.21286817876377</v>
      </c>
      <c r="AE1550">
        <f>SUMIFS(Saudi!H:H,Saudi!$A:$A,YEAR(daily!$A1550))</f>
        <v>268221045.57667238</v>
      </c>
      <c r="AF1550" s="5">
        <f t="shared" si="70"/>
        <v>5</v>
      </c>
      <c r="AG1550" s="5">
        <f t="shared" si="71"/>
        <v>2006</v>
      </c>
    </row>
    <row r="1551" spans="1:33">
      <c r="A1551" s="3">
        <v>38841</v>
      </c>
      <c r="B1551" s="1">
        <v>270774</v>
      </c>
      <c r="C1551" s="1">
        <v>64610</v>
      </c>
      <c r="D1551" s="1">
        <v>46528</v>
      </c>
      <c r="E1551" s="1">
        <v>69.94</v>
      </c>
      <c r="F1551" s="1">
        <v>72.55</v>
      </c>
      <c r="G1551" s="1">
        <v>73.16</v>
      </c>
      <c r="H1551" s="2">
        <v>50.1</v>
      </c>
      <c r="I1551" s="2">
        <v>31.1</v>
      </c>
      <c r="J1551" s="2">
        <v>85.4</v>
      </c>
      <c r="K1551" s="2">
        <v>86.3</v>
      </c>
      <c r="L1551">
        <f>SUMIFS(US!B:B,US!$D:$D,YEAR(daily!$A1551),US!$E:$E,MONTH(daily!$A1551))</f>
        <v>8350</v>
      </c>
      <c r="M1551">
        <f>SUMIFS(US!C:C,US!$D:$D,YEAR(daily!$A1551),US!$E:$E,MONTH(daily!$A1551))</f>
        <v>20457</v>
      </c>
      <c r="N1551">
        <f>SUMIFS(COT!E:E,COT!$A:$A,YEAR(daily!$A1551),COT!$B:$B,WEEKNUM(daily!$A1551))</f>
        <v>1091791</v>
      </c>
      <c r="O1551">
        <f>SUMIFS(COT!F:F,COT!$A:$A,YEAR(daily!$A1551),COT!$B:$B,WEEKNUM(daily!$A1551))</f>
        <v>216298</v>
      </c>
      <c r="P1551">
        <f>SUMIFS(COT!G:G,COT!$A:$A,YEAR(daily!$A1551),COT!$B:$B,WEEKNUM(daily!$A1551))</f>
        <v>122204</v>
      </c>
      <c r="Q1551">
        <f>SUMIFS(COT!H:H,COT!$A:$A,YEAR(daily!$A1551),COT!$B:$B,WEEKNUM(daily!$A1551))</f>
        <v>241419</v>
      </c>
      <c r="R1551">
        <f>SUMIFS(COT!I:I,COT!$A:$A,YEAR(daily!$A1551),COT!$B:$B,WEEKNUM(daily!$A1551))</f>
        <v>566318</v>
      </c>
      <c r="S1551">
        <f>SUMIFS(COT!J:J,COT!$A:$A,YEAR(daily!$A1551),COT!$B:$B,WEEKNUM(daily!$A1551))</f>
        <v>654404</v>
      </c>
      <c r="T1551">
        <f>SUMIFS(COT!K:K,COT!$A:$A,YEAR(daily!$A1551),COT!$B:$B,WEEKNUM(daily!$A1551))</f>
        <v>67756</v>
      </c>
      <c r="U1551">
        <f>SUMIFS(COT!L:L,COT!$A:$A,YEAR(daily!$A1551),COT!$B:$B,WEEKNUM(daily!$A1551))</f>
        <v>73764</v>
      </c>
      <c r="V1551">
        <f>SUMIFS(COT!M:M,COT!$A:$A,YEAR(daily!$A1551),COT!$B:$B,WEEKNUM(daily!$A1551))</f>
        <v>103</v>
      </c>
      <c r="W1551">
        <f>SUMIFS(COT!N:N,COT!$A:$A,YEAR(daily!$A1551),COT!$B:$B,WEEKNUM(daily!$A1551))</f>
        <v>92</v>
      </c>
      <c r="X1551">
        <f>SUMIFS(COT!O:O,COT!$A:$A,YEAR(daily!$A1551),COT!$B:$B,WEEKNUM(daily!$A1551))</f>
        <v>119</v>
      </c>
      <c r="Y1551">
        <f>SUMIFS(COT!P:P,COT!$A:$A,YEAR(daily!$A1551),COT!$B:$B,WEEKNUM(daily!$A1551))</f>
        <v>89</v>
      </c>
      <c r="Z1551">
        <f>SUMIFS(COT!Q:Q,COT!$A:$A,YEAR(daily!$A1551),COT!$B:$B,WEEKNUM(daily!$A1551))</f>
        <v>108</v>
      </c>
      <c r="AA1551">
        <f>SUMIFS(Saudi!B:B,Saudi!$A:$A,YEAR(daily!$A1551))</f>
        <v>678.81299999999999</v>
      </c>
      <c r="AB1551">
        <f>SUMIFS(Saudi!C:C,Saudi!$A:$A,YEAR(daily!$A1551))</f>
        <v>384.9</v>
      </c>
      <c r="AC1551">
        <f>SUMIFS(Saudi!F:F,Saudi!$A:$A,YEAR(daily!$A1551))</f>
        <v>4050890</v>
      </c>
      <c r="AD1551">
        <f>SUMIFS(Saudi!G:G,Saudi!$A:$A,YEAR(daily!$A1551))</f>
        <v>66.21286817876377</v>
      </c>
      <c r="AE1551">
        <f>SUMIFS(Saudi!H:H,Saudi!$A:$A,YEAR(daily!$A1551))</f>
        <v>268221045.57667238</v>
      </c>
      <c r="AF1551" s="5">
        <f t="shared" si="70"/>
        <v>5</v>
      </c>
      <c r="AG1551" s="5">
        <f t="shared" si="71"/>
        <v>2006</v>
      </c>
    </row>
    <row r="1552" spans="1:33">
      <c r="A1552" s="3">
        <v>38842</v>
      </c>
      <c r="B1552" s="1">
        <v>252703</v>
      </c>
      <c r="C1552" s="1">
        <v>66058</v>
      </c>
      <c r="D1552" s="1">
        <v>47886</v>
      </c>
      <c r="E1552" s="1">
        <v>70.19</v>
      </c>
      <c r="F1552" s="1">
        <v>72.87</v>
      </c>
      <c r="G1552" s="1">
        <v>73.52</v>
      </c>
      <c r="H1552" s="2">
        <v>50.1</v>
      </c>
      <c r="I1552" s="2">
        <v>31.1</v>
      </c>
      <c r="J1552" s="2">
        <v>85.4</v>
      </c>
      <c r="K1552" s="2">
        <v>86.3</v>
      </c>
      <c r="L1552">
        <f>SUMIFS(US!B:B,US!$D:$D,YEAR(daily!$A1552),US!$E:$E,MONTH(daily!$A1552))</f>
        <v>8350</v>
      </c>
      <c r="M1552">
        <f>SUMIFS(US!C:C,US!$D:$D,YEAR(daily!$A1552),US!$E:$E,MONTH(daily!$A1552))</f>
        <v>20457</v>
      </c>
      <c r="N1552">
        <f>SUMIFS(COT!E:E,COT!$A:$A,YEAR(daily!$A1552),COT!$B:$B,WEEKNUM(daily!$A1552))</f>
        <v>1091791</v>
      </c>
      <c r="O1552">
        <f>SUMIFS(COT!F:F,COT!$A:$A,YEAR(daily!$A1552),COT!$B:$B,WEEKNUM(daily!$A1552))</f>
        <v>216298</v>
      </c>
      <c r="P1552">
        <f>SUMIFS(COT!G:G,COT!$A:$A,YEAR(daily!$A1552),COT!$B:$B,WEEKNUM(daily!$A1552))</f>
        <v>122204</v>
      </c>
      <c r="Q1552">
        <f>SUMIFS(COT!H:H,COT!$A:$A,YEAR(daily!$A1552),COT!$B:$B,WEEKNUM(daily!$A1552))</f>
        <v>241419</v>
      </c>
      <c r="R1552">
        <f>SUMIFS(COT!I:I,COT!$A:$A,YEAR(daily!$A1552),COT!$B:$B,WEEKNUM(daily!$A1552))</f>
        <v>566318</v>
      </c>
      <c r="S1552">
        <f>SUMIFS(COT!J:J,COT!$A:$A,YEAR(daily!$A1552),COT!$B:$B,WEEKNUM(daily!$A1552))</f>
        <v>654404</v>
      </c>
      <c r="T1552">
        <f>SUMIFS(COT!K:K,COT!$A:$A,YEAR(daily!$A1552),COT!$B:$B,WEEKNUM(daily!$A1552))</f>
        <v>67756</v>
      </c>
      <c r="U1552">
        <f>SUMIFS(COT!L:L,COT!$A:$A,YEAR(daily!$A1552),COT!$B:$B,WEEKNUM(daily!$A1552))</f>
        <v>73764</v>
      </c>
      <c r="V1552">
        <f>SUMIFS(COT!M:M,COT!$A:$A,YEAR(daily!$A1552),COT!$B:$B,WEEKNUM(daily!$A1552))</f>
        <v>103</v>
      </c>
      <c r="W1552">
        <f>SUMIFS(COT!N:N,COT!$A:$A,YEAR(daily!$A1552),COT!$B:$B,WEEKNUM(daily!$A1552))</f>
        <v>92</v>
      </c>
      <c r="X1552">
        <f>SUMIFS(COT!O:O,COT!$A:$A,YEAR(daily!$A1552),COT!$B:$B,WEEKNUM(daily!$A1552))</f>
        <v>119</v>
      </c>
      <c r="Y1552">
        <f>SUMIFS(COT!P:P,COT!$A:$A,YEAR(daily!$A1552),COT!$B:$B,WEEKNUM(daily!$A1552))</f>
        <v>89</v>
      </c>
      <c r="Z1552">
        <f>SUMIFS(COT!Q:Q,COT!$A:$A,YEAR(daily!$A1552),COT!$B:$B,WEEKNUM(daily!$A1552))</f>
        <v>108</v>
      </c>
      <c r="AA1552">
        <f>SUMIFS(Saudi!B:B,Saudi!$A:$A,YEAR(daily!$A1552))</f>
        <v>678.81299999999999</v>
      </c>
      <c r="AB1552">
        <f>SUMIFS(Saudi!C:C,Saudi!$A:$A,YEAR(daily!$A1552))</f>
        <v>384.9</v>
      </c>
      <c r="AC1552">
        <f>SUMIFS(Saudi!F:F,Saudi!$A:$A,YEAR(daily!$A1552))</f>
        <v>4050890</v>
      </c>
      <c r="AD1552">
        <f>SUMIFS(Saudi!G:G,Saudi!$A:$A,YEAR(daily!$A1552))</f>
        <v>66.21286817876377</v>
      </c>
      <c r="AE1552">
        <f>SUMIFS(Saudi!H:H,Saudi!$A:$A,YEAR(daily!$A1552))</f>
        <v>268221045.57667238</v>
      </c>
      <c r="AF1552" s="5">
        <f t="shared" si="70"/>
        <v>5</v>
      </c>
      <c r="AG1552" s="5">
        <f t="shared" si="71"/>
        <v>2006</v>
      </c>
    </row>
    <row r="1553" spans="1:33">
      <c r="A1553" s="3">
        <v>38845</v>
      </c>
      <c r="B1553" s="1">
        <v>231616</v>
      </c>
      <c r="C1553" s="1">
        <v>70200</v>
      </c>
      <c r="D1553" s="1">
        <v>50295</v>
      </c>
      <c r="E1553" s="1">
        <v>69.77</v>
      </c>
      <c r="F1553" s="1">
        <v>72.290000000000006</v>
      </c>
      <c r="G1553" s="1">
        <v>72.98</v>
      </c>
      <c r="H1553" s="2">
        <v>50.1</v>
      </c>
      <c r="I1553" s="2">
        <v>31.1</v>
      </c>
      <c r="J1553" s="2">
        <v>85.4</v>
      </c>
      <c r="K1553" s="2">
        <v>86.3</v>
      </c>
      <c r="L1553">
        <f>SUMIFS(US!B:B,US!$D:$D,YEAR(daily!$A1553),US!$E:$E,MONTH(daily!$A1553))</f>
        <v>8350</v>
      </c>
      <c r="M1553">
        <f>SUMIFS(US!C:C,US!$D:$D,YEAR(daily!$A1553),US!$E:$E,MONTH(daily!$A1553))</f>
        <v>20457</v>
      </c>
      <c r="N1553">
        <f>SUMIFS(COT!E:E,COT!$A:$A,YEAR(daily!$A1553),COT!$B:$B,WEEKNUM(daily!$A1553))</f>
        <v>1090810</v>
      </c>
      <c r="O1553">
        <f>SUMIFS(COT!F:F,COT!$A:$A,YEAR(daily!$A1553),COT!$B:$B,WEEKNUM(daily!$A1553))</f>
        <v>200949</v>
      </c>
      <c r="P1553">
        <f>SUMIFS(COT!G:G,COT!$A:$A,YEAR(daily!$A1553),COT!$B:$B,WEEKNUM(daily!$A1553))</f>
        <v>114607</v>
      </c>
      <c r="Q1553">
        <f>SUMIFS(COT!H:H,COT!$A:$A,YEAR(daily!$A1553),COT!$B:$B,WEEKNUM(daily!$A1553))</f>
        <v>241620</v>
      </c>
      <c r="R1553">
        <f>SUMIFS(COT!I:I,COT!$A:$A,YEAR(daily!$A1553),COT!$B:$B,WEEKNUM(daily!$A1553))</f>
        <v>572734</v>
      </c>
      <c r="S1553">
        <f>SUMIFS(COT!J:J,COT!$A:$A,YEAR(daily!$A1553),COT!$B:$B,WEEKNUM(daily!$A1553))</f>
        <v>655010</v>
      </c>
      <c r="T1553">
        <f>SUMIFS(COT!K:K,COT!$A:$A,YEAR(daily!$A1553),COT!$B:$B,WEEKNUM(daily!$A1553))</f>
        <v>75507</v>
      </c>
      <c r="U1553">
        <f>SUMIFS(COT!L:L,COT!$A:$A,YEAR(daily!$A1553),COT!$B:$B,WEEKNUM(daily!$A1553))</f>
        <v>79573</v>
      </c>
      <c r="V1553">
        <f>SUMIFS(COT!M:M,COT!$A:$A,YEAR(daily!$A1553),COT!$B:$B,WEEKNUM(daily!$A1553))</f>
        <v>114</v>
      </c>
      <c r="W1553">
        <f>SUMIFS(COT!N:N,COT!$A:$A,YEAR(daily!$A1553),COT!$B:$B,WEEKNUM(daily!$A1553))</f>
        <v>74</v>
      </c>
      <c r="X1553">
        <f>SUMIFS(COT!O:O,COT!$A:$A,YEAR(daily!$A1553),COT!$B:$B,WEEKNUM(daily!$A1553))</f>
        <v>117</v>
      </c>
      <c r="Y1553">
        <f>SUMIFS(COT!P:P,COT!$A:$A,YEAR(daily!$A1553),COT!$B:$B,WEEKNUM(daily!$A1553))</f>
        <v>89</v>
      </c>
      <c r="Z1553">
        <f>SUMIFS(COT!Q:Q,COT!$A:$A,YEAR(daily!$A1553),COT!$B:$B,WEEKNUM(daily!$A1553))</f>
        <v>106</v>
      </c>
      <c r="AA1553">
        <f>SUMIFS(Saudi!B:B,Saudi!$A:$A,YEAR(daily!$A1553))</f>
        <v>678.81299999999999</v>
      </c>
      <c r="AB1553">
        <f>SUMIFS(Saudi!C:C,Saudi!$A:$A,YEAR(daily!$A1553))</f>
        <v>384.9</v>
      </c>
      <c r="AC1553">
        <f>SUMIFS(Saudi!F:F,Saudi!$A:$A,YEAR(daily!$A1553))</f>
        <v>4050890</v>
      </c>
      <c r="AD1553">
        <f>SUMIFS(Saudi!G:G,Saudi!$A:$A,YEAR(daily!$A1553))</f>
        <v>66.21286817876377</v>
      </c>
      <c r="AE1553">
        <f>SUMIFS(Saudi!H:H,Saudi!$A:$A,YEAR(daily!$A1553))</f>
        <v>268221045.57667238</v>
      </c>
      <c r="AF1553" s="5">
        <f t="shared" si="70"/>
        <v>5</v>
      </c>
      <c r="AG1553" s="5">
        <f t="shared" si="71"/>
        <v>2006</v>
      </c>
    </row>
    <row r="1554" spans="1:33">
      <c r="A1554" s="3">
        <v>38846</v>
      </c>
      <c r="B1554" s="1">
        <v>214517</v>
      </c>
      <c r="C1554" s="1">
        <v>73950</v>
      </c>
      <c r="D1554" s="1">
        <v>53839</v>
      </c>
      <c r="E1554" s="1">
        <v>70.69</v>
      </c>
      <c r="F1554" s="1">
        <v>73.209999999999994</v>
      </c>
      <c r="G1554" s="1">
        <v>73.92</v>
      </c>
      <c r="H1554" s="2">
        <v>50.1</v>
      </c>
      <c r="I1554" s="2">
        <v>31.1</v>
      </c>
      <c r="J1554" s="2">
        <v>85.4</v>
      </c>
      <c r="K1554" s="2">
        <v>86.3</v>
      </c>
      <c r="L1554">
        <f>SUMIFS(US!B:B,US!$D:$D,YEAR(daily!$A1554),US!$E:$E,MONTH(daily!$A1554))</f>
        <v>8350</v>
      </c>
      <c r="M1554">
        <f>SUMIFS(US!C:C,US!$D:$D,YEAR(daily!$A1554),US!$E:$E,MONTH(daily!$A1554))</f>
        <v>20457</v>
      </c>
      <c r="N1554">
        <f>SUMIFS(COT!E:E,COT!$A:$A,YEAR(daily!$A1554),COT!$B:$B,WEEKNUM(daily!$A1554))</f>
        <v>1090810</v>
      </c>
      <c r="O1554">
        <f>SUMIFS(COT!F:F,COT!$A:$A,YEAR(daily!$A1554),COT!$B:$B,WEEKNUM(daily!$A1554))</f>
        <v>200949</v>
      </c>
      <c r="P1554">
        <f>SUMIFS(COT!G:G,COT!$A:$A,YEAR(daily!$A1554),COT!$B:$B,WEEKNUM(daily!$A1554))</f>
        <v>114607</v>
      </c>
      <c r="Q1554">
        <f>SUMIFS(COT!H:H,COT!$A:$A,YEAR(daily!$A1554),COT!$B:$B,WEEKNUM(daily!$A1554))</f>
        <v>241620</v>
      </c>
      <c r="R1554">
        <f>SUMIFS(COT!I:I,COT!$A:$A,YEAR(daily!$A1554),COT!$B:$B,WEEKNUM(daily!$A1554))</f>
        <v>572734</v>
      </c>
      <c r="S1554">
        <f>SUMIFS(COT!J:J,COT!$A:$A,YEAR(daily!$A1554),COT!$B:$B,WEEKNUM(daily!$A1554))</f>
        <v>655010</v>
      </c>
      <c r="T1554">
        <f>SUMIFS(COT!K:K,COT!$A:$A,YEAR(daily!$A1554),COT!$B:$B,WEEKNUM(daily!$A1554))</f>
        <v>75507</v>
      </c>
      <c r="U1554">
        <f>SUMIFS(COT!L:L,COT!$A:$A,YEAR(daily!$A1554),COT!$B:$B,WEEKNUM(daily!$A1554))</f>
        <v>79573</v>
      </c>
      <c r="V1554">
        <f>SUMIFS(COT!M:M,COT!$A:$A,YEAR(daily!$A1554),COT!$B:$B,WEEKNUM(daily!$A1554))</f>
        <v>114</v>
      </c>
      <c r="W1554">
        <f>SUMIFS(COT!N:N,COT!$A:$A,YEAR(daily!$A1554),COT!$B:$B,WEEKNUM(daily!$A1554))</f>
        <v>74</v>
      </c>
      <c r="X1554">
        <f>SUMIFS(COT!O:O,COT!$A:$A,YEAR(daily!$A1554),COT!$B:$B,WEEKNUM(daily!$A1554))</f>
        <v>117</v>
      </c>
      <c r="Y1554">
        <f>SUMIFS(COT!P:P,COT!$A:$A,YEAR(daily!$A1554),COT!$B:$B,WEEKNUM(daily!$A1554))</f>
        <v>89</v>
      </c>
      <c r="Z1554">
        <f>SUMIFS(COT!Q:Q,COT!$A:$A,YEAR(daily!$A1554),COT!$B:$B,WEEKNUM(daily!$A1554))</f>
        <v>106</v>
      </c>
      <c r="AA1554">
        <f>SUMIFS(Saudi!B:B,Saudi!$A:$A,YEAR(daily!$A1554))</f>
        <v>678.81299999999999</v>
      </c>
      <c r="AB1554">
        <f>SUMIFS(Saudi!C:C,Saudi!$A:$A,YEAR(daily!$A1554))</f>
        <v>384.9</v>
      </c>
      <c r="AC1554">
        <f>SUMIFS(Saudi!F:F,Saudi!$A:$A,YEAR(daily!$A1554))</f>
        <v>4050890</v>
      </c>
      <c r="AD1554">
        <f>SUMIFS(Saudi!G:G,Saudi!$A:$A,YEAR(daily!$A1554))</f>
        <v>66.21286817876377</v>
      </c>
      <c r="AE1554">
        <f>SUMIFS(Saudi!H:H,Saudi!$A:$A,YEAR(daily!$A1554))</f>
        <v>268221045.57667238</v>
      </c>
      <c r="AF1554" s="5">
        <f t="shared" si="70"/>
        <v>5</v>
      </c>
      <c r="AG1554" s="5">
        <f t="shared" si="71"/>
        <v>2006</v>
      </c>
    </row>
    <row r="1555" spans="1:33">
      <c r="A1555" s="3">
        <v>38847</v>
      </c>
      <c r="B1555" s="1">
        <v>191776</v>
      </c>
      <c r="C1555" s="1">
        <v>72783</v>
      </c>
      <c r="D1555" s="1">
        <v>55093</v>
      </c>
      <c r="E1555" s="1">
        <v>72.13</v>
      </c>
      <c r="F1555" s="1">
        <v>74.540000000000006</v>
      </c>
      <c r="G1555" s="1">
        <v>75.23</v>
      </c>
      <c r="H1555" s="2">
        <v>50.1</v>
      </c>
      <c r="I1555" s="2">
        <v>31.1</v>
      </c>
      <c r="J1555" s="2">
        <v>85.4</v>
      </c>
      <c r="K1555" s="2">
        <v>86.3</v>
      </c>
      <c r="L1555">
        <f>SUMIFS(US!B:B,US!$D:$D,YEAR(daily!$A1555),US!$E:$E,MONTH(daily!$A1555))</f>
        <v>8350</v>
      </c>
      <c r="M1555">
        <f>SUMIFS(US!C:C,US!$D:$D,YEAR(daily!$A1555),US!$E:$E,MONTH(daily!$A1555))</f>
        <v>20457</v>
      </c>
      <c r="N1555">
        <f>SUMIFS(COT!E:E,COT!$A:$A,YEAR(daily!$A1555),COT!$B:$B,WEEKNUM(daily!$A1555))</f>
        <v>1090810</v>
      </c>
      <c r="O1555">
        <f>SUMIFS(COT!F:F,COT!$A:$A,YEAR(daily!$A1555),COT!$B:$B,WEEKNUM(daily!$A1555))</f>
        <v>200949</v>
      </c>
      <c r="P1555">
        <f>SUMIFS(COT!G:G,COT!$A:$A,YEAR(daily!$A1555),COT!$B:$B,WEEKNUM(daily!$A1555))</f>
        <v>114607</v>
      </c>
      <c r="Q1555">
        <f>SUMIFS(COT!H:H,COT!$A:$A,YEAR(daily!$A1555),COT!$B:$B,WEEKNUM(daily!$A1555))</f>
        <v>241620</v>
      </c>
      <c r="R1555">
        <f>SUMIFS(COT!I:I,COT!$A:$A,YEAR(daily!$A1555),COT!$B:$B,WEEKNUM(daily!$A1555))</f>
        <v>572734</v>
      </c>
      <c r="S1555">
        <f>SUMIFS(COT!J:J,COT!$A:$A,YEAR(daily!$A1555),COT!$B:$B,WEEKNUM(daily!$A1555))</f>
        <v>655010</v>
      </c>
      <c r="T1555">
        <f>SUMIFS(COT!K:K,COT!$A:$A,YEAR(daily!$A1555),COT!$B:$B,WEEKNUM(daily!$A1555))</f>
        <v>75507</v>
      </c>
      <c r="U1555">
        <f>SUMIFS(COT!L:L,COT!$A:$A,YEAR(daily!$A1555),COT!$B:$B,WEEKNUM(daily!$A1555))</f>
        <v>79573</v>
      </c>
      <c r="V1555">
        <f>SUMIFS(COT!M:M,COT!$A:$A,YEAR(daily!$A1555),COT!$B:$B,WEEKNUM(daily!$A1555))</f>
        <v>114</v>
      </c>
      <c r="W1555">
        <f>SUMIFS(COT!N:N,COT!$A:$A,YEAR(daily!$A1555),COT!$B:$B,WEEKNUM(daily!$A1555))</f>
        <v>74</v>
      </c>
      <c r="X1555">
        <f>SUMIFS(COT!O:O,COT!$A:$A,YEAR(daily!$A1555),COT!$B:$B,WEEKNUM(daily!$A1555))</f>
        <v>117</v>
      </c>
      <c r="Y1555">
        <f>SUMIFS(COT!P:P,COT!$A:$A,YEAR(daily!$A1555),COT!$B:$B,WEEKNUM(daily!$A1555))</f>
        <v>89</v>
      </c>
      <c r="Z1555">
        <f>SUMIFS(COT!Q:Q,COT!$A:$A,YEAR(daily!$A1555),COT!$B:$B,WEEKNUM(daily!$A1555))</f>
        <v>106</v>
      </c>
      <c r="AA1555">
        <f>SUMIFS(Saudi!B:B,Saudi!$A:$A,YEAR(daily!$A1555))</f>
        <v>678.81299999999999</v>
      </c>
      <c r="AB1555">
        <f>SUMIFS(Saudi!C:C,Saudi!$A:$A,YEAR(daily!$A1555))</f>
        <v>384.9</v>
      </c>
      <c r="AC1555">
        <f>SUMIFS(Saudi!F:F,Saudi!$A:$A,YEAR(daily!$A1555))</f>
        <v>4050890</v>
      </c>
      <c r="AD1555">
        <f>SUMIFS(Saudi!G:G,Saudi!$A:$A,YEAR(daily!$A1555))</f>
        <v>66.21286817876377</v>
      </c>
      <c r="AE1555">
        <f>SUMIFS(Saudi!H:H,Saudi!$A:$A,YEAR(daily!$A1555))</f>
        <v>268221045.57667238</v>
      </c>
      <c r="AF1555" s="5">
        <f t="shared" si="70"/>
        <v>5</v>
      </c>
      <c r="AG1555" s="5">
        <f t="shared" si="71"/>
        <v>2006</v>
      </c>
    </row>
    <row r="1556" spans="1:33">
      <c r="A1556" s="3">
        <v>38848</v>
      </c>
      <c r="B1556" s="1">
        <v>167764</v>
      </c>
      <c r="C1556" s="1">
        <v>77038</v>
      </c>
      <c r="D1556" s="1">
        <v>58050</v>
      </c>
      <c r="E1556" s="1">
        <v>73.319999999999993</v>
      </c>
      <c r="F1556" s="1">
        <v>75.53</v>
      </c>
      <c r="G1556" s="1">
        <v>76.13</v>
      </c>
      <c r="H1556" s="2">
        <v>50.1</v>
      </c>
      <c r="I1556" s="2">
        <v>31.1</v>
      </c>
      <c r="J1556" s="2">
        <v>85.4</v>
      </c>
      <c r="K1556" s="2">
        <v>86.3</v>
      </c>
      <c r="L1556">
        <f>SUMIFS(US!B:B,US!$D:$D,YEAR(daily!$A1556),US!$E:$E,MONTH(daily!$A1556))</f>
        <v>8350</v>
      </c>
      <c r="M1556">
        <f>SUMIFS(US!C:C,US!$D:$D,YEAR(daily!$A1556),US!$E:$E,MONTH(daily!$A1556))</f>
        <v>20457</v>
      </c>
      <c r="N1556">
        <f>SUMIFS(COT!E:E,COT!$A:$A,YEAR(daily!$A1556),COT!$B:$B,WEEKNUM(daily!$A1556))</f>
        <v>1090810</v>
      </c>
      <c r="O1556">
        <f>SUMIFS(COT!F:F,COT!$A:$A,YEAR(daily!$A1556),COT!$B:$B,WEEKNUM(daily!$A1556))</f>
        <v>200949</v>
      </c>
      <c r="P1556">
        <f>SUMIFS(COT!G:G,COT!$A:$A,YEAR(daily!$A1556),COT!$B:$B,WEEKNUM(daily!$A1556))</f>
        <v>114607</v>
      </c>
      <c r="Q1556">
        <f>SUMIFS(COT!H:H,COT!$A:$A,YEAR(daily!$A1556),COT!$B:$B,WEEKNUM(daily!$A1556))</f>
        <v>241620</v>
      </c>
      <c r="R1556">
        <f>SUMIFS(COT!I:I,COT!$A:$A,YEAR(daily!$A1556),COT!$B:$B,WEEKNUM(daily!$A1556))</f>
        <v>572734</v>
      </c>
      <c r="S1556">
        <f>SUMIFS(COT!J:J,COT!$A:$A,YEAR(daily!$A1556),COT!$B:$B,WEEKNUM(daily!$A1556))</f>
        <v>655010</v>
      </c>
      <c r="T1556">
        <f>SUMIFS(COT!K:K,COT!$A:$A,YEAR(daily!$A1556),COT!$B:$B,WEEKNUM(daily!$A1556))</f>
        <v>75507</v>
      </c>
      <c r="U1556">
        <f>SUMIFS(COT!L:L,COT!$A:$A,YEAR(daily!$A1556),COT!$B:$B,WEEKNUM(daily!$A1556))</f>
        <v>79573</v>
      </c>
      <c r="V1556">
        <f>SUMIFS(COT!M:M,COT!$A:$A,YEAR(daily!$A1556),COT!$B:$B,WEEKNUM(daily!$A1556))</f>
        <v>114</v>
      </c>
      <c r="W1556">
        <f>SUMIFS(COT!N:N,COT!$A:$A,YEAR(daily!$A1556),COT!$B:$B,WEEKNUM(daily!$A1556))</f>
        <v>74</v>
      </c>
      <c r="X1556">
        <f>SUMIFS(COT!O:O,COT!$A:$A,YEAR(daily!$A1556),COT!$B:$B,WEEKNUM(daily!$A1556))</f>
        <v>117</v>
      </c>
      <c r="Y1556">
        <f>SUMIFS(COT!P:P,COT!$A:$A,YEAR(daily!$A1556),COT!$B:$B,WEEKNUM(daily!$A1556))</f>
        <v>89</v>
      </c>
      <c r="Z1556">
        <f>SUMIFS(COT!Q:Q,COT!$A:$A,YEAR(daily!$A1556),COT!$B:$B,WEEKNUM(daily!$A1556))</f>
        <v>106</v>
      </c>
      <c r="AA1556">
        <f>SUMIFS(Saudi!B:B,Saudi!$A:$A,YEAR(daily!$A1556))</f>
        <v>678.81299999999999</v>
      </c>
      <c r="AB1556">
        <f>SUMIFS(Saudi!C:C,Saudi!$A:$A,YEAR(daily!$A1556))</f>
        <v>384.9</v>
      </c>
      <c r="AC1556">
        <f>SUMIFS(Saudi!F:F,Saudi!$A:$A,YEAR(daily!$A1556))</f>
        <v>4050890</v>
      </c>
      <c r="AD1556">
        <f>SUMIFS(Saudi!G:G,Saudi!$A:$A,YEAR(daily!$A1556))</f>
        <v>66.21286817876377</v>
      </c>
      <c r="AE1556">
        <f>SUMIFS(Saudi!H:H,Saudi!$A:$A,YEAR(daily!$A1556))</f>
        <v>268221045.57667238</v>
      </c>
      <c r="AF1556" s="5">
        <f t="shared" si="70"/>
        <v>5</v>
      </c>
      <c r="AG1556" s="5">
        <f t="shared" si="71"/>
        <v>2006</v>
      </c>
    </row>
    <row r="1557" spans="1:33">
      <c r="A1557" s="3">
        <v>38849</v>
      </c>
      <c r="B1557" s="1">
        <v>148981</v>
      </c>
      <c r="C1557" s="1">
        <v>77850</v>
      </c>
      <c r="D1557" s="1">
        <v>58322</v>
      </c>
      <c r="E1557" s="1">
        <v>72.040000000000006</v>
      </c>
      <c r="F1557" s="1">
        <v>74.11</v>
      </c>
      <c r="G1557" s="1">
        <v>74.73</v>
      </c>
      <c r="H1557" s="2">
        <v>50.1</v>
      </c>
      <c r="I1557" s="2">
        <v>31.1</v>
      </c>
      <c r="J1557" s="2">
        <v>85.4</v>
      </c>
      <c r="K1557" s="2">
        <v>86.3</v>
      </c>
      <c r="L1557">
        <f>SUMIFS(US!B:B,US!$D:$D,YEAR(daily!$A1557),US!$E:$E,MONTH(daily!$A1557))</f>
        <v>8350</v>
      </c>
      <c r="M1557">
        <f>SUMIFS(US!C:C,US!$D:$D,YEAR(daily!$A1557),US!$E:$E,MONTH(daily!$A1557))</f>
        <v>20457</v>
      </c>
      <c r="N1557">
        <f>SUMIFS(COT!E:E,COT!$A:$A,YEAR(daily!$A1557),COT!$B:$B,WEEKNUM(daily!$A1557))</f>
        <v>1090810</v>
      </c>
      <c r="O1557">
        <f>SUMIFS(COT!F:F,COT!$A:$A,YEAR(daily!$A1557),COT!$B:$B,WEEKNUM(daily!$A1557))</f>
        <v>200949</v>
      </c>
      <c r="P1557">
        <f>SUMIFS(COT!G:G,COT!$A:$A,YEAR(daily!$A1557),COT!$B:$B,WEEKNUM(daily!$A1557))</f>
        <v>114607</v>
      </c>
      <c r="Q1557">
        <f>SUMIFS(COT!H:H,COT!$A:$A,YEAR(daily!$A1557),COT!$B:$B,WEEKNUM(daily!$A1557))</f>
        <v>241620</v>
      </c>
      <c r="R1557">
        <f>SUMIFS(COT!I:I,COT!$A:$A,YEAR(daily!$A1557),COT!$B:$B,WEEKNUM(daily!$A1557))</f>
        <v>572734</v>
      </c>
      <c r="S1557">
        <f>SUMIFS(COT!J:J,COT!$A:$A,YEAR(daily!$A1557),COT!$B:$B,WEEKNUM(daily!$A1557))</f>
        <v>655010</v>
      </c>
      <c r="T1557">
        <f>SUMIFS(COT!K:K,COT!$A:$A,YEAR(daily!$A1557),COT!$B:$B,WEEKNUM(daily!$A1557))</f>
        <v>75507</v>
      </c>
      <c r="U1557">
        <f>SUMIFS(COT!L:L,COT!$A:$A,YEAR(daily!$A1557),COT!$B:$B,WEEKNUM(daily!$A1557))</f>
        <v>79573</v>
      </c>
      <c r="V1557">
        <f>SUMIFS(COT!M:M,COT!$A:$A,YEAR(daily!$A1557),COT!$B:$B,WEEKNUM(daily!$A1557))</f>
        <v>114</v>
      </c>
      <c r="W1557">
        <f>SUMIFS(COT!N:N,COT!$A:$A,YEAR(daily!$A1557),COT!$B:$B,WEEKNUM(daily!$A1557))</f>
        <v>74</v>
      </c>
      <c r="X1557">
        <f>SUMIFS(COT!O:O,COT!$A:$A,YEAR(daily!$A1557),COT!$B:$B,WEEKNUM(daily!$A1557))</f>
        <v>117</v>
      </c>
      <c r="Y1557">
        <f>SUMIFS(COT!P:P,COT!$A:$A,YEAR(daily!$A1557),COT!$B:$B,WEEKNUM(daily!$A1557))</f>
        <v>89</v>
      </c>
      <c r="Z1557">
        <f>SUMIFS(COT!Q:Q,COT!$A:$A,YEAR(daily!$A1557),COT!$B:$B,WEEKNUM(daily!$A1557))</f>
        <v>106</v>
      </c>
      <c r="AA1557">
        <f>SUMIFS(Saudi!B:B,Saudi!$A:$A,YEAR(daily!$A1557))</f>
        <v>678.81299999999999</v>
      </c>
      <c r="AB1557">
        <f>SUMIFS(Saudi!C:C,Saudi!$A:$A,YEAR(daily!$A1557))</f>
        <v>384.9</v>
      </c>
      <c r="AC1557">
        <f>SUMIFS(Saudi!F:F,Saudi!$A:$A,YEAR(daily!$A1557))</f>
        <v>4050890</v>
      </c>
      <c r="AD1557">
        <f>SUMIFS(Saudi!G:G,Saudi!$A:$A,YEAR(daily!$A1557))</f>
        <v>66.21286817876377</v>
      </c>
      <c r="AE1557">
        <f>SUMIFS(Saudi!H:H,Saudi!$A:$A,YEAR(daily!$A1557))</f>
        <v>268221045.57667238</v>
      </c>
      <c r="AF1557" s="5">
        <f t="shared" si="70"/>
        <v>5</v>
      </c>
      <c r="AG1557" s="5">
        <f t="shared" si="71"/>
        <v>2006</v>
      </c>
    </row>
    <row r="1558" spans="1:33">
      <c r="A1558" s="3">
        <v>38852</v>
      </c>
      <c r="B1558" s="1">
        <v>131238</v>
      </c>
      <c r="C1558" s="1">
        <v>78566</v>
      </c>
      <c r="D1558" s="1">
        <v>57137</v>
      </c>
      <c r="E1558" s="1">
        <v>69.41</v>
      </c>
      <c r="F1558" s="1">
        <v>71.349999999999994</v>
      </c>
      <c r="G1558" s="1">
        <v>72.06</v>
      </c>
      <c r="H1558" s="2">
        <v>50.1</v>
      </c>
      <c r="I1558" s="2">
        <v>31.1</v>
      </c>
      <c r="J1558" s="2">
        <v>85.4</v>
      </c>
      <c r="K1558" s="2">
        <v>86.3</v>
      </c>
      <c r="L1558">
        <f>SUMIFS(US!B:B,US!$D:$D,YEAR(daily!$A1558),US!$E:$E,MONTH(daily!$A1558))</f>
        <v>8350</v>
      </c>
      <c r="M1558">
        <f>SUMIFS(US!C:C,US!$D:$D,YEAR(daily!$A1558),US!$E:$E,MONTH(daily!$A1558))</f>
        <v>20457</v>
      </c>
      <c r="N1558">
        <f>SUMIFS(COT!E:E,COT!$A:$A,YEAR(daily!$A1558),COT!$B:$B,WEEKNUM(daily!$A1558))</f>
        <v>1068817</v>
      </c>
      <c r="O1558">
        <f>SUMIFS(COT!F:F,COT!$A:$A,YEAR(daily!$A1558),COT!$B:$B,WEEKNUM(daily!$A1558))</f>
        <v>199020</v>
      </c>
      <c r="P1558">
        <f>SUMIFS(COT!G:G,COT!$A:$A,YEAR(daily!$A1558),COT!$B:$B,WEEKNUM(daily!$A1558))</f>
        <v>120813</v>
      </c>
      <c r="Q1558">
        <f>SUMIFS(COT!H:H,COT!$A:$A,YEAR(daily!$A1558),COT!$B:$B,WEEKNUM(daily!$A1558))</f>
        <v>251434</v>
      </c>
      <c r="R1558">
        <f>SUMIFS(COT!I:I,COT!$A:$A,YEAR(daily!$A1558),COT!$B:$B,WEEKNUM(daily!$A1558))</f>
        <v>549687</v>
      </c>
      <c r="S1558">
        <f>SUMIFS(COT!J:J,COT!$A:$A,YEAR(daily!$A1558),COT!$B:$B,WEEKNUM(daily!$A1558))</f>
        <v>623409</v>
      </c>
      <c r="T1558">
        <f>SUMIFS(COT!K:K,COT!$A:$A,YEAR(daily!$A1558),COT!$B:$B,WEEKNUM(daily!$A1558))</f>
        <v>68676</v>
      </c>
      <c r="U1558">
        <f>SUMIFS(COT!L:L,COT!$A:$A,YEAR(daily!$A1558),COT!$B:$B,WEEKNUM(daily!$A1558))</f>
        <v>73161</v>
      </c>
      <c r="V1558">
        <f>SUMIFS(COT!M:M,COT!$A:$A,YEAR(daily!$A1558),COT!$B:$B,WEEKNUM(daily!$A1558))</f>
        <v>104</v>
      </c>
      <c r="W1558">
        <f>SUMIFS(COT!N:N,COT!$A:$A,YEAR(daily!$A1558),COT!$B:$B,WEEKNUM(daily!$A1558))</f>
        <v>79</v>
      </c>
      <c r="X1558">
        <f>SUMIFS(COT!O:O,COT!$A:$A,YEAR(daily!$A1558),COT!$B:$B,WEEKNUM(daily!$A1558))</f>
        <v>120</v>
      </c>
      <c r="Y1558">
        <f>SUMIFS(COT!P:P,COT!$A:$A,YEAR(daily!$A1558),COT!$B:$B,WEEKNUM(daily!$A1558))</f>
        <v>89</v>
      </c>
      <c r="Z1558">
        <f>SUMIFS(COT!Q:Q,COT!$A:$A,YEAR(daily!$A1558),COT!$B:$B,WEEKNUM(daily!$A1558))</f>
        <v>101</v>
      </c>
      <c r="AA1558">
        <f>SUMIFS(Saudi!B:B,Saudi!$A:$A,YEAR(daily!$A1558))</f>
        <v>678.81299999999999</v>
      </c>
      <c r="AB1558">
        <f>SUMIFS(Saudi!C:C,Saudi!$A:$A,YEAR(daily!$A1558))</f>
        <v>384.9</v>
      </c>
      <c r="AC1558">
        <f>SUMIFS(Saudi!F:F,Saudi!$A:$A,YEAR(daily!$A1558))</f>
        <v>4050890</v>
      </c>
      <c r="AD1558">
        <f>SUMIFS(Saudi!G:G,Saudi!$A:$A,YEAR(daily!$A1558))</f>
        <v>66.21286817876377</v>
      </c>
      <c r="AE1558">
        <f>SUMIFS(Saudi!H:H,Saudi!$A:$A,YEAR(daily!$A1558))</f>
        <v>268221045.57667238</v>
      </c>
      <c r="AF1558" s="5">
        <f t="shared" si="70"/>
        <v>5</v>
      </c>
      <c r="AG1558" s="5">
        <f t="shared" si="71"/>
        <v>2006</v>
      </c>
    </row>
    <row r="1559" spans="1:33">
      <c r="A1559" s="3">
        <v>38853</v>
      </c>
      <c r="B1559" s="1">
        <v>111801</v>
      </c>
      <c r="C1559" s="1">
        <v>80090</v>
      </c>
      <c r="D1559" s="1">
        <v>58797</v>
      </c>
      <c r="E1559" s="1">
        <v>69.53</v>
      </c>
      <c r="F1559" s="1">
        <v>71.180000000000007</v>
      </c>
      <c r="G1559" s="1">
        <v>71.91</v>
      </c>
      <c r="H1559" s="2">
        <v>50.1</v>
      </c>
      <c r="I1559" s="2">
        <v>31.1</v>
      </c>
      <c r="J1559" s="2">
        <v>85.4</v>
      </c>
      <c r="K1559" s="2">
        <v>86.3</v>
      </c>
      <c r="L1559">
        <f>SUMIFS(US!B:B,US!$D:$D,YEAR(daily!$A1559),US!$E:$E,MONTH(daily!$A1559))</f>
        <v>8350</v>
      </c>
      <c r="M1559">
        <f>SUMIFS(US!C:C,US!$D:$D,YEAR(daily!$A1559),US!$E:$E,MONTH(daily!$A1559))</f>
        <v>20457</v>
      </c>
      <c r="N1559">
        <f>SUMIFS(COT!E:E,COT!$A:$A,YEAR(daily!$A1559),COT!$B:$B,WEEKNUM(daily!$A1559))</f>
        <v>1068817</v>
      </c>
      <c r="O1559">
        <f>SUMIFS(COT!F:F,COT!$A:$A,YEAR(daily!$A1559),COT!$B:$B,WEEKNUM(daily!$A1559))</f>
        <v>199020</v>
      </c>
      <c r="P1559">
        <f>SUMIFS(COT!G:G,COT!$A:$A,YEAR(daily!$A1559),COT!$B:$B,WEEKNUM(daily!$A1559))</f>
        <v>120813</v>
      </c>
      <c r="Q1559">
        <f>SUMIFS(COT!H:H,COT!$A:$A,YEAR(daily!$A1559),COT!$B:$B,WEEKNUM(daily!$A1559))</f>
        <v>251434</v>
      </c>
      <c r="R1559">
        <f>SUMIFS(COT!I:I,COT!$A:$A,YEAR(daily!$A1559),COT!$B:$B,WEEKNUM(daily!$A1559))</f>
        <v>549687</v>
      </c>
      <c r="S1559">
        <f>SUMIFS(COT!J:J,COT!$A:$A,YEAR(daily!$A1559),COT!$B:$B,WEEKNUM(daily!$A1559))</f>
        <v>623409</v>
      </c>
      <c r="T1559">
        <f>SUMIFS(COT!K:K,COT!$A:$A,YEAR(daily!$A1559),COT!$B:$B,WEEKNUM(daily!$A1559))</f>
        <v>68676</v>
      </c>
      <c r="U1559">
        <f>SUMIFS(COT!L:L,COT!$A:$A,YEAR(daily!$A1559),COT!$B:$B,WEEKNUM(daily!$A1559))</f>
        <v>73161</v>
      </c>
      <c r="V1559">
        <f>SUMIFS(COT!M:M,COT!$A:$A,YEAR(daily!$A1559),COT!$B:$B,WEEKNUM(daily!$A1559))</f>
        <v>104</v>
      </c>
      <c r="W1559">
        <f>SUMIFS(COT!N:N,COT!$A:$A,YEAR(daily!$A1559),COT!$B:$B,WEEKNUM(daily!$A1559))</f>
        <v>79</v>
      </c>
      <c r="X1559">
        <f>SUMIFS(COT!O:O,COT!$A:$A,YEAR(daily!$A1559),COT!$B:$B,WEEKNUM(daily!$A1559))</f>
        <v>120</v>
      </c>
      <c r="Y1559">
        <f>SUMIFS(COT!P:P,COT!$A:$A,YEAR(daily!$A1559),COT!$B:$B,WEEKNUM(daily!$A1559))</f>
        <v>89</v>
      </c>
      <c r="Z1559">
        <f>SUMIFS(COT!Q:Q,COT!$A:$A,YEAR(daily!$A1559),COT!$B:$B,WEEKNUM(daily!$A1559))</f>
        <v>101</v>
      </c>
      <c r="AA1559">
        <f>SUMIFS(Saudi!B:B,Saudi!$A:$A,YEAR(daily!$A1559))</f>
        <v>678.81299999999999</v>
      </c>
      <c r="AB1559">
        <f>SUMIFS(Saudi!C:C,Saudi!$A:$A,YEAR(daily!$A1559))</f>
        <v>384.9</v>
      </c>
      <c r="AC1559">
        <f>SUMIFS(Saudi!F:F,Saudi!$A:$A,YEAR(daily!$A1559))</f>
        <v>4050890</v>
      </c>
      <c r="AD1559">
        <f>SUMIFS(Saudi!G:G,Saudi!$A:$A,YEAR(daily!$A1559))</f>
        <v>66.21286817876377</v>
      </c>
      <c r="AE1559">
        <f>SUMIFS(Saudi!H:H,Saudi!$A:$A,YEAR(daily!$A1559))</f>
        <v>268221045.57667238</v>
      </c>
      <c r="AF1559" s="5">
        <f t="shared" si="70"/>
        <v>5</v>
      </c>
      <c r="AG1559" s="5">
        <f t="shared" si="71"/>
        <v>2006</v>
      </c>
    </row>
    <row r="1560" spans="1:33">
      <c r="A1560" s="3">
        <v>38854</v>
      </c>
      <c r="B1560" s="1">
        <v>86398</v>
      </c>
      <c r="C1560" s="1">
        <v>80837</v>
      </c>
      <c r="D1560" s="1">
        <v>61358</v>
      </c>
      <c r="E1560" s="1">
        <v>68.69</v>
      </c>
      <c r="F1560" s="1">
        <v>70.33</v>
      </c>
      <c r="G1560" s="1">
        <v>71.09</v>
      </c>
      <c r="H1560" s="2">
        <v>50.1</v>
      </c>
      <c r="I1560" s="2">
        <v>31.1</v>
      </c>
      <c r="J1560" s="2">
        <v>85.4</v>
      </c>
      <c r="K1560" s="2">
        <v>86.3</v>
      </c>
      <c r="L1560">
        <f>SUMIFS(US!B:B,US!$D:$D,YEAR(daily!$A1560),US!$E:$E,MONTH(daily!$A1560))</f>
        <v>8350</v>
      </c>
      <c r="M1560">
        <f>SUMIFS(US!C:C,US!$D:$D,YEAR(daily!$A1560),US!$E:$E,MONTH(daily!$A1560))</f>
        <v>20457</v>
      </c>
      <c r="N1560">
        <f>SUMIFS(COT!E:E,COT!$A:$A,YEAR(daily!$A1560),COT!$B:$B,WEEKNUM(daily!$A1560))</f>
        <v>1068817</v>
      </c>
      <c r="O1560">
        <f>SUMIFS(COT!F:F,COT!$A:$A,YEAR(daily!$A1560),COT!$B:$B,WEEKNUM(daily!$A1560))</f>
        <v>199020</v>
      </c>
      <c r="P1560">
        <f>SUMIFS(COT!G:G,COT!$A:$A,YEAR(daily!$A1560),COT!$B:$B,WEEKNUM(daily!$A1560))</f>
        <v>120813</v>
      </c>
      <c r="Q1560">
        <f>SUMIFS(COT!H:H,COT!$A:$A,YEAR(daily!$A1560),COT!$B:$B,WEEKNUM(daily!$A1560))</f>
        <v>251434</v>
      </c>
      <c r="R1560">
        <f>SUMIFS(COT!I:I,COT!$A:$A,YEAR(daily!$A1560),COT!$B:$B,WEEKNUM(daily!$A1560))</f>
        <v>549687</v>
      </c>
      <c r="S1560">
        <f>SUMIFS(COT!J:J,COT!$A:$A,YEAR(daily!$A1560),COT!$B:$B,WEEKNUM(daily!$A1560))</f>
        <v>623409</v>
      </c>
      <c r="T1560">
        <f>SUMIFS(COT!K:K,COT!$A:$A,YEAR(daily!$A1560),COT!$B:$B,WEEKNUM(daily!$A1560))</f>
        <v>68676</v>
      </c>
      <c r="U1560">
        <f>SUMIFS(COT!L:L,COT!$A:$A,YEAR(daily!$A1560),COT!$B:$B,WEEKNUM(daily!$A1560))</f>
        <v>73161</v>
      </c>
      <c r="V1560">
        <f>SUMIFS(COT!M:M,COT!$A:$A,YEAR(daily!$A1560),COT!$B:$B,WEEKNUM(daily!$A1560))</f>
        <v>104</v>
      </c>
      <c r="W1560">
        <f>SUMIFS(COT!N:N,COT!$A:$A,YEAR(daily!$A1560),COT!$B:$B,WEEKNUM(daily!$A1560))</f>
        <v>79</v>
      </c>
      <c r="X1560">
        <f>SUMIFS(COT!O:O,COT!$A:$A,YEAR(daily!$A1560),COT!$B:$B,WEEKNUM(daily!$A1560))</f>
        <v>120</v>
      </c>
      <c r="Y1560">
        <f>SUMIFS(COT!P:P,COT!$A:$A,YEAR(daily!$A1560),COT!$B:$B,WEEKNUM(daily!$A1560))</f>
        <v>89</v>
      </c>
      <c r="Z1560">
        <f>SUMIFS(COT!Q:Q,COT!$A:$A,YEAR(daily!$A1560),COT!$B:$B,WEEKNUM(daily!$A1560))</f>
        <v>101</v>
      </c>
      <c r="AA1560">
        <f>SUMIFS(Saudi!B:B,Saudi!$A:$A,YEAR(daily!$A1560))</f>
        <v>678.81299999999999</v>
      </c>
      <c r="AB1560">
        <f>SUMIFS(Saudi!C:C,Saudi!$A:$A,YEAR(daily!$A1560))</f>
        <v>384.9</v>
      </c>
      <c r="AC1560">
        <f>SUMIFS(Saudi!F:F,Saudi!$A:$A,YEAR(daily!$A1560))</f>
        <v>4050890</v>
      </c>
      <c r="AD1560">
        <f>SUMIFS(Saudi!G:G,Saudi!$A:$A,YEAR(daily!$A1560))</f>
        <v>66.21286817876377</v>
      </c>
      <c r="AE1560">
        <f>SUMIFS(Saudi!H:H,Saudi!$A:$A,YEAR(daily!$A1560))</f>
        <v>268221045.57667238</v>
      </c>
      <c r="AF1560" s="5">
        <f t="shared" si="70"/>
        <v>5</v>
      </c>
      <c r="AG1560" s="5">
        <f t="shared" si="71"/>
        <v>2006</v>
      </c>
    </row>
    <row r="1561" spans="1:33">
      <c r="A1561" s="3">
        <v>38855</v>
      </c>
      <c r="B1561" s="1">
        <v>56729</v>
      </c>
      <c r="C1561" s="1">
        <v>80804</v>
      </c>
      <c r="D1561" s="1">
        <v>61688</v>
      </c>
      <c r="E1561" s="1">
        <v>69.45</v>
      </c>
      <c r="F1561" s="1">
        <v>71.040000000000006</v>
      </c>
      <c r="G1561" s="1">
        <v>71.83</v>
      </c>
      <c r="H1561" s="2">
        <v>50.1</v>
      </c>
      <c r="I1561" s="2">
        <v>31.1</v>
      </c>
      <c r="J1561" s="2">
        <v>85.4</v>
      </c>
      <c r="K1561" s="2">
        <v>86.3</v>
      </c>
      <c r="L1561">
        <f>SUMIFS(US!B:B,US!$D:$D,YEAR(daily!$A1561),US!$E:$E,MONTH(daily!$A1561))</f>
        <v>8350</v>
      </c>
      <c r="M1561">
        <f>SUMIFS(US!C:C,US!$D:$D,YEAR(daily!$A1561),US!$E:$E,MONTH(daily!$A1561))</f>
        <v>20457</v>
      </c>
      <c r="N1561">
        <f>SUMIFS(COT!E:E,COT!$A:$A,YEAR(daily!$A1561),COT!$B:$B,WEEKNUM(daily!$A1561))</f>
        <v>1068817</v>
      </c>
      <c r="O1561">
        <f>SUMIFS(COT!F:F,COT!$A:$A,YEAR(daily!$A1561),COT!$B:$B,WEEKNUM(daily!$A1561))</f>
        <v>199020</v>
      </c>
      <c r="P1561">
        <f>SUMIFS(COT!G:G,COT!$A:$A,YEAR(daily!$A1561),COT!$B:$B,WEEKNUM(daily!$A1561))</f>
        <v>120813</v>
      </c>
      <c r="Q1561">
        <f>SUMIFS(COT!H:H,COT!$A:$A,YEAR(daily!$A1561),COT!$B:$B,WEEKNUM(daily!$A1561))</f>
        <v>251434</v>
      </c>
      <c r="R1561">
        <f>SUMIFS(COT!I:I,COT!$A:$A,YEAR(daily!$A1561),COT!$B:$B,WEEKNUM(daily!$A1561))</f>
        <v>549687</v>
      </c>
      <c r="S1561">
        <f>SUMIFS(COT!J:J,COT!$A:$A,YEAR(daily!$A1561),COT!$B:$B,WEEKNUM(daily!$A1561))</f>
        <v>623409</v>
      </c>
      <c r="T1561">
        <f>SUMIFS(COT!K:K,COT!$A:$A,YEAR(daily!$A1561),COT!$B:$B,WEEKNUM(daily!$A1561))</f>
        <v>68676</v>
      </c>
      <c r="U1561">
        <f>SUMIFS(COT!L:L,COT!$A:$A,YEAR(daily!$A1561),COT!$B:$B,WEEKNUM(daily!$A1561))</f>
        <v>73161</v>
      </c>
      <c r="V1561">
        <f>SUMIFS(COT!M:M,COT!$A:$A,YEAR(daily!$A1561),COT!$B:$B,WEEKNUM(daily!$A1561))</f>
        <v>104</v>
      </c>
      <c r="W1561">
        <f>SUMIFS(COT!N:N,COT!$A:$A,YEAR(daily!$A1561),COT!$B:$B,WEEKNUM(daily!$A1561))</f>
        <v>79</v>
      </c>
      <c r="X1561">
        <f>SUMIFS(COT!O:O,COT!$A:$A,YEAR(daily!$A1561),COT!$B:$B,WEEKNUM(daily!$A1561))</f>
        <v>120</v>
      </c>
      <c r="Y1561">
        <f>SUMIFS(COT!P:P,COT!$A:$A,YEAR(daily!$A1561),COT!$B:$B,WEEKNUM(daily!$A1561))</f>
        <v>89</v>
      </c>
      <c r="Z1561">
        <f>SUMIFS(COT!Q:Q,COT!$A:$A,YEAR(daily!$A1561),COT!$B:$B,WEEKNUM(daily!$A1561))</f>
        <v>101</v>
      </c>
      <c r="AA1561">
        <f>SUMIFS(Saudi!B:B,Saudi!$A:$A,YEAR(daily!$A1561))</f>
        <v>678.81299999999999</v>
      </c>
      <c r="AB1561">
        <f>SUMIFS(Saudi!C:C,Saudi!$A:$A,YEAR(daily!$A1561))</f>
        <v>384.9</v>
      </c>
      <c r="AC1561">
        <f>SUMIFS(Saudi!F:F,Saudi!$A:$A,YEAR(daily!$A1561))</f>
        <v>4050890</v>
      </c>
      <c r="AD1561">
        <f>SUMIFS(Saudi!G:G,Saudi!$A:$A,YEAR(daily!$A1561))</f>
        <v>66.21286817876377</v>
      </c>
      <c r="AE1561">
        <f>SUMIFS(Saudi!H:H,Saudi!$A:$A,YEAR(daily!$A1561))</f>
        <v>268221045.57667238</v>
      </c>
      <c r="AF1561" s="5">
        <f t="shared" si="70"/>
        <v>5</v>
      </c>
      <c r="AG1561" s="5">
        <f t="shared" si="71"/>
        <v>2006</v>
      </c>
    </row>
    <row r="1562" spans="1:33">
      <c r="A1562" s="3">
        <v>38856</v>
      </c>
      <c r="B1562" s="1">
        <v>44093</v>
      </c>
      <c r="C1562" s="1">
        <v>83175</v>
      </c>
      <c r="D1562" s="1">
        <v>61677</v>
      </c>
      <c r="E1562" s="1">
        <v>68.53</v>
      </c>
      <c r="F1562" s="1">
        <v>70.14</v>
      </c>
      <c r="G1562" s="1">
        <v>70.87</v>
      </c>
      <c r="H1562" s="2">
        <v>50.1</v>
      </c>
      <c r="I1562" s="2">
        <v>31.1</v>
      </c>
      <c r="J1562" s="2">
        <v>85.4</v>
      </c>
      <c r="K1562" s="2">
        <v>86.3</v>
      </c>
      <c r="L1562">
        <f>SUMIFS(US!B:B,US!$D:$D,YEAR(daily!$A1562),US!$E:$E,MONTH(daily!$A1562))</f>
        <v>8350</v>
      </c>
      <c r="M1562">
        <f>SUMIFS(US!C:C,US!$D:$D,YEAR(daily!$A1562),US!$E:$E,MONTH(daily!$A1562))</f>
        <v>20457</v>
      </c>
      <c r="N1562">
        <f>SUMIFS(COT!E:E,COT!$A:$A,YEAR(daily!$A1562),COT!$B:$B,WEEKNUM(daily!$A1562))</f>
        <v>1068817</v>
      </c>
      <c r="O1562">
        <f>SUMIFS(COT!F:F,COT!$A:$A,YEAR(daily!$A1562),COT!$B:$B,WEEKNUM(daily!$A1562))</f>
        <v>199020</v>
      </c>
      <c r="P1562">
        <f>SUMIFS(COT!G:G,COT!$A:$A,YEAR(daily!$A1562),COT!$B:$B,WEEKNUM(daily!$A1562))</f>
        <v>120813</v>
      </c>
      <c r="Q1562">
        <f>SUMIFS(COT!H:H,COT!$A:$A,YEAR(daily!$A1562),COT!$B:$B,WEEKNUM(daily!$A1562))</f>
        <v>251434</v>
      </c>
      <c r="R1562">
        <f>SUMIFS(COT!I:I,COT!$A:$A,YEAR(daily!$A1562),COT!$B:$B,WEEKNUM(daily!$A1562))</f>
        <v>549687</v>
      </c>
      <c r="S1562">
        <f>SUMIFS(COT!J:J,COT!$A:$A,YEAR(daily!$A1562),COT!$B:$B,WEEKNUM(daily!$A1562))</f>
        <v>623409</v>
      </c>
      <c r="T1562">
        <f>SUMIFS(COT!K:K,COT!$A:$A,YEAR(daily!$A1562),COT!$B:$B,WEEKNUM(daily!$A1562))</f>
        <v>68676</v>
      </c>
      <c r="U1562">
        <f>SUMIFS(COT!L:L,COT!$A:$A,YEAR(daily!$A1562),COT!$B:$B,WEEKNUM(daily!$A1562))</f>
        <v>73161</v>
      </c>
      <c r="V1562">
        <f>SUMIFS(COT!M:M,COT!$A:$A,YEAR(daily!$A1562),COT!$B:$B,WEEKNUM(daily!$A1562))</f>
        <v>104</v>
      </c>
      <c r="W1562">
        <f>SUMIFS(COT!N:N,COT!$A:$A,YEAR(daily!$A1562),COT!$B:$B,WEEKNUM(daily!$A1562))</f>
        <v>79</v>
      </c>
      <c r="X1562">
        <f>SUMIFS(COT!O:O,COT!$A:$A,YEAR(daily!$A1562),COT!$B:$B,WEEKNUM(daily!$A1562))</f>
        <v>120</v>
      </c>
      <c r="Y1562">
        <f>SUMIFS(COT!P:P,COT!$A:$A,YEAR(daily!$A1562),COT!$B:$B,WEEKNUM(daily!$A1562))</f>
        <v>89</v>
      </c>
      <c r="Z1562">
        <f>SUMIFS(COT!Q:Q,COT!$A:$A,YEAR(daily!$A1562),COT!$B:$B,WEEKNUM(daily!$A1562))</f>
        <v>101</v>
      </c>
      <c r="AA1562">
        <f>SUMIFS(Saudi!B:B,Saudi!$A:$A,YEAR(daily!$A1562))</f>
        <v>678.81299999999999</v>
      </c>
      <c r="AB1562">
        <f>SUMIFS(Saudi!C:C,Saudi!$A:$A,YEAR(daily!$A1562))</f>
        <v>384.9</v>
      </c>
      <c r="AC1562">
        <f>SUMIFS(Saudi!F:F,Saudi!$A:$A,YEAR(daily!$A1562))</f>
        <v>4050890</v>
      </c>
      <c r="AD1562">
        <f>SUMIFS(Saudi!G:G,Saudi!$A:$A,YEAR(daily!$A1562))</f>
        <v>66.21286817876377</v>
      </c>
      <c r="AE1562">
        <f>SUMIFS(Saudi!H:H,Saudi!$A:$A,YEAR(daily!$A1562))</f>
        <v>268221045.57667238</v>
      </c>
      <c r="AF1562" s="5">
        <f t="shared" si="70"/>
        <v>5</v>
      </c>
      <c r="AG1562" s="5">
        <f t="shared" si="71"/>
        <v>2006</v>
      </c>
    </row>
    <row r="1563" spans="1:33">
      <c r="A1563" s="3">
        <v>38859</v>
      </c>
      <c r="B1563" s="1">
        <v>6185</v>
      </c>
      <c r="C1563" s="1">
        <v>86487</v>
      </c>
      <c r="D1563" s="1">
        <v>61921</v>
      </c>
      <c r="E1563" s="1">
        <v>69.23</v>
      </c>
      <c r="F1563" s="1">
        <v>70.760000000000005</v>
      </c>
      <c r="G1563" s="1">
        <v>71.430000000000007</v>
      </c>
      <c r="H1563" s="2">
        <v>50.1</v>
      </c>
      <c r="I1563" s="2">
        <v>31.1</v>
      </c>
      <c r="J1563" s="2">
        <v>85.4</v>
      </c>
      <c r="K1563" s="2">
        <v>86.3</v>
      </c>
      <c r="L1563">
        <f>SUMIFS(US!B:B,US!$D:$D,YEAR(daily!$A1563),US!$E:$E,MONTH(daily!$A1563))</f>
        <v>8350</v>
      </c>
      <c r="M1563">
        <f>SUMIFS(US!C:C,US!$D:$D,YEAR(daily!$A1563),US!$E:$E,MONTH(daily!$A1563))</f>
        <v>20457</v>
      </c>
      <c r="N1563">
        <f>SUMIFS(COT!E:E,COT!$A:$A,YEAR(daily!$A1563),COT!$B:$B,WEEKNUM(daily!$A1563))</f>
        <v>995266</v>
      </c>
      <c r="O1563">
        <f>SUMIFS(COT!F:F,COT!$A:$A,YEAR(daily!$A1563),COT!$B:$B,WEEKNUM(daily!$A1563))</f>
        <v>171787</v>
      </c>
      <c r="P1563">
        <f>SUMIFS(COT!G:G,COT!$A:$A,YEAR(daily!$A1563),COT!$B:$B,WEEKNUM(daily!$A1563))</f>
        <v>117187</v>
      </c>
      <c r="Q1563">
        <f>SUMIFS(COT!H:H,COT!$A:$A,YEAR(daily!$A1563),COT!$B:$B,WEEKNUM(daily!$A1563))</f>
        <v>224494</v>
      </c>
      <c r="R1563">
        <f>SUMIFS(COT!I:I,COT!$A:$A,YEAR(daily!$A1563),COT!$B:$B,WEEKNUM(daily!$A1563))</f>
        <v>541891</v>
      </c>
      <c r="S1563">
        <f>SUMIFS(COT!J:J,COT!$A:$A,YEAR(daily!$A1563),COT!$B:$B,WEEKNUM(daily!$A1563))</f>
        <v>585459</v>
      </c>
      <c r="T1563">
        <f>SUMIFS(COT!K:K,COT!$A:$A,YEAR(daily!$A1563),COT!$B:$B,WEEKNUM(daily!$A1563))</f>
        <v>57094</v>
      </c>
      <c r="U1563">
        <f>SUMIFS(COT!L:L,COT!$A:$A,YEAR(daily!$A1563),COT!$B:$B,WEEKNUM(daily!$A1563))</f>
        <v>68126</v>
      </c>
      <c r="V1563">
        <f>SUMIFS(COT!M:M,COT!$A:$A,YEAR(daily!$A1563),COT!$B:$B,WEEKNUM(daily!$A1563))</f>
        <v>88</v>
      </c>
      <c r="W1563">
        <f>SUMIFS(COT!N:N,COT!$A:$A,YEAR(daily!$A1563),COT!$B:$B,WEEKNUM(daily!$A1563))</f>
        <v>83</v>
      </c>
      <c r="X1563">
        <f>SUMIFS(COT!O:O,COT!$A:$A,YEAR(daily!$A1563),COT!$B:$B,WEEKNUM(daily!$A1563))</f>
        <v>112</v>
      </c>
      <c r="Y1563">
        <f>SUMIFS(COT!P:P,COT!$A:$A,YEAR(daily!$A1563),COT!$B:$B,WEEKNUM(daily!$A1563))</f>
        <v>87</v>
      </c>
      <c r="Z1563">
        <f>SUMIFS(COT!Q:Q,COT!$A:$A,YEAR(daily!$A1563),COT!$B:$B,WEEKNUM(daily!$A1563))</f>
        <v>96</v>
      </c>
      <c r="AA1563">
        <f>SUMIFS(Saudi!B:B,Saudi!$A:$A,YEAR(daily!$A1563))</f>
        <v>678.81299999999999</v>
      </c>
      <c r="AB1563">
        <f>SUMIFS(Saudi!C:C,Saudi!$A:$A,YEAR(daily!$A1563))</f>
        <v>384.9</v>
      </c>
      <c r="AC1563">
        <f>SUMIFS(Saudi!F:F,Saudi!$A:$A,YEAR(daily!$A1563))</f>
        <v>4050890</v>
      </c>
      <c r="AD1563">
        <f>SUMIFS(Saudi!G:G,Saudi!$A:$A,YEAR(daily!$A1563))</f>
        <v>66.21286817876377</v>
      </c>
      <c r="AE1563">
        <f>SUMIFS(Saudi!H:H,Saudi!$A:$A,YEAR(daily!$A1563))</f>
        <v>268221045.57667238</v>
      </c>
      <c r="AF1563" s="5">
        <f t="shared" si="70"/>
        <v>5</v>
      </c>
      <c r="AG1563" s="5">
        <f t="shared" si="71"/>
        <v>2006</v>
      </c>
    </row>
    <row r="1564" spans="1:33">
      <c r="A1564" s="3">
        <v>38860</v>
      </c>
      <c r="B1564" s="1">
        <v>281292</v>
      </c>
      <c r="C1564" s="1">
        <v>65200</v>
      </c>
      <c r="D1564" s="1">
        <v>32314</v>
      </c>
      <c r="E1564" s="1">
        <v>71.760000000000005</v>
      </c>
      <c r="F1564" s="1">
        <v>73.09</v>
      </c>
      <c r="G1564" s="1">
        <v>73.59</v>
      </c>
      <c r="H1564" s="2">
        <v>50.1</v>
      </c>
      <c r="I1564" s="2">
        <v>31.1</v>
      </c>
      <c r="J1564" s="2">
        <v>85.4</v>
      </c>
      <c r="K1564" s="2">
        <v>86.3</v>
      </c>
      <c r="L1564">
        <f>SUMIFS(US!B:B,US!$D:$D,YEAR(daily!$A1564),US!$E:$E,MONTH(daily!$A1564))</f>
        <v>8350</v>
      </c>
      <c r="M1564">
        <f>SUMIFS(US!C:C,US!$D:$D,YEAR(daily!$A1564),US!$E:$E,MONTH(daily!$A1564))</f>
        <v>20457</v>
      </c>
      <c r="N1564">
        <f>SUMIFS(COT!E:E,COT!$A:$A,YEAR(daily!$A1564),COT!$B:$B,WEEKNUM(daily!$A1564))</f>
        <v>995266</v>
      </c>
      <c r="O1564">
        <f>SUMIFS(COT!F:F,COT!$A:$A,YEAR(daily!$A1564),COT!$B:$B,WEEKNUM(daily!$A1564))</f>
        <v>171787</v>
      </c>
      <c r="P1564">
        <f>SUMIFS(COT!G:G,COT!$A:$A,YEAR(daily!$A1564),COT!$B:$B,WEEKNUM(daily!$A1564))</f>
        <v>117187</v>
      </c>
      <c r="Q1564">
        <f>SUMIFS(COT!H:H,COT!$A:$A,YEAR(daily!$A1564),COT!$B:$B,WEEKNUM(daily!$A1564))</f>
        <v>224494</v>
      </c>
      <c r="R1564">
        <f>SUMIFS(COT!I:I,COT!$A:$A,YEAR(daily!$A1564),COT!$B:$B,WEEKNUM(daily!$A1564))</f>
        <v>541891</v>
      </c>
      <c r="S1564">
        <f>SUMIFS(COT!J:J,COT!$A:$A,YEAR(daily!$A1564),COT!$B:$B,WEEKNUM(daily!$A1564))</f>
        <v>585459</v>
      </c>
      <c r="T1564">
        <f>SUMIFS(COT!K:K,COT!$A:$A,YEAR(daily!$A1564),COT!$B:$B,WEEKNUM(daily!$A1564))</f>
        <v>57094</v>
      </c>
      <c r="U1564">
        <f>SUMIFS(COT!L:L,COT!$A:$A,YEAR(daily!$A1564),COT!$B:$B,WEEKNUM(daily!$A1564))</f>
        <v>68126</v>
      </c>
      <c r="V1564">
        <f>SUMIFS(COT!M:M,COT!$A:$A,YEAR(daily!$A1564),COT!$B:$B,WEEKNUM(daily!$A1564))</f>
        <v>88</v>
      </c>
      <c r="W1564">
        <f>SUMIFS(COT!N:N,COT!$A:$A,YEAR(daily!$A1564),COT!$B:$B,WEEKNUM(daily!$A1564))</f>
        <v>83</v>
      </c>
      <c r="X1564">
        <f>SUMIFS(COT!O:O,COT!$A:$A,YEAR(daily!$A1564),COT!$B:$B,WEEKNUM(daily!$A1564))</f>
        <v>112</v>
      </c>
      <c r="Y1564">
        <f>SUMIFS(COT!P:P,COT!$A:$A,YEAR(daily!$A1564),COT!$B:$B,WEEKNUM(daily!$A1564))</f>
        <v>87</v>
      </c>
      <c r="Z1564">
        <f>SUMIFS(COT!Q:Q,COT!$A:$A,YEAR(daily!$A1564),COT!$B:$B,WEEKNUM(daily!$A1564))</f>
        <v>96</v>
      </c>
      <c r="AA1564">
        <f>SUMIFS(Saudi!B:B,Saudi!$A:$A,YEAR(daily!$A1564))</f>
        <v>678.81299999999999</v>
      </c>
      <c r="AB1564">
        <f>SUMIFS(Saudi!C:C,Saudi!$A:$A,YEAR(daily!$A1564))</f>
        <v>384.9</v>
      </c>
      <c r="AC1564">
        <f>SUMIFS(Saudi!F:F,Saudi!$A:$A,YEAR(daily!$A1564))</f>
        <v>4050890</v>
      </c>
      <c r="AD1564">
        <f>SUMIFS(Saudi!G:G,Saudi!$A:$A,YEAR(daily!$A1564))</f>
        <v>66.21286817876377</v>
      </c>
      <c r="AE1564">
        <f>SUMIFS(Saudi!H:H,Saudi!$A:$A,YEAR(daily!$A1564))</f>
        <v>268221045.57667238</v>
      </c>
      <c r="AF1564" s="5">
        <f t="shared" si="70"/>
        <v>5</v>
      </c>
      <c r="AG1564" s="5">
        <f t="shared" si="71"/>
        <v>2006</v>
      </c>
    </row>
    <row r="1565" spans="1:33">
      <c r="A1565" s="3">
        <v>38861</v>
      </c>
      <c r="B1565" s="1">
        <v>285359</v>
      </c>
      <c r="C1565" s="1">
        <v>63953</v>
      </c>
      <c r="D1565" s="1">
        <v>31356</v>
      </c>
      <c r="E1565" s="1">
        <v>69.86</v>
      </c>
      <c r="F1565" s="1">
        <v>71.2</v>
      </c>
      <c r="G1565" s="1">
        <v>71.680000000000007</v>
      </c>
      <c r="H1565" s="2">
        <v>50.1</v>
      </c>
      <c r="I1565" s="2">
        <v>31.1</v>
      </c>
      <c r="J1565" s="2">
        <v>85.4</v>
      </c>
      <c r="K1565" s="2">
        <v>86.3</v>
      </c>
      <c r="L1565">
        <f>SUMIFS(US!B:B,US!$D:$D,YEAR(daily!$A1565),US!$E:$E,MONTH(daily!$A1565))</f>
        <v>8350</v>
      </c>
      <c r="M1565">
        <f>SUMIFS(US!C:C,US!$D:$D,YEAR(daily!$A1565),US!$E:$E,MONTH(daily!$A1565))</f>
        <v>20457</v>
      </c>
      <c r="N1565">
        <f>SUMIFS(COT!E:E,COT!$A:$A,YEAR(daily!$A1565),COT!$B:$B,WEEKNUM(daily!$A1565))</f>
        <v>995266</v>
      </c>
      <c r="O1565">
        <f>SUMIFS(COT!F:F,COT!$A:$A,YEAR(daily!$A1565),COT!$B:$B,WEEKNUM(daily!$A1565))</f>
        <v>171787</v>
      </c>
      <c r="P1565">
        <f>SUMIFS(COT!G:G,COT!$A:$A,YEAR(daily!$A1565),COT!$B:$B,WEEKNUM(daily!$A1565))</f>
        <v>117187</v>
      </c>
      <c r="Q1565">
        <f>SUMIFS(COT!H:H,COT!$A:$A,YEAR(daily!$A1565),COT!$B:$B,WEEKNUM(daily!$A1565))</f>
        <v>224494</v>
      </c>
      <c r="R1565">
        <f>SUMIFS(COT!I:I,COT!$A:$A,YEAR(daily!$A1565),COT!$B:$B,WEEKNUM(daily!$A1565))</f>
        <v>541891</v>
      </c>
      <c r="S1565">
        <f>SUMIFS(COT!J:J,COT!$A:$A,YEAR(daily!$A1565),COT!$B:$B,WEEKNUM(daily!$A1565))</f>
        <v>585459</v>
      </c>
      <c r="T1565">
        <f>SUMIFS(COT!K:K,COT!$A:$A,YEAR(daily!$A1565),COT!$B:$B,WEEKNUM(daily!$A1565))</f>
        <v>57094</v>
      </c>
      <c r="U1565">
        <f>SUMIFS(COT!L:L,COT!$A:$A,YEAR(daily!$A1565),COT!$B:$B,WEEKNUM(daily!$A1565))</f>
        <v>68126</v>
      </c>
      <c r="V1565">
        <f>SUMIFS(COT!M:M,COT!$A:$A,YEAR(daily!$A1565),COT!$B:$B,WEEKNUM(daily!$A1565))</f>
        <v>88</v>
      </c>
      <c r="W1565">
        <f>SUMIFS(COT!N:N,COT!$A:$A,YEAR(daily!$A1565),COT!$B:$B,WEEKNUM(daily!$A1565))</f>
        <v>83</v>
      </c>
      <c r="X1565">
        <f>SUMIFS(COT!O:O,COT!$A:$A,YEAR(daily!$A1565),COT!$B:$B,WEEKNUM(daily!$A1565))</f>
        <v>112</v>
      </c>
      <c r="Y1565">
        <f>SUMIFS(COT!P:P,COT!$A:$A,YEAR(daily!$A1565),COT!$B:$B,WEEKNUM(daily!$A1565))</f>
        <v>87</v>
      </c>
      <c r="Z1565">
        <f>SUMIFS(COT!Q:Q,COT!$A:$A,YEAR(daily!$A1565),COT!$B:$B,WEEKNUM(daily!$A1565))</f>
        <v>96</v>
      </c>
      <c r="AA1565">
        <f>SUMIFS(Saudi!B:B,Saudi!$A:$A,YEAR(daily!$A1565))</f>
        <v>678.81299999999999</v>
      </c>
      <c r="AB1565">
        <f>SUMIFS(Saudi!C:C,Saudi!$A:$A,YEAR(daily!$A1565))</f>
        <v>384.9</v>
      </c>
      <c r="AC1565">
        <f>SUMIFS(Saudi!F:F,Saudi!$A:$A,YEAR(daily!$A1565))</f>
        <v>4050890</v>
      </c>
      <c r="AD1565">
        <f>SUMIFS(Saudi!G:G,Saudi!$A:$A,YEAR(daily!$A1565))</f>
        <v>66.21286817876377</v>
      </c>
      <c r="AE1565">
        <f>SUMIFS(Saudi!H:H,Saudi!$A:$A,YEAR(daily!$A1565))</f>
        <v>268221045.57667238</v>
      </c>
      <c r="AF1565" s="5">
        <f t="shared" si="70"/>
        <v>5</v>
      </c>
      <c r="AG1565" s="5">
        <f t="shared" si="71"/>
        <v>2006</v>
      </c>
    </row>
    <row r="1566" spans="1:33">
      <c r="A1566" s="3">
        <v>38862</v>
      </c>
      <c r="B1566" s="1">
        <v>282743</v>
      </c>
      <c r="C1566" s="1">
        <v>64406</v>
      </c>
      <c r="D1566" s="1">
        <v>32583</v>
      </c>
      <c r="E1566" s="1">
        <v>71.319999999999993</v>
      </c>
      <c r="F1566" s="1">
        <v>72.66</v>
      </c>
      <c r="G1566" s="1">
        <v>73.11</v>
      </c>
      <c r="H1566" s="2">
        <v>50.1</v>
      </c>
      <c r="I1566" s="2">
        <v>31.1</v>
      </c>
      <c r="J1566" s="2">
        <v>85.4</v>
      </c>
      <c r="K1566" s="2">
        <v>86.3</v>
      </c>
      <c r="L1566">
        <f>SUMIFS(US!B:B,US!$D:$D,YEAR(daily!$A1566),US!$E:$E,MONTH(daily!$A1566))</f>
        <v>8350</v>
      </c>
      <c r="M1566">
        <f>SUMIFS(US!C:C,US!$D:$D,YEAR(daily!$A1566),US!$E:$E,MONTH(daily!$A1566))</f>
        <v>20457</v>
      </c>
      <c r="N1566">
        <f>SUMIFS(COT!E:E,COT!$A:$A,YEAR(daily!$A1566),COT!$B:$B,WEEKNUM(daily!$A1566))</f>
        <v>995266</v>
      </c>
      <c r="O1566">
        <f>SUMIFS(COT!F:F,COT!$A:$A,YEAR(daily!$A1566),COT!$B:$B,WEEKNUM(daily!$A1566))</f>
        <v>171787</v>
      </c>
      <c r="P1566">
        <f>SUMIFS(COT!G:G,COT!$A:$A,YEAR(daily!$A1566),COT!$B:$B,WEEKNUM(daily!$A1566))</f>
        <v>117187</v>
      </c>
      <c r="Q1566">
        <f>SUMIFS(COT!H:H,COT!$A:$A,YEAR(daily!$A1566),COT!$B:$B,WEEKNUM(daily!$A1566))</f>
        <v>224494</v>
      </c>
      <c r="R1566">
        <f>SUMIFS(COT!I:I,COT!$A:$A,YEAR(daily!$A1566),COT!$B:$B,WEEKNUM(daily!$A1566))</f>
        <v>541891</v>
      </c>
      <c r="S1566">
        <f>SUMIFS(COT!J:J,COT!$A:$A,YEAR(daily!$A1566),COT!$B:$B,WEEKNUM(daily!$A1566))</f>
        <v>585459</v>
      </c>
      <c r="T1566">
        <f>SUMIFS(COT!K:K,COT!$A:$A,YEAR(daily!$A1566),COT!$B:$B,WEEKNUM(daily!$A1566))</f>
        <v>57094</v>
      </c>
      <c r="U1566">
        <f>SUMIFS(COT!L:L,COT!$A:$A,YEAR(daily!$A1566),COT!$B:$B,WEEKNUM(daily!$A1566))</f>
        <v>68126</v>
      </c>
      <c r="V1566">
        <f>SUMIFS(COT!M:M,COT!$A:$A,YEAR(daily!$A1566),COT!$B:$B,WEEKNUM(daily!$A1566))</f>
        <v>88</v>
      </c>
      <c r="W1566">
        <f>SUMIFS(COT!N:N,COT!$A:$A,YEAR(daily!$A1566),COT!$B:$B,WEEKNUM(daily!$A1566))</f>
        <v>83</v>
      </c>
      <c r="X1566">
        <f>SUMIFS(COT!O:O,COT!$A:$A,YEAR(daily!$A1566),COT!$B:$B,WEEKNUM(daily!$A1566))</f>
        <v>112</v>
      </c>
      <c r="Y1566">
        <f>SUMIFS(COT!P:P,COT!$A:$A,YEAR(daily!$A1566),COT!$B:$B,WEEKNUM(daily!$A1566))</f>
        <v>87</v>
      </c>
      <c r="Z1566">
        <f>SUMIFS(COT!Q:Q,COT!$A:$A,YEAR(daily!$A1566),COT!$B:$B,WEEKNUM(daily!$A1566))</f>
        <v>96</v>
      </c>
      <c r="AA1566">
        <f>SUMIFS(Saudi!B:B,Saudi!$A:$A,YEAR(daily!$A1566))</f>
        <v>678.81299999999999</v>
      </c>
      <c r="AB1566">
        <f>SUMIFS(Saudi!C:C,Saudi!$A:$A,YEAR(daily!$A1566))</f>
        <v>384.9</v>
      </c>
      <c r="AC1566">
        <f>SUMIFS(Saudi!F:F,Saudi!$A:$A,YEAR(daily!$A1566))</f>
        <v>4050890</v>
      </c>
      <c r="AD1566">
        <f>SUMIFS(Saudi!G:G,Saudi!$A:$A,YEAR(daily!$A1566))</f>
        <v>66.21286817876377</v>
      </c>
      <c r="AE1566">
        <f>SUMIFS(Saudi!H:H,Saudi!$A:$A,YEAR(daily!$A1566))</f>
        <v>268221045.57667238</v>
      </c>
      <c r="AF1566" s="5">
        <f t="shared" si="70"/>
        <v>5</v>
      </c>
      <c r="AG1566" s="5">
        <f t="shared" si="71"/>
        <v>2006</v>
      </c>
    </row>
    <row r="1567" spans="1:33">
      <c r="A1567" s="3">
        <v>38863</v>
      </c>
      <c r="B1567" s="1">
        <v>281424</v>
      </c>
      <c r="C1567" s="1">
        <v>65481</v>
      </c>
      <c r="D1567" s="1">
        <v>33519</v>
      </c>
      <c r="E1567" s="1">
        <v>71.37</v>
      </c>
      <c r="F1567" s="1">
        <v>72.760000000000005</v>
      </c>
      <c r="G1567" s="1">
        <v>73.2</v>
      </c>
      <c r="H1567" s="2">
        <v>50.1</v>
      </c>
      <c r="I1567" s="2">
        <v>31.1</v>
      </c>
      <c r="J1567" s="2">
        <v>85.4</v>
      </c>
      <c r="K1567" s="2">
        <v>86.3</v>
      </c>
      <c r="L1567">
        <f>SUMIFS(US!B:B,US!$D:$D,YEAR(daily!$A1567),US!$E:$E,MONTH(daily!$A1567))</f>
        <v>8350</v>
      </c>
      <c r="M1567">
        <f>SUMIFS(US!C:C,US!$D:$D,YEAR(daily!$A1567),US!$E:$E,MONTH(daily!$A1567))</f>
        <v>20457</v>
      </c>
      <c r="N1567">
        <f>SUMIFS(COT!E:E,COT!$A:$A,YEAR(daily!$A1567),COT!$B:$B,WEEKNUM(daily!$A1567))</f>
        <v>995266</v>
      </c>
      <c r="O1567">
        <f>SUMIFS(COT!F:F,COT!$A:$A,YEAR(daily!$A1567),COT!$B:$B,WEEKNUM(daily!$A1567))</f>
        <v>171787</v>
      </c>
      <c r="P1567">
        <f>SUMIFS(COT!G:G,COT!$A:$A,YEAR(daily!$A1567),COT!$B:$B,WEEKNUM(daily!$A1567))</f>
        <v>117187</v>
      </c>
      <c r="Q1567">
        <f>SUMIFS(COT!H:H,COT!$A:$A,YEAR(daily!$A1567),COT!$B:$B,WEEKNUM(daily!$A1567))</f>
        <v>224494</v>
      </c>
      <c r="R1567">
        <f>SUMIFS(COT!I:I,COT!$A:$A,YEAR(daily!$A1567),COT!$B:$B,WEEKNUM(daily!$A1567))</f>
        <v>541891</v>
      </c>
      <c r="S1567">
        <f>SUMIFS(COT!J:J,COT!$A:$A,YEAR(daily!$A1567),COT!$B:$B,WEEKNUM(daily!$A1567))</f>
        <v>585459</v>
      </c>
      <c r="T1567">
        <f>SUMIFS(COT!K:K,COT!$A:$A,YEAR(daily!$A1567),COT!$B:$B,WEEKNUM(daily!$A1567))</f>
        <v>57094</v>
      </c>
      <c r="U1567">
        <f>SUMIFS(COT!L:L,COT!$A:$A,YEAR(daily!$A1567),COT!$B:$B,WEEKNUM(daily!$A1567))</f>
        <v>68126</v>
      </c>
      <c r="V1567">
        <f>SUMIFS(COT!M:M,COT!$A:$A,YEAR(daily!$A1567),COT!$B:$B,WEEKNUM(daily!$A1567))</f>
        <v>88</v>
      </c>
      <c r="W1567">
        <f>SUMIFS(COT!N:N,COT!$A:$A,YEAR(daily!$A1567),COT!$B:$B,WEEKNUM(daily!$A1567))</f>
        <v>83</v>
      </c>
      <c r="X1567">
        <f>SUMIFS(COT!O:O,COT!$A:$A,YEAR(daily!$A1567),COT!$B:$B,WEEKNUM(daily!$A1567))</f>
        <v>112</v>
      </c>
      <c r="Y1567">
        <f>SUMIFS(COT!P:P,COT!$A:$A,YEAR(daily!$A1567),COT!$B:$B,WEEKNUM(daily!$A1567))</f>
        <v>87</v>
      </c>
      <c r="Z1567">
        <f>SUMIFS(COT!Q:Q,COT!$A:$A,YEAR(daily!$A1567),COT!$B:$B,WEEKNUM(daily!$A1567))</f>
        <v>96</v>
      </c>
      <c r="AA1567">
        <f>SUMIFS(Saudi!B:B,Saudi!$A:$A,YEAR(daily!$A1567))</f>
        <v>678.81299999999999</v>
      </c>
      <c r="AB1567">
        <f>SUMIFS(Saudi!C:C,Saudi!$A:$A,YEAR(daily!$A1567))</f>
        <v>384.9</v>
      </c>
      <c r="AC1567">
        <f>SUMIFS(Saudi!F:F,Saudi!$A:$A,YEAR(daily!$A1567))</f>
        <v>4050890</v>
      </c>
      <c r="AD1567">
        <f>SUMIFS(Saudi!G:G,Saudi!$A:$A,YEAR(daily!$A1567))</f>
        <v>66.21286817876377</v>
      </c>
      <c r="AE1567">
        <f>SUMIFS(Saudi!H:H,Saudi!$A:$A,YEAR(daily!$A1567))</f>
        <v>268221045.57667238</v>
      </c>
      <c r="AF1567" s="5">
        <f t="shared" si="70"/>
        <v>5</v>
      </c>
      <c r="AG1567" s="5">
        <f t="shared" si="71"/>
        <v>2006</v>
      </c>
    </row>
    <row r="1568" spans="1:33">
      <c r="A1568" s="3">
        <v>38867</v>
      </c>
      <c r="B1568" s="1">
        <v>277870</v>
      </c>
      <c r="C1568" s="1">
        <v>63529</v>
      </c>
      <c r="D1568" s="1">
        <v>34272</v>
      </c>
      <c r="E1568" s="1">
        <v>72.03</v>
      </c>
      <c r="F1568" s="1">
        <v>73.430000000000007</v>
      </c>
      <c r="G1568" s="1">
        <v>73.83</v>
      </c>
      <c r="H1568" s="2">
        <v>50.1</v>
      </c>
      <c r="I1568" s="2">
        <v>31.1</v>
      </c>
      <c r="J1568" s="2">
        <v>85.4</v>
      </c>
      <c r="K1568" s="2">
        <v>86.3</v>
      </c>
      <c r="L1568">
        <f>SUMIFS(US!B:B,US!$D:$D,YEAR(daily!$A1568),US!$E:$E,MONTH(daily!$A1568))</f>
        <v>8350</v>
      </c>
      <c r="M1568">
        <f>SUMIFS(US!C:C,US!$D:$D,YEAR(daily!$A1568),US!$E:$E,MONTH(daily!$A1568))</f>
        <v>20457</v>
      </c>
      <c r="N1568">
        <f>SUMIFS(COT!E:E,COT!$A:$A,YEAR(daily!$A1568),COT!$B:$B,WEEKNUM(daily!$A1568))</f>
        <v>1018291</v>
      </c>
      <c r="O1568">
        <f>SUMIFS(COT!F:F,COT!$A:$A,YEAR(daily!$A1568),COT!$B:$B,WEEKNUM(daily!$A1568))</f>
        <v>175621</v>
      </c>
      <c r="P1568">
        <f>SUMIFS(COT!G:G,COT!$A:$A,YEAR(daily!$A1568),COT!$B:$B,WEEKNUM(daily!$A1568))</f>
        <v>127164</v>
      </c>
      <c r="Q1568">
        <f>SUMIFS(COT!H:H,COT!$A:$A,YEAR(daily!$A1568),COT!$B:$B,WEEKNUM(daily!$A1568))</f>
        <v>221523</v>
      </c>
      <c r="R1568">
        <f>SUMIFS(COT!I:I,COT!$A:$A,YEAR(daily!$A1568),COT!$B:$B,WEEKNUM(daily!$A1568))</f>
        <v>556137</v>
      </c>
      <c r="S1568">
        <f>SUMIFS(COT!J:J,COT!$A:$A,YEAR(daily!$A1568),COT!$B:$B,WEEKNUM(daily!$A1568))</f>
        <v>599026</v>
      </c>
      <c r="T1568">
        <f>SUMIFS(COT!K:K,COT!$A:$A,YEAR(daily!$A1568),COT!$B:$B,WEEKNUM(daily!$A1568))</f>
        <v>65010</v>
      </c>
      <c r="U1568">
        <f>SUMIFS(COT!L:L,COT!$A:$A,YEAR(daily!$A1568),COT!$B:$B,WEEKNUM(daily!$A1568))</f>
        <v>70578</v>
      </c>
      <c r="V1568">
        <f>SUMIFS(COT!M:M,COT!$A:$A,YEAR(daily!$A1568),COT!$B:$B,WEEKNUM(daily!$A1568))</f>
        <v>84</v>
      </c>
      <c r="W1568">
        <f>SUMIFS(COT!N:N,COT!$A:$A,YEAR(daily!$A1568),COT!$B:$B,WEEKNUM(daily!$A1568))</f>
        <v>89</v>
      </c>
      <c r="X1568">
        <f>SUMIFS(COT!O:O,COT!$A:$A,YEAR(daily!$A1568),COT!$B:$B,WEEKNUM(daily!$A1568))</f>
        <v>118</v>
      </c>
      <c r="Y1568">
        <f>SUMIFS(COT!P:P,COT!$A:$A,YEAR(daily!$A1568),COT!$B:$B,WEEKNUM(daily!$A1568))</f>
        <v>85</v>
      </c>
      <c r="Z1568">
        <f>SUMIFS(COT!Q:Q,COT!$A:$A,YEAR(daily!$A1568),COT!$B:$B,WEEKNUM(daily!$A1568))</f>
        <v>97</v>
      </c>
      <c r="AA1568">
        <f>SUMIFS(Saudi!B:B,Saudi!$A:$A,YEAR(daily!$A1568))</f>
        <v>678.81299999999999</v>
      </c>
      <c r="AB1568">
        <f>SUMIFS(Saudi!C:C,Saudi!$A:$A,YEAR(daily!$A1568))</f>
        <v>384.9</v>
      </c>
      <c r="AC1568">
        <f>SUMIFS(Saudi!F:F,Saudi!$A:$A,YEAR(daily!$A1568))</f>
        <v>4050890</v>
      </c>
      <c r="AD1568">
        <f>SUMIFS(Saudi!G:G,Saudi!$A:$A,YEAR(daily!$A1568))</f>
        <v>66.21286817876377</v>
      </c>
      <c r="AE1568">
        <f>SUMIFS(Saudi!H:H,Saudi!$A:$A,YEAR(daily!$A1568))</f>
        <v>268221045.57667238</v>
      </c>
      <c r="AF1568" s="5">
        <f t="shared" si="70"/>
        <v>5</v>
      </c>
      <c r="AG1568" s="5">
        <f t="shared" si="71"/>
        <v>2006</v>
      </c>
    </row>
    <row r="1569" spans="1:33">
      <c r="A1569" s="3">
        <v>38868</v>
      </c>
      <c r="B1569" s="1">
        <v>265941</v>
      </c>
      <c r="C1569" s="1">
        <v>66706</v>
      </c>
      <c r="D1569" s="1">
        <v>35116</v>
      </c>
      <c r="E1569" s="1">
        <v>71.290000000000006</v>
      </c>
      <c r="F1569" s="1">
        <v>72.89</v>
      </c>
      <c r="G1569" s="1">
        <v>73.37</v>
      </c>
      <c r="H1569" s="2">
        <v>50.1</v>
      </c>
      <c r="I1569" s="2">
        <v>31.1</v>
      </c>
      <c r="J1569" s="2">
        <v>85.4</v>
      </c>
      <c r="K1569" s="2">
        <v>86.3</v>
      </c>
      <c r="L1569">
        <f>SUMIFS(US!B:B,US!$D:$D,YEAR(daily!$A1569),US!$E:$E,MONTH(daily!$A1569))</f>
        <v>8350</v>
      </c>
      <c r="M1569">
        <f>SUMIFS(US!C:C,US!$D:$D,YEAR(daily!$A1569),US!$E:$E,MONTH(daily!$A1569))</f>
        <v>20457</v>
      </c>
      <c r="N1569">
        <f>SUMIFS(COT!E:E,COT!$A:$A,YEAR(daily!$A1569),COT!$B:$B,WEEKNUM(daily!$A1569))</f>
        <v>1018291</v>
      </c>
      <c r="O1569">
        <f>SUMIFS(COT!F:F,COT!$A:$A,YEAR(daily!$A1569),COT!$B:$B,WEEKNUM(daily!$A1569))</f>
        <v>175621</v>
      </c>
      <c r="P1569">
        <f>SUMIFS(COT!G:G,COT!$A:$A,YEAR(daily!$A1569),COT!$B:$B,WEEKNUM(daily!$A1569))</f>
        <v>127164</v>
      </c>
      <c r="Q1569">
        <f>SUMIFS(COT!H:H,COT!$A:$A,YEAR(daily!$A1569),COT!$B:$B,WEEKNUM(daily!$A1569))</f>
        <v>221523</v>
      </c>
      <c r="R1569">
        <f>SUMIFS(COT!I:I,COT!$A:$A,YEAR(daily!$A1569),COT!$B:$B,WEEKNUM(daily!$A1569))</f>
        <v>556137</v>
      </c>
      <c r="S1569">
        <f>SUMIFS(COT!J:J,COT!$A:$A,YEAR(daily!$A1569),COT!$B:$B,WEEKNUM(daily!$A1569))</f>
        <v>599026</v>
      </c>
      <c r="T1569">
        <f>SUMIFS(COT!K:K,COT!$A:$A,YEAR(daily!$A1569),COT!$B:$B,WEEKNUM(daily!$A1569))</f>
        <v>65010</v>
      </c>
      <c r="U1569">
        <f>SUMIFS(COT!L:L,COT!$A:$A,YEAR(daily!$A1569),COT!$B:$B,WEEKNUM(daily!$A1569))</f>
        <v>70578</v>
      </c>
      <c r="V1569">
        <f>SUMIFS(COT!M:M,COT!$A:$A,YEAR(daily!$A1569),COT!$B:$B,WEEKNUM(daily!$A1569))</f>
        <v>84</v>
      </c>
      <c r="W1569">
        <f>SUMIFS(COT!N:N,COT!$A:$A,YEAR(daily!$A1569),COT!$B:$B,WEEKNUM(daily!$A1569))</f>
        <v>89</v>
      </c>
      <c r="X1569">
        <f>SUMIFS(COT!O:O,COT!$A:$A,YEAR(daily!$A1569),COT!$B:$B,WEEKNUM(daily!$A1569))</f>
        <v>118</v>
      </c>
      <c r="Y1569">
        <f>SUMIFS(COT!P:P,COT!$A:$A,YEAR(daily!$A1569),COT!$B:$B,WEEKNUM(daily!$A1569))</f>
        <v>85</v>
      </c>
      <c r="Z1569">
        <f>SUMIFS(COT!Q:Q,COT!$A:$A,YEAR(daily!$A1569),COT!$B:$B,WEEKNUM(daily!$A1569))</f>
        <v>97</v>
      </c>
      <c r="AA1569">
        <f>SUMIFS(Saudi!B:B,Saudi!$A:$A,YEAR(daily!$A1569))</f>
        <v>678.81299999999999</v>
      </c>
      <c r="AB1569">
        <f>SUMIFS(Saudi!C:C,Saudi!$A:$A,YEAR(daily!$A1569))</f>
        <v>384.9</v>
      </c>
      <c r="AC1569">
        <f>SUMIFS(Saudi!F:F,Saudi!$A:$A,YEAR(daily!$A1569))</f>
        <v>4050890</v>
      </c>
      <c r="AD1569">
        <f>SUMIFS(Saudi!G:G,Saudi!$A:$A,YEAR(daily!$A1569))</f>
        <v>66.21286817876377</v>
      </c>
      <c r="AE1569">
        <f>SUMIFS(Saudi!H:H,Saudi!$A:$A,YEAR(daily!$A1569))</f>
        <v>268221045.57667238</v>
      </c>
      <c r="AF1569" s="5">
        <f t="shared" si="70"/>
        <v>5</v>
      </c>
      <c r="AG1569" s="5">
        <f t="shared" si="71"/>
        <v>2006</v>
      </c>
    </row>
    <row r="1570" spans="1:33">
      <c r="A1570" s="3">
        <v>38869</v>
      </c>
      <c r="B1570" s="1">
        <v>263315</v>
      </c>
      <c r="C1570" s="1">
        <v>70601</v>
      </c>
      <c r="D1570" s="1">
        <v>34697</v>
      </c>
      <c r="E1570" s="1">
        <v>70.34</v>
      </c>
      <c r="F1570" s="1">
        <v>71.86</v>
      </c>
      <c r="G1570" s="1">
        <v>72.37</v>
      </c>
      <c r="H1570" s="2">
        <v>50</v>
      </c>
      <c r="I1570" s="2">
        <v>30.7</v>
      </c>
      <c r="J1570" s="2">
        <v>84.9</v>
      </c>
      <c r="K1570" s="2">
        <v>84.4</v>
      </c>
      <c r="L1570">
        <f>SUMIFS(US!B:B,US!$D:$D,YEAR(daily!$A1570),US!$E:$E,MONTH(daily!$A1570))</f>
        <v>8392</v>
      </c>
      <c r="M1570">
        <f>SUMIFS(US!C:C,US!$D:$D,YEAR(daily!$A1570),US!$E:$E,MONTH(daily!$A1570))</f>
        <v>20982</v>
      </c>
      <c r="N1570">
        <f>SUMIFS(COT!E:E,COT!$A:$A,YEAR(daily!$A1570),COT!$B:$B,WEEKNUM(daily!$A1570))</f>
        <v>1018291</v>
      </c>
      <c r="O1570">
        <f>SUMIFS(COT!F:F,COT!$A:$A,YEAR(daily!$A1570),COT!$B:$B,WEEKNUM(daily!$A1570))</f>
        <v>175621</v>
      </c>
      <c r="P1570">
        <f>SUMIFS(COT!G:G,COT!$A:$A,YEAR(daily!$A1570),COT!$B:$B,WEEKNUM(daily!$A1570))</f>
        <v>127164</v>
      </c>
      <c r="Q1570">
        <f>SUMIFS(COT!H:H,COT!$A:$A,YEAR(daily!$A1570),COT!$B:$B,WEEKNUM(daily!$A1570))</f>
        <v>221523</v>
      </c>
      <c r="R1570">
        <f>SUMIFS(COT!I:I,COT!$A:$A,YEAR(daily!$A1570),COT!$B:$B,WEEKNUM(daily!$A1570))</f>
        <v>556137</v>
      </c>
      <c r="S1570">
        <f>SUMIFS(COT!J:J,COT!$A:$A,YEAR(daily!$A1570),COT!$B:$B,WEEKNUM(daily!$A1570))</f>
        <v>599026</v>
      </c>
      <c r="T1570">
        <f>SUMIFS(COT!K:K,COT!$A:$A,YEAR(daily!$A1570),COT!$B:$B,WEEKNUM(daily!$A1570))</f>
        <v>65010</v>
      </c>
      <c r="U1570">
        <f>SUMIFS(COT!L:L,COT!$A:$A,YEAR(daily!$A1570),COT!$B:$B,WEEKNUM(daily!$A1570))</f>
        <v>70578</v>
      </c>
      <c r="V1570">
        <f>SUMIFS(COT!M:M,COT!$A:$A,YEAR(daily!$A1570),COT!$B:$B,WEEKNUM(daily!$A1570))</f>
        <v>84</v>
      </c>
      <c r="W1570">
        <f>SUMIFS(COT!N:N,COT!$A:$A,YEAR(daily!$A1570),COT!$B:$B,WEEKNUM(daily!$A1570))</f>
        <v>89</v>
      </c>
      <c r="X1570">
        <f>SUMIFS(COT!O:O,COT!$A:$A,YEAR(daily!$A1570),COT!$B:$B,WEEKNUM(daily!$A1570))</f>
        <v>118</v>
      </c>
      <c r="Y1570">
        <f>SUMIFS(COT!P:P,COT!$A:$A,YEAR(daily!$A1570),COT!$B:$B,WEEKNUM(daily!$A1570))</f>
        <v>85</v>
      </c>
      <c r="Z1570">
        <f>SUMIFS(COT!Q:Q,COT!$A:$A,YEAR(daily!$A1570),COT!$B:$B,WEEKNUM(daily!$A1570))</f>
        <v>97</v>
      </c>
      <c r="AA1570">
        <f>SUMIFS(Saudi!B:B,Saudi!$A:$A,YEAR(daily!$A1570))</f>
        <v>678.81299999999999</v>
      </c>
      <c r="AB1570">
        <f>SUMIFS(Saudi!C:C,Saudi!$A:$A,YEAR(daily!$A1570))</f>
        <v>384.9</v>
      </c>
      <c r="AC1570">
        <f>SUMIFS(Saudi!F:F,Saudi!$A:$A,YEAR(daily!$A1570))</f>
        <v>4050890</v>
      </c>
      <c r="AD1570">
        <f>SUMIFS(Saudi!G:G,Saudi!$A:$A,YEAR(daily!$A1570))</f>
        <v>66.21286817876377</v>
      </c>
      <c r="AE1570">
        <f>SUMIFS(Saudi!H:H,Saudi!$A:$A,YEAR(daily!$A1570))</f>
        <v>268221045.57667238</v>
      </c>
      <c r="AF1570" s="5">
        <f t="shared" si="70"/>
        <v>6</v>
      </c>
      <c r="AG1570" s="5">
        <f t="shared" si="71"/>
        <v>2006</v>
      </c>
    </row>
    <row r="1571" spans="1:33">
      <c r="A1571" s="3">
        <v>38870</v>
      </c>
      <c r="B1571" s="1">
        <v>249828</v>
      </c>
      <c r="C1571" s="1">
        <v>70663</v>
      </c>
      <c r="D1571" s="1">
        <v>34786</v>
      </c>
      <c r="E1571" s="1">
        <v>72.33</v>
      </c>
      <c r="F1571" s="1">
        <v>73.61</v>
      </c>
      <c r="G1571" s="1">
        <v>74.11</v>
      </c>
      <c r="H1571" s="2">
        <v>50</v>
      </c>
      <c r="I1571" s="2">
        <v>30.7</v>
      </c>
      <c r="J1571" s="2">
        <v>84.9</v>
      </c>
      <c r="K1571" s="2">
        <v>84.4</v>
      </c>
      <c r="L1571">
        <f>SUMIFS(US!B:B,US!$D:$D,YEAR(daily!$A1571),US!$E:$E,MONTH(daily!$A1571))</f>
        <v>8392</v>
      </c>
      <c r="M1571">
        <f>SUMIFS(US!C:C,US!$D:$D,YEAR(daily!$A1571),US!$E:$E,MONTH(daily!$A1571))</f>
        <v>20982</v>
      </c>
      <c r="N1571">
        <f>SUMIFS(COT!E:E,COT!$A:$A,YEAR(daily!$A1571),COT!$B:$B,WEEKNUM(daily!$A1571))</f>
        <v>1018291</v>
      </c>
      <c r="O1571">
        <f>SUMIFS(COT!F:F,COT!$A:$A,YEAR(daily!$A1571),COT!$B:$B,WEEKNUM(daily!$A1571))</f>
        <v>175621</v>
      </c>
      <c r="P1571">
        <f>SUMIFS(COT!G:G,COT!$A:$A,YEAR(daily!$A1571),COT!$B:$B,WEEKNUM(daily!$A1571))</f>
        <v>127164</v>
      </c>
      <c r="Q1571">
        <f>SUMIFS(COT!H:H,COT!$A:$A,YEAR(daily!$A1571),COT!$B:$B,WEEKNUM(daily!$A1571))</f>
        <v>221523</v>
      </c>
      <c r="R1571">
        <f>SUMIFS(COT!I:I,COT!$A:$A,YEAR(daily!$A1571),COT!$B:$B,WEEKNUM(daily!$A1571))</f>
        <v>556137</v>
      </c>
      <c r="S1571">
        <f>SUMIFS(COT!J:J,COT!$A:$A,YEAR(daily!$A1571),COT!$B:$B,WEEKNUM(daily!$A1571))</f>
        <v>599026</v>
      </c>
      <c r="T1571">
        <f>SUMIFS(COT!K:K,COT!$A:$A,YEAR(daily!$A1571),COT!$B:$B,WEEKNUM(daily!$A1571))</f>
        <v>65010</v>
      </c>
      <c r="U1571">
        <f>SUMIFS(COT!L:L,COT!$A:$A,YEAR(daily!$A1571),COT!$B:$B,WEEKNUM(daily!$A1571))</f>
        <v>70578</v>
      </c>
      <c r="V1571">
        <f>SUMIFS(COT!M:M,COT!$A:$A,YEAR(daily!$A1571),COT!$B:$B,WEEKNUM(daily!$A1571))</f>
        <v>84</v>
      </c>
      <c r="W1571">
        <f>SUMIFS(COT!N:N,COT!$A:$A,YEAR(daily!$A1571),COT!$B:$B,WEEKNUM(daily!$A1571))</f>
        <v>89</v>
      </c>
      <c r="X1571">
        <f>SUMIFS(COT!O:O,COT!$A:$A,YEAR(daily!$A1571),COT!$B:$B,WEEKNUM(daily!$A1571))</f>
        <v>118</v>
      </c>
      <c r="Y1571">
        <f>SUMIFS(COT!P:P,COT!$A:$A,YEAR(daily!$A1571),COT!$B:$B,WEEKNUM(daily!$A1571))</f>
        <v>85</v>
      </c>
      <c r="Z1571">
        <f>SUMIFS(COT!Q:Q,COT!$A:$A,YEAR(daily!$A1571),COT!$B:$B,WEEKNUM(daily!$A1571))</f>
        <v>97</v>
      </c>
      <c r="AA1571">
        <f>SUMIFS(Saudi!B:B,Saudi!$A:$A,YEAR(daily!$A1571))</f>
        <v>678.81299999999999</v>
      </c>
      <c r="AB1571">
        <f>SUMIFS(Saudi!C:C,Saudi!$A:$A,YEAR(daily!$A1571))</f>
        <v>384.9</v>
      </c>
      <c r="AC1571">
        <f>SUMIFS(Saudi!F:F,Saudi!$A:$A,YEAR(daily!$A1571))</f>
        <v>4050890</v>
      </c>
      <c r="AD1571">
        <f>SUMIFS(Saudi!G:G,Saudi!$A:$A,YEAR(daily!$A1571))</f>
        <v>66.21286817876377</v>
      </c>
      <c r="AE1571">
        <f>SUMIFS(Saudi!H:H,Saudi!$A:$A,YEAR(daily!$A1571))</f>
        <v>268221045.57667238</v>
      </c>
      <c r="AF1571" s="5">
        <f t="shared" si="70"/>
        <v>6</v>
      </c>
      <c r="AG1571" s="5">
        <f t="shared" si="71"/>
        <v>2006</v>
      </c>
    </row>
    <row r="1572" spans="1:33">
      <c r="A1572" s="3">
        <v>38873</v>
      </c>
      <c r="B1572" s="1">
        <v>249500</v>
      </c>
      <c r="C1572" s="1">
        <v>70928</v>
      </c>
      <c r="D1572" s="1">
        <v>34403</v>
      </c>
      <c r="E1572" s="1">
        <v>72.599999999999994</v>
      </c>
      <c r="F1572" s="1">
        <v>74</v>
      </c>
      <c r="G1572" s="1">
        <v>74.540000000000006</v>
      </c>
      <c r="H1572" s="2">
        <v>50</v>
      </c>
      <c r="I1572" s="2">
        <v>30.7</v>
      </c>
      <c r="J1572" s="2">
        <v>84.9</v>
      </c>
      <c r="K1572" s="2">
        <v>84.4</v>
      </c>
      <c r="L1572">
        <f>SUMIFS(US!B:B,US!$D:$D,YEAR(daily!$A1572),US!$E:$E,MONTH(daily!$A1572))</f>
        <v>8392</v>
      </c>
      <c r="M1572">
        <f>SUMIFS(US!C:C,US!$D:$D,YEAR(daily!$A1572),US!$E:$E,MONTH(daily!$A1572))</f>
        <v>20982</v>
      </c>
      <c r="N1572">
        <f>SUMIFS(COT!E:E,COT!$A:$A,YEAR(daily!$A1572),COT!$B:$B,WEEKNUM(daily!$A1572))</f>
        <v>1044132</v>
      </c>
      <c r="O1572">
        <f>SUMIFS(COT!F:F,COT!$A:$A,YEAR(daily!$A1572),COT!$B:$B,WEEKNUM(daily!$A1572))</f>
        <v>179813</v>
      </c>
      <c r="P1572">
        <f>SUMIFS(COT!G:G,COT!$A:$A,YEAR(daily!$A1572),COT!$B:$B,WEEKNUM(daily!$A1572))</f>
        <v>135933</v>
      </c>
      <c r="Q1572">
        <f>SUMIFS(COT!H:H,COT!$A:$A,YEAR(daily!$A1572),COT!$B:$B,WEEKNUM(daily!$A1572))</f>
        <v>224183</v>
      </c>
      <c r="R1572">
        <f>SUMIFS(COT!I:I,COT!$A:$A,YEAR(daily!$A1572),COT!$B:$B,WEEKNUM(daily!$A1572))</f>
        <v>575586</v>
      </c>
      <c r="S1572">
        <f>SUMIFS(COT!J:J,COT!$A:$A,YEAR(daily!$A1572),COT!$B:$B,WEEKNUM(daily!$A1572))</f>
        <v>612987</v>
      </c>
      <c r="T1572">
        <f>SUMIFS(COT!K:K,COT!$A:$A,YEAR(daily!$A1572),COT!$B:$B,WEEKNUM(daily!$A1572))</f>
        <v>64550</v>
      </c>
      <c r="U1572">
        <f>SUMIFS(COT!L:L,COT!$A:$A,YEAR(daily!$A1572),COT!$B:$B,WEEKNUM(daily!$A1572))</f>
        <v>71029</v>
      </c>
      <c r="V1572">
        <f>SUMIFS(COT!M:M,COT!$A:$A,YEAR(daily!$A1572),COT!$B:$B,WEEKNUM(daily!$A1572))</f>
        <v>91</v>
      </c>
      <c r="W1572">
        <f>SUMIFS(COT!N:N,COT!$A:$A,YEAR(daily!$A1572),COT!$B:$B,WEEKNUM(daily!$A1572))</f>
        <v>91</v>
      </c>
      <c r="X1572">
        <f>SUMIFS(COT!O:O,COT!$A:$A,YEAR(daily!$A1572),COT!$B:$B,WEEKNUM(daily!$A1572))</f>
        <v>115</v>
      </c>
      <c r="Y1572">
        <f>SUMIFS(COT!P:P,COT!$A:$A,YEAR(daily!$A1572),COT!$B:$B,WEEKNUM(daily!$A1572))</f>
        <v>84</v>
      </c>
      <c r="Z1572">
        <f>SUMIFS(COT!Q:Q,COT!$A:$A,YEAR(daily!$A1572),COT!$B:$B,WEEKNUM(daily!$A1572))</f>
        <v>91</v>
      </c>
      <c r="AA1572">
        <f>SUMIFS(Saudi!B:B,Saudi!$A:$A,YEAR(daily!$A1572))</f>
        <v>678.81299999999999</v>
      </c>
      <c r="AB1572">
        <f>SUMIFS(Saudi!C:C,Saudi!$A:$A,YEAR(daily!$A1572))</f>
        <v>384.9</v>
      </c>
      <c r="AC1572">
        <f>SUMIFS(Saudi!F:F,Saudi!$A:$A,YEAR(daily!$A1572))</f>
        <v>4050890</v>
      </c>
      <c r="AD1572">
        <f>SUMIFS(Saudi!G:G,Saudi!$A:$A,YEAR(daily!$A1572))</f>
        <v>66.21286817876377</v>
      </c>
      <c r="AE1572">
        <f>SUMIFS(Saudi!H:H,Saudi!$A:$A,YEAR(daily!$A1572))</f>
        <v>268221045.57667238</v>
      </c>
      <c r="AF1572" s="5">
        <f t="shared" si="70"/>
        <v>6</v>
      </c>
      <c r="AG1572" s="5">
        <f t="shared" si="71"/>
        <v>2006</v>
      </c>
    </row>
    <row r="1573" spans="1:33">
      <c r="A1573" s="3">
        <v>38874</v>
      </c>
      <c r="B1573" s="1">
        <v>240088</v>
      </c>
      <c r="C1573" s="1">
        <v>71272</v>
      </c>
      <c r="D1573" s="1">
        <v>35867</v>
      </c>
      <c r="E1573" s="1">
        <v>72.5</v>
      </c>
      <c r="F1573" s="1">
        <v>73.819999999999993</v>
      </c>
      <c r="G1573" s="1">
        <v>74.39</v>
      </c>
      <c r="H1573" s="2">
        <v>50</v>
      </c>
      <c r="I1573" s="2">
        <v>30.7</v>
      </c>
      <c r="J1573" s="2">
        <v>84.9</v>
      </c>
      <c r="K1573" s="2">
        <v>84.4</v>
      </c>
      <c r="L1573">
        <f>SUMIFS(US!B:B,US!$D:$D,YEAR(daily!$A1573),US!$E:$E,MONTH(daily!$A1573))</f>
        <v>8392</v>
      </c>
      <c r="M1573">
        <f>SUMIFS(US!C:C,US!$D:$D,YEAR(daily!$A1573),US!$E:$E,MONTH(daily!$A1573))</f>
        <v>20982</v>
      </c>
      <c r="N1573">
        <f>SUMIFS(COT!E:E,COT!$A:$A,YEAR(daily!$A1573),COT!$B:$B,WEEKNUM(daily!$A1573))</f>
        <v>1044132</v>
      </c>
      <c r="O1573">
        <f>SUMIFS(COT!F:F,COT!$A:$A,YEAR(daily!$A1573),COT!$B:$B,WEEKNUM(daily!$A1573))</f>
        <v>179813</v>
      </c>
      <c r="P1573">
        <f>SUMIFS(COT!G:G,COT!$A:$A,YEAR(daily!$A1573),COT!$B:$B,WEEKNUM(daily!$A1573))</f>
        <v>135933</v>
      </c>
      <c r="Q1573">
        <f>SUMIFS(COT!H:H,COT!$A:$A,YEAR(daily!$A1573),COT!$B:$B,WEEKNUM(daily!$A1573))</f>
        <v>224183</v>
      </c>
      <c r="R1573">
        <f>SUMIFS(COT!I:I,COT!$A:$A,YEAR(daily!$A1573),COT!$B:$B,WEEKNUM(daily!$A1573))</f>
        <v>575586</v>
      </c>
      <c r="S1573">
        <f>SUMIFS(COT!J:J,COT!$A:$A,YEAR(daily!$A1573),COT!$B:$B,WEEKNUM(daily!$A1573))</f>
        <v>612987</v>
      </c>
      <c r="T1573">
        <f>SUMIFS(COT!K:K,COT!$A:$A,YEAR(daily!$A1573),COT!$B:$B,WEEKNUM(daily!$A1573))</f>
        <v>64550</v>
      </c>
      <c r="U1573">
        <f>SUMIFS(COT!L:L,COT!$A:$A,YEAR(daily!$A1573),COT!$B:$B,WEEKNUM(daily!$A1573))</f>
        <v>71029</v>
      </c>
      <c r="V1573">
        <f>SUMIFS(COT!M:M,COT!$A:$A,YEAR(daily!$A1573),COT!$B:$B,WEEKNUM(daily!$A1573))</f>
        <v>91</v>
      </c>
      <c r="W1573">
        <f>SUMIFS(COT!N:N,COT!$A:$A,YEAR(daily!$A1573),COT!$B:$B,WEEKNUM(daily!$A1573))</f>
        <v>91</v>
      </c>
      <c r="X1573">
        <f>SUMIFS(COT!O:O,COT!$A:$A,YEAR(daily!$A1573),COT!$B:$B,WEEKNUM(daily!$A1573))</f>
        <v>115</v>
      </c>
      <c r="Y1573">
        <f>SUMIFS(COT!P:P,COT!$A:$A,YEAR(daily!$A1573),COT!$B:$B,WEEKNUM(daily!$A1573))</f>
        <v>84</v>
      </c>
      <c r="Z1573">
        <f>SUMIFS(COT!Q:Q,COT!$A:$A,YEAR(daily!$A1573),COT!$B:$B,WEEKNUM(daily!$A1573))</f>
        <v>91</v>
      </c>
      <c r="AA1573">
        <f>SUMIFS(Saudi!B:B,Saudi!$A:$A,YEAR(daily!$A1573))</f>
        <v>678.81299999999999</v>
      </c>
      <c r="AB1573">
        <f>SUMIFS(Saudi!C:C,Saudi!$A:$A,YEAR(daily!$A1573))</f>
        <v>384.9</v>
      </c>
      <c r="AC1573">
        <f>SUMIFS(Saudi!F:F,Saudi!$A:$A,YEAR(daily!$A1573))</f>
        <v>4050890</v>
      </c>
      <c r="AD1573">
        <f>SUMIFS(Saudi!G:G,Saudi!$A:$A,YEAR(daily!$A1573))</f>
        <v>66.21286817876377</v>
      </c>
      <c r="AE1573">
        <f>SUMIFS(Saudi!H:H,Saudi!$A:$A,YEAR(daily!$A1573))</f>
        <v>268221045.57667238</v>
      </c>
      <c r="AF1573" s="5">
        <f t="shared" si="70"/>
        <v>6</v>
      </c>
      <c r="AG1573" s="5">
        <f t="shared" si="71"/>
        <v>2006</v>
      </c>
    </row>
    <row r="1574" spans="1:33">
      <c r="A1574" s="3">
        <v>38875</v>
      </c>
      <c r="B1574" s="1">
        <v>222169</v>
      </c>
      <c r="C1574" s="1">
        <v>71370</v>
      </c>
      <c r="D1574" s="1">
        <v>37526</v>
      </c>
      <c r="E1574" s="1">
        <v>70.819999999999993</v>
      </c>
      <c r="F1574" s="1">
        <v>72.349999999999994</v>
      </c>
      <c r="G1574" s="1">
        <v>73.010000000000005</v>
      </c>
      <c r="H1574" s="2">
        <v>50</v>
      </c>
      <c r="I1574" s="2">
        <v>30.7</v>
      </c>
      <c r="J1574" s="2">
        <v>84.9</v>
      </c>
      <c r="K1574" s="2">
        <v>84.4</v>
      </c>
      <c r="L1574">
        <f>SUMIFS(US!B:B,US!$D:$D,YEAR(daily!$A1574),US!$E:$E,MONTH(daily!$A1574))</f>
        <v>8392</v>
      </c>
      <c r="M1574">
        <f>SUMIFS(US!C:C,US!$D:$D,YEAR(daily!$A1574),US!$E:$E,MONTH(daily!$A1574))</f>
        <v>20982</v>
      </c>
      <c r="N1574">
        <f>SUMIFS(COT!E:E,COT!$A:$A,YEAR(daily!$A1574),COT!$B:$B,WEEKNUM(daily!$A1574))</f>
        <v>1044132</v>
      </c>
      <c r="O1574">
        <f>SUMIFS(COT!F:F,COT!$A:$A,YEAR(daily!$A1574),COT!$B:$B,WEEKNUM(daily!$A1574))</f>
        <v>179813</v>
      </c>
      <c r="P1574">
        <f>SUMIFS(COT!G:G,COT!$A:$A,YEAR(daily!$A1574),COT!$B:$B,WEEKNUM(daily!$A1574))</f>
        <v>135933</v>
      </c>
      <c r="Q1574">
        <f>SUMIFS(COT!H:H,COT!$A:$A,YEAR(daily!$A1574),COT!$B:$B,WEEKNUM(daily!$A1574))</f>
        <v>224183</v>
      </c>
      <c r="R1574">
        <f>SUMIFS(COT!I:I,COT!$A:$A,YEAR(daily!$A1574),COT!$B:$B,WEEKNUM(daily!$A1574))</f>
        <v>575586</v>
      </c>
      <c r="S1574">
        <f>SUMIFS(COT!J:J,COT!$A:$A,YEAR(daily!$A1574),COT!$B:$B,WEEKNUM(daily!$A1574))</f>
        <v>612987</v>
      </c>
      <c r="T1574">
        <f>SUMIFS(COT!K:K,COT!$A:$A,YEAR(daily!$A1574),COT!$B:$B,WEEKNUM(daily!$A1574))</f>
        <v>64550</v>
      </c>
      <c r="U1574">
        <f>SUMIFS(COT!L:L,COT!$A:$A,YEAR(daily!$A1574),COT!$B:$B,WEEKNUM(daily!$A1574))</f>
        <v>71029</v>
      </c>
      <c r="V1574">
        <f>SUMIFS(COT!M:M,COT!$A:$A,YEAR(daily!$A1574),COT!$B:$B,WEEKNUM(daily!$A1574))</f>
        <v>91</v>
      </c>
      <c r="W1574">
        <f>SUMIFS(COT!N:N,COT!$A:$A,YEAR(daily!$A1574),COT!$B:$B,WEEKNUM(daily!$A1574))</f>
        <v>91</v>
      </c>
      <c r="X1574">
        <f>SUMIFS(COT!O:O,COT!$A:$A,YEAR(daily!$A1574),COT!$B:$B,WEEKNUM(daily!$A1574))</f>
        <v>115</v>
      </c>
      <c r="Y1574">
        <f>SUMIFS(COT!P:P,COT!$A:$A,YEAR(daily!$A1574),COT!$B:$B,WEEKNUM(daily!$A1574))</f>
        <v>84</v>
      </c>
      <c r="Z1574">
        <f>SUMIFS(COT!Q:Q,COT!$A:$A,YEAR(daily!$A1574),COT!$B:$B,WEEKNUM(daily!$A1574))</f>
        <v>91</v>
      </c>
      <c r="AA1574">
        <f>SUMIFS(Saudi!B:B,Saudi!$A:$A,YEAR(daily!$A1574))</f>
        <v>678.81299999999999</v>
      </c>
      <c r="AB1574">
        <f>SUMIFS(Saudi!C:C,Saudi!$A:$A,YEAR(daily!$A1574))</f>
        <v>384.9</v>
      </c>
      <c r="AC1574">
        <f>SUMIFS(Saudi!F:F,Saudi!$A:$A,YEAR(daily!$A1574))</f>
        <v>4050890</v>
      </c>
      <c r="AD1574">
        <f>SUMIFS(Saudi!G:G,Saudi!$A:$A,YEAR(daily!$A1574))</f>
        <v>66.21286817876377</v>
      </c>
      <c r="AE1574">
        <f>SUMIFS(Saudi!H:H,Saudi!$A:$A,YEAR(daily!$A1574))</f>
        <v>268221045.57667238</v>
      </c>
      <c r="AF1574" s="5">
        <f t="shared" si="70"/>
        <v>6</v>
      </c>
      <c r="AG1574" s="5">
        <f t="shared" si="71"/>
        <v>2006</v>
      </c>
    </row>
    <row r="1575" spans="1:33">
      <c r="A1575" s="3">
        <v>38876</v>
      </c>
      <c r="B1575" s="1">
        <v>204594</v>
      </c>
      <c r="C1575" s="1">
        <v>78574</v>
      </c>
      <c r="D1575" s="1">
        <v>36546</v>
      </c>
      <c r="E1575" s="1">
        <v>70.349999999999994</v>
      </c>
      <c r="F1575" s="1">
        <v>72.040000000000006</v>
      </c>
      <c r="G1575" s="1">
        <v>72.739999999999995</v>
      </c>
      <c r="H1575" s="2">
        <v>50</v>
      </c>
      <c r="I1575" s="2">
        <v>30.7</v>
      </c>
      <c r="J1575" s="2">
        <v>84.9</v>
      </c>
      <c r="K1575" s="2">
        <v>84.4</v>
      </c>
      <c r="L1575">
        <f>SUMIFS(US!B:B,US!$D:$D,YEAR(daily!$A1575),US!$E:$E,MONTH(daily!$A1575))</f>
        <v>8392</v>
      </c>
      <c r="M1575">
        <f>SUMIFS(US!C:C,US!$D:$D,YEAR(daily!$A1575),US!$E:$E,MONTH(daily!$A1575))</f>
        <v>20982</v>
      </c>
      <c r="N1575">
        <f>SUMIFS(COT!E:E,COT!$A:$A,YEAR(daily!$A1575),COT!$B:$B,WEEKNUM(daily!$A1575))</f>
        <v>1044132</v>
      </c>
      <c r="O1575">
        <f>SUMIFS(COT!F:F,COT!$A:$A,YEAR(daily!$A1575),COT!$B:$B,WEEKNUM(daily!$A1575))</f>
        <v>179813</v>
      </c>
      <c r="P1575">
        <f>SUMIFS(COT!G:G,COT!$A:$A,YEAR(daily!$A1575),COT!$B:$B,WEEKNUM(daily!$A1575))</f>
        <v>135933</v>
      </c>
      <c r="Q1575">
        <f>SUMIFS(COT!H:H,COT!$A:$A,YEAR(daily!$A1575),COT!$B:$B,WEEKNUM(daily!$A1575))</f>
        <v>224183</v>
      </c>
      <c r="R1575">
        <f>SUMIFS(COT!I:I,COT!$A:$A,YEAR(daily!$A1575),COT!$B:$B,WEEKNUM(daily!$A1575))</f>
        <v>575586</v>
      </c>
      <c r="S1575">
        <f>SUMIFS(COT!J:J,COT!$A:$A,YEAR(daily!$A1575),COT!$B:$B,WEEKNUM(daily!$A1575))</f>
        <v>612987</v>
      </c>
      <c r="T1575">
        <f>SUMIFS(COT!K:K,COT!$A:$A,YEAR(daily!$A1575),COT!$B:$B,WEEKNUM(daily!$A1575))</f>
        <v>64550</v>
      </c>
      <c r="U1575">
        <f>SUMIFS(COT!L:L,COT!$A:$A,YEAR(daily!$A1575),COT!$B:$B,WEEKNUM(daily!$A1575))</f>
        <v>71029</v>
      </c>
      <c r="V1575">
        <f>SUMIFS(COT!M:M,COT!$A:$A,YEAR(daily!$A1575),COT!$B:$B,WEEKNUM(daily!$A1575))</f>
        <v>91</v>
      </c>
      <c r="W1575">
        <f>SUMIFS(COT!N:N,COT!$A:$A,YEAR(daily!$A1575),COT!$B:$B,WEEKNUM(daily!$A1575))</f>
        <v>91</v>
      </c>
      <c r="X1575">
        <f>SUMIFS(COT!O:O,COT!$A:$A,YEAR(daily!$A1575),COT!$B:$B,WEEKNUM(daily!$A1575))</f>
        <v>115</v>
      </c>
      <c r="Y1575">
        <f>SUMIFS(COT!P:P,COT!$A:$A,YEAR(daily!$A1575),COT!$B:$B,WEEKNUM(daily!$A1575))</f>
        <v>84</v>
      </c>
      <c r="Z1575">
        <f>SUMIFS(COT!Q:Q,COT!$A:$A,YEAR(daily!$A1575),COT!$B:$B,WEEKNUM(daily!$A1575))</f>
        <v>91</v>
      </c>
      <c r="AA1575">
        <f>SUMIFS(Saudi!B:B,Saudi!$A:$A,YEAR(daily!$A1575))</f>
        <v>678.81299999999999</v>
      </c>
      <c r="AB1575">
        <f>SUMIFS(Saudi!C:C,Saudi!$A:$A,YEAR(daily!$A1575))</f>
        <v>384.9</v>
      </c>
      <c r="AC1575">
        <f>SUMIFS(Saudi!F:F,Saudi!$A:$A,YEAR(daily!$A1575))</f>
        <v>4050890</v>
      </c>
      <c r="AD1575">
        <f>SUMIFS(Saudi!G:G,Saudi!$A:$A,YEAR(daily!$A1575))</f>
        <v>66.21286817876377</v>
      </c>
      <c r="AE1575">
        <f>SUMIFS(Saudi!H:H,Saudi!$A:$A,YEAR(daily!$A1575))</f>
        <v>268221045.57667238</v>
      </c>
      <c r="AF1575" s="5">
        <f t="shared" si="70"/>
        <v>6</v>
      </c>
      <c r="AG1575" s="5">
        <f t="shared" si="71"/>
        <v>2006</v>
      </c>
    </row>
    <row r="1576" spans="1:33">
      <c r="A1576" s="3">
        <v>38877</v>
      </c>
      <c r="B1576" s="1">
        <v>184196</v>
      </c>
      <c r="C1576" s="1">
        <v>83471</v>
      </c>
      <c r="D1576" s="1">
        <v>37125</v>
      </c>
      <c r="E1576" s="1">
        <v>71.63</v>
      </c>
      <c r="F1576" s="1">
        <v>73.19</v>
      </c>
      <c r="G1576" s="1">
        <v>73.83</v>
      </c>
      <c r="H1576" s="2">
        <v>50</v>
      </c>
      <c r="I1576" s="2">
        <v>30.7</v>
      </c>
      <c r="J1576" s="2">
        <v>84.9</v>
      </c>
      <c r="K1576" s="2">
        <v>84.4</v>
      </c>
      <c r="L1576">
        <f>SUMIFS(US!B:B,US!$D:$D,YEAR(daily!$A1576),US!$E:$E,MONTH(daily!$A1576))</f>
        <v>8392</v>
      </c>
      <c r="M1576">
        <f>SUMIFS(US!C:C,US!$D:$D,YEAR(daily!$A1576),US!$E:$E,MONTH(daily!$A1576))</f>
        <v>20982</v>
      </c>
      <c r="N1576">
        <f>SUMIFS(COT!E:E,COT!$A:$A,YEAR(daily!$A1576),COT!$B:$B,WEEKNUM(daily!$A1576))</f>
        <v>1044132</v>
      </c>
      <c r="O1576">
        <f>SUMIFS(COT!F:F,COT!$A:$A,YEAR(daily!$A1576),COT!$B:$B,WEEKNUM(daily!$A1576))</f>
        <v>179813</v>
      </c>
      <c r="P1576">
        <f>SUMIFS(COT!G:G,COT!$A:$A,YEAR(daily!$A1576),COT!$B:$B,WEEKNUM(daily!$A1576))</f>
        <v>135933</v>
      </c>
      <c r="Q1576">
        <f>SUMIFS(COT!H:H,COT!$A:$A,YEAR(daily!$A1576),COT!$B:$B,WEEKNUM(daily!$A1576))</f>
        <v>224183</v>
      </c>
      <c r="R1576">
        <f>SUMIFS(COT!I:I,COT!$A:$A,YEAR(daily!$A1576),COT!$B:$B,WEEKNUM(daily!$A1576))</f>
        <v>575586</v>
      </c>
      <c r="S1576">
        <f>SUMIFS(COT!J:J,COT!$A:$A,YEAR(daily!$A1576),COT!$B:$B,WEEKNUM(daily!$A1576))</f>
        <v>612987</v>
      </c>
      <c r="T1576">
        <f>SUMIFS(COT!K:K,COT!$A:$A,YEAR(daily!$A1576),COT!$B:$B,WEEKNUM(daily!$A1576))</f>
        <v>64550</v>
      </c>
      <c r="U1576">
        <f>SUMIFS(COT!L:L,COT!$A:$A,YEAR(daily!$A1576),COT!$B:$B,WEEKNUM(daily!$A1576))</f>
        <v>71029</v>
      </c>
      <c r="V1576">
        <f>SUMIFS(COT!M:M,COT!$A:$A,YEAR(daily!$A1576),COT!$B:$B,WEEKNUM(daily!$A1576))</f>
        <v>91</v>
      </c>
      <c r="W1576">
        <f>SUMIFS(COT!N:N,COT!$A:$A,YEAR(daily!$A1576),COT!$B:$B,WEEKNUM(daily!$A1576))</f>
        <v>91</v>
      </c>
      <c r="X1576">
        <f>SUMIFS(COT!O:O,COT!$A:$A,YEAR(daily!$A1576),COT!$B:$B,WEEKNUM(daily!$A1576))</f>
        <v>115</v>
      </c>
      <c r="Y1576">
        <f>SUMIFS(COT!P:P,COT!$A:$A,YEAR(daily!$A1576),COT!$B:$B,WEEKNUM(daily!$A1576))</f>
        <v>84</v>
      </c>
      <c r="Z1576">
        <f>SUMIFS(COT!Q:Q,COT!$A:$A,YEAR(daily!$A1576),COT!$B:$B,WEEKNUM(daily!$A1576))</f>
        <v>91</v>
      </c>
      <c r="AA1576">
        <f>SUMIFS(Saudi!B:B,Saudi!$A:$A,YEAR(daily!$A1576))</f>
        <v>678.81299999999999</v>
      </c>
      <c r="AB1576">
        <f>SUMIFS(Saudi!C:C,Saudi!$A:$A,YEAR(daily!$A1576))</f>
        <v>384.9</v>
      </c>
      <c r="AC1576">
        <f>SUMIFS(Saudi!F:F,Saudi!$A:$A,YEAR(daily!$A1576))</f>
        <v>4050890</v>
      </c>
      <c r="AD1576">
        <f>SUMIFS(Saudi!G:G,Saudi!$A:$A,YEAR(daily!$A1576))</f>
        <v>66.21286817876377</v>
      </c>
      <c r="AE1576">
        <f>SUMIFS(Saudi!H:H,Saudi!$A:$A,YEAR(daily!$A1576))</f>
        <v>268221045.57667238</v>
      </c>
      <c r="AF1576" s="5">
        <f t="shared" si="70"/>
        <v>6</v>
      </c>
      <c r="AG1576" s="5">
        <f t="shared" si="71"/>
        <v>2006</v>
      </c>
    </row>
    <row r="1577" spans="1:33">
      <c r="A1577" s="3">
        <v>38880</v>
      </c>
      <c r="B1577" s="1">
        <v>162238</v>
      </c>
      <c r="C1577" s="1">
        <v>88778</v>
      </c>
      <c r="D1577" s="1">
        <v>37802</v>
      </c>
      <c r="E1577" s="1">
        <v>70.36</v>
      </c>
      <c r="F1577" s="1">
        <v>71.959999999999994</v>
      </c>
      <c r="G1577" s="1">
        <v>72.569999999999993</v>
      </c>
      <c r="H1577" s="2">
        <v>50</v>
      </c>
      <c r="I1577" s="2">
        <v>30.7</v>
      </c>
      <c r="J1577" s="2">
        <v>84.9</v>
      </c>
      <c r="K1577" s="2">
        <v>84.4</v>
      </c>
      <c r="L1577">
        <f>SUMIFS(US!B:B,US!$D:$D,YEAR(daily!$A1577),US!$E:$E,MONTH(daily!$A1577))</f>
        <v>8392</v>
      </c>
      <c r="M1577">
        <f>SUMIFS(US!C:C,US!$D:$D,YEAR(daily!$A1577),US!$E:$E,MONTH(daily!$A1577))</f>
        <v>20982</v>
      </c>
      <c r="N1577">
        <f>SUMIFS(COT!E:E,COT!$A:$A,YEAR(daily!$A1577),COT!$B:$B,WEEKNUM(daily!$A1577))</f>
        <v>1044276</v>
      </c>
      <c r="O1577">
        <f>SUMIFS(COT!F:F,COT!$A:$A,YEAR(daily!$A1577),COT!$B:$B,WEEKNUM(daily!$A1577))</f>
        <v>173067</v>
      </c>
      <c r="P1577">
        <f>SUMIFS(COT!G:G,COT!$A:$A,YEAR(daily!$A1577),COT!$B:$B,WEEKNUM(daily!$A1577))</f>
        <v>135515</v>
      </c>
      <c r="Q1577">
        <f>SUMIFS(COT!H:H,COT!$A:$A,YEAR(daily!$A1577),COT!$B:$B,WEEKNUM(daily!$A1577))</f>
        <v>220553</v>
      </c>
      <c r="R1577">
        <f>SUMIFS(COT!I:I,COT!$A:$A,YEAR(daily!$A1577),COT!$B:$B,WEEKNUM(daily!$A1577))</f>
        <v>597343</v>
      </c>
      <c r="S1577">
        <f>SUMIFS(COT!J:J,COT!$A:$A,YEAR(daily!$A1577),COT!$B:$B,WEEKNUM(daily!$A1577))</f>
        <v>621997</v>
      </c>
      <c r="T1577">
        <f>SUMIFS(COT!K:K,COT!$A:$A,YEAR(daily!$A1577),COT!$B:$B,WEEKNUM(daily!$A1577))</f>
        <v>53313</v>
      </c>
      <c r="U1577">
        <f>SUMIFS(COT!L:L,COT!$A:$A,YEAR(daily!$A1577),COT!$B:$B,WEEKNUM(daily!$A1577))</f>
        <v>66211</v>
      </c>
      <c r="V1577">
        <f>SUMIFS(COT!M:M,COT!$A:$A,YEAR(daily!$A1577),COT!$B:$B,WEEKNUM(daily!$A1577))</f>
        <v>94</v>
      </c>
      <c r="W1577">
        <f>SUMIFS(COT!N:N,COT!$A:$A,YEAR(daily!$A1577),COT!$B:$B,WEEKNUM(daily!$A1577))</f>
        <v>89</v>
      </c>
      <c r="X1577">
        <f>SUMIFS(COT!O:O,COT!$A:$A,YEAR(daily!$A1577),COT!$B:$B,WEEKNUM(daily!$A1577))</f>
        <v>112</v>
      </c>
      <c r="Y1577">
        <f>SUMIFS(COT!P:P,COT!$A:$A,YEAR(daily!$A1577),COT!$B:$B,WEEKNUM(daily!$A1577))</f>
        <v>86</v>
      </c>
      <c r="Z1577">
        <f>SUMIFS(COT!Q:Q,COT!$A:$A,YEAR(daily!$A1577),COT!$B:$B,WEEKNUM(daily!$A1577))</f>
        <v>94</v>
      </c>
      <c r="AA1577">
        <f>SUMIFS(Saudi!B:B,Saudi!$A:$A,YEAR(daily!$A1577))</f>
        <v>678.81299999999999</v>
      </c>
      <c r="AB1577">
        <f>SUMIFS(Saudi!C:C,Saudi!$A:$A,YEAR(daily!$A1577))</f>
        <v>384.9</v>
      </c>
      <c r="AC1577">
        <f>SUMIFS(Saudi!F:F,Saudi!$A:$A,YEAR(daily!$A1577))</f>
        <v>4050890</v>
      </c>
      <c r="AD1577">
        <f>SUMIFS(Saudi!G:G,Saudi!$A:$A,YEAR(daily!$A1577))</f>
        <v>66.21286817876377</v>
      </c>
      <c r="AE1577">
        <f>SUMIFS(Saudi!H:H,Saudi!$A:$A,YEAR(daily!$A1577))</f>
        <v>268221045.57667238</v>
      </c>
      <c r="AF1577" s="5">
        <f t="shared" si="70"/>
        <v>6</v>
      </c>
      <c r="AG1577" s="5">
        <f t="shared" si="71"/>
        <v>2006</v>
      </c>
    </row>
    <row r="1578" spans="1:33">
      <c r="A1578" s="3">
        <v>38881</v>
      </c>
      <c r="B1578" s="1">
        <v>145967</v>
      </c>
      <c r="C1578" s="1">
        <v>91413</v>
      </c>
      <c r="D1578" s="1">
        <v>38452</v>
      </c>
      <c r="E1578" s="1">
        <v>68.56</v>
      </c>
      <c r="F1578" s="1">
        <v>70.11</v>
      </c>
      <c r="G1578" s="1">
        <v>70.680000000000007</v>
      </c>
      <c r="H1578" s="2">
        <v>50</v>
      </c>
      <c r="I1578" s="2">
        <v>30.7</v>
      </c>
      <c r="J1578" s="2">
        <v>84.9</v>
      </c>
      <c r="K1578" s="2">
        <v>84.4</v>
      </c>
      <c r="L1578">
        <f>SUMIFS(US!B:B,US!$D:$D,YEAR(daily!$A1578),US!$E:$E,MONTH(daily!$A1578))</f>
        <v>8392</v>
      </c>
      <c r="M1578">
        <f>SUMIFS(US!C:C,US!$D:$D,YEAR(daily!$A1578),US!$E:$E,MONTH(daily!$A1578))</f>
        <v>20982</v>
      </c>
      <c r="N1578">
        <f>SUMIFS(COT!E:E,COT!$A:$A,YEAR(daily!$A1578),COT!$B:$B,WEEKNUM(daily!$A1578))</f>
        <v>1044276</v>
      </c>
      <c r="O1578">
        <f>SUMIFS(COT!F:F,COT!$A:$A,YEAR(daily!$A1578),COT!$B:$B,WEEKNUM(daily!$A1578))</f>
        <v>173067</v>
      </c>
      <c r="P1578">
        <f>SUMIFS(COT!G:G,COT!$A:$A,YEAR(daily!$A1578),COT!$B:$B,WEEKNUM(daily!$A1578))</f>
        <v>135515</v>
      </c>
      <c r="Q1578">
        <f>SUMIFS(COT!H:H,COT!$A:$A,YEAR(daily!$A1578),COT!$B:$B,WEEKNUM(daily!$A1578))</f>
        <v>220553</v>
      </c>
      <c r="R1578">
        <f>SUMIFS(COT!I:I,COT!$A:$A,YEAR(daily!$A1578),COT!$B:$B,WEEKNUM(daily!$A1578))</f>
        <v>597343</v>
      </c>
      <c r="S1578">
        <f>SUMIFS(COT!J:J,COT!$A:$A,YEAR(daily!$A1578),COT!$B:$B,WEEKNUM(daily!$A1578))</f>
        <v>621997</v>
      </c>
      <c r="T1578">
        <f>SUMIFS(COT!K:K,COT!$A:$A,YEAR(daily!$A1578),COT!$B:$B,WEEKNUM(daily!$A1578))</f>
        <v>53313</v>
      </c>
      <c r="U1578">
        <f>SUMIFS(COT!L:L,COT!$A:$A,YEAR(daily!$A1578),COT!$B:$B,WEEKNUM(daily!$A1578))</f>
        <v>66211</v>
      </c>
      <c r="V1578">
        <f>SUMIFS(COT!M:M,COT!$A:$A,YEAR(daily!$A1578),COT!$B:$B,WEEKNUM(daily!$A1578))</f>
        <v>94</v>
      </c>
      <c r="W1578">
        <f>SUMIFS(COT!N:N,COT!$A:$A,YEAR(daily!$A1578),COT!$B:$B,WEEKNUM(daily!$A1578))</f>
        <v>89</v>
      </c>
      <c r="X1578">
        <f>SUMIFS(COT!O:O,COT!$A:$A,YEAR(daily!$A1578),COT!$B:$B,WEEKNUM(daily!$A1578))</f>
        <v>112</v>
      </c>
      <c r="Y1578">
        <f>SUMIFS(COT!P:P,COT!$A:$A,YEAR(daily!$A1578),COT!$B:$B,WEEKNUM(daily!$A1578))</f>
        <v>86</v>
      </c>
      <c r="Z1578">
        <f>SUMIFS(COT!Q:Q,COT!$A:$A,YEAR(daily!$A1578),COT!$B:$B,WEEKNUM(daily!$A1578))</f>
        <v>94</v>
      </c>
      <c r="AA1578">
        <f>SUMIFS(Saudi!B:B,Saudi!$A:$A,YEAR(daily!$A1578))</f>
        <v>678.81299999999999</v>
      </c>
      <c r="AB1578">
        <f>SUMIFS(Saudi!C:C,Saudi!$A:$A,YEAR(daily!$A1578))</f>
        <v>384.9</v>
      </c>
      <c r="AC1578">
        <f>SUMIFS(Saudi!F:F,Saudi!$A:$A,YEAR(daily!$A1578))</f>
        <v>4050890</v>
      </c>
      <c r="AD1578">
        <f>SUMIFS(Saudi!G:G,Saudi!$A:$A,YEAR(daily!$A1578))</f>
        <v>66.21286817876377</v>
      </c>
      <c r="AE1578">
        <f>SUMIFS(Saudi!H:H,Saudi!$A:$A,YEAR(daily!$A1578))</f>
        <v>268221045.57667238</v>
      </c>
      <c r="AF1578" s="5">
        <f t="shared" si="70"/>
        <v>6</v>
      </c>
      <c r="AG1578" s="5">
        <f t="shared" si="71"/>
        <v>2006</v>
      </c>
    </row>
    <row r="1579" spans="1:33">
      <c r="A1579" s="3">
        <v>38882</v>
      </c>
      <c r="B1579" s="1">
        <v>136377</v>
      </c>
      <c r="C1579" s="1">
        <v>93232</v>
      </c>
      <c r="D1579" s="1">
        <v>39015</v>
      </c>
      <c r="E1579" s="1">
        <v>69.14</v>
      </c>
      <c r="F1579" s="1">
        <v>70.33</v>
      </c>
      <c r="G1579" s="1">
        <v>70.87</v>
      </c>
      <c r="H1579" s="2">
        <v>50</v>
      </c>
      <c r="I1579" s="2">
        <v>30.7</v>
      </c>
      <c r="J1579" s="2">
        <v>84.9</v>
      </c>
      <c r="K1579" s="2">
        <v>84.4</v>
      </c>
      <c r="L1579">
        <f>SUMIFS(US!B:B,US!$D:$D,YEAR(daily!$A1579),US!$E:$E,MONTH(daily!$A1579))</f>
        <v>8392</v>
      </c>
      <c r="M1579">
        <f>SUMIFS(US!C:C,US!$D:$D,YEAR(daily!$A1579),US!$E:$E,MONTH(daily!$A1579))</f>
        <v>20982</v>
      </c>
      <c r="N1579">
        <f>SUMIFS(COT!E:E,COT!$A:$A,YEAR(daily!$A1579),COT!$B:$B,WEEKNUM(daily!$A1579))</f>
        <v>1044276</v>
      </c>
      <c r="O1579">
        <f>SUMIFS(COT!F:F,COT!$A:$A,YEAR(daily!$A1579),COT!$B:$B,WEEKNUM(daily!$A1579))</f>
        <v>173067</v>
      </c>
      <c r="P1579">
        <f>SUMIFS(COT!G:G,COT!$A:$A,YEAR(daily!$A1579),COT!$B:$B,WEEKNUM(daily!$A1579))</f>
        <v>135515</v>
      </c>
      <c r="Q1579">
        <f>SUMIFS(COT!H:H,COT!$A:$A,YEAR(daily!$A1579),COT!$B:$B,WEEKNUM(daily!$A1579))</f>
        <v>220553</v>
      </c>
      <c r="R1579">
        <f>SUMIFS(COT!I:I,COT!$A:$A,YEAR(daily!$A1579),COT!$B:$B,WEEKNUM(daily!$A1579))</f>
        <v>597343</v>
      </c>
      <c r="S1579">
        <f>SUMIFS(COT!J:J,COT!$A:$A,YEAR(daily!$A1579),COT!$B:$B,WEEKNUM(daily!$A1579))</f>
        <v>621997</v>
      </c>
      <c r="T1579">
        <f>SUMIFS(COT!K:K,COT!$A:$A,YEAR(daily!$A1579),COT!$B:$B,WEEKNUM(daily!$A1579))</f>
        <v>53313</v>
      </c>
      <c r="U1579">
        <f>SUMIFS(COT!L:L,COT!$A:$A,YEAR(daily!$A1579),COT!$B:$B,WEEKNUM(daily!$A1579))</f>
        <v>66211</v>
      </c>
      <c r="V1579">
        <f>SUMIFS(COT!M:M,COT!$A:$A,YEAR(daily!$A1579),COT!$B:$B,WEEKNUM(daily!$A1579))</f>
        <v>94</v>
      </c>
      <c r="W1579">
        <f>SUMIFS(COT!N:N,COT!$A:$A,YEAR(daily!$A1579),COT!$B:$B,WEEKNUM(daily!$A1579))</f>
        <v>89</v>
      </c>
      <c r="X1579">
        <f>SUMIFS(COT!O:O,COT!$A:$A,YEAR(daily!$A1579),COT!$B:$B,WEEKNUM(daily!$A1579))</f>
        <v>112</v>
      </c>
      <c r="Y1579">
        <f>SUMIFS(COT!P:P,COT!$A:$A,YEAR(daily!$A1579),COT!$B:$B,WEEKNUM(daily!$A1579))</f>
        <v>86</v>
      </c>
      <c r="Z1579">
        <f>SUMIFS(COT!Q:Q,COT!$A:$A,YEAR(daily!$A1579),COT!$B:$B,WEEKNUM(daily!$A1579))</f>
        <v>94</v>
      </c>
      <c r="AA1579">
        <f>SUMIFS(Saudi!B:B,Saudi!$A:$A,YEAR(daily!$A1579))</f>
        <v>678.81299999999999</v>
      </c>
      <c r="AB1579">
        <f>SUMIFS(Saudi!C:C,Saudi!$A:$A,YEAR(daily!$A1579))</f>
        <v>384.9</v>
      </c>
      <c r="AC1579">
        <f>SUMIFS(Saudi!F:F,Saudi!$A:$A,YEAR(daily!$A1579))</f>
        <v>4050890</v>
      </c>
      <c r="AD1579">
        <f>SUMIFS(Saudi!G:G,Saudi!$A:$A,YEAR(daily!$A1579))</f>
        <v>66.21286817876377</v>
      </c>
      <c r="AE1579">
        <f>SUMIFS(Saudi!H:H,Saudi!$A:$A,YEAR(daily!$A1579))</f>
        <v>268221045.57667238</v>
      </c>
      <c r="AF1579" s="5">
        <f t="shared" si="70"/>
        <v>6</v>
      </c>
      <c r="AG1579" s="5">
        <f t="shared" si="71"/>
        <v>2006</v>
      </c>
    </row>
    <row r="1580" spans="1:33">
      <c r="A1580" s="3">
        <v>38883</v>
      </c>
      <c r="B1580" s="1">
        <v>97647</v>
      </c>
      <c r="C1580" s="1">
        <v>92991</v>
      </c>
      <c r="D1580" s="1">
        <v>41629</v>
      </c>
      <c r="E1580" s="1">
        <v>69.5</v>
      </c>
      <c r="F1580" s="1">
        <v>70.56</v>
      </c>
      <c r="G1580" s="1">
        <v>71.06</v>
      </c>
      <c r="H1580" s="2">
        <v>50</v>
      </c>
      <c r="I1580" s="2">
        <v>30.7</v>
      </c>
      <c r="J1580" s="2">
        <v>84.9</v>
      </c>
      <c r="K1580" s="2">
        <v>84.4</v>
      </c>
      <c r="L1580">
        <f>SUMIFS(US!B:B,US!$D:$D,YEAR(daily!$A1580),US!$E:$E,MONTH(daily!$A1580))</f>
        <v>8392</v>
      </c>
      <c r="M1580">
        <f>SUMIFS(US!C:C,US!$D:$D,YEAR(daily!$A1580),US!$E:$E,MONTH(daily!$A1580))</f>
        <v>20982</v>
      </c>
      <c r="N1580">
        <f>SUMIFS(COT!E:E,COT!$A:$A,YEAR(daily!$A1580),COT!$B:$B,WEEKNUM(daily!$A1580))</f>
        <v>1044276</v>
      </c>
      <c r="O1580">
        <f>SUMIFS(COT!F:F,COT!$A:$A,YEAR(daily!$A1580),COT!$B:$B,WEEKNUM(daily!$A1580))</f>
        <v>173067</v>
      </c>
      <c r="P1580">
        <f>SUMIFS(COT!G:G,COT!$A:$A,YEAR(daily!$A1580),COT!$B:$B,WEEKNUM(daily!$A1580))</f>
        <v>135515</v>
      </c>
      <c r="Q1580">
        <f>SUMIFS(COT!H:H,COT!$A:$A,YEAR(daily!$A1580),COT!$B:$B,WEEKNUM(daily!$A1580))</f>
        <v>220553</v>
      </c>
      <c r="R1580">
        <f>SUMIFS(COT!I:I,COT!$A:$A,YEAR(daily!$A1580),COT!$B:$B,WEEKNUM(daily!$A1580))</f>
        <v>597343</v>
      </c>
      <c r="S1580">
        <f>SUMIFS(COT!J:J,COT!$A:$A,YEAR(daily!$A1580),COT!$B:$B,WEEKNUM(daily!$A1580))</f>
        <v>621997</v>
      </c>
      <c r="T1580">
        <f>SUMIFS(COT!K:K,COT!$A:$A,YEAR(daily!$A1580),COT!$B:$B,WEEKNUM(daily!$A1580))</f>
        <v>53313</v>
      </c>
      <c r="U1580">
        <f>SUMIFS(COT!L:L,COT!$A:$A,YEAR(daily!$A1580),COT!$B:$B,WEEKNUM(daily!$A1580))</f>
        <v>66211</v>
      </c>
      <c r="V1580">
        <f>SUMIFS(COT!M:M,COT!$A:$A,YEAR(daily!$A1580),COT!$B:$B,WEEKNUM(daily!$A1580))</f>
        <v>94</v>
      </c>
      <c r="W1580">
        <f>SUMIFS(COT!N:N,COT!$A:$A,YEAR(daily!$A1580),COT!$B:$B,WEEKNUM(daily!$A1580))</f>
        <v>89</v>
      </c>
      <c r="X1580">
        <f>SUMIFS(COT!O:O,COT!$A:$A,YEAR(daily!$A1580),COT!$B:$B,WEEKNUM(daily!$A1580))</f>
        <v>112</v>
      </c>
      <c r="Y1580">
        <f>SUMIFS(COT!P:P,COT!$A:$A,YEAR(daily!$A1580),COT!$B:$B,WEEKNUM(daily!$A1580))</f>
        <v>86</v>
      </c>
      <c r="Z1580">
        <f>SUMIFS(COT!Q:Q,COT!$A:$A,YEAR(daily!$A1580),COT!$B:$B,WEEKNUM(daily!$A1580))</f>
        <v>94</v>
      </c>
      <c r="AA1580">
        <f>SUMIFS(Saudi!B:B,Saudi!$A:$A,YEAR(daily!$A1580))</f>
        <v>678.81299999999999</v>
      </c>
      <c r="AB1580">
        <f>SUMIFS(Saudi!C:C,Saudi!$A:$A,YEAR(daily!$A1580))</f>
        <v>384.9</v>
      </c>
      <c r="AC1580">
        <f>SUMIFS(Saudi!F:F,Saudi!$A:$A,YEAR(daily!$A1580))</f>
        <v>4050890</v>
      </c>
      <c r="AD1580">
        <f>SUMIFS(Saudi!G:G,Saudi!$A:$A,YEAR(daily!$A1580))</f>
        <v>66.21286817876377</v>
      </c>
      <c r="AE1580">
        <f>SUMIFS(Saudi!H:H,Saudi!$A:$A,YEAR(daily!$A1580))</f>
        <v>268221045.57667238</v>
      </c>
      <c r="AF1580" s="5">
        <f t="shared" si="70"/>
        <v>6</v>
      </c>
      <c r="AG1580" s="5">
        <f t="shared" si="71"/>
        <v>2006</v>
      </c>
    </row>
    <row r="1581" spans="1:33">
      <c r="A1581" s="3">
        <v>38884</v>
      </c>
      <c r="B1581" s="1">
        <v>70522</v>
      </c>
      <c r="C1581" s="1">
        <v>96403</v>
      </c>
      <c r="D1581" s="1">
        <v>42291</v>
      </c>
      <c r="E1581" s="1">
        <v>69.88</v>
      </c>
      <c r="F1581" s="1">
        <v>70.89</v>
      </c>
      <c r="G1581" s="1">
        <v>71.42</v>
      </c>
      <c r="H1581" s="2">
        <v>50</v>
      </c>
      <c r="I1581" s="2">
        <v>30.7</v>
      </c>
      <c r="J1581" s="2">
        <v>84.9</v>
      </c>
      <c r="K1581" s="2">
        <v>84.4</v>
      </c>
      <c r="L1581">
        <f>SUMIFS(US!B:B,US!$D:$D,YEAR(daily!$A1581),US!$E:$E,MONTH(daily!$A1581))</f>
        <v>8392</v>
      </c>
      <c r="M1581">
        <f>SUMIFS(US!C:C,US!$D:$D,YEAR(daily!$A1581),US!$E:$E,MONTH(daily!$A1581))</f>
        <v>20982</v>
      </c>
      <c r="N1581">
        <f>SUMIFS(COT!E:E,COT!$A:$A,YEAR(daily!$A1581),COT!$B:$B,WEEKNUM(daily!$A1581))</f>
        <v>1044276</v>
      </c>
      <c r="O1581">
        <f>SUMIFS(COT!F:F,COT!$A:$A,YEAR(daily!$A1581),COT!$B:$B,WEEKNUM(daily!$A1581))</f>
        <v>173067</v>
      </c>
      <c r="P1581">
        <f>SUMIFS(COT!G:G,COT!$A:$A,YEAR(daily!$A1581),COT!$B:$B,WEEKNUM(daily!$A1581))</f>
        <v>135515</v>
      </c>
      <c r="Q1581">
        <f>SUMIFS(COT!H:H,COT!$A:$A,YEAR(daily!$A1581),COT!$B:$B,WEEKNUM(daily!$A1581))</f>
        <v>220553</v>
      </c>
      <c r="R1581">
        <f>SUMIFS(COT!I:I,COT!$A:$A,YEAR(daily!$A1581),COT!$B:$B,WEEKNUM(daily!$A1581))</f>
        <v>597343</v>
      </c>
      <c r="S1581">
        <f>SUMIFS(COT!J:J,COT!$A:$A,YEAR(daily!$A1581),COT!$B:$B,WEEKNUM(daily!$A1581))</f>
        <v>621997</v>
      </c>
      <c r="T1581">
        <f>SUMIFS(COT!K:K,COT!$A:$A,YEAR(daily!$A1581),COT!$B:$B,WEEKNUM(daily!$A1581))</f>
        <v>53313</v>
      </c>
      <c r="U1581">
        <f>SUMIFS(COT!L:L,COT!$A:$A,YEAR(daily!$A1581),COT!$B:$B,WEEKNUM(daily!$A1581))</f>
        <v>66211</v>
      </c>
      <c r="V1581">
        <f>SUMIFS(COT!M:M,COT!$A:$A,YEAR(daily!$A1581),COT!$B:$B,WEEKNUM(daily!$A1581))</f>
        <v>94</v>
      </c>
      <c r="W1581">
        <f>SUMIFS(COT!N:N,COT!$A:$A,YEAR(daily!$A1581),COT!$B:$B,WEEKNUM(daily!$A1581))</f>
        <v>89</v>
      </c>
      <c r="X1581">
        <f>SUMIFS(COT!O:O,COT!$A:$A,YEAR(daily!$A1581),COT!$B:$B,WEEKNUM(daily!$A1581))</f>
        <v>112</v>
      </c>
      <c r="Y1581">
        <f>SUMIFS(COT!P:P,COT!$A:$A,YEAR(daily!$A1581),COT!$B:$B,WEEKNUM(daily!$A1581))</f>
        <v>86</v>
      </c>
      <c r="Z1581">
        <f>SUMIFS(COT!Q:Q,COT!$A:$A,YEAR(daily!$A1581),COT!$B:$B,WEEKNUM(daily!$A1581))</f>
        <v>94</v>
      </c>
      <c r="AA1581">
        <f>SUMIFS(Saudi!B:B,Saudi!$A:$A,YEAR(daily!$A1581))</f>
        <v>678.81299999999999</v>
      </c>
      <c r="AB1581">
        <f>SUMIFS(Saudi!C:C,Saudi!$A:$A,YEAR(daily!$A1581))</f>
        <v>384.9</v>
      </c>
      <c r="AC1581">
        <f>SUMIFS(Saudi!F:F,Saudi!$A:$A,YEAR(daily!$A1581))</f>
        <v>4050890</v>
      </c>
      <c r="AD1581">
        <f>SUMIFS(Saudi!G:G,Saudi!$A:$A,YEAR(daily!$A1581))</f>
        <v>66.21286817876377</v>
      </c>
      <c r="AE1581">
        <f>SUMIFS(Saudi!H:H,Saudi!$A:$A,YEAR(daily!$A1581))</f>
        <v>268221045.57667238</v>
      </c>
      <c r="AF1581" s="5">
        <f t="shared" si="70"/>
        <v>6</v>
      </c>
      <c r="AG1581" s="5">
        <f t="shared" si="71"/>
        <v>2006</v>
      </c>
    </row>
    <row r="1582" spans="1:33">
      <c r="A1582" s="3">
        <v>38887</v>
      </c>
      <c r="B1582" s="1">
        <v>22744.75</v>
      </c>
      <c r="C1582" s="1">
        <v>98644</v>
      </c>
      <c r="D1582" s="1">
        <v>42839</v>
      </c>
      <c r="E1582" s="1">
        <v>68.98</v>
      </c>
      <c r="F1582" s="1">
        <v>70.27</v>
      </c>
      <c r="G1582" s="1">
        <v>70.83</v>
      </c>
      <c r="H1582" s="2">
        <v>50</v>
      </c>
      <c r="I1582" s="2">
        <v>30.7</v>
      </c>
      <c r="J1582" s="2">
        <v>84.9</v>
      </c>
      <c r="K1582" s="2">
        <v>84.4</v>
      </c>
      <c r="L1582">
        <f>SUMIFS(US!B:B,US!$D:$D,YEAR(daily!$A1582),US!$E:$E,MONTH(daily!$A1582))</f>
        <v>8392</v>
      </c>
      <c r="M1582">
        <f>SUMIFS(US!C:C,US!$D:$D,YEAR(daily!$A1582),US!$E:$E,MONTH(daily!$A1582))</f>
        <v>20982</v>
      </c>
      <c r="N1582">
        <f>SUMIFS(COT!E:E,COT!$A:$A,YEAR(daily!$A1582),COT!$B:$B,WEEKNUM(daily!$A1582))</f>
        <v>968619</v>
      </c>
      <c r="O1582">
        <f>SUMIFS(COT!F:F,COT!$A:$A,YEAR(daily!$A1582),COT!$B:$B,WEEKNUM(daily!$A1582))</f>
        <v>161715</v>
      </c>
      <c r="P1582">
        <f>SUMIFS(COT!G:G,COT!$A:$A,YEAR(daily!$A1582),COT!$B:$B,WEEKNUM(daily!$A1582))</f>
        <v>134969</v>
      </c>
      <c r="Q1582">
        <f>SUMIFS(COT!H:H,COT!$A:$A,YEAR(daily!$A1582),COT!$B:$B,WEEKNUM(daily!$A1582))</f>
        <v>191966</v>
      </c>
      <c r="R1582">
        <f>SUMIFS(COT!I:I,COT!$A:$A,YEAR(daily!$A1582),COT!$B:$B,WEEKNUM(daily!$A1582))</f>
        <v>563221</v>
      </c>
      <c r="S1582">
        <f>SUMIFS(COT!J:J,COT!$A:$A,YEAR(daily!$A1582),COT!$B:$B,WEEKNUM(daily!$A1582))</f>
        <v>576325</v>
      </c>
      <c r="T1582">
        <f>SUMIFS(COT!K:K,COT!$A:$A,YEAR(daily!$A1582),COT!$B:$B,WEEKNUM(daily!$A1582))</f>
        <v>51717</v>
      </c>
      <c r="U1582">
        <f>SUMIFS(COT!L:L,COT!$A:$A,YEAR(daily!$A1582),COT!$B:$B,WEEKNUM(daily!$A1582))</f>
        <v>65359</v>
      </c>
      <c r="V1582">
        <f>SUMIFS(COT!M:M,COT!$A:$A,YEAR(daily!$A1582),COT!$B:$B,WEEKNUM(daily!$A1582))</f>
        <v>81</v>
      </c>
      <c r="W1582">
        <f>SUMIFS(COT!N:N,COT!$A:$A,YEAR(daily!$A1582),COT!$B:$B,WEEKNUM(daily!$A1582))</f>
        <v>91</v>
      </c>
      <c r="X1582">
        <f>SUMIFS(COT!O:O,COT!$A:$A,YEAR(daily!$A1582),COT!$B:$B,WEEKNUM(daily!$A1582))</f>
        <v>99</v>
      </c>
      <c r="Y1582">
        <f>SUMIFS(COT!P:P,COT!$A:$A,YEAR(daily!$A1582),COT!$B:$B,WEEKNUM(daily!$A1582))</f>
        <v>77</v>
      </c>
      <c r="Z1582">
        <f>SUMIFS(COT!Q:Q,COT!$A:$A,YEAR(daily!$A1582),COT!$B:$B,WEEKNUM(daily!$A1582))</f>
        <v>90</v>
      </c>
      <c r="AA1582">
        <f>SUMIFS(Saudi!B:B,Saudi!$A:$A,YEAR(daily!$A1582))</f>
        <v>678.81299999999999</v>
      </c>
      <c r="AB1582">
        <f>SUMIFS(Saudi!C:C,Saudi!$A:$A,YEAR(daily!$A1582))</f>
        <v>384.9</v>
      </c>
      <c r="AC1582">
        <f>SUMIFS(Saudi!F:F,Saudi!$A:$A,YEAR(daily!$A1582))</f>
        <v>4050890</v>
      </c>
      <c r="AD1582">
        <f>SUMIFS(Saudi!G:G,Saudi!$A:$A,YEAR(daily!$A1582))</f>
        <v>66.21286817876377</v>
      </c>
      <c r="AE1582">
        <f>SUMIFS(Saudi!H:H,Saudi!$A:$A,YEAR(daily!$A1582))</f>
        <v>268221045.57667238</v>
      </c>
      <c r="AF1582" s="5">
        <f t="shared" si="70"/>
        <v>6</v>
      </c>
      <c r="AG1582" s="5">
        <f t="shared" si="71"/>
        <v>2006</v>
      </c>
    </row>
    <row r="1583" spans="1:33">
      <c r="A1583" s="3">
        <v>38888</v>
      </c>
      <c r="B1583" s="1">
        <v>6819</v>
      </c>
      <c r="C1583" s="1">
        <v>101274</v>
      </c>
      <c r="D1583" s="1">
        <v>44208</v>
      </c>
      <c r="E1583" s="1">
        <v>68.94</v>
      </c>
      <c r="F1583" s="1">
        <v>70.010000000000005</v>
      </c>
      <c r="G1583" s="1">
        <v>70.53</v>
      </c>
      <c r="H1583" s="2">
        <v>50</v>
      </c>
      <c r="I1583" s="2">
        <v>30.7</v>
      </c>
      <c r="J1583" s="2">
        <v>84.9</v>
      </c>
      <c r="K1583" s="2">
        <v>84.4</v>
      </c>
      <c r="L1583">
        <f>SUMIFS(US!B:B,US!$D:$D,YEAR(daily!$A1583),US!$E:$E,MONTH(daily!$A1583))</f>
        <v>8392</v>
      </c>
      <c r="M1583">
        <f>SUMIFS(US!C:C,US!$D:$D,YEAR(daily!$A1583),US!$E:$E,MONTH(daily!$A1583))</f>
        <v>20982</v>
      </c>
      <c r="N1583">
        <f>SUMIFS(COT!E:E,COT!$A:$A,YEAR(daily!$A1583),COT!$B:$B,WEEKNUM(daily!$A1583))</f>
        <v>968619</v>
      </c>
      <c r="O1583">
        <f>SUMIFS(COT!F:F,COT!$A:$A,YEAR(daily!$A1583),COT!$B:$B,WEEKNUM(daily!$A1583))</f>
        <v>161715</v>
      </c>
      <c r="P1583">
        <f>SUMIFS(COT!G:G,COT!$A:$A,YEAR(daily!$A1583),COT!$B:$B,WEEKNUM(daily!$A1583))</f>
        <v>134969</v>
      </c>
      <c r="Q1583">
        <f>SUMIFS(COT!H:H,COT!$A:$A,YEAR(daily!$A1583),COT!$B:$B,WEEKNUM(daily!$A1583))</f>
        <v>191966</v>
      </c>
      <c r="R1583">
        <f>SUMIFS(COT!I:I,COT!$A:$A,YEAR(daily!$A1583),COT!$B:$B,WEEKNUM(daily!$A1583))</f>
        <v>563221</v>
      </c>
      <c r="S1583">
        <f>SUMIFS(COT!J:J,COT!$A:$A,YEAR(daily!$A1583),COT!$B:$B,WEEKNUM(daily!$A1583))</f>
        <v>576325</v>
      </c>
      <c r="T1583">
        <f>SUMIFS(COT!K:K,COT!$A:$A,YEAR(daily!$A1583),COT!$B:$B,WEEKNUM(daily!$A1583))</f>
        <v>51717</v>
      </c>
      <c r="U1583">
        <f>SUMIFS(COT!L:L,COT!$A:$A,YEAR(daily!$A1583),COT!$B:$B,WEEKNUM(daily!$A1583))</f>
        <v>65359</v>
      </c>
      <c r="V1583">
        <f>SUMIFS(COT!M:M,COT!$A:$A,YEAR(daily!$A1583),COT!$B:$B,WEEKNUM(daily!$A1583))</f>
        <v>81</v>
      </c>
      <c r="W1583">
        <f>SUMIFS(COT!N:N,COT!$A:$A,YEAR(daily!$A1583),COT!$B:$B,WEEKNUM(daily!$A1583))</f>
        <v>91</v>
      </c>
      <c r="X1583">
        <f>SUMIFS(COT!O:O,COT!$A:$A,YEAR(daily!$A1583),COT!$B:$B,WEEKNUM(daily!$A1583))</f>
        <v>99</v>
      </c>
      <c r="Y1583">
        <f>SUMIFS(COT!P:P,COT!$A:$A,YEAR(daily!$A1583),COT!$B:$B,WEEKNUM(daily!$A1583))</f>
        <v>77</v>
      </c>
      <c r="Z1583">
        <f>SUMIFS(COT!Q:Q,COT!$A:$A,YEAR(daily!$A1583),COT!$B:$B,WEEKNUM(daily!$A1583))</f>
        <v>90</v>
      </c>
      <c r="AA1583">
        <f>SUMIFS(Saudi!B:B,Saudi!$A:$A,YEAR(daily!$A1583))</f>
        <v>678.81299999999999</v>
      </c>
      <c r="AB1583">
        <f>SUMIFS(Saudi!C:C,Saudi!$A:$A,YEAR(daily!$A1583))</f>
        <v>384.9</v>
      </c>
      <c r="AC1583">
        <f>SUMIFS(Saudi!F:F,Saudi!$A:$A,YEAR(daily!$A1583))</f>
        <v>4050890</v>
      </c>
      <c r="AD1583">
        <f>SUMIFS(Saudi!G:G,Saudi!$A:$A,YEAR(daily!$A1583))</f>
        <v>66.21286817876377</v>
      </c>
      <c r="AE1583">
        <f>SUMIFS(Saudi!H:H,Saudi!$A:$A,YEAR(daily!$A1583))</f>
        <v>268221045.57667238</v>
      </c>
      <c r="AF1583" s="5">
        <f t="shared" si="70"/>
        <v>6</v>
      </c>
      <c r="AG1583" s="5">
        <f t="shared" si="71"/>
        <v>2006</v>
      </c>
    </row>
    <row r="1584" spans="1:33">
      <c r="A1584" s="3">
        <v>38889</v>
      </c>
      <c r="B1584" s="1">
        <v>246077</v>
      </c>
      <c r="C1584" s="1">
        <v>46096</v>
      </c>
      <c r="D1584" s="1">
        <v>26810</v>
      </c>
      <c r="E1584" s="1">
        <v>70.33</v>
      </c>
      <c r="F1584" s="1">
        <v>71.53</v>
      </c>
      <c r="G1584" s="1">
        <v>71.97</v>
      </c>
      <c r="H1584" s="2">
        <v>50</v>
      </c>
      <c r="I1584" s="2">
        <v>30.7</v>
      </c>
      <c r="J1584" s="2">
        <v>84.9</v>
      </c>
      <c r="K1584" s="2">
        <v>84.4</v>
      </c>
      <c r="L1584">
        <f>SUMIFS(US!B:B,US!$D:$D,YEAR(daily!$A1584),US!$E:$E,MONTH(daily!$A1584))</f>
        <v>8392</v>
      </c>
      <c r="M1584">
        <f>SUMIFS(US!C:C,US!$D:$D,YEAR(daily!$A1584),US!$E:$E,MONTH(daily!$A1584))</f>
        <v>20982</v>
      </c>
      <c r="N1584">
        <f>SUMIFS(COT!E:E,COT!$A:$A,YEAR(daily!$A1584),COT!$B:$B,WEEKNUM(daily!$A1584))</f>
        <v>968619</v>
      </c>
      <c r="O1584">
        <f>SUMIFS(COT!F:F,COT!$A:$A,YEAR(daily!$A1584),COT!$B:$B,WEEKNUM(daily!$A1584))</f>
        <v>161715</v>
      </c>
      <c r="P1584">
        <f>SUMIFS(COT!G:G,COT!$A:$A,YEAR(daily!$A1584),COT!$B:$B,WEEKNUM(daily!$A1584))</f>
        <v>134969</v>
      </c>
      <c r="Q1584">
        <f>SUMIFS(COT!H:H,COT!$A:$A,YEAR(daily!$A1584),COT!$B:$B,WEEKNUM(daily!$A1584))</f>
        <v>191966</v>
      </c>
      <c r="R1584">
        <f>SUMIFS(COT!I:I,COT!$A:$A,YEAR(daily!$A1584),COT!$B:$B,WEEKNUM(daily!$A1584))</f>
        <v>563221</v>
      </c>
      <c r="S1584">
        <f>SUMIFS(COT!J:J,COT!$A:$A,YEAR(daily!$A1584),COT!$B:$B,WEEKNUM(daily!$A1584))</f>
        <v>576325</v>
      </c>
      <c r="T1584">
        <f>SUMIFS(COT!K:K,COT!$A:$A,YEAR(daily!$A1584),COT!$B:$B,WEEKNUM(daily!$A1584))</f>
        <v>51717</v>
      </c>
      <c r="U1584">
        <f>SUMIFS(COT!L:L,COT!$A:$A,YEAR(daily!$A1584),COT!$B:$B,WEEKNUM(daily!$A1584))</f>
        <v>65359</v>
      </c>
      <c r="V1584">
        <f>SUMIFS(COT!M:M,COT!$A:$A,YEAR(daily!$A1584),COT!$B:$B,WEEKNUM(daily!$A1584))</f>
        <v>81</v>
      </c>
      <c r="W1584">
        <f>SUMIFS(COT!N:N,COT!$A:$A,YEAR(daily!$A1584),COT!$B:$B,WEEKNUM(daily!$A1584))</f>
        <v>91</v>
      </c>
      <c r="X1584">
        <f>SUMIFS(COT!O:O,COT!$A:$A,YEAR(daily!$A1584),COT!$B:$B,WEEKNUM(daily!$A1584))</f>
        <v>99</v>
      </c>
      <c r="Y1584">
        <f>SUMIFS(COT!P:P,COT!$A:$A,YEAR(daily!$A1584),COT!$B:$B,WEEKNUM(daily!$A1584))</f>
        <v>77</v>
      </c>
      <c r="Z1584">
        <f>SUMIFS(COT!Q:Q,COT!$A:$A,YEAR(daily!$A1584),COT!$B:$B,WEEKNUM(daily!$A1584))</f>
        <v>90</v>
      </c>
      <c r="AA1584">
        <f>SUMIFS(Saudi!B:B,Saudi!$A:$A,YEAR(daily!$A1584))</f>
        <v>678.81299999999999</v>
      </c>
      <c r="AB1584">
        <f>SUMIFS(Saudi!C:C,Saudi!$A:$A,YEAR(daily!$A1584))</f>
        <v>384.9</v>
      </c>
      <c r="AC1584">
        <f>SUMIFS(Saudi!F:F,Saudi!$A:$A,YEAR(daily!$A1584))</f>
        <v>4050890</v>
      </c>
      <c r="AD1584">
        <f>SUMIFS(Saudi!G:G,Saudi!$A:$A,YEAR(daily!$A1584))</f>
        <v>66.21286817876377</v>
      </c>
      <c r="AE1584">
        <f>SUMIFS(Saudi!H:H,Saudi!$A:$A,YEAR(daily!$A1584))</f>
        <v>268221045.57667238</v>
      </c>
      <c r="AF1584" s="5">
        <f t="shared" si="70"/>
        <v>6</v>
      </c>
      <c r="AG1584" s="5">
        <f t="shared" si="71"/>
        <v>2006</v>
      </c>
    </row>
    <row r="1585" spans="1:33">
      <c r="A1585" s="3">
        <v>38890</v>
      </c>
      <c r="B1585" s="1">
        <v>245110</v>
      </c>
      <c r="C1585" s="1">
        <v>48972</v>
      </c>
      <c r="D1585" s="1">
        <v>26484</v>
      </c>
      <c r="E1585" s="1">
        <v>70.84</v>
      </c>
      <c r="F1585" s="1">
        <v>72.3</v>
      </c>
      <c r="G1585" s="1">
        <v>72.760000000000005</v>
      </c>
      <c r="H1585" s="2">
        <v>50</v>
      </c>
      <c r="I1585" s="2">
        <v>30.7</v>
      </c>
      <c r="J1585" s="2">
        <v>84.9</v>
      </c>
      <c r="K1585" s="2">
        <v>84.4</v>
      </c>
      <c r="L1585">
        <f>SUMIFS(US!B:B,US!$D:$D,YEAR(daily!$A1585),US!$E:$E,MONTH(daily!$A1585))</f>
        <v>8392</v>
      </c>
      <c r="M1585">
        <f>SUMIFS(US!C:C,US!$D:$D,YEAR(daily!$A1585),US!$E:$E,MONTH(daily!$A1585))</f>
        <v>20982</v>
      </c>
      <c r="N1585">
        <f>SUMIFS(COT!E:E,COT!$A:$A,YEAR(daily!$A1585),COT!$B:$B,WEEKNUM(daily!$A1585))</f>
        <v>968619</v>
      </c>
      <c r="O1585">
        <f>SUMIFS(COT!F:F,COT!$A:$A,YEAR(daily!$A1585),COT!$B:$B,WEEKNUM(daily!$A1585))</f>
        <v>161715</v>
      </c>
      <c r="P1585">
        <f>SUMIFS(COT!G:G,COT!$A:$A,YEAR(daily!$A1585),COT!$B:$B,WEEKNUM(daily!$A1585))</f>
        <v>134969</v>
      </c>
      <c r="Q1585">
        <f>SUMIFS(COT!H:H,COT!$A:$A,YEAR(daily!$A1585),COT!$B:$B,WEEKNUM(daily!$A1585))</f>
        <v>191966</v>
      </c>
      <c r="R1585">
        <f>SUMIFS(COT!I:I,COT!$A:$A,YEAR(daily!$A1585),COT!$B:$B,WEEKNUM(daily!$A1585))</f>
        <v>563221</v>
      </c>
      <c r="S1585">
        <f>SUMIFS(COT!J:J,COT!$A:$A,YEAR(daily!$A1585),COT!$B:$B,WEEKNUM(daily!$A1585))</f>
        <v>576325</v>
      </c>
      <c r="T1585">
        <f>SUMIFS(COT!K:K,COT!$A:$A,YEAR(daily!$A1585),COT!$B:$B,WEEKNUM(daily!$A1585))</f>
        <v>51717</v>
      </c>
      <c r="U1585">
        <f>SUMIFS(COT!L:L,COT!$A:$A,YEAR(daily!$A1585),COT!$B:$B,WEEKNUM(daily!$A1585))</f>
        <v>65359</v>
      </c>
      <c r="V1585">
        <f>SUMIFS(COT!M:M,COT!$A:$A,YEAR(daily!$A1585),COT!$B:$B,WEEKNUM(daily!$A1585))</f>
        <v>81</v>
      </c>
      <c r="W1585">
        <f>SUMIFS(COT!N:N,COT!$A:$A,YEAR(daily!$A1585),COT!$B:$B,WEEKNUM(daily!$A1585))</f>
        <v>91</v>
      </c>
      <c r="X1585">
        <f>SUMIFS(COT!O:O,COT!$A:$A,YEAR(daily!$A1585),COT!$B:$B,WEEKNUM(daily!$A1585))</f>
        <v>99</v>
      </c>
      <c r="Y1585">
        <f>SUMIFS(COT!P:P,COT!$A:$A,YEAR(daily!$A1585),COT!$B:$B,WEEKNUM(daily!$A1585))</f>
        <v>77</v>
      </c>
      <c r="Z1585">
        <f>SUMIFS(COT!Q:Q,COT!$A:$A,YEAR(daily!$A1585),COT!$B:$B,WEEKNUM(daily!$A1585))</f>
        <v>90</v>
      </c>
      <c r="AA1585">
        <f>SUMIFS(Saudi!B:B,Saudi!$A:$A,YEAR(daily!$A1585))</f>
        <v>678.81299999999999</v>
      </c>
      <c r="AB1585">
        <f>SUMIFS(Saudi!C:C,Saudi!$A:$A,YEAR(daily!$A1585))</f>
        <v>384.9</v>
      </c>
      <c r="AC1585">
        <f>SUMIFS(Saudi!F:F,Saudi!$A:$A,YEAR(daily!$A1585))</f>
        <v>4050890</v>
      </c>
      <c r="AD1585">
        <f>SUMIFS(Saudi!G:G,Saudi!$A:$A,YEAR(daily!$A1585))</f>
        <v>66.21286817876377</v>
      </c>
      <c r="AE1585">
        <f>SUMIFS(Saudi!H:H,Saudi!$A:$A,YEAR(daily!$A1585))</f>
        <v>268221045.57667238</v>
      </c>
      <c r="AF1585" s="5">
        <f t="shared" si="70"/>
        <v>6</v>
      </c>
      <c r="AG1585" s="5">
        <f t="shared" si="71"/>
        <v>2006</v>
      </c>
    </row>
    <row r="1586" spans="1:33">
      <c r="A1586" s="3">
        <v>38891</v>
      </c>
      <c r="B1586" s="1">
        <v>240762</v>
      </c>
      <c r="C1586" s="1">
        <v>49290</v>
      </c>
      <c r="D1586" s="1">
        <v>26222</v>
      </c>
      <c r="E1586" s="1">
        <v>70.87</v>
      </c>
      <c r="F1586" s="1">
        <v>72.38</v>
      </c>
      <c r="G1586" s="1">
        <v>72.87</v>
      </c>
      <c r="H1586" s="2">
        <v>50</v>
      </c>
      <c r="I1586" s="2">
        <v>30.7</v>
      </c>
      <c r="J1586" s="2">
        <v>84.9</v>
      </c>
      <c r="K1586" s="2">
        <v>84.4</v>
      </c>
      <c r="L1586">
        <f>SUMIFS(US!B:B,US!$D:$D,YEAR(daily!$A1586),US!$E:$E,MONTH(daily!$A1586))</f>
        <v>8392</v>
      </c>
      <c r="M1586">
        <f>SUMIFS(US!C:C,US!$D:$D,YEAR(daily!$A1586),US!$E:$E,MONTH(daily!$A1586))</f>
        <v>20982</v>
      </c>
      <c r="N1586">
        <f>SUMIFS(COT!E:E,COT!$A:$A,YEAR(daily!$A1586),COT!$B:$B,WEEKNUM(daily!$A1586))</f>
        <v>968619</v>
      </c>
      <c r="O1586">
        <f>SUMIFS(COT!F:F,COT!$A:$A,YEAR(daily!$A1586),COT!$B:$B,WEEKNUM(daily!$A1586))</f>
        <v>161715</v>
      </c>
      <c r="P1586">
        <f>SUMIFS(COT!G:G,COT!$A:$A,YEAR(daily!$A1586),COT!$B:$B,WEEKNUM(daily!$A1586))</f>
        <v>134969</v>
      </c>
      <c r="Q1586">
        <f>SUMIFS(COT!H:H,COT!$A:$A,YEAR(daily!$A1586),COT!$B:$B,WEEKNUM(daily!$A1586))</f>
        <v>191966</v>
      </c>
      <c r="R1586">
        <f>SUMIFS(COT!I:I,COT!$A:$A,YEAR(daily!$A1586),COT!$B:$B,WEEKNUM(daily!$A1586))</f>
        <v>563221</v>
      </c>
      <c r="S1586">
        <f>SUMIFS(COT!J:J,COT!$A:$A,YEAR(daily!$A1586),COT!$B:$B,WEEKNUM(daily!$A1586))</f>
        <v>576325</v>
      </c>
      <c r="T1586">
        <f>SUMIFS(COT!K:K,COT!$A:$A,YEAR(daily!$A1586),COT!$B:$B,WEEKNUM(daily!$A1586))</f>
        <v>51717</v>
      </c>
      <c r="U1586">
        <f>SUMIFS(COT!L:L,COT!$A:$A,YEAR(daily!$A1586),COT!$B:$B,WEEKNUM(daily!$A1586))</f>
        <v>65359</v>
      </c>
      <c r="V1586">
        <f>SUMIFS(COT!M:M,COT!$A:$A,YEAR(daily!$A1586),COT!$B:$B,WEEKNUM(daily!$A1586))</f>
        <v>81</v>
      </c>
      <c r="W1586">
        <f>SUMIFS(COT!N:N,COT!$A:$A,YEAR(daily!$A1586),COT!$B:$B,WEEKNUM(daily!$A1586))</f>
        <v>91</v>
      </c>
      <c r="X1586">
        <f>SUMIFS(COT!O:O,COT!$A:$A,YEAR(daily!$A1586),COT!$B:$B,WEEKNUM(daily!$A1586))</f>
        <v>99</v>
      </c>
      <c r="Y1586">
        <f>SUMIFS(COT!P:P,COT!$A:$A,YEAR(daily!$A1586),COT!$B:$B,WEEKNUM(daily!$A1586))</f>
        <v>77</v>
      </c>
      <c r="Z1586">
        <f>SUMIFS(COT!Q:Q,COT!$A:$A,YEAR(daily!$A1586),COT!$B:$B,WEEKNUM(daily!$A1586))</f>
        <v>90</v>
      </c>
      <c r="AA1586">
        <f>SUMIFS(Saudi!B:B,Saudi!$A:$A,YEAR(daily!$A1586))</f>
        <v>678.81299999999999</v>
      </c>
      <c r="AB1586">
        <f>SUMIFS(Saudi!C:C,Saudi!$A:$A,YEAR(daily!$A1586))</f>
        <v>384.9</v>
      </c>
      <c r="AC1586">
        <f>SUMIFS(Saudi!F:F,Saudi!$A:$A,YEAR(daily!$A1586))</f>
        <v>4050890</v>
      </c>
      <c r="AD1586">
        <f>SUMIFS(Saudi!G:G,Saudi!$A:$A,YEAR(daily!$A1586))</f>
        <v>66.21286817876377</v>
      </c>
      <c r="AE1586">
        <f>SUMIFS(Saudi!H:H,Saudi!$A:$A,YEAR(daily!$A1586))</f>
        <v>268221045.57667238</v>
      </c>
      <c r="AF1586" s="5">
        <f t="shared" si="70"/>
        <v>6</v>
      </c>
      <c r="AG1586" s="5">
        <f t="shared" si="71"/>
        <v>2006</v>
      </c>
    </row>
    <row r="1587" spans="1:33">
      <c r="A1587" s="3">
        <v>38894</v>
      </c>
      <c r="B1587" s="1">
        <v>234277</v>
      </c>
      <c r="C1587" s="1">
        <v>51058</v>
      </c>
      <c r="D1587" s="1">
        <v>26586</v>
      </c>
      <c r="E1587" s="1">
        <v>71.8</v>
      </c>
      <c r="F1587" s="1">
        <v>73.36</v>
      </c>
      <c r="G1587" s="1">
        <v>73.86</v>
      </c>
      <c r="H1587" s="2">
        <v>50</v>
      </c>
      <c r="I1587" s="2">
        <v>30.7</v>
      </c>
      <c r="J1587" s="2">
        <v>84.9</v>
      </c>
      <c r="K1587" s="2">
        <v>84.4</v>
      </c>
      <c r="L1587">
        <f>SUMIFS(US!B:B,US!$D:$D,YEAR(daily!$A1587),US!$E:$E,MONTH(daily!$A1587))</f>
        <v>8392</v>
      </c>
      <c r="M1587">
        <f>SUMIFS(US!C:C,US!$D:$D,YEAR(daily!$A1587),US!$E:$E,MONTH(daily!$A1587))</f>
        <v>20982</v>
      </c>
      <c r="N1587">
        <f>SUMIFS(COT!E:E,COT!$A:$A,YEAR(daily!$A1587),COT!$B:$B,WEEKNUM(daily!$A1587))</f>
        <v>991500</v>
      </c>
      <c r="O1587">
        <f>SUMIFS(COT!F:F,COT!$A:$A,YEAR(daily!$A1587),COT!$B:$B,WEEKNUM(daily!$A1587))</f>
        <v>171371</v>
      </c>
      <c r="P1587">
        <f>SUMIFS(COT!G:G,COT!$A:$A,YEAR(daily!$A1587),COT!$B:$B,WEEKNUM(daily!$A1587))</f>
        <v>134557</v>
      </c>
      <c r="Q1587">
        <f>SUMIFS(COT!H:H,COT!$A:$A,YEAR(daily!$A1587),COT!$B:$B,WEEKNUM(daily!$A1587))</f>
        <v>204658</v>
      </c>
      <c r="R1587">
        <f>SUMIFS(COT!I:I,COT!$A:$A,YEAR(daily!$A1587),COT!$B:$B,WEEKNUM(daily!$A1587))</f>
        <v>559567</v>
      </c>
      <c r="S1587">
        <f>SUMIFS(COT!J:J,COT!$A:$A,YEAR(daily!$A1587),COT!$B:$B,WEEKNUM(daily!$A1587))</f>
        <v>583683</v>
      </c>
      <c r="T1587">
        <f>SUMIFS(COT!K:K,COT!$A:$A,YEAR(daily!$A1587),COT!$B:$B,WEEKNUM(daily!$A1587))</f>
        <v>55904</v>
      </c>
      <c r="U1587">
        <f>SUMIFS(COT!L:L,COT!$A:$A,YEAR(daily!$A1587),COT!$B:$B,WEEKNUM(daily!$A1587))</f>
        <v>68602</v>
      </c>
      <c r="V1587">
        <f>SUMIFS(COT!M:M,COT!$A:$A,YEAR(daily!$A1587),COT!$B:$B,WEEKNUM(daily!$A1587))</f>
        <v>84</v>
      </c>
      <c r="W1587">
        <f>SUMIFS(COT!N:N,COT!$A:$A,YEAR(daily!$A1587),COT!$B:$B,WEEKNUM(daily!$A1587))</f>
        <v>97</v>
      </c>
      <c r="X1587">
        <f>SUMIFS(COT!O:O,COT!$A:$A,YEAR(daily!$A1587),COT!$B:$B,WEEKNUM(daily!$A1587))</f>
        <v>107</v>
      </c>
      <c r="Y1587">
        <f>SUMIFS(COT!P:P,COT!$A:$A,YEAR(daily!$A1587),COT!$B:$B,WEEKNUM(daily!$A1587))</f>
        <v>79</v>
      </c>
      <c r="Z1587">
        <f>SUMIFS(COT!Q:Q,COT!$A:$A,YEAR(daily!$A1587),COT!$B:$B,WEEKNUM(daily!$A1587))</f>
        <v>93</v>
      </c>
      <c r="AA1587">
        <f>SUMIFS(Saudi!B:B,Saudi!$A:$A,YEAR(daily!$A1587))</f>
        <v>678.81299999999999</v>
      </c>
      <c r="AB1587">
        <f>SUMIFS(Saudi!C:C,Saudi!$A:$A,YEAR(daily!$A1587))</f>
        <v>384.9</v>
      </c>
      <c r="AC1587">
        <f>SUMIFS(Saudi!F:F,Saudi!$A:$A,YEAR(daily!$A1587))</f>
        <v>4050890</v>
      </c>
      <c r="AD1587">
        <f>SUMIFS(Saudi!G:G,Saudi!$A:$A,YEAR(daily!$A1587))</f>
        <v>66.21286817876377</v>
      </c>
      <c r="AE1587">
        <f>SUMIFS(Saudi!H:H,Saudi!$A:$A,YEAR(daily!$A1587))</f>
        <v>268221045.57667238</v>
      </c>
      <c r="AF1587" s="5">
        <f t="shared" si="70"/>
        <v>6</v>
      </c>
      <c r="AG1587" s="5">
        <f t="shared" si="71"/>
        <v>2006</v>
      </c>
    </row>
    <row r="1588" spans="1:33">
      <c r="A1588" s="3">
        <v>38895</v>
      </c>
      <c r="B1588" s="1">
        <v>237116</v>
      </c>
      <c r="C1588" s="1">
        <v>53126</v>
      </c>
      <c r="D1588" s="1">
        <v>27040</v>
      </c>
      <c r="E1588" s="1">
        <v>71.92</v>
      </c>
      <c r="F1588" s="1">
        <v>73.400000000000006</v>
      </c>
      <c r="G1588" s="1">
        <v>73.88</v>
      </c>
      <c r="H1588" s="2">
        <v>50</v>
      </c>
      <c r="I1588" s="2">
        <v>30.7</v>
      </c>
      <c r="J1588" s="2">
        <v>84.9</v>
      </c>
      <c r="K1588" s="2">
        <v>84.4</v>
      </c>
      <c r="L1588">
        <f>SUMIFS(US!B:B,US!$D:$D,YEAR(daily!$A1588),US!$E:$E,MONTH(daily!$A1588))</f>
        <v>8392</v>
      </c>
      <c r="M1588">
        <f>SUMIFS(US!C:C,US!$D:$D,YEAR(daily!$A1588),US!$E:$E,MONTH(daily!$A1588))</f>
        <v>20982</v>
      </c>
      <c r="N1588">
        <f>SUMIFS(COT!E:E,COT!$A:$A,YEAR(daily!$A1588),COT!$B:$B,WEEKNUM(daily!$A1588))</f>
        <v>991500</v>
      </c>
      <c r="O1588">
        <f>SUMIFS(COT!F:F,COT!$A:$A,YEAR(daily!$A1588),COT!$B:$B,WEEKNUM(daily!$A1588))</f>
        <v>171371</v>
      </c>
      <c r="P1588">
        <f>SUMIFS(COT!G:G,COT!$A:$A,YEAR(daily!$A1588),COT!$B:$B,WEEKNUM(daily!$A1588))</f>
        <v>134557</v>
      </c>
      <c r="Q1588">
        <f>SUMIFS(COT!H:H,COT!$A:$A,YEAR(daily!$A1588),COT!$B:$B,WEEKNUM(daily!$A1588))</f>
        <v>204658</v>
      </c>
      <c r="R1588">
        <f>SUMIFS(COT!I:I,COT!$A:$A,YEAR(daily!$A1588),COT!$B:$B,WEEKNUM(daily!$A1588))</f>
        <v>559567</v>
      </c>
      <c r="S1588">
        <f>SUMIFS(COT!J:J,COT!$A:$A,YEAR(daily!$A1588),COT!$B:$B,WEEKNUM(daily!$A1588))</f>
        <v>583683</v>
      </c>
      <c r="T1588">
        <f>SUMIFS(COT!K:K,COT!$A:$A,YEAR(daily!$A1588),COT!$B:$B,WEEKNUM(daily!$A1588))</f>
        <v>55904</v>
      </c>
      <c r="U1588">
        <f>SUMIFS(COT!L:L,COT!$A:$A,YEAR(daily!$A1588),COT!$B:$B,WEEKNUM(daily!$A1588))</f>
        <v>68602</v>
      </c>
      <c r="V1588">
        <f>SUMIFS(COT!M:M,COT!$A:$A,YEAR(daily!$A1588),COT!$B:$B,WEEKNUM(daily!$A1588))</f>
        <v>84</v>
      </c>
      <c r="W1588">
        <f>SUMIFS(COT!N:N,COT!$A:$A,YEAR(daily!$A1588),COT!$B:$B,WEEKNUM(daily!$A1588))</f>
        <v>97</v>
      </c>
      <c r="X1588">
        <f>SUMIFS(COT!O:O,COT!$A:$A,YEAR(daily!$A1588),COT!$B:$B,WEEKNUM(daily!$A1588))</f>
        <v>107</v>
      </c>
      <c r="Y1588">
        <f>SUMIFS(COT!P:P,COT!$A:$A,YEAR(daily!$A1588),COT!$B:$B,WEEKNUM(daily!$A1588))</f>
        <v>79</v>
      </c>
      <c r="Z1588">
        <f>SUMIFS(COT!Q:Q,COT!$A:$A,YEAR(daily!$A1588),COT!$B:$B,WEEKNUM(daily!$A1588))</f>
        <v>93</v>
      </c>
      <c r="AA1588">
        <f>SUMIFS(Saudi!B:B,Saudi!$A:$A,YEAR(daily!$A1588))</f>
        <v>678.81299999999999</v>
      </c>
      <c r="AB1588">
        <f>SUMIFS(Saudi!C:C,Saudi!$A:$A,YEAR(daily!$A1588))</f>
        <v>384.9</v>
      </c>
      <c r="AC1588">
        <f>SUMIFS(Saudi!F:F,Saudi!$A:$A,YEAR(daily!$A1588))</f>
        <v>4050890</v>
      </c>
      <c r="AD1588">
        <f>SUMIFS(Saudi!G:G,Saudi!$A:$A,YEAR(daily!$A1588))</f>
        <v>66.21286817876377</v>
      </c>
      <c r="AE1588">
        <f>SUMIFS(Saudi!H:H,Saudi!$A:$A,YEAR(daily!$A1588))</f>
        <v>268221045.57667238</v>
      </c>
      <c r="AF1588" s="5">
        <f t="shared" si="70"/>
        <v>6</v>
      </c>
      <c r="AG1588" s="5">
        <f t="shared" si="71"/>
        <v>2006</v>
      </c>
    </row>
    <row r="1589" spans="1:33">
      <c r="A1589" s="3">
        <v>38896</v>
      </c>
      <c r="B1589" s="1">
        <v>235055</v>
      </c>
      <c r="C1589" s="1">
        <v>52166</v>
      </c>
      <c r="D1589" s="1">
        <v>26924</v>
      </c>
      <c r="E1589" s="1">
        <v>72.19</v>
      </c>
      <c r="F1589" s="1">
        <v>73.75</v>
      </c>
      <c r="G1589" s="1">
        <v>74.23</v>
      </c>
      <c r="H1589" s="2">
        <v>50</v>
      </c>
      <c r="I1589" s="2">
        <v>30.7</v>
      </c>
      <c r="J1589" s="2">
        <v>84.9</v>
      </c>
      <c r="K1589" s="2">
        <v>84.4</v>
      </c>
      <c r="L1589">
        <f>SUMIFS(US!B:B,US!$D:$D,YEAR(daily!$A1589),US!$E:$E,MONTH(daily!$A1589))</f>
        <v>8392</v>
      </c>
      <c r="M1589">
        <f>SUMIFS(US!C:C,US!$D:$D,YEAR(daily!$A1589),US!$E:$E,MONTH(daily!$A1589))</f>
        <v>20982</v>
      </c>
      <c r="N1589">
        <f>SUMIFS(COT!E:E,COT!$A:$A,YEAR(daily!$A1589),COT!$B:$B,WEEKNUM(daily!$A1589))</f>
        <v>991500</v>
      </c>
      <c r="O1589">
        <f>SUMIFS(COT!F:F,COT!$A:$A,YEAR(daily!$A1589),COT!$B:$B,WEEKNUM(daily!$A1589))</f>
        <v>171371</v>
      </c>
      <c r="P1589">
        <f>SUMIFS(COT!G:G,COT!$A:$A,YEAR(daily!$A1589),COT!$B:$B,WEEKNUM(daily!$A1589))</f>
        <v>134557</v>
      </c>
      <c r="Q1589">
        <f>SUMIFS(COT!H:H,COT!$A:$A,YEAR(daily!$A1589),COT!$B:$B,WEEKNUM(daily!$A1589))</f>
        <v>204658</v>
      </c>
      <c r="R1589">
        <f>SUMIFS(COT!I:I,COT!$A:$A,YEAR(daily!$A1589),COT!$B:$B,WEEKNUM(daily!$A1589))</f>
        <v>559567</v>
      </c>
      <c r="S1589">
        <f>SUMIFS(COT!J:J,COT!$A:$A,YEAR(daily!$A1589),COT!$B:$B,WEEKNUM(daily!$A1589))</f>
        <v>583683</v>
      </c>
      <c r="T1589">
        <f>SUMIFS(COT!K:K,COT!$A:$A,YEAR(daily!$A1589),COT!$B:$B,WEEKNUM(daily!$A1589))</f>
        <v>55904</v>
      </c>
      <c r="U1589">
        <f>SUMIFS(COT!L:L,COT!$A:$A,YEAR(daily!$A1589),COT!$B:$B,WEEKNUM(daily!$A1589))</f>
        <v>68602</v>
      </c>
      <c r="V1589">
        <f>SUMIFS(COT!M:M,COT!$A:$A,YEAR(daily!$A1589),COT!$B:$B,WEEKNUM(daily!$A1589))</f>
        <v>84</v>
      </c>
      <c r="W1589">
        <f>SUMIFS(COT!N:N,COT!$A:$A,YEAR(daily!$A1589),COT!$B:$B,WEEKNUM(daily!$A1589))</f>
        <v>97</v>
      </c>
      <c r="X1589">
        <f>SUMIFS(COT!O:O,COT!$A:$A,YEAR(daily!$A1589),COT!$B:$B,WEEKNUM(daily!$A1589))</f>
        <v>107</v>
      </c>
      <c r="Y1589">
        <f>SUMIFS(COT!P:P,COT!$A:$A,YEAR(daily!$A1589),COT!$B:$B,WEEKNUM(daily!$A1589))</f>
        <v>79</v>
      </c>
      <c r="Z1589">
        <f>SUMIFS(COT!Q:Q,COT!$A:$A,YEAR(daily!$A1589),COT!$B:$B,WEEKNUM(daily!$A1589))</f>
        <v>93</v>
      </c>
      <c r="AA1589">
        <f>SUMIFS(Saudi!B:B,Saudi!$A:$A,YEAR(daily!$A1589))</f>
        <v>678.81299999999999</v>
      </c>
      <c r="AB1589">
        <f>SUMIFS(Saudi!C:C,Saudi!$A:$A,YEAR(daily!$A1589))</f>
        <v>384.9</v>
      </c>
      <c r="AC1589">
        <f>SUMIFS(Saudi!F:F,Saudi!$A:$A,YEAR(daily!$A1589))</f>
        <v>4050890</v>
      </c>
      <c r="AD1589">
        <f>SUMIFS(Saudi!G:G,Saudi!$A:$A,YEAR(daily!$A1589))</f>
        <v>66.21286817876377</v>
      </c>
      <c r="AE1589">
        <f>SUMIFS(Saudi!H:H,Saudi!$A:$A,YEAR(daily!$A1589))</f>
        <v>268221045.57667238</v>
      </c>
      <c r="AF1589" s="5">
        <f t="shared" si="70"/>
        <v>6</v>
      </c>
      <c r="AG1589" s="5">
        <f t="shared" si="71"/>
        <v>2006</v>
      </c>
    </row>
    <row r="1590" spans="1:33">
      <c r="A1590" s="3">
        <v>38897</v>
      </c>
      <c r="B1590" s="1">
        <v>239833</v>
      </c>
      <c r="C1590" s="1">
        <v>54215</v>
      </c>
      <c r="D1590" s="1">
        <v>27288</v>
      </c>
      <c r="E1590" s="1">
        <v>73.52</v>
      </c>
      <c r="F1590" s="1">
        <v>75.069999999999993</v>
      </c>
      <c r="G1590" s="1">
        <v>75.48</v>
      </c>
      <c r="H1590" s="2">
        <v>50</v>
      </c>
      <c r="I1590" s="2">
        <v>30.7</v>
      </c>
      <c r="J1590" s="2">
        <v>84.9</v>
      </c>
      <c r="K1590" s="2">
        <v>84.4</v>
      </c>
      <c r="L1590">
        <f>SUMIFS(US!B:B,US!$D:$D,YEAR(daily!$A1590),US!$E:$E,MONTH(daily!$A1590))</f>
        <v>8392</v>
      </c>
      <c r="M1590">
        <f>SUMIFS(US!C:C,US!$D:$D,YEAR(daily!$A1590),US!$E:$E,MONTH(daily!$A1590))</f>
        <v>20982</v>
      </c>
      <c r="N1590">
        <f>SUMIFS(COT!E:E,COT!$A:$A,YEAR(daily!$A1590),COT!$B:$B,WEEKNUM(daily!$A1590))</f>
        <v>991500</v>
      </c>
      <c r="O1590">
        <f>SUMIFS(COT!F:F,COT!$A:$A,YEAR(daily!$A1590),COT!$B:$B,WEEKNUM(daily!$A1590))</f>
        <v>171371</v>
      </c>
      <c r="P1590">
        <f>SUMIFS(COT!G:G,COT!$A:$A,YEAR(daily!$A1590),COT!$B:$B,WEEKNUM(daily!$A1590))</f>
        <v>134557</v>
      </c>
      <c r="Q1590">
        <f>SUMIFS(COT!H:H,COT!$A:$A,YEAR(daily!$A1590),COT!$B:$B,WEEKNUM(daily!$A1590))</f>
        <v>204658</v>
      </c>
      <c r="R1590">
        <f>SUMIFS(COT!I:I,COT!$A:$A,YEAR(daily!$A1590),COT!$B:$B,WEEKNUM(daily!$A1590))</f>
        <v>559567</v>
      </c>
      <c r="S1590">
        <f>SUMIFS(COT!J:J,COT!$A:$A,YEAR(daily!$A1590),COT!$B:$B,WEEKNUM(daily!$A1590))</f>
        <v>583683</v>
      </c>
      <c r="T1590">
        <f>SUMIFS(COT!K:K,COT!$A:$A,YEAR(daily!$A1590),COT!$B:$B,WEEKNUM(daily!$A1590))</f>
        <v>55904</v>
      </c>
      <c r="U1590">
        <f>SUMIFS(COT!L:L,COT!$A:$A,YEAR(daily!$A1590),COT!$B:$B,WEEKNUM(daily!$A1590))</f>
        <v>68602</v>
      </c>
      <c r="V1590">
        <f>SUMIFS(COT!M:M,COT!$A:$A,YEAR(daily!$A1590),COT!$B:$B,WEEKNUM(daily!$A1590))</f>
        <v>84</v>
      </c>
      <c r="W1590">
        <f>SUMIFS(COT!N:N,COT!$A:$A,YEAR(daily!$A1590),COT!$B:$B,WEEKNUM(daily!$A1590))</f>
        <v>97</v>
      </c>
      <c r="X1590">
        <f>SUMIFS(COT!O:O,COT!$A:$A,YEAR(daily!$A1590),COT!$B:$B,WEEKNUM(daily!$A1590))</f>
        <v>107</v>
      </c>
      <c r="Y1590">
        <f>SUMIFS(COT!P:P,COT!$A:$A,YEAR(daily!$A1590),COT!$B:$B,WEEKNUM(daily!$A1590))</f>
        <v>79</v>
      </c>
      <c r="Z1590">
        <f>SUMIFS(COT!Q:Q,COT!$A:$A,YEAR(daily!$A1590),COT!$B:$B,WEEKNUM(daily!$A1590))</f>
        <v>93</v>
      </c>
      <c r="AA1590">
        <f>SUMIFS(Saudi!B:B,Saudi!$A:$A,YEAR(daily!$A1590))</f>
        <v>678.81299999999999</v>
      </c>
      <c r="AB1590">
        <f>SUMIFS(Saudi!C:C,Saudi!$A:$A,YEAR(daily!$A1590))</f>
        <v>384.9</v>
      </c>
      <c r="AC1590">
        <f>SUMIFS(Saudi!F:F,Saudi!$A:$A,YEAR(daily!$A1590))</f>
        <v>4050890</v>
      </c>
      <c r="AD1590">
        <f>SUMIFS(Saudi!G:G,Saudi!$A:$A,YEAR(daily!$A1590))</f>
        <v>66.21286817876377</v>
      </c>
      <c r="AE1590">
        <f>SUMIFS(Saudi!H:H,Saudi!$A:$A,YEAR(daily!$A1590))</f>
        <v>268221045.57667238</v>
      </c>
      <c r="AF1590" s="5">
        <f t="shared" si="70"/>
        <v>6</v>
      </c>
      <c r="AG1590" s="5">
        <f t="shared" si="71"/>
        <v>2006</v>
      </c>
    </row>
    <row r="1591" spans="1:33">
      <c r="A1591" s="3">
        <v>38898</v>
      </c>
      <c r="B1591" s="1">
        <v>229377</v>
      </c>
      <c r="C1591" s="1">
        <v>55735</v>
      </c>
      <c r="D1591" s="1">
        <v>26931</v>
      </c>
      <c r="E1591" s="1">
        <v>73.930000000000007</v>
      </c>
      <c r="F1591" s="1">
        <v>75.400000000000006</v>
      </c>
      <c r="G1591" s="1">
        <v>75.81</v>
      </c>
      <c r="H1591" s="2">
        <v>50</v>
      </c>
      <c r="I1591" s="2">
        <v>30.7</v>
      </c>
      <c r="J1591" s="2">
        <v>84.9</v>
      </c>
      <c r="K1591" s="2">
        <v>84.4</v>
      </c>
      <c r="L1591">
        <f>SUMIFS(US!B:B,US!$D:$D,YEAR(daily!$A1591),US!$E:$E,MONTH(daily!$A1591))</f>
        <v>8392</v>
      </c>
      <c r="M1591">
        <f>SUMIFS(US!C:C,US!$D:$D,YEAR(daily!$A1591),US!$E:$E,MONTH(daily!$A1591))</f>
        <v>20982</v>
      </c>
      <c r="N1591">
        <f>SUMIFS(COT!E:E,COT!$A:$A,YEAR(daily!$A1591),COT!$B:$B,WEEKNUM(daily!$A1591))</f>
        <v>991500</v>
      </c>
      <c r="O1591">
        <f>SUMIFS(COT!F:F,COT!$A:$A,YEAR(daily!$A1591),COT!$B:$B,WEEKNUM(daily!$A1591))</f>
        <v>171371</v>
      </c>
      <c r="P1591">
        <f>SUMIFS(COT!G:G,COT!$A:$A,YEAR(daily!$A1591),COT!$B:$B,WEEKNUM(daily!$A1591))</f>
        <v>134557</v>
      </c>
      <c r="Q1591">
        <f>SUMIFS(COT!H:H,COT!$A:$A,YEAR(daily!$A1591),COT!$B:$B,WEEKNUM(daily!$A1591))</f>
        <v>204658</v>
      </c>
      <c r="R1591">
        <f>SUMIFS(COT!I:I,COT!$A:$A,YEAR(daily!$A1591),COT!$B:$B,WEEKNUM(daily!$A1591))</f>
        <v>559567</v>
      </c>
      <c r="S1591">
        <f>SUMIFS(COT!J:J,COT!$A:$A,YEAR(daily!$A1591),COT!$B:$B,WEEKNUM(daily!$A1591))</f>
        <v>583683</v>
      </c>
      <c r="T1591">
        <f>SUMIFS(COT!K:K,COT!$A:$A,YEAR(daily!$A1591),COT!$B:$B,WEEKNUM(daily!$A1591))</f>
        <v>55904</v>
      </c>
      <c r="U1591">
        <f>SUMIFS(COT!L:L,COT!$A:$A,YEAR(daily!$A1591),COT!$B:$B,WEEKNUM(daily!$A1591))</f>
        <v>68602</v>
      </c>
      <c r="V1591">
        <f>SUMIFS(COT!M:M,COT!$A:$A,YEAR(daily!$A1591),COT!$B:$B,WEEKNUM(daily!$A1591))</f>
        <v>84</v>
      </c>
      <c r="W1591">
        <f>SUMIFS(COT!N:N,COT!$A:$A,YEAR(daily!$A1591),COT!$B:$B,WEEKNUM(daily!$A1591))</f>
        <v>97</v>
      </c>
      <c r="X1591">
        <f>SUMIFS(COT!O:O,COT!$A:$A,YEAR(daily!$A1591),COT!$B:$B,WEEKNUM(daily!$A1591))</f>
        <v>107</v>
      </c>
      <c r="Y1591">
        <f>SUMIFS(COT!P:P,COT!$A:$A,YEAR(daily!$A1591),COT!$B:$B,WEEKNUM(daily!$A1591))</f>
        <v>79</v>
      </c>
      <c r="Z1591">
        <f>SUMIFS(COT!Q:Q,COT!$A:$A,YEAR(daily!$A1591),COT!$B:$B,WEEKNUM(daily!$A1591))</f>
        <v>93</v>
      </c>
      <c r="AA1591">
        <f>SUMIFS(Saudi!B:B,Saudi!$A:$A,YEAR(daily!$A1591))</f>
        <v>678.81299999999999</v>
      </c>
      <c r="AB1591">
        <f>SUMIFS(Saudi!C:C,Saudi!$A:$A,YEAR(daily!$A1591))</f>
        <v>384.9</v>
      </c>
      <c r="AC1591">
        <f>SUMIFS(Saudi!F:F,Saudi!$A:$A,YEAR(daily!$A1591))</f>
        <v>4050890</v>
      </c>
      <c r="AD1591">
        <f>SUMIFS(Saudi!G:G,Saudi!$A:$A,YEAR(daily!$A1591))</f>
        <v>66.21286817876377</v>
      </c>
      <c r="AE1591">
        <f>SUMIFS(Saudi!H:H,Saudi!$A:$A,YEAR(daily!$A1591))</f>
        <v>268221045.57667238</v>
      </c>
      <c r="AF1591" s="5">
        <f t="shared" si="70"/>
        <v>6</v>
      </c>
      <c r="AG1591" s="5">
        <f t="shared" si="71"/>
        <v>2006</v>
      </c>
    </row>
    <row r="1592" spans="1:33">
      <c r="A1592" s="3">
        <v>38901</v>
      </c>
      <c r="B1592" s="1">
        <v>225646.2</v>
      </c>
      <c r="C1592" s="1">
        <v>124902.23624959795</v>
      </c>
      <c r="D1592" s="1">
        <v>24612.423999999999</v>
      </c>
      <c r="E1592" s="1">
        <v>73.930000000000007</v>
      </c>
      <c r="F1592" s="1">
        <v>75.400000000000006</v>
      </c>
      <c r="G1592" s="1">
        <v>75.81</v>
      </c>
      <c r="H1592" s="2">
        <v>50</v>
      </c>
      <c r="I1592" s="2">
        <v>30.7</v>
      </c>
      <c r="J1592" s="2">
        <v>84.9</v>
      </c>
      <c r="K1592" s="2">
        <v>84.4</v>
      </c>
      <c r="L1592">
        <f>SUMIFS(US!B:B,US!$D:$D,YEAR(daily!$A1592),US!$E:$E,MONTH(daily!$A1592))</f>
        <v>8377</v>
      </c>
      <c r="M1592">
        <f>SUMIFS(US!C:C,US!$D:$D,YEAR(daily!$A1592),US!$E:$E,MONTH(daily!$A1592))</f>
        <v>20740</v>
      </c>
      <c r="N1592">
        <f>SUMIFS(COT!E:E,COT!$A:$A,YEAR(daily!$A1592),COT!$B:$B,WEEKNUM(daily!$A1592))</f>
        <v>1013523</v>
      </c>
      <c r="O1592">
        <f>SUMIFS(COT!F:F,COT!$A:$A,YEAR(daily!$A1592),COT!$B:$B,WEEKNUM(daily!$A1592))</f>
        <v>176166</v>
      </c>
      <c r="P1592">
        <f>SUMIFS(COT!G:G,COT!$A:$A,YEAR(daily!$A1592),COT!$B:$B,WEEKNUM(daily!$A1592))</f>
        <v>130888</v>
      </c>
      <c r="Q1592">
        <f>SUMIFS(COT!H:H,COT!$A:$A,YEAR(daily!$A1592),COT!$B:$B,WEEKNUM(daily!$A1592))</f>
        <v>213571</v>
      </c>
      <c r="R1592">
        <f>SUMIFS(COT!I:I,COT!$A:$A,YEAR(daily!$A1592),COT!$B:$B,WEEKNUM(daily!$A1592))</f>
        <v>563193</v>
      </c>
      <c r="S1592">
        <f>SUMIFS(COT!J:J,COT!$A:$A,YEAR(daily!$A1592),COT!$B:$B,WEEKNUM(daily!$A1592))</f>
        <v>596678</v>
      </c>
      <c r="T1592">
        <f>SUMIFS(COT!K:K,COT!$A:$A,YEAR(daily!$A1592),COT!$B:$B,WEEKNUM(daily!$A1592))</f>
        <v>60593</v>
      </c>
      <c r="U1592">
        <f>SUMIFS(COT!L:L,COT!$A:$A,YEAR(daily!$A1592),COT!$B:$B,WEEKNUM(daily!$A1592))</f>
        <v>72386</v>
      </c>
      <c r="V1592">
        <f>SUMIFS(COT!M:M,COT!$A:$A,YEAR(daily!$A1592),COT!$B:$B,WEEKNUM(daily!$A1592))</f>
        <v>87</v>
      </c>
      <c r="W1592">
        <f>SUMIFS(COT!N:N,COT!$A:$A,YEAR(daily!$A1592),COT!$B:$B,WEEKNUM(daily!$A1592))</f>
        <v>96</v>
      </c>
      <c r="X1592">
        <f>SUMIFS(COT!O:O,COT!$A:$A,YEAR(daily!$A1592),COT!$B:$B,WEEKNUM(daily!$A1592))</f>
        <v>102</v>
      </c>
      <c r="Y1592">
        <f>SUMIFS(COT!P:P,COT!$A:$A,YEAR(daily!$A1592),COT!$B:$B,WEEKNUM(daily!$A1592))</f>
        <v>82</v>
      </c>
      <c r="Z1592">
        <f>SUMIFS(COT!Q:Q,COT!$A:$A,YEAR(daily!$A1592),COT!$B:$B,WEEKNUM(daily!$A1592))</f>
        <v>92</v>
      </c>
      <c r="AA1592">
        <f>SUMIFS(Saudi!B:B,Saudi!$A:$A,YEAR(daily!$A1592))</f>
        <v>678.81299999999999</v>
      </c>
      <c r="AB1592">
        <f>SUMIFS(Saudi!C:C,Saudi!$A:$A,YEAR(daily!$A1592))</f>
        <v>384.9</v>
      </c>
      <c r="AC1592">
        <f>SUMIFS(Saudi!F:F,Saudi!$A:$A,YEAR(daily!$A1592))</f>
        <v>4050890</v>
      </c>
      <c r="AD1592">
        <f>SUMIFS(Saudi!G:G,Saudi!$A:$A,YEAR(daily!$A1592))</f>
        <v>66.21286817876377</v>
      </c>
      <c r="AE1592">
        <f>SUMIFS(Saudi!H:H,Saudi!$A:$A,YEAR(daily!$A1592))</f>
        <v>268221045.57667238</v>
      </c>
      <c r="AF1592" s="5">
        <f t="shared" si="70"/>
        <v>7</v>
      </c>
      <c r="AG1592" s="5">
        <f t="shared" si="71"/>
        <v>2006</v>
      </c>
    </row>
    <row r="1593" spans="1:33">
      <c r="A1593" s="3">
        <v>38903</v>
      </c>
      <c r="B1593" s="1">
        <v>223159</v>
      </c>
      <c r="C1593" s="1">
        <v>57610</v>
      </c>
      <c r="D1593" s="1">
        <v>27009</v>
      </c>
      <c r="E1593" s="1">
        <v>75.19</v>
      </c>
      <c r="F1593" s="1">
        <v>76.790000000000006</v>
      </c>
      <c r="G1593" s="1">
        <v>77.23</v>
      </c>
      <c r="H1593" s="2">
        <v>50</v>
      </c>
      <c r="I1593" s="2">
        <v>30.7</v>
      </c>
      <c r="J1593" s="2">
        <v>84.9</v>
      </c>
      <c r="K1593" s="2">
        <v>84.4</v>
      </c>
      <c r="L1593">
        <f>SUMIFS(US!B:B,US!$D:$D,YEAR(daily!$A1593),US!$E:$E,MONTH(daily!$A1593))</f>
        <v>8377</v>
      </c>
      <c r="M1593">
        <f>SUMIFS(US!C:C,US!$D:$D,YEAR(daily!$A1593),US!$E:$E,MONTH(daily!$A1593))</f>
        <v>20740</v>
      </c>
      <c r="N1593">
        <f>SUMIFS(COT!E:E,COT!$A:$A,YEAR(daily!$A1593),COT!$B:$B,WEEKNUM(daily!$A1593))</f>
        <v>1013523</v>
      </c>
      <c r="O1593">
        <f>SUMIFS(COT!F:F,COT!$A:$A,YEAR(daily!$A1593),COT!$B:$B,WEEKNUM(daily!$A1593))</f>
        <v>176166</v>
      </c>
      <c r="P1593">
        <f>SUMIFS(COT!G:G,COT!$A:$A,YEAR(daily!$A1593),COT!$B:$B,WEEKNUM(daily!$A1593))</f>
        <v>130888</v>
      </c>
      <c r="Q1593">
        <f>SUMIFS(COT!H:H,COT!$A:$A,YEAR(daily!$A1593),COT!$B:$B,WEEKNUM(daily!$A1593))</f>
        <v>213571</v>
      </c>
      <c r="R1593">
        <f>SUMIFS(COT!I:I,COT!$A:$A,YEAR(daily!$A1593),COT!$B:$B,WEEKNUM(daily!$A1593))</f>
        <v>563193</v>
      </c>
      <c r="S1593">
        <f>SUMIFS(COT!J:J,COT!$A:$A,YEAR(daily!$A1593),COT!$B:$B,WEEKNUM(daily!$A1593))</f>
        <v>596678</v>
      </c>
      <c r="T1593">
        <f>SUMIFS(COT!K:K,COT!$A:$A,YEAR(daily!$A1593),COT!$B:$B,WEEKNUM(daily!$A1593))</f>
        <v>60593</v>
      </c>
      <c r="U1593">
        <f>SUMIFS(COT!L:L,COT!$A:$A,YEAR(daily!$A1593),COT!$B:$B,WEEKNUM(daily!$A1593))</f>
        <v>72386</v>
      </c>
      <c r="V1593">
        <f>SUMIFS(COT!M:M,COT!$A:$A,YEAR(daily!$A1593),COT!$B:$B,WEEKNUM(daily!$A1593))</f>
        <v>87</v>
      </c>
      <c r="W1593">
        <f>SUMIFS(COT!N:N,COT!$A:$A,YEAR(daily!$A1593),COT!$B:$B,WEEKNUM(daily!$A1593))</f>
        <v>96</v>
      </c>
      <c r="X1593">
        <f>SUMIFS(COT!O:O,COT!$A:$A,YEAR(daily!$A1593),COT!$B:$B,WEEKNUM(daily!$A1593))</f>
        <v>102</v>
      </c>
      <c r="Y1593">
        <f>SUMIFS(COT!P:P,COT!$A:$A,YEAR(daily!$A1593),COT!$B:$B,WEEKNUM(daily!$A1593))</f>
        <v>82</v>
      </c>
      <c r="Z1593">
        <f>SUMIFS(COT!Q:Q,COT!$A:$A,YEAR(daily!$A1593),COT!$B:$B,WEEKNUM(daily!$A1593))</f>
        <v>92</v>
      </c>
      <c r="AA1593">
        <f>SUMIFS(Saudi!B:B,Saudi!$A:$A,YEAR(daily!$A1593))</f>
        <v>678.81299999999999</v>
      </c>
      <c r="AB1593">
        <f>SUMIFS(Saudi!C:C,Saudi!$A:$A,YEAR(daily!$A1593))</f>
        <v>384.9</v>
      </c>
      <c r="AC1593">
        <f>SUMIFS(Saudi!F:F,Saudi!$A:$A,YEAR(daily!$A1593))</f>
        <v>4050890</v>
      </c>
      <c r="AD1593">
        <f>SUMIFS(Saudi!G:G,Saudi!$A:$A,YEAR(daily!$A1593))</f>
        <v>66.21286817876377</v>
      </c>
      <c r="AE1593">
        <f>SUMIFS(Saudi!H:H,Saudi!$A:$A,YEAR(daily!$A1593))</f>
        <v>268221045.57667238</v>
      </c>
      <c r="AF1593" s="5">
        <f t="shared" si="70"/>
        <v>7</v>
      </c>
      <c r="AG1593" s="5">
        <f t="shared" si="71"/>
        <v>2006</v>
      </c>
    </row>
    <row r="1594" spans="1:33">
      <c r="A1594" s="3">
        <v>38904</v>
      </c>
      <c r="B1594" s="1">
        <v>214757</v>
      </c>
      <c r="C1594" s="1">
        <v>61352</v>
      </c>
      <c r="D1594" s="1">
        <v>27266</v>
      </c>
      <c r="E1594" s="1">
        <v>75.14</v>
      </c>
      <c r="F1594" s="1">
        <v>76.83</v>
      </c>
      <c r="G1594" s="1">
        <v>77.27</v>
      </c>
      <c r="H1594" s="2">
        <v>50</v>
      </c>
      <c r="I1594" s="2">
        <v>30.7</v>
      </c>
      <c r="J1594" s="2">
        <v>84.9</v>
      </c>
      <c r="K1594" s="2">
        <v>84.4</v>
      </c>
      <c r="L1594">
        <f>SUMIFS(US!B:B,US!$D:$D,YEAR(daily!$A1594),US!$E:$E,MONTH(daily!$A1594))</f>
        <v>8377</v>
      </c>
      <c r="M1594">
        <f>SUMIFS(US!C:C,US!$D:$D,YEAR(daily!$A1594),US!$E:$E,MONTH(daily!$A1594))</f>
        <v>20740</v>
      </c>
      <c r="N1594">
        <f>SUMIFS(COT!E:E,COT!$A:$A,YEAR(daily!$A1594),COT!$B:$B,WEEKNUM(daily!$A1594))</f>
        <v>1013523</v>
      </c>
      <c r="O1594">
        <f>SUMIFS(COT!F:F,COT!$A:$A,YEAR(daily!$A1594),COT!$B:$B,WEEKNUM(daily!$A1594))</f>
        <v>176166</v>
      </c>
      <c r="P1594">
        <f>SUMIFS(COT!G:G,COT!$A:$A,YEAR(daily!$A1594),COT!$B:$B,WEEKNUM(daily!$A1594))</f>
        <v>130888</v>
      </c>
      <c r="Q1594">
        <f>SUMIFS(COT!H:H,COT!$A:$A,YEAR(daily!$A1594),COT!$B:$B,WEEKNUM(daily!$A1594))</f>
        <v>213571</v>
      </c>
      <c r="R1594">
        <f>SUMIFS(COT!I:I,COT!$A:$A,YEAR(daily!$A1594),COT!$B:$B,WEEKNUM(daily!$A1594))</f>
        <v>563193</v>
      </c>
      <c r="S1594">
        <f>SUMIFS(COT!J:J,COT!$A:$A,YEAR(daily!$A1594),COT!$B:$B,WEEKNUM(daily!$A1594))</f>
        <v>596678</v>
      </c>
      <c r="T1594">
        <f>SUMIFS(COT!K:K,COT!$A:$A,YEAR(daily!$A1594),COT!$B:$B,WEEKNUM(daily!$A1594))</f>
        <v>60593</v>
      </c>
      <c r="U1594">
        <f>SUMIFS(COT!L:L,COT!$A:$A,YEAR(daily!$A1594),COT!$B:$B,WEEKNUM(daily!$A1594))</f>
        <v>72386</v>
      </c>
      <c r="V1594">
        <f>SUMIFS(COT!M:M,COT!$A:$A,YEAR(daily!$A1594),COT!$B:$B,WEEKNUM(daily!$A1594))</f>
        <v>87</v>
      </c>
      <c r="W1594">
        <f>SUMIFS(COT!N:N,COT!$A:$A,YEAR(daily!$A1594),COT!$B:$B,WEEKNUM(daily!$A1594))</f>
        <v>96</v>
      </c>
      <c r="X1594">
        <f>SUMIFS(COT!O:O,COT!$A:$A,YEAR(daily!$A1594),COT!$B:$B,WEEKNUM(daily!$A1594))</f>
        <v>102</v>
      </c>
      <c r="Y1594">
        <f>SUMIFS(COT!P:P,COT!$A:$A,YEAR(daily!$A1594),COT!$B:$B,WEEKNUM(daily!$A1594))</f>
        <v>82</v>
      </c>
      <c r="Z1594">
        <f>SUMIFS(COT!Q:Q,COT!$A:$A,YEAR(daily!$A1594),COT!$B:$B,WEEKNUM(daily!$A1594))</f>
        <v>92</v>
      </c>
      <c r="AA1594">
        <f>SUMIFS(Saudi!B:B,Saudi!$A:$A,YEAR(daily!$A1594))</f>
        <v>678.81299999999999</v>
      </c>
      <c r="AB1594">
        <f>SUMIFS(Saudi!C:C,Saudi!$A:$A,YEAR(daily!$A1594))</f>
        <v>384.9</v>
      </c>
      <c r="AC1594">
        <f>SUMIFS(Saudi!F:F,Saudi!$A:$A,YEAR(daily!$A1594))</f>
        <v>4050890</v>
      </c>
      <c r="AD1594">
        <f>SUMIFS(Saudi!G:G,Saudi!$A:$A,YEAR(daily!$A1594))</f>
        <v>66.21286817876377</v>
      </c>
      <c r="AE1594">
        <f>SUMIFS(Saudi!H:H,Saudi!$A:$A,YEAR(daily!$A1594))</f>
        <v>268221045.57667238</v>
      </c>
      <c r="AF1594" s="5">
        <f t="shared" si="70"/>
        <v>7</v>
      </c>
      <c r="AG1594" s="5">
        <f t="shared" si="71"/>
        <v>2006</v>
      </c>
    </row>
    <row r="1595" spans="1:33">
      <c r="A1595" s="3">
        <v>38905</v>
      </c>
      <c r="B1595" s="1">
        <v>200784</v>
      </c>
      <c r="C1595" s="1">
        <v>60562</v>
      </c>
      <c r="D1595" s="1">
        <v>27655</v>
      </c>
      <c r="E1595" s="1">
        <v>74.09</v>
      </c>
      <c r="F1595" s="1">
        <v>75.930000000000007</v>
      </c>
      <c r="G1595" s="1">
        <v>76.430000000000007</v>
      </c>
      <c r="H1595" s="2">
        <v>50</v>
      </c>
      <c r="I1595" s="2">
        <v>30.7</v>
      </c>
      <c r="J1595" s="2">
        <v>84.9</v>
      </c>
      <c r="K1595" s="2">
        <v>84.4</v>
      </c>
      <c r="L1595">
        <f>SUMIFS(US!B:B,US!$D:$D,YEAR(daily!$A1595),US!$E:$E,MONTH(daily!$A1595))</f>
        <v>8377</v>
      </c>
      <c r="M1595">
        <f>SUMIFS(US!C:C,US!$D:$D,YEAR(daily!$A1595),US!$E:$E,MONTH(daily!$A1595))</f>
        <v>20740</v>
      </c>
      <c r="N1595">
        <f>SUMIFS(COT!E:E,COT!$A:$A,YEAR(daily!$A1595),COT!$B:$B,WEEKNUM(daily!$A1595))</f>
        <v>1013523</v>
      </c>
      <c r="O1595">
        <f>SUMIFS(COT!F:F,COT!$A:$A,YEAR(daily!$A1595),COT!$B:$B,WEEKNUM(daily!$A1595))</f>
        <v>176166</v>
      </c>
      <c r="P1595">
        <f>SUMIFS(COT!G:G,COT!$A:$A,YEAR(daily!$A1595),COT!$B:$B,WEEKNUM(daily!$A1595))</f>
        <v>130888</v>
      </c>
      <c r="Q1595">
        <f>SUMIFS(COT!H:H,COT!$A:$A,YEAR(daily!$A1595),COT!$B:$B,WEEKNUM(daily!$A1595))</f>
        <v>213571</v>
      </c>
      <c r="R1595">
        <f>SUMIFS(COT!I:I,COT!$A:$A,YEAR(daily!$A1595),COT!$B:$B,WEEKNUM(daily!$A1595))</f>
        <v>563193</v>
      </c>
      <c r="S1595">
        <f>SUMIFS(COT!J:J,COT!$A:$A,YEAR(daily!$A1595),COT!$B:$B,WEEKNUM(daily!$A1595))</f>
        <v>596678</v>
      </c>
      <c r="T1595">
        <f>SUMIFS(COT!K:K,COT!$A:$A,YEAR(daily!$A1595),COT!$B:$B,WEEKNUM(daily!$A1595))</f>
        <v>60593</v>
      </c>
      <c r="U1595">
        <f>SUMIFS(COT!L:L,COT!$A:$A,YEAR(daily!$A1595),COT!$B:$B,WEEKNUM(daily!$A1595))</f>
        <v>72386</v>
      </c>
      <c r="V1595">
        <f>SUMIFS(COT!M:M,COT!$A:$A,YEAR(daily!$A1595),COT!$B:$B,WEEKNUM(daily!$A1595))</f>
        <v>87</v>
      </c>
      <c r="W1595">
        <f>SUMIFS(COT!N:N,COT!$A:$A,YEAR(daily!$A1595),COT!$B:$B,WEEKNUM(daily!$A1595))</f>
        <v>96</v>
      </c>
      <c r="X1595">
        <f>SUMIFS(COT!O:O,COT!$A:$A,YEAR(daily!$A1595),COT!$B:$B,WEEKNUM(daily!$A1595))</f>
        <v>102</v>
      </c>
      <c r="Y1595">
        <f>SUMIFS(COT!P:P,COT!$A:$A,YEAR(daily!$A1595),COT!$B:$B,WEEKNUM(daily!$A1595))</f>
        <v>82</v>
      </c>
      <c r="Z1595">
        <f>SUMIFS(COT!Q:Q,COT!$A:$A,YEAR(daily!$A1595),COT!$B:$B,WEEKNUM(daily!$A1595))</f>
        <v>92</v>
      </c>
      <c r="AA1595">
        <f>SUMIFS(Saudi!B:B,Saudi!$A:$A,YEAR(daily!$A1595))</f>
        <v>678.81299999999999</v>
      </c>
      <c r="AB1595">
        <f>SUMIFS(Saudi!C:C,Saudi!$A:$A,YEAR(daily!$A1595))</f>
        <v>384.9</v>
      </c>
      <c r="AC1595">
        <f>SUMIFS(Saudi!F:F,Saudi!$A:$A,YEAR(daily!$A1595))</f>
        <v>4050890</v>
      </c>
      <c r="AD1595">
        <f>SUMIFS(Saudi!G:G,Saudi!$A:$A,YEAR(daily!$A1595))</f>
        <v>66.21286817876377</v>
      </c>
      <c r="AE1595">
        <f>SUMIFS(Saudi!H:H,Saudi!$A:$A,YEAR(daily!$A1595))</f>
        <v>268221045.57667238</v>
      </c>
      <c r="AF1595" s="5">
        <f t="shared" si="70"/>
        <v>7</v>
      </c>
      <c r="AG1595" s="5">
        <f t="shared" si="71"/>
        <v>2006</v>
      </c>
    </row>
    <row r="1596" spans="1:33">
      <c r="A1596" s="3">
        <v>38908</v>
      </c>
      <c r="B1596" s="1">
        <v>187351</v>
      </c>
      <c r="C1596" s="1">
        <v>62101</v>
      </c>
      <c r="D1596" s="1">
        <v>28024</v>
      </c>
      <c r="E1596" s="1">
        <v>73.61</v>
      </c>
      <c r="F1596" s="1">
        <v>75.400000000000006</v>
      </c>
      <c r="G1596" s="1">
        <v>75.89</v>
      </c>
      <c r="H1596" s="2">
        <v>50</v>
      </c>
      <c r="I1596" s="2">
        <v>30.7</v>
      </c>
      <c r="J1596" s="2">
        <v>84.9</v>
      </c>
      <c r="K1596" s="2">
        <v>84.4</v>
      </c>
      <c r="L1596">
        <f>SUMIFS(US!B:B,US!$D:$D,YEAR(daily!$A1596),US!$E:$E,MONTH(daily!$A1596))</f>
        <v>8377</v>
      </c>
      <c r="M1596">
        <f>SUMIFS(US!C:C,US!$D:$D,YEAR(daily!$A1596),US!$E:$E,MONTH(daily!$A1596))</f>
        <v>20740</v>
      </c>
      <c r="N1596">
        <f>SUMIFS(COT!E:E,COT!$A:$A,YEAR(daily!$A1596),COT!$B:$B,WEEKNUM(daily!$A1596))</f>
        <v>1061431</v>
      </c>
      <c r="O1596">
        <f>SUMIFS(COT!F:F,COT!$A:$A,YEAR(daily!$A1596),COT!$B:$B,WEEKNUM(daily!$A1596))</f>
        <v>193203</v>
      </c>
      <c r="P1596">
        <f>SUMIFS(COT!G:G,COT!$A:$A,YEAR(daily!$A1596),COT!$B:$B,WEEKNUM(daily!$A1596))</f>
        <v>135437</v>
      </c>
      <c r="Q1596">
        <f>SUMIFS(COT!H:H,COT!$A:$A,YEAR(daily!$A1596),COT!$B:$B,WEEKNUM(daily!$A1596))</f>
        <v>226481</v>
      </c>
      <c r="R1596">
        <f>SUMIFS(COT!I:I,COT!$A:$A,YEAR(daily!$A1596),COT!$B:$B,WEEKNUM(daily!$A1596))</f>
        <v>578453</v>
      </c>
      <c r="S1596">
        <f>SUMIFS(COT!J:J,COT!$A:$A,YEAR(daily!$A1596),COT!$B:$B,WEEKNUM(daily!$A1596))</f>
        <v>625400</v>
      </c>
      <c r="T1596">
        <f>SUMIFS(COT!K:K,COT!$A:$A,YEAR(daily!$A1596),COT!$B:$B,WEEKNUM(daily!$A1596))</f>
        <v>63294</v>
      </c>
      <c r="U1596">
        <f>SUMIFS(COT!L:L,COT!$A:$A,YEAR(daily!$A1596),COT!$B:$B,WEEKNUM(daily!$A1596))</f>
        <v>74113</v>
      </c>
      <c r="V1596">
        <f>SUMIFS(COT!M:M,COT!$A:$A,YEAR(daily!$A1596),COT!$B:$B,WEEKNUM(daily!$A1596))</f>
        <v>99</v>
      </c>
      <c r="W1596">
        <f>SUMIFS(COT!N:N,COT!$A:$A,YEAR(daily!$A1596),COT!$B:$B,WEEKNUM(daily!$A1596))</f>
        <v>93</v>
      </c>
      <c r="X1596">
        <f>SUMIFS(COT!O:O,COT!$A:$A,YEAR(daily!$A1596),COT!$B:$B,WEEKNUM(daily!$A1596))</f>
        <v>106</v>
      </c>
      <c r="Y1596">
        <f>SUMIFS(COT!P:P,COT!$A:$A,YEAR(daily!$A1596),COT!$B:$B,WEEKNUM(daily!$A1596))</f>
        <v>84</v>
      </c>
      <c r="Z1596">
        <f>SUMIFS(COT!Q:Q,COT!$A:$A,YEAR(daily!$A1596),COT!$B:$B,WEEKNUM(daily!$A1596))</f>
        <v>94</v>
      </c>
      <c r="AA1596">
        <f>SUMIFS(Saudi!B:B,Saudi!$A:$A,YEAR(daily!$A1596))</f>
        <v>678.81299999999999</v>
      </c>
      <c r="AB1596">
        <f>SUMIFS(Saudi!C:C,Saudi!$A:$A,YEAR(daily!$A1596))</f>
        <v>384.9</v>
      </c>
      <c r="AC1596">
        <f>SUMIFS(Saudi!F:F,Saudi!$A:$A,YEAR(daily!$A1596))</f>
        <v>4050890</v>
      </c>
      <c r="AD1596">
        <f>SUMIFS(Saudi!G:G,Saudi!$A:$A,YEAR(daily!$A1596))</f>
        <v>66.21286817876377</v>
      </c>
      <c r="AE1596">
        <f>SUMIFS(Saudi!H:H,Saudi!$A:$A,YEAR(daily!$A1596))</f>
        <v>268221045.57667238</v>
      </c>
      <c r="AF1596" s="5">
        <f t="shared" si="70"/>
        <v>7</v>
      </c>
      <c r="AG1596" s="5">
        <f t="shared" si="71"/>
        <v>2006</v>
      </c>
    </row>
    <row r="1597" spans="1:33">
      <c r="A1597" s="3">
        <v>38909</v>
      </c>
      <c r="B1597" s="1">
        <v>162237</v>
      </c>
      <c r="C1597" s="1">
        <v>65784</v>
      </c>
      <c r="D1597" s="1">
        <v>27760</v>
      </c>
      <c r="E1597" s="1">
        <v>74.16</v>
      </c>
      <c r="F1597" s="1">
        <v>75.900000000000006</v>
      </c>
      <c r="G1597" s="1">
        <v>76.349999999999994</v>
      </c>
      <c r="H1597" s="2">
        <v>50</v>
      </c>
      <c r="I1597" s="2">
        <v>30.7</v>
      </c>
      <c r="J1597" s="2">
        <v>84.9</v>
      </c>
      <c r="K1597" s="2">
        <v>84.4</v>
      </c>
      <c r="L1597">
        <f>SUMIFS(US!B:B,US!$D:$D,YEAR(daily!$A1597),US!$E:$E,MONTH(daily!$A1597))</f>
        <v>8377</v>
      </c>
      <c r="M1597">
        <f>SUMIFS(US!C:C,US!$D:$D,YEAR(daily!$A1597),US!$E:$E,MONTH(daily!$A1597))</f>
        <v>20740</v>
      </c>
      <c r="N1597">
        <f>SUMIFS(COT!E:E,COT!$A:$A,YEAR(daily!$A1597),COT!$B:$B,WEEKNUM(daily!$A1597))</f>
        <v>1061431</v>
      </c>
      <c r="O1597">
        <f>SUMIFS(COT!F:F,COT!$A:$A,YEAR(daily!$A1597),COT!$B:$B,WEEKNUM(daily!$A1597))</f>
        <v>193203</v>
      </c>
      <c r="P1597">
        <f>SUMIFS(COT!G:G,COT!$A:$A,YEAR(daily!$A1597),COT!$B:$B,WEEKNUM(daily!$A1597))</f>
        <v>135437</v>
      </c>
      <c r="Q1597">
        <f>SUMIFS(COT!H:H,COT!$A:$A,YEAR(daily!$A1597),COT!$B:$B,WEEKNUM(daily!$A1597))</f>
        <v>226481</v>
      </c>
      <c r="R1597">
        <f>SUMIFS(COT!I:I,COT!$A:$A,YEAR(daily!$A1597),COT!$B:$B,WEEKNUM(daily!$A1597))</f>
        <v>578453</v>
      </c>
      <c r="S1597">
        <f>SUMIFS(COT!J:J,COT!$A:$A,YEAR(daily!$A1597),COT!$B:$B,WEEKNUM(daily!$A1597))</f>
        <v>625400</v>
      </c>
      <c r="T1597">
        <f>SUMIFS(COT!K:K,COT!$A:$A,YEAR(daily!$A1597),COT!$B:$B,WEEKNUM(daily!$A1597))</f>
        <v>63294</v>
      </c>
      <c r="U1597">
        <f>SUMIFS(COT!L:L,COT!$A:$A,YEAR(daily!$A1597),COT!$B:$B,WEEKNUM(daily!$A1597))</f>
        <v>74113</v>
      </c>
      <c r="V1597">
        <f>SUMIFS(COT!M:M,COT!$A:$A,YEAR(daily!$A1597),COT!$B:$B,WEEKNUM(daily!$A1597))</f>
        <v>99</v>
      </c>
      <c r="W1597">
        <f>SUMIFS(COT!N:N,COT!$A:$A,YEAR(daily!$A1597),COT!$B:$B,WEEKNUM(daily!$A1597))</f>
        <v>93</v>
      </c>
      <c r="X1597">
        <f>SUMIFS(COT!O:O,COT!$A:$A,YEAR(daily!$A1597),COT!$B:$B,WEEKNUM(daily!$A1597))</f>
        <v>106</v>
      </c>
      <c r="Y1597">
        <f>SUMIFS(COT!P:P,COT!$A:$A,YEAR(daily!$A1597),COT!$B:$B,WEEKNUM(daily!$A1597))</f>
        <v>84</v>
      </c>
      <c r="Z1597">
        <f>SUMIFS(COT!Q:Q,COT!$A:$A,YEAR(daily!$A1597),COT!$B:$B,WEEKNUM(daily!$A1597))</f>
        <v>94</v>
      </c>
      <c r="AA1597">
        <f>SUMIFS(Saudi!B:B,Saudi!$A:$A,YEAR(daily!$A1597))</f>
        <v>678.81299999999999</v>
      </c>
      <c r="AB1597">
        <f>SUMIFS(Saudi!C:C,Saudi!$A:$A,YEAR(daily!$A1597))</f>
        <v>384.9</v>
      </c>
      <c r="AC1597">
        <f>SUMIFS(Saudi!F:F,Saudi!$A:$A,YEAR(daily!$A1597))</f>
        <v>4050890</v>
      </c>
      <c r="AD1597">
        <f>SUMIFS(Saudi!G:G,Saudi!$A:$A,YEAR(daily!$A1597))</f>
        <v>66.21286817876377</v>
      </c>
      <c r="AE1597">
        <f>SUMIFS(Saudi!H:H,Saudi!$A:$A,YEAR(daily!$A1597))</f>
        <v>268221045.57667238</v>
      </c>
      <c r="AF1597" s="5">
        <f t="shared" si="70"/>
        <v>7</v>
      </c>
      <c r="AG1597" s="5">
        <f t="shared" si="71"/>
        <v>2006</v>
      </c>
    </row>
    <row r="1598" spans="1:33">
      <c r="A1598" s="3">
        <v>38910</v>
      </c>
      <c r="B1598" s="1">
        <v>140646</v>
      </c>
      <c r="C1598" s="1">
        <v>67138</v>
      </c>
      <c r="D1598" s="1">
        <v>27765</v>
      </c>
      <c r="E1598" s="1">
        <v>74.95</v>
      </c>
      <c r="F1598" s="1">
        <v>76.69</v>
      </c>
      <c r="G1598" s="1">
        <v>77.12</v>
      </c>
      <c r="H1598" s="2">
        <v>50</v>
      </c>
      <c r="I1598" s="2">
        <v>30.7</v>
      </c>
      <c r="J1598" s="2">
        <v>84.9</v>
      </c>
      <c r="K1598" s="2">
        <v>84.4</v>
      </c>
      <c r="L1598">
        <f>SUMIFS(US!B:B,US!$D:$D,YEAR(daily!$A1598),US!$E:$E,MONTH(daily!$A1598))</f>
        <v>8377</v>
      </c>
      <c r="M1598">
        <f>SUMIFS(US!C:C,US!$D:$D,YEAR(daily!$A1598),US!$E:$E,MONTH(daily!$A1598))</f>
        <v>20740</v>
      </c>
      <c r="N1598">
        <f>SUMIFS(COT!E:E,COT!$A:$A,YEAR(daily!$A1598),COT!$B:$B,WEEKNUM(daily!$A1598))</f>
        <v>1061431</v>
      </c>
      <c r="O1598">
        <f>SUMIFS(COT!F:F,COT!$A:$A,YEAR(daily!$A1598),COT!$B:$B,WEEKNUM(daily!$A1598))</f>
        <v>193203</v>
      </c>
      <c r="P1598">
        <f>SUMIFS(COT!G:G,COT!$A:$A,YEAR(daily!$A1598),COT!$B:$B,WEEKNUM(daily!$A1598))</f>
        <v>135437</v>
      </c>
      <c r="Q1598">
        <f>SUMIFS(COT!H:H,COT!$A:$A,YEAR(daily!$A1598),COT!$B:$B,WEEKNUM(daily!$A1598))</f>
        <v>226481</v>
      </c>
      <c r="R1598">
        <f>SUMIFS(COT!I:I,COT!$A:$A,YEAR(daily!$A1598),COT!$B:$B,WEEKNUM(daily!$A1598))</f>
        <v>578453</v>
      </c>
      <c r="S1598">
        <f>SUMIFS(COT!J:J,COT!$A:$A,YEAR(daily!$A1598),COT!$B:$B,WEEKNUM(daily!$A1598))</f>
        <v>625400</v>
      </c>
      <c r="T1598">
        <f>SUMIFS(COT!K:K,COT!$A:$A,YEAR(daily!$A1598),COT!$B:$B,WEEKNUM(daily!$A1598))</f>
        <v>63294</v>
      </c>
      <c r="U1598">
        <f>SUMIFS(COT!L:L,COT!$A:$A,YEAR(daily!$A1598),COT!$B:$B,WEEKNUM(daily!$A1598))</f>
        <v>74113</v>
      </c>
      <c r="V1598">
        <f>SUMIFS(COT!M:M,COT!$A:$A,YEAR(daily!$A1598),COT!$B:$B,WEEKNUM(daily!$A1598))</f>
        <v>99</v>
      </c>
      <c r="W1598">
        <f>SUMIFS(COT!N:N,COT!$A:$A,YEAR(daily!$A1598),COT!$B:$B,WEEKNUM(daily!$A1598))</f>
        <v>93</v>
      </c>
      <c r="X1598">
        <f>SUMIFS(COT!O:O,COT!$A:$A,YEAR(daily!$A1598),COT!$B:$B,WEEKNUM(daily!$A1598))</f>
        <v>106</v>
      </c>
      <c r="Y1598">
        <f>SUMIFS(COT!P:P,COT!$A:$A,YEAR(daily!$A1598),COT!$B:$B,WEEKNUM(daily!$A1598))</f>
        <v>84</v>
      </c>
      <c r="Z1598">
        <f>SUMIFS(COT!Q:Q,COT!$A:$A,YEAR(daily!$A1598),COT!$B:$B,WEEKNUM(daily!$A1598))</f>
        <v>94</v>
      </c>
      <c r="AA1598">
        <f>SUMIFS(Saudi!B:B,Saudi!$A:$A,YEAR(daily!$A1598))</f>
        <v>678.81299999999999</v>
      </c>
      <c r="AB1598">
        <f>SUMIFS(Saudi!C:C,Saudi!$A:$A,YEAR(daily!$A1598))</f>
        <v>384.9</v>
      </c>
      <c r="AC1598">
        <f>SUMIFS(Saudi!F:F,Saudi!$A:$A,YEAR(daily!$A1598))</f>
        <v>4050890</v>
      </c>
      <c r="AD1598">
        <f>SUMIFS(Saudi!G:G,Saudi!$A:$A,YEAR(daily!$A1598))</f>
        <v>66.21286817876377</v>
      </c>
      <c r="AE1598">
        <f>SUMIFS(Saudi!H:H,Saudi!$A:$A,YEAR(daily!$A1598))</f>
        <v>268221045.57667238</v>
      </c>
      <c r="AF1598" s="5">
        <f t="shared" si="70"/>
        <v>7</v>
      </c>
      <c r="AG1598" s="5">
        <f t="shared" si="71"/>
        <v>2006</v>
      </c>
    </row>
    <row r="1599" spans="1:33">
      <c r="A1599" s="3">
        <v>38911</v>
      </c>
      <c r="B1599" s="1">
        <v>119703</v>
      </c>
      <c r="C1599" s="1">
        <v>70854</v>
      </c>
      <c r="D1599" s="1">
        <v>28246</v>
      </c>
      <c r="E1599" s="1">
        <v>76.7</v>
      </c>
      <c r="F1599" s="1">
        <v>78.849999999999994</v>
      </c>
      <c r="G1599" s="1">
        <v>79.27</v>
      </c>
      <c r="H1599" s="2">
        <v>50</v>
      </c>
      <c r="I1599" s="2">
        <v>30.7</v>
      </c>
      <c r="J1599" s="2">
        <v>84.9</v>
      </c>
      <c r="K1599" s="2">
        <v>84.4</v>
      </c>
      <c r="L1599">
        <f>SUMIFS(US!B:B,US!$D:$D,YEAR(daily!$A1599),US!$E:$E,MONTH(daily!$A1599))</f>
        <v>8377</v>
      </c>
      <c r="M1599">
        <f>SUMIFS(US!C:C,US!$D:$D,YEAR(daily!$A1599),US!$E:$E,MONTH(daily!$A1599))</f>
        <v>20740</v>
      </c>
      <c r="N1599">
        <f>SUMIFS(COT!E:E,COT!$A:$A,YEAR(daily!$A1599),COT!$B:$B,WEEKNUM(daily!$A1599))</f>
        <v>1061431</v>
      </c>
      <c r="O1599">
        <f>SUMIFS(COT!F:F,COT!$A:$A,YEAR(daily!$A1599),COT!$B:$B,WEEKNUM(daily!$A1599))</f>
        <v>193203</v>
      </c>
      <c r="P1599">
        <f>SUMIFS(COT!G:G,COT!$A:$A,YEAR(daily!$A1599),COT!$B:$B,WEEKNUM(daily!$A1599))</f>
        <v>135437</v>
      </c>
      <c r="Q1599">
        <f>SUMIFS(COT!H:H,COT!$A:$A,YEAR(daily!$A1599),COT!$B:$B,WEEKNUM(daily!$A1599))</f>
        <v>226481</v>
      </c>
      <c r="R1599">
        <f>SUMIFS(COT!I:I,COT!$A:$A,YEAR(daily!$A1599),COT!$B:$B,WEEKNUM(daily!$A1599))</f>
        <v>578453</v>
      </c>
      <c r="S1599">
        <f>SUMIFS(COT!J:J,COT!$A:$A,YEAR(daily!$A1599),COT!$B:$B,WEEKNUM(daily!$A1599))</f>
        <v>625400</v>
      </c>
      <c r="T1599">
        <f>SUMIFS(COT!K:K,COT!$A:$A,YEAR(daily!$A1599),COT!$B:$B,WEEKNUM(daily!$A1599))</f>
        <v>63294</v>
      </c>
      <c r="U1599">
        <f>SUMIFS(COT!L:L,COT!$A:$A,YEAR(daily!$A1599),COT!$B:$B,WEEKNUM(daily!$A1599))</f>
        <v>74113</v>
      </c>
      <c r="V1599">
        <f>SUMIFS(COT!M:M,COT!$A:$A,YEAR(daily!$A1599),COT!$B:$B,WEEKNUM(daily!$A1599))</f>
        <v>99</v>
      </c>
      <c r="W1599">
        <f>SUMIFS(COT!N:N,COT!$A:$A,YEAR(daily!$A1599),COT!$B:$B,WEEKNUM(daily!$A1599))</f>
        <v>93</v>
      </c>
      <c r="X1599">
        <f>SUMIFS(COT!O:O,COT!$A:$A,YEAR(daily!$A1599),COT!$B:$B,WEEKNUM(daily!$A1599))</f>
        <v>106</v>
      </c>
      <c r="Y1599">
        <f>SUMIFS(COT!P:P,COT!$A:$A,YEAR(daily!$A1599),COT!$B:$B,WEEKNUM(daily!$A1599))</f>
        <v>84</v>
      </c>
      <c r="Z1599">
        <f>SUMIFS(COT!Q:Q,COT!$A:$A,YEAR(daily!$A1599),COT!$B:$B,WEEKNUM(daily!$A1599))</f>
        <v>94</v>
      </c>
      <c r="AA1599">
        <f>SUMIFS(Saudi!B:B,Saudi!$A:$A,YEAR(daily!$A1599))</f>
        <v>678.81299999999999</v>
      </c>
      <c r="AB1599">
        <f>SUMIFS(Saudi!C:C,Saudi!$A:$A,YEAR(daily!$A1599))</f>
        <v>384.9</v>
      </c>
      <c r="AC1599">
        <f>SUMIFS(Saudi!F:F,Saudi!$A:$A,YEAR(daily!$A1599))</f>
        <v>4050890</v>
      </c>
      <c r="AD1599">
        <f>SUMIFS(Saudi!G:G,Saudi!$A:$A,YEAR(daily!$A1599))</f>
        <v>66.21286817876377</v>
      </c>
      <c r="AE1599">
        <f>SUMIFS(Saudi!H:H,Saudi!$A:$A,YEAR(daily!$A1599))</f>
        <v>268221045.57667238</v>
      </c>
      <c r="AF1599" s="5">
        <f t="shared" si="70"/>
        <v>7</v>
      </c>
      <c r="AG1599" s="5">
        <f t="shared" si="71"/>
        <v>2006</v>
      </c>
    </row>
    <row r="1600" spans="1:33">
      <c r="A1600" s="3">
        <v>38912</v>
      </c>
      <c r="B1600" s="1">
        <v>98525</v>
      </c>
      <c r="C1600" s="1">
        <v>72715</v>
      </c>
      <c r="D1600" s="1">
        <v>28739</v>
      </c>
      <c r="E1600" s="1">
        <v>77.03</v>
      </c>
      <c r="F1600" s="1">
        <v>79.319999999999993</v>
      </c>
      <c r="G1600" s="1">
        <v>79.709999999999994</v>
      </c>
      <c r="H1600" s="2">
        <v>50</v>
      </c>
      <c r="I1600" s="2">
        <v>30.7</v>
      </c>
      <c r="J1600" s="2">
        <v>84.9</v>
      </c>
      <c r="K1600" s="2">
        <v>84.4</v>
      </c>
      <c r="L1600">
        <f>SUMIFS(US!B:B,US!$D:$D,YEAR(daily!$A1600),US!$E:$E,MONTH(daily!$A1600))</f>
        <v>8377</v>
      </c>
      <c r="M1600">
        <f>SUMIFS(US!C:C,US!$D:$D,YEAR(daily!$A1600),US!$E:$E,MONTH(daily!$A1600))</f>
        <v>20740</v>
      </c>
      <c r="N1600">
        <f>SUMIFS(COT!E:E,COT!$A:$A,YEAR(daily!$A1600),COT!$B:$B,WEEKNUM(daily!$A1600))</f>
        <v>1061431</v>
      </c>
      <c r="O1600">
        <f>SUMIFS(COT!F:F,COT!$A:$A,YEAR(daily!$A1600),COT!$B:$B,WEEKNUM(daily!$A1600))</f>
        <v>193203</v>
      </c>
      <c r="P1600">
        <f>SUMIFS(COT!G:G,COT!$A:$A,YEAR(daily!$A1600),COT!$B:$B,WEEKNUM(daily!$A1600))</f>
        <v>135437</v>
      </c>
      <c r="Q1600">
        <f>SUMIFS(COT!H:H,COT!$A:$A,YEAR(daily!$A1600),COT!$B:$B,WEEKNUM(daily!$A1600))</f>
        <v>226481</v>
      </c>
      <c r="R1600">
        <f>SUMIFS(COT!I:I,COT!$A:$A,YEAR(daily!$A1600),COT!$B:$B,WEEKNUM(daily!$A1600))</f>
        <v>578453</v>
      </c>
      <c r="S1600">
        <f>SUMIFS(COT!J:J,COT!$A:$A,YEAR(daily!$A1600),COT!$B:$B,WEEKNUM(daily!$A1600))</f>
        <v>625400</v>
      </c>
      <c r="T1600">
        <f>SUMIFS(COT!K:K,COT!$A:$A,YEAR(daily!$A1600),COT!$B:$B,WEEKNUM(daily!$A1600))</f>
        <v>63294</v>
      </c>
      <c r="U1600">
        <f>SUMIFS(COT!L:L,COT!$A:$A,YEAR(daily!$A1600),COT!$B:$B,WEEKNUM(daily!$A1600))</f>
        <v>74113</v>
      </c>
      <c r="V1600">
        <f>SUMIFS(COT!M:M,COT!$A:$A,YEAR(daily!$A1600),COT!$B:$B,WEEKNUM(daily!$A1600))</f>
        <v>99</v>
      </c>
      <c r="W1600">
        <f>SUMIFS(COT!N:N,COT!$A:$A,YEAR(daily!$A1600),COT!$B:$B,WEEKNUM(daily!$A1600))</f>
        <v>93</v>
      </c>
      <c r="X1600">
        <f>SUMIFS(COT!O:O,COT!$A:$A,YEAR(daily!$A1600),COT!$B:$B,WEEKNUM(daily!$A1600))</f>
        <v>106</v>
      </c>
      <c r="Y1600">
        <f>SUMIFS(COT!P:P,COT!$A:$A,YEAR(daily!$A1600),COT!$B:$B,WEEKNUM(daily!$A1600))</f>
        <v>84</v>
      </c>
      <c r="Z1600">
        <f>SUMIFS(COT!Q:Q,COT!$A:$A,YEAR(daily!$A1600),COT!$B:$B,WEEKNUM(daily!$A1600))</f>
        <v>94</v>
      </c>
      <c r="AA1600">
        <f>SUMIFS(Saudi!B:B,Saudi!$A:$A,YEAR(daily!$A1600))</f>
        <v>678.81299999999999</v>
      </c>
      <c r="AB1600">
        <f>SUMIFS(Saudi!C:C,Saudi!$A:$A,YEAR(daily!$A1600))</f>
        <v>384.9</v>
      </c>
      <c r="AC1600">
        <f>SUMIFS(Saudi!F:F,Saudi!$A:$A,YEAR(daily!$A1600))</f>
        <v>4050890</v>
      </c>
      <c r="AD1600">
        <f>SUMIFS(Saudi!G:G,Saudi!$A:$A,YEAR(daily!$A1600))</f>
        <v>66.21286817876377</v>
      </c>
      <c r="AE1600">
        <f>SUMIFS(Saudi!H:H,Saudi!$A:$A,YEAR(daily!$A1600))</f>
        <v>268221045.57667238</v>
      </c>
      <c r="AF1600" s="5">
        <f t="shared" si="70"/>
        <v>7</v>
      </c>
      <c r="AG1600" s="5">
        <f t="shared" si="71"/>
        <v>2006</v>
      </c>
    </row>
    <row r="1601" spans="1:33">
      <c r="A1601" s="3">
        <v>38915</v>
      </c>
      <c r="B1601" s="1">
        <v>77819</v>
      </c>
      <c r="C1601" s="1">
        <v>74592</v>
      </c>
      <c r="D1601" s="1">
        <v>29101</v>
      </c>
      <c r="E1601" s="1">
        <v>75.3</v>
      </c>
      <c r="F1601" s="1">
        <v>77.680000000000007</v>
      </c>
      <c r="G1601" s="1">
        <v>78.17</v>
      </c>
      <c r="H1601" s="2">
        <v>50</v>
      </c>
      <c r="I1601" s="2">
        <v>30.7</v>
      </c>
      <c r="J1601" s="2">
        <v>84.9</v>
      </c>
      <c r="K1601" s="2">
        <v>84.4</v>
      </c>
      <c r="L1601">
        <f>SUMIFS(US!B:B,US!$D:$D,YEAR(daily!$A1601),US!$E:$E,MONTH(daily!$A1601))</f>
        <v>8377</v>
      </c>
      <c r="M1601">
        <f>SUMIFS(US!C:C,US!$D:$D,YEAR(daily!$A1601),US!$E:$E,MONTH(daily!$A1601))</f>
        <v>20740</v>
      </c>
      <c r="N1601">
        <f>SUMIFS(COT!E:E,COT!$A:$A,YEAR(daily!$A1601),COT!$B:$B,WEEKNUM(daily!$A1601))</f>
        <v>1086762</v>
      </c>
      <c r="O1601">
        <f>SUMIFS(COT!F:F,COT!$A:$A,YEAR(daily!$A1601),COT!$B:$B,WEEKNUM(daily!$A1601))</f>
        <v>191819</v>
      </c>
      <c r="P1601">
        <f>SUMIFS(COT!G:G,COT!$A:$A,YEAR(daily!$A1601),COT!$B:$B,WEEKNUM(daily!$A1601))</f>
        <v>135050</v>
      </c>
      <c r="Q1601">
        <f>SUMIFS(COT!H:H,COT!$A:$A,YEAR(daily!$A1601),COT!$B:$B,WEEKNUM(daily!$A1601))</f>
        <v>229304</v>
      </c>
      <c r="R1601">
        <f>SUMIFS(COT!I:I,COT!$A:$A,YEAR(daily!$A1601),COT!$B:$B,WEEKNUM(daily!$A1601))</f>
        <v>596480</v>
      </c>
      <c r="S1601">
        <f>SUMIFS(COT!J:J,COT!$A:$A,YEAR(daily!$A1601),COT!$B:$B,WEEKNUM(daily!$A1601))</f>
        <v>652937</v>
      </c>
      <c r="T1601">
        <f>SUMIFS(COT!K:K,COT!$A:$A,YEAR(daily!$A1601),COT!$B:$B,WEEKNUM(daily!$A1601))</f>
        <v>69159</v>
      </c>
      <c r="U1601">
        <f>SUMIFS(COT!L:L,COT!$A:$A,YEAR(daily!$A1601),COT!$B:$B,WEEKNUM(daily!$A1601))</f>
        <v>69471</v>
      </c>
      <c r="V1601">
        <f>SUMIFS(COT!M:M,COT!$A:$A,YEAR(daily!$A1601),COT!$B:$B,WEEKNUM(daily!$A1601))</f>
        <v>90</v>
      </c>
      <c r="W1601">
        <f>SUMIFS(COT!N:N,COT!$A:$A,YEAR(daily!$A1601),COT!$B:$B,WEEKNUM(daily!$A1601))</f>
        <v>93</v>
      </c>
      <c r="X1601">
        <f>SUMIFS(COT!O:O,COT!$A:$A,YEAR(daily!$A1601),COT!$B:$B,WEEKNUM(daily!$A1601))</f>
        <v>105</v>
      </c>
      <c r="Y1601">
        <f>SUMIFS(COT!P:P,COT!$A:$A,YEAR(daily!$A1601),COT!$B:$B,WEEKNUM(daily!$A1601))</f>
        <v>84</v>
      </c>
      <c r="Z1601">
        <f>SUMIFS(COT!Q:Q,COT!$A:$A,YEAR(daily!$A1601),COT!$B:$B,WEEKNUM(daily!$A1601))</f>
        <v>93</v>
      </c>
      <c r="AA1601">
        <f>SUMIFS(Saudi!B:B,Saudi!$A:$A,YEAR(daily!$A1601))</f>
        <v>678.81299999999999</v>
      </c>
      <c r="AB1601">
        <f>SUMIFS(Saudi!C:C,Saudi!$A:$A,YEAR(daily!$A1601))</f>
        <v>384.9</v>
      </c>
      <c r="AC1601">
        <f>SUMIFS(Saudi!F:F,Saudi!$A:$A,YEAR(daily!$A1601))</f>
        <v>4050890</v>
      </c>
      <c r="AD1601">
        <f>SUMIFS(Saudi!G:G,Saudi!$A:$A,YEAR(daily!$A1601))</f>
        <v>66.21286817876377</v>
      </c>
      <c r="AE1601">
        <f>SUMIFS(Saudi!H:H,Saudi!$A:$A,YEAR(daily!$A1601))</f>
        <v>268221045.57667238</v>
      </c>
      <c r="AF1601" s="5">
        <f t="shared" si="70"/>
        <v>7</v>
      </c>
      <c r="AG1601" s="5">
        <f t="shared" si="71"/>
        <v>2006</v>
      </c>
    </row>
    <row r="1602" spans="1:33">
      <c r="A1602" s="3">
        <v>38916</v>
      </c>
      <c r="B1602" s="1">
        <v>56517</v>
      </c>
      <c r="C1602" s="1">
        <v>77132</v>
      </c>
      <c r="D1602" s="1">
        <v>29893</v>
      </c>
      <c r="E1602" s="1">
        <v>73.540000000000006</v>
      </c>
      <c r="F1602" s="1">
        <v>76.14</v>
      </c>
      <c r="G1602" s="1">
        <v>76.739999999999995</v>
      </c>
      <c r="H1602" s="2">
        <v>50</v>
      </c>
      <c r="I1602" s="2">
        <v>30.7</v>
      </c>
      <c r="J1602" s="2">
        <v>84.9</v>
      </c>
      <c r="K1602" s="2">
        <v>84.4</v>
      </c>
      <c r="L1602">
        <f>SUMIFS(US!B:B,US!$D:$D,YEAR(daily!$A1602),US!$E:$E,MONTH(daily!$A1602))</f>
        <v>8377</v>
      </c>
      <c r="M1602">
        <f>SUMIFS(US!C:C,US!$D:$D,YEAR(daily!$A1602),US!$E:$E,MONTH(daily!$A1602))</f>
        <v>20740</v>
      </c>
      <c r="N1602">
        <f>SUMIFS(COT!E:E,COT!$A:$A,YEAR(daily!$A1602),COT!$B:$B,WEEKNUM(daily!$A1602))</f>
        <v>1086762</v>
      </c>
      <c r="O1602">
        <f>SUMIFS(COT!F:F,COT!$A:$A,YEAR(daily!$A1602),COT!$B:$B,WEEKNUM(daily!$A1602))</f>
        <v>191819</v>
      </c>
      <c r="P1602">
        <f>SUMIFS(COT!G:G,COT!$A:$A,YEAR(daily!$A1602),COT!$B:$B,WEEKNUM(daily!$A1602))</f>
        <v>135050</v>
      </c>
      <c r="Q1602">
        <f>SUMIFS(COT!H:H,COT!$A:$A,YEAR(daily!$A1602),COT!$B:$B,WEEKNUM(daily!$A1602))</f>
        <v>229304</v>
      </c>
      <c r="R1602">
        <f>SUMIFS(COT!I:I,COT!$A:$A,YEAR(daily!$A1602),COT!$B:$B,WEEKNUM(daily!$A1602))</f>
        <v>596480</v>
      </c>
      <c r="S1602">
        <f>SUMIFS(COT!J:J,COT!$A:$A,YEAR(daily!$A1602),COT!$B:$B,WEEKNUM(daily!$A1602))</f>
        <v>652937</v>
      </c>
      <c r="T1602">
        <f>SUMIFS(COT!K:K,COT!$A:$A,YEAR(daily!$A1602),COT!$B:$B,WEEKNUM(daily!$A1602))</f>
        <v>69159</v>
      </c>
      <c r="U1602">
        <f>SUMIFS(COT!L:L,COT!$A:$A,YEAR(daily!$A1602),COT!$B:$B,WEEKNUM(daily!$A1602))</f>
        <v>69471</v>
      </c>
      <c r="V1602">
        <f>SUMIFS(COT!M:M,COT!$A:$A,YEAR(daily!$A1602),COT!$B:$B,WEEKNUM(daily!$A1602))</f>
        <v>90</v>
      </c>
      <c r="W1602">
        <f>SUMIFS(COT!N:N,COT!$A:$A,YEAR(daily!$A1602),COT!$B:$B,WEEKNUM(daily!$A1602))</f>
        <v>93</v>
      </c>
      <c r="X1602">
        <f>SUMIFS(COT!O:O,COT!$A:$A,YEAR(daily!$A1602),COT!$B:$B,WEEKNUM(daily!$A1602))</f>
        <v>105</v>
      </c>
      <c r="Y1602">
        <f>SUMIFS(COT!P:P,COT!$A:$A,YEAR(daily!$A1602),COT!$B:$B,WEEKNUM(daily!$A1602))</f>
        <v>84</v>
      </c>
      <c r="Z1602">
        <f>SUMIFS(COT!Q:Q,COT!$A:$A,YEAR(daily!$A1602),COT!$B:$B,WEEKNUM(daily!$A1602))</f>
        <v>93</v>
      </c>
      <c r="AA1602">
        <f>SUMIFS(Saudi!B:B,Saudi!$A:$A,YEAR(daily!$A1602))</f>
        <v>678.81299999999999</v>
      </c>
      <c r="AB1602">
        <f>SUMIFS(Saudi!C:C,Saudi!$A:$A,YEAR(daily!$A1602))</f>
        <v>384.9</v>
      </c>
      <c r="AC1602">
        <f>SUMIFS(Saudi!F:F,Saudi!$A:$A,YEAR(daily!$A1602))</f>
        <v>4050890</v>
      </c>
      <c r="AD1602">
        <f>SUMIFS(Saudi!G:G,Saudi!$A:$A,YEAR(daily!$A1602))</f>
        <v>66.21286817876377</v>
      </c>
      <c r="AE1602">
        <f>SUMIFS(Saudi!H:H,Saudi!$A:$A,YEAR(daily!$A1602))</f>
        <v>268221045.57667238</v>
      </c>
      <c r="AF1602" s="5">
        <f t="shared" ref="AF1602:AF1665" si="72">MONTH(A1602)</f>
        <v>7</v>
      </c>
      <c r="AG1602" s="5">
        <f t="shared" ref="AG1602:AG1665" si="73">YEAR(A1602)</f>
        <v>2006</v>
      </c>
    </row>
    <row r="1603" spans="1:33">
      <c r="A1603" s="3">
        <v>38917</v>
      </c>
      <c r="B1603" s="1">
        <v>18943</v>
      </c>
      <c r="C1603" s="1">
        <v>78658</v>
      </c>
      <c r="D1603" s="1">
        <v>31532</v>
      </c>
      <c r="E1603" s="1">
        <v>72.66</v>
      </c>
      <c r="F1603" s="1">
        <v>75.739999999999995</v>
      </c>
      <c r="G1603" s="1">
        <v>76.39</v>
      </c>
      <c r="H1603" s="2">
        <v>50</v>
      </c>
      <c r="I1603" s="2">
        <v>30.7</v>
      </c>
      <c r="J1603" s="2">
        <v>84.9</v>
      </c>
      <c r="K1603" s="2">
        <v>84.4</v>
      </c>
      <c r="L1603">
        <f>SUMIFS(US!B:B,US!$D:$D,YEAR(daily!$A1603),US!$E:$E,MONTH(daily!$A1603))</f>
        <v>8377</v>
      </c>
      <c r="M1603">
        <f>SUMIFS(US!C:C,US!$D:$D,YEAR(daily!$A1603),US!$E:$E,MONTH(daily!$A1603))</f>
        <v>20740</v>
      </c>
      <c r="N1603">
        <f>SUMIFS(COT!E:E,COT!$A:$A,YEAR(daily!$A1603),COT!$B:$B,WEEKNUM(daily!$A1603))</f>
        <v>1086762</v>
      </c>
      <c r="O1603">
        <f>SUMIFS(COT!F:F,COT!$A:$A,YEAR(daily!$A1603),COT!$B:$B,WEEKNUM(daily!$A1603))</f>
        <v>191819</v>
      </c>
      <c r="P1603">
        <f>SUMIFS(COT!G:G,COT!$A:$A,YEAR(daily!$A1603),COT!$B:$B,WEEKNUM(daily!$A1603))</f>
        <v>135050</v>
      </c>
      <c r="Q1603">
        <f>SUMIFS(COT!H:H,COT!$A:$A,YEAR(daily!$A1603),COT!$B:$B,WEEKNUM(daily!$A1603))</f>
        <v>229304</v>
      </c>
      <c r="R1603">
        <f>SUMIFS(COT!I:I,COT!$A:$A,YEAR(daily!$A1603),COT!$B:$B,WEEKNUM(daily!$A1603))</f>
        <v>596480</v>
      </c>
      <c r="S1603">
        <f>SUMIFS(COT!J:J,COT!$A:$A,YEAR(daily!$A1603),COT!$B:$B,WEEKNUM(daily!$A1603))</f>
        <v>652937</v>
      </c>
      <c r="T1603">
        <f>SUMIFS(COT!K:K,COT!$A:$A,YEAR(daily!$A1603),COT!$B:$B,WEEKNUM(daily!$A1603))</f>
        <v>69159</v>
      </c>
      <c r="U1603">
        <f>SUMIFS(COT!L:L,COT!$A:$A,YEAR(daily!$A1603),COT!$B:$B,WEEKNUM(daily!$A1603))</f>
        <v>69471</v>
      </c>
      <c r="V1603">
        <f>SUMIFS(COT!M:M,COT!$A:$A,YEAR(daily!$A1603),COT!$B:$B,WEEKNUM(daily!$A1603))</f>
        <v>90</v>
      </c>
      <c r="W1603">
        <f>SUMIFS(COT!N:N,COT!$A:$A,YEAR(daily!$A1603),COT!$B:$B,WEEKNUM(daily!$A1603))</f>
        <v>93</v>
      </c>
      <c r="X1603">
        <f>SUMIFS(COT!O:O,COT!$A:$A,YEAR(daily!$A1603),COT!$B:$B,WEEKNUM(daily!$A1603))</f>
        <v>105</v>
      </c>
      <c r="Y1603">
        <f>SUMIFS(COT!P:P,COT!$A:$A,YEAR(daily!$A1603),COT!$B:$B,WEEKNUM(daily!$A1603))</f>
        <v>84</v>
      </c>
      <c r="Z1603">
        <f>SUMIFS(COT!Q:Q,COT!$A:$A,YEAR(daily!$A1603),COT!$B:$B,WEEKNUM(daily!$A1603))</f>
        <v>93</v>
      </c>
      <c r="AA1603">
        <f>SUMIFS(Saudi!B:B,Saudi!$A:$A,YEAR(daily!$A1603))</f>
        <v>678.81299999999999</v>
      </c>
      <c r="AB1603">
        <f>SUMIFS(Saudi!C:C,Saudi!$A:$A,YEAR(daily!$A1603))</f>
        <v>384.9</v>
      </c>
      <c r="AC1603">
        <f>SUMIFS(Saudi!F:F,Saudi!$A:$A,YEAR(daily!$A1603))</f>
        <v>4050890</v>
      </c>
      <c r="AD1603">
        <f>SUMIFS(Saudi!G:G,Saudi!$A:$A,YEAR(daily!$A1603))</f>
        <v>66.21286817876377</v>
      </c>
      <c r="AE1603">
        <f>SUMIFS(Saudi!H:H,Saudi!$A:$A,YEAR(daily!$A1603))</f>
        <v>268221045.57667238</v>
      </c>
      <c r="AF1603" s="5">
        <f t="shared" si="72"/>
        <v>7</v>
      </c>
      <c r="AG1603" s="5">
        <f t="shared" si="73"/>
        <v>2006</v>
      </c>
    </row>
    <row r="1604" spans="1:33">
      <c r="A1604" s="3">
        <v>38918</v>
      </c>
      <c r="B1604" s="1">
        <v>3402</v>
      </c>
      <c r="C1604" s="1">
        <v>83290</v>
      </c>
      <c r="D1604" s="1">
        <v>35018</v>
      </c>
      <c r="E1604" s="1">
        <v>73.08</v>
      </c>
      <c r="F1604" s="1">
        <v>75.17</v>
      </c>
      <c r="G1604" s="1">
        <v>75.81</v>
      </c>
      <c r="H1604" s="2">
        <v>50</v>
      </c>
      <c r="I1604" s="2">
        <v>30.7</v>
      </c>
      <c r="J1604" s="2">
        <v>84.9</v>
      </c>
      <c r="K1604" s="2">
        <v>84.4</v>
      </c>
      <c r="L1604">
        <f>SUMIFS(US!B:B,US!$D:$D,YEAR(daily!$A1604),US!$E:$E,MONTH(daily!$A1604))</f>
        <v>8377</v>
      </c>
      <c r="M1604">
        <f>SUMIFS(US!C:C,US!$D:$D,YEAR(daily!$A1604),US!$E:$E,MONTH(daily!$A1604))</f>
        <v>20740</v>
      </c>
      <c r="N1604">
        <f>SUMIFS(COT!E:E,COT!$A:$A,YEAR(daily!$A1604),COT!$B:$B,WEEKNUM(daily!$A1604))</f>
        <v>1086762</v>
      </c>
      <c r="O1604">
        <f>SUMIFS(COT!F:F,COT!$A:$A,YEAR(daily!$A1604),COT!$B:$B,WEEKNUM(daily!$A1604))</f>
        <v>191819</v>
      </c>
      <c r="P1604">
        <f>SUMIFS(COT!G:G,COT!$A:$A,YEAR(daily!$A1604),COT!$B:$B,WEEKNUM(daily!$A1604))</f>
        <v>135050</v>
      </c>
      <c r="Q1604">
        <f>SUMIFS(COT!H:H,COT!$A:$A,YEAR(daily!$A1604),COT!$B:$B,WEEKNUM(daily!$A1604))</f>
        <v>229304</v>
      </c>
      <c r="R1604">
        <f>SUMIFS(COT!I:I,COT!$A:$A,YEAR(daily!$A1604),COT!$B:$B,WEEKNUM(daily!$A1604))</f>
        <v>596480</v>
      </c>
      <c r="S1604">
        <f>SUMIFS(COT!J:J,COT!$A:$A,YEAR(daily!$A1604),COT!$B:$B,WEEKNUM(daily!$A1604))</f>
        <v>652937</v>
      </c>
      <c r="T1604">
        <f>SUMIFS(COT!K:K,COT!$A:$A,YEAR(daily!$A1604),COT!$B:$B,WEEKNUM(daily!$A1604))</f>
        <v>69159</v>
      </c>
      <c r="U1604">
        <f>SUMIFS(COT!L:L,COT!$A:$A,YEAR(daily!$A1604),COT!$B:$B,WEEKNUM(daily!$A1604))</f>
        <v>69471</v>
      </c>
      <c r="V1604">
        <f>SUMIFS(COT!M:M,COT!$A:$A,YEAR(daily!$A1604),COT!$B:$B,WEEKNUM(daily!$A1604))</f>
        <v>90</v>
      </c>
      <c r="W1604">
        <f>SUMIFS(COT!N:N,COT!$A:$A,YEAR(daily!$A1604),COT!$B:$B,WEEKNUM(daily!$A1604))</f>
        <v>93</v>
      </c>
      <c r="X1604">
        <f>SUMIFS(COT!O:O,COT!$A:$A,YEAR(daily!$A1604),COT!$B:$B,WEEKNUM(daily!$A1604))</f>
        <v>105</v>
      </c>
      <c r="Y1604">
        <f>SUMIFS(COT!P:P,COT!$A:$A,YEAR(daily!$A1604),COT!$B:$B,WEEKNUM(daily!$A1604))</f>
        <v>84</v>
      </c>
      <c r="Z1604">
        <f>SUMIFS(COT!Q:Q,COT!$A:$A,YEAR(daily!$A1604),COT!$B:$B,WEEKNUM(daily!$A1604))</f>
        <v>93</v>
      </c>
      <c r="AA1604">
        <f>SUMIFS(Saudi!B:B,Saudi!$A:$A,YEAR(daily!$A1604))</f>
        <v>678.81299999999999</v>
      </c>
      <c r="AB1604">
        <f>SUMIFS(Saudi!C:C,Saudi!$A:$A,YEAR(daily!$A1604))</f>
        <v>384.9</v>
      </c>
      <c r="AC1604">
        <f>SUMIFS(Saudi!F:F,Saudi!$A:$A,YEAR(daily!$A1604))</f>
        <v>4050890</v>
      </c>
      <c r="AD1604">
        <f>SUMIFS(Saudi!G:G,Saudi!$A:$A,YEAR(daily!$A1604))</f>
        <v>66.21286817876377</v>
      </c>
      <c r="AE1604">
        <f>SUMIFS(Saudi!H:H,Saudi!$A:$A,YEAR(daily!$A1604))</f>
        <v>268221045.57667238</v>
      </c>
      <c r="AF1604" s="5">
        <f t="shared" si="72"/>
        <v>7</v>
      </c>
      <c r="AG1604" s="5">
        <f t="shared" si="73"/>
        <v>2006</v>
      </c>
    </row>
    <row r="1605" spans="1:33">
      <c r="A1605" s="3">
        <v>38919</v>
      </c>
      <c r="B1605" s="1">
        <v>260577</v>
      </c>
      <c r="C1605" s="1">
        <v>36344</v>
      </c>
      <c r="D1605" s="1">
        <v>120231</v>
      </c>
      <c r="E1605" s="1">
        <v>74.430000000000007</v>
      </c>
      <c r="F1605" s="1">
        <v>75.98</v>
      </c>
      <c r="G1605" s="1">
        <v>76.44</v>
      </c>
      <c r="H1605" s="2">
        <v>50</v>
      </c>
      <c r="I1605" s="2">
        <v>30.7</v>
      </c>
      <c r="J1605" s="2">
        <v>84.9</v>
      </c>
      <c r="K1605" s="2">
        <v>84.4</v>
      </c>
      <c r="L1605">
        <f>SUMIFS(US!B:B,US!$D:$D,YEAR(daily!$A1605),US!$E:$E,MONTH(daily!$A1605))</f>
        <v>8377</v>
      </c>
      <c r="M1605">
        <f>SUMIFS(US!C:C,US!$D:$D,YEAR(daily!$A1605),US!$E:$E,MONTH(daily!$A1605))</f>
        <v>20740</v>
      </c>
      <c r="N1605">
        <f>SUMIFS(COT!E:E,COT!$A:$A,YEAR(daily!$A1605),COT!$B:$B,WEEKNUM(daily!$A1605))</f>
        <v>1086762</v>
      </c>
      <c r="O1605">
        <f>SUMIFS(COT!F:F,COT!$A:$A,YEAR(daily!$A1605),COT!$B:$B,WEEKNUM(daily!$A1605))</f>
        <v>191819</v>
      </c>
      <c r="P1605">
        <f>SUMIFS(COT!G:G,COT!$A:$A,YEAR(daily!$A1605),COT!$B:$B,WEEKNUM(daily!$A1605))</f>
        <v>135050</v>
      </c>
      <c r="Q1605">
        <f>SUMIFS(COT!H:H,COT!$A:$A,YEAR(daily!$A1605),COT!$B:$B,WEEKNUM(daily!$A1605))</f>
        <v>229304</v>
      </c>
      <c r="R1605">
        <f>SUMIFS(COT!I:I,COT!$A:$A,YEAR(daily!$A1605),COT!$B:$B,WEEKNUM(daily!$A1605))</f>
        <v>596480</v>
      </c>
      <c r="S1605">
        <f>SUMIFS(COT!J:J,COT!$A:$A,YEAR(daily!$A1605),COT!$B:$B,WEEKNUM(daily!$A1605))</f>
        <v>652937</v>
      </c>
      <c r="T1605">
        <f>SUMIFS(COT!K:K,COT!$A:$A,YEAR(daily!$A1605),COT!$B:$B,WEEKNUM(daily!$A1605))</f>
        <v>69159</v>
      </c>
      <c r="U1605">
        <f>SUMIFS(COT!L:L,COT!$A:$A,YEAR(daily!$A1605),COT!$B:$B,WEEKNUM(daily!$A1605))</f>
        <v>69471</v>
      </c>
      <c r="V1605">
        <f>SUMIFS(COT!M:M,COT!$A:$A,YEAR(daily!$A1605),COT!$B:$B,WEEKNUM(daily!$A1605))</f>
        <v>90</v>
      </c>
      <c r="W1605">
        <f>SUMIFS(COT!N:N,COT!$A:$A,YEAR(daily!$A1605),COT!$B:$B,WEEKNUM(daily!$A1605))</f>
        <v>93</v>
      </c>
      <c r="X1605">
        <f>SUMIFS(COT!O:O,COT!$A:$A,YEAR(daily!$A1605),COT!$B:$B,WEEKNUM(daily!$A1605))</f>
        <v>105</v>
      </c>
      <c r="Y1605">
        <f>SUMIFS(COT!P:P,COT!$A:$A,YEAR(daily!$A1605),COT!$B:$B,WEEKNUM(daily!$A1605))</f>
        <v>84</v>
      </c>
      <c r="Z1605">
        <f>SUMIFS(COT!Q:Q,COT!$A:$A,YEAR(daily!$A1605),COT!$B:$B,WEEKNUM(daily!$A1605))</f>
        <v>93</v>
      </c>
      <c r="AA1605">
        <f>SUMIFS(Saudi!B:B,Saudi!$A:$A,YEAR(daily!$A1605))</f>
        <v>678.81299999999999</v>
      </c>
      <c r="AB1605">
        <f>SUMIFS(Saudi!C:C,Saudi!$A:$A,YEAR(daily!$A1605))</f>
        <v>384.9</v>
      </c>
      <c r="AC1605">
        <f>SUMIFS(Saudi!F:F,Saudi!$A:$A,YEAR(daily!$A1605))</f>
        <v>4050890</v>
      </c>
      <c r="AD1605">
        <f>SUMIFS(Saudi!G:G,Saudi!$A:$A,YEAR(daily!$A1605))</f>
        <v>66.21286817876377</v>
      </c>
      <c r="AE1605">
        <f>SUMIFS(Saudi!H:H,Saudi!$A:$A,YEAR(daily!$A1605))</f>
        <v>268221045.57667238</v>
      </c>
      <c r="AF1605" s="5">
        <f t="shared" si="72"/>
        <v>7</v>
      </c>
      <c r="AG1605" s="5">
        <f t="shared" si="73"/>
        <v>2006</v>
      </c>
    </row>
    <row r="1606" spans="1:33">
      <c r="A1606" s="3">
        <v>38922</v>
      </c>
      <c r="B1606" s="1">
        <v>260122</v>
      </c>
      <c r="C1606" s="1">
        <v>37521</v>
      </c>
      <c r="D1606" s="1">
        <v>119698</v>
      </c>
      <c r="E1606" s="1">
        <v>75.05</v>
      </c>
      <c r="F1606" s="1">
        <v>76.650000000000006</v>
      </c>
      <c r="G1606" s="1">
        <v>77.12</v>
      </c>
      <c r="H1606" s="2">
        <v>50</v>
      </c>
      <c r="I1606" s="2">
        <v>30.7</v>
      </c>
      <c r="J1606" s="2">
        <v>84.9</v>
      </c>
      <c r="K1606" s="2">
        <v>84.4</v>
      </c>
      <c r="L1606">
        <f>SUMIFS(US!B:B,US!$D:$D,YEAR(daily!$A1606),US!$E:$E,MONTH(daily!$A1606))</f>
        <v>8377</v>
      </c>
      <c r="M1606">
        <f>SUMIFS(US!C:C,US!$D:$D,YEAR(daily!$A1606),US!$E:$E,MONTH(daily!$A1606))</f>
        <v>20740</v>
      </c>
      <c r="N1606">
        <f>SUMIFS(COT!E:E,COT!$A:$A,YEAR(daily!$A1606),COT!$B:$B,WEEKNUM(daily!$A1606))</f>
        <v>1051351</v>
      </c>
      <c r="O1606">
        <f>SUMIFS(COT!F:F,COT!$A:$A,YEAR(daily!$A1606),COT!$B:$B,WEEKNUM(daily!$A1606))</f>
        <v>185092</v>
      </c>
      <c r="P1606">
        <f>SUMIFS(COT!G:G,COT!$A:$A,YEAR(daily!$A1606),COT!$B:$B,WEEKNUM(daily!$A1606))</f>
        <v>124807</v>
      </c>
      <c r="Q1606">
        <f>SUMIFS(COT!H:H,COT!$A:$A,YEAR(daily!$A1606),COT!$B:$B,WEEKNUM(daily!$A1606))</f>
        <v>235216</v>
      </c>
      <c r="R1606">
        <f>SUMIFS(COT!I:I,COT!$A:$A,YEAR(daily!$A1606),COT!$B:$B,WEEKNUM(daily!$A1606))</f>
        <v>570447</v>
      </c>
      <c r="S1606">
        <f>SUMIFS(COT!J:J,COT!$A:$A,YEAR(daily!$A1606),COT!$B:$B,WEEKNUM(daily!$A1606))</f>
        <v>624736</v>
      </c>
      <c r="T1606">
        <f>SUMIFS(COT!K:K,COT!$A:$A,YEAR(daily!$A1606),COT!$B:$B,WEEKNUM(daily!$A1606))</f>
        <v>60596</v>
      </c>
      <c r="U1606">
        <f>SUMIFS(COT!L:L,COT!$A:$A,YEAR(daily!$A1606),COT!$B:$B,WEEKNUM(daily!$A1606))</f>
        <v>66592</v>
      </c>
      <c r="V1606">
        <f>SUMIFS(COT!M:M,COT!$A:$A,YEAR(daily!$A1606),COT!$B:$B,WEEKNUM(daily!$A1606))</f>
        <v>95</v>
      </c>
      <c r="W1606">
        <f>SUMIFS(COT!N:N,COT!$A:$A,YEAR(daily!$A1606),COT!$B:$B,WEEKNUM(daily!$A1606))</f>
        <v>91</v>
      </c>
      <c r="X1606">
        <f>SUMIFS(COT!O:O,COT!$A:$A,YEAR(daily!$A1606),COT!$B:$B,WEEKNUM(daily!$A1606))</f>
        <v>109</v>
      </c>
      <c r="Y1606">
        <f>SUMIFS(COT!P:P,COT!$A:$A,YEAR(daily!$A1606),COT!$B:$B,WEEKNUM(daily!$A1606))</f>
        <v>82</v>
      </c>
      <c r="Z1606">
        <f>SUMIFS(COT!Q:Q,COT!$A:$A,YEAR(daily!$A1606),COT!$B:$B,WEEKNUM(daily!$A1606))</f>
        <v>92</v>
      </c>
      <c r="AA1606">
        <f>SUMIFS(Saudi!B:B,Saudi!$A:$A,YEAR(daily!$A1606))</f>
        <v>678.81299999999999</v>
      </c>
      <c r="AB1606">
        <f>SUMIFS(Saudi!C:C,Saudi!$A:$A,YEAR(daily!$A1606))</f>
        <v>384.9</v>
      </c>
      <c r="AC1606">
        <f>SUMIFS(Saudi!F:F,Saudi!$A:$A,YEAR(daily!$A1606))</f>
        <v>4050890</v>
      </c>
      <c r="AD1606">
        <f>SUMIFS(Saudi!G:G,Saudi!$A:$A,YEAR(daily!$A1606))</f>
        <v>66.21286817876377</v>
      </c>
      <c r="AE1606">
        <f>SUMIFS(Saudi!H:H,Saudi!$A:$A,YEAR(daily!$A1606))</f>
        <v>268221045.57667238</v>
      </c>
      <c r="AF1606" s="5">
        <f t="shared" si="72"/>
        <v>7</v>
      </c>
      <c r="AG1606" s="5">
        <f t="shared" si="73"/>
        <v>2006</v>
      </c>
    </row>
    <row r="1607" spans="1:33">
      <c r="A1607" s="3">
        <v>38923</v>
      </c>
      <c r="B1607" s="1">
        <v>257252</v>
      </c>
      <c r="C1607" s="1">
        <v>38620</v>
      </c>
      <c r="D1607" s="1">
        <v>121723</v>
      </c>
      <c r="E1607" s="1">
        <v>73.75</v>
      </c>
      <c r="F1607" s="1">
        <v>75.400000000000006</v>
      </c>
      <c r="G1607" s="1">
        <v>75.900000000000006</v>
      </c>
      <c r="H1607" s="2">
        <v>50</v>
      </c>
      <c r="I1607" s="2">
        <v>30.7</v>
      </c>
      <c r="J1607" s="2">
        <v>84.9</v>
      </c>
      <c r="K1607" s="2">
        <v>84.4</v>
      </c>
      <c r="L1607">
        <f>SUMIFS(US!B:B,US!$D:$D,YEAR(daily!$A1607),US!$E:$E,MONTH(daily!$A1607))</f>
        <v>8377</v>
      </c>
      <c r="M1607">
        <f>SUMIFS(US!C:C,US!$D:$D,YEAR(daily!$A1607),US!$E:$E,MONTH(daily!$A1607))</f>
        <v>20740</v>
      </c>
      <c r="N1607">
        <f>SUMIFS(COT!E:E,COT!$A:$A,YEAR(daily!$A1607),COT!$B:$B,WEEKNUM(daily!$A1607))</f>
        <v>1051351</v>
      </c>
      <c r="O1607">
        <f>SUMIFS(COT!F:F,COT!$A:$A,YEAR(daily!$A1607),COT!$B:$B,WEEKNUM(daily!$A1607))</f>
        <v>185092</v>
      </c>
      <c r="P1607">
        <f>SUMIFS(COT!G:G,COT!$A:$A,YEAR(daily!$A1607),COT!$B:$B,WEEKNUM(daily!$A1607))</f>
        <v>124807</v>
      </c>
      <c r="Q1607">
        <f>SUMIFS(COT!H:H,COT!$A:$A,YEAR(daily!$A1607),COT!$B:$B,WEEKNUM(daily!$A1607))</f>
        <v>235216</v>
      </c>
      <c r="R1607">
        <f>SUMIFS(COT!I:I,COT!$A:$A,YEAR(daily!$A1607),COT!$B:$B,WEEKNUM(daily!$A1607))</f>
        <v>570447</v>
      </c>
      <c r="S1607">
        <f>SUMIFS(COT!J:J,COT!$A:$A,YEAR(daily!$A1607),COT!$B:$B,WEEKNUM(daily!$A1607))</f>
        <v>624736</v>
      </c>
      <c r="T1607">
        <f>SUMIFS(COT!K:K,COT!$A:$A,YEAR(daily!$A1607),COT!$B:$B,WEEKNUM(daily!$A1607))</f>
        <v>60596</v>
      </c>
      <c r="U1607">
        <f>SUMIFS(COT!L:L,COT!$A:$A,YEAR(daily!$A1607),COT!$B:$B,WEEKNUM(daily!$A1607))</f>
        <v>66592</v>
      </c>
      <c r="V1607">
        <f>SUMIFS(COT!M:M,COT!$A:$A,YEAR(daily!$A1607),COT!$B:$B,WEEKNUM(daily!$A1607))</f>
        <v>95</v>
      </c>
      <c r="W1607">
        <f>SUMIFS(COT!N:N,COT!$A:$A,YEAR(daily!$A1607),COT!$B:$B,WEEKNUM(daily!$A1607))</f>
        <v>91</v>
      </c>
      <c r="X1607">
        <f>SUMIFS(COT!O:O,COT!$A:$A,YEAR(daily!$A1607),COT!$B:$B,WEEKNUM(daily!$A1607))</f>
        <v>109</v>
      </c>
      <c r="Y1607">
        <f>SUMIFS(COT!P:P,COT!$A:$A,YEAR(daily!$A1607),COT!$B:$B,WEEKNUM(daily!$A1607))</f>
        <v>82</v>
      </c>
      <c r="Z1607">
        <f>SUMIFS(COT!Q:Q,COT!$A:$A,YEAR(daily!$A1607),COT!$B:$B,WEEKNUM(daily!$A1607))</f>
        <v>92</v>
      </c>
      <c r="AA1607">
        <f>SUMIFS(Saudi!B:B,Saudi!$A:$A,YEAR(daily!$A1607))</f>
        <v>678.81299999999999</v>
      </c>
      <c r="AB1607">
        <f>SUMIFS(Saudi!C:C,Saudi!$A:$A,YEAR(daily!$A1607))</f>
        <v>384.9</v>
      </c>
      <c r="AC1607">
        <f>SUMIFS(Saudi!F:F,Saudi!$A:$A,YEAR(daily!$A1607))</f>
        <v>4050890</v>
      </c>
      <c r="AD1607">
        <f>SUMIFS(Saudi!G:G,Saudi!$A:$A,YEAR(daily!$A1607))</f>
        <v>66.21286817876377</v>
      </c>
      <c r="AE1607">
        <f>SUMIFS(Saudi!H:H,Saudi!$A:$A,YEAR(daily!$A1607))</f>
        <v>268221045.57667238</v>
      </c>
      <c r="AF1607" s="5">
        <f t="shared" si="72"/>
        <v>7</v>
      </c>
      <c r="AG1607" s="5">
        <f t="shared" si="73"/>
        <v>2006</v>
      </c>
    </row>
    <row r="1608" spans="1:33">
      <c r="A1608" s="3">
        <v>38924</v>
      </c>
      <c r="B1608" s="1">
        <v>257086</v>
      </c>
      <c r="C1608" s="1">
        <v>42637</v>
      </c>
      <c r="D1608" s="1">
        <v>119645</v>
      </c>
      <c r="E1608" s="1">
        <v>73.94</v>
      </c>
      <c r="F1608" s="1">
        <v>75.73</v>
      </c>
      <c r="G1608" s="1">
        <v>76.27</v>
      </c>
      <c r="H1608" s="2">
        <v>50</v>
      </c>
      <c r="I1608" s="2">
        <v>30.7</v>
      </c>
      <c r="J1608" s="2">
        <v>84.9</v>
      </c>
      <c r="K1608" s="2">
        <v>84.4</v>
      </c>
      <c r="L1608">
        <f>SUMIFS(US!B:B,US!$D:$D,YEAR(daily!$A1608),US!$E:$E,MONTH(daily!$A1608))</f>
        <v>8377</v>
      </c>
      <c r="M1608">
        <f>SUMIFS(US!C:C,US!$D:$D,YEAR(daily!$A1608),US!$E:$E,MONTH(daily!$A1608))</f>
        <v>20740</v>
      </c>
      <c r="N1608">
        <f>SUMIFS(COT!E:E,COT!$A:$A,YEAR(daily!$A1608),COT!$B:$B,WEEKNUM(daily!$A1608))</f>
        <v>1051351</v>
      </c>
      <c r="O1608">
        <f>SUMIFS(COT!F:F,COT!$A:$A,YEAR(daily!$A1608),COT!$B:$B,WEEKNUM(daily!$A1608))</f>
        <v>185092</v>
      </c>
      <c r="P1608">
        <f>SUMIFS(COT!G:G,COT!$A:$A,YEAR(daily!$A1608),COT!$B:$B,WEEKNUM(daily!$A1608))</f>
        <v>124807</v>
      </c>
      <c r="Q1608">
        <f>SUMIFS(COT!H:H,COT!$A:$A,YEAR(daily!$A1608),COT!$B:$B,WEEKNUM(daily!$A1608))</f>
        <v>235216</v>
      </c>
      <c r="R1608">
        <f>SUMIFS(COT!I:I,COT!$A:$A,YEAR(daily!$A1608),COT!$B:$B,WEEKNUM(daily!$A1608))</f>
        <v>570447</v>
      </c>
      <c r="S1608">
        <f>SUMIFS(COT!J:J,COT!$A:$A,YEAR(daily!$A1608),COT!$B:$B,WEEKNUM(daily!$A1608))</f>
        <v>624736</v>
      </c>
      <c r="T1608">
        <f>SUMIFS(COT!K:K,COT!$A:$A,YEAR(daily!$A1608),COT!$B:$B,WEEKNUM(daily!$A1608))</f>
        <v>60596</v>
      </c>
      <c r="U1608">
        <f>SUMIFS(COT!L:L,COT!$A:$A,YEAR(daily!$A1608),COT!$B:$B,WEEKNUM(daily!$A1608))</f>
        <v>66592</v>
      </c>
      <c r="V1608">
        <f>SUMIFS(COT!M:M,COT!$A:$A,YEAR(daily!$A1608),COT!$B:$B,WEEKNUM(daily!$A1608))</f>
        <v>95</v>
      </c>
      <c r="W1608">
        <f>SUMIFS(COT!N:N,COT!$A:$A,YEAR(daily!$A1608),COT!$B:$B,WEEKNUM(daily!$A1608))</f>
        <v>91</v>
      </c>
      <c r="X1608">
        <f>SUMIFS(COT!O:O,COT!$A:$A,YEAR(daily!$A1608),COT!$B:$B,WEEKNUM(daily!$A1608))</f>
        <v>109</v>
      </c>
      <c r="Y1608">
        <f>SUMIFS(COT!P:P,COT!$A:$A,YEAR(daily!$A1608),COT!$B:$B,WEEKNUM(daily!$A1608))</f>
        <v>82</v>
      </c>
      <c r="Z1608">
        <f>SUMIFS(COT!Q:Q,COT!$A:$A,YEAR(daily!$A1608),COT!$B:$B,WEEKNUM(daily!$A1608))</f>
        <v>92</v>
      </c>
      <c r="AA1608">
        <f>SUMIFS(Saudi!B:B,Saudi!$A:$A,YEAR(daily!$A1608))</f>
        <v>678.81299999999999</v>
      </c>
      <c r="AB1608">
        <f>SUMIFS(Saudi!C:C,Saudi!$A:$A,YEAR(daily!$A1608))</f>
        <v>384.9</v>
      </c>
      <c r="AC1608">
        <f>SUMIFS(Saudi!F:F,Saudi!$A:$A,YEAR(daily!$A1608))</f>
        <v>4050890</v>
      </c>
      <c r="AD1608">
        <f>SUMIFS(Saudi!G:G,Saudi!$A:$A,YEAR(daily!$A1608))</f>
        <v>66.21286817876377</v>
      </c>
      <c r="AE1608">
        <f>SUMIFS(Saudi!H:H,Saudi!$A:$A,YEAR(daily!$A1608))</f>
        <v>268221045.57667238</v>
      </c>
      <c r="AF1608" s="5">
        <f t="shared" si="72"/>
        <v>7</v>
      </c>
      <c r="AG1608" s="5">
        <f t="shared" si="73"/>
        <v>2006</v>
      </c>
    </row>
    <row r="1609" spans="1:33">
      <c r="A1609" s="3">
        <v>38925</v>
      </c>
      <c r="B1609" s="1">
        <v>256943</v>
      </c>
      <c r="C1609" s="1">
        <v>44530</v>
      </c>
      <c r="D1609" s="1">
        <v>122744</v>
      </c>
      <c r="E1609" s="1">
        <v>74.540000000000006</v>
      </c>
      <c r="F1609" s="1">
        <v>76.489999999999995</v>
      </c>
      <c r="G1609" s="1">
        <v>77.06</v>
      </c>
      <c r="H1609" s="2">
        <v>50</v>
      </c>
      <c r="I1609" s="2">
        <v>30.7</v>
      </c>
      <c r="J1609" s="2">
        <v>84.9</v>
      </c>
      <c r="K1609" s="2">
        <v>84.4</v>
      </c>
      <c r="L1609">
        <f>SUMIFS(US!B:B,US!$D:$D,YEAR(daily!$A1609),US!$E:$E,MONTH(daily!$A1609))</f>
        <v>8377</v>
      </c>
      <c r="M1609">
        <f>SUMIFS(US!C:C,US!$D:$D,YEAR(daily!$A1609),US!$E:$E,MONTH(daily!$A1609))</f>
        <v>20740</v>
      </c>
      <c r="N1609">
        <f>SUMIFS(COT!E:E,COT!$A:$A,YEAR(daily!$A1609),COT!$B:$B,WEEKNUM(daily!$A1609))</f>
        <v>1051351</v>
      </c>
      <c r="O1609">
        <f>SUMIFS(COT!F:F,COT!$A:$A,YEAR(daily!$A1609),COT!$B:$B,WEEKNUM(daily!$A1609))</f>
        <v>185092</v>
      </c>
      <c r="P1609">
        <f>SUMIFS(COT!G:G,COT!$A:$A,YEAR(daily!$A1609),COT!$B:$B,WEEKNUM(daily!$A1609))</f>
        <v>124807</v>
      </c>
      <c r="Q1609">
        <f>SUMIFS(COT!H:H,COT!$A:$A,YEAR(daily!$A1609),COT!$B:$B,WEEKNUM(daily!$A1609))</f>
        <v>235216</v>
      </c>
      <c r="R1609">
        <f>SUMIFS(COT!I:I,COT!$A:$A,YEAR(daily!$A1609),COT!$B:$B,WEEKNUM(daily!$A1609))</f>
        <v>570447</v>
      </c>
      <c r="S1609">
        <f>SUMIFS(COT!J:J,COT!$A:$A,YEAR(daily!$A1609),COT!$B:$B,WEEKNUM(daily!$A1609))</f>
        <v>624736</v>
      </c>
      <c r="T1609">
        <f>SUMIFS(COT!K:K,COT!$A:$A,YEAR(daily!$A1609),COT!$B:$B,WEEKNUM(daily!$A1609))</f>
        <v>60596</v>
      </c>
      <c r="U1609">
        <f>SUMIFS(COT!L:L,COT!$A:$A,YEAR(daily!$A1609),COT!$B:$B,WEEKNUM(daily!$A1609))</f>
        <v>66592</v>
      </c>
      <c r="V1609">
        <f>SUMIFS(COT!M:M,COT!$A:$A,YEAR(daily!$A1609),COT!$B:$B,WEEKNUM(daily!$A1609))</f>
        <v>95</v>
      </c>
      <c r="W1609">
        <f>SUMIFS(COT!N:N,COT!$A:$A,YEAR(daily!$A1609),COT!$B:$B,WEEKNUM(daily!$A1609))</f>
        <v>91</v>
      </c>
      <c r="X1609">
        <f>SUMIFS(COT!O:O,COT!$A:$A,YEAR(daily!$A1609),COT!$B:$B,WEEKNUM(daily!$A1609))</f>
        <v>109</v>
      </c>
      <c r="Y1609">
        <f>SUMIFS(COT!P:P,COT!$A:$A,YEAR(daily!$A1609),COT!$B:$B,WEEKNUM(daily!$A1609))</f>
        <v>82</v>
      </c>
      <c r="Z1609">
        <f>SUMIFS(COT!Q:Q,COT!$A:$A,YEAR(daily!$A1609),COT!$B:$B,WEEKNUM(daily!$A1609))</f>
        <v>92</v>
      </c>
      <c r="AA1609">
        <f>SUMIFS(Saudi!B:B,Saudi!$A:$A,YEAR(daily!$A1609))</f>
        <v>678.81299999999999</v>
      </c>
      <c r="AB1609">
        <f>SUMIFS(Saudi!C:C,Saudi!$A:$A,YEAR(daily!$A1609))</f>
        <v>384.9</v>
      </c>
      <c r="AC1609">
        <f>SUMIFS(Saudi!F:F,Saudi!$A:$A,YEAR(daily!$A1609))</f>
        <v>4050890</v>
      </c>
      <c r="AD1609">
        <f>SUMIFS(Saudi!G:G,Saudi!$A:$A,YEAR(daily!$A1609))</f>
        <v>66.21286817876377</v>
      </c>
      <c r="AE1609">
        <f>SUMIFS(Saudi!H:H,Saudi!$A:$A,YEAR(daily!$A1609))</f>
        <v>268221045.57667238</v>
      </c>
      <c r="AF1609" s="5">
        <f t="shared" si="72"/>
        <v>7</v>
      </c>
      <c r="AG1609" s="5">
        <f t="shared" si="73"/>
        <v>2006</v>
      </c>
    </row>
    <row r="1610" spans="1:33">
      <c r="A1610" s="3">
        <v>38926</v>
      </c>
      <c r="B1610" s="1">
        <v>257095</v>
      </c>
      <c r="C1610" s="1">
        <v>46178</v>
      </c>
      <c r="D1610" s="1">
        <v>123910</v>
      </c>
      <c r="E1610" s="1">
        <v>73.239999999999995</v>
      </c>
      <c r="F1610" s="1">
        <v>75.180000000000007</v>
      </c>
      <c r="G1610" s="1">
        <v>75.760000000000005</v>
      </c>
      <c r="H1610" s="2">
        <v>50</v>
      </c>
      <c r="I1610" s="2">
        <v>30.7</v>
      </c>
      <c r="J1610" s="2">
        <v>84.9</v>
      </c>
      <c r="K1610" s="2">
        <v>84.4</v>
      </c>
      <c r="L1610">
        <f>SUMIFS(US!B:B,US!$D:$D,YEAR(daily!$A1610),US!$E:$E,MONTH(daily!$A1610))</f>
        <v>8377</v>
      </c>
      <c r="M1610">
        <f>SUMIFS(US!C:C,US!$D:$D,YEAR(daily!$A1610),US!$E:$E,MONTH(daily!$A1610))</f>
        <v>20740</v>
      </c>
      <c r="N1610">
        <f>SUMIFS(COT!E:E,COT!$A:$A,YEAR(daily!$A1610),COT!$B:$B,WEEKNUM(daily!$A1610))</f>
        <v>1051351</v>
      </c>
      <c r="O1610">
        <f>SUMIFS(COT!F:F,COT!$A:$A,YEAR(daily!$A1610),COT!$B:$B,WEEKNUM(daily!$A1610))</f>
        <v>185092</v>
      </c>
      <c r="P1610">
        <f>SUMIFS(COT!G:G,COT!$A:$A,YEAR(daily!$A1610),COT!$B:$B,WEEKNUM(daily!$A1610))</f>
        <v>124807</v>
      </c>
      <c r="Q1610">
        <f>SUMIFS(COT!H:H,COT!$A:$A,YEAR(daily!$A1610),COT!$B:$B,WEEKNUM(daily!$A1610))</f>
        <v>235216</v>
      </c>
      <c r="R1610">
        <f>SUMIFS(COT!I:I,COT!$A:$A,YEAR(daily!$A1610),COT!$B:$B,WEEKNUM(daily!$A1610))</f>
        <v>570447</v>
      </c>
      <c r="S1610">
        <f>SUMIFS(COT!J:J,COT!$A:$A,YEAR(daily!$A1610),COT!$B:$B,WEEKNUM(daily!$A1610))</f>
        <v>624736</v>
      </c>
      <c r="T1610">
        <f>SUMIFS(COT!K:K,COT!$A:$A,YEAR(daily!$A1610),COT!$B:$B,WEEKNUM(daily!$A1610))</f>
        <v>60596</v>
      </c>
      <c r="U1610">
        <f>SUMIFS(COT!L:L,COT!$A:$A,YEAR(daily!$A1610),COT!$B:$B,WEEKNUM(daily!$A1610))</f>
        <v>66592</v>
      </c>
      <c r="V1610">
        <f>SUMIFS(COT!M:M,COT!$A:$A,YEAR(daily!$A1610),COT!$B:$B,WEEKNUM(daily!$A1610))</f>
        <v>95</v>
      </c>
      <c r="W1610">
        <f>SUMIFS(COT!N:N,COT!$A:$A,YEAR(daily!$A1610),COT!$B:$B,WEEKNUM(daily!$A1610))</f>
        <v>91</v>
      </c>
      <c r="X1610">
        <f>SUMIFS(COT!O:O,COT!$A:$A,YEAR(daily!$A1610),COT!$B:$B,WEEKNUM(daily!$A1610))</f>
        <v>109</v>
      </c>
      <c r="Y1610">
        <f>SUMIFS(COT!P:P,COT!$A:$A,YEAR(daily!$A1610),COT!$B:$B,WEEKNUM(daily!$A1610))</f>
        <v>82</v>
      </c>
      <c r="Z1610">
        <f>SUMIFS(COT!Q:Q,COT!$A:$A,YEAR(daily!$A1610),COT!$B:$B,WEEKNUM(daily!$A1610))</f>
        <v>92</v>
      </c>
      <c r="AA1610">
        <f>SUMIFS(Saudi!B:B,Saudi!$A:$A,YEAR(daily!$A1610))</f>
        <v>678.81299999999999</v>
      </c>
      <c r="AB1610">
        <f>SUMIFS(Saudi!C:C,Saudi!$A:$A,YEAR(daily!$A1610))</f>
        <v>384.9</v>
      </c>
      <c r="AC1610">
        <f>SUMIFS(Saudi!F:F,Saudi!$A:$A,YEAR(daily!$A1610))</f>
        <v>4050890</v>
      </c>
      <c r="AD1610">
        <f>SUMIFS(Saudi!G:G,Saudi!$A:$A,YEAR(daily!$A1610))</f>
        <v>66.21286817876377</v>
      </c>
      <c r="AE1610">
        <f>SUMIFS(Saudi!H:H,Saudi!$A:$A,YEAR(daily!$A1610))</f>
        <v>268221045.57667238</v>
      </c>
      <c r="AF1610" s="5">
        <f t="shared" si="72"/>
        <v>7</v>
      </c>
      <c r="AG1610" s="5">
        <f t="shared" si="73"/>
        <v>2006</v>
      </c>
    </row>
    <row r="1611" spans="1:33">
      <c r="A1611" s="3">
        <v>38929</v>
      </c>
      <c r="B1611" s="1">
        <v>240106</v>
      </c>
      <c r="C1611" s="1">
        <v>46126</v>
      </c>
      <c r="D1611" s="1">
        <v>119354</v>
      </c>
      <c r="E1611" s="1">
        <v>74.400000000000006</v>
      </c>
      <c r="F1611" s="1">
        <v>76.47</v>
      </c>
      <c r="G1611" s="1">
        <v>77.040000000000006</v>
      </c>
      <c r="H1611" s="2">
        <v>50</v>
      </c>
      <c r="I1611" s="2">
        <v>30.7</v>
      </c>
      <c r="J1611" s="2">
        <v>84.9</v>
      </c>
      <c r="K1611" s="2">
        <v>84.4</v>
      </c>
      <c r="L1611">
        <f>SUMIFS(US!B:B,US!$D:$D,YEAR(daily!$A1611),US!$E:$E,MONTH(daily!$A1611))</f>
        <v>8377</v>
      </c>
      <c r="M1611">
        <f>SUMIFS(US!C:C,US!$D:$D,YEAR(daily!$A1611),US!$E:$E,MONTH(daily!$A1611))</f>
        <v>20740</v>
      </c>
      <c r="N1611">
        <f>SUMIFS(COT!E:E,COT!$A:$A,YEAR(daily!$A1611),COT!$B:$B,WEEKNUM(daily!$A1611))</f>
        <v>1109838</v>
      </c>
      <c r="O1611">
        <f>SUMIFS(COT!F:F,COT!$A:$A,YEAR(daily!$A1611),COT!$B:$B,WEEKNUM(daily!$A1611))</f>
        <v>189224</v>
      </c>
      <c r="P1611">
        <f>SUMIFS(COT!G:G,COT!$A:$A,YEAR(daily!$A1611),COT!$B:$B,WEEKNUM(daily!$A1611))</f>
        <v>123129</v>
      </c>
      <c r="Q1611">
        <f>SUMIFS(COT!H:H,COT!$A:$A,YEAR(daily!$A1611),COT!$B:$B,WEEKNUM(daily!$A1611))</f>
        <v>249726</v>
      </c>
      <c r="R1611">
        <f>SUMIFS(COT!I:I,COT!$A:$A,YEAR(daily!$A1611),COT!$B:$B,WEEKNUM(daily!$A1611))</f>
        <v>610969</v>
      </c>
      <c r="S1611">
        <f>SUMIFS(COT!J:J,COT!$A:$A,YEAR(daily!$A1611),COT!$B:$B,WEEKNUM(daily!$A1611))</f>
        <v>674562</v>
      </c>
      <c r="T1611">
        <f>SUMIFS(COT!K:K,COT!$A:$A,YEAR(daily!$A1611),COT!$B:$B,WEEKNUM(daily!$A1611))</f>
        <v>59919</v>
      </c>
      <c r="U1611">
        <f>SUMIFS(COT!L:L,COT!$A:$A,YEAR(daily!$A1611),COT!$B:$B,WEEKNUM(daily!$A1611))</f>
        <v>62421</v>
      </c>
      <c r="V1611">
        <f>SUMIFS(COT!M:M,COT!$A:$A,YEAR(daily!$A1611),COT!$B:$B,WEEKNUM(daily!$A1611))</f>
        <v>102</v>
      </c>
      <c r="W1611">
        <f>SUMIFS(COT!N:N,COT!$A:$A,YEAR(daily!$A1611),COT!$B:$B,WEEKNUM(daily!$A1611))</f>
        <v>87</v>
      </c>
      <c r="X1611">
        <f>SUMIFS(COT!O:O,COT!$A:$A,YEAR(daily!$A1611),COT!$B:$B,WEEKNUM(daily!$A1611))</f>
        <v>112</v>
      </c>
      <c r="Y1611">
        <f>SUMIFS(COT!P:P,COT!$A:$A,YEAR(daily!$A1611),COT!$B:$B,WEEKNUM(daily!$A1611))</f>
        <v>84</v>
      </c>
      <c r="Z1611">
        <f>SUMIFS(COT!Q:Q,COT!$A:$A,YEAR(daily!$A1611),COT!$B:$B,WEEKNUM(daily!$A1611))</f>
        <v>89</v>
      </c>
      <c r="AA1611">
        <f>SUMIFS(Saudi!B:B,Saudi!$A:$A,YEAR(daily!$A1611))</f>
        <v>678.81299999999999</v>
      </c>
      <c r="AB1611">
        <f>SUMIFS(Saudi!C:C,Saudi!$A:$A,YEAR(daily!$A1611))</f>
        <v>384.9</v>
      </c>
      <c r="AC1611">
        <f>SUMIFS(Saudi!F:F,Saudi!$A:$A,YEAR(daily!$A1611))</f>
        <v>4050890</v>
      </c>
      <c r="AD1611">
        <f>SUMIFS(Saudi!G:G,Saudi!$A:$A,YEAR(daily!$A1611))</f>
        <v>66.21286817876377</v>
      </c>
      <c r="AE1611">
        <f>SUMIFS(Saudi!H:H,Saudi!$A:$A,YEAR(daily!$A1611))</f>
        <v>268221045.57667238</v>
      </c>
      <c r="AF1611" s="5">
        <f t="shared" si="72"/>
        <v>7</v>
      </c>
      <c r="AG1611" s="5">
        <f t="shared" si="73"/>
        <v>2006</v>
      </c>
    </row>
    <row r="1612" spans="1:33">
      <c r="A1612" s="3">
        <v>38930</v>
      </c>
      <c r="B1612" s="1">
        <v>235888</v>
      </c>
      <c r="C1612" s="1">
        <v>45608</v>
      </c>
      <c r="D1612" s="1">
        <v>116798</v>
      </c>
      <c r="E1612" s="1">
        <v>74.91</v>
      </c>
      <c r="F1612" s="1">
        <v>76.95</v>
      </c>
      <c r="G1612" s="1">
        <v>77.510000000000005</v>
      </c>
      <c r="H1612" s="2">
        <v>50</v>
      </c>
      <c r="I1612" s="2">
        <v>30.7</v>
      </c>
      <c r="J1612" s="2">
        <v>84.9</v>
      </c>
      <c r="K1612" s="2">
        <v>84.4</v>
      </c>
      <c r="L1612">
        <f>SUMIFS(US!B:B,US!$D:$D,YEAR(daily!$A1612),US!$E:$E,MONTH(daily!$A1612))</f>
        <v>8389</v>
      </c>
      <c r="M1612">
        <f>SUMIFS(US!C:C,US!$D:$D,YEAR(daily!$A1612),US!$E:$E,MONTH(daily!$A1612))</f>
        <v>21434</v>
      </c>
      <c r="N1612">
        <f>SUMIFS(COT!E:E,COT!$A:$A,YEAR(daily!$A1612),COT!$B:$B,WEEKNUM(daily!$A1612))</f>
        <v>1109838</v>
      </c>
      <c r="O1612">
        <f>SUMIFS(COT!F:F,COT!$A:$A,YEAR(daily!$A1612),COT!$B:$B,WEEKNUM(daily!$A1612))</f>
        <v>189224</v>
      </c>
      <c r="P1612">
        <f>SUMIFS(COT!G:G,COT!$A:$A,YEAR(daily!$A1612),COT!$B:$B,WEEKNUM(daily!$A1612))</f>
        <v>123129</v>
      </c>
      <c r="Q1612">
        <f>SUMIFS(COT!H:H,COT!$A:$A,YEAR(daily!$A1612),COT!$B:$B,WEEKNUM(daily!$A1612))</f>
        <v>249726</v>
      </c>
      <c r="R1612">
        <f>SUMIFS(COT!I:I,COT!$A:$A,YEAR(daily!$A1612),COT!$B:$B,WEEKNUM(daily!$A1612))</f>
        <v>610969</v>
      </c>
      <c r="S1612">
        <f>SUMIFS(COT!J:J,COT!$A:$A,YEAR(daily!$A1612),COT!$B:$B,WEEKNUM(daily!$A1612))</f>
        <v>674562</v>
      </c>
      <c r="T1612">
        <f>SUMIFS(COT!K:K,COT!$A:$A,YEAR(daily!$A1612),COT!$B:$B,WEEKNUM(daily!$A1612))</f>
        <v>59919</v>
      </c>
      <c r="U1612">
        <f>SUMIFS(COT!L:L,COT!$A:$A,YEAR(daily!$A1612),COT!$B:$B,WEEKNUM(daily!$A1612))</f>
        <v>62421</v>
      </c>
      <c r="V1612">
        <f>SUMIFS(COT!M:M,COT!$A:$A,YEAR(daily!$A1612),COT!$B:$B,WEEKNUM(daily!$A1612))</f>
        <v>102</v>
      </c>
      <c r="W1612">
        <f>SUMIFS(COT!N:N,COT!$A:$A,YEAR(daily!$A1612),COT!$B:$B,WEEKNUM(daily!$A1612))</f>
        <v>87</v>
      </c>
      <c r="X1612">
        <f>SUMIFS(COT!O:O,COT!$A:$A,YEAR(daily!$A1612),COT!$B:$B,WEEKNUM(daily!$A1612))</f>
        <v>112</v>
      </c>
      <c r="Y1612">
        <f>SUMIFS(COT!P:P,COT!$A:$A,YEAR(daily!$A1612),COT!$B:$B,WEEKNUM(daily!$A1612))</f>
        <v>84</v>
      </c>
      <c r="Z1612">
        <f>SUMIFS(COT!Q:Q,COT!$A:$A,YEAR(daily!$A1612),COT!$B:$B,WEEKNUM(daily!$A1612))</f>
        <v>89</v>
      </c>
      <c r="AA1612">
        <f>SUMIFS(Saudi!B:B,Saudi!$A:$A,YEAR(daily!$A1612))</f>
        <v>678.81299999999999</v>
      </c>
      <c r="AB1612">
        <f>SUMIFS(Saudi!C:C,Saudi!$A:$A,YEAR(daily!$A1612))</f>
        <v>384.9</v>
      </c>
      <c r="AC1612">
        <f>SUMIFS(Saudi!F:F,Saudi!$A:$A,YEAR(daily!$A1612))</f>
        <v>4050890</v>
      </c>
      <c r="AD1612">
        <f>SUMIFS(Saudi!G:G,Saudi!$A:$A,YEAR(daily!$A1612))</f>
        <v>66.21286817876377</v>
      </c>
      <c r="AE1612">
        <f>SUMIFS(Saudi!H:H,Saudi!$A:$A,YEAR(daily!$A1612))</f>
        <v>268221045.57667238</v>
      </c>
      <c r="AF1612" s="5">
        <f t="shared" si="72"/>
        <v>8</v>
      </c>
      <c r="AG1612" s="5">
        <f t="shared" si="73"/>
        <v>2006</v>
      </c>
    </row>
    <row r="1613" spans="1:33">
      <c r="A1613" s="3">
        <v>38931</v>
      </c>
      <c r="B1613" s="1">
        <v>240063</v>
      </c>
      <c r="C1613" s="1">
        <v>48228</v>
      </c>
      <c r="D1613" s="1">
        <v>119216</v>
      </c>
      <c r="E1613" s="1">
        <v>75.81</v>
      </c>
      <c r="F1613" s="1">
        <v>77.569999999999993</v>
      </c>
      <c r="G1613" s="1">
        <v>78.08</v>
      </c>
      <c r="H1613" s="2">
        <v>50</v>
      </c>
      <c r="I1613" s="2">
        <v>30.7</v>
      </c>
      <c r="J1613" s="2">
        <v>84.9</v>
      </c>
      <c r="K1613" s="2">
        <v>84.4</v>
      </c>
      <c r="L1613">
        <f>SUMIFS(US!B:B,US!$D:$D,YEAR(daily!$A1613),US!$E:$E,MONTH(daily!$A1613))</f>
        <v>8389</v>
      </c>
      <c r="M1613">
        <f>SUMIFS(US!C:C,US!$D:$D,YEAR(daily!$A1613),US!$E:$E,MONTH(daily!$A1613))</f>
        <v>21434</v>
      </c>
      <c r="N1613">
        <f>SUMIFS(COT!E:E,COT!$A:$A,YEAR(daily!$A1613),COT!$B:$B,WEEKNUM(daily!$A1613))</f>
        <v>1109838</v>
      </c>
      <c r="O1613">
        <f>SUMIFS(COT!F:F,COT!$A:$A,YEAR(daily!$A1613),COT!$B:$B,WEEKNUM(daily!$A1613))</f>
        <v>189224</v>
      </c>
      <c r="P1613">
        <f>SUMIFS(COT!G:G,COT!$A:$A,YEAR(daily!$A1613),COT!$B:$B,WEEKNUM(daily!$A1613))</f>
        <v>123129</v>
      </c>
      <c r="Q1613">
        <f>SUMIFS(COT!H:H,COT!$A:$A,YEAR(daily!$A1613),COT!$B:$B,WEEKNUM(daily!$A1613))</f>
        <v>249726</v>
      </c>
      <c r="R1613">
        <f>SUMIFS(COT!I:I,COT!$A:$A,YEAR(daily!$A1613),COT!$B:$B,WEEKNUM(daily!$A1613))</f>
        <v>610969</v>
      </c>
      <c r="S1613">
        <f>SUMIFS(COT!J:J,COT!$A:$A,YEAR(daily!$A1613),COT!$B:$B,WEEKNUM(daily!$A1613))</f>
        <v>674562</v>
      </c>
      <c r="T1613">
        <f>SUMIFS(COT!K:K,COT!$A:$A,YEAR(daily!$A1613),COT!$B:$B,WEEKNUM(daily!$A1613))</f>
        <v>59919</v>
      </c>
      <c r="U1613">
        <f>SUMIFS(COT!L:L,COT!$A:$A,YEAR(daily!$A1613),COT!$B:$B,WEEKNUM(daily!$A1613))</f>
        <v>62421</v>
      </c>
      <c r="V1613">
        <f>SUMIFS(COT!M:M,COT!$A:$A,YEAR(daily!$A1613),COT!$B:$B,WEEKNUM(daily!$A1613))</f>
        <v>102</v>
      </c>
      <c r="W1613">
        <f>SUMIFS(COT!N:N,COT!$A:$A,YEAR(daily!$A1613),COT!$B:$B,WEEKNUM(daily!$A1613))</f>
        <v>87</v>
      </c>
      <c r="X1613">
        <f>SUMIFS(COT!O:O,COT!$A:$A,YEAR(daily!$A1613),COT!$B:$B,WEEKNUM(daily!$A1613))</f>
        <v>112</v>
      </c>
      <c r="Y1613">
        <f>SUMIFS(COT!P:P,COT!$A:$A,YEAR(daily!$A1613),COT!$B:$B,WEEKNUM(daily!$A1613))</f>
        <v>84</v>
      </c>
      <c r="Z1613">
        <f>SUMIFS(COT!Q:Q,COT!$A:$A,YEAR(daily!$A1613),COT!$B:$B,WEEKNUM(daily!$A1613))</f>
        <v>89</v>
      </c>
      <c r="AA1613">
        <f>SUMIFS(Saudi!B:B,Saudi!$A:$A,YEAR(daily!$A1613))</f>
        <v>678.81299999999999</v>
      </c>
      <c r="AB1613">
        <f>SUMIFS(Saudi!C:C,Saudi!$A:$A,YEAR(daily!$A1613))</f>
        <v>384.9</v>
      </c>
      <c r="AC1613">
        <f>SUMIFS(Saudi!F:F,Saudi!$A:$A,YEAR(daily!$A1613))</f>
        <v>4050890</v>
      </c>
      <c r="AD1613">
        <f>SUMIFS(Saudi!G:G,Saudi!$A:$A,YEAR(daily!$A1613))</f>
        <v>66.21286817876377</v>
      </c>
      <c r="AE1613">
        <f>SUMIFS(Saudi!H:H,Saudi!$A:$A,YEAR(daily!$A1613))</f>
        <v>268221045.57667238</v>
      </c>
      <c r="AF1613" s="5">
        <f t="shared" si="72"/>
        <v>8</v>
      </c>
      <c r="AG1613" s="5">
        <f t="shared" si="73"/>
        <v>2006</v>
      </c>
    </row>
    <row r="1614" spans="1:33">
      <c r="A1614" s="3">
        <v>38932</v>
      </c>
      <c r="B1614" s="1">
        <v>230818</v>
      </c>
      <c r="C1614" s="1">
        <v>48782</v>
      </c>
      <c r="D1614" s="1">
        <v>123247</v>
      </c>
      <c r="E1614" s="1">
        <v>75.459999999999994</v>
      </c>
      <c r="F1614" s="1">
        <v>77.47</v>
      </c>
      <c r="G1614" s="1">
        <v>78.02</v>
      </c>
      <c r="H1614" s="2">
        <v>50</v>
      </c>
      <c r="I1614" s="2">
        <v>30.7</v>
      </c>
      <c r="J1614" s="2">
        <v>84.9</v>
      </c>
      <c r="K1614" s="2">
        <v>84.4</v>
      </c>
      <c r="L1614">
        <f>SUMIFS(US!B:B,US!$D:$D,YEAR(daily!$A1614),US!$E:$E,MONTH(daily!$A1614))</f>
        <v>8389</v>
      </c>
      <c r="M1614">
        <f>SUMIFS(US!C:C,US!$D:$D,YEAR(daily!$A1614),US!$E:$E,MONTH(daily!$A1614))</f>
        <v>21434</v>
      </c>
      <c r="N1614">
        <f>SUMIFS(COT!E:E,COT!$A:$A,YEAR(daily!$A1614),COT!$B:$B,WEEKNUM(daily!$A1614))</f>
        <v>1109838</v>
      </c>
      <c r="O1614">
        <f>SUMIFS(COT!F:F,COT!$A:$A,YEAR(daily!$A1614),COT!$B:$B,WEEKNUM(daily!$A1614))</f>
        <v>189224</v>
      </c>
      <c r="P1614">
        <f>SUMIFS(COT!G:G,COT!$A:$A,YEAR(daily!$A1614),COT!$B:$B,WEEKNUM(daily!$A1614))</f>
        <v>123129</v>
      </c>
      <c r="Q1614">
        <f>SUMIFS(COT!H:H,COT!$A:$A,YEAR(daily!$A1614),COT!$B:$B,WEEKNUM(daily!$A1614))</f>
        <v>249726</v>
      </c>
      <c r="R1614">
        <f>SUMIFS(COT!I:I,COT!$A:$A,YEAR(daily!$A1614),COT!$B:$B,WEEKNUM(daily!$A1614))</f>
        <v>610969</v>
      </c>
      <c r="S1614">
        <f>SUMIFS(COT!J:J,COT!$A:$A,YEAR(daily!$A1614),COT!$B:$B,WEEKNUM(daily!$A1614))</f>
        <v>674562</v>
      </c>
      <c r="T1614">
        <f>SUMIFS(COT!K:K,COT!$A:$A,YEAR(daily!$A1614),COT!$B:$B,WEEKNUM(daily!$A1614))</f>
        <v>59919</v>
      </c>
      <c r="U1614">
        <f>SUMIFS(COT!L:L,COT!$A:$A,YEAR(daily!$A1614),COT!$B:$B,WEEKNUM(daily!$A1614))</f>
        <v>62421</v>
      </c>
      <c r="V1614">
        <f>SUMIFS(COT!M:M,COT!$A:$A,YEAR(daily!$A1614),COT!$B:$B,WEEKNUM(daily!$A1614))</f>
        <v>102</v>
      </c>
      <c r="W1614">
        <f>SUMIFS(COT!N:N,COT!$A:$A,YEAR(daily!$A1614),COT!$B:$B,WEEKNUM(daily!$A1614))</f>
        <v>87</v>
      </c>
      <c r="X1614">
        <f>SUMIFS(COT!O:O,COT!$A:$A,YEAR(daily!$A1614),COT!$B:$B,WEEKNUM(daily!$A1614))</f>
        <v>112</v>
      </c>
      <c r="Y1614">
        <f>SUMIFS(COT!P:P,COT!$A:$A,YEAR(daily!$A1614),COT!$B:$B,WEEKNUM(daily!$A1614))</f>
        <v>84</v>
      </c>
      <c r="Z1614">
        <f>SUMIFS(COT!Q:Q,COT!$A:$A,YEAR(daily!$A1614),COT!$B:$B,WEEKNUM(daily!$A1614))</f>
        <v>89</v>
      </c>
      <c r="AA1614">
        <f>SUMIFS(Saudi!B:B,Saudi!$A:$A,YEAR(daily!$A1614))</f>
        <v>678.81299999999999</v>
      </c>
      <c r="AB1614">
        <f>SUMIFS(Saudi!C:C,Saudi!$A:$A,YEAR(daily!$A1614))</f>
        <v>384.9</v>
      </c>
      <c r="AC1614">
        <f>SUMIFS(Saudi!F:F,Saudi!$A:$A,YEAR(daily!$A1614))</f>
        <v>4050890</v>
      </c>
      <c r="AD1614">
        <f>SUMIFS(Saudi!G:G,Saudi!$A:$A,YEAR(daily!$A1614))</f>
        <v>66.21286817876377</v>
      </c>
      <c r="AE1614">
        <f>SUMIFS(Saudi!H:H,Saudi!$A:$A,YEAR(daily!$A1614))</f>
        <v>268221045.57667238</v>
      </c>
      <c r="AF1614" s="5">
        <f t="shared" si="72"/>
        <v>8</v>
      </c>
      <c r="AG1614" s="5">
        <f t="shared" si="73"/>
        <v>2006</v>
      </c>
    </row>
    <row r="1615" spans="1:33">
      <c r="A1615" s="3">
        <v>38933</v>
      </c>
      <c r="B1615" s="1">
        <v>225814</v>
      </c>
      <c r="C1615" s="1">
        <v>49677</v>
      </c>
      <c r="D1615" s="1">
        <v>115332</v>
      </c>
      <c r="E1615" s="1">
        <v>74.760000000000005</v>
      </c>
      <c r="F1615" s="1">
        <v>76.97</v>
      </c>
      <c r="G1615" s="1">
        <v>77.569999999999993</v>
      </c>
      <c r="H1615" s="2">
        <v>50</v>
      </c>
      <c r="I1615" s="2">
        <v>30.7</v>
      </c>
      <c r="J1615" s="2">
        <v>84.9</v>
      </c>
      <c r="K1615" s="2">
        <v>84.4</v>
      </c>
      <c r="L1615">
        <f>SUMIFS(US!B:B,US!$D:$D,YEAR(daily!$A1615),US!$E:$E,MONTH(daily!$A1615))</f>
        <v>8389</v>
      </c>
      <c r="M1615">
        <f>SUMIFS(US!C:C,US!$D:$D,YEAR(daily!$A1615),US!$E:$E,MONTH(daily!$A1615))</f>
        <v>21434</v>
      </c>
      <c r="N1615">
        <f>SUMIFS(COT!E:E,COT!$A:$A,YEAR(daily!$A1615),COT!$B:$B,WEEKNUM(daily!$A1615))</f>
        <v>1109838</v>
      </c>
      <c r="O1615">
        <f>SUMIFS(COT!F:F,COT!$A:$A,YEAR(daily!$A1615),COT!$B:$B,WEEKNUM(daily!$A1615))</f>
        <v>189224</v>
      </c>
      <c r="P1615">
        <f>SUMIFS(COT!G:G,COT!$A:$A,YEAR(daily!$A1615),COT!$B:$B,WEEKNUM(daily!$A1615))</f>
        <v>123129</v>
      </c>
      <c r="Q1615">
        <f>SUMIFS(COT!H:H,COT!$A:$A,YEAR(daily!$A1615),COT!$B:$B,WEEKNUM(daily!$A1615))</f>
        <v>249726</v>
      </c>
      <c r="R1615">
        <f>SUMIFS(COT!I:I,COT!$A:$A,YEAR(daily!$A1615),COT!$B:$B,WEEKNUM(daily!$A1615))</f>
        <v>610969</v>
      </c>
      <c r="S1615">
        <f>SUMIFS(COT!J:J,COT!$A:$A,YEAR(daily!$A1615),COT!$B:$B,WEEKNUM(daily!$A1615))</f>
        <v>674562</v>
      </c>
      <c r="T1615">
        <f>SUMIFS(COT!K:K,COT!$A:$A,YEAR(daily!$A1615),COT!$B:$B,WEEKNUM(daily!$A1615))</f>
        <v>59919</v>
      </c>
      <c r="U1615">
        <f>SUMIFS(COT!L:L,COT!$A:$A,YEAR(daily!$A1615),COT!$B:$B,WEEKNUM(daily!$A1615))</f>
        <v>62421</v>
      </c>
      <c r="V1615">
        <f>SUMIFS(COT!M:M,COT!$A:$A,YEAR(daily!$A1615),COT!$B:$B,WEEKNUM(daily!$A1615))</f>
        <v>102</v>
      </c>
      <c r="W1615">
        <f>SUMIFS(COT!N:N,COT!$A:$A,YEAR(daily!$A1615),COT!$B:$B,WEEKNUM(daily!$A1615))</f>
        <v>87</v>
      </c>
      <c r="X1615">
        <f>SUMIFS(COT!O:O,COT!$A:$A,YEAR(daily!$A1615),COT!$B:$B,WEEKNUM(daily!$A1615))</f>
        <v>112</v>
      </c>
      <c r="Y1615">
        <f>SUMIFS(COT!P:P,COT!$A:$A,YEAR(daily!$A1615),COT!$B:$B,WEEKNUM(daily!$A1615))</f>
        <v>84</v>
      </c>
      <c r="Z1615">
        <f>SUMIFS(COT!Q:Q,COT!$A:$A,YEAR(daily!$A1615),COT!$B:$B,WEEKNUM(daily!$A1615))</f>
        <v>89</v>
      </c>
      <c r="AA1615">
        <f>SUMIFS(Saudi!B:B,Saudi!$A:$A,YEAR(daily!$A1615))</f>
        <v>678.81299999999999</v>
      </c>
      <c r="AB1615">
        <f>SUMIFS(Saudi!C:C,Saudi!$A:$A,YEAR(daily!$A1615))</f>
        <v>384.9</v>
      </c>
      <c r="AC1615">
        <f>SUMIFS(Saudi!F:F,Saudi!$A:$A,YEAR(daily!$A1615))</f>
        <v>4050890</v>
      </c>
      <c r="AD1615">
        <f>SUMIFS(Saudi!G:G,Saudi!$A:$A,YEAR(daily!$A1615))</f>
        <v>66.21286817876377</v>
      </c>
      <c r="AE1615">
        <f>SUMIFS(Saudi!H:H,Saudi!$A:$A,YEAR(daily!$A1615))</f>
        <v>268221045.57667238</v>
      </c>
      <c r="AF1615" s="5">
        <f t="shared" si="72"/>
        <v>8</v>
      </c>
      <c r="AG1615" s="5">
        <f t="shared" si="73"/>
        <v>2006</v>
      </c>
    </row>
    <row r="1616" spans="1:33">
      <c r="A1616" s="3">
        <v>38936</v>
      </c>
      <c r="B1616" s="1">
        <v>215284</v>
      </c>
      <c r="C1616" s="1">
        <v>54574</v>
      </c>
      <c r="D1616" s="1">
        <v>118657</v>
      </c>
      <c r="E1616" s="1">
        <v>76.98</v>
      </c>
      <c r="F1616" s="1">
        <v>79.150000000000006</v>
      </c>
      <c r="G1616" s="1">
        <v>79.67</v>
      </c>
      <c r="H1616" s="2">
        <v>50</v>
      </c>
      <c r="I1616" s="2">
        <v>30.7</v>
      </c>
      <c r="J1616" s="2">
        <v>84.9</v>
      </c>
      <c r="K1616" s="2">
        <v>84.4</v>
      </c>
      <c r="L1616">
        <f>SUMIFS(US!B:B,US!$D:$D,YEAR(daily!$A1616),US!$E:$E,MONTH(daily!$A1616))</f>
        <v>8389</v>
      </c>
      <c r="M1616">
        <f>SUMIFS(US!C:C,US!$D:$D,YEAR(daily!$A1616),US!$E:$E,MONTH(daily!$A1616))</f>
        <v>21434</v>
      </c>
      <c r="N1616">
        <f>SUMIFS(COT!E:E,COT!$A:$A,YEAR(daily!$A1616),COT!$B:$B,WEEKNUM(daily!$A1616))</f>
        <v>1164949</v>
      </c>
      <c r="O1616">
        <f>SUMIFS(COT!F:F,COT!$A:$A,YEAR(daily!$A1616),COT!$B:$B,WEEKNUM(daily!$A1616))</f>
        <v>197612</v>
      </c>
      <c r="P1616">
        <f>SUMIFS(COT!G:G,COT!$A:$A,YEAR(daily!$A1616),COT!$B:$B,WEEKNUM(daily!$A1616))</f>
        <v>127082</v>
      </c>
      <c r="Q1616">
        <f>SUMIFS(COT!H:H,COT!$A:$A,YEAR(daily!$A1616),COT!$B:$B,WEEKNUM(daily!$A1616))</f>
        <v>256860</v>
      </c>
      <c r="R1616">
        <f>SUMIFS(COT!I:I,COT!$A:$A,YEAR(daily!$A1616),COT!$B:$B,WEEKNUM(daily!$A1616))</f>
        <v>647964</v>
      </c>
      <c r="S1616">
        <f>SUMIFS(COT!J:J,COT!$A:$A,YEAR(daily!$A1616),COT!$B:$B,WEEKNUM(daily!$A1616))</f>
        <v>716391</v>
      </c>
      <c r="T1616">
        <f>SUMIFS(COT!K:K,COT!$A:$A,YEAR(daily!$A1616),COT!$B:$B,WEEKNUM(daily!$A1616))</f>
        <v>62513</v>
      </c>
      <c r="U1616">
        <f>SUMIFS(COT!L:L,COT!$A:$A,YEAR(daily!$A1616),COT!$B:$B,WEEKNUM(daily!$A1616))</f>
        <v>64616</v>
      </c>
      <c r="V1616">
        <f>SUMIFS(COT!M:M,COT!$A:$A,YEAR(daily!$A1616),COT!$B:$B,WEEKNUM(daily!$A1616))</f>
        <v>103</v>
      </c>
      <c r="W1616">
        <f>SUMIFS(COT!N:N,COT!$A:$A,YEAR(daily!$A1616),COT!$B:$B,WEEKNUM(daily!$A1616))</f>
        <v>87</v>
      </c>
      <c r="X1616">
        <f>SUMIFS(COT!O:O,COT!$A:$A,YEAR(daily!$A1616),COT!$B:$B,WEEKNUM(daily!$A1616))</f>
        <v>119</v>
      </c>
      <c r="Y1616">
        <f>SUMIFS(COT!P:P,COT!$A:$A,YEAR(daily!$A1616),COT!$B:$B,WEEKNUM(daily!$A1616))</f>
        <v>88</v>
      </c>
      <c r="Z1616">
        <f>SUMIFS(COT!Q:Q,COT!$A:$A,YEAR(daily!$A1616),COT!$B:$B,WEEKNUM(daily!$A1616))</f>
        <v>90</v>
      </c>
      <c r="AA1616">
        <f>SUMIFS(Saudi!B:B,Saudi!$A:$A,YEAR(daily!$A1616))</f>
        <v>678.81299999999999</v>
      </c>
      <c r="AB1616">
        <f>SUMIFS(Saudi!C:C,Saudi!$A:$A,YEAR(daily!$A1616))</f>
        <v>384.9</v>
      </c>
      <c r="AC1616">
        <f>SUMIFS(Saudi!F:F,Saudi!$A:$A,YEAR(daily!$A1616))</f>
        <v>4050890</v>
      </c>
      <c r="AD1616">
        <f>SUMIFS(Saudi!G:G,Saudi!$A:$A,YEAR(daily!$A1616))</f>
        <v>66.21286817876377</v>
      </c>
      <c r="AE1616">
        <f>SUMIFS(Saudi!H:H,Saudi!$A:$A,YEAR(daily!$A1616))</f>
        <v>268221045.57667238</v>
      </c>
      <c r="AF1616" s="5">
        <f t="shared" si="72"/>
        <v>8</v>
      </c>
      <c r="AG1616" s="5">
        <f t="shared" si="73"/>
        <v>2006</v>
      </c>
    </row>
    <row r="1617" spans="1:33">
      <c r="A1617" s="3">
        <v>38937</v>
      </c>
      <c r="B1617" s="1">
        <v>191232</v>
      </c>
      <c r="C1617" s="1">
        <v>58231</v>
      </c>
      <c r="D1617" s="1">
        <v>118837</v>
      </c>
      <c r="E1617" s="1">
        <v>76.31</v>
      </c>
      <c r="F1617" s="1">
        <v>78.42</v>
      </c>
      <c r="G1617" s="1">
        <v>78.87</v>
      </c>
      <c r="H1617" s="2">
        <v>50</v>
      </c>
      <c r="I1617" s="2">
        <v>30.7</v>
      </c>
      <c r="J1617" s="2">
        <v>84.9</v>
      </c>
      <c r="K1617" s="2">
        <v>84.4</v>
      </c>
      <c r="L1617">
        <f>SUMIFS(US!B:B,US!$D:$D,YEAR(daily!$A1617),US!$E:$E,MONTH(daily!$A1617))</f>
        <v>8389</v>
      </c>
      <c r="M1617">
        <f>SUMIFS(US!C:C,US!$D:$D,YEAR(daily!$A1617),US!$E:$E,MONTH(daily!$A1617))</f>
        <v>21434</v>
      </c>
      <c r="N1617">
        <f>SUMIFS(COT!E:E,COT!$A:$A,YEAR(daily!$A1617),COT!$B:$B,WEEKNUM(daily!$A1617))</f>
        <v>1164949</v>
      </c>
      <c r="O1617">
        <f>SUMIFS(COT!F:F,COT!$A:$A,YEAR(daily!$A1617),COT!$B:$B,WEEKNUM(daily!$A1617))</f>
        <v>197612</v>
      </c>
      <c r="P1617">
        <f>SUMIFS(COT!G:G,COT!$A:$A,YEAR(daily!$A1617),COT!$B:$B,WEEKNUM(daily!$A1617))</f>
        <v>127082</v>
      </c>
      <c r="Q1617">
        <f>SUMIFS(COT!H:H,COT!$A:$A,YEAR(daily!$A1617),COT!$B:$B,WEEKNUM(daily!$A1617))</f>
        <v>256860</v>
      </c>
      <c r="R1617">
        <f>SUMIFS(COT!I:I,COT!$A:$A,YEAR(daily!$A1617),COT!$B:$B,WEEKNUM(daily!$A1617))</f>
        <v>647964</v>
      </c>
      <c r="S1617">
        <f>SUMIFS(COT!J:J,COT!$A:$A,YEAR(daily!$A1617),COT!$B:$B,WEEKNUM(daily!$A1617))</f>
        <v>716391</v>
      </c>
      <c r="T1617">
        <f>SUMIFS(COT!K:K,COT!$A:$A,YEAR(daily!$A1617),COT!$B:$B,WEEKNUM(daily!$A1617))</f>
        <v>62513</v>
      </c>
      <c r="U1617">
        <f>SUMIFS(COT!L:L,COT!$A:$A,YEAR(daily!$A1617),COT!$B:$B,WEEKNUM(daily!$A1617))</f>
        <v>64616</v>
      </c>
      <c r="V1617">
        <f>SUMIFS(COT!M:M,COT!$A:$A,YEAR(daily!$A1617),COT!$B:$B,WEEKNUM(daily!$A1617))</f>
        <v>103</v>
      </c>
      <c r="W1617">
        <f>SUMIFS(COT!N:N,COT!$A:$A,YEAR(daily!$A1617),COT!$B:$B,WEEKNUM(daily!$A1617))</f>
        <v>87</v>
      </c>
      <c r="X1617">
        <f>SUMIFS(COT!O:O,COT!$A:$A,YEAR(daily!$A1617),COT!$B:$B,WEEKNUM(daily!$A1617))</f>
        <v>119</v>
      </c>
      <c r="Y1617">
        <f>SUMIFS(COT!P:P,COT!$A:$A,YEAR(daily!$A1617),COT!$B:$B,WEEKNUM(daily!$A1617))</f>
        <v>88</v>
      </c>
      <c r="Z1617">
        <f>SUMIFS(COT!Q:Q,COT!$A:$A,YEAR(daily!$A1617),COT!$B:$B,WEEKNUM(daily!$A1617))</f>
        <v>90</v>
      </c>
      <c r="AA1617">
        <f>SUMIFS(Saudi!B:B,Saudi!$A:$A,YEAR(daily!$A1617))</f>
        <v>678.81299999999999</v>
      </c>
      <c r="AB1617">
        <f>SUMIFS(Saudi!C:C,Saudi!$A:$A,YEAR(daily!$A1617))</f>
        <v>384.9</v>
      </c>
      <c r="AC1617">
        <f>SUMIFS(Saudi!F:F,Saudi!$A:$A,YEAR(daily!$A1617))</f>
        <v>4050890</v>
      </c>
      <c r="AD1617">
        <f>SUMIFS(Saudi!G:G,Saudi!$A:$A,YEAR(daily!$A1617))</f>
        <v>66.21286817876377</v>
      </c>
      <c r="AE1617">
        <f>SUMIFS(Saudi!H:H,Saudi!$A:$A,YEAR(daily!$A1617))</f>
        <v>268221045.57667238</v>
      </c>
      <c r="AF1617" s="5">
        <f t="shared" si="72"/>
        <v>8</v>
      </c>
      <c r="AG1617" s="5">
        <f t="shared" si="73"/>
        <v>2006</v>
      </c>
    </row>
    <row r="1618" spans="1:33">
      <c r="A1618" s="3">
        <v>38938</v>
      </c>
      <c r="B1618" s="1">
        <v>178128</v>
      </c>
      <c r="C1618" s="1">
        <v>66574</v>
      </c>
      <c r="D1618" s="1">
        <v>120337</v>
      </c>
      <c r="E1618" s="1">
        <v>76.349999999999994</v>
      </c>
      <c r="F1618" s="1">
        <v>78.239999999999995</v>
      </c>
      <c r="G1618" s="1">
        <v>78.66</v>
      </c>
      <c r="H1618" s="2">
        <v>50</v>
      </c>
      <c r="I1618" s="2">
        <v>30.7</v>
      </c>
      <c r="J1618" s="2">
        <v>84.9</v>
      </c>
      <c r="K1618" s="2">
        <v>84.4</v>
      </c>
      <c r="L1618">
        <f>SUMIFS(US!B:B,US!$D:$D,YEAR(daily!$A1618),US!$E:$E,MONTH(daily!$A1618))</f>
        <v>8389</v>
      </c>
      <c r="M1618">
        <f>SUMIFS(US!C:C,US!$D:$D,YEAR(daily!$A1618),US!$E:$E,MONTH(daily!$A1618))</f>
        <v>21434</v>
      </c>
      <c r="N1618">
        <f>SUMIFS(COT!E:E,COT!$A:$A,YEAR(daily!$A1618),COT!$B:$B,WEEKNUM(daily!$A1618))</f>
        <v>1164949</v>
      </c>
      <c r="O1618">
        <f>SUMIFS(COT!F:F,COT!$A:$A,YEAR(daily!$A1618),COT!$B:$B,WEEKNUM(daily!$A1618))</f>
        <v>197612</v>
      </c>
      <c r="P1618">
        <f>SUMIFS(COT!G:G,COT!$A:$A,YEAR(daily!$A1618),COT!$B:$B,WEEKNUM(daily!$A1618))</f>
        <v>127082</v>
      </c>
      <c r="Q1618">
        <f>SUMIFS(COT!H:H,COT!$A:$A,YEAR(daily!$A1618),COT!$B:$B,WEEKNUM(daily!$A1618))</f>
        <v>256860</v>
      </c>
      <c r="R1618">
        <f>SUMIFS(COT!I:I,COT!$A:$A,YEAR(daily!$A1618),COT!$B:$B,WEEKNUM(daily!$A1618))</f>
        <v>647964</v>
      </c>
      <c r="S1618">
        <f>SUMIFS(COT!J:J,COT!$A:$A,YEAR(daily!$A1618),COT!$B:$B,WEEKNUM(daily!$A1618))</f>
        <v>716391</v>
      </c>
      <c r="T1618">
        <f>SUMIFS(COT!K:K,COT!$A:$A,YEAR(daily!$A1618),COT!$B:$B,WEEKNUM(daily!$A1618))</f>
        <v>62513</v>
      </c>
      <c r="U1618">
        <f>SUMIFS(COT!L:L,COT!$A:$A,YEAR(daily!$A1618),COT!$B:$B,WEEKNUM(daily!$A1618))</f>
        <v>64616</v>
      </c>
      <c r="V1618">
        <f>SUMIFS(COT!M:M,COT!$A:$A,YEAR(daily!$A1618),COT!$B:$B,WEEKNUM(daily!$A1618))</f>
        <v>103</v>
      </c>
      <c r="W1618">
        <f>SUMIFS(COT!N:N,COT!$A:$A,YEAR(daily!$A1618),COT!$B:$B,WEEKNUM(daily!$A1618))</f>
        <v>87</v>
      </c>
      <c r="X1618">
        <f>SUMIFS(COT!O:O,COT!$A:$A,YEAR(daily!$A1618),COT!$B:$B,WEEKNUM(daily!$A1618))</f>
        <v>119</v>
      </c>
      <c r="Y1618">
        <f>SUMIFS(COT!P:P,COT!$A:$A,YEAR(daily!$A1618),COT!$B:$B,WEEKNUM(daily!$A1618))</f>
        <v>88</v>
      </c>
      <c r="Z1618">
        <f>SUMIFS(COT!Q:Q,COT!$A:$A,YEAR(daily!$A1618),COT!$B:$B,WEEKNUM(daily!$A1618))</f>
        <v>90</v>
      </c>
      <c r="AA1618">
        <f>SUMIFS(Saudi!B:B,Saudi!$A:$A,YEAR(daily!$A1618))</f>
        <v>678.81299999999999</v>
      </c>
      <c r="AB1618">
        <f>SUMIFS(Saudi!C:C,Saudi!$A:$A,YEAR(daily!$A1618))</f>
        <v>384.9</v>
      </c>
      <c r="AC1618">
        <f>SUMIFS(Saudi!F:F,Saudi!$A:$A,YEAR(daily!$A1618))</f>
        <v>4050890</v>
      </c>
      <c r="AD1618">
        <f>SUMIFS(Saudi!G:G,Saudi!$A:$A,YEAR(daily!$A1618))</f>
        <v>66.21286817876377</v>
      </c>
      <c r="AE1618">
        <f>SUMIFS(Saudi!H:H,Saudi!$A:$A,YEAR(daily!$A1618))</f>
        <v>268221045.57667238</v>
      </c>
      <c r="AF1618" s="5">
        <f t="shared" si="72"/>
        <v>8</v>
      </c>
      <c r="AG1618" s="5">
        <f t="shared" si="73"/>
        <v>2006</v>
      </c>
    </row>
    <row r="1619" spans="1:33">
      <c r="A1619" s="3">
        <v>38939</v>
      </c>
      <c r="B1619" s="1">
        <v>147370</v>
      </c>
      <c r="C1619" s="1">
        <v>74128</v>
      </c>
      <c r="D1619" s="1">
        <v>121836</v>
      </c>
      <c r="E1619" s="1">
        <v>74</v>
      </c>
      <c r="F1619" s="1">
        <v>76.36</v>
      </c>
      <c r="G1619" s="1">
        <v>76.89</v>
      </c>
      <c r="H1619" s="2">
        <v>50</v>
      </c>
      <c r="I1619" s="2">
        <v>30.7</v>
      </c>
      <c r="J1619" s="2">
        <v>84.9</v>
      </c>
      <c r="K1619" s="2">
        <v>84.4</v>
      </c>
      <c r="L1619">
        <f>SUMIFS(US!B:B,US!$D:$D,YEAR(daily!$A1619),US!$E:$E,MONTH(daily!$A1619))</f>
        <v>8389</v>
      </c>
      <c r="M1619">
        <f>SUMIFS(US!C:C,US!$D:$D,YEAR(daily!$A1619),US!$E:$E,MONTH(daily!$A1619))</f>
        <v>21434</v>
      </c>
      <c r="N1619">
        <f>SUMIFS(COT!E:E,COT!$A:$A,YEAR(daily!$A1619),COT!$B:$B,WEEKNUM(daily!$A1619))</f>
        <v>1164949</v>
      </c>
      <c r="O1619">
        <f>SUMIFS(COT!F:F,COT!$A:$A,YEAR(daily!$A1619),COT!$B:$B,WEEKNUM(daily!$A1619))</f>
        <v>197612</v>
      </c>
      <c r="P1619">
        <f>SUMIFS(COT!G:G,COT!$A:$A,YEAR(daily!$A1619),COT!$B:$B,WEEKNUM(daily!$A1619))</f>
        <v>127082</v>
      </c>
      <c r="Q1619">
        <f>SUMIFS(COT!H:H,COT!$A:$A,YEAR(daily!$A1619),COT!$B:$B,WEEKNUM(daily!$A1619))</f>
        <v>256860</v>
      </c>
      <c r="R1619">
        <f>SUMIFS(COT!I:I,COT!$A:$A,YEAR(daily!$A1619),COT!$B:$B,WEEKNUM(daily!$A1619))</f>
        <v>647964</v>
      </c>
      <c r="S1619">
        <f>SUMIFS(COT!J:J,COT!$A:$A,YEAR(daily!$A1619),COT!$B:$B,WEEKNUM(daily!$A1619))</f>
        <v>716391</v>
      </c>
      <c r="T1619">
        <f>SUMIFS(COT!K:K,COT!$A:$A,YEAR(daily!$A1619),COT!$B:$B,WEEKNUM(daily!$A1619))</f>
        <v>62513</v>
      </c>
      <c r="U1619">
        <f>SUMIFS(COT!L:L,COT!$A:$A,YEAR(daily!$A1619),COT!$B:$B,WEEKNUM(daily!$A1619))</f>
        <v>64616</v>
      </c>
      <c r="V1619">
        <f>SUMIFS(COT!M:M,COT!$A:$A,YEAR(daily!$A1619),COT!$B:$B,WEEKNUM(daily!$A1619))</f>
        <v>103</v>
      </c>
      <c r="W1619">
        <f>SUMIFS(COT!N:N,COT!$A:$A,YEAR(daily!$A1619),COT!$B:$B,WEEKNUM(daily!$A1619))</f>
        <v>87</v>
      </c>
      <c r="X1619">
        <f>SUMIFS(COT!O:O,COT!$A:$A,YEAR(daily!$A1619),COT!$B:$B,WEEKNUM(daily!$A1619))</f>
        <v>119</v>
      </c>
      <c r="Y1619">
        <f>SUMIFS(COT!P:P,COT!$A:$A,YEAR(daily!$A1619),COT!$B:$B,WEEKNUM(daily!$A1619))</f>
        <v>88</v>
      </c>
      <c r="Z1619">
        <f>SUMIFS(COT!Q:Q,COT!$A:$A,YEAR(daily!$A1619),COT!$B:$B,WEEKNUM(daily!$A1619))</f>
        <v>90</v>
      </c>
      <c r="AA1619">
        <f>SUMIFS(Saudi!B:B,Saudi!$A:$A,YEAR(daily!$A1619))</f>
        <v>678.81299999999999</v>
      </c>
      <c r="AB1619">
        <f>SUMIFS(Saudi!C:C,Saudi!$A:$A,YEAR(daily!$A1619))</f>
        <v>384.9</v>
      </c>
      <c r="AC1619">
        <f>SUMIFS(Saudi!F:F,Saudi!$A:$A,YEAR(daily!$A1619))</f>
        <v>4050890</v>
      </c>
      <c r="AD1619">
        <f>SUMIFS(Saudi!G:G,Saudi!$A:$A,YEAR(daily!$A1619))</f>
        <v>66.21286817876377</v>
      </c>
      <c r="AE1619">
        <f>SUMIFS(Saudi!H:H,Saudi!$A:$A,YEAR(daily!$A1619))</f>
        <v>268221045.57667238</v>
      </c>
      <c r="AF1619" s="5">
        <f t="shared" si="72"/>
        <v>8</v>
      </c>
      <c r="AG1619" s="5">
        <f t="shared" si="73"/>
        <v>2006</v>
      </c>
    </row>
    <row r="1620" spans="1:33">
      <c r="A1620" s="3">
        <v>38940</v>
      </c>
      <c r="B1620" s="1">
        <v>126096</v>
      </c>
      <c r="C1620" s="1">
        <v>78520</v>
      </c>
      <c r="D1620" s="1">
        <v>116424</v>
      </c>
      <c r="E1620" s="1">
        <v>74.349999999999994</v>
      </c>
      <c r="F1620" s="1">
        <v>76.86</v>
      </c>
      <c r="G1620" s="1">
        <v>77.430000000000007</v>
      </c>
      <c r="H1620" s="2">
        <v>50</v>
      </c>
      <c r="I1620" s="2">
        <v>30.7</v>
      </c>
      <c r="J1620" s="2">
        <v>84.9</v>
      </c>
      <c r="K1620" s="2">
        <v>84.4</v>
      </c>
      <c r="L1620">
        <f>SUMIFS(US!B:B,US!$D:$D,YEAR(daily!$A1620),US!$E:$E,MONTH(daily!$A1620))</f>
        <v>8389</v>
      </c>
      <c r="M1620">
        <f>SUMIFS(US!C:C,US!$D:$D,YEAR(daily!$A1620),US!$E:$E,MONTH(daily!$A1620))</f>
        <v>21434</v>
      </c>
      <c r="N1620">
        <f>SUMIFS(COT!E:E,COT!$A:$A,YEAR(daily!$A1620),COT!$B:$B,WEEKNUM(daily!$A1620))</f>
        <v>1164949</v>
      </c>
      <c r="O1620">
        <f>SUMIFS(COT!F:F,COT!$A:$A,YEAR(daily!$A1620),COT!$B:$B,WEEKNUM(daily!$A1620))</f>
        <v>197612</v>
      </c>
      <c r="P1620">
        <f>SUMIFS(COT!G:G,COT!$A:$A,YEAR(daily!$A1620),COT!$B:$B,WEEKNUM(daily!$A1620))</f>
        <v>127082</v>
      </c>
      <c r="Q1620">
        <f>SUMIFS(COT!H:H,COT!$A:$A,YEAR(daily!$A1620),COT!$B:$B,WEEKNUM(daily!$A1620))</f>
        <v>256860</v>
      </c>
      <c r="R1620">
        <f>SUMIFS(COT!I:I,COT!$A:$A,YEAR(daily!$A1620),COT!$B:$B,WEEKNUM(daily!$A1620))</f>
        <v>647964</v>
      </c>
      <c r="S1620">
        <f>SUMIFS(COT!J:J,COT!$A:$A,YEAR(daily!$A1620),COT!$B:$B,WEEKNUM(daily!$A1620))</f>
        <v>716391</v>
      </c>
      <c r="T1620">
        <f>SUMIFS(COT!K:K,COT!$A:$A,YEAR(daily!$A1620),COT!$B:$B,WEEKNUM(daily!$A1620))</f>
        <v>62513</v>
      </c>
      <c r="U1620">
        <f>SUMIFS(COT!L:L,COT!$A:$A,YEAR(daily!$A1620),COT!$B:$B,WEEKNUM(daily!$A1620))</f>
        <v>64616</v>
      </c>
      <c r="V1620">
        <f>SUMIFS(COT!M:M,COT!$A:$A,YEAR(daily!$A1620),COT!$B:$B,WEEKNUM(daily!$A1620))</f>
        <v>103</v>
      </c>
      <c r="W1620">
        <f>SUMIFS(COT!N:N,COT!$A:$A,YEAR(daily!$A1620),COT!$B:$B,WEEKNUM(daily!$A1620))</f>
        <v>87</v>
      </c>
      <c r="X1620">
        <f>SUMIFS(COT!O:O,COT!$A:$A,YEAR(daily!$A1620),COT!$B:$B,WEEKNUM(daily!$A1620))</f>
        <v>119</v>
      </c>
      <c r="Y1620">
        <f>SUMIFS(COT!P:P,COT!$A:$A,YEAR(daily!$A1620),COT!$B:$B,WEEKNUM(daily!$A1620))</f>
        <v>88</v>
      </c>
      <c r="Z1620">
        <f>SUMIFS(COT!Q:Q,COT!$A:$A,YEAR(daily!$A1620),COT!$B:$B,WEEKNUM(daily!$A1620))</f>
        <v>90</v>
      </c>
      <c r="AA1620">
        <f>SUMIFS(Saudi!B:B,Saudi!$A:$A,YEAR(daily!$A1620))</f>
        <v>678.81299999999999</v>
      </c>
      <c r="AB1620">
        <f>SUMIFS(Saudi!C:C,Saudi!$A:$A,YEAR(daily!$A1620))</f>
        <v>384.9</v>
      </c>
      <c r="AC1620">
        <f>SUMIFS(Saudi!F:F,Saudi!$A:$A,YEAR(daily!$A1620))</f>
        <v>4050890</v>
      </c>
      <c r="AD1620">
        <f>SUMIFS(Saudi!G:G,Saudi!$A:$A,YEAR(daily!$A1620))</f>
        <v>66.21286817876377</v>
      </c>
      <c r="AE1620">
        <f>SUMIFS(Saudi!H:H,Saudi!$A:$A,YEAR(daily!$A1620))</f>
        <v>268221045.57667238</v>
      </c>
      <c r="AF1620" s="5">
        <f t="shared" si="72"/>
        <v>8</v>
      </c>
      <c r="AG1620" s="5">
        <f t="shared" si="73"/>
        <v>2006</v>
      </c>
    </row>
    <row r="1621" spans="1:33">
      <c r="A1621" s="3">
        <v>38943</v>
      </c>
      <c r="B1621" s="1">
        <v>115594</v>
      </c>
      <c r="C1621" s="1">
        <v>80833</v>
      </c>
      <c r="D1621" s="1">
        <v>120775</v>
      </c>
      <c r="E1621" s="1">
        <v>73.53</v>
      </c>
      <c r="F1621" s="1">
        <v>75.819999999999993</v>
      </c>
      <c r="G1621" s="1">
        <v>76.45</v>
      </c>
      <c r="H1621" s="2">
        <v>50</v>
      </c>
      <c r="I1621" s="2">
        <v>30.7</v>
      </c>
      <c r="J1621" s="2">
        <v>84.9</v>
      </c>
      <c r="K1621" s="2">
        <v>84.4</v>
      </c>
      <c r="L1621">
        <f>SUMIFS(US!B:B,US!$D:$D,YEAR(daily!$A1621),US!$E:$E,MONTH(daily!$A1621))</f>
        <v>8389</v>
      </c>
      <c r="M1621">
        <f>SUMIFS(US!C:C,US!$D:$D,YEAR(daily!$A1621),US!$E:$E,MONTH(daily!$A1621))</f>
        <v>21434</v>
      </c>
      <c r="N1621">
        <f>SUMIFS(COT!E:E,COT!$A:$A,YEAR(daily!$A1621),COT!$B:$B,WEEKNUM(daily!$A1621))</f>
        <v>1209950</v>
      </c>
      <c r="O1621">
        <f>SUMIFS(COT!F:F,COT!$A:$A,YEAR(daily!$A1621),COT!$B:$B,WEEKNUM(daily!$A1621))</f>
        <v>196301</v>
      </c>
      <c r="P1621">
        <f>SUMIFS(COT!G:G,COT!$A:$A,YEAR(daily!$A1621),COT!$B:$B,WEEKNUM(daily!$A1621))</f>
        <v>112507</v>
      </c>
      <c r="Q1621">
        <f>SUMIFS(COT!H:H,COT!$A:$A,YEAR(daily!$A1621),COT!$B:$B,WEEKNUM(daily!$A1621))</f>
        <v>263204</v>
      </c>
      <c r="R1621">
        <f>SUMIFS(COT!I:I,COT!$A:$A,YEAR(daily!$A1621),COT!$B:$B,WEEKNUM(daily!$A1621))</f>
        <v>690208</v>
      </c>
      <c r="S1621">
        <f>SUMIFS(COT!J:J,COT!$A:$A,YEAR(daily!$A1621),COT!$B:$B,WEEKNUM(daily!$A1621))</f>
        <v>765049</v>
      </c>
      <c r="T1621">
        <f>SUMIFS(COT!K:K,COT!$A:$A,YEAR(daily!$A1621),COT!$B:$B,WEEKNUM(daily!$A1621))</f>
        <v>60237</v>
      </c>
      <c r="U1621">
        <f>SUMIFS(COT!L:L,COT!$A:$A,YEAR(daily!$A1621),COT!$B:$B,WEEKNUM(daily!$A1621))</f>
        <v>69190</v>
      </c>
      <c r="V1621">
        <f>SUMIFS(COT!M:M,COT!$A:$A,YEAR(daily!$A1621),COT!$B:$B,WEEKNUM(daily!$A1621))</f>
        <v>95</v>
      </c>
      <c r="W1621">
        <f>SUMIFS(COT!N:N,COT!$A:$A,YEAR(daily!$A1621),COT!$B:$B,WEEKNUM(daily!$A1621))</f>
        <v>90</v>
      </c>
      <c r="X1621">
        <f>SUMIFS(COT!O:O,COT!$A:$A,YEAR(daily!$A1621),COT!$B:$B,WEEKNUM(daily!$A1621))</f>
        <v>122</v>
      </c>
      <c r="Y1621">
        <f>SUMIFS(COT!P:P,COT!$A:$A,YEAR(daily!$A1621),COT!$B:$B,WEEKNUM(daily!$A1621))</f>
        <v>86</v>
      </c>
      <c r="Z1621">
        <f>SUMIFS(COT!Q:Q,COT!$A:$A,YEAR(daily!$A1621),COT!$B:$B,WEEKNUM(daily!$A1621))</f>
        <v>91</v>
      </c>
      <c r="AA1621">
        <f>SUMIFS(Saudi!B:B,Saudi!$A:$A,YEAR(daily!$A1621))</f>
        <v>678.81299999999999</v>
      </c>
      <c r="AB1621">
        <f>SUMIFS(Saudi!C:C,Saudi!$A:$A,YEAR(daily!$A1621))</f>
        <v>384.9</v>
      </c>
      <c r="AC1621">
        <f>SUMIFS(Saudi!F:F,Saudi!$A:$A,YEAR(daily!$A1621))</f>
        <v>4050890</v>
      </c>
      <c r="AD1621">
        <f>SUMIFS(Saudi!G:G,Saudi!$A:$A,YEAR(daily!$A1621))</f>
        <v>66.21286817876377</v>
      </c>
      <c r="AE1621">
        <f>SUMIFS(Saudi!H:H,Saudi!$A:$A,YEAR(daily!$A1621))</f>
        <v>268221045.57667238</v>
      </c>
      <c r="AF1621" s="5">
        <f t="shared" si="72"/>
        <v>8</v>
      </c>
      <c r="AG1621" s="5">
        <f t="shared" si="73"/>
        <v>2006</v>
      </c>
    </row>
    <row r="1622" spans="1:33">
      <c r="A1622" s="3">
        <v>38944</v>
      </c>
      <c r="B1622" s="1">
        <v>108772</v>
      </c>
      <c r="C1622" s="1">
        <v>82092</v>
      </c>
      <c r="D1622" s="1">
        <v>122022</v>
      </c>
      <c r="E1622" s="1">
        <v>73.05</v>
      </c>
      <c r="F1622" s="1">
        <v>75.19</v>
      </c>
      <c r="G1622" s="1">
        <v>75.84</v>
      </c>
      <c r="H1622" s="2">
        <v>50</v>
      </c>
      <c r="I1622" s="2">
        <v>30.7</v>
      </c>
      <c r="J1622" s="2">
        <v>84.9</v>
      </c>
      <c r="K1622" s="2">
        <v>84.4</v>
      </c>
      <c r="L1622">
        <f>SUMIFS(US!B:B,US!$D:$D,YEAR(daily!$A1622),US!$E:$E,MONTH(daily!$A1622))</f>
        <v>8389</v>
      </c>
      <c r="M1622">
        <f>SUMIFS(US!C:C,US!$D:$D,YEAR(daily!$A1622),US!$E:$E,MONTH(daily!$A1622))</f>
        <v>21434</v>
      </c>
      <c r="N1622">
        <f>SUMIFS(COT!E:E,COT!$A:$A,YEAR(daily!$A1622),COT!$B:$B,WEEKNUM(daily!$A1622))</f>
        <v>1209950</v>
      </c>
      <c r="O1622">
        <f>SUMIFS(COT!F:F,COT!$A:$A,YEAR(daily!$A1622),COT!$B:$B,WEEKNUM(daily!$A1622))</f>
        <v>196301</v>
      </c>
      <c r="P1622">
        <f>SUMIFS(COT!G:G,COT!$A:$A,YEAR(daily!$A1622),COT!$B:$B,WEEKNUM(daily!$A1622))</f>
        <v>112507</v>
      </c>
      <c r="Q1622">
        <f>SUMIFS(COT!H:H,COT!$A:$A,YEAR(daily!$A1622),COT!$B:$B,WEEKNUM(daily!$A1622))</f>
        <v>263204</v>
      </c>
      <c r="R1622">
        <f>SUMIFS(COT!I:I,COT!$A:$A,YEAR(daily!$A1622),COT!$B:$B,WEEKNUM(daily!$A1622))</f>
        <v>690208</v>
      </c>
      <c r="S1622">
        <f>SUMIFS(COT!J:J,COT!$A:$A,YEAR(daily!$A1622),COT!$B:$B,WEEKNUM(daily!$A1622))</f>
        <v>765049</v>
      </c>
      <c r="T1622">
        <f>SUMIFS(COT!K:K,COT!$A:$A,YEAR(daily!$A1622),COT!$B:$B,WEEKNUM(daily!$A1622))</f>
        <v>60237</v>
      </c>
      <c r="U1622">
        <f>SUMIFS(COT!L:L,COT!$A:$A,YEAR(daily!$A1622),COT!$B:$B,WEEKNUM(daily!$A1622))</f>
        <v>69190</v>
      </c>
      <c r="V1622">
        <f>SUMIFS(COT!M:M,COT!$A:$A,YEAR(daily!$A1622),COT!$B:$B,WEEKNUM(daily!$A1622))</f>
        <v>95</v>
      </c>
      <c r="W1622">
        <f>SUMIFS(COT!N:N,COT!$A:$A,YEAR(daily!$A1622),COT!$B:$B,WEEKNUM(daily!$A1622))</f>
        <v>90</v>
      </c>
      <c r="X1622">
        <f>SUMIFS(COT!O:O,COT!$A:$A,YEAR(daily!$A1622),COT!$B:$B,WEEKNUM(daily!$A1622))</f>
        <v>122</v>
      </c>
      <c r="Y1622">
        <f>SUMIFS(COT!P:P,COT!$A:$A,YEAR(daily!$A1622),COT!$B:$B,WEEKNUM(daily!$A1622))</f>
        <v>86</v>
      </c>
      <c r="Z1622">
        <f>SUMIFS(COT!Q:Q,COT!$A:$A,YEAR(daily!$A1622),COT!$B:$B,WEEKNUM(daily!$A1622))</f>
        <v>91</v>
      </c>
      <c r="AA1622">
        <f>SUMIFS(Saudi!B:B,Saudi!$A:$A,YEAR(daily!$A1622))</f>
        <v>678.81299999999999</v>
      </c>
      <c r="AB1622">
        <f>SUMIFS(Saudi!C:C,Saudi!$A:$A,YEAR(daily!$A1622))</f>
        <v>384.9</v>
      </c>
      <c r="AC1622">
        <f>SUMIFS(Saudi!F:F,Saudi!$A:$A,YEAR(daily!$A1622))</f>
        <v>4050890</v>
      </c>
      <c r="AD1622">
        <f>SUMIFS(Saudi!G:G,Saudi!$A:$A,YEAR(daily!$A1622))</f>
        <v>66.21286817876377</v>
      </c>
      <c r="AE1622">
        <f>SUMIFS(Saudi!H:H,Saudi!$A:$A,YEAR(daily!$A1622))</f>
        <v>268221045.57667238</v>
      </c>
      <c r="AF1622" s="5">
        <f t="shared" si="72"/>
        <v>8</v>
      </c>
      <c r="AG1622" s="5">
        <f t="shared" si="73"/>
        <v>2006</v>
      </c>
    </row>
    <row r="1623" spans="1:33">
      <c r="A1623" s="3">
        <v>38945</v>
      </c>
      <c r="B1623" s="1">
        <v>93211</v>
      </c>
      <c r="C1623" s="1">
        <v>81968</v>
      </c>
      <c r="D1623" s="1">
        <v>119950</v>
      </c>
      <c r="E1623" s="1">
        <v>71.89</v>
      </c>
      <c r="F1623" s="1">
        <v>74.19</v>
      </c>
      <c r="G1623" s="1">
        <v>74.959999999999994</v>
      </c>
      <c r="H1623" s="2">
        <v>50</v>
      </c>
      <c r="I1623" s="2">
        <v>30.7</v>
      </c>
      <c r="J1623" s="2">
        <v>84.9</v>
      </c>
      <c r="K1623" s="2">
        <v>84.4</v>
      </c>
      <c r="L1623">
        <f>SUMIFS(US!B:B,US!$D:$D,YEAR(daily!$A1623),US!$E:$E,MONTH(daily!$A1623))</f>
        <v>8389</v>
      </c>
      <c r="M1623">
        <f>SUMIFS(US!C:C,US!$D:$D,YEAR(daily!$A1623),US!$E:$E,MONTH(daily!$A1623))</f>
        <v>21434</v>
      </c>
      <c r="N1623">
        <f>SUMIFS(COT!E:E,COT!$A:$A,YEAR(daily!$A1623),COT!$B:$B,WEEKNUM(daily!$A1623))</f>
        <v>1209950</v>
      </c>
      <c r="O1623">
        <f>SUMIFS(COT!F:F,COT!$A:$A,YEAR(daily!$A1623),COT!$B:$B,WEEKNUM(daily!$A1623))</f>
        <v>196301</v>
      </c>
      <c r="P1623">
        <f>SUMIFS(COT!G:G,COT!$A:$A,YEAR(daily!$A1623),COT!$B:$B,WEEKNUM(daily!$A1623))</f>
        <v>112507</v>
      </c>
      <c r="Q1623">
        <f>SUMIFS(COT!H:H,COT!$A:$A,YEAR(daily!$A1623),COT!$B:$B,WEEKNUM(daily!$A1623))</f>
        <v>263204</v>
      </c>
      <c r="R1623">
        <f>SUMIFS(COT!I:I,COT!$A:$A,YEAR(daily!$A1623),COT!$B:$B,WEEKNUM(daily!$A1623))</f>
        <v>690208</v>
      </c>
      <c r="S1623">
        <f>SUMIFS(COT!J:J,COT!$A:$A,YEAR(daily!$A1623),COT!$B:$B,WEEKNUM(daily!$A1623))</f>
        <v>765049</v>
      </c>
      <c r="T1623">
        <f>SUMIFS(COT!K:K,COT!$A:$A,YEAR(daily!$A1623),COT!$B:$B,WEEKNUM(daily!$A1623))</f>
        <v>60237</v>
      </c>
      <c r="U1623">
        <f>SUMIFS(COT!L:L,COT!$A:$A,YEAR(daily!$A1623),COT!$B:$B,WEEKNUM(daily!$A1623))</f>
        <v>69190</v>
      </c>
      <c r="V1623">
        <f>SUMIFS(COT!M:M,COT!$A:$A,YEAR(daily!$A1623),COT!$B:$B,WEEKNUM(daily!$A1623))</f>
        <v>95</v>
      </c>
      <c r="W1623">
        <f>SUMIFS(COT!N:N,COT!$A:$A,YEAR(daily!$A1623),COT!$B:$B,WEEKNUM(daily!$A1623))</f>
        <v>90</v>
      </c>
      <c r="X1623">
        <f>SUMIFS(COT!O:O,COT!$A:$A,YEAR(daily!$A1623),COT!$B:$B,WEEKNUM(daily!$A1623))</f>
        <v>122</v>
      </c>
      <c r="Y1623">
        <f>SUMIFS(COT!P:P,COT!$A:$A,YEAR(daily!$A1623),COT!$B:$B,WEEKNUM(daily!$A1623))</f>
        <v>86</v>
      </c>
      <c r="Z1623">
        <f>SUMIFS(COT!Q:Q,COT!$A:$A,YEAR(daily!$A1623),COT!$B:$B,WEEKNUM(daily!$A1623))</f>
        <v>91</v>
      </c>
      <c r="AA1623">
        <f>SUMIFS(Saudi!B:B,Saudi!$A:$A,YEAR(daily!$A1623))</f>
        <v>678.81299999999999</v>
      </c>
      <c r="AB1623">
        <f>SUMIFS(Saudi!C:C,Saudi!$A:$A,YEAR(daily!$A1623))</f>
        <v>384.9</v>
      </c>
      <c r="AC1623">
        <f>SUMIFS(Saudi!F:F,Saudi!$A:$A,YEAR(daily!$A1623))</f>
        <v>4050890</v>
      </c>
      <c r="AD1623">
        <f>SUMIFS(Saudi!G:G,Saudi!$A:$A,YEAR(daily!$A1623))</f>
        <v>66.21286817876377</v>
      </c>
      <c r="AE1623">
        <f>SUMIFS(Saudi!H:H,Saudi!$A:$A,YEAR(daily!$A1623))</f>
        <v>268221045.57667238</v>
      </c>
      <c r="AF1623" s="5">
        <f t="shared" si="72"/>
        <v>8</v>
      </c>
      <c r="AG1623" s="5">
        <f t="shared" si="73"/>
        <v>2006</v>
      </c>
    </row>
    <row r="1624" spans="1:33">
      <c r="A1624" s="3">
        <v>38946</v>
      </c>
      <c r="B1624" s="1">
        <v>72218</v>
      </c>
      <c r="C1624" s="1">
        <v>84031</v>
      </c>
      <c r="D1624" s="1">
        <v>124211</v>
      </c>
      <c r="E1624" s="1">
        <v>70.06</v>
      </c>
      <c r="F1624" s="1">
        <v>72.56</v>
      </c>
      <c r="G1624" s="1">
        <v>73.41</v>
      </c>
      <c r="H1624" s="2">
        <v>50</v>
      </c>
      <c r="I1624" s="2">
        <v>30.7</v>
      </c>
      <c r="J1624" s="2">
        <v>84.9</v>
      </c>
      <c r="K1624" s="2">
        <v>84.4</v>
      </c>
      <c r="L1624">
        <f>SUMIFS(US!B:B,US!$D:$D,YEAR(daily!$A1624),US!$E:$E,MONTH(daily!$A1624))</f>
        <v>8389</v>
      </c>
      <c r="M1624">
        <f>SUMIFS(US!C:C,US!$D:$D,YEAR(daily!$A1624),US!$E:$E,MONTH(daily!$A1624))</f>
        <v>21434</v>
      </c>
      <c r="N1624">
        <f>SUMIFS(COT!E:E,COT!$A:$A,YEAR(daily!$A1624),COT!$B:$B,WEEKNUM(daily!$A1624))</f>
        <v>1209950</v>
      </c>
      <c r="O1624">
        <f>SUMIFS(COT!F:F,COT!$A:$A,YEAR(daily!$A1624),COT!$B:$B,WEEKNUM(daily!$A1624))</f>
        <v>196301</v>
      </c>
      <c r="P1624">
        <f>SUMIFS(COT!G:G,COT!$A:$A,YEAR(daily!$A1624),COT!$B:$B,WEEKNUM(daily!$A1624))</f>
        <v>112507</v>
      </c>
      <c r="Q1624">
        <f>SUMIFS(COT!H:H,COT!$A:$A,YEAR(daily!$A1624),COT!$B:$B,WEEKNUM(daily!$A1624))</f>
        <v>263204</v>
      </c>
      <c r="R1624">
        <f>SUMIFS(COT!I:I,COT!$A:$A,YEAR(daily!$A1624),COT!$B:$B,WEEKNUM(daily!$A1624))</f>
        <v>690208</v>
      </c>
      <c r="S1624">
        <f>SUMIFS(COT!J:J,COT!$A:$A,YEAR(daily!$A1624),COT!$B:$B,WEEKNUM(daily!$A1624))</f>
        <v>765049</v>
      </c>
      <c r="T1624">
        <f>SUMIFS(COT!K:K,COT!$A:$A,YEAR(daily!$A1624),COT!$B:$B,WEEKNUM(daily!$A1624))</f>
        <v>60237</v>
      </c>
      <c r="U1624">
        <f>SUMIFS(COT!L:L,COT!$A:$A,YEAR(daily!$A1624),COT!$B:$B,WEEKNUM(daily!$A1624))</f>
        <v>69190</v>
      </c>
      <c r="V1624">
        <f>SUMIFS(COT!M:M,COT!$A:$A,YEAR(daily!$A1624),COT!$B:$B,WEEKNUM(daily!$A1624))</f>
        <v>95</v>
      </c>
      <c r="W1624">
        <f>SUMIFS(COT!N:N,COT!$A:$A,YEAR(daily!$A1624),COT!$B:$B,WEEKNUM(daily!$A1624))</f>
        <v>90</v>
      </c>
      <c r="X1624">
        <f>SUMIFS(COT!O:O,COT!$A:$A,YEAR(daily!$A1624),COT!$B:$B,WEEKNUM(daily!$A1624))</f>
        <v>122</v>
      </c>
      <c r="Y1624">
        <f>SUMIFS(COT!P:P,COT!$A:$A,YEAR(daily!$A1624),COT!$B:$B,WEEKNUM(daily!$A1624))</f>
        <v>86</v>
      </c>
      <c r="Z1624">
        <f>SUMIFS(COT!Q:Q,COT!$A:$A,YEAR(daily!$A1624),COT!$B:$B,WEEKNUM(daily!$A1624))</f>
        <v>91</v>
      </c>
      <c r="AA1624">
        <f>SUMIFS(Saudi!B:B,Saudi!$A:$A,YEAR(daily!$A1624))</f>
        <v>678.81299999999999</v>
      </c>
      <c r="AB1624">
        <f>SUMIFS(Saudi!C:C,Saudi!$A:$A,YEAR(daily!$A1624))</f>
        <v>384.9</v>
      </c>
      <c r="AC1624">
        <f>SUMIFS(Saudi!F:F,Saudi!$A:$A,YEAR(daily!$A1624))</f>
        <v>4050890</v>
      </c>
      <c r="AD1624">
        <f>SUMIFS(Saudi!G:G,Saudi!$A:$A,YEAR(daily!$A1624))</f>
        <v>66.21286817876377</v>
      </c>
      <c r="AE1624">
        <f>SUMIFS(Saudi!H:H,Saudi!$A:$A,YEAR(daily!$A1624))</f>
        <v>268221045.57667238</v>
      </c>
      <c r="AF1624" s="5">
        <f t="shared" si="72"/>
        <v>8</v>
      </c>
      <c r="AG1624" s="5">
        <f t="shared" si="73"/>
        <v>2006</v>
      </c>
    </row>
    <row r="1625" spans="1:33">
      <c r="A1625" s="3">
        <v>38947</v>
      </c>
      <c r="B1625" s="1">
        <v>57043</v>
      </c>
      <c r="C1625" s="1">
        <v>85829</v>
      </c>
      <c r="D1625" s="1">
        <v>124790</v>
      </c>
      <c r="E1625" s="1">
        <v>71.14</v>
      </c>
      <c r="F1625" s="1">
        <v>73.099999999999994</v>
      </c>
      <c r="G1625" s="1">
        <v>73.900000000000006</v>
      </c>
      <c r="H1625" s="2">
        <v>50</v>
      </c>
      <c r="I1625" s="2">
        <v>30.7</v>
      </c>
      <c r="J1625" s="2">
        <v>84.9</v>
      </c>
      <c r="K1625" s="2">
        <v>84.4</v>
      </c>
      <c r="L1625">
        <f>SUMIFS(US!B:B,US!$D:$D,YEAR(daily!$A1625),US!$E:$E,MONTH(daily!$A1625))</f>
        <v>8389</v>
      </c>
      <c r="M1625">
        <f>SUMIFS(US!C:C,US!$D:$D,YEAR(daily!$A1625),US!$E:$E,MONTH(daily!$A1625))</f>
        <v>21434</v>
      </c>
      <c r="N1625">
        <f>SUMIFS(COT!E:E,COT!$A:$A,YEAR(daily!$A1625),COT!$B:$B,WEEKNUM(daily!$A1625))</f>
        <v>1209950</v>
      </c>
      <c r="O1625">
        <f>SUMIFS(COT!F:F,COT!$A:$A,YEAR(daily!$A1625),COT!$B:$B,WEEKNUM(daily!$A1625))</f>
        <v>196301</v>
      </c>
      <c r="P1625">
        <f>SUMIFS(COT!G:G,COT!$A:$A,YEAR(daily!$A1625),COT!$B:$B,WEEKNUM(daily!$A1625))</f>
        <v>112507</v>
      </c>
      <c r="Q1625">
        <f>SUMIFS(COT!H:H,COT!$A:$A,YEAR(daily!$A1625),COT!$B:$B,WEEKNUM(daily!$A1625))</f>
        <v>263204</v>
      </c>
      <c r="R1625">
        <f>SUMIFS(COT!I:I,COT!$A:$A,YEAR(daily!$A1625),COT!$B:$B,WEEKNUM(daily!$A1625))</f>
        <v>690208</v>
      </c>
      <c r="S1625">
        <f>SUMIFS(COT!J:J,COT!$A:$A,YEAR(daily!$A1625),COT!$B:$B,WEEKNUM(daily!$A1625))</f>
        <v>765049</v>
      </c>
      <c r="T1625">
        <f>SUMIFS(COT!K:K,COT!$A:$A,YEAR(daily!$A1625),COT!$B:$B,WEEKNUM(daily!$A1625))</f>
        <v>60237</v>
      </c>
      <c r="U1625">
        <f>SUMIFS(COT!L:L,COT!$A:$A,YEAR(daily!$A1625),COT!$B:$B,WEEKNUM(daily!$A1625))</f>
        <v>69190</v>
      </c>
      <c r="V1625">
        <f>SUMIFS(COT!M:M,COT!$A:$A,YEAR(daily!$A1625),COT!$B:$B,WEEKNUM(daily!$A1625))</f>
        <v>95</v>
      </c>
      <c r="W1625">
        <f>SUMIFS(COT!N:N,COT!$A:$A,YEAR(daily!$A1625),COT!$B:$B,WEEKNUM(daily!$A1625))</f>
        <v>90</v>
      </c>
      <c r="X1625">
        <f>SUMIFS(COT!O:O,COT!$A:$A,YEAR(daily!$A1625),COT!$B:$B,WEEKNUM(daily!$A1625))</f>
        <v>122</v>
      </c>
      <c r="Y1625">
        <f>SUMIFS(COT!P:P,COT!$A:$A,YEAR(daily!$A1625),COT!$B:$B,WEEKNUM(daily!$A1625))</f>
        <v>86</v>
      </c>
      <c r="Z1625">
        <f>SUMIFS(COT!Q:Q,COT!$A:$A,YEAR(daily!$A1625),COT!$B:$B,WEEKNUM(daily!$A1625))</f>
        <v>91</v>
      </c>
      <c r="AA1625">
        <f>SUMIFS(Saudi!B:B,Saudi!$A:$A,YEAR(daily!$A1625))</f>
        <v>678.81299999999999</v>
      </c>
      <c r="AB1625">
        <f>SUMIFS(Saudi!C:C,Saudi!$A:$A,YEAR(daily!$A1625))</f>
        <v>384.9</v>
      </c>
      <c r="AC1625">
        <f>SUMIFS(Saudi!F:F,Saudi!$A:$A,YEAR(daily!$A1625))</f>
        <v>4050890</v>
      </c>
      <c r="AD1625">
        <f>SUMIFS(Saudi!G:G,Saudi!$A:$A,YEAR(daily!$A1625))</f>
        <v>66.21286817876377</v>
      </c>
      <c r="AE1625">
        <f>SUMIFS(Saudi!H:H,Saudi!$A:$A,YEAR(daily!$A1625))</f>
        <v>268221045.57667238</v>
      </c>
      <c r="AF1625" s="5">
        <f t="shared" si="72"/>
        <v>8</v>
      </c>
      <c r="AG1625" s="5">
        <f t="shared" si="73"/>
        <v>2006</v>
      </c>
    </row>
    <row r="1626" spans="1:33">
      <c r="A1626" s="3">
        <v>38950</v>
      </c>
      <c r="B1626" s="1">
        <v>16525.75</v>
      </c>
      <c r="C1626" s="1">
        <v>87332</v>
      </c>
      <c r="D1626" s="1">
        <v>124650</v>
      </c>
      <c r="E1626" s="1">
        <v>72.45</v>
      </c>
      <c r="F1626" s="1">
        <v>74.22</v>
      </c>
      <c r="G1626" s="1">
        <v>74.95</v>
      </c>
      <c r="H1626" s="2">
        <v>50</v>
      </c>
      <c r="I1626" s="2">
        <v>30.7</v>
      </c>
      <c r="J1626" s="2">
        <v>84.9</v>
      </c>
      <c r="K1626" s="2">
        <v>84.4</v>
      </c>
      <c r="L1626">
        <f>SUMIFS(US!B:B,US!$D:$D,YEAR(daily!$A1626),US!$E:$E,MONTH(daily!$A1626))</f>
        <v>8389</v>
      </c>
      <c r="M1626">
        <f>SUMIFS(US!C:C,US!$D:$D,YEAR(daily!$A1626),US!$E:$E,MONTH(daily!$A1626))</f>
        <v>21434</v>
      </c>
      <c r="N1626">
        <f>SUMIFS(COT!E:E,COT!$A:$A,YEAR(daily!$A1626),COT!$B:$B,WEEKNUM(daily!$A1626))</f>
        <v>1122955</v>
      </c>
      <c r="O1626">
        <f>SUMIFS(COT!F:F,COT!$A:$A,YEAR(daily!$A1626),COT!$B:$B,WEEKNUM(daily!$A1626))</f>
        <v>183323</v>
      </c>
      <c r="P1626">
        <f>SUMIFS(COT!G:G,COT!$A:$A,YEAR(daily!$A1626),COT!$B:$B,WEEKNUM(daily!$A1626))</f>
        <v>114408</v>
      </c>
      <c r="Q1626">
        <f>SUMIFS(COT!H:H,COT!$A:$A,YEAR(daily!$A1626),COT!$B:$B,WEEKNUM(daily!$A1626))</f>
        <v>242319</v>
      </c>
      <c r="R1626">
        <f>SUMIFS(COT!I:I,COT!$A:$A,YEAR(daily!$A1626),COT!$B:$B,WEEKNUM(daily!$A1626))</f>
        <v>640982</v>
      </c>
      <c r="S1626">
        <f>SUMIFS(COT!J:J,COT!$A:$A,YEAR(daily!$A1626),COT!$B:$B,WEEKNUM(daily!$A1626))</f>
        <v>704973</v>
      </c>
      <c r="T1626">
        <f>SUMIFS(COT!K:K,COT!$A:$A,YEAR(daily!$A1626),COT!$B:$B,WEEKNUM(daily!$A1626))</f>
        <v>56331</v>
      </c>
      <c r="U1626">
        <f>SUMIFS(COT!L:L,COT!$A:$A,YEAR(daily!$A1626),COT!$B:$B,WEEKNUM(daily!$A1626))</f>
        <v>61255</v>
      </c>
      <c r="V1626">
        <f>SUMIFS(COT!M:M,COT!$A:$A,YEAR(daily!$A1626),COT!$B:$B,WEEKNUM(daily!$A1626))</f>
        <v>87</v>
      </c>
      <c r="W1626">
        <f>SUMIFS(COT!N:N,COT!$A:$A,YEAR(daily!$A1626),COT!$B:$B,WEEKNUM(daily!$A1626))</f>
        <v>88</v>
      </c>
      <c r="X1626">
        <f>SUMIFS(COT!O:O,COT!$A:$A,YEAR(daily!$A1626),COT!$B:$B,WEEKNUM(daily!$A1626))</f>
        <v>110</v>
      </c>
      <c r="Y1626">
        <f>SUMIFS(COT!P:P,COT!$A:$A,YEAR(daily!$A1626),COT!$B:$B,WEEKNUM(daily!$A1626))</f>
        <v>79</v>
      </c>
      <c r="Z1626">
        <f>SUMIFS(COT!Q:Q,COT!$A:$A,YEAR(daily!$A1626),COT!$B:$B,WEEKNUM(daily!$A1626))</f>
        <v>93</v>
      </c>
      <c r="AA1626">
        <f>SUMIFS(Saudi!B:B,Saudi!$A:$A,YEAR(daily!$A1626))</f>
        <v>678.81299999999999</v>
      </c>
      <c r="AB1626">
        <f>SUMIFS(Saudi!C:C,Saudi!$A:$A,YEAR(daily!$A1626))</f>
        <v>384.9</v>
      </c>
      <c r="AC1626">
        <f>SUMIFS(Saudi!F:F,Saudi!$A:$A,YEAR(daily!$A1626))</f>
        <v>4050890</v>
      </c>
      <c r="AD1626">
        <f>SUMIFS(Saudi!G:G,Saudi!$A:$A,YEAR(daily!$A1626))</f>
        <v>66.21286817876377</v>
      </c>
      <c r="AE1626">
        <f>SUMIFS(Saudi!H:H,Saudi!$A:$A,YEAR(daily!$A1626))</f>
        <v>268221045.57667238</v>
      </c>
      <c r="AF1626" s="5">
        <f t="shared" si="72"/>
        <v>8</v>
      </c>
      <c r="AG1626" s="5">
        <f t="shared" si="73"/>
        <v>2006</v>
      </c>
    </row>
    <row r="1627" spans="1:33">
      <c r="A1627" s="3">
        <v>38951</v>
      </c>
      <c r="B1627" s="1">
        <v>3020</v>
      </c>
      <c r="C1627" s="1">
        <v>91087</v>
      </c>
      <c r="D1627" s="1">
        <v>126603</v>
      </c>
      <c r="E1627" s="1">
        <v>72.63</v>
      </c>
      <c r="F1627" s="1">
        <v>74.040000000000006</v>
      </c>
      <c r="G1627" s="1">
        <v>74.78</v>
      </c>
      <c r="H1627" s="2">
        <v>50</v>
      </c>
      <c r="I1627" s="2">
        <v>30.7</v>
      </c>
      <c r="J1627" s="2">
        <v>84.9</v>
      </c>
      <c r="K1627" s="2">
        <v>84.4</v>
      </c>
      <c r="L1627">
        <f>SUMIFS(US!B:B,US!$D:$D,YEAR(daily!$A1627),US!$E:$E,MONTH(daily!$A1627))</f>
        <v>8389</v>
      </c>
      <c r="M1627">
        <f>SUMIFS(US!C:C,US!$D:$D,YEAR(daily!$A1627),US!$E:$E,MONTH(daily!$A1627))</f>
        <v>21434</v>
      </c>
      <c r="N1627">
        <f>SUMIFS(COT!E:E,COT!$A:$A,YEAR(daily!$A1627),COT!$B:$B,WEEKNUM(daily!$A1627))</f>
        <v>1122955</v>
      </c>
      <c r="O1627">
        <f>SUMIFS(COT!F:F,COT!$A:$A,YEAR(daily!$A1627),COT!$B:$B,WEEKNUM(daily!$A1627))</f>
        <v>183323</v>
      </c>
      <c r="P1627">
        <f>SUMIFS(COT!G:G,COT!$A:$A,YEAR(daily!$A1627),COT!$B:$B,WEEKNUM(daily!$A1627))</f>
        <v>114408</v>
      </c>
      <c r="Q1627">
        <f>SUMIFS(COT!H:H,COT!$A:$A,YEAR(daily!$A1627),COT!$B:$B,WEEKNUM(daily!$A1627))</f>
        <v>242319</v>
      </c>
      <c r="R1627">
        <f>SUMIFS(COT!I:I,COT!$A:$A,YEAR(daily!$A1627),COT!$B:$B,WEEKNUM(daily!$A1627))</f>
        <v>640982</v>
      </c>
      <c r="S1627">
        <f>SUMIFS(COT!J:J,COT!$A:$A,YEAR(daily!$A1627),COT!$B:$B,WEEKNUM(daily!$A1627))</f>
        <v>704973</v>
      </c>
      <c r="T1627">
        <f>SUMIFS(COT!K:K,COT!$A:$A,YEAR(daily!$A1627),COT!$B:$B,WEEKNUM(daily!$A1627))</f>
        <v>56331</v>
      </c>
      <c r="U1627">
        <f>SUMIFS(COT!L:L,COT!$A:$A,YEAR(daily!$A1627),COT!$B:$B,WEEKNUM(daily!$A1627))</f>
        <v>61255</v>
      </c>
      <c r="V1627">
        <f>SUMIFS(COT!M:M,COT!$A:$A,YEAR(daily!$A1627),COT!$B:$B,WEEKNUM(daily!$A1627))</f>
        <v>87</v>
      </c>
      <c r="W1627">
        <f>SUMIFS(COT!N:N,COT!$A:$A,YEAR(daily!$A1627),COT!$B:$B,WEEKNUM(daily!$A1627))</f>
        <v>88</v>
      </c>
      <c r="X1627">
        <f>SUMIFS(COT!O:O,COT!$A:$A,YEAR(daily!$A1627),COT!$B:$B,WEEKNUM(daily!$A1627))</f>
        <v>110</v>
      </c>
      <c r="Y1627">
        <f>SUMIFS(COT!P:P,COT!$A:$A,YEAR(daily!$A1627),COT!$B:$B,WEEKNUM(daily!$A1627))</f>
        <v>79</v>
      </c>
      <c r="Z1627">
        <f>SUMIFS(COT!Q:Q,COT!$A:$A,YEAR(daily!$A1627),COT!$B:$B,WEEKNUM(daily!$A1627))</f>
        <v>93</v>
      </c>
      <c r="AA1627">
        <f>SUMIFS(Saudi!B:B,Saudi!$A:$A,YEAR(daily!$A1627))</f>
        <v>678.81299999999999</v>
      </c>
      <c r="AB1627">
        <f>SUMIFS(Saudi!C:C,Saudi!$A:$A,YEAR(daily!$A1627))</f>
        <v>384.9</v>
      </c>
      <c r="AC1627">
        <f>SUMIFS(Saudi!F:F,Saudi!$A:$A,YEAR(daily!$A1627))</f>
        <v>4050890</v>
      </c>
      <c r="AD1627">
        <f>SUMIFS(Saudi!G:G,Saudi!$A:$A,YEAR(daily!$A1627))</f>
        <v>66.21286817876377</v>
      </c>
      <c r="AE1627">
        <f>SUMIFS(Saudi!H:H,Saudi!$A:$A,YEAR(daily!$A1627))</f>
        <v>268221045.57667238</v>
      </c>
      <c r="AF1627" s="5">
        <f t="shared" si="72"/>
        <v>8</v>
      </c>
      <c r="AG1627" s="5">
        <f t="shared" si="73"/>
        <v>2006</v>
      </c>
    </row>
    <row r="1628" spans="1:33">
      <c r="A1628" s="3">
        <v>38952</v>
      </c>
      <c r="B1628" s="1">
        <v>246462</v>
      </c>
      <c r="C1628" s="1">
        <v>130047</v>
      </c>
      <c r="D1628" s="1">
        <v>50854</v>
      </c>
      <c r="E1628" s="1">
        <v>71.760000000000005</v>
      </c>
      <c r="F1628" s="1">
        <v>73.650000000000006</v>
      </c>
      <c r="G1628" s="1">
        <v>74.31</v>
      </c>
      <c r="H1628" s="2">
        <v>50</v>
      </c>
      <c r="I1628" s="2">
        <v>30.7</v>
      </c>
      <c r="J1628" s="2">
        <v>84.9</v>
      </c>
      <c r="K1628" s="2">
        <v>84.4</v>
      </c>
      <c r="L1628">
        <f>SUMIFS(US!B:B,US!$D:$D,YEAR(daily!$A1628),US!$E:$E,MONTH(daily!$A1628))</f>
        <v>8389</v>
      </c>
      <c r="M1628">
        <f>SUMIFS(US!C:C,US!$D:$D,YEAR(daily!$A1628),US!$E:$E,MONTH(daily!$A1628))</f>
        <v>21434</v>
      </c>
      <c r="N1628">
        <f>SUMIFS(COT!E:E,COT!$A:$A,YEAR(daily!$A1628),COT!$B:$B,WEEKNUM(daily!$A1628))</f>
        <v>1122955</v>
      </c>
      <c r="O1628">
        <f>SUMIFS(COT!F:F,COT!$A:$A,YEAR(daily!$A1628),COT!$B:$B,WEEKNUM(daily!$A1628))</f>
        <v>183323</v>
      </c>
      <c r="P1628">
        <f>SUMIFS(COT!G:G,COT!$A:$A,YEAR(daily!$A1628),COT!$B:$B,WEEKNUM(daily!$A1628))</f>
        <v>114408</v>
      </c>
      <c r="Q1628">
        <f>SUMIFS(COT!H:H,COT!$A:$A,YEAR(daily!$A1628),COT!$B:$B,WEEKNUM(daily!$A1628))</f>
        <v>242319</v>
      </c>
      <c r="R1628">
        <f>SUMIFS(COT!I:I,COT!$A:$A,YEAR(daily!$A1628),COT!$B:$B,WEEKNUM(daily!$A1628))</f>
        <v>640982</v>
      </c>
      <c r="S1628">
        <f>SUMIFS(COT!J:J,COT!$A:$A,YEAR(daily!$A1628),COT!$B:$B,WEEKNUM(daily!$A1628))</f>
        <v>704973</v>
      </c>
      <c r="T1628">
        <f>SUMIFS(COT!K:K,COT!$A:$A,YEAR(daily!$A1628),COT!$B:$B,WEEKNUM(daily!$A1628))</f>
        <v>56331</v>
      </c>
      <c r="U1628">
        <f>SUMIFS(COT!L:L,COT!$A:$A,YEAR(daily!$A1628),COT!$B:$B,WEEKNUM(daily!$A1628))</f>
        <v>61255</v>
      </c>
      <c r="V1628">
        <f>SUMIFS(COT!M:M,COT!$A:$A,YEAR(daily!$A1628),COT!$B:$B,WEEKNUM(daily!$A1628))</f>
        <v>87</v>
      </c>
      <c r="W1628">
        <f>SUMIFS(COT!N:N,COT!$A:$A,YEAR(daily!$A1628),COT!$B:$B,WEEKNUM(daily!$A1628))</f>
        <v>88</v>
      </c>
      <c r="X1628">
        <f>SUMIFS(COT!O:O,COT!$A:$A,YEAR(daily!$A1628),COT!$B:$B,WEEKNUM(daily!$A1628))</f>
        <v>110</v>
      </c>
      <c r="Y1628">
        <f>SUMIFS(COT!P:P,COT!$A:$A,YEAR(daily!$A1628),COT!$B:$B,WEEKNUM(daily!$A1628))</f>
        <v>79</v>
      </c>
      <c r="Z1628">
        <f>SUMIFS(COT!Q:Q,COT!$A:$A,YEAR(daily!$A1628),COT!$B:$B,WEEKNUM(daily!$A1628))</f>
        <v>93</v>
      </c>
      <c r="AA1628">
        <f>SUMIFS(Saudi!B:B,Saudi!$A:$A,YEAR(daily!$A1628))</f>
        <v>678.81299999999999</v>
      </c>
      <c r="AB1628">
        <f>SUMIFS(Saudi!C:C,Saudi!$A:$A,YEAR(daily!$A1628))</f>
        <v>384.9</v>
      </c>
      <c r="AC1628">
        <f>SUMIFS(Saudi!F:F,Saudi!$A:$A,YEAR(daily!$A1628))</f>
        <v>4050890</v>
      </c>
      <c r="AD1628">
        <f>SUMIFS(Saudi!G:G,Saudi!$A:$A,YEAR(daily!$A1628))</f>
        <v>66.21286817876377</v>
      </c>
      <c r="AE1628">
        <f>SUMIFS(Saudi!H:H,Saudi!$A:$A,YEAR(daily!$A1628))</f>
        <v>268221045.57667238</v>
      </c>
      <c r="AF1628" s="5">
        <f t="shared" si="72"/>
        <v>8</v>
      </c>
      <c r="AG1628" s="5">
        <f t="shared" si="73"/>
        <v>2006</v>
      </c>
    </row>
    <row r="1629" spans="1:33">
      <c r="A1629" s="3">
        <v>38953</v>
      </c>
      <c r="B1629" s="1">
        <v>244632</v>
      </c>
      <c r="C1629" s="1">
        <v>133640</v>
      </c>
      <c r="D1629" s="1">
        <v>51408</v>
      </c>
      <c r="E1629" s="1">
        <v>72.36</v>
      </c>
      <c r="F1629" s="1">
        <v>74.040000000000006</v>
      </c>
      <c r="G1629" s="1">
        <v>74.66</v>
      </c>
      <c r="H1629" s="2">
        <v>50</v>
      </c>
      <c r="I1629" s="2">
        <v>30.7</v>
      </c>
      <c r="J1629" s="2">
        <v>84.9</v>
      </c>
      <c r="K1629" s="2">
        <v>84.4</v>
      </c>
      <c r="L1629">
        <f>SUMIFS(US!B:B,US!$D:$D,YEAR(daily!$A1629),US!$E:$E,MONTH(daily!$A1629))</f>
        <v>8389</v>
      </c>
      <c r="M1629">
        <f>SUMIFS(US!C:C,US!$D:$D,YEAR(daily!$A1629),US!$E:$E,MONTH(daily!$A1629))</f>
        <v>21434</v>
      </c>
      <c r="N1629">
        <f>SUMIFS(COT!E:E,COT!$A:$A,YEAR(daily!$A1629),COT!$B:$B,WEEKNUM(daily!$A1629))</f>
        <v>1122955</v>
      </c>
      <c r="O1629">
        <f>SUMIFS(COT!F:F,COT!$A:$A,YEAR(daily!$A1629),COT!$B:$B,WEEKNUM(daily!$A1629))</f>
        <v>183323</v>
      </c>
      <c r="P1629">
        <f>SUMIFS(COT!G:G,COT!$A:$A,YEAR(daily!$A1629),COT!$B:$B,WEEKNUM(daily!$A1629))</f>
        <v>114408</v>
      </c>
      <c r="Q1629">
        <f>SUMIFS(COT!H:H,COT!$A:$A,YEAR(daily!$A1629),COT!$B:$B,WEEKNUM(daily!$A1629))</f>
        <v>242319</v>
      </c>
      <c r="R1629">
        <f>SUMIFS(COT!I:I,COT!$A:$A,YEAR(daily!$A1629),COT!$B:$B,WEEKNUM(daily!$A1629))</f>
        <v>640982</v>
      </c>
      <c r="S1629">
        <f>SUMIFS(COT!J:J,COT!$A:$A,YEAR(daily!$A1629),COT!$B:$B,WEEKNUM(daily!$A1629))</f>
        <v>704973</v>
      </c>
      <c r="T1629">
        <f>SUMIFS(COT!K:K,COT!$A:$A,YEAR(daily!$A1629),COT!$B:$B,WEEKNUM(daily!$A1629))</f>
        <v>56331</v>
      </c>
      <c r="U1629">
        <f>SUMIFS(COT!L:L,COT!$A:$A,YEAR(daily!$A1629),COT!$B:$B,WEEKNUM(daily!$A1629))</f>
        <v>61255</v>
      </c>
      <c r="V1629">
        <f>SUMIFS(COT!M:M,COT!$A:$A,YEAR(daily!$A1629),COT!$B:$B,WEEKNUM(daily!$A1629))</f>
        <v>87</v>
      </c>
      <c r="W1629">
        <f>SUMIFS(COT!N:N,COT!$A:$A,YEAR(daily!$A1629),COT!$B:$B,WEEKNUM(daily!$A1629))</f>
        <v>88</v>
      </c>
      <c r="X1629">
        <f>SUMIFS(COT!O:O,COT!$A:$A,YEAR(daily!$A1629),COT!$B:$B,WEEKNUM(daily!$A1629))</f>
        <v>110</v>
      </c>
      <c r="Y1629">
        <f>SUMIFS(COT!P:P,COT!$A:$A,YEAR(daily!$A1629),COT!$B:$B,WEEKNUM(daily!$A1629))</f>
        <v>79</v>
      </c>
      <c r="Z1629">
        <f>SUMIFS(COT!Q:Q,COT!$A:$A,YEAR(daily!$A1629),COT!$B:$B,WEEKNUM(daily!$A1629))</f>
        <v>93</v>
      </c>
      <c r="AA1629">
        <f>SUMIFS(Saudi!B:B,Saudi!$A:$A,YEAR(daily!$A1629))</f>
        <v>678.81299999999999</v>
      </c>
      <c r="AB1629">
        <f>SUMIFS(Saudi!C:C,Saudi!$A:$A,YEAR(daily!$A1629))</f>
        <v>384.9</v>
      </c>
      <c r="AC1629">
        <f>SUMIFS(Saudi!F:F,Saudi!$A:$A,YEAR(daily!$A1629))</f>
        <v>4050890</v>
      </c>
      <c r="AD1629">
        <f>SUMIFS(Saudi!G:G,Saudi!$A:$A,YEAR(daily!$A1629))</f>
        <v>66.21286817876377</v>
      </c>
      <c r="AE1629">
        <f>SUMIFS(Saudi!H:H,Saudi!$A:$A,YEAR(daily!$A1629))</f>
        <v>268221045.57667238</v>
      </c>
      <c r="AF1629" s="5">
        <f t="shared" si="72"/>
        <v>8</v>
      </c>
      <c r="AG1629" s="5">
        <f t="shared" si="73"/>
        <v>2006</v>
      </c>
    </row>
    <row r="1630" spans="1:33">
      <c r="A1630" s="3">
        <v>38954</v>
      </c>
      <c r="B1630" s="1">
        <v>244622</v>
      </c>
      <c r="C1630" s="1">
        <v>126694</v>
      </c>
      <c r="D1630" s="1">
        <v>51953</v>
      </c>
      <c r="E1630" s="1">
        <v>72.510000000000005</v>
      </c>
      <c r="F1630" s="1">
        <v>74.13</v>
      </c>
      <c r="G1630" s="1">
        <v>74.72</v>
      </c>
      <c r="H1630" s="2">
        <v>50</v>
      </c>
      <c r="I1630" s="2">
        <v>30.7</v>
      </c>
      <c r="J1630" s="2">
        <v>84.9</v>
      </c>
      <c r="K1630" s="2">
        <v>84.4</v>
      </c>
      <c r="L1630">
        <f>SUMIFS(US!B:B,US!$D:$D,YEAR(daily!$A1630),US!$E:$E,MONTH(daily!$A1630))</f>
        <v>8389</v>
      </c>
      <c r="M1630">
        <f>SUMIFS(US!C:C,US!$D:$D,YEAR(daily!$A1630),US!$E:$E,MONTH(daily!$A1630))</f>
        <v>21434</v>
      </c>
      <c r="N1630">
        <f>SUMIFS(COT!E:E,COT!$A:$A,YEAR(daily!$A1630),COT!$B:$B,WEEKNUM(daily!$A1630))</f>
        <v>1122955</v>
      </c>
      <c r="O1630">
        <f>SUMIFS(COT!F:F,COT!$A:$A,YEAR(daily!$A1630),COT!$B:$B,WEEKNUM(daily!$A1630))</f>
        <v>183323</v>
      </c>
      <c r="P1630">
        <f>SUMIFS(COT!G:G,COT!$A:$A,YEAR(daily!$A1630),COT!$B:$B,WEEKNUM(daily!$A1630))</f>
        <v>114408</v>
      </c>
      <c r="Q1630">
        <f>SUMIFS(COT!H:H,COT!$A:$A,YEAR(daily!$A1630),COT!$B:$B,WEEKNUM(daily!$A1630))</f>
        <v>242319</v>
      </c>
      <c r="R1630">
        <f>SUMIFS(COT!I:I,COT!$A:$A,YEAR(daily!$A1630),COT!$B:$B,WEEKNUM(daily!$A1630))</f>
        <v>640982</v>
      </c>
      <c r="S1630">
        <f>SUMIFS(COT!J:J,COT!$A:$A,YEAR(daily!$A1630),COT!$B:$B,WEEKNUM(daily!$A1630))</f>
        <v>704973</v>
      </c>
      <c r="T1630">
        <f>SUMIFS(COT!K:K,COT!$A:$A,YEAR(daily!$A1630),COT!$B:$B,WEEKNUM(daily!$A1630))</f>
        <v>56331</v>
      </c>
      <c r="U1630">
        <f>SUMIFS(COT!L:L,COT!$A:$A,YEAR(daily!$A1630),COT!$B:$B,WEEKNUM(daily!$A1630))</f>
        <v>61255</v>
      </c>
      <c r="V1630">
        <f>SUMIFS(COT!M:M,COT!$A:$A,YEAR(daily!$A1630),COT!$B:$B,WEEKNUM(daily!$A1630))</f>
        <v>87</v>
      </c>
      <c r="W1630">
        <f>SUMIFS(COT!N:N,COT!$A:$A,YEAR(daily!$A1630),COT!$B:$B,WEEKNUM(daily!$A1630))</f>
        <v>88</v>
      </c>
      <c r="X1630">
        <f>SUMIFS(COT!O:O,COT!$A:$A,YEAR(daily!$A1630),COT!$B:$B,WEEKNUM(daily!$A1630))</f>
        <v>110</v>
      </c>
      <c r="Y1630">
        <f>SUMIFS(COT!P:P,COT!$A:$A,YEAR(daily!$A1630),COT!$B:$B,WEEKNUM(daily!$A1630))</f>
        <v>79</v>
      </c>
      <c r="Z1630">
        <f>SUMIFS(COT!Q:Q,COT!$A:$A,YEAR(daily!$A1630),COT!$B:$B,WEEKNUM(daily!$A1630))</f>
        <v>93</v>
      </c>
      <c r="AA1630">
        <f>SUMIFS(Saudi!B:B,Saudi!$A:$A,YEAR(daily!$A1630))</f>
        <v>678.81299999999999</v>
      </c>
      <c r="AB1630">
        <f>SUMIFS(Saudi!C:C,Saudi!$A:$A,YEAR(daily!$A1630))</f>
        <v>384.9</v>
      </c>
      <c r="AC1630">
        <f>SUMIFS(Saudi!F:F,Saudi!$A:$A,YEAR(daily!$A1630))</f>
        <v>4050890</v>
      </c>
      <c r="AD1630">
        <f>SUMIFS(Saudi!G:G,Saudi!$A:$A,YEAR(daily!$A1630))</f>
        <v>66.21286817876377</v>
      </c>
      <c r="AE1630">
        <f>SUMIFS(Saudi!H:H,Saudi!$A:$A,YEAR(daily!$A1630))</f>
        <v>268221045.57667238</v>
      </c>
      <c r="AF1630" s="5">
        <f t="shared" si="72"/>
        <v>8</v>
      </c>
      <c r="AG1630" s="5">
        <f t="shared" si="73"/>
        <v>2006</v>
      </c>
    </row>
    <row r="1631" spans="1:33">
      <c r="A1631" s="3">
        <v>38957</v>
      </c>
      <c r="B1631" s="1">
        <v>237165</v>
      </c>
      <c r="C1631" s="1">
        <v>127105</v>
      </c>
      <c r="D1631" s="1">
        <v>51946</v>
      </c>
      <c r="E1631" s="1">
        <v>70.61</v>
      </c>
      <c r="F1631" s="1">
        <v>72.56</v>
      </c>
      <c r="G1631" s="1">
        <v>73.239999999999995</v>
      </c>
      <c r="H1631" s="2">
        <v>50</v>
      </c>
      <c r="I1631" s="2">
        <v>30.7</v>
      </c>
      <c r="J1631" s="2">
        <v>84.9</v>
      </c>
      <c r="K1631" s="2">
        <v>84.4</v>
      </c>
      <c r="L1631">
        <f>SUMIFS(US!B:B,US!$D:$D,YEAR(daily!$A1631),US!$E:$E,MONTH(daily!$A1631))</f>
        <v>8389</v>
      </c>
      <c r="M1631">
        <f>SUMIFS(US!C:C,US!$D:$D,YEAR(daily!$A1631),US!$E:$E,MONTH(daily!$A1631))</f>
        <v>21434</v>
      </c>
      <c r="N1631">
        <f>SUMIFS(COT!E:E,COT!$A:$A,YEAR(daily!$A1631),COT!$B:$B,WEEKNUM(daily!$A1631))</f>
        <v>1149670</v>
      </c>
      <c r="O1631">
        <f>SUMIFS(COT!F:F,COT!$A:$A,YEAR(daily!$A1631),COT!$B:$B,WEEKNUM(daily!$A1631))</f>
        <v>179681</v>
      </c>
      <c r="P1631">
        <f>SUMIFS(COT!G:G,COT!$A:$A,YEAR(daily!$A1631),COT!$B:$B,WEEKNUM(daily!$A1631))</f>
        <v>118820</v>
      </c>
      <c r="Q1631">
        <f>SUMIFS(COT!H:H,COT!$A:$A,YEAR(daily!$A1631),COT!$B:$B,WEEKNUM(daily!$A1631))</f>
        <v>232942</v>
      </c>
      <c r="R1631">
        <f>SUMIFS(COT!I:I,COT!$A:$A,YEAR(daily!$A1631),COT!$B:$B,WEEKNUM(daily!$A1631))</f>
        <v>676822</v>
      </c>
      <c r="S1631">
        <f>SUMIFS(COT!J:J,COT!$A:$A,YEAR(daily!$A1631),COT!$B:$B,WEEKNUM(daily!$A1631))</f>
        <v>726335</v>
      </c>
      <c r="T1631">
        <f>SUMIFS(COT!K:K,COT!$A:$A,YEAR(daily!$A1631),COT!$B:$B,WEEKNUM(daily!$A1631))</f>
        <v>60225</v>
      </c>
      <c r="U1631">
        <f>SUMIFS(COT!L:L,COT!$A:$A,YEAR(daily!$A1631),COT!$B:$B,WEEKNUM(daily!$A1631))</f>
        <v>71573</v>
      </c>
      <c r="V1631">
        <f>SUMIFS(COT!M:M,COT!$A:$A,YEAR(daily!$A1631),COT!$B:$B,WEEKNUM(daily!$A1631))</f>
        <v>91</v>
      </c>
      <c r="W1631">
        <f>SUMIFS(COT!N:N,COT!$A:$A,YEAR(daily!$A1631),COT!$B:$B,WEEKNUM(daily!$A1631))</f>
        <v>86</v>
      </c>
      <c r="X1631">
        <f>SUMIFS(COT!O:O,COT!$A:$A,YEAR(daily!$A1631),COT!$B:$B,WEEKNUM(daily!$A1631))</f>
        <v>112</v>
      </c>
      <c r="Y1631">
        <f>SUMIFS(COT!P:P,COT!$A:$A,YEAR(daily!$A1631),COT!$B:$B,WEEKNUM(daily!$A1631))</f>
        <v>78</v>
      </c>
      <c r="Z1631">
        <f>SUMIFS(COT!Q:Q,COT!$A:$A,YEAR(daily!$A1631),COT!$B:$B,WEEKNUM(daily!$A1631))</f>
        <v>89</v>
      </c>
      <c r="AA1631">
        <f>SUMIFS(Saudi!B:B,Saudi!$A:$A,YEAR(daily!$A1631))</f>
        <v>678.81299999999999</v>
      </c>
      <c r="AB1631">
        <f>SUMIFS(Saudi!C:C,Saudi!$A:$A,YEAR(daily!$A1631))</f>
        <v>384.9</v>
      </c>
      <c r="AC1631">
        <f>SUMIFS(Saudi!F:F,Saudi!$A:$A,YEAR(daily!$A1631))</f>
        <v>4050890</v>
      </c>
      <c r="AD1631">
        <f>SUMIFS(Saudi!G:G,Saudi!$A:$A,YEAR(daily!$A1631))</f>
        <v>66.21286817876377</v>
      </c>
      <c r="AE1631">
        <f>SUMIFS(Saudi!H:H,Saudi!$A:$A,YEAR(daily!$A1631))</f>
        <v>268221045.57667238</v>
      </c>
      <c r="AF1631" s="5">
        <f t="shared" si="72"/>
        <v>8</v>
      </c>
      <c r="AG1631" s="5">
        <f t="shared" si="73"/>
        <v>2006</v>
      </c>
    </row>
    <row r="1632" spans="1:33">
      <c r="A1632" s="3">
        <v>38958</v>
      </c>
      <c r="B1632" s="1">
        <v>229371</v>
      </c>
      <c r="C1632" s="1">
        <v>125379</v>
      </c>
      <c r="D1632" s="1">
        <v>53099</v>
      </c>
      <c r="E1632" s="1">
        <v>69.709999999999994</v>
      </c>
      <c r="F1632" s="1">
        <v>71.739999999999995</v>
      </c>
      <c r="G1632" s="1">
        <v>72.5</v>
      </c>
      <c r="H1632" s="2">
        <v>50</v>
      </c>
      <c r="I1632" s="2">
        <v>30.7</v>
      </c>
      <c r="J1632" s="2">
        <v>84.9</v>
      </c>
      <c r="K1632" s="2">
        <v>84.4</v>
      </c>
      <c r="L1632">
        <f>SUMIFS(US!B:B,US!$D:$D,YEAR(daily!$A1632),US!$E:$E,MONTH(daily!$A1632))</f>
        <v>8389</v>
      </c>
      <c r="M1632">
        <f>SUMIFS(US!C:C,US!$D:$D,YEAR(daily!$A1632),US!$E:$E,MONTH(daily!$A1632))</f>
        <v>21434</v>
      </c>
      <c r="N1632">
        <f>SUMIFS(COT!E:E,COT!$A:$A,YEAR(daily!$A1632),COT!$B:$B,WEEKNUM(daily!$A1632))</f>
        <v>1149670</v>
      </c>
      <c r="O1632">
        <f>SUMIFS(COT!F:F,COT!$A:$A,YEAR(daily!$A1632),COT!$B:$B,WEEKNUM(daily!$A1632))</f>
        <v>179681</v>
      </c>
      <c r="P1632">
        <f>SUMIFS(COT!G:G,COT!$A:$A,YEAR(daily!$A1632),COT!$B:$B,WEEKNUM(daily!$A1632))</f>
        <v>118820</v>
      </c>
      <c r="Q1632">
        <f>SUMIFS(COT!H:H,COT!$A:$A,YEAR(daily!$A1632),COT!$B:$B,WEEKNUM(daily!$A1632))</f>
        <v>232942</v>
      </c>
      <c r="R1632">
        <f>SUMIFS(COT!I:I,COT!$A:$A,YEAR(daily!$A1632),COT!$B:$B,WEEKNUM(daily!$A1632))</f>
        <v>676822</v>
      </c>
      <c r="S1632">
        <f>SUMIFS(COT!J:J,COT!$A:$A,YEAR(daily!$A1632),COT!$B:$B,WEEKNUM(daily!$A1632))</f>
        <v>726335</v>
      </c>
      <c r="T1632">
        <f>SUMIFS(COT!K:K,COT!$A:$A,YEAR(daily!$A1632),COT!$B:$B,WEEKNUM(daily!$A1632))</f>
        <v>60225</v>
      </c>
      <c r="U1632">
        <f>SUMIFS(COT!L:L,COT!$A:$A,YEAR(daily!$A1632),COT!$B:$B,WEEKNUM(daily!$A1632))</f>
        <v>71573</v>
      </c>
      <c r="V1632">
        <f>SUMIFS(COT!M:M,COT!$A:$A,YEAR(daily!$A1632),COT!$B:$B,WEEKNUM(daily!$A1632))</f>
        <v>91</v>
      </c>
      <c r="W1632">
        <f>SUMIFS(COT!N:N,COT!$A:$A,YEAR(daily!$A1632),COT!$B:$B,WEEKNUM(daily!$A1632))</f>
        <v>86</v>
      </c>
      <c r="X1632">
        <f>SUMIFS(COT!O:O,COT!$A:$A,YEAR(daily!$A1632),COT!$B:$B,WEEKNUM(daily!$A1632))</f>
        <v>112</v>
      </c>
      <c r="Y1632">
        <f>SUMIFS(COT!P:P,COT!$A:$A,YEAR(daily!$A1632),COT!$B:$B,WEEKNUM(daily!$A1632))</f>
        <v>78</v>
      </c>
      <c r="Z1632">
        <f>SUMIFS(COT!Q:Q,COT!$A:$A,YEAR(daily!$A1632),COT!$B:$B,WEEKNUM(daily!$A1632))</f>
        <v>89</v>
      </c>
      <c r="AA1632">
        <f>SUMIFS(Saudi!B:B,Saudi!$A:$A,YEAR(daily!$A1632))</f>
        <v>678.81299999999999</v>
      </c>
      <c r="AB1632">
        <f>SUMIFS(Saudi!C:C,Saudi!$A:$A,YEAR(daily!$A1632))</f>
        <v>384.9</v>
      </c>
      <c r="AC1632">
        <f>SUMIFS(Saudi!F:F,Saudi!$A:$A,YEAR(daily!$A1632))</f>
        <v>4050890</v>
      </c>
      <c r="AD1632">
        <f>SUMIFS(Saudi!G:G,Saudi!$A:$A,YEAR(daily!$A1632))</f>
        <v>66.21286817876377</v>
      </c>
      <c r="AE1632">
        <f>SUMIFS(Saudi!H:H,Saudi!$A:$A,YEAR(daily!$A1632))</f>
        <v>268221045.57667238</v>
      </c>
      <c r="AF1632" s="5">
        <f t="shared" si="72"/>
        <v>8</v>
      </c>
      <c r="AG1632" s="5">
        <f t="shared" si="73"/>
        <v>2006</v>
      </c>
    </row>
    <row r="1633" spans="1:33">
      <c r="A1633" s="3">
        <v>38959</v>
      </c>
      <c r="B1633" s="1">
        <v>224584</v>
      </c>
      <c r="C1633" s="1">
        <v>128587</v>
      </c>
      <c r="D1633" s="1">
        <v>52533</v>
      </c>
      <c r="E1633" s="1">
        <v>70.03</v>
      </c>
      <c r="F1633" s="1">
        <v>71.930000000000007</v>
      </c>
      <c r="G1633" s="1">
        <v>72.650000000000006</v>
      </c>
      <c r="H1633" s="2">
        <v>50</v>
      </c>
      <c r="I1633" s="2">
        <v>30.7</v>
      </c>
      <c r="J1633" s="2">
        <v>84.9</v>
      </c>
      <c r="K1633" s="2">
        <v>84.4</v>
      </c>
      <c r="L1633">
        <f>SUMIFS(US!B:B,US!$D:$D,YEAR(daily!$A1633),US!$E:$E,MONTH(daily!$A1633))</f>
        <v>8389</v>
      </c>
      <c r="M1633">
        <f>SUMIFS(US!C:C,US!$D:$D,YEAR(daily!$A1633),US!$E:$E,MONTH(daily!$A1633))</f>
        <v>21434</v>
      </c>
      <c r="N1633">
        <f>SUMIFS(COT!E:E,COT!$A:$A,YEAR(daily!$A1633),COT!$B:$B,WEEKNUM(daily!$A1633))</f>
        <v>1149670</v>
      </c>
      <c r="O1633">
        <f>SUMIFS(COT!F:F,COT!$A:$A,YEAR(daily!$A1633),COT!$B:$B,WEEKNUM(daily!$A1633))</f>
        <v>179681</v>
      </c>
      <c r="P1633">
        <f>SUMIFS(COT!G:G,COT!$A:$A,YEAR(daily!$A1633),COT!$B:$B,WEEKNUM(daily!$A1633))</f>
        <v>118820</v>
      </c>
      <c r="Q1633">
        <f>SUMIFS(COT!H:H,COT!$A:$A,YEAR(daily!$A1633),COT!$B:$B,WEEKNUM(daily!$A1633))</f>
        <v>232942</v>
      </c>
      <c r="R1633">
        <f>SUMIFS(COT!I:I,COT!$A:$A,YEAR(daily!$A1633),COT!$B:$B,WEEKNUM(daily!$A1633))</f>
        <v>676822</v>
      </c>
      <c r="S1633">
        <f>SUMIFS(COT!J:J,COT!$A:$A,YEAR(daily!$A1633),COT!$B:$B,WEEKNUM(daily!$A1633))</f>
        <v>726335</v>
      </c>
      <c r="T1633">
        <f>SUMIFS(COT!K:K,COT!$A:$A,YEAR(daily!$A1633),COT!$B:$B,WEEKNUM(daily!$A1633))</f>
        <v>60225</v>
      </c>
      <c r="U1633">
        <f>SUMIFS(COT!L:L,COT!$A:$A,YEAR(daily!$A1633),COT!$B:$B,WEEKNUM(daily!$A1633))</f>
        <v>71573</v>
      </c>
      <c r="V1633">
        <f>SUMIFS(COT!M:M,COT!$A:$A,YEAR(daily!$A1633),COT!$B:$B,WEEKNUM(daily!$A1633))</f>
        <v>91</v>
      </c>
      <c r="W1633">
        <f>SUMIFS(COT!N:N,COT!$A:$A,YEAR(daily!$A1633),COT!$B:$B,WEEKNUM(daily!$A1633))</f>
        <v>86</v>
      </c>
      <c r="X1633">
        <f>SUMIFS(COT!O:O,COT!$A:$A,YEAR(daily!$A1633),COT!$B:$B,WEEKNUM(daily!$A1633))</f>
        <v>112</v>
      </c>
      <c r="Y1633">
        <f>SUMIFS(COT!P:P,COT!$A:$A,YEAR(daily!$A1633),COT!$B:$B,WEEKNUM(daily!$A1633))</f>
        <v>78</v>
      </c>
      <c r="Z1633">
        <f>SUMIFS(COT!Q:Q,COT!$A:$A,YEAR(daily!$A1633),COT!$B:$B,WEEKNUM(daily!$A1633))</f>
        <v>89</v>
      </c>
      <c r="AA1633">
        <f>SUMIFS(Saudi!B:B,Saudi!$A:$A,YEAR(daily!$A1633))</f>
        <v>678.81299999999999</v>
      </c>
      <c r="AB1633">
        <f>SUMIFS(Saudi!C:C,Saudi!$A:$A,YEAR(daily!$A1633))</f>
        <v>384.9</v>
      </c>
      <c r="AC1633">
        <f>SUMIFS(Saudi!F:F,Saudi!$A:$A,YEAR(daily!$A1633))</f>
        <v>4050890</v>
      </c>
      <c r="AD1633">
        <f>SUMIFS(Saudi!G:G,Saudi!$A:$A,YEAR(daily!$A1633))</f>
        <v>66.21286817876377</v>
      </c>
      <c r="AE1633">
        <f>SUMIFS(Saudi!H:H,Saudi!$A:$A,YEAR(daily!$A1633))</f>
        <v>268221045.57667238</v>
      </c>
      <c r="AF1633" s="5">
        <f t="shared" si="72"/>
        <v>8</v>
      </c>
      <c r="AG1633" s="5">
        <f t="shared" si="73"/>
        <v>2006</v>
      </c>
    </row>
    <row r="1634" spans="1:33">
      <c r="A1634" s="3">
        <v>38960</v>
      </c>
      <c r="B1634" s="1">
        <v>216218</v>
      </c>
      <c r="C1634" s="1">
        <v>134814</v>
      </c>
      <c r="D1634" s="1">
        <v>50408</v>
      </c>
      <c r="E1634" s="1">
        <v>70.260000000000005</v>
      </c>
      <c r="F1634" s="1">
        <v>72.3</v>
      </c>
      <c r="G1634" s="1">
        <v>73.02</v>
      </c>
      <c r="H1634" s="2">
        <v>50</v>
      </c>
      <c r="I1634" s="2">
        <v>30.7</v>
      </c>
      <c r="J1634" s="2">
        <v>84.9</v>
      </c>
      <c r="K1634" s="2">
        <v>84.4</v>
      </c>
      <c r="L1634">
        <f>SUMIFS(US!B:B,US!$D:$D,YEAR(daily!$A1634),US!$E:$E,MONTH(daily!$A1634))</f>
        <v>8389</v>
      </c>
      <c r="M1634">
        <f>SUMIFS(US!C:C,US!$D:$D,YEAR(daily!$A1634),US!$E:$E,MONTH(daily!$A1634))</f>
        <v>21434</v>
      </c>
      <c r="N1634">
        <f>SUMIFS(COT!E:E,COT!$A:$A,YEAR(daily!$A1634),COT!$B:$B,WEEKNUM(daily!$A1634))</f>
        <v>1149670</v>
      </c>
      <c r="O1634">
        <f>SUMIFS(COT!F:F,COT!$A:$A,YEAR(daily!$A1634),COT!$B:$B,WEEKNUM(daily!$A1634))</f>
        <v>179681</v>
      </c>
      <c r="P1634">
        <f>SUMIFS(COT!G:G,COT!$A:$A,YEAR(daily!$A1634),COT!$B:$B,WEEKNUM(daily!$A1634))</f>
        <v>118820</v>
      </c>
      <c r="Q1634">
        <f>SUMIFS(COT!H:H,COT!$A:$A,YEAR(daily!$A1634),COT!$B:$B,WEEKNUM(daily!$A1634))</f>
        <v>232942</v>
      </c>
      <c r="R1634">
        <f>SUMIFS(COT!I:I,COT!$A:$A,YEAR(daily!$A1634),COT!$B:$B,WEEKNUM(daily!$A1634))</f>
        <v>676822</v>
      </c>
      <c r="S1634">
        <f>SUMIFS(COT!J:J,COT!$A:$A,YEAR(daily!$A1634),COT!$B:$B,WEEKNUM(daily!$A1634))</f>
        <v>726335</v>
      </c>
      <c r="T1634">
        <f>SUMIFS(COT!K:K,COT!$A:$A,YEAR(daily!$A1634),COT!$B:$B,WEEKNUM(daily!$A1634))</f>
        <v>60225</v>
      </c>
      <c r="U1634">
        <f>SUMIFS(COT!L:L,COT!$A:$A,YEAR(daily!$A1634),COT!$B:$B,WEEKNUM(daily!$A1634))</f>
        <v>71573</v>
      </c>
      <c r="V1634">
        <f>SUMIFS(COT!M:M,COT!$A:$A,YEAR(daily!$A1634),COT!$B:$B,WEEKNUM(daily!$A1634))</f>
        <v>91</v>
      </c>
      <c r="W1634">
        <f>SUMIFS(COT!N:N,COT!$A:$A,YEAR(daily!$A1634),COT!$B:$B,WEEKNUM(daily!$A1634))</f>
        <v>86</v>
      </c>
      <c r="X1634">
        <f>SUMIFS(COT!O:O,COT!$A:$A,YEAR(daily!$A1634),COT!$B:$B,WEEKNUM(daily!$A1634))</f>
        <v>112</v>
      </c>
      <c r="Y1634">
        <f>SUMIFS(COT!P:P,COT!$A:$A,YEAR(daily!$A1634),COT!$B:$B,WEEKNUM(daily!$A1634))</f>
        <v>78</v>
      </c>
      <c r="Z1634">
        <f>SUMIFS(COT!Q:Q,COT!$A:$A,YEAR(daily!$A1634),COT!$B:$B,WEEKNUM(daily!$A1634))</f>
        <v>89</v>
      </c>
      <c r="AA1634">
        <f>SUMIFS(Saudi!B:B,Saudi!$A:$A,YEAR(daily!$A1634))</f>
        <v>678.81299999999999</v>
      </c>
      <c r="AB1634">
        <f>SUMIFS(Saudi!C:C,Saudi!$A:$A,YEAR(daily!$A1634))</f>
        <v>384.9</v>
      </c>
      <c r="AC1634">
        <f>SUMIFS(Saudi!F:F,Saudi!$A:$A,YEAR(daily!$A1634))</f>
        <v>4050890</v>
      </c>
      <c r="AD1634">
        <f>SUMIFS(Saudi!G:G,Saudi!$A:$A,YEAR(daily!$A1634))</f>
        <v>66.21286817876377</v>
      </c>
      <c r="AE1634">
        <f>SUMIFS(Saudi!H:H,Saudi!$A:$A,YEAR(daily!$A1634))</f>
        <v>268221045.57667238</v>
      </c>
      <c r="AF1634" s="5">
        <f t="shared" si="72"/>
        <v>8</v>
      </c>
      <c r="AG1634" s="5">
        <f t="shared" si="73"/>
        <v>2006</v>
      </c>
    </row>
    <row r="1635" spans="1:33">
      <c r="A1635" s="3">
        <v>38961</v>
      </c>
      <c r="B1635" s="1">
        <v>215460</v>
      </c>
      <c r="C1635" s="1">
        <v>130048</v>
      </c>
      <c r="D1635" s="1">
        <v>50051</v>
      </c>
      <c r="E1635" s="1">
        <v>69.19</v>
      </c>
      <c r="F1635" s="1">
        <v>71.209999999999994</v>
      </c>
      <c r="G1635" s="1">
        <v>71.94</v>
      </c>
      <c r="H1635" s="2">
        <v>50.5</v>
      </c>
      <c r="I1635" s="2">
        <v>31.3</v>
      </c>
      <c r="J1635" s="2">
        <v>86.1</v>
      </c>
      <c r="K1635" s="2">
        <v>85.7</v>
      </c>
      <c r="L1635">
        <f>SUMIFS(US!B:B,US!$D:$D,YEAR(daily!$A1635),US!$E:$E,MONTH(daily!$A1635))</f>
        <v>8347</v>
      </c>
      <c r="M1635">
        <f>SUMIFS(US!C:C,US!$D:$D,YEAR(daily!$A1635),US!$E:$E,MONTH(daily!$A1635))</f>
        <v>20559</v>
      </c>
      <c r="N1635">
        <f>SUMIFS(COT!E:E,COT!$A:$A,YEAR(daily!$A1635),COT!$B:$B,WEEKNUM(daily!$A1635))</f>
        <v>1149670</v>
      </c>
      <c r="O1635">
        <f>SUMIFS(COT!F:F,COT!$A:$A,YEAR(daily!$A1635),COT!$B:$B,WEEKNUM(daily!$A1635))</f>
        <v>179681</v>
      </c>
      <c r="P1635">
        <f>SUMIFS(COT!G:G,COT!$A:$A,YEAR(daily!$A1635),COT!$B:$B,WEEKNUM(daily!$A1635))</f>
        <v>118820</v>
      </c>
      <c r="Q1635">
        <f>SUMIFS(COT!H:H,COT!$A:$A,YEAR(daily!$A1635),COT!$B:$B,WEEKNUM(daily!$A1635))</f>
        <v>232942</v>
      </c>
      <c r="R1635">
        <f>SUMIFS(COT!I:I,COT!$A:$A,YEAR(daily!$A1635),COT!$B:$B,WEEKNUM(daily!$A1635))</f>
        <v>676822</v>
      </c>
      <c r="S1635">
        <f>SUMIFS(COT!J:J,COT!$A:$A,YEAR(daily!$A1635),COT!$B:$B,WEEKNUM(daily!$A1635))</f>
        <v>726335</v>
      </c>
      <c r="T1635">
        <f>SUMIFS(COT!K:K,COT!$A:$A,YEAR(daily!$A1635),COT!$B:$B,WEEKNUM(daily!$A1635))</f>
        <v>60225</v>
      </c>
      <c r="U1635">
        <f>SUMIFS(COT!L:L,COT!$A:$A,YEAR(daily!$A1635),COT!$B:$B,WEEKNUM(daily!$A1635))</f>
        <v>71573</v>
      </c>
      <c r="V1635">
        <f>SUMIFS(COT!M:M,COT!$A:$A,YEAR(daily!$A1635),COT!$B:$B,WEEKNUM(daily!$A1635))</f>
        <v>91</v>
      </c>
      <c r="W1635">
        <f>SUMIFS(COT!N:N,COT!$A:$A,YEAR(daily!$A1635),COT!$B:$B,WEEKNUM(daily!$A1635))</f>
        <v>86</v>
      </c>
      <c r="X1635">
        <f>SUMIFS(COT!O:O,COT!$A:$A,YEAR(daily!$A1635),COT!$B:$B,WEEKNUM(daily!$A1635))</f>
        <v>112</v>
      </c>
      <c r="Y1635">
        <f>SUMIFS(COT!P:P,COT!$A:$A,YEAR(daily!$A1635),COT!$B:$B,WEEKNUM(daily!$A1635))</f>
        <v>78</v>
      </c>
      <c r="Z1635">
        <f>SUMIFS(COT!Q:Q,COT!$A:$A,YEAR(daily!$A1635),COT!$B:$B,WEEKNUM(daily!$A1635))</f>
        <v>89</v>
      </c>
      <c r="AA1635">
        <f>SUMIFS(Saudi!B:B,Saudi!$A:$A,YEAR(daily!$A1635))</f>
        <v>678.81299999999999</v>
      </c>
      <c r="AB1635">
        <f>SUMIFS(Saudi!C:C,Saudi!$A:$A,YEAR(daily!$A1635))</f>
        <v>384.9</v>
      </c>
      <c r="AC1635">
        <f>SUMIFS(Saudi!F:F,Saudi!$A:$A,YEAR(daily!$A1635))</f>
        <v>4050890</v>
      </c>
      <c r="AD1635">
        <f>SUMIFS(Saudi!G:G,Saudi!$A:$A,YEAR(daily!$A1635))</f>
        <v>66.21286817876377</v>
      </c>
      <c r="AE1635">
        <f>SUMIFS(Saudi!H:H,Saudi!$A:$A,YEAR(daily!$A1635))</f>
        <v>268221045.57667238</v>
      </c>
      <c r="AF1635" s="5">
        <f t="shared" si="72"/>
        <v>9</v>
      </c>
      <c r="AG1635" s="5">
        <f t="shared" si="73"/>
        <v>2006</v>
      </c>
    </row>
    <row r="1636" spans="1:33">
      <c r="A1636" s="3">
        <v>38965</v>
      </c>
      <c r="B1636" s="1">
        <v>213065</v>
      </c>
      <c r="C1636" s="1">
        <v>131479</v>
      </c>
      <c r="D1636" s="1">
        <v>51103</v>
      </c>
      <c r="E1636" s="1">
        <v>68.599999999999994</v>
      </c>
      <c r="F1636" s="1">
        <v>70.650000000000006</v>
      </c>
      <c r="G1636" s="1">
        <v>71.41</v>
      </c>
      <c r="H1636" s="2">
        <v>50.5</v>
      </c>
      <c r="I1636" s="2">
        <v>31.3</v>
      </c>
      <c r="J1636" s="2">
        <v>86.1</v>
      </c>
      <c r="K1636" s="2">
        <v>85.7</v>
      </c>
      <c r="L1636">
        <f>SUMIFS(US!B:B,US!$D:$D,YEAR(daily!$A1636),US!$E:$E,MONTH(daily!$A1636))</f>
        <v>8347</v>
      </c>
      <c r="M1636">
        <f>SUMIFS(US!C:C,US!$D:$D,YEAR(daily!$A1636),US!$E:$E,MONTH(daily!$A1636))</f>
        <v>20559</v>
      </c>
      <c r="N1636">
        <f>SUMIFS(COT!E:E,COT!$A:$A,YEAR(daily!$A1636),COT!$B:$B,WEEKNUM(daily!$A1636))</f>
        <v>1170266</v>
      </c>
      <c r="O1636">
        <f>SUMIFS(COT!F:F,COT!$A:$A,YEAR(daily!$A1636),COT!$B:$B,WEEKNUM(daily!$A1636))</f>
        <v>179017</v>
      </c>
      <c r="P1636">
        <f>SUMIFS(COT!G:G,COT!$A:$A,YEAR(daily!$A1636),COT!$B:$B,WEEKNUM(daily!$A1636))</f>
        <v>131700</v>
      </c>
      <c r="Q1636">
        <f>SUMIFS(COT!H:H,COT!$A:$A,YEAR(daily!$A1636),COT!$B:$B,WEEKNUM(daily!$A1636))</f>
        <v>234136</v>
      </c>
      <c r="R1636">
        <f>SUMIFS(COT!I:I,COT!$A:$A,YEAR(daily!$A1636),COT!$B:$B,WEEKNUM(daily!$A1636))</f>
        <v>700190</v>
      </c>
      <c r="S1636">
        <f>SUMIFS(COT!J:J,COT!$A:$A,YEAR(daily!$A1636),COT!$B:$B,WEEKNUM(daily!$A1636))</f>
        <v>735683</v>
      </c>
      <c r="T1636">
        <f>SUMIFS(COT!K:K,COT!$A:$A,YEAR(daily!$A1636),COT!$B:$B,WEEKNUM(daily!$A1636))</f>
        <v>56923</v>
      </c>
      <c r="U1636">
        <f>SUMIFS(COT!L:L,COT!$A:$A,YEAR(daily!$A1636),COT!$B:$B,WEEKNUM(daily!$A1636))</f>
        <v>68747</v>
      </c>
      <c r="V1636">
        <f>SUMIFS(COT!M:M,COT!$A:$A,YEAR(daily!$A1636),COT!$B:$B,WEEKNUM(daily!$A1636))</f>
        <v>89</v>
      </c>
      <c r="W1636">
        <f>SUMIFS(COT!N:N,COT!$A:$A,YEAR(daily!$A1636),COT!$B:$B,WEEKNUM(daily!$A1636))</f>
        <v>97</v>
      </c>
      <c r="X1636">
        <f>SUMIFS(COT!O:O,COT!$A:$A,YEAR(daily!$A1636),COT!$B:$B,WEEKNUM(daily!$A1636))</f>
        <v>127</v>
      </c>
      <c r="Y1636">
        <f>SUMIFS(COT!P:P,COT!$A:$A,YEAR(daily!$A1636),COT!$B:$B,WEEKNUM(daily!$A1636))</f>
        <v>79</v>
      </c>
      <c r="Z1636">
        <f>SUMIFS(COT!Q:Q,COT!$A:$A,YEAR(daily!$A1636),COT!$B:$B,WEEKNUM(daily!$A1636))</f>
        <v>90</v>
      </c>
      <c r="AA1636">
        <f>SUMIFS(Saudi!B:B,Saudi!$A:$A,YEAR(daily!$A1636))</f>
        <v>678.81299999999999</v>
      </c>
      <c r="AB1636">
        <f>SUMIFS(Saudi!C:C,Saudi!$A:$A,YEAR(daily!$A1636))</f>
        <v>384.9</v>
      </c>
      <c r="AC1636">
        <f>SUMIFS(Saudi!F:F,Saudi!$A:$A,YEAR(daily!$A1636))</f>
        <v>4050890</v>
      </c>
      <c r="AD1636">
        <f>SUMIFS(Saudi!G:G,Saudi!$A:$A,YEAR(daily!$A1636))</f>
        <v>66.21286817876377</v>
      </c>
      <c r="AE1636">
        <f>SUMIFS(Saudi!H:H,Saudi!$A:$A,YEAR(daily!$A1636))</f>
        <v>268221045.57667238</v>
      </c>
      <c r="AF1636" s="5">
        <f t="shared" si="72"/>
        <v>9</v>
      </c>
      <c r="AG1636" s="5">
        <f t="shared" si="73"/>
        <v>2006</v>
      </c>
    </row>
    <row r="1637" spans="1:33">
      <c r="A1637" s="3">
        <v>38966</v>
      </c>
      <c r="B1637" s="1">
        <v>202452</v>
      </c>
      <c r="C1637" s="1">
        <v>133619</v>
      </c>
      <c r="D1637" s="1">
        <v>54080</v>
      </c>
      <c r="E1637" s="1">
        <v>67.5</v>
      </c>
      <c r="F1637" s="1">
        <v>69.599999999999994</v>
      </c>
      <c r="G1637" s="1">
        <v>70.37</v>
      </c>
      <c r="H1637" s="2">
        <v>50.5</v>
      </c>
      <c r="I1637" s="2">
        <v>31.3</v>
      </c>
      <c r="J1637" s="2">
        <v>86.1</v>
      </c>
      <c r="K1637" s="2">
        <v>85.7</v>
      </c>
      <c r="L1637">
        <f>SUMIFS(US!B:B,US!$D:$D,YEAR(daily!$A1637),US!$E:$E,MONTH(daily!$A1637))</f>
        <v>8347</v>
      </c>
      <c r="M1637">
        <f>SUMIFS(US!C:C,US!$D:$D,YEAR(daily!$A1637),US!$E:$E,MONTH(daily!$A1637))</f>
        <v>20559</v>
      </c>
      <c r="N1637">
        <f>SUMIFS(COT!E:E,COT!$A:$A,YEAR(daily!$A1637),COT!$B:$B,WEEKNUM(daily!$A1637))</f>
        <v>1170266</v>
      </c>
      <c r="O1637">
        <f>SUMIFS(COT!F:F,COT!$A:$A,YEAR(daily!$A1637),COT!$B:$B,WEEKNUM(daily!$A1637))</f>
        <v>179017</v>
      </c>
      <c r="P1637">
        <f>SUMIFS(COT!G:G,COT!$A:$A,YEAR(daily!$A1637),COT!$B:$B,WEEKNUM(daily!$A1637))</f>
        <v>131700</v>
      </c>
      <c r="Q1637">
        <f>SUMIFS(COT!H:H,COT!$A:$A,YEAR(daily!$A1637),COT!$B:$B,WEEKNUM(daily!$A1637))</f>
        <v>234136</v>
      </c>
      <c r="R1637">
        <f>SUMIFS(COT!I:I,COT!$A:$A,YEAR(daily!$A1637),COT!$B:$B,WEEKNUM(daily!$A1637))</f>
        <v>700190</v>
      </c>
      <c r="S1637">
        <f>SUMIFS(COT!J:J,COT!$A:$A,YEAR(daily!$A1637),COT!$B:$B,WEEKNUM(daily!$A1637))</f>
        <v>735683</v>
      </c>
      <c r="T1637">
        <f>SUMIFS(COT!K:K,COT!$A:$A,YEAR(daily!$A1637),COT!$B:$B,WEEKNUM(daily!$A1637))</f>
        <v>56923</v>
      </c>
      <c r="U1637">
        <f>SUMIFS(COT!L:L,COT!$A:$A,YEAR(daily!$A1637),COT!$B:$B,WEEKNUM(daily!$A1637))</f>
        <v>68747</v>
      </c>
      <c r="V1637">
        <f>SUMIFS(COT!M:M,COT!$A:$A,YEAR(daily!$A1637),COT!$B:$B,WEEKNUM(daily!$A1637))</f>
        <v>89</v>
      </c>
      <c r="W1637">
        <f>SUMIFS(COT!N:N,COT!$A:$A,YEAR(daily!$A1637),COT!$B:$B,WEEKNUM(daily!$A1637))</f>
        <v>97</v>
      </c>
      <c r="X1637">
        <f>SUMIFS(COT!O:O,COT!$A:$A,YEAR(daily!$A1637),COT!$B:$B,WEEKNUM(daily!$A1637))</f>
        <v>127</v>
      </c>
      <c r="Y1637">
        <f>SUMIFS(COT!P:P,COT!$A:$A,YEAR(daily!$A1637),COT!$B:$B,WEEKNUM(daily!$A1637))</f>
        <v>79</v>
      </c>
      <c r="Z1637">
        <f>SUMIFS(COT!Q:Q,COT!$A:$A,YEAR(daily!$A1637),COT!$B:$B,WEEKNUM(daily!$A1637))</f>
        <v>90</v>
      </c>
      <c r="AA1637">
        <f>SUMIFS(Saudi!B:B,Saudi!$A:$A,YEAR(daily!$A1637))</f>
        <v>678.81299999999999</v>
      </c>
      <c r="AB1637">
        <f>SUMIFS(Saudi!C:C,Saudi!$A:$A,YEAR(daily!$A1637))</f>
        <v>384.9</v>
      </c>
      <c r="AC1637">
        <f>SUMIFS(Saudi!F:F,Saudi!$A:$A,YEAR(daily!$A1637))</f>
        <v>4050890</v>
      </c>
      <c r="AD1637">
        <f>SUMIFS(Saudi!G:G,Saudi!$A:$A,YEAR(daily!$A1637))</f>
        <v>66.21286817876377</v>
      </c>
      <c r="AE1637">
        <f>SUMIFS(Saudi!H:H,Saudi!$A:$A,YEAR(daily!$A1637))</f>
        <v>268221045.57667238</v>
      </c>
      <c r="AF1637" s="5">
        <f t="shared" si="72"/>
        <v>9</v>
      </c>
      <c r="AG1637" s="5">
        <f t="shared" si="73"/>
        <v>2006</v>
      </c>
    </row>
    <row r="1638" spans="1:33">
      <c r="A1638" s="3">
        <v>38967</v>
      </c>
      <c r="B1638" s="1">
        <v>200954</v>
      </c>
      <c r="C1638" s="1">
        <v>139522</v>
      </c>
      <c r="D1638" s="1">
        <v>54734</v>
      </c>
      <c r="E1638" s="1">
        <v>67.319999999999993</v>
      </c>
      <c r="F1638" s="1">
        <v>69.430000000000007</v>
      </c>
      <c r="G1638" s="1">
        <v>70.22</v>
      </c>
      <c r="H1638" s="2">
        <v>50.5</v>
      </c>
      <c r="I1638" s="2">
        <v>31.3</v>
      </c>
      <c r="J1638" s="2">
        <v>86.1</v>
      </c>
      <c r="K1638" s="2">
        <v>85.7</v>
      </c>
      <c r="L1638">
        <f>SUMIFS(US!B:B,US!$D:$D,YEAR(daily!$A1638),US!$E:$E,MONTH(daily!$A1638))</f>
        <v>8347</v>
      </c>
      <c r="M1638">
        <f>SUMIFS(US!C:C,US!$D:$D,YEAR(daily!$A1638),US!$E:$E,MONTH(daily!$A1638))</f>
        <v>20559</v>
      </c>
      <c r="N1638">
        <f>SUMIFS(COT!E:E,COT!$A:$A,YEAR(daily!$A1638),COT!$B:$B,WEEKNUM(daily!$A1638))</f>
        <v>1170266</v>
      </c>
      <c r="O1638">
        <f>SUMIFS(COT!F:F,COT!$A:$A,YEAR(daily!$A1638),COT!$B:$B,WEEKNUM(daily!$A1638))</f>
        <v>179017</v>
      </c>
      <c r="P1638">
        <f>SUMIFS(COT!G:G,COT!$A:$A,YEAR(daily!$A1638),COT!$B:$B,WEEKNUM(daily!$A1638))</f>
        <v>131700</v>
      </c>
      <c r="Q1638">
        <f>SUMIFS(COT!H:H,COT!$A:$A,YEAR(daily!$A1638),COT!$B:$B,WEEKNUM(daily!$A1638))</f>
        <v>234136</v>
      </c>
      <c r="R1638">
        <f>SUMIFS(COT!I:I,COT!$A:$A,YEAR(daily!$A1638),COT!$B:$B,WEEKNUM(daily!$A1638))</f>
        <v>700190</v>
      </c>
      <c r="S1638">
        <f>SUMIFS(COT!J:J,COT!$A:$A,YEAR(daily!$A1638),COT!$B:$B,WEEKNUM(daily!$A1638))</f>
        <v>735683</v>
      </c>
      <c r="T1638">
        <f>SUMIFS(COT!K:K,COT!$A:$A,YEAR(daily!$A1638),COT!$B:$B,WEEKNUM(daily!$A1638))</f>
        <v>56923</v>
      </c>
      <c r="U1638">
        <f>SUMIFS(COT!L:L,COT!$A:$A,YEAR(daily!$A1638),COT!$B:$B,WEEKNUM(daily!$A1638))</f>
        <v>68747</v>
      </c>
      <c r="V1638">
        <f>SUMIFS(COT!M:M,COT!$A:$A,YEAR(daily!$A1638),COT!$B:$B,WEEKNUM(daily!$A1638))</f>
        <v>89</v>
      </c>
      <c r="W1638">
        <f>SUMIFS(COT!N:N,COT!$A:$A,YEAR(daily!$A1638),COT!$B:$B,WEEKNUM(daily!$A1638))</f>
        <v>97</v>
      </c>
      <c r="X1638">
        <f>SUMIFS(COT!O:O,COT!$A:$A,YEAR(daily!$A1638),COT!$B:$B,WEEKNUM(daily!$A1638))</f>
        <v>127</v>
      </c>
      <c r="Y1638">
        <f>SUMIFS(COT!P:P,COT!$A:$A,YEAR(daily!$A1638),COT!$B:$B,WEEKNUM(daily!$A1638))</f>
        <v>79</v>
      </c>
      <c r="Z1638">
        <f>SUMIFS(COT!Q:Q,COT!$A:$A,YEAR(daily!$A1638),COT!$B:$B,WEEKNUM(daily!$A1638))</f>
        <v>90</v>
      </c>
      <c r="AA1638">
        <f>SUMIFS(Saudi!B:B,Saudi!$A:$A,YEAR(daily!$A1638))</f>
        <v>678.81299999999999</v>
      </c>
      <c r="AB1638">
        <f>SUMIFS(Saudi!C:C,Saudi!$A:$A,YEAR(daily!$A1638))</f>
        <v>384.9</v>
      </c>
      <c r="AC1638">
        <f>SUMIFS(Saudi!F:F,Saudi!$A:$A,YEAR(daily!$A1638))</f>
        <v>4050890</v>
      </c>
      <c r="AD1638">
        <f>SUMIFS(Saudi!G:G,Saudi!$A:$A,YEAR(daily!$A1638))</f>
        <v>66.21286817876377</v>
      </c>
      <c r="AE1638">
        <f>SUMIFS(Saudi!H:H,Saudi!$A:$A,YEAR(daily!$A1638))</f>
        <v>268221045.57667238</v>
      </c>
      <c r="AF1638" s="5">
        <f t="shared" si="72"/>
        <v>9</v>
      </c>
      <c r="AG1638" s="5">
        <f t="shared" si="73"/>
        <v>2006</v>
      </c>
    </row>
    <row r="1639" spans="1:33">
      <c r="A1639" s="3">
        <v>38968</v>
      </c>
      <c r="B1639" s="1">
        <v>191119</v>
      </c>
      <c r="C1639" s="1">
        <v>135846</v>
      </c>
      <c r="D1639" s="1">
        <v>60025</v>
      </c>
      <c r="E1639" s="1">
        <v>66.25</v>
      </c>
      <c r="F1639" s="1">
        <v>68.33</v>
      </c>
      <c r="G1639" s="1">
        <v>69.13</v>
      </c>
      <c r="H1639" s="2">
        <v>50.5</v>
      </c>
      <c r="I1639" s="2">
        <v>31.3</v>
      </c>
      <c r="J1639" s="2">
        <v>86.1</v>
      </c>
      <c r="K1639" s="2">
        <v>85.7</v>
      </c>
      <c r="L1639">
        <f>SUMIFS(US!B:B,US!$D:$D,YEAR(daily!$A1639),US!$E:$E,MONTH(daily!$A1639))</f>
        <v>8347</v>
      </c>
      <c r="M1639">
        <f>SUMIFS(US!C:C,US!$D:$D,YEAR(daily!$A1639),US!$E:$E,MONTH(daily!$A1639))</f>
        <v>20559</v>
      </c>
      <c r="N1639">
        <f>SUMIFS(COT!E:E,COT!$A:$A,YEAR(daily!$A1639),COT!$B:$B,WEEKNUM(daily!$A1639))</f>
        <v>1170266</v>
      </c>
      <c r="O1639">
        <f>SUMIFS(COT!F:F,COT!$A:$A,YEAR(daily!$A1639),COT!$B:$B,WEEKNUM(daily!$A1639))</f>
        <v>179017</v>
      </c>
      <c r="P1639">
        <f>SUMIFS(COT!G:G,COT!$A:$A,YEAR(daily!$A1639),COT!$B:$B,WEEKNUM(daily!$A1639))</f>
        <v>131700</v>
      </c>
      <c r="Q1639">
        <f>SUMIFS(COT!H:H,COT!$A:$A,YEAR(daily!$A1639),COT!$B:$B,WEEKNUM(daily!$A1639))</f>
        <v>234136</v>
      </c>
      <c r="R1639">
        <f>SUMIFS(COT!I:I,COT!$A:$A,YEAR(daily!$A1639),COT!$B:$B,WEEKNUM(daily!$A1639))</f>
        <v>700190</v>
      </c>
      <c r="S1639">
        <f>SUMIFS(COT!J:J,COT!$A:$A,YEAR(daily!$A1639),COT!$B:$B,WEEKNUM(daily!$A1639))</f>
        <v>735683</v>
      </c>
      <c r="T1639">
        <f>SUMIFS(COT!K:K,COT!$A:$A,YEAR(daily!$A1639),COT!$B:$B,WEEKNUM(daily!$A1639))</f>
        <v>56923</v>
      </c>
      <c r="U1639">
        <f>SUMIFS(COT!L:L,COT!$A:$A,YEAR(daily!$A1639),COT!$B:$B,WEEKNUM(daily!$A1639))</f>
        <v>68747</v>
      </c>
      <c r="V1639">
        <f>SUMIFS(COT!M:M,COT!$A:$A,YEAR(daily!$A1639),COT!$B:$B,WEEKNUM(daily!$A1639))</f>
        <v>89</v>
      </c>
      <c r="W1639">
        <f>SUMIFS(COT!N:N,COT!$A:$A,YEAR(daily!$A1639),COT!$B:$B,WEEKNUM(daily!$A1639))</f>
        <v>97</v>
      </c>
      <c r="X1639">
        <f>SUMIFS(COT!O:O,COT!$A:$A,YEAR(daily!$A1639),COT!$B:$B,WEEKNUM(daily!$A1639))</f>
        <v>127</v>
      </c>
      <c r="Y1639">
        <f>SUMIFS(COT!P:P,COT!$A:$A,YEAR(daily!$A1639),COT!$B:$B,WEEKNUM(daily!$A1639))</f>
        <v>79</v>
      </c>
      <c r="Z1639">
        <f>SUMIFS(COT!Q:Q,COT!$A:$A,YEAR(daily!$A1639),COT!$B:$B,WEEKNUM(daily!$A1639))</f>
        <v>90</v>
      </c>
      <c r="AA1639">
        <f>SUMIFS(Saudi!B:B,Saudi!$A:$A,YEAR(daily!$A1639))</f>
        <v>678.81299999999999</v>
      </c>
      <c r="AB1639">
        <f>SUMIFS(Saudi!C:C,Saudi!$A:$A,YEAR(daily!$A1639))</f>
        <v>384.9</v>
      </c>
      <c r="AC1639">
        <f>SUMIFS(Saudi!F:F,Saudi!$A:$A,YEAR(daily!$A1639))</f>
        <v>4050890</v>
      </c>
      <c r="AD1639">
        <f>SUMIFS(Saudi!G:G,Saudi!$A:$A,YEAR(daily!$A1639))</f>
        <v>66.21286817876377</v>
      </c>
      <c r="AE1639">
        <f>SUMIFS(Saudi!H:H,Saudi!$A:$A,YEAR(daily!$A1639))</f>
        <v>268221045.57667238</v>
      </c>
      <c r="AF1639" s="5">
        <f t="shared" si="72"/>
        <v>9</v>
      </c>
      <c r="AG1639" s="5">
        <f t="shared" si="73"/>
        <v>2006</v>
      </c>
    </row>
    <row r="1640" spans="1:33">
      <c r="A1640" s="3">
        <v>38971</v>
      </c>
      <c r="B1640" s="1">
        <v>176259</v>
      </c>
      <c r="C1640" s="1">
        <v>139270</v>
      </c>
      <c r="D1640" s="1">
        <v>58932</v>
      </c>
      <c r="E1640" s="1">
        <v>65.61</v>
      </c>
      <c r="F1640" s="1">
        <v>67.510000000000005</v>
      </c>
      <c r="G1640" s="1">
        <v>68.3</v>
      </c>
      <c r="H1640" s="2">
        <v>50.5</v>
      </c>
      <c r="I1640" s="2">
        <v>31.3</v>
      </c>
      <c r="J1640" s="2">
        <v>86.1</v>
      </c>
      <c r="K1640" s="2">
        <v>85.7</v>
      </c>
      <c r="L1640">
        <f>SUMIFS(US!B:B,US!$D:$D,YEAR(daily!$A1640),US!$E:$E,MONTH(daily!$A1640))</f>
        <v>8347</v>
      </c>
      <c r="M1640">
        <f>SUMIFS(US!C:C,US!$D:$D,YEAR(daily!$A1640),US!$E:$E,MONTH(daily!$A1640))</f>
        <v>20559</v>
      </c>
      <c r="N1640">
        <f>SUMIFS(COT!E:E,COT!$A:$A,YEAR(daily!$A1640),COT!$B:$B,WEEKNUM(daily!$A1640))</f>
        <v>1213940</v>
      </c>
      <c r="O1640">
        <f>SUMIFS(COT!F:F,COT!$A:$A,YEAR(daily!$A1640),COT!$B:$B,WEEKNUM(daily!$A1640))</f>
        <v>177047</v>
      </c>
      <c r="P1640">
        <f>SUMIFS(COT!G:G,COT!$A:$A,YEAR(daily!$A1640),COT!$B:$B,WEEKNUM(daily!$A1640))</f>
        <v>140027</v>
      </c>
      <c r="Q1640">
        <f>SUMIFS(COT!H:H,COT!$A:$A,YEAR(daily!$A1640),COT!$B:$B,WEEKNUM(daily!$A1640))</f>
        <v>237407</v>
      </c>
      <c r="R1640">
        <f>SUMIFS(COT!I:I,COT!$A:$A,YEAR(daily!$A1640),COT!$B:$B,WEEKNUM(daily!$A1640))</f>
        <v>730801</v>
      </c>
      <c r="S1640">
        <f>SUMIFS(COT!J:J,COT!$A:$A,YEAR(daily!$A1640),COT!$B:$B,WEEKNUM(daily!$A1640))</f>
        <v>752627</v>
      </c>
      <c r="T1640">
        <f>SUMIFS(COT!K:K,COT!$A:$A,YEAR(daily!$A1640),COT!$B:$B,WEEKNUM(daily!$A1640))</f>
        <v>68685</v>
      </c>
      <c r="U1640">
        <f>SUMIFS(COT!L:L,COT!$A:$A,YEAR(daily!$A1640),COT!$B:$B,WEEKNUM(daily!$A1640))</f>
        <v>83879</v>
      </c>
      <c r="V1640">
        <f>SUMIFS(COT!M:M,COT!$A:$A,YEAR(daily!$A1640),COT!$B:$B,WEEKNUM(daily!$A1640))</f>
        <v>86</v>
      </c>
      <c r="W1640">
        <f>SUMIFS(COT!N:N,COT!$A:$A,YEAR(daily!$A1640),COT!$B:$B,WEEKNUM(daily!$A1640))</f>
        <v>118</v>
      </c>
      <c r="X1640">
        <f>SUMIFS(COT!O:O,COT!$A:$A,YEAR(daily!$A1640),COT!$B:$B,WEEKNUM(daily!$A1640))</f>
        <v>129</v>
      </c>
      <c r="Y1640">
        <f>SUMIFS(COT!P:P,COT!$A:$A,YEAR(daily!$A1640),COT!$B:$B,WEEKNUM(daily!$A1640))</f>
        <v>84</v>
      </c>
      <c r="Z1640">
        <f>SUMIFS(COT!Q:Q,COT!$A:$A,YEAR(daily!$A1640),COT!$B:$B,WEEKNUM(daily!$A1640))</f>
        <v>94</v>
      </c>
      <c r="AA1640">
        <f>SUMIFS(Saudi!B:B,Saudi!$A:$A,YEAR(daily!$A1640))</f>
        <v>678.81299999999999</v>
      </c>
      <c r="AB1640">
        <f>SUMIFS(Saudi!C:C,Saudi!$A:$A,YEAR(daily!$A1640))</f>
        <v>384.9</v>
      </c>
      <c r="AC1640">
        <f>SUMIFS(Saudi!F:F,Saudi!$A:$A,YEAR(daily!$A1640))</f>
        <v>4050890</v>
      </c>
      <c r="AD1640">
        <f>SUMIFS(Saudi!G:G,Saudi!$A:$A,YEAR(daily!$A1640))</f>
        <v>66.21286817876377</v>
      </c>
      <c r="AE1640">
        <f>SUMIFS(Saudi!H:H,Saudi!$A:$A,YEAR(daily!$A1640))</f>
        <v>268221045.57667238</v>
      </c>
      <c r="AF1640" s="5">
        <f t="shared" si="72"/>
        <v>9</v>
      </c>
      <c r="AG1640" s="5">
        <f t="shared" si="73"/>
        <v>2006</v>
      </c>
    </row>
    <row r="1641" spans="1:33">
      <c r="A1641" s="3">
        <v>38972</v>
      </c>
      <c r="B1641" s="1">
        <v>157058</v>
      </c>
      <c r="C1641" s="1">
        <v>139435</v>
      </c>
      <c r="D1641" s="1">
        <v>60212</v>
      </c>
      <c r="E1641" s="1">
        <v>63.76</v>
      </c>
      <c r="F1641" s="1">
        <v>65.88</v>
      </c>
      <c r="G1641" s="1">
        <v>66.69</v>
      </c>
      <c r="H1641" s="2">
        <v>50.5</v>
      </c>
      <c r="I1641" s="2">
        <v>31.3</v>
      </c>
      <c r="J1641" s="2">
        <v>86.1</v>
      </c>
      <c r="K1641" s="2">
        <v>85.7</v>
      </c>
      <c r="L1641">
        <f>SUMIFS(US!B:B,US!$D:$D,YEAR(daily!$A1641),US!$E:$E,MONTH(daily!$A1641))</f>
        <v>8347</v>
      </c>
      <c r="M1641">
        <f>SUMIFS(US!C:C,US!$D:$D,YEAR(daily!$A1641),US!$E:$E,MONTH(daily!$A1641))</f>
        <v>20559</v>
      </c>
      <c r="N1641">
        <f>SUMIFS(COT!E:E,COT!$A:$A,YEAR(daily!$A1641),COT!$B:$B,WEEKNUM(daily!$A1641))</f>
        <v>1213940</v>
      </c>
      <c r="O1641">
        <f>SUMIFS(COT!F:F,COT!$A:$A,YEAR(daily!$A1641),COT!$B:$B,WEEKNUM(daily!$A1641))</f>
        <v>177047</v>
      </c>
      <c r="P1641">
        <f>SUMIFS(COT!G:G,COT!$A:$A,YEAR(daily!$A1641),COT!$B:$B,WEEKNUM(daily!$A1641))</f>
        <v>140027</v>
      </c>
      <c r="Q1641">
        <f>SUMIFS(COT!H:H,COT!$A:$A,YEAR(daily!$A1641),COT!$B:$B,WEEKNUM(daily!$A1641))</f>
        <v>237407</v>
      </c>
      <c r="R1641">
        <f>SUMIFS(COT!I:I,COT!$A:$A,YEAR(daily!$A1641),COT!$B:$B,WEEKNUM(daily!$A1641))</f>
        <v>730801</v>
      </c>
      <c r="S1641">
        <f>SUMIFS(COT!J:J,COT!$A:$A,YEAR(daily!$A1641),COT!$B:$B,WEEKNUM(daily!$A1641))</f>
        <v>752627</v>
      </c>
      <c r="T1641">
        <f>SUMIFS(COT!K:K,COT!$A:$A,YEAR(daily!$A1641),COT!$B:$B,WEEKNUM(daily!$A1641))</f>
        <v>68685</v>
      </c>
      <c r="U1641">
        <f>SUMIFS(COT!L:L,COT!$A:$A,YEAR(daily!$A1641),COT!$B:$B,WEEKNUM(daily!$A1641))</f>
        <v>83879</v>
      </c>
      <c r="V1641">
        <f>SUMIFS(COT!M:M,COT!$A:$A,YEAR(daily!$A1641),COT!$B:$B,WEEKNUM(daily!$A1641))</f>
        <v>86</v>
      </c>
      <c r="W1641">
        <f>SUMIFS(COT!N:N,COT!$A:$A,YEAR(daily!$A1641),COT!$B:$B,WEEKNUM(daily!$A1641))</f>
        <v>118</v>
      </c>
      <c r="X1641">
        <f>SUMIFS(COT!O:O,COT!$A:$A,YEAR(daily!$A1641),COT!$B:$B,WEEKNUM(daily!$A1641))</f>
        <v>129</v>
      </c>
      <c r="Y1641">
        <f>SUMIFS(COT!P:P,COT!$A:$A,YEAR(daily!$A1641),COT!$B:$B,WEEKNUM(daily!$A1641))</f>
        <v>84</v>
      </c>
      <c r="Z1641">
        <f>SUMIFS(COT!Q:Q,COT!$A:$A,YEAR(daily!$A1641),COT!$B:$B,WEEKNUM(daily!$A1641))</f>
        <v>94</v>
      </c>
      <c r="AA1641">
        <f>SUMIFS(Saudi!B:B,Saudi!$A:$A,YEAR(daily!$A1641))</f>
        <v>678.81299999999999</v>
      </c>
      <c r="AB1641">
        <f>SUMIFS(Saudi!C:C,Saudi!$A:$A,YEAR(daily!$A1641))</f>
        <v>384.9</v>
      </c>
      <c r="AC1641">
        <f>SUMIFS(Saudi!F:F,Saudi!$A:$A,YEAR(daily!$A1641))</f>
        <v>4050890</v>
      </c>
      <c r="AD1641">
        <f>SUMIFS(Saudi!G:G,Saudi!$A:$A,YEAR(daily!$A1641))</f>
        <v>66.21286817876377</v>
      </c>
      <c r="AE1641">
        <f>SUMIFS(Saudi!H:H,Saudi!$A:$A,YEAR(daily!$A1641))</f>
        <v>268221045.57667238</v>
      </c>
      <c r="AF1641" s="5">
        <f t="shared" si="72"/>
        <v>9</v>
      </c>
      <c r="AG1641" s="5">
        <f t="shared" si="73"/>
        <v>2006</v>
      </c>
    </row>
    <row r="1642" spans="1:33">
      <c r="A1642" s="3">
        <v>38973</v>
      </c>
      <c r="B1642" s="1">
        <v>128673</v>
      </c>
      <c r="C1642" s="1">
        <v>143843</v>
      </c>
      <c r="D1642" s="1">
        <v>60359</v>
      </c>
      <c r="E1642" s="1">
        <v>63.97</v>
      </c>
      <c r="F1642" s="1">
        <v>65.989999999999995</v>
      </c>
      <c r="G1642" s="1">
        <v>66.83</v>
      </c>
      <c r="H1642" s="2">
        <v>50.5</v>
      </c>
      <c r="I1642" s="2">
        <v>31.3</v>
      </c>
      <c r="J1642" s="2">
        <v>86.1</v>
      </c>
      <c r="K1642" s="2">
        <v>85.7</v>
      </c>
      <c r="L1642">
        <f>SUMIFS(US!B:B,US!$D:$D,YEAR(daily!$A1642),US!$E:$E,MONTH(daily!$A1642))</f>
        <v>8347</v>
      </c>
      <c r="M1642">
        <f>SUMIFS(US!C:C,US!$D:$D,YEAR(daily!$A1642),US!$E:$E,MONTH(daily!$A1642))</f>
        <v>20559</v>
      </c>
      <c r="N1642">
        <f>SUMIFS(COT!E:E,COT!$A:$A,YEAR(daily!$A1642),COT!$B:$B,WEEKNUM(daily!$A1642))</f>
        <v>1213940</v>
      </c>
      <c r="O1642">
        <f>SUMIFS(COT!F:F,COT!$A:$A,YEAR(daily!$A1642),COT!$B:$B,WEEKNUM(daily!$A1642))</f>
        <v>177047</v>
      </c>
      <c r="P1642">
        <f>SUMIFS(COT!G:G,COT!$A:$A,YEAR(daily!$A1642),COT!$B:$B,WEEKNUM(daily!$A1642))</f>
        <v>140027</v>
      </c>
      <c r="Q1642">
        <f>SUMIFS(COT!H:H,COT!$A:$A,YEAR(daily!$A1642),COT!$B:$B,WEEKNUM(daily!$A1642))</f>
        <v>237407</v>
      </c>
      <c r="R1642">
        <f>SUMIFS(COT!I:I,COT!$A:$A,YEAR(daily!$A1642),COT!$B:$B,WEEKNUM(daily!$A1642))</f>
        <v>730801</v>
      </c>
      <c r="S1642">
        <f>SUMIFS(COT!J:J,COT!$A:$A,YEAR(daily!$A1642),COT!$B:$B,WEEKNUM(daily!$A1642))</f>
        <v>752627</v>
      </c>
      <c r="T1642">
        <f>SUMIFS(COT!K:K,COT!$A:$A,YEAR(daily!$A1642),COT!$B:$B,WEEKNUM(daily!$A1642))</f>
        <v>68685</v>
      </c>
      <c r="U1642">
        <f>SUMIFS(COT!L:L,COT!$A:$A,YEAR(daily!$A1642),COT!$B:$B,WEEKNUM(daily!$A1642))</f>
        <v>83879</v>
      </c>
      <c r="V1642">
        <f>SUMIFS(COT!M:M,COT!$A:$A,YEAR(daily!$A1642),COT!$B:$B,WEEKNUM(daily!$A1642))</f>
        <v>86</v>
      </c>
      <c r="W1642">
        <f>SUMIFS(COT!N:N,COT!$A:$A,YEAR(daily!$A1642),COT!$B:$B,WEEKNUM(daily!$A1642))</f>
        <v>118</v>
      </c>
      <c r="X1642">
        <f>SUMIFS(COT!O:O,COT!$A:$A,YEAR(daily!$A1642),COT!$B:$B,WEEKNUM(daily!$A1642))</f>
        <v>129</v>
      </c>
      <c r="Y1642">
        <f>SUMIFS(COT!P:P,COT!$A:$A,YEAR(daily!$A1642),COT!$B:$B,WEEKNUM(daily!$A1642))</f>
        <v>84</v>
      </c>
      <c r="Z1642">
        <f>SUMIFS(COT!Q:Q,COT!$A:$A,YEAR(daily!$A1642),COT!$B:$B,WEEKNUM(daily!$A1642))</f>
        <v>94</v>
      </c>
      <c r="AA1642">
        <f>SUMIFS(Saudi!B:B,Saudi!$A:$A,YEAR(daily!$A1642))</f>
        <v>678.81299999999999</v>
      </c>
      <c r="AB1642">
        <f>SUMIFS(Saudi!C:C,Saudi!$A:$A,YEAR(daily!$A1642))</f>
        <v>384.9</v>
      </c>
      <c r="AC1642">
        <f>SUMIFS(Saudi!F:F,Saudi!$A:$A,YEAR(daily!$A1642))</f>
        <v>4050890</v>
      </c>
      <c r="AD1642">
        <f>SUMIFS(Saudi!G:G,Saudi!$A:$A,YEAR(daily!$A1642))</f>
        <v>66.21286817876377</v>
      </c>
      <c r="AE1642">
        <f>SUMIFS(Saudi!H:H,Saudi!$A:$A,YEAR(daily!$A1642))</f>
        <v>268221045.57667238</v>
      </c>
      <c r="AF1642" s="5">
        <f t="shared" si="72"/>
        <v>9</v>
      </c>
      <c r="AG1642" s="5">
        <f t="shared" si="73"/>
        <v>2006</v>
      </c>
    </row>
    <row r="1643" spans="1:33">
      <c r="A1643" s="3">
        <v>38974</v>
      </c>
      <c r="B1643" s="1">
        <v>105575</v>
      </c>
      <c r="C1643" s="1">
        <v>143672</v>
      </c>
      <c r="D1643" s="1">
        <v>60734</v>
      </c>
      <c r="E1643" s="1">
        <v>63.22</v>
      </c>
      <c r="F1643" s="1">
        <v>65.2</v>
      </c>
      <c r="G1643" s="1">
        <v>66.12</v>
      </c>
      <c r="H1643" s="2">
        <v>50.5</v>
      </c>
      <c r="I1643" s="2">
        <v>31.3</v>
      </c>
      <c r="J1643" s="2">
        <v>86.1</v>
      </c>
      <c r="K1643" s="2">
        <v>85.7</v>
      </c>
      <c r="L1643">
        <f>SUMIFS(US!B:B,US!$D:$D,YEAR(daily!$A1643),US!$E:$E,MONTH(daily!$A1643))</f>
        <v>8347</v>
      </c>
      <c r="M1643">
        <f>SUMIFS(US!C:C,US!$D:$D,YEAR(daily!$A1643),US!$E:$E,MONTH(daily!$A1643))</f>
        <v>20559</v>
      </c>
      <c r="N1643">
        <f>SUMIFS(COT!E:E,COT!$A:$A,YEAR(daily!$A1643),COT!$B:$B,WEEKNUM(daily!$A1643))</f>
        <v>1213940</v>
      </c>
      <c r="O1643">
        <f>SUMIFS(COT!F:F,COT!$A:$A,YEAR(daily!$A1643),COT!$B:$B,WEEKNUM(daily!$A1643))</f>
        <v>177047</v>
      </c>
      <c r="P1643">
        <f>SUMIFS(COT!G:G,COT!$A:$A,YEAR(daily!$A1643),COT!$B:$B,WEEKNUM(daily!$A1643))</f>
        <v>140027</v>
      </c>
      <c r="Q1643">
        <f>SUMIFS(COT!H:H,COT!$A:$A,YEAR(daily!$A1643),COT!$B:$B,WEEKNUM(daily!$A1643))</f>
        <v>237407</v>
      </c>
      <c r="R1643">
        <f>SUMIFS(COT!I:I,COT!$A:$A,YEAR(daily!$A1643),COT!$B:$B,WEEKNUM(daily!$A1643))</f>
        <v>730801</v>
      </c>
      <c r="S1643">
        <f>SUMIFS(COT!J:J,COT!$A:$A,YEAR(daily!$A1643),COT!$B:$B,WEEKNUM(daily!$A1643))</f>
        <v>752627</v>
      </c>
      <c r="T1643">
        <f>SUMIFS(COT!K:K,COT!$A:$A,YEAR(daily!$A1643),COT!$B:$B,WEEKNUM(daily!$A1643))</f>
        <v>68685</v>
      </c>
      <c r="U1643">
        <f>SUMIFS(COT!L:L,COT!$A:$A,YEAR(daily!$A1643),COT!$B:$B,WEEKNUM(daily!$A1643))</f>
        <v>83879</v>
      </c>
      <c r="V1643">
        <f>SUMIFS(COT!M:M,COT!$A:$A,YEAR(daily!$A1643),COT!$B:$B,WEEKNUM(daily!$A1643))</f>
        <v>86</v>
      </c>
      <c r="W1643">
        <f>SUMIFS(COT!N:N,COT!$A:$A,YEAR(daily!$A1643),COT!$B:$B,WEEKNUM(daily!$A1643))</f>
        <v>118</v>
      </c>
      <c r="X1643">
        <f>SUMIFS(COT!O:O,COT!$A:$A,YEAR(daily!$A1643),COT!$B:$B,WEEKNUM(daily!$A1643))</f>
        <v>129</v>
      </c>
      <c r="Y1643">
        <f>SUMIFS(COT!P:P,COT!$A:$A,YEAR(daily!$A1643),COT!$B:$B,WEEKNUM(daily!$A1643))</f>
        <v>84</v>
      </c>
      <c r="Z1643">
        <f>SUMIFS(COT!Q:Q,COT!$A:$A,YEAR(daily!$A1643),COT!$B:$B,WEEKNUM(daily!$A1643))</f>
        <v>94</v>
      </c>
      <c r="AA1643">
        <f>SUMIFS(Saudi!B:B,Saudi!$A:$A,YEAR(daily!$A1643))</f>
        <v>678.81299999999999</v>
      </c>
      <c r="AB1643">
        <f>SUMIFS(Saudi!C:C,Saudi!$A:$A,YEAR(daily!$A1643))</f>
        <v>384.9</v>
      </c>
      <c r="AC1643">
        <f>SUMIFS(Saudi!F:F,Saudi!$A:$A,YEAR(daily!$A1643))</f>
        <v>4050890</v>
      </c>
      <c r="AD1643">
        <f>SUMIFS(Saudi!G:G,Saudi!$A:$A,YEAR(daily!$A1643))</f>
        <v>66.21286817876377</v>
      </c>
      <c r="AE1643">
        <f>SUMIFS(Saudi!H:H,Saudi!$A:$A,YEAR(daily!$A1643))</f>
        <v>268221045.57667238</v>
      </c>
      <c r="AF1643" s="5">
        <f t="shared" si="72"/>
        <v>9</v>
      </c>
      <c r="AG1643" s="5">
        <f t="shared" si="73"/>
        <v>2006</v>
      </c>
    </row>
    <row r="1644" spans="1:33">
      <c r="A1644" s="3">
        <v>38975</v>
      </c>
      <c r="B1644" s="1">
        <v>89134</v>
      </c>
      <c r="C1644" s="1">
        <v>148486</v>
      </c>
      <c r="D1644" s="1">
        <v>59999</v>
      </c>
      <c r="E1644" s="1">
        <v>63.33</v>
      </c>
      <c r="F1644" s="1">
        <v>65.02</v>
      </c>
      <c r="G1644" s="1">
        <v>65.930000000000007</v>
      </c>
      <c r="H1644" s="2">
        <v>50.5</v>
      </c>
      <c r="I1644" s="2">
        <v>31.3</v>
      </c>
      <c r="J1644" s="2">
        <v>86.1</v>
      </c>
      <c r="K1644" s="2">
        <v>85.7</v>
      </c>
      <c r="L1644">
        <f>SUMIFS(US!B:B,US!$D:$D,YEAR(daily!$A1644),US!$E:$E,MONTH(daily!$A1644))</f>
        <v>8347</v>
      </c>
      <c r="M1644">
        <f>SUMIFS(US!C:C,US!$D:$D,YEAR(daily!$A1644),US!$E:$E,MONTH(daily!$A1644))</f>
        <v>20559</v>
      </c>
      <c r="N1644">
        <f>SUMIFS(COT!E:E,COT!$A:$A,YEAR(daily!$A1644),COT!$B:$B,WEEKNUM(daily!$A1644))</f>
        <v>1213940</v>
      </c>
      <c r="O1644">
        <f>SUMIFS(COT!F:F,COT!$A:$A,YEAR(daily!$A1644),COT!$B:$B,WEEKNUM(daily!$A1644))</f>
        <v>177047</v>
      </c>
      <c r="P1644">
        <f>SUMIFS(COT!G:G,COT!$A:$A,YEAR(daily!$A1644),COT!$B:$B,WEEKNUM(daily!$A1644))</f>
        <v>140027</v>
      </c>
      <c r="Q1644">
        <f>SUMIFS(COT!H:H,COT!$A:$A,YEAR(daily!$A1644),COT!$B:$B,WEEKNUM(daily!$A1644))</f>
        <v>237407</v>
      </c>
      <c r="R1644">
        <f>SUMIFS(COT!I:I,COT!$A:$A,YEAR(daily!$A1644),COT!$B:$B,WEEKNUM(daily!$A1644))</f>
        <v>730801</v>
      </c>
      <c r="S1644">
        <f>SUMIFS(COT!J:J,COT!$A:$A,YEAR(daily!$A1644),COT!$B:$B,WEEKNUM(daily!$A1644))</f>
        <v>752627</v>
      </c>
      <c r="T1644">
        <f>SUMIFS(COT!K:K,COT!$A:$A,YEAR(daily!$A1644),COT!$B:$B,WEEKNUM(daily!$A1644))</f>
        <v>68685</v>
      </c>
      <c r="U1644">
        <f>SUMIFS(COT!L:L,COT!$A:$A,YEAR(daily!$A1644),COT!$B:$B,WEEKNUM(daily!$A1644))</f>
        <v>83879</v>
      </c>
      <c r="V1644">
        <f>SUMIFS(COT!M:M,COT!$A:$A,YEAR(daily!$A1644),COT!$B:$B,WEEKNUM(daily!$A1644))</f>
        <v>86</v>
      </c>
      <c r="W1644">
        <f>SUMIFS(COT!N:N,COT!$A:$A,YEAR(daily!$A1644),COT!$B:$B,WEEKNUM(daily!$A1644))</f>
        <v>118</v>
      </c>
      <c r="X1644">
        <f>SUMIFS(COT!O:O,COT!$A:$A,YEAR(daily!$A1644),COT!$B:$B,WEEKNUM(daily!$A1644))</f>
        <v>129</v>
      </c>
      <c r="Y1644">
        <f>SUMIFS(COT!P:P,COT!$A:$A,YEAR(daily!$A1644),COT!$B:$B,WEEKNUM(daily!$A1644))</f>
        <v>84</v>
      </c>
      <c r="Z1644">
        <f>SUMIFS(COT!Q:Q,COT!$A:$A,YEAR(daily!$A1644),COT!$B:$B,WEEKNUM(daily!$A1644))</f>
        <v>94</v>
      </c>
      <c r="AA1644">
        <f>SUMIFS(Saudi!B:B,Saudi!$A:$A,YEAR(daily!$A1644))</f>
        <v>678.81299999999999</v>
      </c>
      <c r="AB1644">
        <f>SUMIFS(Saudi!C:C,Saudi!$A:$A,YEAR(daily!$A1644))</f>
        <v>384.9</v>
      </c>
      <c r="AC1644">
        <f>SUMIFS(Saudi!F:F,Saudi!$A:$A,YEAR(daily!$A1644))</f>
        <v>4050890</v>
      </c>
      <c r="AD1644">
        <f>SUMIFS(Saudi!G:G,Saudi!$A:$A,YEAR(daily!$A1644))</f>
        <v>66.21286817876377</v>
      </c>
      <c r="AE1644">
        <f>SUMIFS(Saudi!H:H,Saudi!$A:$A,YEAR(daily!$A1644))</f>
        <v>268221045.57667238</v>
      </c>
      <c r="AF1644" s="5">
        <f t="shared" si="72"/>
        <v>9</v>
      </c>
      <c r="AG1644" s="5">
        <f t="shared" si="73"/>
        <v>2006</v>
      </c>
    </row>
    <row r="1645" spans="1:33">
      <c r="A1645" s="3">
        <v>38978</v>
      </c>
      <c r="B1645" s="1">
        <v>62220</v>
      </c>
      <c r="C1645" s="1">
        <v>148268</v>
      </c>
      <c r="D1645" s="1">
        <v>60250</v>
      </c>
      <c r="E1645" s="1">
        <v>63.8</v>
      </c>
      <c r="F1645" s="1">
        <v>65.44</v>
      </c>
      <c r="G1645" s="1">
        <v>66.33</v>
      </c>
      <c r="H1645" s="2">
        <v>50.5</v>
      </c>
      <c r="I1645" s="2">
        <v>31.3</v>
      </c>
      <c r="J1645" s="2">
        <v>86.1</v>
      </c>
      <c r="K1645" s="2">
        <v>85.7</v>
      </c>
      <c r="L1645">
        <f>SUMIFS(US!B:B,US!$D:$D,YEAR(daily!$A1645),US!$E:$E,MONTH(daily!$A1645))</f>
        <v>8347</v>
      </c>
      <c r="M1645">
        <f>SUMIFS(US!C:C,US!$D:$D,YEAR(daily!$A1645),US!$E:$E,MONTH(daily!$A1645))</f>
        <v>20559</v>
      </c>
      <c r="N1645">
        <f>SUMIFS(COT!E:E,COT!$A:$A,YEAR(daily!$A1645),COT!$B:$B,WEEKNUM(daily!$A1645))</f>
        <v>1177409</v>
      </c>
      <c r="O1645">
        <f>SUMIFS(COT!F:F,COT!$A:$A,YEAR(daily!$A1645),COT!$B:$B,WEEKNUM(daily!$A1645))</f>
        <v>161535</v>
      </c>
      <c r="P1645">
        <f>SUMIFS(COT!G:G,COT!$A:$A,YEAR(daily!$A1645),COT!$B:$B,WEEKNUM(daily!$A1645))</f>
        <v>139037</v>
      </c>
      <c r="Q1645">
        <f>SUMIFS(COT!H:H,COT!$A:$A,YEAR(daily!$A1645),COT!$B:$B,WEEKNUM(daily!$A1645))</f>
        <v>229361</v>
      </c>
      <c r="R1645">
        <f>SUMIFS(COT!I:I,COT!$A:$A,YEAR(daily!$A1645),COT!$B:$B,WEEKNUM(daily!$A1645))</f>
        <v>717492</v>
      </c>
      <c r="S1645">
        <f>SUMIFS(COT!J:J,COT!$A:$A,YEAR(daily!$A1645),COT!$B:$B,WEEKNUM(daily!$A1645))</f>
        <v>719409</v>
      </c>
      <c r="T1645">
        <f>SUMIFS(COT!K:K,COT!$A:$A,YEAR(daily!$A1645),COT!$B:$B,WEEKNUM(daily!$A1645))</f>
        <v>69021</v>
      </c>
      <c r="U1645">
        <f>SUMIFS(COT!L:L,COT!$A:$A,YEAR(daily!$A1645),COT!$B:$B,WEEKNUM(daily!$A1645))</f>
        <v>89602</v>
      </c>
      <c r="V1645">
        <f>SUMIFS(COT!M:M,COT!$A:$A,YEAR(daily!$A1645),COT!$B:$B,WEEKNUM(daily!$A1645))</f>
        <v>76</v>
      </c>
      <c r="W1645">
        <f>SUMIFS(COT!N:N,COT!$A:$A,YEAR(daily!$A1645),COT!$B:$B,WEEKNUM(daily!$A1645))</f>
        <v>112</v>
      </c>
      <c r="X1645">
        <f>SUMIFS(COT!O:O,COT!$A:$A,YEAR(daily!$A1645),COT!$B:$B,WEEKNUM(daily!$A1645))</f>
        <v>122</v>
      </c>
      <c r="Y1645">
        <f>SUMIFS(COT!P:P,COT!$A:$A,YEAR(daily!$A1645),COT!$B:$B,WEEKNUM(daily!$A1645))</f>
        <v>83</v>
      </c>
      <c r="Z1645">
        <f>SUMIFS(COT!Q:Q,COT!$A:$A,YEAR(daily!$A1645),COT!$B:$B,WEEKNUM(daily!$A1645))</f>
        <v>93</v>
      </c>
      <c r="AA1645">
        <f>SUMIFS(Saudi!B:B,Saudi!$A:$A,YEAR(daily!$A1645))</f>
        <v>678.81299999999999</v>
      </c>
      <c r="AB1645">
        <f>SUMIFS(Saudi!C:C,Saudi!$A:$A,YEAR(daily!$A1645))</f>
        <v>384.9</v>
      </c>
      <c r="AC1645">
        <f>SUMIFS(Saudi!F:F,Saudi!$A:$A,YEAR(daily!$A1645))</f>
        <v>4050890</v>
      </c>
      <c r="AD1645">
        <f>SUMIFS(Saudi!G:G,Saudi!$A:$A,YEAR(daily!$A1645))</f>
        <v>66.21286817876377</v>
      </c>
      <c r="AE1645">
        <f>SUMIFS(Saudi!H:H,Saudi!$A:$A,YEAR(daily!$A1645))</f>
        <v>268221045.57667238</v>
      </c>
      <c r="AF1645" s="5">
        <f t="shared" si="72"/>
        <v>9</v>
      </c>
      <c r="AG1645" s="5">
        <f t="shared" si="73"/>
        <v>2006</v>
      </c>
    </row>
    <row r="1646" spans="1:33">
      <c r="A1646" s="3">
        <v>38979</v>
      </c>
      <c r="B1646" s="1">
        <v>33450.5</v>
      </c>
      <c r="C1646" s="1">
        <v>155649</v>
      </c>
      <c r="D1646" s="1">
        <v>61074</v>
      </c>
      <c r="E1646" s="1">
        <v>61.66</v>
      </c>
      <c r="F1646" s="1">
        <v>63.25</v>
      </c>
      <c r="G1646" s="1">
        <v>64.180000000000007</v>
      </c>
      <c r="H1646" s="2">
        <v>50.5</v>
      </c>
      <c r="I1646" s="2">
        <v>31.3</v>
      </c>
      <c r="J1646" s="2">
        <v>86.1</v>
      </c>
      <c r="K1646" s="2">
        <v>85.7</v>
      </c>
      <c r="L1646">
        <f>SUMIFS(US!B:B,US!$D:$D,YEAR(daily!$A1646),US!$E:$E,MONTH(daily!$A1646))</f>
        <v>8347</v>
      </c>
      <c r="M1646">
        <f>SUMIFS(US!C:C,US!$D:$D,YEAR(daily!$A1646),US!$E:$E,MONTH(daily!$A1646))</f>
        <v>20559</v>
      </c>
      <c r="N1646">
        <f>SUMIFS(COT!E:E,COT!$A:$A,YEAR(daily!$A1646),COT!$B:$B,WEEKNUM(daily!$A1646))</f>
        <v>1177409</v>
      </c>
      <c r="O1646">
        <f>SUMIFS(COT!F:F,COT!$A:$A,YEAR(daily!$A1646),COT!$B:$B,WEEKNUM(daily!$A1646))</f>
        <v>161535</v>
      </c>
      <c r="P1646">
        <f>SUMIFS(COT!G:G,COT!$A:$A,YEAR(daily!$A1646),COT!$B:$B,WEEKNUM(daily!$A1646))</f>
        <v>139037</v>
      </c>
      <c r="Q1646">
        <f>SUMIFS(COT!H:H,COT!$A:$A,YEAR(daily!$A1646),COT!$B:$B,WEEKNUM(daily!$A1646))</f>
        <v>229361</v>
      </c>
      <c r="R1646">
        <f>SUMIFS(COT!I:I,COT!$A:$A,YEAR(daily!$A1646),COT!$B:$B,WEEKNUM(daily!$A1646))</f>
        <v>717492</v>
      </c>
      <c r="S1646">
        <f>SUMIFS(COT!J:J,COT!$A:$A,YEAR(daily!$A1646),COT!$B:$B,WEEKNUM(daily!$A1646))</f>
        <v>719409</v>
      </c>
      <c r="T1646">
        <f>SUMIFS(COT!K:K,COT!$A:$A,YEAR(daily!$A1646),COT!$B:$B,WEEKNUM(daily!$A1646))</f>
        <v>69021</v>
      </c>
      <c r="U1646">
        <f>SUMIFS(COT!L:L,COT!$A:$A,YEAR(daily!$A1646),COT!$B:$B,WEEKNUM(daily!$A1646))</f>
        <v>89602</v>
      </c>
      <c r="V1646">
        <f>SUMIFS(COT!M:M,COT!$A:$A,YEAR(daily!$A1646),COT!$B:$B,WEEKNUM(daily!$A1646))</f>
        <v>76</v>
      </c>
      <c r="W1646">
        <f>SUMIFS(COT!N:N,COT!$A:$A,YEAR(daily!$A1646),COT!$B:$B,WEEKNUM(daily!$A1646))</f>
        <v>112</v>
      </c>
      <c r="X1646">
        <f>SUMIFS(COT!O:O,COT!$A:$A,YEAR(daily!$A1646),COT!$B:$B,WEEKNUM(daily!$A1646))</f>
        <v>122</v>
      </c>
      <c r="Y1646">
        <f>SUMIFS(COT!P:P,COT!$A:$A,YEAR(daily!$A1646),COT!$B:$B,WEEKNUM(daily!$A1646))</f>
        <v>83</v>
      </c>
      <c r="Z1646">
        <f>SUMIFS(COT!Q:Q,COT!$A:$A,YEAR(daily!$A1646),COT!$B:$B,WEEKNUM(daily!$A1646))</f>
        <v>93</v>
      </c>
      <c r="AA1646">
        <f>SUMIFS(Saudi!B:B,Saudi!$A:$A,YEAR(daily!$A1646))</f>
        <v>678.81299999999999</v>
      </c>
      <c r="AB1646">
        <f>SUMIFS(Saudi!C:C,Saudi!$A:$A,YEAR(daily!$A1646))</f>
        <v>384.9</v>
      </c>
      <c r="AC1646">
        <f>SUMIFS(Saudi!F:F,Saudi!$A:$A,YEAR(daily!$A1646))</f>
        <v>4050890</v>
      </c>
      <c r="AD1646">
        <f>SUMIFS(Saudi!G:G,Saudi!$A:$A,YEAR(daily!$A1646))</f>
        <v>66.21286817876377</v>
      </c>
      <c r="AE1646">
        <f>SUMIFS(Saudi!H:H,Saudi!$A:$A,YEAR(daily!$A1646))</f>
        <v>268221045.57667238</v>
      </c>
      <c r="AF1646" s="5">
        <f t="shared" si="72"/>
        <v>9</v>
      </c>
      <c r="AG1646" s="5">
        <f t="shared" si="73"/>
        <v>2006</v>
      </c>
    </row>
    <row r="1647" spans="1:33">
      <c r="A1647" s="3">
        <v>38980</v>
      </c>
      <c r="B1647" s="1">
        <v>4681</v>
      </c>
      <c r="C1647" s="1">
        <v>159482</v>
      </c>
      <c r="D1647" s="1">
        <v>66189</v>
      </c>
      <c r="E1647" s="1">
        <v>60.46</v>
      </c>
      <c r="F1647" s="1">
        <v>61.72</v>
      </c>
      <c r="G1647" s="1">
        <v>62.62</v>
      </c>
      <c r="H1647" s="2">
        <v>50.5</v>
      </c>
      <c r="I1647" s="2">
        <v>31.3</v>
      </c>
      <c r="J1647" s="2">
        <v>86.1</v>
      </c>
      <c r="K1647" s="2">
        <v>85.7</v>
      </c>
      <c r="L1647">
        <f>SUMIFS(US!B:B,US!$D:$D,YEAR(daily!$A1647),US!$E:$E,MONTH(daily!$A1647))</f>
        <v>8347</v>
      </c>
      <c r="M1647">
        <f>SUMIFS(US!C:C,US!$D:$D,YEAR(daily!$A1647),US!$E:$E,MONTH(daily!$A1647))</f>
        <v>20559</v>
      </c>
      <c r="N1647">
        <f>SUMIFS(COT!E:E,COT!$A:$A,YEAR(daily!$A1647),COT!$B:$B,WEEKNUM(daily!$A1647))</f>
        <v>1177409</v>
      </c>
      <c r="O1647">
        <f>SUMIFS(COT!F:F,COT!$A:$A,YEAR(daily!$A1647),COT!$B:$B,WEEKNUM(daily!$A1647))</f>
        <v>161535</v>
      </c>
      <c r="P1647">
        <f>SUMIFS(COT!G:G,COT!$A:$A,YEAR(daily!$A1647),COT!$B:$B,WEEKNUM(daily!$A1647))</f>
        <v>139037</v>
      </c>
      <c r="Q1647">
        <f>SUMIFS(COT!H:H,COT!$A:$A,YEAR(daily!$A1647),COT!$B:$B,WEEKNUM(daily!$A1647))</f>
        <v>229361</v>
      </c>
      <c r="R1647">
        <f>SUMIFS(COT!I:I,COT!$A:$A,YEAR(daily!$A1647),COT!$B:$B,WEEKNUM(daily!$A1647))</f>
        <v>717492</v>
      </c>
      <c r="S1647">
        <f>SUMIFS(COT!J:J,COT!$A:$A,YEAR(daily!$A1647),COT!$B:$B,WEEKNUM(daily!$A1647))</f>
        <v>719409</v>
      </c>
      <c r="T1647">
        <f>SUMIFS(COT!K:K,COT!$A:$A,YEAR(daily!$A1647),COT!$B:$B,WEEKNUM(daily!$A1647))</f>
        <v>69021</v>
      </c>
      <c r="U1647">
        <f>SUMIFS(COT!L:L,COT!$A:$A,YEAR(daily!$A1647),COT!$B:$B,WEEKNUM(daily!$A1647))</f>
        <v>89602</v>
      </c>
      <c r="V1647">
        <f>SUMIFS(COT!M:M,COT!$A:$A,YEAR(daily!$A1647),COT!$B:$B,WEEKNUM(daily!$A1647))</f>
        <v>76</v>
      </c>
      <c r="W1647">
        <f>SUMIFS(COT!N:N,COT!$A:$A,YEAR(daily!$A1647),COT!$B:$B,WEEKNUM(daily!$A1647))</f>
        <v>112</v>
      </c>
      <c r="X1647">
        <f>SUMIFS(COT!O:O,COT!$A:$A,YEAR(daily!$A1647),COT!$B:$B,WEEKNUM(daily!$A1647))</f>
        <v>122</v>
      </c>
      <c r="Y1647">
        <f>SUMIFS(COT!P:P,COT!$A:$A,YEAR(daily!$A1647),COT!$B:$B,WEEKNUM(daily!$A1647))</f>
        <v>83</v>
      </c>
      <c r="Z1647">
        <f>SUMIFS(COT!Q:Q,COT!$A:$A,YEAR(daily!$A1647),COT!$B:$B,WEEKNUM(daily!$A1647))</f>
        <v>93</v>
      </c>
      <c r="AA1647">
        <f>SUMIFS(Saudi!B:B,Saudi!$A:$A,YEAR(daily!$A1647))</f>
        <v>678.81299999999999</v>
      </c>
      <c r="AB1647">
        <f>SUMIFS(Saudi!C:C,Saudi!$A:$A,YEAR(daily!$A1647))</f>
        <v>384.9</v>
      </c>
      <c r="AC1647">
        <f>SUMIFS(Saudi!F:F,Saudi!$A:$A,YEAR(daily!$A1647))</f>
        <v>4050890</v>
      </c>
      <c r="AD1647">
        <f>SUMIFS(Saudi!G:G,Saudi!$A:$A,YEAR(daily!$A1647))</f>
        <v>66.21286817876377</v>
      </c>
      <c r="AE1647">
        <f>SUMIFS(Saudi!H:H,Saudi!$A:$A,YEAR(daily!$A1647))</f>
        <v>268221045.57667238</v>
      </c>
      <c r="AF1647" s="5">
        <f t="shared" si="72"/>
        <v>9</v>
      </c>
      <c r="AG1647" s="5">
        <f t="shared" si="73"/>
        <v>2006</v>
      </c>
    </row>
    <row r="1648" spans="1:33">
      <c r="A1648" s="3">
        <v>38981</v>
      </c>
      <c r="B1648" s="1">
        <v>280812</v>
      </c>
      <c r="C1648" s="1">
        <v>64849</v>
      </c>
      <c r="D1648" s="1">
        <v>30781</v>
      </c>
      <c r="E1648" s="1">
        <v>61.59</v>
      </c>
      <c r="F1648" s="1">
        <v>63.32</v>
      </c>
      <c r="G1648" s="1">
        <v>64.03</v>
      </c>
      <c r="H1648" s="2">
        <v>50.5</v>
      </c>
      <c r="I1648" s="2">
        <v>31.3</v>
      </c>
      <c r="J1648" s="2">
        <v>86.1</v>
      </c>
      <c r="K1648" s="2">
        <v>85.7</v>
      </c>
      <c r="L1648">
        <f>SUMIFS(US!B:B,US!$D:$D,YEAR(daily!$A1648),US!$E:$E,MONTH(daily!$A1648))</f>
        <v>8347</v>
      </c>
      <c r="M1648">
        <f>SUMIFS(US!C:C,US!$D:$D,YEAR(daily!$A1648),US!$E:$E,MONTH(daily!$A1648))</f>
        <v>20559</v>
      </c>
      <c r="N1648">
        <f>SUMIFS(COT!E:E,COT!$A:$A,YEAR(daily!$A1648),COT!$B:$B,WEEKNUM(daily!$A1648))</f>
        <v>1177409</v>
      </c>
      <c r="O1648">
        <f>SUMIFS(COT!F:F,COT!$A:$A,YEAR(daily!$A1648),COT!$B:$B,WEEKNUM(daily!$A1648))</f>
        <v>161535</v>
      </c>
      <c r="P1648">
        <f>SUMIFS(COT!G:G,COT!$A:$A,YEAR(daily!$A1648),COT!$B:$B,WEEKNUM(daily!$A1648))</f>
        <v>139037</v>
      </c>
      <c r="Q1648">
        <f>SUMIFS(COT!H:H,COT!$A:$A,YEAR(daily!$A1648),COT!$B:$B,WEEKNUM(daily!$A1648))</f>
        <v>229361</v>
      </c>
      <c r="R1648">
        <f>SUMIFS(COT!I:I,COT!$A:$A,YEAR(daily!$A1648),COT!$B:$B,WEEKNUM(daily!$A1648))</f>
        <v>717492</v>
      </c>
      <c r="S1648">
        <f>SUMIFS(COT!J:J,COT!$A:$A,YEAR(daily!$A1648),COT!$B:$B,WEEKNUM(daily!$A1648))</f>
        <v>719409</v>
      </c>
      <c r="T1648">
        <f>SUMIFS(COT!K:K,COT!$A:$A,YEAR(daily!$A1648),COT!$B:$B,WEEKNUM(daily!$A1648))</f>
        <v>69021</v>
      </c>
      <c r="U1648">
        <f>SUMIFS(COT!L:L,COT!$A:$A,YEAR(daily!$A1648),COT!$B:$B,WEEKNUM(daily!$A1648))</f>
        <v>89602</v>
      </c>
      <c r="V1648">
        <f>SUMIFS(COT!M:M,COT!$A:$A,YEAR(daily!$A1648),COT!$B:$B,WEEKNUM(daily!$A1648))</f>
        <v>76</v>
      </c>
      <c r="W1648">
        <f>SUMIFS(COT!N:N,COT!$A:$A,YEAR(daily!$A1648),COT!$B:$B,WEEKNUM(daily!$A1648))</f>
        <v>112</v>
      </c>
      <c r="X1648">
        <f>SUMIFS(COT!O:O,COT!$A:$A,YEAR(daily!$A1648),COT!$B:$B,WEEKNUM(daily!$A1648))</f>
        <v>122</v>
      </c>
      <c r="Y1648">
        <f>SUMIFS(COT!P:P,COT!$A:$A,YEAR(daily!$A1648),COT!$B:$B,WEEKNUM(daily!$A1648))</f>
        <v>83</v>
      </c>
      <c r="Z1648">
        <f>SUMIFS(COT!Q:Q,COT!$A:$A,YEAR(daily!$A1648),COT!$B:$B,WEEKNUM(daily!$A1648))</f>
        <v>93</v>
      </c>
      <c r="AA1648">
        <f>SUMIFS(Saudi!B:B,Saudi!$A:$A,YEAR(daily!$A1648))</f>
        <v>678.81299999999999</v>
      </c>
      <c r="AB1648">
        <f>SUMIFS(Saudi!C:C,Saudi!$A:$A,YEAR(daily!$A1648))</f>
        <v>384.9</v>
      </c>
      <c r="AC1648">
        <f>SUMIFS(Saudi!F:F,Saudi!$A:$A,YEAR(daily!$A1648))</f>
        <v>4050890</v>
      </c>
      <c r="AD1648">
        <f>SUMIFS(Saudi!G:G,Saudi!$A:$A,YEAR(daily!$A1648))</f>
        <v>66.21286817876377</v>
      </c>
      <c r="AE1648">
        <f>SUMIFS(Saudi!H:H,Saudi!$A:$A,YEAR(daily!$A1648))</f>
        <v>268221045.57667238</v>
      </c>
      <c r="AF1648" s="5">
        <f t="shared" si="72"/>
        <v>9</v>
      </c>
      <c r="AG1648" s="5">
        <f t="shared" si="73"/>
        <v>2006</v>
      </c>
    </row>
    <row r="1649" spans="1:33">
      <c r="A1649" s="3">
        <v>38982</v>
      </c>
      <c r="B1649" s="1">
        <v>271901</v>
      </c>
      <c r="C1649" s="1">
        <v>67039</v>
      </c>
      <c r="D1649" s="1">
        <v>31243</v>
      </c>
      <c r="E1649" s="1">
        <v>60.55</v>
      </c>
      <c r="F1649" s="1">
        <v>62.38</v>
      </c>
      <c r="G1649" s="1">
        <v>63.11</v>
      </c>
      <c r="H1649" s="2">
        <v>50.5</v>
      </c>
      <c r="I1649" s="2">
        <v>31.3</v>
      </c>
      <c r="J1649" s="2">
        <v>86.1</v>
      </c>
      <c r="K1649" s="2">
        <v>85.7</v>
      </c>
      <c r="L1649">
        <f>SUMIFS(US!B:B,US!$D:$D,YEAR(daily!$A1649),US!$E:$E,MONTH(daily!$A1649))</f>
        <v>8347</v>
      </c>
      <c r="M1649">
        <f>SUMIFS(US!C:C,US!$D:$D,YEAR(daily!$A1649),US!$E:$E,MONTH(daily!$A1649))</f>
        <v>20559</v>
      </c>
      <c r="N1649">
        <f>SUMIFS(COT!E:E,COT!$A:$A,YEAR(daily!$A1649),COT!$B:$B,WEEKNUM(daily!$A1649))</f>
        <v>1177409</v>
      </c>
      <c r="O1649">
        <f>SUMIFS(COT!F:F,COT!$A:$A,YEAR(daily!$A1649),COT!$B:$B,WEEKNUM(daily!$A1649))</f>
        <v>161535</v>
      </c>
      <c r="P1649">
        <f>SUMIFS(COT!G:G,COT!$A:$A,YEAR(daily!$A1649),COT!$B:$B,WEEKNUM(daily!$A1649))</f>
        <v>139037</v>
      </c>
      <c r="Q1649">
        <f>SUMIFS(COT!H:H,COT!$A:$A,YEAR(daily!$A1649),COT!$B:$B,WEEKNUM(daily!$A1649))</f>
        <v>229361</v>
      </c>
      <c r="R1649">
        <f>SUMIFS(COT!I:I,COT!$A:$A,YEAR(daily!$A1649),COT!$B:$B,WEEKNUM(daily!$A1649))</f>
        <v>717492</v>
      </c>
      <c r="S1649">
        <f>SUMIFS(COT!J:J,COT!$A:$A,YEAR(daily!$A1649),COT!$B:$B,WEEKNUM(daily!$A1649))</f>
        <v>719409</v>
      </c>
      <c r="T1649">
        <f>SUMIFS(COT!K:K,COT!$A:$A,YEAR(daily!$A1649),COT!$B:$B,WEEKNUM(daily!$A1649))</f>
        <v>69021</v>
      </c>
      <c r="U1649">
        <f>SUMIFS(COT!L:L,COT!$A:$A,YEAR(daily!$A1649),COT!$B:$B,WEEKNUM(daily!$A1649))</f>
        <v>89602</v>
      </c>
      <c r="V1649">
        <f>SUMIFS(COT!M:M,COT!$A:$A,YEAR(daily!$A1649),COT!$B:$B,WEEKNUM(daily!$A1649))</f>
        <v>76</v>
      </c>
      <c r="W1649">
        <f>SUMIFS(COT!N:N,COT!$A:$A,YEAR(daily!$A1649),COT!$B:$B,WEEKNUM(daily!$A1649))</f>
        <v>112</v>
      </c>
      <c r="X1649">
        <f>SUMIFS(COT!O:O,COT!$A:$A,YEAR(daily!$A1649),COT!$B:$B,WEEKNUM(daily!$A1649))</f>
        <v>122</v>
      </c>
      <c r="Y1649">
        <f>SUMIFS(COT!P:P,COT!$A:$A,YEAR(daily!$A1649),COT!$B:$B,WEEKNUM(daily!$A1649))</f>
        <v>83</v>
      </c>
      <c r="Z1649">
        <f>SUMIFS(COT!Q:Q,COT!$A:$A,YEAR(daily!$A1649),COT!$B:$B,WEEKNUM(daily!$A1649))</f>
        <v>93</v>
      </c>
      <c r="AA1649">
        <f>SUMIFS(Saudi!B:B,Saudi!$A:$A,YEAR(daily!$A1649))</f>
        <v>678.81299999999999</v>
      </c>
      <c r="AB1649">
        <f>SUMIFS(Saudi!C:C,Saudi!$A:$A,YEAR(daily!$A1649))</f>
        <v>384.9</v>
      </c>
      <c r="AC1649">
        <f>SUMIFS(Saudi!F:F,Saudi!$A:$A,YEAR(daily!$A1649))</f>
        <v>4050890</v>
      </c>
      <c r="AD1649">
        <f>SUMIFS(Saudi!G:G,Saudi!$A:$A,YEAR(daily!$A1649))</f>
        <v>66.21286817876377</v>
      </c>
      <c r="AE1649">
        <f>SUMIFS(Saudi!H:H,Saudi!$A:$A,YEAR(daily!$A1649))</f>
        <v>268221045.57667238</v>
      </c>
      <c r="AF1649" s="5">
        <f t="shared" si="72"/>
        <v>9</v>
      </c>
      <c r="AG1649" s="5">
        <f t="shared" si="73"/>
        <v>2006</v>
      </c>
    </row>
    <row r="1650" spans="1:33">
      <c r="A1650" s="3">
        <v>38985</v>
      </c>
      <c r="B1650" s="1">
        <v>273695</v>
      </c>
      <c r="C1650" s="1">
        <v>69822</v>
      </c>
      <c r="D1650" s="1">
        <v>30922</v>
      </c>
      <c r="E1650" s="1">
        <v>61.45</v>
      </c>
      <c r="F1650" s="1">
        <v>63.1</v>
      </c>
      <c r="G1650" s="1">
        <v>63.77</v>
      </c>
      <c r="H1650" s="2">
        <v>50.5</v>
      </c>
      <c r="I1650" s="2">
        <v>31.3</v>
      </c>
      <c r="J1650" s="2">
        <v>86.1</v>
      </c>
      <c r="K1650" s="2">
        <v>85.7</v>
      </c>
      <c r="L1650">
        <f>SUMIFS(US!B:B,US!$D:$D,YEAR(daily!$A1650),US!$E:$E,MONTH(daily!$A1650))</f>
        <v>8347</v>
      </c>
      <c r="M1650">
        <f>SUMIFS(US!C:C,US!$D:$D,YEAR(daily!$A1650),US!$E:$E,MONTH(daily!$A1650))</f>
        <v>20559</v>
      </c>
      <c r="N1650">
        <f>SUMIFS(COT!E:E,COT!$A:$A,YEAR(daily!$A1650),COT!$B:$B,WEEKNUM(daily!$A1650))</f>
        <v>1148838</v>
      </c>
      <c r="O1650">
        <f>SUMIFS(COT!F:F,COT!$A:$A,YEAR(daily!$A1650),COT!$B:$B,WEEKNUM(daily!$A1650))</f>
        <v>166460</v>
      </c>
      <c r="P1650">
        <f>SUMIFS(COT!G:G,COT!$A:$A,YEAR(daily!$A1650),COT!$B:$B,WEEKNUM(daily!$A1650))</f>
        <v>152775</v>
      </c>
      <c r="Q1650">
        <f>SUMIFS(COT!H:H,COT!$A:$A,YEAR(daily!$A1650),COT!$B:$B,WEEKNUM(daily!$A1650))</f>
        <v>229433</v>
      </c>
      <c r="R1650">
        <f>SUMIFS(COT!I:I,COT!$A:$A,YEAR(daily!$A1650),COT!$B:$B,WEEKNUM(daily!$A1650))</f>
        <v>693367</v>
      </c>
      <c r="S1650">
        <f>SUMIFS(COT!J:J,COT!$A:$A,YEAR(daily!$A1650),COT!$B:$B,WEEKNUM(daily!$A1650))</f>
        <v>690611</v>
      </c>
      <c r="T1650">
        <f>SUMIFS(COT!K:K,COT!$A:$A,YEAR(daily!$A1650),COT!$B:$B,WEEKNUM(daily!$A1650))</f>
        <v>59578</v>
      </c>
      <c r="U1650">
        <f>SUMIFS(COT!L:L,COT!$A:$A,YEAR(daily!$A1650),COT!$B:$B,WEEKNUM(daily!$A1650))</f>
        <v>76019</v>
      </c>
      <c r="V1650">
        <f>SUMIFS(COT!M:M,COT!$A:$A,YEAR(daily!$A1650),COT!$B:$B,WEEKNUM(daily!$A1650))</f>
        <v>81</v>
      </c>
      <c r="W1650">
        <f>SUMIFS(COT!N:N,COT!$A:$A,YEAR(daily!$A1650),COT!$B:$B,WEEKNUM(daily!$A1650))</f>
        <v>117</v>
      </c>
      <c r="X1650">
        <f>SUMIFS(COT!O:O,COT!$A:$A,YEAR(daily!$A1650),COT!$B:$B,WEEKNUM(daily!$A1650))</f>
        <v>122</v>
      </c>
      <c r="Y1650">
        <f>SUMIFS(COT!P:P,COT!$A:$A,YEAR(daily!$A1650),COT!$B:$B,WEEKNUM(daily!$A1650))</f>
        <v>85</v>
      </c>
      <c r="Z1650">
        <f>SUMIFS(COT!Q:Q,COT!$A:$A,YEAR(daily!$A1650),COT!$B:$B,WEEKNUM(daily!$A1650))</f>
        <v>90</v>
      </c>
      <c r="AA1650">
        <f>SUMIFS(Saudi!B:B,Saudi!$A:$A,YEAR(daily!$A1650))</f>
        <v>678.81299999999999</v>
      </c>
      <c r="AB1650">
        <f>SUMIFS(Saudi!C:C,Saudi!$A:$A,YEAR(daily!$A1650))</f>
        <v>384.9</v>
      </c>
      <c r="AC1650">
        <f>SUMIFS(Saudi!F:F,Saudi!$A:$A,YEAR(daily!$A1650))</f>
        <v>4050890</v>
      </c>
      <c r="AD1650">
        <f>SUMIFS(Saudi!G:G,Saudi!$A:$A,YEAR(daily!$A1650))</f>
        <v>66.21286817876377</v>
      </c>
      <c r="AE1650">
        <f>SUMIFS(Saudi!H:H,Saudi!$A:$A,YEAR(daily!$A1650))</f>
        <v>268221045.57667238</v>
      </c>
      <c r="AF1650" s="5">
        <f t="shared" si="72"/>
        <v>9</v>
      </c>
      <c r="AG1650" s="5">
        <f t="shared" si="73"/>
        <v>2006</v>
      </c>
    </row>
    <row r="1651" spans="1:33">
      <c r="A1651" s="3">
        <v>38986</v>
      </c>
      <c r="B1651" s="1">
        <v>270258</v>
      </c>
      <c r="C1651" s="1">
        <v>70267</v>
      </c>
      <c r="D1651" s="1">
        <v>30113</v>
      </c>
      <c r="E1651" s="1">
        <v>61.01</v>
      </c>
      <c r="F1651" s="1">
        <v>62.69</v>
      </c>
      <c r="G1651" s="1">
        <v>63.34</v>
      </c>
      <c r="H1651" s="2">
        <v>50.5</v>
      </c>
      <c r="I1651" s="2">
        <v>31.3</v>
      </c>
      <c r="J1651" s="2">
        <v>86.1</v>
      </c>
      <c r="K1651" s="2">
        <v>85.7</v>
      </c>
      <c r="L1651">
        <f>SUMIFS(US!B:B,US!$D:$D,YEAR(daily!$A1651),US!$E:$E,MONTH(daily!$A1651))</f>
        <v>8347</v>
      </c>
      <c r="M1651">
        <f>SUMIFS(US!C:C,US!$D:$D,YEAR(daily!$A1651),US!$E:$E,MONTH(daily!$A1651))</f>
        <v>20559</v>
      </c>
      <c r="N1651">
        <f>SUMIFS(COT!E:E,COT!$A:$A,YEAR(daily!$A1651),COT!$B:$B,WEEKNUM(daily!$A1651))</f>
        <v>1148838</v>
      </c>
      <c r="O1651">
        <f>SUMIFS(COT!F:F,COT!$A:$A,YEAR(daily!$A1651),COT!$B:$B,WEEKNUM(daily!$A1651))</f>
        <v>166460</v>
      </c>
      <c r="P1651">
        <f>SUMIFS(COT!G:G,COT!$A:$A,YEAR(daily!$A1651),COT!$B:$B,WEEKNUM(daily!$A1651))</f>
        <v>152775</v>
      </c>
      <c r="Q1651">
        <f>SUMIFS(COT!H:H,COT!$A:$A,YEAR(daily!$A1651),COT!$B:$B,WEEKNUM(daily!$A1651))</f>
        <v>229433</v>
      </c>
      <c r="R1651">
        <f>SUMIFS(COT!I:I,COT!$A:$A,YEAR(daily!$A1651),COT!$B:$B,WEEKNUM(daily!$A1651))</f>
        <v>693367</v>
      </c>
      <c r="S1651">
        <f>SUMIFS(COT!J:J,COT!$A:$A,YEAR(daily!$A1651),COT!$B:$B,WEEKNUM(daily!$A1651))</f>
        <v>690611</v>
      </c>
      <c r="T1651">
        <f>SUMIFS(COT!K:K,COT!$A:$A,YEAR(daily!$A1651),COT!$B:$B,WEEKNUM(daily!$A1651))</f>
        <v>59578</v>
      </c>
      <c r="U1651">
        <f>SUMIFS(COT!L:L,COT!$A:$A,YEAR(daily!$A1651),COT!$B:$B,WEEKNUM(daily!$A1651))</f>
        <v>76019</v>
      </c>
      <c r="V1651">
        <f>SUMIFS(COT!M:M,COT!$A:$A,YEAR(daily!$A1651),COT!$B:$B,WEEKNUM(daily!$A1651))</f>
        <v>81</v>
      </c>
      <c r="W1651">
        <f>SUMIFS(COT!N:N,COT!$A:$A,YEAR(daily!$A1651),COT!$B:$B,WEEKNUM(daily!$A1651))</f>
        <v>117</v>
      </c>
      <c r="X1651">
        <f>SUMIFS(COT!O:O,COT!$A:$A,YEAR(daily!$A1651),COT!$B:$B,WEEKNUM(daily!$A1651))</f>
        <v>122</v>
      </c>
      <c r="Y1651">
        <f>SUMIFS(COT!P:P,COT!$A:$A,YEAR(daily!$A1651),COT!$B:$B,WEEKNUM(daily!$A1651))</f>
        <v>85</v>
      </c>
      <c r="Z1651">
        <f>SUMIFS(COT!Q:Q,COT!$A:$A,YEAR(daily!$A1651),COT!$B:$B,WEEKNUM(daily!$A1651))</f>
        <v>90</v>
      </c>
      <c r="AA1651">
        <f>SUMIFS(Saudi!B:B,Saudi!$A:$A,YEAR(daily!$A1651))</f>
        <v>678.81299999999999</v>
      </c>
      <c r="AB1651">
        <f>SUMIFS(Saudi!C:C,Saudi!$A:$A,YEAR(daily!$A1651))</f>
        <v>384.9</v>
      </c>
      <c r="AC1651">
        <f>SUMIFS(Saudi!F:F,Saudi!$A:$A,YEAR(daily!$A1651))</f>
        <v>4050890</v>
      </c>
      <c r="AD1651">
        <f>SUMIFS(Saudi!G:G,Saudi!$A:$A,YEAR(daily!$A1651))</f>
        <v>66.21286817876377</v>
      </c>
      <c r="AE1651">
        <f>SUMIFS(Saudi!H:H,Saudi!$A:$A,YEAR(daily!$A1651))</f>
        <v>268221045.57667238</v>
      </c>
      <c r="AF1651" s="5">
        <f t="shared" si="72"/>
        <v>9</v>
      </c>
      <c r="AG1651" s="5">
        <f t="shared" si="73"/>
        <v>2006</v>
      </c>
    </row>
    <row r="1652" spans="1:33">
      <c r="A1652" s="3">
        <v>38987</v>
      </c>
      <c r="B1652" s="1">
        <v>271013</v>
      </c>
      <c r="C1652" s="1">
        <v>69728</v>
      </c>
      <c r="D1652" s="1">
        <v>31397</v>
      </c>
      <c r="E1652" s="1">
        <v>62.96</v>
      </c>
      <c r="F1652" s="1">
        <v>64.63</v>
      </c>
      <c r="G1652" s="1">
        <v>65.28</v>
      </c>
      <c r="H1652" s="2">
        <v>50.5</v>
      </c>
      <c r="I1652" s="2">
        <v>31.3</v>
      </c>
      <c r="J1652" s="2">
        <v>86.1</v>
      </c>
      <c r="K1652" s="2">
        <v>85.7</v>
      </c>
      <c r="L1652">
        <f>SUMIFS(US!B:B,US!$D:$D,YEAR(daily!$A1652),US!$E:$E,MONTH(daily!$A1652))</f>
        <v>8347</v>
      </c>
      <c r="M1652">
        <f>SUMIFS(US!C:C,US!$D:$D,YEAR(daily!$A1652),US!$E:$E,MONTH(daily!$A1652))</f>
        <v>20559</v>
      </c>
      <c r="N1652">
        <f>SUMIFS(COT!E:E,COT!$A:$A,YEAR(daily!$A1652),COT!$B:$B,WEEKNUM(daily!$A1652))</f>
        <v>1148838</v>
      </c>
      <c r="O1652">
        <f>SUMIFS(COT!F:F,COT!$A:$A,YEAR(daily!$A1652),COT!$B:$B,WEEKNUM(daily!$A1652))</f>
        <v>166460</v>
      </c>
      <c r="P1652">
        <f>SUMIFS(COT!G:G,COT!$A:$A,YEAR(daily!$A1652),COT!$B:$B,WEEKNUM(daily!$A1652))</f>
        <v>152775</v>
      </c>
      <c r="Q1652">
        <f>SUMIFS(COT!H:H,COT!$A:$A,YEAR(daily!$A1652),COT!$B:$B,WEEKNUM(daily!$A1652))</f>
        <v>229433</v>
      </c>
      <c r="R1652">
        <f>SUMIFS(COT!I:I,COT!$A:$A,YEAR(daily!$A1652),COT!$B:$B,WEEKNUM(daily!$A1652))</f>
        <v>693367</v>
      </c>
      <c r="S1652">
        <f>SUMIFS(COT!J:J,COT!$A:$A,YEAR(daily!$A1652),COT!$B:$B,WEEKNUM(daily!$A1652))</f>
        <v>690611</v>
      </c>
      <c r="T1652">
        <f>SUMIFS(COT!K:K,COT!$A:$A,YEAR(daily!$A1652),COT!$B:$B,WEEKNUM(daily!$A1652))</f>
        <v>59578</v>
      </c>
      <c r="U1652">
        <f>SUMIFS(COT!L:L,COT!$A:$A,YEAR(daily!$A1652),COT!$B:$B,WEEKNUM(daily!$A1652))</f>
        <v>76019</v>
      </c>
      <c r="V1652">
        <f>SUMIFS(COT!M:M,COT!$A:$A,YEAR(daily!$A1652),COT!$B:$B,WEEKNUM(daily!$A1652))</f>
        <v>81</v>
      </c>
      <c r="W1652">
        <f>SUMIFS(COT!N:N,COT!$A:$A,YEAR(daily!$A1652),COT!$B:$B,WEEKNUM(daily!$A1652))</f>
        <v>117</v>
      </c>
      <c r="X1652">
        <f>SUMIFS(COT!O:O,COT!$A:$A,YEAR(daily!$A1652),COT!$B:$B,WEEKNUM(daily!$A1652))</f>
        <v>122</v>
      </c>
      <c r="Y1652">
        <f>SUMIFS(COT!P:P,COT!$A:$A,YEAR(daily!$A1652),COT!$B:$B,WEEKNUM(daily!$A1652))</f>
        <v>85</v>
      </c>
      <c r="Z1652">
        <f>SUMIFS(COT!Q:Q,COT!$A:$A,YEAR(daily!$A1652),COT!$B:$B,WEEKNUM(daily!$A1652))</f>
        <v>90</v>
      </c>
      <c r="AA1652">
        <f>SUMIFS(Saudi!B:B,Saudi!$A:$A,YEAR(daily!$A1652))</f>
        <v>678.81299999999999</v>
      </c>
      <c r="AB1652">
        <f>SUMIFS(Saudi!C:C,Saudi!$A:$A,YEAR(daily!$A1652))</f>
        <v>384.9</v>
      </c>
      <c r="AC1652">
        <f>SUMIFS(Saudi!F:F,Saudi!$A:$A,YEAR(daily!$A1652))</f>
        <v>4050890</v>
      </c>
      <c r="AD1652">
        <f>SUMIFS(Saudi!G:G,Saudi!$A:$A,YEAR(daily!$A1652))</f>
        <v>66.21286817876377</v>
      </c>
      <c r="AE1652">
        <f>SUMIFS(Saudi!H:H,Saudi!$A:$A,YEAR(daily!$A1652))</f>
        <v>268221045.57667238</v>
      </c>
      <c r="AF1652" s="5">
        <f t="shared" si="72"/>
        <v>9</v>
      </c>
      <c r="AG1652" s="5">
        <f t="shared" si="73"/>
        <v>2006</v>
      </c>
    </row>
    <row r="1653" spans="1:33">
      <c r="A1653" s="3">
        <v>38988</v>
      </c>
      <c r="B1653" s="1">
        <v>270785</v>
      </c>
      <c r="C1653" s="1">
        <v>70271</v>
      </c>
      <c r="D1653" s="1">
        <v>33029</v>
      </c>
      <c r="E1653" s="1">
        <v>62.76</v>
      </c>
      <c r="F1653" s="1">
        <v>64.599999999999994</v>
      </c>
      <c r="G1653" s="1">
        <v>65.33</v>
      </c>
      <c r="H1653" s="2">
        <v>50.5</v>
      </c>
      <c r="I1653" s="2">
        <v>31.3</v>
      </c>
      <c r="J1653" s="2">
        <v>86.1</v>
      </c>
      <c r="K1653" s="2">
        <v>85.7</v>
      </c>
      <c r="L1653">
        <f>SUMIFS(US!B:B,US!$D:$D,YEAR(daily!$A1653),US!$E:$E,MONTH(daily!$A1653))</f>
        <v>8347</v>
      </c>
      <c r="M1653">
        <f>SUMIFS(US!C:C,US!$D:$D,YEAR(daily!$A1653),US!$E:$E,MONTH(daily!$A1653))</f>
        <v>20559</v>
      </c>
      <c r="N1653">
        <f>SUMIFS(COT!E:E,COT!$A:$A,YEAR(daily!$A1653),COT!$B:$B,WEEKNUM(daily!$A1653))</f>
        <v>1148838</v>
      </c>
      <c r="O1653">
        <f>SUMIFS(COT!F:F,COT!$A:$A,YEAR(daily!$A1653),COT!$B:$B,WEEKNUM(daily!$A1653))</f>
        <v>166460</v>
      </c>
      <c r="P1653">
        <f>SUMIFS(COT!G:G,COT!$A:$A,YEAR(daily!$A1653),COT!$B:$B,WEEKNUM(daily!$A1653))</f>
        <v>152775</v>
      </c>
      <c r="Q1653">
        <f>SUMIFS(COT!H:H,COT!$A:$A,YEAR(daily!$A1653),COT!$B:$B,WEEKNUM(daily!$A1653))</f>
        <v>229433</v>
      </c>
      <c r="R1653">
        <f>SUMIFS(COT!I:I,COT!$A:$A,YEAR(daily!$A1653),COT!$B:$B,WEEKNUM(daily!$A1653))</f>
        <v>693367</v>
      </c>
      <c r="S1653">
        <f>SUMIFS(COT!J:J,COT!$A:$A,YEAR(daily!$A1653),COT!$B:$B,WEEKNUM(daily!$A1653))</f>
        <v>690611</v>
      </c>
      <c r="T1653">
        <f>SUMIFS(COT!K:K,COT!$A:$A,YEAR(daily!$A1653),COT!$B:$B,WEEKNUM(daily!$A1653))</f>
        <v>59578</v>
      </c>
      <c r="U1653">
        <f>SUMIFS(COT!L:L,COT!$A:$A,YEAR(daily!$A1653),COT!$B:$B,WEEKNUM(daily!$A1653))</f>
        <v>76019</v>
      </c>
      <c r="V1653">
        <f>SUMIFS(COT!M:M,COT!$A:$A,YEAR(daily!$A1653),COT!$B:$B,WEEKNUM(daily!$A1653))</f>
        <v>81</v>
      </c>
      <c r="W1653">
        <f>SUMIFS(COT!N:N,COT!$A:$A,YEAR(daily!$A1653),COT!$B:$B,WEEKNUM(daily!$A1653))</f>
        <v>117</v>
      </c>
      <c r="X1653">
        <f>SUMIFS(COT!O:O,COT!$A:$A,YEAR(daily!$A1653),COT!$B:$B,WEEKNUM(daily!$A1653))</f>
        <v>122</v>
      </c>
      <c r="Y1653">
        <f>SUMIFS(COT!P:P,COT!$A:$A,YEAR(daily!$A1653),COT!$B:$B,WEEKNUM(daily!$A1653))</f>
        <v>85</v>
      </c>
      <c r="Z1653">
        <f>SUMIFS(COT!Q:Q,COT!$A:$A,YEAR(daily!$A1653),COT!$B:$B,WEEKNUM(daily!$A1653))</f>
        <v>90</v>
      </c>
      <c r="AA1653">
        <f>SUMIFS(Saudi!B:B,Saudi!$A:$A,YEAR(daily!$A1653))</f>
        <v>678.81299999999999</v>
      </c>
      <c r="AB1653">
        <f>SUMIFS(Saudi!C:C,Saudi!$A:$A,YEAR(daily!$A1653))</f>
        <v>384.9</v>
      </c>
      <c r="AC1653">
        <f>SUMIFS(Saudi!F:F,Saudi!$A:$A,YEAR(daily!$A1653))</f>
        <v>4050890</v>
      </c>
      <c r="AD1653">
        <f>SUMIFS(Saudi!G:G,Saudi!$A:$A,YEAR(daily!$A1653))</f>
        <v>66.21286817876377</v>
      </c>
      <c r="AE1653">
        <f>SUMIFS(Saudi!H:H,Saudi!$A:$A,YEAR(daily!$A1653))</f>
        <v>268221045.57667238</v>
      </c>
      <c r="AF1653" s="5">
        <f t="shared" si="72"/>
        <v>9</v>
      </c>
      <c r="AG1653" s="5">
        <f t="shared" si="73"/>
        <v>2006</v>
      </c>
    </row>
    <row r="1654" spans="1:33">
      <c r="A1654" s="3">
        <v>38989</v>
      </c>
      <c r="B1654" s="1">
        <v>260268</v>
      </c>
      <c r="C1654" s="1">
        <v>69843</v>
      </c>
      <c r="D1654" s="1">
        <v>31837</v>
      </c>
      <c r="E1654" s="1">
        <v>62.91</v>
      </c>
      <c r="F1654" s="1">
        <v>65.05</v>
      </c>
      <c r="G1654" s="1">
        <v>65.83</v>
      </c>
      <c r="H1654" s="2">
        <v>50.5</v>
      </c>
      <c r="I1654" s="2">
        <v>31.3</v>
      </c>
      <c r="J1654" s="2">
        <v>86.1</v>
      </c>
      <c r="K1654" s="2">
        <v>85.7</v>
      </c>
      <c r="L1654">
        <f>SUMIFS(US!B:B,US!$D:$D,YEAR(daily!$A1654),US!$E:$E,MONTH(daily!$A1654))</f>
        <v>8347</v>
      </c>
      <c r="M1654">
        <f>SUMIFS(US!C:C,US!$D:$D,YEAR(daily!$A1654),US!$E:$E,MONTH(daily!$A1654))</f>
        <v>20559</v>
      </c>
      <c r="N1654">
        <f>SUMIFS(COT!E:E,COT!$A:$A,YEAR(daily!$A1654),COT!$B:$B,WEEKNUM(daily!$A1654))</f>
        <v>1148838</v>
      </c>
      <c r="O1654">
        <f>SUMIFS(COT!F:F,COT!$A:$A,YEAR(daily!$A1654),COT!$B:$B,WEEKNUM(daily!$A1654))</f>
        <v>166460</v>
      </c>
      <c r="P1654">
        <f>SUMIFS(COT!G:G,COT!$A:$A,YEAR(daily!$A1654),COT!$B:$B,WEEKNUM(daily!$A1654))</f>
        <v>152775</v>
      </c>
      <c r="Q1654">
        <f>SUMIFS(COT!H:H,COT!$A:$A,YEAR(daily!$A1654),COT!$B:$B,WEEKNUM(daily!$A1654))</f>
        <v>229433</v>
      </c>
      <c r="R1654">
        <f>SUMIFS(COT!I:I,COT!$A:$A,YEAR(daily!$A1654),COT!$B:$B,WEEKNUM(daily!$A1654))</f>
        <v>693367</v>
      </c>
      <c r="S1654">
        <f>SUMIFS(COT!J:J,COT!$A:$A,YEAR(daily!$A1654),COT!$B:$B,WEEKNUM(daily!$A1654))</f>
        <v>690611</v>
      </c>
      <c r="T1654">
        <f>SUMIFS(COT!K:K,COT!$A:$A,YEAR(daily!$A1654),COT!$B:$B,WEEKNUM(daily!$A1654))</f>
        <v>59578</v>
      </c>
      <c r="U1654">
        <f>SUMIFS(COT!L:L,COT!$A:$A,YEAR(daily!$A1654),COT!$B:$B,WEEKNUM(daily!$A1654))</f>
        <v>76019</v>
      </c>
      <c r="V1654">
        <f>SUMIFS(COT!M:M,COT!$A:$A,YEAR(daily!$A1654),COT!$B:$B,WEEKNUM(daily!$A1654))</f>
        <v>81</v>
      </c>
      <c r="W1654">
        <f>SUMIFS(COT!N:N,COT!$A:$A,YEAR(daily!$A1654),COT!$B:$B,WEEKNUM(daily!$A1654))</f>
        <v>117</v>
      </c>
      <c r="X1654">
        <f>SUMIFS(COT!O:O,COT!$A:$A,YEAR(daily!$A1654),COT!$B:$B,WEEKNUM(daily!$A1654))</f>
        <v>122</v>
      </c>
      <c r="Y1654">
        <f>SUMIFS(COT!P:P,COT!$A:$A,YEAR(daily!$A1654),COT!$B:$B,WEEKNUM(daily!$A1654))</f>
        <v>85</v>
      </c>
      <c r="Z1654">
        <f>SUMIFS(COT!Q:Q,COT!$A:$A,YEAR(daily!$A1654),COT!$B:$B,WEEKNUM(daily!$A1654))</f>
        <v>90</v>
      </c>
      <c r="AA1654">
        <f>SUMIFS(Saudi!B:B,Saudi!$A:$A,YEAR(daily!$A1654))</f>
        <v>678.81299999999999</v>
      </c>
      <c r="AB1654">
        <f>SUMIFS(Saudi!C:C,Saudi!$A:$A,YEAR(daily!$A1654))</f>
        <v>384.9</v>
      </c>
      <c r="AC1654">
        <f>SUMIFS(Saudi!F:F,Saudi!$A:$A,YEAR(daily!$A1654))</f>
        <v>4050890</v>
      </c>
      <c r="AD1654">
        <f>SUMIFS(Saudi!G:G,Saudi!$A:$A,YEAR(daily!$A1654))</f>
        <v>66.21286817876377</v>
      </c>
      <c r="AE1654">
        <f>SUMIFS(Saudi!H:H,Saudi!$A:$A,YEAR(daily!$A1654))</f>
        <v>268221045.57667238</v>
      </c>
      <c r="AF1654" s="5">
        <f t="shared" si="72"/>
        <v>9</v>
      </c>
      <c r="AG1654" s="5">
        <f t="shared" si="73"/>
        <v>2006</v>
      </c>
    </row>
    <row r="1655" spans="1:33">
      <c r="A1655" s="3">
        <v>38992</v>
      </c>
      <c r="B1655" s="1">
        <v>251124</v>
      </c>
      <c r="C1655" s="1">
        <v>71294</v>
      </c>
      <c r="D1655" s="1">
        <v>31726</v>
      </c>
      <c r="E1655" s="1">
        <v>61.03</v>
      </c>
      <c r="F1655" s="1">
        <v>63.36</v>
      </c>
      <c r="G1655" s="1">
        <v>64.23</v>
      </c>
      <c r="H1655" s="2">
        <v>50.5</v>
      </c>
      <c r="I1655" s="2">
        <v>31.3</v>
      </c>
      <c r="J1655" s="2">
        <v>86.1</v>
      </c>
      <c r="K1655" s="2">
        <v>85.7</v>
      </c>
      <c r="L1655">
        <f>SUMIFS(US!B:B,US!$D:$D,YEAR(daily!$A1655),US!$E:$E,MONTH(daily!$A1655))</f>
        <v>8376</v>
      </c>
      <c r="M1655">
        <f>SUMIFS(US!C:C,US!$D:$D,YEAR(daily!$A1655),US!$E:$E,MONTH(daily!$A1655))</f>
        <v>20769</v>
      </c>
      <c r="N1655">
        <f>SUMIFS(COT!E:E,COT!$A:$A,YEAR(daily!$A1655),COT!$B:$B,WEEKNUM(daily!$A1655))</f>
        <v>1173630</v>
      </c>
      <c r="O1655">
        <f>SUMIFS(COT!F:F,COT!$A:$A,YEAR(daily!$A1655),COT!$B:$B,WEEKNUM(daily!$A1655))</f>
        <v>159235</v>
      </c>
      <c r="P1655">
        <f>SUMIFS(COT!G:G,COT!$A:$A,YEAR(daily!$A1655),COT!$B:$B,WEEKNUM(daily!$A1655))</f>
        <v>159104</v>
      </c>
      <c r="Q1655">
        <f>SUMIFS(COT!H:H,COT!$A:$A,YEAR(daily!$A1655),COT!$B:$B,WEEKNUM(daily!$A1655))</f>
        <v>240079</v>
      </c>
      <c r="R1655">
        <f>SUMIFS(COT!I:I,COT!$A:$A,YEAR(daily!$A1655),COT!$B:$B,WEEKNUM(daily!$A1655))</f>
        <v>711235</v>
      </c>
      <c r="S1655">
        <f>SUMIFS(COT!J:J,COT!$A:$A,YEAR(daily!$A1655),COT!$B:$B,WEEKNUM(daily!$A1655))</f>
        <v>697748</v>
      </c>
      <c r="T1655">
        <f>SUMIFS(COT!K:K,COT!$A:$A,YEAR(daily!$A1655),COT!$B:$B,WEEKNUM(daily!$A1655))</f>
        <v>63081</v>
      </c>
      <c r="U1655">
        <f>SUMIFS(COT!L:L,COT!$A:$A,YEAR(daily!$A1655),COT!$B:$B,WEEKNUM(daily!$A1655))</f>
        <v>76699</v>
      </c>
      <c r="V1655">
        <f>SUMIFS(COT!M:M,COT!$A:$A,YEAR(daily!$A1655),COT!$B:$B,WEEKNUM(daily!$A1655))</f>
        <v>79</v>
      </c>
      <c r="W1655">
        <f>SUMIFS(COT!N:N,COT!$A:$A,YEAR(daily!$A1655),COT!$B:$B,WEEKNUM(daily!$A1655))</f>
        <v>125</v>
      </c>
      <c r="X1655">
        <f>SUMIFS(COT!O:O,COT!$A:$A,YEAR(daily!$A1655),COT!$B:$B,WEEKNUM(daily!$A1655))</f>
        <v>122</v>
      </c>
      <c r="Y1655">
        <f>SUMIFS(COT!P:P,COT!$A:$A,YEAR(daily!$A1655),COT!$B:$B,WEEKNUM(daily!$A1655))</f>
        <v>87</v>
      </c>
      <c r="Z1655">
        <f>SUMIFS(COT!Q:Q,COT!$A:$A,YEAR(daily!$A1655),COT!$B:$B,WEEKNUM(daily!$A1655))</f>
        <v>94</v>
      </c>
      <c r="AA1655">
        <f>SUMIFS(Saudi!B:B,Saudi!$A:$A,YEAR(daily!$A1655))</f>
        <v>678.81299999999999</v>
      </c>
      <c r="AB1655">
        <f>SUMIFS(Saudi!C:C,Saudi!$A:$A,YEAR(daily!$A1655))</f>
        <v>384.9</v>
      </c>
      <c r="AC1655">
        <f>SUMIFS(Saudi!F:F,Saudi!$A:$A,YEAR(daily!$A1655))</f>
        <v>4050890</v>
      </c>
      <c r="AD1655">
        <f>SUMIFS(Saudi!G:G,Saudi!$A:$A,YEAR(daily!$A1655))</f>
        <v>66.21286817876377</v>
      </c>
      <c r="AE1655">
        <f>SUMIFS(Saudi!H:H,Saudi!$A:$A,YEAR(daily!$A1655))</f>
        <v>268221045.57667238</v>
      </c>
      <c r="AF1655" s="5">
        <f t="shared" si="72"/>
        <v>10</v>
      </c>
      <c r="AG1655" s="5">
        <f t="shared" si="73"/>
        <v>2006</v>
      </c>
    </row>
    <row r="1656" spans="1:33">
      <c r="A1656" s="3">
        <v>38993</v>
      </c>
      <c r="B1656" s="1">
        <v>241585</v>
      </c>
      <c r="C1656" s="1">
        <v>73580</v>
      </c>
      <c r="D1656" s="1">
        <v>32285</v>
      </c>
      <c r="E1656" s="1">
        <v>58.68</v>
      </c>
      <c r="F1656" s="1">
        <v>61.16</v>
      </c>
      <c r="G1656" s="1">
        <v>62.1</v>
      </c>
      <c r="H1656" s="2">
        <v>50.5</v>
      </c>
      <c r="I1656" s="2">
        <v>31.3</v>
      </c>
      <c r="J1656" s="2">
        <v>86.1</v>
      </c>
      <c r="K1656" s="2">
        <v>85.7</v>
      </c>
      <c r="L1656">
        <f>SUMIFS(US!B:B,US!$D:$D,YEAR(daily!$A1656),US!$E:$E,MONTH(daily!$A1656))</f>
        <v>8376</v>
      </c>
      <c r="M1656">
        <f>SUMIFS(US!C:C,US!$D:$D,YEAR(daily!$A1656),US!$E:$E,MONTH(daily!$A1656))</f>
        <v>20769</v>
      </c>
      <c r="N1656">
        <f>SUMIFS(COT!E:E,COT!$A:$A,YEAR(daily!$A1656),COT!$B:$B,WEEKNUM(daily!$A1656))</f>
        <v>1173630</v>
      </c>
      <c r="O1656">
        <f>SUMIFS(COT!F:F,COT!$A:$A,YEAR(daily!$A1656),COT!$B:$B,WEEKNUM(daily!$A1656))</f>
        <v>159235</v>
      </c>
      <c r="P1656">
        <f>SUMIFS(COT!G:G,COT!$A:$A,YEAR(daily!$A1656),COT!$B:$B,WEEKNUM(daily!$A1656))</f>
        <v>159104</v>
      </c>
      <c r="Q1656">
        <f>SUMIFS(COT!H:H,COT!$A:$A,YEAR(daily!$A1656),COT!$B:$B,WEEKNUM(daily!$A1656))</f>
        <v>240079</v>
      </c>
      <c r="R1656">
        <f>SUMIFS(COT!I:I,COT!$A:$A,YEAR(daily!$A1656),COT!$B:$B,WEEKNUM(daily!$A1656))</f>
        <v>711235</v>
      </c>
      <c r="S1656">
        <f>SUMIFS(COT!J:J,COT!$A:$A,YEAR(daily!$A1656),COT!$B:$B,WEEKNUM(daily!$A1656))</f>
        <v>697748</v>
      </c>
      <c r="T1656">
        <f>SUMIFS(COT!K:K,COT!$A:$A,YEAR(daily!$A1656),COT!$B:$B,WEEKNUM(daily!$A1656))</f>
        <v>63081</v>
      </c>
      <c r="U1656">
        <f>SUMIFS(COT!L:L,COT!$A:$A,YEAR(daily!$A1656),COT!$B:$B,WEEKNUM(daily!$A1656))</f>
        <v>76699</v>
      </c>
      <c r="V1656">
        <f>SUMIFS(COT!M:M,COT!$A:$A,YEAR(daily!$A1656),COT!$B:$B,WEEKNUM(daily!$A1656))</f>
        <v>79</v>
      </c>
      <c r="W1656">
        <f>SUMIFS(COT!N:N,COT!$A:$A,YEAR(daily!$A1656),COT!$B:$B,WEEKNUM(daily!$A1656))</f>
        <v>125</v>
      </c>
      <c r="X1656">
        <f>SUMIFS(COT!O:O,COT!$A:$A,YEAR(daily!$A1656),COT!$B:$B,WEEKNUM(daily!$A1656))</f>
        <v>122</v>
      </c>
      <c r="Y1656">
        <f>SUMIFS(COT!P:P,COT!$A:$A,YEAR(daily!$A1656),COT!$B:$B,WEEKNUM(daily!$A1656))</f>
        <v>87</v>
      </c>
      <c r="Z1656">
        <f>SUMIFS(COT!Q:Q,COT!$A:$A,YEAR(daily!$A1656),COT!$B:$B,WEEKNUM(daily!$A1656))</f>
        <v>94</v>
      </c>
      <c r="AA1656">
        <f>SUMIFS(Saudi!B:B,Saudi!$A:$A,YEAR(daily!$A1656))</f>
        <v>678.81299999999999</v>
      </c>
      <c r="AB1656">
        <f>SUMIFS(Saudi!C:C,Saudi!$A:$A,YEAR(daily!$A1656))</f>
        <v>384.9</v>
      </c>
      <c r="AC1656">
        <f>SUMIFS(Saudi!F:F,Saudi!$A:$A,YEAR(daily!$A1656))</f>
        <v>4050890</v>
      </c>
      <c r="AD1656">
        <f>SUMIFS(Saudi!G:G,Saudi!$A:$A,YEAR(daily!$A1656))</f>
        <v>66.21286817876377</v>
      </c>
      <c r="AE1656">
        <f>SUMIFS(Saudi!H:H,Saudi!$A:$A,YEAR(daily!$A1656))</f>
        <v>268221045.57667238</v>
      </c>
      <c r="AF1656" s="5">
        <f t="shared" si="72"/>
        <v>10</v>
      </c>
      <c r="AG1656" s="5">
        <f t="shared" si="73"/>
        <v>2006</v>
      </c>
    </row>
    <row r="1657" spans="1:33">
      <c r="A1657" s="3">
        <v>38994</v>
      </c>
      <c r="B1657" s="1">
        <v>228879</v>
      </c>
      <c r="C1657" s="1">
        <v>76223</v>
      </c>
      <c r="D1657" s="1">
        <v>32588</v>
      </c>
      <c r="E1657" s="1">
        <v>59.41</v>
      </c>
      <c r="F1657" s="1">
        <v>61.79</v>
      </c>
      <c r="G1657" s="1">
        <v>62.64</v>
      </c>
      <c r="H1657" s="2">
        <v>50.5</v>
      </c>
      <c r="I1657" s="2">
        <v>31.3</v>
      </c>
      <c r="J1657" s="2">
        <v>86.1</v>
      </c>
      <c r="K1657" s="2">
        <v>85.7</v>
      </c>
      <c r="L1657">
        <f>SUMIFS(US!B:B,US!$D:$D,YEAR(daily!$A1657),US!$E:$E,MONTH(daily!$A1657))</f>
        <v>8376</v>
      </c>
      <c r="M1657">
        <f>SUMIFS(US!C:C,US!$D:$D,YEAR(daily!$A1657),US!$E:$E,MONTH(daily!$A1657))</f>
        <v>20769</v>
      </c>
      <c r="N1657">
        <f>SUMIFS(COT!E:E,COT!$A:$A,YEAR(daily!$A1657),COT!$B:$B,WEEKNUM(daily!$A1657))</f>
        <v>1173630</v>
      </c>
      <c r="O1657">
        <f>SUMIFS(COT!F:F,COT!$A:$A,YEAR(daily!$A1657),COT!$B:$B,WEEKNUM(daily!$A1657))</f>
        <v>159235</v>
      </c>
      <c r="P1657">
        <f>SUMIFS(COT!G:G,COT!$A:$A,YEAR(daily!$A1657),COT!$B:$B,WEEKNUM(daily!$A1657))</f>
        <v>159104</v>
      </c>
      <c r="Q1657">
        <f>SUMIFS(COT!H:H,COT!$A:$A,YEAR(daily!$A1657),COT!$B:$B,WEEKNUM(daily!$A1657))</f>
        <v>240079</v>
      </c>
      <c r="R1657">
        <f>SUMIFS(COT!I:I,COT!$A:$A,YEAR(daily!$A1657),COT!$B:$B,WEEKNUM(daily!$A1657))</f>
        <v>711235</v>
      </c>
      <c r="S1657">
        <f>SUMIFS(COT!J:J,COT!$A:$A,YEAR(daily!$A1657),COT!$B:$B,WEEKNUM(daily!$A1657))</f>
        <v>697748</v>
      </c>
      <c r="T1657">
        <f>SUMIFS(COT!K:K,COT!$A:$A,YEAR(daily!$A1657),COT!$B:$B,WEEKNUM(daily!$A1657))</f>
        <v>63081</v>
      </c>
      <c r="U1657">
        <f>SUMIFS(COT!L:L,COT!$A:$A,YEAR(daily!$A1657),COT!$B:$B,WEEKNUM(daily!$A1657))</f>
        <v>76699</v>
      </c>
      <c r="V1657">
        <f>SUMIFS(COT!M:M,COT!$A:$A,YEAR(daily!$A1657),COT!$B:$B,WEEKNUM(daily!$A1657))</f>
        <v>79</v>
      </c>
      <c r="W1657">
        <f>SUMIFS(COT!N:N,COT!$A:$A,YEAR(daily!$A1657),COT!$B:$B,WEEKNUM(daily!$A1657))</f>
        <v>125</v>
      </c>
      <c r="X1657">
        <f>SUMIFS(COT!O:O,COT!$A:$A,YEAR(daily!$A1657),COT!$B:$B,WEEKNUM(daily!$A1657))</f>
        <v>122</v>
      </c>
      <c r="Y1657">
        <f>SUMIFS(COT!P:P,COT!$A:$A,YEAR(daily!$A1657),COT!$B:$B,WEEKNUM(daily!$A1657))</f>
        <v>87</v>
      </c>
      <c r="Z1657">
        <f>SUMIFS(COT!Q:Q,COT!$A:$A,YEAR(daily!$A1657),COT!$B:$B,WEEKNUM(daily!$A1657))</f>
        <v>94</v>
      </c>
      <c r="AA1657">
        <f>SUMIFS(Saudi!B:B,Saudi!$A:$A,YEAR(daily!$A1657))</f>
        <v>678.81299999999999</v>
      </c>
      <c r="AB1657">
        <f>SUMIFS(Saudi!C:C,Saudi!$A:$A,YEAR(daily!$A1657))</f>
        <v>384.9</v>
      </c>
      <c r="AC1657">
        <f>SUMIFS(Saudi!F:F,Saudi!$A:$A,YEAR(daily!$A1657))</f>
        <v>4050890</v>
      </c>
      <c r="AD1657">
        <f>SUMIFS(Saudi!G:G,Saudi!$A:$A,YEAR(daily!$A1657))</f>
        <v>66.21286817876377</v>
      </c>
      <c r="AE1657">
        <f>SUMIFS(Saudi!H:H,Saudi!$A:$A,YEAR(daily!$A1657))</f>
        <v>268221045.57667238</v>
      </c>
      <c r="AF1657" s="5">
        <f t="shared" si="72"/>
        <v>10</v>
      </c>
      <c r="AG1657" s="5">
        <f t="shared" si="73"/>
        <v>2006</v>
      </c>
    </row>
    <row r="1658" spans="1:33">
      <c r="A1658" s="3">
        <v>38995</v>
      </c>
      <c r="B1658" s="1">
        <v>225153</v>
      </c>
      <c r="C1658" s="1">
        <v>77305</v>
      </c>
      <c r="D1658" s="1">
        <v>32895</v>
      </c>
      <c r="E1658" s="1">
        <v>60.03</v>
      </c>
      <c r="F1658" s="1">
        <v>62.37</v>
      </c>
      <c r="G1658" s="1">
        <v>63.17</v>
      </c>
      <c r="H1658" s="2">
        <v>50.5</v>
      </c>
      <c r="I1658" s="2">
        <v>31.3</v>
      </c>
      <c r="J1658" s="2">
        <v>86.1</v>
      </c>
      <c r="K1658" s="2">
        <v>85.7</v>
      </c>
      <c r="L1658">
        <f>SUMIFS(US!B:B,US!$D:$D,YEAR(daily!$A1658),US!$E:$E,MONTH(daily!$A1658))</f>
        <v>8376</v>
      </c>
      <c r="M1658">
        <f>SUMIFS(US!C:C,US!$D:$D,YEAR(daily!$A1658),US!$E:$E,MONTH(daily!$A1658))</f>
        <v>20769</v>
      </c>
      <c r="N1658">
        <f>SUMIFS(COT!E:E,COT!$A:$A,YEAR(daily!$A1658),COT!$B:$B,WEEKNUM(daily!$A1658))</f>
        <v>1173630</v>
      </c>
      <c r="O1658">
        <f>SUMIFS(COT!F:F,COT!$A:$A,YEAR(daily!$A1658),COT!$B:$B,WEEKNUM(daily!$A1658))</f>
        <v>159235</v>
      </c>
      <c r="P1658">
        <f>SUMIFS(COT!G:G,COT!$A:$A,YEAR(daily!$A1658),COT!$B:$B,WEEKNUM(daily!$A1658))</f>
        <v>159104</v>
      </c>
      <c r="Q1658">
        <f>SUMIFS(COT!H:H,COT!$A:$A,YEAR(daily!$A1658),COT!$B:$B,WEEKNUM(daily!$A1658))</f>
        <v>240079</v>
      </c>
      <c r="R1658">
        <f>SUMIFS(COT!I:I,COT!$A:$A,YEAR(daily!$A1658),COT!$B:$B,WEEKNUM(daily!$A1658))</f>
        <v>711235</v>
      </c>
      <c r="S1658">
        <f>SUMIFS(COT!J:J,COT!$A:$A,YEAR(daily!$A1658),COT!$B:$B,WEEKNUM(daily!$A1658))</f>
        <v>697748</v>
      </c>
      <c r="T1658">
        <f>SUMIFS(COT!K:K,COT!$A:$A,YEAR(daily!$A1658),COT!$B:$B,WEEKNUM(daily!$A1658))</f>
        <v>63081</v>
      </c>
      <c r="U1658">
        <f>SUMIFS(COT!L:L,COT!$A:$A,YEAR(daily!$A1658),COT!$B:$B,WEEKNUM(daily!$A1658))</f>
        <v>76699</v>
      </c>
      <c r="V1658">
        <f>SUMIFS(COT!M:M,COT!$A:$A,YEAR(daily!$A1658),COT!$B:$B,WEEKNUM(daily!$A1658))</f>
        <v>79</v>
      </c>
      <c r="W1658">
        <f>SUMIFS(COT!N:N,COT!$A:$A,YEAR(daily!$A1658),COT!$B:$B,WEEKNUM(daily!$A1658))</f>
        <v>125</v>
      </c>
      <c r="X1658">
        <f>SUMIFS(COT!O:O,COT!$A:$A,YEAR(daily!$A1658),COT!$B:$B,WEEKNUM(daily!$A1658))</f>
        <v>122</v>
      </c>
      <c r="Y1658">
        <f>SUMIFS(COT!P:P,COT!$A:$A,YEAR(daily!$A1658),COT!$B:$B,WEEKNUM(daily!$A1658))</f>
        <v>87</v>
      </c>
      <c r="Z1658">
        <f>SUMIFS(COT!Q:Q,COT!$A:$A,YEAR(daily!$A1658),COT!$B:$B,WEEKNUM(daily!$A1658))</f>
        <v>94</v>
      </c>
      <c r="AA1658">
        <f>SUMIFS(Saudi!B:B,Saudi!$A:$A,YEAR(daily!$A1658))</f>
        <v>678.81299999999999</v>
      </c>
      <c r="AB1658">
        <f>SUMIFS(Saudi!C:C,Saudi!$A:$A,YEAR(daily!$A1658))</f>
        <v>384.9</v>
      </c>
      <c r="AC1658">
        <f>SUMIFS(Saudi!F:F,Saudi!$A:$A,YEAR(daily!$A1658))</f>
        <v>4050890</v>
      </c>
      <c r="AD1658">
        <f>SUMIFS(Saudi!G:G,Saudi!$A:$A,YEAR(daily!$A1658))</f>
        <v>66.21286817876377</v>
      </c>
      <c r="AE1658">
        <f>SUMIFS(Saudi!H:H,Saudi!$A:$A,YEAR(daily!$A1658))</f>
        <v>268221045.57667238</v>
      </c>
      <c r="AF1658" s="5">
        <f t="shared" si="72"/>
        <v>10</v>
      </c>
      <c r="AG1658" s="5">
        <f t="shared" si="73"/>
        <v>2006</v>
      </c>
    </row>
    <row r="1659" spans="1:33">
      <c r="A1659" s="3">
        <v>38996</v>
      </c>
      <c r="B1659" s="1">
        <v>213050</v>
      </c>
      <c r="C1659" s="1">
        <v>78741</v>
      </c>
      <c r="D1659" s="1">
        <v>34263</v>
      </c>
      <c r="E1659" s="1">
        <v>59.76</v>
      </c>
      <c r="F1659" s="1">
        <v>62.23</v>
      </c>
      <c r="G1659" s="1">
        <v>63.04</v>
      </c>
      <c r="H1659" s="2">
        <v>50.5</v>
      </c>
      <c r="I1659" s="2">
        <v>31.3</v>
      </c>
      <c r="J1659" s="2">
        <v>86.1</v>
      </c>
      <c r="K1659" s="2">
        <v>85.7</v>
      </c>
      <c r="L1659">
        <f>SUMIFS(US!B:B,US!$D:$D,YEAR(daily!$A1659),US!$E:$E,MONTH(daily!$A1659))</f>
        <v>8376</v>
      </c>
      <c r="M1659">
        <f>SUMIFS(US!C:C,US!$D:$D,YEAR(daily!$A1659),US!$E:$E,MONTH(daily!$A1659))</f>
        <v>20769</v>
      </c>
      <c r="N1659">
        <f>SUMIFS(COT!E:E,COT!$A:$A,YEAR(daily!$A1659),COT!$B:$B,WEEKNUM(daily!$A1659))</f>
        <v>1173630</v>
      </c>
      <c r="O1659">
        <f>SUMIFS(COT!F:F,COT!$A:$A,YEAR(daily!$A1659),COT!$B:$B,WEEKNUM(daily!$A1659))</f>
        <v>159235</v>
      </c>
      <c r="P1659">
        <f>SUMIFS(COT!G:G,COT!$A:$A,YEAR(daily!$A1659),COT!$B:$B,WEEKNUM(daily!$A1659))</f>
        <v>159104</v>
      </c>
      <c r="Q1659">
        <f>SUMIFS(COT!H:H,COT!$A:$A,YEAR(daily!$A1659),COT!$B:$B,WEEKNUM(daily!$A1659))</f>
        <v>240079</v>
      </c>
      <c r="R1659">
        <f>SUMIFS(COT!I:I,COT!$A:$A,YEAR(daily!$A1659),COT!$B:$B,WEEKNUM(daily!$A1659))</f>
        <v>711235</v>
      </c>
      <c r="S1659">
        <f>SUMIFS(COT!J:J,COT!$A:$A,YEAR(daily!$A1659),COT!$B:$B,WEEKNUM(daily!$A1659))</f>
        <v>697748</v>
      </c>
      <c r="T1659">
        <f>SUMIFS(COT!K:K,COT!$A:$A,YEAR(daily!$A1659),COT!$B:$B,WEEKNUM(daily!$A1659))</f>
        <v>63081</v>
      </c>
      <c r="U1659">
        <f>SUMIFS(COT!L:L,COT!$A:$A,YEAR(daily!$A1659),COT!$B:$B,WEEKNUM(daily!$A1659))</f>
        <v>76699</v>
      </c>
      <c r="V1659">
        <f>SUMIFS(COT!M:M,COT!$A:$A,YEAR(daily!$A1659),COT!$B:$B,WEEKNUM(daily!$A1659))</f>
        <v>79</v>
      </c>
      <c r="W1659">
        <f>SUMIFS(COT!N:N,COT!$A:$A,YEAR(daily!$A1659),COT!$B:$B,WEEKNUM(daily!$A1659))</f>
        <v>125</v>
      </c>
      <c r="X1659">
        <f>SUMIFS(COT!O:O,COT!$A:$A,YEAR(daily!$A1659),COT!$B:$B,WEEKNUM(daily!$A1659))</f>
        <v>122</v>
      </c>
      <c r="Y1659">
        <f>SUMIFS(COT!P:P,COT!$A:$A,YEAR(daily!$A1659),COT!$B:$B,WEEKNUM(daily!$A1659))</f>
        <v>87</v>
      </c>
      <c r="Z1659">
        <f>SUMIFS(COT!Q:Q,COT!$A:$A,YEAR(daily!$A1659),COT!$B:$B,WEEKNUM(daily!$A1659))</f>
        <v>94</v>
      </c>
      <c r="AA1659">
        <f>SUMIFS(Saudi!B:B,Saudi!$A:$A,YEAR(daily!$A1659))</f>
        <v>678.81299999999999</v>
      </c>
      <c r="AB1659">
        <f>SUMIFS(Saudi!C:C,Saudi!$A:$A,YEAR(daily!$A1659))</f>
        <v>384.9</v>
      </c>
      <c r="AC1659">
        <f>SUMIFS(Saudi!F:F,Saudi!$A:$A,YEAR(daily!$A1659))</f>
        <v>4050890</v>
      </c>
      <c r="AD1659">
        <f>SUMIFS(Saudi!G:G,Saudi!$A:$A,YEAR(daily!$A1659))</f>
        <v>66.21286817876377</v>
      </c>
      <c r="AE1659">
        <f>SUMIFS(Saudi!H:H,Saudi!$A:$A,YEAR(daily!$A1659))</f>
        <v>268221045.57667238</v>
      </c>
      <c r="AF1659" s="5">
        <f t="shared" si="72"/>
        <v>10</v>
      </c>
      <c r="AG1659" s="5">
        <f t="shared" si="73"/>
        <v>2006</v>
      </c>
    </row>
    <row r="1660" spans="1:33">
      <c r="A1660" s="3">
        <v>38999</v>
      </c>
      <c r="B1660" s="1">
        <v>189399</v>
      </c>
      <c r="C1660" s="1">
        <v>82787</v>
      </c>
      <c r="D1660" s="1">
        <v>36168</v>
      </c>
      <c r="E1660" s="1">
        <v>59.96</v>
      </c>
      <c r="F1660" s="1">
        <v>62.58</v>
      </c>
      <c r="G1660" s="1">
        <v>63.38</v>
      </c>
      <c r="H1660" s="2">
        <v>50.5</v>
      </c>
      <c r="I1660" s="2">
        <v>31.3</v>
      </c>
      <c r="J1660" s="2">
        <v>86.1</v>
      </c>
      <c r="K1660" s="2">
        <v>85.7</v>
      </c>
      <c r="L1660">
        <f>SUMIFS(US!B:B,US!$D:$D,YEAR(daily!$A1660),US!$E:$E,MONTH(daily!$A1660))</f>
        <v>8376</v>
      </c>
      <c r="M1660">
        <f>SUMIFS(US!C:C,US!$D:$D,YEAR(daily!$A1660),US!$E:$E,MONTH(daily!$A1660))</f>
        <v>20769</v>
      </c>
      <c r="N1660">
        <f>SUMIFS(COT!E:E,COT!$A:$A,YEAR(daily!$A1660),COT!$B:$B,WEEKNUM(daily!$A1660))</f>
        <v>1193421</v>
      </c>
      <c r="O1660">
        <f>SUMIFS(COT!F:F,COT!$A:$A,YEAR(daily!$A1660),COT!$B:$B,WEEKNUM(daily!$A1660))</f>
        <v>159359</v>
      </c>
      <c r="P1660">
        <f>SUMIFS(COT!G:G,COT!$A:$A,YEAR(daily!$A1660),COT!$B:$B,WEEKNUM(daily!$A1660))</f>
        <v>159058</v>
      </c>
      <c r="Q1660">
        <f>SUMIFS(COT!H:H,COT!$A:$A,YEAR(daily!$A1660),COT!$B:$B,WEEKNUM(daily!$A1660))</f>
        <v>249544</v>
      </c>
      <c r="R1660">
        <f>SUMIFS(COT!I:I,COT!$A:$A,YEAR(daily!$A1660),COT!$B:$B,WEEKNUM(daily!$A1660))</f>
        <v>720323</v>
      </c>
      <c r="S1660">
        <f>SUMIFS(COT!J:J,COT!$A:$A,YEAR(daily!$A1660),COT!$B:$B,WEEKNUM(daily!$A1660))</f>
        <v>702636</v>
      </c>
      <c r="T1660">
        <f>SUMIFS(COT!K:K,COT!$A:$A,YEAR(daily!$A1660),COT!$B:$B,WEEKNUM(daily!$A1660))</f>
        <v>64195</v>
      </c>
      <c r="U1660">
        <f>SUMIFS(COT!L:L,COT!$A:$A,YEAR(daily!$A1660),COT!$B:$B,WEEKNUM(daily!$A1660))</f>
        <v>82183</v>
      </c>
      <c r="V1660">
        <f>SUMIFS(COT!M:M,COT!$A:$A,YEAR(daily!$A1660),COT!$B:$B,WEEKNUM(daily!$A1660))</f>
        <v>74</v>
      </c>
      <c r="W1660">
        <f>SUMIFS(COT!N:N,COT!$A:$A,YEAR(daily!$A1660),COT!$B:$B,WEEKNUM(daily!$A1660))</f>
        <v>117</v>
      </c>
      <c r="X1660">
        <f>SUMIFS(COT!O:O,COT!$A:$A,YEAR(daily!$A1660),COT!$B:$B,WEEKNUM(daily!$A1660))</f>
        <v>119</v>
      </c>
      <c r="Y1660">
        <f>SUMIFS(COT!P:P,COT!$A:$A,YEAR(daily!$A1660),COT!$B:$B,WEEKNUM(daily!$A1660))</f>
        <v>89</v>
      </c>
      <c r="Z1660">
        <f>SUMIFS(COT!Q:Q,COT!$A:$A,YEAR(daily!$A1660),COT!$B:$B,WEEKNUM(daily!$A1660))</f>
        <v>95</v>
      </c>
      <c r="AA1660">
        <f>SUMIFS(Saudi!B:B,Saudi!$A:$A,YEAR(daily!$A1660))</f>
        <v>678.81299999999999</v>
      </c>
      <c r="AB1660">
        <f>SUMIFS(Saudi!C:C,Saudi!$A:$A,YEAR(daily!$A1660))</f>
        <v>384.9</v>
      </c>
      <c r="AC1660">
        <f>SUMIFS(Saudi!F:F,Saudi!$A:$A,YEAR(daily!$A1660))</f>
        <v>4050890</v>
      </c>
      <c r="AD1660">
        <f>SUMIFS(Saudi!G:G,Saudi!$A:$A,YEAR(daily!$A1660))</f>
        <v>66.21286817876377</v>
      </c>
      <c r="AE1660">
        <f>SUMIFS(Saudi!H:H,Saudi!$A:$A,YEAR(daily!$A1660))</f>
        <v>268221045.57667238</v>
      </c>
      <c r="AF1660" s="5">
        <f t="shared" si="72"/>
        <v>10</v>
      </c>
      <c r="AG1660" s="5">
        <f t="shared" si="73"/>
        <v>2006</v>
      </c>
    </row>
    <row r="1661" spans="1:33">
      <c r="A1661" s="3">
        <v>39000</v>
      </c>
      <c r="B1661" s="1">
        <v>170567</v>
      </c>
      <c r="C1661" s="1">
        <v>91460</v>
      </c>
      <c r="D1661" s="1">
        <v>37461</v>
      </c>
      <c r="E1661" s="1">
        <v>58.52</v>
      </c>
      <c r="F1661" s="1">
        <v>61.52</v>
      </c>
      <c r="G1661" s="1">
        <v>62.44</v>
      </c>
      <c r="H1661" s="2">
        <v>50.5</v>
      </c>
      <c r="I1661" s="2">
        <v>31.3</v>
      </c>
      <c r="J1661" s="2">
        <v>86.1</v>
      </c>
      <c r="K1661" s="2">
        <v>85.7</v>
      </c>
      <c r="L1661">
        <f>SUMIFS(US!B:B,US!$D:$D,YEAR(daily!$A1661),US!$E:$E,MONTH(daily!$A1661))</f>
        <v>8376</v>
      </c>
      <c r="M1661">
        <f>SUMIFS(US!C:C,US!$D:$D,YEAR(daily!$A1661),US!$E:$E,MONTH(daily!$A1661))</f>
        <v>20769</v>
      </c>
      <c r="N1661">
        <f>SUMIFS(COT!E:E,COT!$A:$A,YEAR(daily!$A1661),COT!$B:$B,WEEKNUM(daily!$A1661))</f>
        <v>1193421</v>
      </c>
      <c r="O1661">
        <f>SUMIFS(COT!F:F,COT!$A:$A,YEAR(daily!$A1661),COT!$B:$B,WEEKNUM(daily!$A1661))</f>
        <v>159359</v>
      </c>
      <c r="P1661">
        <f>SUMIFS(COT!G:G,COT!$A:$A,YEAR(daily!$A1661),COT!$B:$B,WEEKNUM(daily!$A1661))</f>
        <v>159058</v>
      </c>
      <c r="Q1661">
        <f>SUMIFS(COT!H:H,COT!$A:$A,YEAR(daily!$A1661),COT!$B:$B,WEEKNUM(daily!$A1661))</f>
        <v>249544</v>
      </c>
      <c r="R1661">
        <f>SUMIFS(COT!I:I,COT!$A:$A,YEAR(daily!$A1661),COT!$B:$B,WEEKNUM(daily!$A1661))</f>
        <v>720323</v>
      </c>
      <c r="S1661">
        <f>SUMIFS(COT!J:J,COT!$A:$A,YEAR(daily!$A1661),COT!$B:$B,WEEKNUM(daily!$A1661))</f>
        <v>702636</v>
      </c>
      <c r="T1661">
        <f>SUMIFS(COT!K:K,COT!$A:$A,YEAR(daily!$A1661),COT!$B:$B,WEEKNUM(daily!$A1661))</f>
        <v>64195</v>
      </c>
      <c r="U1661">
        <f>SUMIFS(COT!L:L,COT!$A:$A,YEAR(daily!$A1661),COT!$B:$B,WEEKNUM(daily!$A1661))</f>
        <v>82183</v>
      </c>
      <c r="V1661">
        <f>SUMIFS(COT!M:M,COT!$A:$A,YEAR(daily!$A1661),COT!$B:$B,WEEKNUM(daily!$A1661))</f>
        <v>74</v>
      </c>
      <c r="W1661">
        <f>SUMIFS(COT!N:N,COT!$A:$A,YEAR(daily!$A1661),COT!$B:$B,WEEKNUM(daily!$A1661))</f>
        <v>117</v>
      </c>
      <c r="X1661">
        <f>SUMIFS(COT!O:O,COT!$A:$A,YEAR(daily!$A1661),COT!$B:$B,WEEKNUM(daily!$A1661))</f>
        <v>119</v>
      </c>
      <c r="Y1661">
        <f>SUMIFS(COT!P:P,COT!$A:$A,YEAR(daily!$A1661),COT!$B:$B,WEEKNUM(daily!$A1661))</f>
        <v>89</v>
      </c>
      <c r="Z1661">
        <f>SUMIFS(COT!Q:Q,COT!$A:$A,YEAR(daily!$A1661),COT!$B:$B,WEEKNUM(daily!$A1661))</f>
        <v>95</v>
      </c>
      <c r="AA1661">
        <f>SUMIFS(Saudi!B:B,Saudi!$A:$A,YEAR(daily!$A1661))</f>
        <v>678.81299999999999</v>
      </c>
      <c r="AB1661">
        <f>SUMIFS(Saudi!C:C,Saudi!$A:$A,YEAR(daily!$A1661))</f>
        <v>384.9</v>
      </c>
      <c r="AC1661">
        <f>SUMIFS(Saudi!F:F,Saudi!$A:$A,YEAR(daily!$A1661))</f>
        <v>4050890</v>
      </c>
      <c r="AD1661">
        <f>SUMIFS(Saudi!G:G,Saudi!$A:$A,YEAR(daily!$A1661))</f>
        <v>66.21286817876377</v>
      </c>
      <c r="AE1661">
        <f>SUMIFS(Saudi!H:H,Saudi!$A:$A,YEAR(daily!$A1661))</f>
        <v>268221045.57667238</v>
      </c>
      <c r="AF1661" s="5">
        <f t="shared" si="72"/>
        <v>10</v>
      </c>
      <c r="AG1661" s="5">
        <f t="shared" si="73"/>
        <v>2006</v>
      </c>
    </row>
    <row r="1662" spans="1:33">
      <c r="A1662" s="3">
        <v>39001</v>
      </c>
      <c r="B1662" s="1">
        <v>144564</v>
      </c>
      <c r="C1662" s="1">
        <v>97211</v>
      </c>
      <c r="D1662" s="1">
        <v>37342</v>
      </c>
      <c r="E1662" s="1">
        <v>57.59</v>
      </c>
      <c r="F1662" s="1">
        <v>60.78</v>
      </c>
      <c r="G1662" s="1">
        <v>61.77</v>
      </c>
      <c r="H1662" s="2">
        <v>50.5</v>
      </c>
      <c r="I1662" s="2">
        <v>31.3</v>
      </c>
      <c r="J1662" s="2">
        <v>86.1</v>
      </c>
      <c r="K1662" s="2">
        <v>85.7</v>
      </c>
      <c r="L1662">
        <f>SUMIFS(US!B:B,US!$D:$D,YEAR(daily!$A1662),US!$E:$E,MONTH(daily!$A1662))</f>
        <v>8376</v>
      </c>
      <c r="M1662">
        <f>SUMIFS(US!C:C,US!$D:$D,YEAR(daily!$A1662),US!$E:$E,MONTH(daily!$A1662))</f>
        <v>20769</v>
      </c>
      <c r="N1662">
        <f>SUMIFS(COT!E:E,COT!$A:$A,YEAR(daily!$A1662),COT!$B:$B,WEEKNUM(daily!$A1662))</f>
        <v>1193421</v>
      </c>
      <c r="O1662">
        <f>SUMIFS(COT!F:F,COT!$A:$A,YEAR(daily!$A1662),COT!$B:$B,WEEKNUM(daily!$A1662))</f>
        <v>159359</v>
      </c>
      <c r="P1662">
        <f>SUMIFS(COT!G:G,COT!$A:$A,YEAR(daily!$A1662),COT!$B:$B,WEEKNUM(daily!$A1662))</f>
        <v>159058</v>
      </c>
      <c r="Q1662">
        <f>SUMIFS(COT!H:H,COT!$A:$A,YEAR(daily!$A1662),COT!$B:$B,WEEKNUM(daily!$A1662))</f>
        <v>249544</v>
      </c>
      <c r="R1662">
        <f>SUMIFS(COT!I:I,COT!$A:$A,YEAR(daily!$A1662),COT!$B:$B,WEEKNUM(daily!$A1662))</f>
        <v>720323</v>
      </c>
      <c r="S1662">
        <f>SUMIFS(COT!J:J,COT!$A:$A,YEAR(daily!$A1662),COT!$B:$B,WEEKNUM(daily!$A1662))</f>
        <v>702636</v>
      </c>
      <c r="T1662">
        <f>SUMIFS(COT!K:K,COT!$A:$A,YEAR(daily!$A1662),COT!$B:$B,WEEKNUM(daily!$A1662))</f>
        <v>64195</v>
      </c>
      <c r="U1662">
        <f>SUMIFS(COT!L:L,COT!$A:$A,YEAR(daily!$A1662),COT!$B:$B,WEEKNUM(daily!$A1662))</f>
        <v>82183</v>
      </c>
      <c r="V1662">
        <f>SUMIFS(COT!M:M,COT!$A:$A,YEAR(daily!$A1662),COT!$B:$B,WEEKNUM(daily!$A1662))</f>
        <v>74</v>
      </c>
      <c r="W1662">
        <f>SUMIFS(COT!N:N,COT!$A:$A,YEAR(daily!$A1662),COT!$B:$B,WEEKNUM(daily!$A1662))</f>
        <v>117</v>
      </c>
      <c r="X1662">
        <f>SUMIFS(COT!O:O,COT!$A:$A,YEAR(daily!$A1662),COT!$B:$B,WEEKNUM(daily!$A1662))</f>
        <v>119</v>
      </c>
      <c r="Y1662">
        <f>SUMIFS(COT!P:P,COT!$A:$A,YEAR(daily!$A1662),COT!$B:$B,WEEKNUM(daily!$A1662))</f>
        <v>89</v>
      </c>
      <c r="Z1662">
        <f>SUMIFS(COT!Q:Q,COT!$A:$A,YEAR(daily!$A1662),COT!$B:$B,WEEKNUM(daily!$A1662))</f>
        <v>95</v>
      </c>
      <c r="AA1662">
        <f>SUMIFS(Saudi!B:B,Saudi!$A:$A,YEAR(daily!$A1662))</f>
        <v>678.81299999999999</v>
      </c>
      <c r="AB1662">
        <f>SUMIFS(Saudi!C:C,Saudi!$A:$A,YEAR(daily!$A1662))</f>
        <v>384.9</v>
      </c>
      <c r="AC1662">
        <f>SUMIFS(Saudi!F:F,Saudi!$A:$A,YEAR(daily!$A1662))</f>
        <v>4050890</v>
      </c>
      <c r="AD1662">
        <f>SUMIFS(Saudi!G:G,Saudi!$A:$A,YEAR(daily!$A1662))</f>
        <v>66.21286817876377</v>
      </c>
      <c r="AE1662">
        <f>SUMIFS(Saudi!H:H,Saudi!$A:$A,YEAR(daily!$A1662))</f>
        <v>268221045.57667238</v>
      </c>
      <c r="AF1662" s="5">
        <f t="shared" si="72"/>
        <v>10</v>
      </c>
      <c r="AG1662" s="5">
        <f t="shared" si="73"/>
        <v>2006</v>
      </c>
    </row>
    <row r="1663" spans="1:33">
      <c r="A1663" s="3">
        <v>39002</v>
      </c>
      <c r="B1663" s="1">
        <v>124138</v>
      </c>
      <c r="C1663" s="1">
        <v>101109</v>
      </c>
      <c r="D1663" s="1">
        <v>37955</v>
      </c>
      <c r="E1663" s="1">
        <v>57.86</v>
      </c>
      <c r="F1663" s="1">
        <v>61.08</v>
      </c>
      <c r="G1663" s="1">
        <v>62.12</v>
      </c>
      <c r="H1663" s="2">
        <v>50.5</v>
      </c>
      <c r="I1663" s="2">
        <v>31.3</v>
      </c>
      <c r="J1663" s="2">
        <v>86.1</v>
      </c>
      <c r="K1663" s="2">
        <v>85.7</v>
      </c>
      <c r="L1663">
        <f>SUMIFS(US!B:B,US!$D:$D,YEAR(daily!$A1663),US!$E:$E,MONTH(daily!$A1663))</f>
        <v>8376</v>
      </c>
      <c r="M1663">
        <f>SUMIFS(US!C:C,US!$D:$D,YEAR(daily!$A1663),US!$E:$E,MONTH(daily!$A1663))</f>
        <v>20769</v>
      </c>
      <c r="N1663">
        <f>SUMIFS(COT!E:E,COT!$A:$A,YEAR(daily!$A1663),COT!$B:$B,WEEKNUM(daily!$A1663))</f>
        <v>1193421</v>
      </c>
      <c r="O1663">
        <f>SUMIFS(COT!F:F,COT!$A:$A,YEAR(daily!$A1663),COT!$B:$B,WEEKNUM(daily!$A1663))</f>
        <v>159359</v>
      </c>
      <c r="P1663">
        <f>SUMIFS(COT!G:G,COT!$A:$A,YEAR(daily!$A1663),COT!$B:$B,WEEKNUM(daily!$A1663))</f>
        <v>159058</v>
      </c>
      <c r="Q1663">
        <f>SUMIFS(COT!H:H,COT!$A:$A,YEAR(daily!$A1663),COT!$B:$B,WEEKNUM(daily!$A1663))</f>
        <v>249544</v>
      </c>
      <c r="R1663">
        <f>SUMIFS(COT!I:I,COT!$A:$A,YEAR(daily!$A1663),COT!$B:$B,WEEKNUM(daily!$A1663))</f>
        <v>720323</v>
      </c>
      <c r="S1663">
        <f>SUMIFS(COT!J:J,COT!$A:$A,YEAR(daily!$A1663),COT!$B:$B,WEEKNUM(daily!$A1663))</f>
        <v>702636</v>
      </c>
      <c r="T1663">
        <f>SUMIFS(COT!K:K,COT!$A:$A,YEAR(daily!$A1663),COT!$B:$B,WEEKNUM(daily!$A1663))</f>
        <v>64195</v>
      </c>
      <c r="U1663">
        <f>SUMIFS(COT!L:L,COT!$A:$A,YEAR(daily!$A1663),COT!$B:$B,WEEKNUM(daily!$A1663))</f>
        <v>82183</v>
      </c>
      <c r="V1663">
        <f>SUMIFS(COT!M:M,COT!$A:$A,YEAR(daily!$A1663),COT!$B:$B,WEEKNUM(daily!$A1663))</f>
        <v>74</v>
      </c>
      <c r="W1663">
        <f>SUMIFS(COT!N:N,COT!$A:$A,YEAR(daily!$A1663),COT!$B:$B,WEEKNUM(daily!$A1663))</f>
        <v>117</v>
      </c>
      <c r="X1663">
        <f>SUMIFS(COT!O:O,COT!$A:$A,YEAR(daily!$A1663),COT!$B:$B,WEEKNUM(daily!$A1663))</f>
        <v>119</v>
      </c>
      <c r="Y1663">
        <f>SUMIFS(COT!P:P,COT!$A:$A,YEAR(daily!$A1663),COT!$B:$B,WEEKNUM(daily!$A1663))</f>
        <v>89</v>
      </c>
      <c r="Z1663">
        <f>SUMIFS(COT!Q:Q,COT!$A:$A,YEAR(daily!$A1663),COT!$B:$B,WEEKNUM(daily!$A1663))</f>
        <v>95</v>
      </c>
      <c r="AA1663">
        <f>SUMIFS(Saudi!B:B,Saudi!$A:$A,YEAR(daily!$A1663))</f>
        <v>678.81299999999999</v>
      </c>
      <c r="AB1663">
        <f>SUMIFS(Saudi!C:C,Saudi!$A:$A,YEAR(daily!$A1663))</f>
        <v>384.9</v>
      </c>
      <c r="AC1663">
        <f>SUMIFS(Saudi!F:F,Saudi!$A:$A,YEAR(daily!$A1663))</f>
        <v>4050890</v>
      </c>
      <c r="AD1663">
        <f>SUMIFS(Saudi!G:G,Saudi!$A:$A,YEAR(daily!$A1663))</f>
        <v>66.21286817876377</v>
      </c>
      <c r="AE1663">
        <f>SUMIFS(Saudi!H:H,Saudi!$A:$A,YEAR(daily!$A1663))</f>
        <v>268221045.57667238</v>
      </c>
      <c r="AF1663" s="5">
        <f t="shared" si="72"/>
        <v>10</v>
      </c>
      <c r="AG1663" s="5">
        <f t="shared" si="73"/>
        <v>2006</v>
      </c>
    </row>
    <row r="1664" spans="1:33">
      <c r="A1664" s="3">
        <v>39003</v>
      </c>
      <c r="B1664" s="1">
        <v>114136</v>
      </c>
      <c r="C1664" s="1">
        <v>103419</v>
      </c>
      <c r="D1664" s="1">
        <v>38040</v>
      </c>
      <c r="E1664" s="1">
        <v>58.57</v>
      </c>
      <c r="F1664" s="1">
        <v>61.69</v>
      </c>
      <c r="G1664" s="1">
        <v>62.68</v>
      </c>
      <c r="H1664" s="2">
        <v>50.5</v>
      </c>
      <c r="I1664" s="2">
        <v>31.3</v>
      </c>
      <c r="J1664" s="2">
        <v>86.1</v>
      </c>
      <c r="K1664" s="2">
        <v>85.7</v>
      </c>
      <c r="L1664">
        <f>SUMIFS(US!B:B,US!$D:$D,YEAR(daily!$A1664),US!$E:$E,MONTH(daily!$A1664))</f>
        <v>8376</v>
      </c>
      <c r="M1664">
        <f>SUMIFS(US!C:C,US!$D:$D,YEAR(daily!$A1664),US!$E:$E,MONTH(daily!$A1664))</f>
        <v>20769</v>
      </c>
      <c r="N1664">
        <f>SUMIFS(COT!E:E,COT!$A:$A,YEAR(daily!$A1664),COT!$B:$B,WEEKNUM(daily!$A1664))</f>
        <v>1193421</v>
      </c>
      <c r="O1664">
        <f>SUMIFS(COT!F:F,COT!$A:$A,YEAR(daily!$A1664),COT!$B:$B,WEEKNUM(daily!$A1664))</f>
        <v>159359</v>
      </c>
      <c r="P1664">
        <f>SUMIFS(COT!G:G,COT!$A:$A,YEAR(daily!$A1664),COT!$B:$B,WEEKNUM(daily!$A1664))</f>
        <v>159058</v>
      </c>
      <c r="Q1664">
        <f>SUMIFS(COT!H:H,COT!$A:$A,YEAR(daily!$A1664),COT!$B:$B,WEEKNUM(daily!$A1664))</f>
        <v>249544</v>
      </c>
      <c r="R1664">
        <f>SUMIFS(COT!I:I,COT!$A:$A,YEAR(daily!$A1664),COT!$B:$B,WEEKNUM(daily!$A1664))</f>
        <v>720323</v>
      </c>
      <c r="S1664">
        <f>SUMIFS(COT!J:J,COT!$A:$A,YEAR(daily!$A1664),COT!$B:$B,WEEKNUM(daily!$A1664))</f>
        <v>702636</v>
      </c>
      <c r="T1664">
        <f>SUMIFS(COT!K:K,COT!$A:$A,YEAR(daily!$A1664),COT!$B:$B,WEEKNUM(daily!$A1664))</f>
        <v>64195</v>
      </c>
      <c r="U1664">
        <f>SUMIFS(COT!L:L,COT!$A:$A,YEAR(daily!$A1664),COT!$B:$B,WEEKNUM(daily!$A1664))</f>
        <v>82183</v>
      </c>
      <c r="V1664">
        <f>SUMIFS(COT!M:M,COT!$A:$A,YEAR(daily!$A1664),COT!$B:$B,WEEKNUM(daily!$A1664))</f>
        <v>74</v>
      </c>
      <c r="W1664">
        <f>SUMIFS(COT!N:N,COT!$A:$A,YEAR(daily!$A1664),COT!$B:$B,WEEKNUM(daily!$A1664))</f>
        <v>117</v>
      </c>
      <c r="X1664">
        <f>SUMIFS(COT!O:O,COT!$A:$A,YEAR(daily!$A1664),COT!$B:$B,WEEKNUM(daily!$A1664))</f>
        <v>119</v>
      </c>
      <c r="Y1664">
        <f>SUMIFS(COT!P:P,COT!$A:$A,YEAR(daily!$A1664),COT!$B:$B,WEEKNUM(daily!$A1664))</f>
        <v>89</v>
      </c>
      <c r="Z1664">
        <f>SUMIFS(COT!Q:Q,COT!$A:$A,YEAR(daily!$A1664),COT!$B:$B,WEEKNUM(daily!$A1664))</f>
        <v>95</v>
      </c>
      <c r="AA1664">
        <f>SUMIFS(Saudi!B:B,Saudi!$A:$A,YEAR(daily!$A1664))</f>
        <v>678.81299999999999</v>
      </c>
      <c r="AB1664">
        <f>SUMIFS(Saudi!C:C,Saudi!$A:$A,YEAR(daily!$A1664))</f>
        <v>384.9</v>
      </c>
      <c r="AC1664">
        <f>SUMIFS(Saudi!F:F,Saudi!$A:$A,YEAR(daily!$A1664))</f>
        <v>4050890</v>
      </c>
      <c r="AD1664">
        <f>SUMIFS(Saudi!G:G,Saudi!$A:$A,YEAR(daily!$A1664))</f>
        <v>66.21286817876377</v>
      </c>
      <c r="AE1664">
        <f>SUMIFS(Saudi!H:H,Saudi!$A:$A,YEAR(daily!$A1664))</f>
        <v>268221045.57667238</v>
      </c>
      <c r="AF1664" s="5">
        <f t="shared" si="72"/>
        <v>10</v>
      </c>
      <c r="AG1664" s="5">
        <f t="shared" si="73"/>
        <v>2006</v>
      </c>
    </row>
    <row r="1665" spans="1:33">
      <c r="A1665" s="3">
        <v>39006</v>
      </c>
      <c r="B1665" s="1">
        <v>101985</v>
      </c>
      <c r="C1665" s="1">
        <v>108995</v>
      </c>
      <c r="D1665" s="1">
        <v>38719</v>
      </c>
      <c r="E1665" s="1">
        <v>59.94</v>
      </c>
      <c r="F1665" s="1">
        <v>62.93</v>
      </c>
      <c r="G1665" s="1">
        <v>63.91</v>
      </c>
      <c r="H1665" s="2">
        <v>50.5</v>
      </c>
      <c r="I1665" s="2">
        <v>31.3</v>
      </c>
      <c r="J1665" s="2">
        <v>86.1</v>
      </c>
      <c r="K1665" s="2">
        <v>85.7</v>
      </c>
      <c r="L1665">
        <f>SUMIFS(US!B:B,US!$D:$D,YEAR(daily!$A1665),US!$E:$E,MONTH(daily!$A1665))</f>
        <v>8376</v>
      </c>
      <c r="M1665">
        <f>SUMIFS(US!C:C,US!$D:$D,YEAR(daily!$A1665),US!$E:$E,MONTH(daily!$A1665))</f>
        <v>20769</v>
      </c>
      <c r="N1665">
        <f>SUMIFS(COT!E:E,COT!$A:$A,YEAR(daily!$A1665),COT!$B:$B,WEEKNUM(daily!$A1665))</f>
        <v>1186170</v>
      </c>
      <c r="O1665">
        <f>SUMIFS(COT!F:F,COT!$A:$A,YEAR(daily!$A1665),COT!$B:$B,WEEKNUM(daily!$A1665))</f>
        <v>152971</v>
      </c>
      <c r="P1665">
        <f>SUMIFS(COT!G:G,COT!$A:$A,YEAR(daily!$A1665),COT!$B:$B,WEEKNUM(daily!$A1665))</f>
        <v>155667</v>
      </c>
      <c r="Q1665">
        <f>SUMIFS(COT!H:H,COT!$A:$A,YEAR(daily!$A1665),COT!$B:$B,WEEKNUM(daily!$A1665))</f>
        <v>238527</v>
      </c>
      <c r="R1665">
        <f>SUMIFS(COT!I:I,COT!$A:$A,YEAR(daily!$A1665),COT!$B:$B,WEEKNUM(daily!$A1665))</f>
        <v>726932</v>
      </c>
      <c r="S1665">
        <f>SUMIFS(COT!J:J,COT!$A:$A,YEAR(daily!$A1665),COT!$B:$B,WEEKNUM(daily!$A1665))</f>
        <v>709889</v>
      </c>
      <c r="T1665">
        <f>SUMIFS(COT!K:K,COT!$A:$A,YEAR(daily!$A1665),COT!$B:$B,WEEKNUM(daily!$A1665))</f>
        <v>67740</v>
      </c>
      <c r="U1665">
        <f>SUMIFS(COT!L:L,COT!$A:$A,YEAR(daily!$A1665),COT!$B:$B,WEEKNUM(daily!$A1665))</f>
        <v>82087</v>
      </c>
      <c r="V1665">
        <f>SUMIFS(COT!M:M,COT!$A:$A,YEAR(daily!$A1665),COT!$B:$B,WEEKNUM(daily!$A1665))</f>
        <v>79</v>
      </c>
      <c r="W1665">
        <f>SUMIFS(COT!N:N,COT!$A:$A,YEAR(daily!$A1665),COT!$B:$B,WEEKNUM(daily!$A1665))</f>
        <v>110</v>
      </c>
      <c r="X1665">
        <f>SUMIFS(COT!O:O,COT!$A:$A,YEAR(daily!$A1665),COT!$B:$B,WEEKNUM(daily!$A1665))</f>
        <v>122</v>
      </c>
      <c r="Y1665">
        <f>SUMIFS(COT!P:P,COT!$A:$A,YEAR(daily!$A1665),COT!$B:$B,WEEKNUM(daily!$A1665))</f>
        <v>93</v>
      </c>
      <c r="Z1665">
        <f>SUMIFS(COT!Q:Q,COT!$A:$A,YEAR(daily!$A1665),COT!$B:$B,WEEKNUM(daily!$A1665))</f>
        <v>95</v>
      </c>
      <c r="AA1665">
        <f>SUMIFS(Saudi!B:B,Saudi!$A:$A,YEAR(daily!$A1665))</f>
        <v>678.81299999999999</v>
      </c>
      <c r="AB1665">
        <f>SUMIFS(Saudi!C:C,Saudi!$A:$A,YEAR(daily!$A1665))</f>
        <v>384.9</v>
      </c>
      <c r="AC1665">
        <f>SUMIFS(Saudi!F:F,Saudi!$A:$A,YEAR(daily!$A1665))</f>
        <v>4050890</v>
      </c>
      <c r="AD1665">
        <f>SUMIFS(Saudi!G:G,Saudi!$A:$A,YEAR(daily!$A1665))</f>
        <v>66.21286817876377</v>
      </c>
      <c r="AE1665">
        <f>SUMIFS(Saudi!H:H,Saudi!$A:$A,YEAR(daily!$A1665))</f>
        <v>268221045.57667238</v>
      </c>
      <c r="AF1665" s="5">
        <f t="shared" si="72"/>
        <v>10</v>
      </c>
      <c r="AG1665" s="5">
        <f t="shared" si="73"/>
        <v>2006</v>
      </c>
    </row>
    <row r="1666" spans="1:33">
      <c r="A1666" s="3">
        <v>39007</v>
      </c>
      <c r="B1666" s="1">
        <v>80348</v>
      </c>
      <c r="C1666" s="1">
        <v>110140</v>
      </c>
      <c r="D1666" s="1">
        <v>39254</v>
      </c>
      <c r="E1666" s="1">
        <v>58.93</v>
      </c>
      <c r="F1666" s="1">
        <v>62.13</v>
      </c>
      <c r="G1666" s="1">
        <v>63.16</v>
      </c>
      <c r="H1666" s="2">
        <v>50.5</v>
      </c>
      <c r="I1666" s="2">
        <v>31.3</v>
      </c>
      <c r="J1666" s="2">
        <v>86.1</v>
      </c>
      <c r="K1666" s="2">
        <v>85.7</v>
      </c>
      <c r="L1666">
        <f>SUMIFS(US!B:B,US!$D:$D,YEAR(daily!$A1666),US!$E:$E,MONTH(daily!$A1666))</f>
        <v>8376</v>
      </c>
      <c r="M1666">
        <f>SUMIFS(US!C:C,US!$D:$D,YEAR(daily!$A1666),US!$E:$E,MONTH(daily!$A1666))</f>
        <v>20769</v>
      </c>
      <c r="N1666">
        <f>SUMIFS(COT!E:E,COT!$A:$A,YEAR(daily!$A1666),COT!$B:$B,WEEKNUM(daily!$A1666))</f>
        <v>1186170</v>
      </c>
      <c r="O1666">
        <f>SUMIFS(COT!F:F,COT!$A:$A,YEAR(daily!$A1666),COT!$B:$B,WEEKNUM(daily!$A1666))</f>
        <v>152971</v>
      </c>
      <c r="P1666">
        <f>SUMIFS(COT!G:G,COT!$A:$A,YEAR(daily!$A1666),COT!$B:$B,WEEKNUM(daily!$A1666))</f>
        <v>155667</v>
      </c>
      <c r="Q1666">
        <f>SUMIFS(COT!H:H,COT!$A:$A,YEAR(daily!$A1666),COT!$B:$B,WEEKNUM(daily!$A1666))</f>
        <v>238527</v>
      </c>
      <c r="R1666">
        <f>SUMIFS(COT!I:I,COT!$A:$A,YEAR(daily!$A1666),COT!$B:$B,WEEKNUM(daily!$A1666))</f>
        <v>726932</v>
      </c>
      <c r="S1666">
        <f>SUMIFS(COT!J:J,COT!$A:$A,YEAR(daily!$A1666),COT!$B:$B,WEEKNUM(daily!$A1666))</f>
        <v>709889</v>
      </c>
      <c r="T1666">
        <f>SUMIFS(COT!K:K,COT!$A:$A,YEAR(daily!$A1666),COT!$B:$B,WEEKNUM(daily!$A1666))</f>
        <v>67740</v>
      </c>
      <c r="U1666">
        <f>SUMIFS(COT!L:L,COT!$A:$A,YEAR(daily!$A1666),COT!$B:$B,WEEKNUM(daily!$A1666))</f>
        <v>82087</v>
      </c>
      <c r="V1666">
        <f>SUMIFS(COT!M:M,COT!$A:$A,YEAR(daily!$A1666),COT!$B:$B,WEEKNUM(daily!$A1666))</f>
        <v>79</v>
      </c>
      <c r="W1666">
        <f>SUMIFS(COT!N:N,COT!$A:$A,YEAR(daily!$A1666),COT!$B:$B,WEEKNUM(daily!$A1666))</f>
        <v>110</v>
      </c>
      <c r="X1666">
        <f>SUMIFS(COT!O:O,COT!$A:$A,YEAR(daily!$A1666),COT!$B:$B,WEEKNUM(daily!$A1666))</f>
        <v>122</v>
      </c>
      <c r="Y1666">
        <f>SUMIFS(COT!P:P,COT!$A:$A,YEAR(daily!$A1666),COT!$B:$B,WEEKNUM(daily!$A1666))</f>
        <v>93</v>
      </c>
      <c r="Z1666">
        <f>SUMIFS(COT!Q:Q,COT!$A:$A,YEAR(daily!$A1666),COT!$B:$B,WEEKNUM(daily!$A1666))</f>
        <v>95</v>
      </c>
      <c r="AA1666">
        <f>SUMIFS(Saudi!B:B,Saudi!$A:$A,YEAR(daily!$A1666))</f>
        <v>678.81299999999999</v>
      </c>
      <c r="AB1666">
        <f>SUMIFS(Saudi!C:C,Saudi!$A:$A,YEAR(daily!$A1666))</f>
        <v>384.9</v>
      </c>
      <c r="AC1666">
        <f>SUMIFS(Saudi!F:F,Saudi!$A:$A,YEAR(daily!$A1666))</f>
        <v>4050890</v>
      </c>
      <c r="AD1666">
        <f>SUMIFS(Saudi!G:G,Saudi!$A:$A,YEAR(daily!$A1666))</f>
        <v>66.21286817876377</v>
      </c>
      <c r="AE1666">
        <f>SUMIFS(Saudi!H:H,Saudi!$A:$A,YEAR(daily!$A1666))</f>
        <v>268221045.57667238</v>
      </c>
      <c r="AF1666" s="5">
        <f t="shared" ref="AF1666:AF1729" si="74">MONTH(A1666)</f>
        <v>10</v>
      </c>
      <c r="AG1666" s="5">
        <f t="shared" ref="AG1666:AG1729" si="75">YEAR(A1666)</f>
        <v>2006</v>
      </c>
    </row>
    <row r="1667" spans="1:33">
      <c r="A1667" s="3">
        <v>39008</v>
      </c>
      <c r="B1667" s="1">
        <v>69162</v>
      </c>
      <c r="C1667" s="1">
        <v>112265</v>
      </c>
      <c r="D1667" s="1">
        <v>38938</v>
      </c>
      <c r="E1667" s="1">
        <v>57.65</v>
      </c>
      <c r="F1667" s="1">
        <v>60.77</v>
      </c>
      <c r="G1667" s="1">
        <v>61.88</v>
      </c>
      <c r="H1667" s="2">
        <v>50.5</v>
      </c>
      <c r="I1667" s="2">
        <v>31.3</v>
      </c>
      <c r="J1667" s="2">
        <v>86.1</v>
      </c>
      <c r="K1667" s="2">
        <v>85.7</v>
      </c>
      <c r="L1667">
        <f>SUMIFS(US!B:B,US!$D:$D,YEAR(daily!$A1667),US!$E:$E,MONTH(daily!$A1667))</f>
        <v>8376</v>
      </c>
      <c r="M1667">
        <f>SUMIFS(US!C:C,US!$D:$D,YEAR(daily!$A1667),US!$E:$E,MONTH(daily!$A1667))</f>
        <v>20769</v>
      </c>
      <c r="N1667">
        <f>SUMIFS(COT!E:E,COT!$A:$A,YEAR(daily!$A1667),COT!$B:$B,WEEKNUM(daily!$A1667))</f>
        <v>1186170</v>
      </c>
      <c r="O1667">
        <f>SUMIFS(COT!F:F,COT!$A:$A,YEAR(daily!$A1667),COT!$B:$B,WEEKNUM(daily!$A1667))</f>
        <v>152971</v>
      </c>
      <c r="P1667">
        <f>SUMIFS(COT!G:G,COT!$A:$A,YEAR(daily!$A1667),COT!$B:$B,WEEKNUM(daily!$A1667))</f>
        <v>155667</v>
      </c>
      <c r="Q1667">
        <f>SUMIFS(COT!H:H,COT!$A:$A,YEAR(daily!$A1667),COT!$B:$B,WEEKNUM(daily!$A1667))</f>
        <v>238527</v>
      </c>
      <c r="R1667">
        <f>SUMIFS(COT!I:I,COT!$A:$A,YEAR(daily!$A1667),COT!$B:$B,WEEKNUM(daily!$A1667))</f>
        <v>726932</v>
      </c>
      <c r="S1667">
        <f>SUMIFS(COT!J:J,COT!$A:$A,YEAR(daily!$A1667),COT!$B:$B,WEEKNUM(daily!$A1667))</f>
        <v>709889</v>
      </c>
      <c r="T1667">
        <f>SUMIFS(COT!K:K,COT!$A:$A,YEAR(daily!$A1667),COT!$B:$B,WEEKNUM(daily!$A1667))</f>
        <v>67740</v>
      </c>
      <c r="U1667">
        <f>SUMIFS(COT!L:L,COT!$A:$A,YEAR(daily!$A1667),COT!$B:$B,WEEKNUM(daily!$A1667))</f>
        <v>82087</v>
      </c>
      <c r="V1667">
        <f>SUMIFS(COT!M:M,COT!$A:$A,YEAR(daily!$A1667),COT!$B:$B,WEEKNUM(daily!$A1667))</f>
        <v>79</v>
      </c>
      <c r="W1667">
        <f>SUMIFS(COT!N:N,COT!$A:$A,YEAR(daily!$A1667),COT!$B:$B,WEEKNUM(daily!$A1667))</f>
        <v>110</v>
      </c>
      <c r="X1667">
        <f>SUMIFS(COT!O:O,COT!$A:$A,YEAR(daily!$A1667),COT!$B:$B,WEEKNUM(daily!$A1667))</f>
        <v>122</v>
      </c>
      <c r="Y1667">
        <f>SUMIFS(COT!P:P,COT!$A:$A,YEAR(daily!$A1667),COT!$B:$B,WEEKNUM(daily!$A1667))</f>
        <v>93</v>
      </c>
      <c r="Z1667">
        <f>SUMIFS(COT!Q:Q,COT!$A:$A,YEAR(daily!$A1667),COT!$B:$B,WEEKNUM(daily!$A1667))</f>
        <v>95</v>
      </c>
      <c r="AA1667">
        <f>SUMIFS(Saudi!B:B,Saudi!$A:$A,YEAR(daily!$A1667))</f>
        <v>678.81299999999999</v>
      </c>
      <c r="AB1667">
        <f>SUMIFS(Saudi!C:C,Saudi!$A:$A,YEAR(daily!$A1667))</f>
        <v>384.9</v>
      </c>
      <c r="AC1667">
        <f>SUMIFS(Saudi!F:F,Saudi!$A:$A,YEAR(daily!$A1667))</f>
        <v>4050890</v>
      </c>
      <c r="AD1667">
        <f>SUMIFS(Saudi!G:G,Saudi!$A:$A,YEAR(daily!$A1667))</f>
        <v>66.21286817876377</v>
      </c>
      <c r="AE1667">
        <f>SUMIFS(Saudi!H:H,Saudi!$A:$A,YEAR(daily!$A1667))</f>
        <v>268221045.57667238</v>
      </c>
      <c r="AF1667" s="5">
        <f t="shared" si="74"/>
        <v>10</v>
      </c>
      <c r="AG1667" s="5">
        <f t="shared" si="75"/>
        <v>2006</v>
      </c>
    </row>
    <row r="1668" spans="1:33">
      <c r="A1668" s="3">
        <v>39009</v>
      </c>
      <c r="B1668" s="1">
        <v>36603.5</v>
      </c>
      <c r="C1668" s="1">
        <v>115009</v>
      </c>
      <c r="D1668" s="1">
        <v>39866</v>
      </c>
      <c r="E1668" s="1">
        <v>58.5</v>
      </c>
      <c r="F1668" s="1">
        <v>61.88</v>
      </c>
      <c r="G1668" s="1">
        <v>62.86</v>
      </c>
      <c r="H1668" s="2">
        <v>50.5</v>
      </c>
      <c r="I1668" s="2">
        <v>31.3</v>
      </c>
      <c r="J1668" s="2">
        <v>86.1</v>
      </c>
      <c r="K1668" s="2">
        <v>85.7</v>
      </c>
      <c r="L1668">
        <f>SUMIFS(US!B:B,US!$D:$D,YEAR(daily!$A1668),US!$E:$E,MONTH(daily!$A1668))</f>
        <v>8376</v>
      </c>
      <c r="M1668">
        <f>SUMIFS(US!C:C,US!$D:$D,YEAR(daily!$A1668),US!$E:$E,MONTH(daily!$A1668))</f>
        <v>20769</v>
      </c>
      <c r="N1668">
        <f>SUMIFS(COT!E:E,COT!$A:$A,YEAR(daily!$A1668),COT!$B:$B,WEEKNUM(daily!$A1668))</f>
        <v>1186170</v>
      </c>
      <c r="O1668">
        <f>SUMIFS(COT!F:F,COT!$A:$A,YEAR(daily!$A1668),COT!$B:$B,WEEKNUM(daily!$A1668))</f>
        <v>152971</v>
      </c>
      <c r="P1668">
        <f>SUMIFS(COT!G:G,COT!$A:$A,YEAR(daily!$A1668),COT!$B:$B,WEEKNUM(daily!$A1668))</f>
        <v>155667</v>
      </c>
      <c r="Q1668">
        <f>SUMIFS(COT!H:H,COT!$A:$A,YEAR(daily!$A1668),COT!$B:$B,WEEKNUM(daily!$A1668))</f>
        <v>238527</v>
      </c>
      <c r="R1668">
        <f>SUMIFS(COT!I:I,COT!$A:$A,YEAR(daily!$A1668),COT!$B:$B,WEEKNUM(daily!$A1668))</f>
        <v>726932</v>
      </c>
      <c r="S1668">
        <f>SUMIFS(COT!J:J,COT!$A:$A,YEAR(daily!$A1668),COT!$B:$B,WEEKNUM(daily!$A1668))</f>
        <v>709889</v>
      </c>
      <c r="T1668">
        <f>SUMIFS(COT!K:K,COT!$A:$A,YEAR(daily!$A1668),COT!$B:$B,WEEKNUM(daily!$A1668))</f>
        <v>67740</v>
      </c>
      <c r="U1668">
        <f>SUMIFS(COT!L:L,COT!$A:$A,YEAR(daily!$A1668),COT!$B:$B,WEEKNUM(daily!$A1668))</f>
        <v>82087</v>
      </c>
      <c r="V1668">
        <f>SUMIFS(COT!M:M,COT!$A:$A,YEAR(daily!$A1668),COT!$B:$B,WEEKNUM(daily!$A1668))</f>
        <v>79</v>
      </c>
      <c r="W1668">
        <f>SUMIFS(COT!N:N,COT!$A:$A,YEAR(daily!$A1668),COT!$B:$B,WEEKNUM(daily!$A1668))</f>
        <v>110</v>
      </c>
      <c r="X1668">
        <f>SUMIFS(COT!O:O,COT!$A:$A,YEAR(daily!$A1668),COT!$B:$B,WEEKNUM(daily!$A1668))</f>
        <v>122</v>
      </c>
      <c r="Y1668">
        <f>SUMIFS(COT!P:P,COT!$A:$A,YEAR(daily!$A1668),COT!$B:$B,WEEKNUM(daily!$A1668))</f>
        <v>93</v>
      </c>
      <c r="Z1668">
        <f>SUMIFS(COT!Q:Q,COT!$A:$A,YEAR(daily!$A1668),COT!$B:$B,WEEKNUM(daily!$A1668))</f>
        <v>95</v>
      </c>
      <c r="AA1668">
        <f>SUMIFS(Saudi!B:B,Saudi!$A:$A,YEAR(daily!$A1668))</f>
        <v>678.81299999999999</v>
      </c>
      <c r="AB1668">
        <f>SUMIFS(Saudi!C:C,Saudi!$A:$A,YEAR(daily!$A1668))</f>
        <v>384.9</v>
      </c>
      <c r="AC1668">
        <f>SUMIFS(Saudi!F:F,Saudi!$A:$A,YEAR(daily!$A1668))</f>
        <v>4050890</v>
      </c>
      <c r="AD1668">
        <f>SUMIFS(Saudi!G:G,Saudi!$A:$A,YEAR(daily!$A1668))</f>
        <v>66.21286817876377</v>
      </c>
      <c r="AE1668">
        <f>SUMIFS(Saudi!H:H,Saudi!$A:$A,YEAR(daily!$A1668))</f>
        <v>268221045.57667238</v>
      </c>
      <c r="AF1668" s="5">
        <f t="shared" si="74"/>
        <v>10</v>
      </c>
      <c r="AG1668" s="5">
        <f t="shared" si="75"/>
        <v>2006</v>
      </c>
    </row>
    <row r="1669" spans="1:33">
      <c r="A1669" s="3">
        <v>39010</v>
      </c>
      <c r="B1669" s="1">
        <v>4045</v>
      </c>
      <c r="C1669" s="1">
        <v>113773</v>
      </c>
      <c r="D1669" s="1">
        <v>42829</v>
      </c>
      <c r="E1669" s="1">
        <v>56.82</v>
      </c>
      <c r="F1669" s="1">
        <v>60.91</v>
      </c>
      <c r="G1669" s="1">
        <v>62.07</v>
      </c>
      <c r="H1669" s="2">
        <v>50.5</v>
      </c>
      <c r="I1669" s="2">
        <v>31.3</v>
      </c>
      <c r="J1669" s="2">
        <v>86.1</v>
      </c>
      <c r="K1669" s="2">
        <v>85.7</v>
      </c>
      <c r="L1669">
        <f>SUMIFS(US!B:B,US!$D:$D,YEAR(daily!$A1669),US!$E:$E,MONTH(daily!$A1669))</f>
        <v>8376</v>
      </c>
      <c r="M1669">
        <f>SUMIFS(US!C:C,US!$D:$D,YEAR(daily!$A1669),US!$E:$E,MONTH(daily!$A1669))</f>
        <v>20769</v>
      </c>
      <c r="N1669">
        <f>SUMIFS(COT!E:E,COT!$A:$A,YEAR(daily!$A1669),COT!$B:$B,WEEKNUM(daily!$A1669))</f>
        <v>1186170</v>
      </c>
      <c r="O1669">
        <f>SUMIFS(COT!F:F,COT!$A:$A,YEAR(daily!$A1669),COT!$B:$B,WEEKNUM(daily!$A1669))</f>
        <v>152971</v>
      </c>
      <c r="P1669">
        <f>SUMIFS(COT!G:G,COT!$A:$A,YEAR(daily!$A1669),COT!$B:$B,WEEKNUM(daily!$A1669))</f>
        <v>155667</v>
      </c>
      <c r="Q1669">
        <f>SUMIFS(COT!H:H,COT!$A:$A,YEAR(daily!$A1669),COT!$B:$B,WEEKNUM(daily!$A1669))</f>
        <v>238527</v>
      </c>
      <c r="R1669">
        <f>SUMIFS(COT!I:I,COT!$A:$A,YEAR(daily!$A1669),COT!$B:$B,WEEKNUM(daily!$A1669))</f>
        <v>726932</v>
      </c>
      <c r="S1669">
        <f>SUMIFS(COT!J:J,COT!$A:$A,YEAR(daily!$A1669),COT!$B:$B,WEEKNUM(daily!$A1669))</f>
        <v>709889</v>
      </c>
      <c r="T1669">
        <f>SUMIFS(COT!K:K,COT!$A:$A,YEAR(daily!$A1669),COT!$B:$B,WEEKNUM(daily!$A1669))</f>
        <v>67740</v>
      </c>
      <c r="U1669">
        <f>SUMIFS(COT!L:L,COT!$A:$A,YEAR(daily!$A1669),COT!$B:$B,WEEKNUM(daily!$A1669))</f>
        <v>82087</v>
      </c>
      <c r="V1669">
        <f>SUMIFS(COT!M:M,COT!$A:$A,YEAR(daily!$A1669),COT!$B:$B,WEEKNUM(daily!$A1669))</f>
        <v>79</v>
      </c>
      <c r="W1669">
        <f>SUMIFS(COT!N:N,COT!$A:$A,YEAR(daily!$A1669),COT!$B:$B,WEEKNUM(daily!$A1669))</f>
        <v>110</v>
      </c>
      <c r="X1669">
        <f>SUMIFS(COT!O:O,COT!$A:$A,YEAR(daily!$A1669),COT!$B:$B,WEEKNUM(daily!$A1669))</f>
        <v>122</v>
      </c>
      <c r="Y1669">
        <f>SUMIFS(COT!P:P,COT!$A:$A,YEAR(daily!$A1669),COT!$B:$B,WEEKNUM(daily!$A1669))</f>
        <v>93</v>
      </c>
      <c r="Z1669">
        <f>SUMIFS(COT!Q:Q,COT!$A:$A,YEAR(daily!$A1669),COT!$B:$B,WEEKNUM(daily!$A1669))</f>
        <v>95</v>
      </c>
      <c r="AA1669">
        <f>SUMIFS(Saudi!B:B,Saudi!$A:$A,YEAR(daily!$A1669))</f>
        <v>678.81299999999999</v>
      </c>
      <c r="AB1669">
        <f>SUMIFS(Saudi!C:C,Saudi!$A:$A,YEAR(daily!$A1669))</f>
        <v>384.9</v>
      </c>
      <c r="AC1669">
        <f>SUMIFS(Saudi!F:F,Saudi!$A:$A,YEAR(daily!$A1669))</f>
        <v>4050890</v>
      </c>
      <c r="AD1669">
        <f>SUMIFS(Saudi!G:G,Saudi!$A:$A,YEAR(daily!$A1669))</f>
        <v>66.21286817876377</v>
      </c>
      <c r="AE1669">
        <f>SUMIFS(Saudi!H:H,Saudi!$A:$A,YEAR(daily!$A1669))</f>
        <v>268221045.57667238</v>
      </c>
      <c r="AF1669" s="5">
        <f t="shared" si="74"/>
        <v>10</v>
      </c>
      <c r="AG1669" s="5">
        <f t="shared" si="75"/>
        <v>2006</v>
      </c>
    </row>
    <row r="1670" spans="1:33">
      <c r="A1670" s="3">
        <v>39013</v>
      </c>
      <c r="B1670" s="1">
        <v>336874</v>
      </c>
      <c r="C1670" s="1">
        <v>44605</v>
      </c>
      <c r="D1670" s="1">
        <v>39014</v>
      </c>
      <c r="E1670" s="1">
        <v>58.81</v>
      </c>
      <c r="F1670" s="1">
        <v>61.66</v>
      </c>
      <c r="G1670" s="1">
        <v>62.54</v>
      </c>
      <c r="H1670" s="2">
        <v>50.5</v>
      </c>
      <c r="I1670" s="2">
        <v>31.3</v>
      </c>
      <c r="J1670" s="2">
        <v>86.1</v>
      </c>
      <c r="K1670" s="2">
        <v>85.7</v>
      </c>
      <c r="L1670">
        <f>SUMIFS(US!B:B,US!$D:$D,YEAR(daily!$A1670),US!$E:$E,MONTH(daily!$A1670))</f>
        <v>8376</v>
      </c>
      <c r="M1670">
        <f>SUMIFS(US!C:C,US!$D:$D,YEAR(daily!$A1670),US!$E:$E,MONTH(daily!$A1670))</f>
        <v>20769</v>
      </c>
      <c r="N1670">
        <f>SUMIFS(COT!E:E,COT!$A:$A,YEAR(daily!$A1670),COT!$B:$B,WEEKNUM(daily!$A1670))</f>
        <v>1133789</v>
      </c>
      <c r="O1670">
        <f>SUMIFS(COT!F:F,COT!$A:$A,YEAR(daily!$A1670),COT!$B:$B,WEEKNUM(daily!$A1670))</f>
        <v>159629</v>
      </c>
      <c r="P1670">
        <f>SUMIFS(COT!G:G,COT!$A:$A,YEAR(daily!$A1670),COT!$B:$B,WEEKNUM(daily!$A1670))</f>
        <v>164654</v>
      </c>
      <c r="Q1670">
        <f>SUMIFS(COT!H:H,COT!$A:$A,YEAR(daily!$A1670),COT!$B:$B,WEEKNUM(daily!$A1670))</f>
        <v>214026</v>
      </c>
      <c r="R1670">
        <f>SUMIFS(COT!I:I,COT!$A:$A,YEAR(daily!$A1670),COT!$B:$B,WEEKNUM(daily!$A1670))</f>
        <v>694661</v>
      </c>
      <c r="S1670">
        <f>SUMIFS(COT!J:J,COT!$A:$A,YEAR(daily!$A1670),COT!$B:$B,WEEKNUM(daily!$A1670))</f>
        <v>677504</v>
      </c>
      <c r="T1670">
        <f>SUMIFS(COT!K:K,COT!$A:$A,YEAR(daily!$A1670),COT!$B:$B,WEEKNUM(daily!$A1670))</f>
        <v>65473</v>
      </c>
      <c r="U1670">
        <f>SUMIFS(COT!L:L,COT!$A:$A,YEAR(daily!$A1670),COT!$B:$B,WEEKNUM(daily!$A1670))</f>
        <v>77605</v>
      </c>
      <c r="V1670">
        <f>SUMIFS(COT!M:M,COT!$A:$A,YEAR(daily!$A1670),COT!$B:$B,WEEKNUM(daily!$A1670))</f>
        <v>82</v>
      </c>
      <c r="W1670">
        <f>SUMIFS(COT!N:N,COT!$A:$A,YEAR(daily!$A1670),COT!$B:$B,WEEKNUM(daily!$A1670))</f>
        <v>109</v>
      </c>
      <c r="X1670">
        <f>SUMIFS(COT!O:O,COT!$A:$A,YEAR(daily!$A1670),COT!$B:$B,WEEKNUM(daily!$A1670))</f>
        <v>107</v>
      </c>
      <c r="Y1670">
        <f>SUMIFS(COT!P:P,COT!$A:$A,YEAR(daily!$A1670),COT!$B:$B,WEEKNUM(daily!$A1670))</f>
        <v>93</v>
      </c>
      <c r="Z1670">
        <f>SUMIFS(COT!Q:Q,COT!$A:$A,YEAR(daily!$A1670),COT!$B:$B,WEEKNUM(daily!$A1670))</f>
        <v>96</v>
      </c>
      <c r="AA1670">
        <f>SUMIFS(Saudi!B:B,Saudi!$A:$A,YEAR(daily!$A1670))</f>
        <v>678.81299999999999</v>
      </c>
      <c r="AB1670">
        <f>SUMIFS(Saudi!C:C,Saudi!$A:$A,YEAR(daily!$A1670))</f>
        <v>384.9</v>
      </c>
      <c r="AC1670">
        <f>SUMIFS(Saudi!F:F,Saudi!$A:$A,YEAR(daily!$A1670))</f>
        <v>4050890</v>
      </c>
      <c r="AD1670">
        <f>SUMIFS(Saudi!G:G,Saudi!$A:$A,YEAR(daily!$A1670))</f>
        <v>66.21286817876377</v>
      </c>
      <c r="AE1670">
        <f>SUMIFS(Saudi!H:H,Saudi!$A:$A,YEAR(daily!$A1670))</f>
        <v>268221045.57667238</v>
      </c>
      <c r="AF1670" s="5">
        <f t="shared" si="74"/>
        <v>10</v>
      </c>
      <c r="AG1670" s="5">
        <f t="shared" si="75"/>
        <v>2006</v>
      </c>
    </row>
    <row r="1671" spans="1:33">
      <c r="A1671" s="3">
        <v>39014</v>
      </c>
      <c r="B1671" s="1">
        <v>332487</v>
      </c>
      <c r="C1671" s="1">
        <v>46475</v>
      </c>
      <c r="D1671" s="1">
        <v>39267</v>
      </c>
      <c r="E1671" s="1">
        <v>59.35</v>
      </c>
      <c r="F1671" s="1">
        <v>62.23</v>
      </c>
      <c r="G1671" s="1">
        <v>63.09</v>
      </c>
      <c r="H1671" s="2">
        <v>50.5</v>
      </c>
      <c r="I1671" s="2">
        <v>31.3</v>
      </c>
      <c r="J1671" s="2">
        <v>86.1</v>
      </c>
      <c r="K1671" s="2">
        <v>85.7</v>
      </c>
      <c r="L1671">
        <f>SUMIFS(US!B:B,US!$D:$D,YEAR(daily!$A1671),US!$E:$E,MONTH(daily!$A1671))</f>
        <v>8376</v>
      </c>
      <c r="M1671">
        <f>SUMIFS(US!C:C,US!$D:$D,YEAR(daily!$A1671),US!$E:$E,MONTH(daily!$A1671))</f>
        <v>20769</v>
      </c>
      <c r="N1671">
        <f>SUMIFS(COT!E:E,COT!$A:$A,YEAR(daily!$A1671),COT!$B:$B,WEEKNUM(daily!$A1671))</f>
        <v>1133789</v>
      </c>
      <c r="O1671">
        <f>SUMIFS(COT!F:F,COT!$A:$A,YEAR(daily!$A1671),COT!$B:$B,WEEKNUM(daily!$A1671))</f>
        <v>159629</v>
      </c>
      <c r="P1671">
        <f>SUMIFS(COT!G:G,COT!$A:$A,YEAR(daily!$A1671),COT!$B:$B,WEEKNUM(daily!$A1671))</f>
        <v>164654</v>
      </c>
      <c r="Q1671">
        <f>SUMIFS(COT!H:H,COT!$A:$A,YEAR(daily!$A1671),COT!$B:$B,WEEKNUM(daily!$A1671))</f>
        <v>214026</v>
      </c>
      <c r="R1671">
        <f>SUMIFS(COT!I:I,COT!$A:$A,YEAR(daily!$A1671),COT!$B:$B,WEEKNUM(daily!$A1671))</f>
        <v>694661</v>
      </c>
      <c r="S1671">
        <f>SUMIFS(COT!J:J,COT!$A:$A,YEAR(daily!$A1671),COT!$B:$B,WEEKNUM(daily!$A1671))</f>
        <v>677504</v>
      </c>
      <c r="T1671">
        <f>SUMIFS(COT!K:K,COT!$A:$A,YEAR(daily!$A1671),COT!$B:$B,WEEKNUM(daily!$A1671))</f>
        <v>65473</v>
      </c>
      <c r="U1671">
        <f>SUMIFS(COT!L:L,COT!$A:$A,YEAR(daily!$A1671),COT!$B:$B,WEEKNUM(daily!$A1671))</f>
        <v>77605</v>
      </c>
      <c r="V1671">
        <f>SUMIFS(COT!M:M,COT!$A:$A,YEAR(daily!$A1671),COT!$B:$B,WEEKNUM(daily!$A1671))</f>
        <v>82</v>
      </c>
      <c r="W1671">
        <f>SUMIFS(COT!N:N,COT!$A:$A,YEAR(daily!$A1671),COT!$B:$B,WEEKNUM(daily!$A1671))</f>
        <v>109</v>
      </c>
      <c r="X1671">
        <f>SUMIFS(COT!O:O,COT!$A:$A,YEAR(daily!$A1671),COT!$B:$B,WEEKNUM(daily!$A1671))</f>
        <v>107</v>
      </c>
      <c r="Y1671">
        <f>SUMIFS(COT!P:P,COT!$A:$A,YEAR(daily!$A1671),COT!$B:$B,WEEKNUM(daily!$A1671))</f>
        <v>93</v>
      </c>
      <c r="Z1671">
        <f>SUMIFS(COT!Q:Q,COT!$A:$A,YEAR(daily!$A1671),COT!$B:$B,WEEKNUM(daily!$A1671))</f>
        <v>96</v>
      </c>
      <c r="AA1671">
        <f>SUMIFS(Saudi!B:B,Saudi!$A:$A,YEAR(daily!$A1671))</f>
        <v>678.81299999999999</v>
      </c>
      <c r="AB1671">
        <f>SUMIFS(Saudi!C:C,Saudi!$A:$A,YEAR(daily!$A1671))</f>
        <v>384.9</v>
      </c>
      <c r="AC1671">
        <f>SUMIFS(Saudi!F:F,Saudi!$A:$A,YEAR(daily!$A1671))</f>
        <v>4050890</v>
      </c>
      <c r="AD1671">
        <f>SUMIFS(Saudi!G:G,Saudi!$A:$A,YEAR(daily!$A1671))</f>
        <v>66.21286817876377</v>
      </c>
      <c r="AE1671">
        <f>SUMIFS(Saudi!H:H,Saudi!$A:$A,YEAR(daily!$A1671))</f>
        <v>268221045.57667238</v>
      </c>
      <c r="AF1671" s="5">
        <f t="shared" si="74"/>
        <v>10</v>
      </c>
      <c r="AG1671" s="5">
        <f t="shared" si="75"/>
        <v>2006</v>
      </c>
    </row>
    <row r="1672" spans="1:33">
      <c r="A1672" s="3">
        <v>39015</v>
      </c>
      <c r="B1672" s="1">
        <v>328412</v>
      </c>
      <c r="C1672" s="1">
        <v>47647</v>
      </c>
      <c r="D1672" s="1">
        <v>41949</v>
      </c>
      <c r="E1672" s="1">
        <v>61.4</v>
      </c>
      <c r="F1672" s="1">
        <v>64.2</v>
      </c>
      <c r="G1672" s="1">
        <v>65.03</v>
      </c>
      <c r="H1672" s="2">
        <v>50.5</v>
      </c>
      <c r="I1672" s="2">
        <v>31.3</v>
      </c>
      <c r="J1672" s="2">
        <v>86.1</v>
      </c>
      <c r="K1672" s="2">
        <v>85.7</v>
      </c>
      <c r="L1672">
        <f>SUMIFS(US!B:B,US!$D:$D,YEAR(daily!$A1672),US!$E:$E,MONTH(daily!$A1672))</f>
        <v>8376</v>
      </c>
      <c r="M1672">
        <f>SUMIFS(US!C:C,US!$D:$D,YEAR(daily!$A1672),US!$E:$E,MONTH(daily!$A1672))</f>
        <v>20769</v>
      </c>
      <c r="N1672">
        <f>SUMIFS(COT!E:E,COT!$A:$A,YEAR(daily!$A1672),COT!$B:$B,WEEKNUM(daily!$A1672))</f>
        <v>1133789</v>
      </c>
      <c r="O1672">
        <f>SUMIFS(COT!F:F,COT!$A:$A,YEAR(daily!$A1672),COT!$B:$B,WEEKNUM(daily!$A1672))</f>
        <v>159629</v>
      </c>
      <c r="P1672">
        <f>SUMIFS(COT!G:G,COT!$A:$A,YEAR(daily!$A1672),COT!$B:$B,WEEKNUM(daily!$A1672))</f>
        <v>164654</v>
      </c>
      <c r="Q1672">
        <f>SUMIFS(COT!H:H,COT!$A:$A,YEAR(daily!$A1672),COT!$B:$B,WEEKNUM(daily!$A1672))</f>
        <v>214026</v>
      </c>
      <c r="R1672">
        <f>SUMIFS(COT!I:I,COT!$A:$A,YEAR(daily!$A1672),COT!$B:$B,WEEKNUM(daily!$A1672))</f>
        <v>694661</v>
      </c>
      <c r="S1672">
        <f>SUMIFS(COT!J:J,COT!$A:$A,YEAR(daily!$A1672),COT!$B:$B,WEEKNUM(daily!$A1672))</f>
        <v>677504</v>
      </c>
      <c r="T1672">
        <f>SUMIFS(COT!K:K,COT!$A:$A,YEAR(daily!$A1672),COT!$B:$B,WEEKNUM(daily!$A1672))</f>
        <v>65473</v>
      </c>
      <c r="U1672">
        <f>SUMIFS(COT!L:L,COT!$A:$A,YEAR(daily!$A1672),COT!$B:$B,WEEKNUM(daily!$A1672))</f>
        <v>77605</v>
      </c>
      <c r="V1672">
        <f>SUMIFS(COT!M:M,COT!$A:$A,YEAR(daily!$A1672),COT!$B:$B,WEEKNUM(daily!$A1672))</f>
        <v>82</v>
      </c>
      <c r="W1672">
        <f>SUMIFS(COT!N:N,COT!$A:$A,YEAR(daily!$A1672),COT!$B:$B,WEEKNUM(daily!$A1672))</f>
        <v>109</v>
      </c>
      <c r="X1672">
        <f>SUMIFS(COT!O:O,COT!$A:$A,YEAR(daily!$A1672),COT!$B:$B,WEEKNUM(daily!$A1672))</f>
        <v>107</v>
      </c>
      <c r="Y1672">
        <f>SUMIFS(COT!P:P,COT!$A:$A,YEAR(daily!$A1672),COT!$B:$B,WEEKNUM(daily!$A1672))</f>
        <v>93</v>
      </c>
      <c r="Z1672">
        <f>SUMIFS(COT!Q:Q,COT!$A:$A,YEAR(daily!$A1672),COT!$B:$B,WEEKNUM(daily!$A1672))</f>
        <v>96</v>
      </c>
      <c r="AA1672">
        <f>SUMIFS(Saudi!B:B,Saudi!$A:$A,YEAR(daily!$A1672))</f>
        <v>678.81299999999999</v>
      </c>
      <c r="AB1672">
        <f>SUMIFS(Saudi!C:C,Saudi!$A:$A,YEAR(daily!$A1672))</f>
        <v>384.9</v>
      </c>
      <c r="AC1672">
        <f>SUMIFS(Saudi!F:F,Saudi!$A:$A,YEAR(daily!$A1672))</f>
        <v>4050890</v>
      </c>
      <c r="AD1672">
        <f>SUMIFS(Saudi!G:G,Saudi!$A:$A,YEAR(daily!$A1672))</f>
        <v>66.21286817876377</v>
      </c>
      <c r="AE1672">
        <f>SUMIFS(Saudi!H:H,Saudi!$A:$A,YEAR(daily!$A1672))</f>
        <v>268221045.57667238</v>
      </c>
      <c r="AF1672" s="5">
        <f t="shared" si="74"/>
        <v>10</v>
      </c>
      <c r="AG1672" s="5">
        <f t="shared" si="75"/>
        <v>2006</v>
      </c>
    </row>
    <row r="1673" spans="1:33">
      <c r="A1673" s="3">
        <v>39016</v>
      </c>
      <c r="B1673" s="1">
        <v>318724</v>
      </c>
      <c r="C1673" s="1">
        <v>48003</v>
      </c>
      <c r="D1673" s="1">
        <v>41882</v>
      </c>
      <c r="E1673" s="1">
        <v>60.36</v>
      </c>
      <c r="F1673" s="1">
        <v>63.12</v>
      </c>
      <c r="G1673" s="1">
        <v>63.95</v>
      </c>
      <c r="H1673" s="2">
        <v>50.5</v>
      </c>
      <c r="I1673" s="2">
        <v>31.3</v>
      </c>
      <c r="J1673" s="2">
        <v>86.1</v>
      </c>
      <c r="K1673" s="2">
        <v>85.7</v>
      </c>
      <c r="L1673">
        <f>SUMIFS(US!B:B,US!$D:$D,YEAR(daily!$A1673),US!$E:$E,MONTH(daily!$A1673))</f>
        <v>8376</v>
      </c>
      <c r="M1673">
        <f>SUMIFS(US!C:C,US!$D:$D,YEAR(daily!$A1673),US!$E:$E,MONTH(daily!$A1673))</f>
        <v>20769</v>
      </c>
      <c r="N1673">
        <f>SUMIFS(COT!E:E,COT!$A:$A,YEAR(daily!$A1673),COT!$B:$B,WEEKNUM(daily!$A1673))</f>
        <v>1133789</v>
      </c>
      <c r="O1673">
        <f>SUMIFS(COT!F:F,COT!$A:$A,YEAR(daily!$A1673),COT!$B:$B,WEEKNUM(daily!$A1673))</f>
        <v>159629</v>
      </c>
      <c r="P1673">
        <f>SUMIFS(COT!G:G,COT!$A:$A,YEAR(daily!$A1673),COT!$B:$B,WEEKNUM(daily!$A1673))</f>
        <v>164654</v>
      </c>
      <c r="Q1673">
        <f>SUMIFS(COT!H:H,COT!$A:$A,YEAR(daily!$A1673),COT!$B:$B,WEEKNUM(daily!$A1673))</f>
        <v>214026</v>
      </c>
      <c r="R1673">
        <f>SUMIFS(COT!I:I,COT!$A:$A,YEAR(daily!$A1673),COT!$B:$B,WEEKNUM(daily!$A1673))</f>
        <v>694661</v>
      </c>
      <c r="S1673">
        <f>SUMIFS(COT!J:J,COT!$A:$A,YEAR(daily!$A1673),COT!$B:$B,WEEKNUM(daily!$A1673))</f>
        <v>677504</v>
      </c>
      <c r="T1673">
        <f>SUMIFS(COT!K:K,COT!$A:$A,YEAR(daily!$A1673),COT!$B:$B,WEEKNUM(daily!$A1673))</f>
        <v>65473</v>
      </c>
      <c r="U1673">
        <f>SUMIFS(COT!L:L,COT!$A:$A,YEAR(daily!$A1673),COT!$B:$B,WEEKNUM(daily!$A1673))</f>
        <v>77605</v>
      </c>
      <c r="V1673">
        <f>SUMIFS(COT!M:M,COT!$A:$A,YEAR(daily!$A1673),COT!$B:$B,WEEKNUM(daily!$A1673))</f>
        <v>82</v>
      </c>
      <c r="W1673">
        <f>SUMIFS(COT!N:N,COT!$A:$A,YEAR(daily!$A1673),COT!$B:$B,WEEKNUM(daily!$A1673))</f>
        <v>109</v>
      </c>
      <c r="X1673">
        <f>SUMIFS(COT!O:O,COT!$A:$A,YEAR(daily!$A1673),COT!$B:$B,WEEKNUM(daily!$A1673))</f>
        <v>107</v>
      </c>
      <c r="Y1673">
        <f>SUMIFS(COT!P:P,COT!$A:$A,YEAR(daily!$A1673),COT!$B:$B,WEEKNUM(daily!$A1673))</f>
        <v>93</v>
      </c>
      <c r="Z1673">
        <f>SUMIFS(COT!Q:Q,COT!$A:$A,YEAR(daily!$A1673),COT!$B:$B,WEEKNUM(daily!$A1673))</f>
        <v>96</v>
      </c>
      <c r="AA1673">
        <f>SUMIFS(Saudi!B:B,Saudi!$A:$A,YEAR(daily!$A1673))</f>
        <v>678.81299999999999</v>
      </c>
      <c r="AB1673">
        <f>SUMIFS(Saudi!C:C,Saudi!$A:$A,YEAR(daily!$A1673))</f>
        <v>384.9</v>
      </c>
      <c r="AC1673">
        <f>SUMIFS(Saudi!F:F,Saudi!$A:$A,YEAR(daily!$A1673))</f>
        <v>4050890</v>
      </c>
      <c r="AD1673">
        <f>SUMIFS(Saudi!G:G,Saudi!$A:$A,YEAR(daily!$A1673))</f>
        <v>66.21286817876377</v>
      </c>
      <c r="AE1673">
        <f>SUMIFS(Saudi!H:H,Saudi!$A:$A,YEAR(daily!$A1673))</f>
        <v>268221045.57667238</v>
      </c>
      <c r="AF1673" s="5">
        <f t="shared" si="74"/>
        <v>10</v>
      </c>
      <c r="AG1673" s="5">
        <f t="shared" si="75"/>
        <v>2006</v>
      </c>
    </row>
    <row r="1674" spans="1:33">
      <c r="A1674" s="3">
        <v>39017</v>
      </c>
      <c r="B1674" s="1">
        <v>319047</v>
      </c>
      <c r="C1674" s="1">
        <v>49858</v>
      </c>
      <c r="D1674" s="1">
        <v>45144</v>
      </c>
      <c r="E1674" s="1">
        <v>60.75</v>
      </c>
      <c r="F1674" s="1">
        <v>63.72</v>
      </c>
      <c r="G1674" s="1">
        <v>64.61</v>
      </c>
      <c r="H1674" s="2">
        <v>50.5</v>
      </c>
      <c r="I1674" s="2">
        <v>31.3</v>
      </c>
      <c r="J1674" s="2">
        <v>86.1</v>
      </c>
      <c r="K1674" s="2">
        <v>85.7</v>
      </c>
      <c r="L1674">
        <f>SUMIFS(US!B:B,US!$D:$D,YEAR(daily!$A1674),US!$E:$E,MONTH(daily!$A1674))</f>
        <v>8376</v>
      </c>
      <c r="M1674">
        <f>SUMIFS(US!C:C,US!$D:$D,YEAR(daily!$A1674),US!$E:$E,MONTH(daily!$A1674))</f>
        <v>20769</v>
      </c>
      <c r="N1674">
        <f>SUMIFS(COT!E:E,COT!$A:$A,YEAR(daily!$A1674),COT!$B:$B,WEEKNUM(daily!$A1674))</f>
        <v>1133789</v>
      </c>
      <c r="O1674">
        <f>SUMIFS(COT!F:F,COT!$A:$A,YEAR(daily!$A1674),COT!$B:$B,WEEKNUM(daily!$A1674))</f>
        <v>159629</v>
      </c>
      <c r="P1674">
        <f>SUMIFS(COT!G:G,COT!$A:$A,YEAR(daily!$A1674),COT!$B:$B,WEEKNUM(daily!$A1674))</f>
        <v>164654</v>
      </c>
      <c r="Q1674">
        <f>SUMIFS(COT!H:H,COT!$A:$A,YEAR(daily!$A1674),COT!$B:$B,WEEKNUM(daily!$A1674))</f>
        <v>214026</v>
      </c>
      <c r="R1674">
        <f>SUMIFS(COT!I:I,COT!$A:$A,YEAR(daily!$A1674),COT!$B:$B,WEEKNUM(daily!$A1674))</f>
        <v>694661</v>
      </c>
      <c r="S1674">
        <f>SUMIFS(COT!J:J,COT!$A:$A,YEAR(daily!$A1674),COT!$B:$B,WEEKNUM(daily!$A1674))</f>
        <v>677504</v>
      </c>
      <c r="T1674">
        <f>SUMIFS(COT!K:K,COT!$A:$A,YEAR(daily!$A1674),COT!$B:$B,WEEKNUM(daily!$A1674))</f>
        <v>65473</v>
      </c>
      <c r="U1674">
        <f>SUMIFS(COT!L:L,COT!$A:$A,YEAR(daily!$A1674),COT!$B:$B,WEEKNUM(daily!$A1674))</f>
        <v>77605</v>
      </c>
      <c r="V1674">
        <f>SUMIFS(COT!M:M,COT!$A:$A,YEAR(daily!$A1674),COT!$B:$B,WEEKNUM(daily!$A1674))</f>
        <v>82</v>
      </c>
      <c r="W1674">
        <f>SUMIFS(COT!N:N,COT!$A:$A,YEAR(daily!$A1674),COT!$B:$B,WEEKNUM(daily!$A1674))</f>
        <v>109</v>
      </c>
      <c r="X1674">
        <f>SUMIFS(COT!O:O,COT!$A:$A,YEAR(daily!$A1674),COT!$B:$B,WEEKNUM(daily!$A1674))</f>
        <v>107</v>
      </c>
      <c r="Y1674">
        <f>SUMIFS(COT!P:P,COT!$A:$A,YEAR(daily!$A1674),COT!$B:$B,WEEKNUM(daily!$A1674))</f>
        <v>93</v>
      </c>
      <c r="Z1674">
        <f>SUMIFS(COT!Q:Q,COT!$A:$A,YEAR(daily!$A1674),COT!$B:$B,WEEKNUM(daily!$A1674))</f>
        <v>96</v>
      </c>
      <c r="AA1674">
        <f>SUMIFS(Saudi!B:B,Saudi!$A:$A,YEAR(daily!$A1674))</f>
        <v>678.81299999999999</v>
      </c>
      <c r="AB1674">
        <f>SUMIFS(Saudi!C:C,Saudi!$A:$A,YEAR(daily!$A1674))</f>
        <v>384.9</v>
      </c>
      <c r="AC1674">
        <f>SUMIFS(Saudi!F:F,Saudi!$A:$A,YEAR(daily!$A1674))</f>
        <v>4050890</v>
      </c>
      <c r="AD1674">
        <f>SUMIFS(Saudi!G:G,Saudi!$A:$A,YEAR(daily!$A1674))</f>
        <v>66.21286817876377</v>
      </c>
      <c r="AE1674">
        <f>SUMIFS(Saudi!H:H,Saudi!$A:$A,YEAR(daily!$A1674))</f>
        <v>268221045.57667238</v>
      </c>
      <c r="AF1674" s="5">
        <f t="shared" si="74"/>
        <v>10</v>
      </c>
      <c r="AG1674" s="5">
        <f t="shared" si="75"/>
        <v>2006</v>
      </c>
    </row>
    <row r="1675" spans="1:33">
      <c r="A1675" s="3">
        <v>39020</v>
      </c>
      <c r="B1675" s="1">
        <v>315300</v>
      </c>
      <c r="C1675" s="1">
        <v>52859</v>
      </c>
      <c r="D1675" s="1">
        <v>45636</v>
      </c>
      <c r="E1675" s="1">
        <v>58.36</v>
      </c>
      <c r="F1675" s="1">
        <v>61.52</v>
      </c>
      <c r="G1675" s="1">
        <v>62.49</v>
      </c>
      <c r="H1675" s="2">
        <v>50.5</v>
      </c>
      <c r="I1675" s="2">
        <v>31.3</v>
      </c>
      <c r="J1675" s="2">
        <v>86.1</v>
      </c>
      <c r="K1675" s="2">
        <v>85.7</v>
      </c>
      <c r="L1675">
        <f>SUMIFS(US!B:B,US!$D:$D,YEAR(daily!$A1675),US!$E:$E,MONTH(daily!$A1675))</f>
        <v>8376</v>
      </c>
      <c r="M1675">
        <f>SUMIFS(US!C:C,US!$D:$D,YEAR(daily!$A1675),US!$E:$E,MONTH(daily!$A1675))</f>
        <v>20769</v>
      </c>
      <c r="N1675">
        <f>SUMIFS(COT!E:E,COT!$A:$A,YEAR(daily!$A1675),COT!$B:$B,WEEKNUM(daily!$A1675))</f>
        <v>1158612</v>
      </c>
      <c r="O1675">
        <f>SUMIFS(COT!F:F,COT!$A:$A,YEAR(daily!$A1675),COT!$B:$B,WEEKNUM(daily!$A1675))</f>
        <v>162794</v>
      </c>
      <c r="P1675">
        <f>SUMIFS(COT!G:G,COT!$A:$A,YEAR(daily!$A1675),COT!$B:$B,WEEKNUM(daily!$A1675))</f>
        <v>174105</v>
      </c>
      <c r="Q1675">
        <f>SUMIFS(COT!H:H,COT!$A:$A,YEAR(daily!$A1675),COT!$B:$B,WEEKNUM(daily!$A1675))</f>
        <v>224318</v>
      </c>
      <c r="R1675">
        <f>SUMIFS(COT!I:I,COT!$A:$A,YEAR(daily!$A1675),COT!$B:$B,WEEKNUM(daily!$A1675))</f>
        <v>693010</v>
      </c>
      <c r="S1675">
        <f>SUMIFS(COT!J:J,COT!$A:$A,YEAR(daily!$A1675),COT!$B:$B,WEEKNUM(daily!$A1675))</f>
        <v>674656</v>
      </c>
      <c r="T1675">
        <f>SUMIFS(COT!K:K,COT!$A:$A,YEAR(daily!$A1675),COT!$B:$B,WEEKNUM(daily!$A1675))</f>
        <v>78490</v>
      </c>
      <c r="U1675">
        <f>SUMIFS(COT!L:L,COT!$A:$A,YEAR(daily!$A1675),COT!$B:$B,WEEKNUM(daily!$A1675))</f>
        <v>85533</v>
      </c>
      <c r="V1675">
        <f>SUMIFS(COT!M:M,COT!$A:$A,YEAR(daily!$A1675),COT!$B:$B,WEEKNUM(daily!$A1675))</f>
        <v>83</v>
      </c>
      <c r="W1675">
        <f>SUMIFS(COT!N:N,COT!$A:$A,YEAR(daily!$A1675),COT!$B:$B,WEEKNUM(daily!$A1675))</f>
        <v>115</v>
      </c>
      <c r="X1675">
        <f>SUMIFS(COT!O:O,COT!$A:$A,YEAR(daily!$A1675),COT!$B:$B,WEEKNUM(daily!$A1675))</f>
        <v>115</v>
      </c>
      <c r="Y1675">
        <f>SUMIFS(COT!P:P,COT!$A:$A,YEAR(daily!$A1675),COT!$B:$B,WEEKNUM(daily!$A1675))</f>
        <v>101</v>
      </c>
      <c r="Z1675">
        <f>SUMIFS(COT!Q:Q,COT!$A:$A,YEAR(daily!$A1675),COT!$B:$B,WEEKNUM(daily!$A1675))</f>
        <v>100</v>
      </c>
      <c r="AA1675">
        <f>SUMIFS(Saudi!B:B,Saudi!$A:$A,YEAR(daily!$A1675))</f>
        <v>678.81299999999999</v>
      </c>
      <c r="AB1675">
        <f>SUMIFS(Saudi!C:C,Saudi!$A:$A,YEAR(daily!$A1675))</f>
        <v>384.9</v>
      </c>
      <c r="AC1675">
        <f>SUMIFS(Saudi!F:F,Saudi!$A:$A,YEAR(daily!$A1675))</f>
        <v>4050890</v>
      </c>
      <c r="AD1675">
        <f>SUMIFS(Saudi!G:G,Saudi!$A:$A,YEAR(daily!$A1675))</f>
        <v>66.21286817876377</v>
      </c>
      <c r="AE1675">
        <f>SUMIFS(Saudi!H:H,Saudi!$A:$A,YEAR(daily!$A1675))</f>
        <v>268221045.57667238</v>
      </c>
      <c r="AF1675" s="5">
        <f t="shared" si="74"/>
        <v>10</v>
      </c>
      <c r="AG1675" s="5">
        <f t="shared" si="75"/>
        <v>2006</v>
      </c>
    </row>
    <row r="1676" spans="1:33">
      <c r="A1676" s="3">
        <v>39021</v>
      </c>
      <c r="B1676" s="1">
        <v>308375</v>
      </c>
      <c r="C1676" s="1">
        <v>53256</v>
      </c>
      <c r="D1676" s="1">
        <v>47730</v>
      </c>
      <c r="E1676" s="1">
        <v>58.73</v>
      </c>
      <c r="F1676" s="1">
        <v>61.9</v>
      </c>
      <c r="G1676" s="1">
        <v>62.9</v>
      </c>
      <c r="H1676" s="2">
        <v>50.5</v>
      </c>
      <c r="I1676" s="2">
        <v>31.3</v>
      </c>
      <c r="J1676" s="2">
        <v>86.1</v>
      </c>
      <c r="K1676" s="2">
        <v>85.7</v>
      </c>
      <c r="L1676">
        <f>SUMIFS(US!B:B,US!$D:$D,YEAR(daily!$A1676),US!$E:$E,MONTH(daily!$A1676))</f>
        <v>8376</v>
      </c>
      <c r="M1676">
        <f>SUMIFS(US!C:C,US!$D:$D,YEAR(daily!$A1676),US!$E:$E,MONTH(daily!$A1676))</f>
        <v>20769</v>
      </c>
      <c r="N1676">
        <f>SUMIFS(COT!E:E,COT!$A:$A,YEAR(daily!$A1676),COT!$B:$B,WEEKNUM(daily!$A1676))</f>
        <v>1158612</v>
      </c>
      <c r="O1676">
        <f>SUMIFS(COT!F:F,COT!$A:$A,YEAR(daily!$A1676),COT!$B:$B,WEEKNUM(daily!$A1676))</f>
        <v>162794</v>
      </c>
      <c r="P1676">
        <f>SUMIFS(COT!G:G,COT!$A:$A,YEAR(daily!$A1676),COT!$B:$B,WEEKNUM(daily!$A1676))</f>
        <v>174105</v>
      </c>
      <c r="Q1676">
        <f>SUMIFS(COT!H:H,COT!$A:$A,YEAR(daily!$A1676),COT!$B:$B,WEEKNUM(daily!$A1676))</f>
        <v>224318</v>
      </c>
      <c r="R1676">
        <f>SUMIFS(COT!I:I,COT!$A:$A,YEAR(daily!$A1676),COT!$B:$B,WEEKNUM(daily!$A1676))</f>
        <v>693010</v>
      </c>
      <c r="S1676">
        <f>SUMIFS(COT!J:J,COT!$A:$A,YEAR(daily!$A1676),COT!$B:$B,WEEKNUM(daily!$A1676))</f>
        <v>674656</v>
      </c>
      <c r="T1676">
        <f>SUMIFS(COT!K:K,COT!$A:$A,YEAR(daily!$A1676),COT!$B:$B,WEEKNUM(daily!$A1676))</f>
        <v>78490</v>
      </c>
      <c r="U1676">
        <f>SUMIFS(COT!L:L,COT!$A:$A,YEAR(daily!$A1676),COT!$B:$B,WEEKNUM(daily!$A1676))</f>
        <v>85533</v>
      </c>
      <c r="V1676">
        <f>SUMIFS(COT!M:M,COT!$A:$A,YEAR(daily!$A1676),COT!$B:$B,WEEKNUM(daily!$A1676))</f>
        <v>83</v>
      </c>
      <c r="W1676">
        <f>SUMIFS(COT!N:N,COT!$A:$A,YEAR(daily!$A1676),COT!$B:$B,WEEKNUM(daily!$A1676))</f>
        <v>115</v>
      </c>
      <c r="X1676">
        <f>SUMIFS(COT!O:O,COT!$A:$A,YEAR(daily!$A1676),COT!$B:$B,WEEKNUM(daily!$A1676))</f>
        <v>115</v>
      </c>
      <c r="Y1676">
        <f>SUMIFS(COT!P:P,COT!$A:$A,YEAR(daily!$A1676),COT!$B:$B,WEEKNUM(daily!$A1676))</f>
        <v>101</v>
      </c>
      <c r="Z1676">
        <f>SUMIFS(COT!Q:Q,COT!$A:$A,YEAR(daily!$A1676),COT!$B:$B,WEEKNUM(daily!$A1676))</f>
        <v>100</v>
      </c>
      <c r="AA1676">
        <f>SUMIFS(Saudi!B:B,Saudi!$A:$A,YEAR(daily!$A1676))</f>
        <v>678.81299999999999</v>
      </c>
      <c r="AB1676">
        <f>SUMIFS(Saudi!C:C,Saudi!$A:$A,YEAR(daily!$A1676))</f>
        <v>384.9</v>
      </c>
      <c r="AC1676">
        <f>SUMIFS(Saudi!F:F,Saudi!$A:$A,YEAR(daily!$A1676))</f>
        <v>4050890</v>
      </c>
      <c r="AD1676">
        <f>SUMIFS(Saudi!G:G,Saudi!$A:$A,YEAR(daily!$A1676))</f>
        <v>66.21286817876377</v>
      </c>
      <c r="AE1676">
        <f>SUMIFS(Saudi!H:H,Saudi!$A:$A,YEAR(daily!$A1676))</f>
        <v>268221045.57667238</v>
      </c>
      <c r="AF1676" s="5">
        <f t="shared" si="74"/>
        <v>10</v>
      </c>
      <c r="AG1676" s="5">
        <f t="shared" si="75"/>
        <v>2006</v>
      </c>
    </row>
    <row r="1677" spans="1:33">
      <c r="A1677" s="3">
        <v>39022</v>
      </c>
      <c r="B1677" s="1">
        <v>289936</v>
      </c>
      <c r="C1677" s="1">
        <v>54482</v>
      </c>
      <c r="D1677" s="1">
        <v>47599</v>
      </c>
      <c r="E1677" s="1">
        <v>58.71</v>
      </c>
      <c r="F1677" s="1">
        <v>61.84</v>
      </c>
      <c r="G1677" s="1">
        <v>62.84</v>
      </c>
      <c r="H1677" s="2">
        <v>50.5</v>
      </c>
      <c r="I1677" s="2">
        <v>31.3</v>
      </c>
      <c r="J1677" s="2">
        <v>86.1</v>
      </c>
      <c r="K1677" s="2">
        <v>85.7</v>
      </c>
      <c r="L1677">
        <f>SUMIFS(US!B:B,US!$D:$D,YEAR(daily!$A1677),US!$E:$E,MONTH(daily!$A1677))</f>
        <v>8300</v>
      </c>
      <c r="M1677">
        <f>SUMIFS(US!C:C,US!$D:$D,YEAR(daily!$A1677),US!$E:$E,MONTH(daily!$A1677))</f>
        <v>20669</v>
      </c>
      <c r="N1677">
        <f>SUMIFS(COT!E:E,COT!$A:$A,YEAR(daily!$A1677),COT!$B:$B,WEEKNUM(daily!$A1677))</f>
        <v>1158612</v>
      </c>
      <c r="O1677">
        <f>SUMIFS(COT!F:F,COT!$A:$A,YEAR(daily!$A1677),COT!$B:$B,WEEKNUM(daily!$A1677))</f>
        <v>162794</v>
      </c>
      <c r="P1677">
        <f>SUMIFS(COT!G:G,COT!$A:$A,YEAR(daily!$A1677),COT!$B:$B,WEEKNUM(daily!$A1677))</f>
        <v>174105</v>
      </c>
      <c r="Q1677">
        <f>SUMIFS(COT!H:H,COT!$A:$A,YEAR(daily!$A1677),COT!$B:$B,WEEKNUM(daily!$A1677))</f>
        <v>224318</v>
      </c>
      <c r="R1677">
        <f>SUMIFS(COT!I:I,COT!$A:$A,YEAR(daily!$A1677),COT!$B:$B,WEEKNUM(daily!$A1677))</f>
        <v>693010</v>
      </c>
      <c r="S1677">
        <f>SUMIFS(COT!J:J,COT!$A:$A,YEAR(daily!$A1677),COT!$B:$B,WEEKNUM(daily!$A1677))</f>
        <v>674656</v>
      </c>
      <c r="T1677">
        <f>SUMIFS(COT!K:K,COT!$A:$A,YEAR(daily!$A1677),COT!$B:$B,WEEKNUM(daily!$A1677))</f>
        <v>78490</v>
      </c>
      <c r="U1677">
        <f>SUMIFS(COT!L:L,COT!$A:$A,YEAR(daily!$A1677),COT!$B:$B,WEEKNUM(daily!$A1677))</f>
        <v>85533</v>
      </c>
      <c r="V1677">
        <f>SUMIFS(COT!M:M,COT!$A:$A,YEAR(daily!$A1677),COT!$B:$B,WEEKNUM(daily!$A1677))</f>
        <v>83</v>
      </c>
      <c r="W1677">
        <f>SUMIFS(COT!N:N,COT!$A:$A,YEAR(daily!$A1677),COT!$B:$B,WEEKNUM(daily!$A1677))</f>
        <v>115</v>
      </c>
      <c r="X1677">
        <f>SUMIFS(COT!O:O,COT!$A:$A,YEAR(daily!$A1677),COT!$B:$B,WEEKNUM(daily!$A1677))</f>
        <v>115</v>
      </c>
      <c r="Y1677">
        <f>SUMIFS(COT!P:P,COT!$A:$A,YEAR(daily!$A1677),COT!$B:$B,WEEKNUM(daily!$A1677))</f>
        <v>101</v>
      </c>
      <c r="Z1677">
        <f>SUMIFS(COT!Q:Q,COT!$A:$A,YEAR(daily!$A1677),COT!$B:$B,WEEKNUM(daily!$A1677))</f>
        <v>100</v>
      </c>
      <c r="AA1677">
        <f>SUMIFS(Saudi!B:B,Saudi!$A:$A,YEAR(daily!$A1677))</f>
        <v>678.81299999999999</v>
      </c>
      <c r="AB1677">
        <f>SUMIFS(Saudi!C:C,Saudi!$A:$A,YEAR(daily!$A1677))</f>
        <v>384.9</v>
      </c>
      <c r="AC1677">
        <f>SUMIFS(Saudi!F:F,Saudi!$A:$A,YEAR(daily!$A1677))</f>
        <v>4050890</v>
      </c>
      <c r="AD1677">
        <f>SUMIFS(Saudi!G:G,Saudi!$A:$A,YEAR(daily!$A1677))</f>
        <v>66.21286817876377</v>
      </c>
      <c r="AE1677">
        <f>SUMIFS(Saudi!H:H,Saudi!$A:$A,YEAR(daily!$A1677))</f>
        <v>268221045.57667238</v>
      </c>
      <c r="AF1677" s="5">
        <f t="shared" si="74"/>
        <v>11</v>
      </c>
      <c r="AG1677" s="5">
        <f t="shared" si="75"/>
        <v>2006</v>
      </c>
    </row>
    <row r="1678" spans="1:33">
      <c r="A1678" s="3">
        <v>39023</v>
      </c>
      <c r="B1678" s="1">
        <v>289722</v>
      </c>
      <c r="C1678" s="1">
        <v>57847</v>
      </c>
      <c r="D1678" s="1">
        <v>49745</v>
      </c>
      <c r="E1678" s="1">
        <v>57.88</v>
      </c>
      <c r="F1678" s="1">
        <v>60.89</v>
      </c>
      <c r="G1678" s="1">
        <v>61.89</v>
      </c>
      <c r="H1678" s="2">
        <v>50.5</v>
      </c>
      <c r="I1678" s="2">
        <v>31.3</v>
      </c>
      <c r="J1678" s="2">
        <v>86.1</v>
      </c>
      <c r="K1678" s="2">
        <v>85.7</v>
      </c>
      <c r="L1678">
        <f>SUMIFS(US!B:B,US!$D:$D,YEAR(daily!$A1678),US!$E:$E,MONTH(daily!$A1678))</f>
        <v>8300</v>
      </c>
      <c r="M1678">
        <f>SUMIFS(US!C:C,US!$D:$D,YEAR(daily!$A1678),US!$E:$E,MONTH(daily!$A1678))</f>
        <v>20669</v>
      </c>
      <c r="N1678">
        <f>SUMIFS(COT!E:E,COT!$A:$A,YEAR(daily!$A1678),COT!$B:$B,WEEKNUM(daily!$A1678))</f>
        <v>1158612</v>
      </c>
      <c r="O1678">
        <f>SUMIFS(COT!F:F,COT!$A:$A,YEAR(daily!$A1678),COT!$B:$B,WEEKNUM(daily!$A1678))</f>
        <v>162794</v>
      </c>
      <c r="P1678">
        <f>SUMIFS(COT!G:G,COT!$A:$A,YEAR(daily!$A1678),COT!$B:$B,WEEKNUM(daily!$A1678))</f>
        <v>174105</v>
      </c>
      <c r="Q1678">
        <f>SUMIFS(COT!H:H,COT!$A:$A,YEAR(daily!$A1678),COT!$B:$B,WEEKNUM(daily!$A1678))</f>
        <v>224318</v>
      </c>
      <c r="R1678">
        <f>SUMIFS(COT!I:I,COT!$A:$A,YEAR(daily!$A1678),COT!$B:$B,WEEKNUM(daily!$A1678))</f>
        <v>693010</v>
      </c>
      <c r="S1678">
        <f>SUMIFS(COT!J:J,COT!$A:$A,YEAR(daily!$A1678),COT!$B:$B,WEEKNUM(daily!$A1678))</f>
        <v>674656</v>
      </c>
      <c r="T1678">
        <f>SUMIFS(COT!K:K,COT!$A:$A,YEAR(daily!$A1678),COT!$B:$B,WEEKNUM(daily!$A1678))</f>
        <v>78490</v>
      </c>
      <c r="U1678">
        <f>SUMIFS(COT!L:L,COT!$A:$A,YEAR(daily!$A1678),COT!$B:$B,WEEKNUM(daily!$A1678))</f>
        <v>85533</v>
      </c>
      <c r="V1678">
        <f>SUMIFS(COT!M:M,COT!$A:$A,YEAR(daily!$A1678),COT!$B:$B,WEEKNUM(daily!$A1678))</f>
        <v>83</v>
      </c>
      <c r="W1678">
        <f>SUMIFS(COT!N:N,COT!$A:$A,YEAR(daily!$A1678),COT!$B:$B,WEEKNUM(daily!$A1678))</f>
        <v>115</v>
      </c>
      <c r="X1678">
        <f>SUMIFS(COT!O:O,COT!$A:$A,YEAR(daily!$A1678),COT!$B:$B,WEEKNUM(daily!$A1678))</f>
        <v>115</v>
      </c>
      <c r="Y1678">
        <f>SUMIFS(COT!P:P,COT!$A:$A,YEAR(daily!$A1678),COT!$B:$B,WEEKNUM(daily!$A1678))</f>
        <v>101</v>
      </c>
      <c r="Z1678">
        <f>SUMIFS(COT!Q:Q,COT!$A:$A,YEAR(daily!$A1678),COT!$B:$B,WEEKNUM(daily!$A1678))</f>
        <v>100</v>
      </c>
      <c r="AA1678">
        <f>SUMIFS(Saudi!B:B,Saudi!$A:$A,YEAR(daily!$A1678))</f>
        <v>678.81299999999999</v>
      </c>
      <c r="AB1678">
        <f>SUMIFS(Saudi!C:C,Saudi!$A:$A,YEAR(daily!$A1678))</f>
        <v>384.9</v>
      </c>
      <c r="AC1678">
        <f>SUMIFS(Saudi!F:F,Saudi!$A:$A,YEAR(daily!$A1678))</f>
        <v>4050890</v>
      </c>
      <c r="AD1678">
        <f>SUMIFS(Saudi!G:G,Saudi!$A:$A,YEAR(daily!$A1678))</f>
        <v>66.21286817876377</v>
      </c>
      <c r="AE1678">
        <f>SUMIFS(Saudi!H:H,Saudi!$A:$A,YEAR(daily!$A1678))</f>
        <v>268221045.57667238</v>
      </c>
      <c r="AF1678" s="5">
        <f t="shared" si="74"/>
        <v>11</v>
      </c>
      <c r="AG1678" s="5">
        <f t="shared" si="75"/>
        <v>2006</v>
      </c>
    </row>
    <row r="1679" spans="1:33">
      <c r="A1679" s="3">
        <v>39024</v>
      </c>
      <c r="B1679" s="1">
        <v>272630</v>
      </c>
      <c r="C1679" s="1">
        <v>57418</v>
      </c>
      <c r="D1679" s="1">
        <v>49746</v>
      </c>
      <c r="E1679" s="1">
        <v>59.14</v>
      </c>
      <c r="F1679" s="1">
        <v>62.1</v>
      </c>
      <c r="G1679" s="1">
        <v>63.08</v>
      </c>
      <c r="H1679" s="2">
        <v>50.5</v>
      </c>
      <c r="I1679" s="2">
        <v>31.3</v>
      </c>
      <c r="J1679" s="2">
        <v>86.1</v>
      </c>
      <c r="K1679" s="2">
        <v>85.7</v>
      </c>
      <c r="L1679">
        <f>SUMIFS(US!B:B,US!$D:$D,YEAR(daily!$A1679),US!$E:$E,MONTH(daily!$A1679))</f>
        <v>8300</v>
      </c>
      <c r="M1679">
        <f>SUMIFS(US!C:C,US!$D:$D,YEAR(daily!$A1679),US!$E:$E,MONTH(daily!$A1679))</f>
        <v>20669</v>
      </c>
      <c r="N1679">
        <f>SUMIFS(COT!E:E,COT!$A:$A,YEAR(daily!$A1679),COT!$B:$B,WEEKNUM(daily!$A1679))</f>
        <v>1158612</v>
      </c>
      <c r="O1679">
        <f>SUMIFS(COT!F:F,COT!$A:$A,YEAR(daily!$A1679),COT!$B:$B,WEEKNUM(daily!$A1679))</f>
        <v>162794</v>
      </c>
      <c r="P1679">
        <f>SUMIFS(COT!G:G,COT!$A:$A,YEAR(daily!$A1679),COT!$B:$B,WEEKNUM(daily!$A1679))</f>
        <v>174105</v>
      </c>
      <c r="Q1679">
        <f>SUMIFS(COT!H:H,COT!$A:$A,YEAR(daily!$A1679),COT!$B:$B,WEEKNUM(daily!$A1679))</f>
        <v>224318</v>
      </c>
      <c r="R1679">
        <f>SUMIFS(COT!I:I,COT!$A:$A,YEAR(daily!$A1679),COT!$B:$B,WEEKNUM(daily!$A1679))</f>
        <v>693010</v>
      </c>
      <c r="S1679">
        <f>SUMIFS(COT!J:J,COT!$A:$A,YEAR(daily!$A1679),COT!$B:$B,WEEKNUM(daily!$A1679))</f>
        <v>674656</v>
      </c>
      <c r="T1679">
        <f>SUMIFS(COT!K:K,COT!$A:$A,YEAR(daily!$A1679),COT!$B:$B,WEEKNUM(daily!$A1679))</f>
        <v>78490</v>
      </c>
      <c r="U1679">
        <f>SUMIFS(COT!L:L,COT!$A:$A,YEAR(daily!$A1679),COT!$B:$B,WEEKNUM(daily!$A1679))</f>
        <v>85533</v>
      </c>
      <c r="V1679">
        <f>SUMIFS(COT!M:M,COT!$A:$A,YEAR(daily!$A1679),COT!$B:$B,WEEKNUM(daily!$A1679))</f>
        <v>83</v>
      </c>
      <c r="W1679">
        <f>SUMIFS(COT!N:N,COT!$A:$A,YEAR(daily!$A1679),COT!$B:$B,WEEKNUM(daily!$A1679))</f>
        <v>115</v>
      </c>
      <c r="X1679">
        <f>SUMIFS(COT!O:O,COT!$A:$A,YEAR(daily!$A1679),COT!$B:$B,WEEKNUM(daily!$A1679))</f>
        <v>115</v>
      </c>
      <c r="Y1679">
        <f>SUMIFS(COT!P:P,COT!$A:$A,YEAR(daily!$A1679),COT!$B:$B,WEEKNUM(daily!$A1679))</f>
        <v>101</v>
      </c>
      <c r="Z1679">
        <f>SUMIFS(COT!Q:Q,COT!$A:$A,YEAR(daily!$A1679),COT!$B:$B,WEEKNUM(daily!$A1679))</f>
        <v>100</v>
      </c>
      <c r="AA1679">
        <f>SUMIFS(Saudi!B:B,Saudi!$A:$A,YEAR(daily!$A1679))</f>
        <v>678.81299999999999</v>
      </c>
      <c r="AB1679">
        <f>SUMIFS(Saudi!C:C,Saudi!$A:$A,YEAR(daily!$A1679))</f>
        <v>384.9</v>
      </c>
      <c r="AC1679">
        <f>SUMIFS(Saudi!F:F,Saudi!$A:$A,YEAR(daily!$A1679))</f>
        <v>4050890</v>
      </c>
      <c r="AD1679">
        <f>SUMIFS(Saudi!G:G,Saudi!$A:$A,YEAR(daily!$A1679))</f>
        <v>66.21286817876377</v>
      </c>
      <c r="AE1679">
        <f>SUMIFS(Saudi!H:H,Saudi!$A:$A,YEAR(daily!$A1679))</f>
        <v>268221045.57667238</v>
      </c>
      <c r="AF1679" s="5">
        <f t="shared" si="74"/>
        <v>11</v>
      </c>
      <c r="AG1679" s="5">
        <f t="shared" si="75"/>
        <v>2006</v>
      </c>
    </row>
    <row r="1680" spans="1:33">
      <c r="A1680" s="3">
        <v>39027</v>
      </c>
      <c r="B1680" s="1">
        <v>264713</v>
      </c>
      <c r="C1680" s="1">
        <v>59127</v>
      </c>
      <c r="D1680" s="1">
        <v>50588</v>
      </c>
      <c r="E1680" s="1">
        <v>60.02</v>
      </c>
      <c r="F1680" s="1">
        <v>62.99</v>
      </c>
      <c r="G1680" s="1">
        <v>63.98</v>
      </c>
      <c r="H1680" s="2">
        <v>50.5</v>
      </c>
      <c r="I1680" s="2">
        <v>31.3</v>
      </c>
      <c r="J1680" s="2">
        <v>86.1</v>
      </c>
      <c r="K1680" s="2">
        <v>85.7</v>
      </c>
      <c r="L1680">
        <f>SUMIFS(US!B:B,US!$D:$D,YEAR(daily!$A1680),US!$E:$E,MONTH(daily!$A1680))</f>
        <v>8300</v>
      </c>
      <c r="M1680">
        <f>SUMIFS(US!C:C,US!$D:$D,YEAR(daily!$A1680),US!$E:$E,MONTH(daily!$A1680))</f>
        <v>20669</v>
      </c>
      <c r="N1680">
        <f>SUMIFS(COT!E:E,COT!$A:$A,YEAR(daily!$A1680),COT!$B:$B,WEEKNUM(daily!$A1680))</f>
        <v>1160833</v>
      </c>
      <c r="O1680">
        <f>SUMIFS(COT!F:F,COT!$A:$A,YEAR(daily!$A1680),COT!$B:$B,WEEKNUM(daily!$A1680))</f>
        <v>171129</v>
      </c>
      <c r="P1680">
        <f>SUMIFS(COT!G:G,COT!$A:$A,YEAR(daily!$A1680),COT!$B:$B,WEEKNUM(daily!$A1680))</f>
        <v>175923</v>
      </c>
      <c r="Q1680">
        <f>SUMIFS(COT!H:H,COT!$A:$A,YEAR(daily!$A1680),COT!$B:$B,WEEKNUM(daily!$A1680))</f>
        <v>220872</v>
      </c>
      <c r="R1680">
        <f>SUMIFS(COT!I:I,COT!$A:$A,YEAR(daily!$A1680),COT!$B:$B,WEEKNUM(daily!$A1680))</f>
        <v>698770</v>
      </c>
      <c r="S1680">
        <f>SUMIFS(COT!J:J,COT!$A:$A,YEAR(daily!$A1680),COT!$B:$B,WEEKNUM(daily!$A1680))</f>
        <v>685537</v>
      </c>
      <c r="T1680">
        <f>SUMIFS(COT!K:K,COT!$A:$A,YEAR(daily!$A1680),COT!$B:$B,WEEKNUM(daily!$A1680))</f>
        <v>70062</v>
      </c>
      <c r="U1680">
        <f>SUMIFS(COT!L:L,COT!$A:$A,YEAR(daily!$A1680),COT!$B:$B,WEEKNUM(daily!$A1680))</f>
        <v>78501</v>
      </c>
      <c r="V1680">
        <f>SUMIFS(COT!M:M,COT!$A:$A,YEAR(daily!$A1680),COT!$B:$B,WEEKNUM(daily!$A1680))</f>
        <v>96</v>
      </c>
      <c r="W1680">
        <f>SUMIFS(COT!N:N,COT!$A:$A,YEAR(daily!$A1680),COT!$B:$B,WEEKNUM(daily!$A1680))</f>
        <v>109</v>
      </c>
      <c r="X1680">
        <f>SUMIFS(COT!O:O,COT!$A:$A,YEAR(daily!$A1680),COT!$B:$B,WEEKNUM(daily!$A1680))</f>
        <v>121</v>
      </c>
      <c r="Y1680">
        <f>SUMIFS(COT!P:P,COT!$A:$A,YEAR(daily!$A1680),COT!$B:$B,WEEKNUM(daily!$A1680))</f>
        <v>95</v>
      </c>
      <c r="Z1680">
        <f>SUMIFS(COT!Q:Q,COT!$A:$A,YEAR(daily!$A1680),COT!$B:$B,WEEKNUM(daily!$A1680))</f>
        <v>96</v>
      </c>
      <c r="AA1680">
        <f>SUMIFS(Saudi!B:B,Saudi!$A:$A,YEAR(daily!$A1680))</f>
        <v>678.81299999999999</v>
      </c>
      <c r="AB1680">
        <f>SUMIFS(Saudi!C:C,Saudi!$A:$A,YEAR(daily!$A1680))</f>
        <v>384.9</v>
      </c>
      <c r="AC1680">
        <f>SUMIFS(Saudi!F:F,Saudi!$A:$A,YEAR(daily!$A1680))</f>
        <v>4050890</v>
      </c>
      <c r="AD1680">
        <f>SUMIFS(Saudi!G:G,Saudi!$A:$A,YEAR(daily!$A1680))</f>
        <v>66.21286817876377</v>
      </c>
      <c r="AE1680">
        <f>SUMIFS(Saudi!H:H,Saudi!$A:$A,YEAR(daily!$A1680))</f>
        <v>268221045.57667238</v>
      </c>
      <c r="AF1680" s="5">
        <f t="shared" si="74"/>
        <v>11</v>
      </c>
      <c r="AG1680" s="5">
        <f t="shared" si="75"/>
        <v>2006</v>
      </c>
    </row>
    <row r="1681" spans="1:33">
      <c r="A1681" s="3">
        <v>39028</v>
      </c>
      <c r="B1681" s="1">
        <v>244435</v>
      </c>
      <c r="C1681" s="1">
        <v>58716</v>
      </c>
      <c r="D1681" s="1">
        <v>50510</v>
      </c>
      <c r="E1681" s="1">
        <v>58.93</v>
      </c>
      <c r="F1681" s="1">
        <v>61.84</v>
      </c>
      <c r="G1681" s="1">
        <v>62.81</v>
      </c>
      <c r="H1681" s="2">
        <v>50.5</v>
      </c>
      <c r="I1681" s="2">
        <v>31.3</v>
      </c>
      <c r="J1681" s="2">
        <v>86.1</v>
      </c>
      <c r="K1681" s="2">
        <v>85.7</v>
      </c>
      <c r="L1681">
        <f>SUMIFS(US!B:B,US!$D:$D,YEAR(daily!$A1681),US!$E:$E,MONTH(daily!$A1681))</f>
        <v>8300</v>
      </c>
      <c r="M1681">
        <f>SUMIFS(US!C:C,US!$D:$D,YEAR(daily!$A1681),US!$E:$E,MONTH(daily!$A1681))</f>
        <v>20669</v>
      </c>
      <c r="N1681">
        <f>SUMIFS(COT!E:E,COT!$A:$A,YEAR(daily!$A1681),COT!$B:$B,WEEKNUM(daily!$A1681))</f>
        <v>1160833</v>
      </c>
      <c r="O1681">
        <f>SUMIFS(COT!F:F,COT!$A:$A,YEAR(daily!$A1681),COT!$B:$B,WEEKNUM(daily!$A1681))</f>
        <v>171129</v>
      </c>
      <c r="P1681">
        <f>SUMIFS(COT!G:G,COT!$A:$A,YEAR(daily!$A1681),COT!$B:$B,WEEKNUM(daily!$A1681))</f>
        <v>175923</v>
      </c>
      <c r="Q1681">
        <f>SUMIFS(COT!H:H,COT!$A:$A,YEAR(daily!$A1681),COT!$B:$B,WEEKNUM(daily!$A1681))</f>
        <v>220872</v>
      </c>
      <c r="R1681">
        <f>SUMIFS(COT!I:I,COT!$A:$A,YEAR(daily!$A1681),COT!$B:$B,WEEKNUM(daily!$A1681))</f>
        <v>698770</v>
      </c>
      <c r="S1681">
        <f>SUMIFS(COT!J:J,COT!$A:$A,YEAR(daily!$A1681),COT!$B:$B,WEEKNUM(daily!$A1681))</f>
        <v>685537</v>
      </c>
      <c r="T1681">
        <f>SUMIFS(COT!K:K,COT!$A:$A,YEAR(daily!$A1681),COT!$B:$B,WEEKNUM(daily!$A1681))</f>
        <v>70062</v>
      </c>
      <c r="U1681">
        <f>SUMIFS(COT!L:L,COT!$A:$A,YEAR(daily!$A1681),COT!$B:$B,WEEKNUM(daily!$A1681))</f>
        <v>78501</v>
      </c>
      <c r="V1681">
        <f>SUMIFS(COT!M:M,COT!$A:$A,YEAR(daily!$A1681),COT!$B:$B,WEEKNUM(daily!$A1681))</f>
        <v>96</v>
      </c>
      <c r="W1681">
        <f>SUMIFS(COT!N:N,COT!$A:$A,YEAR(daily!$A1681),COT!$B:$B,WEEKNUM(daily!$A1681))</f>
        <v>109</v>
      </c>
      <c r="X1681">
        <f>SUMIFS(COT!O:O,COT!$A:$A,YEAR(daily!$A1681),COT!$B:$B,WEEKNUM(daily!$A1681))</f>
        <v>121</v>
      </c>
      <c r="Y1681">
        <f>SUMIFS(COT!P:P,COT!$A:$A,YEAR(daily!$A1681),COT!$B:$B,WEEKNUM(daily!$A1681))</f>
        <v>95</v>
      </c>
      <c r="Z1681">
        <f>SUMIFS(COT!Q:Q,COT!$A:$A,YEAR(daily!$A1681),COT!$B:$B,WEEKNUM(daily!$A1681))</f>
        <v>96</v>
      </c>
      <c r="AA1681">
        <f>SUMIFS(Saudi!B:B,Saudi!$A:$A,YEAR(daily!$A1681))</f>
        <v>678.81299999999999</v>
      </c>
      <c r="AB1681">
        <f>SUMIFS(Saudi!C:C,Saudi!$A:$A,YEAR(daily!$A1681))</f>
        <v>384.9</v>
      </c>
      <c r="AC1681">
        <f>SUMIFS(Saudi!F:F,Saudi!$A:$A,YEAR(daily!$A1681))</f>
        <v>4050890</v>
      </c>
      <c r="AD1681">
        <f>SUMIFS(Saudi!G:G,Saudi!$A:$A,YEAR(daily!$A1681))</f>
        <v>66.21286817876377</v>
      </c>
      <c r="AE1681">
        <f>SUMIFS(Saudi!H:H,Saudi!$A:$A,YEAR(daily!$A1681))</f>
        <v>268221045.57667238</v>
      </c>
      <c r="AF1681" s="5">
        <f t="shared" si="74"/>
        <v>11</v>
      </c>
      <c r="AG1681" s="5">
        <f t="shared" si="75"/>
        <v>2006</v>
      </c>
    </row>
    <row r="1682" spans="1:33">
      <c r="A1682" s="3">
        <v>39029</v>
      </c>
      <c r="B1682" s="1">
        <v>224199</v>
      </c>
      <c r="C1682" s="1">
        <v>63792</v>
      </c>
      <c r="D1682" s="1">
        <v>50776</v>
      </c>
      <c r="E1682" s="1">
        <v>59.83</v>
      </c>
      <c r="F1682" s="1">
        <v>62.77</v>
      </c>
      <c r="G1682" s="1">
        <v>63.71</v>
      </c>
      <c r="H1682" s="2">
        <v>50.5</v>
      </c>
      <c r="I1682" s="2">
        <v>31.3</v>
      </c>
      <c r="J1682" s="2">
        <v>86.1</v>
      </c>
      <c r="K1682" s="2">
        <v>85.7</v>
      </c>
      <c r="L1682">
        <f>SUMIFS(US!B:B,US!$D:$D,YEAR(daily!$A1682),US!$E:$E,MONTH(daily!$A1682))</f>
        <v>8300</v>
      </c>
      <c r="M1682">
        <f>SUMIFS(US!C:C,US!$D:$D,YEAR(daily!$A1682),US!$E:$E,MONTH(daily!$A1682))</f>
        <v>20669</v>
      </c>
      <c r="N1682">
        <f>SUMIFS(COT!E:E,COT!$A:$A,YEAR(daily!$A1682),COT!$B:$B,WEEKNUM(daily!$A1682))</f>
        <v>1160833</v>
      </c>
      <c r="O1682">
        <f>SUMIFS(COT!F:F,COT!$A:$A,YEAR(daily!$A1682),COT!$B:$B,WEEKNUM(daily!$A1682))</f>
        <v>171129</v>
      </c>
      <c r="P1682">
        <f>SUMIFS(COT!G:G,COT!$A:$A,YEAR(daily!$A1682),COT!$B:$B,WEEKNUM(daily!$A1682))</f>
        <v>175923</v>
      </c>
      <c r="Q1682">
        <f>SUMIFS(COT!H:H,COT!$A:$A,YEAR(daily!$A1682),COT!$B:$B,WEEKNUM(daily!$A1682))</f>
        <v>220872</v>
      </c>
      <c r="R1682">
        <f>SUMIFS(COT!I:I,COT!$A:$A,YEAR(daily!$A1682),COT!$B:$B,WEEKNUM(daily!$A1682))</f>
        <v>698770</v>
      </c>
      <c r="S1682">
        <f>SUMIFS(COT!J:J,COT!$A:$A,YEAR(daily!$A1682),COT!$B:$B,WEEKNUM(daily!$A1682))</f>
        <v>685537</v>
      </c>
      <c r="T1682">
        <f>SUMIFS(COT!K:K,COT!$A:$A,YEAR(daily!$A1682),COT!$B:$B,WEEKNUM(daily!$A1682))</f>
        <v>70062</v>
      </c>
      <c r="U1682">
        <f>SUMIFS(COT!L:L,COT!$A:$A,YEAR(daily!$A1682),COT!$B:$B,WEEKNUM(daily!$A1682))</f>
        <v>78501</v>
      </c>
      <c r="V1682">
        <f>SUMIFS(COT!M:M,COT!$A:$A,YEAR(daily!$A1682),COT!$B:$B,WEEKNUM(daily!$A1682))</f>
        <v>96</v>
      </c>
      <c r="W1682">
        <f>SUMIFS(COT!N:N,COT!$A:$A,YEAR(daily!$A1682),COT!$B:$B,WEEKNUM(daily!$A1682))</f>
        <v>109</v>
      </c>
      <c r="X1682">
        <f>SUMIFS(COT!O:O,COT!$A:$A,YEAR(daily!$A1682),COT!$B:$B,WEEKNUM(daily!$A1682))</f>
        <v>121</v>
      </c>
      <c r="Y1682">
        <f>SUMIFS(COT!P:P,COT!$A:$A,YEAR(daily!$A1682),COT!$B:$B,WEEKNUM(daily!$A1682))</f>
        <v>95</v>
      </c>
      <c r="Z1682">
        <f>SUMIFS(COT!Q:Q,COT!$A:$A,YEAR(daily!$A1682),COT!$B:$B,WEEKNUM(daily!$A1682))</f>
        <v>96</v>
      </c>
      <c r="AA1682">
        <f>SUMIFS(Saudi!B:B,Saudi!$A:$A,YEAR(daily!$A1682))</f>
        <v>678.81299999999999</v>
      </c>
      <c r="AB1682">
        <f>SUMIFS(Saudi!C:C,Saudi!$A:$A,YEAR(daily!$A1682))</f>
        <v>384.9</v>
      </c>
      <c r="AC1682">
        <f>SUMIFS(Saudi!F:F,Saudi!$A:$A,YEAR(daily!$A1682))</f>
        <v>4050890</v>
      </c>
      <c r="AD1682">
        <f>SUMIFS(Saudi!G:G,Saudi!$A:$A,YEAR(daily!$A1682))</f>
        <v>66.21286817876377</v>
      </c>
      <c r="AE1682">
        <f>SUMIFS(Saudi!H:H,Saudi!$A:$A,YEAR(daily!$A1682))</f>
        <v>268221045.57667238</v>
      </c>
      <c r="AF1682" s="5">
        <f t="shared" si="74"/>
        <v>11</v>
      </c>
      <c r="AG1682" s="5">
        <f t="shared" si="75"/>
        <v>2006</v>
      </c>
    </row>
    <row r="1683" spans="1:33">
      <c r="A1683" s="3">
        <v>39030</v>
      </c>
      <c r="B1683" s="1">
        <v>200643</v>
      </c>
      <c r="C1683" s="1">
        <v>68467</v>
      </c>
      <c r="D1683" s="1">
        <v>52799</v>
      </c>
      <c r="E1683" s="1">
        <v>61.16</v>
      </c>
      <c r="F1683" s="1">
        <v>64.33</v>
      </c>
      <c r="G1683" s="1">
        <v>65.25</v>
      </c>
      <c r="H1683" s="2">
        <v>50.5</v>
      </c>
      <c r="I1683" s="2">
        <v>31.3</v>
      </c>
      <c r="J1683" s="2">
        <v>86.1</v>
      </c>
      <c r="K1683" s="2">
        <v>85.7</v>
      </c>
      <c r="L1683">
        <f>SUMIFS(US!B:B,US!$D:$D,YEAR(daily!$A1683),US!$E:$E,MONTH(daily!$A1683))</f>
        <v>8300</v>
      </c>
      <c r="M1683">
        <f>SUMIFS(US!C:C,US!$D:$D,YEAR(daily!$A1683),US!$E:$E,MONTH(daily!$A1683))</f>
        <v>20669</v>
      </c>
      <c r="N1683">
        <f>SUMIFS(COT!E:E,COT!$A:$A,YEAR(daily!$A1683),COT!$B:$B,WEEKNUM(daily!$A1683))</f>
        <v>1160833</v>
      </c>
      <c r="O1683">
        <f>SUMIFS(COT!F:F,COT!$A:$A,YEAR(daily!$A1683),COT!$B:$B,WEEKNUM(daily!$A1683))</f>
        <v>171129</v>
      </c>
      <c r="P1683">
        <f>SUMIFS(COT!G:G,COT!$A:$A,YEAR(daily!$A1683),COT!$B:$B,WEEKNUM(daily!$A1683))</f>
        <v>175923</v>
      </c>
      <c r="Q1683">
        <f>SUMIFS(COT!H:H,COT!$A:$A,YEAR(daily!$A1683),COT!$B:$B,WEEKNUM(daily!$A1683))</f>
        <v>220872</v>
      </c>
      <c r="R1683">
        <f>SUMIFS(COT!I:I,COT!$A:$A,YEAR(daily!$A1683),COT!$B:$B,WEEKNUM(daily!$A1683))</f>
        <v>698770</v>
      </c>
      <c r="S1683">
        <f>SUMIFS(COT!J:J,COT!$A:$A,YEAR(daily!$A1683),COT!$B:$B,WEEKNUM(daily!$A1683))</f>
        <v>685537</v>
      </c>
      <c r="T1683">
        <f>SUMIFS(COT!K:K,COT!$A:$A,YEAR(daily!$A1683),COT!$B:$B,WEEKNUM(daily!$A1683))</f>
        <v>70062</v>
      </c>
      <c r="U1683">
        <f>SUMIFS(COT!L:L,COT!$A:$A,YEAR(daily!$A1683),COT!$B:$B,WEEKNUM(daily!$A1683))</f>
        <v>78501</v>
      </c>
      <c r="V1683">
        <f>SUMIFS(COT!M:M,COT!$A:$A,YEAR(daily!$A1683),COT!$B:$B,WEEKNUM(daily!$A1683))</f>
        <v>96</v>
      </c>
      <c r="W1683">
        <f>SUMIFS(COT!N:N,COT!$A:$A,YEAR(daily!$A1683),COT!$B:$B,WEEKNUM(daily!$A1683))</f>
        <v>109</v>
      </c>
      <c r="X1683">
        <f>SUMIFS(COT!O:O,COT!$A:$A,YEAR(daily!$A1683),COT!$B:$B,WEEKNUM(daily!$A1683))</f>
        <v>121</v>
      </c>
      <c r="Y1683">
        <f>SUMIFS(COT!P:P,COT!$A:$A,YEAR(daily!$A1683),COT!$B:$B,WEEKNUM(daily!$A1683))</f>
        <v>95</v>
      </c>
      <c r="Z1683">
        <f>SUMIFS(COT!Q:Q,COT!$A:$A,YEAR(daily!$A1683),COT!$B:$B,WEEKNUM(daily!$A1683))</f>
        <v>96</v>
      </c>
      <c r="AA1683">
        <f>SUMIFS(Saudi!B:B,Saudi!$A:$A,YEAR(daily!$A1683))</f>
        <v>678.81299999999999</v>
      </c>
      <c r="AB1683">
        <f>SUMIFS(Saudi!C:C,Saudi!$A:$A,YEAR(daily!$A1683))</f>
        <v>384.9</v>
      </c>
      <c r="AC1683">
        <f>SUMIFS(Saudi!F:F,Saudi!$A:$A,YEAR(daily!$A1683))</f>
        <v>4050890</v>
      </c>
      <c r="AD1683">
        <f>SUMIFS(Saudi!G:G,Saudi!$A:$A,YEAR(daily!$A1683))</f>
        <v>66.21286817876377</v>
      </c>
      <c r="AE1683">
        <f>SUMIFS(Saudi!H:H,Saudi!$A:$A,YEAR(daily!$A1683))</f>
        <v>268221045.57667238</v>
      </c>
      <c r="AF1683" s="5">
        <f t="shared" si="74"/>
        <v>11</v>
      </c>
      <c r="AG1683" s="5">
        <f t="shared" si="75"/>
        <v>2006</v>
      </c>
    </row>
    <row r="1684" spans="1:33">
      <c r="A1684" s="3">
        <v>39031</v>
      </c>
      <c r="B1684" s="1">
        <v>185037</v>
      </c>
      <c r="C1684" s="1">
        <v>71575</v>
      </c>
      <c r="D1684" s="1">
        <v>53504</v>
      </c>
      <c r="E1684" s="1">
        <v>59.59</v>
      </c>
      <c r="F1684" s="1">
        <v>62.88</v>
      </c>
      <c r="G1684" s="1">
        <v>63.83</v>
      </c>
      <c r="H1684" s="2">
        <v>50.5</v>
      </c>
      <c r="I1684" s="2">
        <v>31.3</v>
      </c>
      <c r="J1684" s="2">
        <v>86.1</v>
      </c>
      <c r="K1684" s="2">
        <v>85.7</v>
      </c>
      <c r="L1684">
        <f>SUMIFS(US!B:B,US!$D:$D,YEAR(daily!$A1684),US!$E:$E,MONTH(daily!$A1684))</f>
        <v>8300</v>
      </c>
      <c r="M1684">
        <f>SUMIFS(US!C:C,US!$D:$D,YEAR(daily!$A1684),US!$E:$E,MONTH(daily!$A1684))</f>
        <v>20669</v>
      </c>
      <c r="N1684">
        <f>SUMIFS(COT!E:E,COT!$A:$A,YEAR(daily!$A1684),COT!$B:$B,WEEKNUM(daily!$A1684))</f>
        <v>1160833</v>
      </c>
      <c r="O1684">
        <f>SUMIFS(COT!F:F,COT!$A:$A,YEAR(daily!$A1684),COT!$B:$B,WEEKNUM(daily!$A1684))</f>
        <v>171129</v>
      </c>
      <c r="P1684">
        <f>SUMIFS(COT!G:G,COT!$A:$A,YEAR(daily!$A1684),COT!$B:$B,WEEKNUM(daily!$A1684))</f>
        <v>175923</v>
      </c>
      <c r="Q1684">
        <f>SUMIFS(COT!H:H,COT!$A:$A,YEAR(daily!$A1684),COT!$B:$B,WEEKNUM(daily!$A1684))</f>
        <v>220872</v>
      </c>
      <c r="R1684">
        <f>SUMIFS(COT!I:I,COT!$A:$A,YEAR(daily!$A1684),COT!$B:$B,WEEKNUM(daily!$A1684))</f>
        <v>698770</v>
      </c>
      <c r="S1684">
        <f>SUMIFS(COT!J:J,COT!$A:$A,YEAR(daily!$A1684),COT!$B:$B,WEEKNUM(daily!$A1684))</f>
        <v>685537</v>
      </c>
      <c r="T1684">
        <f>SUMIFS(COT!K:K,COT!$A:$A,YEAR(daily!$A1684),COT!$B:$B,WEEKNUM(daily!$A1684))</f>
        <v>70062</v>
      </c>
      <c r="U1684">
        <f>SUMIFS(COT!L:L,COT!$A:$A,YEAR(daily!$A1684),COT!$B:$B,WEEKNUM(daily!$A1684))</f>
        <v>78501</v>
      </c>
      <c r="V1684">
        <f>SUMIFS(COT!M:M,COT!$A:$A,YEAR(daily!$A1684),COT!$B:$B,WEEKNUM(daily!$A1684))</f>
        <v>96</v>
      </c>
      <c r="W1684">
        <f>SUMIFS(COT!N:N,COT!$A:$A,YEAR(daily!$A1684),COT!$B:$B,WEEKNUM(daily!$A1684))</f>
        <v>109</v>
      </c>
      <c r="X1684">
        <f>SUMIFS(COT!O:O,COT!$A:$A,YEAR(daily!$A1684),COT!$B:$B,WEEKNUM(daily!$A1684))</f>
        <v>121</v>
      </c>
      <c r="Y1684">
        <f>SUMIFS(COT!P:P,COT!$A:$A,YEAR(daily!$A1684),COT!$B:$B,WEEKNUM(daily!$A1684))</f>
        <v>95</v>
      </c>
      <c r="Z1684">
        <f>SUMIFS(COT!Q:Q,COT!$A:$A,YEAR(daily!$A1684),COT!$B:$B,WEEKNUM(daily!$A1684))</f>
        <v>96</v>
      </c>
      <c r="AA1684">
        <f>SUMIFS(Saudi!B:B,Saudi!$A:$A,YEAR(daily!$A1684))</f>
        <v>678.81299999999999</v>
      </c>
      <c r="AB1684">
        <f>SUMIFS(Saudi!C:C,Saudi!$A:$A,YEAR(daily!$A1684))</f>
        <v>384.9</v>
      </c>
      <c r="AC1684">
        <f>SUMIFS(Saudi!F:F,Saudi!$A:$A,YEAR(daily!$A1684))</f>
        <v>4050890</v>
      </c>
      <c r="AD1684">
        <f>SUMIFS(Saudi!G:G,Saudi!$A:$A,YEAR(daily!$A1684))</f>
        <v>66.21286817876377</v>
      </c>
      <c r="AE1684">
        <f>SUMIFS(Saudi!H:H,Saudi!$A:$A,YEAR(daily!$A1684))</f>
        <v>268221045.57667238</v>
      </c>
      <c r="AF1684" s="5">
        <f t="shared" si="74"/>
        <v>11</v>
      </c>
      <c r="AG1684" s="5">
        <f t="shared" si="75"/>
        <v>2006</v>
      </c>
    </row>
    <row r="1685" spans="1:33">
      <c r="A1685" s="3">
        <v>39034</v>
      </c>
      <c r="B1685" s="1">
        <v>167812</v>
      </c>
      <c r="C1685" s="1">
        <v>72620</v>
      </c>
      <c r="D1685" s="1">
        <v>57465</v>
      </c>
      <c r="E1685" s="1">
        <v>58.58</v>
      </c>
      <c r="F1685" s="1">
        <v>62.04</v>
      </c>
      <c r="G1685" s="1">
        <v>63.04</v>
      </c>
      <c r="H1685" s="2">
        <v>50.5</v>
      </c>
      <c r="I1685" s="2">
        <v>31.3</v>
      </c>
      <c r="J1685" s="2">
        <v>86.1</v>
      </c>
      <c r="K1685" s="2">
        <v>85.7</v>
      </c>
      <c r="L1685">
        <f>SUMIFS(US!B:B,US!$D:$D,YEAR(daily!$A1685),US!$E:$E,MONTH(daily!$A1685))</f>
        <v>8300</v>
      </c>
      <c r="M1685">
        <f>SUMIFS(US!C:C,US!$D:$D,YEAR(daily!$A1685),US!$E:$E,MONTH(daily!$A1685))</f>
        <v>20669</v>
      </c>
      <c r="N1685">
        <f>SUMIFS(COT!E:E,COT!$A:$A,YEAR(daily!$A1685),COT!$B:$B,WEEKNUM(daily!$A1685))</f>
        <v>1220474</v>
      </c>
      <c r="O1685">
        <f>SUMIFS(COT!F:F,COT!$A:$A,YEAR(daily!$A1685),COT!$B:$B,WEEKNUM(daily!$A1685))</f>
        <v>165257</v>
      </c>
      <c r="P1685">
        <f>SUMIFS(COT!G:G,COT!$A:$A,YEAR(daily!$A1685),COT!$B:$B,WEEKNUM(daily!$A1685))</f>
        <v>147904</v>
      </c>
      <c r="Q1685">
        <f>SUMIFS(COT!H:H,COT!$A:$A,YEAR(daily!$A1685),COT!$B:$B,WEEKNUM(daily!$A1685))</f>
        <v>250258</v>
      </c>
      <c r="R1685">
        <f>SUMIFS(COT!I:I,COT!$A:$A,YEAR(daily!$A1685),COT!$B:$B,WEEKNUM(daily!$A1685))</f>
        <v>742030</v>
      </c>
      <c r="S1685">
        <f>SUMIFS(COT!J:J,COT!$A:$A,YEAR(daily!$A1685),COT!$B:$B,WEEKNUM(daily!$A1685))</f>
        <v>741315</v>
      </c>
      <c r="T1685">
        <f>SUMIFS(COT!K:K,COT!$A:$A,YEAR(daily!$A1685),COT!$B:$B,WEEKNUM(daily!$A1685))</f>
        <v>62929</v>
      </c>
      <c r="U1685">
        <f>SUMIFS(COT!L:L,COT!$A:$A,YEAR(daily!$A1685),COT!$B:$B,WEEKNUM(daily!$A1685))</f>
        <v>80997</v>
      </c>
      <c r="V1685">
        <f>SUMIFS(COT!M:M,COT!$A:$A,YEAR(daily!$A1685),COT!$B:$B,WEEKNUM(daily!$A1685))</f>
        <v>87</v>
      </c>
      <c r="W1685">
        <f>SUMIFS(COT!N:N,COT!$A:$A,YEAR(daily!$A1685),COT!$B:$B,WEEKNUM(daily!$A1685))</f>
        <v>110</v>
      </c>
      <c r="X1685">
        <f>SUMIFS(COT!O:O,COT!$A:$A,YEAR(daily!$A1685),COT!$B:$B,WEEKNUM(daily!$A1685))</f>
        <v>126</v>
      </c>
      <c r="Y1685">
        <f>SUMIFS(COT!P:P,COT!$A:$A,YEAR(daily!$A1685),COT!$B:$B,WEEKNUM(daily!$A1685))</f>
        <v>93</v>
      </c>
      <c r="Z1685">
        <f>SUMIFS(COT!Q:Q,COT!$A:$A,YEAR(daily!$A1685),COT!$B:$B,WEEKNUM(daily!$A1685))</f>
        <v>97</v>
      </c>
      <c r="AA1685">
        <f>SUMIFS(Saudi!B:B,Saudi!$A:$A,YEAR(daily!$A1685))</f>
        <v>678.81299999999999</v>
      </c>
      <c r="AB1685">
        <f>SUMIFS(Saudi!C:C,Saudi!$A:$A,YEAR(daily!$A1685))</f>
        <v>384.9</v>
      </c>
      <c r="AC1685">
        <f>SUMIFS(Saudi!F:F,Saudi!$A:$A,YEAR(daily!$A1685))</f>
        <v>4050890</v>
      </c>
      <c r="AD1685">
        <f>SUMIFS(Saudi!G:G,Saudi!$A:$A,YEAR(daily!$A1685))</f>
        <v>66.21286817876377</v>
      </c>
      <c r="AE1685">
        <f>SUMIFS(Saudi!H:H,Saudi!$A:$A,YEAR(daily!$A1685))</f>
        <v>268221045.57667238</v>
      </c>
      <c r="AF1685" s="5">
        <f t="shared" si="74"/>
        <v>11</v>
      </c>
      <c r="AG1685" s="5">
        <f t="shared" si="75"/>
        <v>2006</v>
      </c>
    </row>
    <row r="1686" spans="1:33">
      <c r="A1686" s="3">
        <v>39035</v>
      </c>
      <c r="B1686" s="1">
        <v>128726</v>
      </c>
      <c r="C1686" s="1">
        <v>76814</v>
      </c>
      <c r="D1686" s="1">
        <v>59085</v>
      </c>
      <c r="E1686" s="1">
        <v>58.28</v>
      </c>
      <c r="F1686" s="1">
        <v>61.62</v>
      </c>
      <c r="G1686" s="1">
        <v>62.62</v>
      </c>
      <c r="H1686" s="2">
        <v>50.5</v>
      </c>
      <c r="I1686" s="2">
        <v>31.3</v>
      </c>
      <c r="J1686" s="2">
        <v>86.1</v>
      </c>
      <c r="K1686" s="2">
        <v>85.7</v>
      </c>
      <c r="L1686">
        <f>SUMIFS(US!B:B,US!$D:$D,YEAR(daily!$A1686),US!$E:$E,MONTH(daily!$A1686))</f>
        <v>8300</v>
      </c>
      <c r="M1686">
        <f>SUMIFS(US!C:C,US!$D:$D,YEAR(daily!$A1686),US!$E:$E,MONTH(daily!$A1686))</f>
        <v>20669</v>
      </c>
      <c r="N1686">
        <f>SUMIFS(COT!E:E,COT!$A:$A,YEAR(daily!$A1686),COT!$B:$B,WEEKNUM(daily!$A1686))</f>
        <v>1220474</v>
      </c>
      <c r="O1686">
        <f>SUMIFS(COT!F:F,COT!$A:$A,YEAR(daily!$A1686),COT!$B:$B,WEEKNUM(daily!$A1686))</f>
        <v>165257</v>
      </c>
      <c r="P1686">
        <f>SUMIFS(COT!G:G,COT!$A:$A,YEAR(daily!$A1686),COT!$B:$B,WEEKNUM(daily!$A1686))</f>
        <v>147904</v>
      </c>
      <c r="Q1686">
        <f>SUMIFS(COT!H:H,COT!$A:$A,YEAR(daily!$A1686),COT!$B:$B,WEEKNUM(daily!$A1686))</f>
        <v>250258</v>
      </c>
      <c r="R1686">
        <f>SUMIFS(COT!I:I,COT!$A:$A,YEAR(daily!$A1686),COT!$B:$B,WEEKNUM(daily!$A1686))</f>
        <v>742030</v>
      </c>
      <c r="S1686">
        <f>SUMIFS(COT!J:J,COT!$A:$A,YEAR(daily!$A1686),COT!$B:$B,WEEKNUM(daily!$A1686))</f>
        <v>741315</v>
      </c>
      <c r="T1686">
        <f>SUMIFS(COT!K:K,COT!$A:$A,YEAR(daily!$A1686),COT!$B:$B,WEEKNUM(daily!$A1686))</f>
        <v>62929</v>
      </c>
      <c r="U1686">
        <f>SUMIFS(COT!L:L,COT!$A:$A,YEAR(daily!$A1686),COT!$B:$B,WEEKNUM(daily!$A1686))</f>
        <v>80997</v>
      </c>
      <c r="V1686">
        <f>SUMIFS(COT!M:M,COT!$A:$A,YEAR(daily!$A1686),COT!$B:$B,WEEKNUM(daily!$A1686))</f>
        <v>87</v>
      </c>
      <c r="W1686">
        <f>SUMIFS(COT!N:N,COT!$A:$A,YEAR(daily!$A1686),COT!$B:$B,WEEKNUM(daily!$A1686))</f>
        <v>110</v>
      </c>
      <c r="X1686">
        <f>SUMIFS(COT!O:O,COT!$A:$A,YEAR(daily!$A1686),COT!$B:$B,WEEKNUM(daily!$A1686))</f>
        <v>126</v>
      </c>
      <c r="Y1686">
        <f>SUMIFS(COT!P:P,COT!$A:$A,YEAR(daily!$A1686),COT!$B:$B,WEEKNUM(daily!$A1686))</f>
        <v>93</v>
      </c>
      <c r="Z1686">
        <f>SUMIFS(COT!Q:Q,COT!$A:$A,YEAR(daily!$A1686),COT!$B:$B,WEEKNUM(daily!$A1686))</f>
        <v>97</v>
      </c>
      <c r="AA1686">
        <f>SUMIFS(Saudi!B:B,Saudi!$A:$A,YEAR(daily!$A1686))</f>
        <v>678.81299999999999</v>
      </c>
      <c r="AB1686">
        <f>SUMIFS(Saudi!C:C,Saudi!$A:$A,YEAR(daily!$A1686))</f>
        <v>384.9</v>
      </c>
      <c r="AC1686">
        <f>SUMIFS(Saudi!F:F,Saudi!$A:$A,YEAR(daily!$A1686))</f>
        <v>4050890</v>
      </c>
      <c r="AD1686">
        <f>SUMIFS(Saudi!G:G,Saudi!$A:$A,YEAR(daily!$A1686))</f>
        <v>66.21286817876377</v>
      </c>
      <c r="AE1686">
        <f>SUMIFS(Saudi!H:H,Saudi!$A:$A,YEAR(daily!$A1686))</f>
        <v>268221045.57667238</v>
      </c>
      <c r="AF1686" s="5">
        <f t="shared" si="74"/>
        <v>11</v>
      </c>
      <c r="AG1686" s="5">
        <f t="shared" si="75"/>
        <v>2006</v>
      </c>
    </row>
    <row r="1687" spans="1:33">
      <c r="A1687" s="3">
        <v>39036</v>
      </c>
      <c r="B1687" s="1">
        <v>88931</v>
      </c>
      <c r="C1687" s="1">
        <v>77237</v>
      </c>
      <c r="D1687" s="1">
        <v>60494</v>
      </c>
      <c r="E1687" s="1">
        <v>58.76</v>
      </c>
      <c r="F1687" s="1">
        <v>62.14</v>
      </c>
      <c r="G1687" s="1">
        <v>63.16</v>
      </c>
      <c r="H1687" s="2">
        <v>50.5</v>
      </c>
      <c r="I1687" s="2">
        <v>31.3</v>
      </c>
      <c r="J1687" s="2">
        <v>86.1</v>
      </c>
      <c r="K1687" s="2">
        <v>85.7</v>
      </c>
      <c r="L1687">
        <f>SUMIFS(US!B:B,US!$D:$D,YEAR(daily!$A1687),US!$E:$E,MONTH(daily!$A1687))</f>
        <v>8300</v>
      </c>
      <c r="M1687">
        <f>SUMIFS(US!C:C,US!$D:$D,YEAR(daily!$A1687),US!$E:$E,MONTH(daily!$A1687))</f>
        <v>20669</v>
      </c>
      <c r="N1687">
        <f>SUMIFS(COT!E:E,COT!$A:$A,YEAR(daily!$A1687),COT!$B:$B,WEEKNUM(daily!$A1687))</f>
        <v>1220474</v>
      </c>
      <c r="O1687">
        <f>SUMIFS(COT!F:F,COT!$A:$A,YEAR(daily!$A1687),COT!$B:$B,WEEKNUM(daily!$A1687))</f>
        <v>165257</v>
      </c>
      <c r="P1687">
        <f>SUMIFS(COT!G:G,COT!$A:$A,YEAR(daily!$A1687),COT!$B:$B,WEEKNUM(daily!$A1687))</f>
        <v>147904</v>
      </c>
      <c r="Q1687">
        <f>SUMIFS(COT!H:H,COT!$A:$A,YEAR(daily!$A1687),COT!$B:$B,WEEKNUM(daily!$A1687))</f>
        <v>250258</v>
      </c>
      <c r="R1687">
        <f>SUMIFS(COT!I:I,COT!$A:$A,YEAR(daily!$A1687),COT!$B:$B,WEEKNUM(daily!$A1687))</f>
        <v>742030</v>
      </c>
      <c r="S1687">
        <f>SUMIFS(COT!J:J,COT!$A:$A,YEAR(daily!$A1687),COT!$B:$B,WEEKNUM(daily!$A1687))</f>
        <v>741315</v>
      </c>
      <c r="T1687">
        <f>SUMIFS(COT!K:K,COT!$A:$A,YEAR(daily!$A1687),COT!$B:$B,WEEKNUM(daily!$A1687))</f>
        <v>62929</v>
      </c>
      <c r="U1687">
        <f>SUMIFS(COT!L:L,COT!$A:$A,YEAR(daily!$A1687),COT!$B:$B,WEEKNUM(daily!$A1687))</f>
        <v>80997</v>
      </c>
      <c r="V1687">
        <f>SUMIFS(COT!M:M,COT!$A:$A,YEAR(daily!$A1687),COT!$B:$B,WEEKNUM(daily!$A1687))</f>
        <v>87</v>
      </c>
      <c r="W1687">
        <f>SUMIFS(COT!N:N,COT!$A:$A,YEAR(daily!$A1687),COT!$B:$B,WEEKNUM(daily!$A1687))</f>
        <v>110</v>
      </c>
      <c r="X1687">
        <f>SUMIFS(COT!O:O,COT!$A:$A,YEAR(daily!$A1687),COT!$B:$B,WEEKNUM(daily!$A1687))</f>
        <v>126</v>
      </c>
      <c r="Y1687">
        <f>SUMIFS(COT!P:P,COT!$A:$A,YEAR(daily!$A1687),COT!$B:$B,WEEKNUM(daily!$A1687))</f>
        <v>93</v>
      </c>
      <c r="Z1687">
        <f>SUMIFS(COT!Q:Q,COT!$A:$A,YEAR(daily!$A1687),COT!$B:$B,WEEKNUM(daily!$A1687))</f>
        <v>97</v>
      </c>
      <c r="AA1687">
        <f>SUMIFS(Saudi!B:B,Saudi!$A:$A,YEAR(daily!$A1687))</f>
        <v>678.81299999999999</v>
      </c>
      <c r="AB1687">
        <f>SUMIFS(Saudi!C:C,Saudi!$A:$A,YEAR(daily!$A1687))</f>
        <v>384.9</v>
      </c>
      <c r="AC1687">
        <f>SUMIFS(Saudi!F:F,Saudi!$A:$A,YEAR(daily!$A1687))</f>
        <v>4050890</v>
      </c>
      <c r="AD1687">
        <f>SUMIFS(Saudi!G:G,Saudi!$A:$A,YEAR(daily!$A1687))</f>
        <v>66.21286817876377</v>
      </c>
      <c r="AE1687">
        <f>SUMIFS(Saudi!H:H,Saudi!$A:$A,YEAR(daily!$A1687))</f>
        <v>268221045.57667238</v>
      </c>
      <c r="AF1687" s="5">
        <f t="shared" si="74"/>
        <v>11</v>
      </c>
      <c r="AG1687" s="5">
        <f t="shared" si="75"/>
        <v>2006</v>
      </c>
    </row>
    <row r="1688" spans="1:33">
      <c r="A1688" s="3">
        <v>39037</v>
      </c>
      <c r="B1688" s="1">
        <v>38084</v>
      </c>
      <c r="C1688" s="1">
        <v>79036</v>
      </c>
      <c r="D1688" s="1">
        <v>61162</v>
      </c>
      <c r="E1688" s="1">
        <v>56.26</v>
      </c>
      <c r="F1688" s="1">
        <v>60.09</v>
      </c>
      <c r="G1688" s="1">
        <v>61.21</v>
      </c>
      <c r="H1688" s="2">
        <v>50.5</v>
      </c>
      <c r="I1688" s="2">
        <v>31.3</v>
      </c>
      <c r="J1688" s="2">
        <v>86.1</v>
      </c>
      <c r="K1688" s="2">
        <v>85.7</v>
      </c>
      <c r="L1688">
        <f>SUMIFS(US!B:B,US!$D:$D,YEAR(daily!$A1688),US!$E:$E,MONTH(daily!$A1688))</f>
        <v>8300</v>
      </c>
      <c r="M1688">
        <f>SUMIFS(US!C:C,US!$D:$D,YEAR(daily!$A1688),US!$E:$E,MONTH(daily!$A1688))</f>
        <v>20669</v>
      </c>
      <c r="N1688">
        <f>SUMIFS(COT!E:E,COT!$A:$A,YEAR(daily!$A1688),COT!$B:$B,WEEKNUM(daily!$A1688))</f>
        <v>1220474</v>
      </c>
      <c r="O1688">
        <f>SUMIFS(COT!F:F,COT!$A:$A,YEAR(daily!$A1688),COT!$B:$B,WEEKNUM(daily!$A1688))</f>
        <v>165257</v>
      </c>
      <c r="P1688">
        <f>SUMIFS(COT!G:G,COT!$A:$A,YEAR(daily!$A1688),COT!$B:$B,WEEKNUM(daily!$A1688))</f>
        <v>147904</v>
      </c>
      <c r="Q1688">
        <f>SUMIFS(COT!H:H,COT!$A:$A,YEAR(daily!$A1688),COT!$B:$B,WEEKNUM(daily!$A1688))</f>
        <v>250258</v>
      </c>
      <c r="R1688">
        <f>SUMIFS(COT!I:I,COT!$A:$A,YEAR(daily!$A1688),COT!$B:$B,WEEKNUM(daily!$A1688))</f>
        <v>742030</v>
      </c>
      <c r="S1688">
        <f>SUMIFS(COT!J:J,COT!$A:$A,YEAR(daily!$A1688),COT!$B:$B,WEEKNUM(daily!$A1688))</f>
        <v>741315</v>
      </c>
      <c r="T1688">
        <f>SUMIFS(COT!K:K,COT!$A:$A,YEAR(daily!$A1688),COT!$B:$B,WEEKNUM(daily!$A1688))</f>
        <v>62929</v>
      </c>
      <c r="U1688">
        <f>SUMIFS(COT!L:L,COT!$A:$A,YEAR(daily!$A1688),COT!$B:$B,WEEKNUM(daily!$A1688))</f>
        <v>80997</v>
      </c>
      <c r="V1688">
        <f>SUMIFS(COT!M:M,COT!$A:$A,YEAR(daily!$A1688),COT!$B:$B,WEEKNUM(daily!$A1688))</f>
        <v>87</v>
      </c>
      <c r="W1688">
        <f>SUMIFS(COT!N:N,COT!$A:$A,YEAR(daily!$A1688),COT!$B:$B,WEEKNUM(daily!$A1688))</f>
        <v>110</v>
      </c>
      <c r="X1688">
        <f>SUMIFS(COT!O:O,COT!$A:$A,YEAR(daily!$A1688),COT!$B:$B,WEEKNUM(daily!$A1688))</f>
        <v>126</v>
      </c>
      <c r="Y1688">
        <f>SUMIFS(COT!P:P,COT!$A:$A,YEAR(daily!$A1688),COT!$B:$B,WEEKNUM(daily!$A1688))</f>
        <v>93</v>
      </c>
      <c r="Z1688">
        <f>SUMIFS(COT!Q:Q,COT!$A:$A,YEAR(daily!$A1688),COT!$B:$B,WEEKNUM(daily!$A1688))</f>
        <v>97</v>
      </c>
      <c r="AA1688">
        <f>SUMIFS(Saudi!B:B,Saudi!$A:$A,YEAR(daily!$A1688))</f>
        <v>678.81299999999999</v>
      </c>
      <c r="AB1688">
        <f>SUMIFS(Saudi!C:C,Saudi!$A:$A,YEAR(daily!$A1688))</f>
        <v>384.9</v>
      </c>
      <c r="AC1688">
        <f>SUMIFS(Saudi!F:F,Saudi!$A:$A,YEAR(daily!$A1688))</f>
        <v>4050890</v>
      </c>
      <c r="AD1688">
        <f>SUMIFS(Saudi!G:G,Saudi!$A:$A,YEAR(daily!$A1688))</f>
        <v>66.21286817876377</v>
      </c>
      <c r="AE1688">
        <f>SUMIFS(Saudi!H:H,Saudi!$A:$A,YEAR(daily!$A1688))</f>
        <v>268221045.57667238</v>
      </c>
      <c r="AF1688" s="5">
        <f t="shared" si="74"/>
        <v>11</v>
      </c>
      <c r="AG1688" s="5">
        <f t="shared" si="75"/>
        <v>2006</v>
      </c>
    </row>
    <row r="1689" spans="1:33">
      <c r="A1689" s="3">
        <v>39038</v>
      </c>
      <c r="B1689" s="1">
        <v>5922</v>
      </c>
      <c r="C1689" s="1">
        <v>83211</v>
      </c>
      <c r="D1689" s="1">
        <v>62431</v>
      </c>
      <c r="E1689" s="1">
        <v>55.81</v>
      </c>
      <c r="F1689" s="1">
        <v>60.54</v>
      </c>
      <c r="G1689" s="1">
        <v>61.7</v>
      </c>
      <c r="H1689" s="2">
        <v>50.5</v>
      </c>
      <c r="I1689" s="2">
        <v>31.3</v>
      </c>
      <c r="J1689" s="2">
        <v>86.1</v>
      </c>
      <c r="K1689" s="2">
        <v>85.7</v>
      </c>
      <c r="L1689">
        <f>SUMIFS(US!B:B,US!$D:$D,YEAR(daily!$A1689),US!$E:$E,MONTH(daily!$A1689))</f>
        <v>8300</v>
      </c>
      <c r="M1689">
        <f>SUMIFS(US!C:C,US!$D:$D,YEAR(daily!$A1689),US!$E:$E,MONTH(daily!$A1689))</f>
        <v>20669</v>
      </c>
      <c r="N1689">
        <f>SUMIFS(COT!E:E,COT!$A:$A,YEAR(daily!$A1689),COT!$B:$B,WEEKNUM(daily!$A1689))</f>
        <v>1220474</v>
      </c>
      <c r="O1689">
        <f>SUMIFS(COT!F:F,COT!$A:$A,YEAR(daily!$A1689),COT!$B:$B,WEEKNUM(daily!$A1689))</f>
        <v>165257</v>
      </c>
      <c r="P1689">
        <f>SUMIFS(COT!G:G,COT!$A:$A,YEAR(daily!$A1689),COT!$B:$B,WEEKNUM(daily!$A1689))</f>
        <v>147904</v>
      </c>
      <c r="Q1689">
        <f>SUMIFS(COT!H:H,COT!$A:$A,YEAR(daily!$A1689),COT!$B:$B,WEEKNUM(daily!$A1689))</f>
        <v>250258</v>
      </c>
      <c r="R1689">
        <f>SUMIFS(COT!I:I,COT!$A:$A,YEAR(daily!$A1689),COT!$B:$B,WEEKNUM(daily!$A1689))</f>
        <v>742030</v>
      </c>
      <c r="S1689">
        <f>SUMIFS(COT!J:J,COT!$A:$A,YEAR(daily!$A1689),COT!$B:$B,WEEKNUM(daily!$A1689))</f>
        <v>741315</v>
      </c>
      <c r="T1689">
        <f>SUMIFS(COT!K:K,COT!$A:$A,YEAR(daily!$A1689),COT!$B:$B,WEEKNUM(daily!$A1689))</f>
        <v>62929</v>
      </c>
      <c r="U1689">
        <f>SUMIFS(COT!L:L,COT!$A:$A,YEAR(daily!$A1689),COT!$B:$B,WEEKNUM(daily!$A1689))</f>
        <v>80997</v>
      </c>
      <c r="V1689">
        <f>SUMIFS(COT!M:M,COT!$A:$A,YEAR(daily!$A1689),COT!$B:$B,WEEKNUM(daily!$A1689))</f>
        <v>87</v>
      </c>
      <c r="W1689">
        <f>SUMIFS(COT!N:N,COT!$A:$A,YEAR(daily!$A1689),COT!$B:$B,WEEKNUM(daily!$A1689))</f>
        <v>110</v>
      </c>
      <c r="X1689">
        <f>SUMIFS(COT!O:O,COT!$A:$A,YEAR(daily!$A1689),COT!$B:$B,WEEKNUM(daily!$A1689))</f>
        <v>126</v>
      </c>
      <c r="Y1689">
        <f>SUMIFS(COT!P:P,COT!$A:$A,YEAR(daily!$A1689),COT!$B:$B,WEEKNUM(daily!$A1689))</f>
        <v>93</v>
      </c>
      <c r="Z1689">
        <f>SUMIFS(COT!Q:Q,COT!$A:$A,YEAR(daily!$A1689),COT!$B:$B,WEEKNUM(daily!$A1689))</f>
        <v>97</v>
      </c>
      <c r="AA1689">
        <f>SUMIFS(Saudi!B:B,Saudi!$A:$A,YEAR(daily!$A1689))</f>
        <v>678.81299999999999</v>
      </c>
      <c r="AB1689">
        <f>SUMIFS(Saudi!C:C,Saudi!$A:$A,YEAR(daily!$A1689))</f>
        <v>384.9</v>
      </c>
      <c r="AC1689">
        <f>SUMIFS(Saudi!F:F,Saudi!$A:$A,YEAR(daily!$A1689))</f>
        <v>4050890</v>
      </c>
      <c r="AD1689">
        <f>SUMIFS(Saudi!G:G,Saudi!$A:$A,YEAR(daily!$A1689))</f>
        <v>66.21286817876377</v>
      </c>
      <c r="AE1689">
        <f>SUMIFS(Saudi!H:H,Saudi!$A:$A,YEAR(daily!$A1689))</f>
        <v>268221045.57667238</v>
      </c>
      <c r="AF1689" s="5">
        <f t="shared" si="74"/>
        <v>11</v>
      </c>
      <c r="AG1689" s="5">
        <f t="shared" si="75"/>
        <v>2006</v>
      </c>
    </row>
    <row r="1690" spans="1:33">
      <c r="A1690" s="3">
        <v>39041</v>
      </c>
      <c r="B1690" s="1">
        <v>320639</v>
      </c>
      <c r="C1690" s="1">
        <v>66586</v>
      </c>
      <c r="D1690" s="1">
        <v>46710</v>
      </c>
      <c r="E1690" s="1">
        <v>58.8</v>
      </c>
      <c r="F1690" s="1">
        <v>61.47</v>
      </c>
      <c r="G1690" s="1">
        <v>62.43</v>
      </c>
      <c r="H1690" s="2">
        <v>50.5</v>
      </c>
      <c r="I1690" s="2">
        <v>31.3</v>
      </c>
      <c r="J1690" s="2">
        <v>86.1</v>
      </c>
      <c r="K1690" s="2">
        <v>85.7</v>
      </c>
      <c r="L1690">
        <f>SUMIFS(US!B:B,US!$D:$D,YEAR(daily!$A1690),US!$E:$E,MONTH(daily!$A1690))</f>
        <v>8300</v>
      </c>
      <c r="M1690">
        <f>SUMIFS(US!C:C,US!$D:$D,YEAR(daily!$A1690),US!$E:$E,MONTH(daily!$A1690))</f>
        <v>20669</v>
      </c>
      <c r="N1690">
        <f>SUMIFS(COT!E:E,COT!$A:$A,YEAR(daily!$A1690),COT!$B:$B,WEEKNUM(daily!$A1690))</f>
        <v>1152869</v>
      </c>
      <c r="O1690">
        <f>SUMIFS(COT!F:F,COT!$A:$A,YEAR(daily!$A1690),COT!$B:$B,WEEKNUM(daily!$A1690))</f>
        <v>164956</v>
      </c>
      <c r="P1690">
        <f>SUMIFS(COT!G:G,COT!$A:$A,YEAR(daily!$A1690),COT!$B:$B,WEEKNUM(daily!$A1690))</f>
        <v>152519</v>
      </c>
      <c r="Q1690">
        <f>SUMIFS(COT!H:H,COT!$A:$A,YEAR(daily!$A1690),COT!$B:$B,WEEKNUM(daily!$A1690))</f>
        <v>231193</v>
      </c>
      <c r="R1690">
        <f>SUMIFS(COT!I:I,COT!$A:$A,YEAR(daily!$A1690),COT!$B:$B,WEEKNUM(daily!$A1690))</f>
        <v>690924</v>
      </c>
      <c r="S1690">
        <f>SUMIFS(COT!J:J,COT!$A:$A,YEAR(daily!$A1690),COT!$B:$B,WEEKNUM(daily!$A1690))</f>
        <v>701626</v>
      </c>
      <c r="T1690">
        <f>SUMIFS(COT!K:K,COT!$A:$A,YEAR(daily!$A1690),COT!$B:$B,WEEKNUM(daily!$A1690))</f>
        <v>65796</v>
      </c>
      <c r="U1690">
        <f>SUMIFS(COT!L:L,COT!$A:$A,YEAR(daily!$A1690),COT!$B:$B,WEEKNUM(daily!$A1690))</f>
        <v>67531</v>
      </c>
      <c r="V1690">
        <f>SUMIFS(COT!M:M,COT!$A:$A,YEAR(daily!$A1690),COT!$B:$B,WEEKNUM(daily!$A1690))</f>
        <v>98</v>
      </c>
      <c r="W1690">
        <f>SUMIFS(COT!N:N,COT!$A:$A,YEAR(daily!$A1690),COT!$B:$B,WEEKNUM(daily!$A1690))</f>
        <v>102</v>
      </c>
      <c r="X1690">
        <f>SUMIFS(COT!O:O,COT!$A:$A,YEAR(daily!$A1690),COT!$B:$B,WEEKNUM(daily!$A1690))</f>
        <v>113</v>
      </c>
      <c r="Y1690">
        <f>SUMIFS(COT!P:P,COT!$A:$A,YEAR(daily!$A1690),COT!$B:$B,WEEKNUM(daily!$A1690))</f>
        <v>88</v>
      </c>
      <c r="Z1690">
        <f>SUMIFS(COT!Q:Q,COT!$A:$A,YEAR(daily!$A1690),COT!$B:$B,WEEKNUM(daily!$A1690))</f>
        <v>94</v>
      </c>
      <c r="AA1690">
        <f>SUMIFS(Saudi!B:B,Saudi!$A:$A,YEAR(daily!$A1690))</f>
        <v>678.81299999999999</v>
      </c>
      <c r="AB1690">
        <f>SUMIFS(Saudi!C:C,Saudi!$A:$A,YEAR(daily!$A1690))</f>
        <v>384.9</v>
      </c>
      <c r="AC1690">
        <f>SUMIFS(Saudi!F:F,Saudi!$A:$A,YEAR(daily!$A1690))</f>
        <v>4050890</v>
      </c>
      <c r="AD1690">
        <f>SUMIFS(Saudi!G:G,Saudi!$A:$A,YEAR(daily!$A1690))</f>
        <v>66.21286817876377</v>
      </c>
      <c r="AE1690">
        <f>SUMIFS(Saudi!H:H,Saudi!$A:$A,YEAR(daily!$A1690))</f>
        <v>268221045.57667238</v>
      </c>
      <c r="AF1690" s="5">
        <f t="shared" si="74"/>
        <v>11</v>
      </c>
      <c r="AG1690" s="5">
        <f t="shared" si="75"/>
        <v>2006</v>
      </c>
    </row>
    <row r="1691" spans="1:33">
      <c r="A1691" s="3">
        <v>39042</v>
      </c>
      <c r="B1691" s="1">
        <v>319137</v>
      </c>
      <c r="C1691" s="1">
        <v>67651</v>
      </c>
      <c r="D1691" s="1">
        <v>46957</v>
      </c>
      <c r="E1691" s="1">
        <v>60.17</v>
      </c>
      <c r="F1691" s="1">
        <v>62.64</v>
      </c>
      <c r="G1691" s="1">
        <v>63.54</v>
      </c>
      <c r="H1691" s="2">
        <v>50.5</v>
      </c>
      <c r="I1691" s="2">
        <v>31.3</v>
      </c>
      <c r="J1691" s="2">
        <v>86.1</v>
      </c>
      <c r="K1691" s="2">
        <v>85.7</v>
      </c>
      <c r="L1691">
        <f>SUMIFS(US!B:B,US!$D:$D,YEAR(daily!$A1691),US!$E:$E,MONTH(daily!$A1691))</f>
        <v>8300</v>
      </c>
      <c r="M1691">
        <f>SUMIFS(US!C:C,US!$D:$D,YEAR(daily!$A1691),US!$E:$E,MONTH(daily!$A1691))</f>
        <v>20669</v>
      </c>
      <c r="N1691">
        <f>SUMIFS(COT!E:E,COT!$A:$A,YEAR(daily!$A1691),COT!$B:$B,WEEKNUM(daily!$A1691))</f>
        <v>1152869</v>
      </c>
      <c r="O1691">
        <f>SUMIFS(COT!F:F,COT!$A:$A,YEAR(daily!$A1691),COT!$B:$B,WEEKNUM(daily!$A1691))</f>
        <v>164956</v>
      </c>
      <c r="P1691">
        <f>SUMIFS(COT!G:G,COT!$A:$A,YEAR(daily!$A1691),COT!$B:$B,WEEKNUM(daily!$A1691))</f>
        <v>152519</v>
      </c>
      <c r="Q1691">
        <f>SUMIFS(COT!H:H,COT!$A:$A,YEAR(daily!$A1691),COT!$B:$B,WEEKNUM(daily!$A1691))</f>
        <v>231193</v>
      </c>
      <c r="R1691">
        <f>SUMIFS(COT!I:I,COT!$A:$A,YEAR(daily!$A1691),COT!$B:$B,WEEKNUM(daily!$A1691))</f>
        <v>690924</v>
      </c>
      <c r="S1691">
        <f>SUMIFS(COT!J:J,COT!$A:$A,YEAR(daily!$A1691),COT!$B:$B,WEEKNUM(daily!$A1691))</f>
        <v>701626</v>
      </c>
      <c r="T1691">
        <f>SUMIFS(COT!K:K,COT!$A:$A,YEAR(daily!$A1691),COT!$B:$B,WEEKNUM(daily!$A1691))</f>
        <v>65796</v>
      </c>
      <c r="U1691">
        <f>SUMIFS(COT!L:L,COT!$A:$A,YEAR(daily!$A1691),COT!$B:$B,WEEKNUM(daily!$A1691))</f>
        <v>67531</v>
      </c>
      <c r="V1691">
        <f>SUMIFS(COT!M:M,COT!$A:$A,YEAR(daily!$A1691),COT!$B:$B,WEEKNUM(daily!$A1691))</f>
        <v>98</v>
      </c>
      <c r="W1691">
        <f>SUMIFS(COT!N:N,COT!$A:$A,YEAR(daily!$A1691),COT!$B:$B,WEEKNUM(daily!$A1691))</f>
        <v>102</v>
      </c>
      <c r="X1691">
        <f>SUMIFS(COT!O:O,COT!$A:$A,YEAR(daily!$A1691),COT!$B:$B,WEEKNUM(daily!$A1691))</f>
        <v>113</v>
      </c>
      <c r="Y1691">
        <f>SUMIFS(COT!P:P,COT!$A:$A,YEAR(daily!$A1691),COT!$B:$B,WEEKNUM(daily!$A1691))</f>
        <v>88</v>
      </c>
      <c r="Z1691">
        <f>SUMIFS(COT!Q:Q,COT!$A:$A,YEAR(daily!$A1691),COT!$B:$B,WEEKNUM(daily!$A1691))</f>
        <v>94</v>
      </c>
      <c r="AA1691">
        <f>SUMIFS(Saudi!B:B,Saudi!$A:$A,YEAR(daily!$A1691))</f>
        <v>678.81299999999999</v>
      </c>
      <c r="AB1691">
        <f>SUMIFS(Saudi!C:C,Saudi!$A:$A,YEAR(daily!$A1691))</f>
        <v>384.9</v>
      </c>
      <c r="AC1691">
        <f>SUMIFS(Saudi!F:F,Saudi!$A:$A,YEAR(daily!$A1691))</f>
        <v>4050890</v>
      </c>
      <c r="AD1691">
        <f>SUMIFS(Saudi!G:G,Saudi!$A:$A,YEAR(daily!$A1691))</f>
        <v>66.21286817876377</v>
      </c>
      <c r="AE1691">
        <f>SUMIFS(Saudi!H:H,Saudi!$A:$A,YEAR(daily!$A1691))</f>
        <v>268221045.57667238</v>
      </c>
      <c r="AF1691" s="5">
        <f t="shared" si="74"/>
        <v>11</v>
      </c>
      <c r="AG1691" s="5">
        <f t="shared" si="75"/>
        <v>2006</v>
      </c>
    </row>
    <row r="1692" spans="1:33">
      <c r="A1692" s="3">
        <v>39043</v>
      </c>
      <c r="B1692" s="1">
        <v>312742</v>
      </c>
      <c r="C1692" s="1">
        <v>71771</v>
      </c>
      <c r="D1692" s="1">
        <v>47309</v>
      </c>
      <c r="E1692" s="1">
        <v>59.24</v>
      </c>
      <c r="F1692" s="1">
        <v>61.89</v>
      </c>
      <c r="G1692" s="1">
        <v>62.82</v>
      </c>
      <c r="H1692" s="2">
        <v>50.5</v>
      </c>
      <c r="I1692" s="2">
        <v>31.3</v>
      </c>
      <c r="J1692" s="2">
        <v>86.1</v>
      </c>
      <c r="K1692" s="2">
        <v>85.7</v>
      </c>
      <c r="L1692">
        <f>SUMIFS(US!B:B,US!$D:$D,YEAR(daily!$A1692),US!$E:$E,MONTH(daily!$A1692))</f>
        <v>8300</v>
      </c>
      <c r="M1692">
        <f>SUMIFS(US!C:C,US!$D:$D,YEAR(daily!$A1692),US!$E:$E,MONTH(daily!$A1692))</f>
        <v>20669</v>
      </c>
      <c r="N1692">
        <f>SUMIFS(COT!E:E,COT!$A:$A,YEAR(daily!$A1692),COT!$B:$B,WEEKNUM(daily!$A1692))</f>
        <v>1152869</v>
      </c>
      <c r="O1692">
        <f>SUMIFS(COT!F:F,COT!$A:$A,YEAR(daily!$A1692),COT!$B:$B,WEEKNUM(daily!$A1692))</f>
        <v>164956</v>
      </c>
      <c r="P1692">
        <f>SUMIFS(COT!G:G,COT!$A:$A,YEAR(daily!$A1692),COT!$B:$B,WEEKNUM(daily!$A1692))</f>
        <v>152519</v>
      </c>
      <c r="Q1692">
        <f>SUMIFS(COT!H:H,COT!$A:$A,YEAR(daily!$A1692),COT!$B:$B,WEEKNUM(daily!$A1692))</f>
        <v>231193</v>
      </c>
      <c r="R1692">
        <f>SUMIFS(COT!I:I,COT!$A:$A,YEAR(daily!$A1692),COT!$B:$B,WEEKNUM(daily!$A1692))</f>
        <v>690924</v>
      </c>
      <c r="S1692">
        <f>SUMIFS(COT!J:J,COT!$A:$A,YEAR(daily!$A1692),COT!$B:$B,WEEKNUM(daily!$A1692))</f>
        <v>701626</v>
      </c>
      <c r="T1692">
        <f>SUMIFS(COT!K:K,COT!$A:$A,YEAR(daily!$A1692),COT!$B:$B,WEEKNUM(daily!$A1692))</f>
        <v>65796</v>
      </c>
      <c r="U1692">
        <f>SUMIFS(COT!L:L,COT!$A:$A,YEAR(daily!$A1692),COT!$B:$B,WEEKNUM(daily!$A1692))</f>
        <v>67531</v>
      </c>
      <c r="V1692">
        <f>SUMIFS(COT!M:M,COT!$A:$A,YEAR(daily!$A1692),COT!$B:$B,WEEKNUM(daily!$A1692))</f>
        <v>98</v>
      </c>
      <c r="W1692">
        <f>SUMIFS(COT!N:N,COT!$A:$A,YEAR(daily!$A1692),COT!$B:$B,WEEKNUM(daily!$A1692))</f>
        <v>102</v>
      </c>
      <c r="X1692">
        <f>SUMIFS(COT!O:O,COT!$A:$A,YEAR(daily!$A1692),COT!$B:$B,WEEKNUM(daily!$A1692))</f>
        <v>113</v>
      </c>
      <c r="Y1692">
        <f>SUMIFS(COT!P:P,COT!$A:$A,YEAR(daily!$A1692),COT!$B:$B,WEEKNUM(daily!$A1692))</f>
        <v>88</v>
      </c>
      <c r="Z1692">
        <f>SUMIFS(COT!Q:Q,COT!$A:$A,YEAR(daily!$A1692),COT!$B:$B,WEEKNUM(daily!$A1692))</f>
        <v>94</v>
      </c>
      <c r="AA1692">
        <f>SUMIFS(Saudi!B:B,Saudi!$A:$A,YEAR(daily!$A1692))</f>
        <v>678.81299999999999</v>
      </c>
      <c r="AB1692">
        <f>SUMIFS(Saudi!C:C,Saudi!$A:$A,YEAR(daily!$A1692))</f>
        <v>384.9</v>
      </c>
      <c r="AC1692">
        <f>SUMIFS(Saudi!F:F,Saudi!$A:$A,YEAR(daily!$A1692))</f>
        <v>4050890</v>
      </c>
      <c r="AD1692">
        <f>SUMIFS(Saudi!G:G,Saudi!$A:$A,YEAR(daily!$A1692))</f>
        <v>66.21286817876377</v>
      </c>
      <c r="AE1692">
        <f>SUMIFS(Saudi!H:H,Saudi!$A:$A,YEAR(daily!$A1692))</f>
        <v>268221045.57667238</v>
      </c>
      <c r="AF1692" s="5">
        <f t="shared" si="74"/>
        <v>11</v>
      </c>
      <c r="AG1692" s="5">
        <f t="shared" si="75"/>
        <v>2006</v>
      </c>
    </row>
    <row r="1693" spans="1:33">
      <c r="A1693" s="3">
        <v>39045</v>
      </c>
      <c r="B1693" s="1">
        <v>310886</v>
      </c>
      <c r="C1693" s="1">
        <v>71508</v>
      </c>
      <c r="D1693" s="1">
        <v>47478</v>
      </c>
      <c r="E1693" s="1">
        <v>59.24</v>
      </c>
      <c r="F1693" s="1">
        <v>61.89</v>
      </c>
      <c r="G1693" s="1">
        <v>62.82</v>
      </c>
      <c r="H1693" s="2">
        <v>50.5</v>
      </c>
      <c r="I1693" s="2">
        <v>31.3</v>
      </c>
      <c r="J1693" s="2">
        <v>86.1</v>
      </c>
      <c r="K1693" s="2">
        <v>85.7</v>
      </c>
      <c r="L1693">
        <f>SUMIFS(US!B:B,US!$D:$D,YEAR(daily!$A1693),US!$E:$E,MONTH(daily!$A1693))</f>
        <v>8300</v>
      </c>
      <c r="M1693">
        <f>SUMIFS(US!C:C,US!$D:$D,YEAR(daily!$A1693),US!$E:$E,MONTH(daily!$A1693))</f>
        <v>20669</v>
      </c>
      <c r="N1693">
        <f>SUMIFS(COT!E:E,COT!$A:$A,YEAR(daily!$A1693),COT!$B:$B,WEEKNUM(daily!$A1693))</f>
        <v>1152869</v>
      </c>
      <c r="O1693">
        <f>SUMIFS(COT!F:F,COT!$A:$A,YEAR(daily!$A1693),COT!$B:$B,WEEKNUM(daily!$A1693))</f>
        <v>164956</v>
      </c>
      <c r="P1693">
        <f>SUMIFS(COT!G:G,COT!$A:$A,YEAR(daily!$A1693),COT!$B:$B,WEEKNUM(daily!$A1693))</f>
        <v>152519</v>
      </c>
      <c r="Q1693">
        <f>SUMIFS(COT!H:H,COT!$A:$A,YEAR(daily!$A1693),COT!$B:$B,WEEKNUM(daily!$A1693))</f>
        <v>231193</v>
      </c>
      <c r="R1693">
        <f>SUMIFS(COT!I:I,COT!$A:$A,YEAR(daily!$A1693),COT!$B:$B,WEEKNUM(daily!$A1693))</f>
        <v>690924</v>
      </c>
      <c r="S1693">
        <f>SUMIFS(COT!J:J,COT!$A:$A,YEAR(daily!$A1693),COT!$B:$B,WEEKNUM(daily!$A1693))</f>
        <v>701626</v>
      </c>
      <c r="T1693">
        <f>SUMIFS(COT!K:K,COT!$A:$A,YEAR(daily!$A1693),COT!$B:$B,WEEKNUM(daily!$A1693))</f>
        <v>65796</v>
      </c>
      <c r="U1693">
        <f>SUMIFS(COT!L:L,COT!$A:$A,YEAR(daily!$A1693),COT!$B:$B,WEEKNUM(daily!$A1693))</f>
        <v>67531</v>
      </c>
      <c r="V1693">
        <f>SUMIFS(COT!M:M,COT!$A:$A,YEAR(daily!$A1693),COT!$B:$B,WEEKNUM(daily!$A1693))</f>
        <v>98</v>
      </c>
      <c r="W1693">
        <f>SUMIFS(COT!N:N,COT!$A:$A,YEAR(daily!$A1693),COT!$B:$B,WEEKNUM(daily!$A1693))</f>
        <v>102</v>
      </c>
      <c r="X1693">
        <f>SUMIFS(COT!O:O,COT!$A:$A,YEAR(daily!$A1693),COT!$B:$B,WEEKNUM(daily!$A1693))</f>
        <v>113</v>
      </c>
      <c r="Y1693">
        <f>SUMIFS(COT!P:P,COT!$A:$A,YEAR(daily!$A1693),COT!$B:$B,WEEKNUM(daily!$A1693))</f>
        <v>88</v>
      </c>
      <c r="Z1693">
        <f>SUMIFS(COT!Q:Q,COT!$A:$A,YEAR(daily!$A1693),COT!$B:$B,WEEKNUM(daily!$A1693))</f>
        <v>94</v>
      </c>
      <c r="AA1693">
        <f>SUMIFS(Saudi!B:B,Saudi!$A:$A,YEAR(daily!$A1693))</f>
        <v>678.81299999999999</v>
      </c>
      <c r="AB1693">
        <f>SUMIFS(Saudi!C:C,Saudi!$A:$A,YEAR(daily!$A1693))</f>
        <v>384.9</v>
      </c>
      <c r="AC1693">
        <f>SUMIFS(Saudi!F:F,Saudi!$A:$A,YEAR(daily!$A1693))</f>
        <v>4050890</v>
      </c>
      <c r="AD1693">
        <f>SUMIFS(Saudi!G:G,Saudi!$A:$A,YEAR(daily!$A1693))</f>
        <v>66.21286817876377</v>
      </c>
      <c r="AE1693">
        <f>SUMIFS(Saudi!H:H,Saudi!$A:$A,YEAR(daily!$A1693))</f>
        <v>268221045.57667238</v>
      </c>
      <c r="AF1693" s="5">
        <f t="shared" si="74"/>
        <v>11</v>
      </c>
      <c r="AG1693" s="5">
        <f t="shared" si="75"/>
        <v>2006</v>
      </c>
    </row>
    <row r="1694" spans="1:33">
      <c r="A1694" s="3">
        <v>39048</v>
      </c>
      <c r="B1694" s="1">
        <v>311945</v>
      </c>
      <c r="C1694" s="1">
        <v>72959</v>
      </c>
      <c r="D1694" s="1">
        <v>46771</v>
      </c>
      <c r="E1694" s="1">
        <v>60.32</v>
      </c>
      <c r="F1694" s="1">
        <v>62.72</v>
      </c>
      <c r="G1694" s="1">
        <v>63.58</v>
      </c>
      <c r="H1694" s="2">
        <v>50.5</v>
      </c>
      <c r="I1694" s="2">
        <v>31.3</v>
      </c>
      <c r="J1694" s="2">
        <v>86.1</v>
      </c>
      <c r="K1694" s="2">
        <v>85.7</v>
      </c>
      <c r="L1694">
        <f>SUMIFS(US!B:B,US!$D:$D,YEAR(daily!$A1694),US!$E:$E,MONTH(daily!$A1694))</f>
        <v>8300</v>
      </c>
      <c r="M1694">
        <f>SUMIFS(US!C:C,US!$D:$D,YEAR(daily!$A1694),US!$E:$E,MONTH(daily!$A1694))</f>
        <v>20669</v>
      </c>
      <c r="N1694">
        <f>SUMIFS(COT!E:E,COT!$A:$A,YEAR(daily!$A1694),COT!$B:$B,WEEKNUM(daily!$A1694))</f>
        <v>1172455</v>
      </c>
      <c r="O1694">
        <f>SUMIFS(COT!F:F,COT!$A:$A,YEAR(daily!$A1694),COT!$B:$B,WEEKNUM(daily!$A1694))</f>
        <v>169872</v>
      </c>
      <c r="P1694">
        <f>SUMIFS(COT!G:G,COT!$A:$A,YEAR(daily!$A1694),COT!$B:$B,WEEKNUM(daily!$A1694))</f>
        <v>158058</v>
      </c>
      <c r="Q1694">
        <f>SUMIFS(COT!H:H,COT!$A:$A,YEAR(daily!$A1694),COT!$B:$B,WEEKNUM(daily!$A1694))</f>
        <v>240975</v>
      </c>
      <c r="R1694">
        <f>SUMIFS(COT!I:I,COT!$A:$A,YEAR(daily!$A1694),COT!$B:$B,WEEKNUM(daily!$A1694))</f>
        <v>700084</v>
      </c>
      <c r="S1694">
        <f>SUMIFS(COT!J:J,COT!$A:$A,YEAR(daily!$A1694),COT!$B:$B,WEEKNUM(daily!$A1694))</f>
        <v>702698</v>
      </c>
      <c r="T1694">
        <f>SUMIFS(COT!K:K,COT!$A:$A,YEAR(daily!$A1694),COT!$B:$B,WEEKNUM(daily!$A1694))</f>
        <v>61524</v>
      </c>
      <c r="U1694">
        <f>SUMIFS(COT!L:L,COT!$A:$A,YEAR(daily!$A1694),COT!$B:$B,WEEKNUM(daily!$A1694))</f>
        <v>70724</v>
      </c>
      <c r="V1694">
        <f>SUMIFS(COT!M:M,COT!$A:$A,YEAR(daily!$A1694),COT!$B:$B,WEEKNUM(daily!$A1694))</f>
        <v>97</v>
      </c>
      <c r="W1694">
        <f>SUMIFS(COT!N:N,COT!$A:$A,YEAR(daily!$A1694),COT!$B:$B,WEEKNUM(daily!$A1694))</f>
        <v>107</v>
      </c>
      <c r="X1694">
        <f>SUMIFS(COT!O:O,COT!$A:$A,YEAR(daily!$A1694),COT!$B:$B,WEEKNUM(daily!$A1694))</f>
        <v>118</v>
      </c>
      <c r="Y1694">
        <f>SUMIFS(COT!P:P,COT!$A:$A,YEAR(daily!$A1694),COT!$B:$B,WEEKNUM(daily!$A1694))</f>
        <v>89</v>
      </c>
      <c r="Z1694">
        <f>SUMIFS(COT!Q:Q,COT!$A:$A,YEAR(daily!$A1694),COT!$B:$B,WEEKNUM(daily!$A1694))</f>
        <v>94</v>
      </c>
      <c r="AA1694">
        <f>SUMIFS(Saudi!B:B,Saudi!$A:$A,YEAR(daily!$A1694))</f>
        <v>678.81299999999999</v>
      </c>
      <c r="AB1694">
        <f>SUMIFS(Saudi!C:C,Saudi!$A:$A,YEAR(daily!$A1694))</f>
        <v>384.9</v>
      </c>
      <c r="AC1694">
        <f>SUMIFS(Saudi!F:F,Saudi!$A:$A,YEAR(daily!$A1694))</f>
        <v>4050890</v>
      </c>
      <c r="AD1694">
        <f>SUMIFS(Saudi!G:G,Saudi!$A:$A,YEAR(daily!$A1694))</f>
        <v>66.21286817876377</v>
      </c>
      <c r="AE1694">
        <f>SUMIFS(Saudi!H:H,Saudi!$A:$A,YEAR(daily!$A1694))</f>
        <v>268221045.57667238</v>
      </c>
      <c r="AF1694" s="5">
        <f t="shared" si="74"/>
        <v>11</v>
      </c>
      <c r="AG1694" s="5">
        <f t="shared" si="75"/>
        <v>2006</v>
      </c>
    </row>
    <row r="1695" spans="1:33">
      <c r="A1695" s="3">
        <v>39049</v>
      </c>
      <c r="B1695" s="1">
        <v>311746</v>
      </c>
      <c r="C1695" s="1">
        <v>75944</v>
      </c>
      <c r="D1695" s="1">
        <v>48188</v>
      </c>
      <c r="E1695" s="1">
        <v>60.99</v>
      </c>
      <c r="F1695" s="1">
        <v>63.34</v>
      </c>
      <c r="G1695" s="1">
        <v>64.099999999999994</v>
      </c>
      <c r="H1695" s="2">
        <v>50.5</v>
      </c>
      <c r="I1695" s="2">
        <v>31.3</v>
      </c>
      <c r="J1695" s="2">
        <v>86.1</v>
      </c>
      <c r="K1695" s="2">
        <v>85.7</v>
      </c>
      <c r="L1695">
        <f>SUMIFS(US!B:B,US!$D:$D,YEAR(daily!$A1695),US!$E:$E,MONTH(daily!$A1695))</f>
        <v>8300</v>
      </c>
      <c r="M1695">
        <f>SUMIFS(US!C:C,US!$D:$D,YEAR(daily!$A1695),US!$E:$E,MONTH(daily!$A1695))</f>
        <v>20669</v>
      </c>
      <c r="N1695">
        <f>SUMIFS(COT!E:E,COT!$A:$A,YEAR(daily!$A1695),COT!$B:$B,WEEKNUM(daily!$A1695))</f>
        <v>1172455</v>
      </c>
      <c r="O1695">
        <f>SUMIFS(COT!F:F,COT!$A:$A,YEAR(daily!$A1695),COT!$B:$B,WEEKNUM(daily!$A1695))</f>
        <v>169872</v>
      </c>
      <c r="P1695">
        <f>SUMIFS(COT!G:G,COT!$A:$A,YEAR(daily!$A1695),COT!$B:$B,WEEKNUM(daily!$A1695))</f>
        <v>158058</v>
      </c>
      <c r="Q1695">
        <f>SUMIFS(COT!H:H,COT!$A:$A,YEAR(daily!$A1695),COT!$B:$B,WEEKNUM(daily!$A1695))</f>
        <v>240975</v>
      </c>
      <c r="R1695">
        <f>SUMIFS(COT!I:I,COT!$A:$A,YEAR(daily!$A1695),COT!$B:$B,WEEKNUM(daily!$A1695))</f>
        <v>700084</v>
      </c>
      <c r="S1695">
        <f>SUMIFS(COT!J:J,COT!$A:$A,YEAR(daily!$A1695),COT!$B:$B,WEEKNUM(daily!$A1695))</f>
        <v>702698</v>
      </c>
      <c r="T1695">
        <f>SUMIFS(COT!K:K,COT!$A:$A,YEAR(daily!$A1695),COT!$B:$B,WEEKNUM(daily!$A1695))</f>
        <v>61524</v>
      </c>
      <c r="U1695">
        <f>SUMIFS(COT!L:L,COT!$A:$A,YEAR(daily!$A1695),COT!$B:$B,WEEKNUM(daily!$A1695))</f>
        <v>70724</v>
      </c>
      <c r="V1695">
        <f>SUMIFS(COT!M:M,COT!$A:$A,YEAR(daily!$A1695),COT!$B:$B,WEEKNUM(daily!$A1695))</f>
        <v>97</v>
      </c>
      <c r="W1695">
        <f>SUMIFS(COT!N:N,COT!$A:$A,YEAR(daily!$A1695),COT!$B:$B,WEEKNUM(daily!$A1695))</f>
        <v>107</v>
      </c>
      <c r="X1695">
        <f>SUMIFS(COT!O:O,COT!$A:$A,YEAR(daily!$A1695),COT!$B:$B,WEEKNUM(daily!$A1695))</f>
        <v>118</v>
      </c>
      <c r="Y1695">
        <f>SUMIFS(COT!P:P,COT!$A:$A,YEAR(daily!$A1695),COT!$B:$B,WEEKNUM(daily!$A1695))</f>
        <v>89</v>
      </c>
      <c r="Z1695">
        <f>SUMIFS(COT!Q:Q,COT!$A:$A,YEAR(daily!$A1695),COT!$B:$B,WEEKNUM(daily!$A1695))</f>
        <v>94</v>
      </c>
      <c r="AA1695">
        <f>SUMIFS(Saudi!B:B,Saudi!$A:$A,YEAR(daily!$A1695))</f>
        <v>678.81299999999999</v>
      </c>
      <c r="AB1695">
        <f>SUMIFS(Saudi!C:C,Saudi!$A:$A,YEAR(daily!$A1695))</f>
        <v>384.9</v>
      </c>
      <c r="AC1695">
        <f>SUMIFS(Saudi!F:F,Saudi!$A:$A,YEAR(daily!$A1695))</f>
        <v>4050890</v>
      </c>
      <c r="AD1695">
        <f>SUMIFS(Saudi!G:G,Saudi!$A:$A,YEAR(daily!$A1695))</f>
        <v>66.21286817876377</v>
      </c>
      <c r="AE1695">
        <f>SUMIFS(Saudi!H:H,Saudi!$A:$A,YEAR(daily!$A1695))</f>
        <v>268221045.57667238</v>
      </c>
      <c r="AF1695" s="5">
        <f t="shared" si="74"/>
        <v>11</v>
      </c>
      <c r="AG1695" s="5">
        <f t="shared" si="75"/>
        <v>2006</v>
      </c>
    </row>
    <row r="1696" spans="1:33">
      <c r="A1696" s="3">
        <v>39050</v>
      </c>
      <c r="B1696" s="1">
        <v>315390</v>
      </c>
      <c r="C1696" s="1">
        <v>79543</v>
      </c>
      <c r="D1696" s="1">
        <v>51176</v>
      </c>
      <c r="E1696" s="1">
        <v>62.46</v>
      </c>
      <c r="F1696" s="1">
        <v>64.73</v>
      </c>
      <c r="G1696" s="1">
        <v>65.459999999999994</v>
      </c>
      <c r="H1696" s="2">
        <v>50.5</v>
      </c>
      <c r="I1696" s="2">
        <v>31.3</v>
      </c>
      <c r="J1696" s="2">
        <v>86.1</v>
      </c>
      <c r="K1696" s="2">
        <v>85.7</v>
      </c>
      <c r="L1696">
        <f>SUMIFS(US!B:B,US!$D:$D,YEAR(daily!$A1696),US!$E:$E,MONTH(daily!$A1696))</f>
        <v>8300</v>
      </c>
      <c r="M1696">
        <f>SUMIFS(US!C:C,US!$D:$D,YEAR(daily!$A1696),US!$E:$E,MONTH(daily!$A1696))</f>
        <v>20669</v>
      </c>
      <c r="N1696">
        <f>SUMIFS(COT!E:E,COT!$A:$A,YEAR(daily!$A1696),COT!$B:$B,WEEKNUM(daily!$A1696))</f>
        <v>1172455</v>
      </c>
      <c r="O1696">
        <f>SUMIFS(COT!F:F,COT!$A:$A,YEAR(daily!$A1696),COT!$B:$B,WEEKNUM(daily!$A1696))</f>
        <v>169872</v>
      </c>
      <c r="P1696">
        <f>SUMIFS(COT!G:G,COT!$A:$A,YEAR(daily!$A1696),COT!$B:$B,WEEKNUM(daily!$A1696))</f>
        <v>158058</v>
      </c>
      <c r="Q1696">
        <f>SUMIFS(COT!H:H,COT!$A:$A,YEAR(daily!$A1696),COT!$B:$B,WEEKNUM(daily!$A1696))</f>
        <v>240975</v>
      </c>
      <c r="R1696">
        <f>SUMIFS(COT!I:I,COT!$A:$A,YEAR(daily!$A1696),COT!$B:$B,WEEKNUM(daily!$A1696))</f>
        <v>700084</v>
      </c>
      <c r="S1696">
        <f>SUMIFS(COT!J:J,COT!$A:$A,YEAR(daily!$A1696),COT!$B:$B,WEEKNUM(daily!$A1696))</f>
        <v>702698</v>
      </c>
      <c r="T1696">
        <f>SUMIFS(COT!K:K,COT!$A:$A,YEAR(daily!$A1696),COT!$B:$B,WEEKNUM(daily!$A1696))</f>
        <v>61524</v>
      </c>
      <c r="U1696">
        <f>SUMIFS(COT!L:L,COT!$A:$A,YEAR(daily!$A1696),COT!$B:$B,WEEKNUM(daily!$A1696))</f>
        <v>70724</v>
      </c>
      <c r="V1696">
        <f>SUMIFS(COT!M:M,COT!$A:$A,YEAR(daily!$A1696),COT!$B:$B,WEEKNUM(daily!$A1696))</f>
        <v>97</v>
      </c>
      <c r="W1696">
        <f>SUMIFS(COT!N:N,COT!$A:$A,YEAR(daily!$A1696),COT!$B:$B,WEEKNUM(daily!$A1696))</f>
        <v>107</v>
      </c>
      <c r="X1696">
        <f>SUMIFS(COT!O:O,COT!$A:$A,YEAR(daily!$A1696),COT!$B:$B,WEEKNUM(daily!$A1696))</f>
        <v>118</v>
      </c>
      <c r="Y1696">
        <f>SUMIFS(COT!P:P,COT!$A:$A,YEAR(daily!$A1696),COT!$B:$B,WEEKNUM(daily!$A1696))</f>
        <v>89</v>
      </c>
      <c r="Z1696">
        <f>SUMIFS(COT!Q:Q,COT!$A:$A,YEAR(daily!$A1696),COT!$B:$B,WEEKNUM(daily!$A1696))</f>
        <v>94</v>
      </c>
      <c r="AA1696">
        <f>SUMIFS(Saudi!B:B,Saudi!$A:$A,YEAR(daily!$A1696))</f>
        <v>678.81299999999999</v>
      </c>
      <c r="AB1696">
        <f>SUMIFS(Saudi!C:C,Saudi!$A:$A,YEAR(daily!$A1696))</f>
        <v>384.9</v>
      </c>
      <c r="AC1696">
        <f>SUMIFS(Saudi!F:F,Saudi!$A:$A,YEAR(daily!$A1696))</f>
        <v>4050890</v>
      </c>
      <c r="AD1696">
        <f>SUMIFS(Saudi!G:G,Saudi!$A:$A,YEAR(daily!$A1696))</f>
        <v>66.21286817876377</v>
      </c>
      <c r="AE1696">
        <f>SUMIFS(Saudi!H:H,Saudi!$A:$A,YEAR(daily!$A1696))</f>
        <v>268221045.57667238</v>
      </c>
      <c r="AF1696" s="5">
        <f t="shared" si="74"/>
        <v>11</v>
      </c>
      <c r="AG1696" s="5">
        <f t="shared" si="75"/>
        <v>2006</v>
      </c>
    </row>
    <row r="1697" spans="1:33">
      <c r="A1697" s="3">
        <v>39051</v>
      </c>
      <c r="B1697" s="1">
        <v>311097</v>
      </c>
      <c r="C1697" s="1">
        <v>79429</v>
      </c>
      <c r="D1697" s="1">
        <v>51137</v>
      </c>
      <c r="E1697" s="1">
        <v>63.13</v>
      </c>
      <c r="F1697" s="1">
        <v>65.56</v>
      </c>
      <c r="G1697" s="1">
        <v>66.27</v>
      </c>
      <c r="H1697" s="2">
        <v>50.5</v>
      </c>
      <c r="I1697" s="2">
        <v>31.3</v>
      </c>
      <c r="J1697" s="2">
        <v>86.1</v>
      </c>
      <c r="K1697" s="2">
        <v>85.7</v>
      </c>
      <c r="L1697">
        <f>SUMIFS(US!B:B,US!$D:$D,YEAR(daily!$A1697),US!$E:$E,MONTH(daily!$A1697))</f>
        <v>8300</v>
      </c>
      <c r="M1697">
        <f>SUMIFS(US!C:C,US!$D:$D,YEAR(daily!$A1697),US!$E:$E,MONTH(daily!$A1697))</f>
        <v>20669</v>
      </c>
      <c r="N1697">
        <f>SUMIFS(COT!E:E,COT!$A:$A,YEAR(daily!$A1697),COT!$B:$B,WEEKNUM(daily!$A1697))</f>
        <v>1172455</v>
      </c>
      <c r="O1697">
        <f>SUMIFS(COT!F:F,COT!$A:$A,YEAR(daily!$A1697),COT!$B:$B,WEEKNUM(daily!$A1697))</f>
        <v>169872</v>
      </c>
      <c r="P1697">
        <f>SUMIFS(COT!G:G,COT!$A:$A,YEAR(daily!$A1697),COT!$B:$B,WEEKNUM(daily!$A1697))</f>
        <v>158058</v>
      </c>
      <c r="Q1697">
        <f>SUMIFS(COT!H:H,COT!$A:$A,YEAR(daily!$A1697),COT!$B:$B,WEEKNUM(daily!$A1697))</f>
        <v>240975</v>
      </c>
      <c r="R1697">
        <f>SUMIFS(COT!I:I,COT!$A:$A,YEAR(daily!$A1697),COT!$B:$B,WEEKNUM(daily!$A1697))</f>
        <v>700084</v>
      </c>
      <c r="S1697">
        <f>SUMIFS(COT!J:J,COT!$A:$A,YEAR(daily!$A1697),COT!$B:$B,WEEKNUM(daily!$A1697))</f>
        <v>702698</v>
      </c>
      <c r="T1697">
        <f>SUMIFS(COT!K:K,COT!$A:$A,YEAR(daily!$A1697),COT!$B:$B,WEEKNUM(daily!$A1697))</f>
        <v>61524</v>
      </c>
      <c r="U1697">
        <f>SUMIFS(COT!L:L,COT!$A:$A,YEAR(daily!$A1697),COT!$B:$B,WEEKNUM(daily!$A1697))</f>
        <v>70724</v>
      </c>
      <c r="V1697">
        <f>SUMIFS(COT!M:M,COT!$A:$A,YEAR(daily!$A1697),COT!$B:$B,WEEKNUM(daily!$A1697))</f>
        <v>97</v>
      </c>
      <c r="W1697">
        <f>SUMIFS(COT!N:N,COT!$A:$A,YEAR(daily!$A1697),COT!$B:$B,WEEKNUM(daily!$A1697))</f>
        <v>107</v>
      </c>
      <c r="X1697">
        <f>SUMIFS(COT!O:O,COT!$A:$A,YEAR(daily!$A1697),COT!$B:$B,WEEKNUM(daily!$A1697))</f>
        <v>118</v>
      </c>
      <c r="Y1697">
        <f>SUMIFS(COT!P:P,COT!$A:$A,YEAR(daily!$A1697),COT!$B:$B,WEEKNUM(daily!$A1697))</f>
        <v>89</v>
      </c>
      <c r="Z1697">
        <f>SUMIFS(COT!Q:Q,COT!$A:$A,YEAR(daily!$A1697),COT!$B:$B,WEEKNUM(daily!$A1697))</f>
        <v>94</v>
      </c>
      <c r="AA1697">
        <f>SUMIFS(Saudi!B:B,Saudi!$A:$A,YEAR(daily!$A1697))</f>
        <v>678.81299999999999</v>
      </c>
      <c r="AB1697">
        <f>SUMIFS(Saudi!C:C,Saudi!$A:$A,YEAR(daily!$A1697))</f>
        <v>384.9</v>
      </c>
      <c r="AC1697">
        <f>SUMIFS(Saudi!F:F,Saudi!$A:$A,YEAR(daily!$A1697))</f>
        <v>4050890</v>
      </c>
      <c r="AD1697">
        <f>SUMIFS(Saudi!G:G,Saudi!$A:$A,YEAR(daily!$A1697))</f>
        <v>66.21286817876377</v>
      </c>
      <c r="AE1697">
        <f>SUMIFS(Saudi!H:H,Saudi!$A:$A,YEAR(daily!$A1697))</f>
        <v>268221045.57667238</v>
      </c>
      <c r="AF1697" s="5">
        <f t="shared" si="74"/>
        <v>11</v>
      </c>
      <c r="AG1697" s="5">
        <f t="shared" si="75"/>
        <v>2006</v>
      </c>
    </row>
    <row r="1698" spans="1:33">
      <c r="A1698" s="3">
        <v>39052</v>
      </c>
      <c r="B1698" s="1">
        <v>305081</v>
      </c>
      <c r="C1698" s="1">
        <v>79676</v>
      </c>
      <c r="D1698" s="1">
        <v>51226</v>
      </c>
      <c r="E1698" s="1">
        <v>63.43</v>
      </c>
      <c r="F1698" s="1">
        <v>66.069999999999993</v>
      </c>
      <c r="G1698" s="1">
        <v>66.83</v>
      </c>
      <c r="H1698" s="2">
        <v>50.7</v>
      </c>
      <c r="I1698" s="2">
        <v>30.5</v>
      </c>
      <c r="J1698" s="2">
        <v>85.5</v>
      </c>
      <c r="K1698" s="2">
        <v>86.6</v>
      </c>
      <c r="L1698">
        <f>SUMIFS(US!B:B,US!$D:$D,YEAR(daily!$A1698),US!$E:$E,MONTH(daily!$A1698))</f>
        <v>8492</v>
      </c>
      <c r="M1698">
        <f>SUMIFS(US!C:C,US!$D:$D,YEAR(daily!$A1698),US!$E:$E,MONTH(daily!$A1698))</f>
        <v>20795</v>
      </c>
      <c r="N1698">
        <f>SUMIFS(COT!E:E,COT!$A:$A,YEAR(daily!$A1698),COT!$B:$B,WEEKNUM(daily!$A1698))</f>
        <v>1172455</v>
      </c>
      <c r="O1698">
        <f>SUMIFS(COT!F:F,COT!$A:$A,YEAR(daily!$A1698),COT!$B:$B,WEEKNUM(daily!$A1698))</f>
        <v>169872</v>
      </c>
      <c r="P1698">
        <f>SUMIFS(COT!G:G,COT!$A:$A,YEAR(daily!$A1698),COT!$B:$B,WEEKNUM(daily!$A1698))</f>
        <v>158058</v>
      </c>
      <c r="Q1698">
        <f>SUMIFS(COT!H:H,COT!$A:$A,YEAR(daily!$A1698),COT!$B:$B,WEEKNUM(daily!$A1698))</f>
        <v>240975</v>
      </c>
      <c r="R1698">
        <f>SUMIFS(COT!I:I,COT!$A:$A,YEAR(daily!$A1698),COT!$B:$B,WEEKNUM(daily!$A1698))</f>
        <v>700084</v>
      </c>
      <c r="S1698">
        <f>SUMIFS(COT!J:J,COT!$A:$A,YEAR(daily!$A1698),COT!$B:$B,WEEKNUM(daily!$A1698))</f>
        <v>702698</v>
      </c>
      <c r="T1698">
        <f>SUMIFS(COT!K:K,COT!$A:$A,YEAR(daily!$A1698),COT!$B:$B,WEEKNUM(daily!$A1698))</f>
        <v>61524</v>
      </c>
      <c r="U1698">
        <f>SUMIFS(COT!L:L,COT!$A:$A,YEAR(daily!$A1698),COT!$B:$B,WEEKNUM(daily!$A1698))</f>
        <v>70724</v>
      </c>
      <c r="V1698">
        <f>SUMIFS(COT!M:M,COT!$A:$A,YEAR(daily!$A1698),COT!$B:$B,WEEKNUM(daily!$A1698))</f>
        <v>97</v>
      </c>
      <c r="W1698">
        <f>SUMIFS(COT!N:N,COT!$A:$A,YEAR(daily!$A1698),COT!$B:$B,WEEKNUM(daily!$A1698))</f>
        <v>107</v>
      </c>
      <c r="X1698">
        <f>SUMIFS(COT!O:O,COT!$A:$A,YEAR(daily!$A1698),COT!$B:$B,WEEKNUM(daily!$A1698))</f>
        <v>118</v>
      </c>
      <c r="Y1698">
        <f>SUMIFS(COT!P:P,COT!$A:$A,YEAR(daily!$A1698),COT!$B:$B,WEEKNUM(daily!$A1698))</f>
        <v>89</v>
      </c>
      <c r="Z1698">
        <f>SUMIFS(COT!Q:Q,COT!$A:$A,YEAR(daily!$A1698),COT!$B:$B,WEEKNUM(daily!$A1698))</f>
        <v>94</v>
      </c>
      <c r="AA1698">
        <f>SUMIFS(Saudi!B:B,Saudi!$A:$A,YEAR(daily!$A1698))</f>
        <v>678.81299999999999</v>
      </c>
      <c r="AB1698">
        <f>SUMIFS(Saudi!C:C,Saudi!$A:$A,YEAR(daily!$A1698))</f>
        <v>384.9</v>
      </c>
      <c r="AC1698">
        <f>SUMIFS(Saudi!F:F,Saudi!$A:$A,YEAR(daily!$A1698))</f>
        <v>4050890</v>
      </c>
      <c r="AD1698">
        <f>SUMIFS(Saudi!G:G,Saudi!$A:$A,YEAR(daily!$A1698))</f>
        <v>66.21286817876377</v>
      </c>
      <c r="AE1698">
        <f>SUMIFS(Saudi!H:H,Saudi!$A:$A,YEAR(daily!$A1698))</f>
        <v>268221045.57667238</v>
      </c>
      <c r="AF1698" s="5">
        <f t="shared" si="74"/>
        <v>12</v>
      </c>
      <c r="AG1698" s="5">
        <f t="shared" si="75"/>
        <v>2006</v>
      </c>
    </row>
    <row r="1699" spans="1:33">
      <c r="A1699" s="3">
        <v>39055</v>
      </c>
      <c r="B1699" s="1">
        <v>295729</v>
      </c>
      <c r="C1699" s="1">
        <v>82045</v>
      </c>
      <c r="D1699" s="1">
        <v>50647</v>
      </c>
      <c r="E1699" s="1">
        <v>62.44</v>
      </c>
      <c r="F1699" s="1">
        <v>65.150000000000006</v>
      </c>
      <c r="G1699" s="1">
        <v>65.989999999999995</v>
      </c>
      <c r="H1699" s="2">
        <v>50.7</v>
      </c>
      <c r="I1699" s="2">
        <v>30.5</v>
      </c>
      <c r="J1699" s="2">
        <v>85.5</v>
      </c>
      <c r="K1699" s="2">
        <v>86.6</v>
      </c>
      <c r="L1699">
        <f>SUMIFS(US!B:B,US!$D:$D,YEAR(daily!$A1699),US!$E:$E,MONTH(daily!$A1699))</f>
        <v>8492</v>
      </c>
      <c r="M1699">
        <f>SUMIFS(US!C:C,US!$D:$D,YEAR(daily!$A1699),US!$E:$E,MONTH(daily!$A1699))</f>
        <v>20795</v>
      </c>
      <c r="N1699">
        <f>SUMIFS(COT!E:E,COT!$A:$A,YEAR(daily!$A1699),COT!$B:$B,WEEKNUM(daily!$A1699))</f>
        <v>1218680</v>
      </c>
      <c r="O1699">
        <f>SUMIFS(COT!F:F,COT!$A:$A,YEAR(daily!$A1699),COT!$B:$B,WEEKNUM(daily!$A1699))</f>
        <v>167778</v>
      </c>
      <c r="P1699">
        <f>SUMIFS(COT!G:G,COT!$A:$A,YEAR(daily!$A1699),COT!$B:$B,WEEKNUM(daily!$A1699))</f>
        <v>148767</v>
      </c>
      <c r="Q1699">
        <f>SUMIFS(COT!H:H,COT!$A:$A,YEAR(daily!$A1699),COT!$B:$B,WEEKNUM(daily!$A1699))</f>
        <v>264976</v>
      </c>
      <c r="R1699">
        <f>SUMIFS(COT!I:I,COT!$A:$A,YEAR(daily!$A1699),COT!$B:$B,WEEKNUM(daily!$A1699))</f>
        <v>719307</v>
      </c>
      <c r="S1699">
        <f>SUMIFS(COT!J:J,COT!$A:$A,YEAR(daily!$A1699),COT!$B:$B,WEEKNUM(daily!$A1699))</f>
        <v>717578</v>
      </c>
      <c r="T1699">
        <f>SUMIFS(COT!K:K,COT!$A:$A,YEAR(daily!$A1699),COT!$B:$B,WEEKNUM(daily!$A1699))</f>
        <v>66619</v>
      </c>
      <c r="U1699">
        <f>SUMIFS(COT!L:L,COT!$A:$A,YEAR(daily!$A1699),COT!$B:$B,WEEKNUM(daily!$A1699))</f>
        <v>87359</v>
      </c>
      <c r="V1699">
        <f>SUMIFS(COT!M:M,COT!$A:$A,YEAR(daily!$A1699),COT!$B:$B,WEEKNUM(daily!$A1699))</f>
        <v>89</v>
      </c>
      <c r="W1699">
        <f>SUMIFS(COT!N:N,COT!$A:$A,YEAR(daily!$A1699),COT!$B:$B,WEEKNUM(daily!$A1699))</f>
        <v>108</v>
      </c>
      <c r="X1699">
        <f>SUMIFS(COT!O:O,COT!$A:$A,YEAR(daily!$A1699),COT!$B:$B,WEEKNUM(daily!$A1699))</f>
        <v>121</v>
      </c>
      <c r="Y1699">
        <f>SUMIFS(COT!P:P,COT!$A:$A,YEAR(daily!$A1699),COT!$B:$B,WEEKNUM(daily!$A1699))</f>
        <v>85</v>
      </c>
      <c r="Z1699">
        <f>SUMIFS(COT!Q:Q,COT!$A:$A,YEAR(daily!$A1699),COT!$B:$B,WEEKNUM(daily!$A1699))</f>
        <v>89</v>
      </c>
      <c r="AA1699">
        <f>SUMIFS(Saudi!B:B,Saudi!$A:$A,YEAR(daily!$A1699))</f>
        <v>678.81299999999999</v>
      </c>
      <c r="AB1699">
        <f>SUMIFS(Saudi!C:C,Saudi!$A:$A,YEAR(daily!$A1699))</f>
        <v>384.9</v>
      </c>
      <c r="AC1699">
        <f>SUMIFS(Saudi!F:F,Saudi!$A:$A,YEAR(daily!$A1699))</f>
        <v>4050890</v>
      </c>
      <c r="AD1699">
        <f>SUMIFS(Saudi!G:G,Saudi!$A:$A,YEAR(daily!$A1699))</f>
        <v>66.21286817876377</v>
      </c>
      <c r="AE1699">
        <f>SUMIFS(Saudi!H:H,Saudi!$A:$A,YEAR(daily!$A1699))</f>
        <v>268221045.57667238</v>
      </c>
      <c r="AF1699" s="5">
        <f t="shared" si="74"/>
        <v>12</v>
      </c>
      <c r="AG1699" s="5">
        <f t="shared" si="75"/>
        <v>2006</v>
      </c>
    </row>
    <row r="1700" spans="1:33">
      <c r="A1700" s="3">
        <v>39056</v>
      </c>
      <c r="B1700" s="1">
        <v>273418</v>
      </c>
      <c r="C1700" s="1">
        <v>82189</v>
      </c>
      <c r="D1700" s="1">
        <v>50392</v>
      </c>
      <c r="E1700" s="1">
        <v>62.43</v>
      </c>
      <c r="F1700" s="1">
        <v>64.98</v>
      </c>
      <c r="G1700" s="1">
        <v>65.790000000000006</v>
      </c>
      <c r="H1700" s="2">
        <v>50.7</v>
      </c>
      <c r="I1700" s="2">
        <v>30.5</v>
      </c>
      <c r="J1700" s="2">
        <v>85.5</v>
      </c>
      <c r="K1700" s="2">
        <v>86.6</v>
      </c>
      <c r="L1700">
        <f>SUMIFS(US!B:B,US!$D:$D,YEAR(daily!$A1700),US!$E:$E,MONTH(daily!$A1700))</f>
        <v>8492</v>
      </c>
      <c r="M1700">
        <f>SUMIFS(US!C:C,US!$D:$D,YEAR(daily!$A1700),US!$E:$E,MONTH(daily!$A1700))</f>
        <v>20795</v>
      </c>
      <c r="N1700">
        <f>SUMIFS(COT!E:E,COT!$A:$A,YEAR(daily!$A1700),COT!$B:$B,WEEKNUM(daily!$A1700))</f>
        <v>1218680</v>
      </c>
      <c r="O1700">
        <f>SUMIFS(COT!F:F,COT!$A:$A,YEAR(daily!$A1700),COT!$B:$B,WEEKNUM(daily!$A1700))</f>
        <v>167778</v>
      </c>
      <c r="P1700">
        <f>SUMIFS(COT!G:G,COT!$A:$A,YEAR(daily!$A1700),COT!$B:$B,WEEKNUM(daily!$A1700))</f>
        <v>148767</v>
      </c>
      <c r="Q1700">
        <f>SUMIFS(COT!H:H,COT!$A:$A,YEAR(daily!$A1700),COT!$B:$B,WEEKNUM(daily!$A1700))</f>
        <v>264976</v>
      </c>
      <c r="R1700">
        <f>SUMIFS(COT!I:I,COT!$A:$A,YEAR(daily!$A1700),COT!$B:$B,WEEKNUM(daily!$A1700))</f>
        <v>719307</v>
      </c>
      <c r="S1700">
        <f>SUMIFS(COT!J:J,COT!$A:$A,YEAR(daily!$A1700),COT!$B:$B,WEEKNUM(daily!$A1700))</f>
        <v>717578</v>
      </c>
      <c r="T1700">
        <f>SUMIFS(COT!K:K,COT!$A:$A,YEAR(daily!$A1700),COT!$B:$B,WEEKNUM(daily!$A1700))</f>
        <v>66619</v>
      </c>
      <c r="U1700">
        <f>SUMIFS(COT!L:L,COT!$A:$A,YEAR(daily!$A1700),COT!$B:$B,WEEKNUM(daily!$A1700))</f>
        <v>87359</v>
      </c>
      <c r="V1700">
        <f>SUMIFS(COT!M:M,COT!$A:$A,YEAR(daily!$A1700),COT!$B:$B,WEEKNUM(daily!$A1700))</f>
        <v>89</v>
      </c>
      <c r="W1700">
        <f>SUMIFS(COT!N:N,COT!$A:$A,YEAR(daily!$A1700),COT!$B:$B,WEEKNUM(daily!$A1700))</f>
        <v>108</v>
      </c>
      <c r="X1700">
        <f>SUMIFS(COT!O:O,COT!$A:$A,YEAR(daily!$A1700),COT!$B:$B,WEEKNUM(daily!$A1700))</f>
        <v>121</v>
      </c>
      <c r="Y1700">
        <f>SUMIFS(COT!P:P,COT!$A:$A,YEAR(daily!$A1700),COT!$B:$B,WEEKNUM(daily!$A1700))</f>
        <v>85</v>
      </c>
      <c r="Z1700">
        <f>SUMIFS(COT!Q:Q,COT!$A:$A,YEAR(daily!$A1700),COT!$B:$B,WEEKNUM(daily!$A1700))</f>
        <v>89</v>
      </c>
      <c r="AA1700">
        <f>SUMIFS(Saudi!B:B,Saudi!$A:$A,YEAR(daily!$A1700))</f>
        <v>678.81299999999999</v>
      </c>
      <c r="AB1700">
        <f>SUMIFS(Saudi!C:C,Saudi!$A:$A,YEAR(daily!$A1700))</f>
        <v>384.9</v>
      </c>
      <c r="AC1700">
        <f>SUMIFS(Saudi!F:F,Saudi!$A:$A,YEAR(daily!$A1700))</f>
        <v>4050890</v>
      </c>
      <c r="AD1700">
        <f>SUMIFS(Saudi!G:G,Saudi!$A:$A,YEAR(daily!$A1700))</f>
        <v>66.21286817876377</v>
      </c>
      <c r="AE1700">
        <f>SUMIFS(Saudi!H:H,Saudi!$A:$A,YEAR(daily!$A1700))</f>
        <v>268221045.57667238</v>
      </c>
      <c r="AF1700" s="5">
        <f t="shared" si="74"/>
        <v>12</v>
      </c>
      <c r="AG1700" s="5">
        <f t="shared" si="75"/>
        <v>2006</v>
      </c>
    </row>
    <row r="1701" spans="1:33">
      <c r="A1701" s="3">
        <v>39057</v>
      </c>
      <c r="B1701" s="1">
        <v>263927</v>
      </c>
      <c r="C1701" s="1">
        <v>83614</v>
      </c>
      <c r="D1701" s="1">
        <v>50643</v>
      </c>
      <c r="E1701" s="1">
        <v>62.19</v>
      </c>
      <c r="F1701" s="1">
        <v>64.52</v>
      </c>
      <c r="G1701" s="1">
        <v>65.3</v>
      </c>
      <c r="H1701" s="2">
        <v>50.7</v>
      </c>
      <c r="I1701" s="2">
        <v>30.5</v>
      </c>
      <c r="J1701" s="2">
        <v>85.5</v>
      </c>
      <c r="K1701" s="2">
        <v>86.6</v>
      </c>
      <c r="L1701">
        <f>SUMIFS(US!B:B,US!$D:$D,YEAR(daily!$A1701),US!$E:$E,MONTH(daily!$A1701))</f>
        <v>8492</v>
      </c>
      <c r="M1701">
        <f>SUMIFS(US!C:C,US!$D:$D,YEAR(daily!$A1701),US!$E:$E,MONTH(daily!$A1701))</f>
        <v>20795</v>
      </c>
      <c r="N1701">
        <f>SUMIFS(COT!E:E,COT!$A:$A,YEAR(daily!$A1701),COT!$B:$B,WEEKNUM(daily!$A1701))</f>
        <v>1218680</v>
      </c>
      <c r="O1701">
        <f>SUMIFS(COT!F:F,COT!$A:$A,YEAR(daily!$A1701),COT!$B:$B,WEEKNUM(daily!$A1701))</f>
        <v>167778</v>
      </c>
      <c r="P1701">
        <f>SUMIFS(COT!G:G,COT!$A:$A,YEAR(daily!$A1701),COT!$B:$B,WEEKNUM(daily!$A1701))</f>
        <v>148767</v>
      </c>
      <c r="Q1701">
        <f>SUMIFS(COT!H:H,COT!$A:$A,YEAR(daily!$A1701),COT!$B:$B,WEEKNUM(daily!$A1701))</f>
        <v>264976</v>
      </c>
      <c r="R1701">
        <f>SUMIFS(COT!I:I,COT!$A:$A,YEAR(daily!$A1701),COT!$B:$B,WEEKNUM(daily!$A1701))</f>
        <v>719307</v>
      </c>
      <c r="S1701">
        <f>SUMIFS(COT!J:J,COT!$A:$A,YEAR(daily!$A1701),COT!$B:$B,WEEKNUM(daily!$A1701))</f>
        <v>717578</v>
      </c>
      <c r="T1701">
        <f>SUMIFS(COT!K:K,COT!$A:$A,YEAR(daily!$A1701),COT!$B:$B,WEEKNUM(daily!$A1701))</f>
        <v>66619</v>
      </c>
      <c r="U1701">
        <f>SUMIFS(COT!L:L,COT!$A:$A,YEAR(daily!$A1701),COT!$B:$B,WEEKNUM(daily!$A1701))</f>
        <v>87359</v>
      </c>
      <c r="V1701">
        <f>SUMIFS(COT!M:M,COT!$A:$A,YEAR(daily!$A1701),COT!$B:$B,WEEKNUM(daily!$A1701))</f>
        <v>89</v>
      </c>
      <c r="W1701">
        <f>SUMIFS(COT!N:N,COT!$A:$A,YEAR(daily!$A1701),COT!$B:$B,WEEKNUM(daily!$A1701))</f>
        <v>108</v>
      </c>
      <c r="X1701">
        <f>SUMIFS(COT!O:O,COT!$A:$A,YEAR(daily!$A1701),COT!$B:$B,WEEKNUM(daily!$A1701))</f>
        <v>121</v>
      </c>
      <c r="Y1701">
        <f>SUMIFS(COT!P:P,COT!$A:$A,YEAR(daily!$A1701),COT!$B:$B,WEEKNUM(daily!$A1701))</f>
        <v>85</v>
      </c>
      <c r="Z1701">
        <f>SUMIFS(COT!Q:Q,COT!$A:$A,YEAR(daily!$A1701),COT!$B:$B,WEEKNUM(daily!$A1701))</f>
        <v>89</v>
      </c>
      <c r="AA1701">
        <f>SUMIFS(Saudi!B:B,Saudi!$A:$A,YEAR(daily!$A1701))</f>
        <v>678.81299999999999</v>
      </c>
      <c r="AB1701">
        <f>SUMIFS(Saudi!C:C,Saudi!$A:$A,YEAR(daily!$A1701))</f>
        <v>384.9</v>
      </c>
      <c r="AC1701">
        <f>SUMIFS(Saudi!F:F,Saudi!$A:$A,YEAR(daily!$A1701))</f>
        <v>4050890</v>
      </c>
      <c r="AD1701">
        <f>SUMIFS(Saudi!G:G,Saudi!$A:$A,YEAR(daily!$A1701))</f>
        <v>66.21286817876377</v>
      </c>
      <c r="AE1701">
        <f>SUMIFS(Saudi!H:H,Saudi!$A:$A,YEAR(daily!$A1701))</f>
        <v>268221045.57667238</v>
      </c>
      <c r="AF1701" s="5">
        <f t="shared" si="74"/>
        <v>12</v>
      </c>
      <c r="AG1701" s="5">
        <f t="shared" si="75"/>
        <v>2006</v>
      </c>
    </row>
    <row r="1702" spans="1:33">
      <c r="A1702" s="3">
        <v>39058</v>
      </c>
      <c r="B1702" s="1">
        <v>238209</v>
      </c>
      <c r="C1702" s="1">
        <v>85315</v>
      </c>
      <c r="D1702" s="1">
        <v>51817</v>
      </c>
      <c r="E1702" s="1">
        <v>62.49</v>
      </c>
      <c r="F1702" s="1">
        <v>64.22</v>
      </c>
      <c r="G1702" s="1">
        <v>64.930000000000007</v>
      </c>
      <c r="H1702" s="2">
        <v>50.7</v>
      </c>
      <c r="I1702" s="2">
        <v>30.5</v>
      </c>
      <c r="J1702" s="2">
        <v>85.5</v>
      </c>
      <c r="K1702" s="2">
        <v>86.6</v>
      </c>
      <c r="L1702">
        <f>SUMIFS(US!B:B,US!$D:$D,YEAR(daily!$A1702),US!$E:$E,MONTH(daily!$A1702))</f>
        <v>8492</v>
      </c>
      <c r="M1702">
        <f>SUMIFS(US!C:C,US!$D:$D,YEAR(daily!$A1702),US!$E:$E,MONTH(daily!$A1702))</f>
        <v>20795</v>
      </c>
      <c r="N1702">
        <f>SUMIFS(COT!E:E,COT!$A:$A,YEAR(daily!$A1702),COT!$B:$B,WEEKNUM(daily!$A1702))</f>
        <v>1218680</v>
      </c>
      <c r="O1702">
        <f>SUMIFS(COT!F:F,COT!$A:$A,YEAR(daily!$A1702),COT!$B:$B,WEEKNUM(daily!$A1702))</f>
        <v>167778</v>
      </c>
      <c r="P1702">
        <f>SUMIFS(COT!G:G,COT!$A:$A,YEAR(daily!$A1702),COT!$B:$B,WEEKNUM(daily!$A1702))</f>
        <v>148767</v>
      </c>
      <c r="Q1702">
        <f>SUMIFS(COT!H:H,COT!$A:$A,YEAR(daily!$A1702),COT!$B:$B,WEEKNUM(daily!$A1702))</f>
        <v>264976</v>
      </c>
      <c r="R1702">
        <f>SUMIFS(COT!I:I,COT!$A:$A,YEAR(daily!$A1702),COT!$B:$B,WEEKNUM(daily!$A1702))</f>
        <v>719307</v>
      </c>
      <c r="S1702">
        <f>SUMIFS(COT!J:J,COT!$A:$A,YEAR(daily!$A1702),COT!$B:$B,WEEKNUM(daily!$A1702))</f>
        <v>717578</v>
      </c>
      <c r="T1702">
        <f>SUMIFS(COT!K:K,COT!$A:$A,YEAR(daily!$A1702),COT!$B:$B,WEEKNUM(daily!$A1702))</f>
        <v>66619</v>
      </c>
      <c r="U1702">
        <f>SUMIFS(COT!L:L,COT!$A:$A,YEAR(daily!$A1702),COT!$B:$B,WEEKNUM(daily!$A1702))</f>
        <v>87359</v>
      </c>
      <c r="V1702">
        <f>SUMIFS(COT!M:M,COT!$A:$A,YEAR(daily!$A1702),COT!$B:$B,WEEKNUM(daily!$A1702))</f>
        <v>89</v>
      </c>
      <c r="W1702">
        <f>SUMIFS(COT!N:N,COT!$A:$A,YEAR(daily!$A1702),COT!$B:$B,WEEKNUM(daily!$A1702))</f>
        <v>108</v>
      </c>
      <c r="X1702">
        <f>SUMIFS(COT!O:O,COT!$A:$A,YEAR(daily!$A1702),COT!$B:$B,WEEKNUM(daily!$A1702))</f>
        <v>121</v>
      </c>
      <c r="Y1702">
        <f>SUMIFS(COT!P:P,COT!$A:$A,YEAR(daily!$A1702),COT!$B:$B,WEEKNUM(daily!$A1702))</f>
        <v>85</v>
      </c>
      <c r="Z1702">
        <f>SUMIFS(COT!Q:Q,COT!$A:$A,YEAR(daily!$A1702),COT!$B:$B,WEEKNUM(daily!$A1702))</f>
        <v>89</v>
      </c>
      <c r="AA1702">
        <f>SUMIFS(Saudi!B:B,Saudi!$A:$A,YEAR(daily!$A1702))</f>
        <v>678.81299999999999</v>
      </c>
      <c r="AB1702">
        <f>SUMIFS(Saudi!C:C,Saudi!$A:$A,YEAR(daily!$A1702))</f>
        <v>384.9</v>
      </c>
      <c r="AC1702">
        <f>SUMIFS(Saudi!F:F,Saudi!$A:$A,YEAR(daily!$A1702))</f>
        <v>4050890</v>
      </c>
      <c r="AD1702">
        <f>SUMIFS(Saudi!G:G,Saudi!$A:$A,YEAR(daily!$A1702))</f>
        <v>66.21286817876377</v>
      </c>
      <c r="AE1702">
        <f>SUMIFS(Saudi!H:H,Saudi!$A:$A,YEAR(daily!$A1702))</f>
        <v>268221045.57667238</v>
      </c>
      <c r="AF1702" s="5">
        <f t="shared" si="74"/>
        <v>12</v>
      </c>
      <c r="AG1702" s="5">
        <f t="shared" si="75"/>
        <v>2006</v>
      </c>
    </row>
    <row r="1703" spans="1:33">
      <c r="A1703" s="3">
        <v>39059</v>
      </c>
      <c r="B1703" s="1">
        <v>213011</v>
      </c>
      <c r="C1703" s="1">
        <v>86602</v>
      </c>
      <c r="D1703" s="1">
        <v>49880</v>
      </c>
      <c r="E1703" s="1">
        <v>62.03</v>
      </c>
      <c r="F1703" s="1">
        <v>63.91</v>
      </c>
      <c r="G1703" s="1">
        <v>64.58</v>
      </c>
      <c r="H1703" s="2">
        <v>50.7</v>
      </c>
      <c r="I1703" s="2">
        <v>30.5</v>
      </c>
      <c r="J1703" s="2">
        <v>85.5</v>
      </c>
      <c r="K1703" s="2">
        <v>86.6</v>
      </c>
      <c r="L1703">
        <f>SUMIFS(US!B:B,US!$D:$D,YEAR(daily!$A1703),US!$E:$E,MONTH(daily!$A1703))</f>
        <v>8492</v>
      </c>
      <c r="M1703">
        <f>SUMIFS(US!C:C,US!$D:$D,YEAR(daily!$A1703),US!$E:$E,MONTH(daily!$A1703))</f>
        <v>20795</v>
      </c>
      <c r="N1703">
        <f>SUMIFS(COT!E:E,COT!$A:$A,YEAR(daily!$A1703),COT!$B:$B,WEEKNUM(daily!$A1703))</f>
        <v>1218680</v>
      </c>
      <c r="O1703">
        <f>SUMIFS(COT!F:F,COT!$A:$A,YEAR(daily!$A1703),COT!$B:$B,WEEKNUM(daily!$A1703))</f>
        <v>167778</v>
      </c>
      <c r="P1703">
        <f>SUMIFS(COT!G:G,COT!$A:$A,YEAR(daily!$A1703),COT!$B:$B,WEEKNUM(daily!$A1703))</f>
        <v>148767</v>
      </c>
      <c r="Q1703">
        <f>SUMIFS(COT!H:H,COT!$A:$A,YEAR(daily!$A1703),COT!$B:$B,WEEKNUM(daily!$A1703))</f>
        <v>264976</v>
      </c>
      <c r="R1703">
        <f>SUMIFS(COT!I:I,COT!$A:$A,YEAR(daily!$A1703),COT!$B:$B,WEEKNUM(daily!$A1703))</f>
        <v>719307</v>
      </c>
      <c r="S1703">
        <f>SUMIFS(COT!J:J,COT!$A:$A,YEAR(daily!$A1703),COT!$B:$B,WEEKNUM(daily!$A1703))</f>
        <v>717578</v>
      </c>
      <c r="T1703">
        <f>SUMIFS(COT!K:K,COT!$A:$A,YEAR(daily!$A1703),COT!$B:$B,WEEKNUM(daily!$A1703))</f>
        <v>66619</v>
      </c>
      <c r="U1703">
        <f>SUMIFS(COT!L:L,COT!$A:$A,YEAR(daily!$A1703),COT!$B:$B,WEEKNUM(daily!$A1703))</f>
        <v>87359</v>
      </c>
      <c r="V1703">
        <f>SUMIFS(COT!M:M,COT!$A:$A,YEAR(daily!$A1703),COT!$B:$B,WEEKNUM(daily!$A1703))</f>
        <v>89</v>
      </c>
      <c r="W1703">
        <f>SUMIFS(COT!N:N,COT!$A:$A,YEAR(daily!$A1703),COT!$B:$B,WEEKNUM(daily!$A1703))</f>
        <v>108</v>
      </c>
      <c r="X1703">
        <f>SUMIFS(COT!O:O,COT!$A:$A,YEAR(daily!$A1703),COT!$B:$B,WEEKNUM(daily!$A1703))</f>
        <v>121</v>
      </c>
      <c r="Y1703">
        <f>SUMIFS(COT!P:P,COT!$A:$A,YEAR(daily!$A1703),COT!$B:$B,WEEKNUM(daily!$A1703))</f>
        <v>85</v>
      </c>
      <c r="Z1703">
        <f>SUMIFS(COT!Q:Q,COT!$A:$A,YEAR(daily!$A1703),COT!$B:$B,WEEKNUM(daily!$A1703))</f>
        <v>89</v>
      </c>
      <c r="AA1703">
        <f>SUMIFS(Saudi!B:B,Saudi!$A:$A,YEAR(daily!$A1703))</f>
        <v>678.81299999999999</v>
      </c>
      <c r="AB1703">
        <f>SUMIFS(Saudi!C:C,Saudi!$A:$A,YEAR(daily!$A1703))</f>
        <v>384.9</v>
      </c>
      <c r="AC1703">
        <f>SUMIFS(Saudi!F:F,Saudi!$A:$A,YEAR(daily!$A1703))</f>
        <v>4050890</v>
      </c>
      <c r="AD1703">
        <f>SUMIFS(Saudi!G:G,Saudi!$A:$A,YEAR(daily!$A1703))</f>
        <v>66.21286817876377</v>
      </c>
      <c r="AE1703">
        <f>SUMIFS(Saudi!H:H,Saudi!$A:$A,YEAR(daily!$A1703))</f>
        <v>268221045.57667238</v>
      </c>
      <c r="AF1703" s="5">
        <f t="shared" si="74"/>
        <v>12</v>
      </c>
      <c r="AG1703" s="5">
        <f t="shared" si="75"/>
        <v>2006</v>
      </c>
    </row>
    <row r="1704" spans="1:33">
      <c r="A1704" s="3">
        <v>39062</v>
      </c>
      <c r="B1704" s="1">
        <v>188951</v>
      </c>
      <c r="C1704" s="1">
        <v>90477</v>
      </c>
      <c r="D1704" s="1">
        <v>49869</v>
      </c>
      <c r="E1704" s="1">
        <v>61.22</v>
      </c>
      <c r="F1704" s="1">
        <v>63.29</v>
      </c>
      <c r="G1704" s="1">
        <v>64</v>
      </c>
      <c r="H1704" s="2">
        <v>50.7</v>
      </c>
      <c r="I1704" s="2">
        <v>30.5</v>
      </c>
      <c r="J1704" s="2">
        <v>85.5</v>
      </c>
      <c r="K1704" s="2">
        <v>86.6</v>
      </c>
      <c r="L1704">
        <f>SUMIFS(US!B:B,US!$D:$D,YEAR(daily!$A1704),US!$E:$E,MONTH(daily!$A1704))</f>
        <v>8492</v>
      </c>
      <c r="M1704">
        <f>SUMIFS(US!C:C,US!$D:$D,YEAR(daily!$A1704),US!$E:$E,MONTH(daily!$A1704))</f>
        <v>20795</v>
      </c>
      <c r="N1704">
        <f>SUMIFS(COT!E:E,COT!$A:$A,YEAR(daily!$A1704),COT!$B:$B,WEEKNUM(daily!$A1704))</f>
        <v>1222508</v>
      </c>
      <c r="O1704">
        <f>SUMIFS(COT!F:F,COT!$A:$A,YEAR(daily!$A1704),COT!$B:$B,WEEKNUM(daily!$A1704))</f>
        <v>167097</v>
      </c>
      <c r="P1704">
        <f>SUMIFS(COT!G:G,COT!$A:$A,YEAR(daily!$A1704),COT!$B:$B,WEEKNUM(daily!$A1704))</f>
        <v>154639</v>
      </c>
      <c r="Q1704">
        <f>SUMIFS(COT!H:H,COT!$A:$A,YEAR(daily!$A1704),COT!$B:$B,WEEKNUM(daily!$A1704))</f>
        <v>252053</v>
      </c>
      <c r="R1704">
        <f>SUMIFS(COT!I:I,COT!$A:$A,YEAR(daily!$A1704),COT!$B:$B,WEEKNUM(daily!$A1704))</f>
        <v>729439</v>
      </c>
      <c r="S1704">
        <f>SUMIFS(COT!J:J,COT!$A:$A,YEAR(daily!$A1704),COT!$B:$B,WEEKNUM(daily!$A1704))</f>
        <v>736196</v>
      </c>
      <c r="T1704">
        <f>SUMIFS(COT!K:K,COT!$A:$A,YEAR(daily!$A1704),COT!$B:$B,WEEKNUM(daily!$A1704))</f>
        <v>73919</v>
      </c>
      <c r="U1704">
        <f>SUMIFS(COT!L:L,COT!$A:$A,YEAR(daily!$A1704),COT!$B:$B,WEEKNUM(daily!$A1704))</f>
        <v>79620</v>
      </c>
      <c r="V1704">
        <f>SUMIFS(COT!M:M,COT!$A:$A,YEAR(daily!$A1704),COT!$B:$B,WEEKNUM(daily!$A1704))</f>
        <v>86</v>
      </c>
      <c r="W1704">
        <f>SUMIFS(COT!N:N,COT!$A:$A,YEAR(daily!$A1704),COT!$B:$B,WEEKNUM(daily!$A1704))</f>
        <v>101</v>
      </c>
      <c r="X1704">
        <f>SUMIFS(COT!O:O,COT!$A:$A,YEAR(daily!$A1704),COT!$B:$B,WEEKNUM(daily!$A1704))</f>
        <v>119</v>
      </c>
      <c r="Y1704">
        <f>SUMIFS(COT!P:P,COT!$A:$A,YEAR(daily!$A1704),COT!$B:$B,WEEKNUM(daily!$A1704))</f>
        <v>89</v>
      </c>
      <c r="Z1704">
        <f>SUMIFS(COT!Q:Q,COT!$A:$A,YEAR(daily!$A1704),COT!$B:$B,WEEKNUM(daily!$A1704))</f>
        <v>92</v>
      </c>
      <c r="AA1704">
        <f>SUMIFS(Saudi!B:B,Saudi!$A:$A,YEAR(daily!$A1704))</f>
        <v>678.81299999999999</v>
      </c>
      <c r="AB1704">
        <f>SUMIFS(Saudi!C:C,Saudi!$A:$A,YEAR(daily!$A1704))</f>
        <v>384.9</v>
      </c>
      <c r="AC1704">
        <f>SUMIFS(Saudi!F:F,Saudi!$A:$A,YEAR(daily!$A1704))</f>
        <v>4050890</v>
      </c>
      <c r="AD1704">
        <f>SUMIFS(Saudi!G:G,Saudi!$A:$A,YEAR(daily!$A1704))</f>
        <v>66.21286817876377</v>
      </c>
      <c r="AE1704">
        <f>SUMIFS(Saudi!H:H,Saudi!$A:$A,YEAR(daily!$A1704))</f>
        <v>268221045.57667238</v>
      </c>
      <c r="AF1704" s="5">
        <f t="shared" si="74"/>
        <v>12</v>
      </c>
      <c r="AG1704" s="5">
        <f t="shared" si="75"/>
        <v>2006</v>
      </c>
    </row>
    <row r="1705" spans="1:33">
      <c r="A1705" s="3">
        <v>39063</v>
      </c>
      <c r="B1705" s="1">
        <v>157677</v>
      </c>
      <c r="C1705" s="1">
        <v>101441</v>
      </c>
      <c r="D1705" s="1">
        <v>50419</v>
      </c>
      <c r="E1705" s="1">
        <v>61.02</v>
      </c>
      <c r="F1705" s="1">
        <v>62.92</v>
      </c>
      <c r="G1705" s="1">
        <v>63.63</v>
      </c>
      <c r="H1705" s="2">
        <v>50.7</v>
      </c>
      <c r="I1705" s="2">
        <v>30.5</v>
      </c>
      <c r="J1705" s="2">
        <v>85.5</v>
      </c>
      <c r="K1705" s="2">
        <v>86.6</v>
      </c>
      <c r="L1705">
        <f>SUMIFS(US!B:B,US!$D:$D,YEAR(daily!$A1705),US!$E:$E,MONTH(daily!$A1705))</f>
        <v>8492</v>
      </c>
      <c r="M1705">
        <f>SUMIFS(US!C:C,US!$D:$D,YEAR(daily!$A1705),US!$E:$E,MONTH(daily!$A1705))</f>
        <v>20795</v>
      </c>
      <c r="N1705">
        <f>SUMIFS(COT!E:E,COT!$A:$A,YEAR(daily!$A1705),COT!$B:$B,WEEKNUM(daily!$A1705))</f>
        <v>1222508</v>
      </c>
      <c r="O1705">
        <f>SUMIFS(COT!F:F,COT!$A:$A,YEAR(daily!$A1705),COT!$B:$B,WEEKNUM(daily!$A1705))</f>
        <v>167097</v>
      </c>
      <c r="P1705">
        <f>SUMIFS(COT!G:G,COT!$A:$A,YEAR(daily!$A1705),COT!$B:$B,WEEKNUM(daily!$A1705))</f>
        <v>154639</v>
      </c>
      <c r="Q1705">
        <f>SUMIFS(COT!H:H,COT!$A:$A,YEAR(daily!$A1705),COT!$B:$B,WEEKNUM(daily!$A1705))</f>
        <v>252053</v>
      </c>
      <c r="R1705">
        <f>SUMIFS(COT!I:I,COT!$A:$A,YEAR(daily!$A1705),COT!$B:$B,WEEKNUM(daily!$A1705))</f>
        <v>729439</v>
      </c>
      <c r="S1705">
        <f>SUMIFS(COT!J:J,COT!$A:$A,YEAR(daily!$A1705),COT!$B:$B,WEEKNUM(daily!$A1705))</f>
        <v>736196</v>
      </c>
      <c r="T1705">
        <f>SUMIFS(COT!K:K,COT!$A:$A,YEAR(daily!$A1705),COT!$B:$B,WEEKNUM(daily!$A1705))</f>
        <v>73919</v>
      </c>
      <c r="U1705">
        <f>SUMIFS(COT!L:L,COT!$A:$A,YEAR(daily!$A1705),COT!$B:$B,WEEKNUM(daily!$A1705))</f>
        <v>79620</v>
      </c>
      <c r="V1705">
        <f>SUMIFS(COT!M:M,COT!$A:$A,YEAR(daily!$A1705),COT!$B:$B,WEEKNUM(daily!$A1705))</f>
        <v>86</v>
      </c>
      <c r="W1705">
        <f>SUMIFS(COT!N:N,COT!$A:$A,YEAR(daily!$A1705),COT!$B:$B,WEEKNUM(daily!$A1705))</f>
        <v>101</v>
      </c>
      <c r="X1705">
        <f>SUMIFS(COT!O:O,COT!$A:$A,YEAR(daily!$A1705),COT!$B:$B,WEEKNUM(daily!$A1705))</f>
        <v>119</v>
      </c>
      <c r="Y1705">
        <f>SUMIFS(COT!P:P,COT!$A:$A,YEAR(daily!$A1705),COT!$B:$B,WEEKNUM(daily!$A1705))</f>
        <v>89</v>
      </c>
      <c r="Z1705">
        <f>SUMIFS(COT!Q:Q,COT!$A:$A,YEAR(daily!$A1705),COT!$B:$B,WEEKNUM(daily!$A1705))</f>
        <v>92</v>
      </c>
      <c r="AA1705">
        <f>SUMIFS(Saudi!B:B,Saudi!$A:$A,YEAR(daily!$A1705))</f>
        <v>678.81299999999999</v>
      </c>
      <c r="AB1705">
        <f>SUMIFS(Saudi!C:C,Saudi!$A:$A,YEAR(daily!$A1705))</f>
        <v>384.9</v>
      </c>
      <c r="AC1705">
        <f>SUMIFS(Saudi!F:F,Saudi!$A:$A,YEAR(daily!$A1705))</f>
        <v>4050890</v>
      </c>
      <c r="AD1705">
        <f>SUMIFS(Saudi!G:G,Saudi!$A:$A,YEAR(daily!$A1705))</f>
        <v>66.21286817876377</v>
      </c>
      <c r="AE1705">
        <f>SUMIFS(Saudi!H:H,Saudi!$A:$A,YEAR(daily!$A1705))</f>
        <v>268221045.57667238</v>
      </c>
      <c r="AF1705" s="5">
        <f t="shared" si="74"/>
        <v>12</v>
      </c>
      <c r="AG1705" s="5">
        <f t="shared" si="75"/>
        <v>2006</v>
      </c>
    </row>
    <row r="1706" spans="1:33">
      <c r="A1706" s="3">
        <v>39064</v>
      </c>
      <c r="B1706" s="1">
        <v>124617</v>
      </c>
      <c r="C1706" s="1">
        <v>110154</v>
      </c>
      <c r="D1706" s="1">
        <v>50461</v>
      </c>
      <c r="E1706" s="1">
        <v>61.37</v>
      </c>
      <c r="F1706" s="1">
        <v>63.05</v>
      </c>
      <c r="G1706" s="1">
        <v>63.72</v>
      </c>
      <c r="H1706" s="2">
        <v>50.7</v>
      </c>
      <c r="I1706" s="2">
        <v>30.5</v>
      </c>
      <c r="J1706" s="2">
        <v>85.5</v>
      </c>
      <c r="K1706" s="2">
        <v>86.6</v>
      </c>
      <c r="L1706">
        <f>SUMIFS(US!B:B,US!$D:$D,YEAR(daily!$A1706),US!$E:$E,MONTH(daily!$A1706))</f>
        <v>8492</v>
      </c>
      <c r="M1706">
        <f>SUMIFS(US!C:C,US!$D:$D,YEAR(daily!$A1706),US!$E:$E,MONTH(daily!$A1706))</f>
        <v>20795</v>
      </c>
      <c r="N1706">
        <f>SUMIFS(COT!E:E,COT!$A:$A,YEAR(daily!$A1706),COT!$B:$B,WEEKNUM(daily!$A1706))</f>
        <v>1222508</v>
      </c>
      <c r="O1706">
        <f>SUMIFS(COT!F:F,COT!$A:$A,YEAR(daily!$A1706),COT!$B:$B,WEEKNUM(daily!$A1706))</f>
        <v>167097</v>
      </c>
      <c r="P1706">
        <f>SUMIFS(COT!G:G,COT!$A:$A,YEAR(daily!$A1706),COT!$B:$B,WEEKNUM(daily!$A1706))</f>
        <v>154639</v>
      </c>
      <c r="Q1706">
        <f>SUMIFS(COT!H:H,COT!$A:$A,YEAR(daily!$A1706),COT!$B:$B,WEEKNUM(daily!$A1706))</f>
        <v>252053</v>
      </c>
      <c r="R1706">
        <f>SUMIFS(COT!I:I,COT!$A:$A,YEAR(daily!$A1706),COT!$B:$B,WEEKNUM(daily!$A1706))</f>
        <v>729439</v>
      </c>
      <c r="S1706">
        <f>SUMIFS(COT!J:J,COT!$A:$A,YEAR(daily!$A1706),COT!$B:$B,WEEKNUM(daily!$A1706))</f>
        <v>736196</v>
      </c>
      <c r="T1706">
        <f>SUMIFS(COT!K:K,COT!$A:$A,YEAR(daily!$A1706),COT!$B:$B,WEEKNUM(daily!$A1706))</f>
        <v>73919</v>
      </c>
      <c r="U1706">
        <f>SUMIFS(COT!L:L,COT!$A:$A,YEAR(daily!$A1706),COT!$B:$B,WEEKNUM(daily!$A1706))</f>
        <v>79620</v>
      </c>
      <c r="V1706">
        <f>SUMIFS(COT!M:M,COT!$A:$A,YEAR(daily!$A1706),COT!$B:$B,WEEKNUM(daily!$A1706))</f>
        <v>86</v>
      </c>
      <c r="W1706">
        <f>SUMIFS(COT!N:N,COT!$A:$A,YEAR(daily!$A1706),COT!$B:$B,WEEKNUM(daily!$A1706))</f>
        <v>101</v>
      </c>
      <c r="X1706">
        <f>SUMIFS(COT!O:O,COT!$A:$A,YEAR(daily!$A1706),COT!$B:$B,WEEKNUM(daily!$A1706))</f>
        <v>119</v>
      </c>
      <c r="Y1706">
        <f>SUMIFS(COT!P:P,COT!$A:$A,YEAR(daily!$A1706),COT!$B:$B,WEEKNUM(daily!$A1706))</f>
        <v>89</v>
      </c>
      <c r="Z1706">
        <f>SUMIFS(COT!Q:Q,COT!$A:$A,YEAR(daily!$A1706),COT!$B:$B,WEEKNUM(daily!$A1706))</f>
        <v>92</v>
      </c>
      <c r="AA1706">
        <f>SUMIFS(Saudi!B:B,Saudi!$A:$A,YEAR(daily!$A1706))</f>
        <v>678.81299999999999</v>
      </c>
      <c r="AB1706">
        <f>SUMIFS(Saudi!C:C,Saudi!$A:$A,YEAR(daily!$A1706))</f>
        <v>384.9</v>
      </c>
      <c r="AC1706">
        <f>SUMIFS(Saudi!F:F,Saudi!$A:$A,YEAR(daily!$A1706))</f>
        <v>4050890</v>
      </c>
      <c r="AD1706">
        <f>SUMIFS(Saudi!G:G,Saudi!$A:$A,YEAR(daily!$A1706))</f>
        <v>66.21286817876377</v>
      </c>
      <c r="AE1706">
        <f>SUMIFS(Saudi!H:H,Saudi!$A:$A,YEAR(daily!$A1706))</f>
        <v>268221045.57667238</v>
      </c>
      <c r="AF1706" s="5">
        <f t="shared" si="74"/>
        <v>12</v>
      </c>
      <c r="AG1706" s="5">
        <f t="shared" si="75"/>
        <v>2006</v>
      </c>
    </row>
    <row r="1707" spans="1:33">
      <c r="A1707" s="3">
        <v>39065</v>
      </c>
      <c r="B1707" s="1">
        <v>101463</v>
      </c>
      <c r="C1707" s="1">
        <v>114455</v>
      </c>
      <c r="D1707" s="1">
        <v>50472</v>
      </c>
      <c r="E1707" s="1">
        <v>62.51</v>
      </c>
      <c r="F1707" s="1">
        <v>64.22</v>
      </c>
      <c r="G1707" s="1">
        <v>64.87</v>
      </c>
      <c r="H1707" s="2">
        <v>50.7</v>
      </c>
      <c r="I1707" s="2">
        <v>30.5</v>
      </c>
      <c r="J1707" s="2">
        <v>85.5</v>
      </c>
      <c r="K1707" s="2">
        <v>86.6</v>
      </c>
      <c r="L1707">
        <f>SUMIFS(US!B:B,US!$D:$D,YEAR(daily!$A1707),US!$E:$E,MONTH(daily!$A1707))</f>
        <v>8492</v>
      </c>
      <c r="M1707">
        <f>SUMIFS(US!C:C,US!$D:$D,YEAR(daily!$A1707),US!$E:$E,MONTH(daily!$A1707))</f>
        <v>20795</v>
      </c>
      <c r="N1707">
        <f>SUMIFS(COT!E:E,COT!$A:$A,YEAR(daily!$A1707),COT!$B:$B,WEEKNUM(daily!$A1707))</f>
        <v>1222508</v>
      </c>
      <c r="O1707">
        <f>SUMIFS(COT!F:F,COT!$A:$A,YEAR(daily!$A1707),COT!$B:$B,WEEKNUM(daily!$A1707))</f>
        <v>167097</v>
      </c>
      <c r="P1707">
        <f>SUMIFS(COT!G:G,COT!$A:$A,YEAR(daily!$A1707),COT!$B:$B,WEEKNUM(daily!$A1707))</f>
        <v>154639</v>
      </c>
      <c r="Q1707">
        <f>SUMIFS(COT!H:H,COT!$A:$A,YEAR(daily!$A1707),COT!$B:$B,WEEKNUM(daily!$A1707))</f>
        <v>252053</v>
      </c>
      <c r="R1707">
        <f>SUMIFS(COT!I:I,COT!$A:$A,YEAR(daily!$A1707),COT!$B:$B,WEEKNUM(daily!$A1707))</f>
        <v>729439</v>
      </c>
      <c r="S1707">
        <f>SUMIFS(COT!J:J,COT!$A:$A,YEAR(daily!$A1707),COT!$B:$B,WEEKNUM(daily!$A1707))</f>
        <v>736196</v>
      </c>
      <c r="T1707">
        <f>SUMIFS(COT!K:K,COT!$A:$A,YEAR(daily!$A1707),COT!$B:$B,WEEKNUM(daily!$A1707))</f>
        <v>73919</v>
      </c>
      <c r="U1707">
        <f>SUMIFS(COT!L:L,COT!$A:$A,YEAR(daily!$A1707),COT!$B:$B,WEEKNUM(daily!$A1707))</f>
        <v>79620</v>
      </c>
      <c r="V1707">
        <f>SUMIFS(COT!M:M,COT!$A:$A,YEAR(daily!$A1707),COT!$B:$B,WEEKNUM(daily!$A1707))</f>
        <v>86</v>
      </c>
      <c r="W1707">
        <f>SUMIFS(COT!N:N,COT!$A:$A,YEAR(daily!$A1707),COT!$B:$B,WEEKNUM(daily!$A1707))</f>
        <v>101</v>
      </c>
      <c r="X1707">
        <f>SUMIFS(COT!O:O,COT!$A:$A,YEAR(daily!$A1707),COT!$B:$B,WEEKNUM(daily!$A1707))</f>
        <v>119</v>
      </c>
      <c r="Y1707">
        <f>SUMIFS(COT!P:P,COT!$A:$A,YEAR(daily!$A1707),COT!$B:$B,WEEKNUM(daily!$A1707))</f>
        <v>89</v>
      </c>
      <c r="Z1707">
        <f>SUMIFS(COT!Q:Q,COT!$A:$A,YEAR(daily!$A1707),COT!$B:$B,WEEKNUM(daily!$A1707))</f>
        <v>92</v>
      </c>
      <c r="AA1707">
        <f>SUMIFS(Saudi!B:B,Saudi!$A:$A,YEAR(daily!$A1707))</f>
        <v>678.81299999999999</v>
      </c>
      <c r="AB1707">
        <f>SUMIFS(Saudi!C:C,Saudi!$A:$A,YEAR(daily!$A1707))</f>
        <v>384.9</v>
      </c>
      <c r="AC1707">
        <f>SUMIFS(Saudi!F:F,Saudi!$A:$A,YEAR(daily!$A1707))</f>
        <v>4050890</v>
      </c>
      <c r="AD1707">
        <f>SUMIFS(Saudi!G:G,Saudi!$A:$A,YEAR(daily!$A1707))</f>
        <v>66.21286817876377</v>
      </c>
      <c r="AE1707">
        <f>SUMIFS(Saudi!H:H,Saudi!$A:$A,YEAR(daily!$A1707))</f>
        <v>268221045.57667238</v>
      </c>
      <c r="AF1707" s="5">
        <f t="shared" si="74"/>
        <v>12</v>
      </c>
      <c r="AG1707" s="5">
        <f t="shared" si="75"/>
        <v>2006</v>
      </c>
    </row>
    <row r="1708" spans="1:33">
      <c r="A1708" s="3">
        <v>39066</v>
      </c>
      <c r="B1708" s="1">
        <v>77895</v>
      </c>
      <c r="C1708" s="1">
        <v>118968</v>
      </c>
      <c r="D1708" s="1">
        <v>51928</v>
      </c>
      <c r="E1708" s="1">
        <v>63.43</v>
      </c>
      <c r="F1708" s="1">
        <v>64.89</v>
      </c>
      <c r="G1708" s="1">
        <v>65.489999999999995</v>
      </c>
      <c r="H1708" s="2">
        <v>50.7</v>
      </c>
      <c r="I1708" s="2">
        <v>30.5</v>
      </c>
      <c r="J1708" s="2">
        <v>85.5</v>
      </c>
      <c r="K1708" s="2">
        <v>86.6</v>
      </c>
      <c r="L1708">
        <f>SUMIFS(US!B:B,US!$D:$D,YEAR(daily!$A1708),US!$E:$E,MONTH(daily!$A1708))</f>
        <v>8492</v>
      </c>
      <c r="M1708">
        <f>SUMIFS(US!C:C,US!$D:$D,YEAR(daily!$A1708),US!$E:$E,MONTH(daily!$A1708))</f>
        <v>20795</v>
      </c>
      <c r="N1708">
        <f>SUMIFS(COT!E:E,COT!$A:$A,YEAR(daily!$A1708),COT!$B:$B,WEEKNUM(daily!$A1708))</f>
        <v>1222508</v>
      </c>
      <c r="O1708">
        <f>SUMIFS(COT!F:F,COT!$A:$A,YEAR(daily!$A1708),COT!$B:$B,WEEKNUM(daily!$A1708))</f>
        <v>167097</v>
      </c>
      <c r="P1708">
        <f>SUMIFS(COT!G:G,COT!$A:$A,YEAR(daily!$A1708),COT!$B:$B,WEEKNUM(daily!$A1708))</f>
        <v>154639</v>
      </c>
      <c r="Q1708">
        <f>SUMIFS(COT!H:H,COT!$A:$A,YEAR(daily!$A1708),COT!$B:$B,WEEKNUM(daily!$A1708))</f>
        <v>252053</v>
      </c>
      <c r="R1708">
        <f>SUMIFS(COT!I:I,COT!$A:$A,YEAR(daily!$A1708),COT!$B:$B,WEEKNUM(daily!$A1708))</f>
        <v>729439</v>
      </c>
      <c r="S1708">
        <f>SUMIFS(COT!J:J,COT!$A:$A,YEAR(daily!$A1708),COT!$B:$B,WEEKNUM(daily!$A1708))</f>
        <v>736196</v>
      </c>
      <c r="T1708">
        <f>SUMIFS(COT!K:K,COT!$A:$A,YEAR(daily!$A1708),COT!$B:$B,WEEKNUM(daily!$A1708))</f>
        <v>73919</v>
      </c>
      <c r="U1708">
        <f>SUMIFS(COT!L:L,COT!$A:$A,YEAR(daily!$A1708),COT!$B:$B,WEEKNUM(daily!$A1708))</f>
        <v>79620</v>
      </c>
      <c r="V1708">
        <f>SUMIFS(COT!M:M,COT!$A:$A,YEAR(daily!$A1708),COT!$B:$B,WEEKNUM(daily!$A1708))</f>
        <v>86</v>
      </c>
      <c r="W1708">
        <f>SUMIFS(COT!N:N,COT!$A:$A,YEAR(daily!$A1708),COT!$B:$B,WEEKNUM(daily!$A1708))</f>
        <v>101</v>
      </c>
      <c r="X1708">
        <f>SUMIFS(COT!O:O,COT!$A:$A,YEAR(daily!$A1708),COT!$B:$B,WEEKNUM(daily!$A1708))</f>
        <v>119</v>
      </c>
      <c r="Y1708">
        <f>SUMIFS(COT!P:P,COT!$A:$A,YEAR(daily!$A1708),COT!$B:$B,WEEKNUM(daily!$A1708))</f>
        <v>89</v>
      </c>
      <c r="Z1708">
        <f>SUMIFS(COT!Q:Q,COT!$A:$A,YEAR(daily!$A1708),COT!$B:$B,WEEKNUM(daily!$A1708))</f>
        <v>92</v>
      </c>
      <c r="AA1708">
        <f>SUMIFS(Saudi!B:B,Saudi!$A:$A,YEAR(daily!$A1708))</f>
        <v>678.81299999999999</v>
      </c>
      <c r="AB1708">
        <f>SUMIFS(Saudi!C:C,Saudi!$A:$A,YEAR(daily!$A1708))</f>
        <v>384.9</v>
      </c>
      <c r="AC1708">
        <f>SUMIFS(Saudi!F:F,Saudi!$A:$A,YEAR(daily!$A1708))</f>
        <v>4050890</v>
      </c>
      <c r="AD1708">
        <f>SUMIFS(Saudi!G:G,Saudi!$A:$A,YEAR(daily!$A1708))</f>
        <v>66.21286817876377</v>
      </c>
      <c r="AE1708">
        <f>SUMIFS(Saudi!H:H,Saudi!$A:$A,YEAR(daily!$A1708))</f>
        <v>268221045.57667238</v>
      </c>
      <c r="AF1708" s="5">
        <f t="shared" si="74"/>
        <v>12</v>
      </c>
      <c r="AG1708" s="5">
        <f t="shared" si="75"/>
        <v>2006</v>
      </c>
    </row>
    <row r="1709" spans="1:33">
      <c r="A1709" s="3">
        <v>39069</v>
      </c>
      <c r="B1709" s="1">
        <v>212081.4</v>
      </c>
      <c r="C1709" s="1">
        <v>122258</v>
      </c>
      <c r="D1709" s="1">
        <v>51615</v>
      </c>
      <c r="E1709" s="1">
        <v>62.21</v>
      </c>
      <c r="F1709" s="1">
        <v>63.61</v>
      </c>
      <c r="G1709" s="1">
        <v>64.209999999999994</v>
      </c>
      <c r="H1709" s="2">
        <v>50.7</v>
      </c>
      <c r="I1709" s="2">
        <v>30.5</v>
      </c>
      <c r="J1709" s="2">
        <v>85.5</v>
      </c>
      <c r="K1709" s="2">
        <v>86.6</v>
      </c>
      <c r="L1709">
        <f>SUMIFS(US!B:B,US!$D:$D,YEAR(daily!$A1709),US!$E:$E,MONTH(daily!$A1709))</f>
        <v>8492</v>
      </c>
      <c r="M1709">
        <f>SUMIFS(US!C:C,US!$D:$D,YEAR(daily!$A1709),US!$E:$E,MONTH(daily!$A1709))</f>
        <v>20795</v>
      </c>
      <c r="N1709">
        <f>SUMIFS(COT!E:E,COT!$A:$A,YEAR(daily!$A1709),COT!$B:$B,WEEKNUM(daily!$A1709))</f>
        <v>1161945</v>
      </c>
      <c r="O1709">
        <f>SUMIFS(COT!F:F,COT!$A:$A,YEAR(daily!$A1709),COT!$B:$B,WEEKNUM(daily!$A1709))</f>
        <v>157670</v>
      </c>
      <c r="P1709">
        <f>SUMIFS(COT!G:G,COT!$A:$A,YEAR(daily!$A1709),COT!$B:$B,WEEKNUM(daily!$A1709))</f>
        <v>138823</v>
      </c>
      <c r="Q1709">
        <f>SUMIFS(COT!H:H,COT!$A:$A,YEAR(daily!$A1709),COT!$B:$B,WEEKNUM(daily!$A1709))</f>
        <v>230358</v>
      </c>
      <c r="R1709">
        <f>SUMIFS(COT!I:I,COT!$A:$A,YEAR(daily!$A1709),COT!$B:$B,WEEKNUM(daily!$A1709))</f>
        <v>713041</v>
      </c>
      <c r="S1709">
        <f>SUMIFS(COT!J:J,COT!$A:$A,YEAR(daily!$A1709),COT!$B:$B,WEEKNUM(daily!$A1709))</f>
        <v>714703</v>
      </c>
      <c r="T1709">
        <f>SUMIFS(COT!K:K,COT!$A:$A,YEAR(daily!$A1709),COT!$B:$B,WEEKNUM(daily!$A1709))</f>
        <v>60876</v>
      </c>
      <c r="U1709">
        <f>SUMIFS(COT!L:L,COT!$A:$A,YEAR(daily!$A1709),COT!$B:$B,WEEKNUM(daily!$A1709))</f>
        <v>78061</v>
      </c>
      <c r="V1709">
        <f>SUMIFS(COT!M:M,COT!$A:$A,YEAR(daily!$A1709),COT!$B:$B,WEEKNUM(daily!$A1709))</f>
        <v>80</v>
      </c>
      <c r="W1709">
        <f>SUMIFS(COT!N:N,COT!$A:$A,YEAR(daily!$A1709),COT!$B:$B,WEEKNUM(daily!$A1709))</f>
        <v>93</v>
      </c>
      <c r="X1709">
        <f>SUMIFS(COT!O:O,COT!$A:$A,YEAR(daily!$A1709),COT!$B:$B,WEEKNUM(daily!$A1709))</f>
        <v>108</v>
      </c>
      <c r="Y1709">
        <f>SUMIFS(COT!P:P,COT!$A:$A,YEAR(daily!$A1709),COT!$B:$B,WEEKNUM(daily!$A1709))</f>
        <v>84</v>
      </c>
      <c r="Z1709">
        <f>SUMIFS(COT!Q:Q,COT!$A:$A,YEAR(daily!$A1709),COT!$B:$B,WEEKNUM(daily!$A1709))</f>
        <v>91</v>
      </c>
      <c r="AA1709">
        <f>SUMIFS(Saudi!B:B,Saudi!$A:$A,YEAR(daily!$A1709))</f>
        <v>678.81299999999999</v>
      </c>
      <c r="AB1709">
        <f>SUMIFS(Saudi!C:C,Saudi!$A:$A,YEAR(daily!$A1709))</f>
        <v>384.9</v>
      </c>
      <c r="AC1709">
        <f>SUMIFS(Saudi!F:F,Saudi!$A:$A,YEAR(daily!$A1709))</f>
        <v>4050890</v>
      </c>
      <c r="AD1709">
        <f>SUMIFS(Saudi!G:G,Saudi!$A:$A,YEAR(daily!$A1709))</f>
        <v>66.21286817876377</v>
      </c>
      <c r="AE1709">
        <f>SUMIFS(Saudi!H:H,Saudi!$A:$A,YEAR(daily!$A1709))</f>
        <v>268221045.57667238</v>
      </c>
      <c r="AF1709" s="5">
        <f t="shared" si="74"/>
        <v>12</v>
      </c>
      <c r="AG1709" s="5">
        <f t="shared" si="75"/>
        <v>2006</v>
      </c>
    </row>
    <row r="1710" spans="1:33">
      <c r="A1710" s="3">
        <v>39070</v>
      </c>
      <c r="B1710" s="1">
        <v>256810.2</v>
      </c>
      <c r="C1710" s="1">
        <v>126703</v>
      </c>
      <c r="D1710" s="1">
        <v>53026</v>
      </c>
      <c r="E1710" s="1">
        <v>63.15</v>
      </c>
      <c r="F1710" s="1">
        <v>64.290000000000006</v>
      </c>
      <c r="G1710" s="1">
        <v>64.89</v>
      </c>
      <c r="H1710" s="2">
        <v>50.7</v>
      </c>
      <c r="I1710" s="2">
        <v>30.5</v>
      </c>
      <c r="J1710" s="2">
        <v>85.5</v>
      </c>
      <c r="K1710" s="2">
        <v>86.6</v>
      </c>
      <c r="L1710">
        <f>SUMIFS(US!B:B,US!$D:$D,YEAR(daily!$A1710),US!$E:$E,MONTH(daily!$A1710))</f>
        <v>8492</v>
      </c>
      <c r="M1710">
        <f>SUMIFS(US!C:C,US!$D:$D,YEAR(daily!$A1710),US!$E:$E,MONTH(daily!$A1710))</f>
        <v>20795</v>
      </c>
      <c r="N1710">
        <f>SUMIFS(COT!E:E,COT!$A:$A,YEAR(daily!$A1710),COT!$B:$B,WEEKNUM(daily!$A1710))</f>
        <v>1161945</v>
      </c>
      <c r="O1710">
        <f>SUMIFS(COT!F:F,COT!$A:$A,YEAR(daily!$A1710),COT!$B:$B,WEEKNUM(daily!$A1710))</f>
        <v>157670</v>
      </c>
      <c r="P1710">
        <f>SUMIFS(COT!G:G,COT!$A:$A,YEAR(daily!$A1710),COT!$B:$B,WEEKNUM(daily!$A1710))</f>
        <v>138823</v>
      </c>
      <c r="Q1710">
        <f>SUMIFS(COT!H:H,COT!$A:$A,YEAR(daily!$A1710),COT!$B:$B,WEEKNUM(daily!$A1710))</f>
        <v>230358</v>
      </c>
      <c r="R1710">
        <f>SUMIFS(COT!I:I,COT!$A:$A,YEAR(daily!$A1710),COT!$B:$B,WEEKNUM(daily!$A1710))</f>
        <v>713041</v>
      </c>
      <c r="S1710">
        <f>SUMIFS(COT!J:J,COT!$A:$A,YEAR(daily!$A1710),COT!$B:$B,WEEKNUM(daily!$A1710))</f>
        <v>714703</v>
      </c>
      <c r="T1710">
        <f>SUMIFS(COT!K:K,COT!$A:$A,YEAR(daily!$A1710),COT!$B:$B,WEEKNUM(daily!$A1710))</f>
        <v>60876</v>
      </c>
      <c r="U1710">
        <f>SUMIFS(COT!L:L,COT!$A:$A,YEAR(daily!$A1710),COT!$B:$B,WEEKNUM(daily!$A1710))</f>
        <v>78061</v>
      </c>
      <c r="V1710">
        <f>SUMIFS(COT!M:M,COT!$A:$A,YEAR(daily!$A1710),COT!$B:$B,WEEKNUM(daily!$A1710))</f>
        <v>80</v>
      </c>
      <c r="W1710">
        <f>SUMIFS(COT!N:N,COT!$A:$A,YEAR(daily!$A1710),COT!$B:$B,WEEKNUM(daily!$A1710))</f>
        <v>93</v>
      </c>
      <c r="X1710">
        <f>SUMIFS(COT!O:O,COT!$A:$A,YEAR(daily!$A1710),COT!$B:$B,WEEKNUM(daily!$A1710))</f>
        <v>108</v>
      </c>
      <c r="Y1710">
        <f>SUMIFS(COT!P:P,COT!$A:$A,YEAR(daily!$A1710),COT!$B:$B,WEEKNUM(daily!$A1710))</f>
        <v>84</v>
      </c>
      <c r="Z1710">
        <f>SUMIFS(COT!Q:Q,COT!$A:$A,YEAR(daily!$A1710),COT!$B:$B,WEEKNUM(daily!$A1710))</f>
        <v>91</v>
      </c>
      <c r="AA1710">
        <f>SUMIFS(Saudi!B:B,Saudi!$A:$A,YEAR(daily!$A1710))</f>
        <v>678.81299999999999</v>
      </c>
      <c r="AB1710">
        <f>SUMIFS(Saudi!C:C,Saudi!$A:$A,YEAR(daily!$A1710))</f>
        <v>384.9</v>
      </c>
      <c r="AC1710">
        <f>SUMIFS(Saudi!F:F,Saudi!$A:$A,YEAR(daily!$A1710))</f>
        <v>4050890</v>
      </c>
      <c r="AD1710">
        <f>SUMIFS(Saudi!G:G,Saudi!$A:$A,YEAR(daily!$A1710))</f>
        <v>66.21286817876377</v>
      </c>
      <c r="AE1710">
        <f>SUMIFS(Saudi!H:H,Saudi!$A:$A,YEAR(daily!$A1710))</f>
        <v>268221045.57667238</v>
      </c>
      <c r="AF1710" s="5">
        <f t="shared" si="74"/>
        <v>12</v>
      </c>
      <c r="AG1710" s="5">
        <f t="shared" si="75"/>
        <v>2006</v>
      </c>
    </row>
    <row r="1711" spans="1:33">
      <c r="A1711" s="3">
        <v>39071</v>
      </c>
      <c r="B1711" s="1">
        <v>301539</v>
      </c>
      <c r="C1711" s="1">
        <v>51323</v>
      </c>
      <c r="D1711" s="1">
        <v>40264</v>
      </c>
      <c r="E1711" s="1">
        <v>63.72</v>
      </c>
      <c r="F1711" s="1">
        <v>65.52</v>
      </c>
      <c r="G1711" s="1">
        <v>66.12</v>
      </c>
      <c r="H1711" s="2">
        <v>50.7</v>
      </c>
      <c r="I1711" s="2">
        <v>30.5</v>
      </c>
      <c r="J1711" s="2">
        <v>85.5</v>
      </c>
      <c r="K1711" s="2">
        <v>86.6</v>
      </c>
      <c r="L1711">
        <f>SUMIFS(US!B:B,US!$D:$D,YEAR(daily!$A1711),US!$E:$E,MONTH(daily!$A1711))</f>
        <v>8492</v>
      </c>
      <c r="M1711">
        <f>SUMIFS(US!C:C,US!$D:$D,YEAR(daily!$A1711),US!$E:$E,MONTH(daily!$A1711))</f>
        <v>20795</v>
      </c>
      <c r="N1711">
        <f>SUMIFS(COT!E:E,COT!$A:$A,YEAR(daily!$A1711),COT!$B:$B,WEEKNUM(daily!$A1711))</f>
        <v>1161945</v>
      </c>
      <c r="O1711">
        <f>SUMIFS(COT!F:F,COT!$A:$A,YEAR(daily!$A1711),COT!$B:$B,WEEKNUM(daily!$A1711))</f>
        <v>157670</v>
      </c>
      <c r="P1711">
        <f>SUMIFS(COT!G:G,COT!$A:$A,YEAR(daily!$A1711),COT!$B:$B,WEEKNUM(daily!$A1711))</f>
        <v>138823</v>
      </c>
      <c r="Q1711">
        <f>SUMIFS(COT!H:H,COT!$A:$A,YEAR(daily!$A1711),COT!$B:$B,WEEKNUM(daily!$A1711))</f>
        <v>230358</v>
      </c>
      <c r="R1711">
        <f>SUMIFS(COT!I:I,COT!$A:$A,YEAR(daily!$A1711),COT!$B:$B,WEEKNUM(daily!$A1711))</f>
        <v>713041</v>
      </c>
      <c r="S1711">
        <f>SUMIFS(COT!J:J,COT!$A:$A,YEAR(daily!$A1711),COT!$B:$B,WEEKNUM(daily!$A1711))</f>
        <v>714703</v>
      </c>
      <c r="T1711">
        <f>SUMIFS(COT!K:K,COT!$A:$A,YEAR(daily!$A1711),COT!$B:$B,WEEKNUM(daily!$A1711))</f>
        <v>60876</v>
      </c>
      <c r="U1711">
        <f>SUMIFS(COT!L:L,COT!$A:$A,YEAR(daily!$A1711),COT!$B:$B,WEEKNUM(daily!$A1711))</f>
        <v>78061</v>
      </c>
      <c r="V1711">
        <f>SUMIFS(COT!M:M,COT!$A:$A,YEAR(daily!$A1711),COT!$B:$B,WEEKNUM(daily!$A1711))</f>
        <v>80</v>
      </c>
      <c r="W1711">
        <f>SUMIFS(COT!N:N,COT!$A:$A,YEAR(daily!$A1711),COT!$B:$B,WEEKNUM(daily!$A1711))</f>
        <v>93</v>
      </c>
      <c r="X1711">
        <f>SUMIFS(COT!O:O,COT!$A:$A,YEAR(daily!$A1711),COT!$B:$B,WEEKNUM(daily!$A1711))</f>
        <v>108</v>
      </c>
      <c r="Y1711">
        <f>SUMIFS(COT!P:P,COT!$A:$A,YEAR(daily!$A1711),COT!$B:$B,WEEKNUM(daily!$A1711))</f>
        <v>84</v>
      </c>
      <c r="Z1711">
        <f>SUMIFS(COT!Q:Q,COT!$A:$A,YEAR(daily!$A1711),COT!$B:$B,WEEKNUM(daily!$A1711))</f>
        <v>91</v>
      </c>
      <c r="AA1711">
        <f>SUMIFS(Saudi!B:B,Saudi!$A:$A,YEAR(daily!$A1711))</f>
        <v>678.81299999999999</v>
      </c>
      <c r="AB1711">
        <f>SUMIFS(Saudi!C:C,Saudi!$A:$A,YEAR(daily!$A1711))</f>
        <v>384.9</v>
      </c>
      <c r="AC1711">
        <f>SUMIFS(Saudi!F:F,Saudi!$A:$A,YEAR(daily!$A1711))</f>
        <v>4050890</v>
      </c>
      <c r="AD1711">
        <f>SUMIFS(Saudi!G:G,Saudi!$A:$A,YEAR(daily!$A1711))</f>
        <v>66.21286817876377</v>
      </c>
      <c r="AE1711">
        <f>SUMIFS(Saudi!H:H,Saudi!$A:$A,YEAR(daily!$A1711))</f>
        <v>268221045.57667238</v>
      </c>
      <c r="AF1711" s="5">
        <f t="shared" si="74"/>
        <v>12</v>
      </c>
      <c r="AG1711" s="5">
        <f t="shared" si="75"/>
        <v>2006</v>
      </c>
    </row>
    <row r="1712" spans="1:33">
      <c r="A1712" s="3">
        <v>39072</v>
      </c>
      <c r="B1712" s="1">
        <v>300381</v>
      </c>
      <c r="C1712" s="1">
        <v>54462</v>
      </c>
      <c r="D1712" s="1">
        <v>41227</v>
      </c>
      <c r="E1712" s="1">
        <v>62.66</v>
      </c>
      <c r="F1712" s="1">
        <v>64.650000000000006</v>
      </c>
      <c r="G1712" s="1">
        <v>65.36</v>
      </c>
      <c r="H1712" s="2">
        <v>50.7</v>
      </c>
      <c r="I1712" s="2">
        <v>30.5</v>
      </c>
      <c r="J1712" s="2">
        <v>85.5</v>
      </c>
      <c r="K1712" s="2">
        <v>86.6</v>
      </c>
      <c r="L1712">
        <f>SUMIFS(US!B:B,US!$D:$D,YEAR(daily!$A1712),US!$E:$E,MONTH(daily!$A1712))</f>
        <v>8492</v>
      </c>
      <c r="M1712">
        <f>SUMIFS(US!C:C,US!$D:$D,YEAR(daily!$A1712),US!$E:$E,MONTH(daily!$A1712))</f>
        <v>20795</v>
      </c>
      <c r="N1712">
        <f>SUMIFS(COT!E:E,COT!$A:$A,YEAR(daily!$A1712),COT!$B:$B,WEEKNUM(daily!$A1712))</f>
        <v>1161945</v>
      </c>
      <c r="O1712">
        <f>SUMIFS(COT!F:F,COT!$A:$A,YEAR(daily!$A1712),COT!$B:$B,WEEKNUM(daily!$A1712))</f>
        <v>157670</v>
      </c>
      <c r="P1712">
        <f>SUMIFS(COT!G:G,COT!$A:$A,YEAR(daily!$A1712),COT!$B:$B,WEEKNUM(daily!$A1712))</f>
        <v>138823</v>
      </c>
      <c r="Q1712">
        <f>SUMIFS(COT!H:H,COT!$A:$A,YEAR(daily!$A1712),COT!$B:$B,WEEKNUM(daily!$A1712))</f>
        <v>230358</v>
      </c>
      <c r="R1712">
        <f>SUMIFS(COT!I:I,COT!$A:$A,YEAR(daily!$A1712),COT!$B:$B,WEEKNUM(daily!$A1712))</f>
        <v>713041</v>
      </c>
      <c r="S1712">
        <f>SUMIFS(COT!J:J,COT!$A:$A,YEAR(daily!$A1712),COT!$B:$B,WEEKNUM(daily!$A1712))</f>
        <v>714703</v>
      </c>
      <c r="T1712">
        <f>SUMIFS(COT!K:K,COT!$A:$A,YEAR(daily!$A1712),COT!$B:$B,WEEKNUM(daily!$A1712))</f>
        <v>60876</v>
      </c>
      <c r="U1712">
        <f>SUMIFS(COT!L:L,COT!$A:$A,YEAR(daily!$A1712),COT!$B:$B,WEEKNUM(daily!$A1712))</f>
        <v>78061</v>
      </c>
      <c r="V1712">
        <f>SUMIFS(COT!M:M,COT!$A:$A,YEAR(daily!$A1712),COT!$B:$B,WEEKNUM(daily!$A1712))</f>
        <v>80</v>
      </c>
      <c r="W1712">
        <f>SUMIFS(COT!N:N,COT!$A:$A,YEAR(daily!$A1712),COT!$B:$B,WEEKNUM(daily!$A1712))</f>
        <v>93</v>
      </c>
      <c r="X1712">
        <f>SUMIFS(COT!O:O,COT!$A:$A,YEAR(daily!$A1712),COT!$B:$B,WEEKNUM(daily!$A1712))</f>
        <v>108</v>
      </c>
      <c r="Y1712">
        <f>SUMIFS(COT!P:P,COT!$A:$A,YEAR(daily!$A1712),COT!$B:$B,WEEKNUM(daily!$A1712))</f>
        <v>84</v>
      </c>
      <c r="Z1712">
        <f>SUMIFS(COT!Q:Q,COT!$A:$A,YEAR(daily!$A1712),COT!$B:$B,WEEKNUM(daily!$A1712))</f>
        <v>91</v>
      </c>
      <c r="AA1712">
        <f>SUMIFS(Saudi!B:B,Saudi!$A:$A,YEAR(daily!$A1712))</f>
        <v>678.81299999999999</v>
      </c>
      <c r="AB1712">
        <f>SUMIFS(Saudi!C:C,Saudi!$A:$A,YEAR(daily!$A1712))</f>
        <v>384.9</v>
      </c>
      <c r="AC1712">
        <f>SUMIFS(Saudi!F:F,Saudi!$A:$A,YEAR(daily!$A1712))</f>
        <v>4050890</v>
      </c>
      <c r="AD1712">
        <f>SUMIFS(Saudi!G:G,Saudi!$A:$A,YEAR(daily!$A1712))</f>
        <v>66.21286817876377</v>
      </c>
      <c r="AE1712">
        <f>SUMIFS(Saudi!H:H,Saudi!$A:$A,YEAR(daily!$A1712))</f>
        <v>268221045.57667238</v>
      </c>
      <c r="AF1712" s="5">
        <f t="shared" si="74"/>
        <v>12</v>
      </c>
      <c r="AG1712" s="5">
        <f t="shared" si="75"/>
        <v>2006</v>
      </c>
    </row>
    <row r="1713" spans="1:33">
      <c r="A1713" s="3">
        <v>39073</v>
      </c>
      <c r="B1713" s="1">
        <v>300554</v>
      </c>
      <c r="C1713" s="1">
        <v>55421</v>
      </c>
      <c r="D1713" s="1">
        <v>41746</v>
      </c>
      <c r="E1713" s="1">
        <v>62.41</v>
      </c>
      <c r="F1713" s="1">
        <v>64.400000000000006</v>
      </c>
      <c r="G1713" s="1">
        <v>65.11</v>
      </c>
      <c r="H1713" s="2">
        <v>50.7</v>
      </c>
      <c r="I1713" s="2">
        <v>30.5</v>
      </c>
      <c r="J1713" s="2">
        <v>85.5</v>
      </c>
      <c r="K1713" s="2">
        <v>86.6</v>
      </c>
      <c r="L1713">
        <f>SUMIFS(US!B:B,US!$D:$D,YEAR(daily!$A1713),US!$E:$E,MONTH(daily!$A1713))</f>
        <v>8492</v>
      </c>
      <c r="M1713">
        <f>SUMIFS(US!C:C,US!$D:$D,YEAR(daily!$A1713),US!$E:$E,MONTH(daily!$A1713))</f>
        <v>20795</v>
      </c>
      <c r="N1713">
        <f>SUMIFS(COT!E:E,COT!$A:$A,YEAR(daily!$A1713),COT!$B:$B,WEEKNUM(daily!$A1713))</f>
        <v>1161945</v>
      </c>
      <c r="O1713">
        <f>SUMIFS(COT!F:F,COT!$A:$A,YEAR(daily!$A1713),COT!$B:$B,WEEKNUM(daily!$A1713))</f>
        <v>157670</v>
      </c>
      <c r="P1713">
        <f>SUMIFS(COT!G:G,COT!$A:$A,YEAR(daily!$A1713),COT!$B:$B,WEEKNUM(daily!$A1713))</f>
        <v>138823</v>
      </c>
      <c r="Q1713">
        <f>SUMIFS(COT!H:H,COT!$A:$A,YEAR(daily!$A1713),COT!$B:$B,WEEKNUM(daily!$A1713))</f>
        <v>230358</v>
      </c>
      <c r="R1713">
        <f>SUMIFS(COT!I:I,COT!$A:$A,YEAR(daily!$A1713),COT!$B:$B,WEEKNUM(daily!$A1713))</f>
        <v>713041</v>
      </c>
      <c r="S1713">
        <f>SUMIFS(COT!J:J,COT!$A:$A,YEAR(daily!$A1713),COT!$B:$B,WEEKNUM(daily!$A1713))</f>
        <v>714703</v>
      </c>
      <c r="T1713">
        <f>SUMIFS(COT!K:K,COT!$A:$A,YEAR(daily!$A1713),COT!$B:$B,WEEKNUM(daily!$A1713))</f>
        <v>60876</v>
      </c>
      <c r="U1713">
        <f>SUMIFS(COT!L:L,COT!$A:$A,YEAR(daily!$A1713),COT!$B:$B,WEEKNUM(daily!$A1713))</f>
        <v>78061</v>
      </c>
      <c r="V1713">
        <f>SUMIFS(COT!M:M,COT!$A:$A,YEAR(daily!$A1713),COT!$B:$B,WEEKNUM(daily!$A1713))</f>
        <v>80</v>
      </c>
      <c r="W1713">
        <f>SUMIFS(COT!N:N,COT!$A:$A,YEAR(daily!$A1713),COT!$B:$B,WEEKNUM(daily!$A1713))</f>
        <v>93</v>
      </c>
      <c r="X1713">
        <f>SUMIFS(COT!O:O,COT!$A:$A,YEAR(daily!$A1713),COT!$B:$B,WEEKNUM(daily!$A1713))</f>
        <v>108</v>
      </c>
      <c r="Y1713">
        <f>SUMIFS(COT!P:P,COT!$A:$A,YEAR(daily!$A1713),COT!$B:$B,WEEKNUM(daily!$A1713))</f>
        <v>84</v>
      </c>
      <c r="Z1713">
        <f>SUMIFS(COT!Q:Q,COT!$A:$A,YEAR(daily!$A1713),COT!$B:$B,WEEKNUM(daily!$A1713))</f>
        <v>91</v>
      </c>
      <c r="AA1713">
        <f>SUMIFS(Saudi!B:B,Saudi!$A:$A,YEAR(daily!$A1713))</f>
        <v>678.81299999999999</v>
      </c>
      <c r="AB1713">
        <f>SUMIFS(Saudi!C:C,Saudi!$A:$A,YEAR(daily!$A1713))</f>
        <v>384.9</v>
      </c>
      <c r="AC1713">
        <f>SUMIFS(Saudi!F:F,Saudi!$A:$A,YEAR(daily!$A1713))</f>
        <v>4050890</v>
      </c>
      <c r="AD1713">
        <f>SUMIFS(Saudi!G:G,Saudi!$A:$A,YEAR(daily!$A1713))</f>
        <v>66.21286817876377</v>
      </c>
      <c r="AE1713">
        <f>SUMIFS(Saudi!H:H,Saudi!$A:$A,YEAR(daily!$A1713))</f>
        <v>268221045.57667238</v>
      </c>
      <c r="AF1713" s="5">
        <f t="shared" si="74"/>
        <v>12</v>
      </c>
      <c r="AG1713" s="5">
        <f t="shared" si="75"/>
        <v>2006</v>
      </c>
    </row>
    <row r="1714" spans="1:33">
      <c r="A1714" s="3">
        <v>39077</v>
      </c>
      <c r="B1714" s="1">
        <v>300067</v>
      </c>
      <c r="C1714" s="1">
        <v>55976</v>
      </c>
      <c r="D1714" s="1">
        <v>42345</v>
      </c>
      <c r="E1714" s="1">
        <v>61.1</v>
      </c>
      <c r="F1714" s="1">
        <v>63.13</v>
      </c>
      <c r="G1714" s="1">
        <v>63.86</v>
      </c>
      <c r="H1714" s="2">
        <v>50.7</v>
      </c>
      <c r="I1714" s="2">
        <v>30.5</v>
      </c>
      <c r="J1714" s="2">
        <v>85.5</v>
      </c>
      <c r="K1714" s="2">
        <v>86.6</v>
      </c>
      <c r="L1714">
        <f>SUMIFS(US!B:B,US!$D:$D,YEAR(daily!$A1714),US!$E:$E,MONTH(daily!$A1714))</f>
        <v>8492</v>
      </c>
      <c r="M1714">
        <f>SUMIFS(US!C:C,US!$D:$D,YEAR(daily!$A1714),US!$E:$E,MONTH(daily!$A1714))</f>
        <v>20795</v>
      </c>
      <c r="N1714">
        <f>SUMIFS(COT!E:E,COT!$A:$A,YEAR(daily!$A1714),COT!$B:$B,WEEKNUM(daily!$A1714))</f>
        <v>1179893</v>
      </c>
      <c r="O1714">
        <f>SUMIFS(COT!F:F,COT!$A:$A,YEAR(daily!$A1714),COT!$B:$B,WEEKNUM(daily!$A1714))</f>
        <v>160309</v>
      </c>
      <c r="P1714">
        <f>SUMIFS(COT!G:G,COT!$A:$A,YEAR(daily!$A1714),COT!$B:$B,WEEKNUM(daily!$A1714))</f>
        <v>140461</v>
      </c>
      <c r="Q1714">
        <f>SUMIFS(COT!H:H,COT!$A:$A,YEAR(daily!$A1714),COT!$B:$B,WEEKNUM(daily!$A1714))</f>
        <v>230586</v>
      </c>
      <c r="R1714">
        <f>SUMIFS(COT!I:I,COT!$A:$A,YEAR(daily!$A1714),COT!$B:$B,WEEKNUM(daily!$A1714))</f>
        <v>724075</v>
      </c>
      <c r="S1714">
        <f>SUMIFS(COT!J:J,COT!$A:$A,YEAR(daily!$A1714),COT!$B:$B,WEEKNUM(daily!$A1714))</f>
        <v>727830</v>
      </c>
      <c r="T1714">
        <f>SUMIFS(COT!K:K,COT!$A:$A,YEAR(daily!$A1714),COT!$B:$B,WEEKNUM(daily!$A1714))</f>
        <v>64923</v>
      </c>
      <c r="U1714">
        <f>SUMIFS(COT!L:L,COT!$A:$A,YEAR(daily!$A1714),COT!$B:$B,WEEKNUM(daily!$A1714))</f>
        <v>81016</v>
      </c>
      <c r="V1714">
        <f>SUMIFS(COT!M:M,COT!$A:$A,YEAR(daily!$A1714),COT!$B:$B,WEEKNUM(daily!$A1714))</f>
        <v>74</v>
      </c>
      <c r="W1714">
        <f>SUMIFS(COT!N:N,COT!$A:$A,YEAR(daily!$A1714),COT!$B:$B,WEEKNUM(daily!$A1714))</f>
        <v>99</v>
      </c>
      <c r="X1714">
        <f>SUMIFS(COT!O:O,COT!$A:$A,YEAR(daily!$A1714),COT!$B:$B,WEEKNUM(daily!$A1714))</f>
        <v>107</v>
      </c>
      <c r="Y1714">
        <f>SUMIFS(COT!P:P,COT!$A:$A,YEAR(daily!$A1714),COT!$B:$B,WEEKNUM(daily!$A1714))</f>
        <v>86</v>
      </c>
      <c r="Z1714">
        <f>SUMIFS(COT!Q:Q,COT!$A:$A,YEAR(daily!$A1714),COT!$B:$B,WEEKNUM(daily!$A1714))</f>
        <v>89</v>
      </c>
      <c r="AA1714">
        <f>SUMIFS(Saudi!B:B,Saudi!$A:$A,YEAR(daily!$A1714))</f>
        <v>678.81299999999999</v>
      </c>
      <c r="AB1714">
        <f>SUMIFS(Saudi!C:C,Saudi!$A:$A,YEAR(daily!$A1714))</f>
        <v>384.9</v>
      </c>
      <c r="AC1714">
        <f>SUMIFS(Saudi!F:F,Saudi!$A:$A,YEAR(daily!$A1714))</f>
        <v>4050890</v>
      </c>
      <c r="AD1714">
        <f>SUMIFS(Saudi!G:G,Saudi!$A:$A,YEAR(daily!$A1714))</f>
        <v>66.21286817876377</v>
      </c>
      <c r="AE1714">
        <f>SUMIFS(Saudi!H:H,Saudi!$A:$A,YEAR(daily!$A1714))</f>
        <v>268221045.57667238</v>
      </c>
      <c r="AF1714" s="5">
        <f t="shared" si="74"/>
        <v>12</v>
      </c>
      <c r="AG1714" s="5">
        <f t="shared" si="75"/>
        <v>2006</v>
      </c>
    </row>
    <row r="1715" spans="1:33">
      <c r="A1715" s="3">
        <v>39078</v>
      </c>
      <c r="B1715" s="1">
        <v>298925</v>
      </c>
      <c r="C1715" s="1">
        <v>56139</v>
      </c>
      <c r="D1715" s="1">
        <v>42295</v>
      </c>
      <c r="E1715" s="1">
        <v>60.34</v>
      </c>
      <c r="F1715" s="1">
        <v>62.44</v>
      </c>
      <c r="G1715" s="1">
        <v>63.13</v>
      </c>
      <c r="H1715" s="2">
        <v>50.7</v>
      </c>
      <c r="I1715" s="2">
        <v>30.5</v>
      </c>
      <c r="J1715" s="2">
        <v>85.5</v>
      </c>
      <c r="K1715" s="2">
        <v>86.6</v>
      </c>
      <c r="L1715">
        <f>SUMIFS(US!B:B,US!$D:$D,YEAR(daily!$A1715),US!$E:$E,MONTH(daily!$A1715))</f>
        <v>8492</v>
      </c>
      <c r="M1715">
        <f>SUMIFS(US!C:C,US!$D:$D,YEAR(daily!$A1715),US!$E:$E,MONTH(daily!$A1715))</f>
        <v>20795</v>
      </c>
      <c r="N1715">
        <f>SUMIFS(COT!E:E,COT!$A:$A,YEAR(daily!$A1715),COT!$B:$B,WEEKNUM(daily!$A1715))</f>
        <v>1179893</v>
      </c>
      <c r="O1715">
        <f>SUMIFS(COT!F:F,COT!$A:$A,YEAR(daily!$A1715),COT!$B:$B,WEEKNUM(daily!$A1715))</f>
        <v>160309</v>
      </c>
      <c r="P1715">
        <f>SUMIFS(COT!G:G,COT!$A:$A,YEAR(daily!$A1715),COT!$B:$B,WEEKNUM(daily!$A1715))</f>
        <v>140461</v>
      </c>
      <c r="Q1715">
        <f>SUMIFS(COT!H:H,COT!$A:$A,YEAR(daily!$A1715),COT!$B:$B,WEEKNUM(daily!$A1715))</f>
        <v>230586</v>
      </c>
      <c r="R1715">
        <f>SUMIFS(COT!I:I,COT!$A:$A,YEAR(daily!$A1715),COT!$B:$B,WEEKNUM(daily!$A1715))</f>
        <v>724075</v>
      </c>
      <c r="S1715">
        <f>SUMIFS(COT!J:J,COT!$A:$A,YEAR(daily!$A1715),COT!$B:$B,WEEKNUM(daily!$A1715))</f>
        <v>727830</v>
      </c>
      <c r="T1715">
        <f>SUMIFS(COT!K:K,COT!$A:$A,YEAR(daily!$A1715),COT!$B:$B,WEEKNUM(daily!$A1715))</f>
        <v>64923</v>
      </c>
      <c r="U1715">
        <f>SUMIFS(COT!L:L,COT!$A:$A,YEAR(daily!$A1715),COT!$B:$B,WEEKNUM(daily!$A1715))</f>
        <v>81016</v>
      </c>
      <c r="V1715">
        <f>SUMIFS(COT!M:M,COT!$A:$A,YEAR(daily!$A1715),COT!$B:$B,WEEKNUM(daily!$A1715))</f>
        <v>74</v>
      </c>
      <c r="W1715">
        <f>SUMIFS(COT!N:N,COT!$A:$A,YEAR(daily!$A1715),COT!$B:$B,WEEKNUM(daily!$A1715))</f>
        <v>99</v>
      </c>
      <c r="X1715">
        <f>SUMIFS(COT!O:O,COT!$A:$A,YEAR(daily!$A1715),COT!$B:$B,WEEKNUM(daily!$A1715))</f>
        <v>107</v>
      </c>
      <c r="Y1715">
        <f>SUMIFS(COT!P:P,COT!$A:$A,YEAR(daily!$A1715),COT!$B:$B,WEEKNUM(daily!$A1715))</f>
        <v>86</v>
      </c>
      <c r="Z1715">
        <f>SUMIFS(COT!Q:Q,COT!$A:$A,YEAR(daily!$A1715),COT!$B:$B,WEEKNUM(daily!$A1715))</f>
        <v>89</v>
      </c>
      <c r="AA1715">
        <f>SUMIFS(Saudi!B:B,Saudi!$A:$A,YEAR(daily!$A1715))</f>
        <v>678.81299999999999</v>
      </c>
      <c r="AB1715">
        <f>SUMIFS(Saudi!C:C,Saudi!$A:$A,YEAR(daily!$A1715))</f>
        <v>384.9</v>
      </c>
      <c r="AC1715">
        <f>SUMIFS(Saudi!F:F,Saudi!$A:$A,YEAR(daily!$A1715))</f>
        <v>4050890</v>
      </c>
      <c r="AD1715">
        <f>SUMIFS(Saudi!G:G,Saudi!$A:$A,YEAR(daily!$A1715))</f>
        <v>66.21286817876377</v>
      </c>
      <c r="AE1715">
        <f>SUMIFS(Saudi!H:H,Saudi!$A:$A,YEAR(daily!$A1715))</f>
        <v>268221045.57667238</v>
      </c>
      <c r="AF1715" s="5">
        <f t="shared" si="74"/>
        <v>12</v>
      </c>
      <c r="AG1715" s="5">
        <f t="shared" si="75"/>
        <v>2006</v>
      </c>
    </row>
    <row r="1716" spans="1:33">
      <c r="A1716" s="3">
        <v>39079</v>
      </c>
      <c r="B1716" s="1">
        <v>296350</v>
      </c>
      <c r="C1716" s="1">
        <v>56049</v>
      </c>
      <c r="D1716" s="1">
        <v>41877</v>
      </c>
      <c r="E1716" s="1">
        <v>60.53</v>
      </c>
      <c r="F1716" s="1">
        <v>62.63</v>
      </c>
      <c r="G1716" s="1">
        <v>63.3</v>
      </c>
      <c r="H1716" s="2">
        <v>50.7</v>
      </c>
      <c r="I1716" s="2">
        <v>30.5</v>
      </c>
      <c r="J1716" s="2">
        <v>85.5</v>
      </c>
      <c r="K1716" s="2">
        <v>86.6</v>
      </c>
      <c r="L1716">
        <f>SUMIFS(US!B:B,US!$D:$D,YEAR(daily!$A1716),US!$E:$E,MONTH(daily!$A1716))</f>
        <v>8492</v>
      </c>
      <c r="M1716">
        <f>SUMIFS(US!C:C,US!$D:$D,YEAR(daily!$A1716),US!$E:$E,MONTH(daily!$A1716))</f>
        <v>20795</v>
      </c>
      <c r="N1716">
        <f>SUMIFS(COT!E:E,COT!$A:$A,YEAR(daily!$A1716),COT!$B:$B,WEEKNUM(daily!$A1716))</f>
        <v>1179893</v>
      </c>
      <c r="O1716">
        <f>SUMIFS(COT!F:F,COT!$A:$A,YEAR(daily!$A1716),COT!$B:$B,WEEKNUM(daily!$A1716))</f>
        <v>160309</v>
      </c>
      <c r="P1716">
        <f>SUMIFS(COT!G:G,COT!$A:$A,YEAR(daily!$A1716),COT!$B:$B,WEEKNUM(daily!$A1716))</f>
        <v>140461</v>
      </c>
      <c r="Q1716">
        <f>SUMIFS(COT!H:H,COT!$A:$A,YEAR(daily!$A1716),COT!$B:$B,WEEKNUM(daily!$A1716))</f>
        <v>230586</v>
      </c>
      <c r="R1716">
        <f>SUMIFS(COT!I:I,COT!$A:$A,YEAR(daily!$A1716),COT!$B:$B,WEEKNUM(daily!$A1716))</f>
        <v>724075</v>
      </c>
      <c r="S1716">
        <f>SUMIFS(COT!J:J,COT!$A:$A,YEAR(daily!$A1716),COT!$B:$B,WEEKNUM(daily!$A1716))</f>
        <v>727830</v>
      </c>
      <c r="T1716">
        <f>SUMIFS(COT!K:K,COT!$A:$A,YEAR(daily!$A1716),COT!$B:$B,WEEKNUM(daily!$A1716))</f>
        <v>64923</v>
      </c>
      <c r="U1716">
        <f>SUMIFS(COT!L:L,COT!$A:$A,YEAR(daily!$A1716),COT!$B:$B,WEEKNUM(daily!$A1716))</f>
        <v>81016</v>
      </c>
      <c r="V1716">
        <f>SUMIFS(COT!M:M,COT!$A:$A,YEAR(daily!$A1716),COT!$B:$B,WEEKNUM(daily!$A1716))</f>
        <v>74</v>
      </c>
      <c r="W1716">
        <f>SUMIFS(COT!N:N,COT!$A:$A,YEAR(daily!$A1716),COT!$B:$B,WEEKNUM(daily!$A1716))</f>
        <v>99</v>
      </c>
      <c r="X1716">
        <f>SUMIFS(COT!O:O,COT!$A:$A,YEAR(daily!$A1716),COT!$B:$B,WEEKNUM(daily!$A1716))</f>
        <v>107</v>
      </c>
      <c r="Y1716">
        <f>SUMIFS(COT!P:P,COT!$A:$A,YEAR(daily!$A1716),COT!$B:$B,WEEKNUM(daily!$A1716))</f>
        <v>86</v>
      </c>
      <c r="Z1716">
        <f>SUMIFS(COT!Q:Q,COT!$A:$A,YEAR(daily!$A1716),COT!$B:$B,WEEKNUM(daily!$A1716))</f>
        <v>89</v>
      </c>
      <c r="AA1716">
        <f>SUMIFS(Saudi!B:B,Saudi!$A:$A,YEAR(daily!$A1716))</f>
        <v>678.81299999999999</v>
      </c>
      <c r="AB1716">
        <f>SUMIFS(Saudi!C:C,Saudi!$A:$A,YEAR(daily!$A1716))</f>
        <v>384.9</v>
      </c>
      <c r="AC1716">
        <f>SUMIFS(Saudi!F:F,Saudi!$A:$A,YEAR(daily!$A1716))</f>
        <v>4050890</v>
      </c>
      <c r="AD1716">
        <f>SUMIFS(Saudi!G:G,Saudi!$A:$A,YEAR(daily!$A1716))</f>
        <v>66.21286817876377</v>
      </c>
      <c r="AE1716">
        <f>SUMIFS(Saudi!H:H,Saudi!$A:$A,YEAR(daily!$A1716))</f>
        <v>268221045.57667238</v>
      </c>
      <c r="AF1716" s="5">
        <f t="shared" si="74"/>
        <v>12</v>
      </c>
      <c r="AG1716" s="5">
        <f t="shared" si="75"/>
        <v>2006</v>
      </c>
    </row>
    <row r="1717" spans="1:33">
      <c r="A1717" s="3">
        <v>39080</v>
      </c>
      <c r="B1717" s="1">
        <v>290538</v>
      </c>
      <c r="C1717" s="1">
        <v>56284</v>
      </c>
      <c r="D1717" s="1">
        <v>41379</v>
      </c>
      <c r="E1717" s="1">
        <v>61.05</v>
      </c>
      <c r="F1717" s="1">
        <v>63.26</v>
      </c>
      <c r="G1717" s="1">
        <v>63.95</v>
      </c>
      <c r="H1717" s="2">
        <v>50.7</v>
      </c>
      <c r="I1717" s="2">
        <v>30.5</v>
      </c>
      <c r="J1717" s="2">
        <v>85.5</v>
      </c>
      <c r="K1717" s="2">
        <v>86.6</v>
      </c>
      <c r="L1717">
        <f>SUMIFS(US!B:B,US!$D:$D,YEAR(daily!$A1717),US!$E:$E,MONTH(daily!$A1717))</f>
        <v>8492</v>
      </c>
      <c r="M1717">
        <f>SUMIFS(US!C:C,US!$D:$D,YEAR(daily!$A1717),US!$E:$E,MONTH(daily!$A1717))</f>
        <v>20795</v>
      </c>
      <c r="N1717">
        <f>SUMIFS(COT!E:E,COT!$A:$A,YEAR(daily!$A1717),COT!$B:$B,WEEKNUM(daily!$A1717))</f>
        <v>1179893</v>
      </c>
      <c r="O1717">
        <f>SUMIFS(COT!F:F,COT!$A:$A,YEAR(daily!$A1717),COT!$B:$B,WEEKNUM(daily!$A1717))</f>
        <v>160309</v>
      </c>
      <c r="P1717">
        <f>SUMIFS(COT!G:G,COT!$A:$A,YEAR(daily!$A1717),COT!$B:$B,WEEKNUM(daily!$A1717))</f>
        <v>140461</v>
      </c>
      <c r="Q1717">
        <f>SUMIFS(COT!H:H,COT!$A:$A,YEAR(daily!$A1717),COT!$B:$B,WEEKNUM(daily!$A1717))</f>
        <v>230586</v>
      </c>
      <c r="R1717">
        <f>SUMIFS(COT!I:I,COT!$A:$A,YEAR(daily!$A1717),COT!$B:$B,WEEKNUM(daily!$A1717))</f>
        <v>724075</v>
      </c>
      <c r="S1717">
        <f>SUMIFS(COT!J:J,COT!$A:$A,YEAR(daily!$A1717),COT!$B:$B,WEEKNUM(daily!$A1717))</f>
        <v>727830</v>
      </c>
      <c r="T1717">
        <f>SUMIFS(COT!K:K,COT!$A:$A,YEAR(daily!$A1717),COT!$B:$B,WEEKNUM(daily!$A1717))</f>
        <v>64923</v>
      </c>
      <c r="U1717">
        <f>SUMIFS(COT!L:L,COT!$A:$A,YEAR(daily!$A1717),COT!$B:$B,WEEKNUM(daily!$A1717))</f>
        <v>81016</v>
      </c>
      <c r="V1717">
        <f>SUMIFS(COT!M:M,COT!$A:$A,YEAR(daily!$A1717),COT!$B:$B,WEEKNUM(daily!$A1717))</f>
        <v>74</v>
      </c>
      <c r="W1717">
        <f>SUMIFS(COT!N:N,COT!$A:$A,YEAR(daily!$A1717),COT!$B:$B,WEEKNUM(daily!$A1717))</f>
        <v>99</v>
      </c>
      <c r="X1717">
        <f>SUMIFS(COT!O:O,COT!$A:$A,YEAR(daily!$A1717),COT!$B:$B,WEEKNUM(daily!$A1717))</f>
        <v>107</v>
      </c>
      <c r="Y1717">
        <f>SUMIFS(COT!P:P,COT!$A:$A,YEAR(daily!$A1717),COT!$B:$B,WEEKNUM(daily!$A1717))</f>
        <v>86</v>
      </c>
      <c r="Z1717">
        <f>SUMIFS(COT!Q:Q,COT!$A:$A,YEAR(daily!$A1717),COT!$B:$B,WEEKNUM(daily!$A1717))</f>
        <v>89</v>
      </c>
      <c r="AA1717">
        <f>SUMIFS(Saudi!B:B,Saudi!$A:$A,YEAR(daily!$A1717))</f>
        <v>678.81299999999999</v>
      </c>
      <c r="AB1717">
        <f>SUMIFS(Saudi!C:C,Saudi!$A:$A,YEAR(daily!$A1717))</f>
        <v>384.9</v>
      </c>
      <c r="AC1717">
        <f>SUMIFS(Saudi!F:F,Saudi!$A:$A,YEAR(daily!$A1717))</f>
        <v>4050890</v>
      </c>
      <c r="AD1717">
        <f>SUMIFS(Saudi!G:G,Saudi!$A:$A,YEAR(daily!$A1717))</f>
        <v>66.21286817876377</v>
      </c>
      <c r="AE1717">
        <f>SUMIFS(Saudi!H:H,Saudi!$A:$A,YEAR(daily!$A1717))</f>
        <v>268221045.57667238</v>
      </c>
      <c r="AF1717" s="5">
        <f t="shared" si="74"/>
        <v>12</v>
      </c>
      <c r="AG1717" s="5">
        <f t="shared" si="75"/>
        <v>2006</v>
      </c>
    </row>
    <row r="1718" spans="1:33">
      <c r="A1718" s="3">
        <v>39084</v>
      </c>
      <c r="B1718" s="1">
        <v>291638</v>
      </c>
      <c r="C1718" s="1">
        <v>57440</v>
      </c>
      <c r="D1718" s="1">
        <v>41847</v>
      </c>
      <c r="E1718" s="1">
        <v>61.05</v>
      </c>
      <c r="F1718" s="1">
        <v>63.259999999999991</v>
      </c>
      <c r="G1718" s="1">
        <f>AVERAGE(G1717,G1719)</f>
        <v>62.5</v>
      </c>
      <c r="H1718" s="2">
        <v>50.7</v>
      </c>
      <c r="I1718" s="2">
        <v>30.5</v>
      </c>
      <c r="J1718" s="2">
        <v>85.5</v>
      </c>
      <c r="K1718" s="2">
        <v>86.6</v>
      </c>
      <c r="L1718">
        <f>SUMIFS(US!B:B,US!$D:$D,YEAR(daily!$A1718),US!$E:$E,MONTH(daily!$A1718))</f>
        <v>8372</v>
      </c>
      <c r="M1718">
        <f>SUMIFS(US!C:C,US!$D:$D,YEAR(daily!$A1718),US!$E:$E,MONTH(daily!$A1718))</f>
        <v>20567</v>
      </c>
      <c r="N1718">
        <f>SUMIFS(COT!E:E,COT!$A:$A,YEAR(daily!$A1718),COT!$B:$B,WEEKNUM(daily!$A1718))</f>
        <v>1226641</v>
      </c>
      <c r="O1718">
        <f>SUMIFS(COT!F:F,COT!$A:$A,YEAR(daily!$A1718),COT!$B:$B,WEEKNUM(daily!$A1718))</f>
        <v>167725</v>
      </c>
      <c r="P1718">
        <f>SUMIFS(COT!G:G,COT!$A:$A,YEAR(daily!$A1718),COT!$B:$B,WEEKNUM(daily!$A1718))</f>
        <v>165531</v>
      </c>
      <c r="Q1718">
        <f>SUMIFS(COT!H:H,COT!$A:$A,YEAR(daily!$A1718),COT!$B:$B,WEEKNUM(daily!$A1718))</f>
        <v>236762</v>
      </c>
      <c r="R1718">
        <f>SUMIFS(COT!I:I,COT!$A:$A,YEAR(daily!$A1718),COT!$B:$B,WEEKNUM(daily!$A1718))</f>
        <v>754040</v>
      </c>
      <c r="S1718">
        <f>SUMIFS(COT!J:J,COT!$A:$A,YEAR(daily!$A1718),COT!$B:$B,WEEKNUM(daily!$A1718))</f>
        <v>744275</v>
      </c>
      <c r="T1718">
        <f>SUMIFS(COT!K:K,COT!$A:$A,YEAR(daily!$A1718),COT!$B:$B,WEEKNUM(daily!$A1718))</f>
        <v>68114</v>
      </c>
      <c r="U1718">
        <f>SUMIFS(COT!L:L,COT!$A:$A,YEAR(daily!$A1718),COT!$B:$B,WEEKNUM(daily!$A1718))</f>
        <v>80073</v>
      </c>
      <c r="V1718">
        <f>SUMIFS(COT!M:M,COT!$A:$A,YEAR(daily!$A1718),COT!$B:$B,WEEKNUM(daily!$A1718))</f>
        <v>75</v>
      </c>
      <c r="W1718">
        <f>SUMIFS(COT!N:N,COT!$A:$A,YEAR(daily!$A1718),COT!$B:$B,WEEKNUM(daily!$A1718))</f>
        <v>113</v>
      </c>
      <c r="X1718">
        <f>SUMIFS(COT!O:O,COT!$A:$A,YEAR(daily!$A1718),COT!$B:$B,WEEKNUM(daily!$A1718))</f>
        <v>113</v>
      </c>
      <c r="Y1718">
        <f>SUMIFS(COT!P:P,COT!$A:$A,YEAR(daily!$A1718),COT!$B:$B,WEEKNUM(daily!$A1718))</f>
        <v>92</v>
      </c>
      <c r="Z1718">
        <f>SUMIFS(COT!Q:Q,COT!$A:$A,YEAR(daily!$A1718),COT!$B:$B,WEEKNUM(daily!$A1718))</f>
        <v>89</v>
      </c>
      <c r="AA1718">
        <f>SUMIFS(Saudi!B:B,Saudi!$A:$A,YEAR(daily!$A1718))</f>
        <v>642.80600000000004</v>
      </c>
      <c r="AB1718">
        <f>SUMIFS(Saudi!C:C,Saudi!$A:$A,YEAR(daily!$A1718))</f>
        <v>459.12</v>
      </c>
      <c r="AC1718">
        <f>SUMIFS(Saudi!F:F,Saudi!$A:$A,YEAR(daily!$A1718))</f>
        <v>3923205</v>
      </c>
      <c r="AD1718">
        <f>SUMIFS(Saudi!G:G,Saudi!$A:$A,YEAR(daily!$A1718))</f>
        <v>72.338736684018997</v>
      </c>
      <c r="AE1718">
        <f>SUMIFS(Saudi!H:H,Saudi!$A:$A,YEAR(daily!$A1718))</f>
        <v>283799693.45242673</v>
      </c>
      <c r="AF1718" s="5">
        <f t="shared" si="74"/>
        <v>1</v>
      </c>
      <c r="AG1718" s="5">
        <f t="shared" si="75"/>
        <v>2007</v>
      </c>
    </row>
    <row r="1719" spans="1:33">
      <c r="A1719" s="3">
        <v>39085</v>
      </c>
      <c r="B1719" s="1">
        <v>305143</v>
      </c>
      <c r="C1719" s="1">
        <v>61535</v>
      </c>
      <c r="D1719" s="1">
        <v>41615</v>
      </c>
      <c r="E1719" s="1">
        <v>58.32</v>
      </c>
      <c r="F1719" s="1">
        <v>60.34</v>
      </c>
      <c r="G1719" s="1">
        <v>61.05</v>
      </c>
      <c r="H1719" s="2">
        <v>50.7</v>
      </c>
      <c r="I1719" s="2">
        <v>30.5</v>
      </c>
      <c r="J1719" s="2">
        <v>85.5</v>
      </c>
      <c r="K1719" s="2">
        <v>86.6</v>
      </c>
      <c r="L1719">
        <f>SUMIFS(US!B:B,US!$D:$D,YEAR(daily!$A1719),US!$E:$E,MONTH(daily!$A1719))</f>
        <v>8372</v>
      </c>
      <c r="M1719">
        <f>SUMIFS(US!C:C,US!$D:$D,YEAR(daily!$A1719),US!$E:$E,MONTH(daily!$A1719))</f>
        <v>20567</v>
      </c>
      <c r="N1719">
        <f>SUMIFS(COT!E:E,COT!$A:$A,YEAR(daily!$A1719),COT!$B:$B,WEEKNUM(daily!$A1719))</f>
        <v>1226641</v>
      </c>
      <c r="O1719">
        <f>SUMIFS(COT!F:F,COT!$A:$A,YEAR(daily!$A1719),COT!$B:$B,WEEKNUM(daily!$A1719))</f>
        <v>167725</v>
      </c>
      <c r="P1719">
        <f>SUMIFS(COT!G:G,COT!$A:$A,YEAR(daily!$A1719),COT!$B:$B,WEEKNUM(daily!$A1719))</f>
        <v>165531</v>
      </c>
      <c r="Q1719">
        <f>SUMIFS(COT!H:H,COT!$A:$A,YEAR(daily!$A1719),COT!$B:$B,WEEKNUM(daily!$A1719))</f>
        <v>236762</v>
      </c>
      <c r="R1719">
        <f>SUMIFS(COT!I:I,COT!$A:$A,YEAR(daily!$A1719),COT!$B:$B,WEEKNUM(daily!$A1719))</f>
        <v>754040</v>
      </c>
      <c r="S1719">
        <f>SUMIFS(COT!J:J,COT!$A:$A,YEAR(daily!$A1719),COT!$B:$B,WEEKNUM(daily!$A1719))</f>
        <v>744275</v>
      </c>
      <c r="T1719">
        <f>SUMIFS(COT!K:K,COT!$A:$A,YEAR(daily!$A1719),COT!$B:$B,WEEKNUM(daily!$A1719))</f>
        <v>68114</v>
      </c>
      <c r="U1719">
        <f>SUMIFS(COT!L:L,COT!$A:$A,YEAR(daily!$A1719),COT!$B:$B,WEEKNUM(daily!$A1719))</f>
        <v>80073</v>
      </c>
      <c r="V1719">
        <f>SUMIFS(COT!M:M,COT!$A:$A,YEAR(daily!$A1719),COT!$B:$B,WEEKNUM(daily!$A1719))</f>
        <v>75</v>
      </c>
      <c r="W1719">
        <f>SUMIFS(COT!N:N,COT!$A:$A,YEAR(daily!$A1719),COT!$B:$B,WEEKNUM(daily!$A1719))</f>
        <v>113</v>
      </c>
      <c r="X1719">
        <f>SUMIFS(COT!O:O,COT!$A:$A,YEAR(daily!$A1719),COT!$B:$B,WEEKNUM(daily!$A1719))</f>
        <v>113</v>
      </c>
      <c r="Y1719">
        <f>SUMIFS(COT!P:P,COT!$A:$A,YEAR(daily!$A1719),COT!$B:$B,WEEKNUM(daily!$A1719))</f>
        <v>92</v>
      </c>
      <c r="Z1719">
        <f>SUMIFS(COT!Q:Q,COT!$A:$A,YEAR(daily!$A1719),COT!$B:$B,WEEKNUM(daily!$A1719))</f>
        <v>89</v>
      </c>
      <c r="AA1719">
        <f>SUMIFS(Saudi!B:B,Saudi!$A:$A,YEAR(daily!$A1719))</f>
        <v>642.80600000000004</v>
      </c>
      <c r="AB1719">
        <f>SUMIFS(Saudi!C:C,Saudi!$A:$A,YEAR(daily!$A1719))</f>
        <v>459.12</v>
      </c>
      <c r="AC1719">
        <f>SUMIFS(Saudi!F:F,Saudi!$A:$A,YEAR(daily!$A1719))</f>
        <v>3923205</v>
      </c>
      <c r="AD1719">
        <f>SUMIFS(Saudi!G:G,Saudi!$A:$A,YEAR(daily!$A1719))</f>
        <v>72.338736684018997</v>
      </c>
      <c r="AE1719">
        <f>SUMIFS(Saudi!H:H,Saudi!$A:$A,YEAR(daily!$A1719))</f>
        <v>283799693.45242673</v>
      </c>
      <c r="AF1719" s="5">
        <f t="shared" si="74"/>
        <v>1</v>
      </c>
      <c r="AG1719" s="5">
        <f t="shared" si="75"/>
        <v>2007</v>
      </c>
    </row>
    <row r="1720" spans="1:33">
      <c r="A1720" s="3">
        <v>39086</v>
      </c>
      <c r="B1720" s="1">
        <v>299585</v>
      </c>
      <c r="C1720" s="1">
        <v>63310</v>
      </c>
      <c r="D1720" s="1">
        <v>43247</v>
      </c>
      <c r="E1720" s="1">
        <v>55.59</v>
      </c>
      <c r="F1720" s="1">
        <v>57.6</v>
      </c>
      <c r="G1720" s="1">
        <v>58.38</v>
      </c>
      <c r="H1720" s="2">
        <v>50.7</v>
      </c>
      <c r="I1720" s="2">
        <v>30.5</v>
      </c>
      <c r="J1720" s="2">
        <v>85.5</v>
      </c>
      <c r="K1720" s="2">
        <v>86.6</v>
      </c>
      <c r="L1720">
        <f>SUMIFS(US!B:B,US!$D:$D,YEAR(daily!$A1720),US!$E:$E,MONTH(daily!$A1720))</f>
        <v>8372</v>
      </c>
      <c r="M1720">
        <f>SUMIFS(US!C:C,US!$D:$D,YEAR(daily!$A1720),US!$E:$E,MONTH(daily!$A1720))</f>
        <v>20567</v>
      </c>
      <c r="N1720">
        <f>SUMIFS(COT!E:E,COT!$A:$A,YEAR(daily!$A1720),COT!$B:$B,WEEKNUM(daily!$A1720))</f>
        <v>1226641</v>
      </c>
      <c r="O1720">
        <f>SUMIFS(COT!F:F,COT!$A:$A,YEAR(daily!$A1720),COT!$B:$B,WEEKNUM(daily!$A1720))</f>
        <v>167725</v>
      </c>
      <c r="P1720">
        <f>SUMIFS(COT!G:G,COT!$A:$A,YEAR(daily!$A1720),COT!$B:$B,WEEKNUM(daily!$A1720))</f>
        <v>165531</v>
      </c>
      <c r="Q1720">
        <f>SUMIFS(COT!H:H,COT!$A:$A,YEAR(daily!$A1720),COT!$B:$B,WEEKNUM(daily!$A1720))</f>
        <v>236762</v>
      </c>
      <c r="R1720">
        <f>SUMIFS(COT!I:I,COT!$A:$A,YEAR(daily!$A1720),COT!$B:$B,WEEKNUM(daily!$A1720))</f>
        <v>754040</v>
      </c>
      <c r="S1720">
        <f>SUMIFS(COT!J:J,COT!$A:$A,YEAR(daily!$A1720),COT!$B:$B,WEEKNUM(daily!$A1720))</f>
        <v>744275</v>
      </c>
      <c r="T1720">
        <f>SUMIFS(COT!K:K,COT!$A:$A,YEAR(daily!$A1720),COT!$B:$B,WEEKNUM(daily!$A1720))</f>
        <v>68114</v>
      </c>
      <c r="U1720">
        <f>SUMIFS(COT!L:L,COT!$A:$A,YEAR(daily!$A1720),COT!$B:$B,WEEKNUM(daily!$A1720))</f>
        <v>80073</v>
      </c>
      <c r="V1720">
        <f>SUMIFS(COT!M:M,COT!$A:$A,YEAR(daily!$A1720),COT!$B:$B,WEEKNUM(daily!$A1720))</f>
        <v>75</v>
      </c>
      <c r="W1720">
        <f>SUMIFS(COT!N:N,COT!$A:$A,YEAR(daily!$A1720),COT!$B:$B,WEEKNUM(daily!$A1720))</f>
        <v>113</v>
      </c>
      <c r="X1720">
        <f>SUMIFS(COT!O:O,COT!$A:$A,YEAR(daily!$A1720),COT!$B:$B,WEEKNUM(daily!$A1720))</f>
        <v>113</v>
      </c>
      <c r="Y1720">
        <f>SUMIFS(COT!P:P,COT!$A:$A,YEAR(daily!$A1720),COT!$B:$B,WEEKNUM(daily!$A1720))</f>
        <v>92</v>
      </c>
      <c r="Z1720">
        <f>SUMIFS(COT!Q:Q,COT!$A:$A,YEAR(daily!$A1720),COT!$B:$B,WEEKNUM(daily!$A1720))</f>
        <v>89</v>
      </c>
      <c r="AA1720">
        <f>SUMIFS(Saudi!B:B,Saudi!$A:$A,YEAR(daily!$A1720))</f>
        <v>642.80600000000004</v>
      </c>
      <c r="AB1720">
        <f>SUMIFS(Saudi!C:C,Saudi!$A:$A,YEAR(daily!$A1720))</f>
        <v>459.12</v>
      </c>
      <c r="AC1720">
        <f>SUMIFS(Saudi!F:F,Saudi!$A:$A,YEAR(daily!$A1720))</f>
        <v>3923205</v>
      </c>
      <c r="AD1720">
        <f>SUMIFS(Saudi!G:G,Saudi!$A:$A,YEAR(daily!$A1720))</f>
        <v>72.338736684018997</v>
      </c>
      <c r="AE1720">
        <f>SUMIFS(Saudi!H:H,Saudi!$A:$A,YEAR(daily!$A1720))</f>
        <v>283799693.45242673</v>
      </c>
      <c r="AF1720" s="5">
        <f t="shared" si="74"/>
        <v>1</v>
      </c>
      <c r="AG1720" s="5">
        <f t="shared" si="75"/>
        <v>2007</v>
      </c>
    </row>
    <row r="1721" spans="1:33">
      <c r="A1721" s="3">
        <v>39087</v>
      </c>
      <c r="B1721" s="1">
        <v>297617</v>
      </c>
      <c r="C1721" s="1">
        <v>63918</v>
      </c>
      <c r="D1721" s="1">
        <v>44331</v>
      </c>
      <c r="E1721" s="1">
        <v>56.31</v>
      </c>
      <c r="F1721" s="1">
        <v>58.35</v>
      </c>
      <c r="G1721" s="1">
        <v>59.18</v>
      </c>
      <c r="H1721" s="2">
        <v>50.7</v>
      </c>
      <c r="I1721" s="2">
        <v>30.5</v>
      </c>
      <c r="J1721" s="2">
        <v>85.5</v>
      </c>
      <c r="K1721" s="2">
        <v>86.6</v>
      </c>
      <c r="L1721">
        <f>SUMIFS(US!B:B,US!$D:$D,YEAR(daily!$A1721),US!$E:$E,MONTH(daily!$A1721))</f>
        <v>8372</v>
      </c>
      <c r="M1721">
        <f>SUMIFS(US!C:C,US!$D:$D,YEAR(daily!$A1721),US!$E:$E,MONTH(daily!$A1721))</f>
        <v>20567</v>
      </c>
      <c r="N1721">
        <f>SUMIFS(COT!E:E,COT!$A:$A,YEAR(daily!$A1721),COT!$B:$B,WEEKNUM(daily!$A1721))</f>
        <v>1226641</v>
      </c>
      <c r="O1721">
        <f>SUMIFS(COT!F:F,COT!$A:$A,YEAR(daily!$A1721),COT!$B:$B,WEEKNUM(daily!$A1721))</f>
        <v>167725</v>
      </c>
      <c r="P1721">
        <f>SUMIFS(COT!G:G,COT!$A:$A,YEAR(daily!$A1721),COT!$B:$B,WEEKNUM(daily!$A1721))</f>
        <v>165531</v>
      </c>
      <c r="Q1721">
        <f>SUMIFS(COT!H:H,COT!$A:$A,YEAR(daily!$A1721),COT!$B:$B,WEEKNUM(daily!$A1721))</f>
        <v>236762</v>
      </c>
      <c r="R1721">
        <f>SUMIFS(COT!I:I,COT!$A:$A,YEAR(daily!$A1721),COT!$B:$B,WEEKNUM(daily!$A1721))</f>
        <v>754040</v>
      </c>
      <c r="S1721">
        <f>SUMIFS(COT!J:J,COT!$A:$A,YEAR(daily!$A1721),COT!$B:$B,WEEKNUM(daily!$A1721))</f>
        <v>744275</v>
      </c>
      <c r="T1721">
        <f>SUMIFS(COT!K:K,COT!$A:$A,YEAR(daily!$A1721),COT!$B:$B,WEEKNUM(daily!$A1721))</f>
        <v>68114</v>
      </c>
      <c r="U1721">
        <f>SUMIFS(COT!L:L,COT!$A:$A,YEAR(daily!$A1721),COT!$B:$B,WEEKNUM(daily!$A1721))</f>
        <v>80073</v>
      </c>
      <c r="V1721">
        <f>SUMIFS(COT!M:M,COT!$A:$A,YEAR(daily!$A1721),COT!$B:$B,WEEKNUM(daily!$A1721))</f>
        <v>75</v>
      </c>
      <c r="W1721">
        <f>SUMIFS(COT!N:N,COT!$A:$A,YEAR(daily!$A1721),COT!$B:$B,WEEKNUM(daily!$A1721))</f>
        <v>113</v>
      </c>
      <c r="X1721">
        <f>SUMIFS(COT!O:O,COT!$A:$A,YEAR(daily!$A1721),COT!$B:$B,WEEKNUM(daily!$A1721))</f>
        <v>113</v>
      </c>
      <c r="Y1721">
        <f>SUMIFS(COT!P:P,COT!$A:$A,YEAR(daily!$A1721),COT!$B:$B,WEEKNUM(daily!$A1721))</f>
        <v>92</v>
      </c>
      <c r="Z1721">
        <f>SUMIFS(COT!Q:Q,COT!$A:$A,YEAR(daily!$A1721),COT!$B:$B,WEEKNUM(daily!$A1721))</f>
        <v>89</v>
      </c>
      <c r="AA1721">
        <f>SUMIFS(Saudi!B:B,Saudi!$A:$A,YEAR(daily!$A1721))</f>
        <v>642.80600000000004</v>
      </c>
      <c r="AB1721">
        <f>SUMIFS(Saudi!C:C,Saudi!$A:$A,YEAR(daily!$A1721))</f>
        <v>459.12</v>
      </c>
      <c r="AC1721">
        <f>SUMIFS(Saudi!F:F,Saudi!$A:$A,YEAR(daily!$A1721))</f>
        <v>3923205</v>
      </c>
      <c r="AD1721">
        <f>SUMIFS(Saudi!G:G,Saudi!$A:$A,YEAR(daily!$A1721))</f>
        <v>72.338736684018997</v>
      </c>
      <c r="AE1721">
        <f>SUMIFS(Saudi!H:H,Saudi!$A:$A,YEAR(daily!$A1721))</f>
        <v>283799693.45242673</v>
      </c>
      <c r="AF1721" s="5">
        <f t="shared" si="74"/>
        <v>1</v>
      </c>
      <c r="AG1721" s="5">
        <f t="shared" si="75"/>
        <v>2007</v>
      </c>
    </row>
    <row r="1722" spans="1:33">
      <c r="A1722" s="3">
        <v>39090</v>
      </c>
      <c r="B1722" s="1">
        <v>293775</v>
      </c>
      <c r="C1722" s="1">
        <v>65823</v>
      </c>
      <c r="D1722" s="1">
        <v>43715</v>
      </c>
      <c r="E1722" s="1">
        <v>56.09</v>
      </c>
      <c r="F1722" s="1">
        <v>58.38</v>
      </c>
      <c r="G1722" s="1">
        <v>59.26</v>
      </c>
      <c r="H1722" s="2">
        <v>50.7</v>
      </c>
      <c r="I1722" s="2">
        <v>30.5</v>
      </c>
      <c r="J1722" s="2">
        <v>85.5</v>
      </c>
      <c r="K1722" s="2">
        <v>86.6</v>
      </c>
      <c r="L1722">
        <f>SUMIFS(US!B:B,US!$D:$D,YEAR(daily!$A1722),US!$E:$E,MONTH(daily!$A1722))</f>
        <v>8372</v>
      </c>
      <c r="M1722">
        <f>SUMIFS(US!C:C,US!$D:$D,YEAR(daily!$A1722),US!$E:$E,MONTH(daily!$A1722))</f>
        <v>20567</v>
      </c>
      <c r="N1722">
        <f>SUMIFS(COT!E:E,COT!$A:$A,YEAR(daily!$A1722),COT!$B:$B,WEEKNUM(daily!$A1722))</f>
        <v>1280292</v>
      </c>
      <c r="O1722">
        <f>SUMIFS(COT!F:F,COT!$A:$A,YEAR(daily!$A1722),COT!$B:$B,WEEKNUM(daily!$A1722))</f>
        <v>164334</v>
      </c>
      <c r="P1722">
        <f>SUMIFS(COT!G:G,COT!$A:$A,YEAR(daily!$A1722),COT!$B:$B,WEEKNUM(daily!$A1722))</f>
        <v>186692</v>
      </c>
      <c r="Q1722">
        <f>SUMIFS(COT!H:H,COT!$A:$A,YEAR(daily!$A1722),COT!$B:$B,WEEKNUM(daily!$A1722))</f>
        <v>252168</v>
      </c>
      <c r="R1722">
        <f>SUMIFS(COT!I:I,COT!$A:$A,YEAR(daily!$A1722),COT!$B:$B,WEEKNUM(daily!$A1722))</f>
        <v>787948</v>
      </c>
      <c r="S1722">
        <f>SUMIFS(COT!J:J,COT!$A:$A,YEAR(daily!$A1722),COT!$B:$B,WEEKNUM(daily!$A1722))</f>
        <v>763322</v>
      </c>
      <c r="T1722">
        <f>SUMIFS(COT!K:K,COT!$A:$A,YEAR(daily!$A1722),COT!$B:$B,WEEKNUM(daily!$A1722))</f>
        <v>75842</v>
      </c>
      <c r="U1722">
        <f>SUMIFS(COT!L:L,COT!$A:$A,YEAR(daily!$A1722),COT!$B:$B,WEEKNUM(daily!$A1722))</f>
        <v>78110</v>
      </c>
      <c r="V1722">
        <f>SUMIFS(COT!M:M,COT!$A:$A,YEAR(daily!$A1722),COT!$B:$B,WEEKNUM(daily!$A1722))</f>
        <v>72</v>
      </c>
      <c r="W1722">
        <f>SUMIFS(COT!N:N,COT!$A:$A,YEAR(daily!$A1722),COT!$B:$B,WEEKNUM(daily!$A1722))</f>
        <v>123</v>
      </c>
      <c r="X1722">
        <f>SUMIFS(COT!O:O,COT!$A:$A,YEAR(daily!$A1722),COT!$B:$B,WEEKNUM(daily!$A1722))</f>
        <v>120</v>
      </c>
      <c r="Y1722">
        <f>SUMIFS(COT!P:P,COT!$A:$A,YEAR(daily!$A1722),COT!$B:$B,WEEKNUM(daily!$A1722))</f>
        <v>95</v>
      </c>
      <c r="Z1722">
        <f>SUMIFS(COT!Q:Q,COT!$A:$A,YEAR(daily!$A1722),COT!$B:$B,WEEKNUM(daily!$A1722))</f>
        <v>95</v>
      </c>
      <c r="AA1722">
        <f>SUMIFS(Saudi!B:B,Saudi!$A:$A,YEAR(daily!$A1722))</f>
        <v>642.80600000000004</v>
      </c>
      <c r="AB1722">
        <f>SUMIFS(Saudi!C:C,Saudi!$A:$A,YEAR(daily!$A1722))</f>
        <v>459.12</v>
      </c>
      <c r="AC1722">
        <f>SUMIFS(Saudi!F:F,Saudi!$A:$A,YEAR(daily!$A1722))</f>
        <v>3923205</v>
      </c>
      <c r="AD1722">
        <f>SUMIFS(Saudi!G:G,Saudi!$A:$A,YEAR(daily!$A1722))</f>
        <v>72.338736684018997</v>
      </c>
      <c r="AE1722">
        <f>SUMIFS(Saudi!H:H,Saudi!$A:$A,YEAR(daily!$A1722))</f>
        <v>283799693.45242673</v>
      </c>
      <c r="AF1722" s="5">
        <f t="shared" si="74"/>
        <v>1</v>
      </c>
      <c r="AG1722" s="5">
        <f t="shared" si="75"/>
        <v>2007</v>
      </c>
    </row>
    <row r="1723" spans="1:33">
      <c r="A1723" s="3">
        <v>39091</v>
      </c>
      <c r="B1723" s="1">
        <v>251465</v>
      </c>
      <c r="C1723" s="1">
        <v>66753</v>
      </c>
      <c r="D1723" s="1">
        <v>44310</v>
      </c>
      <c r="E1723" s="1">
        <v>55.64</v>
      </c>
      <c r="F1723" s="1">
        <v>57.79</v>
      </c>
      <c r="G1723" s="1">
        <v>58.69</v>
      </c>
      <c r="H1723" s="2">
        <v>50.7</v>
      </c>
      <c r="I1723" s="2">
        <v>30.5</v>
      </c>
      <c r="J1723" s="2">
        <v>85.5</v>
      </c>
      <c r="K1723" s="2">
        <v>86.6</v>
      </c>
      <c r="L1723">
        <f>SUMIFS(US!B:B,US!$D:$D,YEAR(daily!$A1723),US!$E:$E,MONTH(daily!$A1723))</f>
        <v>8372</v>
      </c>
      <c r="M1723">
        <f>SUMIFS(US!C:C,US!$D:$D,YEAR(daily!$A1723),US!$E:$E,MONTH(daily!$A1723))</f>
        <v>20567</v>
      </c>
      <c r="N1723">
        <f>SUMIFS(COT!E:E,COT!$A:$A,YEAR(daily!$A1723),COT!$B:$B,WEEKNUM(daily!$A1723))</f>
        <v>1280292</v>
      </c>
      <c r="O1723">
        <f>SUMIFS(COT!F:F,COT!$A:$A,YEAR(daily!$A1723),COT!$B:$B,WEEKNUM(daily!$A1723))</f>
        <v>164334</v>
      </c>
      <c r="P1723">
        <f>SUMIFS(COT!G:G,COT!$A:$A,YEAR(daily!$A1723),COT!$B:$B,WEEKNUM(daily!$A1723))</f>
        <v>186692</v>
      </c>
      <c r="Q1723">
        <f>SUMIFS(COT!H:H,COT!$A:$A,YEAR(daily!$A1723),COT!$B:$B,WEEKNUM(daily!$A1723))</f>
        <v>252168</v>
      </c>
      <c r="R1723">
        <f>SUMIFS(COT!I:I,COT!$A:$A,YEAR(daily!$A1723),COT!$B:$B,WEEKNUM(daily!$A1723))</f>
        <v>787948</v>
      </c>
      <c r="S1723">
        <f>SUMIFS(COT!J:J,COT!$A:$A,YEAR(daily!$A1723),COT!$B:$B,WEEKNUM(daily!$A1723))</f>
        <v>763322</v>
      </c>
      <c r="T1723">
        <f>SUMIFS(COT!K:K,COT!$A:$A,YEAR(daily!$A1723),COT!$B:$B,WEEKNUM(daily!$A1723))</f>
        <v>75842</v>
      </c>
      <c r="U1723">
        <f>SUMIFS(COT!L:L,COT!$A:$A,YEAR(daily!$A1723),COT!$B:$B,WEEKNUM(daily!$A1723))</f>
        <v>78110</v>
      </c>
      <c r="V1723">
        <f>SUMIFS(COT!M:M,COT!$A:$A,YEAR(daily!$A1723),COT!$B:$B,WEEKNUM(daily!$A1723))</f>
        <v>72</v>
      </c>
      <c r="W1723">
        <f>SUMIFS(COT!N:N,COT!$A:$A,YEAR(daily!$A1723),COT!$B:$B,WEEKNUM(daily!$A1723))</f>
        <v>123</v>
      </c>
      <c r="X1723">
        <f>SUMIFS(COT!O:O,COT!$A:$A,YEAR(daily!$A1723),COT!$B:$B,WEEKNUM(daily!$A1723))</f>
        <v>120</v>
      </c>
      <c r="Y1723">
        <f>SUMIFS(COT!P:P,COT!$A:$A,YEAR(daily!$A1723),COT!$B:$B,WEEKNUM(daily!$A1723))</f>
        <v>95</v>
      </c>
      <c r="Z1723">
        <f>SUMIFS(COT!Q:Q,COT!$A:$A,YEAR(daily!$A1723),COT!$B:$B,WEEKNUM(daily!$A1723))</f>
        <v>95</v>
      </c>
      <c r="AA1723">
        <f>SUMIFS(Saudi!B:B,Saudi!$A:$A,YEAR(daily!$A1723))</f>
        <v>642.80600000000004</v>
      </c>
      <c r="AB1723">
        <f>SUMIFS(Saudi!C:C,Saudi!$A:$A,YEAR(daily!$A1723))</f>
        <v>459.12</v>
      </c>
      <c r="AC1723">
        <f>SUMIFS(Saudi!F:F,Saudi!$A:$A,YEAR(daily!$A1723))</f>
        <v>3923205</v>
      </c>
      <c r="AD1723">
        <f>SUMIFS(Saudi!G:G,Saudi!$A:$A,YEAR(daily!$A1723))</f>
        <v>72.338736684018997</v>
      </c>
      <c r="AE1723">
        <f>SUMIFS(Saudi!H:H,Saudi!$A:$A,YEAR(daily!$A1723))</f>
        <v>283799693.45242673</v>
      </c>
      <c r="AF1723" s="5">
        <f t="shared" si="74"/>
        <v>1</v>
      </c>
      <c r="AG1723" s="5">
        <f t="shared" si="75"/>
        <v>2007</v>
      </c>
    </row>
    <row r="1724" spans="1:33">
      <c r="A1724" s="3">
        <v>39092</v>
      </c>
      <c r="B1724" s="1">
        <v>226002</v>
      </c>
      <c r="C1724" s="1">
        <v>68792</v>
      </c>
      <c r="D1724" s="1">
        <v>45365</v>
      </c>
      <c r="E1724" s="1">
        <v>54.02</v>
      </c>
      <c r="F1724" s="1">
        <v>55.88</v>
      </c>
      <c r="G1724" s="1">
        <v>56.72</v>
      </c>
      <c r="H1724" s="2">
        <v>50.7</v>
      </c>
      <c r="I1724" s="2">
        <v>30.5</v>
      </c>
      <c r="J1724" s="2">
        <v>85.5</v>
      </c>
      <c r="K1724" s="2">
        <v>86.6</v>
      </c>
      <c r="L1724">
        <f>SUMIFS(US!B:B,US!$D:$D,YEAR(daily!$A1724),US!$E:$E,MONTH(daily!$A1724))</f>
        <v>8372</v>
      </c>
      <c r="M1724">
        <f>SUMIFS(US!C:C,US!$D:$D,YEAR(daily!$A1724),US!$E:$E,MONTH(daily!$A1724))</f>
        <v>20567</v>
      </c>
      <c r="N1724">
        <f>SUMIFS(COT!E:E,COT!$A:$A,YEAR(daily!$A1724),COT!$B:$B,WEEKNUM(daily!$A1724))</f>
        <v>1280292</v>
      </c>
      <c r="O1724">
        <f>SUMIFS(COT!F:F,COT!$A:$A,YEAR(daily!$A1724),COT!$B:$B,WEEKNUM(daily!$A1724))</f>
        <v>164334</v>
      </c>
      <c r="P1724">
        <f>SUMIFS(COT!G:G,COT!$A:$A,YEAR(daily!$A1724),COT!$B:$B,WEEKNUM(daily!$A1724))</f>
        <v>186692</v>
      </c>
      <c r="Q1724">
        <f>SUMIFS(COT!H:H,COT!$A:$A,YEAR(daily!$A1724),COT!$B:$B,WEEKNUM(daily!$A1724))</f>
        <v>252168</v>
      </c>
      <c r="R1724">
        <f>SUMIFS(COT!I:I,COT!$A:$A,YEAR(daily!$A1724),COT!$B:$B,WEEKNUM(daily!$A1724))</f>
        <v>787948</v>
      </c>
      <c r="S1724">
        <f>SUMIFS(COT!J:J,COT!$A:$A,YEAR(daily!$A1724),COT!$B:$B,WEEKNUM(daily!$A1724))</f>
        <v>763322</v>
      </c>
      <c r="T1724">
        <f>SUMIFS(COT!K:K,COT!$A:$A,YEAR(daily!$A1724),COT!$B:$B,WEEKNUM(daily!$A1724))</f>
        <v>75842</v>
      </c>
      <c r="U1724">
        <f>SUMIFS(COT!L:L,COT!$A:$A,YEAR(daily!$A1724),COT!$B:$B,WEEKNUM(daily!$A1724))</f>
        <v>78110</v>
      </c>
      <c r="V1724">
        <f>SUMIFS(COT!M:M,COT!$A:$A,YEAR(daily!$A1724),COT!$B:$B,WEEKNUM(daily!$A1724))</f>
        <v>72</v>
      </c>
      <c r="W1724">
        <f>SUMIFS(COT!N:N,COT!$A:$A,YEAR(daily!$A1724),COT!$B:$B,WEEKNUM(daily!$A1724))</f>
        <v>123</v>
      </c>
      <c r="X1724">
        <f>SUMIFS(COT!O:O,COT!$A:$A,YEAR(daily!$A1724),COT!$B:$B,WEEKNUM(daily!$A1724))</f>
        <v>120</v>
      </c>
      <c r="Y1724">
        <f>SUMIFS(COT!P:P,COT!$A:$A,YEAR(daily!$A1724),COT!$B:$B,WEEKNUM(daily!$A1724))</f>
        <v>95</v>
      </c>
      <c r="Z1724">
        <f>SUMIFS(COT!Q:Q,COT!$A:$A,YEAR(daily!$A1724),COT!$B:$B,WEEKNUM(daily!$A1724))</f>
        <v>95</v>
      </c>
      <c r="AA1724">
        <f>SUMIFS(Saudi!B:B,Saudi!$A:$A,YEAR(daily!$A1724))</f>
        <v>642.80600000000004</v>
      </c>
      <c r="AB1724">
        <f>SUMIFS(Saudi!C:C,Saudi!$A:$A,YEAR(daily!$A1724))</f>
        <v>459.12</v>
      </c>
      <c r="AC1724">
        <f>SUMIFS(Saudi!F:F,Saudi!$A:$A,YEAR(daily!$A1724))</f>
        <v>3923205</v>
      </c>
      <c r="AD1724">
        <f>SUMIFS(Saudi!G:G,Saudi!$A:$A,YEAR(daily!$A1724))</f>
        <v>72.338736684018997</v>
      </c>
      <c r="AE1724">
        <f>SUMIFS(Saudi!H:H,Saudi!$A:$A,YEAR(daily!$A1724))</f>
        <v>283799693.45242673</v>
      </c>
      <c r="AF1724" s="5">
        <f t="shared" si="74"/>
        <v>1</v>
      </c>
      <c r="AG1724" s="5">
        <f t="shared" si="75"/>
        <v>2007</v>
      </c>
    </row>
    <row r="1725" spans="1:33">
      <c r="A1725" s="3">
        <v>39093</v>
      </c>
      <c r="B1725" s="1">
        <v>199377</v>
      </c>
      <c r="C1725" s="1">
        <v>72794</v>
      </c>
      <c r="D1725" s="1">
        <v>49588</v>
      </c>
      <c r="E1725" s="1">
        <v>51.88</v>
      </c>
      <c r="F1725" s="1">
        <v>53.62</v>
      </c>
      <c r="G1725" s="1">
        <v>54.26</v>
      </c>
      <c r="H1725" s="2">
        <v>50.7</v>
      </c>
      <c r="I1725" s="2">
        <v>30.5</v>
      </c>
      <c r="J1725" s="2">
        <v>85.5</v>
      </c>
      <c r="K1725" s="2">
        <v>86.6</v>
      </c>
      <c r="L1725">
        <f>SUMIFS(US!B:B,US!$D:$D,YEAR(daily!$A1725),US!$E:$E,MONTH(daily!$A1725))</f>
        <v>8372</v>
      </c>
      <c r="M1725">
        <f>SUMIFS(US!C:C,US!$D:$D,YEAR(daily!$A1725),US!$E:$E,MONTH(daily!$A1725))</f>
        <v>20567</v>
      </c>
      <c r="N1725">
        <f>SUMIFS(COT!E:E,COT!$A:$A,YEAR(daily!$A1725),COT!$B:$B,WEEKNUM(daily!$A1725))</f>
        <v>1280292</v>
      </c>
      <c r="O1725">
        <f>SUMIFS(COT!F:F,COT!$A:$A,YEAR(daily!$A1725),COT!$B:$B,WEEKNUM(daily!$A1725))</f>
        <v>164334</v>
      </c>
      <c r="P1725">
        <f>SUMIFS(COT!G:G,COT!$A:$A,YEAR(daily!$A1725),COT!$B:$B,WEEKNUM(daily!$A1725))</f>
        <v>186692</v>
      </c>
      <c r="Q1725">
        <f>SUMIFS(COT!H:H,COT!$A:$A,YEAR(daily!$A1725),COT!$B:$B,WEEKNUM(daily!$A1725))</f>
        <v>252168</v>
      </c>
      <c r="R1725">
        <f>SUMIFS(COT!I:I,COT!$A:$A,YEAR(daily!$A1725),COT!$B:$B,WEEKNUM(daily!$A1725))</f>
        <v>787948</v>
      </c>
      <c r="S1725">
        <f>SUMIFS(COT!J:J,COT!$A:$A,YEAR(daily!$A1725),COT!$B:$B,WEEKNUM(daily!$A1725))</f>
        <v>763322</v>
      </c>
      <c r="T1725">
        <f>SUMIFS(COT!K:K,COT!$A:$A,YEAR(daily!$A1725),COT!$B:$B,WEEKNUM(daily!$A1725))</f>
        <v>75842</v>
      </c>
      <c r="U1725">
        <f>SUMIFS(COT!L:L,COT!$A:$A,YEAR(daily!$A1725),COT!$B:$B,WEEKNUM(daily!$A1725))</f>
        <v>78110</v>
      </c>
      <c r="V1725">
        <f>SUMIFS(COT!M:M,COT!$A:$A,YEAR(daily!$A1725),COT!$B:$B,WEEKNUM(daily!$A1725))</f>
        <v>72</v>
      </c>
      <c r="W1725">
        <f>SUMIFS(COT!N:N,COT!$A:$A,YEAR(daily!$A1725),COT!$B:$B,WEEKNUM(daily!$A1725))</f>
        <v>123</v>
      </c>
      <c r="X1725">
        <f>SUMIFS(COT!O:O,COT!$A:$A,YEAR(daily!$A1725),COT!$B:$B,WEEKNUM(daily!$A1725))</f>
        <v>120</v>
      </c>
      <c r="Y1725">
        <f>SUMIFS(COT!P:P,COT!$A:$A,YEAR(daily!$A1725),COT!$B:$B,WEEKNUM(daily!$A1725))</f>
        <v>95</v>
      </c>
      <c r="Z1725">
        <f>SUMIFS(COT!Q:Q,COT!$A:$A,YEAR(daily!$A1725),COT!$B:$B,WEEKNUM(daily!$A1725))</f>
        <v>95</v>
      </c>
      <c r="AA1725">
        <f>SUMIFS(Saudi!B:B,Saudi!$A:$A,YEAR(daily!$A1725))</f>
        <v>642.80600000000004</v>
      </c>
      <c r="AB1725">
        <f>SUMIFS(Saudi!C:C,Saudi!$A:$A,YEAR(daily!$A1725))</f>
        <v>459.12</v>
      </c>
      <c r="AC1725">
        <f>SUMIFS(Saudi!F:F,Saudi!$A:$A,YEAR(daily!$A1725))</f>
        <v>3923205</v>
      </c>
      <c r="AD1725">
        <f>SUMIFS(Saudi!G:G,Saudi!$A:$A,YEAR(daily!$A1725))</f>
        <v>72.338736684018997</v>
      </c>
      <c r="AE1725">
        <f>SUMIFS(Saudi!H:H,Saudi!$A:$A,YEAR(daily!$A1725))</f>
        <v>283799693.45242673</v>
      </c>
      <c r="AF1725" s="5">
        <f t="shared" si="74"/>
        <v>1</v>
      </c>
      <c r="AG1725" s="5">
        <f t="shared" si="75"/>
        <v>2007</v>
      </c>
    </row>
    <row r="1726" spans="1:33">
      <c r="A1726" s="3">
        <v>39094</v>
      </c>
      <c r="B1726" s="1">
        <v>149834</v>
      </c>
      <c r="C1726" s="1">
        <v>83192</v>
      </c>
      <c r="D1726" s="1">
        <v>47384</v>
      </c>
      <c r="E1726" s="1">
        <v>52.99</v>
      </c>
      <c r="F1726" s="1">
        <v>54.66</v>
      </c>
      <c r="G1726" s="1">
        <v>55.18</v>
      </c>
      <c r="H1726" s="2">
        <v>50.7</v>
      </c>
      <c r="I1726" s="2">
        <v>30.5</v>
      </c>
      <c r="J1726" s="2">
        <v>85.5</v>
      </c>
      <c r="K1726" s="2">
        <v>86.6</v>
      </c>
      <c r="L1726">
        <f>SUMIFS(US!B:B,US!$D:$D,YEAR(daily!$A1726),US!$E:$E,MONTH(daily!$A1726))</f>
        <v>8372</v>
      </c>
      <c r="M1726">
        <f>SUMIFS(US!C:C,US!$D:$D,YEAR(daily!$A1726),US!$E:$E,MONTH(daily!$A1726))</f>
        <v>20567</v>
      </c>
      <c r="N1726">
        <f>SUMIFS(COT!E:E,COT!$A:$A,YEAR(daily!$A1726),COT!$B:$B,WEEKNUM(daily!$A1726))</f>
        <v>1280292</v>
      </c>
      <c r="O1726">
        <f>SUMIFS(COT!F:F,COT!$A:$A,YEAR(daily!$A1726),COT!$B:$B,WEEKNUM(daily!$A1726))</f>
        <v>164334</v>
      </c>
      <c r="P1726">
        <f>SUMIFS(COT!G:G,COT!$A:$A,YEAR(daily!$A1726),COT!$B:$B,WEEKNUM(daily!$A1726))</f>
        <v>186692</v>
      </c>
      <c r="Q1726">
        <f>SUMIFS(COT!H:H,COT!$A:$A,YEAR(daily!$A1726),COT!$B:$B,WEEKNUM(daily!$A1726))</f>
        <v>252168</v>
      </c>
      <c r="R1726">
        <f>SUMIFS(COT!I:I,COT!$A:$A,YEAR(daily!$A1726),COT!$B:$B,WEEKNUM(daily!$A1726))</f>
        <v>787948</v>
      </c>
      <c r="S1726">
        <f>SUMIFS(COT!J:J,COT!$A:$A,YEAR(daily!$A1726),COT!$B:$B,WEEKNUM(daily!$A1726))</f>
        <v>763322</v>
      </c>
      <c r="T1726">
        <f>SUMIFS(COT!K:K,COT!$A:$A,YEAR(daily!$A1726),COT!$B:$B,WEEKNUM(daily!$A1726))</f>
        <v>75842</v>
      </c>
      <c r="U1726">
        <f>SUMIFS(COT!L:L,COT!$A:$A,YEAR(daily!$A1726),COT!$B:$B,WEEKNUM(daily!$A1726))</f>
        <v>78110</v>
      </c>
      <c r="V1726">
        <f>SUMIFS(COT!M:M,COT!$A:$A,YEAR(daily!$A1726),COT!$B:$B,WEEKNUM(daily!$A1726))</f>
        <v>72</v>
      </c>
      <c r="W1726">
        <f>SUMIFS(COT!N:N,COT!$A:$A,YEAR(daily!$A1726),COT!$B:$B,WEEKNUM(daily!$A1726))</f>
        <v>123</v>
      </c>
      <c r="X1726">
        <f>SUMIFS(COT!O:O,COT!$A:$A,YEAR(daily!$A1726),COT!$B:$B,WEEKNUM(daily!$A1726))</f>
        <v>120</v>
      </c>
      <c r="Y1726">
        <f>SUMIFS(COT!P:P,COT!$A:$A,YEAR(daily!$A1726),COT!$B:$B,WEEKNUM(daily!$A1726))</f>
        <v>95</v>
      </c>
      <c r="Z1726">
        <f>SUMIFS(COT!Q:Q,COT!$A:$A,YEAR(daily!$A1726),COT!$B:$B,WEEKNUM(daily!$A1726))</f>
        <v>95</v>
      </c>
      <c r="AA1726">
        <f>SUMIFS(Saudi!B:B,Saudi!$A:$A,YEAR(daily!$A1726))</f>
        <v>642.80600000000004</v>
      </c>
      <c r="AB1726">
        <f>SUMIFS(Saudi!C:C,Saudi!$A:$A,YEAR(daily!$A1726))</f>
        <v>459.12</v>
      </c>
      <c r="AC1726">
        <f>SUMIFS(Saudi!F:F,Saudi!$A:$A,YEAR(daily!$A1726))</f>
        <v>3923205</v>
      </c>
      <c r="AD1726">
        <f>SUMIFS(Saudi!G:G,Saudi!$A:$A,YEAR(daily!$A1726))</f>
        <v>72.338736684018997</v>
      </c>
      <c r="AE1726">
        <f>SUMIFS(Saudi!H:H,Saudi!$A:$A,YEAR(daily!$A1726))</f>
        <v>283799693.45242673</v>
      </c>
      <c r="AF1726" s="5">
        <f t="shared" si="74"/>
        <v>1</v>
      </c>
      <c r="AG1726" s="5">
        <f t="shared" si="75"/>
        <v>2007</v>
      </c>
    </row>
    <row r="1727" spans="1:33">
      <c r="A1727" s="3">
        <v>39098</v>
      </c>
      <c r="B1727" s="1">
        <v>121879</v>
      </c>
      <c r="C1727" s="1">
        <v>84151</v>
      </c>
      <c r="D1727" s="1">
        <v>51145</v>
      </c>
      <c r="E1727" s="1">
        <v>51.21</v>
      </c>
      <c r="F1727" s="1">
        <v>52.67</v>
      </c>
      <c r="G1727" s="1">
        <v>53.19</v>
      </c>
      <c r="H1727" s="2">
        <v>50.7</v>
      </c>
      <c r="I1727" s="2">
        <v>30.5</v>
      </c>
      <c r="J1727" s="2">
        <v>85.5</v>
      </c>
      <c r="K1727" s="2">
        <v>86.6</v>
      </c>
      <c r="L1727">
        <f>SUMIFS(US!B:B,US!$D:$D,YEAR(daily!$A1727),US!$E:$E,MONTH(daily!$A1727))</f>
        <v>8372</v>
      </c>
      <c r="M1727">
        <f>SUMIFS(US!C:C,US!$D:$D,YEAR(daily!$A1727),US!$E:$E,MONTH(daily!$A1727))</f>
        <v>20567</v>
      </c>
      <c r="N1727">
        <f>SUMIFS(COT!E:E,COT!$A:$A,YEAR(daily!$A1727),COT!$B:$B,WEEKNUM(daily!$A1727))</f>
        <v>1317380</v>
      </c>
      <c r="O1727">
        <f>SUMIFS(COT!F:F,COT!$A:$A,YEAR(daily!$A1727),COT!$B:$B,WEEKNUM(daily!$A1727))</f>
        <v>176223</v>
      </c>
      <c r="P1727">
        <f>SUMIFS(COT!G:G,COT!$A:$A,YEAR(daily!$A1727),COT!$B:$B,WEEKNUM(daily!$A1727))</f>
        <v>178255</v>
      </c>
      <c r="Q1727">
        <f>SUMIFS(COT!H:H,COT!$A:$A,YEAR(daily!$A1727),COT!$B:$B,WEEKNUM(daily!$A1727))</f>
        <v>265867</v>
      </c>
      <c r="R1727">
        <f>SUMIFS(COT!I:I,COT!$A:$A,YEAR(daily!$A1727),COT!$B:$B,WEEKNUM(daily!$A1727))</f>
        <v>799360</v>
      </c>
      <c r="S1727">
        <f>SUMIFS(COT!J:J,COT!$A:$A,YEAR(daily!$A1727),COT!$B:$B,WEEKNUM(daily!$A1727))</f>
        <v>797050</v>
      </c>
      <c r="T1727">
        <f>SUMIFS(COT!K:K,COT!$A:$A,YEAR(daily!$A1727),COT!$B:$B,WEEKNUM(daily!$A1727))</f>
        <v>75930</v>
      </c>
      <c r="U1727">
        <f>SUMIFS(COT!L:L,COT!$A:$A,YEAR(daily!$A1727),COT!$B:$B,WEEKNUM(daily!$A1727))</f>
        <v>76208</v>
      </c>
      <c r="V1727">
        <f>SUMIFS(COT!M:M,COT!$A:$A,YEAR(daily!$A1727),COT!$B:$B,WEEKNUM(daily!$A1727))</f>
        <v>88</v>
      </c>
      <c r="W1727">
        <f>SUMIFS(COT!N:N,COT!$A:$A,YEAR(daily!$A1727),COT!$B:$B,WEEKNUM(daily!$A1727))</f>
        <v>118</v>
      </c>
      <c r="X1727">
        <f>SUMIFS(COT!O:O,COT!$A:$A,YEAR(daily!$A1727),COT!$B:$B,WEEKNUM(daily!$A1727))</f>
        <v>124</v>
      </c>
      <c r="Y1727">
        <f>SUMIFS(COT!P:P,COT!$A:$A,YEAR(daily!$A1727),COT!$B:$B,WEEKNUM(daily!$A1727))</f>
        <v>97</v>
      </c>
      <c r="Z1727">
        <f>SUMIFS(COT!Q:Q,COT!$A:$A,YEAR(daily!$A1727),COT!$B:$B,WEEKNUM(daily!$A1727))</f>
        <v>97</v>
      </c>
      <c r="AA1727">
        <f>SUMIFS(Saudi!B:B,Saudi!$A:$A,YEAR(daily!$A1727))</f>
        <v>642.80600000000004</v>
      </c>
      <c r="AB1727">
        <f>SUMIFS(Saudi!C:C,Saudi!$A:$A,YEAR(daily!$A1727))</f>
        <v>459.12</v>
      </c>
      <c r="AC1727">
        <f>SUMIFS(Saudi!F:F,Saudi!$A:$A,YEAR(daily!$A1727))</f>
        <v>3923205</v>
      </c>
      <c r="AD1727">
        <f>SUMIFS(Saudi!G:G,Saudi!$A:$A,YEAR(daily!$A1727))</f>
        <v>72.338736684018997</v>
      </c>
      <c r="AE1727">
        <f>SUMIFS(Saudi!H:H,Saudi!$A:$A,YEAR(daily!$A1727))</f>
        <v>283799693.45242673</v>
      </c>
      <c r="AF1727" s="5">
        <f t="shared" si="74"/>
        <v>1</v>
      </c>
      <c r="AG1727" s="5">
        <f t="shared" si="75"/>
        <v>2007</v>
      </c>
    </row>
    <row r="1728" spans="1:33">
      <c r="A1728" s="3">
        <v>39099</v>
      </c>
      <c r="B1728" s="1">
        <v>84925</v>
      </c>
      <c r="C1728" s="1">
        <v>85744</v>
      </c>
      <c r="D1728" s="1">
        <v>49958</v>
      </c>
      <c r="E1728" s="1">
        <v>52.24</v>
      </c>
      <c r="F1728" s="1">
        <v>53.77</v>
      </c>
      <c r="G1728" s="1">
        <v>54.27</v>
      </c>
      <c r="H1728" s="2">
        <v>50.7</v>
      </c>
      <c r="I1728" s="2">
        <v>30.5</v>
      </c>
      <c r="J1728" s="2">
        <v>85.5</v>
      </c>
      <c r="K1728" s="2">
        <v>86.6</v>
      </c>
      <c r="L1728">
        <f>SUMIFS(US!B:B,US!$D:$D,YEAR(daily!$A1728),US!$E:$E,MONTH(daily!$A1728))</f>
        <v>8372</v>
      </c>
      <c r="M1728">
        <f>SUMIFS(US!C:C,US!$D:$D,YEAR(daily!$A1728),US!$E:$E,MONTH(daily!$A1728))</f>
        <v>20567</v>
      </c>
      <c r="N1728">
        <f>SUMIFS(COT!E:E,COT!$A:$A,YEAR(daily!$A1728),COT!$B:$B,WEEKNUM(daily!$A1728))</f>
        <v>1317380</v>
      </c>
      <c r="O1728">
        <f>SUMIFS(COT!F:F,COT!$A:$A,YEAR(daily!$A1728),COT!$B:$B,WEEKNUM(daily!$A1728))</f>
        <v>176223</v>
      </c>
      <c r="P1728">
        <f>SUMIFS(COT!G:G,COT!$A:$A,YEAR(daily!$A1728),COT!$B:$B,WEEKNUM(daily!$A1728))</f>
        <v>178255</v>
      </c>
      <c r="Q1728">
        <f>SUMIFS(COT!H:H,COT!$A:$A,YEAR(daily!$A1728),COT!$B:$B,WEEKNUM(daily!$A1728))</f>
        <v>265867</v>
      </c>
      <c r="R1728">
        <f>SUMIFS(COT!I:I,COT!$A:$A,YEAR(daily!$A1728),COT!$B:$B,WEEKNUM(daily!$A1728))</f>
        <v>799360</v>
      </c>
      <c r="S1728">
        <f>SUMIFS(COT!J:J,COT!$A:$A,YEAR(daily!$A1728),COT!$B:$B,WEEKNUM(daily!$A1728))</f>
        <v>797050</v>
      </c>
      <c r="T1728">
        <f>SUMIFS(COT!K:K,COT!$A:$A,YEAR(daily!$A1728),COT!$B:$B,WEEKNUM(daily!$A1728))</f>
        <v>75930</v>
      </c>
      <c r="U1728">
        <f>SUMIFS(COT!L:L,COT!$A:$A,YEAR(daily!$A1728),COT!$B:$B,WEEKNUM(daily!$A1728))</f>
        <v>76208</v>
      </c>
      <c r="V1728">
        <f>SUMIFS(COT!M:M,COT!$A:$A,YEAR(daily!$A1728),COT!$B:$B,WEEKNUM(daily!$A1728))</f>
        <v>88</v>
      </c>
      <c r="W1728">
        <f>SUMIFS(COT!N:N,COT!$A:$A,YEAR(daily!$A1728),COT!$B:$B,WEEKNUM(daily!$A1728))</f>
        <v>118</v>
      </c>
      <c r="X1728">
        <f>SUMIFS(COT!O:O,COT!$A:$A,YEAR(daily!$A1728),COT!$B:$B,WEEKNUM(daily!$A1728))</f>
        <v>124</v>
      </c>
      <c r="Y1728">
        <f>SUMIFS(COT!P:P,COT!$A:$A,YEAR(daily!$A1728),COT!$B:$B,WEEKNUM(daily!$A1728))</f>
        <v>97</v>
      </c>
      <c r="Z1728">
        <f>SUMIFS(COT!Q:Q,COT!$A:$A,YEAR(daily!$A1728),COT!$B:$B,WEEKNUM(daily!$A1728))</f>
        <v>97</v>
      </c>
      <c r="AA1728">
        <f>SUMIFS(Saudi!B:B,Saudi!$A:$A,YEAR(daily!$A1728))</f>
        <v>642.80600000000004</v>
      </c>
      <c r="AB1728">
        <f>SUMIFS(Saudi!C:C,Saudi!$A:$A,YEAR(daily!$A1728))</f>
        <v>459.12</v>
      </c>
      <c r="AC1728">
        <f>SUMIFS(Saudi!F:F,Saudi!$A:$A,YEAR(daily!$A1728))</f>
        <v>3923205</v>
      </c>
      <c r="AD1728">
        <f>SUMIFS(Saudi!G:G,Saudi!$A:$A,YEAR(daily!$A1728))</f>
        <v>72.338736684018997</v>
      </c>
      <c r="AE1728">
        <f>SUMIFS(Saudi!H:H,Saudi!$A:$A,YEAR(daily!$A1728))</f>
        <v>283799693.45242673</v>
      </c>
      <c r="AF1728" s="5">
        <f t="shared" si="74"/>
        <v>1</v>
      </c>
      <c r="AG1728" s="5">
        <f t="shared" si="75"/>
        <v>2007</v>
      </c>
    </row>
    <row r="1729" spans="1:33">
      <c r="A1729" s="3">
        <v>39100</v>
      </c>
      <c r="B1729" s="1">
        <v>65264</v>
      </c>
      <c r="C1729" s="1">
        <v>87404</v>
      </c>
      <c r="D1729" s="1">
        <v>50725</v>
      </c>
      <c r="E1729" s="1">
        <v>50.48</v>
      </c>
      <c r="F1729" s="1">
        <v>52.66</v>
      </c>
      <c r="G1729" s="1">
        <v>53.36</v>
      </c>
      <c r="H1729" s="2">
        <v>50.7</v>
      </c>
      <c r="I1729" s="2">
        <v>30.5</v>
      </c>
      <c r="J1729" s="2">
        <v>85.5</v>
      </c>
      <c r="K1729" s="2">
        <v>86.6</v>
      </c>
      <c r="L1729">
        <f>SUMIFS(US!B:B,US!$D:$D,YEAR(daily!$A1729),US!$E:$E,MONTH(daily!$A1729))</f>
        <v>8372</v>
      </c>
      <c r="M1729">
        <f>SUMIFS(US!C:C,US!$D:$D,YEAR(daily!$A1729),US!$E:$E,MONTH(daily!$A1729))</f>
        <v>20567</v>
      </c>
      <c r="N1729">
        <f>SUMIFS(COT!E:E,COT!$A:$A,YEAR(daily!$A1729),COT!$B:$B,WEEKNUM(daily!$A1729))</f>
        <v>1317380</v>
      </c>
      <c r="O1729">
        <f>SUMIFS(COT!F:F,COT!$A:$A,YEAR(daily!$A1729),COT!$B:$B,WEEKNUM(daily!$A1729))</f>
        <v>176223</v>
      </c>
      <c r="P1729">
        <f>SUMIFS(COT!G:G,COT!$A:$A,YEAR(daily!$A1729),COT!$B:$B,WEEKNUM(daily!$A1729))</f>
        <v>178255</v>
      </c>
      <c r="Q1729">
        <f>SUMIFS(COT!H:H,COT!$A:$A,YEAR(daily!$A1729),COT!$B:$B,WEEKNUM(daily!$A1729))</f>
        <v>265867</v>
      </c>
      <c r="R1729">
        <f>SUMIFS(COT!I:I,COT!$A:$A,YEAR(daily!$A1729),COT!$B:$B,WEEKNUM(daily!$A1729))</f>
        <v>799360</v>
      </c>
      <c r="S1729">
        <f>SUMIFS(COT!J:J,COT!$A:$A,YEAR(daily!$A1729),COT!$B:$B,WEEKNUM(daily!$A1729))</f>
        <v>797050</v>
      </c>
      <c r="T1729">
        <f>SUMIFS(COT!K:K,COT!$A:$A,YEAR(daily!$A1729),COT!$B:$B,WEEKNUM(daily!$A1729))</f>
        <v>75930</v>
      </c>
      <c r="U1729">
        <f>SUMIFS(COT!L:L,COT!$A:$A,YEAR(daily!$A1729),COT!$B:$B,WEEKNUM(daily!$A1729))</f>
        <v>76208</v>
      </c>
      <c r="V1729">
        <f>SUMIFS(COT!M:M,COT!$A:$A,YEAR(daily!$A1729),COT!$B:$B,WEEKNUM(daily!$A1729))</f>
        <v>88</v>
      </c>
      <c r="W1729">
        <f>SUMIFS(COT!N:N,COT!$A:$A,YEAR(daily!$A1729),COT!$B:$B,WEEKNUM(daily!$A1729))</f>
        <v>118</v>
      </c>
      <c r="X1729">
        <f>SUMIFS(COT!O:O,COT!$A:$A,YEAR(daily!$A1729),COT!$B:$B,WEEKNUM(daily!$A1729))</f>
        <v>124</v>
      </c>
      <c r="Y1729">
        <f>SUMIFS(COT!P:P,COT!$A:$A,YEAR(daily!$A1729),COT!$B:$B,WEEKNUM(daily!$A1729))</f>
        <v>97</v>
      </c>
      <c r="Z1729">
        <f>SUMIFS(COT!Q:Q,COT!$A:$A,YEAR(daily!$A1729),COT!$B:$B,WEEKNUM(daily!$A1729))</f>
        <v>97</v>
      </c>
      <c r="AA1729">
        <f>SUMIFS(Saudi!B:B,Saudi!$A:$A,YEAR(daily!$A1729))</f>
        <v>642.80600000000004</v>
      </c>
      <c r="AB1729">
        <f>SUMIFS(Saudi!C:C,Saudi!$A:$A,YEAR(daily!$A1729))</f>
        <v>459.12</v>
      </c>
      <c r="AC1729">
        <f>SUMIFS(Saudi!F:F,Saudi!$A:$A,YEAR(daily!$A1729))</f>
        <v>3923205</v>
      </c>
      <c r="AD1729">
        <f>SUMIFS(Saudi!G:G,Saudi!$A:$A,YEAR(daily!$A1729))</f>
        <v>72.338736684018997</v>
      </c>
      <c r="AE1729">
        <f>SUMIFS(Saudi!H:H,Saudi!$A:$A,YEAR(daily!$A1729))</f>
        <v>283799693.45242673</v>
      </c>
      <c r="AF1729" s="5">
        <f t="shared" si="74"/>
        <v>1</v>
      </c>
      <c r="AG1729" s="5">
        <f t="shared" si="75"/>
        <v>2007</v>
      </c>
    </row>
    <row r="1730" spans="1:33">
      <c r="A1730" s="3">
        <v>39101</v>
      </c>
      <c r="B1730" s="1">
        <v>50642</v>
      </c>
      <c r="C1730" s="1">
        <v>92900</v>
      </c>
      <c r="D1730" s="1">
        <v>51768</v>
      </c>
      <c r="E1730" s="1">
        <v>51.99</v>
      </c>
      <c r="F1730" s="1">
        <v>54.3</v>
      </c>
      <c r="G1730" s="1">
        <v>55.04</v>
      </c>
      <c r="H1730" s="2">
        <v>50.7</v>
      </c>
      <c r="I1730" s="2">
        <v>30.5</v>
      </c>
      <c r="J1730" s="2">
        <v>85.5</v>
      </c>
      <c r="K1730" s="2">
        <v>86.6</v>
      </c>
      <c r="L1730">
        <f>SUMIFS(US!B:B,US!$D:$D,YEAR(daily!$A1730),US!$E:$E,MONTH(daily!$A1730))</f>
        <v>8372</v>
      </c>
      <c r="M1730">
        <f>SUMIFS(US!C:C,US!$D:$D,YEAR(daily!$A1730),US!$E:$E,MONTH(daily!$A1730))</f>
        <v>20567</v>
      </c>
      <c r="N1730">
        <f>SUMIFS(COT!E:E,COT!$A:$A,YEAR(daily!$A1730),COT!$B:$B,WEEKNUM(daily!$A1730))</f>
        <v>1317380</v>
      </c>
      <c r="O1730">
        <f>SUMIFS(COT!F:F,COT!$A:$A,YEAR(daily!$A1730),COT!$B:$B,WEEKNUM(daily!$A1730))</f>
        <v>176223</v>
      </c>
      <c r="P1730">
        <f>SUMIFS(COT!G:G,COT!$A:$A,YEAR(daily!$A1730),COT!$B:$B,WEEKNUM(daily!$A1730))</f>
        <v>178255</v>
      </c>
      <c r="Q1730">
        <f>SUMIFS(COT!H:H,COT!$A:$A,YEAR(daily!$A1730),COT!$B:$B,WEEKNUM(daily!$A1730))</f>
        <v>265867</v>
      </c>
      <c r="R1730">
        <f>SUMIFS(COT!I:I,COT!$A:$A,YEAR(daily!$A1730),COT!$B:$B,WEEKNUM(daily!$A1730))</f>
        <v>799360</v>
      </c>
      <c r="S1730">
        <f>SUMIFS(COT!J:J,COT!$A:$A,YEAR(daily!$A1730),COT!$B:$B,WEEKNUM(daily!$A1730))</f>
        <v>797050</v>
      </c>
      <c r="T1730">
        <f>SUMIFS(COT!K:K,COT!$A:$A,YEAR(daily!$A1730),COT!$B:$B,WEEKNUM(daily!$A1730))</f>
        <v>75930</v>
      </c>
      <c r="U1730">
        <f>SUMIFS(COT!L:L,COT!$A:$A,YEAR(daily!$A1730),COT!$B:$B,WEEKNUM(daily!$A1730))</f>
        <v>76208</v>
      </c>
      <c r="V1730">
        <f>SUMIFS(COT!M:M,COT!$A:$A,YEAR(daily!$A1730),COT!$B:$B,WEEKNUM(daily!$A1730))</f>
        <v>88</v>
      </c>
      <c r="W1730">
        <f>SUMIFS(COT!N:N,COT!$A:$A,YEAR(daily!$A1730),COT!$B:$B,WEEKNUM(daily!$A1730))</f>
        <v>118</v>
      </c>
      <c r="X1730">
        <f>SUMIFS(COT!O:O,COT!$A:$A,YEAR(daily!$A1730),COT!$B:$B,WEEKNUM(daily!$A1730))</f>
        <v>124</v>
      </c>
      <c r="Y1730">
        <f>SUMIFS(COT!P:P,COT!$A:$A,YEAR(daily!$A1730),COT!$B:$B,WEEKNUM(daily!$A1730))</f>
        <v>97</v>
      </c>
      <c r="Z1730">
        <f>SUMIFS(COT!Q:Q,COT!$A:$A,YEAR(daily!$A1730),COT!$B:$B,WEEKNUM(daily!$A1730))</f>
        <v>97</v>
      </c>
      <c r="AA1730">
        <f>SUMIFS(Saudi!B:B,Saudi!$A:$A,YEAR(daily!$A1730))</f>
        <v>642.80600000000004</v>
      </c>
      <c r="AB1730">
        <f>SUMIFS(Saudi!C:C,Saudi!$A:$A,YEAR(daily!$A1730))</f>
        <v>459.12</v>
      </c>
      <c r="AC1730">
        <f>SUMIFS(Saudi!F:F,Saudi!$A:$A,YEAR(daily!$A1730))</f>
        <v>3923205</v>
      </c>
      <c r="AD1730">
        <f>SUMIFS(Saudi!G:G,Saudi!$A:$A,YEAR(daily!$A1730))</f>
        <v>72.338736684018997</v>
      </c>
      <c r="AE1730">
        <f>SUMIFS(Saudi!H:H,Saudi!$A:$A,YEAR(daily!$A1730))</f>
        <v>283799693.45242673</v>
      </c>
      <c r="AF1730" s="5">
        <f t="shared" ref="AF1730:AF1793" si="76">MONTH(A1730)</f>
        <v>1</v>
      </c>
      <c r="AG1730" s="5">
        <f t="shared" ref="AG1730:AG1793" si="77">YEAR(A1730)</f>
        <v>2007</v>
      </c>
    </row>
    <row r="1731" spans="1:33">
      <c r="A1731" s="3">
        <v>39104</v>
      </c>
      <c r="B1731" s="1">
        <v>6776</v>
      </c>
      <c r="C1731" s="1">
        <v>94813</v>
      </c>
      <c r="D1731" s="1">
        <v>53139</v>
      </c>
      <c r="E1731" s="1">
        <v>51.13</v>
      </c>
      <c r="F1731" s="1">
        <v>53.53</v>
      </c>
      <c r="G1731" s="1">
        <v>54.33</v>
      </c>
      <c r="H1731" s="2">
        <v>50.7</v>
      </c>
      <c r="I1731" s="2">
        <v>30.5</v>
      </c>
      <c r="J1731" s="2">
        <v>85.5</v>
      </c>
      <c r="K1731" s="2">
        <v>86.6</v>
      </c>
      <c r="L1731">
        <f>SUMIFS(US!B:B,US!$D:$D,YEAR(daily!$A1731),US!$E:$E,MONTH(daily!$A1731))</f>
        <v>8372</v>
      </c>
      <c r="M1731">
        <f>SUMIFS(US!C:C,US!$D:$D,YEAR(daily!$A1731),US!$E:$E,MONTH(daily!$A1731))</f>
        <v>20567</v>
      </c>
      <c r="N1731">
        <f>SUMIFS(COT!E:E,COT!$A:$A,YEAR(daily!$A1731),COT!$B:$B,WEEKNUM(daily!$A1731))</f>
        <v>1269598</v>
      </c>
      <c r="O1731">
        <f>SUMIFS(COT!F:F,COT!$A:$A,YEAR(daily!$A1731),COT!$B:$B,WEEKNUM(daily!$A1731))</f>
        <v>171292</v>
      </c>
      <c r="P1731">
        <f>SUMIFS(COT!G:G,COT!$A:$A,YEAR(daily!$A1731),COT!$B:$B,WEEKNUM(daily!$A1731))</f>
        <v>179791</v>
      </c>
      <c r="Q1731">
        <f>SUMIFS(COT!H:H,COT!$A:$A,YEAR(daily!$A1731),COT!$B:$B,WEEKNUM(daily!$A1731))</f>
        <v>239696</v>
      </c>
      <c r="R1731">
        <f>SUMIFS(COT!I:I,COT!$A:$A,YEAR(daily!$A1731),COT!$B:$B,WEEKNUM(daily!$A1731))</f>
        <v>783782</v>
      </c>
      <c r="S1731">
        <f>SUMIFS(COT!J:J,COT!$A:$A,YEAR(daily!$A1731),COT!$B:$B,WEEKNUM(daily!$A1731))</f>
        <v>774631</v>
      </c>
      <c r="T1731">
        <f>SUMIFS(COT!K:K,COT!$A:$A,YEAR(daily!$A1731),COT!$B:$B,WEEKNUM(daily!$A1731))</f>
        <v>74828</v>
      </c>
      <c r="U1731">
        <f>SUMIFS(COT!L:L,COT!$A:$A,YEAR(daily!$A1731),COT!$B:$B,WEEKNUM(daily!$A1731))</f>
        <v>75480</v>
      </c>
      <c r="V1731">
        <f>SUMIFS(COT!M:M,COT!$A:$A,YEAR(daily!$A1731),COT!$B:$B,WEEKNUM(daily!$A1731))</f>
        <v>77</v>
      </c>
      <c r="W1731">
        <f>SUMIFS(COT!N:N,COT!$A:$A,YEAR(daily!$A1731),COT!$B:$B,WEEKNUM(daily!$A1731))</f>
        <v>115</v>
      </c>
      <c r="X1731">
        <f>SUMIFS(COT!O:O,COT!$A:$A,YEAR(daily!$A1731),COT!$B:$B,WEEKNUM(daily!$A1731))</f>
        <v>118</v>
      </c>
      <c r="Y1731">
        <f>SUMIFS(COT!P:P,COT!$A:$A,YEAR(daily!$A1731),COT!$B:$B,WEEKNUM(daily!$A1731))</f>
        <v>91</v>
      </c>
      <c r="Z1731">
        <f>SUMIFS(COT!Q:Q,COT!$A:$A,YEAR(daily!$A1731),COT!$B:$B,WEEKNUM(daily!$A1731))</f>
        <v>98</v>
      </c>
      <c r="AA1731">
        <f>SUMIFS(Saudi!B:B,Saudi!$A:$A,YEAR(daily!$A1731))</f>
        <v>642.80600000000004</v>
      </c>
      <c r="AB1731">
        <f>SUMIFS(Saudi!C:C,Saudi!$A:$A,YEAR(daily!$A1731))</f>
        <v>459.12</v>
      </c>
      <c r="AC1731">
        <f>SUMIFS(Saudi!F:F,Saudi!$A:$A,YEAR(daily!$A1731))</f>
        <v>3923205</v>
      </c>
      <c r="AD1731">
        <f>SUMIFS(Saudi!G:G,Saudi!$A:$A,YEAR(daily!$A1731))</f>
        <v>72.338736684018997</v>
      </c>
      <c r="AE1731">
        <f>SUMIFS(Saudi!H:H,Saudi!$A:$A,YEAR(daily!$A1731))</f>
        <v>283799693.45242673</v>
      </c>
      <c r="AF1731" s="5">
        <f t="shared" si="76"/>
        <v>1</v>
      </c>
      <c r="AG1731" s="5">
        <f t="shared" si="77"/>
        <v>2007</v>
      </c>
    </row>
    <row r="1732" spans="1:33">
      <c r="A1732" s="3">
        <v>39105</v>
      </c>
      <c r="B1732" s="1">
        <v>395265</v>
      </c>
      <c r="C1732" s="1">
        <v>55281</v>
      </c>
      <c r="D1732" s="1">
        <v>94981</v>
      </c>
      <c r="E1732" s="1">
        <v>55.04</v>
      </c>
      <c r="F1732" s="1">
        <v>56.61</v>
      </c>
      <c r="G1732" s="1">
        <v>57.25</v>
      </c>
      <c r="H1732" s="2">
        <v>50.7</v>
      </c>
      <c r="I1732" s="2">
        <v>30.5</v>
      </c>
      <c r="J1732" s="2">
        <v>85.5</v>
      </c>
      <c r="K1732" s="2">
        <v>86.6</v>
      </c>
      <c r="L1732">
        <f>SUMIFS(US!B:B,US!$D:$D,YEAR(daily!$A1732),US!$E:$E,MONTH(daily!$A1732))</f>
        <v>8372</v>
      </c>
      <c r="M1732">
        <f>SUMIFS(US!C:C,US!$D:$D,YEAR(daily!$A1732),US!$E:$E,MONTH(daily!$A1732))</f>
        <v>20567</v>
      </c>
      <c r="N1732">
        <f>SUMIFS(COT!E:E,COT!$A:$A,YEAR(daily!$A1732),COT!$B:$B,WEEKNUM(daily!$A1732))</f>
        <v>1269598</v>
      </c>
      <c r="O1732">
        <f>SUMIFS(COT!F:F,COT!$A:$A,YEAR(daily!$A1732),COT!$B:$B,WEEKNUM(daily!$A1732))</f>
        <v>171292</v>
      </c>
      <c r="P1732">
        <f>SUMIFS(COT!G:G,COT!$A:$A,YEAR(daily!$A1732),COT!$B:$B,WEEKNUM(daily!$A1732))</f>
        <v>179791</v>
      </c>
      <c r="Q1732">
        <f>SUMIFS(COT!H:H,COT!$A:$A,YEAR(daily!$A1732),COT!$B:$B,WEEKNUM(daily!$A1732))</f>
        <v>239696</v>
      </c>
      <c r="R1732">
        <f>SUMIFS(COT!I:I,COT!$A:$A,YEAR(daily!$A1732),COT!$B:$B,WEEKNUM(daily!$A1732))</f>
        <v>783782</v>
      </c>
      <c r="S1732">
        <f>SUMIFS(COT!J:J,COT!$A:$A,YEAR(daily!$A1732),COT!$B:$B,WEEKNUM(daily!$A1732))</f>
        <v>774631</v>
      </c>
      <c r="T1732">
        <f>SUMIFS(COT!K:K,COT!$A:$A,YEAR(daily!$A1732),COT!$B:$B,WEEKNUM(daily!$A1732))</f>
        <v>74828</v>
      </c>
      <c r="U1732">
        <f>SUMIFS(COT!L:L,COT!$A:$A,YEAR(daily!$A1732),COT!$B:$B,WEEKNUM(daily!$A1732))</f>
        <v>75480</v>
      </c>
      <c r="V1732">
        <f>SUMIFS(COT!M:M,COT!$A:$A,YEAR(daily!$A1732),COT!$B:$B,WEEKNUM(daily!$A1732))</f>
        <v>77</v>
      </c>
      <c r="W1732">
        <f>SUMIFS(COT!N:N,COT!$A:$A,YEAR(daily!$A1732),COT!$B:$B,WEEKNUM(daily!$A1732))</f>
        <v>115</v>
      </c>
      <c r="X1732">
        <f>SUMIFS(COT!O:O,COT!$A:$A,YEAR(daily!$A1732),COT!$B:$B,WEEKNUM(daily!$A1732))</f>
        <v>118</v>
      </c>
      <c r="Y1732">
        <f>SUMIFS(COT!P:P,COT!$A:$A,YEAR(daily!$A1732),COT!$B:$B,WEEKNUM(daily!$A1732))</f>
        <v>91</v>
      </c>
      <c r="Z1732">
        <f>SUMIFS(COT!Q:Q,COT!$A:$A,YEAR(daily!$A1732),COT!$B:$B,WEEKNUM(daily!$A1732))</f>
        <v>98</v>
      </c>
      <c r="AA1732">
        <f>SUMIFS(Saudi!B:B,Saudi!$A:$A,YEAR(daily!$A1732))</f>
        <v>642.80600000000004</v>
      </c>
      <c r="AB1732">
        <f>SUMIFS(Saudi!C:C,Saudi!$A:$A,YEAR(daily!$A1732))</f>
        <v>459.12</v>
      </c>
      <c r="AC1732">
        <f>SUMIFS(Saudi!F:F,Saudi!$A:$A,YEAR(daily!$A1732))</f>
        <v>3923205</v>
      </c>
      <c r="AD1732">
        <f>SUMIFS(Saudi!G:G,Saudi!$A:$A,YEAR(daily!$A1732))</f>
        <v>72.338736684018997</v>
      </c>
      <c r="AE1732">
        <f>SUMIFS(Saudi!H:H,Saudi!$A:$A,YEAR(daily!$A1732))</f>
        <v>283799693.45242673</v>
      </c>
      <c r="AF1732" s="5">
        <f t="shared" si="76"/>
        <v>1</v>
      </c>
      <c r="AG1732" s="5">
        <f t="shared" si="77"/>
        <v>2007</v>
      </c>
    </row>
    <row r="1733" spans="1:33">
      <c r="A1733" s="3">
        <v>39106</v>
      </c>
      <c r="B1733" s="1">
        <v>389297</v>
      </c>
      <c r="C1733" s="1">
        <v>55627</v>
      </c>
      <c r="D1733" s="1">
        <v>97638</v>
      </c>
      <c r="E1733" s="1">
        <v>55.37</v>
      </c>
      <c r="F1733" s="1">
        <v>56.85</v>
      </c>
      <c r="G1733" s="1">
        <v>57.48</v>
      </c>
      <c r="H1733" s="2">
        <v>50.7</v>
      </c>
      <c r="I1733" s="2">
        <v>30.5</v>
      </c>
      <c r="J1733" s="2">
        <v>85.5</v>
      </c>
      <c r="K1733" s="2">
        <v>86.6</v>
      </c>
      <c r="L1733">
        <f>SUMIFS(US!B:B,US!$D:$D,YEAR(daily!$A1733),US!$E:$E,MONTH(daily!$A1733))</f>
        <v>8372</v>
      </c>
      <c r="M1733">
        <f>SUMIFS(US!C:C,US!$D:$D,YEAR(daily!$A1733),US!$E:$E,MONTH(daily!$A1733))</f>
        <v>20567</v>
      </c>
      <c r="N1733">
        <f>SUMIFS(COT!E:E,COT!$A:$A,YEAR(daily!$A1733),COT!$B:$B,WEEKNUM(daily!$A1733))</f>
        <v>1269598</v>
      </c>
      <c r="O1733">
        <f>SUMIFS(COT!F:F,COT!$A:$A,YEAR(daily!$A1733),COT!$B:$B,WEEKNUM(daily!$A1733))</f>
        <v>171292</v>
      </c>
      <c r="P1733">
        <f>SUMIFS(COT!G:G,COT!$A:$A,YEAR(daily!$A1733),COT!$B:$B,WEEKNUM(daily!$A1733))</f>
        <v>179791</v>
      </c>
      <c r="Q1733">
        <f>SUMIFS(COT!H:H,COT!$A:$A,YEAR(daily!$A1733),COT!$B:$B,WEEKNUM(daily!$A1733))</f>
        <v>239696</v>
      </c>
      <c r="R1733">
        <f>SUMIFS(COT!I:I,COT!$A:$A,YEAR(daily!$A1733),COT!$B:$B,WEEKNUM(daily!$A1733))</f>
        <v>783782</v>
      </c>
      <c r="S1733">
        <f>SUMIFS(COT!J:J,COT!$A:$A,YEAR(daily!$A1733),COT!$B:$B,WEEKNUM(daily!$A1733))</f>
        <v>774631</v>
      </c>
      <c r="T1733">
        <f>SUMIFS(COT!K:K,COT!$A:$A,YEAR(daily!$A1733),COT!$B:$B,WEEKNUM(daily!$A1733))</f>
        <v>74828</v>
      </c>
      <c r="U1733">
        <f>SUMIFS(COT!L:L,COT!$A:$A,YEAR(daily!$A1733),COT!$B:$B,WEEKNUM(daily!$A1733))</f>
        <v>75480</v>
      </c>
      <c r="V1733">
        <f>SUMIFS(COT!M:M,COT!$A:$A,YEAR(daily!$A1733),COT!$B:$B,WEEKNUM(daily!$A1733))</f>
        <v>77</v>
      </c>
      <c r="W1733">
        <f>SUMIFS(COT!N:N,COT!$A:$A,YEAR(daily!$A1733),COT!$B:$B,WEEKNUM(daily!$A1733))</f>
        <v>115</v>
      </c>
      <c r="X1733">
        <f>SUMIFS(COT!O:O,COT!$A:$A,YEAR(daily!$A1733),COT!$B:$B,WEEKNUM(daily!$A1733))</f>
        <v>118</v>
      </c>
      <c r="Y1733">
        <f>SUMIFS(COT!P:P,COT!$A:$A,YEAR(daily!$A1733),COT!$B:$B,WEEKNUM(daily!$A1733))</f>
        <v>91</v>
      </c>
      <c r="Z1733">
        <f>SUMIFS(COT!Q:Q,COT!$A:$A,YEAR(daily!$A1733),COT!$B:$B,WEEKNUM(daily!$A1733))</f>
        <v>98</v>
      </c>
      <c r="AA1733">
        <f>SUMIFS(Saudi!B:B,Saudi!$A:$A,YEAR(daily!$A1733))</f>
        <v>642.80600000000004</v>
      </c>
      <c r="AB1733">
        <f>SUMIFS(Saudi!C:C,Saudi!$A:$A,YEAR(daily!$A1733))</f>
        <v>459.12</v>
      </c>
      <c r="AC1733">
        <f>SUMIFS(Saudi!F:F,Saudi!$A:$A,YEAR(daily!$A1733))</f>
        <v>3923205</v>
      </c>
      <c r="AD1733">
        <f>SUMIFS(Saudi!G:G,Saudi!$A:$A,YEAR(daily!$A1733))</f>
        <v>72.338736684018997</v>
      </c>
      <c r="AE1733">
        <f>SUMIFS(Saudi!H:H,Saudi!$A:$A,YEAR(daily!$A1733))</f>
        <v>283799693.45242673</v>
      </c>
      <c r="AF1733" s="5">
        <f t="shared" si="76"/>
        <v>1</v>
      </c>
      <c r="AG1733" s="5">
        <f t="shared" si="77"/>
        <v>2007</v>
      </c>
    </row>
    <row r="1734" spans="1:33">
      <c r="A1734" s="3">
        <v>39107</v>
      </c>
      <c r="B1734" s="1">
        <v>392076</v>
      </c>
      <c r="C1734" s="1">
        <v>55179</v>
      </c>
      <c r="D1734" s="1">
        <v>97043</v>
      </c>
      <c r="E1734" s="1">
        <v>54.23</v>
      </c>
      <c r="F1734" s="1">
        <v>55.86</v>
      </c>
      <c r="G1734" s="1">
        <v>56.51</v>
      </c>
      <c r="H1734" s="2">
        <v>50.7</v>
      </c>
      <c r="I1734" s="2">
        <v>30.5</v>
      </c>
      <c r="J1734" s="2">
        <v>85.5</v>
      </c>
      <c r="K1734" s="2">
        <v>86.6</v>
      </c>
      <c r="L1734">
        <f>SUMIFS(US!B:B,US!$D:$D,YEAR(daily!$A1734),US!$E:$E,MONTH(daily!$A1734))</f>
        <v>8372</v>
      </c>
      <c r="M1734">
        <f>SUMIFS(US!C:C,US!$D:$D,YEAR(daily!$A1734),US!$E:$E,MONTH(daily!$A1734))</f>
        <v>20567</v>
      </c>
      <c r="N1734">
        <f>SUMIFS(COT!E:E,COT!$A:$A,YEAR(daily!$A1734),COT!$B:$B,WEEKNUM(daily!$A1734))</f>
        <v>1269598</v>
      </c>
      <c r="O1734">
        <f>SUMIFS(COT!F:F,COT!$A:$A,YEAR(daily!$A1734),COT!$B:$B,WEEKNUM(daily!$A1734))</f>
        <v>171292</v>
      </c>
      <c r="P1734">
        <f>SUMIFS(COT!G:G,COT!$A:$A,YEAR(daily!$A1734),COT!$B:$B,WEEKNUM(daily!$A1734))</f>
        <v>179791</v>
      </c>
      <c r="Q1734">
        <f>SUMIFS(COT!H:H,COT!$A:$A,YEAR(daily!$A1734),COT!$B:$B,WEEKNUM(daily!$A1734))</f>
        <v>239696</v>
      </c>
      <c r="R1734">
        <f>SUMIFS(COT!I:I,COT!$A:$A,YEAR(daily!$A1734),COT!$B:$B,WEEKNUM(daily!$A1734))</f>
        <v>783782</v>
      </c>
      <c r="S1734">
        <f>SUMIFS(COT!J:J,COT!$A:$A,YEAR(daily!$A1734),COT!$B:$B,WEEKNUM(daily!$A1734))</f>
        <v>774631</v>
      </c>
      <c r="T1734">
        <f>SUMIFS(COT!K:K,COT!$A:$A,YEAR(daily!$A1734),COT!$B:$B,WEEKNUM(daily!$A1734))</f>
        <v>74828</v>
      </c>
      <c r="U1734">
        <f>SUMIFS(COT!L:L,COT!$A:$A,YEAR(daily!$A1734),COT!$B:$B,WEEKNUM(daily!$A1734))</f>
        <v>75480</v>
      </c>
      <c r="V1734">
        <f>SUMIFS(COT!M:M,COT!$A:$A,YEAR(daily!$A1734),COT!$B:$B,WEEKNUM(daily!$A1734))</f>
        <v>77</v>
      </c>
      <c r="W1734">
        <f>SUMIFS(COT!N:N,COT!$A:$A,YEAR(daily!$A1734),COT!$B:$B,WEEKNUM(daily!$A1734))</f>
        <v>115</v>
      </c>
      <c r="X1734">
        <f>SUMIFS(COT!O:O,COT!$A:$A,YEAR(daily!$A1734),COT!$B:$B,WEEKNUM(daily!$A1734))</f>
        <v>118</v>
      </c>
      <c r="Y1734">
        <f>SUMIFS(COT!P:P,COT!$A:$A,YEAR(daily!$A1734),COT!$B:$B,WEEKNUM(daily!$A1734))</f>
        <v>91</v>
      </c>
      <c r="Z1734">
        <f>SUMIFS(COT!Q:Q,COT!$A:$A,YEAR(daily!$A1734),COT!$B:$B,WEEKNUM(daily!$A1734))</f>
        <v>98</v>
      </c>
      <c r="AA1734">
        <f>SUMIFS(Saudi!B:B,Saudi!$A:$A,YEAR(daily!$A1734))</f>
        <v>642.80600000000004</v>
      </c>
      <c r="AB1734">
        <f>SUMIFS(Saudi!C:C,Saudi!$A:$A,YEAR(daily!$A1734))</f>
        <v>459.12</v>
      </c>
      <c r="AC1734">
        <f>SUMIFS(Saudi!F:F,Saudi!$A:$A,YEAR(daily!$A1734))</f>
        <v>3923205</v>
      </c>
      <c r="AD1734">
        <f>SUMIFS(Saudi!G:G,Saudi!$A:$A,YEAR(daily!$A1734))</f>
        <v>72.338736684018997</v>
      </c>
      <c r="AE1734">
        <f>SUMIFS(Saudi!H:H,Saudi!$A:$A,YEAR(daily!$A1734))</f>
        <v>283799693.45242673</v>
      </c>
      <c r="AF1734" s="5">
        <f t="shared" si="76"/>
        <v>1</v>
      </c>
      <c r="AG1734" s="5">
        <f t="shared" si="77"/>
        <v>2007</v>
      </c>
    </row>
    <row r="1735" spans="1:33">
      <c r="A1735" s="3">
        <v>39108</v>
      </c>
      <c r="B1735" s="1">
        <v>386901</v>
      </c>
      <c r="C1735" s="1">
        <v>55745</v>
      </c>
      <c r="D1735" s="1">
        <v>96762</v>
      </c>
      <c r="E1735" s="1">
        <v>55.42</v>
      </c>
      <c r="F1735" s="1">
        <v>56.97</v>
      </c>
      <c r="G1735" s="1">
        <v>57.59</v>
      </c>
      <c r="H1735" s="2">
        <v>50.7</v>
      </c>
      <c r="I1735" s="2">
        <v>30.5</v>
      </c>
      <c r="J1735" s="2">
        <v>85.5</v>
      </c>
      <c r="K1735" s="2">
        <v>86.6</v>
      </c>
      <c r="L1735">
        <f>SUMIFS(US!B:B,US!$D:$D,YEAR(daily!$A1735),US!$E:$E,MONTH(daily!$A1735))</f>
        <v>8372</v>
      </c>
      <c r="M1735">
        <f>SUMIFS(US!C:C,US!$D:$D,YEAR(daily!$A1735),US!$E:$E,MONTH(daily!$A1735))</f>
        <v>20567</v>
      </c>
      <c r="N1735">
        <f>SUMIFS(COT!E:E,COT!$A:$A,YEAR(daily!$A1735),COT!$B:$B,WEEKNUM(daily!$A1735))</f>
        <v>1269598</v>
      </c>
      <c r="O1735">
        <f>SUMIFS(COT!F:F,COT!$A:$A,YEAR(daily!$A1735),COT!$B:$B,WEEKNUM(daily!$A1735))</f>
        <v>171292</v>
      </c>
      <c r="P1735">
        <f>SUMIFS(COT!G:G,COT!$A:$A,YEAR(daily!$A1735),COT!$B:$B,WEEKNUM(daily!$A1735))</f>
        <v>179791</v>
      </c>
      <c r="Q1735">
        <f>SUMIFS(COT!H:H,COT!$A:$A,YEAR(daily!$A1735),COT!$B:$B,WEEKNUM(daily!$A1735))</f>
        <v>239696</v>
      </c>
      <c r="R1735">
        <f>SUMIFS(COT!I:I,COT!$A:$A,YEAR(daily!$A1735),COT!$B:$B,WEEKNUM(daily!$A1735))</f>
        <v>783782</v>
      </c>
      <c r="S1735">
        <f>SUMIFS(COT!J:J,COT!$A:$A,YEAR(daily!$A1735),COT!$B:$B,WEEKNUM(daily!$A1735))</f>
        <v>774631</v>
      </c>
      <c r="T1735">
        <f>SUMIFS(COT!K:K,COT!$A:$A,YEAR(daily!$A1735),COT!$B:$B,WEEKNUM(daily!$A1735))</f>
        <v>74828</v>
      </c>
      <c r="U1735">
        <f>SUMIFS(COT!L:L,COT!$A:$A,YEAR(daily!$A1735),COT!$B:$B,WEEKNUM(daily!$A1735))</f>
        <v>75480</v>
      </c>
      <c r="V1735">
        <f>SUMIFS(COT!M:M,COT!$A:$A,YEAR(daily!$A1735),COT!$B:$B,WEEKNUM(daily!$A1735))</f>
        <v>77</v>
      </c>
      <c r="W1735">
        <f>SUMIFS(COT!N:N,COT!$A:$A,YEAR(daily!$A1735),COT!$B:$B,WEEKNUM(daily!$A1735))</f>
        <v>115</v>
      </c>
      <c r="X1735">
        <f>SUMIFS(COT!O:O,COT!$A:$A,YEAR(daily!$A1735),COT!$B:$B,WEEKNUM(daily!$A1735))</f>
        <v>118</v>
      </c>
      <c r="Y1735">
        <f>SUMIFS(COT!P:P,COT!$A:$A,YEAR(daily!$A1735),COT!$B:$B,WEEKNUM(daily!$A1735))</f>
        <v>91</v>
      </c>
      <c r="Z1735">
        <f>SUMIFS(COT!Q:Q,COT!$A:$A,YEAR(daily!$A1735),COT!$B:$B,WEEKNUM(daily!$A1735))</f>
        <v>98</v>
      </c>
      <c r="AA1735">
        <f>SUMIFS(Saudi!B:B,Saudi!$A:$A,YEAR(daily!$A1735))</f>
        <v>642.80600000000004</v>
      </c>
      <c r="AB1735">
        <f>SUMIFS(Saudi!C:C,Saudi!$A:$A,YEAR(daily!$A1735))</f>
        <v>459.12</v>
      </c>
      <c r="AC1735">
        <f>SUMIFS(Saudi!F:F,Saudi!$A:$A,YEAR(daily!$A1735))</f>
        <v>3923205</v>
      </c>
      <c r="AD1735">
        <f>SUMIFS(Saudi!G:G,Saudi!$A:$A,YEAR(daily!$A1735))</f>
        <v>72.338736684018997</v>
      </c>
      <c r="AE1735">
        <f>SUMIFS(Saudi!H:H,Saudi!$A:$A,YEAR(daily!$A1735))</f>
        <v>283799693.45242673</v>
      </c>
      <c r="AF1735" s="5">
        <f t="shared" si="76"/>
        <v>1</v>
      </c>
      <c r="AG1735" s="5">
        <f t="shared" si="77"/>
        <v>2007</v>
      </c>
    </row>
    <row r="1736" spans="1:33">
      <c r="A1736" s="3">
        <v>39111</v>
      </c>
      <c r="B1736" s="1">
        <v>384415</v>
      </c>
      <c r="C1736" s="1">
        <v>57145</v>
      </c>
      <c r="D1736" s="1">
        <v>98358</v>
      </c>
      <c r="E1736" s="1">
        <v>54.01</v>
      </c>
      <c r="F1736" s="1">
        <v>55.49</v>
      </c>
      <c r="G1736" s="1">
        <v>56.12</v>
      </c>
      <c r="H1736" s="2">
        <v>50.7</v>
      </c>
      <c r="I1736" s="2">
        <v>30.5</v>
      </c>
      <c r="J1736" s="2">
        <v>85.5</v>
      </c>
      <c r="K1736" s="2">
        <v>86.6</v>
      </c>
      <c r="L1736">
        <f>SUMIFS(US!B:B,US!$D:$D,YEAR(daily!$A1736),US!$E:$E,MONTH(daily!$A1736))</f>
        <v>8372</v>
      </c>
      <c r="M1736">
        <f>SUMIFS(US!C:C,US!$D:$D,YEAR(daily!$A1736),US!$E:$E,MONTH(daily!$A1736))</f>
        <v>20567</v>
      </c>
      <c r="N1736">
        <f>SUMIFS(COT!E:E,COT!$A:$A,YEAR(daily!$A1736),COT!$B:$B,WEEKNUM(daily!$A1736))</f>
        <v>1306996</v>
      </c>
      <c r="O1736">
        <f>SUMIFS(COT!F:F,COT!$A:$A,YEAR(daily!$A1736),COT!$B:$B,WEEKNUM(daily!$A1736))</f>
        <v>166578</v>
      </c>
      <c r="P1736">
        <f>SUMIFS(COT!G:G,COT!$A:$A,YEAR(daily!$A1736),COT!$B:$B,WEEKNUM(daily!$A1736))</f>
        <v>180920</v>
      </c>
      <c r="Q1736">
        <f>SUMIFS(COT!H:H,COT!$A:$A,YEAR(daily!$A1736),COT!$B:$B,WEEKNUM(daily!$A1736))</f>
        <v>244747</v>
      </c>
      <c r="R1736">
        <f>SUMIFS(COT!I:I,COT!$A:$A,YEAR(daily!$A1736),COT!$B:$B,WEEKNUM(daily!$A1736))</f>
        <v>818277</v>
      </c>
      <c r="S1736">
        <f>SUMIFS(COT!J:J,COT!$A:$A,YEAR(daily!$A1736),COT!$B:$B,WEEKNUM(daily!$A1736))</f>
        <v>798053</v>
      </c>
      <c r="T1736">
        <f>SUMIFS(COT!K:K,COT!$A:$A,YEAR(daily!$A1736),COT!$B:$B,WEEKNUM(daily!$A1736))</f>
        <v>77394</v>
      </c>
      <c r="U1736">
        <f>SUMIFS(COT!L:L,COT!$A:$A,YEAR(daily!$A1736),COT!$B:$B,WEEKNUM(daily!$A1736))</f>
        <v>83276</v>
      </c>
      <c r="V1736">
        <f>SUMIFS(COT!M:M,COT!$A:$A,YEAR(daily!$A1736),COT!$B:$B,WEEKNUM(daily!$A1736))</f>
        <v>75</v>
      </c>
      <c r="W1736">
        <f>SUMIFS(COT!N:N,COT!$A:$A,YEAR(daily!$A1736),COT!$B:$B,WEEKNUM(daily!$A1736))</f>
        <v>111</v>
      </c>
      <c r="X1736">
        <f>SUMIFS(COT!O:O,COT!$A:$A,YEAR(daily!$A1736),COT!$B:$B,WEEKNUM(daily!$A1736))</f>
        <v>123</v>
      </c>
      <c r="Y1736">
        <f>SUMIFS(COT!P:P,COT!$A:$A,YEAR(daily!$A1736),COT!$B:$B,WEEKNUM(daily!$A1736))</f>
        <v>96</v>
      </c>
      <c r="Z1736">
        <f>SUMIFS(COT!Q:Q,COT!$A:$A,YEAR(daily!$A1736),COT!$B:$B,WEEKNUM(daily!$A1736))</f>
        <v>99</v>
      </c>
      <c r="AA1736">
        <f>SUMIFS(Saudi!B:B,Saudi!$A:$A,YEAR(daily!$A1736))</f>
        <v>642.80600000000004</v>
      </c>
      <c r="AB1736">
        <f>SUMIFS(Saudi!C:C,Saudi!$A:$A,YEAR(daily!$A1736))</f>
        <v>459.12</v>
      </c>
      <c r="AC1736">
        <f>SUMIFS(Saudi!F:F,Saudi!$A:$A,YEAR(daily!$A1736))</f>
        <v>3923205</v>
      </c>
      <c r="AD1736">
        <f>SUMIFS(Saudi!G:G,Saudi!$A:$A,YEAR(daily!$A1736))</f>
        <v>72.338736684018997</v>
      </c>
      <c r="AE1736">
        <f>SUMIFS(Saudi!H:H,Saudi!$A:$A,YEAR(daily!$A1736))</f>
        <v>283799693.45242673</v>
      </c>
      <c r="AF1736" s="5">
        <f t="shared" si="76"/>
        <v>1</v>
      </c>
      <c r="AG1736" s="5">
        <f t="shared" si="77"/>
        <v>2007</v>
      </c>
    </row>
    <row r="1737" spans="1:33">
      <c r="A1737" s="3">
        <v>39112</v>
      </c>
      <c r="B1737" s="1">
        <v>384948</v>
      </c>
      <c r="C1737" s="1">
        <v>59935</v>
      </c>
      <c r="D1737" s="1">
        <v>98538</v>
      </c>
      <c r="E1737" s="1">
        <v>56.97</v>
      </c>
      <c r="F1737" s="1">
        <v>58.33</v>
      </c>
      <c r="G1737" s="1">
        <v>58.92</v>
      </c>
      <c r="H1737" s="2">
        <v>50.7</v>
      </c>
      <c r="I1737" s="2">
        <v>30.5</v>
      </c>
      <c r="J1737" s="2">
        <v>85.5</v>
      </c>
      <c r="K1737" s="2">
        <v>86.6</v>
      </c>
      <c r="L1737">
        <f>SUMIFS(US!B:B,US!$D:$D,YEAR(daily!$A1737),US!$E:$E,MONTH(daily!$A1737))</f>
        <v>8372</v>
      </c>
      <c r="M1737">
        <f>SUMIFS(US!C:C,US!$D:$D,YEAR(daily!$A1737),US!$E:$E,MONTH(daily!$A1737))</f>
        <v>20567</v>
      </c>
      <c r="N1737">
        <f>SUMIFS(COT!E:E,COT!$A:$A,YEAR(daily!$A1737),COT!$B:$B,WEEKNUM(daily!$A1737))</f>
        <v>1306996</v>
      </c>
      <c r="O1737">
        <f>SUMIFS(COT!F:F,COT!$A:$A,YEAR(daily!$A1737),COT!$B:$B,WEEKNUM(daily!$A1737))</f>
        <v>166578</v>
      </c>
      <c r="P1737">
        <f>SUMIFS(COT!G:G,COT!$A:$A,YEAR(daily!$A1737),COT!$B:$B,WEEKNUM(daily!$A1737))</f>
        <v>180920</v>
      </c>
      <c r="Q1737">
        <f>SUMIFS(COT!H:H,COT!$A:$A,YEAR(daily!$A1737),COT!$B:$B,WEEKNUM(daily!$A1737))</f>
        <v>244747</v>
      </c>
      <c r="R1737">
        <f>SUMIFS(COT!I:I,COT!$A:$A,YEAR(daily!$A1737),COT!$B:$B,WEEKNUM(daily!$A1737))</f>
        <v>818277</v>
      </c>
      <c r="S1737">
        <f>SUMIFS(COT!J:J,COT!$A:$A,YEAR(daily!$A1737),COT!$B:$B,WEEKNUM(daily!$A1737))</f>
        <v>798053</v>
      </c>
      <c r="T1737">
        <f>SUMIFS(COT!K:K,COT!$A:$A,YEAR(daily!$A1737),COT!$B:$B,WEEKNUM(daily!$A1737))</f>
        <v>77394</v>
      </c>
      <c r="U1737">
        <f>SUMIFS(COT!L:L,COT!$A:$A,YEAR(daily!$A1737),COT!$B:$B,WEEKNUM(daily!$A1737))</f>
        <v>83276</v>
      </c>
      <c r="V1737">
        <f>SUMIFS(COT!M:M,COT!$A:$A,YEAR(daily!$A1737),COT!$B:$B,WEEKNUM(daily!$A1737))</f>
        <v>75</v>
      </c>
      <c r="W1737">
        <f>SUMIFS(COT!N:N,COT!$A:$A,YEAR(daily!$A1737),COT!$B:$B,WEEKNUM(daily!$A1737))</f>
        <v>111</v>
      </c>
      <c r="X1737">
        <f>SUMIFS(COT!O:O,COT!$A:$A,YEAR(daily!$A1737),COT!$B:$B,WEEKNUM(daily!$A1737))</f>
        <v>123</v>
      </c>
      <c r="Y1737">
        <f>SUMIFS(COT!P:P,COT!$A:$A,YEAR(daily!$A1737),COT!$B:$B,WEEKNUM(daily!$A1737))</f>
        <v>96</v>
      </c>
      <c r="Z1737">
        <f>SUMIFS(COT!Q:Q,COT!$A:$A,YEAR(daily!$A1737),COT!$B:$B,WEEKNUM(daily!$A1737))</f>
        <v>99</v>
      </c>
      <c r="AA1737">
        <f>SUMIFS(Saudi!B:B,Saudi!$A:$A,YEAR(daily!$A1737))</f>
        <v>642.80600000000004</v>
      </c>
      <c r="AB1737">
        <f>SUMIFS(Saudi!C:C,Saudi!$A:$A,YEAR(daily!$A1737))</f>
        <v>459.12</v>
      </c>
      <c r="AC1737">
        <f>SUMIFS(Saudi!F:F,Saudi!$A:$A,YEAR(daily!$A1737))</f>
        <v>3923205</v>
      </c>
      <c r="AD1737">
        <f>SUMIFS(Saudi!G:G,Saudi!$A:$A,YEAR(daily!$A1737))</f>
        <v>72.338736684018997</v>
      </c>
      <c r="AE1737">
        <f>SUMIFS(Saudi!H:H,Saudi!$A:$A,YEAR(daily!$A1737))</f>
        <v>283799693.45242673</v>
      </c>
      <c r="AF1737" s="5">
        <f t="shared" si="76"/>
        <v>1</v>
      </c>
      <c r="AG1737" s="5">
        <f t="shared" si="77"/>
        <v>2007</v>
      </c>
    </row>
    <row r="1738" spans="1:33">
      <c r="A1738" s="3">
        <v>39113</v>
      </c>
      <c r="B1738" s="1">
        <v>367554</v>
      </c>
      <c r="C1738" s="1">
        <v>59242</v>
      </c>
      <c r="D1738" s="1">
        <v>97958</v>
      </c>
      <c r="E1738" s="1">
        <v>58.14</v>
      </c>
      <c r="F1738" s="1">
        <v>59.54</v>
      </c>
      <c r="G1738" s="1">
        <v>60.14</v>
      </c>
      <c r="H1738" s="2">
        <v>50.7</v>
      </c>
      <c r="I1738" s="2">
        <v>30.5</v>
      </c>
      <c r="J1738" s="2">
        <v>85.5</v>
      </c>
      <c r="K1738" s="2">
        <v>86.6</v>
      </c>
      <c r="L1738">
        <f>SUMIFS(US!B:B,US!$D:$D,YEAR(daily!$A1738),US!$E:$E,MONTH(daily!$A1738))</f>
        <v>8372</v>
      </c>
      <c r="M1738">
        <f>SUMIFS(US!C:C,US!$D:$D,YEAR(daily!$A1738),US!$E:$E,MONTH(daily!$A1738))</f>
        <v>20567</v>
      </c>
      <c r="N1738">
        <f>SUMIFS(COT!E:E,COT!$A:$A,YEAR(daily!$A1738),COT!$B:$B,WEEKNUM(daily!$A1738))</f>
        <v>1306996</v>
      </c>
      <c r="O1738">
        <f>SUMIFS(COT!F:F,COT!$A:$A,YEAR(daily!$A1738),COT!$B:$B,WEEKNUM(daily!$A1738))</f>
        <v>166578</v>
      </c>
      <c r="P1738">
        <f>SUMIFS(COT!G:G,COT!$A:$A,YEAR(daily!$A1738),COT!$B:$B,WEEKNUM(daily!$A1738))</f>
        <v>180920</v>
      </c>
      <c r="Q1738">
        <f>SUMIFS(COT!H:H,COT!$A:$A,YEAR(daily!$A1738),COT!$B:$B,WEEKNUM(daily!$A1738))</f>
        <v>244747</v>
      </c>
      <c r="R1738">
        <f>SUMIFS(COT!I:I,COT!$A:$A,YEAR(daily!$A1738),COT!$B:$B,WEEKNUM(daily!$A1738))</f>
        <v>818277</v>
      </c>
      <c r="S1738">
        <f>SUMIFS(COT!J:J,COT!$A:$A,YEAR(daily!$A1738),COT!$B:$B,WEEKNUM(daily!$A1738))</f>
        <v>798053</v>
      </c>
      <c r="T1738">
        <f>SUMIFS(COT!K:K,COT!$A:$A,YEAR(daily!$A1738),COT!$B:$B,WEEKNUM(daily!$A1738))</f>
        <v>77394</v>
      </c>
      <c r="U1738">
        <f>SUMIFS(COT!L:L,COT!$A:$A,YEAR(daily!$A1738),COT!$B:$B,WEEKNUM(daily!$A1738))</f>
        <v>83276</v>
      </c>
      <c r="V1738">
        <f>SUMIFS(COT!M:M,COT!$A:$A,YEAR(daily!$A1738),COT!$B:$B,WEEKNUM(daily!$A1738))</f>
        <v>75</v>
      </c>
      <c r="W1738">
        <f>SUMIFS(COT!N:N,COT!$A:$A,YEAR(daily!$A1738),COT!$B:$B,WEEKNUM(daily!$A1738))</f>
        <v>111</v>
      </c>
      <c r="X1738">
        <f>SUMIFS(COT!O:O,COT!$A:$A,YEAR(daily!$A1738),COT!$B:$B,WEEKNUM(daily!$A1738))</f>
        <v>123</v>
      </c>
      <c r="Y1738">
        <f>SUMIFS(COT!P:P,COT!$A:$A,YEAR(daily!$A1738),COT!$B:$B,WEEKNUM(daily!$A1738))</f>
        <v>96</v>
      </c>
      <c r="Z1738">
        <f>SUMIFS(COT!Q:Q,COT!$A:$A,YEAR(daily!$A1738),COT!$B:$B,WEEKNUM(daily!$A1738))</f>
        <v>99</v>
      </c>
      <c r="AA1738">
        <f>SUMIFS(Saudi!B:B,Saudi!$A:$A,YEAR(daily!$A1738))</f>
        <v>642.80600000000004</v>
      </c>
      <c r="AB1738">
        <f>SUMIFS(Saudi!C:C,Saudi!$A:$A,YEAR(daily!$A1738))</f>
        <v>459.12</v>
      </c>
      <c r="AC1738">
        <f>SUMIFS(Saudi!F:F,Saudi!$A:$A,YEAR(daily!$A1738))</f>
        <v>3923205</v>
      </c>
      <c r="AD1738">
        <f>SUMIFS(Saudi!G:G,Saudi!$A:$A,YEAR(daily!$A1738))</f>
        <v>72.338736684018997</v>
      </c>
      <c r="AE1738">
        <f>SUMIFS(Saudi!H:H,Saudi!$A:$A,YEAR(daily!$A1738))</f>
        <v>283799693.45242673</v>
      </c>
      <c r="AF1738" s="5">
        <f t="shared" si="76"/>
        <v>1</v>
      </c>
      <c r="AG1738" s="5">
        <f t="shared" si="77"/>
        <v>2007</v>
      </c>
    </row>
    <row r="1739" spans="1:33">
      <c r="A1739" s="3">
        <v>39114</v>
      </c>
      <c r="B1739" s="1">
        <v>353417</v>
      </c>
      <c r="C1739" s="1">
        <v>59261</v>
      </c>
      <c r="D1739" s="1">
        <v>97463</v>
      </c>
      <c r="E1739" s="1">
        <v>57.3</v>
      </c>
      <c r="F1739" s="1">
        <v>58.75</v>
      </c>
      <c r="G1739" s="1">
        <v>59.37</v>
      </c>
      <c r="H1739" s="2">
        <v>50.7</v>
      </c>
      <c r="I1739" s="2">
        <v>30.5</v>
      </c>
      <c r="J1739" s="2">
        <v>85.5</v>
      </c>
      <c r="K1739" s="2">
        <v>86.6</v>
      </c>
      <c r="L1739">
        <f>SUMIFS(US!B:B,US!$D:$D,YEAR(daily!$A1739),US!$E:$E,MONTH(daily!$A1739))</f>
        <v>8337</v>
      </c>
      <c r="M1739">
        <f>SUMIFS(US!C:C,US!$D:$D,YEAR(daily!$A1739),US!$E:$E,MONTH(daily!$A1739))</f>
        <v>21309</v>
      </c>
      <c r="N1739">
        <f>SUMIFS(COT!E:E,COT!$A:$A,YEAR(daily!$A1739),COT!$B:$B,WEEKNUM(daily!$A1739))</f>
        <v>1306996</v>
      </c>
      <c r="O1739">
        <f>SUMIFS(COT!F:F,COT!$A:$A,YEAR(daily!$A1739),COT!$B:$B,WEEKNUM(daily!$A1739))</f>
        <v>166578</v>
      </c>
      <c r="P1739">
        <f>SUMIFS(COT!G:G,COT!$A:$A,YEAR(daily!$A1739),COT!$B:$B,WEEKNUM(daily!$A1739))</f>
        <v>180920</v>
      </c>
      <c r="Q1739">
        <f>SUMIFS(COT!H:H,COT!$A:$A,YEAR(daily!$A1739),COT!$B:$B,WEEKNUM(daily!$A1739))</f>
        <v>244747</v>
      </c>
      <c r="R1739">
        <f>SUMIFS(COT!I:I,COT!$A:$A,YEAR(daily!$A1739),COT!$B:$B,WEEKNUM(daily!$A1739))</f>
        <v>818277</v>
      </c>
      <c r="S1739">
        <f>SUMIFS(COT!J:J,COT!$A:$A,YEAR(daily!$A1739),COT!$B:$B,WEEKNUM(daily!$A1739))</f>
        <v>798053</v>
      </c>
      <c r="T1739">
        <f>SUMIFS(COT!K:K,COT!$A:$A,YEAR(daily!$A1739),COT!$B:$B,WEEKNUM(daily!$A1739))</f>
        <v>77394</v>
      </c>
      <c r="U1739">
        <f>SUMIFS(COT!L:L,COT!$A:$A,YEAR(daily!$A1739),COT!$B:$B,WEEKNUM(daily!$A1739))</f>
        <v>83276</v>
      </c>
      <c r="V1739">
        <f>SUMIFS(COT!M:M,COT!$A:$A,YEAR(daily!$A1739),COT!$B:$B,WEEKNUM(daily!$A1739))</f>
        <v>75</v>
      </c>
      <c r="W1739">
        <f>SUMIFS(COT!N:N,COT!$A:$A,YEAR(daily!$A1739),COT!$B:$B,WEEKNUM(daily!$A1739))</f>
        <v>111</v>
      </c>
      <c r="X1739">
        <f>SUMIFS(COT!O:O,COT!$A:$A,YEAR(daily!$A1739),COT!$B:$B,WEEKNUM(daily!$A1739))</f>
        <v>123</v>
      </c>
      <c r="Y1739">
        <f>SUMIFS(COT!P:P,COT!$A:$A,YEAR(daily!$A1739),COT!$B:$B,WEEKNUM(daily!$A1739))</f>
        <v>96</v>
      </c>
      <c r="Z1739">
        <f>SUMIFS(COT!Q:Q,COT!$A:$A,YEAR(daily!$A1739),COT!$B:$B,WEEKNUM(daily!$A1739))</f>
        <v>99</v>
      </c>
      <c r="AA1739">
        <f>SUMIFS(Saudi!B:B,Saudi!$A:$A,YEAR(daily!$A1739))</f>
        <v>642.80600000000004</v>
      </c>
      <c r="AB1739">
        <f>SUMIFS(Saudi!C:C,Saudi!$A:$A,YEAR(daily!$A1739))</f>
        <v>459.12</v>
      </c>
      <c r="AC1739">
        <f>SUMIFS(Saudi!F:F,Saudi!$A:$A,YEAR(daily!$A1739))</f>
        <v>3923205</v>
      </c>
      <c r="AD1739">
        <f>SUMIFS(Saudi!G:G,Saudi!$A:$A,YEAR(daily!$A1739))</f>
        <v>72.338736684018997</v>
      </c>
      <c r="AE1739">
        <f>SUMIFS(Saudi!H:H,Saudi!$A:$A,YEAR(daily!$A1739))</f>
        <v>283799693.45242673</v>
      </c>
      <c r="AF1739" s="5">
        <f t="shared" si="76"/>
        <v>2</v>
      </c>
      <c r="AG1739" s="5">
        <f t="shared" si="77"/>
        <v>2007</v>
      </c>
    </row>
    <row r="1740" spans="1:33">
      <c r="A1740" s="3">
        <v>39115</v>
      </c>
      <c r="B1740" s="1">
        <v>346152</v>
      </c>
      <c r="C1740" s="1">
        <v>60039</v>
      </c>
      <c r="D1740" s="1">
        <v>99016</v>
      </c>
      <c r="E1740" s="1">
        <v>59.02</v>
      </c>
      <c r="F1740" s="1">
        <v>60.48</v>
      </c>
      <c r="G1740" s="1">
        <v>61.11</v>
      </c>
      <c r="H1740" s="2">
        <v>50.7</v>
      </c>
      <c r="I1740" s="2">
        <v>30.5</v>
      </c>
      <c r="J1740" s="2">
        <v>85.5</v>
      </c>
      <c r="K1740" s="2">
        <v>86.6</v>
      </c>
      <c r="L1740">
        <f>SUMIFS(US!B:B,US!$D:$D,YEAR(daily!$A1740),US!$E:$E,MONTH(daily!$A1740))</f>
        <v>8337</v>
      </c>
      <c r="M1740">
        <f>SUMIFS(US!C:C,US!$D:$D,YEAR(daily!$A1740),US!$E:$E,MONTH(daily!$A1740))</f>
        <v>21309</v>
      </c>
      <c r="N1740">
        <f>SUMIFS(COT!E:E,COT!$A:$A,YEAR(daily!$A1740),COT!$B:$B,WEEKNUM(daily!$A1740))</f>
        <v>1306996</v>
      </c>
      <c r="O1740">
        <f>SUMIFS(COT!F:F,COT!$A:$A,YEAR(daily!$A1740),COT!$B:$B,WEEKNUM(daily!$A1740))</f>
        <v>166578</v>
      </c>
      <c r="P1740">
        <f>SUMIFS(COT!G:G,COT!$A:$A,YEAR(daily!$A1740),COT!$B:$B,WEEKNUM(daily!$A1740))</f>
        <v>180920</v>
      </c>
      <c r="Q1740">
        <f>SUMIFS(COT!H:H,COT!$A:$A,YEAR(daily!$A1740),COT!$B:$B,WEEKNUM(daily!$A1740))</f>
        <v>244747</v>
      </c>
      <c r="R1740">
        <f>SUMIFS(COT!I:I,COT!$A:$A,YEAR(daily!$A1740),COT!$B:$B,WEEKNUM(daily!$A1740))</f>
        <v>818277</v>
      </c>
      <c r="S1740">
        <f>SUMIFS(COT!J:J,COT!$A:$A,YEAR(daily!$A1740),COT!$B:$B,WEEKNUM(daily!$A1740))</f>
        <v>798053</v>
      </c>
      <c r="T1740">
        <f>SUMIFS(COT!K:K,COT!$A:$A,YEAR(daily!$A1740),COT!$B:$B,WEEKNUM(daily!$A1740))</f>
        <v>77394</v>
      </c>
      <c r="U1740">
        <f>SUMIFS(COT!L:L,COT!$A:$A,YEAR(daily!$A1740),COT!$B:$B,WEEKNUM(daily!$A1740))</f>
        <v>83276</v>
      </c>
      <c r="V1740">
        <f>SUMIFS(COT!M:M,COT!$A:$A,YEAR(daily!$A1740),COT!$B:$B,WEEKNUM(daily!$A1740))</f>
        <v>75</v>
      </c>
      <c r="W1740">
        <f>SUMIFS(COT!N:N,COT!$A:$A,YEAR(daily!$A1740),COT!$B:$B,WEEKNUM(daily!$A1740))</f>
        <v>111</v>
      </c>
      <c r="X1740">
        <f>SUMIFS(COT!O:O,COT!$A:$A,YEAR(daily!$A1740),COT!$B:$B,WEEKNUM(daily!$A1740))</f>
        <v>123</v>
      </c>
      <c r="Y1740">
        <f>SUMIFS(COT!P:P,COT!$A:$A,YEAR(daily!$A1740),COT!$B:$B,WEEKNUM(daily!$A1740))</f>
        <v>96</v>
      </c>
      <c r="Z1740">
        <f>SUMIFS(COT!Q:Q,COT!$A:$A,YEAR(daily!$A1740),COT!$B:$B,WEEKNUM(daily!$A1740))</f>
        <v>99</v>
      </c>
      <c r="AA1740">
        <f>SUMIFS(Saudi!B:B,Saudi!$A:$A,YEAR(daily!$A1740))</f>
        <v>642.80600000000004</v>
      </c>
      <c r="AB1740">
        <f>SUMIFS(Saudi!C:C,Saudi!$A:$A,YEAR(daily!$A1740))</f>
        <v>459.12</v>
      </c>
      <c r="AC1740">
        <f>SUMIFS(Saudi!F:F,Saudi!$A:$A,YEAR(daily!$A1740))</f>
        <v>3923205</v>
      </c>
      <c r="AD1740">
        <f>SUMIFS(Saudi!G:G,Saudi!$A:$A,YEAR(daily!$A1740))</f>
        <v>72.338736684018997</v>
      </c>
      <c r="AE1740">
        <f>SUMIFS(Saudi!H:H,Saudi!$A:$A,YEAR(daily!$A1740))</f>
        <v>283799693.45242673</v>
      </c>
      <c r="AF1740" s="5">
        <f t="shared" si="76"/>
        <v>2</v>
      </c>
      <c r="AG1740" s="5">
        <f t="shared" si="77"/>
        <v>2007</v>
      </c>
    </row>
    <row r="1741" spans="1:33">
      <c r="A1741" s="3">
        <v>39118</v>
      </c>
      <c r="B1741" s="1">
        <v>336597</v>
      </c>
      <c r="C1741" s="1">
        <v>62553</v>
      </c>
      <c r="D1741" s="1">
        <v>98852</v>
      </c>
      <c r="E1741" s="1">
        <v>58.74</v>
      </c>
      <c r="F1741" s="1">
        <v>60.19</v>
      </c>
      <c r="G1741" s="1">
        <v>60.86</v>
      </c>
      <c r="H1741" s="2">
        <v>50.7</v>
      </c>
      <c r="I1741" s="2">
        <v>30.5</v>
      </c>
      <c r="J1741" s="2">
        <v>85.5</v>
      </c>
      <c r="K1741" s="2">
        <v>86.6</v>
      </c>
      <c r="L1741">
        <f>SUMIFS(US!B:B,US!$D:$D,YEAR(daily!$A1741),US!$E:$E,MONTH(daily!$A1741))</f>
        <v>8337</v>
      </c>
      <c r="M1741">
        <f>SUMIFS(US!C:C,US!$D:$D,YEAR(daily!$A1741),US!$E:$E,MONTH(daily!$A1741))</f>
        <v>21309</v>
      </c>
      <c r="N1741">
        <f>SUMIFS(COT!E:E,COT!$A:$A,YEAR(daily!$A1741),COT!$B:$B,WEEKNUM(daily!$A1741))</f>
        <v>1298456</v>
      </c>
      <c r="O1741">
        <f>SUMIFS(COT!F:F,COT!$A:$A,YEAR(daily!$A1741),COT!$B:$B,WEEKNUM(daily!$A1741))</f>
        <v>152746</v>
      </c>
      <c r="P1741">
        <f>SUMIFS(COT!G:G,COT!$A:$A,YEAR(daily!$A1741),COT!$B:$B,WEEKNUM(daily!$A1741))</f>
        <v>174070</v>
      </c>
      <c r="Q1741">
        <f>SUMIFS(COT!H:H,COT!$A:$A,YEAR(daily!$A1741),COT!$B:$B,WEEKNUM(daily!$A1741))</f>
        <v>259980</v>
      </c>
      <c r="R1741">
        <f>SUMIFS(COT!I:I,COT!$A:$A,YEAR(daily!$A1741),COT!$B:$B,WEEKNUM(daily!$A1741))</f>
        <v>822984</v>
      </c>
      <c r="S1741">
        <f>SUMIFS(COT!J:J,COT!$A:$A,YEAR(daily!$A1741),COT!$B:$B,WEEKNUM(daily!$A1741))</f>
        <v>784268</v>
      </c>
      <c r="T1741">
        <f>SUMIFS(COT!K:K,COT!$A:$A,YEAR(daily!$A1741),COT!$B:$B,WEEKNUM(daily!$A1741))</f>
        <v>62746</v>
      </c>
      <c r="U1741">
        <f>SUMIFS(COT!L:L,COT!$A:$A,YEAR(daily!$A1741),COT!$B:$B,WEEKNUM(daily!$A1741))</f>
        <v>80138</v>
      </c>
      <c r="V1741">
        <f>SUMIFS(COT!M:M,COT!$A:$A,YEAR(daily!$A1741),COT!$B:$B,WEEKNUM(daily!$A1741))</f>
        <v>72</v>
      </c>
      <c r="W1741">
        <f>SUMIFS(COT!N:N,COT!$A:$A,YEAR(daily!$A1741),COT!$B:$B,WEEKNUM(daily!$A1741))</f>
        <v>114</v>
      </c>
      <c r="X1741">
        <f>SUMIFS(COT!O:O,COT!$A:$A,YEAR(daily!$A1741),COT!$B:$B,WEEKNUM(daily!$A1741))</f>
        <v>125</v>
      </c>
      <c r="Y1741">
        <f>SUMIFS(COT!P:P,COT!$A:$A,YEAR(daily!$A1741),COT!$B:$B,WEEKNUM(daily!$A1741))</f>
        <v>95</v>
      </c>
      <c r="Z1741">
        <f>SUMIFS(COT!Q:Q,COT!$A:$A,YEAR(daily!$A1741),COT!$B:$B,WEEKNUM(daily!$A1741))</f>
        <v>102</v>
      </c>
      <c r="AA1741">
        <f>SUMIFS(Saudi!B:B,Saudi!$A:$A,YEAR(daily!$A1741))</f>
        <v>642.80600000000004</v>
      </c>
      <c r="AB1741">
        <f>SUMIFS(Saudi!C:C,Saudi!$A:$A,YEAR(daily!$A1741))</f>
        <v>459.12</v>
      </c>
      <c r="AC1741">
        <f>SUMIFS(Saudi!F:F,Saudi!$A:$A,YEAR(daily!$A1741))</f>
        <v>3923205</v>
      </c>
      <c r="AD1741">
        <f>SUMIFS(Saudi!G:G,Saudi!$A:$A,YEAR(daily!$A1741))</f>
        <v>72.338736684018997</v>
      </c>
      <c r="AE1741">
        <f>SUMIFS(Saudi!H:H,Saudi!$A:$A,YEAR(daily!$A1741))</f>
        <v>283799693.45242673</v>
      </c>
      <c r="AF1741" s="5">
        <f t="shared" si="76"/>
        <v>2</v>
      </c>
      <c r="AG1741" s="5">
        <f t="shared" si="77"/>
        <v>2007</v>
      </c>
    </row>
    <row r="1742" spans="1:33">
      <c r="A1742" s="3">
        <v>39119</v>
      </c>
      <c r="B1742" s="1">
        <v>304045</v>
      </c>
      <c r="C1742" s="1">
        <v>66555</v>
      </c>
      <c r="D1742" s="1">
        <v>100742</v>
      </c>
      <c r="E1742" s="1">
        <v>58.88</v>
      </c>
      <c r="F1742" s="1">
        <v>60.1</v>
      </c>
      <c r="G1742" s="1">
        <v>60.72</v>
      </c>
      <c r="H1742" s="2">
        <v>50.7</v>
      </c>
      <c r="I1742" s="2">
        <v>30.5</v>
      </c>
      <c r="J1742" s="2">
        <v>85.5</v>
      </c>
      <c r="K1742" s="2">
        <v>86.6</v>
      </c>
      <c r="L1742">
        <f>SUMIFS(US!B:B,US!$D:$D,YEAR(daily!$A1742),US!$E:$E,MONTH(daily!$A1742))</f>
        <v>8337</v>
      </c>
      <c r="M1742">
        <f>SUMIFS(US!C:C,US!$D:$D,YEAR(daily!$A1742),US!$E:$E,MONTH(daily!$A1742))</f>
        <v>21309</v>
      </c>
      <c r="N1742">
        <f>SUMIFS(COT!E:E,COT!$A:$A,YEAR(daily!$A1742),COT!$B:$B,WEEKNUM(daily!$A1742))</f>
        <v>1298456</v>
      </c>
      <c r="O1742">
        <f>SUMIFS(COT!F:F,COT!$A:$A,YEAR(daily!$A1742),COT!$B:$B,WEEKNUM(daily!$A1742))</f>
        <v>152746</v>
      </c>
      <c r="P1742">
        <f>SUMIFS(COT!G:G,COT!$A:$A,YEAR(daily!$A1742),COT!$B:$B,WEEKNUM(daily!$A1742))</f>
        <v>174070</v>
      </c>
      <c r="Q1742">
        <f>SUMIFS(COT!H:H,COT!$A:$A,YEAR(daily!$A1742),COT!$B:$B,WEEKNUM(daily!$A1742))</f>
        <v>259980</v>
      </c>
      <c r="R1742">
        <f>SUMIFS(COT!I:I,COT!$A:$A,YEAR(daily!$A1742),COT!$B:$B,WEEKNUM(daily!$A1742))</f>
        <v>822984</v>
      </c>
      <c r="S1742">
        <f>SUMIFS(COT!J:J,COT!$A:$A,YEAR(daily!$A1742),COT!$B:$B,WEEKNUM(daily!$A1742))</f>
        <v>784268</v>
      </c>
      <c r="T1742">
        <f>SUMIFS(COT!K:K,COT!$A:$A,YEAR(daily!$A1742),COT!$B:$B,WEEKNUM(daily!$A1742))</f>
        <v>62746</v>
      </c>
      <c r="U1742">
        <f>SUMIFS(COT!L:L,COT!$A:$A,YEAR(daily!$A1742),COT!$B:$B,WEEKNUM(daily!$A1742))</f>
        <v>80138</v>
      </c>
      <c r="V1742">
        <f>SUMIFS(COT!M:M,COT!$A:$A,YEAR(daily!$A1742),COT!$B:$B,WEEKNUM(daily!$A1742))</f>
        <v>72</v>
      </c>
      <c r="W1742">
        <f>SUMIFS(COT!N:N,COT!$A:$A,YEAR(daily!$A1742),COT!$B:$B,WEEKNUM(daily!$A1742))</f>
        <v>114</v>
      </c>
      <c r="X1742">
        <f>SUMIFS(COT!O:O,COT!$A:$A,YEAR(daily!$A1742),COT!$B:$B,WEEKNUM(daily!$A1742))</f>
        <v>125</v>
      </c>
      <c r="Y1742">
        <f>SUMIFS(COT!P:P,COT!$A:$A,YEAR(daily!$A1742),COT!$B:$B,WEEKNUM(daily!$A1742))</f>
        <v>95</v>
      </c>
      <c r="Z1742">
        <f>SUMIFS(COT!Q:Q,COT!$A:$A,YEAR(daily!$A1742),COT!$B:$B,WEEKNUM(daily!$A1742))</f>
        <v>102</v>
      </c>
      <c r="AA1742">
        <f>SUMIFS(Saudi!B:B,Saudi!$A:$A,YEAR(daily!$A1742))</f>
        <v>642.80600000000004</v>
      </c>
      <c r="AB1742">
        <f>SUMIFS(Saudi!C:C,Saudi!$A:$A,YEAR(daily!$A1742))</f>
        <v>459.12</v>
      </c>
      <c r="AC1742">
        <f>SUMIFS(Saudi!F:F,Saudi!$A:$A,YEAR(daily!$A1742))</f>
        <v>3923205</v>
      </c>
      <c r="AD1742">
        <f>SUMIFS(Saudi!G:G,Saudi!$A:$A,YEAR(daily!$A1742))</f>
        <v>72.338736684018997</v>
      </c>
      <c r="AE1742">
        <f>SUMIFS(Saudi!H:H,Saudi!$A:$A,YEAR(daily!$A1742))</f>
        <v>283799693.45242673</v>
      </c>
      <c r="AF1742" s="5">
        <f t="shared" si="76"/>
        <v>2</v>
      </c>
      <c r="AG1742" s="5">
        <f t="shared" si="77"/>
        <v>2007</v>
      </c>
    </row>
    <row r="1743" spans="1:33">
      <c r="A1743" s="3">
        <v>39120</v>
      </c>
      <c r="B1743" s="1">
        <v>277556</v>
      </c>
      <c r="C1743" s="1">
        <v>68653</v>
      </c>
      <c r="D1743" s="1">
        <v>100306</v>
      </c>
      <c r="E1743" s="1">
        <v>57.71</v>
      </c>
      <c r="F1743" s="1">
        <v>59.03</v>
      </c>
      <c r="G1743" s="1">
        <v>59.58</v>
      </c>
      <c r="H1743" s="2">
        <v>50.7</v>
      </c>
      <c r="I1743" s="2">
        <v>30.5</v>
      </c>
      <c r="J1743" s="2">
        <v>85.5</v>
      </c>
      <c r="K1743" s="2">
        <v>86.6</v>
      </c>
      <c r="L1743">
        <f>SUMIFS(US!B:B,US!$D:$D,YEAR(daily!$A1743),US!$E:$E,MONTH(daily!$A1743))</f>
        <v>8337</v>
      </c>
      <c r="M1743">
        <f>SUMIFS(US!C:C,US!$D:$D,YEAR(daily!$A1743),US!$E:$E,MONTH(daily!$A1743))</f>
        <v>21309</v>
      </c>
      <c r="N1743">
        <f>SUMIFS(COT!E:E,COT!$A:$A,YEAR(daily!$A1743),COT!$B:$B,WEEKNUM(daily!$A1743))</f>
        <v>1298456</v>
      </c>
      <c r="O1743">
        <f>SUMIFS(COT!F:F,COT!$A:$A,YEAR(daily!$A1743),COT!$B:$B,WEEKNUM(daily!$A1743))</f>
        <v>152746</v>
      </c>
      <c r="P1743">
        <f>SUMIFS(COT!G:G,COT!$A:$A,YEAR(daily!$A1743),COT!$B:$B,WEEKNUM(daily!$A1743))</f>
        <v>174070</v>
      </c>
      <c r="Q1743">
        <f>SUMIFS(COT!H:H,COT!$A:$A,YEAR(daily!$A1743),COT!$B:$B,WEEKNUM(daily!$A1743))</f>
        <v>259980</v>
      </c>
      <c r="R1743">
        <f>SUMIFS(COT!I:I,COT!$A:$A,YEAR(daily!$A1743),COT!$B:$B,WEEKNUM(daily!$A1743))</f>
        <v>822984</v>
      </c>
      <c r="S1743">
        <f>SUMIFS(COT!J:J,COT!$A:$A,YEAR(daily!$A1743),COT!$B:$B,WEEKNUM(daily!$A1743))</f>
        <v>784268</v>
      </c>
      <c r="T1743">
        <f>SUMIFS(COT!K:K,COT!$A:$A,YEAR(daily!$A1743),COT!$B:$B,WEEKNUM(daily!$A1743))</f>
        <v>62746</v>
      </c>
      <c r="U1743">
        <f>SUMIFS(COT!L:L,COT!$A:$A,YEAR(daily!$A1743),COT!$B:$B,WEEKNUM(daily!$A1743))</f>
        <v>80138</v>
      </c>
      <c r="V1743">
        <f>SUMIFS(COT!M:M,COT!$A:$A,YEAR(daily!$A1743),COT!$B:$B,WEEKNUM(daily!$A1743))</f>
        <v>72</v>
      </c>
      <c r="W1743">
        <f>SUMIFS(COT!N:N,COT!$A:$A,YEAR(daily!$A1743),COT!$B:$B,WEEKNUM(daily!$A1743))</f>
        <v>114</v>
      </c>
      <c r="X1743">
        <f>SUMIFS(COT!O:O,COT!$A:$A,YEAR(daily!$A1743),COT!$B:$B,WEEKNUM(daily!$A1743))</f>
        <v>125</v>
      </c>
      <c r="Y1743">
        <f>SUMIFS(COT!P:P,COT!$A:$A,YEAR(daily!$A1743),COT!$B:$B,WEEKNUM(daily!$A1743))</f>
        <v>95</v>
      </c>
      <c r="Z1743">
        <f>SUMIFS(COT!Q:Q,COT!$A:$A,YEAR(daily!$A1743),COT!$B:$B,WEEKNUM(daily!$A1743))</f>
        <v>102</v>
      </c>
      <c r="AA1743">
        <f>SUMIFS(Saudi!B:B,Saudi!$A:$A,YEAR(daily!$A1743))</f>
        <v>642.80600000000004</v>
      </c>
      <c r="AB1743">
        <f>SUMIFS(Saudi!C:C,Saudi!$A:$A,YEAR(daily!$A1743))</f>
        <v>459.12</v>
      </c>
      <c r="AC1743">
        <f>SUMIFS(Saudi!F:F,Saudi!$A:$A,YEAR(daily!$A1743))</f>
        <v>3923205</v>
      </c>
      <c r="AD1743">
        <f>SUMIFS(Saudi!G:G,Saudi!$A:$A,YEAR(daily!$A1743))</f>
        <v>72.338736684018997</v>
      </c>
      <c r="AE1743">
        <f>SUMIFS(Saudi!H:H,Saudi!$A:$A,YEAR(daily!$A1743))</f>
        <v>283799693.45242673</v>
      </c>
      <c r="AF1743" s="5">
        <f t="shared" si="76"/>
        <v>2</v>
      </c>
      <c r="AG1743" s="5">
        <f t="shared" si="77"/>
        <v>2007</v>
      </c>
    </row>
    <row r="1744" spans="1:33">
      <c r="A1744" s="3">
        <v>39121</v>
      </c>
      <c r="B1744" s="1">
        <v>230294</v>
      </c>
      <c r="C1744" s="1">
        <v>75069</v>
      </c>
      <c r="D1744" s="1">
        <v>103285</v>
      </c>
      <c r="E1744" s="1">
        <v>59.71</v>
      </c>
      <c r="F1744" s="1">
        <v>61.13</v>
      </c>
      <c r="G1744" s="1">
        <v>61.68</v>
      </c>
      <c r="H1744" s="2">
        <v>50.7</v>
      </c>
      <c r="I1744" s="2">
        <v>30.5</v>
      </c>
      <c r="J1744" s="2">
        <v>85.5</v>
      </c>
      <c r="K1744" s="2">
        <v>86.6</v>
      </c>
      <c r="L1744">
        <f>SUMIFS(US!B:B,US!$D:$D,YEAR(daily!$A1744),US!$E:$E,MONTH(daily!$A1744))</f>
        <v>8337</v>
      </c>
      <c r="M1744">
        <f>SUMIFS(US!C:C,US!$D:$D,YEAR(daily!$A1744),US!$E:$E,MONTH(daily!$A1744))</f>
        <v>21309</v>
      </c>
      <c r="N1744">
        <f>SUMIFS(COT!E:E,COT!$A:$A,YEAR(daily!$A1744),COT!$B:$B,WEEKNUM(daily!$A1744))</f>
        <v>1298456</v>
      </c>
      <c r="O1744">
        <f>SUMIFS(COT!F:F,COT!$A:$A,YEAR(daily!$A1744),COT!$B:$B,WEEKNUM(daily!$A1744))</f>
        <v>152746</v>
      </c>
      <c r="P1744">
        <f>SUMIFS(COT!G:G,COT!$A:$A,YEAR(daily!$A1744),COT!$B:$B,WEEKNUM(daily!$A1744))</f>
        <v>174070</v>
      </c>
      <c r="Q1744">
        <f>SUMIFS(COT!H:H,COT!$A:$A,YEAR(daily!$A1744),COT!$B:$B,WEEKNUM(daily!$A1744))</f>
        <v>259980</v>
      </c>
      <c r="R1744">
        <f>SUMIFS(COT!I:I,COT!$A:$A,YEAR(daily!$A1744),COT!$B:$B,WEEKNUM(daily!$A1744))</f>
        <v>822984</v>
      </c>
      <c r="S1744">
        <f>SUMIFS(COT!J:J,COT!$A:$A,YEAR(daily!$A1744),COT!$B:$B,WEEKNUM(daily!$A1744))</f>
        <v>784268</v>
      </c>
      <c r="T1744">
        <f>SUMIFS(COT!K:K,COT!$A:$A,YEAR(daily!$A1744),COT!$B:$B,WEEKNUM(daily!$A1744))</f>
        <v>62746</v>
      </c>
      <c r="U1744">
        <f>SUMIFS(COT!L:L,COT!$A:$A,YEAR(daily!$A1744),COT!$B:$B,WEEKNUM(daily!$A1744))</f>
        <v>80138</v>
      </c>
      <c r="V1744">
        <f>SUMIFS(COT!M:M,COT!$A:$A,YEAR(daily!$A1744),COT!$B:$B,WEEKNUM(daily!$A1744))</f>
        <v>72</v>
      </c>
      <c r="W1744">
        <f>SUMIFS(COT!N:N,COT!$A:$A,YEAR(daily!$A1744),COT!$B:$B,WEEKNUM(daily!$A1744))</f>
        <v>114</v>
      </c>
      <c r="X1744">
        <f>SUMIFS(COT!O:O,COT!$A:$A,YEAR(daily!$A1744),COT!$B:$B,WEEKNUM(daily!$A1744))</f>
        <v>125</v>
      </c>
      <c r="Y1744">
        <f>SUMIFS(COT!P:P,COT!$A:$A,YEAR(daily!$A1744),COT!$B:$B,WEEKNUM(daily!$A1744))</f>
        <v>95</v>
      </c>
      <c r="Z1744">
        <f>SUMIFS(COT!Q:Q,COT!$A:$A,YEAR(daily!$A1744),COT!$B:$B,WEEKNUM(daily!$A1744))</f>
        <v>102</v>
      </c>
      <c r="AA1744">
        <f>SUMIFS(Saudi!B:B,Saudi!$A:$A,YEAR(daily!$A1744))</f>
        <v>642.80600000000004</v>
      </c>
      <c r="AB1744">
        <f>SUMIFS(Saudi!C:C,Saudi!$A:$A,YEAR(daily!$A1744))</f>
        <v>459.12</v>
      </c>
      <c r="AC1744">
        <f>SUMIFS(Saudi!F:F,Saudi!$A:$A,YEAR(daily!$A1744))</f>
        <v>3923205</v>
      </c>
      <c r="AD1744">
        <f>SUMIFS(Saudi!G:G,Saudi!$A:$A,YEAR(daily!$A1744))</f>
        <v>72.338736684018997</v>
      </c>
      <c r="AE1744">
        <f>SUMIFS(Saudi!H:H,Saudi!$A:$A,YEAR(daily!$A1744))</f>
        <v>283799693.45242673</v>
      </c>
      <c r="AF1744" s="5">
        <f t="shared" si="76"/>
        <v>2</v>
      </c>
      <c r="AG1744" s="5">
        <f t="shared" si="77"/>
        <v>2007</v>
      </c>
    </row>
    <row r="1745" spans="1:33">
      <c r="A1745" s="3">
        <v>39122</v>
      </c>
      <c r="B1745" s="1">
        <v>208683</v>
      </c>
      <c r="C1745" s="1">
        <v>84215</v>
      </c>
      <c r="D1745" s="1">
        <v>103160</v>
      </c>
      <c r="E1745" s="1">
        <v>59.89</v>
      </c>
      <c r="F1745" s="1">
        <v>61.33</v>
      </c>
      <c r="G1745" s="1">
        <v>61.91</v>
      </c>
      <c r="H1745" s="2">
        <v>50.7</v>
      </c>
      <c r="I1745" s="2">
        <v>30.5</v>
      </c>
      <c r="J1745" s="2">
        <v>85.5</v>
      </c>
      <c r="K1745" s="2">
        <v>86.6</v>
      </c>
      <c r="L1745">
        <f>SUMIFS(US!B:B,US!$D:$D,YEAR(daily!$A1745),US!$E:$E,MONTH(daily!$A1745))</f>
        <v>8337</v>
      </c>
      <c r="M1745">
        <f>SUMIFS(US!C:C,US!$D:$D,YEAR(daily!$A1745),US!$E:$E,MONTH(daily!$A1745))</f>
        <v>21309</v>
      </c>
      <c r="N1745">
        <f>SUMIFS(COT!E:E,COT!$A:$A,YEAR(daily!$A1745),COT!$B:$B,WEEKNUM(daily!$A1745))</f>
        <v>1298456</v>
      </c>
      <c r="O1745">
        <f>SUMIFS(COT!F:F,COT!$A:$A,YEAR(daily!$A1745),COT!$B:$B,WEEKNUM(daily!$A1745))</f>
        <v>152746</v>
      </c>
      <c r="P1745">
        <f>SUMIFS(COT!G:G,COT!$A:$A,YEAR(daily!$A1745),COT!$B:$B,WEEKNUM(daily!$A1745))</f>
        <v>174070</v>
      </c>
      <c r="Q1745">
        <f>SUMIFS(COT!H:H,COT!$A:$A,YEAR(daily!$A1745),COT!$B:$B,WEEKNUM(daily!$A1745))</f>
        <v>259980</v>
      </c>
      <c r="R1745">
        <f>SUMIFS(COT!I:I,COT!$A:$A,YEAR(daily!$A1745),COT!$B:$B,WEEKNUM(daily!$A1745))</f>
        <v>822984</v>
      </c>
      <c r="S1745">
        <f>SUMIFS(COT!J:J,COT!$A:$A,YEAR(daily!$A1745),COT!$B:$B,WEEKNUM(daily!$A1745))</f>
        <v>784268</v>
      </c>
      <c r="T1745">
        <f>SUMIFS(COT!K:K,COT!$A:$A,YEAR(daily!$A1745),COT!$B:$B,WEEKNUM(daily!$A1745))</f>
        <v>62746</v>
      </c>
      <c r="U1745">
        <f>SUMIFS(COT!L:L,COT!$A:$A,YEAR(daily!$A1745),COT!$B:$B,WEEKNUM(daily!$A1745))</f>
        <v>80138</v>
      </c>
      <c r="V1745">
        <f>SUMIFS(COT!M:M,COT!$A:$A,YEAR(daily!$A1745),COT!$B:$B,WEEKNUM(daily!$A1745))</f>
        <v>72</v>
      </c>
      <c r="W1745">
        <f>SUMIFS(COT!N:N,COT!$A:$A,YEAR(daily!$A1745),COT!$B:$B,WEEKNUM(daily!$A1745))</f>
        <v>114</v>
      </c>
      <c r="X1745">
        <f>SUMIFS(COT!O:O,COT!$A:$A,YEAR(daily!$A1745),COT!$B:$B,WEEKNUM(daily!$A1745))</f>
        <v>125</v>
      </c>
      <c r="Y1745">
        <f>SUMIFS(COT!P:P,COT!$A:$A,YEAR(daily!$A1745),COT!$B:$B,WEEKNUM(daily!$A1745))</f>
        <v>95</v>
      </c>
      <c r="Z1745">
        <f>SUMIFS(COT!Q:Q,COT!$A:$A,YEAR(daily!$A1745),COT!$B:$B,WEEKNUM(daily!$A1745))</f>
        <v>102</v>
      </c>
      <c r="AA1745">
        <f>SUMIFS(Saudi!B:B,Saudi!$A:$A,YEAR(daily!$A1745))</f>
        <v>642.80600000000004</v>
      </c>
      <c r="AB1745">
        <f>SUMIFS(Saudi!C:C,Saudi!$A:$A,YEAR(daily!$A1745))</f>
        <v>459.12</v>
      </c>
      <c r="AC1745">
        <f>SUMIFS(Saudi!F:F,Saudi!$A:$A,YEAR(daily!$A1745))</f>
        <v>3923205</v>
      </c>
      <c r="AD1745">
        <f>SUMIFS(Saudi!G:G,Saudi!$A:$A,YEAR(daily!$A1745))</f>
        <v>72.338736684018997</v>
      </c>
      <c r="AE1745">
        <f>SUMIFS(Saudi!H:H,Saudi!$A:$A,YEAR(daily!$A1745))</f>
        <v>283799693.45242673</v>
      </c>
      <c r="AF1745" s="5">
        <f t="shared" si="76"/>
        <v>2</v>
      </c>
      <c r="AG1745" s="5">
        <f t="shared" si="77"/>
        <v>2007</v>
      </c>
    </row>
    <row r="1746" spans="1:33">
      <c r="A1746" s="3">
        <v>39125</v>
      </c>
      <c r="B1746" s="1">
        <v>171926</v>
      </c>
      <c r="C1746" s="1">
        <v>92008</v>
      </c>
      <c r="D1746" s="1">
        <v>102388</v>
      </c>
      <c r="E1746" s="1">
        <v>57.81</v>
      </c>
      <c r="F1746" s="1">
        <v>59.37</v>
      </c>
      <c r="G1746" s="1">
        <v>59.99</v>
      </c>
      <c r="H1746" s="2">
        <v>50.7</v>
      </c>
      <c r="I1746" s="2">
        <v>30.5</v>
      </c>
      <c r="J1746" s="2">
        <v>85.5</v>
      </c>
      <c r="K1746" s="2">
        <v>86.6</v>
      </c>
      <c r="L1746">
        <f>SUMIFS(US!B:B,US!$D:$D,YEAR(daily!$A1746),US!$E:$E,MONTH(daily!$A1746))</f>
        <v>8337</v>
      </c>
      <c r="M1746">
        <f>SUMIFS(US!C:C,US!$D:$D,YEAR(daily!$A1746),US!$E:$E,MONTH(daily!$A1746))</f>
        <v>21309</v>
      </c>
      <c r="N1746">
        <f>SUMIFS(COT!E:E,COT!$A:$A,YEAR(daily!$A1746),COT!$B:$B,WEEKNUM(daily!$A1746))</f>
        <v>1322794</v>
      </c>
      <c r="O1746">
        <f>SUMIFS(COT!F:F,COT!$A:$A,YEAR(daily!$A1746),COT!$B:$B,WEEKNUM(daily!$A1746))</f>
        <v>172152</v>
      </c>
      <c r="P1746">
        <f>SUMIFS(COT!G:G,COT!$A:$A,YEAR(daily!$A1746),COT!$B:$B,WEEKNUM(daily!$A1746))</f>
        <v>179365</v>
      </c>
      <c r="Q1746">
        <f>SUMIFS(COT!H:H,COT!$A:$A,YEAR(daily!$A1746),COT!$B:$B,WEEKNUM(daily!$A1746))</f>
        <v>243777</v>
      </c>
      <c r="R1746">
        <f>SUMIFS(COT!I:I,COT!$A:$A,YEAR(daily!$A1746),COT!$B:$B,WEEKNUM(daily!$A1746))</f>
        <v>846255</v>
      </c>
      <c r="S1746">
        <f>SUMIFS(COT!J:J,COT!$A:$A,YEAR(daily!$A1746),COT!$B:$B,WEEKNUM(daily!$A1746))</f>
        <v>824808</v>
      </c>
      <c r="T1746">
        <f>SUMIFS(COT!K:K,COT!$A:$A,YEAR(daily!$A1746),COT!$B:$B,WEEKNUM(daily!$A1746))</f>
        <v>60610</v>
      </c>
      <c r="U1746">
        <f>SUMIFS(COT!L:L,COT!$A:$A,YEAR(daily!$A1746),COT!$B:$B,WEEKNUM(daily!$A1746))</f>
        <v>74844</v>
      </c>
      <c r="V1746">
        <f>SUMIFS(COT!M:M,COT!$A:$A,YEAR(daily!$A1746),COT!$B:$B,WEEKNUM(daily!$A1746))</f>
        <v>77</v>
      </c>
      <c r="W1746">
        <f>SUMIFS(COT!N:N,COT!$A:$A,YEAR(daily!$A1746),COT!$B:$B,WEEKNUM(daily!$A1746))</f>
        <v>117</v>
      </c>
      <c r="X1746">
        <f>SUMIFS(COT!O:O,COT!$A:$A,YEAR(daily!$A1746),COT!$B:$B,WEEKNUM(daily!$A1746))</f>
        <v>128</v>
      </c>
      <c r="Y1746">
        <f>SUMIFS(COT!P:P,COT!$A:$A,YEAR(daily!$A1746),COT!$B:$B,WEEKNUM(daily!$A1746))</f>
        <v>90</v>
      </c>
      <c r="Z1746">
        <f>SUMIFS(COT!Q:Q,COT!$A:$A,YEAR(daily!$A1746),COT!$B:$B,WEEKNUM(daily!$A1746))</f>
        <v>102</v>
      </c>
      <c r="AA1746">
        <f>SUMIFS(Saudi!B:B,Saudi!$A:$A,YEAR(daily!$A1746))</f>
        <v>642.80600000000004</v>
      </c>
      <c r="AB1746">
        <f>SUMIFS(Saudi!C:C,Saudi!$A:$A,YEAR(daily!$A1746))</f>
        <v>459.12</v>
      </c>
      <c r="AC1746">
        <f>SUMIFS(Saudi!F:F,Saudi!$A:$A,YEAR(daily!$A1746))</f>
        <v>3923205</v>
      </c>
      <c r="AD1746">
        <f>SUMIFS(Saudi!G:G,Saudi!$A:$A,YEAR(daily!$A1746))</f>
        <v>72.338736684018997</v>
      </c>
      <c r="AE1746">
        <f>SUMIFS(Saudi!H:H,Saudi!$A:$A,YEAR(daily!$A1746))</f>
        <v>283799693.45242673</v>
      </c>
      <c r="AF1746" s="5">
        <f t="shared" si="76"/>
        <v>2</v>
      </c>
      <c r="AG1746" s="5">
        <f t="shared" si="77"/>
        <v>2007</v>
      </c>
    </row>
    <row r="1747" spans="1:33">
      <c r="A1747" s="3">
        <v>39126</v>
      </c>
      <c r="B1747" s="1">
        <v>140422</v>
      </c>
      <c r="C1747" s="1">
        <v>103056</v>
      </c>
      <c r="D1747" s="1">
        <v>102976</v>
      </c>
      <c r="E1747" s="1">
        <v>59.06</v>
      </c>
      <c r="F1747" s="1">
        <v>60.61</v>
      </c>
      <c r="G1747" s="1">
        <v>61.22</v>
      </c>
      <c r="H1747" s="2">
        <v>50.7</v>
      </c>
      <c r="I1747" s="2">
        <v>30.5</v>
      </c>
      <c r="J1747" s="2">
        <v>85.5</v>
      </c>
      <c r="K1747" s="2">
        <v>86.6</v>
      </c>
      <c r="L1747">
        <f>SUMIFS(US!B:B,US!$D:$D,YEAR(daily!$A1747),US!$E:$E,MONTH(daily!$A1747))</f>
        <v>8337</v>
      </c>
      <c r="M1747">
        <f>SUMIFS(US!C:C,US!$D:$D,YEAR(daily!$A1747),US!$E:$E,MONTH(daily!$A1747))</f>
        <v>21309</v>
      </c>
      <c r="N1747">
        <f>SUMIFS(COT!E:E,COT!$A:$A,YEAR(daily!$A1747),COT!$B:$B,WEEKNUM(daily!$A1747))</f>
        <v>1322794</v>
      </c>
      <c r="O1747">
        <f>SUMIFS(COT!F:F,COT!$A:$A,YEAR(daily!$A1747),COT!$B:$B,WEEKNUM(daily!$A1747))</f>
        <v>172152</v>
      </c>
      <c r="P1747">
        <f>SUMIFS(COT!G:G,COT!$A:$A,YEAR(daily!$A1747),COT!$B:$B,WEEKNUM(daily!$A1747))</f>
        <v>179365</v>
      </c>
      <c r="Q1747">
        <f>SUMIFS(COT!H:H,COT!$A:$A,YEAR(daily!$A1747),COT!$B:$B,WEEKNUM(daily!$A1747))</f>
        <v>243777</v>
      </c>
      <c r="R1747">
        <f>SUMIFS(COT!I:I,COT!$A:$A,YEAR(daily!$A1747),COT!$B:$B,WEEKNUM(daily!$A1747))</f>
        <v>846255</v>
      </c>
      <c r="S1747">
        <f>SUMIFS(COT!J:J,COT!$A:$A,YEAR(daily!$A1747),COT!$B:$B,WEEKNUM(daily!$A1747))</f>
        <v>824808</v>
      </c>
      <c r="T1747">
        <f>SUMIFS(COT!K:K,COT!$A:$A,YEAR(daily!$A1747),COT!$B:$B,WEEKNUM(daily!$A1747))</f>
        <v>60610</v>
      </c>
      <c r="U1747">
        <f>SUMIFS(COT!L:L,COT!$A:$A,YEAR(daily!$A1747),COT!$B:$B,WEEKNUM(daily!$A1747))</f>
        <v>74844</v>
      </c>
      <c r="V1747">
        <f>SUMIFS(COT!M:M,COT!$A:$A,YEAR(daily!$A1747),COT!$B:$B,WEEKNUM(daily!$A1747))</f>
        <v>77</v>
      </c>
      <c r="W1747">
        <f>SUMIFS(COT!N:N,COT!$A:$A,YEAR(daily!$A1747),COT!$B:$B,WEEKNUM(daily!$A1747))</f>
        <v>117</v>
      </c>
      <c r="X1747">
        <f>SUMIFS(COT!O:O,COT!$A:$A,YEAR(daily!$A1747),COT!$B:$B,WEEKNUM(daily!$A1747))</f>
        <v>128</v>
      </c>
      <c r="Y1747">
        <f>SUMIFS(COT!P:P,COT!$A:$A,YEAR(daily!$A1747),COT!$B:$B,WEEKNUM(daily!$A1747))</f>
        <v>90</v>
      </c>
      <c r="Z1747">
        <f>SUMIFS(COT!Q:Q,COT!$A:$A,YEAR(daily!$A1747),COT!$B:$B,WEEKNUM(daily!$A1747))</f>
        <v>102</v>
      </c>
      <c r="AA1747">
        <f>SUMIFS(Saudi!B:B,Saudi!$A:$A,YEAR(daily!$A1747))</f>
        <v>642.80600000000004</v>
      </c>
      <c r="AB1747">
        <f>SUMIFS(Saudi!C:C,Saudi!$A:$A,YEAR(daily!$A1747))</f>
        <v>459.12</v>
      </c>
      <c r="AC1747">
        <f>SUMIFS(Saudi!F:F,Saudi!$A:$A,YEAR(daily!$A1747))</f>
        <v>3923205</v>
      </c>
      <c r="AD1747">
        <f>SUMIFS(Saudi!G:G,Saudi!$A:$A,YEAR(daily!$A1747))</f>
        <v>72.338736684018997</v>
      </c>
      <c r="AE1747">
        <f>SUMIFS(Saudi!H:H,Saudi!$A:$A,YEAR(daily!$A1747))</f>
        <v>283799693.45242673</v>
      </c>
      <c r="AF1747" s="5">
        <f t="shared" si="76"/>
        <v>2</v>
      </c>
      <c r="AG1747" s="5">
        <f t="shared" si="77"/>
        <v>2007</v>
      </c>
    </row>
    <row r="1748" spans="1:33">
      <c r="A1748" s="3">
        <v>39127</v>
      </c>
      <c r="B1748" s="1">
        <v>102255</v>
      </c>
      <c r="C1748" s="1">
        <v>105766</v>
      </c>
      <c r="D1748" s="1">
        <v>104488</v>
      </c>
      <c r="E1748" s="1">
        <v>58</v>
      </c>
      <c r="F1748" s="1">
        <v>59.25</v>
      </c>
      <c r="G1748" s="1">
        <v>59.82</v>
      </c>
      <c r="H1748" s="2">
        <v>50.7</v>
      </c>
      <c r="I1748" s="2">
        <v>30.5</v>
      </c>
      <c r="J1748" s="2">
        <v>85.5</v>
      </c>
      <c r="K1748" s="2">
        <v>86.6</v>
      </c>
      <c r="L1748">
        <f>SUMIFS(US!B:B,US!$D:$D,YEAR(daily!$A1748),US!$E:$E,MONTH(daily!$A1748))</f>
        <v>8337</v>
      </c>
      <c r="M1748">
        <f>SUMIFS(US!C:C,US!$D:$D,YEAR(daily!$A1748),US!$E:$E,MONTH(daily!$A1748))</f>
        <v>21309</v>
      </c>
      <c r="N1748">
        <f>SUMIFS(COT!E:E,COT!$A:$A,YEAR(daily!$A1748),COT!$B:$B,WEEKNUM(daily!$A1748))</f>
        <v>1322794</v>
      </c>
      <c r="O1748">
        <f>SUMIFS(COT!F:F,COT!$A:$A,YEAR(daily!$A1748),COT!$B:$B,WEEKNUM(daily!$A1748))</f>
        <v>172152</v>
      </c>
      <c r="P1748">
        <f>SUMIFS(COT!G:G,COT!$A:$A,YEAR(daily!$A1748),COT!$B:$B,WEEKNUM(daily!$A1748))</f>
        <v>179365</v>
      </c>
      <c r="Q1748">
        <f>SUMIFS(COT!H:H,COT!$A:$A,YEAR(daily!$A1748),COT!$B:$B,WEEKNUM(daily!$A1748))</f>
        <v>243777</v>
      </c>
      <c r="R1748">
        <f>SUMIFS(COT!I:I,COT!$A:$A,YEAR(daily!$A1748),COT!$B:$B,WEEKNUM(daily!$A1748))</f>
        <v>846255</v>
      </c>
      <c r="S1748">
        <f>SUMIFS(COT!J:J,COT!$A:$A,YEAR(daily!$A1748),COT!$B:$B,WEEKNUM(daily!$A1748))</f>
        <v>824808</v>
      </c>
      <c r="T1748">
        <f>SUMIFS(COT!K:K,COT!$A:$A,YEAR(daily!$A1748),COT!$B:$B,WEEKNUM(daily!$A1748))</f>
        <v>60610</v>
      </c>
      <c r="U1748">
        <f>SUMIFS(COT!L:L,COT!$A:$A,YEAR(daily!$A1748),COT!$B:$B,WEEKNUM(daily!$A1748))</f>
        <v>74844</v>
      </c>
      <c r="V1748">
        <f>SUMIFS(COT!M:M,COT!$A:$A,YEAR(daily!$A1748),COT!$B:$B,WEEKNUM(daily!$A1748))</f>
        <v>77</v>
      </c>
      <c r="W1748">
        <f>SUMIFS(COT!N:N,COT!$A:$A,YEAR(daily!$A1748),COT!$B:$B,WEEKNUM(daily!$A1748))</f>
        <v>117</v>
      </c>
      <c r="X1748">
        <f>SUMIFS(COT!O:O,COT!$A:$A,YEAR(daily!$A1748),COT!$B:$B,WEEKNUM(daily!$A1748))</f>
        <v>128</v>
      </c>
      <c r="Y1748">
        <f>SUMIFS(COT!P:P,COT!$A:$A,YEAR(daily!$A1748),COT!$B:$B,WEEKNUM(daily!$A1748))</f>
        <v>90</v>
      </c>
      <c r="Z1748">
        <f>SUMIFS(COT!Q:Q,COT!$A:$A,YEAR(daily!$A1748),COT!$B:$B,WEEKNUM(daily!$A1748))</f>
        <v>102</v>
      </c>
      <c r="AA1748">
        <f>SUMIFS(Saudi!B:B,Saudi!$A:$A,YEAR(daily!$A1748))</f>
        <v>642.80600000000004</v>
      </c>
      <c r="AB1748">
        <f>SUMIFS(Saudi!C:C,Saudi!$A:$A,YEAR(daily!$A1748))</f>
        <v>459.12</v>
      </c>
      <c r="AC1748">
        <f>SUMIFS(Saudi!F:F,Saudi!$A:$A,YEAR(daily!$A1748))</f>
        <v>3923205</v>
      </c>
      <c r="AD1748">
        <f>SUMIFS(Saudi!G:G,Saudi!$A:$A,YEAR(daily!$A1748))</f>
        <v>72.338736684018997</v>
      </c>
      <c r="AE1748">
        <f>SUMIFS(Saudi!H:H,Saudi!$A:$A,YEAR(daily!$A1748))</f>
        <v>283799693.45242673</v>
      </c>
      <c r="AF1748" s="5">
        <f t="shared" si="76"/>
        <v>2</v>
      </c>
      <c r="AG1748" s="5">
        <f t="shared" si="77"/>
        <v>2007</v>
      </c>
    </row>
    <row r="1749" spans="1:33">
      <c r="A1749" s="3">
        <v>39128</v>
      </c>
      <c r="B1749" s="1">
        <v>76204</v>
      </c>
      <c r="C1749" s="1">
        <v>107293</v>
      </c>
      <c r="D1749" s="1">
        <v>103821</v>
      </c>
      <c r="E1749" s="1">
        <v>57.99</v>
      </c>
      <c r="F1749" s="1">
        <v>59.16</v>
      </c>
      <c r="G1749" s="1">
        <v>59.73</v>
      </c>
      <c r="H1749" s="2">
        <v>50.7</v>
      </c>
      <c r="I1749" s="2">
        <v>30.5</v>
      </c>
      <c r="J1749" s="2">
        <v>85.5</v>
      </c>
      <c r="K1749" s="2">
        <v>86.6</v>
      </c>
      <c r="L1749">
        <f>SUMIFS(US!B:B,US!$D:$D,YEAR(daily!$A1749),US!$E:$E,MONTH(daily!$A1749))</f>
        <v>8337</v>
      </c>
      <c r="M1749">
        <f>SUMIFS(US!C:C,US!$D:$D,YEAR(daily!$A1749),US!$E:$E,MONTH(daily!$A1749))</f>
        <v>21309</v>
      </c>
      <c r="N1749">
        <f>SUMIFS(COT!E:E,COT!$A:$A,YEAR(daily!$A1749),COT!$B:$B,WEEKNUM(daily!$A1749))</f>
        <v>1322794</v>
      </c>
      <c r="O1749">
        <f>SUMIFS(COT!F:F,COT!$A:$A,YEAR(daily!$A1749),COT!$B:$B,WEEKNUM(daily!$A1749))</f>
        <v>172152</v>
      </c>
      <c r="P1749">
        <f>SUMIFS(COT!G:G,COT!$A:$A,YEAR(daily!$A1749),COT!$B:$B,WEEKNUM(daily!$A1749))</f>
        <v>179365</v>
      </c>
      <c r="Q1749">
        <f>SUMIFS(COT!H:H,COT!$A:$A,YEAR(daily!$A1749),COT!$B:$B,WEEKNUM(daily!$A1749))</f>
        <v>243777</v>
      </c>
      <c r="R1749">
        <f>SUMIFS(COT!I:I,COT!$A:$A,YEAR(daily!$A1749),COT!$B:$B,WEEKNUM(daily!$A1749))</f>
        <v>846255</v>
      </c>
      <c r="S1749">
        <f>SUMIFS(COT!J:J,COT!$A:$A,YEAR(daily!$A1749),COT!$B:$B,WEEKNUM(daily!$A1749))</f>
        <v>824808</v>
      </c>
      <c r="T1749">
        <f>SUMIFS(COT!K:K,COT!$A:$A,YEAR(daily!$A1749),COT!$B:$B,WEEKNUM(daily!$A1749))</f>
        <v>60610</v>
      </c>
      <c r="U1749">
        <f>SUMIFS(COT!L:L,COT!$A:$A,YEAR(daily!$A1749),COT!$B:$B,WEEKNUM(daily!$A1749))</f>
        <v>74844</v>
      </c>
      <c r="V1749">
        <f>SUMIFS(COT!M:M,COT!$A:$A,YEAR(daily!$A1749),COT!$B:$B,WEEKNUM(daily!$A1749))</f>
        <v>77</v>
      </c>
      <c r="W1749">
        <f>SUMIFS(COT!N:N,COT!$A:$A,YEAR(daily!$A1749),COT!$B:$B,WEEKNUM(daily!$A1749))</f>
        <v>117</v>
      </c>
      <c r="X1749">
        <f>SUMIFS(COT!O:O,COT!$A:$A,YEAR(daily!$A1749),COT!$B:$B,WEEKNUM(daily!$A1749))</f>
        <v>128</v>
      </c>
      <c r="Y1749">
        <f>SUMIFS(COT!P:P,COT!$A:$A,YEAR(daily!$A1749),COT!$B:$B,WEEKNUM(daily!$A1749))</f>
        <v>90</v>
      </c>
      <c r="Z1749">
        <f>SUMIFS(COT!Q:Q,COT!$A:$A,YEAR(daily!$A1749),COT!$B:$B,WEEKNUM(daily!$A1749))</f>
        <v>102</v>
      </c>
      <c r="AA1749">
        <f>SUMIFS(Saudi!B:B,Saudi!$A:$A,YEAR(daily!$A1749))</f>
        <v>642.80600000000004</v>
      </c>
      <c r="AB1749">
        <f>SUMIFS(Saudi!C:C,Saudi!$A:$A,YEAR(daily!$A1749))</f>
        <v>459.12</v>
      </c>
      <c r="AC1749">
        <f>SUMIFS(Saudi!F:F,Saudi!$A:$A,YEAR(daily!$A1749))</f>
        <v>3923205</v>
      </c>
      <c r="AD1749">
        <f>SUMIFS(Saudi!G:G,Saudi!$A:$A,YEAR(daily!$A1749))</f>
        <v>72.338736684018997</v>
      </c>
      <c r="AE1749">
        <f>SUMIFS(Saudi!H:H,Saudi!$A:$A,YEAR(daily!$A1749))</f>
        <v>283799693.45242673</v>
      </c>
      <c r="AF1749" s="5">
        <f t="shared" si="76"/>
        <v>2</v>
      </c>
      <c r="AG1749" s="5">
        <f t="shared" si="77"/>
        <v>2007</v>
      </c>
    </row>
    <row r="1750" spans="1:33">
      <c r="A1750" s="3">
        <v>39129</v>
      </c>
      <c r="B1750" s="1">
        <v>62748.2</v>
      </c>
      <c r="C1750" s="1">
        <v>109237</v>
      </c>
      <c r="D1750" s="1">
        <v>104031</v>
      </c>
      <c r="E1750" s="1">
        <v>59.39</v>
      </c>
      <c r="F1750" s="1">
        <v>60.5</v>
      </c>
      <c r="G1750" s="1">
        <v>61.05</v>
      </c>
      <c r="H1750" s="2">
        <v>50.7</v>
      </c>
      <c r="I1750" s="2">
        <v>30.5</v>
      </c>
      <c r="J1750" s="2">
        <v>85.5</v>
      </c>
      <c r="K1750" s="2">
        <v>86.6</v>
      </c>
      <c r="L1750">
        <f>SUMIFS(US!B:B,US!$D:$D,YEAR(daily!$A1750),US!$E:$E,MONTH(daily!$A1750))</f>
        <v>8337</v>
      </c>
      <c r="M1750">
        <f>SUMIFS(US!C:C,US!$D:$D,YEAR(daily!$A1750),US!$E:$E,MONTH(daily!$A1750))</f>
        <v>21309</v>
      </c>
      <c r="N1750">
        <f>SUMIFS(COT!E:E,COT!$A:$A,YEAR(daily!$A1750),COT!$B:$B,WEEKNUM(daily!$A1750))</f>
        <v>1322794</v>
      </c>
      <c r="O1750">
        <f>SUMIFS(COT!F:F,COT!$A:$A,YEAR(daily!$A1750),COT!$B:$B,WEEKNUM(daily!$A1750))</f>
        <v>172152</v>
      </c>
      <c r="P1750">
        <f>SUMIFS(COT!G:G,COT!$A:$A,YEAR(daily!$A1750),COT!$B:$B,WEEKNUM(daily!$A1750))</f>
        <v>179365</v>
      </c>
      <c r="Q1750">
        <f>SUMIFS(COT!H:H,COT!$A:$A,YEAR(daily!$A1750),COT!$B:$B,WEEKNUM(daily!$A1750))</f>
        <v>243777</v>
      </c>
      <c r="R1750">
        <f>SUMIFS(COT!I:I,COT!$A:$A,YEAR(daily!$A1750),COT!$B:$B,WEEKNUM(daily!$A1750))</f>
        <v>846255</v>
      </c>
      <c r="S1750">
        <f>SUMIFS(COT!J:J,COT!$A:$A,YEAR(daily!$A1750),COT!$B:$B,WEEKNUM(daily!$A1750))</f>
        <v>824808</v>
      </c>
      <c r="T1750">
        <f>SUMIFS(COT!K:K,COT!$A:$A,YEAR(daily!$A1750),COT!$B:$B,WEEKNUM(daily!$A1750))</f>
        <v>60610</v>
      </c>
      <c r="U1750">
        <f>SUMIFS(COT!L:L,COT!$A:$A,YEAR(daily!$A1750),COT!$B:$B,WEEKNUM(daily!$A1750))</f>
        <v>74844</v>
      </c>
      <c r="V1750">
        <f>SUMIFS(COT!M:M,COT!$A:$A,YEAR(daily!$A1750),COT!$B:$B,WEEKNUM(daily!$A1750))</f>
        <v>77</v>
      </c>
      <c r="W1750">
        <f>SUMIFS(COT!N:N,COT!$A:$A,YEAR(daily!$A1750),COT!$B:$B,WEEKNUM(daily!$A1750))</f>
        <v>117</v>
      </c>
      <c r="X1750">
        <f>SUMIFS(COT!O:O,COT!$A:$A,YEAR(daily!$A1750),COT!$B:$B,WEEKNUM(daily!$A1750))</f>
        <v>128</v>
      </c>
      <c r="Y1750">
        <f>SUMIFS(COT!P:P,COT!$A:$A,YEAR(daily!$A1750),COT!$B:$B,WEEKNUM(daily!$A1750))</f>
        <v>90</v>
      </c>
      <c r="Z1750">
        <f>SUMIFS(COT!Q:Q,COT!$A:$A,YEAR(daily!$A1750),COT!$B:$B,WEEKNUM(daily!$A1750))</f>
        <v>102</v>
      </c>
      <c r="AA1750">
        <f>SUMIFS(Saudi!B:B,Saudi!$A:$A,YEAR(daily!$A1750))</f>
        <v>642.80600000000004</v>
      </c>
      <c r="AB1750">
        <f>SUMIFS(Saudi!C:C,Saudi!$A:$A,YEAR(daily!$A1750))</f>
        <v>459.12</v>
      </c>
      <c r="AC1750">
        <f>SUMIFS(Saudi!F:F,Saudi!$A:$A,YEAR(daily!$A1750))</f>
        <v>3923205</v>
      </c>
      <c r="AD1750">
        <f>SUMIFS(Saudi!G:G,Saudi!$A:$A,YEAR(daily!$A1750))</f>
        <v>72.338736684018997</v>
      </c>
      <c r="AE1750">
        <f>SUMIFS(Saudi!H:H,Saudi!$A:$A,YEAR(daily!$A1750))</f>
        <v>283799693.45242673</v>
      </c>
      <c r="AF1750" s="5">
        <f t="shared" si="76"/>
        <v>2</v>
      </c>
      <c r="AG1750" s="5">
        <f t="shared" si="77"/>
        <v>2007</v>
      </c>
    </row>
    <row r="1751" spans="1:33">
      <c r="A1751" s="3">
        <v>39133</v>
      </c>
      <c r="B1751" s="1">
        <v>8925</v>
      </c>
      <c r="C1751" s="1">
        <v>116295</v>
      </c>
      <c r="D1751" s="1">
        <v>103388</v>
      </c>
      <c r="E1751" s="1">
        <v>58.07</v>
      </c>
      <c r="F1751" s="1">
        <v>59.64</v>
      </c>
      <c r="G1751" s="1">
        <v>60.27</v>
      </c>
      <c r="H1751" s="2">
        <v>50.7</v>
      </c>
      <c r="I1751" s="2">
        <v>30.5</v>
      </c>
      <c r="J1751" s="2">
        <v>85.5</v>
      </c>
      <c r="K1751" s="2">
        <v>86.6</v>
      </c>
      <c r="L1751">
        <f>SUMIFS(US!B:B,US!$D:$D,YEAR(daily!$A1751),US!$E:$E,MONTH(daily!$A1751))</f>
        <v>8337</v>
      </c>
      <c r="M1751">
        <f>SUMIFS(US!C:C,US!$D:$D,YEAR(daily!$A1751),US!$E:$E,MONTH(daily!$A1751))</f>
        <v>21309</v>
      </c>
      <c r="N1751">
        <f>SUMIFS(COT!E:E,COT!$A:$A,YEAR(daily!$A1751),COT!$B:$B,WEEKNUM(daily!$A1751))</f>
        <v>1227487</v>
      </c>
      <c r="O1751">
        <f>SUMIFS(COT!F:F,COT!$A:$A,YEAR(daily!$A1751),COT!$B:$B,WEEKNUM(daily!$A1751))</f>
        <v>168334</v>
      </c>
      <c r="P1751">
        <f>SUMIFS(COT!G:G,COT!$A:$A,YEAR(daily!$A1751),COT!$B:$B,WEEKNUM(daily!$A1751))</f>
        <v>160472</v>
      </c>
      <c r="Q1751">
        <f>SUMIFS(COT!H:H,COT!$A:$A,YEAR(daily!$A1751),COT!$B:$B,WEEKNUM(daily!$A1751))</f>
        <v>208557</v>
      </c>
      <c r="R1751">
        <f>SUMIFS(COT!I:I,COT!$A:$A,YEAR(daily!$A1751),COT!$B:$B,WEEKNUM(daily!$A1751))</f>
        <v>791297</v>
      </c>
      <c r="S1751">
        <f>SUMIFS(COT!J:J,COT!$A:$A,YEAR(daily!$A1751),COT!$B:$B,WEEKNUM(daily!$A1751))</f>
        <v>783167</v>
      </c>
      <c r="T1751">
        <f>SUMIFS(COT!K:K,COT!$A:$A,YEAR(daily!$A1751),COT!$B:$B,WEEKNUM(daily!$A1751))</f>
        <v>59299</v>
      </c>
      <c r="U1751">
        <f>SUMIFS(COT!L:L,COT!$A:$A,YEAR(daily!$A1751),COT!$B:$B,WEEKNUM(daily!$A1751))</f>
        <v>75291</v>
      </c>
      <c r="V1751">
        <f>SUMIFS(COT!M:M,COT!$A:$A,YEAR(daily!$A1751),COT!$B:$B,WEEKNUM(daily!$A1751))</f>
        <v>72</v>
      </c>
      <c r="W1751">
        <f>SUMIFS(COT!N:N,COT!$A:$A,YEAR(daily!$A1751),COT!$B:$B,WEEKNUM(daily!$A1751))</f>
        <v>108</v>
      </c>
      <c r="X1751">
        <f>SUMIFS(COT!O:O,COT!$A:$A,YEAR(daily!$A1751),COT!$B:$B,WEEKNUM(daily!$A1751))</f>
        <v>113</v>
      </c>
      <c r="Y1751">
        <f>SUMIFS(COT!P:P,COT!$A:$A,YEAR(daily!$A1751),COT!$B:$B,WEEKNUM(daily!$A1751))</f>
        <v>80</v>
      </c>
      <c r="Z1751">
        <f>SUMIFS(COT!Q:Q,COT!$A:$A,YEAR(daily!$A1751),COT!$B:$B,WEEKNUM(daily!$A1751))</f>
        <v>99</v>
      </c>
      <c r="AA1751">
        <f>SUMIFS(Saudi!B:B,Saudi!$A:$A,YEAR(daily!$A1751))</f>
        <v>642.80600000000004</v>
      </c>
      <c r="AB1751">
        <f>SUMIFS(Saudi!C:C,Saudi!$A:$A,YEAR(daily!$A1751))</f>
        <v>459.12</v>
      </c>
      <c r="AC1751">
        <f>SUMIFS(Saudi!F:F,Saudi!$A:$A,YEAR(daily!$A1751))</f>
        <v>3923205</v>
      </c>
      <c r="AD1751">
        <f>SUMIFS(Saudi!G:G,Saudi!$A:$A,YEAR(daily!$A1751))</f>
        <v>72.338736684018997</v>
      </c>
      <c r="AE1751">
        <f>SUMIFS(Saudi!H:H,Saudi!$A:$A,YEAR(daily!$A1751))</f>
        <v>283799693.45242673</v>
      </c>
      <c r="AF1751" s="5">
        <f t="shared" si="76"/>
        <v>2</v>
      </c>
      <c r="AG1751" s="5">
        <f t="shared" si="77"/>
        <v>2007</v>
      </c>
    </row>
    <row r="1752" spans="1:33">
      <c r="A1752" s="3">
        <v>39134</v>
      </c>
      <c r="B1752" s="1">
        <v>340913</v>
      </c>
      <c r="C1752" s="1">
        <v>103202</v>
      </c>
      <c r="D1752" s="1">
        <v>36845</v>
      </c>
      <c r="E1752" s="1">
        <v>60.07</v>
      </c>
      <c r="F1752" s="1">
        <v>61.53</v>
      </c>
      <c r="G1752" s="1">
        <v>62.08</v>
      </c>
      <c r="H1752" s="2">
        <v>50.7</v>
      </c>
      <c r="I1752" s="2">
        <v>30.5</v>
      </c>
      <c r="J1752" s="2">
        <v>85.5</v>
      </c>
      <c r="K1752" s="2">
        <v>86.6</v>
      </c>
      <c r="L1752">
        <f>SUMIFS(US!B:B,US!$D:$D,YEAR(daily!$A1752),US!$E:$E,MONTH(daily!$A1752))</f>
        <v>8337</v>
      </c>
      <c r="M1752">
        <f>SUMIFS(US!C:C,US!$D:$D,YEAR(daily!$A1752),US!$E:$E,MONTH(daily!$A1752))</f>
        <v>21309</v>
      </c>
      <c r="N1752">
        <f>SUMIFS(COT!E:E,COT!$A:$A,YEAR(daily!$A1752),COT!$B:$B,WEEKNUM(daily!$A1752))</f>
        <v>1227487</v>
      </c>
      <c r="O1752">
        <f>SUMIFS(COT!F:F,COT!$A:$A,YEAR(daily!$A1752),COT!$B:$B,WEEKNUM(daily!$A1752))</f>
        <v>168334</v>
      </c>
      <c r="P1752">
        <f>SUMIFS(COT!G:G,COT!$A:$A,YEAR(daily!$A1752),COT!$B:$B,WEEKNUM(daily!$A1752))</f>
        <v>160472</v>
      </c>
      <c r="Q1752">
        <f>SUMIFS(COT!H:H,COT!$A:$A,YEAR(daily!$A1752),COT!$B:$B,WEEKNUM(daily!$A1752))</f>
        <v>208557</v>
      </c>
      <c r="R1752">
        <f>SUMIFS(COT!I:I,COT!$A:$A,YEAR(daily!$A1752),COT!$B:$B,WEEKNUM(daily!$A1752))</f>
        <v>791297</v>
      </c>
      <c r="S1752">
        <f>SUMIFS(COT!J:J,COT!$A:$A,YEAR(daily!$A1752),COT!$B:$B,WEEKNUM(daily!$A1752))</f>
        <v>783167</v>
      </c>
      <c r="T1752">
        <f>SUMIFS(COT!K:K,COT!$A:$A,YEAR(daily!$A1752),COT!$B:$B,WEEKNUM(daily!$A1752))</f>
        <v>59299</v>
      </c>
      <c r="U1752">
        <f>SUMIFS(COT!L:L,COT!$A:$A,YEAR(daily!$A1752),COT!$B:$B,WEEKNUM(daily!$A1752))</f>
        <v>75291</v>
      </c>
      <c r="V1752">
        <f>SUMIFS(COT!M:M,COT!$A:$A,YEAR(daily!$A1752),COT!$B:$B,WEEKNUM(daily!$A1752))</f>
        <v>72</v>
      </c>
      <c r="W1752">
        <f>SUMIFS(COT!N:N,COT!$A:$A,YEAR(daily!$A1752),COT!$B:$B,WEEKNUM(daily!$A1752))</f>
        <v>108</v>
      </c>
      <c r="X1752">
        <f>SUMIFS(COT!O:O,COT!$A:$A,YEAR(daily!$A1752),COT!$B:$B,WEEKNUM(daily!$A1752))</f>
        <v>113</v>
      </c>
      <c r="Y1752">
        <f>SUMIFS(COT!P:P,COT!$A:$A,YEAR(daily!$A1752),COT!$B:$B,WEEKNUM(daily!$A1752))</f>
        <v>80</v>
      </c>
      <c r="Z1752">
        <f>SUMIFS(COT!Q:Q,COT!$A:$A,YEAR(daily!$A1752),COT!$B:$B,WEEKNUM(daily!$A1752))</f>
        <v>99</v>
      </c>
      <c r="AA1752">
        <f>SUMIFS(Saudi!B:B,Saudi!$A:$A,YEAR(daily!$A1752))</f>
        <v>642.80600000000004</v>
      </c>
      <c r="AB1752">
        <f>SUMIFS(Saudi!C:C,Saudi!$A:$A,YEAR(daily!$A1752))</f>
        <v>459.12</v>
      </c>
      <c r="AC1752">
        <f>SUMIFS(Saudi!F:F,Saudi!$A:$A,YEAR(daily!$A1752))</f>
        <v>3923205</v>
      </c>
      <c r="AD1752">
        <f>SUMIFS(Saudi!G:G,Saudi!$A:$A,YEAR(daily!$A1752))</f>
        <v>72.338736684018997</v>
      </c>
      <c r="AE1752">
        <f>SUMIFS(Saudi!H:H,Saudi!$A:$A,YEAR(daily!$A1752))</f>
        <v>283799693.45242673</v>
      </c>
      <c r="AF1752" s="5">
        <f t="shared" si="76"/>
        <v>2</v>
      </c>
      <c r="AG1752" s="5">
        <f t="shared" si="77"/>
        <v>2007</v>
      </c>
    </row>
    <row r="1753" spans="1:33">
      <c r="A1753" s="3">
        <v>39135</v>
      </c>
      <c r="B1753" s="1">
        <v>339800</v>
      </c>
      <c r="C1753" s="1">
        <v>104365</v>
      </c>
      <c r="D1753" s="1">
        <v>37160</v>
      </c>
      <c r="E1753" s="1">
        <v>60.95</v>
      </c>
      <c r="F1753" s="1">
        <v>62.84</v>
      </c>
      <c r="G1753" s="1">
        <v>63.48</v>
      </c>
      <c r="H1753" s="2">
        <v>50.7</v>
      </c>
      <c r="I1753" s="2">
        <v>30.5</v>
      </c>
      <c r="J1753" s="2">
        <v>85.5</v>
      </c>
      <c r="K1753" s="2">
        <v>86.6</v>
      </c>
      <c r="L1753">
        <f>SUMIFS(US!B:B,US!$D:$D,YEAR(daily!$A1753),US!$E:$E,MONTH(daily!$A1753))</f>
        <v>8337</v>
      </c>
      <c r="M1753">
        <f>SUMIFS(US!C:C,US!$D:$D,YEAR(daily!$A1753),US!$E:$E,MONTH(daily!$A1753))</f>
        <v>21309</v>
      </c>
      <c r="N1753">
        <f>SUMIFS(COT!E:E,COT!$A:$A,YEAR(daily!$A1753),COT!$B:$B,WEEKNUM(daily!$A1753))</f>
        <v>1227487</v>
      </c>
      <c r="O1753">
        <f>SUMIFS(COT!F:F,COT!$A:$A,YEAR(daily!$A1753),COT!$B:$B,WEEKNUM(daily!$A1753))</f>
        <v>168334</v>
      </c>
      <c r="P1753">
        <f>SUMIFS(COT!G:G,COT!$A:$A,YEAR(daily!$A1753),COT!$B:$B,WEEKNUM(daily!$A1753))</f>
        <v>160472</v>
      </c>
      <c r="Q1753">
        <f>SUMIFS(COT!H:H,COT!$A:$A,YEAR(daily!$A1753),COT!$B:$B,WEEKNUM(daily!$A1753))</f>
        <v>208557</v>
      </c>
      <c r="R1753">
        <f>SUMIFS(COT!I:I,COT!$A:$A,YEAR(daily!$A1753),COT!$B:$B,WEEKNUM(daily!$A1753))</f>
        <v>791297</v>
      </c>
      <c r="S1753">
        <f>SUMIFS(COT!J:J,COT!$A:$A,YEAR(daily!$A1753),COT!$B:$B,WEEKNUM(daily!$A1753))</f>
        <v>783167</v>
      </c>
      <c r="T1753">
        <f>SUMIFS(COT!K:K,COT!$A:$A,YEAR(daily!$A1753),COT!$B:$B,WEEKNUM(daily!$A1753))</f>
        <v>59299</v>
      </c>
      <c r="U1753">
        <f>SUMIFS(COT!L:L,COT!$A:$A,YEAR(daily!$A1753),COT!$B:$B,WEEKNUM(daily!$A1753))</f>
        <v>75291</v>
      </c>
      <c r="V1753">
        <f>SUMIFS(COT!M:M,COT!$A:$A,YEAR(daily!$A1753),COT!$B:$B,WEEKNUM(daily!$A1753))</f>
        <v>72</v>
      </c>
      <c r="W1753">
        <f>SUMIFS(COT!N:N,COT!$A:$A,YEAR(daily!$A1753),COT!$B:$B,WEEKNUM(daily!$A1753))</f>
        <v>108</v>
      </c>
      <c r="X1753">
        <f>SUMIFS(COT!O:O,COT!$A:$A,YEAR(daily!$A1753),COT!$B:$B,WEEKNUM(daily!$A1753))</f>
        <v>113</v>
      </c>
      <c r="Y1753">
        <f>SUMIFS(COT!P:P,COT!$A:$A,YEAR(daily!$A1753),COT!$B:$B,WEEKNUM(daily!$A1753))</f>
        <v>80</v>
      </c>
      <c r="Z1753">
        <f>SUMIFS(COT!Q:Q,COT!$A:$A,YEAR(daily!$A1753),COT!$B:$B,WEEKNUM(daily!$A1753))</f>
        <v>99</v>
      </c>
      <c r="AA1753">
        <f>SUMIFS(Saudi!B:B,Saudi!$A:$A,YEAR(daily!$A1753))</f>
        <v>642.80600000000004</v>
      </c>
      <c r="AB1753">
        <f>SUMIFS(Saudi!C:C,Saudi!$A:$A,YEAR(daily!$A1753))</f>
        <v>459.12</v>
      </c>
      <c r="AC1753">
        <f>SUMIFS(Saudi!F:F,Saudi!$A:$A,YEAR(daily!$A1753))</f>
        <v>3923205</v>
      </c>
      <c r="AD1753">
        <f>SUMIFS(Saudi!G:G,Saudi!$A:$A,YEAR(daily!$A1753))</f>
        <v>72.338736684018997</v>
      </c>
      <c r="AE1753">
        <f>SUMIFS(Saudi!H:H,Saudi!$A:$A,YEAR(daily!$A1753))</f>
        <v>283799693.45242673</v>
      </c>
      <c r="AF1753" s="5">
        <f t="shared" si="76"/>
        <v>2</v>
      </c>
      <c r="AG1753" s="5">
        <f t="shared" si="77"/>
        <v>2007</v>
      </c>
    </row>
    <row r="1754" spans="1:33">
      <c r="A1754" s="3">
        <v>39136</v>
      </c>
      <c r="B1754" s="1">
        <v>334345</v>
      </c>
      <c r="C1754" s="1">
        <v>104474</v>
      </c>
      <c r="D1754" s="1">
        <v>37811</v>
      </c>
      <c r="E1754" s="1">
        <v>61.14</v>
      </c>
      <c r="F1754" s="1">
        <v>63.32</v>
      </c>
      <c r="G1754" s="1">
        <v>64.09</v>
      </c>
      <c r="H1754" s="2">
        <v>50.7</v>
      </c>
      <c r="I1754" s="2">
        <v>30.5</v>
      </c>
      <c r="J1754" s="2">
        <v>85.5</v>
      </c>
      <c r="K1754" s="2">
        <v>86.6</v>
      </c>
      <c r="L1754">
        <f>SUMIFS(US!B:B,US!$D:$D,YEAR(daily!$A1754),US!$E:$E,MONTH(daily!$A1754))</f>
        <v>8337</v>
      </c>
      <c r="M1754">
        <f>SUMIFS(US!C:C,US!$D:$D,YEAR(daily!$A1754),US!$E:$E,MONTH(daily!$A1754))</f>
        <v>21309</v>
      </c>
      <c r="N1754">
        <f>SUMIFS(COT!E:E,COT!$A:$A,YEAR(daily!$A1754),COT!$B:$B,WEEKNUM(daily!$A1754))</f>
        <v>1227487</v>
      </c>
      <c r="O1754">
        <f>SUMIFS(COT!F:F,COT!$A:$A,YEAR(daily!$A1754),COT!$B:$B,WEEKNUM(daily!$A1754))</f>
        <v>168334</v>
      </c>
      <c r="P1754">
        <f>SUMIFS(COT!G:G,COT!$A:$A,YEAR(daily!$A1754),COT!$B:$B,WEEKNUM(daily!$A1754))</f>
        <v>160472</v>
      </c>
      <c r="Q1754">
        <f>SUMIFS(COT!H:H,COT!$A:$A,YEAR(daily!$A1754),COT!$B:$B,WEEKNUM(daily!$A1754))</f>
        <v>208557</v>
      </c>
      <c r="R1754">
        <f>SUMIFS(COT!I:I,COT!$A:$A,YEAR(daily!$A1754),COT!$B:$B,WEEKNUM(daily!$A1754))</f>
        <v>791297</v>
      </c>
      <c r="S1754">
        <f>SUMIFS(COT!J:J,COT!$A:$A,YEAR(daily!$A1754),COT!$B:$B,WEEKNUM(daily!$A1754))</f>
        <v>783167</v>
      </c>
      <c r="T1754">
        <f>SUMIFS(COT!K:K,COT!$A:$A,YEAR(daily!$A1754),COT!$B:$B,WEEKNUM(daily!$A1754))</f>
        <v>59299</v>
      </c>
      <c r="U1754">
        <f>SUMIFS(COT!L:L,COT!$A:$A,YEAR(daily!$A1754),COT!$B:$B,WEEKNUM(daily!$A1754))</f>
        <v>75291</v>
      </c>
      <c r="V1754">
        <f>SUMIFS(COT!M:M,COT!$A:$A,YEAR(daily!$A1754),COT!$B:$B,WEEKNUM(daily!$A1754))</f>
        <v>72</v>
      </c>
      <c r="W1754">
        <f>SUMIFS(COT!N:N,COT!$A:$A,YEAR(daily!$A1754),COT!$B:$B,WEEKNUM(daily!$A1754))</f>
        <v>108</v>
      </c>
      <c r="X1754">
        <f>SUMIFS(COT!O:O,COT!$A:$A,YEAR(daily!$A1754),COT!$B:$B,WEEKNUM(daily!$A1754))</f>
        <v>113</v>
      </c>
      <c r="Y1754">
        <f>SUMIFS(COT!P:P,COT!$A:$A,YEAR(daily!$A1754),COT!$B:$B,WEEKNUM(daily!$A1754))</f>
        <v>80</v>
      </c>
      <c r="Z1754">
        <f>SUMIFS(COT!Q:Q,COT!$A:$A,YEAR(daily!$A1754),COT!$B:$B,WEEKNUM(daily!$A1754))</f>
        <v>99</v>
      </c>
      <c r="AA1754">
        <f>SUMIFS(Saudi!B:B,Saudi!$A:$A,YEAR(daily!$A1754))</f>
        <v>642.80600000000004</v>
      </c>
      <c r="AB1754">
        <f>SUMIFS(Saudi!C:C,Saudi!$A:$A,YEAR(daily!$A1754))</f>
        <v>459.12</v>
      </c>
      <c r="AC1754">
        <f>SUMIFS(Saudi!F:F,Saudi!$A:$A,YEAR(daily!$A1754))</f>
        <v>3923205</v>
      </c>
      <c r="AD1754">
        <f>SUMIFS(Saudi!G:G,Saudi!$A:$A,YEAR(daily!$A1754))</f>
        <v>72.338736684018997</v>
      </c>
      <c r="AE1754">
        <f>SUMIFS(Saudi!H:H,Saudi!$A:$A,YEAR(daily!$A1754))</f>
        <v>283799693.45242673</v>
      </c>
      <c r="AF1754" s="5">
        <f t="shared" si="76"/>
        <v>2</v>
      </c>
      <c r="AG1754" s="5">
        <f t="shared" si="77"/>
        <v>2007</v>
      </c>
    </row>
    <row r="1755" spans="1:33">
      <c r="A1755" s="3">
        <v>39139</v>
      </c>
      <c r="B1755" s="1">
        <v>330241</v>
      </c>
      <c r="C1755" s="1">
        <v>104822</v>
      </c>
      <c r="D1755" s="1">
        <v>39885</v>
      </c>
      <c r="E1755" s="1">
        <v>61.39</v>
      </c>
      <c r="F1755" s="1">
        <v>63.45</v>
      </c>
      <c r="G1755" s="1">
        <v>64.2</v>
      </c>
      <c r="H1755" s="2">
        <v>50.7</v>
      </c>
      <c r="I1755" s="2">
        <v>30.5</v>
      </c>
      <c r="J1755" s="2">
        <v>85.5</v>
      </c>
      <c r="K1755" s="2">
        <v>86.6</v>
      </c>
      <c r="L1755">
        <f>SUMIFS(US!B:B,US!$D:$D,YEAR(daily!$A1755),US!$E:$E,MONTH(daily!$A1755))</f>
        <v>8337</v>
      </c>
      <c r="M1755">
        <f>SUMIFS(US!C:C,US!$D:$D,YEAR(daily!$A1755),US!$E:$E,MONTH(daily!$A1755))</f>
        <v>21309</v>
      </c>
      <c r="N1755">
        <f>SUMIFS(COT!E:E,COT!$A:$A,YEAR(daily!$A1755),COT!$B:$B,WEEKNUM(daily!$A1755))</f>
        <v>1269208</v>
      </c>
      <c r="O1755">
        <f>SUMIFS(COT!F:F,COT!$A:$A,YEAR(daily!$A1755),COT!$B:$B,WEEKNUM(daily!$A1755))</f>
        <v>178043</v>
      </c>
      <c r="P1755">
        <f>SUMIFS(COT!G:G,COT!$A:$A,YEAR(daily!$A1755),COT!$B:$B,WEEKNUM(daily!$A1755))</f>
        <v>152004</v>
      </c>
      <c r="Q1755">
        <f>SUMIFS(COT!H:H,COT!$A:$A,YEAR(daily!$A1755),COT!$B:$B,WEEKNUM(daily!$A1755))</f>
        <v>212742</v>
      </c>
      <c r="R1755">
        <f>SUMIFS(COT!I:I,COT!$A:$A,YEAR(daily!$A1755),COT!$B:$B,WEEKNUM(daily!$A1755))</f>
        <v>809294</v>
      </c>
      <c r="S1755">
        <f>SUMIFS(COT!J:J,COT!$A:$A,YEAR(daily!$A1755),COT!$B:$B,WEEKNUM(daily!$A1755))</f>
        <v>819492</v>
      </c>
      <c r="T1755">
        <f>SUMIFS(COT!K:K,COT!$A:$A,YEAR(daily!$A1755),COT!$B:$B,WEEKNUM(daily!$A1755))</f>
        <v>69129</v>
      </c>
      <c r="U1755">
        <f>SUMIFS(COT!L:L,COT!$A:$A,YEAR(daily!$A1755),COT!$B:$B,WEEKNUM(daily!$A1755))</f>
        <v>84970</v>
      </c>
      <c r="V1755">
        <f>SUMIFS(COT!M:M,COT!$A:$A,YEAR(daily!$A1755),COT!$B:$B,WEEKNUM(daily!$A1755))</f>
        <v>73</v>
      </c>
      <c r="W1755">
        <f>SUMIFS(COT!N:N,COT!$A:$A,YEAR(daily!$A1755),COT!$B:$B,WEEKNUM(daily!$A1755))</f>
        <v>112</v>
      </c>
      <c r="X1755">
        <f>SUMIFS(COT!O:O,COT!$A:$A,YEAR(daily!$A1755),COT!$B:$B,WEEKNUM(daily!$A1755))</f>
        <v>120</v>
      </c>
      <c r="Y1755">
        <f>SUMIFS(COT!P:P,COT!$A:$A,YEAR(daily!$A1755),COT!$B:$B,WEEKNUM(daily!$A1755))</f>
        <v>84</v>
      </c>
      <c r="Z1755">
        <f>SUMIFS(COT!Q:Q,COT!$A:$A,YEAR(daily!$A1755),COT!$B:$B,WEEKNUM(daily!$A1755))</f>
        <v>94</v>
      </c>
      <c r="AA1755">
        <f>SUMIFS(Saudi!B:B,Saudi!$A:$A,YEAR(daily!$A1755))</f>
        <v>642.80600000000004</v>
      </c>
      <c r="AB1755">
        <f>SUMIFS(Saudi!C:C,Saudi!$A:$A,YEAR(daily!$A1755))</f>
        <v>459.12</v>
      </c>
      <c r="AC1755">
        <f>SUMIFS(Saudi!F:F,Saudi!$A:$A,YEAR(daily!$A1755))</f>
        <v>3923205</v>
      </c>
      <c r="AD1755">
        <f>SUMIFS(Saudi!G:G,Saudi!$A:$A,YEAR(daily!$A1755))</f>
        <v>72.338736684018997</v>
      </c>
      <c r="AE1755">
        <f>SUMIFS(Saudi!H:H,Saudi!$A:$A,YEAR(daily!$A1755))</f>
        <v>283799693.45242673</v>
      </c>
      <c r="AF1755" s="5">
        <f t="shared" si="76"/>
        <v>2</v>
      </c>
      <c r="AG1755" s="5">
        <f t="shared" si="77"/>
        <v>2007</v>
      </c>
    </row>
    <row r="1756" spans="1:33">
      <c r="A1756" s="3">
        <v>39140</v>
      </c>
      <c r="B1756" s="1">
        <v>331101</v>
      </c>
      <c r="C1756" s="1">
        <v>104494</v>
      </c>
      <c r="D1756" s="1">
        <v>41687</v>
      </c>
      <c r="E1756" s="1">
        <v>61.46</v>
      </c>
      <c r="F1756" s="1">
        <v>63.52</v>
      </c>
      <c r="G1756" s="1">
        <v>64.25</v>
      </c>
      <c r="H1756" s="2">
        <v>50.7</v>
      </c>
      <c r="I1756" s="2">
        <v>30.5</v>
      </c>
      <c r="J1756" s="2">
        <v>85.5</v>
      </c>
      <c r="K1756" s="2">
        <v>86.6</v>
      </c>
      <c r="L1756">
        <f>SUMIFS(US!B:B,US!$D:$D,YEAR(daily!$A1756),US!$E:$E,MONTH(daily!$A1756))</f>
        <v>8337</v>
      </c>
      <c r="M1756">
        <f>SUMIFS(US!C:C,US!$D:$D,YEAR(daily!$A1756),US!$E:$E,MONTH(daily!$A1756))</f>
        <v>21309</v>
      </c>
      <c r="N1756">
        <f>SUMIFS(COT!E:E,COT!$A:$A,YEAR(daily!$A1756),COT!$B:$B,WEEKNUM(daily!$A1756))</f>
        <v>1269208</v>
      </c>
      <c r="O1756">
        <f>SUMIFS(COT!F:F,COT!$A:$A,YEAR(daily!$A1756),COT!$B:$B,WEEKNUM(daily!$A1756))</f>
        <v>178043</v>
      </c>
      <c r="P1756">
        <f>SUMIFS(COT!G:G,COT!$A:$A,YEAR(daily!$A1756),COT!$B:$B,WEEKNUM(daily!$A1756))</f>
        <v>152004</v>
      </c>
      <c r="Q1756">
        <f>SUMIFS(COT!H:H,COT!$A:$A,YEAR(daily!$A1756),COT!$B:$B,WEEKNUM(daily!$A1756))</f>
        <v>212742</v>
      </c>
      <c r="R1756">
        <f>SUMIFS(COT!I:I,COT!$A:$A,YEAR(daily!$A1756),COT!$B:$B,WEEKNUM(daily!$A1756))</f>
        <v>809294</v>
      </c>
      <c r="S1756">
        <f>SUMIFS(COT!J:J,COT!$A:$A,YEAR(daily!$A1756),COT!$B:$B,WEEKNUM(daily!$A1756))</f>
        <v>819492</v>
      </c>
      <c r="T1756">
        <f>SUMIFS(COT!K:K,COT!$A:$A,YEAR(daily!$A1756),COT!$B:$B,WEEKNUM(daily!$A1756))</f>
        <v>69129</v>
      </c>
      <c r="U1756">
        <f>SUMIFS(COT!L:L,COT!$A:$A,YEAR(daily!$A1756),COT!$B:$B,WEEKNUM(daily!$A1756))</f>
        <v>84970</v>
      </c>
      <c r="V1756">
        <f>SUMIFS(COT!M:M,COT!$A:$A,YEAR(daily!$A1756),COT!$B:$B,WEEKNUM(daily!$A1756))</f>
        <v>73</v>
      </c>
      <c r="W1756">
        <f>SUMIFS(COT!N:N,COT!$A:$A,YEAR(daily!$A1756),COT!$B:$B,WEEKNUM(daily!$A1756))</f>
        <v>112</v>
      </c>
      <c r="X1756">
        <f>SUMIFS(COT!O:O,COT!$A:$A,YEAR(daily!$A1756),COT!$B:$B,WEEKNUM(daily!$A1756))</f>
        <v>120</v>
      </c>
      <c r="Y1756">
        <f>SUMIFS(COT!P:P,COT!$A:$A,YEAR(daily!$A1756),COT!$B:$B,WEEKNUM(daily!$A1756))</f>
        <v>84</v>
      </c>
      <c r="Z1756">
        <f>SUMIFS(COT!Q:Q,COT!$A:$A,YEAR(daily!$A1756),COT!$B:$B,WEEKNUM(daily!$A1756))</f>
        <v>94</v>
      </c>
      <c r="AA1756">
        <f>SUMIFS(Saudi!B:B,Saudi!$A:$A,YEAR(daily!$A1756))</f>
        <v>642.80600000000004</v>
      </c>
      <c r="AB1756">
        <f>SUMIFS(Saudi!C:C,Saudi!$A:$A,YEAR(daily!$A1756))</f>
        <v>459.12</v>
      </c>
      <c r="AC1756">
        <f>SUMIFS(Saudi!F:F,Saudi!$A:$A,YEAR(daily!$A1756))</f>
        <v>3923205</v>
      </c>
      <c r="AD1756">
        <f>SUMIFS(Saudi!G:G,Saudi!$A:$A,YEAR(daily!$A1756))</f>
        <v>72.338736684018997</v>
      </c>
      <c r="AE1756">
        <f>SUMIFS(Saudi!H:H,Saudi!$A:$A,YEAR(daily!$A1756))</f>
        <v>283799693.45242673</v>
      </c>
      <c r="AF1756" s="5">
        <f t="shared" si="76"/>
        <v>2</v>
      </c>
      <c r="AG1756" s="5">
        <f t="shared" si="77"/>
        <v>2007</v>
      </c>
    </row>
    <row r="1757" spans="1:33">
      <c r="A1757" s="3">
        <v>39141</v>
      </c>
      <c r="B1757" s="1">
        <v>319175</v>
      </c>
      <c r="C1757" s="1">
        <v>106118</v>
      </c>
      <c r="D1757" s="1">
        <v>41852</v>
      </c>
      <c r="E1757" s="1">
        <v>61.79</v>
      </c>
      <c r="F1757" s="1">
        <v>63.97</v>
      </c>
      <c r="G1757" s="1">
        <v>64.7</v>
      </c>
      <c r="H1757" s="2">
        <v>50.7</v>
      </c>
      <c r="I1757" s="2">
        <v>30.5</v>
      </c>
      <c r="J1757" s="2">
        <v>85.5</v>
      </c>
      <c r="K1757" s="2">
        <v>86.6</v>
      </c>
      <c r="L1757">
        <f>SUMIFS(US!B:B,US!$D:$D,YEAR(daily!$A1757),US!$E:$E,MONTH(daily!$A1757))</f>
        <v>8337</v>
      </c>
      <c r="M1757">
        <f>SUMIFS(US!C:C,US!$D:$D,YEAR(daily!$A1757),US!$E:$E,MONTH(daily!$A1757))</f>
        <v>21309</v>
      </c>
      <c r="N1757">
        <f>SUMIFS(COT!E:E,COT!$A:$A,YEAR(daily!$A1757),COT!$B:$B,WEEKNUM(daily!$A1757))</f>
        <v>1269208</v>
      </c>
      <c r="O1757">
        <f>SUMIFS(COT!F:F,COT!$A:$A,YEAR(daily!$A1757),COT!$B:$B,WEEKNUM(daily!$A1757))</f>
        <v>178043</v>
      </c>
      <c r="P1757">
        <f>SUMIFS(COT!G:G,COT!$A:$A,YEAR(daily!$A1757),COT!$B:$B,WEEKNUM(daily!$A1757))</f>
        <v>152004</v>
      </c>
      <c r="Q1757">
        <f>SUMIFS(COT!H:H,COT!$A:$A,YEAR(daily!$A1757),COT!$B:$B,WEEKNUM(daily!$A1757))</f>
        <v>212742</v>
      </c>
      <c r="R1757">
        <f>SUMIFS(COT!I:I,COT!$A:$A,YEAR(daily!$A1757),COT!$B:$B,WEEKNUM(daily!$A1757))</f>
        <v>809294</v>
      </c>
      <c r="S1757">
        <f>SUMIFS(COT!J:J,COT!$A:$A,YEAR(daily!$A1757),COT!$B:$B,WEEKNUM(daily!$A1757))</f>
        <v>819492</v>
      </c>
      <c r="T1757">
        <f>SUMIFS(COT!K:K,COT!$A:$A,YEAR(daily!$A1757),COT!$B:$B,WEEKNUM(daily!$A1757))</f>
        <v>69129</v>
      </c>
      <c r="U1757">
        <f>SUMIFS(COT!L:L,COT!$A:$A,YEAR(daily!$A1757),COT!$B:$B,WEEKNUM(daily!$A1757))</f>
        <v>84970</v>
      </c>
      <c r="V1757">
        <f>SUMIFS(COT!M:M,COT!$A:$A,YEAR(daily!$A1757),COT!$B:$B,WEEKNUM(daily!$A1757))</f>
        <v>73</v>
      </c>
      <c r="W1757">
        <f>SUMIFS(COT!N:N,COT!$A:$A,YEAR(daily!$A1757),COT!$B:$B,WEEKNUM(daily!$A1757))</f>
        <v>112</v>
      </c>
      <c r="X1757">
        <f>SUMIFS(COT!O:O,COT!$A:$A,YEAR(daily!$A1757),COT!$B:$B,WEEKNUM(daily!$A1757))</f>
        <v>120</v>
      </c>
      <c r="Y1757">
        <f>SUMIFS(COT!P:P,COT!$A:$A,YEAR(daily!$A1757),COT!$B:$B,WEEKNUM(daily!$A1757))</f>
        <v>84</v>
      </c>
      <c r="Z1757">
        <f>SUMIFS(COT!Q:Q,COT!$A:$A,YEAR(daily!$A1757),COT!$B:$B,WEEKNUM(daily!$A1757))</f>
        <v>94</v>
      </c>
      <c r="AA1757">
        <f>SUMIFS(Saudi!B:B,Saudi!$A:$A,YEAR(daily!$A1757))</f>
        <v>642.80600000000004</v>
      </c>
      <c r="AB1757">
        <f>SUMIFS(Saudi!C:C,Saudi!$A:$A,YEAR(daily!$A1757))</f>
        <v>459.12</v>
      </c>
      <c r="AC1757">
        <f>SUMIFS(Saudi!F:F,Saudi!$A:$A,YEAR(daily!$A1757))</f>
        <v>3923205</v>
      </c>
      <c r="AD1757">
        <f>SUMIFS(Saudi!G:G,Saudi!$A:$A,YEAR(daily!$A1757))</f>
        <v>72.338736684018997</v>
      </c>
      <c r="AE1757">
        <f>SUMIFS(Saudi!H:H,Saudi!$A:$A,YEAR(daily!$A1757))</f>
        <v>283799693.45242673</v>
      </c>
      <c r="AF1757" s="5">
        <f t="shared" si="76"/>
        <v>2</v>
      </c>
      <c r="AG1757" s="5">
        <f t="shared" si="77"/>
        <v>2007</v>
      </c>
    </row>
    <row r="1758" spans="1:33">
      <c r="A1758" s="3">
        <v>39142</v>
      </c>
      <c r="B1758" s="1">
        <v>304837</v>
      </c>
      <c r="C1758" s="1">
        <v>110929</v>
      </c>
      <c r="D1758" s="1">
        <v>41312</v>
      </c>
      <c r="E1758" s="1">
        <v>62</v>
      </c>
      <c r="F1758" s="1">
        <v>64.06</v>
      </c>
      <c r="G1758" s="1">
        <v>64.78</v>
      </c>
      <c r="H1758" s="2">
        <v>50.7</v>
      </c>
      <c r="I1758" s="2">
        <v>30.3</v>
      </c>
      <c r="J1758" s="2">
        <v>85.3</v>
      </c>
      <c r="K1758" s="2">
        <v>87.1</v>
      </c>
      <c r="L1758">
        <f>SUMIFS(US!B:B,US!$D:$D,YEAR(daily!$A1758),US!$E:$E,MONTH(daily!$A1758))</f>
        <v>8418</v>
      </c>
      <c r="M1758">
        <f>SUMIFS(US!C:C,US!$D:$D,YEAR(daily!$A1758),US!$E:$E,MONTH(daily!$A1758))</f>
        <v>20536</v>
      </c>
      <c r="N1758">
        <f>SUMIFS(COT!E:E,COT!$A:$A,YEAR(daily!$A1758),COT!$B:$B,WEEKNUM(daily!$A1758))</f>
        <v>1269208</v>
      </c>
      <c r="O1758">
        <f>SUMIFS(COT!F:F,COT!$A:$A,YEAR(daily!$A1758),COT!$B:$B,WEEKNUM(daily!$A1758))</f>
        <v>178043</v>
      </c>
      <c r="P1758">
        <f>SUMIFS(COT!G:G,COT!$A:$A,YEAR(daily!$A1758),COT!$B:$B,WEEKNUM(daily!$A1758))</f>
        <v>152004</v>
      </c>
      <c r="Q1758">
        <f>SUMIFS(COT!H:H,COT!$A:$A,YEAR(daily!$A1758),COT!$B:$B,WEEKNUM(daily!$A1758))</f>
        <v>212742</v>
      </c>
      <c r="R1758">
        <f>SUMIFS(COT!I:I,COT!$A:$A,YEAR(daily!$A1758),COT!$B:$B,WEEKNUM(daily!$A1758))</f>
        <v>809294</v>
      </c>
      <c r="S1758">
        <f>SUMIFS(COT!J:J,COT!$A:$A,YEAR(daily!$A1758),COT!$B:$B,WEEKNUM(daily!$A1758))</f>
        <v>819492</v>
      </c>
      <c r="T1758">
        <f>SUMIFS(COT!K:K,COT!$A:$A,YEAR(daily!$A1758),COT!$B:$B,WEEKNUM(daily!$A1758))</f>
        <v>69129</v>
      </c>
      <c r="U1758">
        <f>SUMIFS(COT!L:L,COT!$A:$A,YEAR(daily!$A1758),COT!$B:$B,WEEKNUM(daily!$A1758))</f>
        <v>84970</v>
      </c>
      <c r="V1758">
        <f>SUMIFS(COT!M:M,COT!$A:$A,YEAR(daily!$A1758),COT!$B:$B,WEEKNUM(daily!$A1758))</f>
        <v>73</v>
      </c>
      <c r="W1758">
        <f>SUMIFS(COT!N:N,COT!$A:$A,YEAR(daily!$A1758),COT!$B:$B,WEEKNUM(daily!$A1758))</f>
        <v>112</v>
      </c>
      <c r="X1758">
        <f>SUMIFS(COT!O:O,COT!$A:$A,YEAR(daily!$A1758),COT!$B:$B,WEEKNUM(daily!$A1758))</f>
        <v>120</v>
      </c>
      <c r="Y1758">
        <f>SUMIFS(COT!P:P,COT!$A:$A,YEAR(daily!$A1758),COT!$B:$B,WEEKNUM(daily!$A1758))</f>
        <v>84</v>
      </c>
      <c r="Z1758">
        <f>SUMIFS(COT!Q:Q,COT!$A:$A,YEAR(daily!$A1758),COT!$B:$B,WEEKNUM(daily!$A1758))</f>
        <v>94</v>
      </c>
      <c r="AA1758">
        <f>SUMIFS(Saudi!B:B,Saudi!$A:$A,YEAR(daily!$A1758))</f>
        <v>642.80600000000004</v>
      </c>
      <c r="AB1758">
        <f>SUMIFS(Saudi!C:C,Saudi!$A:$A,YEAR(daily!$A1758))</f>
        <v>459.12</v>
      </c>
      <c r="AC1758">
        <f>SUMIFS(Saudi!F:F,Saudi!$A:$A,YEAR(daily!$A1758))</f>
        <v>3923205</v>
      </c>
      <c r="AD1758">
        <f>SUMIFS(Saudi!G:G,Saudi!$A:$A,YEAR(daily!$A1758))</f>
        <v>72.338736684018997</v>
      </c>
      <c r="AE1758">
        <f>SUMIFS(Saudi!H:H,Saudi!$A:$A,YEAR(daily!$A1758))</f>
        <v>283799693.45242673</v>
      </c>
      <c r="AF1758" s="5">
        <f t="shared" si="76"/>
        <v>3</v>
      </c>
      <c r="AG1758" s="5">
        <f t="shared" si="77"/>
        <v>2007</v>
      </c>
    </row>
    <row r="1759" spans="1:33">
      <c r="A1759" s="3">
        <v>39143</v>
      </c>
      <c r="B1759" s="1">
        <v>293217</v>
      </c>
      <c r="C1759" s="1">
        <v>113139</v>
      </c>
      <c r="D1759" s="1">
        <v>42268</v>
      </c>
      <c r="E1759" s="1">
        <v>61.64</v>
      </c>
      <c r="F1759" s="1">
        <v>63.6</v>
      </c>
      <c r="G1759" s="1">
        <v>64.27</v>
      </c>
      <c r="H1759" s="2">
        <v>50.7</v>
      </c>
      <c r="I1759" s="2">
        <v>30.3</v>
      </c>
      <c r="J1759" s="2">
        <v>85.3</v>
      </c>
      <c r="K1759" s="2">
        <v>87.1</v>
      </c>
      <c r="L1759">
        <f>SUMIFS(US!B:B,US!$D:$D,YEAR(daily!$A1759),US!$E:$E,MONTH(daily!$A1759))</f>
        <v>8418</v>
      </c>
      <c r="M1759">
        <f>SUMIFS(US!C:C,US!$D:$D,YEAR(daily!$A1759),US!$E:$E,MONTH(daily!$A1759))</f>
        <v>20536</v>
      </c>
      <c r="N1759">
        <f>SUMIFS(COT!E:E,COT!$A:$A,YEAR(daily!$A1759),COT!$B:$B,WEEKNUM(daily!$A1759))</f>
        <v>1269208</v>
      </c>
      <c r="O1759">
        <f>SUMIFS(COT!F:F,COT!$A:$A,YEAR(daily!$A1759),COT!$B:$B,WEEKNUM(daily!$A1759))</f>
        <v>178043</v>
      </c>
      <c r="P1759">
        <f>SUMIFS(COT!G:G,COT!$A:$A,YEAR(daily!$A1759),COT!$B:$B,WEEKNUM(daily!$A1759))</f>
        <v>152004</v>
      </c>
      <c r="Q1759">
        <f>SUMIFS(COT!H:H,COT!$A:$A,YEAR(daily!$A1759),COT!$B:$B,WEEKNUM(daily!$A1759))</f>
        <v>212742</v>
      </c>
      <c r="R1759">
        <f>SUMIFS(COT!I:I,COT!$A:$A,YEAR(daily!$A1759),COT!$B:$B,WEEKNUM(daily!$A1759))</f>
        <v>809294</v>
      </c>
      <c r="S1759">
        <f>SUMIFS(COT!J:J,COT!$A:$A,YEAR(daily!$A1759),COT!$B:$B,WEEKNUM(daily!$A1759))</f>
        <v>819492</v>
      </c>
      <c r="T1759">
        <f>SUMIFS(COT!K:K,COT!$A:$A,YEAR(daily!$A1759),COT!$B:$B,WEEKNUM(daily!$A1759))</f>
        <v>69129</v>
      </c>
      <c r="U1759">
        <f>SUMIFS(COT!L:L,COT!$A:$A,YEAR(daily!$A1759),COT!$B:$B,WEEKNUM(daily!$A1759))</f>
        <v>84970</v>
      </c>
      <c r="V1759">
        <f>SUMIFS(COT!M:M,COT!$A:$A,YEAR(daily!$A1759),COT!$B:$B,WEEKNUM(daily!$A1759))</f>
        <v>73</v>
      </c>
      <c r="W1759">
        <f>SUMIFS(COT!N:N,COT!$A:$A,YEAR(daily!$A1759),COT!$B:$B,WEEKNUM(daily!$A1759))</f>
        <v>112</v>
      </c>
      <c r="X1759">
        <f>SUMIFS(COT!O:O,COT!$A:$A,YEAR(daily!$A1759),COT!$B:$B,WEEKNUM(daily!$A1759))</f>
        <v>120</v>
      </c>
      <c r="Y1759">
        <f>SUMIFS(COT!P:P,COT!$A:$A,YEAR(daily!$A1759),COT!$B:$B,WEEKNUM(daily!$A1759))</f>
        <v>84</v>
      </c>
      <c r="Z1759">
        <f>SUMIFS(COT!Q:Q,COT!$A:$A,YEAR(daily!$A1759),COT!$B:$B,WEEKNUM(daily!$A1759))</f>
        <v>94</v>
      </c>
      <c r="AA1759">
        <f>SUMIFS(Saudi!B:B,Saudi!$A:$A,YEAR(daily!$A1759))</f>
        <v>642.80600000000004</v>
      </c>
      <c r="AB1759">
        <f>SUMIFS(Saudi!C:C,Saudi!$A:$A,YEAR(daily!$A1759))</f>
        <v>459.12</v>
      </c>
      <c r="AC1759">
        <f>SUMIFS(Saudi!F:F,Saudi!$A:$A,YEAR(daily!$A1759))</f>
        <v>3923205</v>
      </c>
      <c r="AD1759">
        <f>SUMIFS(Saudi!G:G,Saudi!$A:$A,YEAR(daily!$A1759))</f>
        <v>72.338736684018997</v>
      </c>
      <c r="AE1759">
        <f>SUMIFS(Saudi!H:H,Saudi!$A:$A,YEAR(daily!$A1759))</f>
        <v>283799693.45242673</v>
      </c>
      <c r="AF1759" s="5">
        <f t="shared" si="76"/>
        <v>3</v>
      </c>
      <c r="AG1759" s="5">
        <f t="shared" si="77"/>
        <v>2007</v>
      </c>
    </row>
    <row r="1760" spans="1:33">
      <c r="A1760" s="3">
        <v>39146</v>
      </c>
      <c r="B1760" s="1">
        <v>283656</v>
      </c>
      <c r="C1760" s="1">
        <v>114094</v>
      </c>
      <c r="D1760" s="1">
        <v>43350</v>
      </c>
      <c r="E1760" s="1">
        <v>60.07</v>
      </c>
      <c r="F1760" s="1">
        <v>62.18</v>
      </c>
      <c r="G1760" s="1">
        <v>62.88</v>
      </c>
      <c r="H1760" s="2">
        <v>50.7</v>
      </c>
      <c r="I1760" s="2">
        <v>30.3</v>
      </c>
      <c r="J1760" s="2">
        <v>85.3</v>
      </c>
      <c r="K1760" s="2">
        <v>87.1</v>
      </c>
      <c r="L1760">
        <f>SUMIFS(US!B:B,US!$D:$D,YEAR(daily!$A1760),US!$E:$E,MONTH(daily!$A1760))</f>
        <v>8418</v>
      </c>
      <c r="M1760">
        <f>SUMIFS(US!C:C,US!$D:$D,YEAR(daily!$A1760),US!$E:$E,MONTH(daily!$A1760))</f>
        <v>20536</v>
      </c>
      <c r="N1760">
        <f>SUMIFS(COT!E:E,COT!$A:$A,YEAR(daily!$A1760),COT!$B:$B,WEEKNUM(daily!$A1760))</f>
        <v>1275194</v>
      </c>
      <c r="O1760">
        <f>SUMIFS(COT!F:F,COT!$A:$A,YEAR(daily!$A1760),COT!$B:$B,WEEKNUM(daily!$A1760))</f>
        <v>172082</v>
      </c>
      <c r="P1760">
        <f>SUMIFS(COT!G:G,COT!$A:$A,YEAR(daily!$A1760),COT!$B:$B,WEEKNUM(daily!$A1760))</f>
        <v>135759</v>
      </c>
      <c r="Q1760">
        <f>SUMIFS(COT!H:H,COT!$A:$A,YEAR(daily!$A1760),COT!$B:$B,WEEKNUM(daily!$A1760))</f>
        <v>229938</v>
      </c>
      <c r="R1760">
        <f>SUMIFS(COT!I:I,COT!$A:$A,YEAR(daily!$A1760),COT!$B:$B,WEEKNUM(daily!$A1760))</f>
        <v>813652</v>
      </c>
      <c r="S1760">
        <f>SUMIFS(COT!J:J,COT!$A:$A,YEAR(daily!$A1760),COT!$B:$B,WEEKNUM(daily!$A1760))</f>
        <v>833204</v>
      </c>
      <c r="T1760">
        <f>SUMIFS(COT!K:K,COT!$A:$A,YEAR(daily!$A1760),COT!$B:$B,WEEKNUM(daily!$A1760))</f>
        <v>59522</v>
      </c>
      <c r="U1760">
        <f>SUMIFS(COT!L:L,COT!$A:$A,YEAR(daily!$A1760),COT!$B:$B,WEEKNUM(daily!$A1760))</f>
        <v>76293</v>
      </c>
      <c r="V1760">
        <f>SUMIFS(COT!M:M,COT!$A:$A,YEAR(daily!$A1760),COT!$B:$B,WEEKNUM(daily!$A1760))</f>
        <v>71</v>
      </c>
      <c r="W1760">
        <f>SUMIFS(COT!N:N,COT!$A:$A,YEAR(daily!$A1760),COT!$B:$B,WEEKNUM(daily!$A1760))</f>
        <v>116</v>
      </c>
      <c r="X1760">
        <f>SUMIFS(COT!O:O,COT!$A:$A,YEAR(daily!$A1760),COT!$B:$B,WEEKNUM(daily!$A1760))</f>
        <v>125</v>
      </c>
      <c r="Y1760">
        <f>SUMIFS(COT!P:P,COT!$A:$A,YEAR(daily!$A1760),COT!$B:$B,WEEKNUM(daily!$A1760))</f>
        <v>87</v>
      </c>
      <c r="Z1760">
        <f>SUMIFS(COT!Q:Q,COT!$A:$A,YEAR(daily!$A1760),COT!$B:$B,WEEKNUM(daily!$A1760))</f>
        <v>96</v>
      </c>
      <c r="AA1760">
        <f>SUMIFS(Saudi!B:B,Saudi!$A:$A,YEAR(daily!$A1760))</f>
        <v>642.80600000000004</v>
      </c>
      <c r="AB1760">
        <f>SUMIFS(Saudi!C:C,Saudi!$A:$A,YEAR(daily!$A1760))</f>
        <v>459.12</v>
      </c>
      <c r="AC1760">
        <f>SUMIFS(Saudi!F:F,Saudi!$A:$A,YEAR(daily!$A1760))</f>
        <v>3923205</v>
      </c>
      <c r="AD1760">
        <f>SUMIFS(Saudi!G:G,Saudi!$A:$A,YEAR(daily!$A1760))</f>
        <v>72.338736684018997</v>
      </c>
      <c r="AE1760">
        <f>SUMIFS(Saudi!H:H,Saudi!$A:$A,YEAR(daily!$A1760))</f>
        <v>283799693.45242673</v>
      </c>
      <c r="AF1760" s="5">
        <f t="shared" si="76"/>
        <v>3</v>
      </c>
      <c r="AG1760" s="5">
        <f t="shared" si="77"/>
        <v>2007</v>
      </c>
    </row>
    <row r="1761" spans="1:33">
      <c r="A1761" s="3">
        <v>39147</v>
      </c>
      <c r="B1761" s="1">
        <v>259141</v>
      </c>
      <c r="C1761" s="1">
        <v>114851</v>
      </c>
      <c r="D1761" s="1">
        <v>43732</v>
      </c>
      <c r="E1761" s="1">
        <v>60.69</v>
      </c>
      <c r="F1761" s="1">
        <v>62.99</v>
      </c>
      <c r="G1761" s="1">
        <v>63.71</v>
      </c>
      <c r="H1761" s="2">
        <v>50.7</v>
      </c>
      <c r="I1761" s="2">
        <v>30.3</v>
      </c>
      <c r="J1761" s="2">
        <v>85.3</v>
      </c>
      <c r="K1761" s="2">
        <v>87.1</v>
      </c>
      <c r="L1761">
        <f>SUMIFS(US!B:B,US!$D:$D,YEAR(daily!$A1761),US!$E:$E,MONTH(daily!$A1761))</f>
        <v>8418</v>
      </c>
      <c r="M1761">
        <f>SUMIFS(US!C:C,US!$D:$D,YEAR(daily!$A1761),US!$E:$E,MONTH(daily!$A1761))</f>
        <v>20536</v>
      </c>
      <c r="N1761">
        <f>SUMIFS(COT!E:E,COT!$A:$A,YEAR(daily!$A1761),COT!$B:$B,WEEKNUM(daily!$A1761))</f>
        <v>1275194</v>
      </c>
      <c r="O1761">
        <f>SUMIFS(COT!F:F,COT!$A:$A,YEAR(daily!$A1761),COT!$B:$B,WEEKNUM(daily!$A1761))</f>
        <v>172082</v>
      </c>
      <c r="P1761">
        <f>SUMIFS(COT!G:G,COT!$A:$A,YEAR(daily!$A1761),COT!$B:$B,WEEKNUM(daily!$A1761))</f>
        <v>135759</v>
      </c>
      <c r="Q1761">
        <f>SUMIFS(COT!H:H,COT!$A:$A,YEAR(daily!$A1761),COT!$B:$B,WEEKNUM(daily!$A1761))</f>
        <v>229938</v>
      </c>
      <c r="R1761">
        <f>SUMIFS(COT!I:I,COT!$A:$A,YEAR(daily!$A1761),COT!$B:$B,WEEKNUM(daily!$A1761))</f>
        <v>813652</v>
      </c>
      <c r="S1761">
        <f>SUMIFS(COT!J:J,COT!$A:$A,YEAR(daily!$A1761),COT!$B:$B,WEEKNUM(daily!$A1761))</f>
        <v>833204</v>
      </c>
      <c r="T1761">
        <f>SUMIFS(COT!K:K,COT!$A:$A,YEAR(daily!$A1761),COT!$B:$B,WEEKNUM(daily!$A1761))</f>
        <v>59522</v>
      </c>
      <c r="U1761">
        <f>SUMIFS(COT!L:L,COT!$A:$A,YEAR(daily!$A1761),COT!$B:$B,WEEKNUM(daily!$A1761))</f>
        <v>76293</v>
      </c>
      <c r="V1761">
        <f>SUMIFS(COT!M:M,COT!$A:$A,YEAR(daily!$A1761),COT!$B:$B,WEEKNUM(daily!$A1761))</f>
        <v>71</v>
      </c>
      <c r="W1761">
        <f>SUMIFS(COT!N:N,COT!$A:$A,YEAR(daily!$A1761),COT!$B:$B,WEEKNUM(daily!$A1761))</f>
        <v>116</v>
      </c>
      <c r="X1761">
        <f>SUMIFS(COT!O:O,COT!$A:$A,YEAR(daily!$A1761),COT!$B:$B,WEEKNUM(daily!$A1761))</f>
        <v>125</v>
      </c>
      <c r="Y1761">
        <f>SUMIFS(COT!P:P,COT!$A:$A,YEAR(daily!$A1761),COT!$B:$B,WEEKNUM(daily!$A1761))</f>
        <v>87</v>
      </c>
      <c r="Z1761">
        <f>SUMIFS(COT!Q:Q,COT!$A:$A,YEAR(daily!$A1761),COT!$B:$B,WEEKNUM(daily!$A1761))</f>
        <v>96</v>
      </c>
      <c r="AA1761">
        <f>SUMIFS(Saudi!B:B,Saudi!$A:$A,YEAR(daily!$A1761))</f>
        <v>642.80600000000004</v>
      </c>
      <c r="AB1761">
        <f>SUMIFS(Saudi!C:C,Saudi!$A:$A,YEAR(daily!$A1761))</f>
        <v>459.12</v>
      </c>
      <c r="AC1761">
        <f>SUMIFS(Saudi!F:F,Saudi!$A:$A,YEAR(daily!$A1761))</f>
        <v>3923205</v>
      </c>
      <c r="AD1761">
        <f>SUMIFS(Saudi!G:G,Saudi!$A:$A,YEAR(daily!$A1761))</f>
        <v>72.338736684018997</v>
      </c>
      <c r="AE1761">
        <f>SUMIFS(Saudi!H:H,Saudi!$A:$A,YEAR(daily!$A1761))</f>
        <v>283799693.45242673</v>
      </c>
      <c r="AF1761" s="5">
        <f t="shared" si="76"/>
        <v>3</v>
      </c>
      <c r="AG1761" s="5">
        <f t="shared" si="77"/>
        <v>2007</v>
      </c>
    </row>
    <row r="1762" spans="1:33">
      <c r="A1762" s="3">
        <v>39148</v>
      </c>
      <c r="B1762" s="1">
        <v>244108</v>
      </c>
      <c r="C1762" s="1">
        <v>120109</v>
      </c>
      <c r="D1762" s="1">
        <v>45710</v>
      </c>
      <c r="E1762" s="1">
        <v>61.82</v>
      </c>
      <c r="F1762" s="1">
        <v>64.209999999999994</v>
      </c>
      <c r="G1762" s="1">
        <v>64.91</v>
      </c>
      <c r="H1762" s="2">
        <v>50.7</v>
      </c>
      <c r="I1762" s="2">
        <v>30.3</v>
      </c>
      <c r="J1762" s="2">
        <v>85.3</v>
      </c>
      <c r="K1762" s="2">
        <v>87.1</v>
      </c>
      <c r="L1762">
        <f>SUMIFS(US!B:B,US!$D:$D,YEAR(daily!$A1762),US!$E:$E,MONTH(daily!$A1762))</f>
        <v>8418</v>
      </c>
      <c r="M1762">
        <f>SUMIFS(US!C:C,US!$D:$D,YEAR(daily!$A1762),US!$E:$E,MONTH(daily!$A1762))</f>
        <v>20536</v>
      </c>
      <c r="N1762">
        <f>SUMIFS(COT!E:E,COT!$A:$A,YEAR(daily!$A1762),COT!$B:$B,WEEKNUM(daily!$A1762))</f>
        <v>1275194</v>
      </c>
      <c r="O1762">
        <f>SUMIFS(COT!F:F,COT!$A:$A,YEAR(daily!$A1762),COT!$B:$B,WEEKNUM(daily!$A1762))</f>
        <v>172082</v>
      </c>
      <c r="P1762">
        <f>SUMIFS(COT!G:G,COT!$A:$A,YEAR(daily!$A1762),COT!$B:$B,WEEKNUM(daily!$A1762))</f>
        <v>135759</v>
      </c>
      <c r="Q1762">
        <f>SUMIFS(COT!H:H,COT!$A:$A,YEAR(daily!$A1762),COT!$B:$B,WEEKNUM(daily!$A1762))</f>
        <v>229938</v>
      </c>
      <c r="R1762">
        <f>SUMIFS(COT!I:I,COT!$A:$A,YEAR(daily!$A1762),COT!$B:$B,WEEKNUM(daily!$A1762))</f>
        <v>813652</v>
      </c>
      <c r="S1762">
        <f>SUMIFS(COT!J:J,COT!$A:$A,YEAR(daily!$A1762),COT!$B:$B,WEEKNUM(daily!$A1762))</f>
        <v>833204</v>
      </c>
      <c r="T1762">
        <f>SUMIFS(COT!K:K,COT!$A:$A,YEAR(daily!$A1762),COT!$B:$B,WEEKNUM(daily!$A1762))</f>
        <v>59522</v>
      </c>
      <c r="U1762">
        <f>SUMIFS(COT!L:L,COT!$A:$A,YEAR(daily!$A1762),COT!$B:$B,WEEKNUM(daily!$A1762))</f>
        <v>76293</v>
      </c>
      <c r="V1762">
        <f>SUMIFS(COT!M:M,COT!$A:$A,YEAR(daily!$A1762),COT!$B:$B,WEEKNUM(daily!$A1762))</f>
        <v>71</v>
      </c>
      <c r="W1762">
        <f>SUMIFS(COT!N:N,COT!$A:$A,YEAR(daily!$A1762),COT!$B:$B,WEEKNUM(daily!$A1762))</f>
        <v>116</v>
      </c>
      <c r="X1762">
        <f>SUMIFS(COT!O:O,COT!$A:$A,YEAR(daily!$A1762),COT!$B:$B,WEEKNUM(daily!$A1762))</f>
        <v>125</v>
      </c>
      <c r="Y1762">
        <f>SUMIFS(COT!P:P,COT!$A:$A,YEAR(daily!$A1762),COT!$B:$B,WEEKNUM(daily!$A1762))</f>
        <v>87</v>
      </c>
      <c r="Z1762">
        <f>SUMIFS(COT!Q:Q,COT!$A:$A,YEAR(daily!$A1762),COT!$B:$B,WEEKNUM(daily!$A1762))</f>
        <v>96</v>
      </c>
      <c r="AA1762">
        <f>SUMIFS(Saudi!B:B,Saudi!$A:$A,YEAR(daily!$A1762))</f>
        <v>642.80600000000004</v>
      </c>
      <c r="AB1762">
        <f>SUMIFS(Saudi!C:C,Saudi!$A:$A,YEAR(daily!$A1762))</f>
        <v>459.12</v>
      </c>
      <c r="AC1762">
        <f>SUMIFS(Saudi!F:F,Saudi!$A:$A,YEAR(daily!$A1762))</f>
        <v>3923205</v>
      </c>
      <c r="AD1762">
        <f>SUMIFS(Saudi!G:G,Saudi!$A:$A,YEAR(daily!$A1762))</f>
        <v>72.338736684018997</v>
      </c>
      <c r="AE1762">
        <f>SUMIFS(Saudi!H:H,Saudi!$A:$A,YEAR(daily!$A1762))</f>
        <v>283799693.45242673</v>
      </c>
      <c r="AF1762" s="5">
        <f t="shared" si="76"/>
        <v>3</v>
      </c>
      <c r="AG1762" s="5">
        <f t="shared" si="77"/>
        <v>2007</v>
      </c>
    </row>
    <row r="1763" spans="1:33">
      <c r="A1763" s="3">
        <v>39149</v>
      </c>
      <c r="B1763" s="1">
        <v>203262</v>
      </c>
      <c r="C1763" s="1">
        <v>122520</v>
      </c>
      <c r="D1763" s="1">
        <v>45686</v>
      </c>
      <c r="E1763" s="1">
        <v>61.64</v>
      </c>
      <c r="F1763" s="1">
        <v>64.209999999999994</v>
      </c>
      <c r="G1763" s="1">
        <v>64.94</v>
      </c>
      <c r="H1763" s="2">
        <v>50.7</v>
      </c>
      <c r="I1763" s="2">
        <v>30.3</v>
      </c>
      <c r="J1763" s="2">
        <v>85.3</v>
      </c>
      <c r="K1763" s="2">
        <v>87.1</v>
      </c>
      <c r="L1763">
        <f>SUMIFS(US!B:B,US!$D:$D,YEAR(daily!$A1763),US!$E:$E,MONTH(daily!$A1763))</f>
        <v>8418</v>
      </c>
      <c r="M1763">
        <f>SUMIFS(US!C:C,US!$D:$D,YEAR(daily!$A1763),US!$E:$E,MONTH(daily!$A1763))</f>
        <v>20536</v>
      </c>
      <c r="N1763">
        <f>SUMIFS(COT!E:E,COT!$A:$A,YEAR(daily!$A1763),COT!$B:$B,WEEKNUM(daily!$A1763))</f>
        <v>1275194</v>
      </c>
      <c r="O1763">
        <f>SUMIFS(COT!F:F,COT!$A:$A,YEAR(daily!$A1763),COT!$B:$B,WEEKNUM(daily!$A1763))</f>
        <v>172082</v>
      </c>
      <c r="P1763">
        <f>SUMIFS(COT!G:G,COT!$A:$A,YEAR(daily!$A1763),COT!$B:$B,WEEKNUM(daily!$A1763))</f>
        <v>135759</v>
      </c>
      <c r="Q1763">
        <f>SUMIFS(COT!H:H,COT!$A:$A,YEAR(daily!$A1763),COT!$B:$B,WEEKNUM(daily!$A1763))</f>
        <v>229938</v>
      </c>
      <c r="R1763">
        <f>SUMIFS(COT!I:I,COT!$A:$A,YEAR(daily!$A1763),COT!$B:$B,WEEKNUM(daily!$A1763))</f>
        <v>813652</v>
      </c>
      <c r="S1763">
        <f>SUMIFS(COT!J:J,COT!$A:$A,YEAR(daily!$A1763),COT!$B:$B,WEEKNUM(daily!$A1763))</f>
        <v>833204</v>
      </c>
      <c r="T1763">
        <f>SUMIFS(COT!K:K,COT!$A:$A,YEAR(daily!$A1763),COT!$B:$B,WEEKNUM(daily!$A1763))</f>
        <v>59522</v>
      </c>
      <c r="U1763">
        <f>SUMIFS(COT!L:L,COT!$A:$A,YEAR(daily!$A1763),COT!$B:$B,WEEKNUM(daily!$A1763))</f>
        <v>76293</v>
      </c>
      <c r="V1763">
        <f>SUMIFS(COT!M:M,COT!$A:$A,YEAR(daily!$A1763),COT!$B:$B,WEEKNUM(daily!$A1763))</f>
        <v>71</v>
      </c>
      <c r="W1763">
        <f>SUMIFS(COT!N:N,COT!$A:$A,YEAR(daily!$A1763),COT!$B:$B,WEEKNUM(daily!$A1763))</f>
        <v>116</v>
      </c>
      <c r="X1763">
        <f>SUMIFS(COT!O:O,COT!$A:$A,YEAR(daily!$A1763),COT!$B:$B,WEEKNUM(daily!$A1763))</f>
        <v>125</v>
      </c>
      <c r="Y1763">
        <f>SUMIFS(COT!P:P,COT!$A:$A,YEAR(daily!$A1763),COT!$B:$B,WEEKNUM(daily!$A1763))</f>
        <v>87</v>
      </c>
      <c r="Z1763">
        <f>SUMIFS(COT!Q:Q,COT!$A:$A,YEAR(daily!$A1763),COT!$B:$B,WEEKNUM(daily!$A1763))</f>
        <v>96</v>
      </c>
      <c r="AA1763">
        <f>SUMIFS(Saudi!B:B,Saudi!$A:$A,YEAR(daily!$A1763))</f>
        <v>642.80600000000004</v>
      </c>
      <c r="AB1763">
        <f>SUMIFS(Saudi!C:C,Saudi!$A:$A,YEAR(daily!$A1763))</f>
        <v>459.12</v>
      </c>
      <c r="AC1763">
        <f>SUMIFS(Saudi!F:F,Saudi!$A:$A,YEAR(daily!$A1763))</f>
        <v>3923205</v>
      </c>
      <c r="AD1763">
        <f>SUMIFS(Saudi!G:G,Saudi!$A:$A,YEAR(daily!$A1763))</f>
        <v>72.338736684018997</v>
      </c>
      <c r="AE1763">
        <f>SUMIFS(Saudi!H:H,Saudi!$A:$A,YEAR(daily!$A1763))</f>
        <v>283799693.45242673</v>
      </c>
      <c r="AF1763" s="5">
        <f t="shared" si="76"/>
        <v>3</v>
      </c>
      <c r="AG1763" s="5">
        <f t="shared" si="77"/>
        <v>2007</v>
      </c>
    </row>
    <row r="1764" spans="1:33">
      <c r="A1764" s="3">
        <v>39150</v>
      </c>
      <c r="B1764" s="1">
        <v>171311</v>
      </c>
      <c r="C1764" s="1">
        <v>127637</v>
      </c>
      <c r="D1764" s="1">
        <v>52494</v>
      </c>
      <c r="E1764" s="1">
        <v>60.05</v>
      </c>
      <c r="F1764" s="1">
        <v>62.82</v>
      </c>
      <c r="G1764" s="1">
        <v>63.62</v>
      </c>
      <c r="H1764" s="2">
        <v>50.7</v>
      </c>
      <c r="I1764" s="2">
        <v>30.3</v>
      </c>
      <c r="J1764" s="2">
        <v>85.3</v>
      </c>
      <c r="K1764" s="2">
        <v>87.1</v>
      </c>
      <c r="L1764">
        <f>SUMIFS(US!B:B,US!$D:$D,YEAR(daily!$A1764),US!$E:$E,MONTH(daily!$A1764))</f>
        <v>8418</v>
      </c>
      <c r="M1764">
        <f>SUMIFS(US!C:C,US!$D:$D,YEAR(daily!$A1764),US!$E:$E,MONTH(daily!$A1764))</f>
        <v>20536</v>
      </c>
      <c r="N1764">
        <f>SUMIFS(COT!E:E,COT!$A:$A,YEAR(daily!$A1764),COT!$B:$B,WEEKNUM(daily!$A1764))</f>
        <v>1275194</v>
      </c>
      <c r="O1764">
        <f>SUMIFS(COT!F:F,COT!$A:$A,YEAR(daily!$A1764),COT!$B:$B,WEEKNUM(daily!$A1764))</f>
        <v>172082</v>
      </c>
      <c r="P1764">
        <f>SUMIFS(COT!G:G,COT!$A:$A,YEAR(daily!$A1764),COT!$B:$B,WEEKNUM(daily!$A1764))</f>
        <v>135759</v>
      </c>
      <c r="Q1764">
        <f>SUMIFS(COT!H:H,COT!$A:$A,YEAR(daily!$A1764),COT!$B:$B,WEEKNUM(daily!$A1764))</f>
        <v>229938</v>
      </c>
      <c r="R1764">
        <f>SUMIFS(COT!I:I,COT!$A:$A,YEAR(daily!$A1764),COT!$B:$B,WEEKNUM(daily!$A1764))</f>
        <v>813652</v>
      </c>
      <c r="S1764">
        <f>SUMIFS(COT!J:J,COT!$A:$A,YEAR(daily!$A1764),COT!$B:$B,WEEKNUM(daily!$A1764))</f>
        <v>833204</v>
      </c>
      <c r="T1764">
        <f>SUMIFS(COT!K:K,COT!$A:$A,YEAR(daily!$A1764),COT!$B:$B,WEEKNUM(daily!$A1764))</f>
        <v>59522</v>
      </c>
      <c r="U1764">
        <f>SUMIFS(COT!L:L,COT!$A:$A,YEAR(daily!$A1764),COT!$B:$B,WEEKNUM(daily!$A1764))</f>
        <v>76293</v>
      </c>
      <c r="V1764">
        <f>SUMIFS(COT!M:M,COT!$A:$A,YEAR(daily!$A1764),COT!$B:$B,WEEKNUM(daily!$A1764))</f>
        <v>71</v>
      </c>
      <c r="W1764">
        <f>SUMIFS(COT!N:N,COT!$A:$A,YEAR(daily!$A1764),COT!$B:$B,WEEKNUM(daily!$A1764))</f>
        <v>116</v>
      </c>
      <c r="X1764">
        <f>SUMIFS(COT!O:O,COT!$A:$A,YEAR(daily!$A1764),COT!$B:$B,WEEKNUM(daily!$A1764))</f>
        <v>125</v>
      </c>
      <c r="Y1764">
        <f>SUMIFS(COT!P:P,COT!$A:$A,YEAR(daily!$A1764),COT!$B:$B,WEEKNUM(daily!$A1764))</f>
        <v>87</v>
      </c>
      <c r="Z1764">
        <f>SUMIFS(COT!Q:Q,COT!$A:$A,YEAR(daily!$A1764),COT!$B:$B,WEEKNUM(daily!$A1764))</f>
        <v>96</v>
      </c>
      <c r="AA1764">
        <f>SUMIFS(Saudi!B:B,Saudi!$A:$A,YEAR(daily!$A1764))</f>
        <v>642.80600000000004</v>
      </c>
      <c r="AB1764">
        <f>SUMIFS(Saudi!C:C,Saudi!$A:$A,YEAR(daily!$A1764))</f>
        <v>459.12</v>
      </c>
      <c r="AC1764">
        <f>SUMIFS(Saudi!F:F,Saudi!$A:$A,YEAR(daily!$A1764))</f>
        <v>3923205</v>
      </c>
      <c r="AD1764">
        <f>SUMIFS(Saudi!G:G,Saudi!$A:$A,YEAR(daily!$A1764))</f>
        <v>72.338736684018997</v>
      </c>
      <c r="AE1764">
        <f>SUMIFS(Saudi!H:H,Saudi!$A:$A,YEAR(daily!$A1764))</f>
        <v>283799693.45242673</v>
      </c>
      <c r="AF1764" s="5">
        <f t="shared" si="76"/>
        <v>3</v>
      </c>
      <c r="AG1764" s="5">
        <f t="shared" si="77"/>
        <v>2007</v>
      </c>
    </row>
    <row r="1765" spans="1:33">
      <c r="A1765" s="3">
        <v>39153</v>
      </c>
      <c r="B1765" s="1">
        <v>141143</v>
      </c>
      <c r="C1765" s="1">
        <v>132181</v>
      </c>
      <c r="D1765" s="1">
        <v>55556</v>
      </c>
      <c r="E1765" s="1">
        <v>58.91</v>
      </c>
      <c r="F1765" s="1">
        <v>61.95</v>
      </c>
      <c r="G1765" s="1">
        <v>62.8</v>
      </c>
      <c r="H1765" s="2">
        <v>50.7</v>
      </c>
      <c r="I1765" s="2">
        <v>30.3</v>
      </c>
      <c r="J1765" s="2">
        <v>85.3</v>
      </c>
      <c r="K1765" s="2">
        <v>87.1</v>
      </c>
      <c r="L1765">
        <f>SUMIFS(US!B:B,US!$D:$D,YEAR(daily!$A1765),US!$E:$E,MONTH(daily!$A1765))</f>
        <v>8418</v>
      </c>
      <c r="M1765">
        <f>SUMIFS(US!C:C,US!$D:$D,YEAR(daily!$A1765),US!$E:$E,MONTH(daily!$A1765))</f>
        <v>20536</v>
      </c>
      <c r="N1765">
        <f>SUMIFS(COT!E:E,COT!$A:$A,YEAR(daily!$A1765),COT!$B:$B,WEEKNUM(daily!$A1765))</f>
        <v>1322242</v>
      </c>
      <c r="O1765">
        <f>SUMIFS(COT!F:F,COT!$A:$A,YEAR(daily!$A1765),COT!$B:$B,WEEKNUM(daily!$A1765))</f>
        <v>172387</v>
      </c>
      <c r="P1765">
        <f>SUMIFS(COT!G:G,COT!$A:$A,YEAR(daily!$A1765),COT!$B:$B,WEEKNUM(daily!$A1765))</f>
        <v>135273</v>
      </c>
      <c r="Q1765">
        <f>SUMIFS(COT!H:H,COT!$A:$A,YEAR(daily!$A1765),COT!$B:$B,WEEKNUM(daily!$A1765))</f>
        <v>236274</v>
      </c>
      <c r="R1765">
        <f>SUMIFS(COT!I:I,COT!$A:$A,YEAR(daily!$A1765),COT!$B:$B,WEEKNUM(daily!$A1765))</f>
        <v>841942</v>
      </c>
      <c r="S1765">
        <f>SUMIFS(COT!J:J,COT!$A:$A,YEAR(daily!$A1765),COT!$B:$B,WEEKNUM(daily!$A1765))</f>
        <v>863258</v>
      </c>
      <c r="T1765">
        <f>SUMIFS(COT!K:K,COT!$A:$A,YEAR(daily!$A1765),COT!$B:$B,WEEKNUM(daily!$A1765))</f>
        <v>71639</v>
      </c>
      <c r="U1765">
        <f>SUMIFS(COT!L:L,COT!$A:$A,YEAR(daily!$A1765),COT!$B:$B,WEEKNUM(daily!$A1765))</f>
        <v>87437</v>
      </c>
      <c r="V1765">
        <f>SUMIFS(COT!M:M,COT!$A:$A,YEAR(daily!$A1765),COT!$B:$B,WEEKNUM(daily!$A1765))</f>
        <v>72</v>
      </c>
      <c r="W1765">
        <f>SUMIFS(COT!N:N,COT!$A:$A,YEAR(daily!$A1765),COT!$B:$B,WEEKNUM(daily!$A1765))</f>
        <v>114</v>
      </c>
      <c r="X1765">
        <f>SUMIFS(COT!O:O,COT!$A:$A,YEAR(daily!$A1765),COT!$B:$B,WEEKNUM(daily!$A1765))</f>
        <v>127</v>
      </c>
      <c r="Y1765">
        <f>SUMIFS(COT!P:P,COT!$A:$A,YEAR(daily!$A1765),COT!$B:$B,WEEKNUM(daily!$A1765))</f>
        <v>95</v>
      </c>
      <c r="Z1765">
        <f>SUMIFS(COT!Q:Q,COT!$A:$A,YEAR(daily!$A1765),COT!$B:$B,WEEKNUM(daily!$A1765))</f>
        <v>99</v>
      </c>
      <c r="AA1765">
        <f>SUMIFS(Saudi!B:B,Saudi!$A:$A,YEAR(daily!$A1765))</f>
        <v>642.80600000000004</v>
      </c>
      <c r="AB1765">
        <f>SUMIFS(Saudi!C:C,Saudi!$A:$A,YEAR(daily!$A1765))</f>
        <v>459.12</v>
      </c>
      <c r="AC1765">
        <f>SUMIFS(Saudi!F:F,Saudi!$A:$A,YEAR(daily!$A1765))</f>
        <v>3923205</v>
      </c>
      <c r="AD1765">
        <f>SUMIFS(Saudi!G:G,Saudi!$A:$A,YEAR(daily!$A1765))</f>
        <v>72.338736684018997</v>
      </c>
      <c r="AE1765">
        <f>SUMIFS(Saudi!H:H,Saudi!$A:$A,YEAR(daily!$A1765))</f>
        <v>283799693.45242673</v>
      </c>
      <c r="AF1765" s="5">
        <f t="shared" si="76"/>
        <v>3</v>
      </c>
      <c r="AG1765" s="5">
        <f t="shared" si="77"/>
        <v>2007</v>
      </c>
    </row>
    <row r="1766" spans="1:33">
      <c r="A1766" s="3">
        <v>39154</v>
      </c>
      <c r="B1766" s="1">
        <v>120625</v>
      </c>
      <c r="C1766" s="1">
        <v>128945</v>
      </c>
      <c r="D1766" s="1">
        <v>55487</v>
      </c>
      <c r="E1766" s="1">
        <v>57.93</v>
      </c>
      <c r="F1766" s="1">
        <v>61.52</v>
      </c>
      <c r="G1766" s="1">
        <v>62.45</v>
      </c>
      <c r="H1766" s="2">
        <v>50.7</v>
      </c>
      <c r="I1766" s="2">
        <v>30.3</v>
      </c>
      <c r="J1766" s="2">
        <v>85.3</v>
      </c>
      <c r="K1766" s="2">
        <v>87.1</v>
      </c>
      <c r="L1766">
        <f>SUMIFS(US!B:B,US!$D:$D,YEAR(daily!$A1766),US!$E:$E,MONTH(daily!$A1766))</f>
        <v>8418</v>
      </c>
      <c r="M1766">
        <f>SUMIFS(US!C:C,US!$D:$D,YEAR(daily!$A1766),US!$E:$E,MONTH(daily!$A1766))</f>
        <v>20536</v>
      </c>
      <c r="N1766">
        <f>SUMIFS(COT!E:E,COT!$A:$A,YEAR(daily!$A1766),COT!$B:$B,WEEKNUM(daily!$A1766))</f>
        <v>1322242</v>
      </c>
      <c r="O1766">
        <f>SUMIFS(COT!F:F,COT!$A:$A,YEAR(daily!$A1766),COT!$B:$B,WEEKNUM(daily!$A1766))</f>
        <v>172387</v>
      </c>
      <c r="P1766">
        <f>SUMIFS(COT!G:G,COT!$A:$A,YEAR(daily!$A1766),COT!$B:$B,WEEKNUM(daily!$A1766))</f>
        <v>135273</v>
      </c>
      <c r="Q1766">
        <f>SUMIFS(COT!H:H,COT!$A:$A,YEAR(daily!$A1766),COT!$B:$B,WEEKNUM(daily!$A1766))</f>
        <v>236274</v>
      </c>
      <c r="R1766">
        <f>SUMIFS(COT!I:I,COT!$A:$A,YEAR(daily!$A1766),COT!$B:$B,WEEKNUM(daily!$A1766))</f>
        <v>841942</v>
      </c>
      <c r="S1766">
        <f>SUMIFS(COT!J:J,COT!$A:$A,YEAR(daily!$A1766),COT!$B:$B,WEEKNUM(daily!$A1766))</f>
        <v>863258</v>
      </c>
      <c r="T1766">
        <f>SUMIFS(COT!K:K,COT!$A:$A,YEAR(daily!$A1766),COT!$B:$B,WEEKNUM(daily!$A1766))</f>
        <v>71639</v>
      </c>
      <c r="U1766">
        <f>SUMIFS(COT!L:L,COT!$A:$A,YEAR(daily!$A1766),COT!$B:$B,WEEKNUM(daily!$A1766))</f>
        <v>87437</v>
      </c>
      <c r="V1766">
        <f>SUMIFS(COT!M:M,COT!$A:$A,YEAR(daily!$A1766),COT!$B:$B,WEEKNUM(daily!$A1766))</f>
        <v>72</v>
      </c>
      <c r="W1766">
        <f>SUMIFS(COT!N:N,COT!$A:$A,YEAR(daily!$A1766),COT!$B:$B,WEEKNUM(daily!$A1766))</f>
        <v>114</v>
      </c>
      <c r="X1766">
        <f>SUMIFS(COT!O:O,COT!$A:$A,YEAR(daily!$A1766),COT!$B:$B,WEEKNUM(daily!$A1766))</f>
        <v>127</v>
      </c>
      <c r="Y1766">
        <f>SUMIFS(COT!P:P,COT!$A:$A,YEAR(daily!$A1766),COT!$B:$B,WEEKNUM(daily!$A1766))</f>
        <v>95</v>
      </c>
      <c r="Z1766">
        <f>SUMIFS(COT!Q:Q,COT!$A:$A,YEAR(daily!$A1766),COT!$B:$B,WEEKNUM(daily!$A1766))</f>
        <v>99</v>
      </c>
      <c r="AA1766">
        <f>SUMIFS(Saudi!B:B,Saudi!$A:$A,YEAR(daily!$A1766))</f>
        <v>642.80600000000004</v>
      </c>
      <c r="AB1766">
        <f>SUMIFS(Saudi!C:C,Saudi!$A:$A,YEAR(daily!$A1766))</f>
        <v>459.12</v>
      </c>
      <c r="AC1766">
        <f>SUMIFS(Saudi!F:F,Saudi!$A:$A,YEAR(daily!$A1766))</f>
        <v>3923205</v>
      </c>
      <c r="AD1766">
        <f>SUMIFS(Saudi!G:G,Saudi!$A:$A,YEAR(daily!$A1766))</f>
        <v>72.338736684018997</v>
      </c>
      <c r="AE1766">
        <f>SUMIFS(Saudi!H:H,Saudi!$A:$A,YEAR(daily!$A1766))</f>
        <v>283799693.45242673</v>
      </c>
      <c r="AF1766" s="5">
        <f t="shared" si="76"/>
        <v>3</v>
      </c>
      <c r="AG1766" s="5">
        <f t="shared" si="77"/>
        <v>2007</v>
      </c>
    </row>
    <row r="1767" spans="1:33">
      <c r="A1767" s="3">
        <v>39155</v>
      </c>
      <c r="B1767" s="1">
        <v>102739</v>
      </c>
      <c r="C1767" s="1">
        <v>133531</v>
      </c>
      <c r="D1767" s="1">
        <v>58398</v>
      </c>
      <c r="E1767" s="1">
        <v>58.16</v>
      </c>
      <c r="F1767" s="1">
        <v>61.74</v>
      </c>
      <c r="G1767" s="1">
        <v>62.68</v>
      </c>
      <c r="H1767" s="2">
        <v>50.7</v>
      </c>
      <c r="I1767" s="2">
        <v>30.3</v>
      </c>
      <c r="J1767" s="2">
        <v>85.3</v>
      </c>
      <c r="K1767" s="2">
        <v>87.1</v>
      </c>
      <c r="L1767">
        <f>SUMIFS(US!B:B,US!$D:$D,YEAR(daily!$A1767),US!$E:$E,MONTH(daily!$A1767))</f>
        <v>8418</v>
      </c>
      <c r="M1767">
        <f>SUMIFS(US!C:C,US!$D:$D,YEAR(daily!$A1767),US!$E:$E,MONTH(daily!$A1767))</f>
        <v>20536</v>
      </c>
      <c r="N1767">
        <f>SUMIFS(COT!E:E,COT!$A:$A,YEAR(daily!$A1767),COT!$B:$B,WEEKNUM(daily!$A1767))</f>
        <v>1322242</v>
      </c>
      <c r="O1767">
        <f>SUMIFS(COT!F:F,COT!$A:$A,YEAR(daily!$A1767),COT!$B:$B,WEEKNUM(daily!$A1767))</f>
        <v>172387</v>
      </c>
      <c r="P1767">
        <f>SUMIFS(COT!G:G,COT!$A:$A,YEAR(daily!$A1767),COT!$B:$B,WEEKNUM(daily!$A1767))</f>
        <v>135273</v>
      </c>
      <c r="Q1767">
        <f>SUMIFS(COT!H:H,COT!$A:$A,YEAR(daily!$A1767),COT!$B:$B,WEEKNUM(daily!$A1767))</f>
        <v>236274</v>
      </c>
      <c r="R1767">
        <f>SUMIFS(COT!I:I,COT!$A:$A,YEAR(daily!$A1767),COT!$B:$B,WEEKNUM(daily!$A1767))</f>
        <v>841942</v>
      </c>
      <c r="S1767">
        <f>SUMIFS(COT!J:J,COT!$A:$A,YEAR(daily!$A1767),COT!$B:$B,WEEKNUM(daily!$A1767))</f>
        <v>863258</v>
      </c>
      <c r="T1767">
        <f>SUMIFS(COT!K:K,COT!$A:$A,YEAR(daily!$A1767),COT!$B:$B,WEEKNUM(daily!$A1767))</f>
        <v>71639</v>
      </c>
      <c r="U1767">
        <f>SUMIFS(COT!L:L,COT!$A:$A,YEAR(daily!$A1767),COT!$B:$B,WEEKNUM(daily!$A1767))</f>
        <v>87437</v>
      </c>
      <c r="V1767">
        <f>SUMIFS(COT!M:M,COT!$A:$A,YEAR(daily!$A1767),COT!$B:$B,WEEKNUM(daily!$A1767))</f>
        <v>72</v>
      </c>
      <c r="W1767">
        <f>SUMIFS(COT!N:N,COT!$A:$A,YEAR(daily!$A1767),COT!$B:$B,WEEKNUM(daily!$A1767))</f>
        <v>114</v>
      </c>
      <c r="X1767">
        <f>SUMIFS(COT!O:O,COT!$A:$A,YEAR(daily!$A1767),COT!$B:$B,WEEKNUM(daily!$A1767))</f>
        <v>127</v>
      </c>
      <c r="Y1767">
        <f>SUMIFS(COT!P:P,COT!$A:$A,YEAR(daily!$A1767),COT!$B:$B,WEEKNUM(daily!$A1767))</f>
        <v>95</v>
      </c>
      <c r="Z1767">
        <f>SUMIFS(COT!Q:Q,COT!$A:$A,YEAR(daily!$A1767),COT!$B:$B,WEEKNUM(daily!$A1767))</f>
        <v>99</v>
      </c>
      <c r="AA1767">
        <f>SUMIFS(Saudi!B:B,Saudi!$A:$A,YEAR(daily!$A1767))</f>
        <v>642.80600000000004</v>
      </c>
      <c r="AB1767">
        <f>SUMIFS(Saudi!C:C,Saudi!$A:$A,YEAR(daily!$A1767))</f>
        <v>459.12</v>
      </c>
      <c r="AC1767">
        <f>SUMIFS(Saudi!F:F,Saudi!$A:$A,YEAR(daily!$A1767))</f>
        <v>3923205</v>
      </c>
      <c r="AD1767">
        <f>SUMIFS(Saudi!G:G,Saudi!$A:$A,YEAR(daily!$A1767))</f>
        <v>72.338736684018997</v>
      </c>
      <c r="AE1767">
        <f>SUMIFS(Saudi!H:H,Saudi!$A:$A,YEAR(daily!$A1767))</f>
        <v>283799693.45242673</v>
      </c>
      <c r="AF1767" s="5">
        <f t="shared" si="76"/>
        <v>3</v>
      </c>
      <c r="AG1767" s="5">
        <f t="shared" si="77"/>
        <v>2007</v>
      </c>
    </row>
    <row r="1768" spans="1:33">
      <c r="A1768" s="3">
        <v>39156</v>
      </c>
      <c r="B1768" s="1">
        <v>84226</v>
      </c>
      <c r="C1768" s="1">
        <v>137045</v>
      </c>
      <c r="D1768" s="1">
        <v>61387</v>
      </c>
      <c r="E1768" s="1">
        <v>57.55</v>
      </c>
      <c r="F1768" s="1">
        <v>61.23</v>
      </c>
      <c r="G1768" s="1">
        <v>62.17</v>
      </c>
      <c r="H1768" s="2">
        <v>50.7</v>
      </c>
      <c r="I1768" s="2">
        <v>30.3</v>
      </c>
      <c r="J1768" s="2">
        <v>85.3</v>
      </c>
      <c r="K1768" s="2">
        <v>87.1</v>
      </c>
      <c r="L1768">
        <f>SUMIFS(US!B:B,US!$D:$D,YEAR(daily!$A1768),US!$E:$E,MONTH(daily!$A1768))</f>
        <v>8418</v>
      </c>
      <c r="M1768">
        <f>SUMIFS(US!C:C,US!$D:$D,YEAR(daily!$A1768),US!$E:$E,MONTH(daily!$A1768))</f>
        <v>20536</v>
      </c>
      <c r="N1768">
        <f>SUMIFS(COT!E:E,COT!$A:$A,YEAR(daily!$A1768),COT!$B:$B,WEEKNUM(daily!$A1768))</f>
        <v>1322242</v>
      </c>
      <c r="O1768">
        <f>SUMIFS(COT!F:F,COT!$A:$A,YEAR(daily!$A1768),COT!$B:$B,WEEKNUM(daily!$A1768))</f>
        <v>172387</v>
      </c>
      <c r="P1768">
        <f>SUMIFS(COT!G:G,COT!$A:$A,YEAR(daily!$A1768),COT!$B:$B,WEEKNUM(daily!$A1768))</f>
        <v>135273</v>
      </c>
      <c r="Q1768">
        <f>SUMIFS(COT!H:H,COT!$A:$A,YEAR(daily!$A1768),COT!$B:$B,WEEKNUM(daily!$A1768))</f>
        <v>236274</v>
      </c>
      <c r="R1768">
        <f>SUMIFS(COT!I:I,COT!$A:$A,YEAR(daily!$A1768),COT!$B:$B,WEEKNUM(daily!$A1768))</f>
        <v>841942</v>
      </c>
      <c r="S1768">
        <f>SUMIFS(COT!J:J,COT!$A:$A,YEAR(daily!$A1768),COT!$B:$B,WEEKNUM(daily!$A1768))</f>
        <v>863258</v>
      </c>
      <c r="T1768">
        <f>SUMIFS(COT!K:K,COT!$A:$A,YEAR(daily!$A1768),COT!$B:$B,WEEKNUM(daily!$A1768))</f>
        <v>71639</v>
      </c>
      <c r="U1768">
        <f>SUMIFS(COT!L:L,COT!$A:$A,YEAR(daily!$A1768),COT!$B:$B,WEEKNUM(daily!$A1768))</f>
        <v>87437</v>
      </c>
      <c r="V1768">
        <f>SUMIFS(COT!M:M,COT!$A:$A,YEAR(daily!$A1768),COT!$B:$B,WEEKNUM(daily!$A1768))</f>
        <v>72</v>
      </c>
      <c r="W1768">
        <f>SUMIFS(COT!N:N,COT!$A:$A,YEAR(daily!$A1768),COT!$B:$B,WEEKNUM(daily!$A1768))</f>
        <v>114</v>
      </c>
      <c r="X1768">
        <f>SUMIFS(COT!O:O,COT!$A:$A,YEAR(daily!$A1768),COT!$B:$B,WEEKNUM(daily!$A1768))</f>
        <v>127</v>
      </c>
      <c r="Y1768">
        <f>SUMIFS(COT!P:P,COT!$A:$A,YEAR(daily!$A1768),COT!$B:$B,WEEKNUM(daily!$A1768))</f>
        <v>95</v>
      </c>
      <c r="Z1768">
        <f>SUMIFS(COT!Q:Q,COT!$A:$A,YEAR(daily!$A1768),COT!$B:$B,WEEKNUM(daily!$A1768))</f>
        <v>99</v>
      </c>
      <c r="AA1768">
        <f>SUMIFS(Saudi!B:B,Saudi!$A:$A,YEAR(daily!$A1768))</f>
        <v>642.80600000000004</v>
      </c>
      <c r="AB1768">
        <f>SUMIFS(Saudi!C:C,Saudi!$A:$A,YEAR(daily!$A1768))</f>
        <v>459.12</v>
      </c>
      <c r="AC1768">
        <f>SUMIFS(Saudi!F:F,Saudi!$A:$A,YEAR(daily!$A1768))</f>
        <v>3923205</v>
      </c>
      <c r="AD1768">
        <f>SUMIFS(Saudi!G:G,Saudi!$A:$A,YEAR(daily!$A1768))</f>
        <v>72.338736684018997</v>
      </c>
      <c r="AE1768">
        <f>SUMIFS(Saudi!H:H,Saudi!$A:$A,YEAR(daily!$A1768))</f>
        <v>283799693.45242673</v>
      </c>
      <c r="AF1768" s="5">
        <f t="shared" si="76"/>
        <v>3</v>
      </c>
      <c r="AG1768" s="5">
        <f t="shared" si="77"/>
        <v>2007</v>
      </c>
    </row>
    <row r="1769" spans="1:33">
      <c r="A1769" s="3">
        <v>39157</v>
      </c>
      <c r="B1769" s="1">
        <v>66313</v>
      </c>
      <c r="C1769" s="1">
        <v>139368</v>
      </c>
      <c r="D1769" s="1">
        <v>63607</v>
      </c>
      <c r="E1769" s="1">
        <v>57.11</v>
      </c>
      <c r="F1769" s="1">
        <v>60.94</v>
      </c>
      <c r="G1769" s="1">
        <v>61.9</v>
      </c>
      <c r="H1769" s="2">
        <v>50.7</v>
      </c>
      <c r="I1769" s="2">
        <v>30.3</v>
      </c>
      <c r="J1769" s="2">
        <v>85.3</v>
      </c>
      <c r="K1769" s="2">
        <v>87.1</v>
      </c>
      <c r="L1769">
        <f>SUMIFS(US!B:B,US!$D:$D,YEAR(daily!$A1769),US!$E:$E,MONTH(daily!$A1769))</f>
        <v>8418</v>
      </c>
      <c r="M1769">
        <f>SUMIFS(US!C:C,US!$D:$D,YEAR(daily!$A1769),US!$E:$E,MONTH(daily!$A1769))</f>
        <v>20536</v>
      </c>
      <c r="N1769">
        <f>SUMIFS(COT!E:E,COT!$A:$A,YEAR(daily!$A1769),COT!$B:$B,WEEKNUM(daily!$A1769))</f>
        <v>1322242</v>
      </c>
      <c r="O1769">
        <f>SUMIFS(COT!F:F,COT!$A:$A,YEAR(daily!$A1769),COT!$B:$B,WEEKNUM(daily!$A1769))</f>
        <v>172387</v>
      </c>
      <c r="P1769">
        <f>SUMIFS(COT!G:G,COT!$A:$A,YEAR(daily!$A1769),COT!$B:$B,WEEKNUM(daily!$A1769))</f>
        <v>135273</v>
      </c>
      <c r="Q1769">
        <f>SUMIFS(COT!H:H,COT!$A:$A,YEAR(daily!$A1769),COT!$B:$B,WEEKNUM(daily!$A1769))</f>
        <v>236274</v>
      </c>
      <c r="R1769">
        <f>SUMIFS(COT!I:I,COT!$A:$A,YEAR(daily!$A1769),COT!$B:$B,WEEKNUM(daily!$A1769))</f>
        <v>841942</v>
      </c>
      <c r="S1769">
        <f>SUMIFS(COT!J:J,COT!$A:$A,YEAR(daily!$A1769),COT!$B:$B,WEEKNUM(daily!$A1769))</f>
        <v>863258</v>
      </c>
      <c r="T1769">
        <f>SUMIFS(COT!K:K,COT!$A:$A,YEAR(daily!$A1769),COT!$B:$B,WEEKNUM(daily!$A1769))</f>
        <v>71639</v>
      </c>
      <c r="U1769">
        <f>SUMIFS(COT!L:L,COT!$A:$A,YEAR(daily!$A1769),COT!$B:$B,WEEKNUM(daily!$A1769))</f>
        <v>87437</v>
      </c>
      <c r="V1769">
        <f>SUMIFS(COT!M:M,COT!$A:$A,YEAR(daily!$A1769),COT!$B:$B,WEEKNUM(daily!$A1769))</f>
        <v>72</v>
      </c>
      <c r="W1769">
        <f>SUMIFS(COT!N:N,COT!$A:$A,YEAR(daily!$A1769),COT!$B:$B,WEEKNUM(daily!$A1769))</f>
        <v>114</v>
      </c>
      <c r="X1769">
        <f>SUMIFS(COT!O:O,COT!$A:$A,YEAR(daily!$A1769),COT!$B:$B,WEEKNUM(daily!$A1769))</f>
        <v>127</v>
      </c>
      <c r="Y1769">
        <f>SUMIFS(COT!P:P,COT!$A:$A,YEAR(daily!$A1769),COT!$B:$B,WEEKNUM(daily!$A1769))</f>
        <v>95</v>
      </c>
      <c r="Z1769">
        <f>SUMIFS(COT!Q:Q,COT!$A:$A,YEAR(daily!$A1769),COT!$B:$B,WEEKNUM(daily!$A1769))</f>
        <v>99</v>
      </c>
      <c r="AA1769">
        <f>SUMIFS(Saudi!B:B,Saudi!$A:$A,YEAR(daily!$A1769))</f>
        <v>642.80600000000004</v>
      </c>
      <c r="AB1769">
        <f>SUMIFS(Saudi!C:C,Saudi!$A:$A,YEAR(daily!$A1769))</f>
        <v>459.12</v>
      </c>
      <c r="AC1769">
        <f>SUMIFS(Saudi!F:F,Saudi!$A:$A,YEAR(daily!$A1769))</f>
        <v>3923205</v>
      </c>
      <c r="AD1769">
        <f>SUMIFS(Saudi!G:G,Saudi!$A:$A,YEAR(daily!$A1769))</f>
        <v>72.338736684018997</v>
      </c>
      <c r="AE1769">
        <f>SUMIFS(Saudi!H:H,Saudi!$A:$A,YEAR(daily!$A1769))</f>
        <v>283799693.45242673</v>
      </c>
      <c r="AF1769" s="5">
        <f t="shared" si="76"/>
        <v>3</v>
      </c>
      <c r="AG1769" s="5">
        <f t="shared" si="77"/>
        <v>2007</v>
      </c>
    </row>
    <row r="1770" spans="1:33">
      <c r="A1770" s="3">
        <v>39160</v>
      </c>
      <c r="B1770" s="1">
        <v>19908.25</v>
      </c>
      <c r="C1770" s="1">
        <v>142706</v>
      </c>
      <c r="D1770" s="1">
        <v>66502</v>
      </c>
      <c r="E1770" s="1">
        <v>56.59</v>
      </c>
      <c r="F1770" s="1">
        <v>61.05</v>
      </c>
      <c r="G1770" s="1">
        <v>62.02</v>
      </c>
      <c r="H1770" s="2">
        <v>50.7</v>
      </c>
      <c r="I1770" s="2">
        <v>30.3</v>
      </c>
      <c r="J1770" s="2">
        <v>85.3</v>
      </c>
      <c r="K1770" s="2">
        <v>87.1</v>
      </c>
      <c r="L1770">
        <f>SUMIFS(US!B:B,US!$D:$D,YEAR(daily!$A1770),US!$E:$E,MONTH(daily!$A1770))</f>
        <v>8418</v>
      </c>
      <c r="M1770">
        <f>SUMIFS(US!C:C,US!$D:$D,YEAR(daily!$A1770),US!$E:$E,MONTH(daily!$A1770))</f>
        <v>20536</v>
      </c>
      <c r="N1770">
        <f>SUMIFS(COT!E:E,COT!$A:$A,YEAR(daily!$A1770),COT!$B:$B,WEEKNUM(daily!$A1770))</f>
        <v>1312508</v>
      </c>
      <c r="O1770">
        <f>SUMIFS(COT!F:F,COT!$A:$A,YEAR(daily!$A1770),COT!$B:$B,WEEKNUM(daily!$A1770))</f>
        <v>170982</v>
      </c>
      <c r="P1770">
        <f>SUMIFS(COT!G:G,COT!$A:$A,YEAR(daily!$A1770),COT!$B:$B,WEEKNUM(daily!$A1770))</f>
        <v>126616</v>
      </c>
      <c r="Q1770">
        <f>SUMIFS(COT!H:H,COT!$A:$A,YEAR(daily!$A1770),COT!$B:$B,WEEKNUM(daily!$A1770))</f>
        <v>223708</v>
      </c>
      <c r="R1770">
        <f>SUMIFS(COT!I:I,COT!$A:$A,YEAR(daily!$A1770),COT!$B:$B,WEEKNUM(daily!$A1770))</f>
        <v>851705</v>
      </c>
      <c r="S1770">
        <f>SUMIFS(COT!J:J,COT!$A:$A,YEAR(daily!$A1770),COT!$B:$B,WEEKNUM(daily!$A1770))</f>
        <v>883689</v>
      </c>
      <c r="T1770">
        <f>SUMIFS(COT!K:K,COT!$A:$A,YEAR(daily!$A1770),COT!$B:$B,WEEKNUM(daily!$A1770))</f>
        <v>66113</v>
      </c>
      <c r="U1770">
        <f>SUMIFS(COT!L:L,COT!$A:$A,YEAR(daily!$A1770),COT!$B:$B,WEEKNUM(daily!$A1770))</f>
        <v>78495</v>
      </c>
      <c r="V1770">
        <f>SUMIFS(COT!M:M,COT!$A:$A,YEAR(daily!$A1770),COT!$B:$B,WEEKNUM(daily!$A1770))</f>
        <v>81</v>
      </c>
      <c r="W1770">
        <f>SUMIFS(COT!N:N,COT!$A:$A,YEAR(daily!$A1770),COT!$B:$B,WEEKNUM(daily!$A1770))</f>
        <v>105</v>
      </c>
      <c r="X1770">
        <f>SUMIFS(COT!O:O,COT!$A:$A,YEAR(daily!$A1770),COT!$B:$B,WEEKNUM(daily!$A1770))</f>
        <v>113</v>
      </c>
      <c r="Y1770">
        <f>SUMIFS(COT!P:P,COT!$A:$A,YEAR(daily!$A1770),COT!$B:$B,WEEKNUM(daily!$A1770))</f>
        <v>88</v>
      </c>
      <c r="Z1770">
        <f>SUMIFS(COT!Q:Q,COT!$A:$A,YEAR(daily!$A1770),COT!$B:$B,WEEKNUM(daily!$A1770))</f>
        <v>94</v>
      </c>
      <c r="AA1770">
        <f>SUMIFS(Saudi!B:B,Saudi!$A:$A,YEAR(daily!$A1770))</f>
        <v>642.80600000000004</v>
      </c>
      <c r="AB1770">
        <f>SUMIFS(Saudi!C:C,Saudi!$A:$A,YEAR(daily!$A1770))</f>
        <v>459.12</v>
      </c>
      <c r="AC1770">
        <f>SUMIFS(Saudi!F:F,Saudi!$A:$A,YEAR(daily!$A1770))</f>
        <v>3923205</v>
      </c>
      <c r="AD1770">
        <f>SUMIFS(Saudi!G:G,Saudi!$A:$A,YEAR(daily!$A1770))</f>
        <v>72.338736684018997</v>
      </c>
      <c r="AE1770">
        <f>SUMIFS(Saudi!H:H,Saudi!$A:$A,YEAR(daily!$A1770))</f>
        <v>283799693.45242673</v>
      </c>
      <c r="AF1770" s="5">
        <f t="shared" si="76"/>
        <v>3</v>
      </c>
      <c r="AG1770" s="5">
        <f t="shared" si="77"/>
        <v>2007</v>
      </c>
    </row>
    <row r="1771" spans="1:33">
      <c r="A1771" s="3">
        <v>39161</v>
      </c>
      <c r="B1771" s="1">
        <v>4440</v>
      </c>
      <c r="C1771" s="1">
        <v>144008</v>
      </c>
      <c r="D1771" s="1">
        <v>64383</v>
      </c>
      <c r="E1771" s="1">
        <v>56.73</v>
      </c>
      <c r="F1771" s="1">
        <v>60.63</v>
      </c>
      <c r="G1771" s="1">
        <v>61.59</v>
      </c>
      <c r="H1771" s="2">
        <v>50.7</v>
      </c>
      <c r="I1771" s="2">
        <v>30.3</v>
      </c>
      <c r="J1771" s="2">
        <v>85.3</v>
      </c>
      <c r="K1771" s="2">
        <v>87.1</v>
      </c>
      <c r="L1771">
        <f>SUMIFS(US!B:B,US!$D:$D,YEAR(daily!$A1771),US!$E:$E,MONTH(daily!$A1771))</f>
        <v>8418</v>
      </c>
      <c r="M1771">
        <f>SUMIFS(US!C:C,US!$D:$D,YEAR(daily!$A1771),US!$E:$E,MONTH(daily!$A1771))</f>
        <v>20536</v>
      </c>
      <c r="N1771">
        <f>SUMIFS(COT!E:E,COT!$A:$A,YEAR(daily!$A1771),COT!$B:$B,WEEKNUM(daily!$A1771))</f>
        <v>1312508</v>
      </c>
      <c r="O1771">
        <f>SUMIFS(COT!F:F,COT!$A:$A,YEAR(daily!$A1771),COT!$B:$B,WEEKNUM(daily!$A1771))</f>
        <v>170982</v>
      </c>
      <c r="P1771">
        <f>SUMIFS(COT!G:G,COT!$A:$A,YEAR(daily!$A1771),COT!$B:$B,WEEKNUM(daily!$A1771))</f>
        <v>126616</v>
      </c>
      <c r="Q1771">
        <f>SUMIFS(COT!H:H,COT!$A:$A,YEAR(daily!$A1771),COT!$B:$B,WEEKNUM(daily!$A1771))</f>
        <v>223708</v>
      </c>
      <c r="R1771">
        <f>SUMIFS(COT!I:I,COT!$A:$A,YEAR(daily!$A1771),COT!$B:$B,WEEKNUM(daily!$A1771))</f>
        <v>851705</v>
      </c>
      <c r="S1771">
        <f>SUMIFS(COT!J:J,COT!$A:$A,YEAR(daily!$A1771),COT!$B:$B,WEEKNUM(daily!$A1771))</f>
        <v>883689</v>
      </c>
      <c r="T1771">
        <f>SUMIFS(COT!K:K,COT!$A:$A,YEAR(daily!$A1771),COT!$B:$B,WEEKNUM(daily!$A1771))</f>
        <v>66113</v>
      </c>
      <c r="U1771">
        <f>SUMIFS(COT!L:L,COT!$A:$A,YEAR(daily!$A1771),COT!$B:$B,WEEKNUM(daily!$A1771))</f>
        <v>78495</v>
      </c>
      <c r="V1771">
        <f>SUMIFS(COT!M:M,COT!$A:$A,YEAR(daily!$A1771),COT!$B:$B,WEEKNUM(daily!$A1771))</f>
        <v>81</v>
      </c>
      <c r="W1771">
        <f>SUMIFS(COT!N:N,COT!$A:$A,YEAR(daily!$A1771),COT!$B:$B,WEEKNUM(daily!$A1771))</f>
        <v>105</v>
      </c>
      <c r="X1771">
        <f>SUMIFS(COT!O:O,COT!$A:$A,YEAR(daily!$A1771),COT!$B:$B,WEEKNUM(daily!$A1771))</f>
        <v>113</v>
      </c>
      <c r="Y1771">
        <f>SUMIFS(COT!P:P,COT!$A:$A,YEAR(daily!$A1771),COT!$B:$B,WEEKNUM(daily!$A1771))</f>
        <v>88</v>
      </c>
      <c r="Z1771">
        <f>SUMIFS(COT!Q:Q,COT!$A:$A,YEAR(daily!$A1771),COT!$B:$B,WEEKNUM(daily!$A1771))</f>
        <v>94</v>
      </c>
      <c r="AA1771">
        <f>SUMIFS(Saudi!B:B,Saudi!$A:$A,YEAR(daily!$A1771))</f>
        <v>642.80600000000004</v>
      </c>
      <c r="AB1771">
        <f>SUMIFS(Saudi!C:C,Saudi!$A:$A,YEAR(daily!$A1771))</f>
        <v>459.12</v>
      </c>
      <c r="AC1771">
        <f>SUMIFS(Saudi!F:F,Saudi!$A:$A,YEAR(daily!$A1771))</f>
        <v>3923205</v>
      </c>
      <c r="AD1771">
        <f>SUMIFS(Saudi!G:G,Saudi!$A:$A,YEAR(daily!$A1771))</f>
        <v>72.338736684018997</v>
      </c>
      <c r="AE1771">
        <f>SUMIFS(Saudi!H:H,Saudi!$A:$A,YEAR(daily!$A1771))</f>
        <v>283799693.45242673</v>
      </c>
      <c r="AF1771" s="5">
        <f t="shared" si="76"/>
        <v>3</v>
      </c>
      <c r="AG1771" s="5">
        <f t="shared" si="77"/>
        <v>2007</v>
      </c>
    </row>
    <row r="1772" spans="1:33">
      <c r="A1772" s="3">
        <v>39162</v>
      </c>
      <c r="B1772" s="1">
        <v>381948</v>
      </c>
      <c r="C1772" s="1">
        <v>64452</v>
      </c>
      <c r="D1772" s="1">
        <v>29852</v>
      </c>
      <c r="E1772" s="1">
        <v>59.61</v>
      </c>
      <c r="F1772" s="1">
        <v>62.12</v>
      </c>
      <c r="G1772" s="1">
        <v>62.83</v>
      </c>
      <c r="H1772" s="2">
        <v>50.7</v>
      </c>
      <c r="I1772" s="2">
        <v>30.3</v>
      </c>
      <c r="J1772" s="2">
        <v>85.3</v>
      </c>
      <c r="K1772" s="2">
        <v>87.1</v>
      </c>
      <c r="L1772">
        <f>SUMIFS(US!B:B,US!$D:$D,YEAR(daily!$A1772),US!$E:$E,MONTH(daily!$A1772))</f>
        <v>8418</v>
      </c>
      <c r="M1772">
        <f>SUMIFS(US!C:C,US!$D:$D,YEAR(daily!$A1772),US!$E:$E,MONTH(daily!$A1772))</f>
        <v>20536</v>
      </c>
      <c r="N1772">
        <f>SUMIFS(COT!E:E,COT!$A:$A,YEAR(daily!$A1772),COT!$B:$B,WEEKNUM(daily!$A1772))</f>
        <v>1312508</v>
      </c>
      <c r="O1772">
        <f>SUMIFS(COT!F:F,COT!$A:$A,YEAR(daily!$A1772),COT!$B:$B,WEEKNUM(daily!$A1772))</f>
        <v>170982</v>
      </c>
      <c r="P1772">
        <f>SUMIFS(COT!G:G,COT!$A:$A,YEAR(daily!$A1772),COT!$B:$B,WEEKNUM(daily!$A1772))</f>
        <v>126616</v>
      </c>
      <c r="Q1772">
        <f>SUMIFS(COT!H:H,COT!$A:$A,YEAR(daily!$A1772),COT!$B:$B,WEEKNUM(daily!$A1772))</f>
        <v>223708</v>
      </c>
      <c r="R1772">
        <f>SUMIFS(COT!I:I,COT!$A:$A,YEAR(daily!$A1772),COT!$B:$B,WEEKNUM(daily!$A1772))</f>
        <v>851705</v>
      </c>
      <c r="S1772">
        <f>SUMIFS(COT!J:J,COT!$A:$A,YEAR(daily!$A1772),COT!$B:$B,WEEKNUM(daily!$A1772))</f>
        <v>883689</v>
      </c>
      <c r="T1772">
        <f>SUMIFS(COT!K:K,COT!$A:$A,YEAR(daily!$A1772),COT!$B:$B,WEEKNUM(daily!$A1772))</f>
        <v>66113</v>
      </c>
      <c r="U1772">
        <f>SUMIFS(COT!L:L,COT!$A:$A,YEAR(daily!$A1772),COT!$B:$B,WEEKNUM(daily!$A1772))</f>
        <v>78495</v>
      </c>
      <c r="V1772">
        <f>SUMIFS(COT!M:M,COT!$A:$A,YEAR(daily!$A1772),COT!$B:$B,WEEKNUM(daily!$A1772))</f>
        <v>81</v>
      </c>
      <c r="W1772">
        <f>SUMIFS(COT!N:N,COT!$A:$A,YEAR(daily!$A1772),COT!$B:$B,WEEKNUM(daily!$A1772))</f>
        <v>105</v>
      </c>
      <c r="X1772">
        <f>SUMIFS(COT!O:O,COT!$A:$A,YEAR(daily!$A1772),COT!$B:$B,WEEKNUM(daily!$A1772))</f>
        <v>113</v>
      </c>
      <c r="Y1772">
        <f>SUMIFS(COT!P:P,COT!$A:$A,YEAR(daily!$A1772),COT!$B:$B,WEEKNUM(daily!$A1772))</f>
        <v>88</v>
      </c>
      <c r="Z1772">
        <f>SUMIFS(COT!Q:Q,COT!$A:$A,YEAR(daily!$A1772),COT!$B:$B,WEEKNUM(daily!$A1772))</f>
        <v>94</v>
      </c>
      <c r="AA1772">
        <f>SUMIFS(Saudi!B:B,Saudi!$A:$A,YEAR(daily!$A1772))</f>
        <v>642.80600000000004</v>
      </c>
      <c r="AB1772">
        <f>SUMIFS(Saudi!C:C,Saudi!$A:$A,YEAR(daily!$A1772))</f>
        <v>459.12</v>
      </c>
      <c r="AC1772">
        <f>SUMIFS(Saudi!F:F,Saudi!$A:$A,YEAR(daily!$A1772))</f>
        <v>3923205</v>
      </c>
      <c r="AD1772">
        <f>SUMIFS(Saudi!G:G,Saudi!$A:$A,YEAR(daily!$A1772))</f>
        <v>72.338736684018997</v>
      </c>
      <c r="AE1772">
        <f>SUMIFS(Saudi!H:H,Saudi!$A:$A,YEAR(daily!$A1772))</f>
        <v>283799693.45242673</v>
      </c>
      <c r="AF1772" s="5">
        <f t="shared" si="76"/>
        <v>3</v>
      </c>
      <c r="AG1772" s="5">
        <f t="shared" si="77"/>
        <v>2007</v>
      </c>
    </row>
    <row r="1773" spans="1:33">
      <c r="A1773" s="3">
        <v>39163</v>
      </c>
      <c r="B1773" s="1">
        <v>387729</v>
      </c>
      <c r="C1773" s="1">
        <v>66098</v>
      </c>
      <c r="D1773" s="1">
        <v>29404</v>
      </c>
      <c r="E1773" s="1">
        <v>61.69</v>
      </c>
      <c r="F1773" s="1">
        <v>63.93</v>
      </c>
      <c r="G1773" s="1">
        <v>64.61</v>
      </c>
      <c r="H1773" s="2">
        <v>50.7</v>
      </c>
      <c r="I1773" s="2">
        <v>30.3</v>
      </c>
      <c r="J1773" s="2">
        <v>85.3</v>
      </c>
      <c r="K1773" s="2">
        <v>87.1</v>
      </c>
      <c r="L1773">
        <f>SUMIFS(US!B:B,US!$D:$D,YEAR(daily!$A1773),US!$E:$E,MONTH(daily!$A1773))</f>
        <v>8418</v>
      </c>
      <c r="M1773">
        <f>SUMIFS(US!C:C,US!$D:$D,YEAR(daily!$A1773),US!$E:$E,MONTH(daily!$A1773))</f>
        <v>20536</v>
      </c>
      <c r="N1773">
        <f>SUMIFS(COT!E:E,COT!$A:$A,YEAR(daily!$A1773),COT!$B:$B,WEEKNUM(daily!$A1773))</f>
        <v>1312508</v>
      </c>
      <c r="O1773">
        <f>SUMIFS(COT!F:F,COT!$A:$A,YEAR(daily!$A1773),COT!$B:$B,WEEKNUM(daily!$A1773))</f>
        <v>170982</v>
      </c>
      <c r="P1773">
        <f>SUMIFS(COT!G:G,COT!$A:$A,YEAR(daily!$A1773),COT!$B:$B,WEEKNUM(daily!$A1773))</f>
        <v>126616</v>
      </c>
      <c r="Q1773">
        <f>SUMIFS(COT!H:H,COT!$A:$A,YEAR(daily!$A1773),COT!$B:$B,WEEKNUM(daily!$A1773))</f>
        <v>223708</v>
      </c>
      <c r="R1773">
        <f>SUMIFS(COT!I:I,COT!$A:$A,YEAR(daily!$A1773),COT!$B:$B,WEEKNUM(daily!$A1773))</f>
        <v>851705</v>
      </c>
      <c r="S1773">
        <f>SUMIFS(COT!J:J,COT!$A:$A,YEAR(daily!$A1773),COT!$B:$B,WEEKNUM(daily!$A1773))</f>
        <v>883689</v>
      </c>
      <c r="T1773">
        <f>SUMIFS(COT!K:K,COT!$A:$A,YEAR(daily!$A1773),COT!$B:$B,WEEKNUM(daily!$A1773))</f>
        <v>66113</v>
      </c>
      <c r="U1773">
        <f>SUMIFS(COT!L:L,COT!$A:$A,YEAR(daily!$A1773),COT!$B:$B,WEEKNUM(daily!$A1773))</f>
        <v>78495</v>
      </c>
      <c r="V1773">
        <f>SUMIFS(COT!M:M,COT!$A:$A,YEAR(daily!$A1773),COT!$B:$B,WEEKNUM(daily!$A1773))</f>
        <v>81</v>
      </c>
      <c r="W1773">
        <f>SUMIFS(COT!N:N,COT!$A:$A,YEAR(daily!$A1773),COT!$B:$B,WEEKNUM(daily!$A1773))</f>
        <v>105</v>
      </c>
      <c r="X1773">
        <f>SUMIFS(COT!O:O,COT!$A:$A,YEAR(daily!$A1773),COT!$B:$B,WEEKNUM(daily!$A1773))</f>
        <v>113</v>
      </c>
      <c r="Y1773">
        <f>SUMIFS(COT!P:P,COT!$A:$A,YEAR(daily!$A1773),COT!$B:$B,WEEKNUM(daily!$A1773))</f>
        <v>88</v>
      </c>
      <c r="Z1773">
        <f>SUMIFS(COT!Q:Q,COT!$A:$A,YEAR(daily!$A1773),COT!$B:$B,WEEKNUM(daily!$A1773))</f>
        <v>94</v>
      </c>
      <c r="AA1773">
        <f>SUMIFS(Saudi!B:B,Saudi!$A:$A,YEAR(daily!$A1773))</f>
        <v>642.80600000000004</v>
      </c>
      <c r="AB1773">
        <f>SUMIFS(Saudi!C:C,Saudi!$A:$A,YEAR(daily!$A1773))</f>
        <v>459.12</v>
      </c>
      <c r="AC1773">
        <f>SUMIFS(Saudi!F:F,Saudi!$A:$A,YEAR(daily!$A1773))</f>
        <v>3923205</v>
      </c>
      <c r="AD1773">
        <f>SUMIFS(Saudi!G:G,Saudi!$A:$A,YEAR(daily!$A1773))</f>
        <v>72.338736684018997</v>
      </c>
      <c r="AE1773">
        <f>SUMIFS(Saudi!H:H,Saudi!$A:$A,YEAR(daily!$A1773))</f>
        <v>283799693.45242673</v>
      </c>
      <c r="AF1773" s="5">
        <f t="shared" si="76"/>
        <v>3</v>
      </c>
      <c r="AG1773" s="5">
        <f t="shared" si="77"/>
        <v>2007</v>
      </c>
    </row>
    <row r="1774" spans="1:33">
      <c r="A1774" s="3">
        <v>39164</v>
      </c>
      <c r="B1774" s="1">
        <v>378715</v>
      </c>
      <c r="C1774" s="1">
        <v>67612</v>
      </c>
      <c r="D1774" s="1">
        <v>30399</v>
      </c>
      <c r="E1774" s="1">
        <v>62.28</v>
      </c>
      <c r="F1774" s="1">
        <v>64.38</v>
      </c>
      <c r="G1774" s="1">
        <v>65.040000000000006</v>
      </c>
      <c r="H1774" s="2">
        <v>50.7</v>
      </c>
      <c r="I1774" s="2">
        <v>30.3</v>
      </c>
      <c r="J1774" s="2">
        <v>85.3</v>
      </c>
      <c r="K1774" s="2">
        <v>87.1</v>
      </c>
      <c r="L1774">
        <f>SUMIFS(US!B:B,US!$D:$D,YEAR(daily!$A1774),US!$E:$E,MONTH(daily!$A1774))</f>
        <v>8418</v>
      </c>
      <c r="M1774">
        <f>SUMIFS(US!C:C,US!$D:$D,YEAR(daily!$A1774),US!$E:$E,MONTH(daily!$A1774))</f>
        <v>20536</v>
      </c>
      <c r="N1774">
        <f>SUMIFS(COT!E:E,COT!$A:$A,YEAR(daily!$A1774),COT!$B:$B,WEEKNUM(daily!$A1774))</f>
        <v>1312508</v>
      </c>
      <c r="O1774">
        <f>SUMIFS(COT!F:F,COT!$A:$A,YEAR(daily!$A1774),COT!$B:$B,WEEKNUM(daily!$A1774))</f>
        <v>170982</v>
      </c>
      <c r="P1774">
        <f>SUMIFS(COT!G:G,COT!$A:$A,YEAR(daily!$A1774),COT!$B:$B,WEEKNUM(daily!$A1774))</f>
        <v>126616</v>
      </c>
      <c r="Q1774">
        <f>SUMIFS(COT!H:H,COT!$A:$A,YEAR(daily!$A1774),COT!$B:$B,WEEKNUM(daily!$A1774))</f>
        <v>223708</v>
      </c>
      <c r="R1774">
        <f>SUMIFS(COT!I:I,COT!$A:$A,YEAR(daily!$A1774),COT!$B:$B,WEEKNUM(daily!$A1774))</f>
        <v>851705</v>
      </c>
      <c r="S1774">
        <f>SUMIFS(COT!J:J,COT!$A:$A,YEAR(daily!$A1774),COT!$B:$B,WEEKNUM(daily!$A1774))</f>
        <v>883689</v>
      </c>
      <c r="T1774">
        <f>SUMIFS(COT!K:K,COT!$A:$A,YEAR(daily!$A1774),COT!$B:$B,WEEKNUM(daily!$A1774))</f>
        <v>66113</v>
      </c>
      <c r="U1774">
        <f>SUMIFS(COT!L:L,COT!$A:$A,YEAR(daily!$A1774),COT!$B:$B,WEEKNUM(daily!$A1774))</f>
        <v>78495</v>
      </c>
      <c r="V1774">
        <f>SUMIFS(COT!M:M,COT!$A:$A,YEAR(daily!$A1774),COT!$B:$B,WEEKNUM(daily!$A1774))</f>
        <v>81</v>
      </c>
      <c r="W1774">
        <f>SUMIFS(COT!N:N,COT!$A:$A,YEAR(daily!$A1774),COT!$B:$B,WEEKNUM(daily!$A1774))</f>
        <v>105</v>
      </c>
      <c r="X1774">
        <f>SUMIFS(COT!O:O,COT!$A:$A,YEAR(daily!$A1774),COT!$B:$B,WEEKNUM(daily!$A1774))</f>
        <v>113</v>
      </c>
      <c r="Y1774">
        <f>SUMIFS(COT!P:P,COT!$A:$A,YEAR(daily!$A1774),COT!$B:$B,WEEKNUM(daily!$A1774))</f>
        <v>88</v>
      </c>
      <c r="Z1774">
        <f>SUMIFS(COT!Q:Q,COT!$A:$A,YEAR(daily!$A1774),COT!$B:$B,WEEKNUM(daily!$A1774))</f>
        <v>94</v>
      </c>
      <c r="AA1774">
        <f>SUMIFS(Saudi!B:B,Saudi!$A:$A,YEAR(daily!$A1774))</f>
        <v>642.80600000000004</v>
      </c>
      <c r="AB1774">
        <f>SUMIFS(Saudi!C:C,Saudi!$A:$A,YEAR(daily!$A1774))</f>
        <v>459.12</v>
      </c>
      <c r="AC1774">
        <f>SUMIFS(Saudi!F:F,Saudi!$A:$A,YEAR(daily!$A1774))</f>
        <v>3923205</v>
      </c>
      <c r="AD1774">
        <f>SUMIFS(Saudi!G:G,Saudi!$A:$A,YEAR(daily!$A1774))</f>
        <v>72.338736684018997</v>
      </c>
      <c r="AE1774">
        <f>SUMIFS(Saudi!H:H,Saudi!$A:$A,YEAR(daily!$A1774))</f>
        <v>283799693.45242673</v>
      </c>
      <c r="AF1774" s="5">
        <f t="shared" si="76"/>
        <v>3</v>
      </c>
      <c r="AG1774" s="5">
        <f t="shared" si="77"/>
        <v>2007</v>
      </c>
    </row>
    <row r="1775" spans="1:33">
      <c r="A1775" s="3">
        <v>39167</v>
      </c>
      <c r="B1775" s="1">
        <v>367680</v>
      </c>
      <c r="C1775" s="1">
        <v>66739</v>
      </c>
      <c r="D1775" s="1">
        <v>31577</v>
      </c>
      <c r="E1775" s="1">
        <v>62.91</v>
      </c>
      <c r="F1775" s="1">
        <v>65.56</v>
      </c>
      <c r="G1775" s="1">
        <v>66.25</v>
      </c>
      <c r="H1775" s="2">
        <v>50.7</v>
      </c>
      <c r="I1775" s="2">
        <v>30.3</v>
      </c>
      <c r="J1775" s="2">
        <v>85.3</v>
      </c>
      <c r="K1775" s="2">
        <v>87.1</v>
      </c>
      <c r="L1775">
        <f>SUMIFS(US!B:B,US!$D:$D,YEAR(daily!$A1775),US!$E:$E,MONTH(daily!$A1775))</f>
        <v>8418</v>
      </c>
      <c r="M1775">
        <f>SUMIFS(US!C:C,US!$D:$D,YEAR(daily!$A1775),US!$E:$E,MONTH(daily!$A1775))</f>
        <v>20536</v>
      </c>
      <c r="N1775">
        <f>SUMIFS(COT!E:E,COT!$A:$A,YEAR(daily!$A1775),COT!$B:$B,WEEKNUM(daily!$A1775))</f>
        <v>1330479</v>
      </c>
      <c r="O1775">
        <f>SUMIFS(COT!F:F,COT!$A:$A,YEAR(daily!$A1775),COT!$B:$B,WEEKNUM(daily!$A1775))</f>
        <v>179645</v>
      </c>
      <c r="P1775">
        <f>SUMIFS(COT!G:G,COT!$A:$A,YEAR(daily!$A1775),COT!$B:$B,WEEKNUM(daily!$A1775))</f>
        <v>139466</v>
      </c>
      <c r="Q1775">
        <f>SUMIFS(COT!H:H,COT!$A:$A,YEAR(daily!$A1775),COT!$B:$B,WEEKNUM(daily!$A1775))</f>
        <v>226699</v>
      </c>
      <c r="R1775">
        <f>SUMIFS(COT!I:I,COT!$A:$A,YEAR(daily!$A1775),COT!$B:$B,WEEKNUM(daily!$A1775))</f>
        <v>857149</v>
      </c>
      <c r="S1775">
        <f>SUMIFS(COT!J:J,COT!$A:$A,YEAR(daily!$A1775),COT!$B:$B,WEEKNUM(daily!$A1775))</f>
        <v>884128</v>
      </c>
      <c r="T1775">
        <f>SUMIFS(COT!K:K,COT!$A:$A,YEAR(daily!$A1775),COT!$B:$B,WEEKNUM(daily!$A1775))</f>
        <v>66986</v>
      </c>
      <c r="U1775">
        <f>SUMIFS(COT!L:L,COT!$A:$A,YEAR(daily!$A1775),COT!$B:$B,WEEKNUM(daily!$A1775))</f>
        <v>80186</v>
      </c>
      <c r="V1775">
        <f>SUMIFS(COT!M:M,COT!$A:$A,YEAR(daily!$A1775),COT!$B:$B,WEEKNUM(daily!$A1775))</f>
        <v>77</v>
      </c>
      <c r="W1775">
        <f>SUMIFS(COT!N:N,COT!$A:$A,YEAR(daily!$A1775),COT!$B:$B,WEEKNUM(daily!$A1775))</f>
        <v>105</v>
      </c>
      <c r="X1775">
        <f>SUMIFS(COT!O:O,COT!$A:$A,YEAR(daily!$A1775),COT!$B:$B,WEEKNUM(daily!$A1775))</f>
        <v>128</v>
      </c>
      <c r="Y1775">
        <f>SUMIFS(COT!P:P,COT!$A:$A,YEAR(daily!$A1775),COT!$B:$B,WEEKNUM(daily!$A1775))</f>
        <v>86</v>
      </c>
      <c r="Z1775">
        <f>SUMIFS(COT!Q:Q,COT!$A:$A,YEAR(daily!$A1775),COT!$B:$B,WEEKNUM(daily!$A1775))</f>
        <v>95</v>
      </c>
      <c r="AA1775">
        <f>SUMIFS(Saudi!B:B,Saudi!$A:$A,YEAR(daily!$A1775))</f>
        <v>642.80600000000004</v>
      </c>
      <c r="AB1775">
        <f>SUMIFS(Saudi!C:C,Saudi!$A:$A,YEAR(daily!$A1775))</f>
        <v>459.12</v>
      </c>
      <c r="AC1775">
        <f>SUMIFS(Saudi!F:F,Saudi!$A:$A,YEAR(daily!$A1775))</f>
        <v>3923205</v>
      </c>
      <c r="AD1775">
        <f>SUMIFS(Saudi!G:G,Saudi!$A:$A,YEAR(daily!$A1775))</f>
        <v>72.338736684018997</v>
      </c>
      <c r="AE1775">
        <f>SUMIFS(Saudi!H:H,Saudi!$A:$A,YEAR(daily!$A1775))</f>
        <v>283799693.45242673</v>
      </c>
      <c r="AF1775" s="5">
        <f t="shared" si="76"/>
        <v>3</v>
      </c>
      <c r="AG1775" s="5">
        <f t="shared" si="77"/>
        <v>2007</v>
      </c>
    </row>
    <row r="1776" spans="1:33">
      <c r="A1776" s="3">
        <v>39168</v>
      </c>
      <c r="B1776" s="1">
        <v>366203</v>
      </c>
      <c r="C1776" s="1">
        <v>67891</v>
      </c>
      <c r="D1776" s="1">
        <v>31932</v>
      </c>
      <c r="E1776" s="1">
        <v>62.93</v>
      </c>
      <c r="F1776" s="1">
        <v>65.790000000000006</v>
      </c>
      <c r="G1776" s="1">
        <v>66.53</v>
      </c>
      <c r="H1776" s="2">
        <v>50.7</v>
      </c>
      <c r="I1776" s="2">
        <v>30.3</v>
      </c>
      <c r="J1776" s="2">
        <v>85.3</v>
      </c>
      <c r="K1776" s="2">
        <v>87.1</v>
      </c>
      <c r="L1776">
        <f>SUMIFS(US!B:B,US!$D:$D,YEAR(daily!$A1776),US!$E:$E,MONTH(daily!$A1776))</f>
        <v>8418</v>
      </c>
      <c r="M1776">
        <f>SUMIFS(US!C:C,US!$D:$D,YEAR(daily!$A1776),US!$E:$E,MONTH(daily!$A1776))</f>
        <v>20536</v>
      </c>
      <c r="N1776">
        <f>SUMIFS(COT!E:E,COT!$A:$A,YEAR(daily!$A1776),COT!$B:$B,WEEKNUM(daily!$A1776))</f>
        <v>1330479</v>
      </c>
      <c r="O1776">
        <f>SUMIFS(COT!F:F,COT!$A:$A,YEAR(daily!$A1776),COT!$B:$B,WEEKNUM(daily!$A1776))</f>
        <v>179645</v>
      </c>
      <c r="P1776">
        <f>SUMIFS(COT!G:G,COT!$A:$A,YEAR(daily!$A1776),COT!$B:$B,WEEKNUM(daily!$A1776))</f>
        <v>139466</v>
      </c>
      <c r="Q1776">
        <f>SUMIFS(COT!H:H,COT!$A:$A,YEAR(daily!$A1776),COT!$B:$B,WEEKNUM(daily!$A1776))</f>
        <v>226699</v>
      </c>
      <c r="R1776">
        <f>SUMIFS(COT!I:I,COT!$A:$A,YEAR(daily!$A1776),COT!$B:$B,WEEKNUM(daily!$A1776))</f>
        <v>857149</v>
      </c>
      <c r="S1776">
        <f>SUMIFS(COT!J:J,COT!$A:$A,YEAR(daily!$A1776),COT!$B:$B,WEEKNUM(daily!$A1776))</f>
        <v>884128</v>
      </c>
      <c r="T1776">
        <f>SUMIFS(COT!K:K,COT!$A:$A,YEAR(daily!$A1776),COT!$B:$B,WEEKNUM(daily!$A1776))</f>
        <v>66986</v>
      </c>
      <c r="U1776">
        <f>SUMIFS(COT!L:L,COT!$A:$A,YEAR(daily!$A1776),COT!$B:$B,WEEKNUM(daily!$A1776))</f>
        <v>80186</v>
      </c>
      <c r="V1776">
        <f>SUMIFS(COT!M:M,COT!$A:$A,YEAR(daily!$A1776),COT!$B:$B,WEEKNUM(daily!$A1776))</f>
        <v>77</v>
      </c>
      <c r="W1776">
        <f>SUMIFS(COT!N:N,COT!$A:$A,YEAR(daily!$A1776),COT!$B:$B,WEEKNUM(daily!$A1776))</f>
        <v>105</v>
      </c>
      <c r="X1776">
        <f>SUMIFS(COT!O:O,COT!$A:$A,YEAR(daily!$A1776),COT!$B:$B,WEEKNUM(daily!$A1776))</f>
        <v>128</v>
      </c>
      <c r="Y1776">
        <f>SUMIFS(COT!P:P,COT!$A:$A,YEAR(daily!$A1776),COT!$B:$B,WEEKNUM(daily!$A1776))</f>
        <v>86</v>
      </c>
      <c r="Z1776">
        <f>SUMIFS(COT!Q:Q,COT!$A:$A,YEAR(daily!$A1776),COT!$B:$B,WEEKNUM(daily!$A1776))</f>
        <v>95</v>
      </c>
      <c r="AA1776">
        <f>SUMIFS(Saudi!B:B,Saudi!$A:$A,YEAR(daily!$A1776))</f>
        <v>642.80600000000004</v>
      </c>
      <c r="AB1776">
        <f>SUMIFS(Saudi!C:C,Saudi!$A:$A,YEAR(daily!$A1776))</f>
        <v>459.12</v>
      </c>
      <c r="AC1776">
        <f>SUMIFS(Saudi!F:F,Saudi!$A:$A,YEAR(daily!$A1776))</f>
        <v>3923205</v>
      </c>
      <c r="AD1776">
        <f>SUMIFS(Saudi!G:G,Saudi!$A:$A,YEAR(daily!$A1776))</f>
        <v>72.338736684018997</v>
      </c>
      <c r="AE1776">
        <f>SUMIFS(Saudi!H:H,Saudi!$A:$A,YEAR(daily!$A1776))</f>
        <v>283799693.45242673</v>
      </c>
      <c r="AF1776" s="5">
        <f t="shared" si="76"/>
        <v>3</v>
      </c>
      <c r="AG1776" s="5">
        <f t="shared" si="77"/>
        <v>2007</v>
      </c>
    </row>
    <row r="1777" spans="1:33">
      <c r="A1777" s="3">
        <v>39169</v>
      </c>
      <c r="B1777" s="1">
        <v>361030</v>
      </c>
      <c r="C1777" s="1">
        <v>72574</v>
      </c>
      <c r="D1777" s="1">
        <v>32052</v>
      </c>
      <c r="E1777" s="1">
        <v>64.08</v>
      </c>
      <c r="F1777" s="1">
        <v>66.75</v>
      </c>
      <c r="G1777" s="1">
        <v>67.45</v>
      </c>
      <c r="H1777" s="2">
        <v>50.7</v>
      </c>
      <c r="I1777" s="2">
        <v>30.3</v>
      </c>
      <c r="J1777" s="2">
        <v>85.3</v>
      </c>
      <c r="K1777" s="2">
        <v>87.1</v>
      </c>
      <c r="L1777">
        <f>SUMIFS(US!B:B,US!$D:$D,YEAR(daily!$A1777),US!$E:$E,MONTH(daily!$A1777))</f>
        <v>8418</v>
      </c>
      <c r="M1777">
        <f>SUMIFS(US!C:C,US!$D:$D,YEAR(daily!$A1777),US!$E:$E,MONTH(daily!$A1777))</f>
        <v>20536</v>
      </c>
      <c r="N1777">
        <f>SUMIFS(COT!E:E,COT!$A:$A,YEAR(daily!$A1777),COT!$B:$B,WEEKNUM(daily!$A1777))</f>
        <v>1330479</v>
      </c>
      <c r="O1777">
        <f>SUMIFS(COT!F:F,COT!$A:$A,YEAR(daily!$A1777),COT!$B:$B,WEEKNUM(daily!$A1777))</f>
        <v>179645</v>
      </c>
      <c r="P1777">
        <f>SUMIFS(COT!G:G,COT!$A:$A,YEAR(daily!$A1777),COT!$B:$B,WEEKNUM(daily!$A1777))</f>
        <v>139466</v>
      </c>
      <c r="Q1777">
        <f>SUMIFS(COT!H:H,COT!$A:$A,YEAR(daily!$A1777),COT!$B:$B,WEEKNUM(daily!$A1777))</f>
        <v>226699</v>
      </c>
      <c r="R1777">
        <f>SUMIFS(COT!I:I,COT!$A:$A,YEAR(daily!$A1777),COT!$B:$B,WEEKNUM(daily!$A1777))</f>
        <v>857149</v>
      </c>
      <c r="S1777">
        <f>SUMIFS(COT!J:J,COT!$A:$A,YEAR(daily!$A1777),COT!$B:$B,WEEKNUM(daily!$A1777))</f>
        <v>884128</v>
      </c>
      <c r="T1777">
        <f>SUMIFS(COT!K:K,COT!$A:$A,YEAR(daily!$A1777),COT!$B:$B,WEEKNUM(daily!$A1777))</f>
        <v>66986</v>
      </c>
      <c r="U1777">
        <f>SUMIFS(COT!L:L,COT!$A:$A,YEAR(daily!$A1777),COT!$B:$B,WEEKNUM(daily!$A1777))</f>
        <v>80186</v>
      </c>
      <c r="V1777">
        <f>SUMIFS(COT!M:M,COT!$A:$A,YEAR(daily!$A1777),COT!$B:$B,WEEKNUM(daily!$A1777))</f>
        <v>77</v>
      </c>
      <c r="W1777">
        <f>SUMIFS(COT!N:N,COT!$A:$A,YEAR(daily!$A1777),COT!$B:$B,WEEKNUM(daily!$A1777))</f>
        <v>105</v>
      </c>
      <c r="X1777">
        <f>SUMIFS(COT!O:O,COT!$A:$A,YEAR(daily!$A1777),COT!$B:$B,WEEKNUM(daily!$A1777))</f>
        <v>128</v>
      </c>
      <c r="Y1777">
        <f>SUMIFS(COT!P:P,COT!$A:$A,YEAR(daily!$A1777),COT!$B:$B,WEEKNUM(daily!$A1777))</f>
        <v>86</v>
      </c>
      <c r="Z1777">
        <f>SUMIFS(COT!Q:Q,COT!$A:$A,YEAR(daily!$A1777),COT!$B:$B,WEEKNUM(daily!$A1777))</f>
        <v>95</v>
      </c>
      <c r="AA1777">
        <f>SUMIFS(Saudi!B:B,Saudi!$A:$A,YEAR(daily!$A1777))</f>
        <v>642.80600000000004</v>
      </c>
      <c r="AB1777">
        <f>SUMIFS(Saudi!C:C,Saudi!$A:$A,YEAR(daily!$A1777))</f>
        <v>459.12</v>
      </c>
      <c r="AC1777">
        <f>SUMIFS(Saudi!F:F,Saudi!$A:$A,YEAR(daily!$A1777))</f>
        <v>3923205</v>
      </c>
      <c r="AD1777">
        <f>SUMIFS(Saudi!G:G,Saudi!$A:$A,YEAR(daily!$A1777))</f>
        <v>72.338736684018997</v>
      </c>
      <c r="AE1777">
        <f>SUMIFS(Saudi!H:H,Saudi!$A:$A,YEAR(daily!$A1777))</f>
        <v>283799693.45242673</v>
      </c>
      <c r="AF1777" s="5">
        <f t="shared" si="76"/>
        <v>3</v>
      </c>
      <c r="AG1777" s="5">
        <f t="shared" si="77"/>
        <v>2007</v>
      </c>
    </row>
    <row r="1778" spans="1:33">
      <c r="A1778" s="3">
        <v>39170</v>
      </c>
      <c r="B1778" s="1">
        <v>365138</v>
      </c>
      <c r="C1778" s="1">
        <v>73242</v>
      </c>
      <c r="D1778" s="1">
        <v>34662</v>
      </c>
      <c r="E1778" s="1">
        <v>66.03</v>
      </c>
      <c r="F1778" s="1">
        <v>68.41</v>
      </c>
      <c r="G1778" s="1">
        <v>69</v>
      </c>
      <c r="H1778" s="2">
        <v>50.7</v>
      </c>
      <c r="I1778" s="2">
        <v>30.3</v>
      </c>
      <c r="J1778" s="2">
        <v>85.3</v>
      </c>
      <c r="K1778" s="2">
        <v>87.1</v>
      </c>
      <c r="L1778">
        <f>SUMIFS(US!B:B,US!$D:$D,YEAR(daily!$A1778),US!$E:$E,MONTH(daily!$A1778))</f>
        <v>8418</v>
      </c>
      <c r="M1778">
        <f>SUMIFS(US!C:C,US!$D:$D,YEAR(daily!$A1778),US!$E:$E,MONTH(daily!$A1778))</f>
        <v>20536</v>
      </c>
      <c r="N1778">
        <f>SUMIFS(COT!E:E,COT!$A:$A,YEAR(daily!$A1778),COT!$B:$B,WEEKNUM(daily!$A1778))</f>
        <v>1330479</v>
      </c>
      <c r="O1778">
        <f>SUMIFS(COT!F:F,COT!$A:$A,YEAR(daily!$A1778),COT!$B:$B,WEEKNUM(daily!$A1778))</f>
        <v>179645</v>
      </c>
      <c r="P1778">
        <f>SUMIFS(COT!G:G,COT!$A:$A,YEAR(daily!$A1778),COT!$B:$B,WEEKNUM(daily!$A1778))</f>
        <v>139466</v>
      </c>
      <c r="Q1778">
        <f>SUMIFS(COT!H:H,COT!$A:$A,YEAR(daily!$A1778),COT!$B:$B,WEEKNUM(daily!$A1778))</f>
        <v>226699</v>
      </c>
      <c r="R1778">
        <f>SUMIFS(COT!I:I,COT!$A:$A,YEAR(daily!$A1778),COT!$B:$B,WEEKNUM(daily!$A1778))</f>
        <v>857149</v>
      </c>
      <c r="S1778">
        <f>SUMIFS(COT!J:J,COT!$A:$A,YEAR(daily!$A1778),COT!$B:$B,WEEKNUM(daily!$A1778))</f>
        <v>884128</v>
      </c>
      <c r="T1778">
        <f>SUMIFS(COT!K:K,COT!$A:$A,YEAR(daily!$A1778),COT!$B:$B,WEEKNUM(daily!$A1778))</f>
        <v>66986</v>
      </c>
      <c r="U1778">
        <f>SUMIFS(COT!L:L,COT!$A:$A,YEAR(daily!$A1778),COT!$B:$B,WEEKNUM(daily!$A1778))</f>
        <v>80186</v>
      </c>
      <c r="V1778">
        <f>SUMIFS(COT!M:M,COT!$A:$A,YEAR(daily!$A1778),COT!$B:$B,WEEKNUM(daily!$A1778))</f>
        <v>77</v>
      </c>
      <c r="W1778">
        <f>SUMIFS(COT!N:N,COT!$A:$A,YEAR(daily!$A1778),COT!$B:$B,WEEKNUM(daily!$A1778))</f>
        <v>105</v>
      </c>
      <c r="X1778">
        <f>SUMIFS(COT!O:O,COT!$A:$A,YEAR(daily!$A1778),COT!$B:$B,WEEKNUM(daily!$A1778))</f>
        <v>128</v>
      </c>
      <c r="Y1778">
        <f>SUMIFS(COT!P:P,COT!$A:$A,YEAR(daily!$A1778),COT!$B:$B,WEEKNUM(daily!$A1778))</f>
        <v>86</v>
      </c>
      <c r="Z1778">
        <f>SUMIFS(COT!Q:Q,COT!$A:$A,YEAR(daily!$A1778),COT!$B:$B,WEEKNUM(daily!$A1778))</f>
        <v>95</v>
      </c>
      <c r="AA1778">
        <f>SUMIFS(Saudi!B:B,Saudi!$A:$A,YEAR(daily!$A1778))</f>
        <v>642.80600000000004</v>
      </c>
      <c r="AB1778">
        <f>SUMIFS(Saudi!C:C,Saudi!$A:$A,YEAR(daily!$A1778))</f>
        <v>459.12</v>
      </c>
      <c r="AC1778">
        <f>SUMIFS(Saudi!F:F,Saudi!$A:$A,YEAR(daily!$A1778))</f>
        <v>3923205</v>
      </c>
      <c r="AD1778">
        <f>SUMIFS(Saudi!G:G,Saudi!$A:$A,YEAR(daily!$A1778))</f>
        <v>72.338736684018997</v>
      </c>
      <c r="AE1778">
        <f>SUMIFS(Saudi!H:H,Saudi!$A:$A,YEAR(daily!$A1778))</f>
        <v>283799693.45242673</v>
      </c>
      <c r="AF1778" s="5">
        <f t="shared" si="76"/>
        <v>3</v>
      </c>
      <c r="AG1778" s="5">
        <f t="shared" si="77"/>
        <v>2007</v>
      </c>
    </row>
    <row r="1779" spans="1:33">
      <c r="A1779" s="3">
        <v>39171</v>
      </c>
      <c r="B1779" s="1">
        <v>358859</v>
      </c>
      <c r="C1779" s="1">
        <v>75684</v>
      </c>
      <c r="D1779" s="1">
        <v>34944</v>
      </c>
      <c r="E1779" s="1">
        <v>65.87</v>
      </c>
      <c r="F1779" s="1">
        <v>68.25</v>
      </c>
      <c r="G1779" s="1">
        <v>68.73</v>
      </c>
      <c r="H1779" s="2">
        <v>50.7</v>
      </c>
      <c r="I1779" s="2">
        <v>30.3</v>
      </c>
      <c r="J1779" s="2">
        <v>85.3</v>
      </c>
      <c r="K1779" s="2">
        <v>87.1</v>
      </c>
      <c r="L1779">
        <f>SUMIFS(US!B:B,US!$D:$D,YEAR(daily!$A1779),US!$E:$E,MONTH(daily!$A1779))</f>
        <v>8418</v>
      </c>
      <c r="M1779">
        <f>SUMIFS(US!C:C,US!$D:$D,YEAR(daily!$A1779),US!$E:$E,MONTH(daily!$A1779))</f>
        <v>20536</v>
      </c>
      <c r="N1779">
        <f>SUMIFS(COT!E:E,COT!$A:$A,YEAR(daily!$A1779),COT!$B:$B,WEEKNUM(daily!$A1779))</f>
        <v>1330479</v>
      </c>
      <c r="O1779">
        <f>SUMIFS(COT!F:F,COT!$A:$A,YEAR(daily!$A1779),COT!$B:$B,WEEKNUM(daily!$A1779))</f>
        <v>179645</v>
      </c>
      <c r="P1779">
        <f>SUMIFS(COT!G:G,COT!$A:$A,YEAR(daily!$A1779),COT!$B:$B,WEEKNUM(daily!$A1779))</f>
        <v>139466</v>
      </c>
      <c r="Q1779">
        <f>SUMIFS(COT!H:H,COT!$A:$A,YEAR(daily!$A1779),COT!$B:$B,WEEKNUM(daily!$A1779))</f>
        <v>226699</v>
      </c>
      <c r="R1779">
        <f>SUMIFS(COT!I:I,COT!$A:$A,YEAR(daily!$A1779),COT!$B:$B,WEEKNUM(daily!$A1779))</f>
        <v>857149</v>
      </c>
      <c r="S1779">
        <f>SUMIFS(COT!J:J,COT!$A:$A,YEAR(daily!$A1779),COT!$B:$B,WEEKNUM(daily!$A1779))</f>
        <v>884128</v>
      </c>
      <c r="T1779">
        <f>SUMIFS(COT!K:K,COT!$A:$A,YEAR(daily!$A1779),COT!$B:$B,WEEKNUM(daily!$A1779))</f>
        <v>66986</v>
      </c>
      <c r="U1779">
        <f>SUMIFS(COT!L:L,COT!$A:$A,YEAR(daily!$A1779),COT!$B:$B,WEEKNUM(daily!$A1779))</f>
        <v>80186</v>
      </c>
      <c r="V1779">
        <f>SUMIFS(COT!M:M,COT!$A:$A,YEAR(daily!$A1779),COT!$B:$B,WEEKNUM(daily!$A1779))</f>
        <v>77</v>
      </c>
      <c r="W1779">
        <f>SUMIFS(COT!N:N,COT!$A:$A,YEAR(daily!$A1779),COT!$B:$B,WEEKNUM(daily!$A1779))</f>
        <v>105</v>
      </c>
      <c r="X1779">
        <f>SUMIFS(COT!O:O,COT!$A:$A,YEAR(daily!$A1779),COT!$B:$B,WEEKNUM(daily!$A1779))</f>
        <v>128</v>
      </c>
      <c r="Y1779">
        <f>SUMIFS(COT!P:P,COT!$A:$A,YEAR(daily!$A1779),COT!$B:$B,WEEKNUM(daily!$A1779))</f>
        <v>86</v>
      </c>
      <c r="Z1779">
        <f>SUMIFS(COT!Q:Q,COT!$A:$A,YEAR(daily!$A1779),COT!$B:$B,WEEKNUM(daily!$A1779))</f>
        <v>95</v>
      </c>
      <c r="AA1779">
        <f>SUMIFS(Saudi!B:B,Saudi!$A:$A,YEAR(daily!$A1779))</f>
        <v>642.80600000000004</v>
      </c>
      <c r="AB1779">
        <f>SUMIFS(Saudi!C:C,Saudi!$A:$A,YEAR(daily!$A1779))</f>
        <v>459.12</v>
      </c>
      <c r="AC1779">
        <f>SUMIFS(Saudi!F:F,Saudi!$A:$A,YEAR(daily!$A1779))</f>
        <v>3923205</v>
      </c>
      <c r="AD1779">
        <f>SUMIFS(Saudi!G:G,Saudi!$A:$A,YEAR(daily!$A1779))</f>
        <v>72.338736684018997</v>
      </c>
      <c r="AE1779">
        <f>SUMIFS(Saudi!H:H,Saudi!$A:$A,YEAR(daily!$A1779))</f>
        <v>283799693.45242673</v>
      </c>
      <c r="AF1779" s="5">
        <f t="shared" si="76"/>
        <v>3</v>
      </c>
      <c r="AG1779" s="5">
        <f t="shared" si="77"/>
        <v>2007</v>
      </c>
    </row>
    <row r="1780" spans="1:33">
      <c r="A1780" s="3">
        <v>39174</v>
      </c>
      <c r="B1780" s="1">
        <v>349562</v>
      </c>
      <c r="C1780" s="1">
        <v>76852</v>
      </c>
      <c r="D1780" s="1">
        <v>34505</v>
      </c>
      <c r="E1780" s="1">
        <v>65.94</v>
      </c>
      <c r="F1780" s="1">
        <v>68.45</v>
      </c>
      <c r="G1780" s="1">
        <v>68.989999999999995</v>
      </c>
      <c r="H1780" s="2">
        <v>50.7</v>
      </c>
      <c r="I1780" s="2">
        <v>30.3</v>
      </c>
      <c r="J1780" s="2">
        <v>85.3</v>
      </c>
      <c r="K1780" s="2">
        <v>87.1</v>
      </c>
      <c r="L1780">
        <f>SUMIFS(US!B:B,US!$D:$D,YEAR(daily!$A1780),US!$E:$E,MONTH(daily!$A1780))</f>
        <v>8478</v>
      </c>
      <c r="M1780">
        <f>SUMIFS(US!C:C,US!$D:$D,YEAR(daily!$A1780),US!$E:$E,MONTH(daily!$A1780))</f>
        <v>20536</v>
      </c>
      <c r="N1780">
        <f>SUMIFS(COT!E:E,COT!$A:$A,YEAR(daily!$A1780),COT!$B:$B,WEEKNUM(daily!$A1780))</f>
        <v>1358053</v>
      </c>
      <c r="O1780">
        <f>SUMIFS(COT!F:F,COT!$A:$A,YEAR(daily!$A1780),COT!$B:$B,WEEKNUM(daily!$A1780))</f>
        <v>196329</v>
      </c>
      <c r="P1780">
        <f>SUMIFS(COT!G:G,COT!$A:$A,YEAR(daily!$A1780),COT!$B:$B,WEEKNUM(daily!$A1780))</f>
        <v>129654</v>
      </c>
      <c r="Q1780">
        <f>SUMIFS(COT!H:H,COT!$A:$A,YEAR(daily!$A1780),COT!$B:$B,WEEKNUM(daily!$A1780))</f>
        <v>229386</v>
      </c>
      <c r="R1780">
        <f>SUMIFS(COT!I:I,COT!$A:$A,YEAR(daily!$A1780),COT!$B:$B,WEEKNUM(daily!$A1780))</f>
        <v>865686</v>
      </c>
      <c r="S1780">
        <f>SUMIFS(COT!J:J,COT!$A:$A,YEAR(daily!$A1780),COT!$B:$B,WEEKNUM(daily!$A1780))</f>
        <v>922271</v>
      </c>
      <c r="T1780">
        <f>SUMIFS(COT!K:K,COT!$A:$A,YEAR(daily!$A1780),COT!$B:$B,WEEKNUM(daily!$A1780))</f>
        <v>66652</v>
      </c>
      <c r="U1780">
        <f>SUMIFS(COT!L:L,COT!$A:$A,YEAR(daily!$A1780),COT!$B:$B,WEEKNUM(daily!$A1780))</f>
        <v>76742</v>
      </c>
      <c r="V1780">
        <f>SUMIFS(COT!M:M,COT!$A:$A,YEAR(daily!$A1780),COT!$B:$B,WEEKNUM(daily!$A1780))</f>
        <v>96</v>
      </c>
      <c r="W1780">
        <f>SUMIFS(COT!N:N,COT!$A:$A,YEAR(daily!$A1780),COT!$B:$B,WEEKNUM(daily!$A1780))</f>
        <v>95</v>
      </c>
      <c r="X1780">
        <f>SUMIFS(COT!O:O,COT!$A:$A,YEAR(daily!$A1780),COT!$B:$B,WEEKNUM(daily!$A1780))</f>
        <v>127</v>
      </c>
      <c r="Y1780">
        <f>SUMIFS(COT!P:P,COT!$A:$A,YEAR(daily!$A1780),COT!$B:$B,WEEKNUM(daily!$A1780))</f>
        <v>90</v>
      </c>
      <c r="Z1780">
        <f>SUMIFS(COT!Q:Q,COT!$A:$A,YEAR(daily!$A1780),COT!$B:$B,WEEKNUM(daily!$A1780))</f>
        <v>95</v>
      </c>
      <c r="AA1780">
        <f>SUMIFS(Saudi!B:B,Saudi!$A:$A,YEAR(daily!$A1780))</f>
        <v>642.80600000000004</v>
      </c>
      <c r="AB1780">
        <f>SUMIFS(Saudi!C:C,Saudi!$A:$A,YEAR(daily!$A1780))</f>
        <v>459.12</v>
      </c>
      <c r="AC1780">
        <f>SUMIFS(Saudi!F:F,Saudi!$A:$A,YEAR(daily!$A1780))</f>
        <v>3923205</v>
      </c>
      <c r="AD1780">
        <f>SUMIFS(Saudi!G:G,Saudi!$A:$A,YEAR(daily!$A1780))</f>
        <v>72.338736684018997</v>
      </c>
      <c r="AE1780">
        <f>SUMIFS(Saudi!H:H,Saudi!$A:$A,YEAR(daily!$A1780))</f>
        <v>283799693.45242673</v>
      </c>
      <c r="AF1780" s="5">
        <f t="shared" si="76"/>
        <v>4</v>
      </c>
      <c r="AG1780" s="5">
        <f t="shared" si="77"/>
        <v>2007</v>
      </c>
    </row>
    <row r="1781" spans="1:33">
      <c r="A1781" s="3">
        <v>39175</v>
      </c>
      <c r="B1781" s="1">
        <v>338237</v>
      </c>
      <c r="C1781" s="1">
        <v>79544</v>
      </c>
      <c r="D1781" s="1">
        <v>35095</v>
      </c>
      <c r="E1781" s="1">
        <v>64.64</v>
      </c>
      <c r="F1781" s="1">
        <v>67.31</v>
      </c>
      <c r="G1781" s="1">
        <v>68.03</v>
      </c>
      <c r="H1781" s="2">
        <v>50.7</v>
      </c>
      <c r="I1781" s="2">
        <v>30.3</v>
      </c>
      <c r="J1781" s="2">
        <v>85.3</v>
      </c>
      <c r="K1781" s="2">
        <v>87.1</v>
      </c>
      <c r="L1781">
        <f>SUMIFS(US!B:B,US!$D:$D,YEAR(daily!$A1781),US!$E:$E,MONTH(daily!$A1781))</f>
        <v>8478</v>
      </c>
      <c r="M1781">
        <f>SUMIFS(US!C:C,US!$D:$D,YEAR(daily!$A1781),US!$E:$E,MONTH(daily!$A1781))</f>
        <v>20536</v>
      </c>
      <c r="N1781">
        <f>SUMIFS(COT!E:E,COT!$A:$A,YEAR(daily!$A1781),COT!$B:$B,WEEKNUM(daily!$A1781))</f>
        <v>1358053</v>
      </c>
      <c r="O1781">
        <f>SUMIFS(COT!F:F,COT!$A:$A,YEAR(daily!$A1781),COT!$B:$B,WEEKNUM(daily!$A1781))</f>
        <v>196329</v>
      </c>
      <c r="P1781">
        <f>SUMIFS(COT!G:G,COT!$A:$A,YEAR(daily!$A1781),COT!$B:$B,WEEKNUM(daily!$A1781))</f>
        <v>129654</v>
      </c>
      <c r="Q1781">
        <f>SUMIFS(COT!H:H,COT!$A:$A,YEAR(daily!$A1781),COT!$B:$B,WEEKNUM(daily!$A1781))</f>
        <v>229386</v>
      </c>
      <c r="R1781">
        <f>SUMIFS(COT!I:I,COT!$A:$A,YEAR(daily!$A1781),COT!$B:$B,WEEKNUM(daily!$A1781))</f>
        <v>865686</v>
      </c>
      <c r="S1781">
        <f>SUMIFS(COT!J:J,COT!$A:$A,YEAR(daily!$A1781),COT!$B:$B,WEEKNUM(daily!$A1781))</f>
        <v>922271</v>
      </c>
      <c r="T1781">
        <f>SUMIFS(COT!K:K,COT!$A:$A,YEAR(daily!$A1781),COT!$B:$B,WEEKNUM(daily!$A1781))</f>
        <v>66652</v>
      </c>
      <c r="U1781">
        <f>SUMIFS(COT!L:L,COT!$A:$A,YEAR(daily!$A1781),COT!$B:$B,WEEKNUM(daily!$A1781))</f>
        <v>76742</v>
      </c>
      <c r="V1781">
        <f>SUMIFS(COT!M:M,COT!$A:$A,YEAR(daily!$A1781),COT!$B:$B,WEEKNUM(daily!$A1781))</f>
        <v>96</v>
      </c>
      <c r="W1781">
        <f>SUMIFS(COT!N:N,COT!$A:$A,YEAR(daily!$A1781),COT!$B:$B,WEEKNUM(daily!$A1781))</f>
        <v>95</v>
      </c>
      <c r="X1781">
        <f>SUMIFS(COT!O:O,COT!$A:$A,YEAR(daily!$A1781),COT!$B:$B,WEEKNUM(daily!$A1781))</f>
        <v>127</v>
      </c>
      <c r="Y1781">
        <f>SUMIFS(COT!P:P,COT!$A:$A,YEAR(daily!$A1781),COT!$B:$B,WEEKNUM(daily!$A1781))</f>
        <v>90</v>
      </c>
      <c r="Z1781">
        <f>SUMIFS(COT!Q:Q,COT!$A:$A,YEAR(daily!$A1781),COT!$B:$B,WEEKNUM(daily!$A1781))</f>
        <v>95</v>
      </c>
      <c r="AA1781">
        <f>SUMIFS(Saudi!B:B,Saudi!$A:$A,YEAR(daily!$A1781))</f>
        <v>642.80600000000004</v>
      </c>
      <c r="AB1781">
        <f>SUMIFS(Saudi!C:C,Saudi!$A:$A,YEAR(daily!$A1781))</f>
        <v>459.12</v>
      </c>
      <c r="AC1781">
        <f>SUMIFS(Saudi!F:F,Saudi!$A:$A,YEAR(daily!$A1781))</f>
        <v>3923205</v>
      </c>
      <c r="AD1781">
        <f>SUMIFS(Saudi!G:G,Saudi!$A:$A,YEAR(daily!$A1781))</f>
        <v>72.338736684018997</v>
      </c>
      <c r="AE1781">
        <f>SUMIFS(Saudi!H:H,Saudi!$A:$A,YEAR(daily!$A1781))</f>
        <v>283799693.45242673</v>
      </c>
      <c r="AF1781" s="5">
        <f t="shared" si="76"/>
        <v>4</v>
      </c>
      <c r="AG1781" s="5">
        <f t="shared" si="77"/>
        <v>2007</v>
      </c>
    </row>
    <row r="1782" spans="1:33">
      <c r="A1782" s="3">
        <v>39176</v>
      </c>
      <c r="B1782" s="1">
        <v>339708</v>
      </c>
      <c r="C1782" s="1">
        <v>82945</v>
      </c>
      <c r="D1782" s="1">
        <v>37257</v>
      </c>
      <c r="E1782" s="1">
        <v>64.38</v>
      </c>
      <c r="F1782" s="1">
        <v>67.48</v>
      </c>
      <c r="G1782" s="1">
        <v>68.33</v>
      </c>
      <c r="H1782" s="2">
        <v>50.7</v>
      </c>
      <c r="I1782" s="2">
        <v>30.3</v>
      </c>
      <c r="J1782" s="2">
        <v>85.3</v>
      </c>
      <c r="K1782" s="2">
        <v>87.1</v>
      </c>
      <c r="L1782">
        <f>SUMIFS(US!B:B,US!$D:$D,YEAR(daily!$A1782),US!$E:$E,MONTH(daily!$A1782))</f>
        <v>8478</v>
      </c>
      <c r="M1782">
        <f>SUMIFS(US!C:C,US!$D:$D,YEAR(daily!$A1782),US!$E:$E,MONTH(daily!$A1782))</f>
        <v>20536</v>
      </c>
      <c r="N1782">
        <f>SUMIFS(COT!E:E,COT!$A:$A,YEAR(daily!$A1782),COT!$B:$B,WEEKNUM(daily!$A1782))</f>
        <v>1358053</v>
      </c>
      <c r="O1782">
        <f>SUMIFS(COT!F:F,COT!$A:$A,YEAR(daily!$A1782),COT!$B:$B,WEEKNUM(daily!$A1782))</f>
        <v>196329</v>
      </c>
      <c r="P1782">
        <f>SUMIFS(COT!G:G,COT!$A:$A,YEAR(daily!$A1782),COT!$B:$B,WEEKNUM(daily!$A1782))</f>
        <v>129654</v>
      </c>
      <c r="Q1782">
        <f>SUMIFS(COT!H:H,COT!$A:$A,YEAR(daily!$A1782),COT!$B:$B,WEEKNUM(daily!$A1782))</f>
        <v>229386</v>
      </c>
      <c r="R1782">
        <f>SUMIFS(COT!I:I,COT!$A:$A,YEAR(daily!$A1782),COT!$B:$B,WEEKNUM(daily!$A1782))</f>
        <v>865686</v>
      </c>
      <c r="S1782">
        <f>SUMIFS(COT!J:J,COT!$A:$A,YEAR(daily!$A1782),COT!$B:$B,WEEKNUM(daily!$A1782))</f>
        <v>922271</v>
      </c>
      <c r="T1782">
        <f>SUMIFS(COT!K:K,COT!$A:$A,YEAR(daily!$A1782),COT!$B:$B,WEEKNUM(daily!$A1782))</f>
        <v>66652</v>
      </c>
      <c r="U1782">
        <f>SUMIFS(COT!L:L,COT!$A:$A,YEAR(daily!$A1782),COT!$B:$B,WEEKNUM(daily!$A1782))</f>
        <v>76742</v>
      </c>
      <c r="V1782">
        <f>SUMIFS(COT!M:M,COT!$A:$A,YEAR(daily!$A1782),COT!$B:$B,WEEKNUM(daily!$A1782))</f>
        <v>96</v>
      </c>
      <c r="W1782">
        <f>SUMIFS(COT!N:N,COT!$A:$A,YEAR(daily!$A1782),COT!$B:$B,WEEKNUM(daily!$A1782))</f>
        <v>95</v>
      </c>
      <c r="X1782">
        <f>SUMIFS(COT!O:O,COT!$A:$A,YEAR(daily!$A1782),COT!$B:$B,WEEKNUM(daily!$A1782))</f>
        <v>127</v>
      </c>
      <c r="Y1782">
        <f>SUMIFS(COT!P:P,COT!$A:$A,YEAR(daily!$A1782),COT!$B:$B,WEEKNUM(daily!$A1782))</f>
        <v>90</v>
      </c>
      <c r="Z1782">
        <f>SUMIFS(COT!Q:Q,COT!$A:$A,YEAR(daily!$A1782),COT!$B:$B,WEEKNUM(daily!$A1782))</f>
        <v>95</v>
      </c>
      <c r="AA1782">
        <f>SUMIFS(Saudi!B:B,Saudi!$A:$A,YEAR(daily!$A1782))</f>
        <v>642.80600000000004</v>
      </c>
      <c r="AB1782">
        <f>SUMIFS(Saudi!C:C,Saudi!$A:$A,YEAR(daily!$A1782))</f>
        <v>459.12</v>
      </c>
      <c r="AC1782">
        <f>SUMIFS(Saudi!F:F,Saudi!$A:$A,YEAR(daily!$A1782))</f>
        <v>3923205</v>
      </c>
      <c r="AD1782">
        <f>SUMIFS(Saudi!G:G,Saudi!$A:$A,YEAR(daily!$A1782))</f>
        <v>72.338736684018997</v>
      </c>
      <c r="AE1782">
        <f>SUMIFS(Saudi!H:H,Saudi!$A:$A,YEAR(daily!$A1782))</f>
        <v>283799693.45242673</v>
      </c>
      <c r="AF1782" s="5">
        <f t="shared" si="76"/>
        <v>4</v>
      </c>
      <c r="AG1782" s="5">
        <f t="shared" si="77"/>
        <v>2007</v>
      </c>
    </row>
    <row r="1783" spans="1:33">
      <c r="A1783" s="3">
        <v>39177</v>
      </c>
      <c r="B1783" s="1">
        <v>317811</v>
      </c>
      <c r="C1783" s="1">
        <v>88638</v>
      </c>
      <c r="D1783" s="1">
        <v>36571</v>
      </c>
      <c r="E1783" s="1">
        <v>64.28</v>
      </c>
      <c r="F1783" s="1">
        <v>67.69</v>
      </c>
      <c r="G1783" s="1">
        <v>68.55</v>
      </c>
      <c r="H1783" s="2">
        <v>50.7</v>
      </c>
      <c r="I1783" s="2">
        <v>30.3</v>
      </c>
      <c r="J1783" s="2">
        <v>85.3</v>
      </c>
      <c r="K1783" s="2">
        <v>87.1</v>
      </c>
      <c r="L1783">
        <f>SUMIFS(US!B:B,US!$D:$D,YEAR(daily!$A1783),US!$E:$E,MONTH(daily!$A1783))</f>
        <v>8478</v>
      </c>
      <c r="M1783">
        <f>SUMIFS(US!C:C,US!$D:$D,YEAR(daily!$A1783),US!$E:$E,MONTH(daily!$A1783))</f>
        <v>20536</v>
      </c>
      <c r="N1783">
        <f>SUMIFS(COT!E:E,COT!$A:$A,YEAR(daily!$A1783),COT!$B:$B,WEEKNUM(daily!$A1783))</f>
        <v>1358053</v>
      </c>
      <c r="O1783">
        <f>SUMIFS(COT!F:F,COT!$A:$A,YEAR(daily!$A1783),COT!$B:$B,WEEKNUM(daily!$A1783))</f>
        <v>196329</v>
      </c>
      <c r="P1783">
        <f>SUMIFS(COT!G:G,COT!$A:$A,YEAR(daily!$A1783),COT!$B:$B,WEEKNUM(daily!$A1783))</f>
        <v>129654</v>
      </c>
      <c r="Q1783">
        <f>SUMIFS(COT!H:H,COT!$A:$A,YEAR(daily!$A1783),COT!$B:$B,WEEKNUM(daily!$A1783))</f>
        <v>229386</v>
      </c>
      <c r="R1783">
        <f>SUMIFS(COT!I:I,COT!$A:$A,YEAR(daily!$A1783),COT!$B:$B,WEEKNUM(daily!$A1783))</f>
        <v>865686</v>
      </c>
      <c r="S1783">
        <f>SUMIFS(COT!J:J,COT!$A:$A,YEAR(daily!$A1783),COT!$B:$B,WEEKNUM(daily!$A1783))</f>
        <v>922271</v>
      </c>
      <c r="T1783">
        <f>SUMIFS(COT!K:K,COT!$A:$A,YEAR(daily!$A1783),COT!$B:$B,WEEKNUM(daily!$A1783))</f>
        <v>66652</v>
      </c>
      <c r="U1783">
        <f>SUMIFS(COT!L:L,COT!$A:$A,YEAR(daily!$A1783),COT!$B:$B,WEEKNUM(daily!$A1783))</f>
        <v>76742</v>
      </c>
      <c r="V1783">
        <f>SUMIFS(COT!M:M,COT!$A:$A,YEAR(daily!$A1783),COT!$B:$B,WEEKNUM(daily!$A1783))</f>
        <v>96</v>
      </c>
      <c r="W1783">
        <f>SUMIFS(COT!N:N,COT!$A:$A,YEAR(daily!$A1783),COT!$B:$B,WEEKNUM(daily!$A1783))</f>
        <v>95</v>
      </c>
      <c r="X1783">
        <f>SUMIFS(COT!O:O,COT!$A:$A,YEAR(daily!$A1783),COT!$B:$B,WEEKNUM(daily!$A1783))</f>
        <v>127</v>
      </c>
      <c r="Y1783">
        <f>SUMIFS(COT!P:P,COT!$A:$A,YEAR(daily!$A1783),COT!$B:$B,WEEKNUM(daily!$A1783))</f>
        <v>90</v>
      </c>
      <c r="Z1783">
        <f>SUMIFS(COT!Q:Q,COT!$A:$A,YEAR(daily!$A1783),COT!$B:$B,WEEKNUM(daily!$A1783))</f>
        <v>95</v>
      </c>
      <c r="AA1783">
        <f>SUMIFS(Saudi!B:B,Saudi!$A:$A,YEAR(daily!$A1783))</f>
        <v>642.80600000000004</v>
      </c>
      <c r="AB1783">
        <f>SUMIFS(Saudi!C:C,Saudi!$A:$A,YEAR(daily!$A1783))</f>
        <v>459.12</v>
      </c>
      <c r="AC1783">
        <f>SUMIFS(Saudi!F:F,Saudi!$A:$A,YEAR(daily!$A1783))</f>
        <v>3923205</v>
      </c>
      <c r="AD1783">
        <f>SUMIFS(Saudi!G:G,Saudi!$A:$A,YEAR(daily!$A1783))</f>
        <v>72.338736684018997</v>
      </c>
      <c r="AE1783">
        <f>SUMIFS(Saudi!H:H,Saudi!$A:$A,YEAR(daily!$A1783))</f>
        <v>283799693.45242673</v>
      </c>
      <c r="AF1783" s="5">
        <f t="shared" si="76"/>
        <v>4</v>
      </c>
      <c r="AG1783" s="5">
        <f t="shared" si="77"/>
        <v>2007</v>
      </c>
    </row>
    <row r="1784" spans="1:33">
      <c r="A1784" s="3">
        <v>39181</v>
      </c>
      <c r="B1784" s="1">
        <v>263044</v>
      </c>
      <c r="C1784" s="1">
        <v>92617</v>
      </c>
      <c r="D1784" s="1">
        <v>37666</v>
      </c>
      <c r="E1784" s="1">
        <v>61.51</v>
      </c>
      <c r="F1784" s="1">
        <v>66.12</v>
      </c>
      <c r="G1784" s="1">
        <v>67.12</v>
      </c>
      <c r="H1784" s="2">
        <v>50.7</v>
      </c>
      <c r="I1784" s="2">
        <v>30.3</v>
      </c>
      <c r="J1784" s="2">
        <v>85.3</v>
      </c>
      <c r="K1784" s="2">
        <v>87.1</v>
      </c>
      <c r="L1784">
        <f>SUMIFS(US!B:B,US!$D:$D,YEAR(daily!$A1784),US!$E:$E,MONTH(daily!$A1784))</f>
        <v>8478</v>
      </c>
      <c r="M1784">
        <f>SUMIFS(US!C:C,US!$D:$D,YEAR(daily!$A1784),US!$E:$E,MONTH(daily!$A1784))</f>
        <v>20536</v>
      </c>
      <c r="N1784">
        <f>SUMIFS(COT!E:E,COT!$A:$A,YEAR(daily!$A1784),COT!$B:$B,WEEKNUM(daily!$A1784))</f>
        <v>1326403</v>
      </c>
      <c r="O1784">
        <f>SUMIFS(COT!F:F,COT!$A:$A,YEAR(daily!$A1784),COT!$B:$B,WEEKNUM(daily!$A1784))</f>
        <v>202367</v>
      </c>
      <c r="P1784">
        <f>SUMIFS(COT!G:G,COT!$A:$A,YEAR(daily!$A1784),COT!$B:$B,WEEKNUM(daily!$A1784))</f>
        <v>127183</v>
      </c>
      <c r="Q1784">
        <f>SUMIFS(COT!H:H,COT!$A:$A,YEAR(daily!$A1784),COT!$B:$B,WEEKNUM(daily!$A1784))</f>
        <v>240837</v>
      </c>
      <c r="R1784">
        <f>SUMIFS(COT!I:I,COT!$A:$A,YEAR(daily!$A1784),COT!$B:$B,WEEKNUM(daily!$A1784))</f>
        <v>805157</v>
      </c>
      <c r="S1784">
        <f>SUMIFS(COT!J:J,COT!$A:$A,YEAR(daily!$A1784),COT!$B:$B,WEEKNUM(daily!$A1784))</f>
        <v>877168</v>
      </c>
      <c r="T1784">
        <f>SUMIFS(COT!K:K,COT!$A:$A,YEAR(daily!$A1784),COT!$B:$B,WEEKNUM(daily!$A1784))</f>
        <v>78042</v>
      </c>
      <c r="U1784">
        <f>SUMIFS(COT!L:L,COT!$A:$A,YEAR(daily!$A1784),COT!$B:$B,WEEKNUM(daily!$A1784))</f>
        <v>81215</v>
      </c>
      <c r="V1784">
        <f>SUMIFS(COT!M:M,COT!$A:$A,YEAR(daily!$A1784),COT!$B:$B,WEEKNUM(daily!$A1784))</f>
        <v>99</v>
      </c>
      <c r="W1784">
        <f>SUMIFS(COT!N:N,COT!$A:$A,YEAR(daily!$A1784),COT!$B:$B,WEEKNUM(daily!$A1784))</f>
        <v>90</v>
      </c>
      <c r="X1784">
        <f>SUMIFS(COT!O:O,COT!$A:$A,YEAR(daily!$A1784),COT!$B:$B,WEEKNUM(daily!$A1784))</f>
        <v>133</v>
      </c>
      <c r="Y1784">
        <f>SUMIFS(COT!P:P,COT!$A:$A,YEAR(daily!$A1784),COT!$B:$B,WEEKNUM(daily!$A1784))</f>
        <v>95</v>
      </c>
      <c r="Z1784">
        <f>SUMIFS(COT!Q:Q,COT!$A:$A,YEAR(daily!$A1784),COT!$B:$B,WEEKNUM(daily!$A1784))</f>
        <v>92</v>
      </c>
      <c r="AA1784">
        <f>SUMIFS(Saudi!B:B,Saudi!$A:$A,YEAR(daily!$A1784))</f>
        <v>642.80600000000004</v>
      </c>
      <c r="AB1784">
        <f>SUMIFS(Saudi!C:C,Saudi!$A:$A,YEAR(daily!$A1784))</f>
        <v>459.12</v>
      </c>
      <c r="AC1784">
        <f>SUMIFS(Saudi!F:F,Saudi!$A:$A,YEAR(daily!$A1784))</f>
        <v>3923205</v>
      </c>
      <c r="AD1784">
        <f>SUMIFS(Saudi!G:G,Saudi!$A:$A,YEAR(daily!$A1784))</f>
        <v>72.338736684018997</v>
      </c>
      <c r="AE1784">
        <f>SUMIFS(Saudi!H:H,Saudi!$A:$A,YEAR(daily!$A1784))</f>
        <v>283799693.45242673</v>
      </c>
      <c r="AF1784" s="5">
        <f t="shared" si="76"/>
        <v>4</v>
      </c>
      <c r="AG1784" s="5">
        <f t="shared" si="77"/>
        <v>2007</v>
      </c>
    </row>
    <row r="1785" spans="1:33">
      <c r="A1785" s="3">
        <v>39182</v>
      </c>
      <c r="B1785" s="1">
        <v>223308</v>
      </c>
      <c r="C1785" s="1">
        <v>100062</v>
      </c>
      <c r="D1785" s="1">
        <v>39854</v>
      </c>
      <c r="E1785" s="1">
        <v>61.89</v>
      </c>
      <c r="F1785" s="1">
        <v>66.67</v>
      </c>
      <c r="G1785" s="1">
        <v>67.67</v>
      </c>
      <c r="H1785" s="2">
        <v>50.7</v>
      </c>
      <c r="I1785" s="2">
        <v>30.3</v>
      </c>
      <c r="J1785" s="2">
        <v>85.3</v>
      </c>
      <c r="K1785" s="2">
        <v>87.1</v>
      </c>
      <c r="L1785">
        <f>SUMIFS(US!B:B,US!$D:$D,YEAR(daily!$A1785),US!$E:$E,MONTH(daily!$A1785))</f>
        <v>8478</v>
      </c>
      <c r="M1785">
        <f>SUMIFS(US!C:C,US!$D:$D,YEAR(daily!$A1785),US!$E:$E,MONTH(daily!$A1785))</f>
        <v>20536</v>
      </c>
      <c r="N1785">
        <f>SUMIFS(COT!E:E,COT!$A:$A,YEAR(daily!$A1785),COT!$B:$B,WEEKNUM(daily!$A1785))</f>
        <v>1326403</v>
      </c>
      <c r="O1785">
        <f>SUMIFS(COT!F:F,COT!$A:$A,YEAR(daily!$A1785),COT!$B:$B,WEEKNUM(daily!$A1785))</f>
        <v>202367</v>
      </c>
      <c r="P1785">
        <f>SUMIFS(COT!G:G,COT!$A:$A,YEAR(daily!$A1785),COT!$B:$B,WEEKNUM(daily!$A1785))</f>
        <v>127183</v>
      </c>
      <c r="Q1785">
        <f>SUMIFS(COT!H:H,COT!$A:$A,YEAR(daily!$A1785),COT!$B:$B,WEEKNUM(daily!$A1785))</f>
        <v>240837</v>
      </c>
      <c r="R1785">
        <f>SUMIFS(COT!I:I,COT!$A:$A,YEAR(daily!$A1785),COT!$B:$B,WEEKNUM(daily!$A1785))</f>
        <v>805157</v>
      </c>
      <c r="S1785">
        <f>SUMIFS(COT!J:J,COT!$A:$A,YEAR(daily!$A1785),COT!$B:$B,WEEKNUM(daily!$A1785))</f>
        <v>877168</v>
      </c>
      <c r="T1785">
        <f>SUMIFS(COT!K:K,COT!$A:$A,YEAR(daily!$A1785),COT!$B:$B,WEEKNUM(daily!$A1785))</f>
        <v>78042</v>
      </c>
      <c r="U1785">
        <f>SUMIFS(COT!L:L,COT!$A:$A,YEAR(daily!$A1785),COT!$B:$B,WEEKNUM(daily!$A1785))</f>
        <v>81215</v>
      </c>
      <c r="V1785">
        <f>SUMIFS(COT!M:M,COT!$A:$A,YEAR(daily!$A1785),COT!$B:$B,WEEKNUM(daily!$A1785))</f>
        <v>99</v>
      </c>
      <c r="W1785">
        <f>SUMIFS(COT!N:N,COT!$A:$A,YEAR(daily!$A1785),COT!$B:$B,WEEKNUM(daily!$A1785))</f>
        <v>90</v>
      </c>
      <c r="X1785">
        <f>SUMIFS(COT!O:O,COT!$A:$A,YEAR(daily!$A1785),COT!$B:$B,WEEKNUM(daily!$A1785))</f>
        <v>133</v>
      </c>
      <c r="Y1785">
        <f>SUMIFS(COT!P:P,COT!$A:$A,YEAR(daily!$A1785),COT!$B:$B,WEEKNUM(daily!$A1785))</f>
        <v>95</v>
      </c>
      <c r="Z1785">
        <f>SUMIFS(COT!Q:Q,COT!$A:$A,YEAR(daily!$A1785),COT!$B:$B,WEEKNUM(daily!$A1785))</f>
        <v>92</v>
      </c>
      <c r="AA1785">
        <f>SUMIFS(Saudi!B:B,Saudi!$A:$A,YEAR(daily!$A1785))</f>
        <v>642.80600000000004</v>
      </c>
      <c r="AB1785">
        <f>SUMIFS(Saudi!C:C,Saudi!$A:$A,YEAR(daily!$A1785))</f>
        <v>459.12</v>
      </c>
      <c r="AC1785">
        <f>SUMIFS(Saudi!F:F,Saudi!$A:$A,YEAR(daily!$A1785))</f>
        <v>3923205</v>
      </c>
      <c r="AD1785">
        <f>SUMIFS(Saudi!G:G,Saudi!$A:$A,YEAR(daily!$A1785))</f>
        <v>72.338736684018997</v>
      </c>
      <c r="AE1785">
        <f>SUMIFS(Saudi!H:H,Saudi!$A:$A,YEAR(daily!$A1785))</f>
        <v>283799693.45242673</v>
      </c>
      <c r="AF1785" s="5">
        <f t="shared" si="76"/>
        <v>4</v>
      </c>
      <c r="AG1785" s="5">
        <f t="shared" si="77"/>
        <v>2007</v>
      </c>
    </row>
    <row r="1786" spans="1:33">
      <c r="A1786" s="3">
        <v>39183</v>
      </c>
      <c r="B1786" s="1">
        <v>183115</v>
      </c>
      <c r="C1786" s="1">
        <v>108830</v>
      </c>
      <c r="D1786" s="1">
        <v>42816</v>
      </c>
      <c r="E1786" s="1">
        <v>62.01</v>
      </c>
      <c r="F1786" s="1">
        <v>66.5</v>
      </c>
      <c r="G1786" s="1">
        <v>67.47</v>
      </c>
      <c r="H1786" s="2">
        <v>50.7</v>
      </c>
      <c r="I1786" s="2">
        <v>30.3</v>
      </c>
      <c r="J1786" s="2">
        <v>85.3</v>
      </c>
      <c r="K1786" s="2">
        <v>87.1</v>
      </c>
      <c r="L1786">
        <f>SUMIFS(US!B:B,US!$D:$D,YEAR(daily!$A1786),US!$E:$E,MONTH(daily!$A1786))</f>
        <v>8478</v>
      </c>
      <c r="M1786">
        <f>SUMIFS(US!C:C,US!$D:$D,YEAR(daily!$A1786),US!$E:$E,MONTH(daily!$A1786))</f>
        <v>20536</v>
      </c>
      <c r="N1786">
        <f>SUMIFS(COT!E:E,COT!$A:$A,YEAR(daily!$A1786),COT!$B:$B,WEEKNUM(daily!$A1786))</f>
        <v>1326403</v>
      </c>
      <c r="O1786">
        <f>SUMIFS(COT!F:F,COT!$A:$A,YEAR(daily!$A1786),COT!$B:$B,WEEKNUM(daily!$A1786))</f>
        <v>202367</v>
      </c>
      <c r="P1786">
        <f>SUMIFS(COT!G:G,COT!$A:$A,YEAR(daily!$A1786),COT!$B:$B,WEEKNUM(daily!$A1786))</f>
        <v>127183</v>
      </c>
      <c r="Q1786">
        <f>SUMIFS(COT!H:H,COT!$A:$A,YEAR(daily!$A1786),COT!$B:$B,WEEKNUM(daily!$A1786))</f>
        <v>240837</v>
      </c>
      <c r="R1786">
        <f>SUMIFS(COT!I:I,COT!$A:$A,YEAR(daily!$A1786),COT!$B:$B,WEEKNUM(daily!$A1786))</f>
        <v>805157</v>
      </c>
      <c r="S1786">
        <f>SUMIFS(COT!J:J,COT!$A:$A,YEAR(daily!$A1786),COT!$B:$B,WEEKNUM(daily!$A1786))</f>
        <v>877168</v>
      </c>
      <c r="T1786">
        <f>SUMIFS(COT!K:K,COT!$A:$A,YEAR(daily!$A1786),COT!$B:$B,WEEKNUM(daily!$A1786))</f>
        <v>78042</v>
      </c>
      <c r="U1786">
        <f>SUMIFS(COT!L:L,COT!$A:$A,YEAR(daily!$A1786),COT!$B:$B,WEEKNUM(daily!$A1786))</f>
        <v>81215</v>
      </c>
      <c r="V1786">
        <f>SUMIFS(COT!M:M,COT!$A:$A,YEAR(daily!$A1786),COT!$B:$B,WEEKNUM(daily!$A1786))</f>
        <v>99</v>
      </c>
      <c r="W1786">
        <f>SUMIFS(COT!N:N,COT!$A:$A,YEAR(daily!$A1786),COT!$B:$B,WEEKNUM(daily!$A1786))</f>
        <v>90</v>
      </c>
      <c r="X1786">
        <f>SUMIFS(COT!O:O,COT!$A:$A,YEAR(daily!$A1786),COT!$B:$B,WEEKNUM(daily!$A1786))</f>
        <v>133</v>
      </c>
      <c r="Y1786">
        <f>SUMIFS(COT!P:P,COT!$A:$A,YEAR(daily!$A1786),COT!$B:$B,WEEKNUM(daily!$A1786))</f>
        <v>95</v>
      </c>
      <c r="Z1786">
        <f>SUMIFS(COT!Q:Q,COT!$A:$A,YEAR(daily!$A1786),COT!$B:$B,WEEKNUM(daily!$A1786))</f>
        <v>92</v>
      </c>
      <c r="AA1786">
        <f>SUMIFS(Saudi!B:B,Saudi!$A:$A,YEAR(daily!$A1786))</f>
        <v>642.80600000000004</v>
      </c>
      <c r="AB1786">
        <f>SUMIFS(Saudi!C:C,Saudi!$A:$A,YEAR(daily!$A1786))</f>
        <v>459.12</v>
      </c>
      <c r="AC1786">
        <f>SUMIFS(Saudi!F:F,Saudi!$A:$A,YEAR(daily!$A1786))</f>
        <v>3923205</v>
      </c>
      <c r="AD1786">
        <f>SUMIFS(Saudi!G:G,Saudi!$A:$A,YEAR(daily!$A1786))</f>
        <v>72.338736684018997</v>
      </c>
      <c r="AE1786">
        <f>SUMIFS(Saudi!H:H,Saudi!$A:$A,YEAR(daily!$A1786))</f>
        <v>283799693.45242673</v>
      </c>
      <c r="AF1786" s="5">
        <f t="shared" si="76"/>
        <v>4</v>
      </c>
      <c r="AG1786" s="5">
        <f t="shared" si="77"/>
        <v>2007</v>
      </c>
    </row>
    <row r="1787" spans="1:33">
      <c r="A1787" s="3">
        <v>39184</v>
      </c>
      <c r="B1787" s="1">
        <v>151695</v>
      </c>
      <c r="C1787" s="1">
        <v>120300</v>
      </c>
      <c r="D1787" s="1">
        <v>44599</v>
      </c>
      <c r="E1787" s="1">
        <v>63.85</v>
      </c>
      <c r="F1787" s="1">
        <v>67.88</v>
      </c>
      <c r="G1787" s="1">
        <v>68.75</v>
      </c>
      <c r="H1787" s="2">
        <v>50.7</v>
      </c>
      <c r="I1787" s="2">
        <v>30.3</v>
      </c>
      <c r="J1787" s="2">
        <v>85.3</v>
      </c>
      <c r="K1787" s="2">
        <v>87.1</v>
      </c>
      <c r="L1787">
        <f>SUMIFS(US!B:B,US!$D:$D,YEAR(daily!$A1787),US!$E:$E,MONTH(daily!$A1787))</f>
        <v>8478</v>
      </c>
      <c r="M1787">
        <f>SUMIFS(US!C:C,US!$D:$D,YEAR(daily!$A1787),US!$E:$E,MONTH(daily!$A1787))</f>
        <v>20536</v>
      </c>
      <c r="N1787">
        <f>SUMIFS(COT!E:E,COT!$A:$A,YEAR(daily!$A1787),COT!$B:$B,WEEKNUM(daily!$A1787))</f>
        <v>1326403</v>
      </c>
      <c r="O1787">
        <f>SUMIFS(COT!F:F,COT!$A:$A,YEAR(daily!$A1787),COT!$B:$B,WEEKNUM(daily!$A1787))</f>
        <v>202367</v>
      </c>
      <c r="P1787">
        <f>SUMIFS(COT!G:G,COT!$A:$A,YEAR(daily!$A1787),COT!$B:$B,WEEKNUM(daily!$A1787))</f>
        <v>127183</v>
      </c>
      <c r="Q1787">
        <f>SUMIFS(COT!H:H,COT!$A:$A,YEAR(daily!$A1787),COT!$B:$B,WEEKNUM(daily!$A1787))</f>
        <v>240837</v>
      </c>
      <c r="R1787">
        <f>SUMIFS(COT!I:I,COT!$A:$A,YEAR(daily!$A1787),COT!$B:$B,WEEKNUM(daily!$A1787))</f>
        <v>805157</v>
      </c>
      <c r="S1787">
        <f>SUMIFS(COT!J:J,COT!$A:$A,YEAR(daily!$A1787),COT!$B:$B,WEEKNUM(daily!$A1787))</f>
        <v>877168</v>
      </c>
      <c r="T1787">
        <f>SUMIFS(COT!K:K,COT!$A:$A,YEAR(daily!$A1787),COT!$B:$B,WEEKNUM(daily!$A1787))</f>
        <v>78042</v>
      </c>
      <c r="U1787">
        <f>SUMIFS(COT!L:L,COT!$A:$A,YEAR(daily!$A1787),COT!$B:$B,WEEKNUM(daily!$A1787))</f>
        <v>81215</v>
      </c>
      <c r="V1787">
        <f>SUMIFS(COT!M:M,COT!$A:$A,YEAR(daily!$A1787),COT!$B:$B,WEEKNUM(daily!$A1787))</f>
        <v>99</v>
      </c>
      <c r="W1787">
        <f>SUMIFS(COT!N:N,COT!$A:$A,YEAR(daily!$A1787),COT!$B:$B,WEEKNUM(daily!$A1787))</f>
        <v>90</v>
      </c>
      <c r="X1787">
        <f>SUMIFS(COT!O:O,COT!$A:$A,YEAR(daily!$A1787),COT!$B:$B,WEEKNUM(daily!$A1787))</f>
        <v>133</v>
      </c>
      <c r="Y1787">
        <f>SUMIFS(COT!P:P,COT!$A:$A,YEAR(daily!$A1787),COT!$B:$B,WEEKNUM(daily!$A1787))</f>
        <v>95</v>
      </c>
      <c r="Z1787">
        <f>SUMIFS(COT!Q:Q,COT!$A:$A,YEAR(daily!$A1787),COT!$B:$B,WEEKNUM(daily!$A1787))</f>
        <v>92</v>
      </c>
      <c r="AA1787">
        <f>SUMIFS(Saudi!B:B,Saudi!$A:$A,YEAR(daily!$A1787))</f>
        <v>642.80600000000004</v>
      </c>
      <c r="AB1787">
        <f>SUMIFS(Saudi!C:C,Saudi!$A:$A,YEAR(daily!$A1787))</f>
        <v>459.12</v>
      </c>
      <c r="AC1787">
        <f>SUMIFS(Saudi!F:F,Saudi!$A:$A,YEAR(daily!$A1787))</f>
        <v>3923205</v>
      </c>
      <c r="AD1787">
        <f>SUMIFS(Saudi!G:G,Saudi!$A:$A,YEAR(daily!$A1787))</f>
        <v>72.338736684018997</v>
      </c>
      <c r="AE1787">
        <f>SUMIFS(Saudi!H:H,Saudi!$A:$A,YEAR(daily!$A1787))</f>
        <v>283799693.45242673</v>
      </c>
      <c r="AF1787" s="5">
        <f t="shared" si="76"/>
        <v>4</v>
      </c>
      <c r="AG1787" s="5">
        <f t="shared" si="77"/>
        <v>2007</v>
      </c>
    </row>
    <row r="1788" spans="1:33">
      <c r="A1788" s="3">
        <v>39185</v>
      </c>
      <c r="B1788" s="1">
        <v>120745</v>
      </c>
      <c r="C1788" s="1">
        <v>127496</v>
      </c>
      <c r="D1788" s="1">
        <v>46372</v>
      </c>
      <c r="E1788" s="1">
        <v>63.63</v>
      </c>
      <c r="F1788" s="1">
        <v>67.89</v>
      </c>
      <c r="G1788" s="1">
        <v>68.709999999999994</v>
      </c>
      <c r="H1788" s="2">
        <v>50.7</v>
      </c>
      <c r="I1788" s="2">
        <v>30.3</v>
      </c>
      <c r="J1788" s="2">
        <v>85.3</v>
      </c>
      <c r="K1788" s="2">
        <v>87.1</v>
      </c>
      <c r="L1788">
        <f>SUMIFS(US!B:B,US!$D:$D,YEAR(daily!$A1788),US!$E:$E,MONTH(daily!$A1788))</f>
        <v>8478</v>
      </c>
      <c r="M1788">
        <f>SUMIFS(US!C:C,US!$D:$D,YEAR(daily!$A1788),US!$E:$E,MONTH(daily!$A1788))</f>
        <v>20536</v>
      </c>
      <c r="N1788">
        <f>SUMIFS(COT!E:E,COT!$A:$A,YEAR(daily!$A1788),COT!$B:$B,WEEKNUM(daily!$A1788))</f>
        <v>1326403</v>
      </c>
      <c r="O1788">
        <f>SUMIFS(COT!F:F,COT!$A:$A,YEAR(daily!$A1788),COT!$B:$B,WEEKNUM(daily!$A1788))</f>
        <v>202367</v>
      </c>
      <c r="P1788">
        <f>SUMIFS(COT!G:G,COT!$A:$A,YEAR(daily!$A1788),COT!$B:$B,WEEKNUM(daily!$A1788))</f>
        <v>127183</v>
      </c>
      <c r="Q1788">
        <f>SUMIFS(COT!H:H,COT!$A:$A,YEAR(daily!$A1788),COT!$B:$B,WEEKNUM(daily!$A1788))</f>
        <v>240837</v>
      </c>
      <c r="R1788">
        <f>SUMIFS(COT!I:I,COT!$A:$A,YEAR(daily!$A1788),COT!$B:$B,WEEKNUM(daily!$A1788))</f>
        <v>805157</v>
      </c>
      <c r="S1788">
        <f>SUMIFS(COT!J:J,COT!$A:$A,YEAR(daily!$A1788),COT!$B:$B,WEEKNUM(daily!$A1788))</f>
        <v>877168</v>
      </c>
      <c r="T1788">
        <f>SUMIFS(COT!K:K,COT!$A:$A,YEAR(daily!$A1788),COT!$B:$B,WEEKNUM(daily!$A1788))</f>
        <v>78042</v>
      </c>
      <c r="U1788">
        <f>SUMIFS(COT!L:L,COT!$A:$A,YEAR(daily!$A1788),COT!$B:$B,WEEKNUM(daily!$A1788))</f>
        <v>81215</v>
      </c>
      <c r="V1788">
        <f>SUMIFS(COT!M:M,COT!$A:$A,YEAR(daily!$A1788),COT!$B:$B,WEEKNUM(daily!$A1788))</f>
        <v>99</v>
      </c>
      <c r="W1788">
        <f>SUMIFS(COT!N:N,COT!$A:$A,YEAR(daily!$A1788),COT!$B:$B,WEEKNUM(daily!$A1788))</f>
        <v>90</v>
      </c>
      <c r="X1788">
        <f>SUMIFS(COT!O:O,COT!$A:$A,YEAR(daily!$A1788),COT!$B:$B,WEEKNUM(daily!$A1788))</f>
        <v>133</v>
      </c>
      <c r="Y1788">
        <f>SUMIFS(COT!P:P,COT!$A:$A,YEAR(daily!$A1788),COT!$B:$B,WEEKNUM(daily!$A1788))</f>
        <v>95</v>
      </c>
      <c r="Z1788">
        <f>SUMIFS(COT!Q:Q,COT!$A:$A,YEAR(daily!$A1788),COT!$B:$B,WEEKNUM(daily!$A1788))</f>
        <v>92</v>
      </c>
      <c r="AA1788">
        <f>SUMIFS(Saudi!B:B,Saudi!$A:$A,YEAR(daily!$A1788))</f>
        <v>642.80600000000004</v>
      </c>
      <c r="AB1788">
        <f>SUMIFS(Saudi!C:C,Saudi!$A:$A,YEAR(daily!$A1788))</f>
        <v>459.12</v>
      </c>
      <c r="AC1788">
        <f>SUMIFS(Saudi!F:F,Saudi!$A:$A,YEAR(daily!$A1788))</f>
        <v>3923205</v>
      </c>
      <c r="AD1788">
        <f>SUMIFS(Saudi!G:G,Saudi!$A:$A,YEAR(daily!$A1788))</f>
        <v>72.338736684018997</v>
      </c>
      <c r="AE1788">
        <f>SUMIFS(Saudi!H:H,Saudi!$A:$A,YEAR(daily!$A1788))</f>
        <v>283799693.45242673</v>
      </c>
      <c r="AF1788" s="5">
        <f t="shared" si="76"/>
        <v>4</v>
      </c>
      <c r="AG1788" s="5">
        <f t="shared" si="77"/>
        <v>2007</v>
      </c>
    </row>
    <row r="1789" spans="1:33">
      <c r="A1789" s="3">
        <v>39188</v>
      </c>
      <c r="B1789" s="1">
        <v>105200</v>
      </c>
      <c r="C1789" s="1">
        <v>132832</v>
      </c>
      <c r="D1789" s="1">
        <v>47387</v>
      </c>
      <c r="E1789" s="1">
        <v>63.61</v>
      </c>
      <c r="F1789" s="1">
        <v>66.849999999999994</v>
      </c>
      <c r="G1789" s="1">
        <v>67.58</v>
      </c>
      <c r="H1789" s="2">
        <v>50.7</v>
      </c>
      <c r="I1789" s="2">
        <v>30.3</v>
      </c>
      <c r="J1789" s="2">
        <v>85.3</v>
      </c>
      <c r="K1789" s="2">
        <v>87.1</v>
      </c>
      <c r="L1789">
        <f>SUMIFS(US!B:B,US!$D:$D,YEAR(daily!$A1789),US!$E:$E,MONTH(daily!$A1789))</f>
        <v>8478</v>
      </c>
      <c r="M1789">
        <f>SUMIFS(US!C:C,US!$D:$D,YEAR(daily!$A1789),US!$E:$E,MONTH(daily!$A1789))</f>
        <v>20536</v>
      </c>
      <c r="N1789">
        <f>SUMIFS(COT!E:E,COT!$A:$A,YEAR(daily!$A1789),COT!$B:$B,WEEKNUM(daily!$A1789))</f>
        <v>1309533</v>
      </c>
      <c r="O1789">
        <f>SUMIFS(COT!F:F,COT!$A:$A,YEAR(daily!$A1789),COT!$B:$B,WEEKNUM(daily!$A1789))</f>
        <v>206586</v>
      </c>
      <c r="P1789">
        <f>SUMIFS(COT!G:G,COT!$A:$A,YEAR(daily!$A1789),COT!$B:$B,WEEKNUM(daily!$A1789))</f>
        <v>125771</v>
      </c>
      <c r="Q1789">
        <f>SUMIFS(COT!H:H,COT!$A:$A,YEAR(daily!$A1789),COT!$B:$B,WEEKNUM(daily!$A1789))</f>
        <v>241827</v>
      </c>
      <c r="R1789">
        <f>SUMIFS(COT!I:I,COT!$A:$A,YEAR(daily!$A1789),COT!$B:$B,WEEKNUM(daily!$A1789))</f>
        <v>787440</v>
      </c>
      <c r="S1789">
        <f>SUMIFS(COT!J:J,COT!$A:$A,YEAR(daily!$A1789),COT!$B:$B,WEEKNUM(daily!$A1789))</f>
        <v>863540</v>
      </c>
      <c r="T1789">
        <f>SUMIFS(COT!K:K,COT!$A:$A,YEAR(daily!$A1789),COT!$B:$B,WEEKNUM(daily!$A1789))</f>
        <v>73680</v>
      </c>
      <c r="U1789">
        <f>SUMIFS(COT!L:L,COT!$A:$A,YEAR(daily!$A1789),COT!$B:$B,WEEKNUM(daily!$A1789))</f>
        <v>78395</v>
      </c>
      <c r="V1789">
        <f>SUMIFS(COT!M:M,COT!$A:$A,YEAR(daily!$A1789),COT!$B:$B,WEEKNUM(daily!$A1789))</f>
        <v>101</v>
      </c>
      <c r="W1789">
        <f>SUMIFS(COT!N:N,COT!$A:$A,YEAR(daily!$A1789),COT!$B:$B,WEEKNUM(daily!$A1789))</f>
        <v>95</v>
      </c>
      <c r="X1789">
        <f>SUMIFS(COT!O:O,COT!$A:$A,YEAR(daily!$A1789),COT!$B:$B,WEEKNUM(daily!$A1789))</f>
        <v>134</v>
      </c>
      <c r="Y1789">
        <f>SUMIFS(COT!P:P,COT!$A:$A,YEAR(daily!$A1789),COT!$B:$B,WEEKNUM(daily!$A1789))</f>
        <v>93</v>
      </c>
      <c r="Z1789">
        <f>SUMIFS(COT!Q:Q,COT!$A:$A,YEAR(daily!$A1789),COT!$B:$B,WEEKNUM(daily!$A1789))</f>
        <v>92</v>
      </c>
      <c r="AA1789">
        <f>SUMIFS(Saudi!B:B,Saudi!$A:$A,YEAR(daily!$A1789))</f>
        <v>642.80600000000004</v>
      </c>
      <c r="AB1789">
        <f>SUMIFS(Saudi!C:C,Saudi!$A:$A,YEAR(daily!$A1789))</f>
        <v>459.12</v>
      </c>
      <c r="AC1789">
        <f>SUMIFS(Saudi!F:F,Saudi!$A:$A,YEAR(daily!$A1789))</f>
        <v>3923205</v>
      </c>
      <c r="AD1789">
        <f>SUMIFS(Saudi!G:G,Saudi!$A:$A,YEAR(daily!$A1789))</f>
        <v>72.338736684018997</v>
      </c>
      <c r="AE1789">
        <f>SUMIFS(Saudi!H:H,Saudi!$A:$A,YEAR(daily!$A1789))</f>
        <v>283799693.45242673</v>
      </c>
      <c r="AF1789" s="5">
        <f t="shared" si="76"/>
        <v>4</v>
      </c>
      <c r="AG1789" s="5">
        <f t="shared" si="77"/>
        <v>2007</v>
      </c>
    </row>
    <row r="1790" spans="1:33">
      <c r="A1790" s="3">
        <v>39189</v>
      </c>
      <c r="B1790" s="1">
        <v>56968</v>
      </c>
      <c r="C1790" s="1">
        <v>139885</v>
      </c>
      <c r="D1790" s="1">
        <v>50938</v>
      </c>
      <c r="E1790" s="1">
        <v>63.1</v>
      </c>
      <c r="F1790" s="1">
        <v>65.680000000000007</v>
      </c>
      <c r="G1790" s="1">
        <v>66.42</v>
      </c>
      <c r="H1790" s="2">
        <v>50.7</v>
      </c>
      <c r="I1790" s="2">
        <v>30.3</v>
      </c>
      <c r="J1790" s="2">
        <v>85.3</v>
      </c>
      <c r="K1790" s="2">
        <v>87.1</v>
      </c>
      <c r="L1790">
        <f>SUMIFS(US!B:B,US!$D:$D,YEAR(daily!$A1790),US!$E:$E,MONTH(daily!$A1790))</f>
        <v>8478</v>
      </c>
      <c r="M1790">
        <f>SUMIFS(US!C:C,US!$D:$D,YEAR(daily!$A1790),US!$E:$E,MONTH(daily!$A1790))</f>
        <v>20536</v>
      </c>
      <c r="N1790">
        <f>SUMIFS(COT!E:E,COT!$A:$A,YEAR(daily!$A1790),COT!$B:$B,WEEKNUM(daily!$A1790))</f>
        <v>1309533</v>
      </c>
      <c r="O1790">
        <f>SUMIFS(COT!F:F,COT!$A:$A,YEAR(daily!$A1790),COT!$B:$B,WEEKNUM(daily!$A1790))</f>
        <v>206586</v>
      </c>
      <c r="P1790">
        <f>SUMIFS(COT!G:G,COT!$A:$A,YEAR(daily!$A1790),COT!$B:$B,WEEKNUM(daily!$A1790))</f>
        <v>125771</v>
      </c>
      <c r="Q1790">
        <f>SUMIFS(COT!H:H,COT!$A:$A,YEAR(daily!$A1790),COT!$B:$B,WEEKNUM(daily!$A1790))</f>
        <v>241827</v>
      </c>
      <c r="R1790">
        <f>SUMIFS(COT!I:I,COT!$A:$A,YEAR(daily!$A1790),COT!$B:$B,WEEKNUM(daily!$A1790))</f>
        <v>787440</v>
      </c>
      <c r="S1790">
        <f>SUMIFS(COT!J:J,COT!$A:$A,YEAR(daily!$A1790),COT!$B:$B,WEEKNUM(daily!$A1790))</f>
        <v>863540</v>
      </c>
      <c r="T1790">
        <f>SUMIFS(COT!K:K,COT!$A:$A,YEAR(daily!$A1790),COT!$B:$B,WEEKNUM(daily!$A1790))</f>
        <v>73680</v>
      </c>
      <c r="U1790">
        <f>SUMIFS(COT!L:L,COT!$A:$A,YEAR(daily!$A1790),COT!$B:$B,WEEKNUM(daily!$A1790))</f>
        <v>78395</v>
      </c>
      <c r="V1790">
        <f>SUMIFS(COT!M:M,COT!$A:$A,YEAR(daily!$A1790),COT!$B:$B,WEEKNUM(daily!$A1790))</f>
        <v>101</v>
      </c>
      <c r="W1790">
        <f>SUMIFS(COT!N:N,COT!$A:$A,YEAR(daily!$A1790),COT!$B:$B,WEEKNUM(daily!$A1790))</f>
        <v>95</v>
      </c>
      <c r="X1790">
        <f>SUMIFS(COT!O:O,COT!$A:$A,YEAR(daily!$A1790),COT!$B:$B,WEEKNUM(daily!$A1790))</f>
        <v>134</v>
      </c>
      <c r="Y1790">
        <f>SUMIFS(COT!P:P,COT!$A:$A,YEAR(daily!$A1790),COT!$B:$B,WEEKNUM(daily!$A1790))</f>
        <v>93</v>
      </c>
      <c r="Z1790">
        <f>SUMIFS(COT!Q:Q,COT!$A:$A,YEAR(daily!$A1790),COT!$B:$B,WEEKNUM(daily!$A1790))</f>
        <v>92</v>
      </c>
      <c r="AA1790">
        <f>SUMIFS(Saudi!B:B,Saudi!$A:$A,YEAR(daily!$A1790))</f>
        <v>642.80600000000004</v>
      </c>
      <c r="AB1790">
        <f>SUMIFS(Saudi!C:C,Saudi!$A:$A,YEAR(daily!$A1790))</f>
        <v>459.12</v>
      </c>
      <c r="AC1790">
        <f>SUMIFS(Saudi!F:F,Saudi!$A:$A,YEAR(daily!$A1790))</f>
        <v>3923205</v>
      </c>
      <c r="AD1790">
        <f>SUMIFS(Saudi!G:G,Saudi!$A:$A,YEAR(daily!$A1790))</f>
        <v>72.338736684018997</v>
      </c>
      <c r="AE1790">
        <f>SUMIFS(Saudi!H:H,Saudi!$A:$A,YEAR(daily!$A1790))</f>
        <v>283799693.45242673</v>
      </c>
      <c r="AF1790" s="5">
        <f t="shared" si="76"/>
        <v>4</v>
      </c>
      <c r="AG1790" s="5">
        <f t="shared" si="77"/>
        <v>2007</v>
      </c>
    </row>
    <row r="1791" spans="1:33">
      <c r="A1791" s="3">
        <v>39190</v>
      </c>
      <c r="B1791" s="1">
        <v>37776</v>
      </c>
      <c r="C1791" s="1">
        <v>140701</v>
      </c>
      <c r="D1791" s="1">
        <v>51789</v>
      </c>
      <c r="E1791" s="1">
        <v>63.13</v>
      </c>
      <c r="F1791" s="1">
        <v>65.7</v>
      </c>
      <c r="G1791" s="1">
        <v>66.459999999999994</v>
      </c>
      <c r="H1791" s="2">
        <v>50.7</v>
      </c>
      <c r="I1791" s="2">
        <v>30.3</v>
      </c>
      <c r="J1791" s="2">
        <v>85.3</v>
      </c>
      <c r="K1791" s="2">
        <v>87.1</v>
      </c>
      <c r="L1791">
        <f>SUMIFS(US!B:B,US!$D:$D,YEAR(daily!$A1791),US!$E:$E,MONTH(daily!$A1791))</f>
        <v>8478</v>
      </c>
      <c r="M1791">
        <f>SUMIFS(US!C:C,US!$D:$D,YEAR(daily!$A1791),US!$E:$E,MONTH(daily!$A1791))</f>
        <v>20536</v>
      </c>
      <c r="N1791">
        <f>SUMIFS(COT!E:E,COT!$A:$A,YEAR(daily!$A1791),COT!$B:$B,WEEKNUM(daily!$A1791))</f>
        <v>1309533</v>
      </c>
      <c r="O1791">
        <f>SUMIFS(COT!F:F,COT!$A:$A,YEAR(daily!$A1791),COT!$B:$B,WEEKNUM(daily!$A1791))</f>
        <v>206586</v>
      </c>
      <c r="P1791">
        <f>SUMIFS(COT!G:G,COT!$A:$A,YEAR(daily!$A1791),COT!$B:$B,WEEKNUM(daily!$A1791))</f>
        <v>125771</v>
      </c>
      <c r="Q1791">
        <f>SUMIFS(COT!H:H,COT!$A:$A,YEAR(daily!$A1791),COT!$B:$B,WEEKNUM(daily!$A1791))</f>
        <v>241827</v>
      </c>
      <c r="R1791">
        <f>SUMIFS(COT!I:I,COT!$A:$A,YEAR(daily!$A1791),COT!$B:$B,WEEKNUM(daily!$A1791))</f>
        <v>787440</v>
      </c>
      <c r="S1791">
        <f>SUMIFS(COT!J:J,COT!$A:$A,YEAR(daily!$A1791),COT!$B:$B,WEEKNUM(daily!$A1791))</f>
        <v>863540</v>
      </c>
      <c r="T1791">
        <f>SUMIFS(COT!K:K,COT!$A:$A,YEAR(daily!$A1791),COT!$B:$B,WEEKNUM(daily!$A1791))</f>
        <v>73680</v>
      </c>
      <c r="U1791">
        <f>SUMIFS(COT!L:L,COT!$A:$A,YEAR(daily!$A1791),COT!$B:$B,WEEKNUM(daily!$A1791))</f>
        <v>78395</v>
      </c>
      <c r="V1791">
        <f>SUMIFS(COT!M:M,COT!$A:$A,YEAR(daily!$A1791),COT!$B:$B,WEEKNUM(daily!$A1791))</f>
        <v>101</v>
      </c>
      <c r="W1791">
        <f>SUMIFS(COT!N:N,COT!$A:$A,YEAR(daily!$A1791),COT!$B:$B,WEEKNUM(daily!$A1791))</f>
        <v>95</v>
      </c>
      <c r="X1791">
        <f>SUMIFS(COT!O:O,COT!$A:$A,YEAR(daily!$A1791),COT!$B:$B,WEEKNUM(daily!$A1791))</f>
        <v>134</v>
      </c>
      <c r="Y1791">
        <f>SUMIFS(COT!P:P,COT!$A:$A,YEAR(daily!$A1791),COT!$B:$B,WEEKNUM(daily!$A1791))</f>
        <v>93</v>
      </c>
      <c r="Z1791">
        <f>SUMIFS(COT!Q:Q,COT!$A:$A,YEAR(daily!$A1791),COT!$B:$B,WEEKNUM(daily!$A1791))</f>
        <v>92</v>
      </c>
      <c r="AA1791">
        <f>SUMIFS(Saudi!B:B,Saudi!$A:$A,YEAR(daily!$A1791))</f>
        <v>642.80600000000004</v>
      </c>
      <c r="AB1791">
        <f>SUMIFS(Saudi!C:C,Saudi!$A:$A,YEAR(daily!$A1791))</f>
        <v>459.12</v>
      </c>
      <c r="AC1791">
        <f>SUMIFS(Saudi!F:F,Saudi!$A:$A,YEAR(daily!$A1791))</f>
        <v>3923205</v>
      </c>
      <c r="AD1791">
        <f>SUMIFS(Saudi!G:G,Saudi!$A:$A,YEAR(daily!$A1791))</f>
        <v>72.338736684018997</v>
      </c>
      <c r="AE1791">
        <f>SUMIFS(Saudi!H:H,Saudi!$A:$A,YEAR(daily!$A1791))</f>
        <v>283799693.45242673</v>
      </c>
      <c r="AF1791" s="5">
        <f t="shared" si="76"/>
        <v>4</v>
      </c>
      <c r="AG1791" s="5">
        <f t="shared" si="77"/>
        <v>2007</v>
      </c>
    </row>
    <row r="1792" spans="1:33">
      <c r="A1792" s="3">
        <v>39191</v>
      </c>
      <c r="B1792" s="1">
        <v>19870</v>
      </c>
      <c r="C1792" s="1">
        <v>140426</v>
      </c>
      <c r="D1792" s="1">
        <v>51109</v>
      </c>
      <c r="E1792" s="1">
        <v>61.83</v>
      </c>
      <c r="F1792" s="1">
        <v>64.86</v>
      </c>
      <c r="G1792" s="1">
        <v>65.73</v>
      </c>
      <c r="H1792" s="2">
        <v>50.7</v>
      </c>
      <c r="I1792" s="2">
        <v>30.3</v>
      </c>
      <c r="J1792" s="2">
        <v>85.3</v>
      </c>
      <c r="K1792" s="2">
        <v>87.1</v>
      </c>
      <c r="L1792">
        <f>SUMIFS(US!B:B,US!$D:$D,YEAR(daily!$A1792),US!$E:$E,MONTH(daily!$A1792))</f>
        <v>8478</v>
      </c>
      <c r="M1792">
        <f>SUMIFS(US!C:C,US!$D:$D,YEAR(daily!$A1792),US!$E:$E,MONTH(daily!$A1792))</f>
        <v>20536</v>
      </c>
      <c r="N1792">
        <f>SUMIFS(COT!E:E,COT!$A:$A,YEAR(daily!$A1792),COT!$B:$B,WEEKNUM(daily!$A1792))</f>
        <v>1309533</v>
      </c>
      <c r="O1792">
        <f>SUMIFS(COT!F:F,COT!$A:$A,YEAR(daily!$A1792),COT!$B:$B,WEEKNUM(daily!$A1792))</f>
        <v>206586</v>
      </c>
      <c r="P1792">
        <f>SUMIFS(COT!G:G,COT!$A:$A,YEAR(daily!$A1792),COT!$B:$B,WEEKNUM(daily!$A1792))</f>
        <v>125771</v>
      </c>
      <c r="Q1792">
        <f>SUMIFS(COT!H:H,COT!$A:$A,YEAR(daily!$A1792),COT!$B:$B,WEEKNUM(daily!$A1792))</f>
        <v>241827</v>
      </c>
      <c r="R1792">
        <f>SUMIFS(COT!I:I,COT!$A:$A,YEAR(daily!$A1792),COT!$B:$B,WEEKNUM(daily!$A1792))</f>
        <v>787440</v>
      </c>
      <c r="S1792">
        <f>SUMIFS(COT!J:J,COT!$A:$A,YEAR(daily!$A1792),COT!$B:$B,WEEKNUM(daily!$A1792))</f>
        <v>863540</v>
      </c>
      <c r="T1792">
        <f>SUMIFS(COT!K:K,COT!$A:$A,YEAR(daily!$A1792),COT!$B:$B,WEEKNUM(daily!$A1792))</f>
        <v>73680</v>
      </c>
      <c r="U1792">
        <f>SUMIFS(COT!L:L,COT!$A:$A,YEAR(daily!$A1792),COT!$B:$B,WEEKNUM(daily!$A1792))</f>
        <v>78395</v>
      </c>
      <c r="V1792">
        <f>SUMIFS(COT!M:M,COT!$A:$A,YEAR(daily!$A1792),COT!$B:$B,WEEKNUM(daily!$A1792))</f>
        <v>101</v>
      </c>
      <c r="W1792">
        <f>SUMIFS(COT!N:N,COT!$A:$A,YEAR(daily!$A1792),COT!$B:$B,WEEKNUM(daily!$A1792))</f>
        <v>95</v>
      </c>
      <c r="X1792">
        <f>SUMIFS(COT!O:O,COT!$A:$A,YEAR(daily!$A1792),COT!$B:$B,WEEKNUM(daily!$A1792))</f>
        <v>134</v>
      </c>
      <c r="Y1792">
        <f>SUMIFS(COT!P:P,COT!$A:$A,YEAR(daily!$A1792),COT!$B:$B,WEEKNUM(daily!$A1792))</f>
        <v>93</v>
      </c>
      <c r="Z1792">
        <f>SUMIFS(COT!Q:Q,COT!$A:$A,YEAR(daily!$A1792),COT!$B:$B,WEEKNUM(daily!$A1792))</f>
        <v>92</v>
      </c>
      <c r="AA1792">
        <f>SUMIFS(Saudi!B:B,Saudi!$A:$A,YEAR(daily!$A1792))</f>
        <v>642.80600000000004</v>
      </c>
      <c r="AB1792">
        <f>SUMIFS(Saudi!C:C,Saudi!$A:$A,YEAR(daily!$A1792))</f>
        <v>459.12</v>
      </c>
      <c r="AC1792">
        <f>SUMIFS(Saudi!F:F,Saudi!$A:$A,YEAR(daily!$A1792))</f>
        <v>3923205</v>
      </c>
      <c r="AD1792">
        <f>SUMIFS(Saudi!G:G,Saudi!$A:$A,YEAR(daily!$A1792))</f>
        <v>72.338736684018997</v>
      </c>
      <c r="AE1792">
        <f>SUMIFS(Saudi!H:H,Saudi!$A:$A,YEAR(daily!$A1792))</f>
        <v>283799693.45242673</v>
      </c>
      <c r="AF1792" s="5">
        <f t="shared" si="76"/>
        <v>4</v>
      </c>
      <c r="AG1792" s="5">
        <f t="shared" si="77"/>
        <v>2007</v>
      </c>
    </row>
    <row r="1793" spans="1:33">
      <c r="A1793" s="3">
        <v>39192</v>
      </c>
      <c r="B1793" s="1">
        <v>5346</v>
      </c>
      <c r="C1793" s="1">
        <v>141699</v>
      </c>
      <c r="D1793" s="1">
        <v>51675</v>
      </c>
      <c r="E1793" s="1">
        <v>63.38</v>
      </c>
      <c r="F1793" s="1">
        <v>65.5</v>
      </c>
      <c r="G1793" s="1">
        <v>66.31</v>
      </c>
      <c r="H1793" s="2">
        <v>50.7</v>
      </c>
      <c r="I1793" s="2">
        <v>30.3</v>
      </c>
      <c r="J1793" s="2">
        <v>85.3</v>
      </c>
      <c r="K1793" s="2">
        <v>87.1</v>
      </c>
      <c r="L1793">
        <f>SUMIFS(US!B:B,US!$D:$D,YEAR(daily!$A1793),US!$E:$E,MONTH(daily!$A1793))</f>
        <v>8478</v>
      </c>
      <c r="M1793">
        <f>SUMIFS(US!C:C,US!$D:$D,YEAR(daily!$A1793),US!$E:$E,MONTH(daily!$A1793))</f>
        <v>20536</v>
      </c>
      <c r="N1793">
        <f>SUMIFS(COT!E:E,COT!$A:$A,YEAR(daily!$A1793),COT!$B:$B,WEEKNUM(daily!$A1793))</f>
        <v>1309533</v>
      </c>
      <c r="O1793">
        <f>SUMIFS(COT!F:F,COT!$A:$A,YEAR(daily!$A1793),COT!$B:$B,WEEKNUM(daily!$A1793))</f>
        <v>206586</v>
      </c>
      <c r="P1793">
        <f>SUMIFS(COT!G:G,COT!$A:$A,YEAR(daily!$A1793),COT!$B:$B,WEEKNUM(daily!$A1793))</f>
        <v>125771</v>
      </c>
      <c r="Q1793">
        <f>SUMIFS(COT!H:H,COT!$A:$A,YEAR(daily!$A1793),COT!$B:$B,WEEKNUM(daily!$A1793))</f>
        <v>241827</v>
      </c>
      <c r="R1793">
        <f>SUMIFS(COT!I:I,COT!$A:$A,YEAR(daily!$A1793),COT!$B:$B,WEEKNUM(daily!$A1793))</f>
        <v>787440</v>
      </c>
      <c r="S1793">
        <f>SUMIFS(COT!J:J,COT!$A:$A,YEAR(daily!$A1793),COT!$B:$B,WEEKNUM(daily!$A1793))</f>
        <v>863540</v>
      </c>
      <c r="T1793">
        <f>SUMIFS(COT!K:K,COT!$A:$A,YEAR(daily!$A1793),COT!$B:$B,WEEKNUM(daily!$A1793))</f>
        <v>73680</v>
      </c>
      <c r="U1793">
        <f>SUMIFS(COT!L:L,COT!$A:$A,YEAR(daily!$A1793),COT!$B:$B,WEEKNUM(daily!$A1793))</f>
        <v>78395</v>
      </c>
      <c r="V1793">
        <f>SUMIFS(COT!M:M,COT!$A:$A,YEAR(daily!$A1793),COT!$B:$B,WEEKNUM(daily!$A1793))</f>
        <v>101</v>
      </c>
      <c r="W1793">
        <f>SUMIFS(COT!N:N,COT!$A:$A,YEAR(daily!$A1793),COT!$B:$B,WEEKNUM(daily!$A1793))</f>
        <v>95</v>
      </c>
      <c r="X1793">
        <f>SUMIFS(COT!O:O,COT!$A:$A,YEAR(daily!$A1793),COT!$B:$B,WEEKNUM(daily!$A1793))</f>
        <v>134</v>
      </c>
      <c r="Y1793">
        <f>SUMIFS(COT!P:P,COT!$A:$A,YEAR(daily!$A1793),COT!$B:$B,WEEKNUM(daily!$A1793))</f>
        <v>93</v>
      </c>
      <c r="Z1793">
        <f>SUMIFS(COT!Q:Q,COT!$A:$A,YEAR(daily!$A1793),COT!$B:$B,WEEKNUM(daily!$A1793))</f>
        <v>92</v>
      </c>
      <c r="AA1793">
        <f>SUMIFS(Saudi!B:B,Saudi!$A:$A,YEAR(daily!$A1793))</f>
        <v>642.80600000000004</v>
      </c>
      <c r="AB1793">
        <f>SUMIFS(Saudi!C:C,Saudi!$A:$A,YEAR(daily!$A1793))</f>
        <v>459.12</v>
      </c>
      <c r="AC1793">
        <f>SUMIFS(Saudi!F:F,Saudi!$A:$A,YEAR(daily!$A1793))</f>
        <v>3923205</v>
      </c>
      <c r="AD1793">
        <f>SUMIFS(Saudi!G:G,Saudi!$A:$A,YEAR(daily!$A1793))</f>
        <v>72.338736684018997</v>
      </c>
      <c r="AE1793">
        <f>SUMIFS(Saudi!H:H,Saudi!$A:$A,YEAR(daily!$A1793))</f>
        <v>283799693.45242673</v>
      </c>
      <c r="AF1793" s="5">
        <f t="shared" si="76"/>
        <v>4</v>
      </c>
      <c r="AG1793" s="5">
        <f t="shared" si="77"/>
        <v>2007</v>
      </c>
    </row>
    <row r="1794" spans="1:33">
      <c r="A1794" s="3">
        <v>39195</v>
      </c>
      <c r="B1794" s="1">
        <v>327908</v>
      </c>
      <c r="C1794" s="1">
        <v>51009</v>
      </c>
      <c r="D1794" s="1">
        <v>50217</v>
      </c>
      <c r="E1794" s="1">
        <v>65.89</v>
      </c>
      <c r="F1794" s="1">
        <v>67.900000000000006</v>
      </c>
      <c r="G1794" s="1">
        <v>68.540000000000006</v>
      </c>
      <c r="H1794" s="2">
        <v>50.7</v>
      </c>
      <c r="I1794" s="2">
        <v>30.3</v>
      </c>
      <c r="J1794" s="2">
        <v>85.3</v>
      </c>
      <c r="K1794" s="2">
        <v>87.1</v>
      </c>
      <c r="L1794">
        <f>SUMIFS(US!B:B,US!$D:$D,YEAR(daily!$A1794),US!$E:$E,MONTH(daily!$A1794))</f>
        <v>8478</v>
      </c>
      <c r="M1794">
        <f>SUMIFS(US!C:C,US!$D:$D,YEAR(daily!$A1794),US!$E:$E,MONTH(daily!$A1794))</f>
        <v>20536</v>
      </c>
      <c r="N1794">
        <f>SUMIFS(COT!E:E,COT!$A:$A,YEAR(daily!$A1794),COT!$B:$B,WEEKNUM(daily!$A1794))</f>
        <v>1316177</v>
      </c>
      <c r="O1794">
        <f>SUMIFS(COT!F:F,COT!$A:$A,YEAR(daily!$A1794),COT!$B:$B,WEEKNUM(daily!$A1794))</f>
        <v>199503</v>
      </c>
      <c r="P1794">
        <f>SUMIFS(COT!G:G,COT!$A:$A,YEAR(daily!$A1794),COT!$B:$B,WEEKNUM(daily!$A1794))</f>
        <v>135674</v>
      </c>
      <c r="Q1794">
        <f>SUMIFS(COT!H:H,COT!$A:$A,YEAR(daily!$A1794),COT!$B:$B,WEEKNUM(daily!$A1794))</f>
        <v>240073</v>
      </c>
      <c r="R1794">
        <f>SUMIFS(COT!I:I,COT!$A:$A,YEAR(daily!$A1794),COT!$B:$B,WEEKNUM(daily!$A1794))</f>
        <v>802849</v>
      </c>
      <c r="S1794">
        <f>SUMIFS(COT!J:J,COT!$A:$A,YEAR(daily!$A1794),COT!$B:$B,WEEKNUM(daily!$A1794))</f>
        <v>863657</v>
      </c>
      <c r="T1794">
        <f>SUMIFS(COT!K:K,COT!$A:$A,YEAR(daily!$A1794),COT!$B:$B,WEEKNUM(daily!$A1794))</f>
        <v>73752</v>
      </c>
      <c r="U1794">
        <f>SUMIFS(COT!L:L,COT!$A:$A,YEAR(daily!$A1794),COT!$B:$B,WEEKNUM(daily!$A1794))</f>
        <v>76773</v>
      </c>
      <c r="V1794">
        <f>SUMIFS(COT!M:M,COT!$A:$A,YEAR(daily!$A1794),COT!$B:$B,WEEKNUM(daily!$A1794))</f>
        <v>95</v>
      </c>
      <c r="W1794">
        <f>SUMIFS(COT!N:N,COT!$A:$A,YEAR(daily!$A1794),COT!$B:$B,WEEKNUM(daily!$A1794))</f>
        <v>98</v>
      </c>
      <c r="X1794">
        <f>SUMIFS(COT!O:O,COT!$A:$A,YEAR(daily!$A1794),COT!$B:$B,WEEKNUM(daily!$A1794))</f>
        <v>127</v>
      </c>
      <c r="Y1794">
        <f>SUMIFS(COT!P:P,COT!$A:$A,YEAR(daily!$A1794),COT!$B:$B,WEEKNUM(daily!$A1794))</f>
        <v>91</v>
      </c>
      <c r="Z1794">
        <f>SUMIFS(COT!Q:Q,COT!$A:$A,YEAR(daily!$A1794),COT!$B:$B,WEEKNUM(daily!$A1794))</f>
        <v>97</v>
      </c>
      <c r="AA1794">
        <f>SUMIFS(Saudi!B:B,Saudi!$A:$A,YEAR(daily!$A1794))</f>
        <v>642.80600000000004</v>
      </c>
      <c r="AB1794">
        <f>SUMIFS(Saudi!C:C,Saudi!$A:$A,YEAR(daily!$A1794))</f>
        <v>459.12</v>
      </c>
      <c r="AC1794">
        <f>SUMIFS(Saudi!F:F,Saudi!$A:$A,YEAR(daily!$A1794))</f>
        <v>3923205</v>
      </c>
      <c r="AD1794">
        <f>SUMIFS(Saudi!G:G,Saudi!$A:$A,YEAR(daily!$A1794))</f>
        <v>72.338736684018997</v>
      </c>
      <c r="AE1794">
        <f>SUMIFS(Saudi!H:H,Saudi!$A:$A,YEAR(daily!$A1794))</f>
        <v>283799693.45242673</v>
      </c>
      <c r="AF1794" s="5">
        <f t="shared" ref="AF1794:AF1857" si="78">MONTH(A1794)</f>
        <v>4</v>
      </c>
      <c r="AG1794" s="5">
        <f t="shared" ref="AG1794:AG1857" si="79">YEAR(A1794)</f>
        <v>2007</v>
      </c>
    </row>
    <row r="1795" spans="1:33">
      <c r="A1795" s="3">
        <v>39196</v>
      </c>
      <c r="B1795" s="1">
        <v>335670</v>
      </c>
      <c r="C1795" s="1">
        <v>52501</v>
      </c>
      <c r="D1795" s="1">
        <v>49769</v>
      </c>
      <c r="E1795" s="1">
        <v>64.58</v>
      </c>
      <c r="F1795" s="1">
        <v>66.73</v>
      </c>
      <c r="G1795" s="1">
        <v>67.38</v>
      </c>
      <c r="H1795" s="2">
        <v>50.7</v>
      </c>
      <c r="I1795" s="2">
        <v>30.3</v>
      </c>
      <c r="J1795" s="2">
        <v>85.3</v>
      </c>
      <c r="K1795" s="2">
        <v>87.1</v>
      </c>
      <c r="L1795">
        <f>SUMIFS(US!B:B,US!$D:$D,YEAR(daily!$A1795),US!$E:$E,MONTH(daily!$A1795))</f>
        <v>8478</v>
      </c>
      <c r="M1795">
        <f>SUMIFS(US!C:C,US!$D:$D,YEAR(daily!$A1795),US!$E:$E,MONTH(daily!$A1795))</f>
        <v>20536</v>
      </c>
      <c r="N1795">
        <f>SUMIFS(COT!E:E,COT!$A:$A,YEAR(daily!$A1795),COT!$B:$B,WEEKNUM(daily!$A1795))</f>
        <v>1316177</v>
      </c>
      <c r="O1795">
        <f>SUMIFS(COT!F:F,COT!$A:$A,YEAR(daily!$A1795),COT!$B:$B,WEEKNUM(daily!$A1795))</f>
        <v>199503</v>
      </c>
      <c r="P1795">
        <f>SUMIFS(COT!G:G,COT!$A:$A,YEAR(daily!$A1795),COT!$B:$B,WEEKNUM(daily!$A1795))</f>
        <v>135674</v>
      </c>
      <c r="Q1795">
        <f>SUMIFS(COT!H:H,COT!$A:$A,YEAR(daily!$A1795),COT!$B:$B,WEEKNUM(daily!$A1795))</f>
        <v>240073</v>
      </c>
      <c r="R1795">
        <f>SUMIFS(COT!I:I,COT!$A:$A,YEAR(daily!$A1795),COT!$B:$B,WEEKNUM(daily!$A1795))</f>
        <v>802849</v>
      </c>
      <c r="S1795">
        <f>SUMIFS(COT!J:J,COT!$A:$A,YEAR(daily!$A1795),COT!$B:$B,WEEKNUM(daily!$A1795))</f>
        <v>863657</v>
      </c>
      <c r="T1795">
        <f>SUMIFS(COT!K:K,COT!$A:$A,YEAR(daily!$A1795),COT!$B:$B,WEEKNUM(daily!$A1795))</f>
        <v>73752</v>
      </c>
      <c r="U1795">
        <f>SUMIFS(COT!L:L,COT!$A:$A,YEAR(daily!$A1795),COT!$B:$B,WEEKNUM(daily!$A1795))</f>
        <v>76773</v>
      </c>
      <c r="V1795">
        <f>SUMIFS(COT!M:M,COT!$A:$A,YEAR(daily!$A1795),COT!$B:$B,WEEKNUM(daily!$A1795))</f>
        <v>95</v>
      </c>
      <c r="W1795">
        <f>SUMIFS(COT!N:N,COT!$A:$A,YEAR(daily!$A1795),COT!$B:$B,WEEKNUM(daily!$A1795))</f>
        <v>98</v>
      </c>
      <c r="X1795">
        <f>SUMIFS(COT!O:O,COT!$A:$A,YEAR(daily!$A1795),COT!$B:$B,WEEKNUM(daily!$A1795))</f>
        <v>127</v>
      </c>
      <c r="Y1795">
        <f>SUMIFS(COT!P:P,COT!$A:$A,YEAR(daily!$A1795),COT!$B:$B,WEEKNUM(daily!$A1795))</f>
        <v>91</v>
      </c>
      <c r="Z1795">
        <f>SUMIFS(COT!Q:Q,COT!$A:$A,YEAR(daily!$A1795),COT!$B:$B,WEEKNUM(daily!$A1795))</f>
        <v>97</v>
      </c>
      <c r="AA1795">
        <f>SUMIFS(Saudi!B:B,Saudi!$A:$A,YEAR(daily!$A1795))</f>
        <v>642.80600000000004</v>
      </c>
      <c r="AB1795">
        <f>SUMIFS(Saudi!C:C,Saudi!$A:$A,YEAR(daily!$A1795))</f>
        <v>459.12</v>
      </c>
      <c r="AC1795">
        <f>SUMIFS(Saudi!F:F,Saudi!$A:$A,YEAR(daily!$A1795))</f>
        <v>3923205</v>
      </c>
      <c r="AD1795">
        <f>SUMIFS(Saudi!G:G,Saudi!$A:$A,YEAR(daily!$A1795))</f>
        <v>72.338736684018997</v>
      </c>
      <c r="AE1795">
        <f>SUMIFS(Saudi!H:H,Saudi!$A:$A,YEAR(daily!$A1795))</f>
        <v>283799693.45242673</v>
      </c>
      <c r="AF1795" s="5">
        <f t="shared" si="78"/>
        <v>4</v>
      </c>
      <c r="AG1795" s="5">
        <f t="shared" si="79"/>
        <v>2007</v>
      </c>
    </row>
    <row r="1796" spans="1:33">
      <c r="A1796" s="3">
        <v>39197</v>
      </c>
      <c r="B1796" s="1">
        <v>328116</v>
      </c>
      <c r="C1796" s="1">
        <v>53964</v>
      </c>
      <c r="D1796" s="1">
        <v>49557</v>
      </c>
      <c r="E1796" s="1">
        <v>65.84</v>
      </c>
      <c r="F1796" s="1">
        <v>68.09</v>
      </c>
      <c r="G1796" s="1">
        <v>68.75</v>
      </c>
      <c r="H1796" s="2">
        <v>50.7</v>
      </c>
      <c r="I1796" s="2">
        <v>30.3</v>
      </c>
      <c r="J1796" s="2">
        <v>85.3</v>
      </c>
      <c r="K1796" s="2">
        <v>87.1</v>
      </c>
      <c r="L1796">
        <f>SUMIFS(US!B:B,US!$D:$D,YEAR(daily!$A1796),US!$E:$E,MONTH(daily!$A1796))</f>
        <v>8478</v>
      </c>
      <c r="M1796">
        <f>SUMIFS(US!C:C,US!$D:$D,YEAR(daily!$A1796),US!$E:$E,MONTH(daily!$A1796))</f>
        <v>20536</v>
      </c>
      <c r="N1796">
        <f>SUMIFS(COT!E:E,COT!$A:$A,YEAR(daily!$A1796),COT!$B:$B,WEEKNUM(daily!$A1796))</f>
        <v>1316177</v>
      </c>
      <c r="O1796">
        <f>SUMIFS(COT!F:F,COT!$A:$A,YEAR(daily!$A1796),COT!$B:$B,WEEKNUM(daily!$A1796))</f>
        <v>199503</v>
      </c>
      <c r="P1796">
        <f>SUMIFS(COT!G:G,COT!$A:$A,YEAR(daily!$A1796),COT!$B:$B,WEEKNUM(daily!$A1796))</f>
        <v>135674</v>
      </c>
      <c r="Q1796">
        <f>SUMIFS(COT!H:H,COT!$A:$A,YEAR(daily!$A1796),COT!$B:$B,WEEKNUM(daily!$A1796))</f>
        <v>240073</v>
      </c>
      <c r="R1796">
        <f>SUMIFS(COT!I:I,COT!$A:$A,YEAR(daily!$A1796),COT!$B:$B,WEEKNUM(daily!$A1796))</f>
        <v>802849</v>
      </c>
      <c r="S1796">
        <f>SUMIFS(COT!J:J,COT!$A:$A,YEAR(daily!$A1796),COT!$B:$B,WEEKNUM(daily!$A1796))</f>
        <v>863657</v>
      </c>
      <c r="T1796">
        <f>SUMIFS(COT!K:K,COT!$A:$A,YEAR(daily!$A1796),COT!$B:$B,WEEKNUM(daily!$A1796))</f>
        <v>73752</v>
      </c>
      <c r="U1796">
        <f>SUMIFS(COT!L:L,COT!$A:$A,YEAR(daily!$A1796),COT!$B:$B,WEEKNUM(daily!$A1796))</f>
        <v>76773</v>
      </c>
      <c r="V1796">
        <f>SUMIFS(COT!M:M,COT!$A:$A,YEAR(daily!$A1796),COT!$B:$B,WEEKNUM(daily!$A1796))</f>
        <v>95</v>
      </c>
      <c r="W1796">
        <f>SUMIFS(COT!N:N,COT!$A:$A,YEAR(daily!$A1796),COT!$B:$B,WEEKNUM(daily!$A1796))</f>
        <v>98</v>
      </c>
      <c r="X1796">
        <f>SUMIFS(COT!O:O,COT!$A:$A,YEAR(daily!$A1796),COT!$B:$B,WEEKNUM(daily!$A1796))</f>
        <v>127</v>
      </c>
      <c r="Y1796">
        <f>SUMIFS(COT!P:P,COT!$A:$A,YEAR(daily!$A1796),COT!$B:$B,WEEKNUM(daily!$A1796))</f>
        <v>91</v>
      </c>
      <c r="Z1796">
        <f>SUMIFS(COT!Q:Q,COT!$A:$A,YEAR(daily!$A1796),COT!$B:$B,WEEKNUM(daily!$A1796))</f>
        <v>97</v>
      </c>
      <c r="AA1796">
        <f>SUMIFS(Saudi!B:B,Saudi!$A:$A,YEAR(daily!$A1796))</f>
        <v>642.80600000000004</v>
      </c>
      <c r="AB1796">
        <f>SUMIFS(Saudi!C:C,Saudi!$A:$A,YEAR(daily!$A1796))</f>
        <v>459.12</v>
      </c>
      <c r="AC1796">
        <f>SUMIFS(Saudi!F:F,Saudi!$A:$A,YEAR(daily!$A1796))</f>
        <v>3923205</v>
      </c>
      <c r="AD1796">
        <f>SUMIFS(Saudi!G:G,Saudi!$A:$A,YEAR(daily!$A1796))</f>
        <v>72.338736684018997</v>
      </c>
      <c r="AE1796">
        <f>SUMIFS(Saudi!H:H,Saudi!$A:$A,YEAR(daily!$A1796))</f>
        <v>283799693.45242673</v>
      </c>
      <c r="AF1796" s="5">
        <f t="shared" si="78"/>
        <v>4</v>
      </c>
      <c r="AG1796" s="5">
        <f t="shared" si="79"/>
        <v>2007</v>
      </c>
    </row>
    <row r="1797" spans="1:33">
      <c r="A1797" s="3">
        <v>39198</v>
      </c>
      <c r="B1797" s="1">
        <v>322863</v>
      </c>
      <c r="C1797" s="1">
        <v>55733</v>
      </c>
      <c r="D1797" s="1">
        <v>50014</v>
      </c>
      <c r="E1797" s="1">
        <v>65.06</v>
      </c>
      <c r="F1797" s="1">
        <v>67.290000000000006</v>
      </c>
      <c r="G1797" s="1">
        <v>67.97</v>
      </c>
      <c r="H1797" s="2">
        <v>50.7</v>
      </c>
      <c r="I1797" s="2">
        <v>30.3</v>
      </c>
      <c r="J1797" s="2">
        <v>85.3</v>
      </c>
      <c r="K1797" s="2">
        <v>87.1</v>
      </c>
      <c r="L1797">
        <f>SUMIFS(US!B:B,US!$D:$D,YEAR(daily!$A1797),US!$E:$E,MONTH(daily!$A1797))</f>
        <v>8478</v>
      </c>
      <c r="M1797">
        <f>SUMIFS(US!C:C,US!$D:$D,YEAR(daily!$A1797),US!$E:$E,MONTH(daily!$A1797))</f>
        <v>20536</v>
      </c>
      <c r="N1797">
        <f>SUMIFS(COT!E:E,COT!$A:$A,YEAR(daily!$A1797),COT!$B:$B,WEEKNUM(daily!$A1797))</f>
        <v>1316177</v>
      </c>
      <c r="O1797">
        <f>SUMIFS(COT!F:F,COT!$A:$A,YEAR(daily!$A1797),COT!$B:$B,WEEKNUM(daily!$A1797))</f>
        <v>199503</v>
      </c>
      <c r="P1797">
        <f>SUMIFS(COT!G:G,COT!$A:$A,YEAR(daily!$A1797),COT!$B:$B,WEEKNUM(daily!$A1797))</f>
        <v>135674</v>
      </c>
      <c r="Q1797">
        <f>SUMIFS(COT!H:H,COT!$A:$A,YEAR(daily!$A1797),COT!$B:$B,WEEKNUM(daily!$A1797))</f>
        <v>240073</v>
      </c>
      <c r="R1797">
        <f>SUMIFS(COT!I:I,COT!$A:$A,YEAR(daily!$A1797),COT!$B:$B,WEEKNUM(daily!$A1797))</f>
        <v>802849</v>
      </c>
      <c r="S1797">
        <f>SUMIFS(COT!J:J,COT!$A:$A,YEAR(daily!$A1797),COT!$B:$B,WEEKNUM(daily!$A1797))</f>
        <v>863657</v>
      </c>
      <c r="T1797">
        <f>SUMIFS(COT!K:K,COT!$A:$A,YEAR(daily!$A1797),COT!$B:$B,WEEKNUM(daily!$A1797))</f>
        <v>73752</v>
      </c>
      <c r="U1797">
        <f>SUMIFS(COT!L:L,COT!$A:$A,YEAR(daily!$A1797),COT!$B:$B,WEEKNUM(daily!$A1797))</f>
        <v>76773</v>
      </c>
      <c r="V1797">
        <f>SUMIFS(COT!M:M,COT!$A:$A,YEAR(daily!$A1797),COT!$B:$B,WEEKNUM(daily!$A1797))</f>
        <v>95</v>
      </c>
      <c r="W1797">
        <f>SUMIFS(COT!N:N,COT!$A:$A,YEAR(daily!$A1797),COT!$B:$B,WEEKNUM(daily!$A1797))</f>
        <v>98</v>
      </c>
      <c r="X1797">
        <f>SUMIFS(COT!O:O,COT!$A:$A,YEAR(daily!$A1797),COT!$B:$B,WEEKNUM(daily!$A1797))</f>
        <v>127</v>
      </c>
      <c r="Y1797">
        <f>SUMIFS(COT!P:P,COT!$A:$A,YEAR(daily!$A1797),COT!$B:$B,WEEKNUM(daily!$A1797))</f>
        <v>91</v>
      </c>
      <c r="Z1797">
        <f>SUMIFS(COT!Q:Q,COT!$A:$A,YEAR(daily!$A1797),COT!$B:$B,WEEKNUM(daily!$A1797))</f>
        <v>97</v>
      </c>
      <c r="AA1797">
        <f>SUMIFS(Saudi!B:B,Saudi!$A:$A,YEAR(daily!$A1797))</f>
        <v>642.80600000000004</v>
      </c>
      <c r="AB1797">
        <f>SUMIFS(Saudi!C:C,Saudi!$A:$A,YEAR(daily!$A1797))</f>
        <v>459.12</v>
      </c>
      <c r="AC1797">
        <f>SUMIFS(Saudi!F:F,Saudi!$A:$A,YEAR(daily!$A1797))</f>
        <v>3923205</v>
      </c>
      <c r="AD1797">
        <f>SUMIFS(Saudi!G:G,Saudi!$A:$A,YEAR(daily!$A1797))</f>
        <v>72.338736684018997</v>
      </c>
      <c r="AE1797">
        <f>SUMIFS(Saudi!H:H,Saudi!$A:$A,YEAR(daily!$A1797))</f>
        <v>283799693.45242673</v>
      </c>
      <c r="AF1797" s="5">
        <f t="shared" si="78"/>
        <v>4</v>
      </c>
      <c r="AG1797" s="5">
        <f t="shared" si="79"/>
        <v>2007</v>
      </c>
    </row>
    <row r="1798" spans="1:33">
      <c r="A1798" s="3">
        <v>39199</v>
      </c>
      <c r="B1798" s="1">
        <v>322463</v>
      </c>
      <c r="C1798" s="1">
        <v>57675</v>
      </c>
      <c r="D1798" s="1">
        <v>50489</v>
      </c>
      <c r="E1798" s="1">
        <v>66.459999999999994</v>
      </c>
      <c r="F1798" s="1">
        <v>68.69</v>
      </c>
      <c r="G1798" s="1">
        <v>69.34</v>
      </c>
      <c r="H1798" s="2">
        <v>50.7</v>
      </c>
      <c r="I1798" s="2">
        <v>30.3</v>
      </c>
      <c r="J1798" s="2">
        <v>85.3</v>
      </c>
      <c r="K1798" s="2">
        <v>87.1</v>
      </c>
      <c r="L1798">
        <f>SUMIFS(US!B:B,US!$D:$D,YEAR(daily!$A1798),US!$E:$E,MONTH(daily!$A1798))</f>
        <v>8478</v>
      </c>
      <c r="M1798">
        <f>SUMIFS(US!C:C,US!$D:$D,YEAR(daily!$A1798),US!$E:$E,MONTH(daily!$A1798))</f>
        <v>20536</v>
      </c>
      <c r="N1798">
        <f>SUMIFS(COT!E:E,COT!$A:$A,YEAR(daily!$A1798),COT!$B:$B,WEEKNUM(daily!$A1798))</f>
        <v>1316177</v>
      </c>
      <c r="O1798">
        <f>SUMIFS(COT!F:F,COT!$A:$A,YEAR(daily!$A1798),COT!$B:$B,WEEKNUM(daily!$A1798))</f>
        <v>199503</v>
      </c>
      <c r="P1798">
        <f>SUMIFS(COT!G:G,COT!$A:$A,YEAR(daily!$A1798),COT!$B:$B,WEEKNUM(daily!$A1798))</f>
        <v>135674</v>
      </c>
      <c r="Q1798">
        <f>SUMIFS(COT!H:H,COT!$A:$A,YEAR(daily!$A1798),COT!$B:$B,WEEKNUM(daily!$A1798))</f>
        <v>240073</v>
      </c>
      <c r="R1798">
        <f>SUMIFS(COT!I:I,COT!$A:$A,YEAR(daily!$A1798),COT!$B:$B,WEEKNUM(daily!$A1798))</f>
        <v>802849</v>
      </c>
      <c r="S1798">
        <f>SUMIFS(COT!J:J,COT!$A:$A,YEAR(daily!$A1798),COT!$B:$B,WEEKNUM(daily!$A1798))</f>
        <v>863657</v>
      </c>
      <c r="T1798">
        <f>SUMIFS(COT!K:K,COT!$A:$A,YEAR(daily!$A1798),COT!$B:$B,WEEKNUM(daily!$A1798))</f>
        <v>73752</v>
      </c>
      <c r="U1798">
        <f>SUMIFS(COT!L:L,COT!$A:$A,YEAR(daily!$A1798),COT!$B:$B,WEEKNUM(daily!$A1798))</f>
        <v>76773</v>
      </c>
      <c r="V1798">
        <f>SUMIFS(COT!M:M,COT!$A:$A,YEAR(daily!$A1798),COT!$B:$B,WEEKNUM(daily!$A1798))</f>
        <v>95</v>
      </c>
      <c r="W1798">
        <f>SUMIFS(COT!N:N,COT!$A:$A,YEAR(daily!$A1798),COT!$B:$B,WEEKNUM(daily!$A1798))</f>
        <v>98</v>
      </c>
      <c r="X1798">
        <f>SUMIFS(COT!O:O,COT!$A:$A,YEAR(daily!$A1798),COT!$B:$B,WEEKNUM(daily!$A1798))</f>
        <v>127</v>
      </c>
      <c r="Y1798">
        <f>SUMIFS(COT!P:P,COT!$A:$A,YEAR(daily!$A1798),COT!$B:$B,WEEKNUM(daily!$A1798))</f>
        <v>91</v>
      </c>
      <c r="Z1798">
        <f>SUMIFS(COT!Q:Q,COT!$A:$A,YEAR(daily!$A1798),COT!$B:$B,WEEKNUM(daily!$A1798))</f>
        <v>97</v>
      </c>
      <c r="AA1798">
        <f>SUMIFS(Saudi!B:B,Saudi!$A:$A,YEAR(daily!$A1798))</f>
        <v>642.80600000000004</v>
      </c>
      <c r="AB1798">
        <f>SUMIFS(Saudi!C:C,Saudi!$A:$A,YEAR(daily!$A1798))</f>
        <v>459.12</v>
      </c>
      <c r="AC1798">
        <f>SUMIFS(Saudi!F:F,Saudi!$A:$A,YEAR(daily!$A1798))</f>
        <v>3923205</v>
      </c>
      <c r="AD1798">
        <f>SUMIFS(Saudi!G:G,Saudi!$A:$A,YEAR(daily!$A1798))</f>
        <v>72.338736684018997</v>
      </c>
      <c r="AE1798">
        <f>SUMIFS(Saudi!H:H,Saudi!$A:$A,YEAR(daily!$A1798))</f>
        <v>283799693.45242673</v>
      </c>
      <c r="AF1798" s="5">
        <f t="shared" si="78"/>
        <v>4</v>
      </c>
      <c r="AG1798" s="5">
        <f t="shared" si="79"/>
        <v>2007</v>
      </c>
    </row>
    <row r="1799" spans="1:33">
      <c r="A1799" s="3">
        <v>39202</v>
      </c>
      <c r="B1799" s="1">
        <v>318347</v>
      </c>
      <c r="C1799" s="1">
        <v>59394</v>
      </c>
      <c r="D1799" s="1">
        <v>51402</v>
      </c>
      <c r="E1799" s="1">
        <v>65.709999999999994</v>
      </c>
      <c r="F1799" s="1">
        <v>68.099999999999994</v>
      </c>
      <c r="G1799" s="1">
        <v>68.77</v>
      </c>
      <c r="H1799" s="2">
        <v>50.7</v>
      </c>
      <c r="I1799" s="2">
        <v>30.3</v>
      </c>
      <c r="J1799" s="2">
        <v>85.3</v>
      </c>
      <c r="K1799" s="2">
        <v>87.1</v>
      </c>
      <c r="L1799">
        <f>SUMIFS(US!B:B,US!$D:$D,YEAR(daily!$A1799),US!$E:$E,MONTH(daily!$A1799))</f>
        <v>8478</v>
      </c>
      <c r="M1799">
        <f>SUMIFS(US!C:C,US!$D:$D,YEAR(daily!$A1799),US!$E:$E,MONTH(daily!$A1799))</f>
        <v>20536</v>
      </c>
      <c r="N1799">
        <f>SUMIFS(COT!E:E,COT!$A:$A,YEAR(daily!$A1799),COT!$B:$B,WEEKNUM(daily!$A1799))</f>
        <v>1341807</v>
      </c>
      <c r="O1799">
        <f>SUMIFS(COT!F:F,COT!$A:$A,YEAR(daily!$A1799),COT!$B:$B,WEEKNUM(daily!$A1799))</f>
        <v>195239</v>
      </c>
      <c r="P1799">
        <f>SUMIFS(COT!G:G,COT!$A:$A,YEAR(daily!$A1799),COT!$B:$B,WEEKNUM(daily!$A1799))</f>
        <v>129116</v>
      </c>
      <c r="Q1799">
        <f>SUMIFS(COT!H:H,COT!$A:$A,YEAR(daily!$A1799),COT!$B:$B,WEEKNUM(daily!$A1799))</f>
        <v>245093</v>
      </c>
      <c r="R1799">
        <f>SUMIFS(COT!I:I,COT!$A:$A,YEAR(daily!$A1799),COT!$B:$B,WEEKNUM(daily!$A1799))</f>
        <v>830557</v>
      </c>
      <c r="S1799">
        <f>SUMIFS(COT!J:J,COT!$A:$A,YEAR(daily!$A1799),COT!$B:$B,WEEKNUM(daily!$A1799))</f>
        <v>890444</v>
      </c>
      <c r="T1799">
        <f>SUMIFS(COT!K:K,COT!$A:$A,YEAR(daily!$A1799),COT!$B:$B,WEEKNUM(daily!$A1799))</f>
        <v>70918</v>
      </c>
      <c r="U1799">
        <f>SUMIFS(COT!L:L,COT!$A:$A,YEAR(daily!$A1799),COT!$B:$B,WEEKNUM(daily!$A1799))</f>
        <v>77154</v>
      </c>
      <c r="V1799">
        <f>SUMIFS(COT!M:M,COT!$A:$A,YEAR(daily!$A1799),COT!$B:$B,WEEKNUM(daily!$A1799))</f>
        <v>86</v>
      </c>
      <c r="W1799">
        <f>SUMIFS(COT!N:N,COT!$A:$A,YEAR(daily!$A1799),COT!$B:$B,WEEKNUM(daily!$A1799))</f>
        <v>106</v>
      </c>
      <c r="X1799">
        <f>SUMIFS(COT!O:O,COT!$A:$A,YEAR(daily!$A1799),COT!$B:$B,WEEKNUM(daily!$A1799))</f>
        <v>131</v>
      </c>
      <c r="Y1799">
        <f>SUMIFS(COT!P:P,COT!$A:$A,YEAR(daily!$A1799),COT!$B:$B,WEEKNUM(daily!$A1799))</f>
        <v>91</v>
      </c>
      <c r="Z1799">
        <f>SUMIFS(COT!Q:Q,COT!$A:$A,YEAR(daily!$A1799),COT!$B:$B,WEEKNUM(daily!$A1799))</f>
        <v>99</v>
      </c>
      <c r="AA1799">
        <f>SUMIFS(Saudi!B:B,Saudi!$A:$A,YEAR(daily!$A1799))</f>
        <v>642.80600000000004</v>
      </c>
      <c r="AB1799">
        <f>SUMIFS(Saudi!C:C,Saudi!$A:$A,YEAR(daily!$A1799))</f>
        <v>459.12</v>
      </c>
      <c r="AC1799">
        <f>SUMIFS(Saudi!F:F,Saudi!$A:$A,YEAR(daily!$A1799))</f>
        <v>3923205</v>
      </c>
      <c r="AD1799">
        <f>SUMIFS(Saudi!G:G,Saudi!$A:$A,YEAR(daily!$A1799))</f>
        <v>72.338736684018997</v>
      </c>
      <c r="AE1799">
        <f>SUMIFS(Saudi!H:H,Saudi!$A:$A,YEAR(daily!$A1799))</f>
        <v>283799693.45242673</v>
      </c>
      <c r="AF1799" s="5">
        <f t="shared" si="78"/>
        <v>4</v>
      </c>
      <c r="AG1799" s="5">
        <f t="shared" si="79"/>
        <v>2007</v>
      </c>
    </row>
    <row r="1800" spans="1:33">
      <c r="A1800" s="3">
        <v>39203</v>
      </c>
      <c r="B1800" s="1">
        <v>312086</v>
      </c>
      <c r="C1800" s="1">
        <v>63432</v>
      </c>
      <c r="D1800" s="1">
        <v>51528</v>
      </c>
      <c r="E1800" s="1">
        <v>64.400000000000006</v>
      </c>
      <c r="F1800" s="1">
        <v>67.17</v>
      </c>
      <c r="G1800" s="1">
        <v>67.95</v>
      </c>
      <c r="H1800" s="2">
        <v>50.7</v>
      </c>
      <c r="I1800" s="2">
        <v>30.3</v>
      </c>
      <c r="J1800" s="2">
        <v>85.3</v>
      </c>
      <c r="K1800" s="2">
        <v>87.1</v>
      </c>
      <c r="L1800">
        <f>SUMIFS(US!B:B,US!$D:$D,YEAR(daily!$A1800),US!$E:$E,MONTH(daily!$A1800))</f>
        <v>8545</v>
      </c>
      <c r="M1800">
        <f>SUMIFS(US!C:C,US!$D:$D,YEAR(daily!$A1800),US!$E:$E,MONTH(daily!$A1800))</f>
        <v>20620</v>
      </c>
      <c r="N1800">
        <f>SUMIFS(COT!E:E,COT!$A:$A,YEAR(daily!$A1800),COT!$B:$B,WEEKNUM(daily!$A1800))</f>
        <v>1341807</v>
      </c>
      <c r="O1800">
        <f>SUMIFS(COT!F:F,COT!$A:$A,YEAR(daily!$A1800),COT!$B:$B,WEEKNUM(daily!$A1800))</f>
        <v>195239</v>
      </c>
      <c r="P1800">
        <f>SUMIFS(COT!G:G,COT!$A:$A,YEAR(daily!$A1800),COT!$B:$B,WEEKNUM(daily!$A1800))</f>
        <v>129116</v>
      </c>
      <c r="Q1800">
        <f>SUMIFS(COT!H:H,COT!$A:$A,YEAR(daily!$A1800),COT!$B:$B,WEEKNUM(daily!$A1800))</f>
        <v>245093</v>
      </c>
      <c r="R1800">
        <f>SUMIFS(COT!I:I,COT!$A:$A,YEAR(daily!$A1800),COT!$B:$B,WEEKNUM(daily!$A1800))</f>
        <v>830557</v>
      </c>
      <c r="S1800">
        <f>SUMIFS(COT!J:J,COT!$A:$A,YEAR(daily!$A1800),COT!$B:$B,WEEKNUM(daily!$A1800))</f>
        <v>890444</v>
      </c>
      <c r="T1800">
        <f>SUMIFS(COT!K:K,COT!$A:$A,YEAR(daily!$A1800),COT!$B:$B,WEEKNUM(daily!$A1800))</f>
        <v>70918</v>
      </c>
      <c r="U1800">
        <f>SUMIFS(COT!L:L,COT!$A:$A,YEAR(daily!$A1800),COT!$B:$B,WEEKNUM(daily!$A1800))</f>
        <v>77154</v>
      </c>
      <c r="V1800">
        <f>SUMIFS(COT!M:M,COT!$A:$A,YEAR(daily!$A1800),COT!$B:$B,WEEKNUM(daily!$A1800))</f>
        <v>86</v>
      </c>
      <c r="W1800">
        <f>SUMIFS(COT!N:N,COT!$A:$A,YEAR(daily!$A1800),COT!$B:$B,WEEKNUM(daily!$A1800))</f>
        <v>106</v>
      </c>
      <c r="X1800">
        <f>SUMIFS(COT!O:O,COT!$A:$A,YEAR(daily!$A1800),COT!$B:$B,WEEKNUM(daily!$A1800))</f>
        <v>131</v>
      </c>
      <c r="Y1800">
        <f>SUMIFS(COT!P:P,COT!$A:$A,YEAR(daily!$A1800),COT!$B:$B,WEEKNUM(daily!$A1800))</f>
        <v>91</v>
      </c>
      <c r="Z1800">
        <f>SUMIFS(COT!Q:Q,COT!$A:$A,YEAR(daily!$A1800),COT!$B:$B,WEEKNUM(daily!$A1800))</f>
        <v>99</v>
      </c>
      <c r="AA1800">
        <f>SUMIFS(Saudi!B:B,Saudi!$A:$A,YEAR(daily!$A1800))</f>
        <v>642.80600000000004</v>
      </c>
      <c r="AB1800">
        <f>SUMIFS(Saudi!C:C,Saudi!$A:$A,YEAR(daily!$A1800))</f>
        <v>459.12</v>
      </c>
      <c r="AC1800">
        <f>SUMIFS(Saudi!F:F,Saudi!$A:$A,YEAR(daily!$A1800))</f>
        <v>3923205</v>
      </c>
      <c r="AD1800">
        <f>SUMIFS(Saudi!G:G,Saudi!$A:$A,YEAR(daily!$A1800))</f>
        <v>72.338736684018997</v>
      </c>
      <c r="AE1800">
        <f>SUMIFS(Saudi!H:H,Saudi!$A:$A,YEAR(daily!$A1800))</f>
        <v>283799693.45242673</v>
      </c>
      <c r="AF1800" s="5">
        <f t="shared" si="78"/>
        <v>5</v>
      </c>
      <c r="AG1800" s="5">
        <f t="shared" si="79"/>
        <v>2007</v>
      </c>
    </row>
    <row r="1801" spans="1:33">
      <c r="A1801" s="3">
        <v>39204</v>
      </c>
      <c r="B1801" s="1">
        <v>303606</v>
      </c>
      <c r="C1801" s="1">
        <v>65601</v>
      </c>
      <c r="D1801" s="1">
        <v>52120</v>
      </c>
      <c r="E1801" s="1">
        <v>63.68</v>
      </c>
      <c r="F1801" s="1">
        <v>66.47</v>
      </c>
      <c r="G1801" s="1">
        <v>67.28</v>
      </c>
      <c r="H1801" s="2">
        <v>50.7</v>
      </c>
      <c r="I1801" s="2">
        <v>30.3</v>
      </c>
      <c r="J1801" s="2">
        <v>85.3</v>
      </c>
      <c r="K1801" s="2">
        <v>87.1</v>
      </c>
      <c r="L1801">
        <f>SUMIFS(US!B:B,US!$D:$D,YEAR(daily!$A1801),US!$E:$E,MONTH(daily!$A1801))</f>
        <v>8545</v>
      </c>
      <c r="M1801">
        <f>SUMIFS(US!C:C,US!$D:$D,YEAR(daily!$A1801),US!$E:$E,MONTH(daily!$A1801))</f>
        <v>20620</v>
      </c>
      <c r="N1801">
        <f>SUMIFS(COT!E:E,COT!$A:$A,YEAR(daily!$A1801),COT!$B:$B,WEEKNUM(daily!$A1801))</f>
        <v>1341807</v>
      </c>
      <c r="O1801">
        <f>SUMIFS(COT!F:F,COT!$A:$A,YEAR(daily!$A1801),COT!$B:$B,WEEKNUM(daily!$A1801))</f>
        <v>195239</v>
      </c>
      <c r="P1801">
        <f>SUMIFS(COT!G:G,COT!$A:$A,YEAR(daily!$A1801),COT!$B:$B,WEEKNUM(daily!$A1801))</f>
        <v>129116</v>
      </c>
      <c r="Q1801">
        <f>SUMIFS(COT!H:H,COT!$A:$A,YEAR(daily!$A1801),COT!$B:$B,WEEKNUM(daily!$A1801))</f>
        <v>245093</v>
      </c>
      <c r="R1801">
        <f>SUMIFS(COT!I:I,COT!$A:$A,YEAR(daily!$A1801),COT!$B:$B,WEEKNUM(daily!$A1801))</f>
        <v>830557</v>
      </c>
      <c r="S1801">
        <f>SUMIFS(COT!J:J,COT!$A:$A,YEAR(daily!$A1801),COT!$B:$B,WEEKNUM(daily!$A1801))</f>
        <v>890444</v>
      </c>
      <c r="T1801">
        <f>SUMIFS(COT!K:K,COT!$A:$A,YEAR(daily!$A1801),COT!$B:$B,WEEKNUM(daily!$A1801))</f>
        <v>70918</v>
      </c>
      <c r="U1801">
        <f>SUMIFS(COT!L:L,COT!$A:$A,YEAR(daily!$A1801),COT!$B:$B,WEEKNUM(daily!$A1801))</f>
        <v>77154</v>
      </c>
      <c r="V1801">
        <f>SUMIFS(COT!M:M,COT!$A:$A,YEAR(daily!$A1801),COT!$B:$B,WEEKNUM(daily!$A1801))</f>
        <v>86</v>
      </c>
      <c r="W1801">
        <f>SUMIFS(COT!N:N,COT!$A:$A,YEAR(daily!$A1801),COT!$B:$B,WEEKNUM(daily!$A1801))</f>
        <v>106</v>
      </c>
      <c r="X1801">
        <f>SUMIFS(COT!O:O,COT!$A:$A,YEAR(daily!$A1801),COT!$B:$B,WEEKNUM(daily!$A1801))</f>
        <v>131</v>
      </c>
      <c r="Y1801">
        <f>SUMIFS(COT!P:P,COT!$A:$A,YEAR(daily!$A1801),COT!$B:$B,WEEKNUM(daily!$A1801))</f>
        <v>91</v>
      </c>
      <c r="Z1801">
        <f>SUMIFS(COT!Q:Q,COT!$A:$A,YEAR(daily!$A1801),COT!$B:$B,WEEKNUM(daily!$A1801))</f>
        <v>99</v>
      </c>
      <c r="AA1801">
        <f>SUMIFS(Saudi!B:B,Saudi!$A:$A,YEAR(daily!$A1801))</f>
        <v>642.80600000000004</v>
      </c>
      <c r="AB1801">
        <f>SUMIFS(Saudi!C:C,Saudi!$A:$A,YEAR(daily!$A1801))</f>
        <v>459.12</v>
      </c>
      <c r="AC1801">
        <f>SUMIFS(Saudi!F:F,Saudi!$A:$A,YEAR(daily!$A1801))</f>
        <v>3923205</v>
      </c>
      <c r="AD1801">
        <f>SUMIFS(Saudi!G:G,Saudi!$A:$A,YEAR(daily!$A1801))</f>
        <v>72.338736684018997</v>
      </c>
      <c r="AE1801">
        <f>SUMIFS(Saudi!H:H,Saudi!$A:$A,YEAR(daily!$A1801))</f>
        <v>283799693.45242673</v>
      </c>
      <c r="AF1801" s="5">
        <f t="shared" si="78"/>
        <v>5</v>
      </c>
      <c r="AG1801" s="5">
        <f t="shared" si="79"/>
        <v>2007</v>
      </c>
    </row>
    <row r="1802" spans="1:33">
      <c r="A1802" s="3">
        <v>39205</v>
      </c>
      <c r="B1802" s="1">
        <v>300214</v>
      </c>
      <c r="C1802" s="1">
        <v>69430</v>
      </c>
      <c r="D1802" s="1">
        <v>52317</v>
      </c>
      <c r="E1802" s="1">
        <v>63.19</v>
      </c>
      <c r="F1802" s="1">
        <v>66.150000000000006</v>
      </c>
      <c r="G1802" s="1">
        <v>66.98</v>
      </c>
      <c r="H1802" s="2">
        <v>50.7</v>
      </c>
      <c r="I1802" s="2">
        <v>30.3</v>
      </c>
      <c r="J1802" s="2">
        <v>85.3</v>
      </c>
      <c r="K1802" s="2">
        <v>87.1</v>
      </c>
      <c r="L1802">
        <f>SUMIFS(US!B:B,US!$D:$D,YEAR(daily!$A1802),US!$E:$E,MONTH(daily!$A1802))</f>
        <v>8545</v>
      </c>
      <c r="M1802">
        <f>SUMIFS(US!C:C,US!$D:$D,YEAR(daily!$A1802),US!$E:$E,MONTH(daily!$A1802))</f>
        <v>20620</v>
      </c>
      <c r="N1802">
        <f>SUMIFS(COT!E:E,COT!$A:$A,YEAR(daily!$A1802),COT!$B:$B,WEEKNUM(daily!$A1802))</f>
        <v>1341807</v>
      </c>
      <c r="O1802">
        <f>SUMIFS(COT!F:F,COT!$A:$A,YEAR(daily!$A1802),COT!$B:$B,WEEKNUM(daily!$A1802))</f>
        <v>195239</v>
      </c>
      <c r="P1802">
        <f>SUMIFS(COT!G:G,COT!$A:$A,YEAR(daily!$A1802),COT!$B:$B,WEEKNUM(daily!$A1802))</f>
        <v>129116</v>
      </c>
      <c r="Q1802">
        <f>SUMIFS(COT!H:H,COT!$A:$A,YEAR(daily!$A1802),COT!$B:$B,WEEKNUM(daily!$A1802))</f>
        <v>245093</v>
      </c>
      <c r="R1802">
        <f>SUMIFS(COT!I:I,COT!$A:$A,YEAR(daily!$A1802),COT!$B:$B,WEEKNUM(daily!$A1802))</f>
        <v>830557</v>
      </c>
      <c r="S1802">
        <f>SUMIFS(COT!J:J,COT!$A:$A,YEAR(daily!$A1802),COT!$B:$B,WEEKNUM(daily!$A1802))</f>
        <v>890444</v>
      </c>
      <c r="T1802">
        <f>SUMIFS(COT!K:K,COT!$A:$A,YEAR(daily!$A1802),COT!$B:$B,WEEKNUM(daily!$A1802))</f>
        <v>70918</v>
      </c>
      <c r="U1802">
        <f>SUMIFS(COT!L:L,COT!$A:$A,YEAR(daily!$A1802),COT!$B:$B,WEEKNUM(daily!$A1802))</f>
        <v>77154</v>
      </c>
      <c r="V1802">
        <f>SUMIFS(COT!M:M,COT!$A:$A,YEAR(daily!$A1802),COT!$B:$B,WEEKNUM(daily!$A1802))</f>
        <v>86</v>
      </c>
      <c r="W1802">
        <f>SUMIFS(COT!N:N,COT!$A:$A,YEAR(daily!$A1802),COT!$B:$B,WEEKNUM(daily!$A1802))</f>
        <v>106</v>
      </c>
      <c r="X1802">
        <f>SUMIFS(COT!O:O,COT!$A:$A,YEAR(daily!$A1802),COT!$B:$B,WEEKNUM(daily!$A1802))</f>
        <v>131</v>
      </c>
      <c r="Y1802">
        <f>SUMIFS(COT!P:P,COT!$A:$A,YEAR(daily!$A1802),COT!$B:$B,WEEKNUM(daily!$A1802))</f>
        <v>91</v>
      </c>
      <c r="Z1802">
        <f>SUMIFS(COT!Q:Q,COT!$A:$A,YEAR(daily!$A1802),COT!$B:$B,WEEKNUM(daily!$A1802))</f>
        <v>99</v>
      </c>
      <c r="AA1802">
        <f>SUMIFS(Saudi!B:B,Saudi!$A:$A,YEAR(daily!$A1802))</f>
        <v>642.80600000000004</v>
      </c>
      <c r="AB1802">
        <f>SUMIFS(Saudi!C:C,Saudi!$A:$A,YEAR(daily!$A1802))</f>
        <v>459.12</v>
      </c>
      <c r="AC1802">
        <f>SUMIFS(Saudi!F:F,Saudi!$A:$A,YEAR(daily!$A1802))</f>
        <v>3923205</v>
      </c>
      <c r="AD1802">
        <f>SUMIFS(Saudi!G:G,Saudi!$A:$A,YEAR(daily!$A1802))</f>
        <v>72.338736684018997</v>
      </c>
      <c r="AE1802">
        <f>SUMIFS(Saudi!H:H,Saudi!$A:$A,YEAR(daily!$A1802))</f>
        <v>283799693.45242673</v>
      </c>
      <c r="AF1802" s="5">
        <f t="shared" si="78"/>
        <v>5</v>
      </c>
      <c r="AG1802" s="5">
        <f t="shared" si="79"/>
        <v>2007</v>
      </c>
    </row>
    <row r="1803" spans="1:33">
      <c r="A1803" s="3">
        <v>39206</v>
      </c>
      <c r="B1803" s="1">
        <v>294677</v>
      </c>
      <c r="C1803" s="1">
        <v>69066</v>
      </c>
      <c r="D1803" s="1">
        <v>53781</v>
      </c>
      <c r="E1803" s="1">
        <v>61.93</v>
      </c>
      <c r="F1803" s="1">
        <v>65.150000000000006</v>
      </c>
      <c r="G1803" s="1">
        <v>66.08</v>
      </c>
      <c r="H1803" s="2">
        <v>50.7</v>
      </c>
      <c r="I1803" s="2">
        <v>30.3</v>
      </c>
      <c r="J1803" s="2">
        <v>85.3</v>
      </c>
      <c r="K1803" s="2">
        <v>87.1</v>
      </c>
      <c r="L1803">
        <f>SUMIFS(US!B:B,US!$D:$D,YEAR(daily!$A1803),US!$E:$E,MONTH(daily!$A1803))</f>
        <v>8545</v>
      </c>
      <c r="M1803">
        <f>SUMIFS(US!C:C,US!$D:$D,YEAR(daily!$A1803),US!$E:$E,MONTH(daily!$A1803))</f>
        <v>20620</v>
      </c>
      <c r="N1803">
        <f>SUMIFS(COT!E:E,COT!$A:$A,YEAR(daily!$A1803),COT!$B:$B,WEEKNUM(daily!$A1803))</f>
        <v>1341807</v>
      </c>
      <c r="O1803">
        <f>SUMIFS(COT!F:F,COT!$A:$A,YEAR(daily!$A1803),COT!$B:$B,WEEKNUM(daily!$A1803))</f>
        <v>195239</v>
      </c>
      <c r="P1803">
        <f>SUMIFS(COT!G:G,COT!$A:$A,YEAR(daily!$A1803),COT!$B:$B,WEEKNUM(daily!$A1803))</f>
        <v>129116</v>
      </c>
      <c r="Q1803">
        <f>SUMIFS(COT!H:H,COT!$A:$A,YEAR(daily!$A1803),COT!$B:$B,WEEKNUM(daily!$A1803))</f>
        <v>245093</v>
      </c>
      <c r="R1803">
        <f>SUMIFS(COT!I:I,COT!$A:$A,YEAR(daily!$A1803),COT!$B:$B,WEEKNUM(daily!$A1803))</f>
        <v>830557</v>
      </c>
      <c r="S1803">
        <f>SUMIFS(COT!J:J,COT!$A:$A,YEAR(daily!$A1803),COT!$B:$B,WEEKNUM(daily!$A1803))</f>
        <v>890444</v>
      </c>
      <c r="T1803">
        <f>SUMIFS(COT!K:K,COT!$A:$A,YEAR(daily!$A1803),COT!$B:$B,WEEKNUM(daily!$A1803))</f>
        <v>70918</v>
      </c>
      <c r="U1803">
        <f>SUMIFS(COT!L:L,COT!$A:$A,YEAR(daily!$A1803),COT!$B:$B,WEEKNUM(daily!$A1803))</f>
        <v>77154</v>
      </c>
      <c r="V1803">
        <f>SUMIFS(COT!M:M,COT!$A:$A,YEAR(daily!$A1803),COT!$B:$B,WEEKNUM(daily!$A1803))</f>
        <v>86</v>
      </c>
      <c r="W1803">
        <f>SUMIFS(COT!N:N,COT!$A:$A,YEAR(daily!$A1803),COT!$B:$B,WEEKNUM(daily!$A1803))</f>
        <v>106</v>
      </c>
      <c r="X1803">
        <f>SUMIFS(COT!O:O,COT!$A:$A,YEAR(daily!$A1803),COT!$B:$B,WEEKNUM(daily!$A1803))</f>
        <v>131</v>
      </c>
      <c r="Y1803">
        <f>SUMIFS(COT!P:P,COT!$A:$A,YEAR(daily!$A1803),COT!$B:$B,WEEKNUM(daily!$A1803))</f>
        <v>91</v>
      </c>
      <c r="Z1803">
        <f>SUMIFS(COT!Q:Q,COT!$A:$A,YEAR(daily!$A1803),COT!$B:$B,WEEKNUM(daily!$A1803))</f>
        <v>99</v>
      </c>
      <c r="AA1803">
        <f>SUMIFS(Saudi!B:B,Saudi!$A:$A,YEAR(daily!$A1803))</f>
        <v>642.80600000000004</v>
      </c>
      <c r="AB1803">
        <f>SUMIFS(Saudi!C:C,Saudi!$A:$A,YEAR(daily!$A1803))</f>
        <v>459.12</v>
      </c>
      <c r="AC1803">
        <f>SUMIFS(Saudi!F:F,Saudi!$A:$A,YEAR(daily!$A1803))</f>
        <v>3923205</v>
      </c>
      <c r="AD1803">
        <f>SUMIFS(Saudi!G:G,Saudi!$A:$A,YEAR(daily!$A1803))</f>
        <v>72.338736684018997</v>
      </c>
      <c r="AE1803">
        <f>SUMIFS(Saudi!H:H,Saudi!$A:$A,YEAR(daily!$A1803))</f>
        <v>283799693.45242673</v>
      </c>
      <c r="AF1803" s="5">
        <f t="shared" si="78"/>
        <v>5</v>
      </c>
      <c r="AG1803" s="5">
        <f t="shared" si="79"/>
        <v>2007</v>
      </c>
    </row>
    <row r="1804" spans="1:33">
      <c r="A1804" s="3">
        <v>39209</v>
      </c>
      <c r="B1804" s="1">
        <v>278447</v>
      </c>
      <c r="C1804" s="1">
        <v>71658</v>
      </c>
      <c r="D1804" s="1">
        <v>54694</v>
      </c>
      <c r="E1804" s="1">
        <v>61.47</v>
      </c>
      <c r="F1804" s="1">
        <v>64.55</v>
      </c>
      <c r="G1804" s="1">
        <v>65.42</v>
      </c>
      <c r="H1804" s="2">
        <v>50.7</v>
      </c>
      <c r="I1804" s="2">
        <v>30.3</v>
      </c>
      <c r="J1804" s="2">
        <v>85.3</v>
      </c>
      <c r="K1804" s="2">
        <v>87.1</v>
      </c>
      <c r="L1804">
        <f>SUMIFS(US!B:B,US!$D:$D,YEAR(daily!$A1804),US!$E:$E,MONTH(daily!$A1804))</f>
        <v>8545</v>
      </c>
      <c r="M1804">
        <f>SUMIFS(US!C:C,US!$D:$D,YEAR(daily!$A1804),US!$E:$E,MONTH(daily!$A1804))</f>
        <v>20620</v>
      </c>
      <c r="N1804">
        <f>SUMIFS(COT!E:E,COT!$A:$A,YEAR(daily!$A1804),COT!$B:$B,WEEKNUM(daily!$A1804))</f>
        <v>1384509</v>
      </c>
      <c r="O1804">
        <f>SUMIFS(COT!F:F,COT!$A:$A,YEAR(daily!$A1804),COT!$B:$B,WEEKNUM(daily!$A1804))</f>
        <v>188498</v>
      </c>
      <c r="P1804">
        <f>SUMIFS(COT!G:G,COT!$A:$A,YEAR(daily!$A1804),COT!$B:$B,WEEKNUM(daily!$A1804))</f>
        <v>132500</v>
      </c>
      <c r="Q1804">
        <f>SUMIFS(COT!H:H,COT!$A:$A,YEAR(daily!$A1804),COT!$B:$B,WEEKNUM(daily!$A1804))</f>
        <v>247040</v>
      </c>
      <c r="R1804">
        <f>SUMIFS(COT!I:I,COT!$A:$A,YEAR(daily!$A1804),COT!$B:$B,WEEKNUM(daily!$A1804))</f>
        <v>878277</v>
      </c>
      <c r="S1804">
        <f>SUMIFS(COT!J:J,COT!$A:$A,YEAR(daily!$A1804),COT!$B:$B,WEEKNUM(daily!$A1804))</f>
        <v>928131</v>
      </c>
      <c r="T1804">
        <f>SUMIFS(COT!K:K,COT!$A:$A,YEAR(daily!$A1804),COT!$B:$B,WEEKNUM(daily!$A1804))</f>
        <v>70694</v>
      </c>
      <c r="U1804">
        <f>SUMIFS(COT!L:L,COT!$A:$A,YEAR(daily!$A1804),COT!$B:$B,WEEKNUM(daily!$A1804))</f>
        <v>76838</v>
      </c>
      <c r="V1804">
        <f>SUMIFS(COT!M:M,COT!$A:$A,YEAR(daily!$A1804),COT!$B:$B,WEEKNUM(daily!$A1804))</f>
        <v>94</v>
      </c>
      <c r="W1804">
        <f>SUMIFS(COT!N:N,COT!$A:$A,YEAR(daily!$A1804),COT!$B:$B,WEEKNUM(daily!$A1804))</f>
        <v>102</v>
      </c>
      <c r="X1804">
        <f>SUMIFS(COT!O:O,COT!$A:$A,YEAR(daily!$A1804),COT!$B:$B,WEEKNUM(daily!$A1804))</f>
        <v>132</v>
      </c>
      <c r="Y1804">
        <f>SUMIFS(COT!P:P,COT!$A:$A,YEAR(daily!$A1804),COT!$B:$B,WEEKNUM(daily!$A1804))</f>
        <v>93</v>
      </c>
      <c r="Z1804">
        <f>SUMIFS(COT!Q:Q,COT!$A:$A,YEAR(daily!$A1804),COT!$B:$B,WEEKNUM(daily!$A1804))</f>
        <v>97</v>
      </c>
      <c r="AA1804">
        <f>SUMIFS(Saudi!B:B,Saudi!$A:$A,YEAR(daily!$A1804))</f>
        <v>642.80600000000004</v>
      </c>
      <c r="AB1804">
        <f>SUMIFS(Saudi!C:C,Saudi!$A:$A,YEAR(daily!$A1804))</f>
        <v>459.12</v>
      </c>
      <c r="AC1804">
        <f>SUMIFS(Saudi!F:F,Saudi!$A:$A,YEAR(daily!$A1804))</f>
        <v>3923205</v>
      </c>
      <c r="AD1804">
        <f>SUMIFS(Saudi!G:G,Saudi!$A:$A,YEAR(daily!$A1804))</f>
        <v>72.338736684018997</v>
      </c>
      <c r="AE1804">
        <f>SUMIFS(Saudi!H:H,Saudi!$A:$A,YEAR(daily!$A1804))</f>
        <v>283799693.45242673</v>
      </c>
      <c r="AF1804" s="5">
        <f t="shared" si="78"/>
        <v>5</v>
      </c>
      <c r="AG1804" s="5">
        <f t="shared" si="79"/>
        <v>2007</v>
      </c>
    </row>
    <row r="1805" spans="1:33">
      <c r="A1805" s="3">
        <v>39210</v>
      </c>
      <c r="B1805" s="1">
        <v>246413</v>
      </c>
      <c r="C1805" s="1">
        <v>73006</v>
      </c>
      <c r="D1805" s="1">
        <v>55325</v>
      </c>
      <c r="E1805" s="1">
        <v>62.26</v>
      </c>
      <c r="F1805" s="1">
        <v>65.09</v>
      </c>
      <c r="G1805" s="1">
        <v>65.900000000000006</v>
      </c>
      <c r="H1805" s="2">
        <v>50.7</v>
      </c>
      <c r="I1805" s="2">
        <v>30.3</v>
      </c>
      <c r="J1805" s="2">
        <v>85.3</v>
      </c>
      <c r="K1805" s="2">
        <v>87.1</v>
      </c>
      <c r="L1805">
        <f>SUMIFS(US!B:B,US!$D:$D,YEAR(daily!$A1805),US!$E:$E,MONTH(daily!$A1805))</f>
        <v>8545</v>
      </c>
      <c r="M1805">
        <f>SUMIFS(US!C:C,US!$D:$D,YEAR(daily!$A1805),US!$E:$E,MONTH(daily!$A1805))</f>
        <v>20620</v>
      </c>
      <c r="N1805">
        <f>SUMIFS(COT!E:E,COT!$A:$A,YEAR(daily!$A1805),COT!$B:$B,WEEKNUM(daily!$A1805))</f>
        <v>1384509</v>
      </c>
      <c r="O1805">
        <f>SUMIFS(COT!F:F,COT!$A:$A,YEAR(daily!$A1805),COT!$B:$B,WEEKNUM(daily!$A1805))</f>
        <v>188498</v>
      </c>
      <c r="P1805">
        <f>SUMIFS(COT!G:G,COT!$A:$A,YEAR(daily!$A1805),COT!$B:$B,WEEKNUM(daily!$A1805))</f>
        <v>132500</v>
      </c>
      <c r="Q1805">
        <f>SUMIFS(COT!H:H,COT!$A:$A,YEAR(daily!$A1805),COT!$B:$B,WEEKNUM(daily!$A1805))</f>
        <v>247040</v>
      </c>
      <c r="R1805">
        <f>SUMIFS(COT!I:I,COT!$A:$A,YEAR(daily!$A1805),COT!$B:$B,WEEKNUM(daily!$A1805))</f>
        <v>878277</v>
      </c>
      <c r="S1805">
        <f>SUMIFS(COT!J:J,COT!$A:$A,YEAR(daily!$A1805),COT!$B:$B,WEEKNUM(daily!$A1805))</f>
        <v>928131</v>
      </c>
      <c r="T1805">
        <f>SUMIFS(COT!K:K,COT!$A:$A,YEAR(daily!$A1805),COT!$B:$B,WEEKNUM(daily!$A1805))</f>
        <v>70694</v>
      </c>
      <c r="U1805">
        <f>SUMIFS(COT!L:L,COT!$A:$A,YEAR(daily!$A1805),COT!$B:$B,WEEKNUM(daily!$A1805))</f>
        <v>76838</v>
      </c>
      <c r="V1805">
        <f>SUMIFS(COT!M:M,COT!$A:$A,YEAR(daily!$A1805),COT!$B:$B,WEEKNUM(daily!$A1805))</f>
        <v>94</v>
      </c>
      <c r="W1805">
        <f>SUMIFS(COT!N:N,COT!$A:$A,YEAR(daily!$A1805),COT!$B:$B,WEEKNUM(daily!$A1805))</f>
        <v>102</v>
      </c>
      <c r="X1805">
        <f>SUMIFS(COT!O:O,COT!$A:$A,YEAR(daily!$A1805),COT!$B:$B,WEEKNUM(daily!$A1805))</f>
        <v>132</v>
      </c>
      <c r="Y1805">
        <f>SUMIFS(COT!P:P,COT!$A:$A,YEAR(daily!$A1805),COT!$B:$B,WEEKNUM(daily!$A1805))</f>
        <v>93</v>
      </c>
      <c r="Z1805">
        <f>SUMIFS(COT!Q:Q,COT!$A:$A,YEAR(daily!$A1805),COT!$B:$B,WEEKNUM(daily!$A1805))</f>
        <v>97</v>
      </c>
      <c r="AA1805">
        <f>SUMIFS(Saudi!B:B,Saudi!$A:$A,YEAR(daily!$A1805))</f>
        <v>642.80600000000004</v>
      </c>
      <c r="AB1805">
        <f>SUMIFS(Saudi!C:C,Saudi!$A:$A,YEAR(daily!$A1805))</f>
        <v>459.12</v>
      </c>
      <c r="AC1805">
        <f>SUMIFS(Saudi!F:F,Saudi!$A:$A,YEAR(daily!$A1805))</f>
        <v>3923205</v>
      </c>
      <c r="AD1805">
        <f>SUMIFS(Saudi!G:G,Saudi!$A:$A,YEAR(daily!$A1805))</f>
        <v>72.338736684018997</v>
      </c>
      <c r="AE1805">
        <f>SUMIFS(Saudi!H:H,Saudi!$A:$A,YEAR(daily!$A1805))</f>
        <v>283799693.45242673</v>
      </c>
      <c r="AF1805" s="5">
        <f t="shared" si="78"/>
        <v>5</v>
      </c>
      <c r="AG1805" s="5">
        <f t="shared" si="79"/>
        <v>2007</v>
      </c>
    </row>
    <row r="1806" spans="1:33">
      <c r="A1806" s="3">
        <v>39211</v>
      </c>
      <c r="B1806" s="1">
        <v>235073</v>
      </c>
      <c r="C1806" s="1">
        <v>76735</v>
      </c>
      <c r="D1806" s="1">
        <v>55891</v>
      </c>
      <c r="E1806" s="1">
        <v>61.55</v>
      </c>
      <c r="F1806" s="1">
        <v>64.37</v>
      </c>
      <c r="G1806" s="1">
        <v>65.239999999999995</v>
      </c>
      <c r="H1806" s="2">
        <v>50.7</v>
      </c>
      <c r="I1806" s="2">
        <v>30.3</v>
      </c>
      <c r="J1806" s="2">
        <v>85.3</v>
      </c>
      <c r="K1806" s="2">
        <v>87.1</v>
      </c>
      <c r="L1806">
        <f>SUMIFS(US!B:B,US!$D:$D,YEAR(daily!$A1806),US!$E:$E,MONTH(daily!$A1806))</f>
        <v>8545</v>
      </c>
      <c r="M1806">
        <f>SUMIFS(US!C:C,US!$D:$D,YEAR(daily!$A1806),US!$E:$E,MONTH(daily!$A1806))</f>
        <v>20620</v>
      </c>
      <c r="N1806">
        <f>SUMIFS(COT!E:E,COT!$A:$A,YEAR(daily!$A1806),COT!$B:$B,WEEKNUM(daily!$A1806))</f>
        <v>1384509</v>
      </c>
      <c r="O1806">
        <f>SUMIFS(COT!F:F,COT!$A:$A,YEAR(daily!$A1806),COT!$B:$B,WEEKNUM(daily!$A1806))</f>
        <v>188498</v>
      </c>
      <c r="P1806">
        <f>SUMIFS(COT!G:G,COT!$A:$A,YEAR(daily!$A1806),COT!$B:$B,WEEKNUM(daily!$A1806))</f>
        <v>132500</v>
      </c>
      <c r="Q1806">
        <f>SUMIFS(COT!H:H,COT!$A:$A,YEAR(daily!$A1806),COT!$B:$B,WEEKNUM(daily!$A1806))</f>
        <v>247040</v>
      </c>
      <c r="R1806">
        <f>SUMIFS(COT!I:I,COT!$A:$A,YEAR(daily!$A1806),COT!$B:$B,WEEKNUM(daily!$A1806))</f>
        <v>878277</v>
      </c>
      <c r="S1806">
        <f>SUMIFS(COT!J:J,COT!$A:$A,YEAR(daily!$A1806),COT!$B:$B,WEEKNUM(daily!$A1806))</f>
        <v>928131</v>
      </c>
      <c r="T1806">
        <f>SUMIFS(COT!K:K,COT!$A:$A,YEAR(daily!$A1806),COT!$B:$B,WEEKNUM(daily!$A1806))</f>
        <v>70694</v>
      </c>
      <c r="U1806">
        <f>SUMIFS(COT!L:L,COT!$A:$A,YEAR(daily!$A1806),COT!$B:$B,WEEKNUM(daily!$A1806))</f>
        <v>76838</v>
      </c>
      <c r="V1806">
        <f>SUMIFS(COT!M:M,COT!$A:$A,YEAR(daily!$A1806),COT!$B:$B,WEEKNUM(daily!$A1806))</f>
        <v>94</v>
      </c>
      <c r="W1806">
        <f>SUMIFS(COT!N:N,COT!$A:$A,YEAR(daily!$A1806),COT!$B:$B,WEEKNUM(daily!$A1806))</f>
        <v>102</v>
      </c>
      <c r="X1806">
        <f>SUMIFS(COT!O:O,COT!$A:$A,YEAR(daily!$A1806),COT!$B:$B,WEEKNUM(daily!$A1806))</f>
        <v>132</v>
      </c>
      <c r="Y1806">
        <f>SUMIFS(COT!P:P,COT!$A:$A,YEAR(daily!$A1806),COT!$B:$B,WEEKNUM(daily!$A1806))</f>
        <v>93</v>
      </c>
      <c r="Z1806">
        <f>SUMIFS(COT!Q:Q,COT!$A:$A,YEAR(daily!$A1806),COT!$B:$B,WEEKNUM(daily!$A1806))</f>
        <v>97</v>
      </c>
      <c r="AA1806">
        <f>SUMIFS(Saudi!B:B,Saudi!$A:$A,YEAR(daily!$A1806))</f>
        <v>642.80600000000004</v>
      </c>
      <c r="AB1806">
        <f>SUMIFS(Saudi!C:C,Saudi!$A:$A,YEAR(daily!$A1806))</f>
        <v>459.12</v>
      </c>
      <c r="AC1806">
        <f>SUMIFS(Saudi!F:F,Saudi!$A:$A,YEAR(daily!$A1806))</f>
        <v>3923205</v>
      </c>
      <c r="AD1806">
        <f>SUMIFS(Saudi!G:G,Saudi!$A:$A,YEAR(daily!$A1806))</f>
        <v>72.338736684018997</v>
      </c>
      <c r="AE1806">
        <f>SUMIFS(Saudi!H:H,Saudi!$A:$A,YEAR(daily!$A1806))</f>
        <v>283799693.45242673</v>
      </c>
      <c r="AF1806" s="5">
        <f t="shared" si="78"/>
        <v>5</v>
      </c>
      <c r="AG1806" s="5">
        <f t="shared" si="79"/>
        <v>2007</v>
      </c>
    </row>
    <row r="1807" spans="1:33">
      <c r="A1807" s="3">
        <v>39212</v>
      </c>
      <c r="B1807" s="1">
        <v>209465</v>
      </c>
      <c r="C1807" s="1">
        <v>79313</v>
      </c>
      <c r="D1807" s="1">
        <v>57173</v>
      </c>
      <c r="E1807" s="1">
        <v>61.81</v>
      </c>
      <c r="F1807" s="1">
        <v>64.66</v>
      </c>
      <c r="G1807" s="1">
        <v>65.55</v>
      </c>
      <c r="H1807" s="2">
        <v>50.7</v>
      </c>
      <c r="I1807" s="2">
        <v>30.3</v>
      </c>
      <c r="J1807" s="2">
        <v>85.3</v>
      </c>
      <c r="K1807" s="2">
        <v>87.1</v>
      </c>
      <c r="L1807">
        <f>SUMIFS(US!B:B,US!$D:$D,YEAR(daily!$A1807),US!$E:$E,MONTH(daily!$A1807))</f>
        <v>8545</v>
      </c>
      <c r="M1807">
        <f>SUMIFS(US!C:C,US!$D:$D,YEAR(daily!$A1807),US!$E:$E,MONTH(daily!$A1807))</f>
        <v>20620</v>
      </c>
      <c r="N1807">
        <f>SUMIFS(COT!E:E,COT!$A:$A,YEAR(daily!$A1807),COT!$B:$B,WEEKNUM(daily!$A1807))</f>
        <v>1384509</v>
      </c>
      <c r="O1807">
        <f>SUMIFS(COT!F:F,COT!$A:$A,YEAR(daily!$A1807),COT!$B:$B,WEEKNUM(daily!$A1807))</f>
        <v>188498</v>
      </c>
      <c r="P1807">
        <f>SUMIFS(COT!G:G,COT!$A:$A,YEAR(daily!$A1807),COT!$B:$B,WEEKNUM(daily!$A1807))</f>
        <v>132500</v>
      </c>
      <c r="Q1807">
        <f>SUMIFS(COT!H:H,COT!$A:$A,YEAR(daily!$A1807),COT!$B:$B,WEEKNUM(daily!$A1807))</f>
        <v>247040</v>
      </c>
      <c r="R1807">
        <f>SUMIFS(COT!I:I,COT!$A:$A,YEAR(daily!$A1807),COT!$B:$B,WEEKNUM(daily!$A1807))</f>
        <v>878277</v>
      </c>
      <c r="S1807">
        <f>SUMIFS(COT!J:J,COT!$A:$A,YEAR(daily!$A1807),COT!$B:$B,WEEKNUM(daily!$A1807))</f>
        <v>928131</v>
      </c>
      <c r="T1807">
        <f>SUMIFS(COT!K:K,COT!$A:$A,YEAR(daily!$A1807),COT!$B:$B,WEEKNUM(daily!$A1807))</f>
        <v>70694</v>
      </c>
      <c r="U1807">
        <f>SUMIFS(COT!L:L,COT!$A:$A,YEAR(daily!$A1807),COT!$B:$B,WEEKNUM(daily!$A1807))</f>
        <v>76838</v>
      </c>
      <c r="V1807">
        <f>SUMIFS(COT!M:M,COT!$A:$A,YEAR(daily!$A1807),COT!$B:$B,WEEKNUM(daily!$A1807))</f>
        <v>94</v>
      </c>
      <c r="W1807">
        <f>SUMIFS(COT!N:N,COT!$A:$A,YEAR(daily!$A1807),COT!$B:$B,WEEKNUM(daily!$A1807))</f>
        <v>102</v>
      </c>
      <c r="X1807">
        <f>SUMIFS(COT!O:O,COT!$A:$A,YEAR(daily!$A1807),COT!$B:$B,WEEKNUM(daily!$A1807))</f>
        <v>132</v>
      </c>
      <c r="Y1807">
        <f>SUMIFS(COT!P:P,COT!$A:$A,YEAR(daily!$A1807),COT!$B:$B,WEEKNUM(daily!$A1807))</f>
        <v>93</v>
      </c>
      <c r="Z1807">
        <f>SUMIFS(COT!Q:Q,COT!$A:$A,YEAR(daily!$A1807),COT!$B:$B,WEEKNUM(daily!$A1807))</f>
        <v>97</v>
      </c>
      <c r="AA1807">
        <f>SUMIFS(Saudi!B:B,Saudi!$A:$A,YEAR(daily!$A1807))</f>
        <v>642.80600000000004</v>
      </c>
      <c r="AB1807">
        <f>SUMIFS(Saudi!C:C,Saudi!$A:$A,YEAR(daily!$A1807))</f>
        <v>459.12</v>
      </c>
      <c r="AC1807">
        <f>SUMIFS(Saudi!F:F,Saudi!$A:$A,YEAR(daily!$A1807))</f>
        <v>3923205</v>
      </c>
      <c r="AD1807">
        <f>SUMIFS(Saudi!G:G,Saudi!$A:$A,YEAR(daily!$A1807))</f>
        <v>72.338736684018997</v>
      </c>
      <c r="AE1807">
        <f>SUMIFS(Saudi!H:H,Saudi!$A:$A,YEAR(daily!$A1807))</f>
        <v>283799693.45242673</v>
      </c>
      <c r="AF1807" s="5">
        <f t="shared" si="78"/>
        <v>5</v>
      </c>
      <c r="AG1807" s="5">
        <f t="shared" si="79"/>
        <v>2007</v>
      </c>
    </row>
    <row r="1808" spans="1:33">
      <c r="A1808" s="3">
        <v>39213</v>
      </c>
      <c r="B1808" s="1">
        <v>193505</v>
      </c>
      <c r="C1808" s="1">
        <v>80947</v>
      </c>
      <c r="D1808" s="1">
        <v>57580</v>
      </c>
      <c r="E1808" s="1">
        <v>62.37</v>
      </c>
      <c r="F1808" s="1">
        <v>65.27</v>
      </c>
      <c r="G1808" s="1">
        <v>66.14</v>
      </c>
      <c r="H1808" s="2">
        <v>50.7</v>
      </c>
      <c r="I1808" s="2">
        <v>30.3</v>
      </c>
      <c r="J1808" s="2">
        <v>85.3</v>
      </c>
      <c r="K1808" s="2">
        <v>87.1</v>
      </c>
      <c r="L1808">
        <f>SUMIFS(US!B:B,US!$D:$D,YEAR(daily!$A1808),US!$E:$E,MONTH(daily!$A1808))</f>
        <v>8545</v>
      </c>
      <c r="M1808">
        <f>SUMIFS(US!C:C,US!$D:$D,YEAR(daily!$A1808),US!$E:$E,MONTH(daily!$A1808))</f>
        <v>20620</v>
      </c>
      <c r="N1808">
        <f>SUMIFS(COT!E:E,COT!$A:$A,YEAR(daily!$A1808),COT!$B:$B,WEEKNUM(daily!$A1808))</f>
        <v>1384509</v>
      </c>
      <c r="O1808">
        <f>SUMIFS(COT!F:F,COT!$A:$A,YEAR(daily!$A1808),COT!$B:$B,WEEKNUM(daily!$A1808))</f>
        <v>188498</v>
      </c>
      <c r="P1808">
        <f>SUMIFS(COT!G:G,COT!$A:$A,YEAR(daily!$A1808),COT!$B:$B,WEEKNUM(daily!$A1808))</f>
        <v>132500</v>
      </c>
      <c r="Q1808">
        <f>SUMIFS(COT!H:H,COT!$A:$A,YEAR(daily!$A1808),COT!$B:$B,WEEKNUM(daily!$A1808))</f>
        <v>247040</v>
      </c>
      <c r="R1808">
        <f>SUMIFS(COT!I:I,COT!$A:$A,YEAR(daily!$A1808),COT!$B:$B,WEEKNUM(daily!$A1808))</f>
        <v>878277</v>
      </c>
      <c r="S1808">
        <f>SUMIFS(COT!J:J,COT!$A:$A,YEAR(daily!$A1808),COT!$B:$B,WEEKNUM(daily!$A1808))</f>
        <v>928131</v>
      </c>
      <c r="T1808">
        <f>SUMIFS(COT!K:K,COT!$A:$A,YEAR(daily!$A1808),COT!$B:$B,WEEKNUM(daily!$A1808))</f>
        <v>70694</v>
      </c>
      <c r="U1808">
        <f>SUMIFS(COT!L:L,COT!$A:$A,YEAR(daily!$A1808),COT!$B:$B,WEEKNUM(daily!$A1808))</f>
        <v>76838</v>
      </c>
      <c r="V1808">
        <f>SUMIFS(COT!M:M,COT!$A:$A,YEAR(daily!$A1808),COT!$B:$B,WEEKNUM(daily!$A1808))</f>
        <v>94</v>
      </c>
      <c r="W1808">
        <f>SUMIFS(COT!N:N,COT!$A:$A,YEAR(daily!$A1808),COT!$B:$B,WEEKNUM(daily!$A1808))</f>
        <v>102</v>
      </c>
      <c r="X1808">
        <f>SUMIFS(COT!O:O,COT!$A:$A,YEAR(daily!$A1808),COT!$B:$B,WEEKNUM(daily!$A1808))</f>
        <v>132</v>
      </c>
      <c r="Y1808">
        <f>SUMIFS(COT!P:P,COT!$A:$A,YEAR(daily!$A1808),COT!$B:$B,WEEKNUM(daily!$A1808))</f>
        <v>93</v>
      </c>
      <c r="Z1808">
        <f>SUMIFS(COT!Q:Q,COT!$A:$A,YEAR(daily!$A1808),COT!$B:$B,WEEKNUM(daily!$A1808))</f>
        <v>97</v>
      </c>
      <c r="AA1808">
        <f>SUMIFS(Saudi!B:B,Saudi!$A:$A,YEAR(daily!$A1808))</f>
        <v>642.80600000000004</v>
      </c>
      <c r="AB1808">
        <f>SUMIFS(Saudi!C:C,Saudi!$A:$A,YEAR(daily!$A1808))</f>
        <v>459.12</v>
      </c>
      <c r="AC1808">
        <f>SUMIFS(Saudi!F:F,Saudi!$A:$A,YEAR(daily!$A1808))</f>
        <v>3923205</v>
      </c>
      <c r="AD1808">
        <f>SUMIFS(Saudi!G:G,Saudi!$A:$A,YEAR(daily!$A1808))</f>
        <v>72.338736684018997</v>
      </c>
      <c r="AE1808">
        <f>SUMIFS(Saudi!H:H,Saudi!$A:$A,YEAR(daily!$A1808))</f>
        <v>283799693.45242673</v>
      </c>
      <c r="AF1808" s="5">
        <f t="shared" si="78"/>
        <v>5</v>
      </c>
      <c r="AG1808" s="5">
        <f t="shared" si="79"/>
        <v>2007</v>
      </c>
    </row>
    <row r="1809" spans="1:33">
      <c r="A1809" s="3">
        <v>39216</v>
      </c>
      <c r="B1809" s="1">
        <v>181799</v>
      </c>
      <c r="C1809" s="1">
        <v>86319</v>
      </c>
      <c r="D1809" s="1">
        <v>59276</v>
      </c>
      <c r="E1809" s="1">
        <v>62.46</v>
      </c>
      <c r="F1809" s="1">
        <v>65.02</v>
      </c>
      <c r="G1809" s="1">
        <v>65.87</v>
      </c>
      <c r="H1809" s="2">
        <v>50.7</v>
      </c>
      <c r="I1809" s="2">
        <v>30.3</v>
      </c>
      <c r="J1809" s="2">
        <v>85.3</v>
      </c>
      <c r="K1809" s="2">
        <v>87.1</v>
      </c>
      <c r="L1809">
        <f>SUMIFS(US!B:B,US!$D:$D,YEAR(daily!$A1809),US!$E:$E,MONTH(daily!$A1809))</f>
        <v>8545</v>
      </c>
      <c r="M1809">
        <f>SUMIFS(US!C:C,US!$D:$D,YEAR(daily!$A1809),US!$E:$E,MONTH(daily!$A1809))</f>
        <v>20620</v>
      </c>
      <c r="N1809">
        <f>SUMIFS(COT!E:E,COT!$A:$A,YEAR(daily!$A1809),COT!$B:$B,WEEKNUM(daily!$A1809))</f>
        <v>1448897</v>
      </c>
      <c r="O1809">
        <f>SUMIFS(COT!F:F,COT!$A:$A,YEAR(daily!$A1809),COT!$B:$B,WEEKNUM(daily!$A1809))</f>
        <v>192274</v>
      </c>
      <c r="P1809">
        <f>SUMIFS(COT!G:G,COT!$A:$A,YEAR(daily!$A1809),COT!$B:$B,WEEKNUM(daily!$A1809))</f>
        <v>147702</v>
      </c>
      <c r="Q1809">
        <f>SUMIFS(COT!H:H,COT!$A:$A,YEAR(daily!$A1809),COT!$B:$B,WEEKNUM(daily!$A1809))</f>
        <v>254385</v>
      </c>
      <c r="R1809">
        <f>SUMIFS(COT!I:I,COT!$A:$A,YEAR(daily!$A1809),COT!$B:$B,WEEKNUM(daily!$A1809))</f>
        <v>922957</v>
      </c>
      <c r="S1809">
        <f>SUMIFS(COT!J:J,COT!$A:$A,YEAR(daily!$A1809),COT!$B:$B,WEEKNUM(daily!$A1809))</f>
        <v>937291</v>
      </c>
      <c r="T1809">
        <f>SUMIFS(COT!K:K,COT!$A:$A,YEAR(daily!$A1809),COT!$B:$B,WEEKNUM(daily!$A1809))</f>
        <v>79281</v>
      </c>
      <c r="U1809">
        <f>SUMIFS(COT!L:L,COT!$A:$A,YEAR(daily!$A1809),COT!$B:$B,WEEKNUM(daily!$A1809))</f>
        <v>109519</v>
      </c>
      <c r="V1809">
        <f>SUMIFS(COT!M:M,COT!$A:$A,YEAR(daily!$A1809),COT!$B:$B,WEEKNUM(daily!$A1809))</f>
        <v>104</v>
      </c>
      <c r="W1809">
        <f>SUMIFS(COT!N:N,COT!$A:$A,YEAR(daily!$A1809),COT!$B:$B,WEEKNUM(daily!$A1809))</f>
        <v>103</v>
      </c>
      <c r="X1809">
        <f>SUMIFS(COT!O:O,COT!$A:$A,YEAR(daily!$A1809),COT!$B:$B,WEEKNUM(daily!$A1809))</f>
        <v>139</v>
      </c>
      <c r="Y1809">
        <f>SUMIFS(COT!P:P,COT!$A:$A,YEAR(daily!$A1809),COT!$B:$B,WEEKNUM(daily!$A1809))</f>
        <v>93</v>
      </c>
      <c r="Z1809">
        <f>SUMIFS(COT!Q:Q,COT!$A:$A,YEAR(daily!$A1809),COT!$B:$B,WEEKNUM(daily!$A1809))</f>
        <v>98</v>
      </c>
      <c r="AA1809">
        <f>SUMIFS(Saudi!B:B,Saudi!$A:$A,YEAR(daily!$A1809))</f>
        <v>642.80600000000004</v>
      </c>
      <c r="AB1809">
        <f>SUMIFS(Saudi!C:C,Saudi!$A:$A,YEAR(daily!$A1809))</f>
        <v>459.12</v>
      </c>
      <c r="AC1809">
        <f>SUMIFS(Saudi!F:F,Saudi!$A:$A,YEAR(daily!$A1809))</f>
        <v>3923205</v>
      </c>
      <c r="AD1809">
        <f>SUMIFS(Saudi!G:G,Saudi!$A:$A,YEAR(daily!$A1809))</f>
        <v>72.338736684018997</v>
      </c>
      <c r="AE1809">
        <f>SUMIFS(Saudi!H:H,Saudi!$A:$A,YEAR(daily!$A1809))</f>
        <v>283799693.45242673</v>
      </c>
      <c r="AF1809" s="5">
        <f t="shared" si="78"/>
        <v>5</v>
      </c>
      <c r="AG1809" s="5">
        <f t="shared" si="79"/>
        <v>2007</v>
      </c>
    </row>
    <row r="1810" spans="1:33">
      <c r="A1810" s="3">
        <v>39217</v>
      </c>
      <c r="B1810" s="1">
        <v>167007</v>
      </c>
      <c r="C1810" s="1">
        <v>90433</v>
      </c>
      <c r="D1810" s="1">
        <v>59556</v>
      </c>
      <c r="E1810" s="1">
        <v>63.17</v>
      </c>
      <c r="F1810" s="1">
        <v>65.760000000000005</v>
      </c>
      <c r="G1810" s="1">
        <v>66.62</v>
      </c>
      <c r="H1810" s="2">
        <v>50.7</v>
      </c>
      <c r="I1810" s="2">
        <v>30.3</v>
      </c>
      <c r="J1810" s="2">
        <v>85.3</v>
      </c>
      <c r="K1810" s="2">
        <v>87.1</v>
      </c>
      <c r="L1810">
        <f>SUMIFS(US!B:B,US!$D:$D,YEAR(daily!$A1810),US!$E:$E,MONTH(daily!$A1810))</f>
        <v>8545</v>
      </c>
      <c r="M1810">
        <f>SUMIFS(US!C:C,US!$D:$D,YEAR(daily!$A1810),US!$E:$E,MONTH(daily!$A1810))</f>
        <v>20620</v>
      </c>
      <c r="N1810">
        <f>SUMIFS(COT!E:E,COT!$A:$A,YEAR(daily!$A1810),COT!$B:$B,WEEKNUM(daily!$A1810))</f>
        <v>1448897</v>
      </c>
      <c r="O1810">
        <f>SUMIFS(COT!F:F,COT!$A:$A,YEAR(daily!$A1810),COT!$B:$B,WEEKNUM(daily!$A1810))</f>
        <v>192274</v>
      </c>
      <c r="P1810">
        <f>SUMIFS(COT!G:G,COT!$A:$A,YEAR(daily!$A1810),COT!$B:$B,WEEKNUM(daily!$A1810))</f>
        <v>147702</v>
      </c>
      <c r="Q1810">
        <f>SUMIFS(COT!H:H,COT!$A:$A,YEAR(daily!$A1810),COT!$B:$B,WEEKNUM(daily!$A1810))</f>
        <v>254385</v>
      </c>
      <c r="R1810">
        <f>SUMIFS(COT!I:I,COT!$A:$A,YEAR(daily!$A1810),COT!$B:$B,WEEKNUM(daily!$A1810))</f>
        <v>922957</v>
      </c>
      <c r="S1810">
        <f>SUMIFS(COT!J:J,COT!$A:$A,YEAR(daily!$A1810),COT!$B:$B,WEEKNUM(daily!$A1810))</f>
        <v>937291</v>
      </c>
      <c r="T1810">
        <f>SUMIFS(COT!K:K,COT!$A:$A,YEAR(daily!$A1810),COT!$B:$B,WEEKNUM(daily!$A1810))</f>
        <v>79281</v>
      </c>
      <c r="U1810">
        <f>SUMIFS(COT!L:L,COT!$A:$A,YEAR(daily!$A1810),COT!$B:$B,WEEKNUM(daily!$A1810))</f>
        <v>109519</v>
      </c>
      <c r="V1810">
        <f>SUMIFS(COT!M:M,COT!$A:$A,YEAR(daily!$A1810),COT!$B:$B,WEEKNUM(daily!$A1810))</f>
        <v>104</v>
      </c>
      <c r="W1810">
        <f>SUMIFS(COT!N:N,COT!$A:$A,YEAR(daily!$A1810),COT!$B:$B,WEEKNUM(daily!$A1810))</f>
        <v>103</v>
      </c>
      <c r="X1810">
        <f>SUMIFS(COT!O:O,COT!$A:$A,YEAR(daily!$A1810),COT!$B:$B,WEEKNUM(daily!$A1810))</f>
        <v>139</v>
      </c>
      <c r="Y1810">
        <f>SUMIFS(COT!P:P,COT!$A:$A,YEAR(daily!$A1810),COT!$B:$B,WEEKNUM(daily!$A1810))</f>
        <v>93</v>
      </c>
      <c r="Z1810">
        <f>SUMIFS(COT!Q:Q,COT!$A:$A,YEAR(daily!$A1810),COT!$B:$B,WEEKNUM(daily!$A1810))</f>
        <v>98</v>
      </c>
      <c r="AA1810">
        <f>SUMIFS(Saudi!B:B,Saudi!$A:$A,YEAR(daily!$A1810))</f>
        <v>642.80600000000004</v>
      </c>
      <c r="AB1810">
        <f>SUMIFS(Saudi!C:C,Saudi!$A:$A,YEAR(daily!$A1810))</f>
        <v>459.12</v>
      </c>
      <c r="AC1810">
        <f>SUMIFS(Saudi!F:F,Saudi!$A:$A,YEAR(daily!$A1810))</f>
        <v>3923205</v>
      </c>
      <c r="AD1810">
        <f>SUMIFS(Saudi!G:G,Saudi!$A:$A,YEAR(daily!$A1810))</f>
        <v>72.338736684018997</v>
      </c>
      <c r="AE1810">
        <f>SUMIFS(Saudi!H:H,Saudi!$A:$A,YEAR(daily!$A1810))</f>
        <v>283799693.45242673</v>
      </c>
      <c r="AF1810" s="5">
        <f t="shared" si="78"/>
        <v>5</v>
      </c>
      <c r="AG1810" s="5">
        <f t="shared" si="79"/>
        <v>2007</v>
      </c>
    </row>
    <row r="1811" spans="1:33">
      <c r="A1811" s="3">
        <v>39218</v>
      </c>
      <c r="B1811" s="1">
        <v>138293</v>
      </c>
      <c r="C1811" s="1">
        <v>95576</v>
      </c>
      <c r="D1811" s="1">
        <v>61837</v>
      </c>
      <c r="E1811" s="1">
        <v>62.55</v>
      </c>
      <c r="F1811" s="1">
        <v>65.2</v>
      </c>
      <c r="G1811" s="1">
        <v>66.14</v>
      </c>
      <c r="H1811" s="2">
        <v>50.7</v>
      </c>
      <c r="I1811" s="2">
        <v>30.3</v>
      </c>
      <c r="J1811" s="2">
        <v>85.3</v>
      </c>
      <c r="K1811" s="2">
        <v>87.1</v>
      </c>
      <c r="L1811">
        <f>SUMIFS(US!B:B,US!$D:$D,YEAR(daily!$A1811),US!$E:$E,MONTH(daily!$A1811))</f>
        <v>8545</v>
      </c>
      <c r="M1811">
        <f>SUMIFS(US!C:C,US!$D:$D,YEAR(daily!$A1811),US!$E:$E,MONTH(daily!$A1811))</f>
        <v>20620</v>
      </c>
      <c r="N1811">
        <f>SUMIFS(COT!E:E,COT!$A:$A,YEAR(daily!$A1811),COT!$B:$B,WEEKNUM(daily!$A1811))</f>
        <v>1448897</v>
      </c>
      <c r="O1811">
        <f>SUMIFS(COT!F:F,COT!$A:$A,YEAR(daily!$A1811),COT!$B:$B,WEEKNUM(daily!$A1811))</f>
        <v>192274</v>
      </c>
      <c r="P1811">
        <f>SUMIFS(COT!G:G,COT!$A:$A,YEAR(daily!$A1811),COT!$B:$B,WEEKNUM(daily!$A1811))</f>
        <v>147702</v>
      </c>
      <c r="Q1811">
        <f>SUMIFS(COT!H:H,COT!$A:$A,YEAR(daily!$A1811),COT!$B:$B,WEEKNUM(daily!$A1811))</f>
        <v>254385</v>
      </c>
      <c r="R1811">
        <f>SUMIFS(COT!I:I,COT!$A:$A,YEAR(daily!$A1811),COT!$B:$B,WEEKNUM(daily!$A1811))</f>
        <v>922957</v>
      </c>
      <c r="S1811">
        <f>SUMIFS(COT!J:J,COT!$A:$A,YEAR(daily!$A1811),COT!$B:$B,WEEKNUM(daily!$A1811))</f>
        <v>937291</v>
      </c>
      <c r="T1811">
        <f>SUMIFS(COT!K:K,COT!$A:$A,YEAR(daily!$A1811),COT!$B:$B,WEEKNUM(daily!$A1811))</f>
        <v>79281</v>
      </c>
      <c r="U1811">
        <f>SUMIFS(COT!L:L,COT!$A:$A,YEAR(daily!$A1811),COT!$B:$B,WEEKNUM(daily!$A1811))</f>
        <v>109519</v>
      </c>
      <c r="V1811">
        <f>SUMIFS(COT!M:M,COT!$A:$A,YEAR(daily!$A1811),COT!$B:$B,WEEKNUM(daily!$A1811))</f>
        <v>104</v>
      </c>
      <c r="W1811">
        <f>SUMIFS(COT!N:N,COT!$A:$A,YEAR(daily!$A1811),COT!$B:$B,WEEKNUM(daily!$A1811))</f>
        <v>103</v>
      </c>
      <c r="X1811">
        <f>SUMIFS(COT!O:O,COT!$A:$A,YEAR(daily!$A1811),COT!$B:$B,WEEKNUM(daily!$A1811))</f>
        <v>139</v>
      </c>
      <c r="Y1811">
        <f>SUMIFS(COT!P:P,COT!$A:$A,YEAR(daily!$A1811),COT!$B:$B,WEEKNUM(daily!$A1811))</f>
        <v>93</v>
      </c>
      <c r="Z1811">
        <f>SUMIFS(COT!Q:Q,COT!$A:$A,YEAR(daily!$A1811),COT!$B:$B,WEEKNUM(daily!$A1811))</f>
        <v>98</v>
      </c>
      <c r="AA1811">
        <f>SUMIFS(Saudi!B:B,Saudi!$A:$A,YEAR(daily!$A1811))</f>
        <v>642.80600000000004</v>
      </c>
      <c r="AB1811">
        <f>SUMIFS(Saudi!C:C,Saudi!$A:$A,YEAR(daily!$A1811))</f>
        <v>459.12</v>
      </c>
      <c r="AC1811">
        <f>SUMIFS(Saudi!F:F,Saudi!$A:$A,YEAR(daily!$A1811))</f>
        <v>3923205</v>
      </c>
      <c r="AD1811">
        <f>SUMIFS(Saudi!G:G,Saudi!$A:$A,YEAR(daily!$A1811))</f>
        <v>72.338736684018997</v>
      </c>
      <c r="AE1811">
        <f>SUMIFS(Saudi!H:H,Saudi!$A:$A,YEAR(daily!$A1811))</f>
        <v>283799693.45242673</v>
      </c>
      <c r="AF1811" s="5">
        <f t="shared" si="78"/>
        <v>5</v>
      </c>
      <c r="AG1811" s="5">
        <f t="shared" si="79"/>
        <v>2007</v>
      </c>
    </row>
    <row r="1812" spans="1:33">
      <c r="A1812" s="3">
        <v>39219</v>
      </c>
      <c r="B1812" s="1">
        <v>102177</v>
      </c>
      <c r="C1812" s="1">
        <v>98944</v>
      </c>
      <c r="D1812" s="1">
        <v>64322</v>
      </c>
      <c r="E1812" s="1">
        <v>64.86</v>
      </c>
      <c r="F1812" s="1">
        <v>67.05</v>
      </c>
      <c r="G1812" s="1">
        <v>67.89</v>
      </c>
      <c r="H1812" s="2">
        <v>50.7</v>
      </c>
      <c r="I1812" s="2">
        <v>30.3</v>
      </c>
      <c r="J1812" s="2">
        <v>85.3</v>
      </c>
      <c r="K1812" s="2">
        <v>87.1</v>
      </c>
      <c r="L1812">
        <f>SUMIFS(US!B:B,US!$D:$D,YEAR(daily!$A1812),US!$E:$E,MONTH(daily!$A1812))</f>
        <v>8545</v>
      </c>
      <c r="M1812">
        <f>SUMIFS(US!C:C,US!$D:$D,YEAR(daily!$A1812),US!$E:$E,MONTH(daily!$A1812))</f>
        <v>20620</v>
      </c>
      <c r="N1812">
        <f>SUMIFS(COT!E:E,COT!$A:$A,YEAR(daily!$A1812),COT!$B:$B,WEEKNUM(daily!$A1812))</f>
        <v>1448897</v>
      </c>
      <c r="O1812">
        <f>SUMIFS(COT!F:F,COT!$A:$A,YEAR(daily!$A1812),COT!$B:$B,WEEKNUM(daily!$A1812))</f>
        <v>192274</v>
      </c>
      <c r="P1812">
        <f>SUMIFS(COT!G:G,COT!$A:$A,YEAR(daily!$A1812),COT!$B:$B,WEEKNUM(daily!$A1812))</f>
        <v>147702</v>
      </c>
      <c r="Q1812">
        <f>SUMIFS(COT!H:H,COT!$A:$A,YEAR(daily!$A1812),COT!$B:$B,WEEKNUM(daily!$A1812))</f>
        <v>254385</v>
      </c>
      <c r="R1812">
        <f>SUMIFS(COT!I:I,COT!$A:$A,YEAR(daily!$A1812),COT!$B:$B,WEEKNUM(daily!$A1812))</f>
        <v>922957</v>
      </c>
      <c r="S1812">
        <f>SUMIFS(COT!J:J,COT!$A:$A,YEAR(daily!$A1812),COT!$B:$B,WEEKNUM(daily!$A1812))</f>
        <v>937291</v>
      </c>
      <c r="T1812">
        <f>SUMIFS(COT!K:K,COT!$A:$A,YEAR(daily!$A1812),COT!$B:$B,WEEKNUM(daily!$A1812))</f>
        <v>79281</v>
      </c>
      <c r="U1812">
        <f>SUMIFS(COT!L:L,COT!$A:$A,YEAR(daily!$A1812),COT!$B:$B,WEEKNUM(daily!$A1812))</f>
        <v>109519</v>
      </c>
      <c r="V1812">
        <f>SUMIFS(COT!M:M,COT!$A:$A,YEAR(daily!$A1812),COT!$B:$B,WEEKNUM(daily!$A1812))</f>
        <v>104</v>
      </c>
      <c r="W1812">
        <f>SUMIFS(COT!N:N,COT!$A:$A,YEAR(daily!$A1812),COT!$B:$B,WEEKNUM(daily!$A1812))</f>
        <v>103</v>
      </c>
      <c r="X1812">
        <f>SUMIFS(COT!O:O,COT!$A:$A,YEAR(daily!$A1812),COT!$B:$B,WEEKNUM(daily!$A1812))</f>
        <v>139</v>
      </c>
      <c r="Y1812">
        <f>SUMIFS(COT!P:P,COT!$A:$A,YEAR(daily!$A1812),COT!$B:$B,WEEKNUM(daily!$A1812))</f>
        <v>93</v>
      </c>
      <c r="Z1812">
        <f>SUMIFS(COT!Q:Q,COT!$A:$A,YEAR(daily!$A1812),COT!$B:$B,WEEKNUM(daily!$A1812))</f>
        <v>98</v>
      </c>
      <c r="AA1812">
        <f>SUMIFS(Saudi!B:B,Saudi!$A:$A,YEAR(daily!$A1812))</f>
        <v>642.80600000000004</v>
      </c>
      <c r="AB1812">
        <f>SUMIFS(Saudi!C:C,Saudi!$A:$A,YEAR(daily!$A1812))</f>
        <v>459.12</v>
      </c>
      <c r="AC1812">
        <f>SUMIFS(Saudi!F:F,Saudi!$A:$A,YEAR(daily!$A1812))</f>
        <v>3923205</v>
      </c>
      <c r="AD1812">
        <f>SUMIFS(Saudi!G:G,Saudi!$A:$A,YEAR(daily!$A1812))</f>
        <v>72.338736684018997</v>
      </c>
      <c r="AE1812">
        <f>SUMIFS(Saudi!H:H,Saudi!$A:$A,YEAR(daily!$A1812))</f>
        <v>283799693.45242673</v>
      </c>
      <c r="AF1812" s="5">
        <f t="shared" si="78"/>
        <v>5</v>
      </c>
      <c r="AG1812" s="5">
        <f t="shared" si="79"/>
        <v>2007</v>
      </c>
    </row>
    <row r="1813" spans="1:33">
      <c r="A1813" s="3">
        <v>39220</v>
      </c>
      <c r="B1813" s="1">
        <v>57542</v>
      </c>
      <c r="C1813" s="1">
        <v>99133</v>
      </c>
      <c r="D1813" s="1">
        <v>66483</v>
      </c>
      <c r="E1813" s="1">
        <v>64.94</v>
      </c>
      <c r="F1813" s="1">
        <v>67.05</v>
      </c>
      <c r="G1813" s="1">
        <v>67.86</v>
      </c>
      <c r="H1813" s="2">
        <v>50.7</v>
      </c>
      <c r="I1813" s="2">
        <v>30.3</v>
      </c>
      <c r="J1813" s="2">
        <v>85.3</v>
      </c>
      <c r="K1813" s="2">
        <v>87.1</v>
      </c>
      <c r="L1813">
        <f>SUMIFS(US!B:B,US!$D:$D,YEAR(daily!$A1813),US!$E:$E,MONTH(daily!$A1813))</f>
        <v>8545</v>
      </c>
      <c r="M1813">
        <f>SUMIFS(US!C:C,US!$D:$D,YEAR(daily!$A1813),US!$E:$E,MONTH(daily!$A1813))</f>
        <v>20620</v>
      </c>
      <c r="N1813">
        <f>SUMIFS(COT!E:E,COT!$A:$A,YEAR(daily!$A1813),COT!$B:$B,WEEKNUM(daily!$A1813))</f>
        <v>1448897</v>
      </c>
      <c r="O1813">
        <f>SUMIFS(COT!F:F,COT!$A:$A,YEAR(daily!$A1813),COT!$B:$B,WEEKNUM(daily!$A1813))</f>
        <v>192274</v>
      </c>
      <c r="P1813">
        <f>SUMIFS(COT!G:G,COT!$A:$A,YEAR(daily!$A1813),COT!$B:$B,WEEKNUM(daily!$A1813))</f>
        <v>147702</v>
      </c>
      <c r="Q1813">
        <f>SUMIFS(COT!H:H,COT!$A:$A,YEAR(daily!$A1813),COT!$B:$B,WEEKNUM(daily!$A1813))</f>
        <v>254385</v>
      </c>
      <c r="R1813">
        <f>SUMIFS(COT!I:I,COT!$A:$A,YEAR(daily!$A1813),COT!$B:$B,WEEKNUM(daily!$A1813))</f>
        <v>922957</v>
      </c>
      <c r="S1813">
        <f>SUMIFS(COT!J:J,COT!$A:$A,YEAR(daily!$A1813),COT!$B:$B,WEEKNUM(daily!$A1813))</f>
        <v>937291</v>
      </c>
      <c r="T1813">
        <f>SUMIFS(COT!K:K,COT!$A:$A,YEAR(daily!$A1813),COT!$B:$B,WEEKNUM(daily!$A1813))</f>
        <v>79281</v>
      </c>
      <c r="U1813">
        <f>SUMIFS(COT!L:L,COT!$A:$A,YEAR(daily!$A1813),COT!$B:$B,WEEKNUM(daily!$A1813))</f>
        <v>109519</v>
      </c>
      <c r="V1813">
        <f>SUMIFS(COT!M:M,COT!$A:$A,YEAR(daily!$A1813),COT!$B:$B,WEEKNUM(daily!$A1813))</f>
        <v>104</v>
      </c>
      <c r="W1813">
        <f>SUMIFS(COT!N:N,COT!$A:$A,YEAR(daily!$A1813),COT!$B:$B,WEEKNUM(daily!$A1813))</f>
        <v>103</v>
      </c>
      <c r="X1813">
        <f>SUMIFS(COT!O:O,COT!$A:$A,YEAR(daily!$A1813),COT!$B:$B,WEEKNUM(daily!$A1813))</f>
        <v>139</v>
      </c>
      <c r="Y1813">
        <f>SUMIFS(COT!P:P,COT!$A:$A,YEAR(daily!$A1813),COT!$B:$B,WEEKNUM(daily!$A1813))</f>
        <v>93</v>
      </c>
      <c r="Z1813">
        <f>SUMIFS(COT!Q:Q,COT!$A:$A,YEAR(daily!$A1813),COT!$B:$B,WEEKNUM(daily!$A1813))</f>
        <v>98</v>
      </c>
      <c r="AA1813">
        <f>SUMIFS(Saudi!B:B,Saudi!$A:$A,YEAR(daily!$A1813))</f>
        <v>642.80600000000004</v>
      </c>
      <c r="AB1813">
        <f>SUMIFS(Saudi!C:C,Saudi!$A:$A,YEAR(daily!$A1813))</f>
        <v>459.12</v>
      </c>
      <c r="AC1813">
        <f>SUMIFS(Saudi!F:F,Saudi!$A:$A,YEAR(daily!$A1813))</f>
        <v>3923205</v>
      </c>
      <c r="AD1813">
        <f>SUMIFS(Saudi!G:G,Saudi!$A:$A,YEAR(daily!$A1813))</f>
        <v>72.338736684018997</v>
      </c>
      <c r="AE1813">
        <f>SUMIFS(Saudi!H:H,Saudi!$A:$A,YEAR(daily!$A1813))</f>
        <v>283799693.45242673</v>
      </c>
      <c r="AF1813" s="5">
        <f t="shared" si="78"/>
        <v>5</v>
      </c>
      <c r="AG1813" s="5">
        <f t="shared" si="79"/>
        <v>2007</v>
      </c>
    </row>
    <row r="1814" spans="1:33">
      <c r="A1814" s="3">
        <v>39223</v>
      </c>
      <c r="B1814" s="1">
        <v>25688</v>
      </c>
      <c r="C1814" s="1">
        <v>102449</v>
      </c>
      <c r="D1814" s="1">
        <v>67709</v>
      </c>
      <c r="E1814" s="1">
        <v>66.27</v>
      </c>
      <c r="F1814" s="1">
        <v>67.959999999999994</v>
      </c>
      <c r="G1814" s="1">
        <v>68.77</v>
      </c>
      <c r="H1814" s="2">
        <v>50.7</v>
      </c>
      <c r="I1814" s="2">
        <v>30.3</v>
      </c>
      <c r="J1814" s="2">
        <v>85.3</v>
      </c>
      <c r="K1814" s="2">
        <v>87.1</v>
      </c>
      <c r="L1814">
        <f>SUMIFS(US!B:B,US!$D:$D,YEAR(daily!$A1814),US!$E:$E,MONTH(daily!$A1814))</f>
        <v>8545</v>
      </c>
      <c r="M1814">
        <f>SUMIFS(US!C:C,US!$D:$D,YEAR(daily!$A1814),US!$E:$E,MONTH(daily!$A1814))</f>
        <v>20620</v>
      </c>
      <c r="N1814">
        <f>SUMIFS(COT!E:E,COT!$A:$A,YEAR(daily!$A1814),COT!$B:$B,WEEKNUM(daily!$A1814))</f>
        <v>1350183</v>
      </c>
      <c r="O1814">
        <f>SUMIFS(COT!F:F,COT!$A:$A,YEAR(daily!$A1814),COT!$B:$B,WEEKNUM(daily!$A1814))</f>
        <v>175892</v>
      </c>
      <c r="P1814">
        <f>SUMIFS(COT!G:G,COT!$A:$A,YEAR(daily!$A1814),COT!$B:$B,WEEKNUM(daily!$A1814))</f>
        <v>122431</v>
      </c>
      <c r="Q1814">
        <f>SUMIFS(COT!H:H,COT!$A:$A,YEAR(daily!$A1814),COT!$B:$B,WEEKNUM(daily!$A1814))</f>
        <v>251029</v>
      </c>
      <c r="R1814">
        <f>SUMIFS(COT!I:I,COT!$A:$A,YEAR(daily!$A1814),COT!$B:$B,WEEKNUM(daily!$A1814))</f>
        <v>854885</v>
      </c>
      <c r="S1814">
        <f>SUMIFS(COT!J:J,COT!$A:$A,YEAR(daily!$A1814),COT!$B:$B,WEEKNUM(daily!$A1814))</f>
        <v>899264</v>
      </c>
      <c r="T1814">
        <f>SUMIFS(COT!K:K,COT!$A:$A,YEAR(daily!$A1814),COT!$B:$B,WEEKNUM(daily!$A1814))</f>
        <v>68377</v>
      </c>
      <c r="U1814">
        <f>SUMIFS(COT!L:L,COT!$A:$A,YEAR(daily!$A1814),COT!$B:$B,WEEKNUM(daily!$A1814))</f>
        <v>77459</v>
      </c>
      <c r="V1814">
        <f>SUMIFS(COT!M:M,COT!$A:$A,YEAR(daily!$A1814),COT!$B:$B,WEEKNUM(daily!$A1814))</f>
        <v>89</v>
      </c>
      <c r="W1814">
        <f>SUMIFS(COT!N:N,COT!$A:$A,YEAR(daily!$A1814),COT!$B:$B,WEEKNUM(daily!$A1814))</f>
        <v>100</v>
      </c>
      <c r="X1814">
        <f>SUMIFS(COT!O:O,COT!$A:$A,YEAR(daily!$A1814),COT!$B:$B,WEEKNUM(daily!$A1814))</f>
        <v>126</v>
      </c>
      <c r="Y1814">
        <f>SUMIFS(COT!P:P,COT!$A:$A,YEAR(daily!$A1814),COT!$B:$B,WEEKNUM(daily!$A1814))</f>
        <v>90</v>
      </c>
      <c r="Z1814">
        <f>SUMIFS(COT!Q:Q,COT!$A:$A,YEAR(daily!$A1814),COT!$B:$B,WEEKNUM(daily!$A1814))</f>
        <v>96</v>
      </c>
      <c r="AA1814">
        <f>SUMIFS(Saudi!B:B,Saudi!$A:$A,YEAR(daily!$A1814))</f>
        <v>642.80600000000004</v>
      </c>
      <c r="AB1814">
        <f>SUMIFS(Saudi!C:C,Saudi!$A:$A,YEAR(daily!$A1814))</f>
        <v>459.12</v>
      </c>
      <c r="AC1814">
        <f>SUMIFS(Saudi!F:F,Saudi!$A:$A,YEAR(daily!$A1814))</f>
        <v>3923205</v>
      </c>
      <c r="AD1814">
        <f>SUMIFS(Saudi!G:G,Saudi!$A:$A,YEAR(daily!$A1814))</f>
        <v>72.338736684018997</v>
      </c>
      <c r="AE1814">
        <f>SUMIFS(Saudi!H:H,Saudi!$A:$A,YEAR(daily!$A1814))</f>
        <v>283799693.45242673</v>
      </c>
      <c r="AF1814" s="5">
        <f t="shared" si="78"/>
        <v>5</v>
      </c>
      <c r="AG1814" s="5">
        <f t="shared" si="79"/>
        <v>2007</v>
      </c>
    </row>
    <row r="1815" spans="1:33">
      <c r="A1815" s="3">
        <v>39224</v>
      </c>
      <c r="B1815" s="1">
        <v>194653</v>
      </c>
      <c r="C1815" s="1">
        <v>103849</v>
      </c>
      <c r="D1815" s="1">
        <v>69040</v>
      </c>
      <c r="E1815" s="1">
        <v>64.97</v>
      </c>
      <c r="F1815" s="1">
        <v>66.599999999999994</v>
      </c>
      <c r="G1815" s="1">
        <v>67.430000000000007</v>
      </c>
      <c r="H1815" s="2">
        <v>50.7</v>
      </c>
      <c r="I1815" s="2">
        <v>30.3</v>
      </c>
      <c r="J1815" s="2">
        <v>85.3</v>
      </c>
      <c r="K1815" s="2">
        <v>87.1</v>
      </c>
      <c r="L1815">
        <f>SUMIFS(US!B:B,US!$D:$D,YEAR(daily!$A1815),US!$E:$E,MONTH(daily!$A1815))</f>
        <v>8545</v>
      </c>
      <c r="M1815">
        <f>SUMIFS(US!C:C,US!$D:$D,YEAR(daily!$A1815),US!$E:$E,MONTH(daily!$A1815))</f>
        <v>20620</v>
      </c>
      <c r="N1815">
        <f>SUMIFS(COT!E:E,COT!$A:$A,YEAR(daily!$A1815),COT!$B:$B,WEEKNUM(daily!$A1815))</f>
        <v>1350183</v>
      </c>
      <c r="O1815">
        <f>SUMIFS(COT!F:F,COT!$A:$A,YEAR(daily!$A1815),COT!$B:$B,WEEKNUM(daily!$A1815))</f>
        <v>175892</v>
      </c>
      <c r="P1815">
        <f>SUMIFS(COT!G:G,COT!$A:$A,YEAR(daily!$A1815),COT!$B:$B,WEEKNUM(daily!$A1815))</f>
        <v>122431</v>
      </c>
      <c r="Q1815">
        <f>SUMIFS(COT!H:H,COT!$A:$A,YEAR(daily!$A1815),COT!$B:$B,WEEKNUM(daily!$A1815))</f>
        <v>251029</v>
      </c>
      <c r="R1815">
        <f>SUMIFS(COT!I:I,COT!$A:$A,YEAR(daily!$A1815),COT!$B:$B,WEEKNUM(daily!$A1815))</f>
        <v>854885</v>
      </c>
      <c r="S1815">
        <f>SUMIFS(COT!J:J,COT!$A:$A,YEAR(daily!$A1815),COT!$B:$B,WEEKNUM(daily!$A1815))</f>
        <v>899264</v>
      </c>
      <c r="T1815">
        <f>SUMIFS(COT!K:K,COT!$A:$A,YEAR(daily!$A1815),COT!$B:$B,WEEKNUM(daily!$A1815))</f>
        <v>68377</v>
      </c>
      <c r="U1815">
        <f>SUMIFS(COT!L:L,COT!$A:$A,YEAR(daily!$A1815),COT!$B:$B,WEEKNUM(daily!$A1815))</f>
        <v>77459</v>
      </c>
      <c r="V1815">
        <f>SUMIFS(COT!M:M,COT!$A:$A,YEAR(daily!$A1815),COT!$B:$B,WEEKNUM(daily!$A1815))</f>
        <v>89</v>
      </c>
      <c r="W1815">
        <f>SUMIFS(COT!N:N,COT!$A:$A,YEAR(daily!$A1815),COT!$B:$B,WEEKNUM(daily!$A1815))</f>
        <v>100</v>
      </c>
      <c r="X1815">
        <f>SUMIFS(COT!O:O,COT!$A:$A,YEAR(daily!$A1815),COT!$B:$B,WEEKNUM(daily!$A1815))</f>
        <v>126</v>
      </c>
      <c r="Y1815">
        <f>SUMIFS(COT!P:P,COT!$A:$A,YEAR(daily!$A1815),COT!$B:$B,WEEKNUM(daily!$A1815))</f>
        <v>90</v>
      </c>
      <c r="Z1815">
        <f>SUMIFS(COT!Q:Q,COT!$A:$A,YEAR(daily!$A1815),COT!$B:$B,WEEKNUM(daily!$A1815))</f>
        <v>96</v>
      </c>
      <c r="AA1815">
        <f>SUMIFS(Saudi!B:B,Saudi!$A:$A,YEAR(daily!$A1815))</f>
        <v>642.80600000000004</v>
      </c>
      <c r="AB1815">
        <f>SUMIFS(Saudi!C:C,Saudi!$A:$A,YEAR(daily!$A1815))</f>
        <v>459.12</v>
      </c>
      <c r="AC1815">
        <f>SUMIFS(Saudi!F:F,Saudi!$A:$A,YEAR(daily!$A1815))</f>
        <v>3923205</v>
      </c>
      <c r="AD1815">
        <f>SUMIFS(Saudi!G:G,Saudi!$A:$A,YEAR(daily!$A1815))</f>
        <v>72.338736684018997</v>
      </c>
      <c r="AE1815">
        <f>SUMIFS(Saudi!H:H,Saudi!$A:$A,YEAR(daily!$A1815))</f>
        <v>283799693.45242673</v>
      </c>
      <c r="AF1815" s="5">
        <f t="shared" si="78"/>
        <v>5</v>
      </c>
      <c r="AG1815" s="5">
        <f t="shared" si="79"/>
        <v>2007</v>
      </c>
    </row>
    <row r="1816" spans="1:33">
      <c r="A1816" s="3">
        <v>39225</v>
      </c>
      <c r="B1816" s="1">
        <v>363618</v>
      </c>
      <c r="C1816" s="1">
        <v>69644</v>
      </c>
      <c r="D1816" s="1">
        <v>46956</v>
      </c>
      <c r="E1816" s="1">
        <v>65.77</v>
      </c>
      <c r="F1816" s="1">
        <v>67.95</v>
      </c>
      <c r="G1816" s="1">
        <v>68.62</v>
      </c>
      <c r="H1816" s="2">
        <v>50.7</v>
      </c>
      <c r="I1816" s="2">
        <v>30.3</v>
      </c>
      <c r="J1816" s="2">
        <v>85.3</v>
      </c>
      <c r="K1816" s="2">
        <v>87.1</v>
      </c>
      <c r="L1816">
        <f>SUMIFS(US!B:B,US!$D:$D,YEAR(daily!$A1816),US!$E:$E,MONTH(daily!$A1816))</f>
        <v>8545</v>
      </c>
      <c r="M1816">
        <f>SUMIFS(US!C:C,US!$D:$D,YEAR(daily!$A1816),US!$E:$E,MONTH(daily!$A1816))</f>
        <v>20620</v>
      </c>
      <c r="N1816">
        <f>SUMIFS(COT!E:E,COT!$A:$A,YEAR(daily!$A1816),COT!$B:$B,WEEKNUM(daily!$A1816))</f>
        <v>1350183</v>
      </c>
      <c r="O1816">
        <f>SUMIFS(COT!F:F,COT!$A:$A,YEAR(daily!$A1816),COT!$B:$B,WEEKNUM(daily!$A1816))</f>
        <v>175892</v>
      </c>
      <c r="P1816">
        <f>SUMIFS(COT!G:G,COT!$A:$A,YEAR(daily!$A1816),COT!$B:$B,WEEKNUM(daily!$A1816))</f>
        <v>122431</v>
      </c>
      <c r="Q1816">
        <f>SUMIFS(COT!H:H,COT!$A:$A,YEAR(daily!$A1816),COT!$B:$B,WEEKNUM(daily!$A1816))</f>
        <v>251029</v>
      </c>
      <c r="R1816">
        <f>SUMIFS(COT!I:I,COT!$A:$A,YEAR(daily!$A1816),COT!$B:$B,WEEKNUM(daily!$A1816))</f>
        <v>854885</v>
      </c>
      <c r="S1816">
        <f>SUMIFS(COT!J:J,COT!$A:$A,YEAR(daily!$A1816),COT!$B:$B,WEEKNUM(daily!$A1816))</f>
        <v>899264</v>
      </c>
      <c r="T1816">
        <f>SUMIFS(COT!K:K,COT!$A:$A,YEAR(daily!$A1816),COT!$B:$B,WEEKNUM(daily!$A1816))</f>
        <v>68377</v>
      </c>
      <c r="U1816">
        <f>SUMIFS(COT!L:L,COT!$A:$A,YEAR(daily!$A1816),COT!$B:$B,WEEKNUM(daily!$A1816))</f>
        <v>77459</v>
      </c>
      <c r="V1816">
        <f>SUMIFS(COT!M:M,COT!$A:$A,YEAR(daily!$A1816),COT!$B:$B,WEEKNUM(daily!$A1816))</f>
        <v>89</v>
      </c>
      <c r="W1816">
        <f>SUMIFS(COT!N:N,COT!$A:$A,YEAR(daily!$A1816),COT!$B:$B,WEEKNUM(daily!$A1816))</f>
        <v>100</v>
      </c>
      <c r="X1816">
        <f>SUMIFS(COT!O:O,COT!$A:$A,YEAR(daily!$A1816),COT!$B:$B,WEEKNUM(daily!$A1816))</f>
        <v>126</v>
      </c>
      <c r="Y1816">
        <f>SUMIFS(COT!P:P,COT!$A:$A,YEAR(daily!$A1816),COT!$B:$B,WEEKNUM(daily!$A1816))</f>
        <v>90</v>
      </c>
      <c r="Z1816">
        <f>SUMIFS(COT!Q:Q,COT!$A:$A,YEAR(daily!$A1816),COT!$B:$B,WEEKNUM(daily!$A1816))</f>
        <v>96</v>
      </c>
      <c r="AA1816">
        <f>SUMIFS(Saudi!B:B,Saudi!$A:$A,YEAR(daily!$A1816))</f>
        <v>642.80600000000004</v>
      </c>
      <c r="AB1816">
        <f>SUMIFS(Saudi!C:C,Saudi!$A:$A,YEAR(daily!$A1816))</f>
        <v>459.12</v>
      </c>
      <c r="AC1816">
        <f>SUMIFS(Saudi!F:F,Saudi!$A:$A,YEAR(daily!$A1816))</f>
        <v>3923205</v>
      </c>
      <c r="AD1816">
        <f>SUMIFS(Saudi!G:G,Saudi!$A:$A,YEAR(daily!$A1816))</f>
        <v>72.338736684018997</v>
      </c>
      <c r="AE1816">
        <f>SUMIFS(Saudi!H:H,Saudi!$A:$A,YEAR(daily!$A1816))</f>
        <v>283799693.45242673</v>
      </c>
      <c r="AF1816" s="5">
        <f t="shared" si="78"/>
        <v>5</v>
      </c>
      <c r="AG1816" s="5">
        <f t="shared" si="79"/>
        <v>2007</v>
      </c>
    </row>
    <row r="1817" spans="1:33">
      <c r="A1817" s="3">
        <v>39226</v>
      </c>
      <c r="B1817" s="1">
        <v>356692</v>
      </c>
      <c r="C1817" s="1">
        <v>73148</v>
      </c>
      <c r="D1817" s="1">
        <v>48238</v>
      </c>
      <c r="E1817" s="1">
        <v>64.180000000000007</v>
      </c>
      <c r="F1817" s="1">
        <v>66.739999999999995</v>
      </c>
      <c r="G1817" s="1">
        <v>67.55</v>
      </c>
      <c r="H1817" s="2">
        <v>50.7</v>
      </c>
      <c r="I1817" s="2">
        <v>30.3</v>
      </c>
      <c r="J1817" s="2">
        <v>85.3</v>
      </c>
      <c r="K1817" s="2">
        <v>87.1</v>
      </c>
      <c r="L1817">
        <f>SUMIFS(US!B:B,US!$D:$D,YEAR(daily!$A1817),US!$E:$E,MONTH(daily!$A1817))</f>
        <v>8545</v>
      </c>
      <c r="M1817">
        <f>SUMIFS(US!C:C,US!$D:$D,YEAR(daily!$A1817),US!$E:$E,MONTH(daily!$A1817))</f>
        <v>20620</v>
      </c>
      <c r="N1817">
        <f>SUMIFS(COT!E:E,COT!$A:$A,YEAR(daily!$A1817),COT!$B:$B,WEEKNUM(daily!$A1817))</f>
        <v>1350183</v>
      </c>
      <c r="O1817">
        <f>SUMIFS(COT!F:F,COT!$A:$A,YEAR(daily!$A1817),COT!$B:$B,WEEKNUM(daily!$A1817))</f>
        <v>175892</v>
      </c>
      <c r="P1817">
        <f>SUMIFS(COT!G:G,COT!$A:$A,YEAR(daily!$A1817),COT!$B:$B,WEEKNUM(daily!$A1817))</f>
        <v>122431</v>
      </c>
      <c r="Q1817">
        <f>SUMIFS(COT!H:H,COT!$A:$A,YEAR(daily!$A1817),COT!$B:$B,WEEKNUM(daily!$A1817))</f>
        <v>251029</v>
      </c>
      <c r="R1817">
        <f>SUMIFS(COT!I:I,COT!$A:$A,YEAR(daily!$A1817),COT!$B:$B,WEEKNUM(daily!$A1817))</f>
        <v>854885</v>
      </c>
      <c r="S1817">
        <f>SUMIFS(COT!J:J,COT!$A:$A,YEAR(daily!$A1817),COT!$B:$B,WEEKNUM(daily!$A1817))</f>
        <v>899264</v>
      </c>
      <c r="T1817">
        <f>SUMIFS(COT!K:K,COT!$A:$A,YEAR(daily!$A1817),COT!$B:$B,WEEKNUM(daily!$A1817))</f>
        <v>68377</v>
      </c>
      <c r="U1817">
        <f>SUMIFS(COT!L:L,COT!$A:$A,YEAR(daily!$A1817),COT!$B:$B,WEEKNUM(daily!$A1817))</f>
        <v>77459</v>
      </c>
      <c r="V1817">
        <f>SUMIFS(COT!M:M,COT!$A:$A,YEAR(daily!$A1817),COT!$B:$B,WEEKNUM(daily!$A1817))</f>
        <v>89</v>
      </c>
      <c r="W1817">
        <f>SUMIFS(COT!N:N,COT!$A:$A,YEAR(daily!$A1817),COT!$B:$B,WEEKNUM(daily!$A1817))</f>
        <v>100</v>
      </c>
      <c r="X1817">
        <f>SUMIFS(COT!O:O,COT!$A:$A,YEAR(daily!$A1817),COT!$B:$B,WEEKNUM(daily!$A1817))</f>
        <v>126</v>
      </c>
      <c r="Y1817">
        <f>SUMIFS(COT!P:P,COT!$A:$A,YEAR(daily!$A1817),COT!$B:$B,WEEKNUM(daily!$A1817))</f>
        <v>90</v>
      </c>
      <c r="Z1817">
        <f>SUMIFS(COT!Q:Q,COT!$A:$A,YEAR(daily!$A1817),COT!$B:$B,WEEKNUM(daily!$A1817))</f>
        <v>96</v>
      </c>
      <c r="AA1817">
        <f>SUMIFS(Saudi!B:B,Saudi!$A:$A,YEAR(daily!$A1817))</f>
        <v>642.80600000000004</v>
      </c>
      <c r="AB1817">
        <f>SUMIFS(Saudi!C:C,Saudi!$A:$A,YEAR(daily!$A1817))</f>
        <v>459.12</v>
      </c>
      <c r="AC1817">
        <f>SUMIFS(Saudi!F:F,Saudi!$A:$A,YEAR(daily!$A1817))</f>
        <v>3923205</v>
      </c>
      <c r="AD1817">
        <f>SUMIFS(Saudi!G:G,Saudi!$A:$A,YEAR(daily!$A1817))</f>
        <v>72.338736684018997</v>
      </c>
      <c r="AE1817">
        <f>SUMIFS(Saudi!H:H,Saudi!$A:$A,YEAR(daily!$A1817))</f>
        <v>283799693.45242673</v>
      </c>
      <c r="AF1817" s="5">
        <f t="shared" si="78"/>
        <v>5</v>
      </c>
      <c r="AG1817" s="5">
        <f t="shared" si="79"/>
        <v>2007</v>
      </c>
    </row>
    <row r="1818" spans="1:33">
      <c r="A1818" s="3">
        <v>39227</v>
      </c>
      <c r="B1818" s="1">
        <v>357957</v>
      </c>
      <c r="C1818" s="1">
        <v>74045</v>
      </c>
      <c r="D1818" s="1">
        <v>48064</v>
      </c>
      <c r="E1818" s="1">
        <v>65.2</v>
      </c>
      <c r="F1818" s="1">
        <v>67.53</v>
      </c>
      <c r="G1818" s="1">
        <v>68.260000000000005</v>
      </c>
      <c r="H1818" s="2">
        <v>50.7</v>
      </c>
      <c r="I1818" s="2">
        <v>30.3</v>
      </c>
      <c r="J1818" s="2">
        <v>85.3</v>
      </c>
      <c r="K1818" s="2">
        <v>87.1</v>
      </c>
      <c r="L1818">
        <f>SUMIFS(US!B:B,US!$D:$D,YEAR(daily!$A1818),US!$E:$E,MONTH(daily!$A1818))</f>
        <v>8545</v>
      </c>
      <c r="M1818">
        <f>SUMIFS(US!C:C,US!$D:$D,YEAR(daily!$A1818),US!$E:$E,MONTH(daily!$A1818))</f>
        <v>20620</v>
      </c>
      <c r="N1818">
        <f>SUMIFS(COT!E:E,COT!$A:$A,YEAR(daily!$A1818),COT!$B:$B,WEEKNUM(daily!$A1818))</f>
        <v>1350183</v>
      </c>
      <c r="O1818">
        <f>SUMIFS(COT!F:F,COT!$A:$A,YEAR(daily!$A1818),COT!$B:$B,WEEKNUM(daily!$A1818))</f>
        <v>175892</v>
      </c>
      <c r="P1818">
        <f>SUMIFS(COT!G:G,COT!$A:$A,YEAR(daily!$A1818),COT!$B:$B,WEEKNUM(daily!$A1818))</f>
        <v>122431</v>
      </c>
      <c r="Q1818">
        <f>SUMIFS(COT!H:H,COT!$A:$A,YEAR(daily!$A1818),COT!$B:$B,WEEKNUM(daily!$A1818))</f>
        <v>251029</v>
      </c>
      <c r="R1818">
        <f>SUMIFS(COT!I:I,COT!$A:$A,YEAR(daily!$A1818),COT!$B:$B,WEEKNUM(daily!$A1818))</f>
        <v>854885</v>
      </c>
      <c r="S1818">
        <f>SUMIFS(COT!J:J,COT!$A:$A,YEAR(daily!$A1818),COT!$B:$B,WEEKNUM(daily!$A1818))</f>
        <v>899264</v>
      </c>
      <c r="T1818">
        <f>SUMIFS(COT!K:K,COT!$A:$A,YEAR(daily!$A1818),COT!$B:$B,WEEKNUM(daily!$A1818))</f>
        <v>68377</v>
      </c>
      <c r="U1818">
        <f>SUMIFS(COT!L:L,COT!$A:$A,YEAR(daily!$A1818),COT!$B:$B,WEEKNUM(daily!$A1818))</f>
        <v>77459</v>
      </c>
      <c r="V1818">
        <f>SUMIFS(COT!M:M,COT!$A:$A,YEAR(daily!$A1818),COT!$B:$B,WEEKNUM(daily!$A1818))</f>
        <v>89</v>
      </c>
      <c r="W1818">
        <f>SUMIFS(COT!N:N,COT!$A:$A,YEAR(daily!$A1818),COT!$B:$B,WEEKNUM(daily!$A1818))</f>
        <v>100</v>
      </c>
      <c r="X1818">
        <f>SUMIFS(COT!O:O,COT!$A:$A,YEAR(daily!$A1818),COT!$B:$B,WEEKNUM(daily!$A1818))</f>
        <v>126</v>
      </c>
      <c r="Y1818">
        <f>SUMIFS(COT!P:P,COT!$A:$A,YEAR(daily!$A1818),COT!$B:$B,WEEKNUM(daily!$A1818))</f>
        <v>90</v>
      </c>
      <c r="Z1818">
        <f>SUMIFS(COT!Q:Q,COT!$A:$A,YEAR(daily!$A1818),COT!$B:$B,WEEKNUM(daily!$A1818))</f>
        <v>96</v>
      </c>
      <c r="AA1818">
        <f>SUMIFS(Saudi!B:B,Saudi!$A:$A,YEAR(daily!$A1818))</f>
        <v>642.80600000000004</v>
      </c>
      <c r="AB1818">
        <f>SUMIFS(Saudi!C:C,Saudi!$A:$A,YEAR(daily!$A1818))</f>
        <v>459.12</v>
      </c>
      <c r="AC1818">
        <f>SUMIFS(Saudi!F:F,Saudi!$A:$A,YEAR(daily!$A1818))</f>
        <v>3923205</v>
      </c>
      <c r="AD1818">
        <f>SUMIFS(Saudi!G:G,Saudi!$A:$A,YEAR(daily!$A1818))</f>
        <v>72.338736684018997</v>
      </c>
      <c r="AE1818">
        <f>SUMIFS(Saudi!H:H,Saudi!$A:$A,YEAR(daily!$A1818))</f>
        <v>283799693.45242673</v>
      </c>
      <c r="AF1818" s="5">
        <f t="shared" si="78"/>
        <v>5</v>
      </c>
      <c r="AG1818" s="5">
        <f t="shared" si="79"/>
        <v>2007</v>
      </c>
    </row>
    <row r="1819" spans="1:33">
      <c r="A1819" s="3">
        <v>39231</v>
      </c>
      <c r="B1819" s="1">
        <v>353328</v>
      </c>
      <c r="C1819" s="1">
        <v>74048</v>
      </c>
      <c r="D1819" s="1">
        <v>48676</v>
      </c>
      <c r="E1819" s="1">
        <v>63.15</v>
      </c>
      <c r="F1819" s="1">
        <v>65.36</v>
      </c>
      <c r="G1819" s="1">
        <v>66.13</v>
      </c>
      <c r="H1819" s="2">
        <v>50.7</v>
      </c>
      <c r="I1819" s="2">
        <v>30.3</v>
      </c>
      <c r="J1819" s="2">
        <v>85.3</v>
      </c>
      <c r="K1819" s="2">
        <v>87.1</v>
      </c>
      <c r="L1819">
        <f>SUMIFS(US!B:B,US!$D:$D,YEAR(daily!$A1819),US!$E:$E,MONTH(daily!$A1819))</f>
        <v>8545</v>
      </c>
      <c r="M1819">
        <f>SUMIFS(US!C:C,US!$D:$D,YEAR(daily!$A1819),US!$E:$E,MONTH(daily!$A1819))</f>
        <v>20620</v>
      </c>
      <c r="N1819">
        <f>SUMIFS(COT!E:E,COT!$A:$A,YEAR(daily!$A1819),COT!$B:$B,WEEKNUM(daily!$A1819))</f>
        <v>1388590</v>
      </c>
      <c r="O1819">
        <f>SUMIFS(COT!F:F,COT!$A:$A,YEAR(daily!$A1819),COT!$B:$B,WEEKNUM(daily!$A1819))</f>
        <v>180467</v>
      </c>
      <c r="P1819">
        <f>SUMIFS(COT!G:G,COT!$A:$A,YEAR(daily!$A1819),COT!$B:$B,WEEKNUM(daily!$A1819))</f>
        <v>145223</v>
      </c>
      <c r="Q1819">
        <f>SUMIFS(COT!H:H,COT!$A:$A,YEAR(daily!$A1819),COT!$B:$B,WEEKNUM(daily!$A1819))</f>
        <v>260023</v>
      </c>
      <c r="R1819">
        <f>SUMIFS(COT!I:I,COT!$A:$A,YEAR(daily!$A1819),COT!$B:$B,WEEKNUM(daily!$A1819))</f>
        <v>878166</v>
      </c>
      <c r="S1819">
        <f>SUMIFS(COT!J:J,COT!$A:$A,YEAR(daily!$A1819),COT!$B:$B,WEEKNUM(daily!$A1819))</f>
        <v>910866</v>
      </c>
      <c r="T1819">
        <f>SUMIFS(COT!K:K,COT!$A:$A,YEAR(daily!$A1819),COT!$B:$B,WEEKNUM(daily!$A1819))</f>
        <v>69934</v>
      </c>
      <c r="U1819">
        <f>SUMIFS(COT!L:L,COT!$A:$A,YEAR(daily!$A1819),COT!$B:$B,WEEKNUM(daily!$A1819))</f>
        <v>72478</v>
      </c>
      <c r="V1819">
        <f>SUMIFS(COT!M:M,COT!$A:$A,YEAR(daily!$A1819),COT!$B:$B,WEEKNUM(daily!$A1819))</f>
        <v>98</v>
      </c>
      <c r="W1819">
        <f>SUMIFS(COT!N:N,COT!$A:$A,YEAR(daily!$A1819),COT!$B:$B,WEEKNUM(daily!$A1819))</f>
        <v>101</v>
      </c>
      <c r="X1819">
        <f>SUMIFS(COT!O:O,COT!$A:$A,YEAR(daily!$A1819),COT!$B:$B,WEEKNUM(daily!$A1819))</f>
        <v>134</v>
      </c>
      <c r="Y1819">
        <f>SUMIFS(COT!P:P,COT!$A:$A,YEAR(daily!$A1819),COT!$B:$B,WEEKNUM(daily!$A1819))</f>
        <v>92</v>
      </c>
      <c r="Z1819">
        <f>SUMIFS(COT!Q:Q,COT!$A:$A,YEAR(daily!$A1819),COT!$B:$B,WEEKNUM(daily!$A1819))</f>
        <v>98</v>
      </c>
      <c r="AA1819">
        <f>SUMIFS(Saudi!B:B,Saudi!$A:$A,YEAR(daily!$A1819))</f>
        <v>642.80600000000004</v>
      </c>
      <c r="AB1819">
        <f>SUMIFS(Saudi!C:C,Saudi!$A:$A,YEAR(daily!$A1819))</f>
        <v>459.12</v>
      </c>
      <c r="AC1819">
        <f>SUMIFS(Saudi!F:F,Saudi!$A:$A,YEAR(daily!$A1819))</f>
        <v>3923205</v>
      </c>
      <c r="AD1819">
        <f>SUMIFS(Saudi!G:G,Saudi!$A:$A,YEAR(daily!$A1819))</f>
        <v>72.338736684018997</v>
      </c>
      <c r="AE1819">
        <f>SUMIFS(Saudi!H:H,Saudi!$A:$A,YEAR(daily!$A1819))</f>
        <v>283799693.45242673</v>
      </c>
      <c r="AF1819" s="5">
        <f t="shared" si="78"/>
        <v>5</v>
      </c>
      <c r="AG1819" s="5">
        <f t="shared" si="79"/>
        <v>2007</v>
      </c>
    </row>
    <row r="1820" spans="1:33">
      <c r="A1820" s="3">
        <v>39232</v>
      </c>
      <c r="B1820" s="1">
        <v>342581</v>
      </c>
      <c r="C1820" s="1">
        <v>76149</v>
      </c>
      <c r="D1820" s="1">
        <v>50597</v>
      </c>
      <c r="E1820" s="1">
        <v>63.49</v>
      </c>
      <c r="F1820" s="1">
        <v>65.56</v>
      </c>
      <c r="G1820" s="1">
        <v>66.28</v>
      </c>
      <c r="H1820" s="2">
        <v>50.7</v>
      </c>
      <c r="I1820" s="2">
        <v>30.3</v>
      </c>
      <c r="J1820" s="2">
        <v>85.3</v>
      </c>
      <c r="K1820" s="2">
        <v>87.1</v>
      </c>
      <c r="L1820">
        <f>SUMIFS(US!B:B,US!$D:$D,YEAR(daily!$A1820),US!$E:$E,MONTH(daily!$A1820))</f>
        <v>8545</v>
      </c>
      <c r="M1820">
        <f>SUMIFS(US!C:C,US!$D:$D,YEAR(daily!$A1820),US!$E:$E,MONTH(daily!$A1820))</f>
        <v>20620</v>
      </c>
      <c r="N1820">
        <f>SUMIFS(COT!E:E,COT!$A:$A,YEAR(daily!$A1820),COT!$B:$B,WEEKNUM(daily!$A1820))</f>
        <v>1388590</v>
      </c>
      <c r="O1820">
        <f>SUMIFS(COT!F:F,COT!$A:$A,YEAR(daily!$A1820),COT!$B:$B,WEEKNUM(daily!$A1820))</f>
        <v>180467</v>
      </c>
      <c r="P1820">
        <f>SUMIFS(COT!G:G,COT!$A:$A,YEAR(daily!$A1820),COT!$B:$B,WEEKNUM(daily!$A1820))</f>
        <v>145223</v>
      </c>
      <c r="Q1820">
        <f>SUMIFS(COT!H:H,COT!$A:$A,YEAR(daily!$A1820),COT!$B:$B,WEEKNUM(daily!$A1820))</f>
        <v>260023</v>
      </c>
      <c r="R1820">
        <f>SUMIFS(COT!I:I,COT!$A:$A,YEAR(daily!$A1820),COT!$B:$B,WEEKNUM(daily!$A1820))</f>
        <v>878166</v>
      </c>
      <c r="S1820">
        <f>SUMIFS(COT!J:J,COT!$A:$A,YEAR(daily!$A1820),COT!$B:$B,WEEKNUM(daily!$A1820))</f>
        <v>910866</v>
      </c>
      <c r="T1820">
        <f>SUMIFS(COT!K:K,COT!$A:$A,YEAR(daily!$A1820),COT!$B:$B,WEEKNUM(daily!$A1820))</f>
        <v>69934</v>
      </c>
      <c r="U1820">
        <f>SUMIFS(COT!L:L,COT!$A:$A,YEAR(daily!$A1820),COT!$B:$B,WEEKNUM(daily!$A1820))</f>
        <v>72478</v>
      </c>
      <c r="V1820">
        <f>SUMIFS(COT!M:M,COT!$A:$A,YEAR(daily!$A1820),COT!$B:$B,WEEKNUM(daily!$A1820))</f>
        <v>98</v>
      </c>
      <c r="W1820">
        <f>SUMIFS(COT!N:N,COT!$A:$A,YEAR(daily!$A1820),COT!$B:$B,WEEKNUM(daily!$A1820))</f>
        <v>101</v>
      </c>
      <c r="X1820">
        <f>SUMIFS(COT!O:O,COT!$A:$A,YEAR(daily!$A1820),COT!$B:$B,WEEKNUM(daily!$A1820))</f>
        <v>134</v>
      </c>
      <c r="Y1820">
        <f>SUMIFS(COT!P:P,COT!$A:$A,YEAR(daily!$A1820),COT!$B:$B,WEEKNUM(daily!$A1820))</f>
        <v>92</v>
      </c>
      <c r="Z1820">
        <f>SUMIFS(COT!Q:Q,COT!$A:$A,YEAR(daily!$A1820),COT!$B:$B,WEEKNUM(daily!$A1820))</f>
        <v>98</v>
      </c>
      <c r="AA1820">
        <f>SUMIFS(Saudi!B:B,Saudi!$A:$A,YEAR(daily!$A1820))</f>
        <v>642.80600000000004</v>
      </c>
      <c r="AB1820">
        <f>SUMIFS(Saudi!C:C,Saudi!$A:$A,YEAR(daily!$A1820))</f>
        <v>459.12</v>
      </c>
      <c r="AC1820">
        <f>SUMIFS(Saudi!F:F,Saudi!$A:$A,YEAR(daily!$A1820))</f>
        <v>3923205</v>
      </c>
      <c r="AD1820">
        <f>SUMIFS(Saudi!G:G,Saudi!$A:$A,YEAR(daily!$A1820))</f>
        <v>72.338736684018997</v>
      </c>
      <c r="AE1820">
        <f>SUMIFS(Saudi!H:H,Saudi!$A:$A,YEAR(daily!$A1820))</f>
        <v>283799693.45242673</v>
      </c>
      <c r="AF1820" s="5">
        <f t="shared" si="78"/>
        <v>5</v>
      </c>
      <c r="AG1820" s="5">
        <f t="shared" si="79"/>
        <v>2007</v>
      </c>
    </row>
    <row r="1821" spans="1:33">
      <c r="A1821" s="3">
        <v>39233</v>
      </c>
      <c r="B1821" s="1">
        <v>343681</v>
      </c>
      <c r="C1821" s="1">
        <v>75626</v>
      </c>
      <c r="D1821" s="1">
        <v>51573</v>
      </c>
      <c r="E1821" s="1">
        <v>64.010000000000005</v>
      </c>
      <c r="F1821" s="1">
        <v>65.83</v>
      </c>
      <c r="G1821" s="1">
        <v>66.510000000000005</v>
      </c>
      <c r="H1821" s="2">
        <v>50.7</v>
      </c>
      <c r="I1821" s="2">
        <v>30.3</v>
      </c>
      <c r="J1821" s="2">
        <v>85.3</v>
      </c>
      <c r="K1821" s="2">
        <v>87.1</v>
      </c>
      <c r="L1821">
        <f>SUMIFS(US!B:B,US!$D:$D,YEAR(daily!$A1821),US!$E:$E,MONTH(daily!$A1821))</f>
        <v>8545</v>
      </c>
      <c r="M1821">
        <f>SUMIFS(US!C:C,US!$D:$D,YEAR(daily!$A1821),US!$E:$E,MONTH(daily!$A1821))</f>
        <v>20620</v>
      </c>
      <c r="N1821">
        <f>SUMIFS(COT!E:E,COT!$A:$A,YEAR(daily!$A1821),COT!$B:$B,WEEKNUM(daily!$A1821))</f>
        <v>1388590</v>
      </c>
      <c r="O1821">
        <f>SUMIFS(COT!F:F,COT!$A:$A,YEAR(daily!$A1821),COT!$B:$B,WEEKNUM(daily!$A1821))</f>
        <v>180467</v>
      </c>
      <c r="P1821">
        <f>SUMIFS(COT!G:G,COT!$A:$A,YEAR(daily!$A1821),COT!$B:$B,WEEKNUM(daily!$A1821))</f>
        <v>145223</v>
      </c>
      <c r="Q1821">
        <f>SUMIFS(COT!H:H,COT!$A:$A,YEAR(daily!$A1821),COT!$B:$B,WEEKNUM(daily!$A1821))</f>
        <v>260023</v>
      </c>
      <c r="R1821">
        <f>SUMIFS(COT!I:I,COT!$A:$A,YEAR(daily!$A1821),COT!$B:$B,WEEKNUM(daily!$A1821))</f>
        <v>878166</v>
      </c>
      <c r="S1821">
        <f>SUMIFS(COT!J:J,COT!$A:$A,YEAR(daily!$A1821),COT!$B:$B,WEEKNUM(daily!$A1821))</f>
        <v>910866</v>
      </c>
      <c r="T1821">
        <f>SUMIFS(COT!K:K,COT!$A:$A,YEAR(daily!$A1821),COT!$B:$B,WEEKNUM(daily!$A1821))</f>
        <v>69934</v>
      </c>
      <c r="U1821">
        <f>SUMIFS(COT!L:L,COT!$A:$A,YEAR(daily!$A1821),COT!$B:$B,WEEKNUM(daily!$A1821))</f>
        <v>72478</v>
      </c>
      <c r="V1821">
        <f>SUMIFS(COT!M:M,COT!$A:$A,YEAR(daily!$A1821),COT!$B:$B,WEEKNUM(daily!$A1821))</f>
        <v>98</v>
      </c>
      <c r="W1821">
        <f>SUMIFS(COT!N:N,COT!$A:$A,YEAR(daily!$A1821),COT!$B:$B,WEEKNUM(daily!$A1821))</f>
        <v>101</v>
      </c>
      <c r="X1821">
        <f>SUMIFS(COT!O:O,COT!$A:$A,YEAR(daily!$A1821),COT!$B:$B,WEEKNUM(daily!$A1821))</f>
        <v>134</v>
      </c>
      <c r="Y1821">
        <f>SUMIFS(COT!P:P,COT!$A:$A,YEAR(daily!$A1821),COT!$B:$B,WEEKNUM(daily!$A1821))</f>
        <v>92</v>
      </c>
      <c r="Z1821">
        <f>SUMIFS(COT!Q:Q,COT!$A:$A,YEAR(daily!$A1821),COT!$B:$B,WEEKNUM(daily!$A1821))</f>
        <v>98</v>
      </c>
      <c r="AA1821">
        <f>SUMIFS(Saudi!B:B,Saudi!$A:$A,YEAR(daily!$A1821))</f>
        <v>642.80600000000004</v>
      </c>
      <c r="AB1821">
        <f>SUMIFS(Saudi!C:C,Saudi!$A:$A,YEAR(daily!$A1821))</f>
        <v>459.12</v>
      </c>
      <c r="AC1821">
        <f>SUMIFS(Saudi!F:F,Saudi!$A:$A,YEAR(daily!$A1821))</f>
        <v>3923205</v>
      </c>
      <c r="AD1821">
        <f>SUMIFS(Saudi!G:G,Saudi!$A:$A,YEAR(daily!$A1821))</f>
        <v>72.338736684018997</v>
      </c>
      <c r="AE1821">
        <f>SUMIFS(Saudi!H:H,Saudi!$A:$A,YEAR(daily!$A1821))</f>
        <v>283799693.45242673</v>
      </c>
      <c r="AF1821" s="5">
        <f t="shared" si="78"/>
        <v>5</v>
      </c>
      <c r="AG1821" s="5">
        <f t="shared" si="79"/>
        <v>2007</v>
      </c>
    </row>
    <row r="1822" spans="1:33">
      <c r="A1822" s="3">
        <v>39234</v>
      </c>
      <c r="B1822" s="1">
        <v>324076</v>
      </c>
      <c r="C1822" s="1">
        <v>76791</v>
      </c>
      <c r="D1822" s="1">
        <v>50923</v>
      </c>
      <c r="E1822" s="1">
        <v>65.08</v>
      </c>
      <c r="F1822" s="1">
        <v>66.989999999999995</v>
      </c>
      <c r="G1822" s="1">
        <v>67.650000000000006</v>
      </c>
      <c r="H1822" s="2">
        <v>50.7</v>
      </c>
      <c r="I1822" s="2">
        <v>30.2</v>
      </c>
      <c r="J1822" s="2">
        <v>85.3</v>
      </c>
      <c r="K1822" s="2">
        <v>86.2</v>
      </c>
      <c r="L1822">
        <f>SUMIFS(US!B:B,US!$D:$D,YEAR(daily!$A1822),US!$E:$E,MONTH(daily!$A1822))</f>
        <v>8459</v>
      </c>
      <c r="M1822">
        <f>SUMIFS(US!C:C,US!$D:$D,YEAR(daily!$A1822),US!$E:$E,MONTH(daily!$A1822))</f>
        <v>20723</v>
      </c>
      <c r="N1822">
        <f>SUMIFS(COT!E:E,COT!$A:$A,YEAR(daily!$A1822),COT!$B:$B,WEEKNUM(daily!$A1822))</f>
        <v>1388590</v>
      </c>
      <c r="O1822">
        <f>SUMIFS(COT!F:F,COT!$A:$A,YEAR(daily!$A1822),COT!$B:$B,WEEKNUM(daily!$A1822))</f>
        <v>180467</v>
      </c>
      <c r="P1822">
        <f>SUMIFS(COT!G:G,COT!$A:$A,YEAR(daily!$A1822),COT!$B:$B,WEEKNUM(daily!$A1822))</f>
        <v>145223</v>
      </c>
      <c r="Q1822">
        <f>SUMIFS(COT!H:H,COT!$A:$A,YEAR(daily!$A1822),COT!$B:$B,WEEKNUM(daily!$A1822))</f>
        <v>260023</v>
      </c>
      <c r="R1822">
        <f>SUMIFS(COT!I:I,COT!$A:$A,YEAR(daily!$A1822),COT!$B:$B,WEEKNUM(daily!$A1822))</f>
        <v>878166</v>
      </c>
      <c r="S1822">
        <f>SUMIFS(COT!J:J,COT!$A:$A,YEAR(daily!$A1822),COT!$B:$B,WEEKNUM(daily!$A1822))</f>
        <v>910866</v>
      </c>
      <c r="T1822">
        <f>SUMIFS(COT!K:K,COT!$A:$A,YEAR(daily!$A1822),COT!$B:$B,WEEKNUM(daily!$A1822))</f>
        <v>69934</v>
      </c>
      <c r="U1822">
        <f>SUMIFS(COT!L:L,COT!$A:$A,YEAR(daily!$A1822),COT!$B:$B,WEEKNUM(daily!$A1822))</f>
        <v>72478</v>
      </c>
      <c r="V1822">
        <f>SUMIFS(COT!M:M,COT!$A:$A,YEAR(daily!$A1822),COT!$B:$B,WEEKNUM(daily!$A1822))</f>
        <v>98</v>
      </c>
      <c r="W1822">
        <f>SUMIFS(COT!N:N,COT!$A:$A,YEAR(daily!$A1822),COT!$B:$B,WEEKNUM(daily!$A1822))</f>
        <v>101</v>
      </c>
      <c r="X1822">
        <f>SUMIFS(COT!O:O,COT!$A:$A,YEAR(daily!$A1822),COT!$B:$B,WEEKNUM(daily!$A1822))</f>
        <v>134</v>
      </c>
      <c r="Y1822">
        <f>SUMIFS(COT!P:P,COT!$A:$A,YEAR(daily!$A1822),COT!$B:$B,WEEKNUM(daily!$A1822))</f>
        <v>92</v>
      </c>
      <c r="Z1822">
        <f>SUMIFS(COT!Q:Q,COT!$A:$A,YEAR(daily!$A1822),COT!$B:$B,WEEKNUM(daily!$A1822))</f>
        <v>98</v>
      </c>
      <c r="AA1822">
        <f>SUMIFS(Saudi!B:B,Saudi!$A:$A,YEAR(daily!$A1822))</f>
        <v>642.80600000000004</v>
      </c>
      <c r="AB1822">
        <f>SUMIFS(Saudi!C:C,Saudi!$A:$A,YEAR(daily!$A1822))</f>
        <v>459.12</v>
      </c>
      <c r="AC1822">
        <f>SUMIFS(Saudi!F:F,Saudi!$A:$A,YEAR(daily!$A1822))</f>
        <v>3923205</v>
      </c>
      <c r="AD1822">
        <f>SUMIFS(Saudi!G:G,Saudi!$A:$A,YEAR(daily!$A1822))</f>
        <v>72.338736684018997</v>
      </c>
      <c r="AE1822">
        <f>SUMIFS(Saudi!H:H,Saudi!$A:$A,YEAR(daily!$A1822))</f>
        <v>283799693.45242673</v>
      </c>
      <c r="AF1822" s="5">
        <f t="shared" si="78"/>
        <v>6</v>
      </c>
      <c r="AG1822" s="5">
        <f t="shared" si="79"/>
        <v>2007</v>
      </c>
    </row>
    <row r="1823" spans="1:33">
      <c r="A1823" s="3">
        <v>39237</v>
      </c>
      <c r="B1823" s="1">
        <v>317202</v>
      </c>
      <c r="C1823" s="1">
        <v>80856</v>
      </c>
      <c r="D1823" s="1">
        <v>50880</v>
      </c>
      <c r="E1823" s="1">
        <v>66.209999999999994</v>
      </c>
      <c r="F1823" s="1">
        <v>68.16</v>
      </c>
      <c r="G1823" s="1">
        <v>68.790000000000006</v>
      </c>
      <c r="H1823" s="2">
        <v>50.7</v>
      </c>
      <c r="I1823" s="2">
        <v>30.2</v>
      </c>
      <c r="J1823" s="2">
        <v>85.3</v>
      </c>
      <c r="K1823" s="2">
        <v>86.2</v>
      </c>
      <c r="L1823">
        <f>SUMIFS(US!B:B,US!$D:$D,YEAR(daily!$A1823),US!$E:$E,MONTH(daily!$A1823))</f>
        <v>8459</v>
      </c>
      <c r="M1823">
        <f>SUMIFS(US!C:C,US!$D:$D,YEAR(daily!$A1823),US!$E:$E,MONTH(daily!$A1823))</f>
        <v>20723</v>
      </c>
      <c r="N1823">
        <f>SUMIFS(COT!E:E,COT!$A:$A,YEAR(daily!$A1823),COT!$B:$B,WEEKNUM(daily!$A1823))</f>
        <v>1423761</v>
      </c>
      <c r="O1823">
        <f>SUMIFS(COT!F:F,COT!$A:$A,YEAR(daily!$A1823),COT!$B:$B,WEEKNUM(daily!$A1823))</f>
        <v>180566</v>
      </c>
      <c r="P1823">
        <f>SUMIFS(COT!G:G,COT!$A:$A,YEAR(daily!$A1823),COT!$B:$B,WEEKNUM(daily!$A1823))</f>
        <v>125651</v>
      </c>
      <c r="Q1823">
        <f>SUMIFS(COT!H:H,COT!$A:$A,YEAR(daily!$A1823),COT!$B:$B,WEEKNUM(daily!$A1823))</f>
        <v>264951</v>
      </c>
      <c r="R1823">
        <f>SUMIFS(COT!I:I,COT!$A:$A,YEAR(daily!$A1823),COT!$B:$B,WEEKNUM(daily!$A1823))</f>
        <v>897214</v>
      </c>
      <c r="S1823">
        <f>SUMIFS(COT!J:J,COT!$A:$A,YEAR(daily!$A1823),COT!$B:$B,WEEKNUM(daily!$A1823))</f>
        <v>947336</v>
      </c>
      <c r="T1823">
        <f>SUMIFS(COT!K:K,COT!$A:$A,YEAR(daily!$A1823),COT!$B:$B,WEEKNUM(daily!$A1823))</f>
        <v>81030</v>
      </c>
      <c r="U1823">
        <f>SUMIFS(COT!L:L,COT!$A:$A,YEAR(daily!$A1823),COT!$B:$B,WEEKNUM(daily!$A1823))</f>
        <v>85823</v>
      </c>
      <c r="V1823">
        <f>SUMIFS(COT!M:M,COT!$A:$A,YEAR(daily!$A1823),COT!$B:$B,WEEKNUM(daily!$A1823))</f>
        <v>91</v>
      </c>
      <c r="W1823">
        <f>SUMIFS(COT!N:N,COT!$A:$A,YEAR(daily!$A1823),COT!$B:$B,WEEKNUM(daily!$A1823))</f>
        <v>89</v>
      </c>
      <c r="X1823">
        <f>SUMIFS(COT!O:O,COT!$A:$A,YEAR(daily!$A1823),COT!$B:$B,WEEKNUM(daily!$A1823))</f>
        <v>138</v>
      </c>
      <c r="Y1823">
        <f>SUMIFS(COT!P:P,COT!$A:$A,YEAR(daily!$A1823),COT!$B:$B,WEEKNUM(daily!$A1823))</f>
        <v>93</v>
      </c>
      <c r="Z1823">
        <f>SUMIFS(COT!Q:Q,COT!$A:$A,YEAR(daily!$A1823),COT!$B:$B,WEEKNUM(daily!$A1823))</f>
        <v>98</v>
      </c>
      <c r="AA1823">
        <f>SUMIFS(Saudi!B:B,Saudi!$A:$A,YEAR(daily!$A1823))</f>
        <v>642.80600000000004</v>
      </c>
      <c r="AB1823">
        <f>SUMIFS(Saudi!C:C,Saudi!$A:$A,YEAR(daily!$A1823))</f>
        <v>459.12</v>
      </c>
      <c r="AC1823">
        <f>SUMIFS(Saudi!F:F,Saudi!$A:$A,YEAR(daily!$A1823))</f>
        <v>3923205</v>
      </c>
      <c r="AD1823">
        <f>SUMIFS(Saudi!G:G,Saudi!$A:$A,YEAR(daily!$A1823))</f>
        <v>72.338736684018997</v>
      </c>
      <c r="AE1823">
        <f>SUMIFS(Saudi!H:H,Saudi!$A:$A,YEAR(daily!$A1823))</f>
        <v>283799693.45242673</v>
      </c>
      <c r="AF1823" s="5">
        <f t="shared" si="78"/>
        <v>6</v>
      </c>
      <c r="AG1823" s="5">
        <f t="shared" si="79"/>
        <v>2007</v>
      </c>
    </row>
    <row r="1824" spans="1:33">
      <c r="A1824" s="3">
        <v>39238</v>
      </c>
      <c r="B1824" s="1">
        <v>301989</v>
      </c>
      <c r="C1824" s="1">
        <v>83454</v>
      </c>
      <c r="D1824" s="1">
        <v>51775</v>
      </c>
      <c r="E1824" s="1">
        <v>65.61</v>
      </c>
      <c r="F1824" s="1">
        <v>67.680000000000007</v>
      </c>
      <c r="G1824" s="1">
        <v>68.36</v>
      </c>
      <c r="H1824" s="2">
        <v>50.7</v>
      </c>
      <c r="I1824" s="2">
        <v>30.2</v>
      </c>
      <c r="J1824" s="2">
        <v>85.3</v>
      </c>
      <c r="K1824" s="2">
        <v>86.2</v>
      </c>
      <c r="L1824">
        <f>SUMIFS(US!B:B,US!$D:$D,YEAR(daily!$A1824),US!$E:$E,MONTH(daily!$A1824))</f>
        <v>8459</v>
      </c>
      <c r="M1824">
        <f>SUMIFS(US!C:C,US!$D:$D,YEAR(daily!$A1824),US!$E:$E,MONTH(daily!$A1824))</f>
        <v>20723</v>
      </c>
      <c r="N1824">
        <f>SUMIFS(COT!E:E,COT!$A:$A,YEAR(daily!$A1824),COT!$B:$B,WEEKNUM(daily!$A1824))</f>
        <v>1423761</v>
      </c>
      <c r="O1824">
        <f>SUMIFS(COT!F:F,COT!$A:$A,YEAR(daily!$A1824),COT!$B:$B,WEEKNUM(daily!$A1824))</f>
        <v>180566</v>
      </c>
      <c r="P1824">
        <f>SUMIFS(COT!G:G,COT!$A:$A,YEAR(daily!$A1824),COT!$B:$B,WEEKNUM(daily!$A1824))</f>
        <v>125651</v>
      </c>
      <c r="Q1824">
        <f>SUMIFS(COT!H:H,COT!$A:$A,YEAR(daily!$A1824),COT!$B:$B,WEEKNUM(daily!$A1824))</f>
        <v>264951</v>
      </c>
      <c r="R1824">
        <f>SUMIFS(COT!I:I,COT!$A:$A,YEAR(daily!$A1824),COT!$B:$B,WEEKNUM(daily!$A1824))</f>
        <v>897214</v>
      </c>
      <c r="S1824">
        <f>SUMIFS(COT!J:J,COT!$A:$A,YEAR(daily!$A1824),COT!$B:$B,WEEKNUM(daily!$A1824))</f>
        <v>947336</v>
      </c>
      <c r="T1824">
        <f>SUMIFS(COT!K:K,COT!$A:$A,YEAR(daily!$A1824),COT!$B:$B,WEEKNUM(daily!$A1824))</f>
        <v>81030</v>
      </c>
      <c r="U1824">
        <f>SUMIFS(COT!L:L,COT!$A:$A,YEAR(daily!$A1824),COT!$B:$B,WEEKNUM(daily!$A1824))</f>
        <v>85823</v>
      </c>
      <c r="V1824">
        <f>SUMIFS(COT!M:M,COT!$A:$A,YEAR(daily!$A1824),COT!$B:$B,WEEKNUM(daily!$A1824))</f>
        <v>91</v>
      </c>
      <c r="W1824">
        <f>SUMIFS(COT!N:N,COT!$A:$A,YEAR(daily!$A1824),COT!$B:$B,WEEKNUM(daily!$A1824))</f>
        <v>89</v>
      </c>
      <c r="X1824">
        <f>SUMIFS(COT!O:O,COT!$A:$A,YEAR(daily!$A1824),COT!$B:$B,WEEKNUM(daily!$A1824))</f>
        <v>138</v>
      </c>
      <c r="Y1824">
        <f>SUMIFS(COT!P:P,COT!$A:$A,YEAR(daily!$A1824),COT!$B:$B,WEEKNUM(daily!$A1824))</f>
        <v>93</v>
      </c>
      <c r="Z1824">
        <f>SUMIFS(COT!Q:Q,COT!$A:$A,YEAR(daily!$A1824),COT!$B:$B,WEEKNUM(daily!$A1824))</f>
        <v>98</v>
      </c>
      <c r="AA1824">
        <f>SUMIFS(Saudi!B:B,Saudi!$A:$A,YEAR(daily!$A1824))</f>
        <v>642.80600000000004</v>
      </c>
      <c r="AB1824">
        <f>SUMIFS(Saudi!C:C,Saudi!$A:$A,YEAR(daily!$A1824))</f>
        <v>459.12</v>
      </c>
      <c r="AC1824">
        <f>SUMIFS(Saudi!F:F,Saudi!$A:$A,YEAR(daily!$A1824))</f>
        <v>3923205</v>
      </c>
      <c r="AD1824">
        <f>SUMIFS(Saudi!G:G,Saudi!$A:$A,YEAR(daily!$A1824))</f>
        <v>72.338736684018997</v>
      </c>
      <c r="AE1824">
        <f>SUMIFS(Saudi!H:H,Saudi!$A:$A,YEAR(daily!$A1824))</f>
        <v>283799693.45242673</v>
      </c>
      <c r="AF1824" s="5">
        <f t="shared" si="78"/>
        <v>6</v>
      </c>
      <c r="AG1824" s="5">
        <f t="shared" si="79"/>
        <v>2007</v>
      </c>
    </row>
    <row r="1825" spans="1:33">
      <c r="A1825" s="3">
        <v>39239</v>
      </c>
      <c r="B1825" s="1">
        <v>283506</v>
      </c>
      <c r="C1825" s="1">
        <v>87300</v>
      </c>
      <c r="D1825" s="1">
        <v>52099</v>
      </c>
      <c r="E1825" s="1">
        <v>65.959999999999994</v>
      </c>
      <c r="F1825" s="1">
        <v>67.88</v>
      </c>
      <c r="G1825" s="1">
        <v>68.540000000000006</v>
      </c>
      <c r="H1825" s="2">
        <v>50.7</v>
      </c>
      <c r="I1825" s="2">
        <v>30.2</v>
      </c>
      <c r="J1825" s="2">
        <v>85.3</v>
      </c>
      <c r="K1825" s="2">
        <v>86.2</v>
      </c>
      <c r="L1825">
        <f>SUMIFS(US!B:B,US!$D:$D,YEAR(daily!$A1825),US!$E:$E,MONTH(daily!$A1825))</f>
        <v>8459</v>
      </c>
      <c r="M1825">
        <f>SUMIFS(US!C:C,US!$D:$D,YEAR(daily!$A1825),US!$E:$E,MONTH(daily!$A1825))</f>
        <v>20723</v>
      </c>
      <c r="N1825">
        <f>SUMIFS(COT!E:E,COT!$A:$A,YEAR(daily!$A1825),COT!$B:$B,WEEKNUM(daily!$A1825))</f>
        <v>1423761</v>
      </c>
      <c r="O1825">
        <f>SUMIFS(COT!F:F,COT!$A:$A,YEAR(daily!$A1825),COT!$B:$B,WEEKNUM(daily!$A1825))</f>
        <v>180566</v>
      </c>
      <c r="P1825">
        <f>SUMIFS(COT!G:G,COT!$A:$A,YEAR(daily!$A1825),COT!$B:$B,WEEKNUM(daily!$A1825))</f>
        <v>125651</v>
      </c>
      <c r="Q1825">
        <f>SUMIFS(COT!H:H,COT!$A:$A,YEAR(daily!$A1825),COT!$B:$B,WEEKNUM(daily!$A1825))</f>
        <v>264951</v>
      </c>
      <c r="R1825">
        <f>SUMIFS(COT!I:I,COT!$A:$A,YEAR(daily!$A1825),COT!$B:$B,WEEKNUM(daily!$A1825))</f>
        <v>897214</v>
      </c>
      <c r="S1825">
        <f>SUMIFS(COT!J:J,COT!$A:$A,YEAR(daily!$A1825),COT!$B:$B,WEEKNUM(daily!$A1825))</f>
        <v>947336</v>
      </c>
      <c r="T1825">
        <f>SUMIFS(COT!K:K,COT!$A:$A,YEAR(daily!$A1825),COT!$B:$B,WEEKNUM(daily!$A1825))</f>
        <v>81030</v>
      </c>
      <c r="U1825">
        <f>SUMIFS(COT!L:L,COT!$A:$A,YEAR(daily!$A1825),COT!$B:$B,WEEKNUM(daily!$A1825))</f>
        <v>85823</v>
      </c>
      <c r="V1825">
        <f>SUMIFS(COT!M:M,COT!$A:$A,YEAR(daily!$A1825),COT!$B:$B,WEEKNUM(daily!$A1825))</f>
        <v>91</v>
      </c>
      <c r="W1825">
        <f>SUMIFS(COT!N:N,COT!$A:$A,YEAR(daily!$A1825),COT!$B:$B,WEEKNUM(daily!$A1825))</f>
        <v>89</v>
      </c>
      <c r="X1825">
        <f>SUMIFS(COT!O:O,COT!$A:$A,YEAR(daily!$A1825),COT!$B:$B,WEEKNUM(daily!$A1825))</f>
        <v>138</v>
      </c>
      <c r="Y1825">
        <f>SUMIFS(COT!P:P,COT!$A:$A,YEAR(daily!$A1825),COT!$B:$B,WEEKNUM(daily!$A1825))</f>
        <v>93</v>
      </c>
      <c r="Z1825">
        <f>SUMIFS(COT!Q:Q,COT!$A:$A,YEAR(daily!$A1825),COT!$B:$B,WEEKNUM(daily!$A1825))</f>
        <v>98</v>
      </c>
      <c r="AA1825">
        <f>SUMIFS(Saudi!B:B,Saudi!$A:$A,YEAR(daily!$A1825))</f>
        <v>642.80600000000004</v>
      </c>
      <c r="AB1825">
        <f>SUMIFS(Saudi!C:C,Saudi!$A:$A,YEAR(daily!$A1825))</f>
        <v>459.12</v>
      </c>
      <c r="AC1825">
        <f>SUMIFS(Saudi!F:F,Saudi!$A:$A,YEAR(daily!$A1825))</f>
        <v>3923205</v>
      </c>
      <c r="AD1825">
        <f>SUMIFS(Saudi!G:G,Saudi!$A:$A,YEAR(daily!$A1825))</f>
        <v>72.338736684018997</v>
      </c>
      <c r="AE1825">
        <f>SUMIFS(Saudi!H:H,Saudi!$A:$A,YEAR(daily!$A1825))</f>
        <v>283799693.45242673</v>
      </c>
      <c r="AF1825" s="5">
        <f t="shared" si="78"/>
        <v>6</v>
      </c>
      <c r="AG1825" s="5">
        <f t="shared" si="79"/>
        <v>2007</v>
      </c>
    </row>
    <row r="1826" spans="1:33">
      <c r="A1826" s="3">
        <v>39240</v>
      </c>
      <c r="B1826" s="1">
        <v>259782</v>
      </c>
      <c r="C1826" s="1">
        <v>93254</v>
      </c>
      <c r="D1826" s="1">
        <v>53822</v>
      </c>
      <c r="E1826" s="1">
        <v>66.930000000000007</v>
      </c>
      <c r="F1826" s="1">
        <v>68.569999999999993</v>
      </c>
      <c r="G1826" s="1">
        <v>69.180000000000007</v>
      </c>
      <c r="H1826" s="2">
        <v>50.7</v>
      </c>
      <c r="I1826" s="2">
        <v>30.2</v>
      </c>
      <c r="J1826" s="2">
        <v>85.3</v>
      </c>
      <c r="K1826" s="2">
        <v>86.2</v>
      </c>
      <c r="L1826">
        <f>SUMIFS(US!B:B,US!$D:$D,YEAR(daily!$A1826),US!$E:$E,MONTH(daily!$A1826))</f>
        <v>8459</v>
      </c>
      <c r="M1826">
        <f>SUMIFS(US!C:C,US!$D:$D,YEAR(daily!$A1826),US!$E:$E,MONTH(daily!$A1826))</f>
        <v>20723</v>
      </c>
      <c r="N1826">
        <f>SUMIFS(COT!E:E,COT!$A:$A,YEAR(daily!$A1826),COT!$B:$B,WEEKNUM(daily!$A1826))</f>
        <v>1423761</v>
      </c>
      <c r="O1826">
        <f>SUMIFS(COT!F:F,COT!$A:$A,YEAR(daily!$A1826),COT!$B:$B,WEEKNUM(daily!$A1826))</f>
        <v>180566</v>
      </c>
      <c r="P1826">
        <f>SUMIFS(COT!G:G,COT!$A:$A,YEAR(daily!$A1826),COT!$B:$B,WEEKNUM(daily!$A1826))</f>
        <v>125651</v>
      </c>
      <c r="Q1826">
        <f>SUMIFS(COT!H:H,COT!$A:$A,YEAR(daily!$A1826),COT!$B:$B,WEEKNUM(daily!$A1826))</f>
        <v>264951</v>
      </c>
      <c r="R1826">
        <f>SUMIFS(COT!I:I,COT!$A:$A,YEAR(daily!$A1826),COT!$B:$B,WEEKNUM(daily!$A1826))</f>
        <v>897214</v>
      </c>
      <c r="S1826">
        <f>SUMIFS(COT!J:J,COT!$A:$A,YEAR(daily!$A1826),COT!$B:$B,WEEKNUM(daily!$A1826))</f>
        <v>947336</v>
      </c>
      <c r="T1826">
        <f>SUMIFS(COT!K:K,COT!$A:$A,YEAR(daily!$A1826),COT!$B:$B,WEEKNUM(daily!$A1826))</f>
        <v>81030</v>
      </c>
      <c r="U1826">
        <f>SUMIFS(COT!L:L,COT!$A:$A,YEAR(daily!$A1826),COT!$B:$B,WEEKNUM(daily!$A1826))</f>
        <v>85823</v>
      </c>
      <c r="V1826">
        <f>SUMIFS(COT!M:M,COT!$A:$A,YEAR(daily!$A1826),COT!$B:$B,WEEKNUM(daily!$A1826))</f>
        <v>91</v>
      </c>
      <c r="W1826">
        <f>SUMIFS(COT!N:N,COT!$A:$A,YEAR(daily!$A1826),COT!$B:$B,WEEKNUM(daily!$A1826))</f>
        <v>89</v>
      </c>
      <c r="X1826">
        <f>SUMIFS(COT!O:O,COT!$A:$A,YEAR(daily!$A1826),COT!$B:$B,WEEKNUM(daily!$A1826))</f>
        <v>138</v>
      </c>
      <c r="Y1826">
        <f>SUMIFS(COT!P:P,COT!$A:$A,YEAR(daily!$A1826),COT!$B:$B,WEEKNUM(daily!$A1826))</f>
        <v>93</v>
      </c>
      <c r="Z1826">
        <f>SUMIFS(COT!Q:Q,COT!$A:$A,YEAR(daily!$A1826),COT!$B:$B,WEEKNUM(daily!$A1826))</f>
        <v>98</v>
      </c>
      <c r="AA1826">
        <f>SUMIFS(Saudi!B:B,Saudi!$A:$A,YEAR(daily!$A1826))</f>
        <v>642.80600000000004</v>
      </c>
      <c r="AB1826">
        <f>SUMIFS(Saudi!C:C,Saudi!$A:$A,YEAR(daily!$A1826))</f>
        <v>459.12</v>
      </c>
      <c r="AC1826">
        <f>SUMIFS(Saudi!F:F,Saudi!$A:$A,YEAR(daily!$A1826))</f>
        <v>3923205</v>
      </c>
      <c r="AD1826">
        <f>SUMIFS(Saudi!G:G,Saudi!$A:$A,YEAR(daily!$A1826))</f>
        <v>72.338736684018997</v>
      </c>
      <c r="AE1826">
        <f>SUMIFS(Saudi!H:H,Saudi!$A:$A,YEAR(daily!$A1826))</f>
        <v>283799693.45242673</v>
      </c>
      <c r="AF1826" s="5">
        <f t="shared" si="78"/>
        <v>6</v>
      </c>
      <c r="AG1826" s="5">
        <f t="shared" si="79"/>
        <v>2007</v>
      </c>
    </row>
    <row r="1827" spans="1:33">
      <c r="A1827" s="3">
        <v>39241</v>
      </c>
      <c r="B1827" s="1">
        <v>231279</v>
      </c>
      <c r="C1827" s="1">
        <v>103597</v>
      </c>
      <c r="D1827" s="1">
        <v>56924</v>
      </c>
      <c r="E1827" s="1">
        <v>64.760000000000005</v>
      </c>
      <c r="F1827" s="1">
        <v>66.3</v>
      </c>
      <c r="G1827" s="1">
        <v>66.959999999999994</v>
      </c>
      <c r="H1827" s="2">
        <v>50.7</v>
      </c>
      <c r="I1827" s="2">
        <v>30.2</v>
      </c>
      <c r="J1827" s="2">
        <v>85.3</v>
      </c>
      <c r="K1827" s="2">
        <v>86.2</v>
      </c>
      <c r="L1827">
        <f>SUMIFS(US!B:B,US!$D:$D,YEAR(daily!$A1827),US!$E:$E,MONTH(daily!$A1827))</f>
        <v>8459</v>
      </c>
      <c r="M1827">
        <f>SUMIFS(US!C:C,US!$D:$D,YEAR(daily!$A1827),US!$E:$E,MONTH(daily!$A1827))</f>
        <v>20723</v>
      </c>
      <c r="N1827">
        <f>SUMIFS(COT!E:E,COT!$A:$A,YEAR(daily!$A1827),COT!$B:$B,WEEKNUM(daily!$A1827))</f>
        <v>1423761</v>
      </c>
      <c r="O1827">
        <f>SUMIFS(COT!F:F,COT!$A:$A,YEAR(daily!$A1827),COT!$B:$B,WEEKNUM(daily!$A1827))</f>
        <v>180566</v>
      </c>
      <c r="P1827">
        <f>SUMIFS(COT!G:G,COT!$A:$A,YEAR(daily!$A1827),COT!$B:$B,WEEKNUM(daily!$A1827))</f>
        <v>125651</v>
      </c>
      <c r="Q1827">
        <f>SUMIFS(COT!H:H,COT!$A:$A,YEAR(daily!$A1827),COT!$B:$B,WEEKNUM(daily!$A1827))</f>
        <v>264951</v>
      </c>
      <c r="R1827">
        <f>SUMIFS(COT!I:I,COT!$A:$A,YEAR(daily!$A1827),COT!$B:$B,WEEKNUM(daily!$A1827))</f>
        <v>897214</v>
      </c>
      <c r="S1827">
        <f>SUMIFS(COT!J:J,COT!$A:$A,YEAR(daily!$A1827),COT!$B:$B,WEEKNUM(daily!$A1827))</f>
        <v>947336</v>
      </c>
      <c r="T1827">
        <f>SUMIFS(COT!K:K,COT!$A:$A,YEAR(daily!$A1827),COT!$B:$B,WEEKNUM(daily!$A1827))</f>
        <v>81030</v>
      </c>
      <c r="U1827">
        <f>SUMIFS(COT!L:L,COT!$A:$A,YEAR(daily!$A1827),COT!$B:$B,WEEKNUM(daily!$A1827))</f>
        <v>85823</v>
      </c>
      <c r="V1827">
        <f>SUMIFS(COT!M:M,COT!$A:$A,YEAR(daily!$A1827),COT!$B:$B,WEEKNUM(daily!$A1827))</f>
        <v>91</v>
      </c>
      <c r="W1827">
        <f>SUMIFS(COT!N:N,COT!$A:$A,YEAR(daily!$A1827),COT!$B:$B,WEEKNUM(daily!$A1827))</f>
        <v>89</v>
      </c>
      <c r="X1827">
        <f>SUMIFS(COT!O:O,COT!$A:$A,YEAR(daily!$A1827),COT!$B:$B,WEEKNUM(daily!$A1827))</f>
        <v>138</v>
      </c>
      <c r="Y1827">
        <f>SUMIFS(COT!P:P,COT!$A:$A,YEAR(daily!$A1827),COT!$B:$B,WEEKNUM(daily!$A1827))</f>
        <v>93</v>
      </c>
      <c r="Z1827">
        <f>SUMIFS(COT!Q:Q,COT!$A:$A,YEAR(daily!$A1827),COT!$B:$B,WEEKNUM(daily!$A1827))</f>
        <v>98</v>
      </c>
      <c r="AA1827">
        <f>SUMIFS(Saudi!B:B,Saudi!$A:$A,YEAR(daily!$A1827))</f>
        <v>642.80600000000004</v>
      </c>
      <c r="AB1827">
        <f>SUMIFS(Saudi!C:C,Saudi!$A:$A,YEAR(daily!$A1827))</f>
        <v>459.12</v>
      </c>
      <c r="AC1827">
        <f>SUMIFS(Saudi!F:F,Saudi!$A:$A,YEAR(daily!$A1827))</f>
        <v>3923205</v>
      </c>
      <c r="AD1827">
        <f>SUMIFS(Saudi!G:G,Saudi!$A:$A,YEAR(daily!$A1827))</f>
        <v>72.338736684018997</v>
      </c>
      <c r="AE1827">
        <f>SUMIFS(Saudi!H:H,Saudi!$A:$A,YEAR(daily!$A1827))</f>
        <v>283799693.45242673</v>
      </c>
      <c r="AF1827" s="5">
        <f t="shared" si="78"/>
        <v>6</v>
      </c>
      <c r="AG1827" s="5">
        <f t="shared" si="79"/>
        <v>2007</v>
      </c>
    </row>
    <row r="1828" spans="1:33">
      <c r="A1828" s="3">
        <v>39244</v>
      </c>
      <c r="B1828" s="1">
        <v>195030</v>
      </c>
      <c r="C1828" s="1">
        <v>109268</v>
      </c>
      <c r="D1828" s="1">
        <v>56529</v>
      </c>
      <c r="E1828" s="1">
        <v>65.97</v>
      </c>
      <c r="F1828" s="1">
        <v>67.510000000000005</v>
      </c>
      <c r="G1828" s="1">
        <v>68.17</v>
      </c>
      <c r="H1828" s="2">
        <v>50.7</v>
      </c>
      <c r="I1828" s="2">
        <v>30.2</v>
      </c>
      <c r="J1828" s="2">
        <v>85.3</v>
      </c>
      <c r="K1828" s="2">
        <v>86.2</v>
      </c>
      <c r="L1828">
        <f>SUMIFS(US!B:B,US!$D:$D,YEAR(daily!$A1828),US!$E:$E,MONTH(daily!$A1828))</f>
        <v>8459</v>
      </c>
      <c r="M1828">
        <f>SUMIFS(US!C:C,US!$D:$D,YEAR(daily!$A1828),US!$E:$E,MONTH(daily!$A1828))</f>
        <v>20723</v>
      </c>
      <c r="N1828">
        <f>SUMIFS(COT!E:E,COT!$A:$A,YEAR(daily!$A1828),COT!$B:$B,WEEKNUM(daily!$A1828))</f>
        <v>1432636</v>
      </c>
      <c r="O1828">
        <f>SUMIFS(COT!F:F,COT!$A:$A,YEAR(daily!$A1828),COT!$B:$B,WEEKNUM(daily!$A1828))</f>
        <v>184720</v>
      </c>
      <c r="P1828">
        <f>SUMIFS(COT!G:G,COT!$A:$A,YEAR(daily!$A1828),COT!$B:$B,WEEKNUM(daily!$A1828))</f>
        <v>120249</v>
      </c>
      <c r="Q1828">
        <f>SUMIFS(COT!H:H,COT!$A:$A,YEAR(daily!$A1828),COT!$B:$B,WEEKNUM(daily!$A1828))</f>
        <v>281110</v>
      </c>
      <c r="R1828">
        <f>SUMIFS(COT!I:I,COT!$A:$A,YEAR(daily!$A1828),COT!$B:$B,WEEKNUM(daily!$A1828))</f>
        <v>894844</v>
      </c>
      <c r="S1828">
        <f>SUMIFS(COT!J:J,COT!$A:$A,YEAR(daily!$A1828),COT!$B:$B,WEEKNUM(daily!$A1828))</f>
        <v>942743</v>
      </c>
      <c r="T1828">
        <f>SUMIFS(COT!K:K,COT!$A:$A,YEAR(daily!$A1828),COT!$B:$B,WEEKNUM(daily!$A1828))</f>
        <v>71962</v>
      </c>
      <c r="U1828">
        <f>SUMIFS(COT!L:L,COT!$A:$A,YEAR(daily!$A1828),COT!$B:$B,WEEKNUM(daily!$A1828))</f>
        <v>88534</v>
      </c>
      <c r="V1828">
        <f>SUMIFS(COT!M:M,COT!$A:$A,YEAR(daily!$A1828),COT!$B:$B,WEEKNUM(daily!$A1828))</f>
        <v>95</v>
      </c>
      <c r="W1828">
        <f>SUMIFS(COT!N:N,COT!$A:$A,YEAR(daily!$A1828),COT!$B:$B,WEEKNUM(daily!$A1828))</f>
        <v>105</v>
      </c>
      <c r="X1828">
        <f>SUMIFS(COT!O:O,COT!$A:$A,YEAR(daily!$A1828),COT!$B:$B,WEEKNUM(daily!$A1828))</f>
        <v>143</v>
      </c>
      <c r="Y1828">
        <f>SUMIFS(COT!P:P,COT!$A:$A,YEAR(daily!$A1828),COT!$B:$B,WEEKNUM(daily!$A1828))</f>
        <v>93</v>
      </c>
      <c r="Z1828">
        <f>SUMIFS(COT!Q:Q,COT!$A:$A,YEAR(daily!$A1828),COT!$B:$B,WEEKNUM(daily!$A1828))</f>
        <v>96</v>
      </c>
      <c r="AA1828">
        <f>SUMIFS(Saudi!B:B,Saudi!$A:$A,YEAR(daily!$A1828))</f>
        <v>642.80600000000004</v>
      </c>
      <c r="AB1828">
        <f>SUMIFS(Saudi!C:C,Saudi!$A:$A,YEAR(daily!$A1828))</f>
        <v>459.12</v>
      </c>
      <c r="AC1828">
        <f>SUMIFS(Saudi!F:F,Saudi!$A:$A,YEAR(daily!$A1828))</f>
        <v>3923205</v>
      </c>
      <c r="AD1828">
        <f>SUMIFS(Saudi!G:G,Saudi!$A:$A,YEAR(daily!$A1828))</f>
        <v>72.338736684018997</v>
      </c>
      <c r="AE1828">
        <f>SUMIFS(Saudi!H:H,Saudi!$A:$A,YEAR(daily!$A1828))</f>
        <v>283799693.45242673</v>
      </c>
      <c r="AF1828" s="5">
        <f t="shared" si="78"/>
        <v>6</v>
      </c>
      <c r="AG1828" s="5">
        <f t="shared" si="79"/>
        <v>2007</v>
      </c>
    </row>
    <row r="1829" spans="1:33">
      <c r="A1829" s="3">
        <v>39245</v>
      </c>
      <c r="B1829" s="1">
        <v>169307</v>
      </c>
      <c r="C1829" s="1">
        <v>116854</v>
      </c>
      <c r="D1829" s="1">
        <v>57239</v>
      </c>
      <c r="E1829" s="1">
        <v>65.349999999999994</v>
      </c>
      <c r="F1829" s="1">
        <v>66.98</v>
      </c>
      <c r="G1829" s="1">
        <v>67.67</v>
      </c>
      <c r="H1829" s="2">
        <v>50.7</v>
      </c>
      <c r="I1829" s="2">
        <v>30.2</v>
      </c>
      <c r="J1829" s="2">
        <v>85.3</v>
      </c>
      <c r="K1829" s="2">
        <v>86.2</v>
      </c>
      <c r="L1829">
        <f>SUMIFS(US!B:B,US!$D:$D,YEAR(daily!$A1829),US!$E:$E,MONTH(daily!$A1829))</f>
        <v>8459</v>
      </c>
      <c r="M1829">
        <f>SUMIFS(US!C:C,US!$D:$D,YEAR(daily!$A1829),US!$E:$E,MONTH(daily!$A1829))</f>
        <v>20723</v>
      </c>
      <c r="N1829">
        <f>SUMIFS(COT!E:E,COT!$A:$A,YEAR(daily!$A1829),COT!$B:$B,WEEKNUM(daily!$A1829))</f>
        <v>1432636</v>
      </c>
      <c r="O1829">
        <f>SUMIFS(COT!F:F,COT!$A:$A,YEAR(daily!$A1829),COT!$B:$B,WEEKNUM(daily!$A1829))</f>
        <v>184720</v>
      </c>
      <c r="P1829">
        <f>SUMIFS(COT!G:G,COT!$A:$A,YEAR(daily!$A1829),COT!$B:$B,WEEKNUM(daily!$A1829))</f>
        <v>120249</v>
      </c>
      <c r="Q1829">
        <f>SUMIFS(COT!H:H,COT!$A:$A,YEAR(daily!$A1829),COT!$B:$B,WEEKNUM(daily!$A1829))</f>
        <v>281110</v>
      </c>
      <c r="R1829">
        <f>SUMIFS(COT!I:I,COT!$A:$A,YEAR(daily!$A1829),COT!$B:$B,WEEKNUM(daily!$A1829))</f>
        <v>894844</v>
      </c>
      <c r="S1829">
        <f>SUMIFS(COT!J:J,COT!$A:$A,YEAR(daily!$A1829),COT!$B:$B,WEEKNUM(daily!$A1829))</f>
        <v>942743</v>
      </c>
      <c r="T1829">
        <f>SUMIFS(COT!K:K,COT!$A:$A,YEAR(daily!$A1829),COT!$B:$B,WEEKNUM(daily!$A1829))</f>
        <v>71962</v>
      </c>
      <c r="U1829">
        <f>SUMIFS(COT!L:L,COT!$A:$A,YEAR(daily!$A1829),COT!$B:$B,WEEKNUM(daily!$A1829))</f>
        <v>88534</v>
      </c>
      <c r="V1829">
        <f>SUMIFS(COT!M:M,COT!$A:$A,YEAR(daily!$A1829),COT!$B:$B,WEEKNUM(daily!$A1829))</f>
        <v>95</v>
      </c>
      <c r="W1829">
        <f>SUMIFS(COT!N:N,COT!$A:$A,YEAR(daily!$A1829),COT!$B:$B,WEEKNUM(daily!$A1829))</f>
        <v>105</v>
      </c>
      <c r="X1829">
        <f>SUMIFS(COT!O:O,COT!$A:$A,YEAR(daily!$A1829),COT!$B:$B,WEEKNUM(daily!$A1829))</f>
        <v>143</v>
      </c>
      <c r="Y1829">
        <f>SUMIFS(COT!P:P,COT!$A:$A,YEAR(daily!$A1829),COT!$B:$B,WEEKNUM(daily!$A1829))</f>
        <v>93</v>
      </c>
      <c r="Z1829">
        <f>SUMIFS(COT!Q:Q,COT!$A:$A,YEAR(daily!$A1829),COT!$B:$B,WEEKNUM(daily!$A1829))</f>
        <v>96</v>
      </c>
      <c r="AA1829">
        <f>SUMIFS(Saudi!B:B,Saudi!$A:$A,YEAR(daily!$A1829))</f>
        <v>642.80600000000004</v>
      </c>
      <c r="AB1829">
        <f>SUMIFS(Saudi!C:C,Saudi!$A:$A,YEAR(daily!$A1829))</f>
        <v>459.12</v>
      </c>
      <c r="AC1829">
        <f>SUMIFS(Saudi!F:F,Saudi!$A:$A,YEAR(daily!$A1829))</f>
        <v>3923205</v>
      </c>
      <c r="AD1829">
        <f>SUMIFS(Saudi!G:G,Saudi!$A:$A,YEAR(daily!$A1829))</f>
        <v>72.338736684018997</v>
      </c>
      <c r="AE1829">
        <f>SUMIFS(Saudi!H:H,Saudi!$A:$A,YEAR(daily!$A1829))</f>
        <v>283799693.45242673</v>
      </c>
      <c r="AF1829" s="5">
        <f t="shared" si="78"/>
        <v>6</v>
      </c>
      <c r="AG1829" s="5">
        <f t="shared" si="79"/>
        <v>2007</v>
      </c>
    </row>
    <row r="1830" spans="1:33">
      <c r="A1830" s="3">
        <v>39246</v>
      </c>
      <c r="B1830" s="1">
        <v>131876</v>
      </c>
      <c r="C1830" s="1">
        <v>126159</v>
      </c>
      <c r="D1830" s="1">
        <v>57696</v>
      </c>
      <c r="E1830" s="1">
        <v>66.260000000000005</v>
      </c>
      <c r="F1830" s="1">
        <v>67.83</v>
      </c>
      <c r="G1830" s="1">
        <v>68.510000000000005</v>
      </c>
      <c r="H1830" s="2">
        <v>50.7</v>
      </c>
      <c r="I1830" s="2">
        <v>30.2</v>
      </c>
      <c r="J1830" s="2">
        <v>85.3</v>
      </c>
      <c r="K1830" s="2">
        <v>86.2</v>
      </c>
      <c r="L1830">
        <f>SUMIFS(US!B:B,US!$D:$D,YEAR(daily!$A1830),US!$E:$E,MONTH(daily!$A1830))</f>
        <v>8459</v>
      </c>
      <c r="M1830">
        <f>SUMIFS(US!C:C,US!$D:$D,YEAR(daily!$A1830),US!$E:$E,MONTH(daily!$A1830))</f>
        <v>20723</v>
      </c>
      <c r="N1830">
        <f>SUMIFS(COT!E:E,COT!$A:$A,YEAR(daily!$A1830),COT!$B:$B,WEEKNUM(daily!$A1830))</f>
        <v>1432636</v>
      </c>
      <c r="O1830">
        <f>SUMIFS(COT!F:F,COT!$A:$A,YEAR(daily!$A1830),COT!$B:$B,WEEKNUM(daily!$A1830))</f>
        <v>184720</v>
      </c>
      <c r="P1830">
        <f>SUMIFS(COT!G:G,COT!$A:$A,YEAR(daily!$A1830),COT!$B:$B,WEEKNUM(daily!$A1830))</f>
        <v>120249</v>
      </c>
      <c r="Q1830">
        <f>SUMIFS(COT!H:H,COT!$A:$A,YEAR(daily!$A1830),COT!$B:$B,WEEKNUM(daily!$A1830))</f>
        <v>281110</v>
      </c>
      <c r="R1830">
        <f>SUMIFS(COT!I:I,COT!$A:$A,YEAR(daily!$A1830),COT!$B:$B,WEEKNUM(daily!$A1830))</f>
        <v>894844</v>
      </c>
      <c r="S1830">
        <f>SUMIFS(COT!J:J,COT!$A:$A,YEAR(daily!$A1830),COT!$B:$B,WEEKNUM(daily!$A1830))</f>
        <v>942743</v>
      </c>
      <c r="T1830">
        <f>SUMIFS(COT!K:K,COT!$A:$A,YEAR(daily!$A1830),COT!$B:$B,WEEKNUM(daily!$A1830))</f>
        <v>71962</v>
      </c>
      <c r="U1830">
        <f>SUMIFS(COT!L:L,COT!$A:$A,YEAR(daily!$A1830),COT!$B:$B,WEEKNUM(daily!$A1830))</f>
        <v>88534</v>
      </c>
      <c r="V1830">
        <f>SUMIFS(COT!M:M,COT!$A:$A,YEAR(daily!$A1830),COT!$B:$B,WEEKNUM(daily!$A1830))</f>
        <v>95</v>
      </c>
      <c r="W1830">
        <f>SUMIFS(COT!N:N,COT!$A:$A,YEAR(daily!$A1830),COT!$B:$B,WEEKNUM(daily!$A1830))</f>
        <v>105</v>
      </c>
      <c r="X1830">
        <f>SUMIFS(COT!O:O,COT!$A:$A,YEAR(daily!$A1830),COT!$B:$B,WEEKNUM(daily!$A1830))</f>
        <v>143</v>
      </c>
      <c r="Y1830">
        <f>SUMIFS(COT!P:P,COT!$A:$A,YEAR(daily!$A1830),COT!$B:$B,WEEKNUM(daily!$A1830))</f>
        <v>93</v>
      </c>
      <c r="Z1830">
        <f>SUMIFS(COT!Q:Q,COT!$A:$A,YEAR(daily!$A1830),COT!$B:$B,WEEKNUM(daily!$A1830))</f>
        <v>96</v>
      </c>
      <c r="AA1830">
        <f>SUMIFS(Saudi!B:B,Saudi!$A:$A,YEAR(daily!$A1830))</f>
        <v>642.80600000000004</v>
      </c>
      <c r="AB1830">
        <f>SUMIFS(Saudi!C:C,Saudi!$A:$A,YEAR(daily!$A1830))</f>
        <v>459.12</v>
      </c>
      <c r="AC1830">
        <f>SUMIFS(Saudi!F:F,Saudi!$A:$A,YEAR(daily!$A1830))</f>
        <v>3923205</v>
      </c>
      <c r="AD1830">
        <f>SUMIFS(Saudi!G:G,Saudi!$A:$A,YEAR(daily!$A1830))</f>
        <v>72.338736684018997</v>
      </c>
      <c r="AE1830">
        <f>SUMIFS(Saudi!H:H,Saudi!$A:$A,YEAR(daily!$A1830))</f>
        <v>283799693.45242673</v>
      </c>
      <c r="AF1830" s="5">
        <f t="shared" si="78"/>
        <v>6</v>
      </c>
      <c r="AG1830" s="5">
        <f t="shared" si="79"/>
        <v>2007</v>
      </c>
    </row>
    <row r="1831" spans="1:33">
      <c r="A1831" s="3">
        <v>39247</v>
      </c>
      <c r="B1831" s="1">
        <v>121050</v>
      </c>
      <c r="C1831" s="1">
        <v>127569</v>
      </c>
      <c r="D1831" s="1">
        <v>59958</v>
      </c>
      <c r="E1831" s="1">
        <v>67.650000000000006</v>
      </c>
      <c r="F1831" s="1">
        <v>68.91</v>
      </c>
      <c r="G1831" s="1">
        <v>69.5</v>
      </c>
      <c r="H1831" s="2">
        <v>50.7</v>
      </c>
      <c r="I1831" s="2">
        <v>30.2</v>
      </c>
      <c r="J1831" s="2">
        <v>85.3</v>
      </c>
      <c r="K1831" s="2">
        <v>86.2</v>
      </c>
      <c r="L1831">
        <f>SUMIFS(US!B:B,US!$D:$D,YEAR(daily!$A1831),US!$E:$E,MONTH(daily!$A1831))</f>
        <v>8459</v>
      </c>
      <c r="M1831">
        <f>SUMIFS(US!C:C,US!$D:$D,YEAR(daily!$A1831),US!$E:$E,MONTH(daily!$A1831))</f>
        <v>20723</v>
      </c>
      <c r="N1831">
        <f>SUMIFS(COT!E:E,COT!$A:$A,YEAR(daily!$A1831),COT!$B:$B,WEEKNUM(daily!$A1831))</f>
        <v>1432636</v>
      </c>
      <c r="O1831">
        <f>SUMIFS(COT!F:F,COT!$A:$A,YEAR(daily!$A1831),COT!$B:$B,WEEKNUM(daily!$A1831))</f>
        <v>184720</v>
      </c>
      <c r="P1831">
        <f>SUMIFS(COT!G:G,COT!$A:$A,YEAR(daily!$A1831),COT!$B:$B,WEEKNUM(daily!$A1831))</f>
        <v>120249</v>
      </c>
      <c r="Q1831">
        <f>SUMIFS(COT!H:H,COT!$A:$A,YEAR(daily!$A1831),COT!$B:$B,WEEKNUM(daily!$A1831))</f>
        <v>281110</v>
      </c>
      <c r="R1831">
        <f>SUMIFS(COT!I:I,COT!$A:$A,YEAR(daily!$A1831),COT!$B:$B,WEEKNUM(daily!$A1831))</f>
        <v>894844</v>
      </c>
      <c r="S1831">
        <f>SUMIFS(COT!J:J,COT!$A:$A,YEAR(daily!$A1831),COT!$B:$B,WEEKNUM(daily!$A1831))</f>
        <v>942743</v>
      </c>
      <c r="T1831">
        <f>SUMIFS(COT!K:K,COT!$A:$A,YEAR(daily!$A1831),COT!$B:$B,WEEKNUM(daily!$A1831))</f>
        <v>71962</v>
      </c>
      <c r="U1831">
        <f>SUMIFS(COT!L:L,COT!$A:$A,YEAR(daily!$A1831),COT!$B:$B,WEEKNUM(daily!$A1831))</f>
        <v>88534</v>
      </c>
      <c r="V1831">
        <f>SUMIFS(COT!M:M,COT!$A:$A,YEAR(daily!$A1831),COT!$B:$B,WEEKNUM(daily!$A1831))</f>
        <v>95</v>
      </c>
      <c r="W1831">
        <f>SUMIFS(COT!N:N,COT!$A:$A,YEAR(daily!$A1831),COT!$B:$B,WEEKNUM(daily!$A1831))</f>
        <v>105</v>
      </c>
      <c r="X1831">
        <f>SUMIFS(COT!O:O,COT!$A:$A,YEAR(daily!$A1831),COT!$B:$B,WEEKNUM(daily!$A1831))</f>
        <v>143</v>
      </c>
      <c r="Y1831">
        <f>SUMIFS(COT!P:P,COT!$A:$A,YEAR(daily!$A1831),COT!$B:$B,WEEKNUM(daily!$A1831))</f>
        <v>93</v>
      </c>
      <c r="Z1831">
        <f>SUMIFS(COT!Q:Q,COT!$A:$A,YEAR(daily!$A1831),COT!$B:$B,WEEKNUM(daily!$A1831))</f>
        <v>96</v>
      </c>
      <c r="AA1831">
        <f>SUMIFS(Saudi!B:B,Saudi!$A:$A,YEAR(daily!$A1831))</f>
        <v>642.80600000000004</v>
      </c>
      <c r="AB1831">
        <f>SUMIFS(Saudi!C:C,Saudi!$A:$A,YEAR(daily!$A1831))</f>
        <v>459.12</v>
      </c>
      <c r="AC1831">
        <f>SUMIFS(Saudi!F:F,Saudi!$A:$A,YEAR(daily!$A1831))</f>
        <v>3923205</v>
      </c>
      <c r="AD1831">
        <f>SUMIFS(Saudi!G:G,Saudi!$A:$A,YEAR(daily!$A1831))</f>
        <v>72.338736684018997</v>
      </c>
      <c r="AE1831">
        <f>SUMIFS(Saudi!H:H,Saudi!$A:$A,YEAR(daily!$A1831))</f>
        <v>283799693.45242673</v>
      </c>
      <c r="AF1831" s="5">
        <f t="shared" si="78"/>
        <v>6</v>
      </c>
      <c r="AG1831" s="5">
        <f t="shared" si="79"/>
        <v>2007</v>
      </c>
    </row>
    <row r="1832" spans="1:33">
      <c r="A1832" s="3">
        <v>39248</v>
      </c>
      <c r="B1832" s="1">
        <v>85385</v>
      </c>
      <c r="C1832" s="1">
        <v>135612</v>
      </c>
      <c r="D1832" s="1">
        <v>61037</v>
      </c>
      <c r="E1832" s="1">
        <v>68</v>
      </c>
      <c r="F1832" s="1">
        <v>69.36</v>
      </c>
      <c r="G1832" s="1">
        <v>69.959999999999994</v>
      </c>
      <c r="H1832" s="2">
        <v>50.7</v>
      </c>
      <c r="I1832" s="2">
        <v>30.2</v>
      </c>
      <c r="J1832" s="2">
        <v>85.3</v>
      </c>
      <c r="K1832" s="2">
        <v>86.2</v>
      </c>
      <c r="L1832">
        <f>SUMIFS(US!B:B,US!$D:$D,YEAR(daily!$A1832),US!$E:$E,MONTH(daily!$A1832))</f>
        <v>8459</v>
      </c>
      <c r="M1832">
        <f>SUMIFS(US!C:C,US!$D:$D,YEAR(daily!$A1832),US!$E:$E,MONTH(daily!$A1832))</f>
        <v>20723</v>
      </c>
      <c r="N1832">
        <f>SUMIFS(COT!E:E,COT!$A:$A,YEAR(daily!$A1832),COT!$B:$B,WEEKNUM(daily!$A1832))</f>
        <v>1432636</v>
      </c>
      <c r="O1832">
        <f>SUMIFS(COT!F:F,COT!$A:$A,YEAR(daily!$A1832),COT!$B:$B,WEEKNUM(daily!$A1832))</f>
        <v>184720</v>
      </c>
      <c r="P1832">
        <f>SUMIFS(COT!G:G,COT!$A:$A,YEAR(daily!$A1832),COT!$B:$B,WEEKNUM(daily!$A1832))</f>
        <v>120249</v>
      </c>
      <c r="Q1832">
        <f>SUMIFS(COT!H:H,COT!$A:$A,YEAR(daily!$A1832),COT!$B:$B,WEEKNUM(daily!$A1832))</f>
        <v>281110</v>
      </c>
      <c r="R1832">
        <f>SUMIFS(COT!I:I,COT!$A:$A,YEAR(daily!$A1832),COT!$B:$B,WEEKNUM(daily!$A1832))</f>
        <v>894844</v>
      </c>
      <c r="S1832">
        <f>SUMIFS(COT!J:J,COT!$A:$A,YEAR(daily!$A1832),COT!$B:$B,WEEKNUM(daily!$A1832))</f>
        <v>942743</v>
      </c>
      <c r="T1832">
        <f>SUMIFS(COT!K:K,COT!$A:$A,YEAR(daily!$A1832),COT!$B:$B,WEEKNUM(daily!$A1832))</f>
        <v>71962</v>
      </c>
      <c r="U1832">
        <f>SUMIFS(COT!L:L,COT!$A:$A,YEAR(daily!$A1832),COT!$B:$B,WEEKNUM(daily!$A1832))</f>
        <v>88534</v>
      </c>
      <c r="V1832">
        <f>SUMIFS(COT!M:M,COT!$A:$A,YEAR(daily!$A1832),COT!$B:$B,WEEKNUM(daily!$A1832))</f>
        <v>95</v>
      </c>
      <c r="W1832">
        <f>SUMIFS(COT!N:N,COT!$A:$A,YEAR(daily!$A1832),COT!$B:$B,WEEKNUM(daily!$A1832))</f>
        <v>105</v>
      </c>
      <c r="X1832">
        <f>SUMIFS(COT!O:O,COT!$A:$A,YEAR(daily!$A1832),COT!$B:$B,WEEKNUM(daily!$A1832))</f>
        <v>143</v>
      </c>
      <c r="Y1832">
        <f>SUMIFS(COT!P:P,COT!$A:$A,YEAR(daily!$A1832),COT!$B:$B,WEEKNUM(daily!$A1832))</f>
        <v>93</v>
      </c>
      <c r="Z1832">
        <f>SUMIFS(COT!Q:Q,COT!$A:$A,YEAR(daily!$A1832),COT!$B:$B,WEEKNUM(daily!$A1832))</f>
        <v>96</v>
      </c>
      <c r="AA1832">
        <f>SUMIFS(Saudi!B:B,Saudi!$A:$A,YEAR(daily!$A1832))</f>
        <v>642.80600000000004</v>
      </c>
      <c r="AB1832">
        <f>SUMIFS(Saudi!C:C,Saudi!$A:$A,YEAR(daily!$A1832))</f>
        <v>459.12</v>
      </c>
      <c r="AC1832">
        <f>SUMIFS(Saudi!F:F,Saudi!$A:$A,YEAR(daily!$A1832))</f>
        <v>3923205</v>
      </c>
      <c r="AD1832">
        <f>SUMIFS(Saudi!G:G,Saudi!$A:$A,YEAR(daily!$A1832))</f>
        <v>72.338736684018997</v>
      </c>
      <c r="AE1832">
        <f>SUMIFS(Saudi!H:H,Saudi!$A:$A,YEAR(daily!$A1832))</f>
        <v>283799693.45242673</v>
      </c>
      <c r="AF1832" s="5">
        <f t="shared" si="78"/>
        <v>6</v>
      </c>
      <c r="AG1832" s="5">
        <f t="shared" si="79"/>
        <v>2007</v>
      </c>
    </row>
    <row r="1833" spans="1:33">
      <c r="A1833" s="3">
        <v>39251</v>
      </c>
      <c r="B1833" s="1">
        <v>57912</v>
      </c>
      <c r="C1833" s="1">
        <v>139731</v>
      </c>
      <c r="D1833" s="1">
        <v>62366</v>
      </c>
      <c r="E1833" s="1">
        <v>69.09</v>
      </c>
      <c r="F1833" s="1">
        <v>70.319999999999993</v>
      </c>
      <c r="G1833" s="1">
        <v>70.84</v>
      </c>
      <c r="H1833" s="2">
        <v>50.7</v>
      </c>
      <c r="I1833" s="2">
        <v>30.2</v>
      </c>
      <c r="J1833" s="2">
        <v>85.3</v>
      </c>
      <c r="K1833" s="2">
        <v>86.2</v>
      </c>
      <c r="L1833">
        <f>SUMIFS(US!B:B,US!$D:$D,YEAR(daily!$A1833),US!$E:$E,MONTH(daily!$A1833))</f>
        <v>8459</v>
      </c>
      <c r="M1833">
        <f>SUMIFS(US!C:C,US!$D:$D,YEAR(daily!$A1833),US!$E:$E,MONTH(daily!$A1833))</f>
        <v>20723</v>
      </c>
      <c r="N1833">
        <f>SUMIFS(COT!E:E,COT!$A:$A,YEAR(daily!$A1833),COT!$B:$B,WEEKNUM(daily!$A1833))</f>
        <v>1422817</v>
      </c>
      <c r="O1833">
        <f>SUMIFS(COT!F:F,COT!$A:$A,YEAR(daily!$A1833),COT!$B:$B,WEEKNUM(daily!$A1833))</f>
        <v>200772</v>
      </c>
      <c r="P1833">
        <f>SUMIFS(COT!G:G,COT!$A:$A,YEAR(daily!$A1833),COT!$B:$B,WEEKNUM(daily!$A1833))</f>
        <v>133351</v>
      </c>
      <c r="Q1833">
        <f>SUMIFS(COT!H:H,COT!$A:$A,YEAR(daily!$A1833),COT!$B:$B,WEEKNUM(daily!$A1833))</f>
        <v>256860</v>
      </c>
      <c r="R1833">
        <f>SUMIFS(COT!I:I,COT!$A:$A,YEAR(daily!$A1833),COT!$B:$B,WEEKNUM(daily!$A1833))</f>
        <v>885045</v>
      </c>
      <c r="S1833">
        <f>SUMIFS(COT!J:J,COT!$A:$A,YEAR(daily!$A1833),COT!$B:$B,WEEKNUM(daily!$A1833))</f>
        <v>951249</v>
      </c>
      <c r="T1833">
        <f>SUMIFS(COT!K:K,COT!$A:$A,YEAR(daily!$A1833),COT!$B:$B,WEEKNUM(daily!$A1833))</f>
        <v>80140</v>
      </c>
      <c r="U1833">
        <f>SUMIFS(COT!L:L,COT!$A:$A,YEAR(daily!$A1833),COT!$B:$B,WEEKNUM(daily!$A1833))</f>
        <v>81357</v>
      </c>
      <c r="V1833">
        <f>SUMIFS(COT!M:M,COT!$A:$A,YEAR(daily!$A1833),COT!$B:$B,WEEKNUM(daily!$A1833))</f>
        <v>96</v>
      </c>
      <c r="W1833">
        <f>SUMIFS(COT!N:N,COT!$A:$A,YEAR(daily!$A1833),COT!$B:$B,WEEKNUM(daily!$A1833))</f>
        <v>96</v>
      </c>
      <c r="X1833">
        <f>SUMIFS(COT!O:O,COT!$A:$A,YEAR(daily!$A1833),COT!$B:$B,WEEKNUM(daily!$A1833))</f>
        <v>138</v>
      </c>
      <c r="Y1833">
        <f>SUMIFS(COT!P:P,COT!$A:$A,YEAR(daily!$A1833),COT!$B:$B,WEEKNUM(daily!$A1833))</f>
        <v>93</v>
      </c>
      <c r="Z1833">
        <f>SUMIFS(COT!Q:Q,COT!$A:$A,YEAR(daily!$A1833),COT!$B:$B,WEEKNUM(daily!$A1833))</f>
        <v>99</v>
      </c>
      <c r="AA1833">
        <f>SUMIFS(Saudi!B:B,Saudi!$A:$A,YEAR(daily!$A1833))</f>
        <v>642.80600000000004</v>
      </c>
      <c r="AB1833">
        <f>SUMIFS(Saudi!C:C,Saudi!$A:$A,YEAR(daily!$A1833))</f>
        <v>459.12</v>
      </c>
      <c r="AC1833">
        <f>SUMIFS(Saudi!F:F,Saudi!$A:$A,YEAR(daily!$A1833))</f>
        <v>3923205</v>
      </c>
      <c r="AD1833">
        <f>SUMIFS(Saudi!G:G,Saudi!$A:$A,YEAR(daily!$A1833))</f>
        <v>72.338736684018997</v>
      </c>
      <c r="AE1833">
        <f>SUMIFS(Saudi!H:H,Saudi!$A:$A,YEAR(daily!$A1833))</f>
        <v>283799693.45242673</v>
      </c>
      <c r="AF1833" s="5">
        <f t="shared" si="78"/>
        <v>6</v>
      </c>
      <c r="AG1833" s="5">
        <f t="shared" si="79"/>
        <v>2007</v>
      </c>
    </row>
    <row r="1834" spans="1:33">
      <c r="A1834" s="3">
        <v>39252</v>
      </c>
      <c r="B1834" s="1">
        <v>25208</v>
      </c>
      <c r="C1834" s="1">
        <v>144118</v>
      </c>
      <c r="D1834" s="1">
        <v>64552</v>
      </c>
      <c r="E1834" s="1">
        <v>69.099999999999994</v>
      </c>
      <c r="F1834" s="1">
        <v>70.23</v>
      </c>
      <c r="G1834" s="1">
        <v>70.739999999999995</v>
      </c>
      <c r="H1834" s="2">
        <v>50.7</v>
      </c>
      <c r="I1834" s="2">
        <v>30.2</v>
      </c>
      <c r="J1834" s="2">
        <v>85.3</v>
      </c>
      <c r="K1834" s="2">
        <v>86.2</v>
      </c>
      <c r="L1834">
        <f>SUMIFS(US!B:B,US!$D:$D,YEAR(daily!$A1834),US!$E:$E,MONTH(daily!$A1834))</f>
        <v>8459</v>
      </c>
      <c r="M1834">
        <f>SUMIFS(US!C:C,US!$D:$D,YEAR(daily!$A1834),US!$E:$E,MONTH(daily!$A1834))</f>
        <v>20723</v>
      </c>
      <c r="N1834">
        <f>SUMIFS(COT!E:E,COT!$A:$A,YEAR(daily!$A1834),COT!$B:$B,WEEKNUM(daily!$A1834))</f>
        <v>1422817</v>
      </c>
      <c r="O1834">
        <f>SUMIFS(COT!F:F,COT!$A:$A,YEAR(daily!$A1834),COT!$B:$B,WEEKNUM(daily!$A1834))</f>
        <v>200772</v>
      </c>
      <c r="P1834">
        <f>SUMIFS(COT!G:G,COT!$A:$A,YEAR(daily!$A1834),COT!$B:$B,WEEKNUM(daily!$A1834))</f>
        <v>133351</v>
      </c>
      <c r="Q1834">
        <f>SUMIFS(COT!H:H,COT!$A:$A,YEAR(daily!$A1834),COT!$B:$B,WEEKNUM(daily!$A1834))</f>
        <v>256860</v>
      </c>
      <c r="R1834">
        <f>SUMIFS(COT!I:I,COT!$A:$A,YEAR(daily!$A1834),COT!$B:$B,WEEKNUM(daily!$A1834))</f>
        <v>885045</v>
      </c>
      <c r="S1834">
        <f>SUMIFS(COT!J:J,COT!$A:$A,YEAR(daily!$A1834),COT!$B:$B,WEEKNUM(daily!$A1834))</f>
        <v>951249</v>
      </c>
      <c r="T1834">
        <f>SUMIFS(COT!K:K,COT!$A:$A,YEAR(daily!$A1834),COT!$B:$B,WEEKNUM(daily!$A1834))</f>
        <v>80140</v>
      </c>
      <c r="U1834">
        <f>SUMIFS(COT!L:L,COT!$A:$A,YEAR(daily!$A1834),COT!$B:$B,WEEKNUM(daily!$A1834))</f>
        <v>81357</v>
      </c>
      <c r="V1834">
        <f>SUMIFS(COT!M:M,COT!$A:$A,YEAR(daily!$A1834),COT!$B:$B,WEEKNUM(daily!$A1834))</f>
        <v>96</v>
      </c>
      <c r="W1834">
        <f>SUMIFS(COT!N:N,COT!$A:$A,YEAR(daily!$A1834),COT!$B:$B,WEEKNUM(daily!$A1834))</f>
        <v>96</v>
      </c>
      <c r="X1834">
        <f>SUMIFS(COT!O:O,COT!$A:$A,YEAR(daily!$A1834),COT!$B:$B,WEEKNUM(daily!$A1834))</f>
        <v>138</v>
      </c>
      <c r="Y1834">
        <f>SUMIFS(COT!P:P,COT!$A:$A,YEAR(daily!$A1834),COT!$B:$B,WEEKNUM(daily!$A1834))</f>
        <v>93</v>
      </c>
      <c r="Z1834">
        <f>SUMIFS(COT!Q:Q,COT!$A:$A,YEAR(daily!$A1834),COT!$B:$B,WEEKNUM(daily!$A1834))</f>
        <v>99</v>
      </c>
      <c r="AA1834">
        <f>SUMIFS(Saudi!B:B,Saudi!$A:$A,YEAR(daily!$A1834))</f>
        <v>642.80600000000004</v>
      </c>
      <c r="AB1834">
        <f>SUMIFS(Saudi!C:C,Saudi!$A:$A,YEAR(daily!$A1834))</f>
        <v>459.12</v>
      </c>
      <c r="AC1834">
        <f>SUMIFS(Saudi!F:F,Saudi!$A:$A,YEAR(daily!$A1834))</f>
        <v>3923205</v>
      </c>
      <c r="AD1834">
        <f>SUMIFS(Saudi!G:G,Saudi!$A:$A,YEAR(daily!$A1834))</f>
        <v>72.338736684018997</v>
      </c>
      <c r="AE1834">
        <f>SUMIFS(Saudi!H:H,Saudi!$A:$A,YEAR(daily!$A1834))</f>
        <v>283799693.45242673</v>
      </c>
      <c r="AF1834" s="5">
        <f t="shared" si="78"/>
        <v>6</v>
      </c>
      <c r="AG1834" s="5">
        <f t="shared" si="79"/>
        <v>2007</v>
      </c>
    </row>
    <row r="1835" spans="1:33">
      <c r="A1835" s="3">
        <v>39253</v>
      </c>
      <c r="B1835" s="1">
        <v>174065</v>
      </c>
      <c r="C1835" s="1">
        <v>152963</v>
      </c>
      <c r="D1835" s="1">
        <v>67018</v>
      </c>
      <c r="E1835" s="1">
        <v>68.19</v>
      </c>
      <c r="F1835" s="1">
        <v>69.510000000000005</v>
      </c>
      <c r="G1835" s="1">
        <v>70</v>
      </c>
      <c r="H1835" s="2">
        <v>50.7</v>
      </c>
      <c r="I1835" s="2">
        <v>30.2</v>
      </c>
      <c r="J1835" s="2">
        <v>85.3</v>
      </c>
      <c r="K1835" s="2">
        <v>86.2</v>
      </c>
      <c r="L1835">
        <f>SUMIFS(US!B:B,US!$D:$D,YEAR(daily!$A1835),US!$E:$E,MONTH(daily!$A1835))</f>
        <v>8459</v>
      </c>
      <c r="M1835">
        <f>SUMIFS(US!C:C,US!$D:$D,YEAR(daily!$A1835),US!$E:$E,MONTH(daily!$A1835))</f>
        <v>20723</v>
      </c>
      <c r="N1835">
        <f>SUMIFS(COT!E:E,COT!$A:$A,YEAR(daily!$A1835),COT!$B:$B,WEEKNUM(daily!$A1835))</f>
        <v>1422817</v>
      </c>
      <c r="O1835">
        <f>SUMIFS(COT!F:F,COT!$A:$A,YEAR(daily!$A1835),COT!$B:$B,WEEKNUM(daily!$A1835))</f>
        <v>200772</v>
      </c>
      <c r="P1835">
        <f>SUMIFS(COT!G:G,COT!$A:$A,YEAR(daily!$A1835),COT!$B:$B,WEEKNUM(daily!$A1835))</f>
        <v>133351</v>
      </c>
      <c r="Q1835">
        <f>SUMIFS(COT!H:H,COT!$A:$A,YEAR(daily!$A1835),COT!$B:$B,WEEKNUM(daily!$A1835))</f>
        <v>256860</v>
      </c>
      <c r="R1835">
        <f>SUMIFS(COT!I:I,COT!$A:$A,YEAR(daily!$A1835),COT!$B:$B,WEEKNUM(daily!$A1835))</f>
        <v>885045</v>
      </c>
      <c r="S1835">
        <f>SUMIFS(COT!J:J,COT!$A:$A,YEAR(daily!$A1835),COT!$B:$B,WEEKNUM(daily!$A1835))</f>
        <v>951249</v>
      </c>
      <c r="T1835">
        <f>SUMIFS(COT!K:K,COT!$A:$A,YEAR(daily!$A1835),COT!$B:$B,WEEKNUM(daily!$A1835))</f>
        <v>80140</v>
      </c>
      <c r="U1835">
        <f>SUMIFS(COT!L:L,COT!$A:$A,YEAR(daily!$A1835),COT!$B:$B,WEEKNUM(daily!$A1835))</f>
        <v>81357</v>
      </c>
      <c r="V1835">
        <f>SUMIFS(COT!M:M,COT!$A:$A,YEAR(daily!$A1835),COT!$B:$B,WEEKNUM(daily!$A1835))</f>
        <v>96</v>
      </c>
      <c r="W1835">
        <f>SUMIFS(COT!N:N,COT!$A:$A,YEAR(daily!$A1835),COT!$B:$B,WEEKNUM(daily!$A1835))</f>
        <v>96</v>
      </c>
      <c r="X1835">
        <f>SUMIFS(COT!O:O,COT!$A:$A,YEAR(daily!$A1835),COT!$B:$B,WEEKNUM(daily!$A1835))</f>
        <v>138</v>
      </c>
      <c r="Y1835">
        <f>SUMIFS(COT!P:P,COT!$A:$A,YEAR(daily!$A1835),COT!$B:$B,WEEKNUM(daily!$A1835))</f>
        <v>93</v>
      </c>
      <c r="Z1835">
        <f>SUMIFS(COT!Q:Q,COT!$A:$A,YEAR(daily!$A1835),COT!$B:$B,WEEKNUM(daily!$A1835))</f>
        <v>99</v>
      </c>
      <c r="AA1835">
        <f>SUMIFS(Saudi!B:B,Saudi!$A:$A,YEAR(daily!$A1835))</f>
        <v>642.80600000000004</v>
      </c>
      <c r="AB1835">
        <f>SUMIFS(Saudi!C:C,Saudi!$A:$A,YEAR(daily!$A1835))</f>
        <v>459.12</v>
      </c>
      <c r="AC1835">
        <f>SUMIFS(Saudi!F:F,Saudi!$A:$A,YEAR(daily!$A1835))</f>
        <v>3923205</v>
      </c>
      <c r="AD1835">
        <f>SUMIFS(Saudi!G:G,Saudi!$A:$A,YEAR(daily!$A1835))</f>
        <v>72.338736684018997</v>
      </c>
      <c r="AE1835">
        <f>SUMIFS(Saudi!H:H,Saudi!$A:$A,YEAR(daily!$A1835))</f>
        <v>283799693.45242673</v>
      </c>
      <c r="AF1835" s="5">
        <f t="shared" si="78"/>
        <v>6</v>
      </c>
      <c r="AG1835" s="5">
        <f t="shared" si="79"/>
        <v>2007</v>
      </c>
    </row>
    <row r="1836" spans="1:33">
      <c r="A1836" s="3">
        <v>39254</v>
      </c>
      <c r="B1836" s="1">
        <v>322922</v>
      </c>
      <c r="C1836" s="1">
        <v>66214</v>
      </c>
      <c r="D1836" s="1">
        <v>42672</v>
      </c>
      <c r="E1836" s="1">
        <v>68.650000000000006</v>
      </c>
      <c r="F1836" s="1">
        <v>69.67</v>
      </c>
      <c r="G1836" s="1">
        <v>70.08</v>
      </c>
      <c r="H1836" s="2">
        <v>50.7</v>
      </c>
      <c r="I1836" s="2">
        <v>30.2</v>
      </c>
      <c r="J1836" s="2">
        <v>85.3</v>
      </c>
      <c r="K1836" s="2">
        <v>86.2</v>
      </c>
      <c r="L1836">
        <f>SUMIFS(US!B:B,US!$D:$D,YEAR(daily!$A1836),US!$E:$E,MONTH(daily!$A1836))</f>
        <v>8459</v>
      </c>
      <c r="M1836">
        <f>SUMIFS(US!C:C,US!$D:$D,YEAR(daily!$A1836),US!$E:$E,MONTH(daily!$A1836))</f>
        <v>20723</v>
      </c>
      <c r="N1836">
        <f>SUMIFS(COT!E:E,COT!$A:$A,YEAR(daily!$A1836),COT!$B:$B,WEEKNUM(daily!$A1836))</f>
        <v>1422817</v>
      </c>
      <c r="O1836">
        <f>SUMIFS(COT!F:F,COT!$A:$A,YEAR(daily!$A1836),COT!$B:$B,WEEKNUM(daily!$A1836))</f>
        <v>200772</v>
      </c>
      <c r="P1836">
        <f>SUMIFS(COT!G:G,COT!$A:$A,YEAR(daily!$A1836),COT!$B:$B,WEEKNUM(daily!$A1836))</f>
        <v>133351</v>
      </c>
      <c r="Q1836">
        <f>SUMIFS(COT!H:H,COT!$A:$A,YEAR(daily!$A1836),COT!$B:$B,WEEKNUM(daily!$A1836))</f>
        <v>256860</v>
      </c>
      <c r="R1836">
        <f>SUMIFS(COT!I:I,COT!$A:$A,YEAR(daily!$A1836),COT!$B:$B,WEEKNUM(daily!$A1836))</f>
        <v>885045</v>
      </c>
      <c r="S1836">
        <f>SUMIFS(COT!J:J,COT!$A:$A,YEAR(daily!$A1836),COT!$B:$B,WEEKNUM(daily!$A1836))</f>
        <v>951249</v>
      </c>
      <c r="T1836">
        <f>SUMIFS(COT!K:K,COT!$A:$A,YEAR(daily!$A1836),COT!$B:$B,WEEKNUM(daily!$A1836))</f>
        <v>80140</v>
      </c>
      <c r="U1836">
        <f>SUMIFS(COT!L:L,COT!$A:$A,YEAR(daily!$A1836),COT!$B:$B,WEEKNUM(daily!$A1836))</f>
        <v>81357</v>
      </c>
      <c r="V1836">
        <f>SUMIFS(COT!M:M,COT!$A:$A,YEAR(daily!$A1836),COT!$B:$B,WEEKNUM(daily!$A1836))</f>
        <v>96</v>
      </c>
      <c r="W1836">
        <f>SUMIFS(COT!N:N,COT!$A:$A,YEAR(daily!$A1836),COT!$B:$B,WEEKNUM(daily!$A1836))</f>
        <v>96</v>
      </c>
      <c r="X1836">
        <f>SUMIFS(COT!O:O,COT!$A:$A,YEAR(daily!$A1836),COT!$B:$B,WEEKNUM(daily!$A1836))</f>
        <v>138</v>
      </c>
      <c r="Y1836">
        <f>SUMIFS(COT!P:P,COT!$A:$A,YEAR(daily!$A1836),COT!$B:$B,WEEKNUM(daily!$A1836))</f>
        <v>93</v>
      </c>
      <c r="Z1836">
        <f>SUMIFS(COT!Q:Q,COT!$A:$A,YEAR(daily!$A1836),COT!$B:$B,WEEKNUM(daily!$A1836))</f>
        <v>99</v>
      </c>
      <c r="AA1836">
        <f>SUMIFS(Saudi!B:B,Saudi!$A:$A,YEAR(daily!$A1836))</f>
        <v>642.80600000000004</v>
      </c>
      <c r="AB1836">
        <f>SUMIFS(Saudi!C:C,Saudi!$A:$A,YEAR(daily!$A1836))</f>
        <v>459.12</v>
      </c>
      <c r="AC1836">
        <f>SUMIFS(Saudi!F:F,Saudi!$A:$A,YEAR(daily!$A1836))</f>
        <v>3923205</v>
      </c>
      <c r="AD1836">
        <f>SUMIFS(Saudi!G:G,Saudi!$A:$A,YEAR(daily!$A1836))</f>
        <v>72.338736684018997</v>
      </c>
      <c r="AE1836">
        <f>SUMIFS(Saudi!H:H,Saudi!$A:$A,YEAR(daily!$A1836))</f>
        <v>283799693.45242673</v>
      </c>
      <c r="AF1836" s="5">
        <f t="shared" si="78"/>
        <v>6</v>
      </c>
      <c r="AG1836" s="5">
        <f t="shared" si="79"/>
        <v>2007</v>
      </c>
    </row>
    <row r="1837" spans="1:33">
      <c r="A1837" s="3">
        <v>39255</v>
      </c>
      <c r="B1837" s="1">
        <v>317728</v>
      </c>
      <c r="C1837" s="1">
        <v>65934</v>
      </c>
      <c r="D1837" s="1">
        <v>42909</v>
      </c>
      <c r="E1837" s="1">
        <v>69.14</v>
      </c>
      <c r="F1837" s="1">
        <v>70.349999999999994</v>
      </c>
      <c r="G1837" s="1">
        <v>70.8</v>
      </c>
      <c r="H1837" s="2">
        <v>50.7</v>
      </c>
      <c r="I1837" s="2">
        <v>30.2</v>
      </c>
      <c r="J1837" s="2">
        <v>85.3</v>
      </c>
      <c r="K1837" s="2">
        <v>86.2</v>
      </c>
      <c r="L1837">
        <f>SUMIFS(US!B:B,US!$D:$D,YEAR(daily!$A1837),US!$E:$E,MONTH(daily!$A1837))</f>
        <v>8459</v>
      </c>
      <c r="M1837">
        <f>SUMIFS(US!C:C,US!$D:$D,YEAR(daily!$A1837),US!$E:$E,MONTH(daily!$A1837))</f>
        <v>20723</v>
      </c>
      <c r="N1837">
        <f>SUMIFS(COT!E:E,COT!$A:$A,YEAR(daily!$A1837),COT!$B:$B,WEEKNUM(daily!$A1837))</f>
        <v>1422817</v>
      </c>
      <c r="O1837">
        <f>SUMIFS(COT!F:F,COT!$A:$A,YEAR(daily!$A1837),COT!$B:$B,WEEKNUM(daily!$A1837))</f>
        <v>200772</v>
      </c>
      <c r="P1837">
        <f>SUMIFS(COT!G:G,COT!$A:$A,YEAR(daily!$A1837),COT!$B:$B,WEEKNUM(daily!$A1837))</f>
        <v>133351</v>
      </c>
      <c r="Q1837">
        <f>SUMIFS(COT!H:H,COT!$A:$A,YEAR(daily!$A1837),COT!$B:$B,WEEKNUM(daily!$A1837))</f>
        <v>256860</v>
      </c>
      <c r="R1837">
        <f>SUMIFS(COT!I:I,COT!$A:$A,YEAR(daily!$A1837),COT!$B:$B,WEEKNUM(daily!$A1837))</f>
        <v>885045</v>
      </c>
      <c r="S1837">
        <f>SUMIFS(COT!J:J,COT!$A:$A,YEAR(daily!$A1837),COT!$B:$B,WEEKNUM(daily!$A1837))</f>
        <v>951249</v>
      </c>
      <c r="T1837">
        <f>SUMIFS(COT!K:K,COT!$A:$A,YEAR(daily!$A1837),COT!$B:$B,WEEKNUM(daily!$A1837))</f>
        <v>80140</v>
      </c>
      <c r="U1837">
        <f>SUMIFS(COT!L:L,COT!$A:$A,YEAR(daily!$A1837),COT!$B:$B,WEEKNUM(daily!$A1837))</f>
        <v>81357</v>
      </c>
      <c r="V1837">
        <f>SUMIFS(COT!M:M,COT!$A:$A,YEAR(daily!$A1837),COT!$B:$B,WEEKNUM(daily!$A1837))</f>
        <v>96</v>
      </c>
      <c r="W1837">
        <f>SUMIFS(COT!N:N,COT!$A:$A,YEAR(daily!$A1837),COT!$B:$B,WEEKNUM(daily!$A1837))</f>
        <v>96</v>
      </c>
      <c r="X1837">
        <f>SUMIFS(COT!O:O,COT!$A:$A,YEAR(daily!$A1837),COT!$B:$B,WEEKNUM(daily!$A1837))</f>
        <v>138</v>
      </c>
      <c r="Y1837">
        <f>SUMIFS(COT!P:P,COT!$A:$A,YEAR(daily!$A1837),COT!$B:$B,WEEKNUM(daily!$A1837))</f>
        <v>93</v>
      </c>
      <c r="Z1837">
        <f>SUMIFS(COT!Q:Q,COT!$A:$A,YEAR(daily!$A1837),COT!$B:$B,WEEKNUM(daily!$A1837))</f>
        <v>99</v>
      </c>
      <c r="AA1837">
        <f>SUMIFS(Saudi!B:B,Saudi!$A:$A,YEAR(daily!$A1837))</f>
        <v>642.80600000000004</v>
      </c>
      <c r="AB1837">
        <f>SUMIFS(Saudi!C:C,Saudi!$A:$A,YEAR(daily!$A1837))</f>
        <v>459.12</v>
      </c>
      <c r="AC1837">
        <f>SUMIFS(Saudi!F:F,Saudi!$A:$A,YEAR(daily!$A1837))</f>
        <v>3923205</v>
      </c>
      <c r="AD1837">
        <f>SUMIFS(Saudi!G:G,Saudi!$A:$A,YEAR(daily!$A1837))</f>
        <v>72.338736684018997</v>
      </c>
      <c r="AE1837">
        <f>SUMIFS(Saudi!H:H,Saudi!$A:$A,YEAR(daily!$A1837))</f>
        <v>283799693.45242673</v>
      </c>
      <c r="AF1837" s="5">
        <f t="shared" si="78"/>
        <v>6</v>
      </c>
      <c r="AG1837" s="5">
        <f t="shared" si="79"/>
        <v>2007</v>
      </c>
    </row>
    <row r="1838" spans="1:33">
      <c r="A1838" s="3">
        <v>39258</v>
      </c>
      <c r="B1838" s="1">
        <v>317358</v>
      </c>
      <c r="C1838" s="1">
        <v>68292</v>
      </c>
      <c r="D1838" s="1">
        <v>43085</v>
      </c>
      <c r="E1838" s="1">
        <v>69.180000000000007</v>
      </c>
      <c r="F1838" s="1">
        <v>70.3</v>
      </c>
      <c r="G1838" s="1">
        <v>70.790000000000006</v>
      </c>
      <c r="H1838" s="2">
        <v>50.7</v>
      </c>
      <c r="I1838" s="2">
        <v>30.2</v>
      </c>
      <c r="J1838" s="2">
        <v>85.3</v>
      </c>
      <c r="K1838" s="2">
        <v>86.2</v>
      </c>
      <c r="L1838">
        <f>SUMIFS(US!B:B,US!$D:$D,YEAR(daily!$A1838),US!$E:$E,MONTH(daily!$A1838))</f>
        <v>8459</v>
      </c>
      <c r="M1838">
        <f>SUMIFS(US!C:C,US!$D:$D,YEAR(daily!$A1838),US!$E:$E,MONTH(daily!$A1838))</f>
        <v>20723</v>
      </c>
      <c r="N1838">
        <f>SUMIFS(COT!E:E,COT!$A:$A,YEAR(daily!$A1838),COT!$B:$B,WEEKNUM(daily!$A1838))</f>
        <v>1436152</v>
      </c>
      <c r="O1838">
        <f>SUMIFS(COT!F:F,COT!$A:$A,YEAR(daily!$A1838),COT!$B:$B,WEEKNUM(daily!$A1838))</f>
        <v>197493</v>
      </c>
      <c r="P1838">
        <f>SUMIFS(COT!G:G,COT!$A:$A,YEAR(daily!$A1838),COT!$B:$B,WEEKNUM(daily!$A1838))</f>
        <v>130329</v>
      </c>
      <c r="Q1838">
        <f>SUMIFS(COT!H:H,COT!$A:$A,YEAR(daily!$A1838),COT!$B:$B,WEEKNUM(daily!$A1838))</f>
        <v>274980</v>
      </c>
      <c r="R1838">
        <f>SUMIFS(COT!I:I,COT!$A:$A,YEAR(daily!$A1838),COT!$B:$B,WEEKNUM(daily!$A1838))</f>
        <v>876792</v>
      </c>
      <c r="S1838">
        <f>SUMIFS(COT!J:J,COT!$A:$A,YEAR(daily!$A1838),COT!$B:$B,WEEKNUM(daily!$A1838))</f>
        <v>949216</v>
      </c>
      <c r="T1838">
        <f>SUMIFS(COT!K:K,COT!$A:$A,YEAR(daily!$A1838),COT!$B:$B,WEEKNUM(daily!$A1838))</f>
        <v>86887</v>
      </c>
      <c r="U1838">
        <f>SUMIFS(COT!L:L,COT!$A:$A,YEAR(daily!$A1838),COT!$B:$B,WEEKNUM(daily!$A1838))</f>
        <v>81627</v>
      </c>
      <c r="V1838">
        <f>SUMIFS(COT!M:M,COT!$A:$A,YEAR(daily!$A1838),COT!$B:$B,WEEKNUM(daily!$A1838))</f>
        <v>101</v>
      </c>
      <c r="W1838">
        <f>SUMIFS(COT!N:N,COT!$A:$A,YEAR(daily!$A1838),COT!$B:$B,WEEKNUM(daily!$A1838))</f>
        <v>96</v>
      </c>
      <c r="X1838">
        <f>SUMIFS(COT!O:O,COT!$A:$A,YEAR(daily!$A1838),COT!$B:$B,WEEKNUM(daily!$A1838))</f>
        <v>134</v>
      </c>
      <c r="Y1838">
        <f>SUMIFS(COT!P:P,COT!$A:$A,YEAR(daily!$A1838),COT!$B:$B,WEEKNUM(daily!$A1838))</f>
        <v>91</v>
      </c>
      <c r="Z1838">
        <f>SUMIFS(COT!Q:Q,COT!$A:$A,YEAR(daily!$A1838),COT!$B:$B,WEEKNUM(daily!$A1838))</f>
        <v>97</v>
      </c>
      <c r="AA1838">
        <f>SUMIFS(Saudi!B:B,Saudi!$A:$A,YEAR(daily!$A1838))</f>
        <v>642.80600000000004</v>
      </c>
      <c r="AB1838">
        <f>SUMIFS(Saudi!C:C,Saudi!$A:$A,YEAR(daily!$A1838))</f>
        <v>459.12</v>
      </c>
      <c r="AC1838">
        <f>SUMIFS(Saudi!F:F,Saudi!$A:$A,YEAR(daily!$A1838))</f>
        <v>3923205</v>
      </c>
      <c r="AD1838">
        <f>SUMIFS(Saudi!G:G,Saudi!$A:$A,YEAR(daily!$A1838))</f>
        <v>72.338736684018997</v>
      </c>
      <c r="AE1838">
        <f>SUMIFS(Saudi!H:H,Saudi!$A:$A,YEAR(daily!$A1838))</f>
        <v>283799693.45242673</v>
      </c>
      <c r="AF1838" s="5">
        <f t="shared" si="78"/>
        <v>6</v>
      </c>
      <c r="AG1838" s="5">
        <f t="shared" si="79"/>
        <v>2007</v>
      </c>
    </row>
    <row r="1839" spans="1:33">
      <c r="A1839" s="3">
        <v>39259</v>
      </c>
      <c r="B1839" s="1">
        <v>312136</v>
      </c>
      <c r="C1839" s="1">
        <v>69420</v>
      </c>
      <c r="D1839" s="1">
        <v>43970</v>
      </c>
      <c r="E1839" s="1">
        <v>67.77</v>
      </c>
      <c r="F1839" s="1">
        <v>68.72</v>
      </c>
      <c r="G1839" s="1">
        <v>69.16</v>
      </c>
      <c r="H1839" s="2">
        <v>50.7</v>
      </c>
      <c r="I1839" s="2">
        <v>30.2</v>
      </c>
      <c r="J1839" s="2">
        <v>85.3</v>
      </c>
      <c r="K1839" s="2">
        <v>86.2</v>
      </c>
      <c r="L1839">
        <f>SUMIFS(US!B:B,US!$D:$D,YEAR(daily!$A1839),US!$E:$E,MONTH(daily!$A1839))</f>
        <v>8459</v>
      </c>
      <c r="M1839">
        <f>SUMIFS(US!C:C,US!$D:$D,YEAR(daily!$A1839),US!$E:$E,MONTH(daily!$A1839))</f>
        <v>20723</v>
      </c>
      <c r="N1839">
        <f>SUMIFS(COT!E:E,COT!$A:$A,YEAR(daily!$A1839),COT!$B:$B,WEEKNUM(daily!$A1839))</f>
        <v>1436152</v>
      </c>
      <c r="O1839">
        <f>SUMIFS(COT!F:F,COT!$A:$A,YEAR(daily!$A1839),COT!$B:$B,WEEKNUM(daily!$A1839))</f>
        <v>197493</v>
      </c>
      <c r="P1839">
        <f>SUMIFS(COT!G:G,COT!$A:$A,YEAR(daily!$A1839),COT!$B:$B,WEEKNUM(daily!$A1839))</f>
        <v>130329</v>
      </c>
      <c r="Q1839">
        <f>SUMIFS(COT!H:H,COT!$A:$A,YEAR(daily!$A1839),COT!$B:$B,WEEKNUM(daily!$A1839))</f>
        <v>274980</v>
      </c>
      <c r="R1839">
        <f>SUMIFS(COT!I:I,COT!$A:$A,YEAR(daily!$A1839),COT!$B:$B,WEEKNUM(daily!$A1839))</f>
        <v>876792</v>
      </c>
      <c r="S1839">
        <f>SUMIFS(COT!J:J,COT!$A:$A,YEAR(daily!$A1839),COT!$B:$B,WEEKNUM(daily!$A1839))</f>
        <v>949216</v>
      </c>
      <c r="T1839">
        <f>SUMIFS(COT!K:K,COT!$A:$A,YEAR(daily!$A1839),COT!$B:$B,WEEKNUM(daily!$A1839))</f>
        <v>86887</v>
      </c>
      <c r="U1839">
        <f>SUMIFS(COT!L:L,COT!$A:$A,YEAR(daily!$A1839),COT!$B:$B,WEEKNUM(daily!$A1839))</f>
        <v>81627</v>
      </c>
      <c r="V1839">
        <f>SUMIFS(COT!M:M,COT!$A:$A,YEAR(daily!$A1839),COT!$B:$B,WEEKNUM(daily!$A1839))</f>
        <v>101</v>
      </c>
      <c r="W1839">
        <f>SUMIFS(COT!N:N,COT!$A:$A,YEAR(daily!$A1839),COT!$B:$B,WEEKNUM(daily!$A1839))</f>
        <v>96</v>
      </c>
      <c r="X1839">
        <f>SUMIFS(COT!O:O,COT!$A:$A,YEAR(daily!$A1839),COT!$B:$B,WEEKNUM(daily!$A1839))</f>
        <v>134</v>
      </c>
      <c r="Y1839">
        <f>SUMIFS(COT!P:P,COT!$A:$A,YEAR(daily!$A1839),COT!$B:$B,WEEKNUM(daily!$A1839))</f>
        <v>91</v>
      </c>
      <c r="Z1839">
        <f>SUMIFS(COT!Q:Q,COT!$A:$A,YEAR(daily!$A1839),COT!$B:$B,WEEKNUM(daily!$A1839))</f>
        <v>97</v>
      </c>
      <c r="AA1839">
        <f>SUMIFS(Saudi!B:B,Saudi!$A:$A,YEAR(daily!$A1839))</f>
        <v>642.80600000000004</v>
      </c>
      <c r="AB1839">
        <f>SUMIFS(Saudi!C:C,Saudi!$A:$A,YEAR(daily!$A1839))</f>
        <v>459.12</v>
      </c>
      <c r="AC1839">
        <f>SUMIFS(Saudi!F:F,Saudi!$A:$A,YEAR(daily!$A1839))</f>
        <v>3923205</v>
      </c>
      <c r="AD1839">
        <f>SUMIFS(Saudi!G:G,Saudi!$A:$A,YEAR(daily!$A1839))</f>
        <v>72.338736684018997</v>
      </c>
      <c r="AE1839">
        <f>SUMIFS(Saudi!H:H,Saudi!$A:$A,YEAR(daily!$A1839))</f>
        <v>283799693.45242673</v>
      </c>
      <c r="AF1839" s="5">
        <f t="shared" si="78"/>
        <v>6</v>
      </c>
      <c r="AG1839" s="5">
        <f t="shared" si="79"/>
        <v>2007</v>
      </c>
    </row>
    <row r="1840" spans="1:33">
      <c r="A1840" s="3">
        <v>39260</v>
      </c>
      <c r="B1840" s="1">
        <v>299108</v>
      </c>
      <c r="C1840" s="1">
        <v>73105</v>
      </c>
      <c r="D1840" s="1">
        <v>44848</v>
      </c>
      <c r="E1840" s="1">
        <v>68.97</v>
      </c>
      <c r="F1840" s="1">
        <v>69.540000000000006</v>
      </c>
      <c r="G1840" s="1">
        <v>69.790000000000006</v>
      </c>
      <c r="H1840" s="2">
        <v>50.7</v>
      </c>
      <c r="I1840" s="2">
        <v>30.2</v>
      </c>
      <c r="J1840" s="2">
        <v>85.3</v>
      </c>
      <c r="K1840" s="2">
        <v>86.2</v>
      </c>
      <c r="L1840">
        <f>SUMIFS(US!B:B,US!$D:$D,YEAR(daily!$A1840),US!$E:$E,MONTH(daily!$A1840))</f>
        <v>8459</v>
      </c>
      <c r="M1840">
        <f>SUMIFS(US!C:C,US!$D:$D,YEAR(daily!$A1840),US!$E:$E,MONTH(daily!$A1840))</f>
        <v>20723</v>
      </c>
      <c r="N1840">
        <f>SUMIFS(COT!E:E,COT!$A:$A,YEAR(daily!$A1840),COT!$B:$B,WEEKNUM(daily!$A1840))</f>
        <v>1436152</v>
      </c>
      <c r="O1840">
        <f>SUMIFS(COT!F:F,COT!$A:$A,YEAR(daily!$A1840),COT!$B:$B,WEEKNUM(daily!$A1840))</f>
        <v>197493</v>
      </c>
      <c r="P1840">
        <f>SUMIFS(COT!G:G,COT!$A:$A,YEAR(daily!$A1840),COT!$B:$B,WEEKNUM(daily!$A1840))</f>
        <v>130329</v>
      </c>
      <c r="Q1840">
        <f>SUMIFS(COT!H:H,COT!$A:$A,YEAR(daily!$A1840),COT!$B:$B,WEEKNUM(daily!$A1840))</f>
        <v>274980</v>
      </c>
      <c r="R1840">
        <f>SUMIFS(COT!I:I,COT!$A:$A,YEAR(daily!$A1840),COT!$B:$B,WEEKNUM(daily!$A1840))</f>
        <v>876792</v>
      </c>
      <c r="S1840">
        <f>SUMIFS(COT!J:J,COT!$A:$A,YEAR(daily!$A1840),COT!$B:$B,WEEKNUM(daily!$A1840))</f>
        <v>949216</v>
      </c>
      <c r="T1840">
        <f>SUMIFS(COT!K:K,COT!$A:$A,YEAR(daily!$A1840),COT!$B:$B,WEEKNUM(daily!$A1840))</f>
        <v>86887</v>
      </c>
      <c r="U1840">
        <f>SUMIFS(COT!L:L,COT!$A:$A,YEAR(daily!$A1840),COT!$B:$B,WEEKNUM(daily!$A1840))</f>
        <v>81627</v>
      </c>
      <c r="V1840">
        <f>SUMIFS(COT!M:M,COT!$A:$A,YEAR(daily!$A1840),COT!$B:$B,WEEKNUM(daily!$A1840))</f>
        <v>101</v>
      </c>
      <c r="W1840">
        <f>SUMIFS(COT!N:N,COT!$A:$A,YEAR(daily!$A1840),COT!$B:$B,WEEKNUM(daily!$A1840))</f>
        <v>96</v>
      </c>
      <c r="X1840">
        <f>SUMIFS(COT!O:O,COT!$A:$A,YEAR(daily!$A1840),COT!$B:$B,WEEKNUM(daily!$A1840))</f>
        <v>134</v>
      </c>
      <c r="Y1840">
        <f>SUMIFS(COT!P:P,COT!$A:$A,YEAR(daily!$A1840),COT!$B:$B,WEEKNUM(daily!$A1840))</f>
        <v>91</v>
      </c>
      <c r="Z1840">
        <f>SUMIFS(COT!Q:Q,COT!$A:$A,YEAR(daily!$A1840),COT!$B:$B,WEEKNUM(daily!$A1840))</f>
        <v>97</v>
      </c>
      <c r="AA1840">
        <f>SUMIFS(Saudi!B:B,Saudi!$A:$A,YEAR(daily!$A1840))</f>
        <v>642.80600000000004</v>
      </c>
      <c r="AB1840">
        <f>SUMIFS(Saudi!C:C,Saudi!$A:$A,YEAR(daily!$A1840))</f>
        <v>459.12</v>
      </c>
      <c r="AC1840">
        <f>SUMIFS(Saudi!F:F,Saudi!$A:$A,YEAR(daily!$A1840))</f>
        <v>3923205</v>
      </c>
      <c r="AD1840">
        <f>SUMIFS(Saudi!G:G,Saudi!$A:$A,YEAR(daily!$A1840))</f>
        <v>72.338736684018997</v>
      </c>
      <c r="AE1840">
        <f>SUMIFS(Saudi!H:H,Saudi!$A:$A,YEAR(daily!$A1840))</f>
        <v>283799693.45242673</v>
      </c>
      <c r="AF1840" s="5">
        <f t="shared" si="78"/>
        <v>6</v>
      </c>
      <c r="AG1840" s="5">
        <f t="shared" si="79"/>
        <v>2007</v>
      </c>
    </row>
    <row r="1841" spans="1:33">
      <c r="A1841" s="3">
        <v>39261</v>
      </c>
      <c r="B1841" s="1">
        <v>289312</v>
      </c>
      <c r="C1841" s="1">
        <v>73398</v>
      </c>
      <c r="D1841" s="1">
        <v>47824</v>
      </c>
      <c r="E1841" s="1">
        <v>69.569999999999993</v>
      </c>
      <c r="F1841" s="1">
        <v>69.989999999999995</v>
      </c>
      <c r="G1841" s="1">
        <v>70.13</v>
      </c>
      <c r="H1841" s="2">
        <v>50.7</v>
      </c>
      <c r="I1841" s="2">
        <v>30.2</v>
      </c>
      <c r="J1841" s="2">
        <v>85.3</v>
      </c>
      <c r="K1841" s="2">
        <v>86.2</v>
      </c>
      <c r="L1841">
        <f>SUMIFS(US!B:B,US!$D:$D,YEAR(daily!$A1841),US!$E:$E,MONTH(daily!$A1841))</f>
        <v>8459</v>
      </c>
      <c r="M1841">
        <f>SUMIFS(US!C:C,US!$D:$D,YEAR(daily!$A1841),US!$E:$E,MONTH(daily!$A1841))</f>
        <v>20723</v>
      </c>
      <c r="N1841">
        <f>SUMIFS(COT!E:E,COT!$A:$A,YEAR(daily!$A1841),COT!$B:$B,WEEKNUM(daily!$A1841))</f>
        <v>1436152</v>
      </c>
      <c r="O1841">
        <f>SUMIFS(COT!F:F,COT!$A:$A,YEAR(daily!$A1841),COT!$B:$B,WEEKNUM(daily!$A1841))</f>
        <v>197493</v>
      </c>
      <c r="P1841">
        <f>SUMIFS(COT!G:G,COT!$A:$A,YEAR(daily!$A1841),COT!$B:$B,WEEKNUM(daily!$A1841))</f>
        <v>130329</v>
      </c>
      <c r="Q1841">
        <f>SUMIFS(COT!H:H,COT!$A:$A,YEAR(daily!$A1841),COT!$B:$B,WEEKNUM(daily!$A1841))</f>
        <v>274980</v>
      </c>
      <c r="R1841">
        <f>SUMIFS(COT!I:I,COT!$A:$A,YEAR(daily!$A1841),COT!$B:$B,WEEKNUM(daily!$A1841))</f>
        <v>876792</v>
      </c>
      <c r="S1841">
        <f>SUMIFS(COT!J:J,COT!$A:$A,YEAR(daily!$A1841),COT!$B:$B,WEEKNUM(daily!$A1841))</f>
        <v>949216</v>
      </c>
      <c r="T1841">
        <f>SUMIFS(COT!K:K,COT!$A:$A,YEAR(daily!$A1841),COT!$B:$B,WEEKNUM(daily!$A1841))</f>
        <v>86887</v>
      </c>
      <c r="U1841">
        <f>SUMIFS(COT!L:L,COT!$A:$A,YEAR(daily!$A1841),COT!$B:$B,WEEKNUM(daily!$A1841))</f>
        <v>81627</v>
      </c>
      <c r="V1841">
        <f>SUMIFS(COT!M:M,COT!$A:$A,YEAR(daily!$A1841),COT!$B:$B,WEEKNUM(daily!$A1841))</f>
        <v>101</v>
      </c>
      <c r="W1841">
        <f>SUMIFS(COT!N:N,COT!$A:$A,YEAR(daily!$A1841),COT!$B:$B,WEEKNUM(daily!$A1841))</f>
        <v>96</v>
      </c>
      <c r="X1841">
        <f>SUMIFS(COT!O:O,COT!$A:$A,YEAR(daily!$A1841),COT!$B:$B,WEEKNUM(daily!$A1841))</f>
        <v>134</v>
      </c>
      <c r="Y1841">
        <f>SUMIFS(COT!P:P,COT!$A:$A,YEAR(daily!$A1841),COT!$B:$B,WEEKNUM(daily!$A1841))</f>
        <v>91</v>
      </c>
      <c r="Z1841">
        <f>SUMIFS(COT!Q:Q,COT!$A:$A,YEAR(daily!$A1841),COT!$B:$B,WEEKNUM(daily!$A1841))</f>
        <v>97</v>
      </c>
      <c r="AA1841">
        <f>SUMIFS(Saudi!B:B,Saudi!$A:$A,YEAR(daily!$A1841))</f>
        <v>642.80600000000004</v>
      </c>
      <c r="AB1841">
        <f>SUMIFS(Saudi!C:C,Saudi!$A:$A,YEAR(daily!$A1841))</f>
        <v>459.12</v>
      </c>
      <c r="AC1841">
        <f>SUMIFS(Saudi!F:F,Saudi!$A:$A,YEAR(daily!$A1841))</f>
        <v>3923205</v>
      </c>
      <c r="AD1841">
        <f>SUMIFS(Saudi!G:G,Saudi!$A:$A,YEAR(daily!$A1841))</f>
        <v>72.338736684018997</v>
      </c>
      <c r="AE1841">
        <f>SUMIFS(Saudi!H:H,Saudi!$A:$A,YEAR(daily!$A1841))</f>
        <v>283799693.45242673</v>
      </c>
      <c r="AF1841" s="5">
        <f t="shared" si="78"/>
        <v>6</v>
      </c>
      <c r="AG1841" s="5">
        <f t="shared" si="79"/>
        <v>2007</v>
      </c>
    </row>
    <row r="1842" spans="1:33">
      <c r="A1842" s="3">
        <v>39262</v>
      </c>
      <c r="B1842" s="1">
        <v>272583</v>
      </c>
      <c r="C1842" s="1">
        <v>76225</v>
      </c>
      <c r="D1842" s="1">
        <v>48817</v>
      </c>
      <c r="E1842" s="1">
        <v>70.680000000000007</v>
      </c>
      <c r="F1842" s="1">
        <v>71.06</v>
      </c>
      <c r="G1842" s="1">
        <v>71.239999999999995</v>
      </c>
      <c r="H1842" s="2">
        <v>50.7</v>
      </c>
      <c r="I1842" s="2">
        <v>30.2</v>
      </c>
      <c r="J1842" s="2">
        <v>85.3</v>
      </c>
      <c r="K1842" s="2">
        <v>86.2</v>
      </c>
      <c r="L1842">
        <f>SUMIFS(US!B:B,US!$D:$D,YEAR(daily!$A1842),US!$E:$E,MONTH(daily!$A1842))</f>
        <v>8459</v>
      </c>
      <c r="M1842">
        <f>SUMIFS(US!C:C,US!$D:$D,YEAR(daily!$A1842),US!$E:$E,MONTH(daily!$A1842))</f>
        <v>20723</v>
      </c>
      <c r="N1842">
        <f>SUMIFS(COT!E:E,COT!$A:$A,YEAR(daily!$A1842),COT!$B:$B,WEEKNUM(daily!$A1842))</f>
        <v>1436152</v>
      </c>
      <c r="O1842">
        <f>SUMIFS(COT!F:F,COT!$A:$A,YEAR(daily!$A1842),COT!$B:$B,WEEKNUM(daily!$A1842))</f>
        <v>197493</v>
      </c>
      <c r="P1842">
        <f>SUMIFS(COT!G:G,COT!$A:$A,YEAR(daily!$A1842),COT!$B:$B,WEEKNUM(daily!$A1842))</f>
        <v>130329</v>
      </c>
      <c r="Q1842">
        <f>SUMIFS(COT!H:H,COT!$A:$A,YEAR(daily!$A1842),COT!$B:$B,WEEKNUM(daily!$A1842))</f>
        <v>274980</v>
      </c>
      <c r="R1842">
        <f>SUMIFS(COT!I:I,COT!$A:$A,YEAR(daily!$A1842),COT!$B:$B,WEEKNUM(daily!$A1842))</f>
        <v>876792</v>
      </c>
      <c r="S1842">
        <f>SUMIFS(COT!J:J,COT!$A:$A,YEAR(daily!$A1842),COT!$B:$B,WEEKNUM(daily!$A1842))</f>
        <v>949216</v>
      </c>
      <c r="T1842">
        <f>SUMIFS(COT!K:K,COT!$A:$A,YEAR(daily!$A1842),COT!$B:$B,WEEKNUM(daily!$A1842))</f>
        <v>86887</v>
      </c>
      <c r="U1842">
        <f>SUMIFS(COT!L:L,COT!$A:$A,YEAR(daily!$A1842),COT!$B:$B,WEEKNUM(daily!$A1842))</f>
        <v>81627</v>
      </c>
      <c r="V1842">
        <f>SUMIFS(COT!M:M,COT!$A:$A,YEAR(daily!$A1842),COT!$B:$B,WEEKNUM(daily!$A1842))</f>
        <v>101</v>
      </c>
      <c r="W1842">
        <f>SUMIFS(COT!N:N,COT!$A:$A,YEAR(daily!$A1842),COT!$B:$B,WEEKNUM(daily!$A1842))</f>
        <v>96</v>
      </c>
      <c r="X1842">
        <f>SUMIFS(COT!O:O,COT!$A:$A,YEAR(daily!$A1842),COT!$B:$B,WEEKNUM(daily!$A1842))</f>
        <v>134</v>
      </c>
      <c r="Y1842">
        <f>SUMIFS(COT!P:P,COT!$A:$A,YEAR(daily!$A1842),COT!$B:$B,WEEKNUM(daily!$A1842))</f>
        <v>91</v>
      </c>
      <c r="Z1842">
        <f>SUMIFS(COT!Q:Q,COT!$A:$A,YEAR(daily!$A1842),COT!$B:$B,WEEKNUM(daily!$A1842))</f>
        <v>97</v>
      </c>
      <c r="AA1842">
        <f>SUMIFS(Saudi!B:B,Saudi!$A:$A,YEAR(daily!$A1842))</f>
        <v>642.80600000000004</v>
      </c>
      <c r="AB1842">
        <f>SUMIFS(Saudi!C:C,Saudi!$A:$A,YEAR(daily!$A1842))</f>
        <v>459.12</v>
      </c>
      <c r="AC1842">
        <f>SUMIFS(Saudi!F:F,Saudi!$A:$A,YEAR(daily!$A1842))</f>
        <v>3923205</v>
      </c>
      <c r="AD1842">
        <f>SUMIFS(Saudi!G:G,Saudi!$A:$A,YEAR(daily!$A1842))</f>
        <v>72.338736684018997</v>
      </c>
      <c r="AE1842">
        <f>SUMIFS(Saudi!H:H,Saudi!$A:$A,YEAR(daily!$A1842))</f>
        <v>283799693.45242673</v>
      </c>
      <c r="AF1842" s="5">
        <f t="shared" si="78"/>
        <v>6</v>
      </c>
      <c r="AG1842" s="5">
        <f t="shared" si="79"/>
        <v>2007</v>
      </c>
    </row>
    <row r="1843" spans="1:33">
      <c r="A1843" s="3">
        <v>39265</v>
      </c>
      <c r="B1843" s="1">
        <v>269440</v>
      </c>
      <c r="C1843" s="1">
        <v>76787</v>
      </c>
      <c r="D1843" s="1">
        <v>46940</v>
      </c>
      <c r="E1843" s="1">
        <v>71.09</v>
      </c>
      <c r="F1843" s="1">
        <v>71.73</v>
      </c>
      <c r="G1843" s="1">
        <v>71.95</v>
      </c>
      <c r="H1843" s="2">
        <v>50.7</v>
      </c>
      <c r="I1843" s="2">
        <v>30.2</v>
      </c>
      <c r="J1843" s="2">
        <v>85.3</v>
      </c>
      <c r="K1843" s="2">
        <v>86.2</v>
      </c>
      <c r="L1843">
        <f>SUMIFS(US!B:B,US!$D:$D,YEAR(daily!$A1843),US!$E:$E,MONTH(daily!$A1843))</f>
        <v>8462</v>
      </c>
      <c r="M1843">
        <f>SUMIFS(US!C:C,US!$D:$D,YEAR(daily!$A1843),US!$E:$E,MONTH(daily!$A1843))</f>
        <v>20747</v>
      </c>
      <c r="N1843">
        <f>SUMIFS(COT!E:E,COT!$A:$A,YEAR(daily!$A1843),COT!$B:$B,WEEKNUM(daily!$A1843))</f>
        <v>1499897</v>
      </c>
      <c r="O1843">
        <f>SUMIFS(COT!F:F,COT!$A:$A,YEAR(daily!$A1843),COT!$B:$B,WEEKNUM(daily!$A1843))</f>
        <v>228644</v>
      </c>
      <c r="P1843">
        <f>SUMIFS(COT!G:G,COT!$A:$A,YEAR(daily!$A1843),COT!$B:$B,WEEKNUM(daily!$A1843))</f>
        <v>131271</v>
      </c>
      <c r="Q1843">
        <f>SUMIFS(COT!H:H,COT!$A:$A,YEAR(daily!$A1843),COT!$B:$B,WEEKNUM(daily!$A1843))</f>
        <v>292254</v>
      </c>
      <c r="R1843">
        <f>SUMIFS(COT!I:I,COT!$A:$A,YEAR(daily!$A1843),COT!$B:$B,WEEKNUM(daily!$A1843))</f>
        <v>902584</v>
      </c>
      <c r="S1843">
        <f>SUMIFS(COT!J:J,COT!$A:$A,YEAR(daily!$A1843),COT!$B:$B,WEEKNUM(daily!$A1843))</f>
        <v>997112</v>
      </c>
      <c r="T1843">
        <f>SUMIFS(COT!K:K,COT!$A:$A,YEAR(daily!$A1843),COT!$B:$B,WEEKNUM(daily!$A1843))</f>
        <v>76415</v>
      </c>
      <c r="U1843">
        <f>SUMIFS(COT!L:L,COT!$A:$A,YEAR(daily!$A1843),COT!$B:$B,WEEKNUM(daily!$A1843))</f>
        <v>79260</v>
      </c>
      <c r="V1843">
        <f>SUMIFS(COT!M:M,COT!$A:$A,YEAR(daily!$A1843),COT!$B:$B,WEEKNUM(daily!$A1843))</f>
        <v>106</v>
      </c>
      <c r="W1843">
        <f>SUMIFS(COT!N:N,COT!$A:$A,YEAR(daily!$A1843),COT!$B:$B,WEEKNUM(daily!$A1843))</f>
        <v>99</v>
      </c>
      <c r="X1843">
        <f>SUMIFS(COT!O:O,COT!$A:$A,YEAR(daily!$A1843),COT!$B:$B,WEEKNUM(daily!$A1843))</f>
        <v>133</v>
      </c>
      <c r="Y1843">
        <f>SUMIFS(COT!P:P,COT!$A:$A,YEAR(daily!$A1843),COT!$B:$B,WEEKNUM(daily!$A1843))</f>
        <v>88</v>
      </c>
      <c r="Z1843">
        <f>SUMIFS(COT!Q:Q,COT!$A:$A,YEAR(daily!$A1843),COT!$B:$B,WEEKNUM(daily!$A1843))</f>
        <v>98</v>
      </c>
      <c r="AA1843">
        <f>SUMIFS(Saudi!B:B,Saudi!$A:$A,YEAR(daily!$A1843))</f>
        <v>642.80600000000004</v>
      </c>
      <c r="AB1843">
        <f>SUMIFS(Saudi!C:C,Saudi!$A:$A,YEAR(daily!$A1843))</f>
        <v>459.12</v>
      </c>
      <c r="AC1843">
        <f>SUMIFS(Saudi!F:F,Saudi!$A:$A,YEAR(daily!$A1843))</f>
        <v>3923205</v>
      </c>
      <c r="AD1843">
        <f>SUMIFS(Saudi!G:G,Saudi!$A:$A,YEAR(daily!$A1843))</f>
        <v>72.338736684018997</v>
      </c>
      <c r="AE1843">
        <f>SUMIFS(Saudi!H:H,Saudi!$A:$A,YEAR(daily!$A1843))</f>
        <v>283799693.45242673</v>
      </c>
      <c r="AF1843" s="5">
        <f t="shared" si="78"/>
        <v>7</v>
      </c>
      <c r="AG1843" s="5">
        <f t="shared" si="79"/>
        <v>2007</v>
      </c>
    </row>
    <row r="1844" spans="1:33">
      <c r="A1844" s="3">
        <v>39266</v>
      </c>
      <c r="B1844" s="1">
        <v>265670</v>
      </c>
      <c r="C1844" s="1">
        <v>77203</v>
      </c>
      <c r="D1844" s="1">
        <v>46342</v>
      </c>
      <c r="E1844" s="1">
        <v>71.41</v>
      </c>
      <c r="F1844" s="1">
        <v>72.040000000000006</v>
      </c>
      <c r="G1844" s="1">
        <v>72.25</v>
      </c>
      <c r="H1844" s="2">
        <v>50.7</v>
      </c>
      <c r="I1844" s="2">
        <v>30.2</v>
      </c>
      <c r="J1844" s="2">
        <v>85.3</v>
      </c>
      <c r="K1844" s="2">
        <v>86.2</v>
      </c>
      <c r="L1844">
        <f>SUMIFS(US!B:B,US!$D:$D,YEAR(daily!$A1844),US!$E:$E,MONTH(daily!$A1844))</f>
        <v>8462</v>
      </c>
      <c r="M1844">
        <f>SUMIFS(US!C:C,US!$D:$D,YEAR(daily!$A1844),US!$E:$E,MONTH(daily!$A1844))</f>
        <v>20747</v>
      </c>
      <c r="N1844">
        <f>SUMIFS(COT!E:E,COT!$A:$A,YEAR(daily!$A1844),COT!$B:$B,WEEKNUM(daily!$A1844))</f>
        <v>1499897</v>
      </c>
      <c r="O1844">
        <f>SUMIFS(COT!F:F,COT!$A:$A,YEAR(daily!$A1844),COT!$B:$B,WEEKNUM(daily!$A1844))</f>
        <v>228644</v>
      </c>
      <c r="P1844">
        <f>SUMIFS(COT!G:G,COT!$A:$A,YEAR(daily!$A1844),COT!$B:$B,WEEKNUM(daily!$A1844))</f>
        <v>131271</v>
      </c>
      <c r="Q1844">
        <f>SUMIFS(COT!H:H,COT!$A:$A,YEAR(daily!$A1844),COT!$B:$B,WEEKNUM(daily!$A1844))</f>
        <v>292254</v>
      </c>
      <c r="R1844">
        <f>SUMIFS(COT!I:I,COT!$A:$A,YEAR(daily!$A1844),COT!$B:$B,WEEKNUM(daily!$A1844))</f>
        <v>902584</v>
      </c>
      <c r="S1844">
        <f>SUMIFS(COT!J:J,COT!$A:$A,YEAR(daily!$A1844),COT!$B:$B,WEEKNUM(daily!$A1844))</f>
        <v>997112</v>
      </c>
      <c r="T1844">
        <f>SUMIFS(COT!K:K,COT!$A:$A,YEAR(daily!$A1844),COT!$B:$B,WEEKNUM(daily!$A1844))</f>
        <v>76415</v>
      </c>
      <c r="U1844">
        <f>SUMIFS(COT!L:L,COT!$A:$A,YEAR(daily!$A1844),COT!$B:$B,WEEKNUM(daily!$A1844))</f>
        <v>79260</v>
      </c>
      <c r="V1844">
        <f>SUMIFS(COT!M:M,COT!$A:$A,YEAR(daily!$A1844),COT!$B:$B,WEEKNUM(daily!$A1844))</f>
        <v>106</v>
      </c>
      <c r="W1844">
        <f>SUMIFS(COT!N:N,COT!$A:$A,YEAR(daily!$A1844),COT!$B:$B,WEEKNUM(daily!$A1844))</f>
        <v>99</v>
      </c>
      <c r="X1844">
        <f>SUMIFS(COT!O:O,COT!$A:$A,YEAR(daily!$A1844),COT!$B:$B,WEEKNUM(daily!$A1844))</f>
        <v>133</v>
      </c>
      <c r="Y1844">
        <f>SUMIFS(COT!P:P,COT!$A:$A,YEAR(daily!$A1844),COT!$B:$B,WEEKNUM(daily!$A1844))</f>
        <v>88</v>
      </c>
      <c r="Z1844">
        <f>SUMIFS(COT!Q:Q,COT!$A:$A,YEAR(daily!$A1844),COT!$B:$B,WEEKNUM(daily!$A1844))</f>
        <v>98</v>
      </c>
      <c r="AA1844">
        <f>SUMIFS(Saudi!B:B,Saudi!$A:$A,YEAR(daily!$A1844))</f>
        <v>642.80600000000004</v>
      </c>
      <c r="AB1844">
        <f>SUMIFS(Saudi!C:C,Saudi!$A:$A,YEAR(daily!$A1844))</f>
        <v>459.12</v>
      </c>
      <c r="AC1844">
        <f>SUMIFS(Saudi!F:F,Saudi!$A:$A,YEAR(daily!$A1844))</f>
        <v>3923205</v>
      </c>
      <c r="AD1844">
        <f>SUMIFS(Saudi!G:G,Saudi!$A:$A,YEAR(daily!$A1844))</f>
        <v>72.338736684018997</v>
      </c>
      <c r="AE1844">
        <f>SUMIFS(Saudi!H:H,Saudi!$A:$A,YEAR(daily!$A1844))</f>
        <v>283799693.45242673</v>
      </c>
      <c r="AF1844" s="5">
        <f t="shared" si="78"/>
        <v>7</v>
      </c>
      <c r="AG1844" s="5">
        <f t="shared" si="79"/>
        <v>2007</v>
      </c>
    </row>
    <row r="1845" spans="1:33">
      <c r="A1845" s="3">
        <v>39268</v>
      </c>
      <c r="B1845" s="1">
        <v>261619</v>
      </c>
      <c r="C1845" s="1">
        <v>77962</v>
      </c>
      <c r="D1845" s="1">
        <v>47802</v>
      </c>
      <c r="E1845" s="1">
        <v>71.81</v>
      </c>
      <c r="F1845" s="1">
        <v>72.25</v>
      </c>
      <c r="G1845" s="1">
        <v>72.42</v>
      </c>
      <c r="H1845" s="2">
        <v>50.7</v>
      </c>
      <c r="I1845" s="2">
        <v>30.2</v>
      </c>
      <c r="J1845" s="2">
        <v>85.3</v>
      </c>
      <c r="K1845" s="2">
        <v>86.2</v>
      </c>
      <c r="L1845">
        <f>SUMIFS(US!B:B,US!$D:$D,YEAR(daily!$A1845),US!$E:$E,MONTH(daily!$A1845))</f>
        <v>8462</v>
      </c>
      <c r="M1845">
        <f>SUMIFS(US!C:C,US!$D:$D,YEAR(daily!$A1845),US!$E:$E,MONTH(daily!$A1845))</f>
        <v>20747</v>
      </c>
      <c r="N1845">
        <f>SUMIFS(COT!E:E,COT!$A:$A,YEAR(daily!$A1845),COT!$B:$B,WEEKNUM(daily!$A1845))</f>
        <v>1499897</v>
      </c>
      <c r="O1845">
        <f>SUMIFS(COT!F:F,COT!$A:$A,YEAR(daily!$A1845),COT!$B:$B,WEEKNUM(daily!$A1845))</f>
        <v>228644</v>
      </c>
      <c r="P1845">
        <f>SUMIFS(COT!G:G,COT!$A:$A,YEAR(daily!$A1845),COT!$B:$B,WEEKNUM(daily!$A1845))</f>
        <v>131271</v>
      </c>
      <c r="Q1845">
        <f>SUMIFS(COT!H:H,COT!$A:$A,YEAR(daily!$A1845),COT!$B:$B,WEEKNUM(daily!$A1845))</f>
        <v>292254</v>
      </c>
      <c r="R1845">
        <f>SUMIFS(COT!I:I,COT!$A:$A,YEAR(daily!$A1845),COT!$B:$B,WEEKNUM(daily!$A1845))</f>
        <v>902584</v>
      </c>
      <c r="S1845">
        <f>SUMIFS(COT!J:J,COT!$A:$A,YEAR(daily!$A1845),COT!$B:$B,WEEKNUM(daily!$A1845))</f>
        <v>997112</v>
      </c>
      <c r="T1845">
        <f>SUMIFS(COT!K:K,COT!$A:$A,YEAR(daily!$A1845),COT!$B:$B,WEEKNUM(daily!$A1845))</f>
        <v>76415</v>
      </c>
      <c r="U1845">
        <f>SUMIFS(COT!L:L,COT!$A:$A,YEAR(daily!$A1845),COT!$B:$B,WEEKNUM(daily!$A1845))</f>
        <v>79260</v>
      </c>
      <c r="V1845">
        <f>SUMIFS(COT!M:M,COT!$A:$A,YEAR(daily!$A1845),COT!$B:$B,WEEKNUM(daily!$A1845))</f>
        <v>106</v>
      </c>
      <c r="W1845">
        <f>SUMIFS(COT!N:N,COT!$A:$A,YEAR(daily!$A1845),COT!$B:$B,WEEKNUM(daily!$A1845))</f>
        <v>99</v>
      </c>
      <c r="X1845">
        <f>SUMIFS(COT!O:O,COT!$A:$A,YEAR(daily!$A1845),COT!$B:$B,WEEKNUM(daily!$A1845))</f>
        <v>133</v>
      </c>
      <c r="Y1845">
        <f>SUMIFS(COT!P:P,COT!$A:$A,YEAR(daily!$A1845),COT!$B:$B,WEEKNUM(daily!$A1845))</f>
        <v>88</v>
      </c>
      <c r="Z1845">
        <f>SUMIFS(COT!Q:Q,COT!$A:$A,YEAR(daily!$A1845),COT!$B:$B,WEEKNUM(daily!$A1845))</f>
        <v>98</v>
      </c>
      <c r="AA1845">
        <f>SUMIFS(Saudi!B:B,Saudi!$A:$A,YEAR(daily!$A1845))</f>
        <v>642.80600000000004</v>
      </c>
      <c r="AB1845">
        <f>SUMIFS(Saudi!C:C,Saudi!$A:$A,YEAR(daily!$A1845))</f>
        <v>459.12</v>
      </c>
      <c r="AC1845">
        <f>SUMIFS(Saudi!F:F,Saudi!$A:$A,YEAR(daily!$A1845))</f>
        <v>3923205</v>
      </c>
      <c r="AD1845">
        <f>SUMIFS(Saudi!G:G,Saudi!$A:$A,YEAR(daily!$A1845))</f>
        <v>72.338736684018997</v>
      </c>
      <c r="AE1845">
        <f>SUMIFS(Saudi!H:H,Saudi!$A:$A,YEAR(daily!$A1845))</f>
        <v>283799693.45242673</v>
      </c>
      <c r="AF1845" s="5">
        <f t="shared" si="78"/>
        <v>7</v>
      </c>
      <c r="AG1845" s="5">
        <f t="shared" si="79"/>
        <v>2007</v>
      </c>
    </row>
    <row r="1846" spans="1:33">
      <c r="A1846" s="3">
        <v>39269</v>
      </c>
      <c r="B1846" s="1">
        <v>235952</v>
      </c>
      <c r="C1846" s="1">
        <v>79129</v>
      </c>
      <c r="D1846" s="1">
        <v>49982</v>
      </c>
      <c r="E1846" s="1">
        <v>72.81</v>
      </c>
      <c r="F1846" s="1">
        <v>73.08</v>
      </c>
      <c r="G1846" s="1">
        <v>73.09</v>
      </c>
      <c r="H1846" s="2">
        <v>50.7</v>
      </c>
      <c r="I1846" s="2">
        <v>30.2</v>
      </c>
      <c r="J1846" s="2">
        <v>85.3</v>
      </c>
      <c r="K1846" s="2">
        <v>86.2</v>
      </c>
      <c r="L1846">
        <f>SUMIFS(US!B:B,US!$D:$D,YEAR(daily!$A1846),US!$E:$E,MONTH(daily!$A1846))</f>
        <v>8462</v>
      </c>
      <c r="M1846">
        <f>SUMIFS(US!C:C,US!$D:$D,YEAR(daily!$A1846),US!$E:$E,MONTH(daily!$A1846))</f>
        <v>20747</v>
      </c>
      <c r="N1846">
        <f>SUMIFS(COT!E:E,COT!$A:$A,YEAR(daily!$A1846),COT!$B:$B,WEEKNUM(daily!$A1846))</f>
        <v>1499897</v>
      </c>
      <c r="O1846">
        <f>SUMIFS(COT!F:F,COT!$A:$A,YEAR(daily!$A1846),COT!$B:$B,WEEKNUM(daily!$A1846))</f>
        <v>228644</v>
      </c>
      <c r="P1846">
        <f>SUMIFS(COT!G:G,COT!$A:$A,YEAR(daily!$A1846),COT!$B:$B,WEEKNUM(daily!$A1846))</f>
        <v>131271</v>
      </c>
      <c r="Q1846">
        <f>SUMIFS(COT!H:H,COT!$A:$A,YEAR(daily!$A1846),COT!$B:$B,WEEKNUM(daily!$A1846))</f>
        <v>292254</v>
      </c>
      <c r="R1846">
        <f>SUMIFS(COT!I:I,COT!$A:$A,YEAR(daily!$A1846),COT!$B:$B,WEEKNUM(daily!$A1846))</f>
        <v>902584</v>
      </c>
      <c r="S1846">
        <f>SUMIFS(COT!J:J,COT!$A:$A,YEAR(daily!$A1846),COT!$B:$B,WEEKNUM(daily!$A1846))</f>
        <v>997112</v>
      </c>
      <c r="T1846">
        <f>SUMIFS(COT!K:K,COT!$A:$A,YEAR(daily!$A1846),COT!$B:$B,WEEKNUM(daily!$A1846))</f>
        <v>76415</v>
      </c>
      <c r="U1846">
        <f>SUMIFS(COT!L:L,COT!$A:$A,YEAR(daily!$A1846),COT!$B:$B,WEEKNUM(daily!$A1846))</f>
        <v>79260</v>
      </c>
      <c r="V1846">
        <f>SUMIFS(COT!M:M,COT!$A:$A,YEAR(daily!$A1846),COT!$B:$B,WEEKNUM(daily!$A1846))</f>
        <v>106</v>
      </c>
      <c r="W1846">
        <f>SUMIFS(COT!N:N,COT!$A:$A,YEAR(daily!$A1846),COT!$B:$B,WEEKNUM(daily!$A1846))</f>
        <v>99</v>
      </c>
      <c r="X1846">
        <f>SUMIFS(COT!O:O,COT!$A:$A,YEAR(daily!$A1846),COT!$B:$B,WEEKNUM(daily!$A1846))</f>
        <v>133</v>
      </c>
      <c r="Y1846">
        <f>SUMIFS(COT!P:P,COT!$A:$A,YEAR(daily!$A1846),COT!$B:$B,WEEKNUM(daily!$A1846))</f>
        <v>88</v>
      </c>
      <c r="Z1846">
        <f>SUMIFS(COT!Q:Q,COT!$A:$A,YEAR(daily!$A1846),COT!$B:$B,WEEKNUM(daily!$A1846))</f>
        <v>98</v>
      </c>
      <c r="AA1846">
        <f>SUMIFS(Saudi!B:B,Saudi!$A:$A,YEAR(daily!$A1846))</f>
        <v>642.80600000000004</v>
      </c>
      <c r="AB1846">
        <f>SUMIFS(Saudi!C:C,Saudi!$A:$A,YEAR(daily!$A1846))</f>
        <v>459.12</v>
      </c>
      <c r="AC1846">
        <f>SUMIFS(Saudi!F:F,Saudi!$A:$A,YEAR(daily!$A1846))</f>
        <v>3923205</v>
      </c>
      <c r="AD1846">
        <f>SUMIFS(Saudi!G:G,Saudi!$A:$A,YEAR(daily!$A1846))</f>
        <v>72.338736684018997</v>
      </c>
      <c r="AE1846">
        <f>SUMIFS(Saudi!H:H,Saudi!$A:$A,YEAR(daily!$A1846))</f>
        <v>283799693.45242673</v>
      </c>
      <c r="AF1846" s="5">
        <f t="shared" si="78"/>
        <v>7</v>
      </c>
      <c r="AG1846" s="5">
        <f t="shared" si="79"/>
        <v>2007</v>
      </c>
    </row>
    <row r="1847" spans="1:33">
      <c r="A1847" s="3">
        <v>39272</v>
      </c>
      <c r="B1847" s="1">
        <v>217625</v>
      </c>
      <c r="C1847" s="1">
        <v>85941</v>
      </c>
      <c r="D1847" s="1">
        <v>51024</v>
      </c>
      <c r="E1847" s="1">
        <v>72.19</v>
      </c>
      <c r="F1847" s="1">
        <v>72.72</v>
      </c>
      <c r="G1847" s="1">
        <v>72.88</v>
      </c>
      <c r="H1847" s="2">
        <v>50.7</v>
      </c>
      <c r="I1847" s="2">
        <v>30.2</v>
      </c>
      <c r="J1847" s="2">
        <v>85.3</v>
      </c>
      <c r="K1847" s="2">
        <v>86.2</v>
      </c>
      <c r="L1847">
        <f>SUMIFS(US!B:B,US!$D:$D,YEAR(daily!$A1847),US!$E:$E,MONTH(daily!$A1847))</f>
        <v>8462</v>
      </c>
      <c r="M1847">
        <f>SUMIFS(US!C:C,US!$D:$D,YEAR(daily!$A1847),US!$E:$E,MONTH(daily!$A1847))</f>
        <v>20747</v>
      </c>
      <c r="N1847">
        <f>SUMIFS(COT!E:E,COT!$A:$A,YEAR(daily!$A1847),COT!$B:$B,WEEKNUM(daily!$A1847))</f>
        <v>1546372</v>
      </c>
      <c r="O1847">
        <f>SUMIFS(COT!F:F,COT!$A:$A,YEAR(daily!$A1847),COT!$B:$B,WEEKNUM(daily!$A1847))</f>
        <v>250071</v>
      </c>
      <c r="P1847">
        <f>SUMIFS(COT!G:G,COT!$A:$A,YEAR(daily!$A1847),COT!$B:$B,WEEKNUM(daily!$A1847))</f>
        <v>136758</v>
      </c>
      <c r="Q1847">
        <f>SUMIFS(COT!H:H,COT!$A:$A,YEAR(daily!$A1847),COT!$B:$B,WEEKNUM(daily!$A1847))</f>
        <v>301904</v>
      </c>
      <c r="R1847">
        <f>SUMIFS(COT!I:I,COT!$A:$A,YEAR(daily!$A1847),COT!$B:$B,WEEKNUM(daily!$A1847))</f>
        <v>917338</v>
      </c>
      <c r="S1847">
        <f>SUMIFS(COT!J:J,COT!$A:$A,YEAR(daily!$A1847),COT!$B:$B,WEEKNUM(daily!$A1847))</f>
        <v>1030407</v>
      </c>
      <c r="T1847">
        <f>SUMIFS(COT!K:K,COT!$A:$A,YEAR(daily!$A1847),COT!$B:$B,WEEKNUM(daily!$A1847))</f>
        <v>77059</v>
      </c>
      <c r="U1847">
        <f>SUMIFS(COT!L:L,COT!$A:$A,YEAR(daily!$A1847),COT!$B:$B,WEEKNUM(daily!$A1847))</f>
        <v>77303</v>
      </c>
      <c r="V1847">
        <f>SUMIFS(COT!M:M,COT!$A:$A,YEAR(daily!$A1847),COT!$B:$B,WEEKNUM(daily!$A1847))</f>
        <v>111</v>
      </c>
      <c r="W1847">
        <f>SUMIFS(COT!N:N,COT!$A:$A,YEAR(daily!$A1847),COT!$B:$B,WEEKNUM(daily!$A1847))</f>
        <v>98</v>
      </c>
      <c r="X1847">
        <f>SUMIFS(COT!O:O,COT!$A:$A,YEAR(daily!$A1847),COT!$B:$B,WEEKNUM(daily!$A1847))</f>
        <v>128</v>
      </c>
      <c r="Y1847">
        <f>SUMIFS(COT!P:P,COT!$A:$A,YEAR(daily!$A1847),COT!$B:$B,WEEKNUM(daily!$A1847))</f>
        <v>88</v>
      </c>
      <c r="Z1847">
        <f>SUMIFS(COT!Q:Q,COT!$A:$A,YEAR(daily!$A1847),COT!$B:$B,WEEKNUM(daily!$A1847))</f>
        <v>98</v>
      </c>
      <c r="AA1847">
        <f>SUMIFS(Saudi!B:B,Saudi!$A:$A,YEAR(daily!$A1847))</f>
        <v>642.80600000000004</v>
      </c>
      <c r="AB1847">
        <f>SUMIFS(Saudi!C:C,Saudi!$A:$A,YEAR(daily!$A1847))</f>
        <v>459.12</v>
      </c>
      <c r="AC1847">
        <f>SUMIFS(Saudi!F:F,Saudi!$A:$A,YEAR(daily!$A1847))</f>
        <v>3923205</v>
      </c>
      <c r="AD1847">
        <f>SUMIFS(Saudi!G:G,Saudi!$A:$A,YEAR(daily!$A1847))</f>
        <v>72.338736684018997</v>
      </c>
      <c r="AE1847">
        <f>SUMIFS(Saudi!H:H,Saudi!$A:$A,YEAR(daily!$A1847))</f>
        <v>283799693.45242673</v>
      </c>
      <c r="AF1847" s="5">
        <f t="shared" si="78"/>
        <v>7</v>
      </c>
      <c r="AG1847" s="5">
        <f t="shared" si="79"/>
        <v>2007</v>
      </c>
    </row>
    <row r="1848" spans="1:33">
      <c r="A1848" s="3">
        <v>39273</v>
      </c>
      <c r="B1848" s="1">
        <v>199368</v>
      </c>
      <c r="C1848" s="1">
        <v>86534</v>
      </c>
      <c r="D1848" s="1">
        <v>51715</v>
      </c>
      <c r="E1848" s="1">
        <v>72.81</v>
      </c>
      <c r="F1848" s="1">
        <v>73.28</v>
      </c>
      <c r="G1848" s="1">
        <v>73.41</v>
      </c>
      <c r="H1848" s="2">
        <v>50.7</v>
      </c>
      <c r="I1848" s="2">
        <v>30.2</v>
      </c>
      <c r="J1848" s="2">
        <v>85.3</v>
      </c>
      <c r="K1848" s="2">
        <v>86.2</v>
      </c>
      <c r="L1848">
        <f>SUMIFS(US!B:B,US!$D:$D,YEAR(daily!$A1848),US!$E:$E,MONTH(daily!$A1848))</f>
        <v>8462</v>
      </c>
      <c r="M1848">
        <f>SUMIFS(US!C:C,US!$D:$D,YEAR(daily!$A1848),US!$E:$E,MONTH(daily!$A1848))</f>
        <v>20747</v>
      </c>
      <c r="N1848">
        <f>SUMIFS(COT!E:E,COT!$A:$A,YEAR(daily!$A1848),COT!$B:$B,WEEKNUM(daily!$A1848))</f>
        <v>1546372</v>
      </c>
      <c r="O1848">
        <f>SUMIFS(COT!F:F,COT!$A:$A,YEAR(daily!$A1848),COT!$B:$B,WEEKNUM(daily!$A1848))</f>
        <v>250071</v>
      </c>
      <c r="P1848">
        <f>SUMIFS(COT!G:G,COT!$A:$A,YEAR(daily!$A1848),COT!$B:$B,WEEKNUM(daily!$A1848))</f>
        <v>136758</v>
      </c>
      <c r="Q1848">
        <f>SUMIFS(COT!H:H,COT!$A:$A,YEAR(daily!$A1848),COT!$B:$B,WEEKNUM(daily!$A1848))</f>
        <v>301904</v>
      </c>
      <c r="R1848">
        <f>SUMIFS(COT!I:I,COT!$A:$A,YEAR(daily!$A1848),COT!$B:$B,WEEKNUM(daily!$A1848))</f>
        <v>917338</v>
      </c>
      <c r="S1848">
        <f>SUMIFS(COT!J:J,COT!$A:$A,YEAR(daily!$A1848),COT!$B:$B,WEEKNUM(daily!$A1848))</f>
        <v>1030407</v>
      </c>
      <c r="T1848">
        <f>SUMIFS(COT!K:K,COT!$A:$A,YEAR(daily!$A1848),COT!$B:$B,WEEKNUM(daily!$A1848))</f>
        <v>77059</v>
      </c>
      <c r="U1848">
        <f>SUMIFS(COT!L:L,COT!$A:$A,YEAR(daily!$A1848),COT!$B:$B,WEEKNUM(daily!$A1848))</f>
        <v>77303</v>
      </c>
      <c r="V1848">
        <f>SUMIFS(COT!M:M,COT!$A:$A,YEAR(daily!$A1848),COT!$B:$B,WEEKNUM(daily!$A1848))</f>
        <v>111</v>
      </c>
      <c r="W1848">
        <f>SUMIFS(COT!N:N,COT!$A:$A,YEAR(daily!$A1848),COT!$B:$B,WEEKNUM(daily!$A1848))</f>
        <v>98</v>
      </c>
      <c r="X1848">
        <f>SUMIFS(COT!O:O,COT!$A:$A,YEAR(daily!$A1848),COT!$B:$B,WEEKNUM(daily!$A1848))</f>
        <v>128</v>
      </c>
      <c r="Y1848">
        <f>SUMIFS(COT!P:P,COT!$A:$A,YEAR(daily!$A1848),COT!$B:$B,WEEKNUM(daily!$A1848))</f>
        <v>88</v>
      </c>
      <c r="Z1848">
        <f>SUMIFS(COT!Q:Q,COT!$A:$A,YEAR(daily!$A1848),COT!$B:$B,WEEKNUM(daily!$A1848))</f>
        <v>98</v>
      </c>
      <c r="AA1848">
        <f>SUMIFS(Saudi!B:B,Saudi!$A:$A,YEAR(daily!$A1848))</f>
        <v>642.80600000000004</v>
      </c>
      <c r="AB1848">
        <f>SUMIFS(Saudi!C:C,Saudi!$A:$A,YEAR(daily!$A1848))</f>
        <v>459.12</v>
      </c>
      <c r="AC1848">
        <f>SUMIFS(Saudi!F:F,Saudi!$A:$A,YEAR(daily!$A1848))</f>
        <v>3923205</v>
      </c>
      <c r="AD1848">
        <f>SUMIFS(Saudi!G:G,Saudi!$A:$A,YEAR(daily!$A1848))</f>
        <v>72.338736684018997</v>
      </c>
      <c r="AE1848">
        <f>SUMIFS(Saudi!H:H,Saudi!$A:$A,YEAR(daily!$A1848))</f>
        <v>283799693.45242673</v>
      </c>
      <c r="AF1848" s="5">
        <f t="shared" si="78"/>
        <v>7</v>
      </c>
      <c r="AG1848" s="5">
        <f t="shared" si="79"/>
        <v>2007</v>
      </c>
    </row>
    <row r="1849" spans="1:33">
      <c r="A1849" s="3">
        <v>39274</v>
      </c>
      <c r="B1849" s="1">
        <v>180164</v>
      </c>
      <c r="C1849" s="1">
        <v>87994</v>
      </c>
      <c r="D1849" s="1">
        <v>52596</v>
      </c>
      <c r="E1849" s="1">
        <v>72.56</v>
      </c>
      <c r="F1849" s="1">
        <v>73.02</v>
      </c>
      <c r="G1849" s="1">
        <v>73.099999999999994</v>
      </c>
      <c r="H1849" s="2">
        <v>50.7</v>
      </c>
      <c r="I1849" s="2">
        <v>30.2</v>
      </c>
      <c r="J1849" s="2">
        <v>85.3</v>
      </c>
      <c r="K1849" s="2">
        <v>86.2</v>
      </c>
      <c r="L1849">
        <f>SUMIFS(US!B:B,US!$D:$D,YEAR(daily!$A1849),US!$E:$E,MONTH(daily!$A1849))</f>
        <v>8462</v>
      </c>
      <c r="M1849">
        <f>SUMIFS(US!C:C,US!$D:$D,YEAR(daily!$A1849),US!$E:$E,MONTH(daily!$A1849))</f>
        <v>20747</v>
      </c>
      <c r="N1849">
        <f>SUMIFS(COT!E:E,COT!$A:$A,YEAR(daily!$A1849),COT!$B:$B,WEEKNUM(daily!$A1849))</f>
        <v>1546372</v>
      </c>
      <c r="O1849">
        <f>SUMIFS(COT!F:F,COT!$A:$A,YEAR(daily!$A1849),COT!$B:$B,WEEKNUM(daily!$A1849))</f>
        <v>250071</v>
      </c>
      <c r="P1849">
        <f>SUMIFS(COT!G:G,COT!$A:$A,YEAR(daily!$A1849),COT!$B:$B,WEEKNUM(daily!$A1849))</f>
        <v>136758</v>
      </c>
      <c r="Q1849">
        <f>SUMIFS(COT!H:H,COT!$A:$A,YEAR(daily!$A1849),COT!$B:$B,WEEKNUM(daily!$A1849))</f>
        <v>301904</v>
      </c>
      <c r="R1849">
        <f>SUMIFS(COT!I:I,COT!$A:$A,YEAR(daily!$A1849),COT!$B:$B,WEEKNUM(daily!$A1849))</f>
        <v>917338</v>
      </c>
      <c r="S1849">
        <f>SUMIFS(COT!J:J,COT!$A:$A,YEAR(daily!$A1849),COT!$B:$B,WEEKNUM(daily!$A1849))</f>
        <v>1030407</v>
      </c>
      <c r="T1849">
        <f>SUMIFS(COT!K:K,COT!$A:$A,YEAR(daily!$A1849),COT!$B:$B,WEEKNUM(daily!$A1849))</f>
        <v>77059</v>
      </c>
      <c r="U1849">
        <f>SUMIFS(COT!L:L,COT!$A:$A,YEAR(daily!$A1849),COT!$B:$B,WEEKNUM(daily!$A1849))</f>
        <v>77303</v>
      </c>
      <c r="V1849">
        <f>SUMIFS(COT!M:M,COT!$A:$A,YEAR(daily!$A1849),COT!$B:$B,WEEKNUM(daily!$A1849))</f>
        <v>111</v>
      </c>
      <c r="W1849">
        <f>SUMIFS(COT!N:N,COT!$A:$A,YEAR(daily!$A1849),COT!$B:$B,WEEKNUM(daily!$A1849))</f>
        <v>98</v>
      </c>
      <c r="X1849">
        <f>SUMIFS(COT!O:O,COT!$A:$A,YEAR(daily!$A1849),COT!$B:$B,WEEKNUM(daily!$A1849))</f>
        <v>128</v>
      </c>
      <c r="Y1849">
        <f>SUMIFS(COT!P:P,COT!$A:$A,YEAR(daily!$A1849),COT!$B:$B,WEEKNUM(daily!$A1849))</f>
        <v>88</v>
      </c>
      <c r="Z1849">
        <f>SUMIFS(COT!Q:Q,COT!$A:$A,YEAR(daily!$A1849),COT!$B:$B,WEEKNUM(daily!$A1849))</f>
        <v>98</v>
      </c>
      <c r="AA1849">
        <f>SUMIFS(Saudi!B:B,Saudi!$A:$A,YEAR(daily!$A1849))</f>
        <v>642.80600000000004</v>
      </c>
      <c r="AB1849">
        <f>SUMIFS(Saudi!C:C,Saudi!$A:$A,YEAR(daily!$A1849))</f>
        <v>459.12</v>
      </c>
      <c r="AC1849">
        <f>SUMIFS(Saudi!F:F,Saudi!$A:$A,YEAR(daily!$A1849))</f>
        <v>3923205</v>
      </c>
      <c r="AD1849">
        <f>SUMIFS(Saudi!G:G,Saudi!$A:$A,YEAR(daily!$A1849))</f>
        <v>72.338736684018997</v>
      </c>
      <c r="AE1849">
        <f>SUMIFS(Saudi!H:H,Saudi!$A:$A,YEAR(daily!$A1849))</f>
        <v>283799693.45242673</v>
      </c>
      <c r="AF1849" s="5">
        <f t="shared" si="78"/>
        <v>7</v>
      </c>
      <c r="AG1849" s="5">
        <f t="shared" si="79"/>
        <v>2007</v>
      </c>
    </row>
    <row r="1850" spans="1:33">
      <c r="A1850" s="3">
        <v>39275</v>
      </c>
      <c r="B1850" s="1">
        <v>151687</v>
      </c>
      <c r="C1850" s="1">
        <v>92457</v>
      </c>
      <c r="D1850" s="1">
        <v>53943</v>
      </c>
      <c r="E1850" s="1">
        <v>72.5</v>
      </c>
      <c r="F1850" s="1">
        <v>72.930000000000007</v>
      </c>
      <c r="G1850" s="1">
        <v>72.98</v>
      </c>
      <c r="H1850" s="2">
        <v>50.7</v>
      </c>
      <c r="I1850" s="2">
        <v>30.2</v>
      </c>
      <c r="J1850" s="2">
        <v>85.3</v>
      </c>
      <c r="K1850" s="2">
        <v>86.2</v>
      </c>
      <c r="L1850">
        <f>SUMIFS(US!B:B,US!$D:$D,YEAR(daily!$A1850),US!$E:$E,MONTH(daily!$A1850))</f>
        <v>8462</v>
      </c>
      <c r="M1850">
        <f>SUMIFS(US!C:C,US!$D:$D,YEAR(daily!$A1850),US!$E:$E,MONTH(daily!$A1850))</f>
        <v>20747</v>
      </c>
      <c r="N1850">
        <f>SUMIFS(COT!E:E,COT!$A:$A,YEAR(daily!$A1850),COT!$B:$B,WEEKNUM(daily!$A1850))</f>
        <v>1546372</v>
      </c>
      <c r="O1850">
        <f>SUMIFS(COT!F:F,COT!$A:$A,YEAR(daily!$A1850),COT!$B:$B,WEEKNUM(daily!$A1850))</f>
        <v>250071</v>
      </c>
      <c r="P1850">
        <f>SUMIFS(COT!G:G,COT!$A:$A,YEAR(daily!$A1850),COT!$B:$B,WEEKNUM(daily!$A1850))</f>
        <v>136758</v>
      </c>
      <c r="Q1850">
        <f>SUMIFS(COT!H:H,COT!$A:$A,YEAR(daily!$A1850),COT!$B:$B,WEEKNUM(daily!$A1850))</f>
        <v>301904</v>
      </c>
      <c r="R1850">
        <f>SUMIFS(COT!I:I,COT!$A:$A,YEAR(daily!$A1850),COT!$B:$B,WEEKNUM(daily!$A1850))</f>
        <v>917338</v>
      </c>
      <c r="S1850">
        <f>SUMIFS(COT!J:J,COT!$A:$A,YEAR(daily!$A1850),COT!$B:$B,WEEKNUM(daily!$A1850))</f>
        <v>1030407</v>
      </c>
      <c r="T1850">
        <f>SUMIFS(COT!K:K,COT!$A:$A,YEAR(daily!$A1850),COT!$B:$B,WEEKNUM(daily!$A1850))</f>
        <v>77059</v>
      </c>
      <c r="U1850">
        <f>SUMIFS(COT!L:L,COT!$A:$A,YEAR(daily!$A1850),COT!$B:$B,WEEKNUM(daily!$A1850))</f>
        <v>77303</v>
      </c>
      <c r="V1850">
        <f>SUMIFS(COT!M:M,COT!$A:$A,YEAR(daily!$A1850),COT!$B:$B,WEEKNUM(daily!$A1850))</f>
        <v>111</v>
      </c>
      <c r="W1850">
        <f>SUMIFS(COT!N:N,COT!$A:$A,YEAR(daily!$A1850),COT!$B:$B,WEEKNUM(daily!$A1850))</f>
        <v>98</v>
      </c>
      <c r="X1850">
        <f>SUMIFS(COT!O:O,COT!$A:$A,YEAR(daily!$A1850),COT!$B:$B,WEEKNUM(daily!$A1850))</f>
        <v>128</v>
      </c>
      <c r="Y1850">
        <f>SUMIFS(COT!P:P,COT!$A:$A,YEAR(daily!$A1850),COT!$B:$B,WEEKNUM(daily!$A1850))</f>
        <v>88</v>
      </c>
      <c r="Z1850">
        <f>SUMIFS(COT!Q:Q,COT!$A:$A,YEAR(daily!$A1850),COT!$B:$B,WEEKNUM(daily!$A1850))</f>
        <v>98</v>
      </c>
      <c r="AA1850">
        <f>SUMIFS(Saudi!B:B,Saudi!$A:$A,YEAR(daily!$A1850))</f>
        <v>642.80600000000004</v>
      </c>
      <c r="AB1850">
        <f>SUMIFS(Saudi!C:C,Saudi!$A:$A,YEAR(daily!$A1850))</f>
        <v>459.12</v>
      </c>
      <c r="AC1850">
        <f>SUMIFS(Saudi!F:F,Saudi!$A:$A,YEAR(daily!$A1850))</f>
        <v>3923205</v>
      </c>
      <c r="AD1850">
        <f>SUMIFS(Saudi!G:G,Saudi!$A:$A,YEAR(daily!$A1850))</f>
        <v>72.338736684018997</v>
      </c>
      <c r="AE1850">
        <f>SUMIFS(Saudi!H:H,Saudi!$A:$A,YEAR(daily!$A1850))</f>
        <v>283799693.45242673</v>
      </c>
      <c r="AF1850" s="5">
        <f t="shared" si="78"/>
        <v>7</v>
      </c>
      <c r="AG1850" s="5">
        <f t="shared" si="79"/>
        <v>2007</v>
      </c>
    </row>
    <row r="1851" spans="1:33">
      <c r="A1851" s="3">
        <v>39276</v>
      </c>
      <c r="B1851" s="1">
        <v>131345</v>
      </c>
      <c r="C1851" s="1">
        <v>95767</v>
      </c>
      <c r="D1851" s="1">
        <v>54438</v>
      </c>
      <c r="E1851" s="1">
        <v>73.930000000000007</v>
      </c>
      <c r="F1851" s="1">
        <v>74</v>
      </c>
      <c r="G1851" s="1">
        <v>73.89</v>
      </c>
      <c r="H1851" s="2">
        <v>50.7</v>
      </c>
      <c r="I1851" s="2">
        <v>30.2</v>
      </c>
      <c r="J1851" s="2">
        <v>85.3</v>
      </c>
      <c r="K1851" s="2">
        <v>86.2</v>
      </c>
      <c r="L1851">
        <f>SUMIFS(US!B:B,US!$D:$D,YEAR(daily!$A1851),US!$E:$E,MONTH(daily!$A1851))</f>
        <v>8462</v>
      </c>
      <c r="M1851">
        <f>SUMIFS(US!C:C,US!$D:$D,YEAR(daily!$A1851),US!$E:$E,MONTH(daily!$A1851))</f>
        <v>20747</v>
      </c>
      <c r="N1851">
        <f>SUMIFS(COT!E:E,COT!$A:$A,YEAR(daily!$A1851),COT!$B:$B,WEEKNUM(daily!$A1851))</f>
        <v>1546372</v>
      </c>
      <c r="O1851">
        <f>SUMIFS(COT!F:F,COT!$A:$A,YEAR(daily!$A1851),COT!$B:$B,WEEKNUM(daily!$A1851))</f>
        <v>250071</v>
      </c>
      <c r="P1851">
        <f>SUMIFS(COT!G:G,COT!$A:$A,YEAR(daily!$A1851),COT!$B:$B,WEEKNUM(daily!$A1851))</f>
        <v>136758</v>
      </c>
      <c r="Q1851">
        <f>SUMIFS(COT!H:H,COT!$A:$A,YEAR(daily!$A1851),COT!$B:$B,WEEKNUM(daily!$A1851))</f>
        <v>301904</v>
      </c>
      <c r="R1851">
        <f>SUMIFS(COT!I:I,COT!$A:$A,YEAR(daily!$A1851),COT!$B:$B,WEEKNUM(daily!$A1851))</f>
        <v>917338</v>
      </c>
      <c r="S1851">
        <f>SUMIFS(COT!J:J,COT!$A:$A,YEAR(daily!$A1851),COT!$B:$B,WEEKNUM(daily!$A1851))</f>
        <v>1030407</v>
      </c>
      <c r="T1851">
        <f>SUMIFS(COT!K:K,COT!$A:$A,YEAR(daily!$A1851),COT!$B:$B,WEEKNUM(daily!$A1851))</f>
        <v>77059</v>
      </c>
      <c r="U1851">
        <f>SUMIFS(COT!L:L,COT!$A:$A,YEAR(daily!$A1851),COT!$B:$B,WEEKNUM(daily!$A1851))</f>
        <v>77303</v>
      </c>
      <c r="V1851">
        <f>SUMIFS(COT!M:M,COT!$A:$A,YEAR(daily!$A1851),COT!$B:$B,WEEKNUM(daily!$A1851))</f>
        <v>111</v>
      </c>
      <c r="W1851">
        <f>SUMIFS(COT!N:N,COT!$A:$A,YEAR(daily!$A1851),COT!$B:$B,WEEKNUM(daily!$A1851))</f>
        <v>98</v>
      </c>
      <c r="X1851">
        <f>SUMIFS(COT!O:O,COT!$A:$A,YEAR(daily!$A1851),COT!$B:$B,WEEKNUM(daily!$A1851))</f>
        <v>128</v>
      </c>
      <c r="Y1851">
        <f>SUMIFS(COT!P:P,COT!$A:$A,YEAR(daily!$A1851),COT!$B:$B,WEEKNUM(daily!$A1851))</f>
        <v>88</v>
      </c>
      <c r="Z1851">
        <f>SUMIFS(COT!Q:Q,COT!$A:$A,YEAR(daily!$A1851),COT!$B:$B,WEEKNUM(daily!$A1851))</f>
        <v>98</v>
      </c>
      <c r="AA1851">
        <f>SUMIFS(Saudi!B:B,Saudi!$A:$A,YEAR(daily!$A1851))</f>
        <v>642.80600000000004</v>
      </c>
      <c r="AB1851">
        <f>SUMIFS(Saudi!C:C,Saudi!$A:$A,YEAR(daily!$A1851))</f>
        <v>459.12</v>
      </c>
      <c r="AC1851">
        <f>SUMIFS(Saudi!F:F,Saudi!$A:$A,YEAR(daily!$A1851))</f>
        <v>3923205</v>
      </c>
      <c r="AD1851">
        <f>SUMIFS(Saudi!G:G,Saudi!$A:$A,YEAR(daily!$A1851))</f>
        <v>72.338736684018997</v>
      </c>
      <c r="AE1851">
        <f>SUMIFS(Saudi!H:H,Saudi!$A:$A,YEAR(daily!$A1851))</f>
        <v>283799693.45242673</v>
      </c>
      <c r="AF1851" s="5">
        <f t="shared" si="78"/>
        <v>7</v>
      </c>
      <c r="AG1851" s="5">
        <f t="shared" si="79"/>
        <v>2007</v>
      </c>
    </row>
    <row r="1852" spans="1:33">
      <c r="A1852" s="3">
        <v>39279</v>
      </c>
      <c r="B1852" s="1">
        <v>118961</v>
      </c>
      <c r="C1852" s="1">
        <v>99405</v>
      </c>
      <c r="D1852" s="1">
        <v>57280</v>
      </c>
      <c r="E1852" s="1">
        <v>74.150000000000006</v>
      </c>
      <c r="F1852" s="1">
        <v>73.97</v>
      </c>
      <c r="G1852" s="1">
        <v>73.75</v>
      </c>
      <c r="H1852" s="2">
        <v>50.7</v>
      </c>
      <c r="I1852" s="2">
        <v>30.2</v>
      </c>
      <c r="J1852" s="2">
        <v>85.3</v>
      </c>
      <c r="K1852" s="2">
        <v>86.2</v>
      </c>
      <c r="L1852">
        <f>SUMIFS(US!B:B,US!$D:$D,YEAR(daily!$A1852),US!$E:$E,MONTH(daily!$A1852))</f>
        <v>8462</v>
      </c>
      <c r="M1852">
        <f>SUMIFS(US!C:C,US!$D:$D,YEAR(daily!$A1852),US!$E:$E,MONTH(daily!$A1852))</f>
        <v>20747</v>
      </c>
      <c r="N1852">
        <f>SUMIFS(COT!E:E,COT!$A:$A,YEAR(daily!$A1852),COT!$B:$B,WEEKNUM(daily!$A1852))</f>
        <v>1549425</v>
      </c>
      <c r="O1852">
        <f>SUMIFS(COT!F:F,COT!$A:$A,YEAR(daily!$A1852),COT!$B:$B,WEEKNUM(daily!$A1852))</f>
        <v>248968</v>
      </c>
      <c r="P1852">
        <f>SUMIFS(COT!G:G,COT!$A:$A,YEAR(daily!$A1852),COT!$B:$B,WEEKNUM(daily!$A1852))</f>
        <v>137421</v>
      </c>
      <c r="Q1852">
        <f>SUMIFS(COT!H:H,COT!$A:$A,YEAR(daily!$A1852),COT!$B:$B,WEEKNUM(daily!$A1852))</f>
        <v>313839</v>
      </c>
      <c r="R1852">
        <f>SUMIFS(COT!I:I,COT!$A:$A,YEAR(daily!$A1852),COT!$B:$B,WEEKNUM(daily!$A1852))</f>
        <v>906067</v>
      </c>
      <c r="S1852">
        <f>SUMIFS(COT!J:J,COT!$A:$A,YEAR(daily!$A1852),COT!$B:$B,WEEKNUM(daily!$A1852))</f>
        <v>1012454</v>
      </c>
      <c r="T1852">
        <f>SUMIFS(COT!K:K,COT!$A:$A,YEAR(daily!$A1852),COT!$B:$B,WEEKNUM(daily!$A1852))</f>
        <v>80551</v>
      </c>
      <c r="U1852">
        <f>SUMIFS(COT!L:L,COT!$A:$A,YEAR(daily!$A1852),COT!$B:$B,WEEKNUM(daily!$A1852))</f>
        <v>85711</v>
      </c>
      <c r="V1852">
        <f>SUMIFS(COT!M:M,COT!$A:$A,YEAR(daily!$A1852),COT!$B:$B,WEEKNUM(daily!$A1852))</f>
        <v>108</v>
      </c>
      <c r="W1852">
        <f>SUMIFS(COT!N:N,COT!$A:$A,YEAR(daily!$A1852),COT!$B:$B,WEEKNUM(daily!$A1852))</f>
        <v>94</v>
      </c>
      <c r="X1852">
        <f>SUMIFS(COT!O:O,COT!$A:$A,YEAR(daily!$A1852),COT!$B:$B,WEEKNUM(daily!$A1852))</f>
        <v>128</v>
      </c>
      <c r="Y1852">
        <f>SUMIFS(COT!P:P,COT!$A:$A,YEAR(daily!$A1852),COT!$B:$B,WEEKNUM(daily!$A1852))</f>
        <v>90</v>
      </c>
      <c r="Z1852">
        <f>SUMIFS(COT!Q:Q,COT!$A:$A,YEAR(daily!$A1852),COT!$B:$B,WEEKNUM(daily!$A1852))</f>
        <v>101</v>
      </c>
      <c r="AA1852">
        <f>SUMIFS(Saudi!B:B,Saudi!$A:$A,YEAR(daily!$A1852))</f>
        <v>642.80600000000004</v>
      </c>
      <c r="AB1852">
        <f>SUMIFS(Saudi!C:C,Saudi!$A:$A,YEAR(daily!$A1852))</f>
        <v>459.12</v>
      </c>
      <c r="AC1852">
        <f>SUMIFS(Saudi!F:F,Saudi!$A:$A,YEAR(daily!$A1852))</f>
        <v>3923205</v>
      </c>
      <c r="AD1852">
        <f>SUMIFS(Saudi!G:G,Saudi!$A:$A,YEAR(daily!$A1852))</f>
        <v>72.338736684018997</v>
      </c>
      <c r="AE1852">
        <f>SUMIFS(Saudi!H:H,Saudi!$A:$A,YEAR(daily!$A1852))</f>
        <v>283799693.45242673</v>
      </c>
      <c r="AF1852" s="5">
        <f t="shared" si="78"/>
        <v>7</v>
      </c>
      <c r="AG1852" s="5">
        <f t="shared" si="79"/>
        <v>2007</v>
      </c>
    </row>
    <row r="1853" spans="1:33">
      <c r="A1853" s="3">
        <v>39280</v>
      </c>
      <c r="B1853" s="1">
        <v>84738</v>
      </c>
      <c r="C1853" s="1">
        <v>101735</v>
      </c>
      <c r="D1853" s="1">
        <v>57546</v>
      </c>
      <c r="E1853" s="1">
        <v>74.02</v>
      </c>
      <c r="F1853" s="1">
        <v>73.8</v>
      </c>
      <c r="G1853" s="1">
        <v>73.510000000000005</v>
      </c>
      <c r="H1853" s="2">
        <v>50.7</v>
      </c>
      <c r="I1853" s="2">
        <v>30.2</v>
      </c>
      <c r="J1853" s="2">
        <v>85.3</v>
      </c>
      <c r="K1853" s="2">
        <v>86.2</v>
      </c>
      <c r="L1853">
        <f>SUMIFS(US!B:B,US!$D:$D,YEAR(daily!$A1853),US!$E:$E,MONTH(daily!$A1853))</f>
        <v>8462</v>
      </c>
      <c r="M1853">
        <f>SUMIFS(US!C:C,US!$D:$D,YEAR(daily!$A1853),US!$E:$E,MONTH(daily!$A1853))</f>
        <v>20747</v>
      </c>
      <c r="N1853">
        <f>SUMIFS(COT!E:E,COT!$A:$A,YEAR(daily!$A1853),COT!$B:$B,WEEKNUM(daily!$A1853))</f>
        <v>1549425</v>
      </c>
      <c r="O1853">
        <f>SUMIFS(COT!F:F,COT!$A:$A,YEAR(daily!$A1853),COT!$B:$B,WEEKNUM(daily!$A1853))</f>
        <v>248968</v>
      </c>
      <c r="P1853">
        <f>SUMIFS(COT!G:G,COT!$A:$A,YEAR(daily!$A1853),COT!$B:$B,WEEKNUM(daily!$A1853))</f>
        <v>137421</v>
      </c>
      <c r="Q1853">
        <f>SUMIFS(COT!H:H,COT!$A:$A,YEAR(daily!$A1853),COT!$B:$B,WEEKNUM(daily!$A1853))</f>
        <v>313839</v>
      </c>
      <c r="R1853">
        <f>SUMIFS(COT!I:I,COT!$A:$A,YEAR(daily!$A1853),COT!$B:$B,WEEKNUM(daily!$A1853))</f>
        <v>906067</v>
      </c>
      <c r="S1853">
        <f>SUMIFS(COT!J:J,COT!$A:$A,YEAR(daily!$A1853),COT!$B:$B,WEEKNUM(daily!$A1853))</f>
        <v>1012454</v>
      </c>
      <c r="T1853">
        <f>SUMIFS(COT!K:K,COT!$A:$A,YEAR(daily!$A1853),COT!$B:$B,WEEKNUM(daily!$A1853))</f>
        <v>80551</v>
      </c>
      <c r="U1853">
        <f>SUMIFS(COT!L:L,COT!$A:$A,YEAR(daily!$A1853),COT!$B:$B,WEEKNUM(daily!$A1853))</f>
        <v>85711</v>
      </c>
      <c r="V1853">
        <f>SUMIFS(COT!M:M,COT!$A:$A,YEAR(daily!$A1853),COT!$B:$B,WEEKNUM(daily!$A1853))</f>
        <v>108</v>
      </c>
      <c r="W1853">
        <f>SUMIFS(COT!N:N,COT!$A:$A,YEAR(daily!$A1853),COT!$B:$B,WEEKNUM(daily!$A1853))</f>
        <v>94</v>
      </c>
      <c r="X1853">
        <f>SUMIFS(COT!O:O,COT!$A:$A,YEAR(daily!$A1853),COT!$B:$B,WEEKNUM(daily!$A1853))</f>
        <v>128</v>
      </c>
      <c r="Y1853">
        <f>SUMIFS(COT!P:P,COT!$A:$A,YEAR(daily!$A1853),COT!$B:$B,WEEKNUM(daily!$A1853))</f>
        <v>90</v>
      </c>
      <c r="Z1853">
        <f>SUMIFS(COT!Q:Q,COT!$A:$A,YEAR(daily!$A1853),COT!$B:$B,WEEKNUM(daily!$A1853))</f>
        <v>101</v>
      </c>
      <c r="AA1853">
        <f>SUMIFS(Saudi!B:B,Saudi!$A:$A,YEAR(daily!$A1853))</f>
        <v>642.80600000000004</v>
      </c>
      <c r="AB1853">
        <f>SUMIFS(Saudi!C:C,Saudi!$A:$A,YEAR(daily!$A1853))</f>
        <v>459.12</v>
      </c>
      <c r="AC1853">
        <f>SUMIFS(Saudi!F:F,Saudi!$A:$A,YEAR(daily!$A1853))</f>
        <v>3923205</v>
      </c>
      <c r="AD1853">
        <f>SUMIFS(Saudi!G:G,Saudi!$A:$A,YEAR(daily!$A1853))</f>
        <v>72.338736684018997</v>
      </c>
      <c r="AE1853">
        <f>SUMIFS(Saudi!H:H,Saudi!$A:$A,YEAR(daily!$A1853))</f>
        <v>283799693.45242673</v>
      </c>
      <c r="AF1853" s="5">
        <f t="shared" si="78"/>
        <v>7</v>
      </c>
      <c r="AG1853" s="5">
        <f t="shared" si="79"/>
        <v>2007</v>
      </c>
    </row>
    <row r="1854" spans="1:33">
      <c r="A1854" s="3">
        <v>39281</v>
      </c>
      <c r="B1854" s="1">
        <v>59724</v>
      </c>
      <c r="C1854" s="1">
        <v>102623</v>
      </c>
      <c r="D1854" s="1">
        <v>58742</v>
      </c>
      <c r="E1854" s="1">
        <v>75.05</v>
      </c>
      <c r="F1854" s="1">
        <v>75.040000000000006</v>
      </c>
      <c r="G1854" s="1">
        <v>74.77</v>
      </c>
      <c r="H1854" s="2">
        <v>50.7</v>
      </c>
      <c r="I1854" s="2">
        <v>30.2</v>
      </c>
      <c r="J1854" s="2">
        <v>85.3</v>
      </c>
      <c r="K1854" s="2">
        <v>86.2</v>
      </c>
      <c r="L1854">
        <f>SUMIFS(US!B:B,US!$D:$D,YEAR(daily!$A1854),US!$E:$E,MONTH(daily!$A1854))</f>
        <v>8462</v>
      </c>
      <c r="M1854">
        <f>SUMIFS(US!C:C,US!$D:$D,YEAR(daily!$A1854),US!$E:$E,MONTH(daily!$A1854))</f>
        <v>20747</v>
      </c>
      <c r="N1854">
        <f>SUMIFS(COT!E:E,COT!$A:$A,YEAR(daily!$A1854),COT!$B:$B,WEEKNUM(daily!$A1854))</f>
        <v>1549425</v>
      </c>
      <c r="O1854">
        <f>SUMIFS(COT!F:F,COT!$A:$A,YEAR(daily!$A1854),COT!$B:$B,WEEKNUM(daily!$A1854))</f>
        <v>248968</v>
      </c>
      <c r="P1854">
        <f>SUMIFS(COT!G:G,COT!$A:$A,YEAR(daily!$A1854),COT!$B:$B,WEEKNUM(daily!$A1854))</f>
        <v>137421</v>
      </c>
      <c r="Q1854">
        <f>SUMIFS(COT!H:H,COT!$A:$A,YEAR(daily!$A1854),COT!$B:$B,WEEKNUM(daily!$A1854))</f>
        <v>313839</v>
      </c>
      <c r="R1854">
        <f>SUMIFS(COT!I:I,COT!$A:$A,YEAR(daily!$A1854),COT!$B:$B,WEEKNUM(daily!$A1854))</f>
        <v>906067</v>
      </c>
      <c r="S1854">
        <f>SUMIFS(COT!J:J,COT!$A:$A,YEAR(daily!$A1854),COT!$B:$B,WEEKNUM(daily!$A1854))</f>
        <v>1012454</v>
      </c>
      <c r="T1854">
        <f>SUMIFS(COT!K:K,COT!$A:$A,YEAR(daily!$A1854),COT!$B:$B,WEEKNUM(daily!$A1854))</f>
        <v>80551</v>
      </c>
      <c r="U1854">
        <f>SUMIFS(COT!L:L,COT!$A:$A,YEAR(daily!$A1854),COT!$B:$B,WEEKNUM(daily!$A1854))</f>
        <v>85711</v>
      </c>
      <c r="V1854">
        <f>SUMIFS(COT!M:M,COT!$A:$A,YEAR(daily!$A1854),COT!$B:$B,WEEKNUM(daily!$A1854))</f>
        <v>108</v>
      </c>
      <c r="W1854">
        <f>SUMIFS(COT!N:N,COT!$A:$A,YEAR(daily!$A1854),COT!$B:$B,WEEKNUM(daily!$A1854))</f>
        <v>94</v>
      </c>
      <c r="X1854">
        <f>SUMIFS(COT!O:O,COT!$A:$A,YEAR(daily!$A1854),COT!$B:$B,WEEKNUM(daily!$A1854))</f>
        <v>128</v>
      </c>
      <c r="Y1854">
        <f>SUMIFS(COT!P:P,COT!$A:$A,YEAR(daily!$A1854),COT!$B:$B,WEEKNUM(daily!$A1854))</f>
        <v>90</v>
      </c>
      <c r="Z1854">
        <f>SUMIFS(COT!Q:Q,COT!$A:$A,YEAR(daily!$A1854),COT!$B:$B,WEEKNUM(daily!$A1854))</f>
        <v>101</v>
      </c>
      <c r="AA1854">
        <f>SUMIFS(Saudi!B:B,Saudi!$A:$A,YEAR(daily!$A1854))</f>
        <v>642.80600000000004</v>
      </c>
      <c r="AB1854">
        <f>SUMIFS(Saudi!C:C,Saudi!$A:$A,YEAR(daily!$A1854))</f>
        <v>459.12</v>
      </c>
      <c r="AC1854">
        <f>SUMIFS(Saudi!F:F,Saudi!$A:$A,YEAR(daily!$A1854))</f>
        <v>3923205</v>
      </c>
      <c r="AD1854">
        <f>SUMIFS(Saudi!G:G,Saudi!$A:$A,YEAR(daily!$A1854))</f>
        <v>72.338736684018997</v>
      </c>
      <c r="AE1854">
        <f>SUMIFS(Saudi!H:H,Saudi!$A:$A,YEAR(daily!$A1854))</f>
        <v>283799693.45242673</v>
      </c>
      <c r="AF1854" s="5">
        <f t="shared" si="78"/>
        <v>7</v>
      </c>
      <c r="AG1854" s="5">
        <f t="shared" si="79"/>
        <v>2007</v>
      </c>
    </row>
    <row r="1855" spans="1:33">
      <c r="A1855" s="3">
        <v>39282</v>
      </c>
      <c r="B1855" s="1">
        <v>33627</v>
      </c>
      <c r="C1855" s="1">
        <v>107000</v>
      </c>
      <c r="D1855" s="1">
        <v>64330</v>
      </c>
      <c r="E1855" s="1">
        <v>75.92</v>
      </c>
      <c r="F1855" s="1">
        <v>75.739999999999995</v>
      </c>
      <c r="G1855" s="1">
        <v>75.41</v>
      </c>
      <c r="H1855" s="2">
        <v>50.7</v>
      </c>
      <c r="I1855" s="2">
        <v>30.2</v>
      </c>
      <c r="J1855" s="2">
        <v>85.3</v>
      </c>
      <c r="K1855" s="2">
        <v>86.2</v>
      </c>
      <c r="L1855">
        <f>SUMIFS(US!B:B,US!$D:$D,YEAR(daily!$A1855),US!$E:$E,MONTH(daily!$A1855))</f>
        <v>8462</v>
      </c>
      <c r="M1855">
        <f>SUMIFS(US!C:C,US!$D:$D,YEAR(daily!$A1855),US!$E:$E,MONTH(daily!$A1855))</f>
        <v>20747</v>
      </c>
      <c r="N1855">
        <f>SUMIFS(COT!E:E,COT!$A:$A,YEAR(daily!$A1855),COT!$B:$B,WEEKNUM(daily!$A1855))</f>
        <v>1549425</v>
      </c>
      <c r="O1855">
        <f>SUMIFS(COT!F:F,COT!$A:$A,YEAR(daily!$A1855),COT!$B:$B,WEEKNUM(daily!$A1855))</f>
        <v>248968</v>
      </c>
      <c r="P1855">
        <f>SUMIFS(COT!G:G,COT!$A:$A,YEAR(daily!$A1855),COT!$B:$B,WEEKNUM(daily!$A1855))</f>
        <v>137421</v>
      </c>
      <c r="Q1855">
        <f>SUMIFS(COT!H:H,COT!$A:$A,YEAR(daily!$A1855),COT!$B:$B,WEEKNUM(daily!$A1855))</f>
        <v>313839</v>
      </c>
      <c r="R1855">
        <f>SUMIFS(COT!I:I,COT!$A:$A,YEAR(daily!$A1855),COT!$B:$B,WEEKNUM(daily!$A1855))</f>
        <v>906067</v>
      </c>
      <c r="S1855">
        <f>SUMIFS(COT!J:J,COT!$A:$A,YEAR(daily!$A1855),COT!$B:$B,WEEKNUM(daily!$A1855))</f>
        <v>1012454</v>
      </c>
      <c r="T1855">
        <f>SUMIFS(COT!K:K,COT!$A:$A,YEAR(daily!$A1855),COT!$B:$B,WEEKNUM(daily!$A1855))</f>
        <v>80551</v>
      </c>
      <c r="U1855">
        <f>SUMIFS(COT!L:L,COT!$A:$A,YEAR(daily!$A1855),COT!$B:$B,WEEKNUM(daily!$A1855))</f>
        <v>85711</v>
      </c>
      <c r="V1855">
        <f>SUMIFS(COT!M:M,COT!$A:$A,YEAR(daily!$A1855),COT!$B:$B,WEEKNUM(daily!$A1855))</f>
        <v>108</v>
      </c>
      <c r="W1855">
        <f>SUMIFS(COT!N:N,COT!$A:$A,YEAR(daily!$A1855),COT!$B:$B,WEEKNUM(daily!$A1855))</f>
        <v>94</v>
      </c>
      <c r="X1855">
        <f>SUMIFS(COT!O:O,COT!$A:$A,YEAR(daily!$A1855),COT!$B:$B,WEEKNUM(daily!$A1855))</f>
        <v>128</v>
      </c>
      <c r="Y1855">
        <f>SUMIFS(COT!P:P,COT!$A:$A,YEAR(daily!$A1855),COT!$B:$B,WEEKNUM(daily!$A1855))</f>
        <v>90</v>
      </c>
      <c r="Z1855">
        <f>SUMIFS(COT!Q:Q,COT!$A:$A,YEAR(daily!$A1855),COT!$B:$B,WEEKNUM(daily!$A1855))</f>
        <v>101</v>
      </c>
      <c r="AA1855">
        <f>SUMIFS(Saudi!B:B,Saudi!$A:$A,YEAR(daily!$A1855))</f>
        <v>642.80600000000004</v>
      </c>
      <c r="AB1855">
        <f>SUMIFS(Saudi!C:C,Saudi!$A:$A,YEAR(daily!$A1855))</f>
        <v>459.12</v>
      </c>
      <c r="AC1855">
        <f>SUMIFS(Saudi!F:F,Saudi!$A:$A,YEAR(daily!$A1855))</f>
        <v>3923205</v>
      </c>
      <c r="AD1855">
        <f>SUMIFS(Saudi!G:G,Saudi!$A:$A,YEAR(daily!$A1855))</f>
        <v>72.338736684018997</v>
      </c>
      <c r="AE1855">
        <f>SUMIFS(Saudi!H:H,Saudi!$A:$A,YEAR(daily!$A1855))</f>
        <v>283799693.45242673</v>
      </c>
      <c r="AF1855" s="5">
        <f t="shared" si="78"/>
        <v>7</v>
      </c>
      <c r="AG1855" s="5">
        <f t="shared" si="79"/>
        <v>2007</v>
      </c>
    </row>
    <row r="1856" spans="1:33">
      <c r="A1856" s="3">
        <v>39283</v>
      </c>
      <c r="B1856" s="1">
        <v>122238.25</v>
      </c>
      <c r="C1856" s="1">
        <v>108433</v>
      </c>
      <c r="D1856" s="1">
        <v>63891</v>
      </c>
      <c r="E1856" s="1">
        <v>75.569999999999993</v>
      </c>
      <c r="F1856" s="1">
        <v>75.55</v>
      </c>
      <c r="G1856" s="1">
        <v>75.260000000000005</v>
      </c>
      <c r="H1856" s="2">
        <v>50.7</v>
      </c>
      <c r="I1856" s="2">
        <v>30.2</v>
      </c>
      <c r="J1856" s="2">
        <v>85.3</v>
      </c>
      <c r="K1856" s="2">
        <v>86.2</v>
      </c>
      <c r="L1856">
        <f>SUMIFS(US!B:B,US!$D:$D,YEAR(daily!$A1856),US!$E:$E,MONTH(daily!$A1856))</f>
        <v>8462</v>
      </c>
      <c r="M1856">
        <f>SUMIFS(US!C:C,US!$D:$D,YEAR(daily!$A1856),US!$E:$E,MONTH(daily!$A1856))</f>
        <v>20747</v>
      </c>
      <c r="N1856">
        <f>SUMIFS(COT!E:E,COT!$A:$A,YEAR(daily!$A1856),COT!$B:$B,WEEKNUM(daily!$A1856))</f>
        <v>1549425</v>
      </c>
      <c r="O1856">
        <f>SUMIFS(COT!F:F,COT!$A:$A,YEAR(daily!$A1856),COT!$B:$B,WEEKNUM(daily!$A1856))</f>
        <v>248968</v>
      </c>
      <c r="P1856">
        <f>SUMIFS(COT!G:G,COT!$A:$A,YEAR(daily!$A1856),COT!$B:$B,WEEKNUM(daily!$A1856))</f>
        <v>137421</v>
      </c>
      <c r="Q1856">
        <f>SUMIFS(COT!H:H,COT!$A:$A,YEAR(daily!$A1856),COT!$B:$B,WEEKNUM(daily!$A1856))</f>
        <v>313839</v>
      </c>
      <c r="R1856">
        <f>SUMIFS(COT!I:I,COT!$A:$A,YEAR(daily!$A1856),COT!$B:$B,WEEKNUM(daily!$A1856))</f>
        <v>906067</v>
      </c>
      <c r="S1856">
        <f>SUMIFS(COT!J:J,COT!$A:$A,YEAR(daily!$A1856),COT!$B:$B,WEEKNUM(daily!$A1856))</f>
        <v>1012454</v>
      </c>
      <c r="T1856">
        <f>SUMIFS(COT!K:K,COT!$A:$A,YEAR(daily!$A1856),COT!$B:$B,WEEKNUM(daily!$A1856))</f>
        <v>80551</v>
      </c>
      <c r="U1856">
        <f>SUMIFS(COT!L:L,COT!$A:$A,YEAR(daily!$A1856),COT!$B:$B,WEEKNUM(daily!$A1856))</f>
        <v>85711</v>
      </c>
      <c r="V1856">
        <f>SUMIFS(COT!M:M,COT!$A:$A,YEAR(daily!$A1856),COT!$B:$B,WEEKNUM(daily!$A1856))</f>
        <v>108</v>
      </c>
      <c r="W1856">
        <f>SUMIFS(COT!N:N,COT!$A:$A,YEAR(daily!$A1856),COT!$B:$B,WEEKNUM(daily!$A1856))</f>
        <v>94</v>
      </c>
      <c r="X1856">
        <f>SUMIFS(COT!O:O,COT!$A:$A,YEAR(daily!$A1856),COT!$B:$B,WEEKNUM(daily!$A1856))</f>
        <v>128</v>
      </c>
      <c r="Y1856">
        <f>SUMIFS(COT!P:P,COT!$A:$A,YEAR(daily!$A1856),COT!$B:$B,WEEKNUM(daily!$A1856))</f>
        <v>90</v>
      </c>
      <c r="Z1856">
        <f>SUMIFS(COT!Q:Q,COT!$A:$A,YEAR(daily!$A1856),COT!$B:$B,WEEKNUM(daily!$A1856))</f>
        <v>101</v>
      </c>
      <c r="AA1856">
        <f>SUMIFS(Saudi!B:B,Saudi!$A:$A,YEAR(daily!$A1856))</f>
        <v>642.80600000000004</v>
      </c>
      <c r="AB1856">
        <f>SUMIFS(Saudi!C:C,Saudi!$A:$A,YEAR(daily!$A1856))</f>
        <v>459.12</v>
      </c>
      <c r="AC1856">
        <f>SUMIFS(Saudi!F:F,Saudi!$A:$A,YEAR(daily!$A1856))</f>
        <v>3923205</v>
      </c>
      <c r="AD1856">
        <f>SUMIFS(Saudi!G:G,Saudi!$A:$A,YEAR(daily!$A1856))</f>
        <v>72.338736684018997</v>
      </c>
      <c r="AE1856">
        <f>SUMIFS(Saudi!H:H,Saudi!$A:$A,YEAR(daily!$A1856))</f>
        <v>283799693.45242673</v>
      </c>
      <c r="AF1856" s="5">
        <f t="shared" si="78"/>
        <v>7</v>
      </c>
      <c r="AG1856" s="5">
        <f t="shared" si="79"/>
        <v>2007</v>
      </c>
    </row>
    <row r="1857" spans="1:33">
      <c r="A1857" s="3">
        <v>39286</v>
      </c>
      <c r="B1857" s="1">
        <v>388072</v>
      </c>
      <c r="C1857" s="1">
        <v>62323</v>
      </c>
      <c r="D1857" s="1">
        <v>181675</v>
      </c>
      <c r="E1857" s="1">
        <v>74.89</v>
      </c>
      <c r="F1857" s="1">
        <v>74.599999999999994</v>
      </c>
      <c r="G1857" s="1">
        <v>74.37</v>
      </c>
      <c r="H1857" s="2">
        <v>50.7</v>
      </c>
      <c r="I1857" s="2">
        <v>30.2</v>
      </c>
      <c r="J1857" s="2">
        <v>85.3</v>
      </c>
      <c r="K1857" s="2">
        <v>86.2</v>
      </c>
      <c r="L1857">
        <f>SUMIFS(US!B:B,US!$D:$D,YEAR(daily!$A1857),US!$E:$E,MONTH(daily!$A1857))</f>
        <v>8462</v>
      </c>
      <c r="M1857">
        <f>SUMIFS(US!C:C,US!$D:$D,YEAR(daily!$A1857),US!$E:$E,MONTH(daily!$A1857))</f>
        <v>20747</v>
      </c>
      <c r="N1857">
        <f>SUMIFS(COT!E:E,COT!$A:$A,YEAR(daily!$A1857),COT!$B:$B,WEEKNUM(daily!$A1857))</f>
        <v>1485746</v>
      </c>
      <c r="O1857">
        <f>SUMIFS(COT!F:F,COT!$A:$A,YEAR(daily!$A1857),COT!$B:$B,WEEKNUM(daily!$A1857))</f>
        <v>255068</v>
      </c>
      <c r="P1857">
        <f>SUMIFS(COT!G:G,COT!$A:$A,YEAR(daily!$A1857),COT!$B:$B,WEEKNUM(daily!$A1857))</f>
        <v>144162</v>
      </c>
      <c r="Q1857">
        <f>SUMIFS(COT!H:H,COT!$A:$A,YEAR(daily!$A1857),COT!$B:$B,WEEKNUM(daily!$A1857))</f>
        <v>281114</v>
      </c>
      <c r="R1857">
        <f>SUMIFS(COT!I:I,COT!$A:$A,YEAR(daily!$A1857),COT!$B:$B,WEEKNUM(daily!$A1857))</f>
        <v>876777</v>
      </c>
      <c r="S1857">
        <f>SUMIFS(COT!J:J,COT!$A:$A,YEAR(daily!$A1857),COT!$B:$B,WEEKNUM(daily!$A1857))</f>
        <v>990712</v>
      </c>
      <c r="T1857">
        <f>SUMIFS(COT!K:K,COT!$A:$A,YEAR(daily!$A1857),COT!$B:$B,WEEKNUM(daily!$A1857))</f>
        <v>72787</v>
      </c>
      <c r="U1857">
        <f>SUMIFS(COT!L:L,COT!$A:$A,YEAR(daily!$A1857),COT!$B:$B,WEEKNUM(daily!$A1857))</f>
        <v>69758</v>
      </c>
      <c r="V1857">
        <f>SUMIFS(COT!M:M,COT!$A:$A,YEAR(daily!$A1857),COT!$B:$B,WEEKNUM(daily!$A1857))</f>
        <v>103</v>
      </c>
      <c r="W1857">
        <f>SUMIFS(COT!N:N,COT!$A:$A,YEAR(daily!$A1857),COT!$B:$B,WEEKNUM(daily!$A1857))</f>
        <v>98</v>
      </c>
      <c r="X1857">
        <f>SUMIFS(COT!O:O,COT!$A:$A,YEAR(daily!$A1857),COT!$B:$B,WEEKNUM(daily!$A1857))</f>
        <v>124</v>
      </c>
      <c r="Y1857">
        <f>SUMIFS(COT!P:P,COT!$A:$A,YEAR(daily!$A1857),COT!$B:$B,WEEKNUM(daily!$A1857))</f>
        <v>84</v>
      </c>
      <c r="Z1857">
        <f>SUMIFS(COT!Q:Q,COT!$A:$A,YEAR(daily!$A1857),COT!$B:$B,WEEKNUM(daily!$A1857))</f>
        <v>102</v>
      </c>
      <c r="AA1857">
        <f>SUMIFS(Saudi!B:B,Saudi!$A:$A,YEAR(daily!$A1857))</f>
        <v>642.80600000000004</v>
      </c>
      <c r="AB1857">
        <f>SUMIFS(Saudi!C:C,Saudi!$A:$A,YEAR(daily!$A1857))</f>
        <v>459.12</v>
      </c>
      <c r="AC1857">
        <f>SUMIFS(Saudi!F:F,Saudi!$A:$A,YEAR(daily!$A1857))</f>
        <v>3923205</v>
      </c>
      <c r="AD1857">
        <f>SUMIFS(Saudi!G:G,Saudi!$A:$A,YEAR(daily!$A1857))</f>
        <v>72.338736684018997</v>
      </c>
      <c r="AE1857">
        <f>SUMIFS(Saudi!H:H,Saudi!$A:$A,YEAR(daily!$A1857))</f>
        <v>283799693.45242673</v>
      </c>
      <c r="AF1857" s="5">
        <f t="shared" si="78"/>
        <v>7</v>
      </c>
      <c r="AG1857" s="5">
        <f t="shared" si="79"/>
        <v>2007</v>
      </c>
    </row>
    <row r="1858" spans="1:33">
      <c r="A1858" s="3">
        <v>39287</v>
      </c>
      <c r="B1858" s="1">
        <v>378013</v>
      </c>
      <c r="C1858" s="1">
        <v>62673</v>
      </c>
      <c r="D1858" s="1">
        <v>182296</v>
      </c>
      <c r="E1858" s="1">
        <v>73.56</v>
      </c>
      <c r="F1858" s="1">
        <v>73.25</v>
      </c>
      <c r="G1858" s="1">
        <v>73.099999999999994</v>
      </c>
      <c r="H1858" s="2">
        <v>50.7</v>
      </c>
      <c r="I1858" s="2">
        <v>30.2</v>
      </c>
      <c r="J1858" s="2">
        <v>85.3</v>
      </c>
      <c r="K1858" s="2">
        <v>86.2</v>
      </c>
      <c r="L1858">
        <f>SUMIFS(US!B:B,US!$D:$D,YEAR(daily!$A1858),US!$E:$E,MONTH(daily!$A1858))</f>
        <v>8462</v>
      </c>
      <c r="M1858">
        <f>SUMIFS(US!C:C,US!$D:$D,YEAR(daily!$A1858),US!$E:$E,MONTH(daily!$A1858))</f>
        <v>20747</v>
      </c>
      <c r="N1858">
        <f>SUMIFS(COT!E:E,COT!$A:$A,YEAR(daily!$A1858),COT!$B:$B,WEEKNUM(daily!$A1858))</f>
        <v>1485746</v>
      </c>
      <c r="O1858">
        <f>SUMIFS(COT!F:F,COT!$A:$A,YEAR(daily!$A1858),COT!$B:$B,WEEKNUM(daily!$A1858))</f>
        <v>255068</v>
      </c>
      <c r="P1858">
        <f>SUMIFS(COT!G:G,COT!$A:$A,YEAR(daily!$A1858),COT!$B:$B,WEEKNUM(daily!$A1858))</f>
        <v>144162</v>
      </c>
      <c r="Q1858">
        <f>SUMIFS(COT!H:H,COT!$A:$A,YEAR(daily!$A1858),COT!$B:$B,WEEKNUM(daily!$A1858))</f>
        <v>281114</v>
      </c>
      <c r="R1858">
        <f>SUMIFS(COT!I:I,COT!$A:$A,YEAR(daily!$A1858),COT!$B:$B,WEEKNUM(daily!$A1858))</f>
        <v>876777</v>
      </c>
      <c r="S1858">
        <f>SUMIFS(COT!J:J,COT!$A:$A,YEAR(daily!$A1858),COT!$B:$B,WEEKNUM(daily!$A1858))</f>
        <v>990712</v>
      </c>
      <c r="T1858">
        <f>SUMIFS(COT!K:K,COT!$A:$A,YEAR(daily!$A1858),COT!$B:$B,WEEKNUM(daily!$A1858))</f>
        <v>72787</v>
      </c>
      <c r="U1858">
        <f>SUMIFS(COT!L:L,COT!$A:$A,YEAR(daily!$A1858),COT!$B:$B,WEEKNUM(daily!$A1858))</f>
        <v>69758</v>
      </c>
      <c r="V1858">
        <f>SUMIFS(COT!M:M,COT!$A:$A,YEAR(daily!$A1858),COT!$B:$B,WEEKNUM(daily!$A1858))</f>
        <v>103</v>
      </c>
      <c r="W1858">
        <f>SUMIFS(COT!N:N,COT!$A:$A,YEAR(daily!$A1858),COT!$B:$B,WEEKNUM(daily!$A1858))</f>
        <v>98</v>
      </c>
      <c r="X1858">
        <f>SUMIFS(COT!O:O,COT!$A:$A,YEAR(daily!$A1858),COT!$B:$B,WEEKNUM(daily!$A1858))</f>
        <v>124</v>
      </c>
      <c r="Y1858">
        <f>SUMIFS(COT!P:P,COT!$A:$A,YEAR(daily!$A1858),COT!$B:$B,WEEKNUM(daily!$A1858))</f>
        <v>84</v>
      </c>
      <c r="Z1858">
        <f>SUMIFS(COT!Q:Q,COT!$A:$A,YEAR(daily!$A1858),COT!$B:$B,WEEKNUM(daily!$A1858))</f>
        <v>102</v>
      </c>
      <c r="AA1858">
        <f>SUMIFS(Saudi!B:B,Saudi!$A:$A,YEAR(daily!$A1858))</f>
        <v>642.80600000000004</v>
      </c>
      <c r="AB1858">
        <f>SUMIFS(Saudi!C:C,Saudi!$A:$A,YEAR(daily!$A1858))</f>
        <v>459.12</v>
      </c>
      <c r="AC1858">
        <f>SUMIFS(Saudi!F:F,Saudi!$A:$A,YEAR(daily!$A1858))</f>
        <v>3923205</v>
      </c>
      <c r="AD1858">
        <f>SUMIFS(Saudi!G:G,Saudi!$A:$A,YEAR(daily!$A1858))</f>
        <v>72.338736684018997</v>
      </c>
      <c r="AE1858">
        <f>SUMIFS(Saudi!H:H,Saudi!$A:$A,YEAR(daily!$A1858))</f>
        <v>283799693.45242673</v>
      </c>
      <c r="AF1858" s="5">
        <f t="shared" ref="AF1858:AF1921" si="80">MONTH(A1858)</f>
        <v>7</v>
      </c>
      <c r="AG1858" s="5">
        <f t="shared" ref="AG1858:AG1921" si="81">YEAR(A1858)</f>
        <v>2007</v>
      </c>
    </row>
    <row r="1859" spans="1:33">
      <c r="A1859" s="3">
        <v>39288</v>
      </c>
      <c r="B1859" s="1">
        <v>373603</v>
      </c>
      <c r="C1859" s="1">
        <v>63991</v>
      </c>
      <c r="D1859" s="1">
        <v>186636</v>
      </c>
      <c r="E1859" s="1">
        <v>75.88</v>
      </c>
      <c r="F1859" s="1">
        <v>75.099999999999994</v>
      </c>
      <c r="G1859" s="1">
        <v>74.77</v>
      </c>
      <c r="H1859" s="2">
        <v>50.7</v>
      </c>
      <c r="I1859" s="2">
        <v>30.2</v>
      </c>
      <c r="J1859" s="2">
        <v>85.3</v>
      </c>
      <c r="K1859" s="2">
        <v>86.2</v>
      </c>
      <c r="L1859">
        <f>SUMIFS(US!B:B,US!$D:$D,YEAR(daily!$A1859),US!$E:$E,MONTH(daily!$A1859))</f>
        <v>8462</v>
      </c>
      <c r="M1859">
        <f>SUMIFS(US!C:C,US!$D:$D,YEAR(daily!$A1859),US!$E:$E,MONTH(daily!$A1859))</f>
        <v>20747</v>
      </c>
      <c r="N1859">
        <f>SUMIFS(COT!E:E,COT!$A:$A,YEAR(daily!$A1859),COT!$B:$B,WEEKNUM(daily!$A1859))</f>
        <v>1485746</v>
      </c>
      <c r="O1859">
        <f>SUMIFS(COT!F:F,COT!$A:$A,YEAR(daily!$A1859),COT!$B:$B,WEEKNUM(daily!$A1859))</f>
        <v>255068</v>
      </c>
      <c r="P1859">
        <f>SUMIFS(COT!G:G,COT!$A:$A,YEAR(daily!$A1859),COT!$B:$B,WEEKNUM(daily!$A1859))</f>
        <v>144162</v>
      </c>
      <c r="Q1859">
        <f>SUMIFS(COT!H:H,COT!$A:$A,YEAR(daily!$A1859),COT!$B:$B,WEEKNUM(daily!$A1859))</f>
        <v>281114</v>
      </c>
      <c r="R1859">
        <f>SUMIFS(COT!I:I,COT!$A:$A,YEAR(daily!$A1859),COT!$B:$B,WEEKNUM(daily!$A1859))</f>
        <v>876777</v>
      </c>
      <c r="S1859">
        <f>SUMIFS(COT!J:J,COT!$A:$A,YEAR(daily!$A1859),COT!$B:$B,WEEKNUM(daily!$A1859))</f>
        <v>990712</v>
      </c>
      <c r="T1859">
        <f>SUMIFS(COT!K:K,COT!$A:$A,YEAR(daily!$A1859),COT!$B:$B,WEEKNUM(daily!$A1859))</f>
        <v>72787</v>
      </c>
      <c r="U1859">
        <f>SUMIFS(COT!L:L,COT!$A:$A,YEAR(daily!$A1859),COT!$B:$B,WEEKNUM(daily!$A1859))</f>
        <v>69758</v>
      </c>
      <c r="V1859">
        <f>SUMIFS(COT!M:M,COT!$A:$A,YEAR(daily!$A1859),COT!$B:$B,WEEKNUM(daily!$A1859))</f>
        <v>103</v>
      </c>
      <c r="W1859">
        <f>SUMIFS(COT!N:N,COT!$A:$A,YEAR(daily!$A1859),COT!$B:$B,WEEKNUM(daily!$A1859))</f>
        <v>98</v>
      </c>
      <c r="X1859">
        <f>SUMIFS(COT!O:O,COT!$A:$A,YEAR(daily!$A1859),COT!$B:$B,WEEKNUM(daily!$A1859))</f>
        <v>124</v>
      </c>
      <c r="Y1859">
        <f>SUMIFS(COT!P:P,COT!$A:$A,YEAR(daily!$A1859),COT!$B:$B,WEEKNUM(daily!$A1859))</f>
        <v>84</v>
      </c>
      <c r="Z1859">
        <f>SUMIFS(COT!Q:Q,COT!$A:$A,YEAR(daily!$A1859),COT!$B:$B,WEEKNUM(daily!$A1859))</f>
        <v>102</v>
      </c>
      <c r="AA1859">
        <f>SUMIFS(Saudi!B:B,Saudi!$A:$A,YEAR(daily!$A1859))</f>
        <v>642.80600000000004</v>
      </c>
      <c r="AB1859">
        <f>SUMIFS(Saudi!C:C,Saudi!$A:$A,YEAR(daily!$A1859))</f>
        <v>459.12</v>
      </c>
      <c r="AC1859">
        <f>SUMIFS(Saudi!F:F,Saudi!$A:$A,YEAR(daily!$A1859))</f>
        <v>3923205</v>
      </c>
      <c r="AD1859">
        <f>SUMIFS(Saudi!G:G,Saudi!$A:$A,YEAR(daily!$A1859))</f>
        <v>72.338736684018997</v>
      </c>
      <c r="AE1859">
        <f>SUMIFS(Saudi!H:H,Saudi!$A:$A,YEAR(daily!$A1859))</f>
        <v>283799693.45242673</v>
      </c>
      <c r="AF1859" s="5">
        <f t="shared" si="80"/>
        <v>7</v>
      </c>
      <c r="AG1859" s="5">
        <f t="shared" si="81"/>
        <v>2007</v>
      </c>
    </row>
    <row r="1860" spans="1:33">
      <c r="A1860" s="3">
        <v>39289</v>
      </c>
      <c r="B1860" s="1">
        <v>369307</v>
      </c>
      <c r="C1860" s="1">
        <v>62420</v>
      </c>
      <c r="D1860" s="1">
        <v>187663</v>
      </c>
      <c r="E1860" s="1">
        <v>74.95</v>
      </c>
      <c r="F1860" s="1">
        <v>74.040000000000006</v>
      </c>
      <c r="G1860" s="1">
        <v>73.67</v>
      </c>
      <c r="H1860" s="2">
        <v>50.7</v>
      </c>
      <c r="I1860" s="2">
        <v>30.2</v>
      </c>
      <c r="J1860" s="2">
        <v>85.3</v>
      </c>
      <c r="K1860" s="2">
        <v>86.2</v>
      </c>
      <c r="L1860">
        <f>SUMIFS(US!B:B,US!$D:$D,YEAR(daily!$A1860),US!$E:$E,MONTH(daily!$A1860))</f>
        <v>8462</v>
      </c>
      <c r="M1860">
        <f>SUMIFS(US!C:C,US!$D:$D,YEAR(daily!$A1860),US!$E:$E,MONTH(daily!$A1860))</f>
        <v>20747</v>
      </c>
      <c r="N1860">
        <f>SUMIFS(COT!E:E,COT!$A:$A,YEAR(daily!$A1860),COT!$B:$B,WEEKNUM(daily!$A1860))</f>
        <v>1485746</v>
      </c>
      <c r="O1860">
        <f>SUMIFS(COT!F:F,COT!$A:$A,YEAR(daily!$A1860),COT!$B:$B,WEEKNUM(daily!$A1860))</f>
        <v>255068</v>
      </c>
      <c r="P1860">
        <f>SUMIFS(COT!G:G,COT!$A:$A,YEAR(daily!$A1860),COT!$B:$B,WEEKNUM(daily!$A1860))</f>
        <v>144162</v>
      </c>
      <c r="Q1860">
        <f>SUMIFS(COT!H:H,COT!$A:$A,YEAR(daily!$A1860),COT!$B:$B,WEEKNUM(daily!$A1860))</f>
        <v>281114</v>
      </c>
      <c r="R1860">
        <f>SUMIFS(COT!I:I,COT!$A:$A,YEAR(daily!$A1860),COT!$B:$B,WEEKNUM(daily!$A1860))</f>
        <v>876777</v>
      </c>
      <c r="S1860">
        <f>SUMIFS(COT!J:J,COT!$A:$A,YEAR(daily!$A1860),COT!$B:$B,WEEKNUM(daily!$A1860))</f>
        <v>990712</v>
      </c>
      <c r="T1860">
        <f>SUMIFS(COT!K:K,COT!$A:$A,YEAR(daily!$A1860),COT!$B:$B,WEEKNUM(daily!$A1860))</f>
        <v>72787</v>
      </c>
      <c r="U1860">
        <f>SUMIFS(COT!L:L,COT!$A:$A,YEAR(daily!$A1860),COT!$B:$B,WEEKNUM(daily!$A1860))</f>
        <v>69758</v>
      </c>
      <c r="V1860">
        <f>SUMIFS(COT!M:M,COT!$A:$A,YEAR(daily!$A1860),COT!$B:$B,WEEKNUM(daily!$A1860))</f>
        <v>103</v>
      </c>
      <c r="W1860">
        <f>SUMIFS(COT!N:N,COT!$A:$A,YEAR(daily!$A1860),COT!$B:$B,WEEKNUM(daily!$A1860))</f>
        <v>98</v>
      </c>
      <c r="X1860">
        <f>SUMIFS(COT!O:O,COT!$A:$A,YEAR(daily!$A1860),COT!$B:$B,WEEKNUM(daily!$A1860))</f>
        <v>124</v>
      </c>
      <c r="Y1860">
        <f>SUMIFS(COT!P:P,COT!$A:$A,YEAR(daily!$A1860),COT!$B:$B,WEEKNUM(daily!$A1860))</f>
        <v>84</v>
      </c>
      <c r="Z1860">
        <f>SUMIFS(COT!Q:Q,COT!$A:$A,YEAR(daily!$A1860),COT!$B:$B,WEEKNUM(daily!$A1860))</f>
        <v>102</v>
      </c>
      <c r="AA1860">
        <f>SUMIFS(Saudi!B:B,Saudi!$A:$A,YEAR(daily!$A1860))</f>
        <v>642.80600000000004</v>
      </c>
      <c r="AB1860">
        <f>SUMIFS(Saudi!C:C,Saudi!$A:$A,YEAR(daily!$A1860))</f>
        <v>459.12</v>
      </c>
      <c r="AC1860">
        <f>SUMIFS(Saudi!F:F,Saudi!$A:$A,YEAR(daily!$A1860))</f>
        <v>3923205</v>
      </c>
      <c r="AD1860">
        <f>SUMIFS(Saudi!G:G,Saudi!$A:$A,YEAR(daily!$A1860))</f>
        <v>72.338736684018997</v>
      </c>
      <c r="AE1860">
        <f>SUMIFS(Saudi!H:H,Saudi!$A:$A,YEAR(daily!$A1860))</f>
        <v>283799693.45242673</v>
      </c>
      <c r="AF1860" s="5">
        <f t="shared" si="80"/>
        <v>7</v>
      </c>
      <c r="AG1860" s="5">
        <f t="shared" si="81"/>
        <v>2007</v>
      </c>
    </row>
    <row r="1861" spans="1:33">
      <c r="A1861" s="3">
        <v>39290</v>
      </c>
      <c r="B1861" s="1">
        <v>369172</v>
      </c>
      <c r="C1861" s="1">
        <v>63463</v>
      </c>
      <c r="D1861" s="1">
        <v>185293</v>
      </c>
      <c r="E1861" s="1">
        <v>77.02</v>
      </c>
      <c r="F1861" s="1">
        <v>75.64</v>
      </c>
      <c r="G1861" s="1">
        <v>75.06</v>
      </c>
      <c r="H1861" s="2">
        <v>50.7</v>
      </c>
      <c r="I1861" s="2">
        <v>30.2</v>
      </c>
      <c r="J1861" s="2">
        <v>85.3</v>
      </c>
      <c r="K1861" s="2">
        <v>86.2</v>
      </c>
      <c r="L1861">
        <f>SUMIFS(US!B:B,US!$D:$D,YEAR(daily!$A1861),US!$E:$E,MONTH(daily!$A1861))</f>
        <v>8462</v>
      </c>
      <c r="M1861">
        <f>SUMIFS(US!C:C,US!$D:$D,YEAR(daily!$A1861),US!$E:$E,MONTH(daily!$A1861))</f>
        <v>20747</v>
      </c>
      <c r="N1861">
        <f>SUMIFS(COT!E:E,COT!$A:$A,YEAR(daily!$A1861),COT!$B:$B,WEEKNUM(daily!$A1861))</f>
        <v>1485746</v>
      </c>
      <c r="O1861">
        <f>SUMIFS(COT!F:F,COT!$A:$A,YEAR(daily!$A1861),COT!$B:$B,WEEKNUM(daily!$A1861))</f>
        <v>255068</v>
      </c>
      <c r="P1861">
        <f>SUMIFS(COT!G:G,COT!$A:$A,YEAR(daily!$A1861),COT!$B:$B,WEEKNUM(daily!$A1861))</f>
        <v>144162</v>
      </c>
      <c r="Q1861">
        <f>SUMIFS(COT!H:H,COT!$A:$A,YEAR(daily!$A1861),COT!$B:$B,WEEKNUM(daily!$A1861))</f>
        <v>281114</v>
      </c>
      <c r="R1861">
        <f>SUMIFS(COT!I:I,COT!$A:$A,YEAR(daily!$A1861),COT!$B:$B,WEEKNUM(daily!$A1861))</f>
        <v>876777</v>
      </c>
      <c r="S1861">
        <f>SUMIFS(COT!J:J,COT!$A:$A,YEAR(daily!$A1861),COT!$B:$B,WEEKNUM(daily!$A1861))</f>
        <v>990712</v>
      </c>
      <c r="T1861">
        <f>SUMIFS(COT!K:K,COT!$A:$A,YEAR(daily!$A1861),COT!$B:$B,WEEKNUM(daily!$A1861))</f>
        <v>72787</v>
      </c>
      <c r="U1861">
        <f>SUMIFS(COT!L:L,COT!$A:$A,YEAR(daily!$A1861),COT!$B:$B,WEEKNUM(daily!$A1861))</f>
        <v>69758</v>
      </c>
      <c r="V1861">
        <f>SUMIFS(COT!M:M,COT!$A:$A,YEAR(daily!$A1861),COT!$B:$B,WEEKNUM(daily!$A1861))</f>
        <v>103</v>
      </c>
      <c r="W1861">
        <f>SUMIFS(COT!N:N,COT!$A:$A,YEAR(daily!$A1861),COT!$B:$B,WEEKNUM(daily!$A1861))</f>
        <v>98</v>
      </c>
      <c r="X1861">
        <f>SUMIFS(COT!O:O,COT!$A:$A,YEAR(daily!$A1861),COT!$B:$B,WEEKNUM(daily!$A1861))</f>
        <v>124</v>
      </c>
      <c r="Y1861">
        <f>SUMIFS(COT!P:P,COT!$A:$A,YEAR(daily!$A1861),COT!$B:$B,WEEKNUM(daily!$A1861))</f>
        <v>84</v>
      </c>
      <c r="Z1861">
        <f>SUMIFS(COT!Q:Q,COT!$A:$A,YEAR(daily!$A1861),COT!$B:$B,WEEKNUM(daily!$A1861))</f>
        <v>102</v>
      </c>
      <c r="AA1861">
        <f>SUMIFS(Saudi!B:B,Saudi!$A:$A,YEAR(daily!$A1861))</f>
        <v>642.80600000000004</v>
      </c>
      <c r="AB1861">
        <f>SUMIFS(Saudi!C:C,Saudi!$A:$A,YEAR(daily!$A1861))</f>
        <v>459.12</v>
      </c>
      <c r="AC1861">
        <f>SUMIFS(Saudi!F:F,Saudi!$A:$A,YEAR(daily!$A1861))</f>
        <v>3923205</v>
      </c>
      <c r="AD1861">
        <f>SUMIFS(Saudi!G:G,Saudi!$A:$A,YEAR(daily!$A1861))</f>
        <v>72.338736684018997</v>
      </c>
      <c r="AE1861">
        <f>SUMIFS(Saudi!H:H,Saudi!$A:$A,YEAR(daily!$A1861))</f>
        <v>283799693.45242673</v>
      </c>
      <c r="AF1861" s="5">
        <f t="shared" si="80"/>
        <v>7</v>
      </c>
      <c r="AG1861" s="5">
        <f t="shared" si="81"/>
        <v>2007</v>
      </c>
    </row>
    <row r="1862" spans="1:33">
      <c r="A1862" s="3">
        <v>39293</v>
      </c>
      <c r="B1862" s="1">
        <v>360497</v>
      </c>
      <c r="C1862" s="1">
        <v>64273</v>
      </c>
      <c r="D1862" s="1">
        <v>186608</v>
      </c>
      <c r="E1862" s="1">
        <v>76.83</v>
      </c>
      <c r="F1862" s="1">
        <v>75.45</v>
      </c>
      <c r="G1862" s="1">
        <v>74.739999999999995</v>
      </c>
      <c r="H1862" s="2">
        <v>50.7</v>
      </c>
      <c r="I1862" s="2">
        <v>30.2</v>
      </c>
      <c r="J1862" s="2">
        <v>85.3</v>
      </c>
      <c r="K1862" s="2">
        <v>86.2</v>
      </c>
      <c r="L1862">
        <f>SUMIFS(US!B:B,US!$D:$D,YEAR(daily!$A1862),US!$E:$E,MONTH(daily!$A1862))</f>
        <v>8462</v>
      </c>
      <c r="M1862">
        <f>SUMIFS(US!C:C,US!$D:$D,YEAR(daily!$A1862),US!$E:$E,MONTH(daily!$A1862))</f>
        <v>20747</v>
      </c>
      <c r="N1862">
        <f>SUMIFS(COT!E:E,COT!$A:$A,YEAR(daily!$A1862),COT!$B:$B,WEEKNUM(daily!$A1862))</f>
        <v>1521237</v>
      </c>
      <c r="O1862">
        <f>SUMIFS(COT!F:F,COT!$A:$A,YEAR(daily!$A1862),COT!$B:$B,WEEKNUM(daily!$A1862))</f>
        <v>266519</v>
      </c>
      <c r="P1862">
        <f>SUMIFS(COT!G:G,COT!$A:$A,YEAR(daily!$A1862),COT!$B:$B,WEEKNUM(daily!$A1862))</f>
        <v>136904</v>
      </c>
      <c r="Q1862">
        <f>SUMIFS(COT!H:H,COT!$A:$A,YEAR(daily!$A1862),COT!$B:$B,WEEKNUM(daily!$A1862))</f>
        <v>283275</v>
      </c>
      <c r="R1862">
        <f>SUMIFS(COT!I:I,COT!$A:$A,YEAR(daily!$A1862),COT!$B:$B,WEEKNUM(daily!$A1862))</f>
        <v>895645</v>
      </c>
      <c r="S1862">
        <f>SUMIFS(COT!J:J,COT!$A:$A,YEAR(daily!$A1862),COT!$B:$B,WEEKNUM(daily!$A1862))</f>
        <v>1017457</v>
      </c>
      <c r="T1862">
        <f>SUMIFS(COT!K:K,COT!$A:$A,YEAR(daily!$A1862),COT!$B:$B,WEEKNUM(daily!$A1862))</f>
        <v>75798</v>
      </c>
      <c r="U1862">
        <f>SUMIFS(COT!L:L,COT!$A:$A,YEAR(daily!$A1862),COT!$B:$B,WEEKNUM(daily!$A1862))</f>
        <v>83601</v>
      </c>
      <c r="V1862">
        <f>SUMIFS(COT!M:M,COT!$A:$A,YEAR(daily!$A1862),COT!$B:$B,WEEKNUM(daily!$A1862))</f>
        <v>117</v>
      </c>
      <c r="W1862">
        <f>SUMIFS(COT!N:N,COT!$A:$A,YEAR(daily!$A1862),COT!$B:$B,WEEKNUM(daily!$A1862))</f>
        <v>96</v>
      </c>
      <c r="X1862">
        <f>SUMIFS(COT!O:O,COT!$A:$A,YEAR(daily!$A1862),COT!$B:$B,WEEKNUM(daily!$A1862))</f>
        <v>137</v>
      </c>
      <c r="Y1862">
        <f>SUMIFS(COT!P:P,COT!$A:$A,YEAR(daily!$A1862),COT!$B:$B,WEEKNUM(daily!$A1862))</f>
        <v>83</v>
      </c>
      <c r="Z1862">
        <f>SUMIFS(COT!Q:Q,COT!$A:$A,YEAR(daily!$A1862),COT!$B:$B,WEEKNUM(daily!$A1862))</f>
        <v>101</v>
      </c>
      <c r="AA1862">
        <f>SUMIFS(Saudi!B:B,Saudi!$A:$A,YEAR(daily!$A1862))</f>
        <v>642.80600000000004</v>
      </c>
      <c r="AB1862">
        <f>SUMIFS(Saudi!C:C,Saudi!$A:$A,YEAR(daily!$A1862))</f>
        <v>459.12</v>
      </c>
      <c r="AC1862">
        <f>SUMIFS(Saudi!F:F,Saudi!$A:$A,YEAR(daily!$A1862))</f>
        <v>3923205</v>
      </c>
      <c r="AD1862">
        <f>SUMIFS(Saudi!G:G,Saudi!$A:$A,YEAR(daily!$A1862))</f>
        <v>72.338736684018997</v>
      </c>
      <c r="AE1862">
        <f>SUMIFS(Saudi!H:H,Saudi!$A:$A,YEAR(daily!$A1862))</f>
        <v>283799693.45242673</v>
      </c>
      <c r="AF1862" s="5">
        <f t="shared" si="80"/>
        <v>7</v>
      </c>
      <c r="AG1862" s="5">
        <f t="shared" si="81"/>
        <v>2007</v>
      </c>
    </row>
    <row r="1863" spans="1:33">
      <c r="A1863" s="3">
        <v>39294</v>
      </c>
      <c r="B1863" s="1">
        <v>365191</v>
      </c>
      <c r="C1863" s="1">
        <v>68106</v>
      </c>
      <c r="D1863" s="1">
        <v>187734</v>
      </c>
      <c r="E1863" s="1">
        <v>78.209999999999994</v>
      </c>
      <c r="F1863" s="1">
        <v>76.819999999999993</v>
      </c>
      <c r="G1863" s="1">
        <v>76.05</v>
      </c>
      <c r="H1863" s="2">
        <v>50.7</v>
      </c>
      <c r="I1863" s="2">
        <v>30.2</v>
      </c>
      <c r="J1863" s="2">
        <v>85.3</v>
      </c>
      <c r="K1863" s="2">
        <v>86.2</v>
      </c>
      <c r="L1863">
        <f>SUMIFS(US!B:B,US!$D:$D,YEAR(daily!$A1863),US!$E:$E,MONTH(daily!$A1863))</f>
        <v>8462</v>
      </c>
      <c r="M1863">
        <f>SUMIFS(US!C:C,US!$D:$D,YEAR(daily!$A1863),US!$E:$E,MONTH(daily!$A1863))</f>
        <v>20747</v>
      </c>
      <c r="N1863">
        <f>SUMIFS(COT!E:E,COT!$A:$A,YEAR(daily!$A1863),COT!$B:$B,WEEKNUM(daily!$A1863))</f>
        <v>1521237</v>
      </c>
      <c r="O1863">
        <f>SUMIFS(COT!F:F,COT!$A:$A,YEAR(daily!$A1863),COT!$B:$B,WEEKNUM(daily!$A1863))</f>
        <v>266519</v>
      </c>
      <c r="P1863">
        <f>SUMIFS(COT!G:G,COT!$A:$A,YEAR(daily!$A1863),COT!$B:$B,WEEKNUM(daily!$A1863))</f>
        <v>136904</v>
      </c>
      <c r="Q1863">
        <f>SUMIFS(COT!H:H,COT!$A:$A,YEAR(daily!$A1863),COT!$B:$B,WEEKNUM(daily!$A1863))</f>
        <v>283275</v>
      </c>
      <c r="R1863">
        <f>SUMIFS(COT!I:I,COT!$A:$A,YEAR(daily!$A1863),COT!$B:$B,WEEKNUM(daily!$A1863))</f>
        <v>895645</v>
      </c>
      <c r="S1863">
        <f>SUMIFS(COT!J:J,COT!$A:$A,YEAR(daily!$A1863),COT!$B:$B,WEEKNUM(daily!$A1863))</f>
        <v>1017457</v>
      </c>
      <c r="T1863">
        <f>SUMIFS(COT!K:K,COT!$A:$A,YEAR(daily!$A1863),COT!$B:$B,WEEKNUM(daily!$A1863))</f>
        <v>75798</v>
      </c>
      <c r="U1863">
        <f>SUMIFS(COT!L:L,COT!$A:$A,YEAR(daily!$A1863),COT!$B:$B,WEEKNUM(daily!$A1863))</f>
        <v>83601</v>
      </c>
      <c r="V1863">
        <f>SUMIFS(COT!M:M,COT!$A:$A,YEAR(daily!$A1863),COT!$B:$B,WEEKNUM(daily!$A1863))</f>
        <v>117</v>
      </c>
      <c r="W1863">
        <f>SUMIFS(COT!N:N,COT!$A:$A,YEAR(daily!$A1863),COT!$B:$B,WEEKNUM(daily!$A1863))</f>
        <v>96</v>
      </c>
      <c r="X1863">
        <f>SUMIFS(COT!O:O,COT!$A:$A,YEAR(daily!$A1863),COT!$B:$B,WEEKNUM(daily!$A1863))</f>
        <v>137</v>
      </c>
      <c r="Y1863">
        <f>SUMIFS(COT!P:P,COT!$A:$A,YEAR(daily!$A1863),COT!$B:$B,WEEKNUM(daily!$A1863))</f>
        <v>83</v>
      </c>
      <c r="Z1863">
        <f>SUMIFS(COT!Q:Q,COT!$A:$A,YEAR(daily!$A1863),COT!$B:$B,WEEKNUM(daily!$A1863))</f>
        <v>101</v>
      </c>
      <c r="AA1863">
        <f>SUMIFS(Saudi!B:B,Saudi!$A:$A,YEAR(daily!$A1863))</f>
        <v>642.80600000000004</v>
      </c>
      <c r="AB1863">
        <f>SUMIFS(Saudi!C:C,Saudi!$A:$A,YEAR(daily!$A1863))</f>
        <v>459.12</v>
      </c>
      <c r="AC1863">
        <f>SUMIFS(Saudi!F:F,Saudi!$A:$A,YEAR(daily!$A1863))</f>
        <v>3923205</v>
      </c>
      <c r="AD1863">
        <f>SUMIFS(Saudi!G:G,Saudi!$A:$A,YEAR(daily!$A1863))</f>
        <v>72.338736684018997</v>
      </c>
      <c r="AE1863">
        <f>SUMIFS(Saudi!H:H,Saudi!$A:$A,YEAR(daily!$A1863))</f>
        <v>283799693.45242673</v>
      </c>
      <c r="AF1863" s="5">
        <f t="shared" si="80"/>
        <v>7</v>
      </c>
      <c r="AG1863" s="5">
        <f t="shared" si="81"/>
        <v>2007</v>
      </c>
    </row>
    <row r="1864" spans="1:33">
      <c r="A1864" s="3">
        <v>39295</v>
      </c>
      <c r="B1864" s="1">
        <v>358564</v>
      </c>
      <c r="C1864" s="1">
        <v>69423</v>
      </c>
      <c r="D1864" s="1">
        <v>189290</v>
      </c>
      <c r="E1864" s="1">
        <v>76.53</v>
      </c>
      <c r="F1864" s="1">
        <v>75.8</v>
      </c>
      <c r="G1864" s="1">
        <v>75.290000000000006</v>
      </c>
      <c r="H1864" s="2">
        <v>50.7</v>
      </c>
      <c r="I1864" s="2">
        <v>30.2</v>
      </c>
      <c r="J1864" s="2">
        <v>85.3</v>
      </c>
      <c r="K1864" s="2">
        <v>86.2</v>
      </c>
      <c r="L1864">
        <f>SUMIFS(US!B:B,US!$D:$D,YEAR(daily!$A1864),US!$E:$E,MONTH(daily!$A1864))</f>
        <v>8390</v>
      </c>
      <c r="M1864">
        <f>SUMIFS(US!C:C,US!$D:$D,YEAR(daily!$A1864),US!$E:$E,MONTH(daily!$A1864))</f>
        <v>21025</v>
      </c>
      <c r="N1864">
        <f>SUMIFS(COT!E:E,COT!$A:$A,YEAR(daily!$A1864),COT!$B:$B,WEEKNUM(daily!$A1864))</f>
        <v>1521237</v>
      </c>
      <c r="O1864">
        <f>SUMIFS(COT!F:F,COT!$A:$A,YEAR(daily!$A1864),COT!$B:$B,WEEKNUM(daily!$A1864))</f>
        <v>266519</v>
      </c>
      <c r="P1864">
        <f>SUMIFS(COT!G:G,COT!$A:$A,YEAR(daily!$A1864),COT!$B:$B,WEEKNUM(daily!$A1864))</f>
        <v>136904</v>
      </c>
      <c r="Q1864">
        <f>SUMIFS(COT!H:H,COT!$A:$A,YEAR(daily!$A1864),COT!$B:$B,WEEKNUM(daily!$A1864))</f>
        <v>283275</v>
      </c>
      <c r="R1864">
        <f>SUMIFS(COT!I:I,COT!$A:$A,YEAR(daily!$A1864),COT!$B:$B,WEEKNUM(daily!$A1864))</f>
        <v>895645</v>
      </c>
      <c r="S1864">
        <f>SUMIFS(COT!J:J,COT!$A:$A,YEAR(daily!$A1864),COT!$B:$B,WEEKNUM(daily!$A1864))</f>
        <v>1017457</v>
      </c>
      <c r="T1864">
        <f>SUMIFS(COT!K:K,COT!$A:$A,YEAR(daily!$A1864),COT!$B:$B,WEEKNUM(daily!$A1864))</f>
        <v>75798</v>
      </c>
      <c r="U1864">
        <f>SUMIFS(COT!L:L,COT!$A:$A,YEAR(daily!$A1864),COT!$B:$B,WEEKNUM(daily!$A1864))</f>
        <v>83601</v>
      </c>
      <c r="V1864">
        <f>SUMIFS(COT!M:M,COT!$A:$A,YEAR(daily!$A1864),COT!$B:$B,WEEKNUM(daily!$A1864))</f>
        <v>117</v>
      </c>
      <c r="W1864">
        <f>SUMIFS(COT!N:N,COT!$A:$A,YEAR(daily!$A1864),COT!$B:$B,WEEKNUM(daily!$A1864))</f>
        <v>96</v>
      </c>
      <c r="X1864">
        <f>SUMIFS(COT!O:O,COT!$A:$A,YEAR(daily!$A1864),COT!$B:$B,WEEKNUM(daily!$A1864))</f>
        <v>137</v>
      </c>
      <c r="Y1864">
        <f>SUMIFS(COT!P:P,COT!$A:$A,YEAR(daily!$A1864),COT!$B:$B,WEEKNUM(daily!$A1864))</f>
        <v>83</v>
      </c>
      <c r="Z1864">
        <f>SUMIFS(COT!Q:Q,COT!$A:$A,YEAR(daily!$A1864),COT!$B:$B,WEEKNUM(daily!$A1864))</f>
        <v>101</v>
      </c>
      <c r="AA1864">
        <f>SUMIFS(Saudi!B:B,Saudi!$A:$A,YEAR(daily!$A1864))</f>
        <v>642.80600000000004</v>
      </c>
      <c r="AB1864">
        <f>SUMIFS(Saudi!C:C,Saudi!$A:$A,YEAR(daily!$A1864))</f>
        <v>459.12</v>
      </c>
      <c r="AC1864">
        <f>SUMIFS(Saudi!F:F,Saudi!$A:$A,YEAR(daily!$A1864))</f>
        <v>3923205</v>
      </c>
      <c r="AD1864">
        <f>SUMIFS(Saudi!G:G,Saudi!$A:$A,YEAR(daily!$A1864))</f>
        <v>72.338736684018997</v>
      </c>
      <c r="AE1864">
        <f>SUMIFS(Saudi!H:H,Saudi!$A:$A,YEAR(daily!$A1864))</f>
        <v>283799693.45242673</v>
      </c>
      <c r="AF1864" s="5">
        <f t="shared" si="80"/>
        <v>8</v>
      </c>
      <c r="AG1864" s="5">
        <f t="shared" si="81"/>
        <v>2007</v>
      </c>
    </row>
    <row r="1865" spans="1:33">
      <c r="A1865" s="3">
        <v>39296</v>
      </c>
      <c r="B1865" s="1">
        <v>346257</v>
      </c>
      <c r="C1865" s="1">
        <v>71938</v>
      </c>
      <c r="D1865" s="1">
        <v>189619</v>
      </c>
      <c r="E1865" s="1">
        <v>76.86</v>
      </c>
      <c r="F1865" s="1">
        <v>76.14</v>
      </c>
      <c r="G1865" s="1">
        <v>75.61</v>
      </c>
      <c r="H1865" s="2">
        <v>50.7</v>
      </c>
      <c r="I1865" s="2">
        <v>30.2</v>
      </c>
      <c r="J1865" s="2">
        <v>85.3</v>
      </c>
      <c r="K1865" s="2">
        <v>86.2</v>
      </c>
      <c r="L1865">
        <f>SUMIFS(US!B:B,US!$D:$D,YEAR(daily!$A1865),US!$E:$E,MONTH(daily!$A1865))</f>
        <v>8390</v>
      </c>
      <c r="M1865">
        <f>SUMIFS(US!C:C,US!$D:$D,YEAR(daily!$A1865),US!$E:$E,MONTH(daily!$A1865))</f>
        <v>21025</v>
      </c>
      <c r="N1865">
        <f>SUMIFS(COT!E:E,COT!$A:$A,YEAR(daily!$A1865),COT!$B:$B,WEEKNUM(daily!$A1865))</f>
        <v>1521237</v>
      </c>
      <c r="O1865">
        <f>SUMIFS(COT!F:F,COT!$A:$A,YEAR(daily!$A1865),COT!$B:$B,WEEKNUM(daily!$A1865))</f>
        <v>266519</v>
      </c>
      <c r="P1865">
        <f>SUMIFS(COT!G:G,COT!$A:$A,YEAR(daily!$A1865),COT!$B:$B,WEEKNUM(daily!$A1865))</f>
        <v>136904</v>
      </c>
      <c r="Q1865">
        <f>SUMIFS(COT!H:H,COT!$A:$A,YEAR(daily!$A1865),COT!$B:$B,WEEKNUM(daily!$A1865))</f>
        <v>283275</v>
      </c>
      <c r="R1865">
        <f>SUMIFS(COT!I:I,COT!$A:$A,YEAR(daily!$A1865),COT!$B:$B,WEEKNUM(daily!$A1865))</f>
        <v>895645</v>
      </c>
      <c r="S1865">
        <f>SUMIFS(COT!J:J,COT!$A:$A,YEAR(daily!$A1865),COT!$B:$B,WEEKNUM(daily!$A1865))</f>
        <v>1017457</v>
      </c>
      <c r="T1865">
        <f>SUMIFS(COT!K:K,COT!$A:$A,YEAR(daily!$A1865),COT!$B:$B,WEEKNUM(daily!$A1865))</f>
        <v>75798</v>
      </c>
      <c r="U1865">
        <f>SUMIFS(COT!L:L,COT!$A:$A,YEAR(daily!$A1865),COT!$B:$B,WEEKNUM(daily!$A1865))</f>
        <v>83601</v>
      </c>
      <c r="V1865">
        <f>SUMIFS(COT!M:M,COT!$A:$A,YEAR(daily!$A1865),COT!$B:$B,WEEKNUM(daily!$A1865))</f>
        <v>117</v>
      </c>
      <c r="W1865">
        <f>SUMIFS(COT!N:N,COT!$A:$A,YEAR(daily!$A1865),COT!$B:$B,WEEKNUM(daily!$A1865))</f>
        <v>96</v>
      </c>
      <c r="X1865">
        <f>SUMIFS(COT!O:O,COT!$A:$A,YEAR(daily!$A1865),COT!$B:$B,WEEKNUM(daily!$A1865))</f>
        <v>137</v>
      </c>
      <c r="Y1865">
        <f>SUMIFS(COT!P:P,COT!$A:$A,YEAR(daily!$A1865),COT!$B:$B,WEEKNUM(daily!$A1865))</f>
        <v>83</v>
      </c>
      <c r="Z1865">
        <f>SUMIFS(COT!Q:Q,COT!$A:$A,YEAR(daily!$A1865),COT!$B:$B,WEEKNUM(daily!$A1865))</f>
        <v>101</v>
      </c>
      <c r="AA1865">
        <f>SUMIFS(Saudi!B:B,Saudi!$A:$A,YEAR(daily!$A1865))</f>
        <v>642.80600000000004</v>
      </c>
      <c r="AB1865">
        <f>SUMIFS(Saudi!C:C,Saudi!$A:$A,YEAR(daily!$A1865))</f>
        <v>459.12</v>
      </c>
      <c r="AC1865">
        <f>SUMIFS(Saudi!F:F,Saudi!$A:$A,YEAR(daily!$A1865))</f>
        <v>3923205</v>
      </c>
      <c r="AD1865">
        <f>SUMIFS(Saudi!G:G,Saudi!$A:$A,YEAR(daily!$A1865))</f>
        <v>72.338736684018997</v>
      </c>
      <c r="AE1865">
        <f>SUMIFS(Saudi!H:H,Saudi!$A:$A,YEAR(daily!$A1865))</f>
        <v>283799693.45242673</v>
      </c>
      <c r="AF1865" s="5">
        <f t="shared" si="80"/>
        <v>8</v>
      </c>
      <c r="AG1865" s="5">
        <f t="shared" si="81"/>
        <v>2007</v>
      </c>
    </row>
    <row r="1866" spans="1:33">
      <c r="A1866" s="3">
        <v>39297</v>
      </c>
      <c r="B1866" s="1">
        <v>328518</v>
      </c>
      <c r="C1866" s="1">
        <v>71549</v>
      </c>
      <c r="D1866" s="1">
        <v>187198</v>
      </c>
      <c r="E1866" s="1">
        <v>75.48</v>
      </c>
      <c r="F1866" s="1">
        <v>75.06</v>
      </c>
      <c r="G1866" s="1">
        <v>74.7</v>
      </c>
      <c r="H1866" s="2">
        <v>50.7</v>
      </c>
      <c r="I1866" s="2">
        <v>30.2</v>
      </c>
      <c r="J1866" s="2">
        <v>85.3</v>
      </c>
      <c r="K1866" s="2">
        <v>86.2</v>
      </c>
      <c r="L1866">
        <f>SUMIFS(US!B:B,US!$D:$D,YEAR(daily!$A1866),US!$E:$E,MONTH(daily!$A1866))</f>
        <v>8390</v>
      </c>
      <c r="M1866">
        <f>SUMIFS(US!C:C,US!$D:$D,YEAR(daily!$A1866),US!$E:$E,MONTH(daily!$A1866))</f>
        <v>21025</v>
      </c>
      <c r="N1866">
        <f>SUMIFS(COT!E:E,COT!$A:$A,YEAR(daily!$A1866),COT!$B:$B,WEEKNUM(daily!$A1866))</f>
        <v>1521237</v>
      </c>
      <c r="O1866">
        <f>SUMIFS(COT!F:F,COT!$A:$A,YEAR(daily!$A1866),COT!$B:$B,WEEKNUM(daily!$A1866))</f>
        <v>266519</v>
      </c>
      <c r="P1866">
        <f>SUMIFS(COT!G:G,COT!$A:$A,YEAR(daily!$A1866),COT!$B:$B,WEEKNUM(daily!$A1866))</f>
        <v>136904</v>
      </c>
      <c r="Q1866">
        <f>SUMIFS(COT!H:H,COT!$A:$A,YEAR(daily!$A1866),COT!$B:$B,WEEKNUM(daily!$A1866))</f>
        <v>283275</v>
      </c>
      <c r="R1866">
        <f>SUMIFS(COT!I:I,COT!$A:$A,YEAR(daily!$A1866),COT!$B:$B,WEEKNUM(daily!$A1866))</f>
        <v>895645</v>
      </c>
      <c r="S1866">
        <f>SUMIFS(COT!J:J,COT!$A:$A,YEAR(daily!$A1866),COT!$B:$B,WEEKNUM(daily!$A1866))</f>
        <v>1017457</v>
      </c>
      <c r="T1866">
        <f>SUMIFS(COT!K:K,COT!$A:$A,YEAR(daily!$A1866),COT!$B:$B,WEEKNUM(daily!$A1866))</f>
        <v>75798</v>
      </c>
      <c r="U1866">
        <f>SUMIFS(COT!L:L,COT!$A:$A,YEAR(daily!$A1866),COT!$B:$B,WEEKNUM(daily!$A1866))</f>
        <v>83601</v>
      </c>
      <c r="V1866">
        <f>SUMIFS(COT!M:M,COT!$A:$A,YEAR(daily!$A1866),COT!$B:$B,WEEKNUM(daily!$A1866))</f>
        <v>117</v>
      </c>
      <c r="W1866">
        <f>SUMIFS(COT!N:N,COT!$A:$A,YEAR(daily!$A1866),COT!$B:$B,WEEKNUM(daily!$A1866))</f>
        <v>96</v>
      </c>
      <c r="X1866">
        <f>SUMIFS(COT!O:O,COT!$A:$A,YEAR(daily!$A1866),COT!$B:$B,WEEKNUM(daily!$A1866))</f>
        <v>137</v>
      </c>
      <c r="Y1866">
        <f>SUMIFS(COT!P:P,COT!$A:$A,YEAR(daily!$A1866),COT!$B:$B,WEEKNUM(daily!$A1866))</f>
        <v>83</v>
      </c>
      <c r="Z1866">
        <f>SUMIFS(COT!Q:Q,COT!$A:$A,YEAR(daily!$A1866),COT!$B:$B,WEEKNUM(daily!$A1866))</f>
        <v>101</v>
      </c>
      <c r="AA1866">
        <f>SUMIFS(Saudi!B:B,Saudi!$A:$A,YEAR(daily!$A1866))</f>
        <v>642.80600000000004</v>
      </c>
      <c r="AB1866">
        <f>SUMIFS(Saudi!C:C,Saudi!$A:$A,YEAR(daily!$A1866))</f>
        <v>459.12</v>
      </c>
      <c r="AC1866">
        <f>SUMIFS(Saudi!F:F,Saudi!$A:$A,YEAR(daily!$A1866))</f>
        <v>3923205</v>
      </c>
      <c r="AD1866">
        <f>SUMIFS(Saudi!G:G,Saudi!$A:$A,YEAR(daily!$A1866))</f>
        <v>72.338736684018997</v>
      </c>
      <c r="AE1866">
        <f>SUMIFS(Saudi!H:H,Saudi!$A:$A,YEAR(daily!$A1866))</f>
        <v>283799693.45242673</v>
      </c>
      <c r="AF1866" s="5">
        <f t="shared" si="80"/>
        <v>8</v>
      </c>
      <c r="AG1866" s="5">
        <f t="shared" si="81"/>
        <v>2007</v>
      </c>
    </row>
    <row r="1867" spans="1:33">
      <c r="A1867" s="3">
        <v>39300</v>
      </c>
      <c r="B1867" s="1">
        <v>317463</v>
      </c>
      <c r="C1867" s="1">
        <v>74809</v>
      </c>
      <c r="D1867" s="1">
        <v>188953</v>
      </c>
      <c r="E1867" s="1">
        <v>72.06</v>
      </c>
      <c r="F1867" s="1">
        <v>71.72</v>
      </c>
      <c r="G1867" s="1">
        <v>71.459999999999994</v>
      </c>
      <c r="H1867" s="2">
        <v>50.7</v>
      </c>
      <c r="I1867" s="2">
        <v>30.2</v>
      </c>
      <c r="J1867" s="2">
        <v>85.3</v>
      </c>
      <c r="K1867" s="2">
        <v>86.2</v>
      </c>
      <c r="L1867">
        <f>SUMIFS(US!B:B,US!$D:$D,YEAR(daily!$A1867),US!$E:$E,MONTH(daily!$A1867))</f>
        <v>8390</v>
      </c>
      <c r="M1867">
        <f>SUMIFS(US!C:C,US!$D:$D,YEAR(daily!$A1867),US!$E:$E,MONTH(daily!$A1867))</f>
        <v>21025</v>
      </c>
      <c r="N1867">
        <f>SUMIFS(COT!E:E,COT!$A:$A,YEAR(daily!$A1867),COT!$B:$B,WEEKNUM(daily!$A1867))</f>
        <v>1504817</v>
      </c>
      <c r="O1867">
        <f>SUMIFS(COT!F:F,COT!$A:$A,YEAR(daily!$A1867),COT!$B:$B,WEEKNUM(daily!$A1867))</f>
        <v>233568</v>
      </c>
      <c r="P1867">
        <f>SUMIFS(COT!G:G,COT!$A:$A,YEAR(daily!$A1867),COT!$B:$B,WEEKNUM(daily!$A1867))</f>
        <v>124646</v>
      </c>
      <c r="Q1867">
        <f>SUMIFS(COT!H:H,COT!$A:$A,YEAR(daily!$A1867),COT!$B:$B,WEEKNUM(daily!$A1867))</f>
        <v>292328</v>
      </c>
      <c r="R1867">
        <f>SUMIFS(COT!I:I,COT!$A:$A,YEAR(daily!$A1867),COT!$B:$B,WEEKNUM(daily!$A1867))</f>
        <v>893870</v>
      </c>
      <c r="S1867">
        <f>SUMIFS(COT!J:J,COT!$A:$A,YEAR(daily!$A1867),COT!$B:$B,WEEKNUM(daily!$A1867))</f>
        <v>1014069</v>
      </c>
      <c r="T1867">
        <f>SUMIFS(COT!K:K,COT!$A:$A,YEAR(daily!$A1867),COT!$B:$B,WEEKNUM(daily!$A1867))</f>
        <v>85051</v>
      </c>
      <c r="U1867">
        <f>SUMIFS(COT!L:L,COT!$A:$A,YEAR(daily!$A1867),COT!$B:$B,WEEKNUM(daily!$A1867))</f>
        <v>73774</v>
      </c>
      <c r="V1867">
        <f>SUMIFS(COT!M:M,COT!$A:$A,YEAR(daily!$A1867),COT!$B:$B,WEEKNUM(daily!$A1867))</f>
        <v>100</v>
      </c>
      <c r="W1867">
        <f>SUMIFS(COT!N:N,COT!$A:$A,YEAR(daily!$A1867),COT!$B:$B,WEEKNUM(daily!$A1867))</f>
        <v>93</v>
      </c>
      <c r="X1867">
        <f>SUMIFS(COT!O:O,COT!$A:$A,YEAR(daily!$A1867),COT!$B:$B,WEEKNUM(daily!$A1867))</f>
        <v>131</v>
      </c>
      <c r="Y1867">
        <f>SUMIFS(COT!P:P,COT!$A:$A,YEAR(daily!$A1867),COT!$B:$B,WEEKNUM(daily!$A1867))</f>
        <v>81</v>
      </c>
      <c r="Z1867">
        <f>SUMIFS(COT!Q:Q,COT!$A:$A,YEAR(daily!$A1867),COT!$B:$B,WEEKNUM(daily!$A1867))</f>
        <v>98</v>
      </c>
      <c r="AA1867">
        <f>SUMIFS(Saudi!B:B,Saudi!$A:$A,YEAR(daily!$A1867))</f>
        <v>642.80600000000004</v>
      </c>
      <c r="AB1867">
        <f>SUMIFS(Saudi!C:C,Saudi!$A:$A,YEAR(daily!$A1867))</f>
        <v>459.12</v>
      </c>
      <c r="AC1867">
        <f>SUMIFS(Saudi!F:F,Saudi!$A:$A,YEAR(daily!$A1867))</f>
        <v>3923205</v>
      </c>
      <c r="AD1867">
        <f>SUMIFS(Saudi!G:G,Saudi!$A:$A,YEAR(daily!$A1867))</f>
        <v>72.338736684018997</v>
      </c>
      <c r="AE1867">
        <f>SUMIFS(Saudi!H:H,Saudi!$A:$A,YEAR(daily!$A1867))</f>
        <v>283799693.45242673</v>
      </c>
      <c r="AF1867" s="5">
        <f t="shared" si="80"/>
        <v>8</v>
      </c>
      <c r="AG1867" s="5">
        <f t="shared" si="81"/>
        <v>2007</v>
      </c>
    </row>
    <row r="1868" spans="1:33">
      <c r="A1868" s="3">
        <v>39301</v>
      </c>
      <c r="B1868" s="1">
        <v>275422</v>
      </c>
      <c r="C1868" s="1">
        <v>78897</v>
      </c>
      <c r="D1868" s="1">
        <v>188666</v>
      </c>
      <c r="E1868" s="1">
        <v>72.42</v>
      </c>
      <c r="F1868" s="1">
        <v>72.17</v>
      </c>
      <c r="G1868" s="1">
        <v>71.86</v>
      </c>
      <c r="H1868" s="2">
        <v>50.7</v>
      </c>
      <c r="I1868" s="2">
        <v>30.2</v>
      </c>
      <c r="J1868" s="2">
        <v>85.3</v>
      </c>
      <c r="K1868" s="2">
        <v>86.2</v>
      </c>
      <c r="L1868">
        <f>SUMIFS(US!B:B,US!$D:$D,YEAR(daily!$A1868),US!$E:$E,MONTH(daily!$A1868))</f>
        <v>8390</v>
      </c>
      <c r="M1868">
        <f>SUMIFS(US!C:C,US!$D:$D,YEAR(daily!$A1868),US!$E:$E,MONTH(daily!$A1868))</f>
        <v>21025</v>
      </c>
      <c r="N1868">
        <f>SUMIFS(COT!E:E,COT!$A:$A,YEAR(daily!$A1868),COT!$B:$B,WEEKNUM(daily!$A1868))</f>
        <v>1504817</v>
      </c>
      <c r="O1868">
        <f>SUMIFS(COT!F:F,COT!$A:$A,YEAR(daily!$A1868),COT!$B:$B,WEEKNUM(daily!$A1868))</f>
        <v>233568</v>
      </c>
      <c r="P1868">
        <f>SUMIFS(COT!G:G,COT!$A:$A,YEAR(daily!$A1868),COT!$B:$B,WEEKNUM(daily!$A1868))</f>
        <v>124646</v>
      </c>
      <c r="Q1868">
        <f>SUMIFS(COT!H:H,COT!$A:$A,YEAR(daily!$A1868),COT!$B:$B,WEEKNUM(daily!$A1868))</f>
        <v>292328</v>
      </c>
      <c r="R1868">
        <f>SUMIFS(COT!I:I,COT!$A:$A,YEAR(daily!$A1868),COT!$B:$B,WEEKNUM(daily!$A1868))</f>
        <v>893870</v>
      </c>
      <c r="S1868">
        <f>SUMIFS(COT!J:J,COT!$A:$A,YEAR(daily!$A1868),COT!$B:$B,WEEKNUM(daily!$A1868))</f>
        <v>1014069</v>
      </c>
      <c r="T1868">
        <f>SUMIFS(COT!K:K,COT!$A:$A,YEAR(daily!$A1868),COT!$B:$B,WEEKNUM(daily!$A1868))</f>
        <v>85051</v>
      </c>
      <c r="U1868">
        <f>SUMIFS(COT!L:L,COT!$A:$A,YEAR(daily!$A1868),COT!$B:$B,WEEKNUM(daily!$A1868))</f>
        <v>73774</v>
      </c>
      <c r="V1868">
        <f>SUMIFS(COT!M:M,COT!$A:$A,YEAR(daily!$A1868),COT!$B:$B,WEEKNUM(daily!$A1868))</f>
        <v>100</v>
      </c>
      <c r="W1868">
        <f>SUMIFS(COT!N:N,COT!$A:$A,YEAR(daily!$A1868),COT!$B:$B,WEEKNUM(daily!$A1868))</f>
        <v>93</v>
      </c>
      <c r="X1868">
        <f>SUMIFS(COT!O:O,COT!$A:$A,YEAR(daily!$A1868),COT!$B:$B,WEEKNUM(daily!$A1868))</f>
        <v>131</v>
      </c>
      <c r="Y1868">
        <f>SUMIFS(COT!P:P,COT!$A:$A,YEAR(daily!$A1868),COT!$B:$B,WEEKNUM(daily!$A1868))</f>
        <v>81</v>
      </c>
      <c r="Z1868">
        <f>SUMIFS(COT!Q:Q,COT!$A:$A,YEAR(daily!$A1868),COT!$B:$B,WEEKNUM(daily!$A1868))</f>
        <v>98</v>
      </c>
      <c r="AA1868">
        <f>SUMIFS(Saudi!B:B,Saudi!$A:$A,YEAR(daily!$A1868))</f>
        <v>642.80600000000004</v>
      </c>
      <c r="AB1868">
        <f>SUMIFS(Saudi!C:C,Saudi!$A:$A,YEAR(daily!$A1868))</f>
        <v>459.12</v>
      </c>
      <c r="AC1868">
        <f>SUMIFS(Saudi!F:F,Saudi!$A:$A,YEAR(daily!$A1868))</f>
        <v>3923205</v>
      </c>
      <c r="AD1868">
        <f>SUMIFS(Saudi!G:G,Saudi!$A:$A,YEAR(daily!$A1868))</f>
        <v>72.338736684018997</v>
      </c>
      <c r="AE1868">
        <f>SUMIFS(Saudi!H:H,Saudi!$A:$A,YEAR(daily!$A1868))</f>
        <v>283799693.45242673</v>
      </c>
      <c r="AF1868" s="5">
        <f t="shared" si="80"/>
        <v>8</v>
      </c>
      <c r="AG1868" s="5">
        <f t="shared" si="81"/>
        <v>2007</v>
      </c>
    </row>
    <row r="1869" spans="1:33">
      <c r="A1869" s="3">
        <v>39302</v>
      </c>
      <c r="B1869" s="1">
        <v>256749</v>
      </c>
      <c r="C1869" s="1">
        <v>87280</v>
      </c>
      <c r="D1869" s="1">
        <v>190412</v>
      </c>
      <c r="E1869" s="1">
        <v>72.150000000000006</v>
      </c>
      <c r="F1869" s="1">
        <v>71.69</v>
      </c>
      <c r="G1869" s="1">
        <v>71.36</v>
      </c>
      <c r="H1869" s="2">
        <v>50.7</v>
      </c>
      <c r="I1869" s="2">
        <v>30.2</v>
      </c>
      <c r="J1869" s="2">
        <v>85.3</v>
      </c>
      <c r="K1869" s="2">
        <v>86.2</v>
      </c>
      <c r="L1869">
        <f>SUMIFS(US!B:B,US!$D:$D,YEAR(daily!$A1869),US!$E:$E,MONTH(daily!$A1869))</f>
        <v>8390</v>
      </c>
      <c r="M1869">
        <f>SUMIFS(US!C:C,US!$D:$D,YEAR(daily!$A1869),US!$E:$E,MONTH(daily!$A1869))</f>
        <v>21025</v>
      </c>
      <c r="N1869">
        <f>SUMIFS(COT!E:E,COT!$A:$A,YEAR(daily!$A1869),COT!$B:$B,WEEKNUM(daily!$A1869))</f>
        <v>1504817</v>
      </c>
      <c r="O1869">
        <f>SUMIFS(COT!F:F,COT!$A:$A,YEAR(daily!$A1869),COT!$B:$B,WEEKNUM(daily!$A1869))</f>
        <v>233568</v>
      </c>
      <c r="P1869">
        <f>SUMIFS(COT!G:G,COT!$A:$A,YEAR(daily!$A1869),COT!$B:$B,WEEKNUM(daily!$A1869))</f>
        <v>124646</v>
      </c>
      <c r="Q1869">
        <f>SUMIFS(COT!H:H,COT!$A:$A,YEAR(daily!$A1869),COT!$B:$B,WEEKNUM(daily!$A1869))</f>
        <v>292328</v>
      </c>
      <c r="R1869">
        <f>SUMIFS(COT!I:I,COT!$A:$A,YEAR(daily!$A1869),COT!$B:$B,WEEKNUM(daily!$A1869))</f>
        <v>893870</v>
      </c>
      <c r="S1869">
        <f>SUMIFS(COT!J:J,COT!$A:$A,YEAR(daily!$A1869),COT!$B:$B,WEEKNUM(daily!$A1869))</f>
        <v>1014069</v>
      </c>
      <c r="T1869">
        <f>SUMIFS(COT!K:K,COT!$A:$A,YEAR(daily!$A1869),COT!$B:$B,WEEKNUM(daily!$A1869))</f>
        <v>85051</v>
      </c>
      <c r="U1869">
        <f>SUMIFS(COT!L:L,COT!$A:$A,YEAR(daily!$A1869),COT!$B:$B,WEEKNUM(daily!$A1869))</f>
        <v>73774</v>
      </c>
      <c r="V1869">
        <f>SUMIFS(COT!M:M,COT!$A:$A,YEAR(daily!$A1869),COT!$B:$B,WEEKNUM(daily!$A1869))</f>
        <v>100</v>
      </c>
      <c r="W1869">
        <f>SUMIFS(COT!N:N,COT!$A:$A,YEAR(daily!$A1869),COT!$B:$B,WEEKNUM(daily!$A1869))</f>
        <v>93</v>
      </c>
      <c r="X1869">
        <f>SUMIFS(COT!O:O,COT!$A:$A,YEAR(daily!$A1869),COT!$B:$B,WEEKNUM(daily!$A1869))</f>
        <v>131</v>
      </c>
      <c r="Y1869">
        <f>SUMIFS(COT!P:P,COT!$A:$A,YEAR(daily!$A1869),COT!$B:$B,WEEKNUM(daily!$A1869))</f>
        <v>81</v>
      </c>
      <c r="Z1869">
        <f>SUMIFS(COT!Q:Q,COT!$A:$A,YEAR(daily!$A1869),COT!$B:$B,WEEKNUM(daily!$A1869))</f>
        <v>98</v>
      </c>
      <c r="AA1869">
        <f>SUMIFS(Saudi!B:B,Saudi!$A:$A,YEAR(daily!$A1869))</f>
        <v>642.80600000000004</v>
      </c>
      <c r="AB1869">
        <f>SUMIFS(Saudi!C:C,Saudi!$A:$A,YEAR(daily!$A1869))</f>
        <v>459.12</v>
      </c>
      <c r="AC1869">
        <f>SUMIFS(Saudi!F:F,Saudi!$A:$A,YEAR(daily!$A1869))</f>
        <v>3923205</v>
      </c>
      <c r="AD1869">
        <f>SUMIFS(Saudi!G:G,Saudi!$A:$A,YEAR(daily!$A1869))</f>
        <v>72.338736684018997</v>
      </c>
      <c r="AE1869">
        <f>SUMIFS(Saudi!H:H,Saudi!$A:$A,YEAR(daily!$A1869))</f>
        <v>283799693.45242673</v>
      </c>
      <c r="AF1869" s="5">
        <f t="shared" si="80"/>
        <v>8</v>
      </c>
      <c r="AG1869" s="5">
        <f t="shared" si="81"/>
        <v>2007</v>
      </c>
    </row>
    <row r="1870" spans="1:33">
      <c r="A1870" s="3">
        <v>39303</v>
      </c>
      <c r="B1870" s="1">
        <v>233689</v>
      </c>
      <c r="C1870" s="1">
        <v>95967</v>
      </c>
      <c r="D1870" s="1">
        <v>190089</v>
      </c>
      <c r="E1870" s="1">
        <v>71.59</v>
      </c>
      <c r="F1870" s="1">
        <v>71.2</v>
      </c>
      <c r="G1870" s="1">
        <v>70.900000000000006</v>
      </c>
      <c r="H1870" s="2">
        <v>50.7</v>
      </c>
      <c r="I1870" s="2">
        <v>30.2</v>
      </c>
      <c r="J1870" s="2">
        <v>85.3</v>
      </c>
      <c r="K1870" s="2">
        <v>86.2</v>
      </c>
      <c r="L1870">
        <f>SUMIFS(US!B:B,US!$D:$D,YEAR(daily!$A1870),US!$E:$E,MONTH(daily!$A1870))</f>
        <v>8390</v>
      </c>
      <c r="M1870">
        <f>SUMIFS(US!C:C,US!$D:$D,YEAR(daily!$A1870),US!$E:$E,MONTH(daily!$A1870))</f>
        <v>21025</v>
      </c>
      <c r="N1870">
        <f>SUMIFS(COT!E:E,COT!$A:$A,YEAR(daily!$A1870),COT!$B:$B,WEEKNUM(daily!$A1870))</f>
        <v>1504817</v>
      </c>
      <c r="O1870">
        <f>SUMIFS(COT!F:F,COT!$A:$A,YEAR(daily!$A1870),COT!$B:$B,WEEKNUM(daily!$A1870))</f>
        <v>233568</v>
      </c>
      <c r="P1870">
        <f>SUMIFS(COT!G:G,COT!$A:$A,YEAR(daily!$A1870),COT!$B:$B,WEEKNUM(daily!$A1870))</f>
        <v>124646</v>
      </c>
      <c r="Q1870">
        <f>SUMIFS(COT!H:H,COT!$A:$A,YEAR(daily!$A1870),COT!$B:$B,WEEKNUM(daily!$A1870))</f>
        <v>292328</v>
      </c>
      <c r="R1870">
        <f>SUMIFS(COT!I:I,COT!$A:$A,YEAR(daily!$A1870),COT!$B:$B,WEEKNUM(daily!$A1870))</f>
        <v>893870</v>
      </c>
      <c r="S1870">
        <f>SUMIFS(COT!J:J,COT!$A:$A,YEAR(daily!$A1870),COT!$B:$B,WEEKNUM(daily!$A1870))</f>
        <v>1014069</v>
      </c>
      <c r="T1870">
        <f>SUMIFS(COT!K:K,COT!$A:$A,YEAR(daily!$A1870),COT!$B:$B,WEEKNUM(daily!$A1870))</f>
        <v>85051</v>
      </c>
      <c r="U1870">
        <f>SUMIFS(COT!L:L,COT!$A:$A,YEAR(daily!$A1870),COT!$B:$B,WEEKNUM(daily!$A1870))</f>
        <v>73774</v>
      </c>
      <c r="V1870">
        <f>SUMIFS(COT!M:M,COT!$A:$A,YEAR(daily!$A1870),COT!$B:$B,WEEKNUM(daily!$A1870))</f>
        <v>100</v>
      </c>
      <c r="W1870">
        <f>SUMIFS(COT!N:N,COT!$A:$A,YEAR(daily!$A1870),COT!$B:$B,WEEKNUM(daily!$A1870))</f>
        <v>93</v>
      </c>
      <c r="X1870">
        <f>SUMIFS(COT!O:O,COT!$A:$A,YEAR(daily!$A1870),COT!$B:$B,WEEKNUM(daily!$A1870))</f>
        <v>131</v>
      </c>
      <c r="Y1870">
        <f>SUMIFS(COT!P:P,COT!$A:$A,YEAR(daily!$A1870),COT!$B:$B,WEEKNUM(daily!$A1870))</f>
        <v>81</v>
      </c>
      <c r="Z1870">
        <f>SUMIFS(COT!Q:Q,COT!$A:$A,YEAR(daily!$A1870),COT!$B:$B,WEEKNUM(daily!$A1870))</f>
        <v>98</v>
      </c>
      <c r="AA1870">
        <f>SUMIFS(Saudi!B:B,Saudi!$A:$A,YEAR(daily!$A1870))</f>
        <v>642.80600000000004</v>
      </c>
      <c r="AB1870">
        <f>SUMIFS(Saudi!C:C,Saudi!$A:$A,YEAR(daily!$A1870))</f>
        <v>459.12</v>
      </c>
      <c r="AC1870">
        <f>SUMIFS(Saudi!F:F,Saudi!$A:$A,YEAR(daily!$A1870))</f>
        <v>3923205</v>
      </c>
      <c r="AD1870">
        <f>SUMIFS(Saudi!G:G,Saudi!$A:$A,YEAR(daily!$A1870))</f>
        <v>72.338736684018997</v>
      </c>
      <c r="AE1870">
        <f>SUMIFS(Saudi!H:H,Saudi!$A:$A,YEAR(daily!$A1870))</f>
        <v>283799693.45242673</v>
      </c>
      <c r="AF1870" s="5">
        <f t="shared" si="80"/>
        <v>8</v>
      </c>
      <c r="AG1870" s="5">
        <f t="shared" si="81"/>
        <v>2007</v>
      </c>
    </row>
    <row r="1871" spans="1:33">
      <c r="A1871" s="3">
        <v>39304</v>
      </c>
      <c r="B1871" s="1">
        <v>197000</v>
      </c>
      <c r="C1871" s="1">
        <v>101604</v>
      </c>
      <c r="D1871" s="1">
        <v>192079</v>
      </c>
      <c r="E1871" s="1">
        <v>71.47</v>
      </c>
      <c r="F1871" s="1">
        <v>71.05</v>
      </c>
      <c r="G1871" s="1">
        <v>70.739999999999995</v>
      </c>
      <c r="H1871" s="2">
        <v>50.7</v>
      </c>
      <c r="I1871" s="2">
        <v>30.2</v>
      </c>
      <c r="J1871" s="2">
        <v>85.3</v>
      </c>
      <c r="K1871" s="2">
        <v>86.2</v>
      </c>
      <c r="L1871">
        <f>SUMIFS(US!B:B,US!$D:$D,YEAR(daily!$A1871),US!$E:$E,MONTH(daily!$A1871))</f>
        <v>8390</v>
      </c>
      <c r="M1871">
        <f>SUMIFS(US!C:C,US!$D:$D,YEAR(daily!$A1871),US!$E:$E,MONTH(daily!$A1871))</f>
        <v>21025</v>
      </c>
      <c r="N1871">
        <f>SUMIFS(COT!E:E,COT!$A:$A,YEAR(daily!$A1871),COT!$B:$B,WEEKNUM(daily!$A1871))</f>
        <v>1504817</v>
      </c>
      <c r="O1871">
        <f>SUMIFS(COT!F:F,COT!$A:$A,YEAR(daily!$A1871),COT!$B:$B,WEEKNUM(daily!$A1871))</f>
        <v>233568</v>
      </c>
      <c r="P1871">
        <f>SUMIFS(COT!G:G,COT!$A:$A,YEAR(daily!$A1871),COT!$B:$B,WEEKNUM(daily!$A1871))</f>
        <v>124646</v>
      </c>
      <c r="Q1871">
        <f>SUMIFS(COT!H:H,COT!$A:$A,YEAR(daily!$A1871),COT!$B:$B,WEEKNUM(daily!$A1871))</f>
        <v>292328</v>
      </c>
      <c r="R1871">
        <f>SUMIFS(COT!I:I,COT!$A:$A,YEAR(daily!$A1871),COT!$B:$B,WEEKNUM(daily!$A1871))</f>
        <v>893870</v>
      </c>
      <c r="S1871">
        <f>SUMIFS(COT!J:J,COT!$A:$A,YEAR(daily!$A1871),COT!$B:$B,WEEKNUM(daily!$A1871))</f>
        <v>1014069</v>
      </c>
      <c r="T1871">
        <f>SUMIFS(COT!K:K,COT!$A:$A,YEAR(daily!$A1871),COT!$B:$B,WEEKNUM(daily!$A1871))</f>
        <v>85051</v>
      </c>
      <c r="U1871">
        <f>SUMIFS(COT!L:L,COT!$A:$A,YEAR(daily!$A1871),COT!$B:$B,WEEKNUM(daily!$A1871))</f>
        <v>73774</v>
      </c>
      <c r="V1871">
        <f>SUMIFS(COT!M:M,COT!$A:$A,YEAR(daily!$A1871),COT!$B:$B,WEEKNUM(daily!$A1871))</f>
        <v>100</v>
      </c>
      <c r="W1871">
        <f>SUMIFS(COT!N:N,COT!$A:$A,YEAR(daily!$A1871),COT!$B:$B,WEEKNUM(daily!$A1871))</f>
        <v>93</v>
      </c>
      <c r="X1871">
        <f>SUMIFS(COT!O:O,COT!$A:$A,YEAR(daily!$A1871),COT!$B:$B,WEEKNUM(daily!$A1871))</f>
        <v>131</v>
      </c>
      <c r="Y1871">
        <f>SUMIFS(COT!P:P,COT!$A:$A,YEAR(daily!$A1871),COT!$B:$B,WEEKNUM(daily!$A1871))</f>
        <v>81</v>
      </c>
      <c r="Z1871">
        <f>SUMIFS(COT!Q:Q,COT!$A:$A,YEAR(daily!$A1871),COT!$B:$B,WEEKNUM(daily!$A1871))</f>
        <v>98</v>
      </c>
      <c r="AA1871">
        <f>SUMIFS(Saudi!B:B,Saudi!$A:$A,YEAR(daily!$A1871))</f>
        <v>642.80600000000004</v>
      </c>
      <c r="AB1871">
        <f>SUMIFS(Saudi!C:C,Saudi!$A:$A,YEAR(daily!$A1871))</f>
        <v>459.12</v>
      </c>
      <c r="AC1871">
        <f>SUMIFS(Saudi!F:F,Saudi!$A:$A,YEAR(daily!$A1871))</f>
        <v>3923205</v>
      </c>
      <c r="AD1871">
        <f>SUMIFS(Saudi!G:G,Saudi!$A:$A,YEAR(daily!$A1871))</f>
        <v>72.338736684018997</v>
      </c>
      <c r="AE1871">
        <f>SUMIFS(Saudi!H:H,Saudi!$A:$A,YEAR(daily!$A1871))</f>
        <v>283799693.45242673</v>
      </c>
      <c r="AF1871" s="5">
        <f t="shared" si="80"/>
        <v>8</v>
      </c>
      <c r="AG1871" s="5">
        <f t="shared" si="81"/>
        <v>2007</v>
      </c>
    </row>
    <row r="1872" spans="1:33">
      <c r="A1872" s="3">
        <v>39307</v>
      </c>
      <c r="B1872" s="1">
        <v>183658</v>
      </c>
      <c r="C1872" s="1">
        <v>108754</v>
      </c>
      <c r="D1872" s="1">
        <v>194773</v>
      </c>
      <c r="E1872" s="1">
        <v>71.62</v>
      </c>
      <c r="F1872" s="1">
        <v>70.98</v>
      </c>
      <c r="G1872" s="1">
        <v>70.52</v>
      </c>
      <c r="H1872" s="2">
        <v>50.7</v>
      </c>
      <c r="I1872" s="2">
        <v>30.2</v>
      </c>
      <c r="J1872" s="2">
        <v>85.3</v>
      </c>
      <c r="K1872" s="2">
        <v>86.2</v>
      </c>
      <c r="L1872">
        <f>SUMIFS(US!B:B,US!$D:$D,YEAR(daily!$A1872),US!$E:$E,MONTH(daily!$A1872))</f>
        <v>8390</v>
      </c>
      <c r="M1872">
        <f>SUMIFS(US!C:C,US!$D:$D,YEAR(daily!$A1872),US!$E:$E,MONTH(daily!$A1872))</f>
        <v>21025</v>
      </c>
      <c r="N1872">
        <f>SUMIFS(COT!E:E,COT!$A:$A,YEAR(daily!$A1872),COT!$B:$B,WEEKNUM(daily!$A1872))</f>
        <v>1516963</v>
      </c>
      <c r="O1872">
        <f>SUMIFS(COT!F:F,COT!$A:$A,YEAR(daily!$A1872),COT!$B:$B,WEEKNUM(daily!$A1872))</f>
        <v>220585</v>
      </c>
      <c r="P1872">
        <f>SUMIFS(COT!G:G,COT!$A:$A,YEAR(daily!$A1872),COT!$B:$B,WEEKNUM(daily!$A1872))</f>
        <v>154478</v>
      </c>
      <c r="Q1872">
        <f>SUMIFS(COT!H:H,COT!$A:$A,YEAR(daily!$A1872),COT!$B:$B,WEEKNUM(daily!$A1872))</f>
        <v>427396</v>
      </c>
      <c r="R1872">
        <f>SUMIFS(COT!I:I,COT!$A:$A,YEAR(daily!$A1872),COT!$B:$B,WEEKNUM(daily!$A1872))</f>
        <v>789913</v>
      </c>
      <c r="S1872">
        <f>SUMIFS(COT!J:J,COT!$A:$A,YEAR(daily!$A1872),COT!$B:$B,WEEKNUM(daily!$A1872))</f>
        <v>860484</v>
      </c>
      <c r="T1872">
        <f>SUMIFS(COT!K:K,COT!$A:$A,YEAR(daily!$A1872),COT!$B:$B,WEEKNUM(daily!$A1872))</f>
        <v>79069</v>
      </c>
      <c r="U1872">
        <f>SUMIFS(COT!L:L,COT!$A:$A,YEAR(daily!$A1872),COT!$B:$B,WEEKNUM(daily!$A1872))</f>
        <v>74605</v>
      </c>
      <c r="V1872">
        <f>SUMIFS(COT!M:M,COT!$A:$A,YEAR(daily!$A1872),COT!$B:$B,WEEKNUM(daily!$A1872))</f>
        <v>102</v>
      </c>
      <c r="W1872">
        <f>SUMIFS(COT!N:N,COT!$A:$A,YEAR(daily!$A1872),COT!$B:$B,WEEKNUM(daily!$A1872))</f>
        <v>91</v>
      </c>
      <c r="X1872">
        <f>SUMIFS(COT!O:O,COT!$A:$A,YEAR(daily!$A1872),COT!$B:$B,WEEKNUM(daily!$A1872))</f>
        <v>134</v>
      </c>
      <c r="Y1872">
        <f>SUMIFS(COT!P:P,COT!$A:$A,YEAR(daily!$A1872),COT!$B:$B,WEEKNUM(daily!$A1872))</f>
        <v>79</v>
      </c>
      <c r="Z1872">
        <f>SUMIFS(COT!Q:Q,COT!$A:$A,YEAR(daily!$A1872),COT!$B:$B,WEEKNUM(daily!$A1872))</f>
        <v>100</v>
      </c>
      <c r="AA1872">
        <f>SUMIFS(Saudi!B:B,Saudi!$A:$A,YEAR(daily!$A1872))</f>
        <v>642.80600000000004</v>
      </c>
      <c r="AB1872">
        <f>SUMIFS(Saudi!C:C,Saudi!$A:$A,YEAR(daily!$A1872))</f>
        <v>459.12</v>
      </c>
      <c r="AC1872">
        <f>SUMIFS(Saudi!F:F,Saudi!$A:$A,YEAR(daily!$A1872))</f>
        <v>3923205</v>
      </c>
      <c r="AD1872">
        <f>SUMIFS(Saudi!G:G,Saudi!$A:$A,YEAR(daily!$A1872))</f>
        <v>72.338736684018997</v>
      </c>
      <c r="AE1872">
        <f>SUMIFS(Saudi!H:H,Saudi!$A:$A,YEAR(daily!$A1872))</f>
        <v>283799693.45242673</v>
      </c>
      <c r="AF1872" s="5">
        <f t="shared" si="80"/>
        <v>8</v>
      </c>
      <c r="AG1872" s="5">
        <f t="shared" si="81"/>
        <v>2007</v>
      </c>
    </row>
    <row r="1873" spans="1:33">
      <c r="A1873" s="3">
        <v>39308</v>
      </c>
      <c r="B1873" s="1">
        <v>165326</v>
      </c>
      <c r="C1873" s="1">
        <v>108123</v>
      </c>
      <c r="D1873" s="1">
        <v>195874</v>
      </c>
      <c r="E1873" s="1">
        <v>72.38</v>
      </c>
      <c r="F1873" s="1">
        <v>71.59</v>
      </c>
      <c r="G1873" s="1">
        <v>71.040000000000006</v>
      </c>
      <c r="H1873" s="2">
        <v>50.7</v>
      </c>
      <c r="I1873" s="2">
        <v>30.2</v>
      </c>
      <c r="J1873" s="2">
        <v>85.3</v>
      </c>
      <c r="K1873" s="2">
        <v>86.2</v>
      </c>
      <c r="L1873">
        <f>SUMIFS(US!B:B,US!$D:$D,YEAR(daily!$A1873),US!$E:$E,MONTH(daily!$A1873))</f>
        <v>8390</v>
      </c>
      <c r="M1873">
        <f>SUMIFS(US!C:C,US!$D:$D,YEAR(daily!$A1873),US!$E:$E,MONTH(daily!$A1873))</f>
        <v>21025</v>
      </c>
      <c r="N1873">
        <f>SUMIFS(COT!E:E,COT!$A:$A,YEAR(daily!$A1873),COT!$B:$B,WEEKNUM(daily!$A1873))</f>
        <v>1516963</v>
      </c>
      <c r="O1873">
        <f>SUMIFS(COT!F:F,COT!$A:$A,YEAR(daily!$A1873),COT!$B:$B,WEEKNUM(daily!$A1873))</f>
        <v>220585</v>
      </c>
      <c r="P1873">
        <f>SUMIFS(COT!G:G,COT!$A:$A,YEAR(daily!$A1873),COT!$B:$B,WEEKNUM(daily!$A1873))</f>
        <v>154478</v>
      </c>
      <c r="Q1873">
        <f>SUMIFS(COT!H:H,COT!$A:$A,YEAR(daily!$A1873),COT!$B:$B,WEEKNUM(daily!$A1873))</f>
        <v>427396</v>
      </c>
      <c r="R1873">
        <f>SUMIFS(COT!I:I,COT!$A:$A,YEAR(daily!$A1873),COT!$B:$B,WEEKNUM(daily!$A1873))</f>
        <v>789913</v>
      </c>
      <c r="S1873">
        <f>SUMIFS(COT!J:J,COT!$A:$A,YEAR(daily!$A1873),COT!$B:$B,WEEKNUM(daily!$A1873))</f>
        <v>860484</v>
      </c>
      <c r="T1873">
        <f>SUMIFS(COT!K:K,COT!$A:$A,YEAR(daily!$A1873),COT!$B:$B,WEEKNUM(daily!$A1873))</f>
        <v>79069</v>
      </c>
      <c r="U1873">
        <f>SUMIFS(COT!L:L,COT!$A:$A,YEAR(daily!$A1873),COT!$B:$B,WEEKNUM(daily!$A1873))</f>
        <v>74605</v>
      </c>
      <c r="V1873">
        <f>SUMIFS(COT!M:M,COT!$A:$A,YEAR(daily!$A1873),COT!$B:$B,WEEKNUM(daily!$A1873))</f>
        <v>102</v>
      </c>
      <c r="W1873">
        <f>SUMIFS(COT!N:N,COT!$A:$A,YEAR(daily!$A1873),COT!$B:$B,WEEKNUM(daily!$A1873))</f>
        <v>91</v>
      </c>
      <c r="X1873">
        <f>SUMIFS(COT!O:O,COT!$A:$A,YEAR(daily!$A1873),COT!$B:$B,WEEKNUM(daily!$A1873))</f>
        <v>134</v>
      </c>
      <c r="Y1873">
        <f>SUMIFS(COT!P:P,COT!$A:$A,YEAR(daily!$A1873),COT!$B:$B,WEEKNUM(daily!$A1873))</f>
        <v>79</v>
      </c>
      <c r="Z1873">
        <f>SUMIFS(COT!Q:Q,COT!$A:$A,YEAR(daily!$A1873),COT!$B:$B,WEEKNUM(daily!$A1873))</f>
        <v>100</v>
      </c>
      <c r="AA1873">
        <f>SUMIFS(Saudi!B:B,Saudi!$A:$A,YEAR(daily!$A1873))</f>
        <v>642.80600000000004</v>
      </c>
      <c r="AB1873">
        <f>SUMIFS(Saudi!C:C,Saudi!$A:$A,YEAR(daily!$A1873))</f>
        <v>459.12</v>
      </c>
      <c r="AC1873">
        <f>SUMIFS(Saudi!F:F,Saudi!$A:$A,YEAR(daily!$A1873))</f>
        <v>3923205</v>
      </c>
      <c r="AD1873">
        <f>SUMIFS(Saudi!G:G,Saudi!$A:$A,YEAR(daily!$A1873))</f>
        <v>72.338736684018997</v>
      </c>
      <c r="AE1873">
        <f>SUMIFS(Saudi!H:H,Saudi!$A:$A,YEAR(daily!$A1873))</f>
        <v>283799693.45242673</v>
      </c>
      <c r="AF1873" s="5">
        <f t="shared" si="80"/>
        <v>8</v>
      </c>
      <c r="AG1873" s="5">
        <f t="shared" si="81"/>
        <v>2007</v>
      </c>
    </row>
    <row r="1874" spans="1:33">
      <c r="A1874" s="3">
        <v>39309</v>
      </c>
      <c r="B1874" s="1">
        <v>137635</v>
      </c>
      <c r="C1874" s="1">
        <v>111091</v>
      </c>
      <c r="D1874" s="1">
        <v>198488</v>
      </c>
      <c r="E1874" s="1">
        <v>73.33</v>
      </c>
      <c r="F1874" s="1">
        <v>72.83</v>
      </c>
      <c r="G1874" s="1">
        <v>72.31</v>
      </c>
      <c r="H1874" s="2">
        <v>50.7</v>
      </c>
      <c r="I1874" s="2">
        <v>30.2</v>
      </c>
      <c r="J1874" s="2">
        <v>85.3</v>
      </c>
      <c r="K1874" s="2">
        <v>86.2</v>
      </c>
      <c r="L1874">
        <f>SUMIFS(US!B:B,US!$D:$D,YEAR(daily!$A1874),US!$E:$E,MONTH(daily!$A1874))</f>
        <v>8390</v>
      </c>
      <c r="M1874">
        <f>SUMIFS(US!C:C,US!$D:$D,YEAR(daily!$A1874),US!$E:$E,MONTH(daily!$A1874))</f>
        <v>21025</v>
      </c>
      <c r="N1874">
        <f>SUMIFS(COT!E:E,COT!$A:$A,YEAR(daily!$A1874),COT!$B:$B,WEEKNUM(daily!$A1874))</f>
        <v>1516963</v>
      </c>
      <c r="O1874">
        <f>SUMIFS(COT!F:F,COT!$A:$A,YEAR(daily!$A1874),COT!$B:$B,WEEKNUM(daily!$A1874))</f>
        <v>220585</v>
      </c>
      <c r="P1874">
        <f>SUMIFS(COT!G:G,COT!$A:$A,YEAR(daily!$A1874),COT!$B:$B,WEEKNUM(daily!$A1874))</f>
        <v>154478</v>
      </c>
      <c r="Q1874">
        <f>SUMIFS(COT!H:H,COT!$A:$A,YEAR(daily!$A1874),COT!$B:$B,WEEKNUM(daily!$A1874))</f>
        <v>427396</v>
      </c>
      <c r="R1874">
        <f>SUMIFS(COT!I:I,COT!$A:$A,YEAR(daily!$A1874),COT!$B:$B,WEEKNUM(daily!$A1874))</f>
        <v>789913</v>
      </c>
      <c r="S1874">
        <f>SUMIFS(COT!J:J,COT!$A:$A,YEAR(daily!$A1874),COT!$B:$B,WEEKNUM(daily!$A1874))</f>
        <v>860484</v>
      </c>
      <c r="T1874">
        <f>SUMIFS(COT!K:K,COT!$A:$A,YEAR(daily!$A1874),COT!$B:$B,WEEKNUM(daily!$A1874))</f>
        <v>79069</v>
      </c>
      <c r="U1874">
        <f>SUMIFS(COT!L:L,COT!$A:$A,YEAR(daily!$A1874),COT!$B:$B,WEEKNUM(daily!$A1874))</f>
        <v>74605</v>
      </c>
      <c r="V1874">
        <f>SUMIFS(COT!M:M,COT!$A:$A,YEAR(daily!$A1874),COT!$B:$B,WEEKNUM(daily!$A1874))</f>
        <v>102</v>
      </c>
      <c r="W1874">
        <f>SUMIFS(COT!N:N,COT!$A:$A,YEAR(daily!$A1874),COT!$B:$B,WEEKNUM(daily!$A1874))</f>
        <v>91</v>
      </c>
      <c r="X1874">
        <f>SUMIFS(COT!O:O,COT!$A:$A,YEAR(daily!$A1874),COT!$B:$B,WEEKNUM(daily!$A1874))</f>
        <v>134</v>
      </c>
      <c r="Y1874">
        <f>SUMIFS(COT!P:P,COT!$A:$A,YEAR(daily!$A1874),COT!$B:$B,WEEKNUM(daily!$A1874))</f>
        <v>79</v>
      </c>
      <c r="Z1874">
        <f>SUMIFS(COT!Q:Q,COT!$A:$A,YEAR(daily!$A1874),COT!$B:$B,WEEKNUM(daily!$A1874))</f>
        <v>100</v>
      </c>
      <c r="AA1874">
        <f>SUMIFS(Saudi!B:B,Saudi!$A:$A,YEAR(daily!$A1874))</f>
        <v>642.80600000000004</v>
      </c>
      <c r="AB1874">
        <f>SUMIFS(Saudi!C:C,Saudi!$A:$A,YEAR(daily!$A1874))</f>
        <v>459.12</v>
      </c>
      <c r="AC1874">
        <f>SUMIFS(Saudi!F:F,Saudi!$A:$A,YEAR(daily!$A1874))</f>
        <v>3923205</v>
      </c>
      <c r="AD1874">
        <f>SUMIFS(Saudi!G:G,Saudi!$A:$A,YEAR(daily!$A1874))</f>
        <v>72.338736684018997</v>
      </c>
      <c r="AE1874">
        <f>SUMIFS(Saudi!H:H,Saudi!$A:$A,YEAR(daily!$A1874))</f>
        <v>283799693.45242673</v>
      </c>
      <c r="AF1874" s="5">
        <f t="shared" si="80"/>
        <v>8</v>
      </c>
      <c r="AG1874" s="5">
        <f t="shared" si="81"/>
        <v>2007</v>
      </c>
    </row>
    <row r="1875" spans="1:33">
      <c r="A1875" s="3">
        <v>39310</v>
      </c>
      <c r="B1875" s="1">
        <v>108515</v>
      </c>
      <c r="C1875" s="1">
        <v>113679</v>
      </c>
      <c r="D1875" s="1">
        <v>196826</v>
      </c>
      <c r="E1875" s="1">
        <v>71</v>
      </c>
      <c r="F1875" s="1">
        <v>70.599999999999994</v>
      </c>
      <c r="G1875" s="1">
        <v>70.180000000000007</v>
      </c>
      <c r="H1875" s="2">
        <v>50.7</v>
      </c>
      <c r="I1875" s="2">
        <v>30.2</v>
      </c>
      <c r="J1875" s="2">
        <v>85.3</v>
      </c>
      <c r="K1875" s="2">
        <v>86.2</v>
      </c>
      <c r="L1875">
        <f>SUMIFS(US!B:B,US!$D:$D,YEAR(daily!$A1875),US!$E:$E,MONTH(daily!$A1875))</f>
        <v>8390</v>
      </c>
      <c r="M1875">
        <f>SUMIFS(US!C:C,US!$D:$D,YEAR(daily!$A1875),US!$E:$E,MONTH(daily!$A1875))</f>
        <v>21025</v>
      </c>
      <c r="N1875">
        <f>SUMIFS(COT!E:E,COT!$A:$A,YEAR(daily!$A1875),COT!$B:$B,WEEKNUM(daily!$A1875))</f>
        <v>1516963</v>
      </c>
      <c r="O1875">
        <f>SUMIFS(COT!F:F,COT!$A:$A,YEAR(daily!$A1875),COT!$B:$B,WEEKNUM(daily!$A1875))</f>
        <v>220585</v>
      </c>
      <c r="P1875">
        <f>SUMIFS(COT!G:G,COT!$A:$A,YEAR(daily!$A1875),COT!$B:$B,WEEKNUM(daily!$A1875))</f>
        <v>154478</v>
      </c>
      <c r="Q1875">
        <f>SUMIFS(COT!H:H,COT!$A:$A,YEAR(daily!$A1875),COT!$B:$B,WEEKNUM(daily!$A1875))</f>
        <v>427396</v>
      </c>
      <c r="R1875">
        <f>SUMIFS(COT!I:I,COT!$A:$A,YEAR(daily!$A1875),COT!$B:$B,WEEKNUM(daily!$A1875))</f>
        <v>789913</v>
      </c>
      <c r="S1875">
        <f>SUMIFS(COT!J:J,COT!$A:$A,YEAR(daily!$A1875),COT!$B:$B,WEEKNUM(daily!$A1875))</f>
        <v>860484</v>
      </c>
      <c r="T1875">
        <f>SUMIFS(COT!K:K,COT!$A:$A,YEAR(daily!$A1875),COT!$B:$B,WEEKNUM(daily!$A1875))</f>
        <v>79069</v>
      </c>
      <c r="U1875">
        <f>SUMIFS(COT!L:L,COT!$A:$A,YEAR(daily!$A1875),COT!$B:$B,WEEKNUM(daily!$A1875))</f>
        <v>74605</v>
      </c>
      <c r="V1875">
        <f>SUMIFS(COT!M:M,COT!$A:$A,YEAR(daily!$A1875),COT!$B:$B,WEEKNUM(daily!$A1875))</f>
        <v>102</v>
      </c>
      <c r="W1875">
        <f>SUMIFS(COT!N:N,COT!$A:$A,YEAR(daily!$A1875),COT!$B:$B,WEEKNUM(daily!$A1875))</f>
        <v>91</v>
      </c>
      <c r="X1875">
        <f>SUMIFS(COT!O:O,COT!$A:$A,YEAR(daily!$A1875),COT!$B:$B,WEEKNUM(daily!$A1875))</f>
        <v>134</v>
      </c>
      <c r="Y1875">
        <f>SUMIFS(COT!P:P,COT!$A:$A,YEAR(daily!$A1875),COT!$B:$B,WEEKNUM(daily!$A1875))</f>
        <v>79</v>
      </c>
      <c r="Z1875">
        <f>SUMIFS(COT!Q:Q,COT!$A:$A,YEAR(daily!$A1875),COT!$B:$B,WEEKNUM(daily!$A1875))</f>
        <v>100</v>
      </c>
      <c r="AA1875">
        <f>SUMIFS(Saudi!B:B,Saudi!$A:$A,YEAR(daily!$A1875))</f>
        <v>642.80600000000004</v>
      </c>
      <c r="AB1875">
        <f>SUMIFS(Saudi!C:C,Saudi!$A:$A,YEAR(daily!$A1875))</f>
        <v>459.12</v>
      </c>
      <c r="AC1875">
        <f>SUMIFS(Saudi!F:F,Saudi!$A:$A,YEAR(daily!$A1875))</f>
        <v>3923205</v>
      </c>
      <c r="AD1875">
        <f>SUMIFS(Saudi!G:G,Saudi!$A:$A,YEAR(daily!$A1875))</f>
        <v>72.338736684018997</v>
      </c>
      <c r="AE1875">
        <f>SUMIFS(Saudi!H:H,Saudi!$A:$A,YEAR(daily!$A1875))</f>
        <v>283799693.45242673</v>
      </c>
      <c r="AF1875" s="5">
        <f t="shared" si="80"/>
        <v>8</v>
      </c>
      <c r="AG1875" s="5">
        <f t="shared" si="81"/>
        <v>2007</v>
      </c>
    </row>
    <row r="1876" spans="1:33">
      <c r="A1876" s="3">
        <v>39311</v>
      </c>
      <c r="B1876" s="1">
        <v>73562</v>
      </c>
      <c r="C1876" s="1">
        <v>115855</v>
      </c>
      <c r="D1876" s="1">
        <v>202060</v>
      </c>
      <c r="E1876" s="1">
        <v>71.98</v>
      </c>
      <c r="F1876" s="1">
        <v>71.459999999999994</v>
      </c>
      <c r="G1876" s="1">
        <v>70.98</v>
      </c>
      <c r="H1876" s="2">
        <v>50.7</v>
      </c>
      <c r="I1876" s="2">
        <v>30.2</v>
      </c>
      <c r="J1876" s="2">
        <v>85.3</v>
      </c>
      <c r="K1876" s="2">
        <v>86.2</v>
      </c>
      <c r="L1876">
        <f>SUMIFS(US!B:B,US!$D:$D,YEAR(daily!$A1876),US!$E:$E,MONTH(daily!$A1876))</f>
        <v>8390</v>
      </c>
      <c r="M1876">
        <f>SUMIFS(US!C:C,US!$D:$D,YEAR(daily!$A1876),US!$E:$E,MONTH(daily!$A1876))</f>
        <v>21025</v>
      </c>
      <c r="N1876">
        <f>SUMIFS(COT!E:E,COT!$A:$A,YEAR(daily!$A1876),COT!$B:$B,WEEKNUM(daily!$A1876))</f>
        <v>1516963</v>
      </c>
      <c r="O1876">
        <f>SUMIFS(COT!F:F,COT!$A:$A,YEAR(daily!$A1876),COT!$B:$B,WEEKNUM(daily!$A1876))</f>
        <v>220585</v>
      </c>
      <c r="P1876">
        <f>SUMIFS(COT!G:G,COT!$A:$A,YEAR(daily!$A1876),COT!$B:$B,WEEKNUM(daily!$A1876))</f>
        <v>154478</v>
      </c>
      <c r="Q1876">
        <f>SUMIFS(COT!H:H,COT!$A:$A,YEAR(daily!$A1876),COT!$B:$B,WEEKNUM(daily!$A1876))</f>
        <v>427396</v>
      </c>
      <c r="R1876">
        <f>SUMIFS(COT!I:I,COT!$A:$A,YEAR(daily!$A1876),COT!$B:$B,WEEKNUM(daily!$A1876))</f>
        <v>789913</v>
      </c>
      <c r="S1876">
        <f>SUMIFS(COT!J:J,COT!$A:$A,YEAR(daily!$A1876),COT!$B:$B,WEEKNUM(daily!$A1876))</f>
        <v>860484</v>
      </c>
      <c r="T1876">
        <f>SUMIFS(COT!K:K,COT!$A:$A,YEAR(daily!$A1876),COT!$B:$B,WEEKNUM(daily!$A1876))</f>
        <v>79069</v>
      </c>
      <c r="U1876">
        <f>SUMIFS(COT!L:L,COT!$A:$A,YEAR(daily!$A1876),COT!$B:$B,WEEKNUM(daily!$A1876))</f>
        <v>74605</v>
      </c>
      <c r="V1876">
        <f>SUMIFS(COT!M:M,COT!$A:$A,YEAR(daily!$A1876),COT!$B:$B,WEEKNUM(daily!$A1876))</f>
        <v>102</v>
      </c>
      <c r="W1876">
        <f>SUMIFS(COT!N:N,COT!$A:$A,YEAR(daily!$A1876),COT!$B:$B,WEEKNUM(daily!$A1876))</f>
        <v>91</v>
      </c>
      <c r="X1876">
        <f>SUMIFS(COT!O:O,COT!$A:$A,YEAR(daily!$A1876),COT!$B:$B,WEEKNUM(daily!$A1876))</f>
        <v>134</v>
      </c>
      <c r="Y1876">
        <f>SUMIFS(COT!P:P,COT!$A:$A,YEAR(daily!$A1876),COT!$B:$B,WEEKNUM(daily!$A1876))</f>
        <v>79</v>
      </c>
      <c r="Z1876">
        <f>SUMIFS(COT!Q:Q,COT!$A:$A,YEAR(daily!$A1876),COT!$B:$B,WEEKNUM(daily!$A1876))</f>
        <v>100</v>
      </c>
      <c r="AA1876">
        <f>SUMIFS(Saudi!B:B,Saudi!$A:$A,YEAR(daily!$A1876))</f>
        <v>642.80600000000004</v>
      </c>
      <c r="AB1876">
        <f>SUMIFS(Saudi!C:C,Saudi!$A:$A,YEAR(daily!$A1876))</f>
        <v>459.12</v>
      </c>
      <c r="AC1876">
        <f>SUMIFS(Saudi!F:F,Saudi!$A:$A,YEAR(daily!$A1876))</f>
        <v>3923205</v>
      </c>
      <c r="AD1876">
        <f>SUMIFS(Saudi!G:G,Saudi!$A:$A,YEAR(daily!$A1876))</f>
        <v>72.338736684018997</v>
      </c>
      <c r="AE1876">
        <f>SUMIFS(Saudi!H:H,Saudi!$A:$A,YEAR(daily!$A1876))</f>
        <v>283799693.45242673</v>
      </c>
      <c r="AF1876" s="5">
        <f t="shared" si="80"/>
        <v>8</v>
      </c>
      <c r="AG1876" s="5">
        <f t="shared" si="81"/>
        <v>2007</v>
      </c>
    </row>
    <row r="1877" spans="1:33">
      <c r="A1877" s="3">
        <v>39314</v>
      </c>
      <c r="B1877" s="1">
        <v>37531</v>
      </c>
      <c r="C1877" s="1">
        <v>121557</v>
      </c>
      <c r="D1877" s="1">
        <v>198952</v>
      </c>
      <c r="E1877" s="1">
        <v>71.12</v>
      </c>
      <c r="F1877" s="1">
        <v>70.67</v>
      </c>
      <c r="G1877" s="1">
        <v>70.27</v>
      </c>
      <c r="H1877" s="2">
        <v>50.7</v>
      </c>
      <c r="I1877" s="2">
        <v>30.2</v>
      </c>
      <c r="J1877" s="2">
        <v>85.3</v>
      </c>
      <c r="K1877" s="2">
        <v>86.2</v>
      </c>
      <c r="L1877">
        <f>SUMIFS(US!B:B,US!$D:$D,YEAR(daily!$A1877),US!$E:$E,MONTH(daily!$A1877))</f>
        <v>8390</v>
      </c>
      <c r="M1877">
        <f>SUMIFS(US!C:C,US!$D:$D,YEAR(daily!$A1877),US!$E:$E,MONTH(daily!$A1877))</f>
        <v>21025</v>
      </c>
      <c r="N1877">
        <f>SUMIFS(COT!E:E,COT!$A:$A,YEAR(daily!$A1877),COT!$B:$B,WEEKNUM(daily!$A1877))</f>
        <v>1422175</v>
      </c>
      <c r="O1877">
        <f>SUMIFS(COT!F:F,COT!$A:$A,YEAR(daily!$A1877),COT!$B:$B,WEEKNUM(daily!$A1877))</f>
        <v>206977</v>
      </c>
      <c r="P1877">
        <f>SUMIFS(COT!G:G,COT!$A:$A,YEAR(daily!$A1877),COT!$B:$B,WEEKNUM(daily!$A1877))</f>
        <v>184170</v>
      </c>
      <c r="Q1877">
        <f>SUMIFS(COT!H:H,COT!$A:$A,YEAR(daily!$A1877),COT!$B:$B,WEEKNUM(daily!$A1877))</f>
        <v>369981</v>
      </c>
      <c r="R1877">
        <f>SUMIFS(COT!I:I,COT!$A:$A,YEAR(daily!$A1877),COT!$B:$B,WEEKNUM(daily!$A1877))</f>
        <v>779594</v>
      </c>
      <c r="S1877">
        <f>SUMIFS(COT!J:J,COT!$A:$A,YEAR(daily!$A1877),COT!$B:$B,WEEKNUM(daily!$A1877))</f>
        <v>804306</v>
      </c>
      <c r="T1877">
        <f>SUMIFS(COT!K:K,COT!$A:$A,YEAR(daily!$A1877),COT!$B:$B,WEEKNUM(daily!$A1877))</f>
        <v>65623</v>
      </c>
      <c r="U1877">
        <f>SUMIFS(COT!L:L,COT!$A:$A,YEAR(daily!$A1877),COT!$B:$B,WEEKNUM(daily!$A1877))</f>
        <v>63718</v>
      </c>
      <c r="V1877">
        <f>SUMIFS(COT!M:M,COT!$A:$A,YEAR(daily!$A1877),COT!$B:$B,WEEKNUM(daily!$A1877))</f>
        <v>83</v>
      </c>
      <c r="W1877">
        <f>SUMIFS(COT!N:N,COT!$A:$A,YEAR(daily!$A1877),COT!$B:$B,WEEKNUM(daily!$A1877))</f>
        <v>96</v>
      </c>
      <c r="X1877">
        <f>SUMIFS(COT!O:O,COT!$A:$A,YEAR(daily!$A1877),COT!$B:$B,WEEKNUM(daily!$A1877))</f>
        <v>115</v>
      </c>
      <c r="Y1877">
        <f>SUMIFS(COT!P:P,COT!$A:$A,YEAR(daily!$A1877),COT!$B:$B,WEEKNUM(daily!$A1877))</f>
        <v>78</v>
      </c>
      <c r="Z1877">
        <f>SUMIFS(COT!Q:Q,COT!$A:$A,YEAR(daily!$A1877),COT!$B:$B,WEEKNUM(daily!$A1877))</f>
        <v>95</v>
      </c>
      <c r="AA1877">
        <f>SUMIFS(Saudi!B:B,Saudi!$A:$A,YEAR(daily!$A1877))</f>
        <v>642.80600000000004</v>
      </c>
      <c r="AB1877">
        <f>SUMIFS(Saudi!C:C,Saudi!$A:$A,YEAR(daily!$A1877))</f>
        <v>459.12</v>
      </c>
      <c r="AC1877">
        <f>SUMIFS(Saudi!F:F,Saudi!$A:$A,YEAR(daily!$A1877))</f>
        <v>3923205</v>
      </c>
      <c r="AD1877">
        <f>SUMIFS(Saudi!G:G,Saudi!$A:$A,YEAR(daily!$A1877))</f>
        <v>72.338736684018997</v>
      </c>
      <c r="AE1877">
        <f>SUMIFS(Saudi!H:H,Saudi!$A:$A,YEAR(daily!$A1877))</f>
        <v>283799693.45242673</v>
      </c>
      <c r="AF1877" s="5">
        <f t="shared" si="80"/>
        <v>8</v>
      </c>
      <c r="AG1877" s="5">
        <f t="shared" si="81"/>
        <v>2007</v>
      </c>
    </row>
    <row r="1878" spans="1:33">
      <c r="A1878" s="3">
        <v>39315</v>
      </c>
      <c r="B1878" s="1">
        <v>178358</v>
      </c>
      <c r="C1878" s="1">
        <v>126977</v>
      </c>
      <c r="D1878" s="1">
        <v>193794</v>
      </c>
      <c r="E1878" s="1">
        <v>69.47</v>
      </c>
      <c r="F1878" s="1">
        <v>69.34</v>
      </c>
      <c r="G1878" s="1">
        <v>69.010000000000005</v>
      </c>
      <c r="H1878" s="2">
        <v>50.7</v>
      </c>
      <c r="I1878" s="2">
        <v>30.2</v>
      </c>
      <c r="J1878" s="2">
        <v>85.3</v>
      </c>
      <c r="K1878" s="2">
        <v>86.2</v>
      </c>
      <c r="L1878">
        <f>SUMIFS(US!B:B,US!$D:$D,YEAR(daily!$A1878),US!$E:$E,MONTH(daily!$A1878))</f>
        <v>8390</v>
      </c>
      <c r="M1878">
        <f>SUMIFS(US!C:C,US!$D:$D,YEAR(daily!$A1878),US!$E:$E,MONTH(daily!$A1878))</f>
        <v>21025</v>
      </c>
      <c r="N1878">
        <f>SUMIFS(COT!E:E,COT!$A:$A,YEAR(daily!$A1878),COT!$B:$B,WEEKNUM(daily!$A1878))</f>
        <v>1422175</v>
      </c>
      <c r="O1878">
        <f>SUMIFS(COT!F:F,COT!$A:$A,YEAR(daily!$A1878),COT!$B:$B,WEEKNUM(daily!$A1878))</f>
        <v>206977</v>
      </c>
      <c r="P1878">
        <f>SUMIFS(COT!G:G,COT!$A:$A,YEAR(daily!$A1878),COT!$B:$B,WEEKNUM(daily!$A1878))</f>
        <v>184170</v>
      </c>
      <c r="Q1878">
        <f>SUMIFS(COT!H:H,COT!$A:$A,YEAR(daily!$A1878),COT!$B:$B,WEEKNUM(daily!$A1878))</f>
        <v>369981</v>
      </c>
      <c r="R1878">
        <f>SUMIFS(COT!I:I,COT!$A:$A,YEAR(daily!$A1878),COT!$B:$B,WEEKNUM(daily!$A1878))</f>
        <v>779594</v>
      </c>
      <c r="S1878">
        <f>SUMIFS(COT!J:J,COT!$A:$A,YEAR(daily!$A1878),COT!$B:$B,WEEKNUM(daily!$A1878))</f>
        <v>804306</v>
      </c>
      <c r="T1878">
        <f>SUMIFS(COT!K:K,COT!$A:$A,YEAR(daily!$A1878),COT!$B:$B,WEEKNUM(daily!$A1878))</f>
        <v>65623</v>
      </c>
      <c r="U1878">
        <f>SUMIFS(COT!L:L,COT!$A:$A,YEAR(daily!$A1878),COT!$B:$B,WEEKNUM(daily!$A1878))</f>
        <v>63718</v>
      </c>
      <c r="V1878">
        <f>SUMIFS(COT!M:M,COT!$A:$A,YEAR(daily!$A1878),COT!$B:$B,WEEKNUM(daily!$A1878))</f>
        <v>83</v>
      </c>
      <c r="W1878">
        <f>SUMIFS(COT!N:N,COT!$A:$A,YEAR(daily!$A1878),COT!$B:$B,WEEKNUM(daily!$A1878))</f>
        <v>96</v>
      </c>
      <c r="X1878">
        <f>SUMIFS(COT!O:O,COT!$A:$A,YEAR(daily!$A1878),COT!$B:$B,WEEKNUM(daily!$A1878))</f>
        <v>115</v>
      </c>
      <c r="Y1878">
        <f>SUMIFS(COT!P:P,COT!$A:$A,YEAR(daily!$A1878),COT!$B:$B,WEEKNUM(daily!$A1878))</f>
        <v>78</v>
      </c>
      <c r="Z1878">
        <f>SUMIFS(COT!Q:Q,COT!$A:$A,YEAR(daily!$A1878),COT!$B:$B,WEEKNUM(daily!$A1878))</f>
        <v>95</v>
      </c>
      <c r="AA1878">
        <f>SUMIFS(Saudi!B:B,Saudi!$A:$A,YEAR(daily!$A1878))</f>
        <v>642.80600000000004</v>
      </c>
      <c r="AB1878">
        <f>SUMIFS(Saudi!C:C,Saudi!$A:$A,YEAR(daily!$A1878))</f>
        <v>459.12</v>
      </c>
      <c r="AC1878">
        <f>SUMIFS(Saudi!F:F,Saudi!$A:$A,YEAR(daily!$A1878))</f>
        <v>3923205</v>
      </c>
      <c r="AD1878">
        <f>SUMIFS(Saudi!G:G,Saudi!$A:$A,YEAR(daily!$A1878))</f>
        <v>72.338736684018997</v>
      </c>
      <c r="AE1878">
        <f>SUMIFS(Saudi!H:H,Saudi!$A:$A,YEAR(daily!$A1878))</f>
        <v>283799693.45242673</v>
      </c>
      <c r="AF1878" s="5">
        <f t="shared" si="80"/>
        <v>8</v>
      </c>
      <c r="AG1878" s="5">
        <f t="shared" si="81"/>
        <v>2007</v>
      </c>
    </row>
    <row r="1879" spans="1:33">
      <c r="A1879" s="3">
        <v>39316</v>
      </c>
      <c r="B1879" s="1">
        <v>319185</v>
      </c>
      <c r="C1879" s="1">
        <v>192568</v>
      </c>
      <c r="D1879" s="1">
        <v>61993</v>
      </c>
      <c r="E1879" s="1">
        <v>69.260000000000005</v>
      </c>
      <c r="F1879" s="1">
        <v>68.72</v>
      </c>
      <c r="G1879" s="1">
        <v>68.5</v>
      </c>
      <c r="H1879" s="2">
        <v>50.7</v>
      </c>
      <c r="I1879" s="2">
        <v>30.2</v>
      </c>
      <c r="J1879" s="2">
        <v>85.3</v>
      </c>
      <c r="K1879" s="2">
        <v>86.2</v>
      </c>
      <c r="L1879">
        <f>SUMIFS(US!B:B,US!$D:$D,YEAR(daily!$A1879),US!$E:$E,MONTH(daily!$A1879))</f>
        <v>8390</v>
      </c>
      <c r="M1879">
        <f>SUMIFS(US!C:C,US!$D:$D,YEAR(daily!$A1879),US!$E:$E,MONTH(daily!$A1879))</f>
        <v>21025</v>
      </c>
      <c r="N1879">
        <f>SUMIFS(COT!E:E,COT!$A:$A,YEAR(daily!$A1879),COT!$B:$B,WEEKNUM(daily!$A1879))</f>
        <v>1422175</v>
      </c>
      <c r="O1879">
        <f>SUMIFS(COT!F:F,COT!$A:$A,YEAR(daily!$A1879),COT!$B:$B,WEEKNUM(daily!$A1879))</f>
        <v>206977</v>
      </c>
      <c r="P1879">
        <f>SUMIFS(COT!G:G,COT!$A:$A,YEAR(daily!$A1879),COT!$B:$B,WEEKNUM(daily!$A1879))</f>
        <v>184170</v>
      </c>
      <c r="Q1879">
        <f>SUMIFS(COT!H:H,COT!$A:$A,YEAR(daily!$A1879),COT!$B:$B,WEEKNUM(daily!$A1879))</f>
        <v>369981</v>
      </c>
      <c r="R1879">
        <f>SUMIFS(COT!I:I,COT!$A:$A,YEAR(daily!$A1879),COT!$B:$B,WEEKNUM(daily!$A1879))</f>
        <v>779594</v>
      </c>
      <c r="S1879">
        <f>SUMIFS(COT!J:J,COT!$A:$A,YEAR(daily!$A1879),COT!$B:$B,WEEKNUM(daily!$A1879))</f>
        <v>804306</v>
      </c>
      <c r="T1879">
        <f>SUMIFS(COT!K:K,COT!$A:$A,YEAR(daily!$A1879),COT!$B:$B,WEEKNUM(daily!$A1879))</f>
        <v>65623</v>
      </c>
      <c r="U1879">
        <f>SUMIFS(COT!L:L,COT!$A:$A,YEAR(daily!$A1879),COT!$B:$B,WEEKNUM(daily!$A1879))</f>
        <v>63718</v>
      </c>
      <c r="V1879">
        <f>SUMIFS(COT!M:M,COT!$A:$A,YEAR(daily!$A1879),COT!$B:$B,WEEKNUM(daily!$A1879))</f>
        <v>83</v>
      </c>
      <c r="W1879">
        <f>SUMIFS(COT!N:N,COT!$A:$A,YEAR(daily!$A1879),COT!$B:$B,WEEKNUM(daily!$A1879))</f>
        <v>96</v>
      </c>
      <c r="X1879">
        <f>SUMIFS(COT!O:O,COT!$A:$A,YEAR(daily!$A1879),COT!$B:$B,WEEKNUM(daily!$A1879))</f>
        <v>115</v>
      </c>
      <c r="Y1879">
        <f>SUMIFS(COT!P:P,COT!$A:$A,YEAR(daily!$A1879),COT!$B:$B,WEEKNUM(daily!$A1879))</f>
        <v>78</v>
      </c>
      <c r="Z1879">
        <f>SUMIFS(COT!Q:Q,COT!$A:$A,YEAR(daily!$A1879),COT!$B:$B,WEEKNUM(daily!$A1879))</f>
        <v>95</v>
      </c>
      <c r="AA1879">
        <f>SUMIFS(Saudi!B:B,Saudi!$A:$A,YEAR(daily!$A1879))</f>
        <v>642.80600000000004</v>
      </c>
      <c r="AB1879">
        <f>SUMIFS(Saudi!C:C,Saudi!$A:$A,YEAR(daily!$A1879))</f>
        <v>459.12</v>
      </c>
      <c r="AC1879">
        <f>SUMIFS(Saudi!F:F,Saudi!$A:$A,YEAR(daily!$A1879))</f>
        <v>3923205</v>
      </c>
      <c r="AD1879">
        <f>SUMIFS(Saudi!G:G,Saudi!$A:$A,YEAR(daily!$A1879))</f>
        <v>72.338736684018997</v>
      </c>
      <c r="AE1879">
        <f>SUMIFS(Saudi!H:H,Saudi!$A:$A,YEAR(daily!$A1879))</f>
        <v>283799693.45242673</v>
      </c>
      <c r="AF1879" s="5">
        <f t="shared" si="80"/>
        <v>8</v>
      </c>
      <c r="AG1879" s="5">
        <f t="shared" si="81"/>
        <v>2007</v>
      </c>
    </row>
    <row r="1880" spans="1:33">
      <c r="A1880" s="3">
        <v>39317</v>
      </c>
      <c r="B1880" s="1">
        <v>323636</v>
      </c>
      <c r="C1880" s="1">
        <v>190158</v>
      </c>
      <c r="D1880" s="1">
        <v>61491</v>
      </c>
      <c r="E1880" s="1">
        <v>69.83</v>
      </c>
      <c r="F1880" s="1">
        <v>69.23</v>
      </c>
      <c r="G1880" s="1">
        <v>69</v>
      </c>
      <c r="H1880" s="2">
        <v>50.7</v>
      </c>
      <c r="I1880" s="2">
        <v>30.2</v>
      </c>
      <c r="J1880" s="2">
        <v>85.3</v>
      </c>
      <c r="K1880" s="2">
        <v>86.2</v>
      </c>
      <c r="L1880">
        <f>SUMIFS(US!B:B,US!$D:$D,YEAR(daily!$A1880),US!$E:$E,MONTH(daily!$A1880))</f>
        <v>8390</v>
      </c>
      <c r="M1880">
        <f>SUMIFS(US!C:C,US!$D:$D,YEAR(daily!$A1880),US!$E:$E,MONTH(daily!$A1880))</f>
        <v>21025</v>
      </c>
      <c r="N1880">
        <f>SUMIFS(COT!E:E,COT!$A:$A,YEAR(daily!$A1880),COT!$B:$B,WEEKNUM(daily!$A1880))</f>
        <v>1422175</v>
      </c>
      <c r="O1880">
        <f>SUMIFS(COT!F:F,COT!$A:$A,YEAR(daily!$A1880),COT!$B:$B,WEEKNUM(daily!$A1880))</f>
        <v>206977</v>
      </c>
      <c r="P1880">
        <f>SUMIFS(COT!G:G,COT!$A:$A,YEAR(daily!$A1880),COT!$B:$B,WEEKNUM(daily!$A1880))</f>
        <v>184170</v>
      </c>
      <c r="Q1880">
        <f>SUMIFS(COT!H:H,COT!$A:$A,YEAR(daily!$A1880),COT!$B:$B,WEEKNUM(daily!$A1880))</f>
        <v>369981</v>
      </c>
      <c r="R1880">
        <f>SUMIFS(COT!I:I,COT!$A:$A,YEAR(daily!$A1880),COT!$B:$B,WEEKNUM(daily!$A1880))</f>
        <v>779594</v>
      </c>
      <c r="S1880">
        <f>SUMIFS(COT!J:J,COT!$A:$A,YEAR(daily!$A1880),COT!$B:$B,WEEKNUM(daily!$A1880))</f>
        <v>804306</v>
      </c>
      <c r="T1880">
        <f>SUMIFS(COT!K:K,COT!$A:$A,YEAR(daily!$A1880),COT!$B:$B,WEEKNUM(daily!$A1880))</f>
        <v>65623</v>
      </c>
      <c r="U1880">
        <f>SUMIFS(COT!L:L,COT!$A:$A,YEAR(daily!$A1880),COT!$B:$B,WEEKNUM(daily!$A1880))</f>
        <v>63718</v>
      </c>
      <c r="V1880">
        <f>SUMIFS(COT!M:M,COT!$A:$A,YEAR(daily!$A1880),COT!$B:$B,WEEKNUM(daily!$A1880))</f>
        <v>83</v>
      </c>
      <c r="W1880">
        <f>SUMIFS(COT!N:N,COT!$A:$A,YEAR(daily!$A1880),COT!$B:$B,WEEKNUM(daily!$A1880))</f>
        <v>96</v>
      </c>
      <c r="X1880">
        <f>SUMIFS(COT!O:O,COT!$A:$A,YEAR(daily!$A1880),COT!$B:$B,WEEKNUM(daily!$A1880))</f>
        <v>115</v>
      </c>
      <c r="Y1880">
        <f>SUMIFS(COT!P:P,COT!$A:$A,YEAR(daily!$A1880),COT!$B:$B,WEEKNUM(daily!$A1880))</f>
        <v>78</v>
      </c>
      <c r="Z1880">
        <f>SUMIFS(COT!Q:Q,COT!$A:$A,YEAR(daily!$A1880),COT!$B:$B,WEEKNUM(daily!$A1880))</f>
        <v>95</v>
      </c>
      <c r="AA1880">
        <f>SUMIFS(Saudi!B:B,Saudi!$A:$A,YEAR(daily!$A1880))</f>
        <v>642.80600000000004</v>
      </c>
      <c r="AB1880">
        <f>SUMIFS(Saudi!C:C,Saudi!$A:$A,YEAR(daily!$A1880))</f>
        <v>459.12</v>
      </c>
      <c r="AC1880">
        <f>SUMIFS(Saudi!F:F,Saudi!$A:$A,YEAR(daily!$A1880))</f>
        <v>3923205</v>
      </c>
      <c r="AD1880">
        <f>SUMIFS(Saudi!G:G,Saudi!$A:$A,YEAR(daily!$A1880))</f>
        <v>72.338736684018997</v>
      </c>
      <c r="AE1880">
        <f>SUMIFS(Saudi!H:H,Saudi!$A:$A,YEAR(daily!$A1880))</f>
        <v>283799693.45242673</v>
      </c>
      <c r="AF1880" s="5">
        <f t="shared" si="80"/>
        <v>8</v>
      </c>
      <c r="AG1880" s="5">
        <f t="shared" si="81"/>
        <v>2007</v>
      </c>
    </row>
    <row r="1881" spans="1:33">
      <c r="A1881" s="3">
        <v>39318</v>
      </c>
      <c r="B1881" s="1">
        <v>326858</v>
      </c>
      <c r="C1881" s="1">
        <v>187238</v>
      </c>
      <c r="D1881" s="1">
        <v>61949</v>
      </c>
      <c r="E1881" s="1">
        <v>71.09</v>
      </c>
      <c r="F1881" s="1">
        <v>70.23</v>
      </c>
      <c r="G1881" s="1">
        <v>69.94</v>
      </c>
      <c r="H1881" s="2">
        <v>50.7</v>
      </c>
      <c r="I1881" s="2">
        <v>30.2</v>
      </c>
      <c r="J1881" s="2">
        <v>85.3</v>
      </c>
      <c r="K1881" s="2">
        <v>86.2</v>
      </c>
      <c r="L1881">
        <f>SUMIFS(US!B:B,US!$D:$D,YEAR(daily!$A1881),US!$E:$E,MONTH(daily!$A1881))</f>
        <v>8390</v>
      </c>
      <c r="M1881">
        <f>SUMIFS(US!C:C,US!$D:$D,YEAR(daily!$A1881),US!$E:$E,MONTH(daily!$A1881))</f>
        <v>21025</v>
      </c>
      <c r="N1881">
        <f>SUMIFS(COT!E:E,COT!$A:$A,YEAR(daily!$A1881),COT!$B:$B,WEEKNUM(daily!$A1881))</f>
        <v>1422175</v>
      </c>
      <c r="O1881">
        <f>SUMIFS(COT!F:F,COT!$A:$A,YEAR(daily!$A1881),COT!$B:$B,WEEKNUM(daily!$A1881))</f>
        <v>206977</v>
      </c>
      <c r="P1881">
        <f>SUMIFS(COT!G:G,COT!$A:$A,YEAR(daily!$A1881),COT!$B:$B,WEEKNUM(daily!$A1881))</f>
        <v>184170</v>
      </c>
      <c r="Q1881">
        <f>SUMIFS(COT!H:H,COT!$A:$A,YEAR(daily!$A1881),COT!$B:$B,WEEKNUM(daily!$A1881))</f>
        <v>369981</v>
      </c>
      <c r="R1881">
        <f>SUMIFS(COT!I:I,COT!$A:$A,YEAR(daily!$A1881),COT!$B:$B,WEEKNUM(daily!$A1881))</f>
        <v>779594</v>
      </c>
      <c r="S1881">
        <f>SUMIFS(COT!J:J,COT!$A:$A,YEAR(daily!$A1881),COT!$B:$B,WEEKNUM(daily!$A1881))</f>
        <v>804306</v>
      </c>
      <c r="T1881">
        <f>SUMIFS(COT!K:K,COT!$A:$A,YEAR(daily!$A1881),COT!$B:$B,WEEKNUM(daily!$A1881))</f>
        <v>65623</v>
      </c>
      <c r="U1881">
        <f>SUMIFS(COT!L:L,COT!$A:$A,YEAR(daily!$A1881),COT!$B:$B,WEEKNUM(daily!$A1881))</f>
        <v>63718</v>
      </c>
      <c r="V1881">
        <f>SUMIFS(COT!M:M,COT!$A:$A,YEAR(daily!$A1881),COT!$B:$B,WEEKNUM(daily!$A1881))</f>
        <v>83</v>
      </c>
      <c r="W1881">
        <f>SUMIFS(COT!N:N,COT!$A:$A,YEAR(daily!$A1881),COT!$B:$B,WEEKNUM(daily!$A1881))</f>
        <v>96</v>
      </c>
      <c r="X1881">
        <f>SUMIFS(COT!O:O,COT!$A:$A,YEAR(daily!$A1881),COT!$B:$B,WEEKNUM(daily!$A1881))</f>
        <v>115</v>
      </c>
      <c r="Y1881">
        <f>SUMIFS(COT!P:P,COT!$A:$A,YEAR(daily!$A1881),COT!$B:$B,WEEKNUM(daily!$A1881))</f>
        <v>78</v>
      </c>
      <c r="Z1881">
        <f>SUMIFS(COT!Q:Q,COT!$A:$A,YEAR(daily!$A1881),COT!$B:$B,WEEKNUM(daily!$A1881))</f>
        <v>95</v>
      </c>
      <c r="AA1881">
        <f>SUMIFS(Saudi!B:B,Saudi!$A:$A,YEAR(daily!$A1881))</f>
        <v>642.80600000000004</v>
      </c>
      <c r="AB1881">
        <f>SUMIFS(Saudi!C:C,Saudi!$A:$A,YEAR(daily!$A1881))</f>
        <v>459.12</v>
      </c>
      <c r="AC1881">
        <f>SUMIFS(Saudi!F:F,Saudi!$A:$A,YEAR(daily!$A1881))</f>
        <v>3923205</v>
      </c>
      <c r="AD1881">
        <f>SUMIFS(Saudi!G:G,Saudi!$A:$A,YEAR(daily!$A1881))</f>
        <v>72.338736684018997</v>
      </c>
      <c r="AE1881">
        <f>SUMIFS(Saudi!H:H,Saudi!$A:$A,YEAR(daily!$A1881))</f>
        <v>283799693.45242673</v>
      </c>
      <c r="AF1881" s="5">
        <f t="shared" si="80"/>
        <v>8</v>
      </c>
      <c r="AG1881" s="5">
        <f t="shared" si="81"/>
        <v>2007</v>
      </c>
    </row>
    <row r="1882" spans="1:33">
      <c r="A1882" s="3">
        <v>39321</v>
      </c>
      <c r="B1882" s="1">
        <v>324809</v>
      </c>
      <c r="C1882" s="1">
        <v>185164</v>
      </c>
      <c r="D1882" s="1">
        <v>62294</v>
      </c>
      <c r="E1882" s="1">
        <v>71.97</v>
      </c>
      <c r="F1882" s="1">
        <v>70.849999999999994</v>
      </c>
      <c r="G1882" s="1">
        <v>70.510000000000005</v>
      </c>
      <c r="H1882" s="2">
        <v>50.7</v>
      </c>
      <c r="I1882" s="2">
        <v>30.2</v>
      </c>
      <c r="J1882" s="2">
        <v>85.3</v>
      </c>
      <c r="K1882" s="2">
        <v>86.2</v>
      </c>
      <c r="L1882">
        <f>SUMIFS(US!B:B,US!$D:$D,YEAR(daily!$A1882),US!$E:$E,MONTH(daily!$A1882))</f>
        <v>8390</v>
      </c>
      <c r="M1882">
        <f>SUMIFS(US!C:C,US!$D:$D,YEAR(daily!$A1882),US!$E:$E,MONTH(daily!$A1882))</f>
        <v>21025</v>
      </c>
      <c r="N1882">
        <f>SUMIFS(COT!E:E,COT!$A:$A,YEAR(daily!$A1882),COT!$B:$B,WEEKNUM(daily!$A1882))</f>
        <v>1432723</v>
      </c>
      <c r="O1882">
        <f>SUMIFS(COT!F:F,COT!$A:$A,YEAR(daily!$A1882),COT!$B:$B,WEEKNUM(daily!$A1882))</f>
        <v>202843</v>
      </c>
      <c r="P1882">
        <f>SUMIFS(COT!G:G,COT!$A:$A,YEAR(daily!$A1882),COT!$B:$B,WEEKNUM(daily!$A1882))</f>
        <v>195413</v>
      </c>
      <c r="Q1882">
        <f>SUMIFS(COT!H:H,COT!$A:$A,YEAR(daily!$A1882),COT!$B:$B,WEEKNUM(daily!$A1882))</f>
        <v>378938</v>
      </c>
      <c r="R1882">
        <f>SUMIFS(COT!I:I,COT!$A:$A,YEAR(daily!$A1882),COT!$B:$B,WEEKNUM(daily!$A1882))</f>
        <v>782357</v>
      </c>
      <c r="S1882">
        <f>SUMIFS(COT!J:J,COT!$A:$A,YEAR(daily!$A1882),COT!$B:$B,WEEKNUM(daily!$A1882))</f>
        <v>789516</v>
      </c>
      <c r="T1882">
        <f>SUMIFS(COT!K:K,COT!$A:$A,YEAR(daily!$A1882),COT!$B:$B,WEEKNUM(daily!$A1882))</f>
        <v>68585</v>
      </c>
      <c r="U1882">
        <f>SUMIFS(COT!L:L,COT!$A:$A,YEAR(daily!$A1882),COT!$B:$B,WEEKNUM(daily!$A1882))</f>
        <v>68856</v>
      </c>
      <c r="V1882">
        <f>SUMIFS(COT!M:M,COT!$A:$A,YEAR(daily!$A1882),COT!$B:$B,WEEKNUM(daily!$A1882))</f>
        <v>79</v>
      </c>
      <c r="W1882">
        <f>SUMIFS(COT!N:N,COT!$A:$A,YEAR(daily!$A1882),COT!$B:$B,WEEKNUM(daily!$A1882))</f>
        <v>99</v>
      </c>
      <c r="X1882">
        <f>SUMIFS(COT!O:O,COT!$A:$A,YEAR(daily!$A1882),COT!$B:$B,WEEKNUM(daily!$A1882))</f>
        <v>114</v>
      </c>
      <c r="Y1882">
        <f>SUMIFS(COT!P:P,COT!$A:$A,YEAR(daily!$A1882),COT!$B:$B,WEEKNUM(daily!$A1882))</f>
        <v>79</v>
      </c>
      <c r="Z1882">
        <f>SUMIFS(COT!Q:Q,COT!$A:$A,YEAR(daily!$A1882),COT!$B:$B,WEEKNUM(daily!$A1882))</f>
        <v>95</v>
      </c>
      <c r="AA1882">
        <f>SUMIFS(Saudi!B:B,Saudi!$A:$A,YEAR(daily!$A1882))</f>
        <v>642.80600000000004</v>
      </c>
      <c r="AB1882">
        <f>SUMIFS(Saudi!C:C,Saudi!$A:$A,YEAR(daily!$A1882))</f>
        <v>459.12</v>
      </c>
      <c r="AC1882">
        <f>SUMIFS(Saudi!F:F,Saudi!$A:$A,YEAR(daily!$A1882))</f>
        <v>3923205</v>
      </c>
      <c r="AD1882">
        <f>SUMIFS(Saudi!G:G,Saudi!$A:$A,YEAR(daily!$A1882))</f>
        <v>72.338736684018997</v>
      </c>
      <c r="AE1882">
        <f>SUMIFS(Saudi!H:H,Saudi!$A:$A,YEAR(daily!$A1882))</f>
        <v>283799693.45242673</v>
      </c>
      <c r="AF1882" s="5">
        <f t="shared" si="80"/>
        <v>8</v>
      </c>
      <c r="AG1882" s="5">
        <f t="shared" si="81"/>
        <v>2007</v>
      </c>
    </row>
    <row r="1883" spans="1:33">
      <c r="A1883" s="3">
        <v>39322</v>
      </c>
      <c r="B1883" s="1">
        <v>322074</v>
      </c>
      <c r="C1883" s="1">
        <v>184694</v>
      </c>
      <c r="D1883" s="1">
        <v>62647</v>
      </c>
      <c r="E1883" s="1">
        <v>71.73</v>
      </c>
      <c r="F1883" s="1">
        <v>70.55</v>
      </c>
      <c r="G1883" s="1">
        <v>70.17</v>
      </c>
      <c r="H1883" s="2">
        <v>50.7</v>
      </c>
      <c r="I1883" s="2">
        <v>30.2</v>
      </c>
      <c r="J1883" s="2">
        <v>85.3</v>
      </c>
      <c r="K1883" s="2">
        <v>86.2</v>
      </c>
      <c r="L1883">
        <f>SUMIFS(US!B:B,US!$D:$D,YEAR(daily!$A1883),US!$E:$E,MONTH(daily!$A1883))</f>
        <v>8390</v>
      </c>
      <c r="M1883">
        <f>SUMIFS(US!C:C,US!$D:$D,YEAR(daily!$A1883),US!$E:$E,MONTH(daily!$A1883))</f>
        <v>21025</v>
      </c>
      <c r="N1883">
        <f>SUMIFS(COT!E:E,COT!$A:$A,YEAR(daily!$A1883),COT!$B:$B,WEEKNUM(daily!$A1883))</f>
        <v>1432723</v>
      </c>
      <c r="O1883">
        <f>SUMIFS(COT!F:F,COT!$A:$A,YEAR(daily!$A1883),COT!$B:$B,WEEKNUM(daily!$A1883))</f>
        <v>202843</v>
      </c>
      <c r="P1883">
        <f>SUMIFS(COT!G:G,COT!$A:$A,YEAR(daily!$A1883),COT!$B:$B,WEEKNUM(daily!$A1883))</f>
        <v>195413</v>
      </c>
      <c r="Q1883">
        <f>SUMIFS(COT!H:H,COT!$A:$A,YEAR(daily!$A1883),COT!$B:$B,WEEKNUM(daily!$A1883))</f>
        <v>378938</v>
      </c>
      <c r="R1883">
        <f>SUMIFS(COT!I:I,COT!$A:$A,YEAR(daily!$A1883),COT!$B:$B,WEEKNUM(daily!$A1883))</f>
        <v>782357</v>
      </c>
      <c r="S1883">
        <f>SUMIFS(COT!J:J,COT!$A:$A,YEAR(daily!$A1883),COT!$B:$B,WEEKNUM(daily!$A1883))</f>
        <v>789516</v>
      </c>
      <c r="T1883">
        <f>SUMIFS(COT!K:K,COT!$A:$A,YEAR(daily!$A1883),COT!$B:$B,WEEKNUM(daily!$A1883))</f>
        <v>68585</v>
      </c>
      <c r="U1883">
        <f>SUMIFS(COT!L:L,COT!$A:$A,YEAR(daily!$A1883),COT!$B:$B,WEEKNUM(daily!$A1883))</f>
        <v>68856</v>
      </c>
      <c r="V1883">
        <f>SUMIFS(COT!M:M,COT!$A:$A,YEAR(daily!$A1883),COT!$B:$B,WEEKNUM(daily!$A1883))</f>
        <v>79</v>
      </c>
      <c r="W1883">
        <f>SUMIFS(COT!N:N,COT!$A:$A,YEAR(daily!$A1883),COT!$B:$B,WEEKNUM(daily!$A1883))</f>
        <v>99</v>
      </c>
      <c r="X1883">
        <f>SUMIFS(COT!O:O,COT!$A:$A,YEAR(daily!$A1883),COT!$B:$B,WEEKNUM(daily!$A1883))</f>
        <v>114</v>
      </c>
      <c r="Y1883">
        <f>SUMIFS(COT!P:P,COT!$A:$A,YEAR(daily!$A1883),COT!$B:$B,WEEKNUM(daily!$A1883))</f>
        <v>79</v>
      </c>
      <c r="Z1883">
        <f>SUMIFS(COT!Q:Q,COT!$A:$A,YEAR(daily!$A1883),COT!$B:$B,WEEKNUM(daily!$A1883))</f>
        <v>95</v>
      </c>
      <c r="AA1883">
        <f>SUMIFS(Saudi!B:B,Saudi!$A:$A,YEAR(daily!$A1883))</f>
        <v>642.80600000000004</v>
      </c>
      <c r="AB1883">
        <f>SUMIFS(Saudi!C:C,Saudi!$A:$A,YEAR(daily!$A1883))</f>
        <v>459.12</v>
      </c>
      <c r="AC1883">
        <f>SUMIFS(Saudi!F:F,Saudi!$A:$A,YEAR(daily!$A1883))</f>
        <v>3923205</v>
      </c>
      <c r="AD1883">
        <f>SUMIFS(Saudi!G:G,Saudi!$A:$A,YEAR(daily!$A1883))</f>
        <v>72.338736684018997</v>
      </c>
      <c r="AE1883">
        <f>SUMIFS(Saudi!H:H,Saudi!$A:$A,YEAR(daily!$A1883))</f>
        <v>283799693.45242673</v>
      </c>
      <c r="AF1883" s="5">
        <f t="shared" si="80"/>
        <v>8</v>
      </c>
      <c r="AG1883" s="5">
        <f t="shared" si="81"/>
        <v>2007</v>
      </c>
    </row>
    <row r="1884" spans="1:33">
      <c r="A1884" s="3">
        <v>39323</v>
      </c>
      <c r="B1884" s="1">
        <v>320167</v>
      </c>
      <c r="C1884" s="1">
        <v>186915</v>
      </c>
      <c r="D1884" s="1">
        <v>60405</v>
      </c>
      <c r="E1884" s="1">
        <v>73.510000000000005</v>
      </c>
      <c r="F1884" s="1">
        <v>72</v>
      </c>
      <c r="G1884" s="1">
        <v>71.430000000000007</v>
      </c>
      <c r="H1884" s="2">
        <v>50.7</v>
      </c>
      <c r="I1884" s="2">
        <v>30.2</v>
      </c>
      <c r="J1884" s="2">
        <v>85.3</v>
      </c>
      <c r="K1884" s="2">
        <v>86.2</v>
      </c>
      <c r="L1884">
        <f>SUMIFS(US!B:B,US!$D:$D,YEAR(daily!$A1884),US!$E:$E,MONTH(daily!$A1884))</f>
        <v>8390</v>
      </c>
      <c r="M1884">
        <f>SUMIFS(US!C:C,US!$D:$D,YEAR(daily!$A1884),US!$E:$E,MONTH(daily!$A1884))</f>
        <v>21025</v>
      </c>
      <c r="N1884">
        <f>SUMIFS(COT!E:E,COT!$A:$A,YEAR(daily!$A1884),COT!$B:$B,WEEKNUM(daily!$A1884))</f>
        <v>1432723</v>
      </c>
      <c r="O1884">
        <f>SUMIFS(COT!F:F,COT!$A:$A,YEAR(daily!$A1884),COT!$B:$B,WEEKNUM(daily!$A1884))</f>
        <v>202843</v>
      </c>
      <c r="P1884">
        <f>SUMIFS(COT!G:G,COT!$A:$A,YEAR(daily!$A1884),COT!$B:$B,WEEKNUM(daily!$A1884))</f>
        <v>195413</v>
      </c>
      <c r="Q1884">
        <f>SUMIFS(COT!H:H,COT!$A:$A,YEAR(daily!$A1884),COT!$B:$B,WEEKNUM(daily!$A1884))</f>
        <v>378938</v>
      </c>
      <c r="R1884">
        <f>SUMIFS(COT!I:I,COT!$A:$A,YEAR(daily!$A1884),COT!$B:$B,WEEKNUM(daily!$A1884))</f>
        <v>782357</v>
      </c>
      <c r="S1884">
        <f>SUMIFS(COT!J:J,COT!$A:$A,YEAR(daily!$A1884),COT!$B:$B,WEEKNUM(daily!$A1884))</f>
        <v>789516</v>
      </c>
      <c r="T1884">
        <f>SUMIFS(COT!K:K,COT!$A:$A,YEAR(daily!$A1884),COT!$B:$B,WEEKNUM(daily!$A1884))</f>
        <v>68585</v>
      </c>
      <c r="U1884">
        <f>SUMIFS(COT!L:L,COT!$A:$A,YEAR(daily!$A1884),COT!$B:$B,WEEKNUM(daily!$A1884))</f>
        <v>68856</v>
      </c>
      <c r="V1884">
        <f>SUMIFS(COT!M:M,COT!$A:$A,YEAR(daily!$A1884),COT!$B:$B,WEEKNUM(daily!$A1884))</f>
        <v>79</v>
      </c>
      <c r="W1884">
        <f>SUMIFS(COT!N:N,COT!$A:$A,YEAR(daily!$A1884),COT!$B:$B,WEEKNUM(daily!$A1884))</f>
        <v>99</v>
      </c>
      <c r="X1884">
        <f>SUMIFS(COT!O:O,COT!$A:$A,YEAR(daily!$A1884),COT!$B:$B,WEEKNUM(daily!$A1884))</f>
        <v>114</v>
      </c>
      <c r="Y1884">
        <f>SUMIFS(COT!P:P,COT!$A:$A,YEAR(daily!$A1884),COT!$B:$B,WEEKNUM(daily!$A1884))</f>
        <v>79</v>
      </c>
      <c r="Z1884">
        <f>SUMIFS(COT!Q:Q,COT!$A:$A,YEAR(daily!$A1884),COT!$B:$B,WEEKNUM(daily!$A1884))</f>
        <v>95</v>
      </c>
      <c r="AA1884">
        <f>SUMIFS(Saudi!B:B,Saudi!$A:$A,YEAR(daily!$A1884))</f>
        <v>642.80600000000004</v>
      </c>
      <c r="AB1884">
        <f>SUMIFS(Saudi!C:C,Saudi!$A:$A,YEAR(daily!$A1884))</f>
        <v>459.12</v>
      </c>
      <c r="AC1884">
        <f>SUMIFS(Saudi!F:F,Saudi!$A:$A,YEAR(daily!$A1884))</f>
        <v>3923205</v>
      </c>
      <c r="AD1884">
        <f>SUMIFS(Saudi!G:G,Saudi!$A:$A,YEAR(daily!$A1884))</f>
        <v>72.338736684018997</v>
      </c>
      <c r="AE1884">
        <f>SUMIFS(Saudi!H:H,Saudi!$A:$A,YEAR(daily!$A1884))</f>
        <v>283799693.45242673</v>
      </c>
      <c r="AF1884" s="5">
        <f t="shared" si="80"/>
        <v>8</v>
      </c>
      <c r="AG1884" s="5">
        <f t="shared" si="81"/>
        <v>2007</v>
      </c>
    </row>
    <row r="1885" spans="1:33">
      <c r="A1885" s="3">
        <v>39324</v>
      </c>
      <c r="B1885" s="1">
        <v>321302</v>
      </c>
      <c r="C1885" s="1">
        <v>189766</v>
      </c>
      <c r="D1885" s="1">
        <v>64580</v>
      </c>
      <c r="E1885" s="1">
        <v>73.36</v>
      </c>
      <c r="F1885" s="1">
        <v>71.75</v>
      </c>
      <c r="G1885" s="1">
        <v>71.14</v>
      </c>
      <c r="H1885" s="2">
        <v>50.7</v>
      </c>
      <c r="I1885" s="2">
        <v>30.2</v>
      </c>
      <c r="J1885" s="2">
        <v>85.3</v>
      </c>
      <c r="K1885" s="2">
        <v>86.2</v>
      </c>
      <c r="L1885">
        <f>SUMIFS(US!B:B,US!$D:$D,YEAR(daily!$A1885),US!$E:$E,MONTH(daily!$A1885))</f>
        <v>8390</v>
      </c>
      <c r="M1885">
        <f>SUMIFS(US!C:C,US!$D:$D,YEAR(daily!$A1885),US!$E:$E,MONTH(daily!$A1885))</f>
        <v>21025</v>
      </c>
      <c r="N1885">
        <f>SUMIFS(COT!E:E,COT!$A:$A,YEAR(daily!$A1885),COT!$B:$B,WEEKNUM(daily!$A1885))</f>
        <v>1432723</v>
      </c>
      <c r="O1885">
        <f>SUMIFS(COT!F:F,COT!$A:$A,YEAR(daily!$A1885),COT!$B:$B,WEEKNUM(daily!$A1885))</f>
        <v>202843</v>
      </c>
      <c r="P1885">
        <f>SUMIFS(COT!G:G,COT!$A:$A,YEAR(daily!$A1885),COT!$B:$B,WEEKNUM(daily!$A1885))</f>
        <v>195413</v>
      </c>
      <c r="Q1885">
        <f>SUMIFS(COT!H:H,COT!$A:$A,YEAR(daily!$A1885),COT!$B:$B,WEEKNUM(daily!$A1885))</f>
        <v>378938</v>
      </c>
      <c r="R1885">
        <f>SUMIFS(COT!I:I,COT!$A:$A,YEAR(daily!$A1885),COT!$B:$B,WEEKNUM(daily!$A1885))</f>
        <v>782357</v>
      </c>
      <c r="S1885">
        <f>SUMIFS(COT!J:J,COT!$A:$A,YEAR(daily!$A1885),COT!$B:$B,WEEKNUM(daily!$A1885))</f>
        <v>789516</v>
      </c>
      <c r="T1885">
        <f>SUMIFS(COT!K:K,COT!$A:$A,YEAR(daily!$A1885),COT!$B:$B,WEEKNUM(daily!$A1885))</f>
        <v>68585</v>
      </c>
      <c r="U1885">
        <f>SUMIFS(COT!L:L,COT!$A:$A,YEAR(daily!$A1885),COT!$B:$B,WEEKNUM(daily!$A1885))</f>
        <v>68856</v>
      </c>
      <c r="V1885">
        <f>SUMIFS(COT!M:M,COT!$A:$A,YEAR(daily!$A1885),COT!$B:$B,WEEKNUM(daily!$A1885))</f>
        <v>79</v>
      </c>
      <c r="W1885">
        <f>SUMIFS(COT!N:N,COT!$A:$A,YEAR(daily!$A1885),COT!$B:$B,WEEKNUM(daily!$A1885))</f>
        <v>99</v>
      </c>
      <c r="X1885">
        <f>SUMIFS(COT!O:O,COT!$A:$A,YEAR(daily!$A1885),COT!$B:$B,WEEKNUM(daily!$A1885))</f>
        <v>114</v>
      </c>
      <c r="Y1885">
        <f>SUMIFS(COT!P:P,COT!$A:$A,YEAR(daily!$A1885),COT!$B:$B,WEEKNUM(daily!$A1885))</f>
        <v>79</v>
      </c>
      <c r="Z1885">
        <f>SUMIFS(COT!Q:Q,COT!$A:$A,YEAR(daily!$A1885),COT!$B:$B,WEEKNUM(daily!$A1885))</f>
        <v>95</v>
      </c>
      <c r="AA1885">
        <f>SUMIFS(Saudi!B:B,Saudi!$A:$A,YEAR(daily!$A1885))</f>
        <v>642.80600000000004</v>
      </c>
      <c r="AB1885">
        <f>SUMIFS(Saudi!C:C,Saudi!$A:$A,YEAR(daily!$A1885))</f>
        <v>459.12</v>
      </c>
      <c r="AC1885">
        <f>SUMIFS(Saudi!F:F,Saudi!$A:$A,YEAR(daily!$A1885))</f>
        <v>3923205</v>
      </c>
      <c r="AD1885">
        <f>SUMIFS(Saudi!G:G,Saudi!$A:$A,YEAR(daily!$A1885))</f>
        <v>72.338736684018997</v>
      </c>
      <c r="AE1885">
        <f>SUMIFS(Saudi!H:H,Saudi!$A:$A,YEAR(daily!$A1885))</f>
        <v>283799693.45242673</v>
      </c>
      <c r="AF1885" s="5">
        <f t="shared" si="80"/>
        <v>8</v>
      </c>
      <c r="AG1885" s="5">
        <f t="shared" si="81"/>
        <v>2007</v>
      </c>
    </row>
    <row r="1886" spans="1:33">
      <c r="A1886" s="3">
        <v>39325</v>
      </c>
      <c r="B1886" s="1">
        <v>316718</v>
      </c>
      <c r="C1886" s="1">
        <v>189866</v>
      </c>
      <c r="D1886" s="1">
        <v>63153</v>
      </c>
      <c r="E1886" s="1">
        <v>74.040000000000006</v>
      </c>
      <c r="F1886" s="1">
        <v>72.459999999999994</v>
      </c>
      <c r="G1886" s="1">
        <v>71.83</v>
      </c>
      <c r="H1886" s="2">
        <v>50.7</v>
      </c>
      <c r="I1886" s="2">
        <v>30.2</v>
      </c>
      <c r="J1886" s="2">
        <v>85.3</v>
      </c>
      <c r="K1886" s="2">
        <v>86.2</v>
      </c>
      <c r="L1886">
        <f>SUMIFS(US!B:B,US!$D:$D,YEAR(daily!$A1886),US!$E:$E,MONTH(daily!$A1886))</f>
        <v>8390</v>
      </c>
      <c r="M1886">
        <f>SUMIFS(US!C:C,US!$D:$D,YEAR(daily!$A1886),US!$E:$E,MONTH(daily!$A1886))</f>
        <v>21025</v>
      </c>
      <c r="N1886">
        <f>SUMIFS(COT!E:E,COT!$A:$A,YEAR(daily!$A1886),COT!$B:$B,WEEKNUM(daily!$A1886))</f>
        <v>1432723</v>
      </c>
      <c r="O1886">
        <f>SUMIFS(COT!F:F,COT!$A:$A,YEAR(daily!$A1886),COT!$B:$B,WEEKNUM(daily!$A1886))</f>
        <v>202843</v>
      </c>
      <c r="P1886">
        <f>SUMIFS(COT!G:G,COT!$A:$A,YEAR(daily!$A1886),COT!$B:$B,WEEKNUM(daily!$A1886))</f>
        <v>195413</v>
      </c>
      <c r="Q1886">
        <f>SUMIFS(COT!H:H,COT!$A:$A,YEAR(daily!$A1886),COT!$B:$B,WEEKNUM(daily!$A1886))</f>
        <v>378938</v>
      </c>
      <c r="R1886">
        <f>SUMIFS(COT!I:I,COT!$A:$A,YEAR(daily!$A1886),COT!$B:$B,WEEKNUM(daily!$A1886))</f>
        <v>782357</v>
      </c>
      <c r="S1886">
        <f>SUMIFS(COT!J:J,COT!$A:$A,YEAR(daily!$A1886),COT!$B:$B,WEEKNUM(daily!$A1886))</f>
        <v>789516</v>
      </c>
      <c r="T1886">
        <f>SUMIFS(COT!K:K,COT!$A:$A,YEAR(daily!$A1886),COT!$B:$B,WEEKNUM(daily!$A1886))</f>
        <v>68585</v>
      </c>
      <c r="U1886">
        <f>SUMIFS(COT!L:L,COT!$A:$A,YEAR(daily!$A1886),COT!$B:$B,WEEKNUM(daily!$A1886))</f>
        <v>68856</v>
      </c>
      <c r="V1886">
        <f>SUMIFS(COT!M:M,COT!$A:$A,YEAR(daily!$A1886),COT!$B:$B,WEEKNUM(daily!$A1886))</f>
        <v>79</v>
      </c>
      <c r="W1886">
        <f>SUMIFS(COT!N:N,COT!$A:$A,YEAR(daily!$A1886),COT!$B:$B,WEEKNUM(daily!$A1886))</f>
        <v>99</v>
      </c>
      <c r="X1886">
        <f>SUMIFS(COT!O:O,COT!$A:$A,YEAR(daily!$A1886),COT!$B:$B,WEEKNUM(daily!$A1886))</f>
        <v>114</v>
      </c>
      <c r="Y1886">
        <f>SUMIFS(COT!P:P,COT!$A:$A,YEAR(daily!$A1886),COT!$B:$B,WEEKNUM(daily!$A1886))</f>
        <v>79</v>
      </c>
      <c r="Z1886">
        <f>SUMIFS(COT!Q:Q,COT!$A:$A,YEAR(daily!$A1886),COT!$B:$B,WEEKNUM(daily!$A1886))</f>
        <v>95</v>
      </c>
      <c r="AA1886">
        <f>SUMIFS(Saudi!B:B,Saudi!$A:$A,YEAR(daily!$A1886))</f>
        <v>642.80600000000004</v>
      </c>
      <c r="AB1886">
        <f>SUMIFS(Saudi!C:C,Saudi!$A:$A,YEAR(daily!$A1886))</f>
        <v>459.12</v>
      </c>
      <c r="AC1886">
        <f>SUMIFS(Saudi!F:F,Saudi!$A:$A,YEAR(daily!$A1886))</f>
        <v>3923205</v>
      </c>
      <c r="AD1886">
        <f>SUMIFS(Saudi!G:G,Saudi!$A:$A,YEAR(daily!$A1886))</f>
        <v>72.338736684018997</v>
      </c>
      <c r="AE1886">
        <f>SUMIFS(Saudi!H:H,Saudi!$A:$A,YEAR(daily!$A1886))</f>
        <v>283799693.45242673</v>
      </c>
      <c r="AF1886" s="5">
        <f t="shared" si="80"/>
        <v>8</v>
      </c>
      <c r="AG1886" s="5">
        <f t="shared" si="81"/>
        <v>2007</v>
      </c>
    </row>
    <row r="1887" spans="1:33">
      <c r="A1887" s="3">
        <v>39329</v>
      </c>
      <c r="B1887" s="1">
        <v>317969</v>
      </c>
      <c r="C1887" s="1">
        <v>190833</v>
      </c>
      <c r="D1887" s="1">
        <v>62849</v>
      </c>
      <c r="E1887" s="1">
        <v>75.08</v>
      </c>
      <c r="F1887" s="1">
        <v>73.36</v>
      </c>
      <c r="G1887" s="1">
        <v>72.7</v>
      </c>
      <c r="H1887" s="2">
        <v>50.4</v>
      </c>
      <c r="I1887" s="2">
        <v>30.8</v>
      </c>
      <c r="J1887" s="2">
        <v>85.5</v>
      </c>
      <c r="K1887" s="2">
        <v>87.1</v>
      </c>
      <c r="L1887">
        <f>SUMIFS(US!B:B,US!$D:$D,YEAR(daily!$A1887),US!$E:$E,MONTH(daily!$A1887))</f>
        <v>8343</v>
      </c>
      <c r="M1887">
        <f>SUMIFS(US!C:C,US!$D:$D,YEAR(daily!$A1887),US!$E:$E,MONTH(daily!$A1887))</f>
        <v>20415</v>
      </c>
      <c r="N1887">
        <f>SUMIFS(COT!E:E,COT!$A:$A,YEAR(daily!$A1887),COT!$B:$B,WEEKNUM(daily!$A1887))</f>
        <v>1489231</v>
      </c>
      <c r="O1887">
        <f>SUMIFS(COT!F:F,COT!$A:$A,YEAR(daily!$A1887),COT!$B:$B,WEEKNUM(daily!$A1887))</f>
        <v>221536</v>
      </c>
      <c r="P1887">
        <f>SUMIFS(COT!G:G,COT!$A:$A,YEAR(daily!$A1887),COT!$B:$B,WEEKNUM(daily!$A1887))</f>
        <v>188679</v>
      </c>
      <c r="Q1887">
        <f>SUMIFS(COT!H:H,COT!$A:$A,YEAR(daily!$A1887),COT!$B:$B,WEEKNUM(daily!$A1887))</f>
        <v>402861</v>
      </c>
      <c r="R1887">
        <f>SUMIFS(COT!I:I,COT!$A:$A,YEAR(daily!$A1887),COT!$B:$B,WEEKNUM(daily!$A1887))</f>
        <v>796540</v>
      </c>
      <c r="S1887">
        <f>SUMIFS(COT!J:J,COT!$A:$A,YEAR(daily!$A1887),COT!$B:$B,WEEKNUM(daily!$A1887))</f>
        <v>812988</v>
      </c>
      <c r="T1887">
        <f>SUMIFS(COT!K:K,COT!$A:$A,YEAR(daily!$A1887),COT!$B:$B,WEEKNUM(daily!$A1887))</f>
        <v>68294</v>
      </c>
      <c r="U1887">
        <f>SUMIFS(COT!L:L,COT!$A:$A,YEAR(daily!$A1887),COT!$B:$B,WEEKNUM(daily!$A1887))</f>
        <v>84703</v>
      </c>
      <c r="V1887">
        <f>SUMIFS(COT!M:M,COT!$A:$A,YEAR(daily!$A1887),COT!$B:$B,WEEKNUM(daily!$A1887))</f>
        <v>93</v>
      </c>
      <c r="W1887">
        <f>SUMIFS(COT!N:N,COT!$A:$A,YEAR(daily!$A1887),COT!$B:$B,WEEKNUM(daily!$A1887))</f>
        <v>93</v>
      </c>
      <c r="X1887">
        <f>SUMIFS(COT!O:O,COT!$A:$A,YEAR(daily!$A1887),COT!$B:$B,WEEKNUM(daily!$A1887))</f>
        <v>121</v>
      </c>
      <c r="Y1887">
        <f>SUMIFS(COT!P:P,COT!$A:$A,YEAR(daily!$A1887),COT!$B:$B,WEEKNUM(daily!$A1887))</f>
        <v>80</v>
      </c>
      <c r="Z1887">
        <f>SUMIFS(COT!Q:Q,COT!$A:$A,YEAR(daily!$A1887),COT!$B:$B,WEEKNUM(daily!$A1887))</f>
        <v>96</v>
      </c>
      <c r="AA1887">
        <f>SUMIFS(Saudi!B:B,Saudi!$A:$A,YEAR(daily!$A1887))</f>
        <v>642.80600000000004</v>
      </c>
      <c r="AB1887">
        <f>SUMIFS(Saudi!C:C,Saudi!$A:$A,YEAR(daily!$A1887))</f>
        <v>459.12</v>
      </c>
      <c r="AC1887">
        <f>SUMIFS(Saudi!F:F,Saudi!$A:$A,YEAR(daily!$A1887))</f>
        <v>3923205</v>
      </c>
      <c r="AD1887">
        <f>SUMIFS(Saudi!G:G,Saudi!$A:$A,YEAR(daily!$A1887))</f>
        <v>72.338736684018997</v>
      </c>
      <c r="AE1887">
        <f>SUMIFS(Saudi!H:H,Saudi!$A:$A,YEAR(daily!$A1887))</f>
        <v>283799693.45242673</v>
      </c>
      <c r="AF1887" s="5">
        <f t="shared" si="80"/>
        <v>9</v>
      </c>
      <c r="AG1887" s="5">
        <f t="shared" si="81"/>
        <v>2007</v>
      </c>
    </row>
    <row r="1888" spans="1:33">
      <c r="A1888" s="3">
        <v>39330</v>
      </c>
      <c r="B1888" s="1">
        <v>311961</v>
      </c>
      <c r="C1888" s="1">
        <v>191834</v>
      </c>
      <c r="D1888" s="1">
        <v>66001</v>
      </c>
      <c r="E1888" s="1">
        <v>75.73</v>
      </c>
      <c r="F1888" s="1">
        <v>73.55</v>
      </c>
      <c r="G1888" s="1">
        <v>72.7</v>
      </c>
      <c r="H1888" s="2">
        <v>50.4</v>
      </c>
      <c r="I1888" s="2">
        <v>30.8</v>
      </c>
      <c r="J1888" s="2">
        <v>85.5</v>
      </c>
      <c r="K1888" s="2">
        <v>87.1</v>
      </c>
      <c r="L1888">
        <f>SUMIFS(US!B:B,US!$D:$D,YEAR(daily!$A1888),US!$E:$E,MONTH(daily!$A1888))</f>
        <v>8343</v>
      </c>
      <c r="M1888">
        <f>SUMIFS(US!C:C,US!$D:$D,YEAR(daily!$A1888),US!$E:$E,MONTH(daily!$A1888))</f>
        <v>20415</v>
      </c>
      <c r="N1888">
        <f>SUMIFS(COT!E:E,COT!$A:$A,YEAR(daily!$A1888),COT!$B:$B,WEEKNUM(daily!$A1888))</f>
        <v>1489231</v>
      </c>
      <c r="O1888">
        <f>SUMIFS(COT!F:F,COT!$A:$A,YEAR(daily!$A1888),COT!$B:$B,WEEKNUM(daily!$A1888))</f>
        <v>221536</v>
      </c>
      <c r="P1888">
        <f>SUMIFS(COT!G:G,COT!$A:$A,YEAR(daily!$A1888),COT!$B:$B,WEEKNUM(daily!$A1888))</f>
        <v>188679</v>
      </c>
      <c r="Q1888">
        <f>SUMIFS(COT!H:H,COT!$A:$A,YEAR(daily!$A1888),COT!$B:$B,WEEKNUM(daily!$A1888))</f>
        <v>402861</v>
      </c>
      <c r="R1888">
        <f>SUMIFS(COT!I:I,COT!$A:$A,YEAR(daily!$A1888),COT!$B:$B,WEEKNUM(daily!$A1888))</f>
        <v>796540</v>
      </c>
      <c r="S1888">
        <f>SUMIFS(COT!J:J,COT!$A:$A,YEAR(daily!$A1888),COT!$B:$B,WEEKNUM(daily!$A1888))</f>
        <v>812988</v>
      </c>
      <c r="T1888">
        <f>SUMIFS(COT!K:K,COT!$A:$A,YEAR(daily!$A1888),COT!$B:$B,WEEKNUM(daily!$A1888))</f>
        <v>68294</v>
      </c>
      <c r="U1888">
        <f>SUMIFS(COT!L:L,COT!$A:$A,YEAR(daily!$A1888),COT!$B:$B,WEEKNUM(daily!$A1888))</f>
        <v>84703</v>
      </c>
      <c r="V1888">
        <f>SUMIFS(COT!M:M,COT!$A:$A,YEAR(daily!$A1888),COT!$B:$B,WEEKNUM(daily!$A1888))</f>
        <v>93</v>
      </c>
      <c r="W1888">
        <f>SUMIFS(COT!N:N,COT!$A:$A,YEAR(daily!$A1888),COT!$B:$B,WEEKNUM(daily!$A1888))</f>
        <v>93</v>
      </c>
      <c r="X1888">
        <f>SUMIFS(COT!O:O,COT!$A:$A,YEAR(daily!$A1888),COT!$B:$B,WEEKNUM(daily!$A1888))</f>
        <v>121</v>
      </c>
      <c r="Y1888">
        <f>SUMIFS(COT!P:P,COT!$A:$A,YEAR(daily!$A1888),COT!$B:$B,WEEKNUM(daily!$A1888))</f>
        <v>80</v>
      </c>
      <c r="Z1888">
        <f>SUMIFS(COT!Q:Q,COT!$A:$A,YEAR(daily!$A1888),COT!$B:$B,WEEKNUM(daily!$A1888))</f>
        <v>96</v>
      </c>
      <c r="AA1888">
        <f>SUMIFS(Saudi!B:B,Saudi!$A:$A,YEAR(daily!$A1888))</f>
        <v>642.80600000000004</v>
      </c>
      <c r="AB1888">
        <f>SUMIFS(Saudi!C:C,Saudi!$A:$A,YEAR(daily!$A1888))</f>
        <v>459.12</v>
      </c>
      <c r="AC1888">
        <f>SUMIFS(Saudi!F:F,Saudi!$A:$A,YEAR(daily!$A1888))</f>
        <v>3923205</v>
      </c>
      <c r="AD1888">
        <f>SUMIFS(Saudi!G:G,Saudi!$A:$A,YEAR(daily!$A1888))</f>
        <v>72.338736684018997</v>
      </c>
      <c r="AE1888">
        <f>SUMIFS(Saudi!H:H,Saudi!$A:$A,YEAR(daily!$A1888))</f>
        <v>283799693.45242673</v>
      </c>
      <c r="AF1888" s="5">
        <f t="shared" si="80"/>
        <v>9</v>
      </c>
      <c r="AG1888" s="5">
        <f t="shared" si="81"/>
        <v>2007</v>
      </c>
    </row>
    <row r="1889" spans="1:33">
      <c r="A1889" s="3">
        <v>39331</v>
      </c>
      <c r="B1889" s="1">
        <v>302562</v>
      </c>
      <c r="C1889" s="1">
        <v>195549</v>
      </c>
      <c r="D1889" s="1">
        <v>66718</v>
      </c>
      <c r="E1889" s="1">
        <v>76.3</v>
      </c>
      <c r="F1889" s="1">
        <v>74.17</v>
      </c>
      <c r="G1889" s="1">
        <v>73.34</v>
      </c>
      <c r="H1889" s="2">
        <v>50.4</v>
      </c>
      <c r="I1889" s="2">
        <v>30.8</v>
      </c>
      <c r="J1889" s="2">
        <v>85.5</v>
      </c>
      <c r="K1889" s="2">
        <v>87.1</v>
      </c>
      <c r="L1889">
        <f>SUMIFS(US!B:B,US!$D:$D,YEAR(daily!$A1889),US!$E:$E,MONTH(daily!$A1889))</f>
        <v>8343</v>
      </c>
      <c r="M1889">
        <f>SUMIFS(US!C:C,US!$D:$D,YEAR(daily!$A1889),US!$E:$E,MONTH(daily!$A1889))</f>
        <v>20415</v>
      </c>
      <c r="N1889">
        <f>SUMIFS(COT!E:E,COT!$A:$A,YEAR(daily!$A1889),COT!$B:$B,WEEKNUM(daily!$A1889))</f>
        <v>1489231</v>
      </c>
      <c r="O1889">
        <f>SUMIFS(COT!F:F,COT!$A:$A,YEAR(daily!$A1889),COT!$B:$B,WEEKNUM(daily!$A1889))</f>
        <v>221536</v>
      </c>
      <c r="P1889">
        <f>SUMIFS(COT!G:G,COT!$A:$A,YEAR(daily!$A1889),COT!$B:$B,WEEKNUM(daily!$A1889))</f>
        <v>188679</v>
      </c>
      <c r="Q1889">
        <f>SUMIFS(COT!H:H,COT!$A:$A,YEAR(daily!$A1889),COT!$B:$B,WEEKNUM(daily!$A1889))</f>
        <v>402861</v>
      </c>
      <c r="R1889">
        <f>SUMIFS(COT!I:I,COT!$A:$A,YEAR(daily!$A1889),COT!$B:$B,WEEKNUM(daily!$A1889))</f>
        <v>796540</v>
      </c>
      <c r="S1889">
        <f>SUMIFS(COT!J:J,COT!$A:$A,YEAR(daily!$A1889),COT!$B:$B,WEEKNUM(daily!$A1889))</f>
        <v>812988</v>
      </c>
      <c r="T1889">
        <f>SUMIFS(COT!K:K,COT!$A:$A,YEAR(daily!$A1889),COT!$B:$B,WEEKNUM(daily!$A1889))</f>
        <v>68294</v>
      </c>
      <c r="U1889">
        <f>SUMIFS(COT!L:L,COT!$A:$A,YEAR(daily!$A1889),COT!$B:$B,WEEKNUM(daily!$A1889))</f>
        <v>84703</v>
      </c>
      <c r="V1889">
        <f>SUMIFS(COT!M:M,COT!$A:$A,YEAR(daily!$A1889),COT!$B:$B,WEEKNUM(daily!$A1889))</f>
        <v>93</v>
      </c>
      <c r="W1889">
        <f>SUMIFS(COT!N:N,COT!$A:$A,YEAR(daily!$A1889),COT!$B:$B,WEEKNUM(daily!$A1889))</f>
        <v>93</v>
      </c>
      <c r="X1889">
        <f>SUMIFS(COT!O:O,COT!$A:$A,YEAR(daily!$A1889),COT!$B:$B,WEEKNUM(daily!$A1889))</f>
        <v>121</v>
      </c>
      <c r="Y1889">
        <f>SUMIFS(COT!P:P,COT!$A:$A,YEAR(daily!$A1889),COT!$B:$B,WEEKNUM(daily!$A1889))</f>
        <v>80</v>
      </c>
      <c r="Z1889">
        <f>SUMIFS(COT!Q:Q,COT!$A:$A,YEAR(daily!$A1889),COT!$B:$B,WEEKNUM(daily!$A1889))</f>
        <v>96</v>
      </c>
      <c r="AA1889">
        <f>SUMIFS(Saudi!B:B,Saudi!$A:$A,YEAR(daily!$A1889))</f>
        <v>642.80600000000004</v>
      </c>
      <c r="AB1889">
        <f>SUMIFS(Saudi!C:C,Saudi!$A:$A,YEAR(daily!$A1889))</f>
        <v>459.12</v>
      </c>
      <c r="AC1889">
        <f>SUMIFS(Saudi!F:F,Saudi!$A:$A,YEAR(daily!$A1889))</f>
        <v>3923205</v>
      </c>
      <c r="AD1889">
        <f>SUMIFS(Saudi!G:G,Saudi!$A:$A,YEAR(daily!$A1889))</f>
        <v>72.338736684018997</v>
      </c>
      <c r="AE1889">
        <f>SUMIFS(Saudi!H:H,Saudi!$A:$A,YEAR(daily!$A1889))</f>
        <v>283799693.45242673</v>
      </c>
      <c r="AF1889" s="5">
        <f t="shared" si="80"/>
        <v>9</v>
      </c>
      <c r="AG1889" s="5">
        <f t="shared" si="81"/>
        <v>2007</v>
      </c>
    </row>
    <row r="1890" spans="1:33">
      <c r="A1890" s="3">
        <v>39332</v>
      </c>
      <c r="B1890" s="1">
        <v>284677</v>
      </c>
      <c r="C1890" s="1">
        <v>200548</v>
      </c>
      <c r="D1890" s="1">
        <v>69682</v>
      </c>
      <c r="E1890" s="1">
        <v>76.7</v>
      </c>
      <c r="F1890" s="1">
        <v>74.540000000000006</v>
      </c>
      <c r="G1890" s="1">
        <v>73.78</v>
      </c>
      <c r="H1890" s="2">
        <v>50.4</v>
      </c>
      <c r="I1890" s="2">
        <v>30.8</v>
      </c>
      <c r="J1890" s="2">
        <v>85.5</v>
      </c>
      <c r="K1890" s="2">
        <v>87.1</v>
      </c>
      <c r="L1890">
        <f>SUMIFS(US!B:B,US!$D:$D,YEAR(daily!$A1890),US!$E:$E,MONTH(daily!$A1890))</f>
        <v>8343</v>
      </c>
      <c r="M1890">
        <f>SUMIFS(US!C:C,US!$D:$D,YEAR(daily!$A1890),US!$E:$E,MONTH(daily!$A1890))</f>
        <v>20415</v>
      </c>
      <c r="N1890">
        <f>SUMIFS(COT!E:E,COT!$A:$A,YEAR(daily!$A1890),COT!$B:$B,WEEKNUM(daily!$A1890))</f>
        <v>1489231</v>
      </c>
      <c r="O1890">
        <f>SUMIFS(COT!F:F,COT!$A:$A,YEAR(daily!$A1890),COT!$B:$B,WEEKNUM(daily!$A1890))</f>
        <v>221536</v>
      </c>
      <c r="P1890">
        <f>SUMIFS(COT!G:G,COT!$A:$A,YEAR(daily!$A1890),COT!$B:$B,WEEKNUM(daily!$A1890))</f>
        <v>188679</v>
      </c>
      <c r="Q1890">
        <f>SUMIFS(COT!H:H,COT!$A:$A,YEAR(daily!$A1890),COT!$B:$B,WEEKNUM(daily!$A1890))</f>
        <v>402861</v>
      </c>
      <c r="R1890">
        <f>SUMIFS(COT!I:I,COT!$A:$A,YEAR(daily!$A1890),COT!$B:$B,WEEKNUM(daily!$A1890))</f>
        <v>796540</v>
      </c>
      <c r="S1890">
        <f>SUMIFS(COT!J:J,COT!$A:$A,YEAR(daily!$A1890),COT!$B:$B,WEEKNUM(daily!$A1890))</f>
        <v>812988</v>
      </c>
      <c r="T1890">
        <f>SUMIFS(COT!K:K,COT!$A:$A,YEAR(daily!$A1890),COT!$B:$B,WEEKNUM(daily!$A1890))</f>
        <v>68294</v>
      </c>
      <c r="U1890">
        <f>SUMIFS(COT!L:L,COT!$A:$A,YEAR(daily!$A1890),COT!$B:$B,WEEKNUM(daily!$A1890))</f>
        <v>84703</v>
      </c>
      <c r="V1890">
        <f>SUMIFS(COT!M:M,COT!$A:$A,YEAR(daily!$A1890),COT!$B:$B,WEEKNUM(daily!$A1890))</f>
        <v>93</v>
      </c>
      <c r="W1890">
        <f>SUMIFS(COT!N:N,COT!$A:$A,YEAR(daily!$A1890),COT!$B:$B,WEEKNUM(daily!$A1890))</f>
        <v>93</v>
      </c>
      <c r="X1890">
        <f>SUMIFS(COT!O:O,COT!$A:$A,YEAR(daily!$A1890),COT!$B:$B,WEEKNUM(daily!$A1890))</f>
        <v>121</v>
      </c>
      <c r="Y1890">
        <f>SUMIFS(COT!P:P,COT!$A:$A,YEAR(daily!$A1890),COT!$B:$B,WEEKNUM(daily!$A1890))</f>
        <v>80</v>
      </c>
      <c r="Z1890">
        <f>SUMIFS(COT!Q:Q,COT!$A:$A,YEAR(daily!$A1890),COT!$B:$B,WEEKNUM(daily!$A1890))</f>
        <v>96</v>
      </c>
      <c r="AA1890">
        <f>SUMIFS(Saudi!B:B,Saudi!$A:$A,YEAR(daily!$A1890))</f>
        <v>642.80600000000004</v>
      </c>
      <c r="AB1890">
        <f>SUMIFS(Saudi!C:C,Saudi!$A:$A,YEAR(daily!$A1890))</f>
        <v>459.12</v>
      </c>
      <c r="AC1890">
        <f>SUMIFS(Saudi!F:F,Saudi!$A:$A,YEAR(daily!$A1890))</f>
        <v>3923205</v>
      </c>
      <c r="AD1890">
        <f>SUMIFS(Saudi!G:G,Saudi!$A:$A,YEAR(daily!$A1890))</f>
        <v>72.338736684018997</v>
      </c>
      <c r="AE1890">
        <f>SUMIFS(Saudi!H:H,Saudi!$A:$A,YEAR(daily!$A1890))</f>
        <v>283799693.45242673</v>
      </c>
      <c r="AF1890" s="5">
        <f t="shared" si="80"/>
        <v>9</v>
      </c>
      <c r="AG1890" s="5">
        <f t="shared" si="81"/>
        <v>2007</v>
      </c>
    </row>
    <row r="1891" spans="1:33">
      <c r="A1891" s="3">
        <v>39335</v>
      </c>
      <c r="B1891" s="1">
        <v>266423</v>
      </c>
      <c r="C1891" s="1">
        <v>204792</v>
      </c>
      <c r="D1891" s="1">
        <v>71856</v>
      </c>
      <c r="E1891" s="1">
        <v>77.489999999999995</v>
      </c>
      <c r="F1891" s="1">
        <v>75.08</v>
      </c>
      <c r="G1891" s="1">
        <v>74.25</v>
      </c>
      <c r="H1891" s="2">
        <v>50.4</v>
      </c>
      <c r="I1891" s="2">
        <v>30.8</v>
      </c>
      <c r="J1891" s="2">
        <v>85.5</v>
      </c>
      <c r="K1891" s="2">
        <v>87.1</v>
      </c>
      <c r="L1891">
        <f>SUMIFS(US!B:B,US!$D:$D,YEAR(daily!$A1891),US!$E:$E,MONTH(daily!$A1891))</f>
        <v>8343</v>
      </c>
      <c r="M1891">
        <f>SUMIFS(US!C:C,US!$D:$D,YEAR(daily!$A1891),US!$E:$E,MONTH(daily!$A1891))</f>
        <v>20415</v>
      </c>
      <c r="N1891">
        <f>SUMIFS(COT!E:E,COT!$A:$A,YEAR(daily!$A1891),COT!$B:$B,WEEKNUM(daily!$A1891))</f>
        <v>1544715</v>
      </c>
      <c r="O1891">
        <f>SUMIFS(COT!F:F,COT!$A:$A,YEAR(daily!$A1891),COT!$B:$B,WEEKNUM(daily!$A1891))</f>
        <v>231243</v>
      </c>
      <c r="P1891">
        <f>SUMIFS(COT!G:G,COT!$A:$A,YEAR(daily!$A1891),COT!$B:$B,WEEKNUM(daily!$A1891))</f>
        <v>204634</v>
      </c>
      <c r="Q1891">
        <f>SUMIFS(COT!H:H,COT!$A:$A,YEAR(daily!$A1891),COT!$B:$B,WEEKNUM(daily!$A1891))</f>
        <v>432340</v>
      </c>
      <c r="R1891">
        <f>SUMIFS(COT!I:I,COT!$A:$A,YEAR(daily!$A1891),COT!$B:$B,WEEKNUM(daily!$A1891))</f>
        <v>804758</v>
      </c>
      <c r="S1891">
        <f>SUMIFS(COT!J:J,COT!$A:$A,YEAR(daily!$A1891),COT!$B:$B,WEEKNUM(daily!$A1891))</f>
        <v>822797</v>
      </c>
      <c r="T1891">
        <f>SUMIFS(COT!K:K,COT!$A:$A,YEAR(daily!$A1891),COT!$B:$B,WEEKNUM(daily!$A1891))</f>
        <v>76374</v>
      </c>
      <c r="U1891">
        <f>SUMIFS(COT!L:L,COT!$A:$A,YEAR(daily!$A1891),COT!$B:$B,WEEKNUM(daily!$A1891))</f>
        <v>84944</v>
      </c>
      <c r="V1891">
        <f>SUMIFS(COT!M:M,COT!$A:$A,YEAR(daily!$A1891),COT!$B:$B,WEEKNUM(daily!$A1891))</f>
        <v>91</v>
      </c>
      <c r="W1891">
        <f>SUMIFS(COT!N:N,COT!$A:$A,YEAR(daily!$A1891),COT!$B:$B,WEEKNUM(daily!$A1891))</f>
        <v>116</v>
      </c>
      <c r="X1891">
        <f>SUMIFS(COT!O:O,COT!$A:$A,YEAR(daily!$A1891),COT!$B:$B,WEEKNUM(daily!$A1891))</f>
        <v>126</v>
      </c>
      <c r="Y1891">
        <f>SUMIFS(COT!P:P,COT!$A:$A,YEAR(daily!$A1891),COT!$B:$B,WEEKNUM(daily!$A1891))</f>
        <v>84</v>
      </c>
      <c r="Z1891">
        <f>SUMIFS(COT!Q:Q,COT!$A:$A,YEAR(daily!$A1891),COT!$B:$B,WEEKNUM(daily!$A1891))</f>
        <v>103</v>
      </c>
      <c r="AA1891">
        <f>SUMIFS(Saudi!B:B,Saudi!$A:$A,YEAR(daily!$A1891))</f>
        <v>642.80600000000004</v>
      </c>
      <c r="AB1891">
        <f>SUMIFS(Saudi!C:C,Saudi!$A:$A,YEAR(daily!$A1891))</f>
        <v>459.12</v>
      </c>
      <c r="AC1891">
        <f>SUMIFS(Saudi!F:F,Saudi!$A:$A,YEAR(daily!$A1891))</f>
        <v>3923205</v>
      </c>
      <c r="AD1891">
        <f>SUMIFS(Saudi!G:G,Saudi!$A:$A,YEAR(daily!$A1891))</f>
        <v>72.338736684018997</v>
      </c>
      <c r="AE1891">
        <f>SUMIFS(Saudi!H:H,Saudi!$A:$A,YEAR(daily!$A1891))</f>
        <v>283799693.45242673</v>
      </c>
      <c r="AF1891" s="5">
        <f t="shared" si="80"/>
        <v>9</v>
      </c>
      <c r="AG1891" s="5">
        <f t="shared" si="81"/>
        <v>2007</v>
      </c>
    </row>
    <row r="1892" spans="1:33">
      <c r="A1892" s="3">
        <v>39336</v>
      </c>
      <c r="B1892" s="1">
        <v>248609</v>
      </c>
      <c r="C1892" s="1">
        <v>205533</v>
      </c>
      <c r="D1892" s="1">
        <v>68766</v>
      </c>
      <c r="E1892" s="1">
        <v>78.23</v>
      </c>
      <c r="F1892" s="1">
        <v>75.77</v>
      </c>
      <c r="G1892" s="1">
        <v>74.95</v>
      </c>
      <c r="H1892" s="2">
        <v>50.4</v>
      </c>
      <c r="I1892" s="2">
        <v>30.8</v>
      </c>
      <c r="J1892" s="2">
        <v>85.5</v>
      </c>
      <c r="K1892" s="2">
        <v>87.1</v>
      </c>
      <c r="L1892">
        <f>SUMIFS(US!B:B,US!$D:$D,YEAR(daily!$A1892),US!$E:$E,MONTH(daily!$A1892))</f>
        <v>8343</v>
      </c>
      <c r="M1892">
        <f>SUMIFS(US!C:C,US!$D:$D,YEAR(daily!$A1892),US!$E:$E,MONTH(daily!$A1892))</f>
        <v>20415</v>
      </c>
      <c r="N1892">
        <f>SUMIFS(COT!E:E,COT!$A:$A,YEAR(daily!$A1892),COT!$B:$B,WEEKNUM(daily!$A1892))</f>
        <v>1544715</v>
      </c>
      <c r="O1892">
        <f>SUMIFS(COT!F:F,COT!$A:$A,YEAR(daily!$A1892),COT!$B:$B,WEEKNUM(daily!$A1892))</f>
        <v>231243</v>
      </c>
      <c r="P1892">
        <f>SUMIFS(COT!G:G,COT!$A:$A,YEAR(daily!$A1892),COT!$B:$B,WEEKNUM(daily!$A1892))</f>
        <v>204634</v>
      </c>
      <c r="Q1892">
        <f>SUMIFS(COT!H:H,COT!$A:$A,YEAR(daily!$A1892),COT!$B:$B,WEEKNUM(daily!$A1892))</f>
        <v>432340</v>
      </c>
      <c r="R1892">
        <f>SUMIFS(COT!I:I,COT!$A:$A,YEAR(daily!$A1892),COT!$B:$B,WEEKNUM(daily!$A1892))</f>
        <v>804758</v>
      </c>
      <c r="S1892">
        <f>SUMIFS(COT!J:J,COT!$A:$A,YEAR(daily!$A1892),COT!$B:$B,WEEKNUM(daily!$A1892))</f>
        <v>822797</v>
      </c>
      <c r="T1892">
        <f>SUMIFS(COT!K:K,COT!$A:$A,YEAR(daily!$A1892),COT!$B:$B,WEEKNUM(daily!$A1892))</f>
        <v>76374</v>
      </c>
      <c r="U1892">
        <f>SUMIFS(COT!L:L,COT!$A:$A,YEAR(daily!$A1892),COT!$B:$B,WEEKNUM(daily!$A1892))</f>
        <v>84944</v>
      </c>
      <c r="V1892">
        <f>SUMIFS(COT!M:M,COT!$A:$A,YEAR(daily!$A1892),COT!$B:$B,WEEKNUM(daily!$A1892))</f>
        <v>91</v>
      </c>
      <c r="W1892">
        <f>SUMIFS(COT!N:N,COT!$A:$A,YEAR(daily!$A1892),COT!$B:$B,WEEKNUM(daily!$A1892))</f>
        <v>116</v>
      </c>
      <c r="X1892">
        <f>SUMIFS(COT!O:O,COT!$A:$A,YEAR(daily!$A1892),COT!$B:$B,WEEKNUM(daily!$A1892))</f>
        <v>126</v>
      </c>
      <c r="Y1892">
        <f>SUMIFS(COT!P:P,COT!$A:$A,YEAR(daily!$A1892),COT!$B:$B,WEEKNUM(daily!$A1892))</f>
        <v>84</v>
      </c>
      <c r="Z1892">
        <f>SUMIFS(COT!Q:Q,COT!$A:$A,YEAR(daily!$A1892),COT!$B:$B,WEEKNUM(daily!$A1892))</f>
        <v>103</v>
      </c>
      <c r="AA1892">
        <f>SUMIFS(Saudi!B:B,Saudi!$A:$A,YEAR(daily!$A1892))</f>
        <v>642.80600000000004</v>
      </c>
      <c r="AB1892">
        <f>SUMIFS(Saudi!C:C,Saudi!$A:$A,YEAR(daily!$A1892))</f>
        <v>459.12</v>
      </c>
      <c r="AC1892">
        <f>SUMIFS(Saudi!F:F,Saudi!$A:$A,YEAR(daily!$A1892))</f>
        <v>3923205</v>
      </c>
      <c r="AD1892">
        <f>SUMIFS(Saudi!G:G,Saudi!$A:$A,YEAR(daily!$A1892))</f>
        <v>72.338736684018997</v>
      </c>
      <c r="AE1892">
        <f>SUMIFS(Saudi!H:H,Saudi!$A:$A,YEAR(daily!$A1892))</f>
        <v>283799693.45242673</v>
      </c>
      <c r="AF1892" s="5">
        <f t="shared" si="80"/>
        <v>9</v>
      </c>
      <c r="AG1892" s="5">
        <f t="shared" si="81"/>
        <v>2007</v>
      </c>
    </row>
    <row r="1893" spans="1:33">
      <c r="A1893" s="3">
        <v>39337</v>
      </c>
      <c r="B1893" s="1">
        <v>249619</v>
      </c>
      <c r="C1893" s="1">
        <v>206868</v>
      </c>
      <c r="D1893" s="1">
        <v>70856</v>
      </c>
      <c r="E1893" s="1">
        <v>79.91</v>
      </c>
      <c r="F1893" s="1">
        <v>77.290000000000006</v>
      </c>
      <c r="G1893" s="1">
        <v>76.44</v>
      </c>
      <c r="H1893" s="2">
        <v>50.4</v>
      </c>
      <c r="I1893" s="2">
        <v>30.8</v>
      </c>
      <c r="J1893" s="2">
        <v>85.5</v>
      </c>
      <c r="K1893" s="2">
        <v>87.1</v>
      </c>
      <c r="L1893">
        <f>SUMIFS(US!B:B,US!$D:$D,YEAR(daily!$A1893),US!$E:$E,MONTH(daily!$A1893))</f>
        <v>8343</v>
      </c>
      <c r="M1893">
        <f>SUMIFS(US!C:C,US!$D:$D,YEAR(daily!$A1893),US!$E:$E,MONTH(daily!$A1893))</f>
        <v>20415</v>
      </c>
      <c r="N1893">
        <f>SUMIFS(COT!E:E,COT!$A:$A,YEAR(daily!$A1893),COT!$B:$B,WEEKNUM(daily!$A1893))</f>
        <v>1544715</v>
      </c>
      <c r="O1893">
        <f>SUMIFS(COT!F:F,COT!$A:$A,YEAR(daily!$A1893),COT!$B:$B,WEEKNUM(daily!$A1893))</f>
        <v>231243</v>
      </c>
      <c r="P1893">
        <f>SUMIFS(COT!G:G,COT!$A:$A,YEAR(daily!$A1893),COT!$B:$B,WEEKNUM(daily!$A1893))</f>
        <v>204634</v>
      </c>
      <c r="Q1893">
        <f>SUMIFS(COT!H:H,COT!$A:$A,YEAR(daily!$A1893),COT!$B:$B,WEEKNUM(daily!$A1893))</f>
        <v>432340</v>
      </c>
      <c r="R1893">
        <f>SUMIFS(COT!I:I,COT!$A:$A,YEAR(daily!$A1893),COT!$B:$B,WEEKNUM(daily!$A1893))</f>
        <v>804758</v>
      </c>
      <c r="S1893">
        <f>SUMIFS(COT!J:J,COT!$A:$A,YEAR(daily!$A1893),COT!$B:$B,WEEKNUM(daily!$A1893))</f>
        <v>822797</v>
      </c>
      <c r="T1893">
        <f>SUMIFS(COT!K:K,COT!$A:$A,YEAR(daily!$A1893),COT!$B:$B,WEEKNUM(daily!$A1893))</f>
        <v>76374</v>
      </c>
      <c r="U1893">
        <f>SUMIFS(COT!L:L,COT!$A:$A,YEAR(daily!$A1893),COT!$B:$B,WEEKNUM(daily!$A1893))</f>
        <v>84944</v>
      </c>
      <c r="V1893">
        <f>SUMIFS(COT!M:M,COT!$A:$A,YEAR(daily!$A1893),COT!$B:$B,WEEKNUM(daily!$A1893))</f>
        <v>91</v>
      </c>
      <c r="W1893">
        <f>SUMIFS(COT!N:N,COT!$A:$A,YEAR(daily!$A1893),COT!$B:$B,WEEKNUM(daily!$A1893))</f>
        <v>116</v>
      </c>
      <c r="X1893">
        <f>SUMIFS(COT!O:O,COT!$A:$A,YEAR(daily!$A1893),COT!$B:$B,WEEKNUM(daily!$A1893))</f>
        <v>126</v>
      </c>
      <c r="Y1893">
        <f>SUMIFS(COT!P:P,COT!$A:$A,YEAR(daily!$A1893),COT!$B:$B,WEEKNUM(daily!$A1893))</f>
        <v>84</v>
      </c>
      <c r="Z1893">
        <f>SUMIFS(COT!Q:Q,COT!$A:$A,YEAR(daily!$A1893),COT!$B:$B,WEEKNUM(daily!$A1893))</f>
        <v>103</v>
      </c>
      <c r="AA1893">
        <f>SUMIFS(Saudi!B:B,Saudi!$A:$A,YEAR(daily!$A1893))</f>
        <v>642.80600000000004</v>
      </c>
      <c r="AB1893">
        <f>SUMIFS(Saudi!C:C,Saudi!$A:$A,YEAR(daily!$A1893))</f>
        <v>459.12</v>
      </c>
      <c r="AC1893">
        <f>SUMIFS(Saudi!F:F,Saudi!$A:$A,YEAR(daily!$A1893))</f>
        <v>3923205</v>
      </c>
      <c r="AD1893">
        <f>SUMIFS(Saudi!G:G,Saudi!$A:$A,YEAR(daily!$A1893))</f>
        <v>72.338736684018997</v>
      </c>
      <c r="AE1893">
        <f>SUMIFS(Saudi!H:H,Saudi!$A:$A,YEAR(daily!$A1893))</f>
        <v>283799693.45242673</v>
      </c>
      <c r="AF1893" s="5">
        <f t="shared" si="80"/>
        <v>9</v>
      </c>
      <c r="AG1893" s="5">
        <f t="shared" si="81"/>
        <v>2007</v>
      </c>
    </row>
    <row r="1894" spans="1:33">
      <c r="A1894" s="3">
        <v>39338</v>
      </c>
      <c r="B1894" s="1">
        <v>197270</v>
      </c>
      <c r="C1894" s="1">
        <v>205703</v>
      </c>
      <c r="D1894" s="1">
        <v>68889</v>
      </c>
      <c r="E1894" s="1">
        <v>80.09</v>
      </c>
      <c r="F1894" s="1">
        <v>77.63</v>
      </c>
      <c r="G1894" s="1">
        <v>76.75</v>
      </c>
      <c r="H1894" s="2">
        <v>50.4</v>
      </c>
      <c r="I1894" s="2">
        <v>30.8</v>
      </c>
      <c r="J1894" s="2">
        <v>85.5</v>
      </c>
      <c r="K1894" s="2">
        <v>87.1</v>
      </c>
      <c r="L1894">
        <f>SUMIFS(US!B:B,US!$D:$D,YEAR(daily!$A1894),US!$E:$E,MONTH(daily!$A1894))</f>
        <v>8343</v>
      </c>
      <c r="M1894">
        <f>SUMIFS(US!C:C,US!$D:$D,YEAR(daily!$A1894),US!$E:$E,MONTH(daily!$A1894))</f>
        <v>20415</v>
      </c>
      <c r="N1894">
        <f>SUMIFS(COT!E:E,COT!$A:$A,YEAR(daily!$A1894),COT!$B:$B,WEEKNUM(daily!$A1894))</f>
        <v>1544715</v>
      </c>
      <c r="O1894">
        <f>SUMIFS(COT!F:F,COT!$A:$A,YEAR(daily!$A1894),COT!$B:$B,WEEKNUM(daily!$A1894))</f>
        <v>231243</v>
      </c>
      <c r="P1894">
        <f>SUMIFS(COT!G:G,COT!$A:$A,YEAR(daily!$A1894),COT!$B:$B,WEEKNUM(daily!$A1894))</f>
        <v>204634</v>
      </c>
      <c r="Q1894">
        <f>SUMIFS(COT!H:H,COT!$A:$A,YEAR(daily!$A1894),COT!$B:$B,WEEKNUM(daily!$A1894))</f>
        <v>432340</v>
      </c>
      <c r="R1894">
        <f>SUMIFS(COT!I:I,COT!$A:$A,YEAR(daily!$A1894),COT!$B:$B,WEEKNUM(daily!$A1894))</f>
        <v>804758</v>
      </c>
      <c r="S1894">
        <f>SUMIFS(COT!J:J,COT!$A:$A,YEAR(daily!$A1894),COT!$B:$B,WEEKNUM(daily!$A1894))</f>
        <v>822797</v>
      </c>
      <c r="T1894">
        <f>SUMIFS(COT!K:K,COT!$A:$A,YEAR(daily!$A1894),COT!$B:$B,WEEKNUM(daily!$A1894))</f>
        <v>76374</v>
      </c>
      <c r="U1894">
        <f>SUMIFS(COT!L:L,COT!$A:$A,YEAR(daily!$A1894),COT!$B:$B,WEEKNUM(daily!$A1894))</f>
        <v>84944</v>
      </c>
      <c r="V1894">
        <f>SUMIFS(COT!M:M,COT!$A:$A,YEAR(daily!$A1894),COT!$B:$B,WEEKNUM(daily!$A1894))</f>
        <v>91</v>
      </c>
      <c r="W1894">
        <f>SUMIFS(COT!N:N,COT!$A:$A,YEAR(daily!$A1894),COT!$B:$B,WEEKNUM(daily!$A1894))</f>
        <v>116</v>
      </c>
      <c r="X1894">
        <f>SUMIFS(COT!O:O,COT!$A:$A,YEAR(daily!$A1894),COT!$B:$B,WEEKNUM(daily!$A1894))</f>
        <v>126</v>
      </c>
      <c r="Y1894">
        <f>SUMIFS(COT!P:P,COT!$A:$A,YEAR(daily!$A1894),COT!$B:$B,WEEKNUM(daily!$A1894))</f>
        <v>84</v>
      </c>
      <c r="Z1894">
        <f>SUMIFS(COT!Q:Q,COT!$A:$A,YEAR(daily!$A1894),COT!$B:$B,WEEKNUM(daily!$A1894))</f>
        <v>103</v>
      </c>
      <c r="AA1894">
        <f>SUMIFS(Saudi!B:B,Saudi!$A:$A,YEAR(daily!$A1894))</f>
        <v>642.80600000000004</v>
      </c>
      <c r="AB1894">
        <f>SUMIFS(Saudi!C:C,Saudi!$A:$A,YEAR(daily!$A1894))</f>
        <v>459.12</v>
      </c>
      <c r="AC1894">
        <f>SUMIFS(Saudi!F:F,Saudi!$A:$A,YEAR(daily!$A1894))</f>
        <v>3923205</v>
      </c>
      <c r="AD1894">
        <f>SUMIFS(Saudi!G:G,Saudi!$A:$A,YEAR(daily!$A1894))</f>
        <v>72.338736684018997</v>
      </c>
      <c r="AE1894">
        <f>SUMIFS(Saudi!H:H,Saudi!$A:$A,YEAR(daily!$A1894))</f>
        <v>283799693.45242673</v>
      </c>
      <c r="AF1894" s="5">
        <f t="shared" si="80"/>
        <v>9</v>
      </c>
      <c r="AG1894" s="5">
        <f t="shared" si="81"/>
        <v>2007</v>
      </c>
    </row>
    <row r="1895" spans="1:33">
      <c r="A1895" s="3">
        <v>39339</v>
      </c>
      <c r="B1895" s="1">
        <v>171442</v>
      </c>
      <c r="C1895" s="1">
        <v>207247</v>
      </c>
      <c r="D1895" s="1">
        <v>73884</v>
      </c>
      <c r="E1895" s="1">
        <v>79.099999999999994</v>
      </c>
      <c r="F1895" s="1">
        <v>77.17</v>
      </c>
      <c r="G1895" s="1">
        <v>76.489999999999995</v>
      </c>
      <c r="H1895" s="2">
        <v>50.4</v>
      </c>
      <c r="I1895" s="2">
        <v>30.8</v>
      </c>
      <c r="J1895" s="2">
        <v>85.5</v>
      </c>
      <c r="K1895" s="2">
        <v>87.1</v>
      </c>
      <c r="L1895">
        <f>SUMIFS(US!B:B,US!$D:$D,YEAR(daily!$A1895),US!$E:$E,MONTH(daily!$A1895))</f>
        <v>8343</v>
      </c>
      <c r="M1895">
        <f>SUMIFS(US!C:C,US!$D:$D,YEAR(daily!$A1895),US!$E:$E,MONTH(daily!$A1895))</f>
        <v>20415</v>
      </c>
      <c r="N1895">
        <f>SUMIFS(COT!E:E,COT!$A:$A,YEAR(daily!$A1895),COT!$B:$B,WEEKNUM(daily!$A1895))</f>
        <v>1544715</v>
      </c>
      <c r="O1895">
        <f>SUMIFS(COT!F:F,COT!$A:$A,YEAR(daily!$A1895),COT!$B:$B,WEEKNUM(daily!$A1895))</f>
        <v>231243</v>
      </c>
      <c r="P1895">
        <f>SUMIFS(COT!G:G,COT!$A:$A,YEAR(daily!$A1895),COT!$B:$B,WEEKNUM(daily!$A1895))</f>
        <v>204634</v>
      </c>
      <c r="Q1895">
        <f>SUMIFS(COT!H:H,COT!$A:$A,YEAR(daily!$A1895),COT!$B:$B,WEEKNUM(daily!$A1895))</f>
        <v>432340</v>
      </c>
      <c r="R1895">
        <f>SUMIFS(COT!I:I,COT!$A:$A,YEAR(daily!$A1895),COT!$B:$B,WEEKNUM(daily!$A1895))</f>
        <v>804758</v>
      </c>
      <c r="S1895">
        <f>SUMIFS(COT!J:J,COT!$A:$A,YEAR(daily!$A1895),COT!$B:$B,WEEKNUM(daily!$A1895))</f>
        <v>822797</v>
      </c>
      <c r="T1895">
        <f>SUMIFS(COT!K:K,COT!$A:$A,YEAR(daily!$A1895),COT!$B:$B,WEEKNUM(daily!$A1895))</f>
        <v>76374</v>
      </c>
      <c r="U1895">
        <f>SUMIFS(COT!L:L,COT!$A:$A,YEAR(daily!$A1895),COT!$B:$B,WEEKNUM(daily!$A1895))</f>
        <v>84944</v>
      </c>
      <c r="V1895">
        <f>SUMIFS(COT!M:M,COT!$A:$A,YEAR(daily!$A1895),COT!$B:$B,WEEKNUM(daily!$A1895))</f>
        <v>91</v>
      </c>
      <c r="W1895">
        <f>SUMIFS(COT!N:N,COT!$A:$A,YEAR(daily!$A1895),COT!$B:$B,WEEKNUM(daily!$A1895))</f>
        <v>116</v>
      </c>
      <c r="X1895">
        <f>SUMIFS(COT!O:O,COT!$A:$A,YEAR(daily!$A1895),COT!$B:$B,WEEKNUM(daily!$A1895))</f>
        <v>126</v>
      </c>
      <c r="Y1895">
        <f>SUMIFS(COT!P:P,COT!$A:$A,YEAR(daily!$A1895),COT!$B:$B,WEEKNUM(daily!$A1895))</f>
        <v>84</v>
      </c>
      <c r="Z1895">
        <f>SUMIFS(COT!Q:Q,COT!$A:$A,YEAR(daily!$A1895),COT!$B:$B,WEEKNUM(daily!$A1895))</f>
        <v>103</v>
      </c>
      <c r="AA1895">
        <f>SUMIFS(Saudi!B:B,Saudi!$A:$A,YEAR(daily!$A1895))</f>
        <v>642.80600000000004</v>
      </c>
      <c r="AB1895">
        <f>SUMIFS(Saudi!C:C,Saudi!$A:$A,YEAR(daily!$A1895))</f>
        <v>459.12</v>
      </c>
      <c r="AC1895">
        <f>SUMIFS(Saudi!F:F,Saudi!$A:$A,YEAR(daily!$A1895))</f>
        <v>3923205</v>
      </c>
      <c r="AD1895">
        <f>SUMIFS(Saudi!G:G,Saudi!$A:$A,YEAR(daily!$A1895))</f>
        <v>72.338736684018997</v>
      </c>
      <c r="AE1895">
        <f>SUMIFS(Saudi!H:H,Saudi!$A:$A,YEAR(daily!$A1895))</f>
        <v>283799693.45242673</v>
      </c>
      <c r="AF1895" s="5">
        <f t="shared" si="80"/>
        <v>9</v>
      </c>
      <c r="AG1895" s="5">
        <f t="shared" si="81"/>
        <v>2007</v>
      </c>
    </row>
    <row r="1896" spans="1:33">
      <c r="A1896" s="3">
        <v>39342</v>
      </c>
      <c r="B1896" s="1">
        <v>123985</v>
      </c>
      <c r="C1896" s="1">
        <v>210274</v>
      </c>
      <c r="D1896" s="1">
        <v>78195</v>
      </c>
      <c r="E1896" s="1">
        <v>80.569999999999993</v>
      </c>
      <c r="F1896" s="1">
        <v>78.16</v>
      </c>
      <c r="G1896" s="1">
        <v>77.319999999999993</v>
      </c>
      <c r="H1896" s="2">
        <v>50.4</v>
      </c>
      <c r="I1896" s="2">
        <v>30.8</v>
      </c>
      <c r="J1896" s="2">
        <v>85.5</v>
      </c>
      <c r="K1896" s="2">
        <v>87.1</v>
      </c>
      <c r="L1896">
        <f>SUMIFS(US!B:B,US!$D:$D,YEAR(daily!$A1896),US!$E:$E,MONTH(daily!$A1896))</f>
        <v>8343</v>
      </c>
      <c r="M1896">
        <f>SUMIFS(US!C:C,US!$D:$D,YEAR(daily!$A1896),US!$E:$E,MONTH(daily!$A1896))</f>
        <v>20415</v>
      </c>
      <c r="N1896">
        <f>SUMIFS(COT!E:E,COT!$A:$A,YEAR(daily!$A1896),COT!$B:$B,WEEKNUM(daily!$A1896))</f>
        <v>1488381</v>
      </c>
      <c r="O1896">
        <f>SUMIFS(COT!F:F,COT!$A:$A,YEAR(daily!$A1896),COT!$B:$B,WEEKNUM(daily!$A1896))</f>
        <v>238336</v>
      </c>
      <c r="P1896">
        <f>SUMIFS(COT!G:G,COT!$A:$A,YEAR(daily!$A1896),COT!$B:$B,WEEKNUM(daily!$A1896))</f>
        <v>199267</v>
      </c>
      <c r="Q1896">
        <f>SUMIFS(COT!H:H,COT!$A:$A,YEAR(daily!$A1896),COT!$B:$B,WEEKNUM(daily!$A1896))</f>
        <v>392511</v>
      </c>
      <c r="R1896">
        <f>SUMIFS(COT!I:I,COT!$A:$A,YEAR(daily!$A1896),COT!$B:$B,WEEKNUM(daily!$A1896))</f>
        <v>777413</v>
      </c>
      <c r="S1896">
        <f>SUMIFS(COT!J:J,COT!$A:$A,YEAR(daily!$A1896),COT!$B:$B,WEEKNUM(daily!$A1896))</f>
        <v>806861</v>
      </c>
      <c r="T1896">
        <f>SUMIFS(COT!K:K,COT!$A:$A,YEAR(daily!$A1896),COT!$B:$B,WEEKNUM(daily!$A1896))</f>
        <v>80121</v>
      </c>
      <c r="U1896">
        <f>SUMIFS(COT!L:L,COT!$A:$A,YEAR(daily!$A1896),COT!$B:$B,WEEKNUM(daily!$A1896))</f>
        <v>89742</v>
      </c>
      <c r="V1896">
        <f>SUMIFS(COT!M:M,COT!$A:$A,YEAR(daily!$A1896),COT!$B:$B,WEEKNUM(daily!$A1896))</f>
        <v>89</v>
      </c>
      <c r="W1896">
        <f>SUMIFS(COT!N:N,COT!$A:$A,YEAR(daily!$A1896),COT!$B:$B,WEEKNUM(daily!$A1896))</f>
        <v>112</v>
      </c>
      <c r="X1896">
        <f>SUMIFS(COT!O:O,COT!$A:$A,YEAR(daily!$A1896),COT!$B:$B,WEEKNUM(daily!$A1896))</f>
        <v>129</v>
      </c>
      <c r="Y1896">
        <f>SUMIFS(COT!P:P,COT!$A:$A,YEAR(daily!$A1896),COT!$B:$B,WEEKNUM(daily!$A1896))</f>
        <v>79</v>
      </c>
      <c r="Z1896">
        <f>SUMIFS(COT!Q:Q,COT!$A:$A,YEAR(daily!$A1896),COT!$B:$B,WEEKNUM(daily!$A1896))</f>
        <v>106</v>
      </c>
      <c r="AA1896">
        <f>SUMIFS(Saudi!B:B,Saudi!$A:$A,YEAR(daily!$A1896))</f>
        <v>642.80600000000004</v>
      </c>
      <c r="AB1896">
        <f>SUMIFS(Saudi!C:C,Saudi!$A:$A,YEAR(daily!$A1896))</f>
        <v>459.12</v>
      </c>
      <c r="AC1896">
        <f>SUMIFS(Saudi!F:F,Saudi!$A:$A,YEAR(daily!$A1896))</f>
        <v>3923205</v>
      </c>
      <c r="AD1896">
        <f>SUMIFS(Saudi!G:G,Saudi!$A:$A,YEAR(daily!$A1896))</f>
        <v>72.338736684018997</v>
      </c>
      <c r="AE1896">
        <f>SUMIFS(Saudi!H:H,Saudi!$A:$A,YEAR(daily!$A1896))</f>
        <v>283799693.45242673</v>
      </c>
      <c r="AF1896" s="5">
        <f t="shared" si="80"/>
        <v>9</v>
      </c>
      <c r="AG1896" s="5">
        <f t="shared" si="81"/>
        <v>2007</v>
      </c>
    </row>
    <row r="1897" spans="1:33">
      <c r="A1897" s="3">
        <v>39343</v>
      </c>
      <c r="B1897" s="1">
        <v>89500</v>
      </c>
      <c r="C1897" s="1">
        <v>215990</v>
      </c>
      <c r="D1897" s="1">
        <v>82212</v>
      </c>
      <c r="E1897" s="1">
        <v>81.510000000000005</v>
      </c>
      <c r="F1897" s="1">
        <v>78.95</v>
      </c>
      <c r="G1897" s="1">
        <v>78.06</v>
      </c>
      <c r="H1897" s="2">
        <v>50.4</v>
      </c>
      <c r="I1897" s="2">
        <v>30.8</v>
      </c>
      <c r="J1897" s="2">
        <v>85.5</v>
      </c>
      <c r="K1897" s="2">
        <v>87.1</v>
      </c>
      <c r="L1897">
        <f>SUMIFS(US!B:B,US!$D:$D,YEAR(daily!$A1897),US!$E:$E,MONTH(daily!$A1897))</f>
        <v>8343</v>
      </c>
      <c r="M1897">
        <f>SUMIFS(US!C:C,US!$D:$D,YEAR(daily!$A1897),US!$E:$E,MONTH(daily!$A1897))</f>
        <v>20415</v>
      </c>
      <c r="N1897">
        <f>SUMIFS(COT!E:E,COT!$A:$A,YEAR(daily!$A1897),COT!$B:$B,WEEKNUM(daily!$A1897))</f>
        <v>1488381</v>
      </c>
      <c r="O1897">
        <f>SUMIFS(COT!F:F,COT!$A:$A,YEAR(daily!$A1897),COT!$B:$B,WEEKNUM(daily!$A1897))</f>
        <v>238336</v>
      </c>
      <c r="P1897">
        <f>SUMIFS(COT!G:G,COT!$A:$A,YEAR(daily!$A1897),COT!$B:$B,WEEKNUM(daily!$A1897))</f>
        <v>199267</v>
      </c>
      <c r="Q1897">
        <f>SUMIFS(COT!H:H,COT!$A:$A,YEAR(daily!$A1897),COT!$B:$B,WEEKNUM(daily!$A1897))</f>
        <v>392511</v>
      </c>
      <c r="R1897">
        <f>SUMIFS(COT!I:I,COT!$A:$A,YEAR(daily!$A1897),COT!$B:$B,WEEKNUM(daily!$A1897))</f>
        <v>777413</v>
      </c>
      <c r="S1897">
        <f>SUMIFS(COT!J:J,COT!$A:$A,YEAR(daily!$A1897),COT!$B:$B,WEEKNUM(daily!$A1897))</f>
        <v>806861</v>
      </c>
      <c r="T1897">
        <f>SUMIFS(COT!K:K,COT!$A:$A,YEAR(daily!$A1897),COT!$B:$B,WEEKNUM(daily!$A1897))</f>
        <v>80121</v>
      </c>
      <c r="U1897">
        <f>SUMIFS(COT!L:L,COT!$A:$A,YEAR(daily!$A1897),COT!$B:$B,WEEKNUM(daily!$A1897))</f>
        <v>89742</v>
      </c>
      <c r="V1897">
        <f>SUMIFS(COT!M:M,COT!$A:$A,YEAR(daily!$A1897),COT!$B:$B,WEEKNUM(daily!$A1897))</f>
        <v>89</v>
      </c>
      <c r="W1897">
        <f>SUMIFS(COT!N:N,COT!$A:$A,YEAR(daily!$A1897),COT!$B:$B,WEEKNUM(daily!$A1897))</f>
        <v>112</v>
      </c>
      <c r="X1897">
        <f>SUMIFS(COT!O:O,COT!$A:$A,YEAR(daily!$A1897),COT!$B:$B,WEEKNUM(daily!$A1897))</f>
        <v>129</v>
      </c>
      <c r="Y1897">
        <f>SUMIFS(COT!P:P,COT!$A:$A,YEAR(daily!$A1897),COT!$B:$B,WEEKNUM(daily!$A1897))</f>
        <v>79</v>
      </c>
      <c r="Z1897">
        <f>SUMIFS(COT!Q:Q,COT!$A:$A,YEAR(daily!$A1897),COT!$B:$B,WEEKNUM(daily!$A1897))</f>
        <v>106</v>
      </c>
      <c r="AA1897">
        <f>SUMIFS(Saudi!B:B,Saudi!$A:$A,YEAR(daily!$A1897))</f>
        <v>642.80600000000004</v>
      </c>
      <c r="AB1897">
        <f>SUMIFS(Saudi!C:C,Saudi!$A:$A,YEAR(daily!$A1897))</f>
        <v>459.12</v>
      </c>
      <c r="AC1897">
        <f>SUMIFS(Saudi!F:F,Saudi!$A:$A,YEAR(daily!$A1897))</f>
        <v>3923205</v>
      </c>
      <c r="AD1897">
        <f>SUMIFS(Saudi!G:G,Saudi!$A:$A,YEAR(daily!$A1897))</f>
        <v>72.338736684018997</v>
      </c>
      <c r="AE1897">
        <f>SUMIFS(Saudi!H:H,Saudi!$A:$A,YEAR(daily!$A1897))</f>
        <v>283799693.45242673</v>
      </c>
      <c r="AF1897" s="5">
        <f t="shared" si="80"/>
        <v>9</v>
      </c>
      <c r="AG1897" s="5">
        <f t="shared" si="81"/>
        <v>2007</v>
      </c>
    </row>
    <row r="1898" spans="1:33">
      <c r="A1898" s="3">
        <v>39344</v>
      </c>
      <c r="B1898" s="1">
        <v>47176</v>
      </c>
      <c r="C1898" s="1">
        <v>221050</v>
      </c>
      <c r="D1898" s="1">
        <v>82624</v>
      </c>
      <c r="E1898" s="1">
        <v>81.93</v>
      </c>
      <c r="F1898" s="1">
        <v>79.7</v>
      </c>
      <c r="G1898" s="1">
        <v>78.88</v>
      </c>
      <c r="H1898" s="2">
        <v>50.4</v>
      </c>
      <c r="I1898" s="2">
        <v>30.8</v>
      </c>
      <c r="J1898" s="2">
        <v>85.5</v>
      </c>
      <c r="K1898" s="2">
        <v>87.1</v>
      </c>
      <c r="L1898">
        <f>SUMIFS(US!B:B,US!$D:$D,YEAR(daily!$A1898),US!$E:$E,MONTH(daily!$A1898))</f>
        <v>8343</v>
      </c>
      <c r="M1898">
        <f>SUMIFS(US!C:C,US!$D:$D,YEAR(daily!$A1898),US!$E:$E,MONTH(daily!$A1898))</f>
        <v>20415</v>
      </c>
      <c r="N1898">
        <f>SUMIFS(COT!E:E,COT!$A:$A,YEAR(daily!$A1898),COT!$B:$B,WEEKNUM(daily!$A1898))</f>
        <v>1488381</v>
      </c>
      <c r="O1898">
        <f>SUMIFS(COT!F:F,COT!$A:$A,YEAR(daily!$A1898),COT!$B:$B,WEEKNUM(daily!$A1898))</f>
        <v>238336</v>
      </c>
      <c r="P1898">
        <f>SUMIFS(COT!G:G,COT!$A:$A,YEAR(daily!$A1898),COT!$B:$B,WEEKNUM(daily!$A1898))</f>
        <v>199267</v>
      </c>
      <c r="Q1898">
        <f>SUMIFS(COT!H:H,COT!$A:$A,YEAR(daily!$A1898),COT!$B:$B,WEEKNUM(daily!$A1898))</f>
        <v>392511</v>
      </c>
      <c r="R1898">
        <f>SUMIFS(COT!I:I,COT!$A:$A,YEAR(daily!$A1898),COT!$B:$B,WEEKNUM(daily!$A1898))</f>
        <v>777413</v>
      </c>
      <c r="S1898">
        <f>SUMIFS(COT!J:J,COT!$A:$A,YEAR(daily!$A1898),COT!$B:$B,WEEKNUM(daily!$A1898))</f>
        <v>806861</v>
      </c>
      <c r="T1898">
        <f>SUMIFS(COT!K:K,COT!$A:$A,YEAR(daily!$A1898),COT!$B:$B,WEEKNUM(daily!$A1898))</f>
        <v>80121</v>
      </c>
      <c r="U1898">
        <f>SUMIFS(COT!L:L,COT!$A:$A,YEAR(daily!$A1898),COT!$B:$B,WEEKNUM(daily!$A1898))</f>
        <v>89742</v>
      </c>
      <c r="V1898">
        <f>SUMIFS(COT!M:M,COT!$A:$A,YEAR(daily!$A1898),COT!$B:$B,WEEKNUM(daily!$A1898))</f>
        <v>89</v>
      </c>
      <c r="W1898">
        <f>SUMIFS(COT!N:N,COT!$A:$A,YEAR(daily!$A1898),COT!$B:$B,WEEKNUM(daily!$A1898))</f>
        <v>112</v>
      </c>
      <c r="X1898">
        <f>SUMIFS(COT!O:O,COT!$A:$A,YEAR(daily!$A1898),COT!$B:$B,WEEKNUM(daily!$A1898))</f>
        <v>129</v>
      </c>
      <c r="Y1898">
        <f>SUMIFS(COT!P:P,COT!$A:$A,YEAR(daily!$A1898),COT!$B:$B,WEEKNUM(daily!$A1898))</f>
        <v>79</v>
      </c>
      <c r="Z1898">
        <f>SUMIFS(COT!Q:Q,COT!$A:$A,YEAR(daily!$A1898),COT!$B:$B,WEEKNUM(daily!$A1898))</f>
        <v>106</v>
      </c>
      <c r="AA1898">
        <f>SUMIFS(Saudi!B:B,Saudi!$A:$A,YEAR(daily!$A1898))</f>
        <v>642.80600000000004</v>
      </c>
      <c r="AB1898">
        <f>SUMIFS(Saudi!C:C,Saudi!$A:$A,YEAR(daily!$A1898))</f>
        <v>459.12</v>
      </c>
      <c r="AC1898">
        <f>SUMIFS(Saudi!F:F,Saudi!$A:$A,YEAR(daily!$A1898))</f>
        <v>3923205</v>
      </c>
      <c r="AD1898">
        <f>SUMIFS(Saudi!G:G,Saudi!$A:$A,YEAR(daily!$A1898))</f>
        <v>72.338736684018997</v>
      </c>
      <c r="AE1898">
        <f>SUMIFS(Saudi!H:H,Saudi!$A:$A,YEAR(daily!$A1898))</f>
        <v>283799693.45242673</v>
      </c>
      <c r="AF1898" s="5">
        <f t="shared" si="80"/>
        <v>9</v>
      </c>
      <c r="AG1898" s="5">
        <f t="shared" si="81"/>
        <v>2007</v>
      </c>
    </row>
    <row r="1899" spans="1:33">
      <c r="A1899" s="3">
        <v>39345</v>
      </c>
      <c r="B1899" s="1">
        <v>202219</v>
      </c>
      <c r="C1899" s="1">
        <v>219953</v>
      </c>
      <c r="D1899" s="1">
        <v>83427</v>
      </c>
      <c r="E1899" s="1">
        <v>83.32</v>
      </c>
      <c r="F1899" s="1">
        <v>80.64</v>
      </c>
      <c r="G1899" s="1">
        <v>79.849999999999994</v>
      </c>
      <c r="H1899" s="2">
        <v>50.4</v>
      </c>
      <c r="I1899" s="2">
        <v>30.8</v>
      </c>
      <c r="J1899" s="2">
        <v>85.5</v>
      </c>
      <c r="K1899" s="2">
        <v>87.1</v>
      </c>
      <c r="L1899">
        <f>SUMIFS(US!B:B,US!$D:$D,YEAR(daily!$A1899),US!$E:$E,MONTH(daily!$A1899))</f>
        <v>8343</v>
      </c>
      <c r="M1899">
        <f>SUMIFS(US!C:C,US!$D:$D,YEAR(daily!$A1899),US!$E:$E,MONTH(daily!$A1899))</f>
        <v>20415</v>
      </c>
      <c r="N1899">
        <f>SUMIFS(COT!E:E,COT!$A:$A,YEAR(daily!$A1899),COT!$B:$B,WEEKNUM(daily!$A1899))</f>
        <v>1488381</v>
      </c>
      <c r="O1899">
        <f>SUMIFS(COT!F:F,COT!$A:$A,YEAR(daily!$A1899),COT!$B:$B,WEEKNUM(daily!$A1899))</f>
        <v>238336</v>
      </c>
      <c r="P1899">
        <f>SUMIFS(COT!G:G,COT!$A:$A,YEAR(daily!$A1899),COT!$B:$B,WEEKNUM(daily!$A1899))</f>
        <v>199267</v>
      </c>
      <c r="Q1899">
        <f>SUMIFS(COT!H:H,COT!$A:$A,YEAR(daily!$A1899),COT!$B:$B,WEEKNUM(daily!$A1899))</f>
        <v>392511</v>
      </c>
      <c r="R1899">
        <f>SUMIFS(COT!I:I,COT!$A:$A,YEAR(daily!$A1899),COT!$B:$B,WEEKNUM(daily!$A1899))</f>
        <v>777413</v>
      </c>
      <c r="S1899">
        <f>SUMIFS(COT!J:J,COT!$A:$A,YEAR(daily!$A1899),COT!$B:$B,WEEKNUM(daily!$A1899))</f>
        <v>806861</v>
      </c>
      <c r="T1899">
        <f>SUMIFS(COT!K:K,COT!$A:$A,YEAR(daily!$A1899),COT!$B:$B,WEEKNUM(daily!$A1899))</f>
        <v>80121</v>
      </c>
      <c r="U1899">
        <f>SUMIFS(COT!L:L,COT!$A:$A,YEAR(daily!$A1899),COT!$B:$B,WEEKNUM(daily!$A1899))</f>
        <v>89742</v>
      </c>
      <c r="V1899">
        <f>SUMIFS(COT!M:M,COT!$A:$A,YEAR(daily!$A1899),COT!$B:$B,WEEKNUM(daily!$A1899))</f>
        <v>89</v>
      </c>
      <c r="W1899">
        <f>SUMIFS(COT!N:N,COT!$A:$A,YEAR(daily!$A1899),COT!$B:$B,WEEKNUM(daily!$A1899))</f>
        <v>112</v>
      </c>
      <c r="X1899">
        <f>SUMIFS(COT!O:O,COT!$A:$A,YEAR(daily!$A1899),COT!$B:$B,WEEKNUM(daily!$A1899))</f>
        <v>129</v>
      </c>
      <c r="Y1899">
        <f>SUMIFS(COT!P:P,COT!$A:$A,YEAR(daily!$A1899),COT!$B:$B,WEEKNUM(daily!$A1899))</f>
        <v>79</v>
      </c>
      <c r="Z1899">
        <f>SUMIFS(COT!Q:Q,COT!$A:$A,YEAR(daily!$A1899),COT!$B:$B,WEEKNUM(daily!$A1899))</f>
        <v>106</v>
      </c>
      <c r="AA1899">
        <f>SUMIFS(Saudi!B:B,Saudi!$A:$A,YEAR(daily!$A1899))</f>
        <v>642.80600000000004</v>
      </c>
      <c r="AB1899">
        <f>SUMIFS(Saudi!C:C,Saudi!$A:$A,YEAR(daily!$A1899))</f>
        <v>459.12</v>
      </c>
      <c r="AC1899">
        <f>SUMIFS(Saudi!F:F,Saudi!$A:$A,YEAR(daily!$A1899))</f>
        <v>3923205</v>
      </c>
      <c r="AD1899">
        <f>SUMIFS(Saudi!G:G,Saudi!$A:$A,YEAR(daily!$A1899))</f>
        <v>72.338736684018997</v>
      </c>
      <c r="AE1899">
        <f>SUMIFS(Saudi!H:H,Saudi!$A:$A,YEAR(daily!$A1899))</f>
        <v>283799693.45242673</v>
      </c>
      <c r="AF1899" s="5">
        <f t="shared" si="80"/>
        <v>9</v>
      </c>
      <c r="AG1899" s="5">
        <f t="shared" si="81"/>
        <v>2007</v>
      </c>
    </row>
    <row r="1900" spans="1:33">
      <c r="A1900" s="3">
        <v>39346</v>
      </c>
      <c r="B1900" s="1">
        <v>357262</v>
      </c>
      <c r="C1900" s="1">
        <v>85269</v>
      </c>
      <c r="D1900" s="1">
        <v>40670</v>
      </c>
      <c r="E1900" s="1">
        <v>81.62</v>
      </c>
      <c r="F1900" s="1">
        <v>79.989999999999995</v>
      </c>
      <c r="G1900" s="1">
        <v>79.44</v>
      </c>
      <c r="H1900" s="2">
        <v>50.4</v>
      </c>
      <c r="I1900" s="2">
        <v>30.8</v>
      </c>
      <c r="J1900" s="2">
        <v>85.5</v>
      </c>
      <c r="K1900" s="2">
        <v>87.1</v>
      </c>
      <c r="L1900">
        <f>SUMIFS(US!B:B,US!$D:$D,YEAR(daily!$A1900),US!$E:$E,MONTH(daily!$A1900))</f>
        <v>8343</v>
      </c>
      <c r="M1900">
        <f>SUMIFS(US!C:C,US!$D:$D,YEAR(daily!$A1900),US!$E:$E,MONTH(daily!$A1900))</f>
        <v>20415</v>
      </c>
      <c r="N1900">
        <f>SUMIFS(COT!E:E,COT!$A:$A,YEAR(daily!$A1900),COT!$B:$B,WEEKNUM(daily!$A1900))</f>
        <v>1488381</v>
      </c>
      <c r="O1900">
        <f>SUMIFS(COT!F:F,COT!$A:$A,YEAR(daily!$A1900),COT!$B:$B,WEEKNUM(daily!$A1900))</f>
        <v>238336</v>
      </c>
      <c r="P1900">
        <f>SUMIFS(COT!G:G,COT!$A:$A,YEAR(daily!$A1900),COT!$B:$B,WEEKNUM(daily!$A1900))</f>
        <v>199267</v>
      </c>
      <c r="Q1900">
        <f>SUMIFS(COT!H:H,COT!$A:$A,YEAR(daily!$A1900),COT!$B:$B,WEEKNUM(daily!$A1900))</f>
        <v>392511</v>
      </c>
      <c r="R1900">
        <f>SUMIFS(COT!I:I,COT!$A:$A,YEAR(daily!$A1900),COT!$B:$B,WEEKNUM(daily!$A1900))</f>
        <v>777413</v>
      </c>
      <c r="S1900">
        <f>SUMIFS(COT!J:J,COT!$A:$A,YEAR(daily!$A1900),COT!$B:$B,WEEKNUM(daily!$A1900))</f>
        <v>806861</v>
      </c>
      <c r="T1900">
        <f>SUMIFS(COT!K:K,COT!$A:$A,YEAR(daily!$A1900),COT!$B:$B,WEEKNUM(daily!$A1900))</f>
        <v>80121</v>
      </c>
      <c r="U1900">
        <f>SUMIFS(COT!L:L,COT!$A:$A,YEAR(daily!$A1900),COT!$B:$B,WEEKNUM(daily!$A1900))</f>
        <v>89742</v>
      </c>
      <c r="V1900">
        <f>SUMIFS(COT!M:M,COT!$A:$A,YEAR(daily!$A1900),COT!$B:$B,WEEKNUM(daily!$A1900))</f>
        <v>89</v>
      </c>
      <c r="W1900">
        <f>SUMIFS(COT!N:N,COT!$A:$A,YEAR(daily!$A1900),COT!$B:$B,WEEKNUM(daily!$A1900))</f>
        <v>112</v>
      </c>
      <c r="X1900">
        <f>SUMIFS(COT!O:O,COT!$A:$A,YEAR(daily!$A1900),COT!$B:$B,WEEKNUM(daily!$A1900))</f>
        <v>129</v>
      </c>
      <c r="Y1900">
        <f>SUMIFS(COT!P:P,COT!$A:$A,YEAR(daily!$A1900),COT!$B:$B,WEEKNUM(daily!$A1900))</f>
        <v>79</v>
      </c>
      <c r="Z1900">
        <f>SUMIFS(COT!Q:Q,COT!$A:$A,YEAR(daily!$A1900),COT!$B:$B,WEEKNUM(daily!$A1900))</f>
        <v>106</v>
      </c>
      <c r="AA1900">
        <f>SUMIFS(Saudi!B:B,Saudi!$A:$A,YEAR(daily!$A1900))</f>
        <v>642.80600000000004</v>
      </c>
      <c r="AB1900">
        <f>SUMIFS(Saudi!C:C,Saudi!$A:$A,YEAR(daily!$A1900))</f>
        <v>459.12</v>
      </c>
      <c r="AC1900">
        <f>SUMIFS(Saudi!F:F,Saudi!$A:$A,YEAR(daily!$A1900))</f>
        <v>3923205</v>
      </c>
      <c r="AD1900">
        <f>SUMIFS(Saudi!G:G,Saudi!$A:$A,YEAR(daily!$A1900))</f>
        <v>72.338736684018997</v>
      </c>
      <c r="AE1900">
        <f>SUMIFS(Saudi!H:H,Saudi!$A:$A,YEAR(daily!$A1900))</f>
        <v>283799693.45242673</v>
      </c>
      <c r="AF1900" s="5">
        <f t="shared" si="80"/>
        <v>9</v>
      </c>
      <c r="AG1900" s="5">
        <f t="shared" si="81"/>
        <v>2007</v>
      </c>
    </row>
    <row r="1901" spans="1:33">
      <c r="A1901" s="3">
        <v>39349</v>
      </c>
      <c r="B1901" s="1">
        <v>359266</v>
      </c>
      <c r="C1901" s="1">
        <v>82972</v>
      </c>
      <c r="D1901" s="1">
        <v>41348</v>
      </c>
      <c r="E1901" s="1">
        <v>80.95</v>
      </c>
      <c r="F1901" s="1">
        <v>79.64</v>
      </c>
      <c r="G1901" s="1">
        <v>79.2</v>
      </c>
      <c r="H1901" s="2">
        <v>50.4</v>
      </c>
      <c r="I1901" s="2">
        <v>30.8</v>
      </c>
      <c r="J1901" s="2">
        <v>85.5</v>
      </c>
      <c r="K1901" s="2">
        <v>87.1</v>
      </c>
      <c r="L1901">
        <f>SUMIFS(US!B:B,US!$D:$D,YEAR(daily!$A1901),US!$E:$E,MONTH(daily!$A1901))</f>
        <v>8343</v>
      </c>
      <c r="M1901">
        <f>SUMIFS(US!C:C,US!$D:$D,YEAR(daily!$A1901),US!$E:$E,MONTH(daily!$A1901))</f>
        <v>20415</v>
      </c>
      <c r="N1901">
        <f>SUMIFS(COT!E:E,COT!$A:$A,YEAR(daily!$A1901),COT!$B:$B,WEEKNUM(daily!$A1901))</f>
        <v>1409620</v>
      </c>
      <c r="O1901">
        <f>SUMIFS(COT!F:F,COT!$A:$A,YEAR(daily!$A1901),COT!$B:$B,WEEKNUM(daily!$A1901))</f>
        <v>243458</v>
      </c>
      <c r="P1901">
        <f>SUMIFS(COT!G:G,COT!$A:$A,YEAR(daily!$A1901),COT!$B:$B,WEEKNUM(daily!$A1901))</f>
        <v>215377</v>
      </c>
      <c r="Q1901">
        <f>SUMIFS(COT!H:H,COT!$A:$A,YEAR(daily!$A1901),COT!$B:$B,WEEKNUM(daily!$A1901))</f>
        <v>377095</v>
      </c>
      <c r="R1901">
        <f>SUMIFS(COT!I:I,COT!$A:$A,YEAR(daily!$A1901),COT!$B:$B,WEEKNUM(daily!$A1901))</f>
        <v>716674</v>
      </c>
      <c r="S1901">
        <f>SUMIFS(COT!J:J,COT!$A:$A,YEAR(daily!$A1901),COT!$B:$B,WEEKNUM(daily!$A1901))</f>
        <v>746503</v>
      </c>
      <c r="T1901">
        <f>SUMIFS(COT!K:K,COT!$A:$A,YEAR(daily!$A1901),COT!$B:$B,WEEKNUM(daily!$A1901))</f>
        <v>72393</v>
      </c>
      <c r="U1901">
        <f>SUMIFS(COT!L:L,COT!$A:$A,YEAR(daily!$A1901),COT!$B:$B,WEEKNUM(daily!$A1901))</f>
        <v>70645</v>
      </c>
      <c r="V1901">
        <f>SUMIFS(COT!M:M,COT!$A:$A,YEAR(daily!$A1901),COT!$B:$B,WEEKNUM(daily!$A1901))</f>
        <v>89</v>
      </c>
      <c r="W1901">
        <f>SUMIFS(COT!N:N,COT!$A:$A,YEAR(daily!$A1901),COT!$B:$B,WEEKNUM(daily!$A1901))</f>
        <v>116</v>
      </c>
      <c r="X1901">
        <f>SUMIFS(COT!O:O,COT!$A:$A,YEAR(daily!$A1901),COT!$B:$B,WEEKNUM(daily!$A1901))</f>
        <v>128</v>
      </c>
      <c r="Y1901">
        <f>SUMIFS(COT!P:P,COT!$A:$A,YEAR(daily!$A1901),COT!$B:$B,WEEKNUM(daily!$A1901))</f>
        <v>80</v>
      </c>
      <c r="Z1901">
        <f>SUMIFS(COT!Q:Q,COT!$A:$A,YEAR(daily!$A1901),COT!$B:$B,WEEKNUM(daily!$A1901))</f>
        <v>102</v>
      </c>
      <c r="AA1901">
        <f>SUMIFS(Saudi!B:B,Saudi!$A:$A,YEAR(daily!$A1901))</f>
        <v>642.80600000000004</v>
      </c>
      <c r="AB1901">
        <f>SUMIFS(Saudi!C:C,Saudi!$A:$A,YEAR(daily!$A1901))</f>
        <v>459.12</v>
      </c>
      <c r="AC1901">
        <f>SUMIFS(Saudi!F:F,Saudi!$A:$A,YEAR(daily!$A1901))</f>
        <v>3923205</v>
      </c>
      <c r="AD1901">
        <f>SUMIFS(Saudi!G:G,Saudi!$A:$A,YEAR(daily!$A1901))</f>
        <v>72.338736684018997</v>
      </c>
      <c r="AE1901">
        <f>SUMIFS(Saudi!H:H,Saudi!$A:$A,YEAR(daily!$A1901))</f>
        <v>283799693.45242673</v>
      </c>
      <c r="AF1901" s="5">
        <f t="shared" si="80"/>
        <v>9</v>
      </c>
      <c r="AG1901" s="5">
        <f t="shared" si="81"/>
        <v>2007</v>
      </c>
    </row>
    <row r="1902" spans="1:33">
      <c r="A1902" s="3">
        <v>39350</v>
      </c>
      <c r="B1902" s="1">
        <v>355685</v>
      </c>
      <c r="C1902" s="1">
        <v>83194</v>
      </c>
      <c r="D1902" s="1">
        <v>41931</v>
      </c>
      <c r="E1902" s="1">
        <v>79.53</v>
      </c>
      <c r="F1902" s="1">
        <v>78.02</v>
      </c>
      <c r="G1902" s="1">
        <v>77.56</v>
      </c>
      <c r="H1902" s="2">
        <v>50.4</v>
      </c>
      <c r="I1902" s="2">
        <v>30.8</v>
      </c>
      <c r="J1902" s="2">
        <v>85.5</v>
      </c>
      <c r="K1902" s="2">
        <v>87.1</v>
      </c>
      <c r="L1902">
        <f>SUMIFS(US!B:B,US!$D:$D,YEAR(daily!$A1902),US!$E:$E,MONTH(daily!$A1902))</f>
        <v>8343</v>
      </c>
      <c r="M1902">
        <f>SUMIFS(US!C:C,US!$D:$D,YEAR(daily!$A1902),US!$E:$E,MONTH(daily!$A1902))</f>
        <v>20415</v>
      </c>
      <c r="N1902">
        <f>SUMIFS(COT!E:E,COT!$A:$A,YEAR(daily!$A1902),COT!$B:$B,WEEKNUM(daily!$A1902))</f>
        <v>1409620</v>
      </c>
      <c r="O1902">
        <f>SUMIFS(COT!F:F,COT!$A:$A,YEAR(daily!$A1902),COT!$B:$B,WEEKNUM(daily!$A1902))</f>
        <v>243458</v>
      </c>
      <c r="P1902">
        <f>SUMIFS(COT!G:G,COT!$A:$A,YEAR(daily!$A1902),COT!$B:$B,WEEKNUM(daily!$A1902))</f>
        <v>215377</v>
      </c>
      <c r="Q1902">
        <f>SUMIFS(COT!H:H,COT!$A:$A,YEAR(daily!$A1902),COT!$B:$B,WEEKNUM(daily!$A1902))</f>
        <v>377095</v>
      </c>
      <c r="R1902">
        <f>SUMIFS(COT!I:I,COT!$A:$A,YEAR(daily!$A1902),COT!$B:$B,WEEKNUM(daily!$A1902))</f>
        <v>716674</v>
      </c>
      <c r="S1902">
        <f>SUMIFS(COT!J:J,COT!$A:$A,YEAR(daily!$A1902),COT!$B:$B,WEEKNUM(daily!$A1902))</f>
        <v>746503</v>
      </c>
      <c r="T1902">
        <f>SUMIFS(COT!K:K,COT!$A:$A,YEAR(daily!$A1902),COT!$B:$B,WEEKNUM(daily!$A1902))</f>
        <v>72393</v>
      </c>
      <c r="U1902">
        <f>SUMIFS(COT!L:L,COT!$A:$A,YEAR(daily!$A1902),COT!$B:$B,WEEKNUM(daily!$A1902))</f>
        <v>70645</v>
      </c>
      <c r="V1902">
        <f>SUMIFS(COT!M:M,COT!$A:$A,YEAR(daily!$A1902),COT!$B:$B,WEEKNUM(daily!$A1902))</f>
        <v>89</v>
      </c>
      <c r="W1902">
        <f>SUMIFS(COT!N:N,COT!$A:$A,YEAR(daily!$A1902),COT!$B:$B,WEEKNUM(daily!$A1902))</f>
        <v>116</v>
      </c>
      <c r="X1902">
        <f>SUMIFS(COT!O:O,COT!$A:$A,YEAR(daily!$A1902),COT!$B:$B,WEEKNUM(daily!$A1902))</f>
        <v>128</v>
      </c>
      <c r="Y1902">
        <f>SUMIFS(COT!P:P,COT!$A:$A,YEAR(daily!$A1902),COT!$B:$B,WEEKNUM(daily!$A1902))</f>
        <v>80</v>
      </c>
      <c r="Z1902">
        <f>SUMIFS(COT!Q:Q,COT!$A:$A,YEAR(daily!$A1902),COT!$B:$B,WEEKNUM(daily!$A1902))</f>
        <v>102</v>
      </c>
      <c r="AA1902">
        <f>SUMIFS(Saudi!B:B,Saudi!$A:$A,YEAR(daily!$A1902))</f>
        <v>642.80600000000004</v>
      </c>
      <c r="AB1902">
        <f>SUMIFS(Saudi!C:C,Saudi!$A:$A,YEAR(daily!$A1902))</f>
        <v>459.12</v>
      </c>
      <c r="AC1902">
        <f>SUMIFS(Saudi!F:F,Saudi!$A:$A,YEAR(daily!$A1902))</f>
        <v>3923205</v>
      </c>
      <c r="AD1902">
        <f>SUMIFS(Saudi!G:G,Saudi!$A:$A,YEAR(daily!$A1902))</f>
        <v>72.338736684018997</v>
      </c>
      <c r="AE1902">
        <f>SUMIFS(Saudi!H:H,Saudi!$A:$A,YEAR(daily!$A1902))</f>
        <v>283799693.45242673</v>
      </c>
      <c r="AF1902" s="5">
        <f t="shared" si="80"/>
        <v>9</v>
      </c>
      <c r="AG1902" s="5">
        <f t="shared" si="81"/>
        <v>2007</v>
      </c>
    </row>
    <row r="1903" spans="1:33">
      <c r="A1903" s="3">
        <v>39351</v>
      </c>
      <c r="B1903" s="1">
        <v>349125</v>
      </c>
      <c r="C1903" s="1">
        <v>89097</v>
      </c>
      <c r="D1903" s="1">
        <v>41571</v>
      </c>
      <c r="E1903" s="1">
        <v>80.3</v>
      </c>
      <c r="F1903" s="1">
        <v>77.959999999999994</v>
      </c>
      <c r="G1903" s="1">
        <v>77.37</v>
      </c>
      <c r="H1903" s="2">
        <v>50.4</v>
      </c>
      <c r="I1903" s="2">
        <v>30.8</v>
      </c>
      <c r="J1903" s="2">
        <v>85.5</v>
      </c>
      <c r="K1903" s="2">
        <v>87.1</v>
      </c>
      <c r="L1903">
        <f>SUMIFS(US!B:B,US!$D:$D,YEAR(daily!$A1903),US!$E:$E,MONTH(daily!$A1903))</f>
        <v>8343</v>
      </c>
      <c r="M1903">
        <f>SUMIFS(US!C:C,US!$D:$D,YEAR(daily!$A1903),US!$E:$E,MONTH(daily!$A1903))</f>
        <v>20415</v>
      </c>
      <c r="N1903">
        <f>SUMIFS(COT!E:E,COT!$A:$A,YEAR(daily!$A1903),COT!$B:$B,WEEKNUM(daily!$A1903))</f>
        <v>1409620</v>
      </c>
      <c r="O1903">
        <f>SUMIFS(COT!F:F,COT!$A:$A,YEAR(daily!$A1903),COT!$B:$B,WEEKNUM(daily!$A1903))</f>
        <v>243458</v>
      </c>
      <c r="P1903">
        <f>SUMIFS(COT!G:G,COT!$A:$A,YEAR(daily!$A1903),COT!$B:$B,WEEKNUM(daily!$A1903))</f>
        <v>215377</v>
      </c>
      <c r="Q1903">
        <f>SUMIFS(COT!H:H,COT!$A:$A,YEAR(daily!$A1903),COT!$B:$B,WEEKNUM(daily!$A1903))</f>
        <v>377095</v>
      </c>
      <c r="R1903">
        <f>SUMIFS(COT!I:I,COT!$A:$A,YEAR(daily!$A1903),COT!$B:$B,WEEKNUM(daily!$A1903))</f>
        <v>716674</v>
      </c>
      <c r="S1903">
        <f>SUMIFS(COT!J:J,COT!$A:$A,YEAR(daily!$A1903),COT!$B:$B,WEEKNUM(daily!$A1903))</f>
        <v>746503</v>
      </c>
      <c r="T1903">
        <f>SUMIFS(COT!K:K,COT!$A:$A,YEAR(daily!$A1903),COT!$B:$B,WEEKNUM(daily!$A1903))</f>
        <v>72393</v>
      </c>
      <c r="U1903">
        <f>SUMIFS(COT!L:L,COT!$A:$A,YEAR(daily!$A1903),COT!$B:$B,WEEKNUM(daily!$A1903))</f>
        <v>70645</v>
      </c>
      <c r="V1903">
        <f>SUMIFS(COT!M:M,COT!$A:$A,YEAR(daily!$A1903),COT!$B:$B,WEEKNUM(daily!$A1903))</f>
        <v>89</v>
      </c>
      <c r="W1903">
        <f>SUMIFS(COT!N:N,COT!$A:$A,YEAR(daily!$A1903),COT!$B:$B,WEEKNUM(daily!$A1903))</f>
        <v>116</v>
      </c>
      <c r="X1903">
        <f>SUMIFS(COT!O:O,COT!$A:$A,YEAR(daily!$A1903),COT!$B:$B,WEEKNUM(daily!$A1903))</f>
        <v>128</v>
      </c>
      <c r="Y1903">
        <f>SUMIFS(COT!P:P,COT!$A:$A,YEAR(daily!$A1903),COT!$B:$B,WEEKNUM(daily!$A1903))</f>
        <v>80</v>
      </c>
      <c r="Z1903">
        <f>SUMIFS(COT!Q:Q,COT!$A:$A,YEAR(daily!$A1903),COT!$B:$B,WEEKNUM(daily!$A1903))</f>
        <v>102</v>
      </c>
      <c r="AA1903">
        <f>SUMIFS(Saudi!B:B,Saudi!$A:$A,YEAR(daily!$A1903))</f>
        <v>642.80600000000004</v>
      </c>
      <c r="AB1903">
        <f>SUMIFS(Saudi!C:C,Saudi!$A:$A,YEAR(daily!$A1903))</f>
        <v>459.12</v>
      </c>
      <c r="AC1903">
        <f>SUMIFS(Saudi!F:F,Saudi!$A:$A,YEAR(daily!$A1903))</f>
        <v>3923205</v>
      </c>
      <c r="AD1903">
        <f>SUMIFS(Saudi!G:G,Saudi!$A:$A,YEAR(daily!$A1903))</f>
        <v>72.338736684018997</v>
      </c>
      <c r="AE1903">
        <f>SUMIFS(Saudi!H:H,Saudi!$A:$A,YEAR(daily!$A1903))</f>
        <v>283799693.45242673</v>
      </c>
      <c r="AF1903" s="5">
        <f t="shared" si="80"/>
        <v>9</v>
      </c>
      <c r="AG1903" s="5">
        <f t="shared" si="81"/>
        <v>2007</v>
      </c>
    </row>
    <row r="1904" spans="1:33">
      <c r="A1904" s="3">
        <v>39352</v>
      </c>
      <c r="B1904" s="1">
        <v>347329</v>
      </c>
      <c r="C1904" s="1">
        <v>88954</v>
      </c>
      <c r="D1904" s="1">
        <v>42739</v>
      </c>
      <c r="E1904" s="1">
        <v>82.88</v>
      </c>
      <c r="F1904" s="1">
        <v>80.42</v>
      </c>
      <c r="G1904" s="1">
        <v>79.59</v>
      </c>
      <c r="H1904" s="2">
        <v>50.4</v>
      </c>
      <c r="I1904" s="2">
        <v>30.8</v>
      </c>
      <c r="J1904" s="2">
        <v>85.5</v>
      </c>
      <c r="K1904" s="2">
        <v>87.1</v>
      </c>
      <c r="L1904">
        <f>SUMIFS(US!B:B,US!$D:$D,YEAR(daily!$A1904),US!$E:$E,MONTH(daily!$A1904))</f>
        <v>8343</v>
      </c>
      <c r="M1904">
        <f>SUMIFS(US!C:C,US!$D:$D,YEAR(daily!$A1904),US!$E:$E,MONTH(daily!$A1904))</f>
        <v>20415</v>
      </c>
      <c r="N1904">
        <f>SUMIFS(COT!E:E,COT!$A:$A,YEAR(daily!$A1904),COT!$B:$B,WEEKNUM(daily!$A1904))</f>
        <v>1409620</v>
      </c>
      <c r="O1904">
        <f>SUMIFS(COT!F:F,COT!$A:$A,YEAR(daily!$A1904),COT!$B:$B,WEEKNUM(daily!$A1904))</f>
        <v>243458</v>
      </c>
      <c r="P1904">
        <f>SUMIFS(COT!G:G,COT!$A:$A,YEAR(daily!$A1904),COT!$B:$B,WEEKNUM(daily!$A1904))</f>
        <v>215377</v>
      </c>
      <c r="Q1904">
        <f>SUMIFS(COT!H:H,COT!$A:$A,YEAR(daily!$A1904),COT!$B:$B,WEEKNUM(daily!$A1904))</f>
        <v>377095</v>
      </c>
      <c r="R1904">
        <f>SUMIFS(COT!I:I,COT!$A:$A,YEAR(daily!$A1904),COT!$B:$B,WEEKNUM(daily!$A1904))</f>
        <v>716674</v>
      </c>
      <c r="S1904">
        <f>SUMIFS(COT!J:J,COT!$A:$A,YEAR(daily!$A1904),COT!$B:$B,WEEKNUM(daily!$A1904))</f>
        <v>746503</v>
      </c>
      <c r="T1904">
        <f>SUMIFS(COT!K:K,COT!$A:$A,YEAR(daily!$A1904),COT!$B:$B,WEEKNUM(daily!$A1904))</f>
        <v>72393</v>
      </c>
      <c r="U1904">
        <f>SUMIFS(COT!L:L,COT!$A:$A,YEAR(daily!$A1904),COT!$B:$B,WEEKNUM(daily!$A1904))</f>
        <v>70645</v>
      </c>
      <c r="V1904">
        <f>SUMIFS(COT!M:M,COT!$A:$A,YEAR(daily!$A1904),COT!$B:$B,WEEKNUM(daily!$A1904))</f>
        <v>89</v>
      </c>
      <c r="W1904">
        <f>SUMIFS(COT!N:N,COT!$A:$A,YEAR(daily!$A1904),COT!$B:$B,WEEKNUM(daily!$A1904))</f>
        <v>116</v>
      </c>
      <c r="X1904">
        <f>SUMIFS(COT!O:O,COT!$A:$A,YEAR(daily!$A1904),COT!$B:$B,WEEKNUM(daily!$A1904))</f>
        <v>128</v>
      </c>
      <c r="Y1904">
        <f>SUMIFS(COT!P:P,COT!$A:$A,YEAR(daily!$A1904),COT!$B:$B,WEEKNUM(daily!$A1904))</f>
        <v>80</v>
      </c>
      <c r="Z1904">
        <f>SUMIFS(COT!Q:Q,COT!$A:$A,YEAR(daily!$A1904),COT!$B:$B,WEEKNUM(daily!$A1904))</f>
        <v>102</v>
      </c>
      <c r="AA1904">
        <f>SUMIFS(Saudi!B:B,Saudi!$A:$A,YEAR(daily!$A1904))</f>
        <v>642.80600000000004</v>
      </c>
      <c r="AB1904">
        <f>SUMIFS(Saudi!C:C,Saudi!$A:$A,YEAR(daily!$A1904))</f>
        <v>459.12</v>
      </c>
      <c r="AC1904">
        <f>SUMIFS(Saudi!F:F,Saudi!$A:$A,YEAR(daily!$A1904))</f>
        <v>3923205</v>
      </c>
      <c r="AD1904">
        <f>SUMIFS(Saudi!G:G,Saudi!$A:$A,YEAR(daily!$A1904))</f>
        <v>72.338736684018997</v>
      </c>
      <c r="AE1904">
        <f>SUMIFS(Saudi!H:H,Saudi!$A:$A,YEAR(daily!$A1904))</f>
        <v>283799693.45242673</v>
      </c>
      <c r="AF1904" s="5">
        <f t="shared" si="80"/>
        <v>9</v>
      </c>
      <c r="AG1904" s="5">
        <f t="shared" si="81"/>
        <v>2007</v>
      </c>
    </row>
    <row r="1905" spans="1:33">
      <c r="A1905" s="3">
        <v>39353</v>
      </c>
      <c r="B1905" s="1">
        <v>340915</v>
      </c>
      <c r="C1905" s="1">
        <v>87700</v>
      </c>
      <c r="D1905" s="1">
        <v>43541</v>
      </c>
      <c r="E1905" s="1">
        <v>81.66</v>
      </c>
      <c r="F1905" s="1">
        <v>79.58</v>
      </c>
      <c r="G1905" s="1">
        <v>78.849999999999994</v>
      </c>
      <c r="H1905" s="2">
        <v>50.4</v>
      </c>
      <c r="I1905" s="2">
        <v>30.8</v>
      </c>
      <c r="J1905" s="2">
        <v>85.5</v>
      </c>
      <c r="K1905" s="2">
        <v>87.1</v>
      </c>
      <c r="L1905">
        <f>SUMIFS(US!B:B,US!$D:$D,YEAR(daily!$A1905),US!$E:$E,MONTH(daily!$A1905))</f>
        <v>8343</v>
      </c>
      <c r="M1905">
        <f>SUMIFS(US!C:C,US!$D:$D,YEAR(daily!$A1905),US!$E:$E,MONTH(daily!$A1905))</f>
        <v>20415</v>
      </c>
      <c r="N1905">
        <f>SUMIFS(COT!E:E,COT!$A:$A,YEAR(daily!$A1905),COT!$B:$B,WEEKNUM(daily!$A1905))</f>
        <v>1409620</v>
      </c>
      <c r="O1905">
        <f>SUMIFS(COT!F:F,COT!$A:$A,YEAR(daily!$A1905),COT!$B:$B,WEEKNUM(daily!$A1905))</f>
        <v>243458</v>
      </c>
      <c r="P1905">
        <f>SUMIFS(COT!G:G,COT!$A:$A,YEAR(daily!$A1905),COT!$B:$B,WEEKNUM(daily!$A1905))</f>
        <v>215377</v>
      </c>
      <c r="Q1905">
        <f>SUMIFS(COT!H:H,COT!$A:$A,YEAR(daily!$A1905),COT!$B:$B,WEEKNUM(daily!$A1905))</f>
        <v>377095</v>
      </c>
      <c r="R1905">
        <f>SUMIFS(COT!I:I,COT!$A:$A,YEAR(daily!$A1905),COT!$B:$B,WEEKNUM(daily!$A1905))</f>
        <v>716674</v>
      </c>
      <c r="S1905">
        <f>SUMIFS(COT!J:J,COT!$A:$A,YEAR(daily!$A1905),COT!$B:$B,WEEKNUM(daily!$A1905))</f>
        <v>746503</v>
      </c>
      <c r="T1905">
        <f>SUMIFS(COT!K:K,COT!$A:$A,YEAR(daily!$A1905),COT!$B:$B,WEEKNUM(daily!$A1905))</f>
        <v>72393</v>
      </c>
      <c r="U1905">
        <f>SUMIFS(COT!L:L,COT!$A:$A,YEAR(daily!$A1905),COT!$B:$B,WEEKNUM(daily!$A1905))</f>
        <v>70645</v>
      </c>
      <c r="V1905">
        <f>SUMIFS(COT!M:M,COT!$A:$A,YEAR(daily!$A1905),COT!$B:$B,WEEKNUM(daily!$A1905))</f>
        <v>89</v>
      </c>
      <c r="W1905">
        <f>SUMIFS(COT!N:N,COT!$A:$A,YEAR(daily!$A1905),COT!$B:$B,WEEKNUM(daily!$A1905))</f>
        <v>116</v>
      </c>
      <c r="X1905">
        <f>SUMIFS(COT!O:O,COT!$A:$A,YEAR(daily!$A1905),COT!$B:$B,WEEKNUM(daily!$A1905))</f>
        <v>128</v>
      </c>
      <c r="Y1905">
        <f>SUMIFS(COT!P:P,COT!$A:$A,YEAR(daily!$A1905),COT!$B:$B,WEEKNUM(daily!$A1905))</f>
        <v>80</v>
      </c>
      <c r="Z1905">
        <f>SUMIFS(COT!Q:Q,COT!$A:$A,YEAR(daily!$A1905),COT!$B:$B,WEEKNUM(daily!$A1905))</f>
        <v>102</v>
      </c>
      <c r="AA1905">
        <f>SUMIFS(Saudi!B:B,Saudi!$A:$A,YEAR(daily!$A1905))</f>
        <v>642.80600000000004</v>
      </c>
      <c r="AB1905">
        <f>SUMIFS(Saudi!C:C,Saudi!$A:$A,YEAR(daily!$A1905))</f>
        <v>459.12</v>
      </c>
      <c r="AC1905">
        <f>SUMIFS(Saudi!F:F,Saudi!$A:$A,YEAR(daily!$A1905))</f>
        <v>3923205</v>
      </c>
      <c r="AD1905">
        <f>SUMIFS(Saudi!G:G,Saudi!$A:$A,YEAR(daily!$A1905))</f>
        <v>72.338736684018997</v>
      </c>
      <c r="AE1905">
        <f>SUMIFS(Saudi!H:H,Saudi!$A:$A,YEAR(daily!$A1905))</f>
        <v>283799693.45242673</v>
      </c>
      <c r="AF1905" s="5">
        <f t="shared" si="80"/>
        <v>9</v>
      </c>
      <c r="AG1905" s="5">
        <f t="shared" si="81"/>
        <v>2007</v>
      </c>
    </row>
    <row r="1906" spans="1:33">
      <c r="A1906" s="3">
        <v>39356</v>
      </c>
      <c r="B1906" s="1">
        <v>327060</v>
      </c>
      <c r="C1906" s="1">
        <v>88884</v>
      </c>
      <c r="D1906" s="1">
        <v>44630</v>
      </c>
      <c r="E1906" s="1">
        <v>80.239999999999995</v>
      </c>
      <c r="F1906" s="1">
        <v>78.5</v>
      </c>
      <c r="G1906" s="1">
        <v>77.87</v>
      </c>
      <c r="H1906" s="2">
        <v>50.4</v>
      </c>
      <c r="I1906" s="2">
        <v>30.8</v>
      </c>
      <c r="J1906" s="2">
        <v>85.5</v>
      </c>
      <c r="K1906" s="2">
        <v>87.1</v>
      </c>
      <c r="L1906">
        <f>SUMIFS(US!B:B,US!$D:$D,YEAR(daily!$A1906),US!$E:$E,MONTH(daily!$A1906))</f>
        <v>8511</v>
      </c>
      <c r="M1906">
        <f>SUMIFS(US!C:C,US!$D:$D,YEAR(daily!$A1906),US!$E:$E,MONTH(daily!$A1906))</f>
        <v>20476</v>
      </c>
      <c r="N1906">
        <f>SUMIFS(COT!E:E,COT!$A:$A,YEAR(daily!$A1906),COT!$B:$B,WEEKNUM(daily!$A1906))</f>
        <v>1426044</v>
      </c>
      <c r="O1906">
        <f>SUMIFS(COT!F:F,COT!$A:$A,YEAR(daily!$A1906),COT!$B:$B,WEEKNUM(daily!$A1906))</f>
        <v>239250</v>
      </c>
      <c r="P1906">
        <f>SUMIFS(COT!G:G,COT!$A:$A,YEAR(daily!$A1906),COT!$B:$B,WEEKNUM(daily!$A1906))</f>
        <v>197788</v>
      </c>
      <c r="Q1906">
        <f>SUMIFS(COT!H:H,COT!$A:$A,YEAR(daily!$A1906),COT!$B:$B,WEEKNUM(daily!$A1906))</f>
        <v>388492</v>
      </c>
      <c r="R1906">
        <f>SUMIFS(COT!I:I,COT!$A:$A,YEAR(daily!$A1906),COT!$B:$B,WEEKNUM(daily!$A1906))</f>
        <v>719520</v>
      </c>
      <c r="S1906">
        <f>SUMIFS(COT!J:J,COT!$A:$A,YEAR(daily!$A1906),COT!$B:$B,WEEKNUM(daily!$A1906))</f>
        <v>764046</v>
      </c>
      <c r="T1906">
        <f>SUMIFS(COT!K:K,COT!$A:$A,YEAR(daily!$A1906),COT!$B:$B,WEEKNUM(daily!$A1906))</f>
        <v>78782</v>
      </c>
      <c r="U1906">
        <f>SUMIFS(COT!L:L,COT!$A:$A,YEAR(daily!$A1906),COT!$B:$B,WEEKNUM(daily!$A1906))</f>
        <v>75718</v>
      </c>
      <c r="V1906">
        <f>SUMIFS(COT!M:M,COT!$A:$A,YEAR(daily!$A1906),COT!$B:$B,WEEKNUM(daily!$A1906))</f>
        <v>89</v>
      </c>
      <c r="W1906">
        <f>SUMIFS(COT!N:N,COT!$A:$A,YEAR(daily!$A1906),COT!$B:$B,WEEKNUM(daily!$A1906))</f>
        <v>111</v>
      </c>
      <c r="X1906">
        <f>SUMIFS(COT!O:O,COT!$A:$A,YEAR(daily!$A1906),COT!$B:$B,WEEKNUM(daily!$A1906))</f>
        <v>127</v>
      </c>
      <c r="Y1906">
        <f>SUMIFS(COT!P:P,COT!$A:$A,YEAR(daily!$A1906),COT!$B:$B,WEEKNUM(daily!$A1906))</f>
        <v>81</v>
      </c>
      <c r="Z1906">
        <f>SUMIFS(COT!Q:Q,COT!$A:$A,YEAR(daily!$A1906),COT!$B:$B,WEEKNUM(daily!$A1906))</f>
        <v>98</v>
      </c>
      <c r="AA1906">
        <f>SUMIFS(Saudi!B:B,Saudi!$A:$A,YEAR(daily!$A1906))</f>
        <v>642.80600000000004</v>
      </c>
      <c r="AB1906">
        <f>SUMIFS(Saudi!C:C,Saudi!$A:$A,YEAR(daily!$A1906))</f>
        <v>459.12</v>
      </c>
      <c r="AC1906">
        <f>SUMIFS(Saudi!F:F,Saudi!$A:$A,YEAR(daily!$A1906))</f>
        <v>3923205</v>
      </c>
      <c r="AD1906">
        <f>SUMIFS(Saudi!G:G,Saudi!$A:$A,YEAR(daily!$A1906))</f>
        <v>72.338736684018997</v>
      </c>
      <c r="AE1906">
        <f>SUMIFS(Saudi!H:H,Saudi!$A:$A,YEAR(daily!$A1906))</f>
        <v>283799693.45242673</v>
      </c>
      <c r="AF1906" s="5">
        <f t="shared" si="80"/>
        <v>10</v>
      </c>
      <c r="AG1906" s="5">
        <f t="shared" si="81"/>
        <v>2007</v>
      </c>
    </row>
    <row r="1907" spans="1:33">
      <c r="A1907" s="3">
        <v>39357</v>
      </c>
      <c r="B1907" s="1">
        <v>317969</v>
      </c>
      <c r="C1907" s="1">
        <v>93189</v>
      </c>
      <c r="D1907" s="1">
        <v>45935</v>
      </c>
      <c r="E1907" s="1">
        <v>80.05</v>
      </c>
      <c r="F1907" s="1">
        <v>78.17</v>
      </c>
      <c r="G1907" s="1">
        <v>77.47</v>
      </c>
      <c r="H1907" s="2">
        <v>50.4</v>
      </c>
      <c r="I1907" s="2">
        <v>30.8</v>
      </c>
      <c r="J1907" s="2">
        <v>85.5</v>
      </c>
      <c r="K1907" s="2">
        <v>87.1</v>
      </c>
      <c r="L1907">
        <f>SUMIFS(US!B:B,US!$D:$D,YEAR(daily!$A1907),US!$E:$E,MONTH(daily!$A1907))</f>
        <v>8511</v>
      </c>
      <c r="M1907">
        <f>SUMIFS(US!C:C,US!$D:$D,YEAR(daily!$A1907),US!$E:$E,MONTH(daily!$A1907))</f>
        <v>20476</v>
      </c>
      <c r="N1907">
        <f>SUMIFS(COT!E:E,COT!$A:$A,YEAR(daily!$A1907),COT!$B:$B,WEEKNUM(daily!$A1907))</f>
        <v>1426044</v>
      </c>
      <c r="O1907">
        <f>SUMIFS(COT!F:F,COT!$A:$A,YEAR(daily!$A1907),COT!$B:$B,WEEKNUM(daily!$A1907))</f>
        <v>239250</v>
      </c>
      <c r="P1907">
        <f>SUMIFS(COT!G:G,COT!$A:$A,YEAR(daily!$A1907),COT!$B:$B,WEEKNUM(daily!$A1907))</f>
        <v>197788</v>
      </c>
      <c r="Q1907">
        <f>SUMIFS(COT!H:H,COT!$A:$A,YEAR(daily!$A1907),COT!$B:$B,WEEKNUM(daily!$A1907))</f>
        <v>388492</v>
      </c>
      <c r="R1907">
        <f>SUMIFS(COT!I:I,COT!$A:$A,YEAR(daily!$A1907),COT!$B:$B,WEEKNUM(daily!$A1907))</f>
        <v>719520</v>
      </c>
      <c r="S1907">
        <f>SUMIFS(COT!J:J,COT!$A:$A,YEAR(daily!$A1907),COT!$B:$B,WEEKNUM(daily!$A1907))</f>
        <v>764046</v>
      </c>
      <c r="T1907">
        <f>SUMIFS(COT!K:K,COT!$A:$A,YEAR(daily!$A1907),COT!$B:$B,WEEKNUM(daily!$A1907))</f>
        <v>78782</v>
      </c>
      <c r="U1907">
        <f>SUMIFS(COT!L:L,COT!$A:$A,YEAR(daily!$A1907),COT!$B:$B,WEEKNUM(daily!$A1907))</f>
        <v>75718</v>
      </c>
      <c r="V1907">
        <f>SUMIFS(COT!M:M,COT!$A:$A,YEAR(daily!$A1907),COT!$B:$B,WEEKNUM(daily!$A1907))</f>
        <v>89</v>
      </c>
      <c r="W1907">
        <f>SUMIFS(COT!N:N,COT!$A:$A,YEAR(daily!$A1907),COT!$B:$B,WEEKNUM(daily!$A1907))</f>
        <v>111</v>
      </c>
      <c r="X1907">
        <f>SUMIFS(COT!O:O,COT!$A:$A,YEAR(daily!$A1907),COT!$B:$B,WEEKNUM(daily!$A1907))</f>
        <v>127</v>
      </c>
      <c r="Y1907">
        <f>SUMIFS(COT!P:P,COT!$A:$A,YEAR(daily!$A1907),COT!$B:$B,WEEKNUM(daily!$A1907))</f>
        <v>81</v>
      </c>
      <c r="Z1907">
        <f>SUMIFS(COT!Q:Q,COT!$A:$A,YEAR(daily!$A1907),COT!$B:$B,WEEKNUM(daily!$A1907))</f>
        <v>98</v>
      </c>
      <c r="AA1907">
        <f>SUMIFS(Saudi!B:B,Saudi!$A:$A,YEAR(daily!$A1907))</f>
        <v>642.80600000000004</v>
      </c>
      <c r="AB1907">
        <f>SUMIFS(Saudi!C:C,Saudi!$A:$A,YEAR(daily!$A1907))</f>
        <v>459.12</v>
      </c>
      <c r="AC1907">
        <f>SUMIFS(Saudi!F:F,Saudi!$A:$A,YEAR(daily!$A1907))</f>
        <v>3923205</v>
      </c>
      <c r="AD1907">
        <f>SUMIFS(Saudi!G:G,Saudi!$A:$A,YEAR(daily!$A1907))</f>
        <v>72.338736684018997</v>
      </c>
      <c r="AE1907">
        <f>SUMIFS(Saudi!H:H,Saudi!$A:$A,YEAR(daily!$A1907))</f>
        <v>283799693.45242673</v>
      </c>
      <c r="AF1907" s="5">
        <f t="shared" si="80"/>
        <v>10</v>
      </c>
      <c r="AG1907" s="5">
        <f t="shared" si="81"/>
        <v>2007</v>
      </c>
    </row>
    <row r="1908" spans="1:33">
      <c r="A1908" s="3">
        <v>39358</v>
      </c>
      <c r="B1908" s="1">
        <v>312071</v>
      </c>
      <c r="C1908" s="1">
        <v>96096</v>
      </c>
      <c r="D1908" s="1">
        <v>45680</v>
      </c>
      <c r="E1908" s="1">
        <v>79.94</v>
      </c>
      <c r="F1908" s="1">
        <v>78.099999999999994</v>
      </c>
      <c r="G1908" s="1">
        <v>77.37</v>
      </c>
      <c r="H1908" s="2">
        <v>50.4</v>
      </c>
      <c r="I1908" s="2">
        <v>30.8</v>
      </c>
      <c r="J1908" s="2">
        <v>85.5</v>
      </c>
      <c r="K1908" s="2">
        <v>87.1</v>
      </c>
      <c r="L1908">
        <f>SUMIFS(US!B:B,US!$D:$D,YEAR(daily!$A1908),US!$E:$E,MONTH(daily!$A1908))</f>
        <v>8511</v>
      </c>
      <c r="M1908">
        <f>SUMIFS(US!C:C,US!$D:$D,YEAR(daily!$A1908),US!$E:$E,MONTH(daily!$A1908))</f>
        <v>20476</v>
      </c>
      <c r="N1908">
        <f>SUMIFS(COT!E:E,COT!$A:$A,YEAR(daily!$A1908),COT!$B:$B,WEEKNUM(daily!$A1908))</f>
        <v>1426044</v>
      </c>
      <c r="O1908">
        <f>SUMIFS(COT!F:F,COT!$A:$A,YEAR(daily!$A1908),COT!$B:$B,WEEKNUM(daily!$A1908))</f>
        <v>239250</v>
      </c>
      <c r="P1908">
        <f>SUMIFS(COT!G:G,COT!$A:$A,YEAR(daily!$A1908),COT!$B:$B,WEEKNUM(daily!$A1908))</f>
        <v>197788</v>
      </c>
      <c r="Q1908">
        <f>SUMIFS(COT!H:H,COT!$A:$A,YEAR(daily!$A1908),COT!$B:$B,WEEKNUM(daily!$A1908))</f>
        <v>388492</v>
      </c>
      <c r="R1908">
        <f>SUMIFS(COT!I:I,COT!$A:$A,YEAR(daily!$A1908),COT!$B:$B,WEEKNUM(daily!$A1908))</f>
        <v>719520</v>
      </c>
      <c r="S1908">
        <f>SUMIFS(COT!J:J,COT!$A:$A,YEAR(daily!$A1908),COT!$B:$B,WEEKNUM(daily!$A1908))</f>
        <v>764046</v>
      </c>
      <c r="T1908">
        <f>SUMIFS(COT!K:K,COT!$A:$A,YEAR(daily!$A1908),COT!$B:$B,WEEKNUM(daily!$A1908))</f>
        <v>78782</v>
      </c>
      <c r="U1908">
        <f>SUMIFS(COT!L:L,COT!$A:$A,YEAR(daily!$A1908),COT!$B:$B,WEEKNUM(daily!$A1908))</f>
        <v>75718</v>
      </c>
      <c r="V1908">
        <f>SUMIFS(COT!M:M,COT!$A:$A,YEAR(daily!$A1908),COT!$B:$B,WEEKNUM(daily!$A1908))</f>
        <v>89</v>
      </c>
      <c r="W1908">
        <f>SUMIFS(COT!N:N,COT!$A:$A,YEAR(daily!$A1908),COT!$B:$B,WEEKNUM(daily!$A1908))</f>
        <v>111</v>
      </c>
      <c r="X1908">
        <f>SUMIFS(COT!O:O,COT!$A:$A,YEAR(daily!$A1908),COT!$B:$B,WEEKNUM(daily!$A1908))</f>
        <v>127</v>
      </c>
      <c r="Y1908">
        <f>SUMIFS(COT!P:P,COT!$A:$A,YEAR(daily!$A1908),COT!$B:$B,WEEKNUM(daily!$A1908))</f>
        <v>81</v>
      </c>
      <c r="Z1908">
        <f>SUMIFS(COT!Q:Q,COT!$A:$A,YEAR(daily!$A1908),COT!$B:$B,WEEKNUM(daily!$A1908))</f>
        <v>98</v>
      </c>
      <c r="AA1908">
        <f>SUMIFS(Saudi!B:B,Saudi!$A:$A,YEAR(daily!$A1908))</f>
        <v>642.80600000000004</v>
      </c>
      <c r="AB1908">
        <f>SUMIFS(Saudi!C:C,Saudi!$A:$A,YEAR(daily!$A1908))</f>
        <v>459.12</v>
      </c>
      <c r="AC1908">
        <f>SUMIFS(Saudi!F:F,Saudi!$A:$A,YEAR(daily!$A1908))</f>
        <v>3923205</v>
      </c>
      <c r="AD1908">
        <f>SUMIFS(Saudi!G:G,Saudi!$A:$A,YEAR(daily!$A1908))</f>
        <v>72.338736684018997</v>
      </c>
      <c r="AE1908">
        <f>SUMIFS(Saudi!H:H,Saudi!$A:$A,YEAR(daily!$A1908))</f>
        <v>283799693.45242673</v>
      </c>
      <c r="AF1908" s="5">
        <f t="shared" si="80"/>
        <v>10</v>
      </c>
      <c r="AG1908" s="5">
        <f t="shared" si="81"/>
        <v>2007</v>
      </c>
    </row>
    <row r="1909" spans="1:33">
      <c r="A1909" s="3">
        <v>39359</v>
      </c>
      <c r="B1909" s="1">
        <v>307759</v>
      </c>
      <c r="C1909" s="1">
        <v>94855</v>
      </c>
      <c r="D1909" s="1">
        <v>47476</v>
      </c>
      <c r="E1909" s="1">
        <v>81.44</v>
      </c>
      <c r="F1909" s="1">
        <v>79.83</v>
      </c>
      <c r="G1909" s="1">
        <v>79.12</v>
      </c>
      <c r="H1909" s="2">
        <v>50.4</v>
      </c>
      <c r="I1909" s="2">
        <v>30.8</v>
      </c>
      <c r="J1909" s="2">
        <v>85.5</v>
      </c>
      <c r="K1909" s="2">
        <v>87.1</v>
      </c>
      <c r="L1909">
        <f>SUMIFS(US!B:B,US!$D:$D,YEAR(daily!$A1909),US!$E:$E,MONTH(daily!$A1909))</f>
        <v>8511</v>
      </c>
      <c r="M1909">
        <f>SUMIFS(US!C:C,US!$D:$D,YEAR(daily!$A1909),US!$E:$E,MONTH(daily!$A1909))</f>
        <v>20476</v>
      </c>
      <c r="N1909">
        <f>SUMIFS(COT!E:E,COT!$A:$A,YEAR(daily!$A1909),COT!$B:$B,WEEKNUM(daily!$A1909))</f>
        <v>1426044</v>
      </c>
      <c r="O1909">
        <f>SUMIFS(COT!F:F,COT!$A:$A,YEAR(daily!$A1909),COT!$B:$B,WEEKNUM(daily!$A1909))</f>
        <v>239250</v>
      </c>
      <c r="P1909">
        <f>SUMIFS(COT!G:G,COT!$A:$A,YEAR(daily!$A1909),COT!$B:$B,WEEKNUM(daily!$A1909))</f>
        <v>197788</v>
      </c>
      <c r="Q1909">
        <f>SUMIFS(COT!H:H,COT!$A:$A,YEAR(daily!$A1909),COT!$B:$B,WEEKNUM(daily!$A1909))</f>
        <v>388492</v>
      </c>
      <c r="R1909">
        <f>SUMIFS(COT!I:I,COT!$A:$A,YEAR(daily!$A1909),COT!$B:$B,WEEKNUM(daily!$A1909))</f>
        <v>719520</v>
      </c>
      <c r="S1909">
        <f>SUMIFS(COT!J:J,COT!$A:$A,YEAR(daily!$A1909),COT!$B:$B,WEEKNUM(daily!$A1909))</f>
        <v>764046</v>
      </c>
      <c r="T1909">
        <f>SUMIFS(COT!K:K,COT!$A:$A,YEAR(daily!$A1909),COT!$B:$B,WEEKNUM(daily!$A1909))</f>
        <v>78782</v>
      </c>
      <c r="U1909">
        <f>SUMIFS(COT!L:L,COT!$A:$A,YEAR(daily!$A1909),COT!$B:$B,WEEKNUM(daily!$A1909))</f>
        <v>75718</v>
      </c>
      <c r="V1909">
        <f>SUMIFS(COT!M:M,COT!$A:$A,YEAR(daily!$A1909),COT!$B:$B,WEEKNUM(daily!$A1909))</f>
        <v>89</v>
      </c>
      <c r="W1909">
        <f>SUMIFS(COT!N:N,COT!$A:$A,YEAR(daily!$A1909),COT!$B:$B,WEEKNUM(daily!$A1909))</f>
        <v>111</v>
      </c>
      <c r="X1909">
        <f>SUMIFS(COT!O:O,COT!$A:$A,YEAR(daily!$A1909),COT!$B:$B,WEEKNUM(daily!$A1909))</f>
        <v>127</v>
      </c>
      <c r="Y1909">
        <f>SUMIFS(COT!P:P,COT!$A:$A,YEAR(daily!$A1909),COT!$B:$B,WEEKNUM(daily!$A1909))</f>
        <v>81</v>
      </c>
      <c r="Z1909">
        <f>SUMIFS(COT!Q:Q,COT!$A:$A,YEAR(daily!$A1909),COT!$B:$B,WEEKNUM(daily!$A1909))</f>
        <v>98</v>
      </c>
      <c r="AA1909">
        <f>SUMIFS(Saudi!B:B,Saudi!$A:$A,YEAR(daily!$A1909))</f>
        <v>642.80600000000004</v>
      </c>
      <c r="AB1909">
        <f>SUMIFS(Saudi!C:C,Saudi!$A:$A,YEAR(daily!$A1909))</f>
        <v>459.12</v>
      </c>
      <c r="AC1909">
        <f>SUMIFS(Saudi!F:F,Saudi!$A:$A,YEAR(daily!$A1909))</f>
        <v>3923205</v>
      </c>
      <c r="AD1909">
        <f>SUMIFS(Saudi!G:G,Saudi!$A:$A,YEAR(daily!$A1909))</f>
        <v>72.338736684018997</v>
      </c>
      <c r="AE1909">
        <f>SUMIFS(Saudi!H:H,Saudi!$A:$A,YEAR(daily!$A1909))</f>
        <v>283799693.45242673</v>
      </c>
      <c r="AF1909" s="5">
        <f t="shared" si="80"/>
        <v>10</v>
      </c>
      <c r="AG1909" s="5">
        <f t="shared" si="81"/>
        <v>2007</v>
      </c>
    </row>
    <row r="1910" spans="1:33">
      <c r="A1910" s="3">
        <v>39360</v>
      </c>
      <c r="B1910" s="1">
        <v>274851</v>
      </c>
      <c r="C1910" s="1">
        <v>100325</v>
      </c>
      <c r="D1910" s="1">
        <v>47745</v>
      </c>
      <c r="E1910" s="1">
        <v>81.22</v>
      </c>
      <c r="F1910" s="1">
        <v>79.94</v>
      </c>
      <c r="G1910" s="1">
        <v>79.319999999999993</v>
      </c>
      <c r="H1910" s="2">
        <v>50.4</v>
      </c>
      <c r="I1910" s="2">
        <v>30.8</v>
      </c>
      <c r="J1910" s="2">
        <v>85.5</v>
      </c>
      <c r="K1910" s="2">
        <v>87.1</v>
      </c>
      <c r="L1910">
        <f>SUMIFS(US!B:B,US!$D:$D,YEAR(daily!$A1910),US!$E:$E,MONTH(daily!$A1910))</f>
        <v>8511</v>
      </c>
      <c r="M1910">
        <f>SUMIFS(US!C:C,US!$D:$D,YEAR(daily!$A1910),US!$E:$E,MONTH(daily!$A1910))</f>
        <v>20476</v>
      </c>
      <c r="N1910">
        <f>SUMIFS(COT!E:E,COT!$A:$A,YEAR(daily!$A1910),COT!$B:$B,WEEKNUM(daily!$A1910))</f>
        <v>1426044</v>
      </c>
      <c r="O1910">
        <f>SUMIFS(COT!F:F,COT!$A:$A,YEAR(daily!$A1910),COT!$B:$B,WEEKNUM(daily!$A1910))</f>
        <v>239250</v>
      </c>
      <c r="P1910">
        <f>SUMIFS(COT!G:G,COT!$A:$A,YEAR(daily!$A1910),COT!$B:$B,WEEKNUM(daily!$A1910))</f>
        <v>197788</v>
      </c>
      <c r="Q1910">
        <f>SUMIFS(COT!H:H,COT!$A:$A,YEAR(daily!$A1910),COT!$B:$B,WEEKNUM(daily!$A1910))</f>
        <v>388492</v>
      </c>
      <c r="R1910">
        <f>SUMIFS(COT!I:I,COT!$A:$A,YEAR(daily!$A1910),COT!$B:$B,WEEKNUM(daily!$A1910))</f>
        <v>719520</v>
      </c>
      <c r="S1910">
        <f>SUMIFS(COT!J:J,COT!$A:$A,YEAR(daily!$A1910),COT!$B:$B,WEEKNUM(daily!$A1910))</f>
        <v>764046</v>
      </c>
      <c r="T1910">
        <f>SUMIFS(COT!K:K,COT!$A:$A,YEAR(daily!$A1910),COT!$B:$B,WEEKNUM(daily!$A1910))</f>
        <v>78782</v>
      </c>
      <c r="U1910">
        <f>SUMIFS(COT!L:L,COT!$A:$A,YEAR(daily!$A1910),COT!$B:$B,WEEKNUM(daily!$A1910))</f>
        <v>75718</v>
      </c>
      <c r="V1910">
        <f>SUMIFS(COT!M:M,COT!$A:$A,YEAR(daily!$A1910),COT!$B:$B,WEEKNUM(daily!$A1910))</f>
        <v>89</v>
      </c>
      <c r="W1910">
        <f>SUMIFS(COT!N:N,COT!$A:$A,YEAR(daily!$A1910),COT!$B:$B,WEEKNUM(daily!$A1910))</f>
        <v>111</v>
      </c>
      <c r="X1910">
        <f>SUMIFS(COT!O:O,COT!$A:$A,YEAR(daily!$A1910),COT!$B:$B,WEEKNUM(daily!$A1910))</f>
        <v>127</v>
      </c>
      <c r="Y1910">
        <f>SUMIFS(COT!P:P,COT!$A:$A,YEAR(daily!$A1910),COT!$B:$B,WEEKNUM(daily!$A1910))</f>
        <v>81</v>
      </c>
      <c r="Z1910">
        <f>SUMIFS(COT!Q:Q,COT!$A:$A,YEAR(daily!$A1910),COT!$B:$B,WEEKNUM(daily!$A1910))</f>
        <v>98</v>
      </c>
      <c r="AA1910">
        <f>SUMIFS(Saudi!B:B,Saudi!$A:$A,YEAR(daily!$A1910))</f>
        <v>642.80600000000004</v>
      </c>
      <c r="AB1910">
        <f>SUMIFS(Saudi!C:C,Saudi!$A:$A,YEAR(daily!$A1910))</f>
        <v>459.12</v>
      </c>
      <c r="AC1910">
        <f>SUMIFS(Saudi!F:F,Saudi!$A:$A,YEAR(daily!$A1910))</f>
        <v>3923205</v>
      </c>
      <c r="AD1910">
        <f>SUMIFS(Saudi!G:G,Saudi!$A:$A,YEAR(daily!$A1910))</f>
        <v>72.338736684018997</v>
      </c>
      <c r="AE1910">
        <f>SUMIFS(Saudi!H:H,Saudi!$A:$A,YEAR(daily!$A1910))</f>
        <v>283799693.45242673</v>
      </c>
      <c r="AF1910" s="5">
        <f t="shared" si="80"/>
        <v>10</v>
      </c>
      <c r="AG1910" s="5">
        <f t="shared" si="81"/>
        <v>2007</v>
      </c>
    </row>
    <row r="1911" spans="1:33">
      <c r="A1911" s="3">
        <v>39363</v>
      </c>
      <c r="B1911" s="1">
        <v>238589</v>
      </c>
      <c r="C1911" s="1">
        <v>106464</v>
      </c>
      <c r="D1911" s="1">
        <v>48419</v>
      </c>
      <c r="E1911" s="1">
        <v>79.02</v>
      </c>
      <c r="F1911" s="1">
        <v>77.83</v>
      </c>
      <c r="G1911" s="1">
        <v>77.319999999999993</v>
      </c>
      <c r="H1911" s="2">
        <v>50.4</v>
      </c>
      <c r="I1911" s="2">
        <v>30.8</v>
      </c>
      <c r="J1911" s="2">
        <v>85.5</v>
      </c>
      <c r="K1911" s="2">
        <v>87.1</v>
      </c>
      <c r="L1911">
        <f>SUMIFS(US!B:B,US!$D:$D,YEAR(daily!$A1911),US!$E:$E,MONTH(daily!$A1911))</f>
        <v>8511</v>
      </c>
      <c r="M1911">
        <f>SUMIFS(US!C:C,US!$D:$D,YEAR(daily!$A1911),US!$E:$E,MONTH(daily!$A1911))</f>
        <v>20476</v>
      </c>
      <c r="N1911">
        <f>SUMIFS(COT!E:E,COT!$A:$A,YEAR(daily!$A1911),COT!$B:$B,WEEKNUM(daily!$A1911))</f>
        <v>1440924</v>
      </c>
      <c r="O1911">
        <f>SUMIFS(COT!F:F,COT!$A:$A,YEAR(daily!$A1911),COT!$B:$B,WEEKNUM(daily!$A1911))</f>
        <v>247233</v>
      </c>
      <c r="P1911">
        <f>SUMIFS(COT!G:G,COT!$A:$A,YEAR(daily!$A1911),COT!$B:$B,WEEKNUM(daily!$A1911))</f>
        <v>193863</v>
      </c>
      <c r="Q1911">
        <f>SUMIFS(COT!H:H,COT!$A:$A,YEAR(daily!$A1911),COT!$B:$B,WEEKNUM(daily!$A1911))</f>
        <v>391295</v>
      </c>
      <c r="R1911">
        <f>SUMIFS(COT!I:I,COT!$A:$A,YEAR(daily!$A1911),COT!$B:$B,WEEKNUM(daily!$A1911))</f>
        <v>722288</v>
      </c>
      <c r="S1911">
        <f>SUMIFS(COT!J:J,COT!$A:$A,YEAR(daily!$A1911),COT!$B:$B,WEEKNUM(daily!$A1911))</f>
        <v>772262</v>
      </c>
      <c r="T1911">
        <f>SUMIFS(COT!K:K,COT!$A:$A,YEAR(daily!$A1911),COT!$B:$B,WEEKNUM(daily!$A1911))</f>
        <v>80108</v>
      </c>
      <c r="U1911">
        <f>SUMIFS(COT!L:L,COT!$A:$A,YEAR(daily!$A1911),COT!$B:$B,WEEKNUM(daily!$A1911))</f>
        <v>83504</v>
      </c>
      <c r="V1911">
        <f>SUMIFS(COT!M:M,COT!$A:$A,YEAR(daily!$A1911),COT!$B:$B,WEEKNUM(daily!$A1911))</f>
        <v>89</v>
      </c>
      <c r="W1911">
        <f>SUMIFS(COT!N:N,COT!$A:$A,YEAR(daily!$A1911),COT!$B:$B,WEEKNUM(daily!$A1911))</f>
        <v>109</v>
      </c>
      <c r="X1911">
        <f>SUMIFS(COT!O:O,COT!$A:$A,YEAR(daily!$A1911),COT!$B:$B,WEEKNUM(daily!$A1911))</f>
        <v>121</v>
      </c>
      <c r="Y1911">
        <f>SUMIFS(COT!P:P,COT!$A:$A,YEAR(daily!$A1911),COT!$B:$B,WEEKNUM(daily!$A1911))</f>
        <v>78</v>
      </c>
      <c r="Z1911">
        <f>SUMIFS(COT!Q:Q,COT!$A:$A,YEAR(daily!$A1911),COT!$B:$B,WEEKNUM(daily!$A1911))</f>
        <v>100</v>
      </c>
      <c r="AA1911">
        <f>SUMIFS(Saudi!B:B,Saudi!$A:$A,YEAR(daily!$A1911))</f>
        <v>642.80600000000004</v>
      </c>
      <c r="AB1911">
        <f>SUMIFS(Saudi!C:C,Saudi!$A:$A,YEAR(daily!$A1911))</f>
        <v>459.12</v>
      </c>
      <c r="AC1911">
        <f>SUMIFS(Saudi!F:F,Saudi!$A:$A,YEAR(daily!$A1911))</f>
        <v>3923205</v>
      </c>
      <c r="AD1911">
        <f>SUMIFS(Saudi!G:G,Saudi!$A:$A,YEAR(daily!$A1911))</f>
        <v>72.338736684018997</v>
      </c>
      <c r="AE1911">
        <f>SUMIFS(Saudi!H:H,Saudi!$A:$A,YEAR(daily!$A1911))</f>
        <v>283799693.45242673</v>
      </c>
      <c r="AF1911" s="5">
        <f t="shared" si="80"/>
        <v>10</v>
      </c>
      <c r="AG1911" s="5">
        <f t="shared" si="81"/>
        <v>2007</v>
      </c>
    </row>
    <row r="1912" spans="1:33">
      <c r="A1912" s="3">
        <v>39364</v>
      </c>
      <c r="B1912" s="1">
        <v>219178</v>
      </c>
      <c r="C1912" s="1">
        <v>114986</v>
      </c>
      <c r="D1912" s="1">
        <v>50826</v>
      </c>
      <c r="E1912" s="1">
        <v>80.260000000000005</v>
      </c>
      <c r="F1912" s="1">
        <v>78.83</v>
      </c>
      <c r="G1912" s="1">
        <v>78.28</v>
      </c>
      <c r="H1912" s="2">
        <v>50.4</v>
      </c>
      <c r="I1912" s="2">
        <v>30.8</v>
      </c>
      <c r="J1912" s="2">
        <v>85.5</v>
      </c>
      <c r="K1912" s="2">
        <v>87.1</v>
      </c>
      <c r="L1912">
        <f>SUMIFS(US!B:B,US!$D:$D,YEAR(daily!$A1912),US!$E:$E,MONTH(daily!$A1912))</f>
        <v>8511</v>
      </c>
      <c r="M1912">
        <f>SUMIFS(US!C:C,US!$D:$D,YEAR(daily!$A1912),US!$E:$E,MONTH(daily!$A1912))</f>
        <v>20476</v>
      </c>
      <c r="N1912">
        <f>SUMIFS(COT!E:E,COT!$A:$A,YEAR(daily!$A1912),COT!$B:$B,WEEKNUM(daily!$A1912))</f>
        <v>1440924</v>
      </c>
      <c r="O1912">
        <f>SUMIFS(COT!F:F,COT!$A:$A,YEAR(daily!$A1912),COT!$B:$B,WEEKNUM(daily!$A1912))</f>
        <v>247233</v>
      </c>
      <c r="P1912">
        <f>SUMIFS(COT!G:G,COT!$A:$A,YEAR(daily!$A1912),COT!$B:$B,WEEKNUM(daily!$A1912))</f>
        <v>193863</v>
      </c>
      <c r="Q1912">
        <f>SUMIFS(COT!H:H,COT!$A:$A,YEAR(daily!$A1912),COT!$B:$B,WEEKNUM(daily!$A1912))</f>
        <v>391295</v>
      </c>
      <c r="R1912">
        <f>SUMIFS(COT!I:I,COT!$A:$A,YEAR(daily!$A1912),COT!$B:$B,WEEKNUM(daily!$A1912))</f>
        <v>722288</v>
      </c>
      <c r="S1912">
        <f>SUMIFS(COT!J:J,COT!$A:$A,YEAR(daily!$A1912),COT!$B:$B,WEEKNUM(daily!$A1912))</f>
        <v>772262</v>
      </c>
      <c r="T1912">
        <f>SUMIFS(COT!K:K,COT!$A:$A,YEAR(daily!$A1912),COT!$B:$B,WEEKNUM(daily!$A1912))</f>
        <v>80108</v>
      </c>
      <c r="U1912">
        <f>SUMIFS(COT!L:L,COT!$A:$A,YEAR(daily!$A1912),COT!$B:$B,WEEKNUM(daily!$A1912))</f>
        <v>83504</v>
      </c>
      <c r="V1912">
        <f>SUMIFS(COT!M:M,COT!$A:$A,YEAR(daily!$A1912),COT!$B:$B,WEEKNUM(daily!$A1912))</f>
        <v>89</v>
      </c>
      <c r="W1912">
        <f>SUMIFS(COT!N:N,COT!$A:$A,YEAR(daily!$A1912),COT!$B:$B,WEEKNUM(daily!$A1912))</f>
        <v>109</v>
      </c>
      <c r="X1912">
        <f>SUMIFS(COT!O:O,COT!$A:$A,YEAR(daily!$A1912),COT!$B:$B,WEEKNUM(daily!$A1912))</f>
        <v>121</v>
      </c>
      <c r="Y1912">
        <f>SUMIFS(COT!P:P,COT!$A:$A,YEAR(daily!$A1912),COT!$B:$B,WEEKNUM(daily!$A1912))</f>
        <v>78</v>
      </c>
      <c r="Z1912">
        <f>SUMIFS(COT!Q:Q,COT!$A:$A,YEAR(daily!$A1912),COT!$B:$B,WEEKNUM(daily!$A1912))</f>
        <v>100</v>
      </c>
      <c r="AA1912">
        <f>SUMIFS(Saudi!B:B,Saudi!$A:$A,YEAR(daily!$A1912))</f>
        <v>642.80600000000004</v>
      </c>
      <c r="AB1912">
        <f>SUMIFS(Saudi!C:C,Saudi!$A:$A,YEAR(daily!$A1912))</f>
        <v>459.12</v>
      </c>
      <c r="AC1912">
        <f>SUMIFS(Saudi!F:F,Saudi!$A:$A,YEAR(daily!$A1912))</f>
        <v>3923205</v>
      </c>
      <c r="AD1912">
        <f>SUMIFS(Saudi!G:G,Saudi!$A:$A,YEAR(daily!$A1912))</f>
        <v>72.338736684018997</v>
      </c>
      <c r="AE1912">
        <f>SUMIFS(Saudi!H:H,Saudi!$A:$A,YEAR(daily!$A1912))</f>
        <v>283799693.45242673</v>
      </c>
      <c r="AF1912" s="5">
        <f t="shared" si="80"/>
        <v>10</v>
      </c>
      <c r="AG1912" s="5">
        <f t="shared" si="81"/>
        <v>2007</v>
      </c>
    </row>
    <row r="1913" spans="1:33">
      <c r="A1913" s="3">
        <v>39365</v>
      </c>
      <c r="B1913" s="1">
        <v>189300</v>
      </c>
      <c r="C1913" s="1">
        <v>118364</v>
      </c>
      <c r="D1913" s="1">
        <v>52571</v>
      </c>
      <c r="E1913" s="1">
        <v>81.3</v>
      </c>
      <c r="F1913" s="1">
        <v>79.94</v>
      </c>
      <c r="G1913" s="1">
        <v>79.37</v>
      </c>
      <c r="H1913" s="2">
        <v>50.4</v>
      </c>
      <c r="I1913" s="2">
        <v>30.8</v>
      </c>
      <c r="J1913" s="2">
        <v>85.5</v>
      </c>
      <c r="K1913" s="2">
        <v>87.1</v>
      </c>
      <c r="L1913">
        <f>SUMIFS(US!B:B,US!$D:$D,YEAR(daily!$A1913),US!$E:$E,MONTH(daily!$A1913))</f>
        <v>8511</v>
      </c>
      <c r="M1913">
        <f>SUMIFS(US!C:C,US!$D:$D,YEAR(daily!$A1913),US!$E:$E,MONTH(daily!$A1913))</f>
        <v>20476</v>
      </c>
      <c r="N1913">
        <f>SUMIFS(COT!E:E,COT!$A:$A,YEAR(daily!$A1913),COT!$B:$B,WEEKNUM(daily!$A1913))</f>
        <v>1440924</v>
      </c>
      <c r="O1913">
        <f>SUMIFS(COT!F:F,COT!$A:$A,YEAR(daily!$A1913),COT!$B:$B,WEEKNUM(daily!$A1913))</f>
        <v>247233</v>
      </c>
      <c r="P1913">
        <f>SUMIFS(COT!G:G,COT!$A:$A,YEAR(daily!$A1913),COT!$B:$B,WEEKNUM(daily!$A1913))</f>
        <v>193863</v>
      </c>
      <c r="Q1913">
        <f>SUMIFS(COT!H:H,COT!$A:$A,YEAR(daily!$A1913),COT!$B:$B,WEEKNUM(daily!$A1913))</f>
        <v>391295</v>
      </c>
      <c r="R1913">
        <f>SUMIFS(COT!I:I,COT!$A:$A,YEAR(daily!$A1913),COT!$B:$B,WEEKNUM(daily!$A1913))</f>
        <v>722288</v>
      </c>
      <c r="S1913">
        <f>SUMIFS(COT!J:J,COT!$A:$A,YEAR(daily!$A1913),COT!$B:$B,WEEKNUM(daily!$A1913))</f>
        <v>772262</v>
      </c>
      <c r="T1913">
        <f>SUMIFS(COT!K:K,COT!$A:$A,YEAR(daily!$A1913),COT!$B:$B,WEEKNUM(daily!$A1913))</f>
        <v>80108</v>
      </c>
      <c r="U1913">
        <f>SUMIFS(COT!L:L,COT!$A:$A,YEAR(daily!$A1913),COT!$B:$B,WEEKNUM(daily!$A1913))</f>
        <v>83504</v>
      </c>
      <c r="V1913">
        <f>SUMIFS(COT!M:M,COT!$A:$A,YEAR(daily!$A1913),COT!$B:$B,WEEKNUM(daily!$A1913))</f>
        <v>89</v>
      </c>
      <c r="W1913">
        <f>SUMIFS(COT!N:N,COT!$A:$A,YEAR(daily!$A1913),COT!$B:$B,WEEKNUM(daily!$A1913))</f>
        <v>109</v>
      </c>
      <c r="X1913">
        <f>SUMIFS(COT!O:O,COT!$A:$A,YEAR(daily!$A1913),COT!$B:$B,WEEKNUM(daily!$A1913))</f>
        <v>121</v>
      </c>
      <c r="Y1913">
        <f>SUMIFS(COT!P:P,COT!$A:$A,YEAR(daily!$A1913),COT!$B:$B,WEEKNUM(daily!$A1913))</f>
        <v>78</v>
      </c>
      <c r="Z1913">
        <f>SUMIFS(COT!Q:Q,COT!$A:$A,YEAR(daily!$A1913),COT!$B:$B,WEEKNUM(daily!$A1913))</f>
        <v>100</v>
      </c>
      <c r="AA1913">
        <f>SUMIFS(Saudi!B:B,Saudi!$A:$A,YEAR(daily!$A1913))</f>
        <v>642.80600000000004</v>
      </c>
      <c r="AB1913">
        <f>SUMIFS(Saudi!C:C,Saudi!$A:$A,YEAR(daily!$A1913))</f>
        <v>459.12</v>
      </c>
      <c r="AC1913">
        <f>SUMIFS(Saudi!F:F,Saudi!$A:$A,YEAR(daily!$A1913))</f>
        <v>3923205</v>
      </c>
      <c r="AD1913">
        <f>SUMIFS(Saudi!G:G,Saudi!$A:$A,YEAR(daily!$A1913))</f>
        <v>72.338736684018997</v>
      </c>
      <c r="AE1913">
        <f>SUMIFS(Saudi!H:H,Saudi!$A:$A,YEAR(daily!$A1913))</f>
        <v>283799693.45242673</v>
      </c>
      <c r="AF1913" s="5">
        <f t="shared" si="80"/>
        <v>10</v>
      </c>
      <c r="AG1913" s="5">
        <f t="shared" si="81"/>
        <v>2007</v>
      </c>
    </row>
    <row r="1914" spans="1:33">
      <c r="A1914" s="3">
        <v>39366</v>
      </c>
      <c r="B1914" s="1">
        <v>180929</v>
      </c>
      <c r="C1914" s="1">
        <v>126870</v>
      </c>
      <c r="D1914" s="1">
        <v>55985</v>
      </c>
      <c r="E1914" s="1">
        <v>83.08</v>
      </c>
      <c r="F1914" s="1">
        <v>81.489999999999995</v>
      </c>
      <c r="G1914" s="1">
        <v>80.8</v>
      </c>
      <c r="H1914" s="2">
        <v>50.4</v>
      </c>
      <c r="I1914" s="2">
        <v>30.8</v>
      </c>
      <c r="J1914" s="2">
        <v>85.5</v>
      </c>
      <c r="K1914" s="2">
        <v>87.1</v>
      </c>
      <c r="L1914">
        <f>SUMIFS(US!B:B,US!$D:$D,YEAR(daily!$A1914),US!$E:$E,MONTH(daily!$A1914))</f>
        <v>8511</v>
      </c>
      <c r="M1914">
        <f>SUMIFS(US!C:C,US!$D:$D,YEAR(daily!$A1914),US!$E:$E,MONTH(daily!$A1914))</f>
        <v>20476</v>
      </c>
      <c r="N1914">
        <f>SUMIFS(COT!E:E,COT!$A:$A,YEAR(daily!$A1914),COT!$B:$B,WEEKNUM(daily!$A1914))</f>
        <v>1440924</v>
      </c>
      <c r="O1914">
        <f>SUMIFS(COT!F:F,COT!$A:$A,YEAR(daily!$A1914),COT!$B:$B,WEEKNUM(daily!$A1914))</f>
        <v>247233</v>
      </c>
      <c r="P1914">
        <f>SUMIFS(COT!G:G,COT!$A:$A,YEAR(daily!$A1914),COT!$B:$B,WEEKNUM(daily!$A1914))</f>
        <v>193863</v>
      </c>
      <c r="Q1914">
        <f>SUMIFS(COT!H:H,COT!$A:$A,YEAR(daily!$A1914),COT!$B:$B,WEEKNUM(daily!$A1914))</f>
        <v>391295</v>
      </c>
      <c r="R1914">
        <f>SUMIFS(COT!I:I,COT!$A:$A,YEAR(daily!$A1914),COT!$B:$B,WEEKNUM(daily!$A1914))</f>
        <v>722288</v>
      </c>
      <c r="S1914">
        <f>SUMIFS(COT!J:J,COT!$A:$A,YEAR(daily!$A1914),COT!$B:$B,WEEKNUM(daily!$A1914))</f>
        <v>772262</v>
      </c>
      <c r="T1914">
        <f>SUMIFS(COT!K:K,COT!$A:$A,YEAR(daily!$A1914),COT!$B:$B,WEEKNUM(daily!$A1914))</f>
        <v>80108</v>
      </c>
      <c r="U1914">
        <f>SUMIFS(COT!L:L,COT!$A:$A,YEAR(daily!$A1914),COT!$B:$B,WEEKNUM(daily!$A1914))</f>
        <v>83504</v>
      </c>
      <c r="V1914">
        <f>SUMIFS(COT!M:M,COT!$A:$A,YEAR(daily!$A1914),COT!$B:$B,WEEKNUM(daily!$A1914))</f>
        <v>89</v>
      </c>
      <c r="W1914">
        <f>SUMIFS(COT!N:N,COT!$A:$A,YEAR(daily!$A1914),COT!$B:$B,WEEKNUM(daily!$A1914))</f>
        <v>109</v>
      </c>
      <c r="X1914">
        <f>SUMIFS(COT!O:O,COT!$A:$A,YEAR(daily!$A1914),COT!$B:$B,WEEKNUM(daily!$A1914))</f>
        <v>121</v>
      </c>
      <c r="Y1914">
        <f>SUMIFS(COT!P:P,COT!$A:$A,YEAR(daily!$A1914),COT!$B:$B,WEEKNUM(daily!$A1914))</f>
        <v>78</v>
      </c>
      <c r="Z1914">
        <f>SUMIFS(COT!Q:Q,COT!$A:$A,YEAR(daily!$A1914),COT!$B:$B,WEEKNUM(daily!$A1914))</f>
        <v>100</v>
      </c>
      <c r="AA1914">
        <f>SUMIFS(Saudi!B:B,Saudi!$A:$A,YEAR(daily!$A1914))</f>
        <v>642.80600000000004</v>
      </c>
      <c r="AB1914">
        <f>SUMIFS(Saudi!C:C,Saudi!$A:$A,YEAR(daily!$A1914))</f>
        <v>459.12</v>
      </c>
      <c r="AC1914">
        <f>SUMIFS(Saudi!F:F,Saudi!$A:$A,YEAR(daily!$A1914))</f>
        <v>3923205</v>
      </c>
      <c r="AD1914">
        <f>SUMIFS(Saudi!G:G,Saudi!$A:$A,YEAR(daily!$A1914))</f>
        <v>72.338736684018997</v>
      </c>
      <c r="AE1914">
        <f>SUMIFS(Saudi!H:H,Saudi!$A:$A,YEAR(daily!$A1914))</f>
        <v>283799693.45242673</v>
      </c>
      <c r="AF1914" s="5">
        <f t="shared" si="80"/>
        <v>10</v>
      </c>
      <c r="AG1914" s="5">
        <f t="shared" si="81"/>
        <v>2007</v>
      </c>
    </row>
    <row r="1915" spans="1:33">
      <c r="A1915" s="3">
        <v>39367</v>
      </c>
      <c r="B1915" s="1">
        <v>177158</v>
      </c>
      <c r="C1915" s="1">
        <v>130000</v>
      </c>
      <c r="D1915" s="1">
        <v>56699</v>
      </c>
      <c r="E1915" s="1">
        <v>83.69</v>
      </c>
      <c r="F1915" s="1">
        <v>81.93</v>
      </c>
      <c r="G1915" s="1">
        <v>81.19</v>
      </c>
      <c r="H1915" s="2">
        <v>50.4</v>
      </c>
      <c r="I1915" s="2">
        <v>30.8</v>
      </c>
      <c r="J1915" s="2">
        <v>85.5</v>
      </c>
      <c r="K1915" s="2">
        <v>87.1</v>
      </c>
      <c r="L1915">
        <f>SUMIFS(US!B:B,US!$D:$D,YEAR(daily!$A1915),US!$E:$E,MONTH(daily!$A1915))</f>
        <v>8511</v>
      </c>
      <c r="M1915">
        <f>SUMIFS(US!C:C,US!$D:$D,YEAR(daily!$A1915),US!$E:$E,MONTH(daily!$A1915))</f>
        <v>20476</v>
      </c>
      <c r="N1915">
        <f>SUMIFS(COT!E:E,COT!$A:$A,YEAR(daily!$A1915),COT!$B:$B,WEEKNUM(daily!$A1915))</f>
        <v>1440924</v>
      </c>
      <c r="O1915">
        <f>SUMIFS(COT!F:F,COT!$A:$A,YEAR(daily!$A1915),COT!$B:$B,WEEKNUM(daily!$A1915))</f>
        <v>247233</v>
      </c>
      <c r="P1915">
        <f>SUMIFS(COT!G:G,COT!$A:$A,YEAR(daily!$A1915),COT!$B:$B,WEEKNUM(daily!$A1915))</f>
        <v>193863</v>
      </c>
      <c r="Q1915">
        <f>SUMIFS(COT!H:H,COT!$A:$A,YEAR(daily!$A1915),COT!$B:$B,WEEKNUM(daily!$A1915))</f>
        <v>391295</v>
      </c>
      <c r="R1915">
        <f>SUMIFS(COT!I:I,COT!$A:$A,YEAR(daily!$A1915),COT!$B:$B,WEEKNUM(daily!$A1915))</f>
        <v>722288</v>
      </c>
      <c r="S1915">
        <f>SUMIFS(COT!J:J,COT!$A:$A,YEAR(daily!$A1915),COT!$B:$B,WEEKNUM(daily!$A1915))</f>
        <v>772262</v>
      </c>
      <c r="T1915">
        <f>SUMIFS(COT!K:K,COT!$A:$A,YEAR(daily!$A1915),COT!$B:$B,WEEKNUM(daily!$A1915))</f>
        <v>80108</v>
      </c>
      <c r="U1915">
        <f>SUMIFS(COT!L:L,COT!$A:$A,YEAR(daily!$A1915),COT!$B:$B,WEEKNUM(daily!$A1915))</f>
        <v>83504</v>
      </c>
      <c r="V1915">
        <f>SUMIFS(COT!M:M,COT!$A:$A,YEAR(daily!$A1915),COT!$B:$B,WEEKNUM(daily!$A1915))</f>
        <v>89</v>
      </c>
      <c r="W1915">
        <f>SUMIFS(COT!N:N,COT!$A:$A,YEAR(daily!$A1915),COT!$B:$B,WEEKNUM(daily!$A1915))</f>
        <v>109</v>
      </c>
      <c r="X1915">
        <f>SUMIFS(COT!O:O,COT!$A:$A,YEAR(daily!$A1915),COT!$B:$B,WEEKNUM(daily!$A1915))</f>
        <v>121</v>
      </c>
      <c r="Y1915">
        <f>SUMIFS(COT!P:P,COT!$A:$A,YEAR(daily!$A1915),COT!$B:$B,WEEKNUM(daily!$A1915))</f>
        <v>78</v>
      </c>
      <c r="Z1915">
        <f>SUMIFS(COT!Q:Q,COT!$A:$A,YEAR(daily!$A1915),COT!$B:$B,WEEKNUM(daily!$A1915))</f>
        <v>100</v>
      </c>
      <c r="AA1915">
        <f>SUMIFS(Saudi!B:B,Saudi!$A:$A,YEAR(daily!$A1915))</f>
        <v>642.80600000000004</v>
      </c>
      <c r="AB1915">
        <f>SUMIFS(Saudi!C:C,Saudi!$A:$A,YEAR(daily!$A1915))</f>
        <v>459.12</v>
      </c>
      <c r="AC1915">
        <f>SUMIFS(Saudi!F:F,Saudi!$A:$A,YEAR(daily!$A1915))</f>
        <v>3923205</v>
      </c>
      <c r="AD1915">
        <f>SUMIFS(Saudi!G:G,Saudi!$A:$A,YEAR(daily!$A1915))</f>
        <v>72.338736684018997</v>
      </c>
      <c r="AE1915">
        <f>SUMIFS(Saudi!H:H,Saudi!$A:$A,YEAR(daily!$A1915))</f>
        <v>283799693.45242673</v>
      </c>
      <c r="AF1915" s="5">
        <f t="shared" si="80"/>
        <v>10</v>
      </c>
      <c r="AG1915" s="5">
        <f t="shared" si="81"/>
        <v>2007</v>
      </c>
    </row>
    <row r="1916" spans="1:33">
      <c r="A1916" s="3">
        <v>39370</v>
      </c>
      <c r="B1916" s="1">
        <v>163536</v>
      </c>
      <c r="C1916" s="1">
        <v>136382</v>
      </c>
      <c r="D1916" s="1">
        <v>58224</v>
      </c>
      <c r="E1916" s="1">
        <v>86.13</v>
      </c>
      <c r="F1916" s="1">
        <v>84.25</v>
      </c>
      <c r="G1916" s="1">
        <v>83.41</v>
      </c>
      <c r="H1916" s="2">
        <v>50.4</v>
      </c>
      <c r="I1916" s="2">
        <v>30.8</v>
      </c>
      <c r="J1916" s="2">
        <v>85.5</v>
      </c>
      <c r="K1916" s="2">
        <v>87.1</v>
      </c>
      <c r="L1916">
        <f>SUMIFS(US!B:B,US!$D:$D,YEAR(daily!$A1916),US!$E:$E,MONTH(daily!$A1916))</f>
        <v>8511</v>
      </c>
      <c r="M1916">
        <f>SUMIFS(US!C:C,US!$D:$D,YEAR(daily!$A1916),US!$E:$E,MONTH(daily!$A1916))</f>
        <v>20476</v>
      </c>
      <c r="N1916">
        <f>SUMIFS(COT!E:E,COT!$A:$A,YEAR(daily!$A1916),COT!$B:$B,WEEKNUM(daily!$A1916))</f>
        <v>1489293</v>
      </c>
      <c r="O1916">
        <f>SUMIFS(COT!F:F,COT!$A:$A,YEAR(daily!$A1916),COT!$B:$B,WEEKNUM(daily!$A1916))</f>
        <v>251001</v>
      </c>
      <c r="P1916">
        <f>SUMIFS(COT!G:G,COT!$A:$A,YEAR(daily!$A1916),COT!$B:$B,WEEKNUM(daily!$A1916))</f>
        <v>182401</v>
      </c>
      <c r="Q1916">
        <f>SUMIFS(COT!H:H,COT!$A:$A,YEAR(daily!$A1916),COT!$B:$B,WEEKNUM(daily!$A1916))</f>
        <v>397416</v>
      </c>
      <c r="R1916">
        <f>SUMIFS(COT!I:I,COT!$A:$A,YEAR(daily!$A1916),COT!$B:$B,WEEKNUM(daily!$A1916))</f>
        <v>756424</v>
      </c>
      <c r="S1916">
        <f>SUMIFS(COT!J:J,COT!$A:$A,YEAR(daily!$A1916),COT!$B:$B,WEEKNUM(daily!$A1916))</f>
        <v>814867</v>
      </c>
      <c r="T1916">
        <f>SUMIFS(COT!K:K,COT!$A:$A,YEAR(daily!$A1916),COT!$B:$B,WEEKNUM(daily!$A1916))</f>
        <v>84452</v>
      </c>
      <c r="U1916">
        <f>SUMIFS(COT!L:L,COT!$A:$A,YEAR(daily!$A1916),COT!$B:$B,WEEKNUM(daily!$A1916))</f>
        <v>94609</v>
      </c>
      <c r="V1916">
        <f>SUMIFS(COT!M:M,COT!$A:$A,YEAR(daily!$A1916),COT!$B:$B,WEEKNUM(daily!$A1916))</f>
        <v>102</v>
      </c>
      <c r="W1916">
        <f>SUMIFS(COT!N:N,COT!$A:$A,YEAR(daily!$A1916),COT!$B:$B,WEEKNUM(daily!$A1916))</f>
        <v>121</v>
      </c>
      <c r="X1916">
        <f>SUMIFS(COT!O:O,COT!$A:$A,YEAR(daily!$A1916),COT!$B:$B,WEEKNUM(daily!$A1916))</f>
        <v>132</v>
      </c>
      <c r="Y1916">
        <f>SUMIFS(COT!P:P,COT!$A:$A,YEAR(daily!$A1916),COT!$B:$B,WEEKNUM(daily!$A1916))</f>
        <v>80</v>
      </c>
      <c r="Z1916">
        <f>SUMIFS(COT!Q:Q,COT!$A:$A,YEAR(daily!$A1916),COT!$B:$B,WEEKNUM(daily!$A1916))</f>
        <v>102</v>
      </c>
      <c r="AA1916">
        <f>SUMIFS(Saudi!B:B,Saudi!$A:$A,YEAR(daily!$A1916))</f>
        <v>642.80600000000004</v>
      </c>
      <c r="AB1916">
        <f>SUMIFS(Saudi!C:C,Saudi!$A:$A,YEAR(daily!$A1916))</f>
        <v>459.12</v>
      </c>
      <c r="AC1916">
        <f>SUMIFS(Saudi!F:F,Saudi!$A:$A,YEAR(daily!$A1916))</f>
        <v>3923205</v>
      </c>
      <c r="AD1916">
        <f>SUMIFS(Saudi!G:G,Saudi!$A:$A,YEAR(daily!$A1916))</f>
        <v>72.338736684018997</v>
      </c>
      <c r="AE1916">
        <f>SUMIFS(Saudi!H:H,Saudi!$A:$A,YEAR(daily!$A1916))</f>
        <v>283799693.45242673</v>
      </c>
      <c r="AF1916" s="5">
        <f t="shared" si="80"/>
        <v>10</v>
      </c>
      <c r="AG1916" s="5">
        <f t="shared" si="81"/>
        <v>2007</v>
      </c>
    </row>
    <row r="1917" spans="1:33">
      <c r="A1917" s="3">
        <v>39371</v>
      </c>
      <c r="B1917" s="1">
        <v>150639</v>
      </c>
      <c r="C1917" s="1">
        <v>139904</v>
      </c>
      <c r="D1917" s="1">
        <v>61805</v>
      </c>
      <c r="E1917" s="1">
        <v>87.61</v>
      </c>
      <c r="F1917" s="1">
        <v>85.58</v>
      </c>
      <c r="G1917" s="1">
        <v>84.62</v>
      </c>
      <c r="H1917" s="2">
        <v>50.4</v>
      </c>
      <c r="I1917" s="2">
        <v>30.8</v>
      </c>
      <c r="J1917" s="2">
        <v>85.5</v>
      </c>
      <c r="K1917" s="2">
        <v>87.1</v>
      </c>
      <c r="L1917">
        <f>SUMIFS(US!B:B,US!$D:$D,YEAR(daily!$A1917),US!$E:$E,MONTH(daily!$A1917))</f>
        <v>8511</v>
      </c>
      <c r="M1917">
        <f>SUMIFS(US!C:C,US!$D:$D,YEAR(daily!$A1917),US!$E:$E,MONTH(daily!$A1917))</f>
        <v>20476</v>
      </c>
      <c r="N1917">
        <f>SUMIFS(COT!E:E,COT!$A:$A,YEAR(daily!$A1917),COT!$B:$B,WEEKNUM(daily!$A1917))</f>
        <v>1489293</v>
      </c>
      <c r="O1917">
        <f>SUMIFS(COT!F:F,COT!$A:$A,YEAR(daily!$A1917),COT!$B:$B,WEEKNUM(daily!$A1917))</f>
        <v>251001</v>
      </c>
      <c r="P1917">
        <f>SUMIFS(COT!G:G,COT!$A:$A,YEAR(daily!$A1917),COT!$B:$B,WEEKNUM(daily!$A1917))</f>
        <v>182401</v>
      </c>
      <c r="Q1917">
        <f>SUMIFS(COT!H:H,COT!$A:$A,YEAR(daily!$A1917),COT!$B:$B,WEEKNUM(daily!$A1917))</f>
        <v>397416</v>
      </c>
      <c r="R1917">
        <f>SUMIFS(COT!I:I,COT!$A:$A,YEAR(daily!$A1917),COT!$B:$B,WEEKNUM(daily!$A1917))</f>
        <v>756424</v>
      </c>
      <c r="S1917">
        <f>SUMIFS(COT!J:J,COT!$A:$A,YEAR(daily!$A1917),COT!$B:$B,WEEKNUM(daily!$A1917))</f>
        <v>814867</v>
      </c>
      <c r="T1917">
        <f>SUMIFS(COT!K:K,COT!$A:$A,YEAR(daily!$A1917),COT!$B:$B,WEEKNUM(daily!$A1917))</f>
        <v>84452</v>
      </c>
      <c r="U1917">
        <f>SUMIFS(COT!L:L,COT!$A:$A,YEAR(daily!$A1917),COT!$B:$B,WEEKNUM(daily!$A1917))</f>
        <v>94609</v>
      </c>
      <c r="V1917">
        <f>SUMIFS(COT!M:M,COT!$A:$A,YEAR(daily!$A1917),COT!$B:$B,WEEKNUM(daily!$A1917))</f>
        <v>102</v>
      </c>
      <c r="W1917">
        <f>SUMIFS(COT!N:N,COT!$A:$A,YEAR(daily!$A1917),COT!$B:$B,WEEKNUM(daily!$A1917))</f>
        <v>121</v>
      </c>
      <c r="X1917">
        <f>SUMIFS(COT!O:O,COT!$A:$A,YEAR(daily!$A1917),COT!$B:$B,WEEKNUM(daily!$A1917))</f>
        <v>132</v>
      </c>
      <c r="Y1917">
        <f>SUMIFS(COT!P:P,COT!$A:$A,YEAR(daily!$A1917),COT!$B:$B,WEEKNUM(daily!$A1917))</f>
        <v>80</v>
      </c>
      <c r="Z1917">
        <f>SUMIFS(COT!Q:Q,COT!$A:$A,YEAR(daily!$A1917),COT!$B:$B,WEEKNUM(daily!$A1917))</f>
        <v>102</v>
      </c>
      <c r="AA1917">
        <f>SUMIFS(Saudi!B:B,Saudi!$A:$A,YEAR(daily!$A1917))</f>
        <v>642.80600000000004</v>
      </c>
      <c r="AB1917">
        <f>SUMIFS(Saudi!C:C,Saudi!$A:$A,YEAR(daily!$A1917))</f>
        <v>459.12</v>
      </c>
      <c r="AC1917">
        <f>SUMIFS(Saudi!F:F,Saudi!$A:$A,YEAR(daily!$A1917))</f>
        <v>3923205</v>
      </c>
      <c r="AD1917">
        <f>SUMIFS(Saudi!G:G,Saudi!$A:$A,YEAR(daily!$A1917))</f>
        <v>72.338736684018997</v>
      </c>
      <c r="AE1917">
        <f>SUMIFS(Saudi!H:H,Saudi!$A:$A,YEAR(daily!$A1917))</f>
        <v>283799693.45242673</v>
      </c>
      <c r="AF1917" s="5">
        <f t="shared" si="80"/>
        <v>10</v>
      </c>
      <c r="AG1917" s="5">
        <f t="shared" si="81"/>
        <v>2007</v>
      </c>
    </row>
    <row r="1918" spans="1:33">
      <c r="A1918" s="3">
        <v>39372</v>
      </c>
      <c r="B1918" s="1">
        <v>108745</v>
      </c>
      <c r="C1918" s="1">
        <v>144638</v>
      </c>
      <c r="D1918" s="1">
        <v>62133</v>
      </c>
      <c r="E1918" s="1">
        <v>87.4</v>
      </c>
      <c r="F1918" s="1">
        <v>85.12</v>
      </c>
      <c r="G1918" s="1">
        <v>84.08</v>
      </c>
      <c r="H1918" s="2">
        <v>50.4</v>
      </c>
      <c r="I1918" s="2">
        <v>30.8</v>
      </c>
      <c r="J1918" s="2">
        <v>85.5</v>
      </c>
      <c r="K1918" s="2">
        <v>87.1</v>
      </c>
      <c r="L1918">
        <f>SUMIFS(US!B:B,US!$D:$D,YEAR(daily!$A1918),US!$E:$E,MONTH(daily!$A1918))</f>
        <v>8511</v>
      </c>
      <c r="M1918">
        <f>SUMIFS(US!C:C,US!$D:$D,YEAR(daily!$A1918),US!$E:$E,MONTH(daily!$A1918))</f>
        <v>20476</v>
      </c>
      <c r="N1918">
        <f>SUMIFS(COT!E:E,COT!$A:$A,YEAR(daily!$A1918),COT!$B:$B,WEEKNUM(daily!$A1918))</f>
        <v>1489293</v>
      </c>
      <c r="O1918">
        <f>SUMIFS(COT!F:F,COT!$A:$A,YEAR(daily!$A1918),COT!$B:$B,WEEKNUM(daily!$A1918))</f>
        <v>251001</v>
      </c>
      <c r="P1918">
        <f>SUMIFS(COT!G:G,COT!$A:$A,YEAR(daily!$A1918),COT!$B:$B,WEEKNUM(daily!$A1918))</f>
        <v>182401</v>
      </c>
      <c r="Q1918">
        <f>SUMIFS(COT!H:H,COT!$A:$A,YEAR(daily!$A1918),COT!$B:$B,WEEKNUM(daily!$A1918))</f>
        <v>397416</v>
      </c>
      <c r="R1918">
        <f>SUMIFS(COT!I:I,COT!$A:$A,YEAR(daily!$A1918),COT!$B:$B,WEEKNUM(daily!$A1918))</f>
        <v>756424</v>
      </c>
      <c r="S1918">
        <f>SUMIFS(COT!J:J,COT!$A:$A,YEAR(daily!$A1918),COT!$B:$B,WEEKNUM(daily!$A1918))</f>
        <v>814867</v>
      </c>
      <c r="T1918">
        <f>SUMIFS(COT!K:K,COT!$A:$A,YEAR(daily!$A1918),COT!$B:$B,WEEKNUM(daily!$A1918))</f>
        <v>84452</v>
      </c>
      <c r="U1918">
        <f>SUMIFS(COT!L:L,COT!$A:$A,YEAR(daily!$A1918),COT!$B:$B,WEEKNUM(daily!$A1918))</f>
        <v>94609</v>
      </c>
      <c r="V1918">
        <f>SUMIFS(COT!M:M,COT!$A:$A,YEAR(daily!$A1918),COT!$B:$B,WEEKNUM(daily!$A1918))</f>
        <v>102</v>
      </c>
      <c r="W1918">
        <f>SUMIFS(COT!N:N,COT!$A:$A,YEAR(daily!$A1918),COT!$B:$B,WEEKNUM(daily!$A1918))</f>
        <v>121</v>
      </c>
      <c r="X1918">
        <f>SUMIFS(COT!O:O,COT!$A:$A,YEAR(daily!$A1918),COT!$B:$B,WEEKNUM(daily!$A1918))</f>
        <v>132</v>
      </c>
      <c r="Y1918">
        <f>SUMIFS(COT!P:P,COT!$A:$A,YEAR(daily!$A1918),COT!$B:$B,WEEKNUM(daily!$A1918))</f>
        <v>80</v>
      </c>
      <c r="Z1918">
        <f>SUMIFS(COT!Q:Q,COT!$A:$A,YEAR(daily!$A1918),COT!$B:$B,WEEKNUM(daily!$A1918))</f>
        <v>102</v>
      </c>
      <c r="AA1918">
        <f>SUMIFS(Saudi!B:B,Saudi!$A:$A,YEAR(daily!$A1918))</f>
        <v>642.80600000000004</v>
      </c>
      <c r="AB1918">
        <f>SUMIFS(Saudi!C:C,Saudi!$A:$A,YEAR(daily!$A1918))</f>
        <v>459.12</v>
      </c>
      <c r="AC1918">
        <f>SUMIFS(Saudi!F:F,Saudi!$A:$A,YEAR(daily!$A1918))</f>
        <v>3923205</v>
      </c>
      <c r="AD1918">
        <f>SUMIFS(Saudi!G:G,Saudi!$A:$A,YEAR(daily!$A1918))</f>
        <v>72.338736684018997</v>
      </c>
      <c r="AE1918">
        <f>SUMIFS(Saudi!H:H,Saudi!$A:$A,YEAR(daily!$A1918))</f>
        <v>283799693.45242673</v>
      </c>
      <c r="AF1918" s="5">
        <f t="shared" si="80"/>
        <v>10</v>
      </c>
      <c r="AG1918" s="5">
        <f t="shared" si="81"/>
        <v>2007</v>
      </c>
    </row>
    <row r="1919" spans="1:33">
      <c r="A1919" s="3">
        <v>39373</v>
      </c>
      <c r="B1919" s="1">
        <v>75389</v>
      </c>
      <c r="C1919" s="1">
        <v>147092</v>
      </c>
      <c r="D1919" s="1">
        <v>63257</v>
      </c>
      <c r="E1919" s="1">
        <v>89.47</v>
      </c>
      <c r="F1919" s="1">
        <v>86.89</v>
      </c>
      <c r="G1919" s="1">
        <v>85.78</v>
      </c>
      <c r="H1919" s="2">
        <v>50.4</v>
      </c>
      <c r="I1919" s="2">
        <v>30.8</v>
      </c>
      <c r="J1919" s="2">
        <v>85.5</v>
      </c>
      <c r="K1919" s="2">
        <v>87.1</v>
      </c>
      <c r="L1919">
        <f>SUMIFS(US!B:B,US!$D:$D,YEAR(daily!$A1919),US!$E:$E,MONTH(daily!$A1919))</f>
        <v>8511</v>
      </c>
      <c r="M1919">
        <f>SUMIFS(US!C:C,US!$D:$D,YEAR(daily!$A1919),US!$E:$E,MONTH(daily!$A1919))</f>
        <v>20476</v>
      </c>
      <c r="N1919">
        <f>SUMIFS(COT!E:E,COT!$A:$A,YEAR(daily!$A1919),COT!$B:$B,WEEKNUM(daily!$A1919))</f>
        <v>1489293</v>
      </c>
      <c r="O1919">
        <f>SUMIFS(COT!F:F,COT!$A:$A,YEAR(daily!$A1919),COT!$B:$B,WEEKNUM(daily!$A1919))</f>
        <v>251001</v>
      </c>
      <c r="P1919">
        <f>SUMIFS(COT!G:G,COT!$A:$A,YEAR(daily!$A1919),COT!$B:$B,WEEKNUM(daily!$A1919))</f>
        <v>182401</v>
      </c>
      <c r="Q1919">
        <f>SUMIFS(COT!H:H,COT!$A:$A,YEAR(daily!$A1919),COT!$B:$B,WEEKNUM(daily!$A1919))</f>
        <v>397416</v>
      </c>
      <c r="R1919">
        <f>SUMIFS(COT!I:I,COT!$A:$A,YEAR(daily!$A1919),COT!$B:$B,WEEKNUM(daily!$A1919))</f>
        <v>756424</v>
      </c>
      <c r="S1919">
        <f>SUMIFS(COT!J:J,COT!$A:$A,YEAR(daily!$A1919),COT!$B:$B,WEEKNUM(daily!$A1919))</f>
        <v>814867</v>
      </c>
      <c r="T1919">
        <f>SUMIFS(COT!K:K,COT!$A:$A,YEAR(daily!$A1919),COT!$B:$B,WEEKNUM(daily!$A1919))</f>
        <v>84452</v>
      </c>
      <c r="U1919">
        <f>SUMIFS(COT!L:L,COT!$A:$A,YEAR(daily!$A1919),COT!$B:$B,WEEKNUM(daily!$A1919))</f>
        <v>94609</v>
      </c>
      <c r="V1919">
        <f>SUMIFS(COT!M:M,COT!$A:$A,YEAR(daily!$A1919),COT!$B:$B,WEEKNUM(daily!$A1919))</f>
        <v>102</v>
      </c>
      <c r="W1919">
        <f>SUMIFS(COT!N:N,COT!$A:$A,YEAR(daily!$A1919),COT!$B:$B,WEEKNUM(daily!$A1919))</f>
        <v>121</v>
      </c>
      <c r="X1919">
        <f>SUMIFS(COT!O:O,COT!$A:$A,YEAR(daily!$A1919),COT!$B:$B,WEEKNUM(daily!$A1919))</f>
        <v>132</v>
      </c>
      <c r="Y1919">
        <f>SUMIFS(COT!P:P,COT!$A:$A,YEAR(daily!$A1919),COT!$B:$B,WEEKNUM(daily!$A1919))</f>
        <v>80</v>
      </c>
      <c r="Z1919">
        <f>SUMIFS(COT!Q:Q,COT!$A:$A,YEAR(daily!$A1919),COT!$B:$B,WEEKNUM(daily!$A1919))</f>
        <v>102</v>
      </c>
      <c r="AA1919">
        <f>SUMIFS(Saudi!B:B,Saudi!$A:$A,YEAR(daily!$A1919))</f>
        <v>642.80600000000004</v>
      </c>
      <c r="AB1919">
        <f>SUMIFS(Saudi!C:C,Saudi!$A:$A,YEAR(daily!$A1919))</f>
        <v>459.12</v>
      </c>
      <c r="AC1919">
        <f>SUMIFS(Saudi!F:F,Saudi!$A:$A,YEAR(daily!$A1919))</f>
        <v>3923205</v>
      </c>
      <c r="AD1919">
        <f>SUMIFS(Saudi!G:G,Saudi!$A:$A,YEAR(daily!$A1919))</f>
        <v>72.338736684018997</v>
      </c>
      <c r="AE1919">
        <f>SUMIFS(Saudi!H:H,Saudi!$A:$A,YEAR(daily!$A1919))</f>
        <v>283799693.45242673</v>
      </c>
      <c r="AF1919" s="5">
        <f t="shared" si="80"/>
        <v>10</v>
      </c>
      <c r="AG1919" s="5">
        <f t="shared" si="81"/>
        <v>2007</v>
      </c>
    </row>
    <row r="1920" spans="1:33">
      <c r="A1920" s="3">
        <v>39374</v>
      </c>
      <c r="B1920" s="1">
        <v>36416</v>
      </c>
      <c r="C1920" s="1">
        <v>148707</v>
      </c>
      <c r="D1920" s="1">
        <v>63039</v>
      </c>
      <c r="E1920" s="1">
        <v>88.6</v>
      </c>
      <c r="F1920" s="1">
        <v>85.92</v>
      </c>
      <c r="G1920" s="1">
        <v>84.95</v>
      </c>
      <c r="H1920" s="2">
        <v>50.4</v>
      </c>
      <c r="I1920" s="2">
        <v>30.8</v>
      </c>
      <c r="J1920" s="2">
        <v>85.5</v>
      </c>
      <c r="K1920" s="2">
        <v>87.1</v>
      </c>
      <c r="L1920">
        <f>SUMIFS(US!B:B,US!$D:$D,YEAR(daily!$A1920),US!$E:$E,MONTH(daily!$A1920))</f>
        <v>8511</v>
      </c>
      <c r="M1920">
        <f>SUMIFS(US!C:C,US!$D:$D,YEAR(daily!$A1920),US!$E:$E,MONTH(daily!$A1920))</f>
        <v>20476</v>
      </c>
      <c r="N1920">
        <f>SUMIFS(COT!E:E,COT!$A:$A,YEAR(daily!$A1920),COT!$B:$B,WEEKNUM(daily!$A1920))</f>
        <v>1489293</v>
      </c>
      <c r="O1920">
        <f>SUMIFS(COT!F:F,COT!$A:$A,YEAR(daily!$A1920),COT!$B:$B,WEEKNUM(daily!$A1920))</f>
        <v>251001</v>
      </c>
      <c r="P1920">
        <f>SUMIFS(COT!G:G,COT!$A:$A,YEAR(daily!$A1920),COT!$B:$B,WEEKNUM(daily!$A1920))</f>
        <v>182401</v>
      </c>
      <c r="Q1920">
        <f>SUMIFS(COT!H:H,COT!$A:$A,YEAR(daily!$A1920),COT!$B:$B,WEEKNUM(daily!$A1920))</f>
        <v>397416</v>
      </c>
      <c r="R1920">
        <f>SUMIFS(COT!I:I,COT!$A:$A,YEAR(daily!$A1920),COT!$B:$B,WEEKNUM(daily!$A1920))</f>
        <v>756424</v>
      </c>
      <c r="S1920">
        <f>SUMIFS(COT!J:J,COT!$A:$A,YEAR(daily!$A1920),COT!$B:$B,WEEKNUM(daily!$A1920))</f>
        <v>814867</v>
      </c>
      <c r="T1920">
        <f>SUMIFS(COT!K:K,COT!$A:$A,YEAR(daily!$A1920),COT!$B:$B,WEEKNUM(daily!$A1920))</f>
        <v>84452</v>
      </c>
      <c r="U1920">
        <f>SUMIFS(COT!L:L,COT!$A:$A,YEAR(daily!$A1920),COT!$B:$B,WEEKNUM(daily!$A1920))</f>
        <v>94609</v>
      </c>
      <c r="V1920">
        <f>SUMIFS(COT!M:M,COT!$A:$A,YEAR(daily!$A1920),COT!$B:$B,WEEKNUM(daily!$A1920))</f>
        <v>102</v>
      </c>
      <c r="W1920">
        <f>SUMIFS(COT!N:N,COT!$A:$A,YEAR(daily!$A1920),COT!$B:$B,WEEKNUM(daily!$A1920))</f>
        <v>121</v>
      </c>
      <c r="X1920">
        <f>SUMIFS(COT!O:O,COT!$A:$A,YEAR(daily!$A1920),COT!$B:$B,WEEKNUM(daily!$A1920))</f>
        <v>132</v>
      </c>
      <c r="Y1920">
        <f>SUMIFS(COT!P:P,COT!$A:$A,YEAR(daily!$A1920),COT!$B:$B,WEEKNUM(daily!$A1920))</f>
        <v>80</v>
      </c>
      <c r="Z1920">
        <f>SUMIFS(COT!Q:Q,COT!$A:$A,YEAR(daily!$A1920),COT!$B:$B,WEEKNUM(daily!$A1920))</f>
        <v>102</v>
      </c>
      <c r="AA1920">
        <f>SUMIFS(Saudi!B:B,Saudi!$A:$A,YEAR(daily!$A1920))</f>
        <v>642.80600000000004</v>
      </c>
      <c r="AB1920">
        <f>SUMIFS(Saudi!C:C,Saudi!$A:$A,YEAR(daily!$A1920))</f>
        <v>459.12</v>
      </c>
      <c r="AC1920">
        <f>SUMIFS(Saudi!F:F,Saudi!$A:$A,YEAR(daily!$A1920))</f>
        <v>3923205</v>
      </c>
      <c r="AD1920">
        <f>SUMIFS(Saudi!G:G,Saudi!$A:$A,YEAR(daily!$A1920))</f>
        <v>72.338736684018997</v>
      </c>
      <c r="AE1920">
        <f>SUMIFS(Saudi!H:H,Saudi!$A:$A,YEAR(daily!$A1920))</f>
        <v>283799693.45242673</v>
      </c>
      <c r="AF1920" s="5">
        <f t="shared" si="80"/>
        <v>10</v>
      </c>
      <c r="AG1920" s="5">
        <f t="shared" si="81"/>
        <v>2007</v>
      </c>
    </row>
    <row r="1921" spans="1:33">
      <c r="A1921" s="3">
        <v>39377</v>
      </c>
      <c r="B1921" s="1">
        <v>326600.75</v>
      </c>
      <c r="C1921" s="1">
        <v>149810</v>
      </c>
      <c r="D1921" s="1">
        <v>65705</v>
      </c>
      <c r="E1921" s="1">
        <v>87.56</v>
      </c>
      <c r="F1921" s="1">
        <v>85.21</v>
      </c>
      <c r="G1921" s="1">
        <v>84.39</v>
      </c>
      <c r="H1921" s="2">
        <v>50.4</v>
      </c>
      <c r="I1921" s="2">
        <v>30.8</v>
      </c>
      <c r="J1921" s="2">
        <v>85.5</v>
      </c>
      <c r="K1921" s="2">
        <v>87.1</v>
      </c>
      <c r="L1921">
        <f>SUMIFS(US!B:B,US!$D:$D,YEAR(daily!$A1921),US!$E:$E,MONTH(daily!$A1921))</f>
        <v>8511</v>
      </c>
      <c r="M1921">
        <f>SUMIFS(US!C:C,US!$D:$D,YEAR(daily!$A1921),US!$E:$E,MONTH(daily!$A1921))</f>
        <v>20476</v>
      </c>
      <c r="N1921">
        <f>SUMIFS(COT!E:E,COT!$A:$A,YEAR(daily!$A1921),COT!$B:$B,WEEKNUM(daily!$A1921))</f>
        <v>1408072</v>
      </c>
      <c r="O1921">
        <f>SUMIFS(COT!F:F,COT!$A:$A,YEAR(daily!$A1921),COT!$B:$B,WEEKNUM(daily!$A1921))</f>
        <v>243931</v>
      </c>
      <c r="P1921">
        <f>SUMIFS(COT!G:G,COT!$A:$A,YEAR(daily!$A1921),COT!$B:$B,WEEKNUM(daily!$A1921))</f>
        <v>201489</v>
      </c>
      <c r="Q1921">
        <f>SUMIFS(COT!H:H,COT!$A:$A,YEAR(daily!$A1921),COT!$B:$B,WEEKNUM(daily!$A1921))</f>
        <v>382925</v>
      </c>
      <c r="R1921">
        <f>SUMIFS(COT!I:I,COT!$A:$A,YEAR(daily!$A1921),COT!$B:$B,WEEKNUM(daily!$A1921))</f>
        <v>708107</v>
      </c>
      <c r="S1921">
        <f>SUMIFS(COT!J:J,COT!$A:$A,YEAR(daily!$A1921),COT!$B:$B,WEEKNUM(daily!$A1921))</f>
        <v>750224</v>
      </c>
      <c r="T1921">
        <f>SUMIFS(COT!K:K,COT!$A:$A,YEAR(daily!$A1921),COT!$B:$B,WEEKNUM(daily!$A1921))</f>
        <v>73109</v>
      </c>
      <c r="U1921">
        <f>SUMIFS(COT!L:L,COT!$A:$A,YEAR(daily!$A1921),COT!$B:$B,WEEKNUM(daily!$A1921))</f>
        <v>73434</v>
      </c>
      <c r="V1921">
        <f>SUMIFS(COT!M:M,COT!$A:$A,YEAR(daily!$A1921),COT!$B:$B,WEEKNUM(daily!$A1921))</f>
        <v>105</v>
      </c>
      <c r="W1921">
        <f>SUMIFS(COT!N:N,COT!$A:$A,YEAR(daily!$A1921),COT!$B:$B,WEEKNUM(daily!$A1921))</f>
        <v>121</v>
      </c>
      <c r="X1921">
        <f>SUMIFS(COT!O:O,COT!$A:$A,YEAR(daily!$A1921),COT!$B:$B,WEEKNUM(daily!$A1921))</f>
        <v>126</v>
      </c>
      <c r="Y1921">
        <f>SUMIFS(COT!P:P,COT!$A:$A,YEAR(daily!$A1921),COT!$B:$B,WEEKNUM(daily!$A1921))</f>
        <v>78</v>
      </c>
      <c r="Z1921">
        <f>SUMIFS(COT!Q:Q,COT!$A:$A,YEAR(daily!$A1921),COT!$B:$B,WEEKNUM(daily!$A1921))</f>
        <v>102</v>
      </c>
      <c r="AA1921">
        <f>SUMIFS(Saudi!B:B,Saudi!$A:$A,YEAR(daily!$A1921))</f>
        <v>642.80600000000004</v>
      </c>
      <c r="AB1921">
        <f>SUMIFS(Saudi!C:C,Saudi!$A:$A,YEAR(daily!$A1921))</f>
        <v>459.12</v>
      </c>
      <c r="AC1921">
        <f>SUMIFS(Saudi!F:F,Saudi!$A:$A,YEAR(daily!$A1921))</f>
        <v>3923205</v>
      </c>
      <c r="AD1921">
        <f>SUMIFS(Saudi!G:G,Saudi!$A:$A,YEAR(daily!$A1921))</f>
        <v>72.338736684018997</v>
      </c>
      <c r="AE1921">
        <f>SUMIFS(Saudi!H:H,Saudi!$A:$A,YEAR(daily!$A1921))</f>
        <v>283799693.45242673</v>
      </c>
      <c r="AF1921" s="5">
        <f t="shared" si="80"/>
        <v>10</v>
      </c>
      <c r="AG1921" s="5">
        <f t="shared" si="81"/>
        <v>2007</v>
      </c>
    </row>
    <row r="1922" spans="1:33">
      <c r="A1922" s="3">
        <v>39378</v>
      </c>
      <c r="B1922" s="1">
        <v>423329</v>
      </c>
      <c r="C1922" s="1">
        <v>66674</v>
      </c>
      <c r="D1922" s="1">
        <v>66303</v>
      </c>
      <c r="E1922" s="1">
        <v>85.27</v>
      </c>
      <c r="F1922" s="1">
        <v>83.67</v>
      </c>
      <c r="G1922" s="1">
        <v>83</v>
      </c>
      <c r="H1922" s="2">
        <v>50.4</v>
      </c>
      <c r="I1922" s="2">
        <v>30.8</v>
      </c>
      <c r="J1922" s="2">
        <v>85.5</v>
      </c>
      <c r="K1922" s="2">
        <v>87.1</v>
      </c>
      <c r="L1922">
        <f>SUMIFS(US!B:B,US!$D:$D,YEAR(daily!$A1922),US!$E:$E,MONTH(daily!$A1922))</f>
        <v>8511</v>
      </c>
      <c r="M1922">
        <f>SUMIFS(US!C:C,US!$D:$D,YEAR(daily!$A1922),US!$E:$E,MONTH(daily!$A1922))</f>
        <v>20476</v>
      </c>
      <c r="N1922">
        <f>SUMIFS(COT!E:E,COT!$A:$A,YEAR(daily!$A1922),COT!$B:$B,WEEKNUM(daily!$A1922))</f>
        <v>1408072</v>
      </c>
      <c r="O1922">
        <f>SUMIFS(COT!F:F,COT!$A:$A,YEAR(daily!$A1922),COT!$B:$B,WEEKNUM(daily!$A1922))</f>
        <v>243931</v>
      </c>
      <c r="P1922">
        <f>SUMIFS(COT!G:G,COT!$A:$A,YEAR(daily!$A1922),COT!$B:$B,WEEKNUM(daily!$A1922))</f>
        <v>201489</v>
      </c>
      <c r="Q1922">
        <f>SUMIFS(COT!H:H,COT!$A:$A,YEAR(daily!$A1922),COT!$B:$B,WEEKNUM(daily!$A1922))</f>
        <v>382925</v>
      </c>
      <c r="R1922">
        <f>SUMIFS(COT!I:I,COT!$A:$A,YEAR(daily!$A1922),COT!$B:$B,WEEKNUM(daily!$A1922))</f>
        <v>708107</v>
      </c>
      <c r="S1922">
        <f>SUMIFS(COT!J:J,COT!$A:$A,YEAR(daily!$A1922),COT!$B:$B,WEEKNUM(daily!$A1922))</f>
        <v>750224</v>
      </c>
      <c r="T1922">
        <f>SUMIFS(COT!K:K,COT!$A:$A,YEAR(daily!$A1922),COT!$B:$B,WEEKNUM(daily!$A1922))</f>
        <v>73109</v>
      </c>
      <c r="U1922">
        <f>SUMIFS(COT!L:L,COT!$A:$A,YEAR(daily!$A1922),COT!$B:$B,WEEKNUM(daily!$A1922))</f>
        <v>73434</v>
      </c>
      <c r="V1922">
        <f>SUMIFS(COT!M:M,COT!$A:$A,YEAR(daily!$A1922),COT!$B:$B,WEEKNUM(daily!$A1922))</f>
        <v>105</v>
      </c>
      <c r="W1922">
        <f>SUMIFS(COT!N:N,COT!$A:$A,YEAR(daily!$A1922),COT!$B:$B,WEEKNUM(daily!$A1922))</f>
        <v>121</v>
      </c>
      <c r="X1922">
        <f>SUMIFS(COT!O:O,COT!$A:$A,YEAR(daily!$A1922),COT!$B:$B,WEEKNUM(daily!$A1922))</f>
        <v>126</v>
      </c>
      <c r="Y1922">
        <f>SUMIFS(COT!P:P,COT!$A:$A,YEAR(daily!$A1922),COT!$B:$B,WEEKNUM(daily!$A1922))</f>
        <v>78</v>
      </c>
      <c r="Z1922">
        <f>SUMIFS(COT!Q:Q,COT!$A:$A,YEAR(daily!$A1922),COT!$B:$B,WEEKNUM(daily!$A1922))</f>
        <v>102</v>
      </c>
      <c r="AA1922">
        <f>SUMIFS(Saudi!B:B,Saudi!$A:$A,YEAR(daily!$A1922))</f>
        <v>642.80600000000004</v>
      </c>
      <c r="AB1922">
        <f>SUMIFS(Saudi!C:C,Saudi!$A:$A,YEAR(daily!$A1922))</f>
        <v>459.12</v>
      </c>
      <c r="AC1922">
        <f>SUMIFS(Saudi!F:F,Saudi!$A:$A,YEAR(daily!$A1922))</f>
        <v>3923205</v>
      </c>
      <c r="AD1922">
        <f>SUMIFS(Saudi!G:G,Saudi!$A:$A,YEAR(daily!$A1922))</f>
        <v>72.338736684018997</v>
      </c>
      <c r="AE1922">
        <f>SUMIFS(Saudi!H:H,Saudi!$A:$A,YEAR(daily!$A1922))</f>
        <v>283799693.45242673</v>
      </c>
      <c r="AF1922" s="5">
        <f t="shared" ref="AF1922:AF1985" si="82">MONTH(A1922)</f>
        <v>10</v>
      </c>
      <c r="AG1922" s="5">
        <f t="shared" ref="AG1922:AG1985" si="83">YEAR(A1922)</f>
        <v>2007</v>
      </c>
    </row>
    <row r="1923" spans="1:33">
      <c r="A1923" s="3">
        <v>39379</v>
      </c>
      <c r="B1923" s="1">
        <v>423467</v>
      </c>
      <c r="C1923" s="1">
        <v>66646</v>
      </c>
      <c r="D1923" s="1">
        <v>67470</v>
      </c>
      <c r="E1923" s="1">
        <v>87.1</v>
      </c>
      <c r="F1923" s="1">
        <v>85.23</v>
      </c>
      <c r="G1923" s="1">
        <v>84.53</v>
      </c>
      <c r="H1923" s="2">
        <v>50.4</v>
      </c>
      <c r="I1923" s="2">
        <v>30.8</v>
      </c>
      <c r="J1923" s="2">
        <v>85.5</v>
      </c>
      <c r="K1923" s="2">
        <v>87.1</v>
      </c>
      <c r="L1923">
        <f>SUMIFS(US!B:B,US!$D:$D,YEAR(daily!$A1923),US!$E:$E,MONTH(daily!$A1923))</f>
        <v>8511</v>
      </c>
      <c r="M1923">
        <f>SUMIFS(US!C:C,US!$D:$D,YEAR(daily!$A1923),US!$E:$E,MONTH(daily!$A1923))</f>
        <v>20476</v>
      </c>
      <c r="N1923">
        <f>SUMIFS(COT!E:E,COT!$A:$A,YEAR(daily!$A1923),COT!$B:$B,WEEKNUM(daily!$A1923))</f>
        <v>1408072</v>
      </c>
      <c r="O1923">
        <f>SUMIFS(COT!F:F,COT!$A:$A,YEAR(daily!$A1923),COT!$B:$B,WEEKNUM(daily!$A1923))</f>
        <v>243931</v>
      </c>
      <c r="P1923">
        <f>SUMIFS(COT!G:G,COT!$A:$A,YEAR(daily!$A1923),COT!$B:$B,WEEKNUM(daily!$A1923))</f>
        <v>201489</v>
      </c>
      <c r="Q1923">
        <f>SUMIFS(COT!H:H,COT!$A:$A,YEAR(daily!$A1923),COT!$B:$B,WEEKNUM(daily!$A1923))</f>
        <v>382925</v>
      </c>
      <c r="R1923">
        <f>SUMIFS(COT!I:I,COT!$A:$A,YEAR(daily!$A1923),COT!$B:$B,WEEKNUM(daily!$A1923))</f>
        <v>708107</v>
      </c>
      <c r="S1923">
        <f>SUMIFS(COT!J:J,COT!$A:$A,YEAR(daily!$A1923),COT!$B:$B,WEEKNUM(daily!$A1923))</f>
        <v>750224</v>
      </c>
      <c r="T1923">
        <f>SUMIFS(COT!K:K,COT!$A:$A,YEAR(daily!$A1923),COT!$B:$B,WEEKNUM(daily!$A1923))</f>
        <v>73109</v>
      </c>
      <c r="U1923">
        <f>SUMIFS(COT!L:L,COT!$A:$A,YEAR(daily!$A1923),COT!$B:$B,WEEKNUM(daily!$A1923))</f>
        <v>73434</v>
      </c>
      <c r="V1923">
        <f>SUMIFS(COT!M:M,COT!$A:$A,YEAR(daily!$A1923),COT!$B:$B,WEEKNUM(daily!$A1923))</f>
        <v>105</v>
      </c>
      <c r="W1923">
        <f>SUMIFS(COT!N:N,COT!$A:$A,YEAR(daily!$A1923),COT!$B:$B,WEEKNUM(daily!$A1923))</f>
        <v>121</v>
      </c>
      <c r="X1923">
        <f>SUMIFS(COT!O:O,COT!$A:$A,YEAR(daily!$A1923),COT!$B:$B,WEEKNUM(daily!$A1923))</f>
        <v>126</v>
      </c>
      <c r="Y1923">
        <f>SUMIFS(COT!P:P,COT!$A:$A,YEAR(daily!$A1923),COT!$B:$B,WEEKNUM(daily!$A1923))</f>
        <v>78</v>
      </c>
      <c r="Z1923">
        <f>SUMIFS(COT!Q:Q,COT!$A:$A,YEAR(daily!$A1923),COT!$B:$B,WEEKNUM(daily!$A1923))</f>
        <v>102</v>
      </c>
      <c r="AA1923">
        <f>SUMIFS(Saudi!B:B,Saudi!$A:$A,YEAR(daily!$A1923))</f>
        <v>642.80600000000004</v>
      </c>
      <c r="AB1923">
        <f>SUMIFS(Saudi!C:C,Saudi!$A:$A,YEAR(daily!$A1923))</f>
        <v>459.12</v>
      </c>
      <c r="AC1923">
        <f>SUMIFS(Saudi!F:F,Saudi!$A:$A,YEAR(daily!$A1923))</f>
        <v>3923205</v>
      </c>
      <c r="AD1923">
        <f>SUMIFS(Saudi!G:G,Saudi!$A:$A,YEAR(daily!$A1923))</f>
        <v>72.338736684018997</v>
      </c>
      <c r="AE1923">
        <f>SUMIFS(Saudi!H:H,Saudi!$A:$A,YEAR(daily!$A1923))</f>
        <v>283799693.45242673</v>
      </c>
      <c r="AF1923" s="5">
        <f t="shared" si="82"/>
        <v>10</v>
      </c>
      <c r="AG1923" s="5">
        <f t="shared" si="83"/>
        <v>2007</v>
      </c>
    </row>
    <row r="1924" spans="1:33">
      <c r="A1924" s="3">
        <v>39380</v>
      </c>
      <c r="B1924" s="1">
        <v>437168</v>
      </c>
      <c r="C1924" s="1">
        <v>66934</v>
      </c>
      <c r="D1924" s="1">
        <v>68325</v>
      </c>
      <c r="E1924" s="1">
        <v>90.46</v>
      </c>
      <c r="F1924" s="1">
        <v>88.13</v>
      </c>
      <c r="G1924" s="1">
        <v>87.27</v>
      </c>
      <c r="H1924" s="2">
        <v>50.4</v>
      </c>
      <c r="I1924" s="2">
        <v>30.8</v>
      </c>
      <c r="J1924" s="2">
        <v>85.5</v>
      </c>
      <c r="K1924" s="2">
        <v>87.1</v>
      </c>
      <c r="L1924">
        <f>SUMIFS(US!B:B,US!$D:$D,YEAR(daily!$A1924),US!$E:$E,MONTH(daily!$A1924))</f>
        <v>8511</v>
      </c>
      <c r="M1924">
        <f>SUMIFS(US!C:C,US!$D:$D,YEAR(daily!$A1924),US!$E:$E,MONTH(daily!$A1924))</f>
        <v>20476</v>
      </c>
      <c r="N1924">
        <f>SUMIFS(COT!E:E,COT!$A:$A,YEAR(daily!$A1924),COT!$B:$B,WEEKNUM(daily!$A1924))</f>
        <v>1408072</v>
      </c>
      <c r="O1924">
        <f>SUMIFS(COT!F:F,COT!$A:$A,YEAR(daily!$A1924),COT!$B:$B,WEEKNUM(daily!$A1924))</f>
        <v>243931</v>
      </c>
      <c r="P1924">
        <f>SUMIFS(COT!G:G,COT!$A:$A,YEAR(daily!$A1924),COT!$B:$B,WEEKNUM(daily!$A1924))</f>
        <v>201489</v>
      </c>
      <c r="Q1924">
        <f>SUMIFS(COT!H:H,COT!$A:$A,YEAR(daily!$A1924),COT!$B:$B,WEEKNUM(daily!$A1924))</f>
        <v>382925</v>
      </c>
      <c r="R1924">
        <f>SUMIFS(COT!I:I,COT!$A:$A,YEAR(daily!$A1924),COT!$B:$B,WEEKNUM(daily!$A1924))</f>
        <v>708107</v>
      </c>
      <c r="S1924">
        <f>SUMIFS(COT!J:J,COT!$A:$A,YEAR(daily!$A1924),COT!$B:$B,WEEKNUM(daily!$A1924))</f>
        <v>750224</v>
      </c>
      <c r="T1924">
        <f>SUMIFS(COT!K:K,COT!$A:$A,YEAR(daily!$A1924),COT!$B:$B,WEEKNUM(daily!$A1924))</f>
        <v>73109</v>
      </c>
      <c r="U1924">
        <f>SUMIFS(COT!L:L,COT!$A:$A,YEAR(daily!$A1924),COT!$B:$B,WEEKNUM(daily!$A1924))</f>
        <v>73434</v>
      </c>
      <c r="V1924">
        <f>SUMIFS(COT!M:M,COT!$A:$A,YEAR(daily!$A1924),COT!$B:$B,WEEKNUM(daily!$A1924))</f>
        <v>105</v>
      </c>
      <c r="W1924">
        <f>SUMIFS(COT!N:N,COT!$A:$A,YEAR(daily!$A1924),COT!$B:$B,WEEKNUM(daily!$A1924))</f>
        <v>121</v>
      </c>
      <c r="X1924">
        <f>SUMIFS(COT!O:O,COT!$A:$A,YEAR(daily!$A1924),COT!$B:$B,WEEKNUM(daily!$A1924))</f>
        <v>126</v>
      </c>
      <c r="Y1924">
        <f>SUMIFS(COT!P:P,COT!$A:$A,YEAR(daily!$A1924),COT!$B:$B,WEEKNUM(daily!$A1924))</f>
        <v>78</v>
      </c>
      <c r="Z1924">
        <f>SUMIFS(COT!Q:Q,COT!$A:$A,YEAR(daily!$A1924),COT!$B:$B,WEEKNUM(daily!$A1924))</f>
        <v>102</v>
      </c>
      <c r="AA1924">
        <f>SUMIFS(Saudi!B:B,Saudi!$A:$A,YEAR(daily!$A1924))</f>
        <v>642.80600000000004</v>
      </c>
      <c r="AB1924">
        <f>SUMIFS(Saudi!C:C,Saudi!$A:$A,YEAR(daily!$A1924))</f>
        <v>459.12</v>
      </c>
      <c r="AC1924">
        <f>SUMIFS(Saudi!F:F,Saudi!$A:$A,YEAR(daily!$A1924))</f>
        <v>3923205</v>
      </c>
      <c r="AD1924">
        <f>SUMIFS(Saudi!G:G,Saudi!$A:$A,YEAR(daily!$A1924))</f>
        <v>72.338736684018997</v>
      </c>
      <c r="AE1924">
        <f>SUMIFS(Saudi!H:H,Saudi!$A:$A,YEAR(daily!$A1924))</f>
        <v>283799693.45242673</v>
      </c>
      <c r="AF1924" s="5">
        <f t="shared" si="82"/>
        <v>10</v>
      </c>
      <c r="AG1924" s="5">
        <f t="shared" si="83"/>
        <v>2007</v>
      </c>
    </row>
    <row r="1925" spans="1:33">
      <c r="A1925" s="3">
        <v>39381</v>
      </c>
      <c r="B1925" s="1">
        <v>441512</v>
      </c>
      <c r="C1925" s="1">
        <v>69519</v>
      </c>
      <c r="D1925" s="1">
        <v>69887</v>
      </c>
      <c r="E1925" s="1">
        <v>91.86</v>
      </c>
      <c r="F1925" s="1">
        <v>89.62</v>
      </c>
      <c r="G1925" s="1">
        <v>88.7</v>
      </c>
      <c r="H1925" s="2">
        <v>50.4</v>
      </c>
      <c r="I1925" s="2">
        <v>30.8</v>
      </c>
      <c r="J1925" s="2">
        <v>85.5</v>
      </c>
      <c r="K1925" s="2">
        <v>87.1</v>
      </c>
      <c r="L1925">
        <f>SUMIFS(US!B:B,US!$D:$D,YEAR(daily!$A1925),US!$E:$E,MONTH(daily!$A1925))</f>
        <v>8511</v>
      </c>
      <c r="M1925">
        <f>SUMIFS(US!C:C,US!$D:$D,YEAR(daily!$A1925),US!$E:$E,MONTH(daily!$A1925))</f>
        <v>20476</v>
      </c>
      <c r="N1925">
        <f>SUMIFS(COT!E:E,COT!$A:$A,YEAR(daily!$A1925),COT!$B:$B,WEEKNUM(daily!$A1925))</f>
        <v>1408072</v>
      </c>
      <c r="O1925">
        <f>SUMIFS(COT!F:F,COT!$A:$A,YEAR(daily!$A1925),COT!$B:$B,WEEKNUM(daily!$A1925))</f>
        <v>243931</v>
      </c>
      <c r="P1925">
        <f>SUMIFS(COT!G:G,COT!$A:$A,YEAR(daily!$A1925),COT!$B:$B,WEEKNUM(daily!$A1925))</f>
        <v>201489</v>
      </c>
      <c r="Q1925">
        <f>SUMIFS(COT!H:H,COT!$A:$A,YEAR(daily!$A1925),COT!$B:$B,WEEKNUM(daily!$A1925))</f>
        <v>382925</v>
      </c>
      <c r="R1925">
        <f>SUMIFS(COT!I:I,COT!$A:$A,YEAR(daily!$A1925),COT!$B:$B,WEEKNUM(daily!$A1925))</f>
        <v>708107</v>
      </c>
      <c r="S1925">
        <f>SUMIFS(COT!J:J,COT!$A:$A,YEAR(daily!$A1925),COT!$B:$B,WEEKNUM(daily!$A1925))</f>
        <v>750224</v>
      </c>
      <c r="T1925">
        <f>SUMIFS(COT!K:K,COT!$A:$A,YEAR(daily!$A1925),COT!$B:$B,WEEKNUM(daily!$A1925))</f>
        <v>73109</v>
      </c>
      <c r="U1925">
        <f>SUMIFS(COT!L:L,COT!$A:$A,YEAR(daily!$A1925),COT!$B:$B,WEEKNUM(daily!$A1925))</f>
        <v>73434</v>
      </c>
      <c r="V1925">
        <f>SUMIFS(COT!M:M,COT!$A:$A,YEAR(daily!$A1925),COT!$B:$B,WEEKNUM(daily!$A1925))</f>
        <v>105</v>
      </c>
      <c r="W1925">
        <f>SUMIFS(COT!N:N,COT!$A:$A,YEAR(daily!$A1925),COT!$B:$B,WEEKNUM(daily!$A1925))</f>
        <v>121</v>
      </c>
      <c r="X1925">
        <f>SUMIFS(COT!O:O,COT!$A:$A,YEAR(daily!$A1925),COT!$B:$B,WEEKNUM(daily!$A1925))</f>
        <v>126</v>
      </c>
      <c r="Y1925">
        <f>SUMIFS(COT!P:P,COT!$A:$A,YEAR(daily!$A1925),COT!$B:$B,WEEKNUM(daily!$A1925))</f>
        <v>78</v>
      </c>
      <c r="Z1925">
        <f>SUMIFS(COT!Q:Q,COT!$A:$A,YEAR(daily!$A1925),COT!$B:$B,WEEKNUM(daily!$A1925))</f>
        <v>102</v>
      </c>
      <c r="AA1925">
        <f>SUMIFS(Saudi!B:B,Saudi!$A:$A,YEAR(daily!$A1925))</f>
        <v>642.80600000000004</v>
      </c>
      <c r="AB1925">
        <f>SUMIFS(Saudi!C:C,Saudi!$A:$A,YEAR(daily!$A1925))</f>
        <v>459.12</v>
      </c>
      <c r="AC1925">
        <f>SUMIFS(Saudi!F:F,Saudi!$A:$A,YEAR(daily!$A1925))</f>
        <v>3923205</v>
      </c>
      <c r="AD1925">
        <f>SUMIFS(Saudi!G:G,Saudi!$A:$A,YEAR(daily!$A1925))</f>
        <v>72.338736684018997</v>
      </c>
      <c r="AE1925">
        <f>SUMIFS(Saudi!H:H,Saudi!$A:$A,YEAR(daily!$A1925))</f>
        <v>283799693.45242673</v>
      </c>
      <c r="AF1925" s="5">
        <f t="shared" si="82"/>
        <v>10</v>
      </c>
      <c r="AG1925" s="5">
        <f t="shared" si="83"/>
        <v>2007</v>
      </c>
    </row>
    <row r="1926" spans="1:33">
      <c r="A1926" s="3">
        <v>39384</v>
      </c>
      <c r="B1926" s="1">
        <v>423178</v>
      </c>
      <c r="C1926" s="1">
        <v>69822</v>
      </c>
      <c r="D1926" s="1">
        <v>71497</v>
      </c>
      <c r="E1926" s="1">
        <v>93.53</v>
      </c>
      <c r="F1926" s="1">
        <v>91.66</v>
      </c>
      <c r="G1926" s="1">
        <v>90.8</v>
      </c>
      <c r="H1926" s="2">
        <v>50.4</v>
      </c>
      <c r="I1926" s="2">
        <v>30.8</v>
      </c>
      <c r="J1926" s="2">
        <v>85.5</v>
      </c>
      <c r="K1926" s="2">
        <v>87.1</v>
      </c>
      <c r="L1926">
        <f>SUMIFS(US!B:B,US!$D:$D,YEAR(daily!$A1926),US!$E:$E,MONTH(daily!$A1926))</f>
        <v>8511</v>
      </c>
      <c r="M1926">
        <f>SUMIFS(US!C:C,US!$D:$D,YEAR(daily!$A1926),US!$E:$E,MONTH(daily!$A1926))</f>
        <v>20476</v>
      </c>
      <c r="N1926">
        <f>SUMIFS(COT!E:E,COT!$A:$A,YEAR(daily!$A1926),COT!$B:$B,WEEKNUM(daily!$A1926))</f>
        <v>1448114</v>
      </c>
      <c r="O1926">
        <f>SUMIFS(COT!F:F,COT!$A:$A,YEAR(daily!$A1926),COT!$B:$B,WEEKNUM(daily!$A1926))</f>
        <v>246342</v>
      </c>
      <c r="P1926">
        <f>SUMIFS(COT!G:G,COT!$A:$A,YEAR(daily!$A1926),COT!$B:$B,WEEKNUM(daily!$A1926))</f>
        <v>180630</v>
      </c>
      <c r="Q1926">
        <f>SUMIFS(COT!H:H,COT!$A:$A,YEAR(daily!$A1926),COT!$B:$B,WEEKNUM(daily!$A1926))</f>
        <v>390324</v>
      </c>
      <c r="R1926">
        <f>SUMIFS(COT!I:I,COT!$A:$A,YEAR(daily!$A1926),COT!$B:$B,WEEKNUM(daily!$A1926))</f>
        <v>727223</v>
      </c>
      <c r="S1926">
        <f>SUMIFS(COT!J:J,COT!$A:$A,YEAR(daily!$A1926),COT!$B:$B,WEEKNUM(daily!$A1926))</f>
        <v>787214</v>
      </c>
      <c r="T1926">
        <f>SUMIFS(COT!K:K,COT!$A:$A,YEAR(daily!$A1926),COT!$B:$B,WEEKNUM(daily!$A1926))</f>
        <v>84225</v>
      </c>
      <c r="U1926">
        <f>SUMIFS(COT!L:L,COT!$A:$A,YEAR(daily!$A1926),COT!$B:$B,WEEKNUM(daily!$A1926))</f>
        <v>89946</v>
      </c>
      <c r="V1926">
        <f>SUMIFS(COT!M:M,COT!$A:$A,YEAR(daily!$A1926),COT!$B:$B,WEEKNUM(daily!$A1926))</f>
        <v>113</v>
      </c>
      <c r="W1926">
        <f>SUMIFS(COT!N:N,COT!$A:$A,YEAR(daily!$A1926),COT!$B:$B,WEEKNUM(daily!$A1926))</f>
        <v>112</v>
      </c>
      <c r="X1926">
        <f>SUMIFS(COT!O:O,COT!$A:$A,YEAR(daily!$A1926),COT!$B:$B,WEEKNUM(daily!$A1926))</f>
        <v>130</v>
      </c>
      <c r="Y1926">
        <f>SUMIFS(COT!P:P,COT!$A:$A,YEAR(daily!$A1926),COT!$B:$B,WEEKNUM(daily!$A1926))</f>
        <v>80</v>
      </c>
      <c r="Z1926">
        <f>SUMIFS(COT!Q:Q,COT!$A:$A,YEAR(daily!$A1926),COT!$B:$B,WEEKNUM(daily!$A1926))</f>
        <v>102</v>
      </c>
      <c r="AA1926">
        <f>SUMIFS(Saudi!B:B,Saudi!$A:$A,YEAR(daily!$A1926))</f>
        <v>642.80600000000004</v>
      </c>
      <c r="AB1926">
        <f>SUMIFS(Saudi!C:C,Saudi!$A:$A,YEAR(daily!$A1926))</f>
        <v>459.12</v>
      </c>
      <c r="AC1926">
        <f>SUMIFS(Saudi!F:F,Saudi!$A:$A,YEAR(daily!$A1926))</f>
        <v>3923205</v>
      </c>
      <c r="AD1926">
        <f>SUMIFS(Saudi!G:G,Saudi!$A:$A,YEAR(daily!$A1926))</f>
        <v>72.338736684018997</v>
      </c>
      <c r="AE1926">
        <f>SUMIFS(Saudi!H:H,Saudi!$A:$A,YEAR(daily!$A1926))</f>
        <v>283799693.45242673</v>
      </c>
      <c r="AF1926" s="5">
        <f t="shared" si="82"/>
        <v>10</v>
      </c>
      <c r="AG1926" s="5">
        <f t="shared" si="83"/>
        <v>2007</v>
      </c>
    </row>
    <row r="1927" spans="1:33">
      <c r="A1927" s="3">
        <v>39385</v>
      </c>
      <c r="B1927" s="1">
        <v>416303</v>
      </c>
      <c r="C1927" s="1">
        <v>69326</v>
      </c>
      <c r="D1927" s="1">
        <v>71331</v>
      </c>
      <c r="E1927" s="1">
        <v>90.38</v>
      </c>
      <c r="F1927" s="1">
        <v>88.77</v>
      </c>
      <c r="G1927" s="1">
        <v>87.99</v>
      </c>
      <c r="H1927" s="2">
        <v>50.4</v>
      </c>
      <c r="I1927" s="2">
        <v>30.8</v>
      </c>
      <c r="J1927" s="2">
        <v>85.5</v>
      </c>
      <c r="K1927" s="2">
        <v>87.1</v>
      </c>
      <c r="L1927">
        <f>SUMIFS(US!B:B,US!$D:$D,YEAR(daily!$A1927),US!$E:$E,MONTH(daily!$A1927))</f>
        <v>8511</v>
      </c>
      <c r="M1927">
        <f>SUMIFS(US!C:C,US!$D:$D,YEAR(daily!$A1927),US!$E:$E,MONTH(daily!$A1927))</f>
        <v>20476</v>
      </c>
      <c r="N1927">
        <f>SUMIFS(COT!E:E,COT!$A:$A,YEAR(daily!$A1927),COT!$B:$B,WEEKNUM(daily!$A1927))</f>
        <v>1448114</v>
      </c>
      <c r="O1927">
        <f>SUMIFS(COT!F:F,COT!$A:$A,YEAR(daily!$A1927),COT!$B:$B,WEEKNUM(daily!$A1927))</f>
        <v>246342</v>
      </c>
      <c r="P1927">
        <f>SUMIFS(COT!G:G,COT!$A:$A,YEAR(daily!$A1927),COT!$B:$B,WEEKNUM(daily!$A1927))</f>
        <v>180630</v>
      </c>
      <c r="Q1927">
        <f>SUMIFS(COT!H:H,COT!$A:$A,YEAR(daily!$A1927),COT!$B:$B,WEEKNUM(daily!$A1927))</f>
        <v>390324</v>
      </c>
      <c r="R1927">
        <f>SUMIFS(COT!I:I,COT!$A:$A,YEAR(daily!$A1927),COT!$B:$B,WEEKNUM(daily!$A1927))</f>
        <v>727223</v>
      </c>
      <c r="S1927">
        <f>SUMIFS(COT!J:J,COT!$A:$A,YEAR(daily!$A1927),COT!$B:$B,WEEKNUM(daily!$A1927))</f>
        <v>787214</v>
      </c>
      <c r="T1927">
        <f>SUMIFS(COT!K:K,COT!$A:$A,YEAR(daily!$A1927),COT!$B:$B,WEEKNUM(daily!$A1927))</f>
        <v>84225</v>
      </c>
      <c r="U1927">
        <f>SUMIFS(COT!L:L,COT!$A:$A,YEAR(daily!$A1927),COT!$B:$B,WEEKNUM(daily!$A1927))</f>
        <v>89946</v>
      </c>
      <c r="V1927">
        <f>SUMIFS(COT!M:M,COT!$A:$A,YEAR(daily!$A1927),COT!$B:$B,WEEKNUM(daily!$A1927))</f>
        <v>113</v>
      </c>
      <c r="W1927">
        <f>SUMIFS(COT!N:N,COT!$A:$A,YEAR(daily!$A1927),COT!$B:$B,WEEKNUM(daily!$A1927))</f>
        <v>112</v>
      </c>
      <c r="X1927">
        <f>SUMIFS(COT!O:O,COT!$A:$A,YEAR(daily!$A1927),COT!$B:$B,WEEKNUM(daily!$A1927))</f>
        <v>130</v>
      </c>
      <c r="Y1927">
        <f>SUMIFS(COT!P:P,COT!$A:$A,YEAR(daily!$A1927),COT!$B:$B,WEEKNUM(daily!$A1927))</f>
        <v>80</v>
      </c>
      <c r="Z1927">
        <f>SUMIFS(COT!Q:Q,COT!$A:$A,YEAR(daily!$A1927),COT!$B:$B,WEEKNUM(daily!$A1927))</f>
        <v>102</v>
      </c>
      <c r="AA1927">
        <f>SUMIFS(Saudi!B:B,Saudi!$A:$A,YEAR(daily!$A1927))</f>
        <v>642.80600000000004</v>
      </c>
      <c r="AB1927">
        <f>SUMIFS(Saudi!C:C,Saudi!$A:$A,YEAR(daily!$A1927))</f>
        <v>459.12</v>
      </c>
      <c r="AC1927">
        <f>SUMIFS(Saudi!F:F,Saudi!$A:$A,YEAR(daily!$A1927))</f>
        <v>3923205</v>
      </c>
      <c r="AD1927">
        <f>SUMIFS(Saudi!G:G,Saudi!$A:$A,YEAR(daily!$A1927))</f>
        <v>72.338736684018997</v>
      </c>
      <c r="AE1927">
        <f>SUMIFS(Saudi!H:H,Saudi!$A:$A,YEAR(daily!$A1927))</f>
        <v>283799693.45242673</v>
      </c>
      <c r="AF1927" s="5">
        <f t="shared" si="82"/>
        <v>10</v>
      </c>
      <c r="AG1927" s="5">
        <f t="shared" si="83"/>
        <v>2007</v>
      </c>
    </row>
    <row r="1928" spans="1:33">
      <c r="A1928" s="3">
        <v>39386</v>
      </c>
      <c r="B1928" s="1">
        <v>416430</v>
      </c>
      <c r="C1928" s="1">
        <v>71641</v>
      </c>
      <c r="D1928" s="1">
        <v>74029</v>
      </c>
      <c r="E1928" s="1">
        <v>94.53</v>
      </c>
      <c r="F1928" s="1">
        <v>92.14</v>
      </c>
      <c r="G1928" s="1">
        <v>91.19</v>
      </c>
      <c r="H1928" s="2">
        <v>50.4</v>
      </c>
      <c r="I1928" s="2">
        <v>30.8</v>
      </c>
      <c r="J1928" s="2">
        <v>85.5</v>
      </c>
      <c r="K1928" s="2">
        <v>87.1</v>
      </c>
      <c r="L1928">
        <f>SUMIFS(US!B:B,US!$D:$D,YEAR(daily!$A1928),US!$E:$E,MONTH(daily!$A1928))</f>
        <v>8511</v>
      </c>
      <c r="M1928">
        <f>SUMIFS(US!C:C,US!$D:$D,YEAR(daily!$A1928),US!$E:$E,MONTH(daily!$A1928))</f>
        <v>20476</v>
      </c>
      <c r="N1928">
        <f>SUMIFS(COT!E:E,COT!$A:$A,YEAR(daily!$A1928),COT!$B:$B,WEEKNUM(daily!$A1928))</f>
        <v>1448114</v>
      </c>
      <c r="O1928">
        <f>SUMIFS(COT!F:F,COT!$A:$A,YEAR(daily!$A1928),COT!$B:$B,WEEKNUM(daily!$A1928))</f>
        <v>246342</v>
      </c>
      <c r="P1928">
        <f>SUMIFS(COT!G:G,COT!$A:$A,YEAR(daily!$A1928),COT!$B:$B,WEEKNUM(daily!$A1928))</f>
        <v>180630</v>
      </c>
      <c r="Q1928">
        <f>SUMIFS(COT!H:H,COT!$A:$A,YEAR(daily!$A1928),COT!$B:$B,WEEKNUM(daily!$A1928))</f>
        <v>390324</v>
      </c>
      <c r="R1928">
        <f>SUMIFS(COT!I:I,COT!$A:$A,YEAR(daily!$A1928),COT!$B:$B,WEEKNUM(daily!$A1928))</f>
        <v>727223</v>
      </c>
      <c r="S1928">
        <f>SUMIFS(COT!J:J,COT!$A:$A,YEAR(daily!$A1928),COT!$B:$B,WEEKNUM(daily!$A1928))</f>
        <v>787214</v>
      </c>
      <c r="T1928">
        <f>SUMIFS(COT!K:K,COT!$A:$A,YEAR(daily!$A1928),COT!$B:$B,WEEKNUM(daily!$A1928))</f>
        <v>84225</v>
      </c>
      <c r="U1928">
        <f>SUMIFS(COT!L:L,COT!$A:$A,YEAR(daily!$A1928),COT!$B:$B,WEEKNUM(daily!$A1928))</f>
        <v>89946</v>
      </c>
      <c r="V1928">
        <f>SUMIFS(COT!M:M,COT!$A:$A,YEAR(daily!$A1928),COT!$B:$B,WEEKNUM(daily!$A1928))</f>
        <v>113</v>
      </c>
      <c r="W1928">
        <f>SUMIFS(COT!N:N,COT!$A:$A,YEAR(daily!$A1928),COT!$B:$B,WEEKNUM(daily!$A1928))</f>
        <v>112</v>
      </c>
      <c r="X1928">
        <f>SUMIFS(COT!O:O,COT!$A:$A,YEAR(daily!$A1928),COT!$B:$B,WEEKNUM(daily!$A1928))</f>
        <v>130</v>
      </c>
      <c r="Y1928">
        <f>SUMIFS(COT!P:P,COT!$A:$A,YEAR(daily!$A1928),COT!$B:$B,WEEKNUM(daily!$A1928))</f>
        <v>80</v>
      </c>
      <c r="Z1928">
        <f>SUMIFS(COT!Q:Q,COT!$A:$A,YEAR(daily!$A1928),COT!$B:$B,WEEKNUM(daily!$A1928))</f>
        <v>102</v>
      </c>
      <c r="AA1928">
        <f>SUMIFS(Saudi!B:B,Saudi!$A:$A,YEAR(daily!$A1928))</f>
        <v>642.80600000000004</v>
      </c>
      <c r="AB1928">
        <f>SUMIFS(Saudi!C:C,Saudi!$A:$A,YEAR(daily!$A1928))</f>
        <v>459.12</v>
      </c>
      <c r="AC1928">
        <f>SUMIFS(Saudi!F:F,Saudi!$A:$A,YEAR(daily!$A1928))</f>
        <v>3923205</v>
      </c>
      <c r="AD1928">
        <f>SUMIFS(Saudi!G:G,Saudi!$A:$A,YEAR(daily!$A1928))</f>
        <v>72.338736684018997</v>
      </c>
      <c r="AE1928">
        <f>SUMIFS(Saudi!H:H,Saudi!$A:$A,YEAR(daily!$A1928))</f>
        <v>283799693.45242673</v>
      </c>
      <c r="AF1928" s="5">
        <f t="shared" si="82"/>
        <v>10</v>
      </c>
      <c r="AG1928" s="5">
        <f t="shared" si="83"/>
        <v>2007</v>
      </c>
    </row>
    <row r="1929" spans="1:33">
      <c r="A1929" s="3">
        <v>39387</v>
      </c>
      <c r="B1929" s="1">
        <v>401141</v>
      </c>
      <c r="C1929" s="1">
        <v>73350</v>
      </c>
      <c r="D1929" s="1">
        <v>76003</v>
      </c>
      <c r="E1929" s="1">
        <v>93.49</v>
      </c>
      <c r="F1929" s="1">
        <v>91.4</v>
      </c>
      <c r="G1929" s="1">
        <v>90.47</v>
      </c>
      <c r="H1929" s="2">
        <v>50.4</v>
      </c>
      <c r="I1929" s="2">
        <v>30.8</v>
      </c>
      <c r="J1929" s="2">
        <v>85.5</v>
      </c>
      <c r="K1929" s="2">
        <v>87.1</v>
      </c>
      <c r="L1929">
        <f>SUMIFS(US!B:B,US!$D:$D,YEAR(daily!$A1929),US!$E:$E,MONTH(daily!$A1929))</f>
        <v>8597</v>
      </c>
      <c r="M1929">
        <f>SUMIFS(US!C:C,US!$D:$D,YEAR(daily!$A1929),US!$E:$E,MONTH(daily!$A1929))</f>
        <v>20535</v>
      </c>
      <c r="N1929">
        <f>SUMIFS(COT!E:E,COT!$A:$A,YEAR(daily!$A1929),COT!$B:$B,WEEKNUM(daily!$A1929))</f>
        <v>1448114</v>
      </c>
      <c r="O1929">
        <f>SUMIFS(COT!F:F,COT!$A:$A,YEAR(daily!$A1929),COT!$B:$B,WEEKNUM(daily!$A1929))</f>
        <v>246342</v>
      </c>
      <c r="P1929">
        <f>SUMIFS(COT!G:G,COT!$A:$A,YEAR(daily!$A1929),COT!$B:$B,WEEKNUM(daily!$A1929))</f>
        <v>180630</v>
      </c>
      <c r="Q1929">
        <f>SUMIFS(COT!H:H,COT!$A:$A,YEAR(daily!$A1929),COT!$B:$B,WEEKNUM(daily!$A1929))</f>
        <v>390324</v>
      </c>
      <c r="R1929">
        <f>SUMIFS(COT!I:I,COT!$A:$A,YEAR(daily!$A1929),COT!$B:$B,WEEKNUM(daily!$A1929))</f>
        <v>727223</v>
      </c>
      <c r="S1929">
        <f>SUMIFS(COT!J:J,COT!$A:$A,YEAR(daily!$A1929),COT!$B:$B,WEEKNUM(daily!$A1929))</f>
        <v>787214</v>
      </c>
      <c r="T1929">
        <f>SUMIFS(COT!K:K,COT!$A:$A,YEAR(daily!$A1929),COT!$B:$B,WEEKNUM(daily!$A1929))</f>
        <v>84225</v>
      </c>
      <c r="U1929">
        <f>SUMIFS(COT!L:L,COT!$A:$A,YEAR(daily!$A1929),COT!$B:$B,WEEKNUM(daily!$A1929))</f>
        <v>89946</v>
      </c>
      <c r="V1929">
        <f>SUMIFS(COT!M:M,COT!$A:$A,YEAR(daily!$A1929),COT!$B:$B,WEEKNUM(daily!$A1929))</f>
        <v>113</v>
      </c>
      <c r="W1929">
        <f>SUMIFS(COT!N:N,COT!$A:$A,YEAR(daily!$A1929),COT!$B:$B,WEEKNUM(daily!$A1929))</f>
        <v>112</v>
      </c>
      <c r="X1929">
        <f>SUMIFS(COT!O:O,COT!$A:$A,YEAR(daily!$A1929),COT!$B:$B,WEEKNUM(daily!$A1929))</f>
        <v>130</v>
      </c>
      <c r="Y1929">
        <f>SUMIFS(COT!P:P,COT!$A:$A,YEAR(daily!$A1929),COT!$B:$B,WEEKNUM(daily!$A1929))</f>
        <v>80</v>
      </c>
      <c r="Z1929">
        <f>SUMIFS(COT!Q:Q,COT!$A:$A,YEAR(daily!$A1929),COT!$B:$B,WEEKNUM(daily!$A1929))</f>
        <v>102</v>
      </c>
      <c r="AA1929">
        <f>SUMIFS(Saudi!B:B,Saudi!$A:$A,YEAR(daily!$A1929))</f>
        <v>642.80600000000004</v>
      </c>
      <c r="AB1929">
        <f>SUMIFS(Saudi!C:C,Saudi!$A:$A,YEAR(daily!$A1929))</f>
        <v>459.12</v>
      </c>
      <c r="AC1929">
        <f>SUMIFS(Saudi!F:F,Saudi!$A:$A,YEAR(daily!$A1929))</f>
        <v>3923205</v>
      </c>
      <c r="AD1929">
        <f>SUMIFS(Saudi!G:G,Saudi!$A:$A,YEAR(daily!$A1929))</f>
        <v>72.338736684018997</v>
      </c>
      <c r="AE1929">
        <f>SUMIFS(Saudi!H:H,Saudi!$A:$A,YEAR(daily!$A1929))</f>
        <v>283799693.45242673</v>
      </c>
      <c r="AF1929" s="5">
        <f t="shared" si="82"/>
        <v>11</v>
      </c>
      <c r="AG1929" s="5">
        <f t="shared" si="83"/>
        <v>2007</v>
      </c>
    </row>
    <row r="1930" spans="1:33">
      <c r="A1930" s="3">
        <v>39388</v>
      </c>
      <c r="B1930" s="1">
        <v>379868</v>
      </c>
      <c r="C1930" s="1">
        <v>77257</v>
      </c>
      <c r="D1930" s="1">
        <v>81677</v>
      </c>
      <c r="E1930" s="1">
        <v>95.93</v>
      </c>
      <c r="F1930" s="1">
        <v>93.72</v>
      </c>
      <c r="G1930" s="1">
        <v>92.73</v>
      </c>
      <c r="H1930" s="2">
        <v>50.4</v>
      </c>
      <c r="I1930" s="2">
        <v>30.8</v>
      </c>
      <c r="J1930" s="2">
        <v>85.5</v>
      </c>
      <c r="K1930" s="2">
        <v>87.1</v>
      </c>
      <c r="L1930">
        <f>SUMIFS(US!B:B,US!$D:$D,YEAR(daily!$A1930),US!$E:$E,MONTH(daily!$A1930))</f>
        <v>8597</v>
      </c>
      <c r="M1930">
        <f>SUMIFS(US!C:C,US!$D:$D,YEAR(daily!$A1930),US!$E:$E,MONTH(daily!$A1930))</f>
        <v>20535</v>
      </c>
      <c r="N1930">
        <f>SUMIFS(COT!E:E,COT!$A:$A,YEAR(daily!$A1930),COT!$B:$B,WEEKNUM(daily!$A1930))</f>
        <v>1448114</v>
      </c>
      <c r="O1930">
        <f>SUMIFS(COT!F:F,COT!$A:$A,YEAR(daily!$A1930),COT!$B:$B,WEEKNUM(daily!$A1930))</f>
        <v>246342</v>
      </c>
      <c r="P1930">
        <f>SUMIFS(COT!G:G,COT!$A:$A,YEAR(daily!$A1930),COT!$B:$B,WEEKNUM(daily!$A1930))</f>
        <v>180630</v>
      </c>
      <c r="Q1930">
        <f>SUMIFS(COT!H:H,COT!$A:$A,YEAR(daily!$A1930),COT!$B:$B,WEEKNUM(daily!$A1930))</f>
        <v>390324</v>
      </c>
      <c r="R1930">
        <f>SUMIFS(COT!I:I,COT!$A:$A,YEAR(daily!$A1930),COT!$B:$B,WEEKNUM(daily!$A1930))</f>
        <v>727223</v>
      </c>
      <c r="S1930">
        <f>SUMIFS(COT!J:J,COT!$A:$A,YEAR(daily!$A1930),COT!$B:$B,WEEKNUM(daily!$A1930))</f>
        <v>787214</v>
      </c>
      <c r="T1930">
        <f>SUMIFS(COT!K:K,COT!$A:$A,YEAR(daily!$A1930),COT!$B:$B,WEEKNUM(daily!$A1930))</f>
        <v>84225</v>
      </c>
      <c r="U1930">
        <f>SUMIFS(COT!L:L,COT!$A:$A,YEAR(daily!$A1930),COT!$B:$B,WEEKNUM(daily!$A1930))</f>
        <v>89946</v>
      </c>
      <c r="V1930">
        <f>SUMIFS(COT!M:M,COT!$A:$A,YEAR(daily!$A1930),COT!$B:$B,WEEKNUM(daily!$A1930))</f>
        <v>113</v>
      </c>
      <c r="W1930">
        <f>SUMIFS(COT!N:N,COT!$A:$A,YEAR(daily!$A1930),COT!$B:$B,WEEKNUM(daily!$A1930))</f>
        <v>112</v>
      </c>
      <c r="X1930">
        <f>SUMIFS(COT!O:O,COT!$A:$A,YEAR(daily!$A1930),COT!$B:$B,WEEKNUM(daily!$A1930))</f>
        <v>130</v>
      </c>
      <c r="Y1930">
        <f>SUMIFS(COT!P:P,COT!$A:$A,YEAR(daily!$A1930),COT!$B:$B,WEEKNUM(daily!$A1930))</f>
        <v>80</v>
      </c>
      <c r="Z1930">
        <f>SUMIFS(COT!Q:Q,COT!$A:$A,YEAR(daily!$A1930),COT!$B:$B,WEEKNUM(daily!$A1930))</f>
        <v>102</v>
      </c>
      <c r="AA1930">
        <f>SUMIFS(Saudi!B:B,Saudi!$A:$A,YEAR(daily!$A1930))</f>
        <v>642.80600000000004</v>
      </c>
      <c r="AB1930">
        <f>SUMIFS(Saudi!C:C,Saudi!$A:$A,YEAR(daily!$A1930))</f>
        <v>459.12</v>
      </c>
      <c r="AC1930">
        <f>SUMIFS(Saudi!F:F,Saudi!$A:$A,YEAR(daily!$A1930))</f>
        <v>3923205</v>
      </c>
      <c r="AD1930">
        <f>SUMIFS(Saudi!G:G,Saudi!$A:$A,YEAR(daily!$A1930))</f>
        <v>72.338736684018997</v>
      </c>
      <c r="AE1930">
        <f>SUMIFS(Saudi!H:H,Saudi!$A:$A,YEAR(daily!$A1930))</f>
        <v>283799693.45242673</v>
      </c>
      <c r="AF1930" s="5">
        <f t="shared" si="82"/>
        <v>11</v>
      </c>
      <c r="AG1930" s="5">
        <f t="shared" si="83"/>
        <v>2007</v>
      </c>
    </row>
    <row r="1931" spans="1:33">
      <c r="A1931" s="3">
        <v>39391</v>
      </c>
      <c r="B1931" s="1">
        <v>388491</v>
      </c>
      <c r="C1931" s="1">
        <v>78093</v>
      </c>
      <c r="D1931" s="1">
        <v>84495</v>
      </c>
      <c r="E1931" s="1">
        <v>93.98</v>
      </c>
      <c r="F1931" s="1">
        <v>92.22</v>
      </c>
      <c r="G1931" s="1">
        <v>91.35</v>
      </c>
      <c r="H1931" s="2">
        <v>50.4</v>
      </c>
      <c r="I1931" s="2">
        <v>30.8</v>
      </c>
      <c r="J1931" s="2">
        <v>85.5</v>
      </c>
      <c r="K1931" s="2">
        <v>87.1</v>
      </c>
      <c r="L1931">
        <f>SUMIFS(US!B:B,US!$D:$D,YEAR(daily!$A1931),US!$E:$E,MONTH(daily!$A1931))</f>
        <v>8597</v>
      </c>
      <c r="M1931">
        <f>SUMIFS(US!C:C,US!$D:$D,YEAR(daily!$A1931),US!$E:$E,MONTH(daily!$A1931))</f>
        <v>20535</v>
      </c>
      <c r="N1931">
        <f>SUMIFS(COT!E:E,COT!$A:$A,YEAR(daily!$A1931),COT!$B:$B,WEEKNUM(daily!$A1931))</f>
        <v>1513362</v>
      </c>
      <c r="O1931">
        <f>SUMIFS(COT!F:F,COT!$A:$A,YEAR(daily!$A1931),COT!$B:$B,WEEKNUM(daily!$A1931))</f>
        <v>251944</v>
      </c>
      <c r="P1931">
        <f>SUMIFS(COT!G:G,COT!$A:$A,YEAR(daily!$A1931),COT!$B:$B,WEEKNUM(daily!$A1931))</f>
        <v>163343</v>
      </c>
      <c r="Q1931">
        <f>SUMIFS(COT!H:H,COT!$A:$A,YEAR(daily!$A1931),COT!$B:$B,WEEKNUM(daily!$A1931))</f>
        <v>429587</v>
      </c>
      <c r="R1931">
        <f>SUMIFS(COT!I:I,COT!$A:$A,YEAR(daily!$A1931),COT!$B:$B,WEEKNUM(daily!$A1931))</f>
        <v>765466</v>
      </c>
      <c r="S1931">
        <f>SUMIFS(COT!J:J,COT!$A:$A,YEAR(daily!$A1931),COT!$B:$B,WEEKNUM(daily!$A1931))</f>
        <v>832439</v>
      </c>
      <c r="T1931">
        <f>SUMIFS(COT!K:K,COT!$A:$A,YEAR(daily!$A1931),COT!$B:$B,WEEKNUM(daily!$A1931))</f>
        <v>66365</v>
      </c>
      <c r="U1931">
        <f>SUMIFS(COT!L:L,COT!$A:$A,YEAR(daily!$A1931),COT!$B:$B,WEEKNUM(daily!$A1931))</f>
        <v>87993</v>
      </c>
      <c r="V1931">
        <f>SUMIFS(COT!M:M,COT!$A:$A,YEAR(daily!$A1931),COT!$B:$B,WEEKNUM(daily!$A1931))</f>
        <v>109</v>
      </c>
      <c r="W1931">
        <f>SUMIFS(COT!N:N,COT!$A:$A,YEAR(daily!$A1931),COT!$B:$B,WEEKNUM(daily!$A1931))</f>
        <v>113</v>
      </c>
      <c r="X1931">
        <f>SUMIFS(COT!O:O,COT!$A:$A,YEAR(daily!$A1931),COT!$B:$B,WEEKNUM(daily!$A1931))</f>
        <v>134</v>
      </c>
      <c r="Y1931">
        <f>SUMIFS(COT!P:P,COT!$A:$A,YEAR(daily!$A1931),COT!$B:$B,WEEKNUM(daily!$A1931))</f>
        <v>83</v>
      </c>
      <c r="Z1931">
        <f>SUMIFS(COT!Q:Q,COT!$A:$A,YEAR(daily!$A1931),COT!$B:$B,WEEKNUM(daily!$A1931))</f>
        <v>103</v>
      </c>
      <c r="AA1931">
        <f>SUMIFS(Saudi!B:B,Saudi!$A:$A,YEAR(daily!$A1931))</f>
        <v>642.80600000000004</v>
      </c>
      <c r="AB1931">
        <f>SUMIFS(Saudi!C:C,Saudi!$A:$A,YEAR(daily!$A1931))</f>
        <v>459.12</v>
      </c>
      <c r="AC1931">
        <f>SUMIFS(Saudi!F:F,Saudi!$A:$A,YEAR(daily!$A1931))</f>
        <v>3923205</v>
      </c>
      <c r="AD1931">
        <f>SUMIFS(Saudi!G:G,Saudi!$A:$A,YEAR(daily!$A1931))</f>
        <v>72.338736684018997</v>
      </c>
      <c r="AE1931">
        <f>SUMIFS(Saudi!H:H,Saudi!$A:$A,YEAR(daily!$A1931))</f>
        <v>283799693.45242673</v>
      </c>
      <c r="AF1931" s="5">
        <f t="shared" si="82"/>
        <v>11</v>
      </c>
      <c r="AG1931" s="5">
        <f t="shared" si="83"/>
        <v>2007</v>
      </c>
    </row>
    <row r="1932" spans="1:33">
      <c r="A1932" s="3">
        <v>39392</v>
      </c>
      <c r="B1932" s="1">
        <v>359674</v>
      </c>
      <c r="C1932" s="1">
        <v>77130</v>
      </c>
      <c r="D1932" s="1">
        <v>85494</v>
      </c>
      <c r="E1932" s="1">
        <v>96.7</v>
      </c>
      <c r="F1932" s="1">
        <v>94.87</v>
      </c>
      <c r="G1932" s="1">
        <v>93.97</v>
      </c>
      <c r="H1932" s="2">
        <v>50.4</v>
      </c>
      <c r="I1932" s="2">
        <v>30.8</v>
      </c>
      <c r="J1932" s="2">
        <v>85.5</v>
      </c>
      <c r="K1932" s="2">
        <v>87.1</v>
      </c>
      <c r="L1932">
        <f>SUMIFS(US!B:B,US!$D:$D,YEAR(daily!$A1932),US!$E:$E,MONTH(daily!$A1932))</f>
        <v>8597</v>
      </c>
      <c r="M1932">
        <f>SUMIFS(US!C:C,US!$D:$D,YEAR(daily!$A1932),US!$E:$E,MONTH(daily!$A1932))</f>
        <v>20535</v>
      </c>
      <c r="N1932">
        <f>SUMIFS(COT!E:E,COT!$A:$A,YEAR(daily!$A1932),COT!$B:$B,WEEKNUM(daily!$A1932))</f>
        <v>1513362</v>
      </c>
      <c r="O1932">
        <f>SUMIFS(COT!F:F,COT!$A:$A,YEAR(daily!$A1932),COT!$B:$B,WEEKNUM(daily!$A1932))</f>
        <v>251944</v>
      </c>
      <c r="P1932">
        <f>SUMIFS(COT!G:G,COT!$A:$A,YEAR(daily!$A1932),COT!$B:$B,WEEKNUM(daily!$A1932))</f>
        <v>163343</v>
      </c>
      <c r="Q1932">
        <f>SUMIFS(COT!H:H,COT!$A:$A,YEAR(daily!$A1932),COT!$B:$B,WEEKNUM(daily!$A1932))</f>
        <v>429587</v>
      </c>
      <c r="R1932">
        <f>SUMIFS(COT!I:I,COT!$A:$A,YEAR(daily!$A1932),COT!$B:$B,WEEKNUM(daily!$A1932))</f>
        <v>765466</v>
      </c>
      <c r="S1932">
        <f>SUMIFS(COT!J:J,COT!$A:$A,YEAR(daily!$A1932),COT!$B:$B,WEEKNUM(daily!$A1932))</f>
        <v>832439</v>
      </c>
      <c r="T1932">
        <f>SUMIFS(COT!K:K,COT!$A:$A,YEAR(daily!$A1932),COT!$B:$B,WEEKNUM(daily!$A1932))</f>
        <v>66365</v>
      </c>
      <c r="U1932">
        <f>SUMIFS(COT!L:L,COT!$A:$A,YEAR(daily!$A1932),COT!$B:$B,WEEKNUM(daily!$A1932))</f>
        <v>87993</v>
      </c>
      <c r="V1932">
        <f>SUMIFS(COT!M:M,COT!$A:$A,YEAR(daily!$A1932),COT!$B:$B,WEEKNUM(daily!$A1932))</f>
        <v>109</v>
      </c>
      <c r="W1932">
        <f>SUMIFS(COT!N:N,COT!$A:$A,YEAR(daily!$A1932),COT!$B:$B,WEEKNUM(daily!$A1932))</f>
        <v>113</v>
      </c>
      <c r="X1932">
        <f>SUMIFS(COT!O:O,COT!$A:$A,YEAR(daily!$A1932),COT!$B:$B,WEEKNUM(daily!$A1932))</f>
        <v>134</v>
      </c>
      <c r="Y1932">
        <f>SUMIFS(COT!P:P,COT!$A:$A,YEAR(daily!$A1932),COT!$B:$B,WEEKNUM(daily!$A1932))</f>
        <v>83</v>
      </c>
      <c r="Z1932">
        <f>SUMIFS(COT!Q:Q,COT!$A:$A,YEAR(daily!$A1932),COT!$B:$B,WEEKNUM(daily!$A1932))</f>
        <v>103</v>
      </c>
      <c r="AA1932">
        <f>SUMIFS(Saudi!B:B,Saudi!$A:$A,YEAR(daily!$A1932))</f>
        <v>642.80600000000004</v>
      </c>
      <c r="AB1932">
        <f>SUMIFS(Saudi!C:C,Saudi!$A:$A,YEAR(daily!$A1932))</f>
        <v>459.12</v>
      </c>
      <c r="AC1932">
        <f>SUMIFS(Saudi!F:F,Saudi!$A:$A,YEAR(daily!$A1932))</f>
        <v>3923205</v>
      </c>
      <c r="AD1932">
        <f>SUMIFS(Saudi!G:G,Saudi!$A:$A,YEAR(daily!$A1932))</f>
        <v>72.338736684018997</v>
      </c>
      <c r="AE1932">
        <f>SUMIFS(Saudi!H:H,Saudi!$A:$A,YEAR(daily!$A1932))</f>
        <v>283799693.45242673</v>
      </c>
      <c r="AF1932" s="5">
        <f t="shared" si="82"/>
        <v>11</v>
      </c>
      <c r="AG1932" s="5">
        <f t="shared" si="83"/>
        <v>2007</v>
      </c>
    </row>
    <row r="1933" spans="1:33">
      <c r="A1933" s="3">
        <v>39393</v>
      </c>
      <c r="B1933" s="1">
        <v>352198</v>
      </c>
      <c r="C1933" s="1">
        <v>80161</v>
      </c>
      <c r="D1933" s="1">
        <v>86501</v>
      </c>
      <c r="E1933" s="1">
        <v>96.37</v>
      </c>
      <c r="F1933" s="1">
        <v>94.81</v>
      </c>
      <c r="G1933" s="1">
        <v>94.03</v>
      </c>
      <c r="H1933" s="2">
        <v>50.4</v>
      </c>
      <c r="I1933" s="2">
        <v>30.8</v>
      </c>
      <c r="J1933" s="2">
        <v>85.5</v>
      </c>
      <c r="K1933" s="2">
        <v>87.1</v>
      </c>
      <c r="L1933">
        <f>SUMIFS(US!B:B,US!$D:$D,YEAR(daily!$A1933),US!$E:$E,MONTH(daily!$A1933))</f>
        <v>8597</v>
      </c>
      <c r="M1933">
        <f>SUMIFS(US!C:C,US!$D:$D,YEAR(daily!$A1933),US!$E:$E,MONTH(daily!$A1933))</f>
        <v>20535</v>
      </c>
      <c r="N1933">
        <f>SUMIFS(COT!E:E,COT!$A:$A,YEAR(daily!$A1933),COT!$B:$B,WEEKNUM(daily!$A1933))</f>
        <v>1513362</v>
      </c>
      <c r="O1933">
        <f>SUMIFS(COT!F:F,COT!$A:$A,YEAR(daily!$A1933),COT!$B:$B,WEEKNUM(daily!$A1933))</f>
        <v>251944</v>
      </c>
      <c r="P1933">
        <f>SUMIFS(COT!G:G,COT!$A:$A,YEAR(daily!$A1933),COT!$B:$B,WEEKNUM(daily!$A1933))</f>
        <v>163343</v>
      </c>
      <c r="Q1933">
        <f>SUMIFS(COT!H:H,COT!$A:$A,YEAR(daily!$A1933),COT!$B:$B,WEEKNUM(daily!$A1933))</f>
        <v>429587</v>
      </c>
      <c r="R1933">
        <f>SUMIFS(COT!I:I,COT!$A:$A,YEAR(daily!$A1933),COT!$B:$B,WEEKNUM(daily!$A1933))</f>
        <v>765466</v>
      </c>
      <c r="S1933">
        <f>SUMIFS(COT!J:J,COT!$A:$A,YEAR(daily!$A1933),COT!$B:$B,WEEKNUM(daily!$A1933))</f>
        <v>832439</v>
      </c>
      <c r="T1933">
        <f>SUMIFS(COT!K:K,COT!$A:$A,YEAR(daily!$A1933),COT!$B:$B,WEEKNUM(daily!$A1933))</f>
        <v>66365</v>
      </c>
      <c r="U1933">
        <f>SUMIFS(COT!L:L,COT!$A:$A,YEAR(daily!$A1933),COT!$B:$B,WEEKNUM(daily!$A1933))</f>
        <v>87993</v>
      </c>
      <c r="V1933">
        <f>SUMIFS(COT!M:M,COT!$A:$A,YEAR(daily!$A1933),COT!$B:$B,WEEKNUM(daily!$A1933))</f>
        <v>109</v>
      </c>
      <c r="W1933">
        <f>SUMIFS(COT!N:N,COT!$A:$A,YEAR(daily!$A1933),COT!$B:$B,WEEKNUM(daily!$A1933))</f>
        <v>113</v>
      </c>
      <c r="X1933">
        <f>SUMIFS(COT!O:O,COT!$A:$A,YEAR(daily!$A1933),COT!$B:$B,WEEKNUM(daily!$A1933))</f>
        <v>134</v>
      </c>
      <c r="Y1933">
        <f>SUMIFS(COT!P:P,COT!$A:$A,YEAR(daily!$A1933),COT!$B:$B,WEEKNUM(daily!$A1933))</f>
        <v>83</v>
      </c>
      <c r="Z1933">
        <f>SUMIFS(COT!Q:Q,COT!$A:$A,YEAR(daily!$A1933),COT!$B:$B,WEEKNUM(daily!$A1933))</f>
        <v>103</v>
      </c>
      <c r="AA1933">
        <f>SUMIFS(Saudi!B:B,Saudi!$A:$A,YEAR(daily!$A1933))</f>
        <v>642.80600000000004</v>
      </c>
      <c r="AB1933">
        <f>SUMIFS(Saudi!C:C,Saudi!$A:$A,YEAR(daily!$A1933))</f>
        <v>459.12</v>
      </c>
      <c r="AC1933">
        <f>SUMIFS(Saudi!F:F,Saudi!$A:$A,YEAR(daily!$A1933))</f>
        <v>3923205</v>
      </c>
      <c r="AD1933">
        <f>SUMIFS(Saudi!G:G,Saudi!$A:$A,YEAR(daily!$A1933))</f>
        <v>72.338736684018997</v>
      </c>
      <c r="AE1933">
        <f>SUMIFS(Saudi!H:H,Saudi!$A:$A,YEAR(daily!$A1933))</f>
        <v>283799693.45242673</v>
      </c>
      <c r="AF1933" s="5">
        <f t="shared" si="82"/>
        <v>11</v>
      </c>
      <c r="AG1933" s="5">
        <f t="shared" si="83"/>
        <v>2007</v>
      </c>
    </row>
    <row r="1934" spans="1:33">
      <c r="A1934" s="3">
        <v>39394</v>
      </c>
      <c r="B1934" s="1">
        <v>320421</v>
      </c>
      <c r="C1934" s="1">
        <v>84506</v>
      </c>
      <c r="D1934" s="1">
        <v>86859</v>
      </c>
      <c r="E1934" s="1">
        <v>95.46</v>
      </c>
      <c r="F1934" s="1">
        <v>93.9</v>
      </c>
      <c r="G1934" s="1">
        <v>93.19</v>
      </c>
      <c r="H1934" s="2">
        <v>50.4</v>
      </c>
      <c r="I1934" s="2">
        <v>30.8</v>
      </c>
      <c r="J1934" s="2">
        <v>85.5</v>
      </c>
      <c r="K1934" s="2">
        <v>87.1</v>
      </c>
      <c r="L1934">
        <f>SUMIFS(US!B:B,US!$D:$D,YEAR(daily!$A1934),US!$E:$E,MONTH(daily!$A1934))</f>
        <v>8597</v>
      </c>
      <c r="M1934">
        <f>SUMIFS(US!C:C,US!$D:$D,YEAR(daily!$A1934),US!$E:$E,MONTH(daily!$A1934))</f>
        <v>20535</v>
      </c>
      <c r="N1934">
        <f>SUMIFS(COT!E:E,COT!$A:$A,YEAR(daily!$A1934),COT!$B:$B,WEEKNUM(daily!$A1934))</f>
        <v>1513362</v>
      </c>
      <c r="O1934">
        <f>SUMIFS(COT!F:F,COT!$A:$A,YEAR(daily!$A1934),COT!$B:$B,WEEKNUM(daily!$A1934))</f>
        <v>251944</v>
      </c>
      <c r="P1934">
        <f>SUMIFS(COT!G:G,COT!$A:$A,YEAR(daily!$A1934),COT!$B:$B,WEEKNUM(daily!$A1934))</f>
        <v>163343</v>
      </c>
      <c r="Q1934">
        <f>SUMIFS(COT!H:H,COT!$A:$A,YEAR(daily!$A1934),COT!$B:$B,WEEKNUM(daily!$A1934))</f>
        <v>429587</v>
      </c>
      <c r="R1934">
        <f>SUMIFS(COT!I:I,COT!$A:$A,YEAR(daily!$A1934),COT!$B:$B,WEEKNUM(daily!$A1934))</f>
        <v>765466</v>
      </c>
      <c r="S1934">
        <f>SUMIFS(COT!J:J,COT!$A:$A,YEAR(daily!$A1934),COT!$B:$B,WEEKNUM(daily!$A1934))</f>
        <v>832439</v>
      </c>
      <c r="T1934">
        <f>SUMIFS(COT!K:K,COT!$A:$A,YEAR(daily!$A1934),COT!$B:$B,WEEKNUM(daily!$A1934))</f>
        <v>66365</v>
      </c>
      <c r="U1934">
        <f>SUMIFS(COT!L:L,COT!$A:$A,YEAR(daily!$A1934),COT!$B:$B,WEEKNUM(daily!$A1934))</f>
        <v>87993</v>
      </c>
      <c r="V1934">
        <f>SUMIFS(COT!M:M,COT!$A:$A,YEAR(daily!$A1934),COT!$B:$B,WEEKNUM(daily!$A1934))</f>
        <v>109</v>
      </c>
      <c r="W1934">
        <f>SUMIFS(COT!N:N,COT!$A:$A,YEAR(daily!$A1934),COT!$B:$B,WEEKNUM(daily!$A1934))</f>
        <v>113</v>
      </c>
      <c r="X1934">
        <f>SUMIFS(COT!O:O,COT!$A:$A,YEAR(daily!$A1934),COT!$B:$B,WEEKNUM(daily!$A1934))</f>
        <v>134</v>
      </c>
      <c r="Y1934">
        <f>SUMIFS(COT!P:P,COT!$A:$A,YEAR(daily!$A1934),COT!$B:$B,WEEKNUM(daily!$A1934))</f>
        <v>83</v>
      </c>
      <c r="Z1934">
        <f>SUMIFS(COT!Q:Q,COT!$A:$A,YEAR(daily!$A1934),COT!$B:$B,WEEKNUM(daily!$A1934))</f>
        <v>103</v>
      </c>
      <c r="AA1934">
        <f>SUMIFS(Saudi!B:B,Saudi!$A:$A,YEAR(daily!$A1934))</f>
        <v>642.80600000000004</v>
      </c>
      <c r="AB1934">
        <f>SUMIFS(Saudi!C:C,Saudi!$A:$A,YEAR(daily!$A1934))</f>
        <v>459.12</v>
      </c>
      <c r="AC1934">
        <f>SUMIFS(Saudi!F:F,Saudi!$A:$A,YEAR(daily!$A1934))</f>
        <v>3923205</v>
      </c>
      <c r="AD1934">
        <f>SUMIFS(Saudi!G:G,Saudi!$A:$A,YEAR(daily!$A1934))</f>
        <v>72.338736684018997</v>
      </c>
      <c r="AE1934">
        <f>SUMIFS(Saudi!H:H,Saudi!$A:$A,YEAR(daily!$A1934))</f>
        <v>283799693.45242673</v>
      </c>
      <c r="AF1934" s="5">
        <f t="shared" si="82"/>
        <v>11</v>
      </c>
      <c r="AG1934" s="5">
        <f t="shared" si="83"/>
        <v>2007</v>
      </c>
    </row>
    <row r="1935" spans="1:33">
      <c r="A1935" s="3">
        <v>39395</v>
      </c>
      <c r="B1935" s="1">
        <v>298553</v>
      </c>
      <c r="C1935" s="1">
        <v>90773</v>
      </c>
      <c r="D1935" s="1">
        <v>88189</v>
      </c>
      <c r="E1935" s="1">
        <v>96.32</v>
      </c>
      <c r="F1935" s="1">
        <v>94.45</v>
      </c>
      <c r="G1935" s="1">
        <v>93.7</v>
      </c>
      <c r="H1935" s="2">
        <v>50.4</v>
      </c>
      <c r="I1935" s="2">
        <v>30.8</v>
      </c>
      <c r="J1935" s="2">
        <v>85.5</v>
      </c>
      <c r="K1935" s="2">
        <v>87.1</v>
      </c>
      <c r="L1935">
        <f>SUMIFS(US!B:B,US!$D:$D,YEAR(daily!$A1935),US!$E:$E,MONTH(daily!$A1935))</f>
        <v>8597</v>
      </c>
      <c r="M1935">
        <f>SUMIFS(US!C:C,US!$D:$D,YEAR(daily!$A1935),US!$E:$E,MONTH(daily!$A1935))</f>
        <v>20535</v>
      </c>
      <c r="N1935">
        <f>SUMIFS(COT!E:E,COT!$A:$A,YEAR(daily!$A1935),COT!$B:$B,WEEKNUM(daily!$A1935))</f>
        <v>1513362</v>
      </c>
      <c r="O1935">
        <f>SUMIFS(COT!F:F,COT!$A:$A,YEAR(daily!$A1935),COT!$B:$B,WEEKNUM(daily!$A1935))</f>
        <v>251944</v>
      </c>
      <c r="P1935">
        <f>SUMIFS(COT!G:G,COT!$A:$A,YEAR(daily!$A1935),COT!$B:$B,WEEKNUM(daily!$A1935))</f>
        <v>163343</v>
      </c>
      <c r="Q1935">
        <f>SUMIFS(COT!H:H,COT!$A:$A,YEAR(daily!$A1935),COT!$B:$B,WEEKNUM(daily!$A1935))</f>
        <v>429587</v>
      </c>
      <c r="R1935">
        <f>SUMIFS(COT!I:I,COT!$A:$A,YEAR(daily!$A1935),COT!$B:$B,WEEKNUM(daily!$A1935))</f>
        <v>765466</v>
      </c>
      <c r="S1935">
        <f>SUMIFS(COT!J:J,COT!$A:$A,YEAR(daily!$A1935),COT!$B:$B,WEEKNUM(daily!$A1935))</f>
        <v>832439</v>
      </c>
      <c r="T1935">
        <f>SUMIFS(COT!K:K,COT!$A:$A,YEAR(daily!$A1935),COT!$B:$B,WEEKNUM(daily!$A1935))</f>
        <v>66365</v>
      </c>
      <c r="U1935">
        <f>SUMIFS(COT!L:L,COT!$A:$A,YEAR(daily!$A1935),COT!$B:$B,WEEKNUM(daily!$A1935))</f>
        <v>87993</v>
      </c>
      <c r="V1935">
        <f>SUMIFS(COT!M:M,COT!$A:$A,YEAR(daily!$A1935),COT!$B:$B,WEEKNUM(daily!$A1935))</f>
        <v>109</v>
      </c>
      <c r="W1935">
        <f>SUMIFS(COT!N:N,COT!$A:$A,YEAR(daily!$A1935),COT!$B:$B,WEEKNUM(daily!$A1935))</f>
        <v>113</v>
      </c>
      <c r="X1935">
        <f>SUMIFS(COT!O:O,COT!$A:$A,YEAR(daily!$A1935),COT!$B:$B,WEEKNUM(daily!$A1935))</f>
        <v>134</v>
      </c>
      <c r="Y1935">
        <f>SUMIFS(COT!P:P,COT!$A:$A,YEAR(daily!$A1935),COT!$B:$B,WEEKNUM(daily!$A1935))</f>
        <v>83</v>
      </c>
      <c r="Z1935">
        <f>SUMIFS(COT!Q:Q,COT!$A:$A,YEAR(daily!$A1935),COT!$B:$B,WEEKNUM(daily!$A1935))</f>
        <v>103</v>
      </c>
      <c r="AA1935">
        <f>SUMIFS(Saudi!B:B,Saudi!$A:$A,YEAR(daily!$A1935))</f>
        <v>642.80600000000004</v>
      </c>
      <c r="AB1935">
        <f>SUMIFS(Saudi!C:C,Saudi!$A:$A,YEAR(daily!$A1935))</f>
        <v>459.12</v>
      </c>
      <c r="AC1935">
        <f>SUMIFS(Saudi!F:F,Saudi!$A:$A,YEAR(daily!$A1935))</f>
        <v>3923205</v>
      </c>
      <c r="AD1935">
        <f>SUMIFS(Saudi!G:G,Saudi!$A:$A,YEAR(daily!$A1935))</f>
        <v>72.338736684018997</v>
      </c>
      <c r="AE1935">
        <f>SUMIFS(Saudi!H:H,Saudi!$A:$A,YEAR(daily!$A1935))</f>
        <v>283799693.45242673</v>
      </c>
      <c r="AF1935" s="5">
        <f t="shared" si="82"/>
        <v>11</v>
      </c>
      <c r="AG1935" s="5">
        <f t="shared" si="83"/>
        <v>2007</v>
      </c>
    </row>
    <row r="1936" spans="1:33">
      <c r="A1936" s="3">
        <v>39398</v>
      </c>
      <c r="B1936" s="1">
        <v>257852</v>
      </c>
      <c r="C1936" s="1">
        <v>93692</v>
      </c>
      <c r="D1936" s="1">
        <v>89080</v>
      </c>
      <c r="E1936" s="1">
        <v>94.62</v>
      </c>
      <c r="F1936" s="1">
        <v>92.67</v>
      </c>
      <c r="G1936" s="1">
        <v>91.91</v>
      </c>
      <c r="H1936" s="2">
        <v>50.4</v>
      </c>
      <c r="I1936" s="2">
        <v>30.8</v>
      </c>
      <c r="J1936" s="2">
        <v>85.5</v>
      </c>
      <c r="K1936" s="2">
        <v>87.1</v>
      </c>
      <c r="L1936">
        <f>SUMIFS(US!B:B,US!$D:$D,YEAR(daily!$A1936),US!$E:$E,MONTH(daily!$A1936))</f>
        <v>8597</v>
      </c>
      <c r="M1936">
        <f>SUMIFS(US!C:C,US!$D:$D,YEAR(daily!$A1936),US!$E:$E,MONTH(daily!$A1936))</f>
        <v>20535</v>
      </c>
      <c r="N1936">
        <f>SUMIFS(COT!E:E,COT!$A:$A,YEAR(daily!$A1936),COT!$B:$B,WEEKNUM(daily!$A1936))</f>
        <v>1445162</v>
      </c>
      <c r="O1936">
        <f>SUMIFS(COT!F:F,COT!$A:$A,YEAR(daily!$A1936),COT!$B:$B,WEEKNUM(daily!$A1936))</f>
        <v>225232</v>
      </c>
      <c r="P1936">
        <f>SUMIFS(COT!G:G,COT!$A:$A,YEAR(daily!$A1936),COT!$B:$B,WEEKNUM(daily!$A1936))</f>
        <v>214410</v>
      </c>
      <c r="Q1936">
        <f>SUMIFS(COT!H:H,COT!$A:$A,YEAR(daily!$A1936),COT!$B:$B,WEEKNUM(daily!$A1936))</f>
        <v>370642</v>
      </c>
      <c r="R1936">
        <f>SUMIFS(COT!I:I,COT!$A:$A,YEAR(daily!$A1936),COT!$B:$B,WEEKNUM(daily!$A1936))</f>
        <v>774613</v>
      </c>
      <c r="S1936">
        <f>SUMIFS(COT!J:J,COT!$A:$A,YEAR(daily!$A1936),COT!$B:$B,WEEKNUM(daily!$A1936))</f>
        <v>781005</v>
      </c>
      <c r="T1936">
        <f>SUMIFS(COT!K:K,COT!$A:$A,YEAR(daily!$A1936),COT!$B:$B,WEEKNUM(daily!$A1936))</f>
        <v>74675</v>
      </c>
      <c r="U1936">
        <f>SUMIFS(COT!L:L,COT!$A:$A,YEAR(daily!$A1936),COT!$B:$B,WEEKNUM(daily!$A1936))</f>
        <v>79105</v>
      </c>
      <c r="V1936">
        <f>SUMIFS(COT!M:M,COT!$A:$A,YEAR(daily!$A1936),COT!$B:$B,WEEKNUM(daily!$A1936))</f>
        <v>86</v>
      </c>
      <c r="W1936">
        <f>SUMIFS(COT!N:N,COT!$A:$A,YEAR(daily!$A1936),COT!$B:$B,WEEKNUM(daily!$A1936))</f>
        <v>115</v>
      </c>
      <c r="X1936">
        <f>SUMIFS(COT!O:O,COT!$A:$A,YEAR(daily!$A1936),COT!$B:$B,WEEKNUM(daily!$A1936))</f>
        <v>129</v>
      </c>
      <c r="Y1936">
        <f>SUMIFS(COT!P:P,COT!$A:$A,YEAR(daily!$A1936),COT!$B:$B,WEEKNUM(daily!$A1936))</f>
        <v>83</v>
      </c>
      <c r="Z1936">
        <f>SUMIFS(COT!Q:Q,COT!$A:$A,YEAR(daily!$A1936),COT!$B:$B,WEEKNUM(daily!$A1936))</f>
        <v>96</v>
      </c>
      <c r="AA1936">
        <f>SUMIFS(Saudi!B:B,Saudi!$A:$A,YEAR(daily!$A1936))</f>
        <v>642.80600000000004</v>
      </c>
      <c r="AB1936">
        <f>SUMIFS(Saudi!C:C,Saudi!$A:$A,YEAR(daily!$A1936))</f>
        <v>459.12</v>
      </c>
      <c r="AC1936">
        <f>SUMIFS(Saudi!F:F,Saudi!$A:$A,YEAR(daily!$A1936))</f>
        <v>3923205</v>
      </c>
      <c r="AD1936">
        <f>SUMIFS(Saudi!G:G,Saudi!$A:$A,YEAR(daily!$A1936))</f>
        <v>72.338736684018997</v>
      </c>
      <c r="AE1936">
        <f>SUMIFS(Saudi!H:H,Saudi!$A:$A,YEAR(daily!$A1936))</f>
        <v>283799693.45242673</v>
      </c>
      <c r="AF1936" s="5">
        <f t="shared" si="82"/>
        <v>11</v>
      </c>
      <c r="AG1936" s="5">
        <f t="shared" si="83"/>
        <v>2007</v>
      </c>
    </row>
    <row r="1937" spans="1:33">
      <c r="A1937" s="3">
        <v>39399</v>
      </c>
      <c r="B1937" s="1">
        <v>134956</v>
      </c>
      <c r="C1937" s="1">
        <v>94002</v>
      </c>
      <c r="D1937" s="1">
        <v>89476</v>
      </c>
      <c r="E1937" s="1">
        <v>91.17</v>
      </c>
      <c r="F1937" s="1">
        <v>89.42</v>
      </c>
      <c r="G1937" s="1">
        <v>88.75</v>
      </c>
      <c r="H1937" s="2">
        <v>50.4</v>
      </c>
      <c r="I1937" s="2">
        <v>30.8</v>
      </c>
      <c r="J1937" s="2">
        <v>85.5</v>
      </c>
      <c r="K1937" s="2">
        <v>87.1</v>
      </c>
      <c r="L1937">
        <f>SUMIFS(US!B:B,US!$D:$D,YEAR(daily!$A1937),US!$E:$E,MONTH(daily!$A1937))</f>
        <v>8597</v>
      </c>
      <c r="M1937">
        <f>SUMIFS(US!C:C,US!$D:$D,YEAR(daily!$A1937),US!$E:$E,MONTH(daily!$A1937))</f>
        <v>20535</v>
      </c>
      <c r="N1937">
        <f>SUMIFS(COT!E:E,COT!$A:$A,YEAR(daily!$A1937),COT!$B:$B,WEEKNUM(daily!$A1937))</f>
        <v>1445162</v>
      </c>
      <c r="O1937">
        <f>SUMIFS(COT!F:F,COT!$A:$A,YEAR(daily!$A1937),COT!$B:$B,WEEKNUM(daily!$A1937))</f>
        <v>225232</v>
      </c>
      <c r="P1937">
        <f>SUMIFS(COT!G:G,COT!$A:$A,YEAR(daily!$A1937),COT!$B:$B,WEEKNUM(daily!$A1937))</f>
        <v>214410</v>
      </c>
      <c r="Q1937">
        <f>SUMIFS(COT!H:H,COT!$A:$A,YEAR(daily!$A1937),COT!$B:$B,WEEKNUM(daily!$A1937))</f>
        <v>370642</v>
      </c>
      <c r="R1937">
        <f>SUMIFS(COT!I:I,COT!$A:$A,YEAR(daily!$A1937),COT!$B:$B,WEEKNUM(daily!$A1937))</f>
        <v>774613</v>
      </c>
      <c r="S1937">
        <f>SUMIFS(COT!J:J,COT!$A:$A,YEAR(daily!$A1937),COT!$B:$B,WEEKNUM(daily!$A1937))</f>
        <v>781005</v>
      </c>
      <c r="T1937">
        <f>SUMIFS(COT!K:K,COT!$A:$A,YEAR(daily!$A1937),COT!$B:$B,WEEKNUM(daily!$A1937))</f>
        <v>74675</v>
      </c>
      <c r="U1937">
        <f>SUMIFS(COT!L:L,COT!$A:$A,YEAR(daily!$A1937),COT!$B:$B,WEEKNUM(daily!$A1937))</f>
        <v>79105</v>
      </c>
      <c r="V1937">
        <f>SUMIFS(COT!M:M,COT!$A:$A,YEAR(daily!$A1937),COT!$B:$B,WEEKNUM(daily!$A1937))</f>
        <v>86</v>
      </c>
      <c r="W1937">
        <f>SUMIFS(COT!N:N,COT!$A:$A,YEAR(daily!$A1937),COT!$B:$B,WEEKNUM(daily!$A1937))</f>
        <v>115</v>
      </c>
      <c r="X1937">
        <f>SUMIFS(COT!O:O,COT!$A:$A,YEAR(daily!$A1937),COT!$B:$B,WEEKNUM(daily!$A1937))</f>
        <v>129</v>
      </c>
      <c r="Y1937">
        <f>SUMIFS(COT!P:P,COT!$A:$A,YEAR(daily!$A1937),COT!$B:$B,WEEKNUM(daily!$A1937))</f>
        <v>83</v>
      </c>
      <c r="Z1937">
        <f>SUMIFS(COT!Q:Q,COT!$A:$A,YEAR(daily!$A1937),COT!$B:$B,WEEKNUM(daily!$A1937))</f>
        <v>96</v>
      </c>
      <c r="AA1937">
        <f>SUMIFS(Saudi!B:B,Saudi!$A:$A,YEAR(daily!$A1937))</f>
        <v>642.80600000000004</v>
      </c>
      <c r="AB1937">
        <f>SUMIFS(Saudi!C:C,Saudi!$A:$A,YEAR(daily!$A1937))</f>
        <v>459.12</v>
      </c>
      <c r="AC1937">
        <f>SUMIFS(Saudi!F:F,Saudi!$A:$A,YEAR(daily!$A1937))</f>
        <v>3923205</v>
      </c>
      <c r="AD1937">
        <f>SUMIFS(Saudi!G:G,Saudi!$A:$A,YEAR(daily!$A1937))</f>
        <v>72.338736684018997</v>
      </c>
      <c r="AE1937">
        <f>SUMIFS(Saudi!H:H,Saudi!$A:$A,YEAR(daily!$A1937))</f>
        <v>283799693.45242673</v>
      </c>
      <c r="AF1937" s="5">
        <f t="shared" si="82"/>
        <v>11</v>
      </c>
      <c r="AG1937" s="5">
        <f t="shared" si="83"/>
        <v>2007</v>
      </c>
    </row>
    <row r="1938" spans="1:33">
      <c r="A1938" s="3">
        <v>39400</v>
      </c>
      <c r="B1938" s="1">
        <v>109417</v>
      </c>
      <c r="C1938" s="1">
        <v>94810</v>
      </c>
      <c r="D1938" s="1">
        <v>94293</v>
      </c>
      <c r="E1938" s="1">
        <v>94.09</v>
      </c>
      <c r="F1938" s="1">
        <v>91.76</v>
      </c>
      <c r="G1938" s="1">
        <v>90.88</v>
      </c>
      <c r="H1938" s="2">
        <v>50.4</v>
      </c>
      <c r="I1938" s="2">
        <v>30.8</v>
      </c>
      <c r="J1938" s="2">
        <v>85.5</v>
      </c>
      <c r="K1938" s="2">
        <v>87.1</v>
      </c>
      <c r="L1938">
        <f>SUMIFS(US!B:B,US!$D:$D,YEAR(daily!$A1938),US!$E:$E,MONTH(daily!$A1938))</f>
        <v>8597</v>
      </c>
      <c r="M1938">
        <f>SUMIFS(US!C:C,US!$D:$D,YEAR(daily!$A1938),US!$E:$E,MONTH(daily!$A1938))</f>
        <v>20535</v>
      </c>
      <c r="N1938">
        <f>SUMIFS(COT!E:E,COT!$A:$A,YEAR(daily!$A1938),COT!$B:$B,WEEKNUM(daily!$A1938))</f>
        <v>1445162</v>
      </c>
      <c r="O1938">
        <f>SUMIFS(COT!F:F,COT!$A:$A,YEAR(daily!$A1938),COT!$B:$B,WEEKNUM(daily!$A1938))</f>
        <v>225232</v>
      </c>
      <c r="P1938">
        <f>SUMIFS(COT!G:G,COT!$A:$A,YEAR(daily!$A1938),COT!$B:$B,WEEKNUM(daily!$A1938))</f>
        <v>214410</v>
      </c>
      <c r="Q1938">
        <f>SUMIFS(COT!H:H,COT!$A:$A,YEAR(daily!$A1938),COT!$B:$B,WEEKNUM(daily!$A1938))</f>
        <v>370642</v>
      </c>
      <c r="R1938">
        <f>SUMIFS(COT!I:I,COT!$A:$A,YEAR(daily!$A1938),COT!$B:$B,WEEKNUM(daily!$A1938))</f>
        <v>774613</v>
      </c>
      <c r="S1938">
        <f>SUMIFS(COT!J:J,COT!$A:$A,YEAR(daily!$A1938),COT!$B:$B,WEEKNUM(daily!$A1938))</f>
        <v>781005</v>
      </c>
      <c r="T1938">
        <f>SUMIFS(COT!K:K,COT!$A:$A,YEAR(daily!$A1938),COT!$B:$B,WEEKNUM(daily!$A1938))</f>
        <v>74675</v>
      </c>
      <c r="U1938">
        <f>SUMIFS(COT!L:L,COT!$A:$A,YEAR(daily!$A1938),COT!$B:$B,WEEKNUM(daily!$A1938))</f>
        <v>79105</v>
      </c>
      <c r="V1938">
        <f>SUMIFS(COT!M:M,COT!$A:$A,YEAR(daily!$A1938),COT!$B:$B,WEEKNUM(daily!$A1938))</f>
        <v>86</v>
      </c>
      <c r="W1938">
        <f>SUMIFS(COT!N:N,COT!$A:$A,YEAR(daily!$A1938),COT!$B:$B,WEEKNUM(daily!$A1938))</f>
        <v>115</v>
      </c>
      <c r="X1938">
        <f>SUMIFS(COT!O:O,COT!$A:$A,YEAR(daily!$A1938),COT!$B:$B,WEEKNUM(daily!$A1938))</f>
        <v>129</v>
      </c>
      <c r="Y1938">
        <f>SUMIFS(COT!P:P,COT!$A:$A,YEAR(daily!$A1938),COT!$B:$B,WEEKNUM(daily!$A1938))</f>
        <v>83</v>
      </c>
      <c r="Z1938">
        <f>SUMIFS(COT!Q:Q,COT!$A:$A,YEAR(daily!$A1938),COT!$B:$B,WEEKNUM(daily!$A1938))</f>
        <v>96</v>
      </c>
      <c r="AA1938">
        <f>SUMIFS(Saudi!B:B,Saudi!$A:$A,YEAR(daily!$A1938))</f>
        <v>642.80600000000004</v>
      </c>
      <c r="AB1938">
        <f>SUMIFS(Saudi!C:C,Saudi!$A:$A,YEAR(daily!$A1938))</f>
        <v>459.12</v>
      </c>
      <c r="AC1938">
        <f>SUMIFS(Saudi!F:F,Saudi!$A:$A,YEAR(daily!$A1938))</f>
        <v>3923205</v>
      </c>
      <c r="AD1938">
        <f>SUMIFS(Saudi!G:G,Saudi!$A:$A,YEAR(daily!$A1938))</f>
        <v>72.338736684018997</v>
      </c>
      <c r="AE1938">
        <f>SUMIFS(Saudi!H:H,Saudi!$A:$A,YEAR(daily!$A1938))</f>
        <v>283799693.45242673</v>
      </c>
      <c r="AF1938" s="5">
        <f t="shared" si="82"/>
        <v>11</v>
      </c>
      <c r="AG1938" s="5">
        <f t="shared" si="83"/>
        <v>2007</v>
      </c>
    </row>
    <row r="1939" spans="1:33">
      <c r="A1939" s="3">
        <v>39401</v>
      </c>
      <c r="B1939" s="1">
        <v>35806</v>
      </c>
      <c r="C1939" s="1">
        <v>93516</v>
      </c>
      <c r="D1939" s="1">
        <v>93874</v>
      </c>
      <c r="E1939" s="1">
        <v>93.43</v>
      </c>
      <c r="F1939" s="1">
        <v>91.01</v>
      </c>
      <c r="G1939" s="1">
        <v>90.12</v>
      </c>
      <c r="H1939" s="2">
        <v>50.4</v>
      </c>
      <c r="I1939" s="2">
        <v>30.8</v>
      </c>
      <c r="J1939" s="2">
        <v>85.5</v>
      </c>
      <c r="K1939" s="2">
        <v>87.1</v>
      </c>
      <c r="L1939">
        <f>SUMIFS(US!B:B,US!$D:$D,YEAR(daily!$A1939),US!$E:$E,MONTH(daily!$A1939))</f>
        <v>8597</v>
      </c>
      <c r="M1939">
        <f>SUMIFS(US!C:C,US!$D:$D,YEAR(daily!$A1939),US!$E:$E,MONTH(daily!$A1939))</f>
        <v>20535</v>
      </c>
      <c r="N1939">
        <f>SUMIFS(COT!E:E,COT!$A:$A,YEAR(daily!$A1939),COT!$B:$B,WEEKNUM(daily!$A1939))</f>
        <v>1445162</v>
      </c>
      <c r="O1939">
        <f>SUMIFS(COT!F:F,COT!$A:$A,YEAR(daily!$A1939),COT!$B:$B,WEEKNUM(daily!$A1939))</f>
        <v>225232</v>
      </c>
      <c r="P1939">
        <f>SUMIFS(COT!G:G,COT!$A:$A,YEAR(daily!$A1939),COT!$B:$B,WEEKNUM(daily!$A1939))</f>
        <v>214410</v>
      </c>
      <c r="Q1939">
        <f>SUMIFS(COT!H:H,COT!$A:$A,YEAR(daily!$A1939),COT!$B:$B,WEEKNUM(daily!$A1939))</f>
        <v>370642</v>
      </c>
      <c r="R1939">
        <f>SUMIFS(COT!I:I,COT!$A:$A,YEAR(daily!$A1939),COT!$B:$B,WEEKNUM(daily!$A1939))</f>
        <v>774613</v>
      </c>
      <c r="S1939">
        <f>SUMIFS(COT!J:J,COT!$A:$A,YEAR(daily!$A1939),COT!$B:$B,WEEKNUM(daily!$A1939))</f>
        <v>781005</v>
      </c>
      <c r="T1939">
        <f>SUMIFS(COT!K:K,COT!$A:$A,YEAR(daily!$A1939),COT!$B:$B,WEEKNUM(daily!$A1939))</f>
        <v>74675</v>
      </c>
      <c r="U1939">
        <f>SUMIFS(COT!L:L,COT!$A:$A,YEAR(daily!$A1939),COT!$B:$B,WEEKNUM(daily!$A1939))</f>
        <v>79105</v>
      </c>
      <c r="V1939">
        <f>SUMIFS(COT!M:M,COT!$A:$A,YEAR(daily!$A1939),COT!$B:$B,WEEKNUM(daily!$A1939))</f>
        <v>86</v>
      </c>
      <c r="W1939">
        <f>SUMIFS(COT!N:N,COT!$A:$A,YEAR(daily!$A1939),COT!$B:$B,WEEKNUM(daily!$A1939))</f>
        <v>115</v>
      </c>
      <c r="X1939">
        <f>SUMIFS(COT!O:O,COT!$A:$A,YEAR(daily!$A1939),COT!$B:$B,WEEKNUM(daily!$A1939))</f>
        <v>129</v>
      </c>
      <c r="Y1939">
        <f>SUMIFS(COT!P:P,COT!$A:$A,YEAR(daily!$A1939),COT!$B:$B,WEEKNUM(daily!$A1939))</f>
        <v>83</v>
      </c>
      <c r="Z1939">
        <f>SUMIFS(COT!Q:Q,COT!$A:$A,YEAR(daily!$A1939),COT!$B:$B,WEEKNUM(daily!$A1939))</f>
        <v>96</v>
      </c>
      <c r="AA1939">
        <f>SUMIFS(Saudi!B:B,Saudi!$A:$A,YEAR(daily!$A1939))</f>
        <v>642.80600000000004</v>
      </c>
      <c r="AB1939">
        <f>SUMIFS(Saudi!C:C,Saudi!$A:$A,YEAR(daily!$A1939))</f>
        <v>459.12</v>
      </c>
      <c r="AC1939">
        <f>SUMIFS(Saudi!F:F,Saudi!$A:$A,YEAR(daily!$A1939))</f>
        <v>3923205</v>
      </c>
      <c r="AD1939">
        <f>SUMIFS(Saudi!G:G,Saudi!$A:$A,YEAR(daily!$A1939))</f>
        <v>72.338736684018997</v>
      </c>
      <c r="AE1939">
        <f>SUMIFS(Saudi!H:H,Saudi!$A:$A,YEAR(daily!$A1939))</f>
        <v>283799693.45242673</v>
      </c>
      <c r="AF1939" s="5">
        <f t="shared" si="82"/>
        <v>11</v>
      </c>
      <c r="AG1939" s="5">
        <f t="shared" si="83"/>
        <v>2007</v>
      </c>
    </row>
    <row r="1940" spans="1:33">
      <c r="A1940" s="3">
        <v>39402</v>
      </c>
      <c r="B1940" s="1">
        <v>125203</v>
      </c>
      <c r="C1940" s="1">
        <v>96520</v>
      </c>
      <c r="D1940" s="1">
        <v>96183</v>
      </c>
      <c r="E1940" s="1">
        <v>95.1</v>
      </c>
      <c r="F1940" s="1">
        <v>92.72</v>
      </c>
      <c r="G1940" s="1">
        <v>91.72</v>
      </c>
      <c r="H1940" s="2">
        <v>50.4</v>
      </c>
      <c r="I1940" s="2">
        <v>30.8</v>
      </c>
      <c r="J1940" s="2">
        <v>85.5</v>
      </c>
      <c r="K1940" s="2">
        <v>87.1</v>
      </c>
      <c r="L1940">
        <f>SUMIFS(US!B:B,US!$D:$D,YEAR(daily!$A1940),US!$E:$E,MONTH(daily!$A1940))</f>
        <v>8597</v>
      </c>
      <c r="M1940">
        <f>SUMIFS(US!C:C,US!$D:$D,YEAR(daily!$A1940),US!$E:$E,MONTH(daily!$A1940))</f>
        <v>20535</v>
      </c>
      <c r="N1940">
        <f>SUMIFS(COT!E:E,COT!$A:$A,YEAR(daily!$A1940),COT!$B:$B,WEEKNUM(daily!$A1940))</f>
        <v>1445162</v>
      </c>
      <c r="O1940">
        <f>SUMIFS(COT!F:F,COT!$A:$A,YEAR(daily!$A1940),COT!$B:$B,WEEKNUM(daily!$A1940))</f>
        <v>225232</v>
      </c>
      <c r="P1940">
        <f>SUMIFS(COT!G:G,COT!$A:$A,YEAR(daily!$A1940),COT!$B:$B,WEEKNUM(daily!$A1940))</f>
        <v>214410</v>
      </c>
      <c r="Q1940">
        <f>SUMIFS(COT!H:H,COT!$A:$A,YEAR(daily!$A1940),COT!$B:$B,WEEKNUM(daily!$A1940))</f>
        <v>370642</v>
      </c>
      <c r="R1940">
        <f>SUMIFS(COT!I:I,COT!$A:$A,YEAR(daily!$A1940),COT!$B:$B,WEEKNUM(daily!$A1940))</f>
        <v>774613</v>
      </c>
      <c r="S1940">
        <f>SUMIFS(COT!J:J,COT!$A:$A,YEAR(daily!$A1940),COT!$B:$B,WEEKNUM(daily!$A1940))</f>
        <v>781005</v>
      </c>
      <c r="T1940">
        <f>SUMIFS(COT!K:K,COT!$A:$A,YEAR(daily!$A1940),COT!$B:$B,WEEKNUM(daily!$A1940))</f>
        <v>74675</v>
      </c>
      <c r="U1940">
        <f>SUMIFS(COT!L:L,COT!$A:$A,YEAR(daily!$A1940),COT!$B:$B,WEEKNUM(daily!$A1940))</f>
        <v>79105</v>
      </c>
      <c r="V1940">
        <f>SUMIFS(COT!M:M,COT!$A:$A,YEAR(daily!$A1940),COT!$B:$B,WEEKNUM(daily!$A1940))</f>
        <v>86</v>
      </c>
      <c r="W1940">
        <f>SUMIFS(COT!N:N,COT!$A:$A,YEAR(daily!$A1940),COT!$B:$B,WEEKNUM(daily!$A1940))</f>
        <v>115</v>
      </c>
      <c r="X1940">
        <f>SUMIFS(COT!O:O,COT!$A:$A,YEAR(daily!$A1940),COT!$B:$B,WEEKNUM(daily!$A1940))</f>
        <v>129</v>
      </c>
      <c r="Y1940">
        <f>SUMIFS(COT!P:P,COT!$A:$A,YEAR(daily!$A1940),COT!$B:$B,WEEKNUM(daily!$A1940))</f>
        <v>83</v>
      </c>
      <c r="Z1940">
        <f>SUMIFS(COT!Q:Q,COT!$A:$A,YEAR(daily!$A1940),COT!$B:$B,WEEKNUM(daily!$A1940))</f>
        <v>96</v>
      </c>
      <c r="AA1940">
        <f>SUMIFS(Saudi!B:B,Saudi!$A:$A,YEAR(daily!$A1940))</f>
        <v>642.80600000000004</v>
      </c>
      <c r="AB1940">
        <f>SUMIFS(Saudi!C:C,Saudi!$A:$A,YEAR(daily!$A1940))</f>
        <v>459.12</v>
      </c>
      <c r="AC1940">
        <f>SUMIFS(Saudi!F:F,Saudi!$A:$A,YEAR(daily!$A1940))</f>
        <v>3923205</v>
      </c>
      <c r="AD1940">
        <f>SUMIFS(Saudi!G:G,Saudi!$A:$A,YEAR(daily!$A1940))</f>
        <v>72.338736684018997</v>
      </c>
      <c r="AE1940">
        <f>SUMIFS(Saudi!H:H,Saudi!$A:$A,YEAR(daily!$A1940))</f>
        <v>283799693.45242673</v>
      </c>
      <c r="AF1940" s="5">
        <f t="shared" si="82"/>
        <v>11</v>
      </c>
      <c r="AG1940" s="5">
        <f t="shared" si="83"/>
        <v>2007</v>
      </c>
    </row>
    <row r="1941" spans="1:33">
      <c r="A1941" s="3">
        <v>39405</v>
      </c>
      <c r="B1941" s="1">
        <v>393394</v>
      </c>
      <c r="C1941" s="1">
        <v>98249</v>
      </c>
      <c r="D1941" s="1">
        <v>53283</v>
      </c>
      <c r="E1941" s="1">
        <v>94.64</v>
      </c>
      <c r="F1941" s="1">
        <v>92.6</v>
      </c>
      <c r="G1941" s="1">
        <v>91.72</v>
      </c>
      <c r="H1941" s="2">
        <v>50.4</v>
      </c>
      <c r="I1941" s="2">
        <v>30.8</v>
      </c>
      <c r="J1941" s="2">
        <v>85.5</v>
      </c>
      <c r="K1941" s="2">
        <v>87.1</v>
      </c>
      <c r="L1941">
        <f>SUMIFS(US!B:B,US!$D:$D,YEAR(daily!$A1941),US!$E:$E,MONTH(daily!$A1941))</f>
        <v>8597</v>
      </c>
      <c r="M1941">
        <f>SUMIFS(US!C:C,US!$D:$D,YEAR(daily!$A1941),US!$E:$E,MONTH(daily!$A1941))</f>
        <v>20535</v>
      </c>
      <c r="N1941">
        <f>SUMIFS(COT!E:E,COT!$A:$A,YEAR(daily!$A1941),COT!$B:$B,WEEKNUM(daily!$A1941))</f>
        <v>1397984</v>
      </c>
      <c r="O1941">
        <f>SUMIFS(COT!F:F,COT!$A:$A,YEAR(daily!$A1941),COT!$B:$B,WEEKNUM(daily!$A1941))</f>
        <v>236026</v>
      </c>
      <c r="P1941">
        <f>SUMIFS(COT!G:G,COT!$A:$A,YEAR(daily!$A1941),COT!$B:$B,WEEKNUM(daily!$A1941))</f>
        <v>201460</v>
      </c>
      <c r="Q1941">
        <f>SUMIFS(COT!H:H,COT!$A:$A,YEAR(daily!$A1941),COT!$B:$B,WEEKNUM(daily!$A1941))</f>
        <v>349978</v>
      </c>
      <c r="R1941">
        <f>SUMIFS(COT!I:I,COT!$A:$A,YEAR(daily!$A1941),COT!$B:$B,WEEKNUM(daily!$A1941))</f>
        <v>746107</v>
      </c>
      <c r="S1941">
        <f>SUMIFS(COT!J:J,COT!$A:$A,YEAR(daily!$A1941),COT!$B:$B,WEEKNUM(daily!$A1941))</f>
        <v>759417</v>
      </c>
      <c r="T1941">
        <f>SUMIFS(COT!K:K,COT!$A:$A,YEAR(daily!$A1941),COT!$B:$B,WEEKNUM(daily!$A1941))</f>
        <v>65873</v>
      </c>
      <c r="U1941">
        <f>SUMIFS(COT!L:L,COT!$A:$A,YEAR(daily!$A1941),COT!$B:$B,WEEKNUM(daily!$A1941))</f>
        <v>87129</v>
      </c>
      <c r="V1941">
        <f>SUMIFS(COT!M:M,COT!$A:$A,YEAR(daily!$A1941),COT!$B:$B,WEEKNUM(daily!$A1941))</f>
        <v>93</v>
      </c>
      <c r="W1941">
        <f>SUMIFS(COT!N:N,COT!$A:$A,YEAR(daily!$A1941),COT!$B:$B,WEEKNUM(daily!$A1941))</f>
        <v>114</v>
      </c>
      <c r="X1941">
        <f>SUMIFS(COT!O:O,COT!$A:$A,YEAR(daily!$A1941),COT!$B:$B,WEEKNUM(daily!$A1941))</f>
        <v>119</v>
      </c>
      <c r="Y1941">
        <f>SUMIFS(COT!P:P,COT!$A:$A,YEAR(daily!$A1941),COT!$B:$B,WEEKNUM(daily!$A1941))</f>
        <v>80</v>
      </c>
      <c r="Z1941">
        <f>SUMIFS(COT!Q:Q,COT!$A:$A,YEAR(daily!$A1941),COT!$B:$B,WEEKNUM(daily!$A1941))</f>
        <v>94</v>
      </c>
      <c r="AA1941">
        <f>SUMIFS(Saudi!B:B,Saudi!$A:$A,YEAR(daily!$A1941))</f>
        <v>642.80600000000004</v>
      </c>
      <c r="AB1941">
        <f>SUMIFS(Saudi!C:C,Saudi!$A:$A,YEAR(daily!$A1941))</f>
        <v>459.12</v>
      </c>
      <c r="AC1941">
        <f>SUMIFS(Saudi!F:F,Saudi!$A:$A,YEAR(daily!$A1941))</f>
        <v>3923205</v>
      </c>
      <c r="AD1941">
        <f>SUMIFS(Saudi!G:G,Saudi!$A:$A,YEAR(daily!$A1941))</f>
        <v>72.338736684018997</v>
      </c>
      <c r="AE1941">
        <f>SUMIFS(Saudi!H:H,Saudi!$A:$A,YEAR(daily!$A1941))</f>
        <v>283799693.45242673</v>
      </c>
      <c r="AF1941" s="5">
        <f t="shared" si="82"/>
        <v>11</v>
      </c>
      <c r="AG1941" s="5">
        <f t="shared" si="83"/>
        <v>2007</v>
      </c>
    </row>
    <row r="1942" spans="1:33">
      <c r="A1942" s="3">
        <v>39406</v>
      </c>
      <c r="B1942" s="1">
        <v>396351</v>
      </c>
      <c r="C1942" s="1">
        <v>101285</v>
      </c>
      <c r="D1942" s="1">
        <v>53932</v>
      </c>
      <c r="E1942" s="1">
        <v>98.03</v>
      </c>
      <c r="F1942" s="1">
        <v>95.84</v>
      </c>
      <c r="G1942" s="1">
        <v>94.88</v>
      </c>
      <c r="H1942" s="2">
        <v>50.4</v>
      </c>
      <c r="I1942" s="2">
        <v>30.8</v>
      </c>
      <c r="J1942" s="2">
        <v>85.5</v>
      </c>
      <c r="K1942" s="2">
        <v>87.1</v>
      </c>
      <c r="L1942">
        <f>SUMIFS(US!B:B,US!$D:$D,YEAR(daily!$A1942),US!$E:$E,MONTH(daily!$A1942))</f>
        <v>8597</v>
      </c>
      <c r="M1942">
        <f>SUMIFS(US!C:C,US!$D:$D,YEAR(daily!$A1942),US!$E:$E,MONTH(daily!$A1942))</f>
        <v>20535</v>
      </c>
      <c r="N1942">
        <f>SUMIFS(COT!E:E,COT!$A:$A,YEAR(daily!$A1942),COT!$B:$B,WEEKNUM(daily!$A1942))</f>
        <v>1397984</v>
      </c>
      <c r="O1942">
        <f>SUMIFS(COT!F:F,COT!$A:$A,YEAR(daily!$A1942),COT!$B:$B,WEEKNUM(daily!$A1942))</f>
        <v>236026</v>
      </c>
      <c r="P1942">
        <f>SUMIFS(COT!G:G,COT!$A:$A,YEAR(daily!$A1942),COT!$B:$B,WEEKNUM(daily!$A1942))</f>
        <v>201460</v>
      </c>
      <c r="Q1942">
        <f>SUMIFS(COT!H:H,COT!$A:$A,YEAR(daily!$A1942),COT!$B:$B,WEEKNUM(daily!$A1942))</f>
        <v>349978</v>
      </c>
      <c r="R1942">
        <f>SUMIFS(COT!I:I,COT!$A:$A,YEAR(daily!$A1942),COT!$B:$B,WEEKNUM(daily!$A1942))</f>
        <v>746107</v>
      </c>
      <c r="S1942">
        <f>SUMIFS(COT!J:J,COT!$A:$A,YEAR(daily!$A1942),COT!$B:$B,WEEKNUM(daily!$A1942))</f>
        <v>759417</v>
      </c>
      <c r="T1942">
        <f>SUMIFS(COT!K:K,COT!$A:$A,YEAR(daily!$A1942),COT!$B:$B,WEEKNUM(daily!$A1942))</f>
        <v>65873</v>
      </c>
      <c r="U1942">
        <f>SUMIFS(COT!L:L,COT!$A:$A,YEAR(daily!$A1942),COT!$B:$B,WEEKNUM(daily!$A1942))</f>
        <v>87129</v>
      </c>
      <c r="V1942">
        <f>SUMIFS(COT!M:M,COT!$A:$A,YEAR(daily!$A1942),COT!$B:$B,WEEKNUM(daily!$A1942))</f>
        <v>93</v>
      </c>
      <c r="W1942">
        <f>SUMIFS(COT!N:N,COT!$A:$A,YEAR(daily!$A1942),COT!$B:$B,WEEKNUM(daily!$A1942))</f>
        <v>114</v>
      </c>
      <c r="X1942">
        <f>SUMIFS(COT!O:O,COT!$A:$A,YEAR(daily!$A1942),COT!$B:$B,WEEKNUM(daily!$A1942))</f>
        <v>119</v>
      </c>
      <c r="Y1942">
        <f>SUMIFS(COT!P:P,COT!$A:$A,YEAR(daily!$A1942),COT!$B:$B,WEEKNUM(daily!$A1942))</f>
        <v>80</v>
      </c>
      <c r="Z1942">
        <f>SUMIFS(COT!Q:Q,COT!$A:$A,YEAR(daily!$A1942),COT!$B:$B,WEEKNUM(daily!$A1942))</f>
        <v>94</v>
      </c>
      <c r="AA1942">
        <f>SUMIFS(Saudi!B:B,Saudi!$A:$A,YEAR(daily!$A1942))</f>
        <v>642.80600000000004</v>
      </c>
      <c r="AB1942">
        <f>SUMIFS(Saudi!C:C,Saudi!$A:$A,YEAR(daily!$A1942))</f>
        <v>459.12</v>
      </c>
      <c r="AC1942">
        <f>SUMIFS(Saudi!F:F,Saudi!$A:$A,YEAR(daily!$A1942))</f>
        <v>3923205</v>
      </c>
      <c r="AD1942">
        <f>SUMIFS(Saudi!G:G,Saudi!$A:$A,YEAR(daily!$A1942))</f>
        <v>72.338736684018997</v>
      </c>
      <c r="AE1942">
        <f>SUMIFS(Saudi!H:H,Saudi!$A:$A,YEAR(daily!$A1942))</f>
        <v>283799693.45242673</v>
      </c>
      <c r="AF1942" s="5">
        <f t="shared" si="82"/>
        <v>11</v>
      </c>
      <c r="AG1942" s="5">
        <f t="shared" si="83"/>
        <v>2007</v>
      </c>
    </row>
    <row r="1943" spans="1:33">
      <c r="A1943" s="3">
        <v>39407</v>
      </c>
      <c r="B1943" s="1">
        <v>391756</v>
      </c>
      <c r="C1943" s="1">
        <v>101339</v>
      </c>
      <c r="D1943" s="1">
        <v>53631</v>
      </c>
      <c r="E1943" s="1">
        <v>97.29</v>
      </c>
      <c r="F1943" s="1">
        <v>95.12</v>
      </c>
      <c r="G1943" s="1">
        <v>94.19</v>
      </c>
      <c r="H1943" s="2">
        <v>50.4</v>
      </c>
      <c r="I1943" s="2">
        <v>30.8</v>
      </c>
      <c r="J1943" s="2">
        <v>85.5</v>
      </c>
      <c r="K1943" s="2">
        <v>87.1</v>
      </c>
      <c r="L1943">
        <f>SUMIFS(US!B:B,US!$D:$D,YEAR(daily!$A1943),US!$E:$E,MONTH(daily!$A1943))</f>
        <v>8597</v>
      </c>
      <c r="M1943">
        <f>SUMIFS(US!C:C,US!$D:$D,YEAR(daily!$A1943),US!$E:$E,MONTH(daily!$A1943))</f>
        <v>20535</v>
      </c>
      <c r="N1943">
        <f>SUMIFS(COT!E:E,COT!$A:$A,YEAR(daily!$A1943),COT!$B:$B,WEEKNUM(daily!$A1943))</f>
        <v>1397984</v>
      </c>
      <c r="O1943">
        <f>SUMIFS(COT!F:F,COT!$A:$A,YEAR(daily!$A1943),COT!$B:$B,WEEKNUM(daily!$A1943))</f>
        <v>236026</v>
      </c>
      <c r="P1943">
        <f>SUMIFS(COT!G:G,COT!$A:$A,YEAR(daily!$A1943),COT!$B:$B,WEEKNUM(daily!$A1943))</f>
        <v>201460</v>
      </c>
      <c r="Q1943">
        <f>SUMIFS(COT!H:H,COT!$A:$A,YEAR(daily!$A1943),COT!$B:$B,WEEKNUM(daily!$A1943))</f>
        <v>349978</v>
      </c>
      <c r="R1943">
        <f>SUMIFS(COT!I:I,COT!$A:$A,YEAR(daily!$A1943),COT!$B:$B,WEEKNUM(daily!$A1943))</f>
        <v>746107</v>
      </c>
      <c r="S1943">
        <f>SUMIFS(COT!J:J,COT!$A:$A,YEAR(daily!$A1943),COT!$B:$B,WEEKNUM(daily!$A1943))</f>
        <v>759417</v>
      </c>
      <c r="T1943">
        <f>SUMIFS(COT!K:K,COT!$A:$A,YEAR(daily!$A1943),COT!$B:$B,WEEKNUM(daily!$A1943))</f>
        <v>65873</v>
      </c>
      <c r="U1943">
        <f>SUMIFS(COT!L:L,COT!$A:$A,YEAR(daily!$A1943),COT!$B:$B,WEEKNUM(daily!$A1943))</f>
        <v>87129</v>
      </c>
      <c r="V1943">
        <f>SUMIFS(COT!M:M,COT!$A:$A,YEAR(daily!$A1943),COT!$B:$B,WEEKNUM(daily!$A1943))</f>
        <v>93</v>
      </c>
      <c r="W1943">
        <f>SUMIFS(COT!N:N,COT!$A:$A,YEAR(daily!$A1943),COT!$B:$B,WEEKNUM(daily!$A1943))</f>
        <v>114</v>
      </c>
      <c r="X1943">
        <f>SUMIFS(COT!O:O,COT!$A:$A,YEAR(daily!$A1943),COT!$B:$B,WEEKNUM(daily!$A1943))</f>
        <v>119</v>
      </c>
      <c r="Y1943">
        <f>SUMIFS(COT!P:P,COT!$A:$A,YEAR(daily!$A1943),COT!$B:$B,WEEKNUM(daily!$A1943))</f>
        <v>80</v>
      </c>
      <c r="Z1943">
        <f>SUMIFS(COT!Q:Q,COT!$A:$A,YEAR(daily!$A1943),COT!$B:$B,WEEKNUM(daily!$A1943))</f>
        <v>94</v>
      </c>
      <c r="AA1943">
        <f>SUMIFS(Saudi!B:B,Saudi!$A:$A,YEAR(daily!$A1943))</f>
        <v>642.80600000000004</v>
      </c>
      <c r="AB1943">
        <f>SUMIFS(Saudi!C:C,Saudi!$A:$A,YEAR(daily!$A1943))</f>
        <v>459.12</v>
      </c>
      <c r="AC1943">
        <f>SUMIFS(Saudi!F:F,Saudi!$A:$A,YEAR(daily!$A1943))</f>
        <v>3923205</v>
      </c>
      <c r="AD1943">
        <f>SUMIFS(Saudi!G:G,Saudi!$A:$A,YEAR(daily!$A1943))</f>
        <v>72.338736684018997</v>
      </c>
      <c r="AE1943">
        <f>SUMIFS(Saudi!H:H,Saudi!$A:$A,YEAR(daily!$A1943))</f>
        <v>283799693.45242673</v>
      </c>
      <c r="AF1943" s="5">
        <f t="shared" si="82"/>
        <v>11</v>
      </c>
      <c r="AG1943" s="5">
        <f t="shared" si="83"/>
        <v>2007</v>
      </c>
    </row>
    <row r="1944" spans="1:33">
      <c r="A1944" s="3">
        <v>39409</v>
      </c>
      <c r="B1944" s="1">
        <v>391478</v>
      </c>
      <c r="C1944" s="1">
        <v>101662</v>
      </c>
      <c r="D1944" s="1">
        <v>53690</v>
      </c>
      <c r="E1944" s="1">
        <v>98.18</v>
      </c>
      <c r="F1944" s="1">
        <v>96.05</v>
      </c>
      <c r="G1944" s="1">
        <v>95.08</v>
      </c>
      <c r="H1944" s="2">
        <v>50.4</v>
      </c>
      <c r="I1944" s="2">
        <v>30.8</v>
      </c>
      <c r="J1944" s="2">
        <v>85.5</v>
      </c>
      <c r="K1944" s="2">
        <v>87.1</v>
      </c>
      <c r="L1944">
        <f>SUMIFS(US!B:B,US!$D:$D,YEAR(daily!$A1944),US!$E:$E,MONTH(daily!$A1944))</f>
        <v>8597</v>
      </c>
      <c r="M1944">
        <f>SUMIFS(US!C:C,US!$D:$D,YEAR(daily!$A1944),US!$E:$E,MONTH(daily!$A1944))</f>
        <v>20535</v>
      </c>
      <c r="N1944">
        <f>SUMIFS(COT!E:E,COT!$A:$A,YEAR(daily!$A1944),COT!$B:$B,WEEKNUM(daily!$A1944))</f>
        <v>1397984</v>
      </c>
      <c r="O1944">
        <f>SUMIFS(COT!F:F,COT!$A:$A,YEAR(daily!$A1944),COT!$B:$B,WEEKNUM(daily!$A1944))</f>
        <v>236026</v>
      </c>
      <c r="P1944">
        <f>SUMIFS(COT!G:G,COT!$A:$A,YEAR(daily!$A1944),COT!$B:$B,WEEKNUM(daily!$A1944))</f>
        <v>201460</v>
      </c>
      <c r="Q1944">
        <f>SUMIFS(COT!H:H,COT!$A:$A,YEAR(daily!$A1944),COT!$B:$B,WEEKNUM(daily!$A1944))</f>
        <v>349978</v>
      </c>
      <c r="R1944">
        <f>SUMIFS(COT!I:I,COT!$A:$A,YEAR(daily!$A1944),COT!$B:$B,WEEKNUM(daily!$A1944))</f>
        <v>746107</v>
      </c>
      <c r="S1944">
        <f>SUMIFS(COT!J:J,COT!$A:$A,YEAR(daily!$A1944),COT!$B:$B,WEEKNUM(daily!$A1944))</f>
        <v>759417</v>
      </c>
      <c r="T1944">
        <f>SUMIFS(COT!K:K,COT!$A:$A,YEAR(daily!$A1944),COT!$B:$B,WEEKNUM(daily!$A1944))</f>
        <v>65873</v>
      </c>
      <c r="U1944">
        <f>SUMIFS(COT!L:L,COT!$A:$A,YEAR(daily!$A1944),COT!$B:$B,WEEKNUM(daily!$A1944))</f>
        <v>87129</v>
      </c>
      <c r="V1944">
        <f>SUMIFS(COT!M:M,COT!$A:$A,YEAR(daily!$A1944),COT!$B:$B,WEEKNUM(daily!$A1944))</f>
        <v>93</v>
      </c>
      <c r="W1944">
        <f>SUMIFS(COT!N:N,COT!$A:$A,YEAR(daily!$A1944),COT!$B:$B,WEEKNUM(daily!$A1944))</f>
        <v>114</v>
      </c>
      <c r="X1944">
        <f>SUMIFS(COT!O:O,COT!$A:$A,YEAR(daily!$A1944),COT!$B:$B,WEEKNUM(daily!$A1944))</f>
        <v>119</v>
      </c>
      <c r="Y1944">
        <f>SUMIFS(COT!P:P,COT!$A:$A,YEAR(daily!$A1944),COT!$B:$B,WEEKNUM(daily!$A1944))</f>
        <v>80</v>
      </c>
      <c r="Z1944">
        <f>SUMIFS(COT!Q:Q,COT!$A:$A,YEAR(daily!$A1944),COT!$B:$B,WEEKNUM(daily!$A1944))</f>
        <v>94</v>
      </c>
      <c r="AA1944">
        <f>SUMIFS(Saudi!B:B,Saudi!$A:$A,YEAR(daily!$A1944))</f>
        <v>642.80600000000004</v>
      </c>
      <c r="AB1944">
        <f>SUMIFS(Saudi!C:C,Saudi!$A:$A,YEAR(daily!$A1944))</f>
        <v>459.12</v>
      </c>
      <c r="AC1944">
        <f>SUMIFS(Saudi!F:F,Saudi!$A:$A,YEAR(daily!$A1944))</f>
        <v>3923205</v>
      </c>
      <c r="AD1944">
        <f>SUMIFS(Saudi!G:G,Saudi!$A:$A,YEAR(daily!$A1944))</f>
        <v>72.338736684018997</v>
      </c>
      <c r="AE1944">
        <f>SUMIFS(Saudi!H:H,Saudi!$A:$A,YEAR(daily!$A1944))</f>
        <v>283799693.45242673</v>
      </c>
      <c r="AF1944" s="5">
        <f t="shared" si="82"/>
        <v>11</v>
      </c>
      <c r="AG1944" s="5">
        <f t="shared" si="83"/>
        <v>2007</v>
      </c>
    </row>
    <row r="1945" spans="1:33">
      <c r="A1945" s="3">
        <v>39412</v>
      </c>
      <c r="B1945" s="1">
        <v>386904</v>
      </c>
      <c r="C1945" s="1">
        <v>104735</v>
      </c>
      <c r="D1945" s="1">
        <v>55486</v>
      </c>
      <c r="E1945" s="1">
        <v>97.7</v>
      </c>
      <c r="F1945" s="1">
        <v>95.74</v>
      </c>
      <c r="G1945" s="1">
        <v>94.76</v>
      </c>
      <c r="H1945" s="2">
        <v>50.4</v>
      </c>
      <c r="I1945" s="2">
        <v>30.8</v>
      </c>
      <c r="J1945" s="2">
        <v>85.5</v>
      </c>
      <c r="K1945" s="2">
        <v>87.1</v>
      </c>
      <c r="L1945">
        <f>SUMIFS(US!B:B,US!$D:$D,YEAR(daily!$A1945),US!$E:$E,MONTH(daily!$A1945))</f>
        <v>8597</v>
      </c>
      <c r="M1945">
        <f>SUMIFS(US!C:C,US!$D:$D,YEAR(daily!$A1945),US!$E:$E,MONTH(daily!$A1945))</f>
        <v>20535</v>
      </c>
      <c r="N1945">
        <f>SUMIFS(COT!E:E,COT!$A:$A,YEAR(daily!$A1945),COT!$B:$B,WEEKNUM(daily!$A1945))</f>
        <v>1404428</v>
      </c>
      <c r="O1945">
        <f>SUMIFS(COT!F:F,COT!$A:$A,YEAR(daily!$A1945),COT!$B:$B,WEEKNUM(daily!$A1945))</f>
        <v>230982</v>
      </c>
      <c r="P1945">
        <f>SUMIFS(COT!G:G,COT!$A:$A,YEAR(daily!$A1945),COT!$B:$B,WEEKNUM(daily!$A1945))</f>
        <v>186421</v>
      </c>
      <c r="Q1945">
        <f>SUMIFS(COT!H:H,COT!$A:$A,YEAR(daily!$A1945),COT!$B:$B,WEEKNUM(daily!$A1945))</f>
        <v>356769</v>
      </c>
      <c r="R1945">
        <f>SUMIFS(COT!I:I,COT!$A:$A,YEAR(daily!$A1945),COT!$B:$B,WEEKNUM(daily!$A1945))</f>
        <v>748921</v>
      </c>
      <c r="S1945">
        <f>SUMIFS(COT!J:J,COT!$A:$A,YEAR(daily!$A1945),COT!$B:$B,WEEKNUM(daily!$A1945))</f>
        <v>788382</v>
      </c>
      <c r="T1945">
        <f>SUMIFS(COT!K:K,COT!$A:$A,YEAR(daily!$A1945),COT!$B:$B,WEEKNUM(daily!$A1945))</f>
        <v>67756</v>
      </c>
      <c r="U1945">
        <f>SUMIFS(COT!L:L,COT!$A:$A,YEAR(daily!$A1945),COT!$B:$B,WEEKNUM(daily!$A1945))</f>
        <v>72856</v>
      </c>
      <c r="V1945">
        <f>SUMIFS(COT!M:M,COT!$A:$A,YEAR(daily!$A1945),COT!$B:$B,WEEKNUM(daily!$A1945))</f>
        <v>93</v>
      </c>
      <c r="W1945">
        <f>SUMIFS(COT!N:N,COT!$A:$A,YEAR(daily!$A1945),COT!$B:$B,WEEKNUM(daily!$A1945))</f>
        <v>111</v>
      </c>
      <c r="X1945">
        <f>SUMIFS(COT!O:O,COT!$A:$A,YEAR(daily!$A1945),COT!$B:$B,WEEKNUM(daily!$A1945))</f>
        <v>125</v>
      </c>
      <c r="Y1945">
        <f>SUMIFS(COT!P:P,COT!$A:$A,YEAR(daily!$A1945),COT!$B:$B,WEEKNUM(daily!$A1945))</f>
        <v>82</v>
      </c>
      <c r="Z1945">
        <f>SUMIFS(COT!Q:Q,COT!$A:$A,YEAR(daily!$A1945),COT!$B:$B,WEEKNUM(daily!$A1945))</f>
        <v>94</v>
      </c>
      <c r="AA1945">
        <f>SUMIFS(Saudi!B:B,Saudi!$A:$A,YEAR(daily!$A1945))</f>
        <v>642.80600000000004</v>
      </c>
      <c r="AB1945">
        <f>SUMIFS(Saudi!C:C,Saudi!$A:$A,YEAR(daily!$A1945))</f>
        <v>459.12</v>
      </c>
      <c r="AC1945">
        <f>SUMIFS(Saudi!F:F,Saudi!$A:$A,YEAR(daily!$A1945))</f>
        <v>3923205</v>
      </c>
      <c r="AD1945">
        <f>SUMIFS(Saudi!G:G,Saudi!$A:$A,YEAR(daily!$A1945))</f>
        <v>72.338736684018997</v>
      </c>
      <c r="AE1945">
        <f>SUMIFS(Saudi!H:H,Saudi!$A:$A,YEAR(daily!$A1945))</f>
        <v>283799693.45242673</v>
      </c>
      <c r="AF1945" s="5">
        <f t="shared" si="82"/>
        <v>11</v>
      </c>
      <c r="AG1945" s="5">
        <f t="shared" si="83"/>
        <v>2007</v>
      </c>
    </row>
    <row r="1946" spans="1:33">
      <c r="A1946" s="3">
        <v>39413</v>
      </c>
      <c r="B1946" s="1">
        <v>380770</v>
      </c>
      <c r="C1946" s="1">
        <v>103398</v>
      </c>
      <c r="D1946" s="1">
        <v>55680</v>
      </c>
      <c r="E1946" s="1">
        <v>94.42</v>
      </c>
      <c r="F1946" s="1">
        <v>92.81</v>
      </c>
      <c r="G1946" s="1">
        <v>92</v>
      </c>
      <c r="H1946" s="2">
        <v>50.4</v>
      </c>
      <c r="I1946" s="2">
        <v>30.8</v>
      </c>
      <c r="J1946" s="2">
        <v>85.5</v>
      </c>
      <c r="K1946" s="2">
        <v>87.1</v>
      </c>
      <c r="L1946">
        <f>SUMIFS(US!B:B,US!$D:$D,YEAR(daily!$A1946),US!$E:$E,MONTH(daily!$A1946))</f>
        <v>8597</v>
      </c>
      <c r="M1946">
        <f>SUMIFS(US!C:C,US!$D:$D,YEAR(daily!$A1946),US!$E:$E,MONTH(daily!$A1946))</f>
        <v>20535</v>
      </c>
      <c r="N1946">
        <f>SUMIFS(COT!E:E,COT!$A:$A,YEAR(daily!$A1946),COT!$B:$B,WEEKNUM(daily!$A1946))</f>
        <v>1404428</v>
      </c>
      <c r="O1946">
        <f>SUMIFS(COT!F:F,COT!$A:$A,YEAR(daily!$A1946),COT!$B:$B,WEEKNUM(daily!$A1946))</f>
        <v>230982</v>
      </c>
      <c r="P1946">
        <f>SUMIFS(COT!G:G,COT!$A:$A,YEAR(daily!$A1946),COT!$B:$B,WEEKNUM(daily!$A1946))</f>
        <v>186421</v>
      </c>
      <c r="Q1946">
        <f>SUMIFS(COT!H:H,COT!$A:$A,YEAR(daily!$A1946),COT!$B:$B,WEEKNUM(daily!$A1946))</f>
        <v>356769</v>
      </c>
      <c r="R1946">
        <f>SUMIFS(COT!I:I,COT!$A:$A,YEAR(daily!$A1946),COT!$B:$B,WEEKNUM(daily!$A1946))</f>
        <v>748921</v>
      </c>
      <c r="S1946">
        <f>SUMIFS(COT!J:J,COT!$A:$A,YEAR(daily!$A1946),COT!$B:$B,WEEKNUM(daily!$A1946))</f>
        <v>788382</v>
      </c>
      <c r="T1946">
        <f>SUMIFS(COT!K:K,COT!$A:$A,YEAR(daily!$A1946),COT!$B:$B,WEEKNUM(daily!$A1946))</f>
        <v>67756</v>
      </c>
      <c r="U1946">
        <f>SUMIFS(COT!L:L,COT!$A:$A,YEAR(daily!$A1946),COT!$B:$B,WEEKNUM(daily!$A1946))</f>
        <v>72856</v>
      </c>
      <c r="V1946">
        <f>SUMIFS(COT!M:M,COT!$A:$A,YEAR(daily!$A1946),COT!$B:$B,WEEKNUM(daily!$A1946))</f>
        <v>93</v>
      </c>
      <c r="W1946">
        <f>SUMIFS(COT!N:N,COT!$A:$A,YEAR(daily!$A1946),COT!$B:$B,WEEKNUM(daily!$A1946))</f>
        <v>111</v>
      </c>
      <c r="X1946">
        <f>SUMIFS(COT!O:O,COT!$A:$A,YEAR(daily!$A1946),COT!$B:$B,WEEKNUM(daily!$A1946))</f>
        <v>125</v>
      </c>
      <c r="Y1946">
        <f>SUMIFS(COT!P:P,COT!$A:$A,YEAR(daily!$A1946),COT!$B:$B,WEEKNUM(daily!$A1946))</f>
        <v>82</v>
      </c>
      <c r="Z1946">
        <f>SUMIFS(COT!Q:Q,COT!$A:$A,YEAR(daily!$A1946),COT!$B:$B,WEEKNUM(daily!$A1946))</f>
        <v>94</v>
      </c>
      <c r="AA1946">
        <f>SUMIFS(Saudi!B:B,Saudi!$A:$A,YEAR(daily!$A1946))</f>
        <v>642.80600000000004</v>
      </c>
      <c r="AB1946">
        <f>SUMIFS(Saudi!C:C,Saudi!$A:$A,YEAR(daily!$A1946))</f>
        <v>459.12</v>
      </c>
      <c r="AC1946">
        <f>SUMIFS(Saudi!F:F,Saudi!$A:$A,YEAR(daily!$A1946))</f>
        <v>3923205</v>
      </c>
      <c r="AD1946">
        <f>SUMIFS(Saudi!G:G,Saudi!$A:$A,YEAR(daily!$A1946))</f>
        <v>72.338736684018997</v>
      </c>
      <c r="AE1946">
        <f>SUMIFS(Saudi!H:H,Saudi!$A:$A,YEAR(daily!$A1946))</f>
        <v>283799693.45242673</v>
      </c>
      <c r="AF1946" s="5">
        <f t="shared" si="82"/>
        <v>11</v>
      </c>
      <c r="AG1946" s="5">
        <f t="shared" si="83"/>
        <v>2007</v>
      </c>
    </row>
    <row r="1947" spans="1:33">
      <c r="A1947" s="3">
        <v>39414</v>
      </c>
      <c r="B1947" s="1">
        <v>372715</v>
      </c>
      <c r="C1947" s="1">
        <v>105253</v>
      </c>
      <c r="D1947" s="1">
        <v>56879</v>
      </c>
      <c r="E1947" s="1">
        <v>90.62</v>
      </c>
      <c r="F1947" s="1">
        <v>89.45</v>
      </c>
      <c r="G1947" s="1">
        <v>88.85</v>
      </c>
      <c r="H1947" s="2">
        <v>50.4</v>
      </c>
      <c r="I1947" s="2">
        <v>30.8</v>
      </c>
      <c r="J1947" s="2">
        <v>85.5</v>
      </c>
      <c r="K1947" s="2">
        <v>87.1</v>
      </c>
      <c r="L1947">
        <f>SUMIFS(US!B:B,US!$D:$D,YEAR(daily!$A1947),US!$E:$E,MONTH(daily!$A1947))</f>
        <v>8597</v>
      </c>
      <c r="M1947">
        <f>SUMIFS(US!C:C,US!$D:$D,YEAR(daily!$A1947),US!$E:$E,MONTH(daily!$A1947))</f>
        <v>20535</v>
      </c>
      <c r="N1947">
        <f>SUMIFS(COT!E:E,COT!$A:$A,YEAR(daily!$A1947),COT!$B:$B,WEEKNUM(daily!$A1947))</f>
        <v>1404428</v>
      </c>
      <c r="O1947">
        <f>SUMIFS(COT!F:F,COT!$A:$A,YEAR(daily!$A1947),COT!$B:$B,WEEKNUM(daily!$A1947))</f>
        <v>230982</v>
      </c>
      <c r="P1947">
        <f>SUMIFS(COT!G:G,COT!$A:$A,YEAR(daily!$A1947),COT!$B:$B,WEEKNUM(daily!$A1947))</f>
        <v>186421</v>
      </c>
      <c r="Q1947">
        <f>SUMIFS(COT!H:H,COT!$A:$A,YEAR(daily!$A1947),COT!$B:$B,WEEKNUM(daily!$A1947))</f>
        <v>356769</v>
      </c>
      <c r="R1947">
        <f>SUMIFS(COT!I:I,COT!$A:$A,YEAR(daily!$A1947),COT!$B:$B,WEEKNUM(daily!$A1947))</f>
        <v>748921</v>
      </c>
      <c r="S1947">
        <f>SUMIFS(COT!J:J,COT!$A:$A,YEAR(daily!$A1947),COT!$B:$B,WEEKNUM(daily!$A1947))</f>
        <v>788382</v>
      </c>
      <c r="T1947">
        <f>SUMIFS(COT!K:K,COT!$A:$A,YEAR(daily!$A1947),COT!$B:$B,WEEKNUM(daily!$A1947))</f>
        <v>67756</v>
      </c>
      <c r="U1947">
        <f>SUMIFS(COT!L:L,COT!$A:$A,YEAR(daily!$A1947),COT!$B:$B,WEEKNUM(daily!$A1947))</f>
        <v>72856</v>
      </c>
      <c r="V1947">
        <f>SUMIFS(COT!M:M,COT!$A:$A,YEAR(daily!$A1947),COT!$B:$B,WEEKNUM(daily!$A1947))</f>
        <v>93</v>
      </c>
      <c r="W1947">
        <f>SUMIFS(COT!N:N,COT!$A:$A,YEAR(daily!$A1947),COT!$B:$B,WEEKNUM(daily!$A1947))</f>
        <v>111</v>
      </c>
      <c r="X1947">
        <f>SUMIFS(COT!O:O,COT!$A:$A,YEAR(daily!$A1947),COT!$B:$B,WEEKNUM(daily!$A1947))</f>
        <v>125</v>
      </c>
      <c r="Y1947">
        <f>SUMIFS(COT!P:P,COT!$A:$A,YEAR(daily!$A1947),COT!$B:$B,WEEKNUM(daily!$A1947))</f>
        <v>82</v>
      </c>
      <c r="Z1947">
        <f>SUMIFS(COT!Q:Q,COT!$A:$A,YEAR(daily!$A1947),COT!$B:$B,WEEKNUM(daily!$A1947))</f>
        <v>94</v>
      </c>
      <c r="AA1947">
        <f>SUMIFS(Saudi!B:B,Saudi!$A:$A,YEAR(daily!$A1947))</f>
        <v>642.80600000000004</v>
      </c>
      <c r="AB1947">
        <f>SUMIFS(Saudi!C:C,Saudi!$A:$A,YEAR(daily!$A1947))</f>
        <v>459.12</v>
      </c>
      <c r="AC1947">
        <f>SUMIFS(Saudi!F:F,Saudi!$A:$A,YEAR(daily!$A1947))</f>
        <v>3923205</v>
      </c>
      <c r="AD1947">
        <f>SUMIFS(Saudi!G:G,Saudi!$A:$A,YEAR(daily!$A1947))</f>
        <v>72.338736684018997</v>
      </c>
      <c r="AE1947">
        <f>SUMIFS(Saudi!H:H,Saudi!$A:$A,YEAR(daily!$A1947))</f>
        <v>283799693.45242673</v>
      </c>
      <c r="AF1947" s="5">
        <f t="shared" si="82"/>
        <v>11</v>
      </c>
      <c r="AG1947" s="5">
        <f t="shared" si="83"/>
        <v>2007</v>
      </c>
    </row>
    <row r="1948" spans="1:33">
      <c r="A1948" s="3">
        <v>39415</v>
      </c>
      <c r="B1948" s="1">
        <v>369045</v>
      </c>
      <c r="C1948" s="1">
        <v>105824</v>
      </c>
      <c r="D1948" s="1">
        <v>56751</v>
      </c>
      <c r="E1948" s="1">
        <v>91.01</v>
      </c>
      <c r="F1948" s="1">
        <v>89.78</v>
      </c>
      <c r="G1948" s="1">
        <v>89.24</v>
      </c>
      <c r="H1948" s="2">
        <v>50.4</v>
      </c>
      <c r="I1948" s="2">
        <v>30.8</v>
      </c>
      <c r="J1948" s="2">
        <v>85.5</v>
      </c>
      <c r="K1948" s="2">
        <v>87.1</v>
      </c>
      <c r="L1948">
        <f>SUMIFS(US!B:B,US!$D:$D,YEAR(daily!$A1948),US!$E:$E,MONTH(daily!$A1948))</f>
        <v>8597</v>
      </c>
      <c r="M1948">
        <f>SUMIFS(US!C:C,US!$D:$D,YEAR(daily!$A1948),US!$E:$E,MONTH(daily!$A1948))</f>
        <v>20535</v>
      </c>
      <c r="N1948">
        <f>SUMIFS(COT!E:E,COT!$A:$A,YEAR(daily!$A1948),COT!$B:$B,WEEKNUM(daily!$A1948))</f>
        <v>1404428</v>
      </c>
      <c r="O1948">
        <f>SUMIFS(COT!F:F,COT!$A:$A,YEAR(daily!$A1948),COT!$B:$B,WEEKNUM(daily!$A1948))</f>
        <v>230982</v>
      </c>
      <c r="P1948">
        <f>SUMIFS(COT!G:G,COT!$A:$A,YEAR(daily!$A1948),COT!$B:$B,WEEKNUM(daily!$A1948))</f>
        <v>186421</v>
      </c>
      <c r="Q1948">
        <f>SUMIFS(COT!H:H,COT!$A:$A,YEAR(daily!$A1948),COT!$B:$B,WEEKNUM(daily!$A1948))</f>
        <v>356769</v>
      </c>
      <c r="R1948">
        <f>SUMIFS(COT!I:I,COT!$A:$A,YEAR(daily!$A1948),COT!$B:$B,WEEKNUM(daily!$A1948))</f>
        <v>748921</v>
      </c>
      <c r="S1948">
        <f>SUMIFS(COT!J:J,COT!$A:$A,YEAR(daily!$A1948),COT!$B:$B,WEEKNUM(daily!$A1948))</f>
        <v>788382</v>
      </c>
      <c r="T1948">
        <f>SUMIFS(COT!K:K,COT!$A:$A,YEAR(daily!$A1948),COT!$B:$B,WEEKNUM(daily!$A1948))</f>
        <v>67756</v>
      </c>
      <c r="U1948">
        <f>SUMIFS(COT!L:L,COT!$A:$A,YEAR(daily!$A1948),COT!$B:$B,WEEKNUM(daily!$A1948))</f>
        <v>72856</v>
      </c>
      <c r="V1948">
        <f>SUMIFS(COT!M:M,COT!$A:$A,YEAR(daily!$A1948),COT!$B:$B,WEEKNUM(daily!$A1948))</f>
        <v>93</v>
      </c>
      <c r="W1948">
        <f>SUMIFS(COT!N:N,COT!$A:$A,YEAR(daily!$A1948),COT!$B:$B,WEEKNUM(daily!$A1948))</f>
        <v>111</v>
      </c>
      <c r="X1948">
        <f>SUMIFS(COT!O:O,COT!$A:$A,YEAR(daily!$A1948),COT!$B:$B,WEEKNUM(daily!$A1948))</f>
        <v>125</v>
      </c>
      <c r="Y1948">
        <f>SUMIFS(COT!P:P,COT!$A:$A,YEAR(daily!$A1948),COT!$B:$B,WEEKNUM(daily!$A1948))</f>
        <v>82</v>
      </c>
      <c r="Z1948">
        <f>SUMIFS(COT!Q:Q,COT!$A:$A,YEAR(daily!$A1948),COT!$B:$B,WEEKNUM(daily!$A1948))</f>
        <v>94</v>
      </c>
      <c r="AA1948">
        <f>SUMIFS(Saudi!B:B,Saudi!$A:$A,YEAR(daily!$A1948))</f>
        <v>642.80600000000004</v>
      </c>
      <c r="AB1948">
        <f>SUMIFS(Saudi!C:C,Saudi!$A:$A,YEAR(daily!$A1948))</f>
        <v>459.12</v>
      </c>
      <c r="AC1948">
        <f>SUMIFS(Saudi!F:F,Saudi!$A:$A,YEAR(daily!$A1948))</f>
        <v>3923205</v>
      </c>
      <c r="AD1948">
        <f>SUMIFS(Saudi!G:G,Saudi!$A:$A,YEAR(daily!$A1948))</f>
        <v>72.338736684018997</v>
      </c>
      <c r="AE1948">
        <f>SUMIFS(Saudi!H:H,Saudi!$A:$A,YEAR(daily!$A1948))</f>
        <v>283799693.45242673</v>
      </c>
      <c r="AF1948" s="5">
        <f t="shared" si="82"/>
        <v>11</v>
      </c>
      <c r="AG1948" s="5">
        <f t="shared" si="83"/>
        <v>2007</v>
      </c>
    </row>
    <row r="1949" spans="1:33">
      <c r="A1949" s="3">
        <v>39416</v>
      </c>
      <c r="B1949" s="1">
        <v>364875</v>
      </c>
      <c r="C1949" s="1">
        <v>104845</v>
      </c>
      <c r="D1949" s="1">
        <v>58135</v>
      </c>
      <c r="E1949" s="1">
        <v>88.71</v>
      </c>
      <c r="F1949" s="1">
        <v>87.84</v>
      </c>
      <c r="G1949" s="1">
        <v>87.43</v>
      </c>
      <c r="H1949" s="2">
        <v>50.4</v>
      </c>
      <c r="I1949" s="2">
        <v>30.8</v>
      </c>
      <c r="J1949" s="2">
        <v>85.5</v>
      </c>
      <c r="K1949" s="2">
        <v>87.1</v>
      </c>
      <c r="L1949">
        <f>SUMIFS(US!B:B,US!$D:$D,YEAR(daily!$A1949),US!$E:$E,MONTH(daily!$A1949))</f>
        <v>8597</v>
      </c>
      <c r="M1949">
        <f>SUMIFS(US!C:C,US!$D:$D,YEAR(daily!$A1949),US!$E:$E,MONTH(daily!$A1949))</f>
        <v>20535</v>
      </c>
      <c r="N1949">
        <f>SUMIFS(COT!E:E,COT!$A:$A,YEAR(daily!$A1949),COT!$B:$B,WEEKNUM(daily!$A1949))</f>
        <v>1404428</v>
      </c>
      <c r="O1949">
        <f>SUMIFS(COT!F:F,COT!$A:$A,YEAR(daily!$A1949),COT!$B:$B,WEEKNUM(daily!$A1949))</f>
        <v>230982</v>
      </c>
      <c r="P1949">
        <f>SUMIFS(COT!G:G,COT!$A:$A,YEAR(daily!$A1949),COT!$B:$B,WEEKNUM(daily!$A1949))</f>
        <v>186421</v>
      </c>
      <c r="Q1949">
        <f>SUMIFS(COT!H:H,COT!$A:$A,YEAR(daily!$A1949),COT!$B:$B,WEEKNUM(daily!$A1949))</f>
        <v>356769</v>
      </c>
      <c r="R1949">
        <f>SUMIFS(COT!I:I,COT!$A:$A,YEAR(daily!$A1949),COT!$B:$B,WEEKNUM(daily!$A1949))</f>
        <v>748921</v>
      </c>
      <c r="S1949">
        <f>SUMIFS(COT!J:J,COT!$A:$A,YEAR(daily!$A1949),COT!$B:$B,WEEKNUM(daily!$A1949))</f>
        <v>788382</v>
      </c>
      <c r="T1949">
        <f>SUMIFS(COT!K:K,COT!$A:$A,YEAR(daily!$A1949),COT!$B:$B,WEEKNUM(daily!$A1949))</f>
        <v>67756</v>
      </c>
      <c r="U1949">
        <f>SUMIFS(COT!L:L,COT!$A:$A,YEAR(daily!$A1949),COT!$B:$B,WEEKNUM(daily!$A1949))</f>
        <v>72856</v>
      </c>
      <c r="V1949">
        <f>SUMIFS(COT!M:M,COT!$A:$A,YEAR(daily!$A1949),COT!$B:$B,WEEKNUM(daily!$A1949))</f>
        <v>93</v>
      </c>
      <c r="W1949">
        <f>SUMIFS(COT!N:N,COT!$A:$A,YEAR(daily!$A1949),COT!$B:$B,WEEKNUM(daily!$A1949))</f>
        <v>111</v>
      </c>
      <c r="X1949">
        <f>SUMIFS(COT!O:O,COT!$A:$A,YEAR(daily!$A1949),COT!$B:$B,WEEKNUM(daily!$A1949))</f>
        <v>125</v>
      </c>
      <c r="Y1949">
        <f>SUMIFS(COT!P:P,COT!$A:$A,YEAR(daily!$A1949),COT!$B:$B,WEEKNUM(daily!$A1949))</f>
        <v>82</v>
      </c>
      <c r="Z1949">
        <f>SUMIFS(COT!Q:Q,COT!$A:$A,YEAR(daily!$A1949),COT!$B:$B,WEEKNUM(daily!$A1949))</f>
        <v>94</v>
      </c>
      <c r="AA1949">
        <f>SUMIFS(Saudi!B:B,Saudi!$A:$A,YEAR(daily!$A1949))</f>
        <v>642.80600000000004</v>
      </c>
      <c r="AB1949">
        <f>SUMIFS(Saudi!C:C,Saudi!$A:$A,YEAR(daily!$A1949))</f>
        <v>459.12</v>
      </c>
      <c r="AC1949">
        <f>SUMIFS(Saudi!F:F,Saudi!$A:$A,YEAR(daily!$A1949))</f>
        <v>3923205</v>
      </c>
      <c r="AD1949">
        <f>SUMIFS(Saudi!G:G,Saudi!$A:$A,YEAR(daily!$A1949))</f>
        <v>72.338736684018997</v>
      </c>
      <c r="AE1949">
        <f>SUMIFS(Saudi!H:H,Saudi!$A:$A,YEAR(daily!$A1949))</f>
        <v>283799693.45242673</v>
      </c>
      <c r="AF1949" s="5">
        <f t="shared" si="82"/>
        <v>11</v>
      </c>
      <c r="AG1949" s="5">
        <f t="shared" si="83"/>
        <v>2007</v>
      </c>
    </row>
    <row r="1950" spans="1:33">
      <c r="A1950" s="3">
        <v>39419</v>
      </c>
      <c r="B1950" s="1">
        <v>338720</v>
      </c>
      <c r="C1950" s="1">
        <v>104789</v>
      </c>
      <c r="D1950" s="1">
        <v>56833</v>
      </c>
      <c r="E1950" s="1">
        <v>89.31</v>
      </c>
      <c r="F1950" s="1">
        <v>88.69</v>
      </c>
      <c r="G1950" s="1">
        <v>88.36</v>
      </c>
      <c r="H1950" s="2">
        <v>50.7</v>
      </c>
      <c r="I1950" s="2">
        <v>31.4</v>
      </c>
      <c r="J1950" s="2">
        <v>86.5</v>
      </c>
      <c r="K1950" s="2">
        <v>88.5</v>
      </c>
      <c r="L1950">
        <f>SUMIFS(US!B:B,US!$D:$D,YEAR(daily!$A1950),US!$E:$E,MONTH(daily!$A1950))</f>
        <v>8712</v>
      </c>
      <c r="M1950">
        <f>SUMIFS(US!C:C,US!$D:$D,YEAR(daily!$A1950),US!$E:$E,MONTH(daily!$A1950))</f>
        <v>20719</v>
      </c>
      <c r="N1950">
        <f>SUMIFS(COT!E:E,COT!$A:$A,YEAR(daily!$A1950),COT!$B:$B,WEEKNUM(daily!$A1950))</f>
        <v>1382526</v>
      </c>
      <c r="O1950">
        <f>SUMIFS(COT!F:F,COT!$A:$A,YEAR(daily!$A1950),COT!$B:$B,WEEKNUM(daily!$A1950))</f>
        <v>215237</v>
      </c>
      <c r="P1950">
        <f>SUMIFS(COT!G:G,COT!$A:$A,YEAR(daily!$A1950),COT!$B:$B,WEEKNUM(daily!$A1950))</f>
        <v>181083</v>
      </c>
      <c r="Q1950">
        <f>SUMIFS(COT!H:H,COT!$A:$A,YEAR(daily!$A1950),COT!$B:$B,WEEKNUM(daily!$A1950))</f>
        <v>355973</v>
      </c>
      <c r="R1950">
        <f>SUMIFS(COT!I:I,COT!$A:$A,YEAR(daily!$A1950),COT!$B:$B,WEEKNUM(daily!$A1950))</f>
        <v>737563</v>
      </c>
      <c r="S1950">
        <f>SUMIFS(COT!J:J,COT!$A:$A,YEAR(daily!$A1950),COT!$B:$B,WEEKNUM(daily!$A1950))</f>
        <v>769928</v>
      </c>
      <c r="T1950">
        <f>SUMIFS(COT!K:K,COT!$A:$A,YEAR(daily!$A1950),COT!$B:$B,WEEKNUM(daily!$A1950))</f>
        <v>73753</v>
      </c>
      <c r="U1950">
        <f>SUMIFS(COT!L:L,COT!$A:$A,YEAR(daily!$A1950),COT!$B:$B,WEEKNUM(daily!$A1950))</f>
        <v>75542</v>
      </c>
      <c r="V1950">
        <f>SUMIFS(COT!M:M,COT!$A:$A,YEAR(daily!$A1950),COT!$B:$B,WEEKNUM(daily!$A1950))</f>
        <v>93</v>
      </c>
      <c r="W1950">
        <f>SUMIFS(COT!N:N,COT!$A:$A,YEAR(daily!$A1950),COT!$B:$B,WEEKNUM(daily!$A1950))</f>
        <v>111</v>
      </c>
      <c r="X1950">
        <f>SUMIFS(COT!O:O,COT!$A:$A,YEAR(daily!$A1950),COT!$B:$B,WEEKNUM(daily!$A1950))</f>
        <v>125</v>
      </c>
      <c r="Y1950">
        <f>SUMIFS(COT!P:P,COT!$A:$A,YEAR(daily!$A1950),COT!$B:$B,WEEKNUM(daily!$A1950))</f>
        <v>78</v>
      </c>
      <c r="Z1950">
        <f>SUMIFS(COT!Q:Q,COT!$A:$A,YEAR(daily!$A1950),COT!$B:$B,WEEKNUM(daily!$A1950))</f>
        <v>94</v>
      </c>
      <c r="AA1950">
        <f>SUMIFS(Saudi!B:B,Saudi!$A:$A,YEAR(daily!$A1950))</f>
        <v>642.80600000000004</v>
      </c>
      <c r="AB1950">
        <f>SUMIFS(Saudi!C:C,Saudi!$A:$A,YEAR(daily!$A1950))</f>
        <v>459.12</v>
      </c>
      <c r="AC1950">
        <f>SUMIFS(Saudi!F:F,Saudi!$A:$A,YEAR(daily!$A1950))</f>
        <v>3923205</v>
      </c>
      <c r="AD1950">
        <f>SUMIFS(Saudi!G:G,Saudi!$A:$A,YEAR(daily!$A1950))</f>
        <v>72.338736684018997</v>
      </c>
      <c r="AE1950">
        <f>SUMIFS(Saudi!H:H,Saudi!$A:$A,YEAR(daily!$A1950))</f>
        <v>283799693.45242673</v>
      </c>
      <c r="AF1950" s="5">
        <f t="shared" si="82"/>
        <v>12</v>
      </c>
      <c r="AG1950" s="5">
        <f t="shared" si="83"/>
        <v>2007</v>
      </c>
    </row>
    <row r="1951" spans="1:33">
      <c r="A1951" s="3">
        <v>39420</v>
      </c>
      <c r="B1951" s="1">
        <v>322877</v>
      </c>
      <c r="C1951" s="1">
        <v>103628</v>
      </c>
      <c r="D1951" s="1">
        <v>56912</v>
      </c>
      <c r="E1951" s="1">
        <v>88.32</v>
      </c>
      <c r="F1951" s="1">
        <v>87.87</v>
      </c>
      <c r="G1951" s="1">
        <v>87.63</v>
      </c>
      <c r="H1951" s="2">
        <v>50.7</v>
      </c>
      <c r="I1951" s="2">
        <v>31.4</v>
      </c>
      <c r="J1951" s="2">
        <v>86.5</v>
      </c>
      <c r="K1951" s="2">
        <v>88.5</v>
      </c>
      <c r="L1951">
        <f>SUMIFS(US!B:B,US!$D:$D,YEAR(daily!$A1951),US!$E:$E,MONTH(daily!$A1951))</f>
        <v>8712</v>
      </c>
      <c r="M1951">
        <f>SUMIFS(US!C:C,US!$D:$D,YEAR(daily!$A1951),US!$E:$E,MONTH(daily!$A1951))</f>
        <v>20719</v>
      </c>
      <c r="N1951">
        <f>SUMIFS(COT!E:E,COT!$A:$A,YEAR(daily!$A1951),COT!$B:$B,WEEKNUM(daily!$A1951))</f>
        <v>1382526</v>
      </c>
      <c r="O1951">
        <f>SUMIFS(COT!F:F,COT!$A:$A,YEAR(daily!$A1951),COT!$B:$B,WEEKNUM(daily!$A1951))</f>
        <v>215237</v>
      </c>
      <c r="P1951">
        <f>SUMIFS(COT!G:G,COT!$A:$A,YEAR(daily!$A1951),COT!$B:$B,WEEKNUM(daily!$A1951))</f>
        <v>181083</v>
      </c>
      <c r="Q1951">
        <f>SUMIFS(COT!H:H,COT!$A:$A,YEAR(daily!$A1951),COT!$B:$B,WEEKNUM(daily!$A1951))</f>
        <v>355973</v>
      </c>
      <c r="R1951">
        <f>SUMIFS(COT!I:I,COT!$A:$A,YEAR(daily!$A1951),COT!$B:$B,WEEKNUM(daily!$A1951))</f>
        <v>737563</v>
      </c>
      <c r="S1951">
        <f>SUMIFS(COT!J:J,COT!$A:$A,YEAR(daily!$A1951),COT!$B:$B,WEEKNUM(daily!$A1951))</f>
        <v>769928</v>
      </c>
      <c r="T1951">
        <f>SUMIFS(COT!K:K,COT!$A:$A,YEAR(daily!$A1951),COT!$B:$B,WEEKNUM(daily!$A1951))</f>
        <v>73753</v>
      </c>
      <c r="U1951">
        <f>SUMIFS(COT!L:L,COT!$A:$A,YEAR(daily!$A1951),COT!$B:$B,WEEKNUM(daily!$A1951))</f>
        <v>75542</v>
      </c>
      <c r="V1951">
        <f>SUMIFS(COT!M:M,COT!$A:$A,YEAR(daily!$A1951),COT!$B:$B,WEEKNUM(daily!$A1951))</f>
        <v>93</v>
      </c>
      <c r="W1951">
        <f>SUMIFS(COT!N:N,COT!$A:$A,YEAR(daily!$A1951),COT!$B:$B,WEEKNUM(daily!$A1951))</f>
        <v>111</v>
      </c>
      <c r="X1951">
        <f>SUMIFS(COT!O:O,COT!$A:$A,YEAR(daily!$A1951),COT!$B:$B,WEEKNUM(daily!$A1951))</f>
        <v>125</v>
      </c>
      <c r="Y1951">
        <f>SUMIFS(COT!P:P,COT!$A:$A,YEAR(daily!$A1951),COT!$B:$B,WEEKNUM(daily!$A1951))</f>
        <v>78</v>
      </c>
      <c r="Z1951">
        <f>SUMIFS(COT!Q:Q,COT!$A:$A,YEAR(daily!$A1951),COT!$B:$B,WEEKNUM(daily!$A1951))</f>
        <v>94</v>
      </c>
      <c r="AA1951">
        <f>SUMIFS(Saudi!B:B,Saudi!$A:$A,YEAR(daily!$A1951))</f>
        <v>642.80600000000004</v>
      </c>
      <c r="AB1951">
        <f>SUMIFS(Saudi!C:C,Saudi!$A:$A,YEAR(daily!$A1951))</f>
        <v>459.12</v>
      </c>
      <c r="AC1951">
        <f>SUMIFS(Saudi!F:F,Saudi!$A:$A,YEAR(daily!$A1951))</f>
        <v>3923205</v>
      </c>
      <c r="AD1951">
        <f>SUMIFS(Saudi!G:G,Saudi!$A:$A,YEAR(daily!$A1951))</f>
        <v>72.338736684018997</v>
      </c>
      <c r="AE1951">
        <f>SUMIFS(Saudi!H:H,Saudi!$A:$A,YEAR(daily!$A1951))</f>
        <v>283799693.45242673</v>
      </c>
      <c r="AF1951" s="5">
        <f t="shared" si="82"/>
        <v>12</v>
      </c>
      <c r="AG1951" s="5">
        <f t="shared" si="83"/>
        <v>2007</v>
      </c>
    </row>
    <row r="1952" spans="1:33">
      <c r="A1952" s="3">
        <v>39421</v>
      </c>
      <c r="B1952" s="1">
        <v>309127</v>
      </c>
      <c r="C1952" s="1">
        <v>108084</v>
      </c>
      <c r="D1952" s="1">
        <v>58133</v>
      </c>
      <c r="E1952" s="1">
        <v>87.49</v>
      </c>
      <c r="F1952" s="1">
        <v>87.05</v>
      </c>
      <c r="G1952" s="1">
        <v>86.81</v>
      </c>
      <c r="H1952" s="2">
        <v>50.7</v>
      </c>
      <c r="I1952" s="2">
        <v>31.4</v>
      </c>
      <c r="J1952" s="2">
        <v>86.5</v>
      </c>
      <c r="K1952" s="2">
        <v>88.5</v>
      </c>
      <c r="L1952">
        <f>SUMIFS(US!B:B,US!$D:$D,YEAR(daily!$A1952),US!$E:$E,MONTH(daily!$A1952))</f>
        <v>8712</v>
      </c>
      <c r="M1952">
        <f>SUMIFS(US!C:C,US!$D:$D,YEAR(daily!$A1952),US!$E:$E,MONTH(daily!$A1952))</f>
        <v>20719</v>
      </c>
      <c r="N1952">
        <f>SUMIFS(COT!E:E,COT!$A:$A,YEAR(daily!$A1952),COT!$B:$B,WEEKNUM(daily!$A1952))</f>
        <v>1382526</v>
      </c>
      <c r="O1952">
        <f>SUMIFS(COT!F:F,COT!$A:$A,YEAR(daily!$A1952),COT!$B:$B,WEEKNUM(daily!$A1952))</f>
        <v>215237</v>
      </c>
      <c r="P1952">
        <f>SUMIFS(COT!G:G,COT!$A:$A,YEAR(daily!$A1952),COT!$B:$B,WEEKNUM(daily!$A1952))</f>
        <v>181083</v>
      </c>
      <c r="Q1952">
        <f>SUMIFS(COT!H:H,COT!$A:$A,YEAR(daily!$A1952),COT!$B:$B,WEEKNUM(daily!$A1952))</f>
        <v>355973</v>
      </c>
      <c r="R1952">
        <f>SUMIFS(COT!I:I,COT!$A:$A,YEAR(daily!$A1952),COT!$B:$B,WEEKNUM(daily!$A1952))</f>
        <v>737563</v>
      </c>
      <c r="S1952">
        <f>SUMIFS(COT!J:J,COT!$A:$A,YEAR(daily!$A1952),COT!$B:$B,WEEKNUM(daily!$A1952))</f>
        <v>769928</v>
      </c>
      <c r="T1952">
        <f>SUMIFS(COT!K:K,COT!$A:$A,YEAR(daily!$A1952),COT!$B:$B,WEEKNUM(daily!$A1952))</f>
        <v>73753</v>
      </c>
      <c r="U1952">
        <f>SUMIFS(COT!L:L,COT!$A:$A,YEAR(daily!$A1952),COT!$B:$B,WEEKNUM(daily!$A1952))</f>
        <v>75542</v>
      </c>
      <c r="V1952">
        <f>SUMIFS(COT!M:M,COT!$A:$A,YEAR(daily!$A1952),COT!$B:$B,WEEKNUM(daily!$A1952))</f>
        <v>93</v>
      </c>
      <c r="W1952">
        <f>SUMIFS(COT!N:N,COT!$A:$A,YEAR(daily!$A1952),COT!$B:$B,WEEKNUM(daily!$A1952))</f>
        <v>111</v>
      </c>
      <c r="X1952">
        <f>SUMIFS(COT!O:O,COT!$A:$A,YEAR(daily!$A1952),COT!$B:$B,WEEKNUM(daily!$A1952))</f>
        <v>125</v>
      </c>
      <c r="Y1952">
        <f>SUMIFS(COT!P:P,COT!$A:$A,YEAR(daily!$A1952),COT!$B:$B,WEEKNUM(daily!$A1952))</f>
        <v>78</v>
      </c>
      <c r="Z1952">
        <f>SUMIFS(COT!Q:Q,COT!$A:$A,YEAR(daily!$A1952),COT!$B:$B,WEEKNUM(daily!$A1952))</f>
        <v>94</v>
      </c>
      <c r="AA1952">
        <f>SUMIFS(Saudi!B:B,Saudi!$A:$A,YEAR(daily!$A1952))</f>
        <v>642.80600000000004</v>
      </c>
      <c r="AB1952">
        <f>SUMIFS(Saudi!C:C,Saudi!$A:$A,YEAR(daily!$A1952))</f>
        <v>459.12</v>
      </c>
      <c r="AC1952">
        <f>SUMIFS(Saudi!F:F,Saudi!$A:$A,YEAR(daily!$A1952))</f>
        <v>3923205</v>
      </c>
      <c r="AD1952">
        <f>SUMIFS(Saudi!G:G,Saudi!$A:$A,YEAR(daily!$A1952))</f>
        <v>72.338736684018997</v>
      </c>
      <c r="AE1952">
        <f>SUMIFS(Saudi!H:H,Saudi!$A:$A,YEAR(daily!$A1952))</f>
        <v>283799693.45242673</v>
      </c>
      <c r="AF1952" s="5">
        <f t="shared" si="82"/>
        <v>12</v>
      </c>
      <c r="AG1952" s="5">
        <f t="shared" si="83"/>
        <v>2007</v>
      </c>
    </row>
    <row r="1953" spans="1:33">
      <c r="A1953" s="3">
        <v>39422</v>
      </c>
      <c r="B1953" s="1">
        <v>301142</v>
      </c>
      <c r="C1953" s="1">
        <v>108812</v>
      </c>
      <c r="D1953" s="1">
        <v>58100</v>
      </c>
      <c r="E1953" s="1">
        <v>90.23</v>
      </c>
      <c r="F1953" s="1">
        <v>89.6</v>
      </c>
      <c r="G1953" s="1">
        <v>89.24</v>
      </c>
      <c r="H1953" s="2">
        <v>50.7</v>
      </c>
      <c r="I1953" s="2">
        <v>31.4</v>
      </c>
      <c r="J1953" s="2">
        <v>86.5</v>
      </c>
      <c r="K1953" s="2">
        <v>88.5</v>
      </c>
      <c r="L1953">
        <f>SUMIFS(US!B:B,US!$D:$D,YEAR(daily!$A1953),US!$E:$E,MONTH(daily!$A1953))</f>
        <v>8712</v>
      </c>
      <c r="M1953">
        <f>SUMIFS(US!C:C,US!$D:$D,YEAR(daily!$A1953),US!$E:$E,MONTH(daily!$A1953))</f>
        <v>20719</v>
      </c>
      <c r="N1953">
        <f>SUMIFS(COT!E:E,COT!$A:$A,YEAR(daily!$A1953),COT!$B:$B,WEEKNUM(daily!$A1953))</f>
        <v>1382526</v>
      </c>
      <c r="O1953">
        <f>SUMIFS(COT!F:F,COT!$A:$A,YEAR(daily!$A1953),COT!$B:$B,WEEKNUM(daily!$A1953))</f>
        <v>215237</v>
      </c>
      <c r="P1953">
        <f>SUMIFS(COT!G:G,COT!$A:$A,YEAR(daily!$A1953),COT!$B:$B,WEEKNUM(daily!$A1953))</f>
        <v>181083</v>
      </c>
      <c r="Q1953">
        <f>SUMIFS(COT!H:H,COT!$A:$A,YEAR(daily!$A1953),COT!$B:$B,WEEKNUM(daily!$A1953))</f>
        <v>355973</v>
      </c>
      <c r="R1953">
        <f>SUMIFS(COT!I:I,COT!$A:$A,YEAR(daily!$A1953),COT!$B:$B,WEEKNUM(daily!$A1953))</f>
        <v>737563</v>
      </c>
      <c r="S1953">
        <f>SUMIFS(COT!J:J,COT!$A:$A,YEAR(daily!$A1953),COT!$B:$B,WEEKNUM(daily!$A1953))</f>
        <v>769928</v>
      </c>
      <c r="T1953">
        <f>SUMIFS(COT!K:K,COT!$A:$A,YEAR(daily!$A1953),COT!$B:$B,WEEKNUM(daily!$A1953))</f>
        <v>73753</v>
      </c>
      <c r="U1953">
        <f>SUMIFS(COT!L:L,COT!$A:$A,YEAR(daily!$A1953),COT!$B:$B,WEEKNUM(daily!$A1953))</f>
        <v>75542</v>
      </c>
      <c r="V1953">
        <f>SUMIFS(COT!M:M,COT!$A:$A,YEAR(daily!$A1953),COT!$B:$B,WEEKNUM(daily!$A1953))</f>
        <v>93</v>
      </c>
      <c r="W1953">
        <f>SUMIFS(COT!N:N,COT!$A:$A,YEAR(daily!$A1953),COT!$B:$B,WEEKNUM(daily!$A1953))</f>
        <v>111</v>
      </c>
      <c r="X1953">
        <f>SUMIFS(COT!O:O,COT!$A:$A,YEAR(daily!$A1953),COT!$B:$B,WEEKNUM(daily!$A1953))</f>
        <v>125</v>
      </c>
      <c r="Y1953">
        <f>SUMIFS(COT!P:P,COT!$A:$A,YEAR(daily!$A1953),COT!$B:$B,WEEKNUM(daily!$A1953))</f>
        <v>78</v>
      </c>
      <c r="Z1953">
        <f>SUMIFS(COT!Q:Q,COT!$A:$A,YEAR(daily!$A1953),COT!$B:$B,WEEKNUM(daily!$A1953))</f>
        <v>94</v>
      </c>
      <c r="AA1953">
        <f>SUMIFS(Saudi!B:B,Saudi!$A:$A,YEAR(daily!$A1953))</f>
        <v>642.80600000000004</v>
      </c>
      <c r="AB1953">
        <f>SUMIFS(Saudi!C:C,Saudi!$A:$A,YEAR(daily!$A1953))</f>
        <v>459.12</v>
      </c>
      <c r="AC1953">
        <f>SUMIFS(Saudi!F:F,Saudi!$A:$A,YEAR(daily!$A1953))</f>
        <v>3923205</v>
      </c>
      <c r="AD1953">
        <f>SUMIFS(Saudi!G:G,Saudi!$A:$A,YEAR(daily!$A1953))</f>
        <v>72.338736684018997</v>
      </c>
      <c r="AE1953">
        <f>SUMIFS(Saudi!H:H,Saudi!$A:$A,YEAR(daily!$A1953))</f>
        <v>283799693.45242673</v>
      </c>
      <c r="AF1953" s="5">
        <f t="shared" si="82"/>
        <v>12</v>
      </c>
      <c r="AG1953" s="5">
        <f t="shared" si="83"/>
        <v>2007</v>
      </c>
    </row>
    <row r="1954" spans="1:33">
      <c r="A1954" s="3">
        <v>39423</v>
      </c>
      <c r="B1954" s="1">
        <v>266833</v>
      </c>
      <c r="C1954" s="1">
        <v>110709</v>
      </c>
      <c r="D1954" s="1">
        <v>58797</v>
      </c>
      <c r="E1954" s="1">
        <v>88.28</v>
      </c>
      <c r="F1954" s="1">
        <v>87.94</v>
      </c>
      <c r="G1954" s="1">
        <v>87.68</v>
      </c>
      <c r="H1954" s="2">
        <v>50.7</v>
      </c>
      <c r="I1954" s="2">
        <v>31.4</v>
      </c>
      <c r="J1954" s="2">
        <v>86.5</v>
      </c>
      <c r="K1954" s="2">
        <v>88.5</v>
      </c>
      <c r="L1954">
        <f>SUMIFS(US!B:B,US!$D:$D,YEAR(daily!$A1954),US!$E:$E,MONTH(daily!$A1954))</f>
        <v>8712</v>
      </c>
      <c r="M1954">
        <f>SUMIFS(US!C:C,US!$D:$D,YEAR(daily!$A1954),US!$E:$E,MONTH(daily!$A1954))</f>
        <v>20719</v>
      </c>
      <c r="N1954">
        <f>SUMIFS(COT!E:E,COT!$A:$A,YEAR(daily!$A1954),COT!$B:$B,WEEKNUM(daily!$A1954))</f>
        <v>1382526</v>
      </c>
      <c r="O1954">
        <f>SUMIFS(COT!F:F,COT!$A:$A,YEAR(daily!$A1954),COT!$B:$B,WEEKNUM(daily!$A1954))</f>
        <v>215237</v>
      </c>
      <c r="P1954">
        <f>SUMIFS(COT!G:G,COT!$A:$A,YEAR(daily!$A1954),COT!$B:$B,WEEKNUM(daily!$A1954))</f>
        <v>181083</v>
      </c>
      <c r="Q1954">
        <f>SUMIFS(COT!H:H,COT!$A:$A,YEAR(daily!$A1954),COT!$B:$B,WEEKNUM(daily!$A1954))</f>
        <v>355973</v>
      </c>
      <c r="R1954">
        <f>SUMIFS(COT!I:I,COT!$A:$A,YEAR(daily!$A1954),COT!$B:$B,WEEKNUM(daily!$A1954))</f>
        <v>737563</v>
      </c>
      <c r="S1954">
        <f>SUMIFS(COT!J:J,COT!$A:$A,YEAR(daily!$A1954),COT!$B:$B,WEEKNUM(daily!$A1954))</f>
        <v>769928</v>
      </c>
      <c r="T1954">
        <f>SUMIFS(COT!K:K,COT!$A:$A,YEAR(daily!$A1954),COT!$B:$B,WEEKNUM(daily!$A1954))</f>
        <v>73753</v>
      </c>
      <c r="U1954">
        <f>SUMIFS(COT!L:L,COT!$A:$A,YEAR(daily!$A1954),COT!$B:$B,WEEKNUM(daily!$A1954))</f>
        <v>75542</v>
      </c>
      <c r="V1954">
        <f>SUMIFS(COT!M:M,COT!$A:$A,YEAR(daily!$A1954),COT!$B:$B,WEEKNUM(daily!$A1954))</f>
        <v>93</v>
      </c>
      <c r="W1954">
        <f>SUMIFS(COT!N:N,COT!$A:$A,YEAR(daily!$A1954),COT!$B:$B,WEEKNUM(daily!$A1954))</f>
        <v>111</v>
      </c>
      <c r="X1954">
        <f>SUMIFS(COT!O:O,COT!$A:$A,YEAR(daily!$A1954),COT!$B:$B,WEEKNUM(daily!$A1954))</f>
        <v>125</v>
      </c>
      <c r="Y1954">
        <f>SUMIFS(COT!P:P,COT!$A:$A,YEAR(daily!$A1954),COT!$B:$B,WEEKNUM(daily!$A1954))</f>
        <v>78</v>
      </c>
      <c r="Z1954">
        <f>SUMIFS(COT!Q:Q,COT!$A:$A,YEAR(daily!$A1954),COT!$B:$B,WEEKNUM(daily!$A1954))</f>
        <v>94</v>
      </c>
      <c r="AA1954">
        <f>SUMIFS(Saudi!B:B,Saudi!$A:$A,YEAR(daily!$A1954))</f>
        <v>642.80600000000004</v>
      </c>
      <c r="AB1954">
        <f>SUMIFS(Saudi!C:C,Saudi!$A:$A,YEAR(daily!$A1954))</f>
        <v>459.12</v>
      </c>
      <c r="AC1954">
        <f>SUMIFS(Saudi!F:F,Saudi!$A:$A,YEAR(daily!$A1954))</f>
        <v>3923205</v>
      </c>
      <c r="AD1954">
        <f>SUMIFS(Saudi!G:G,Saudi!$A:$A,YEAR(daily!$A1954))</f>
        <v>72.338736684018997</v>
      </c>
      <c r="AE1954">
        <f>SUMIFS(Saudi!H:H,Saudi!$A:$A,YEAR(daily!$A1954))</f>
        <v>283799693.45242673</v>
      </c>
      <c r="AF1954" s="5">
        <f t="shared" si="82"/>
        <v>12</v>
      </c>
      <c r="AG1954" s="5">
        <f t="shared" si="83"/>
        <v>2007</v>
      </c>
    </row>
    <row r="1955" spans="1:33">
      <c r="A1955" s="3">
        <v>39426</v>
      </c>
      <c r="B1955" s="1">
        <v>225654</v>
      </c>
      <c r="C1955" s="1">
        <v>115533</v>
      </c>
      <c r="D1955" s="1">
        <v>58585</v>
      </c>
      <c r="E1955" s="1">
        <v>87.86</v>
      </c>
      <c r="F1955" s="1">
        <v>87.61</v>
      </c>
      <c r="G1955" s="1">
        <v>87.4</v>
      </c>
      <c r="H1955" s="2">
        <v>50.7</v>
      </c>
      <c r="I1955" s="2">
        <v>31.4</v>
      </c>
      <c r="J1955" s="2">
        <v>86.5</v>
      </c>
      <c r="K1955" s="2">
        <v>88.5</v>
      </c>
      <c r="L1955">
        <f>SUMIFS(US!B:B,US!$D:$D,YEAR(daily!$A1955),US!$E:$E,MONTH(daily!$A1955))</f>
        <v>8712</v>
      </c>
      <c r="M1955">
        <f>SUMIFS(US!C:C,US!$D:$D,YEAR(daily!$A1955),US!$E:$E,MONTH(daily!$A1955))</f>
        <v>20719</v>
      </c>
      <c r="N1955">
        <f>SUMIFS(COT!E:E,COT!$A:$A,YEAR(daily!$A1955),COT!$B:$B,WEEKNUM(daily!$A1955))</f>
        <v>1380907</v>
      </c>
      <c r="O1955">
        <f>SUMIFS(COT!F:F,COT!$A:$A,YEAR(daily!$A1955),COT!$B:$B,WEEKNUM(daily!$A1955))</f>
        <v>214193</v>
      </c>
      <c r="P1955">
        <f>SUMIFS(COT!G:G,COT!$A:$A,YEAR(daily!$A1955),COT!$B:$B,WEEKNUM(daily!$A1955))</f>
        <v>176167</v>
      </c>
      <c r="Q1955">
        <f>SUMIFS(COT!H:H,COT!$A:$A,YEAR(daily!$A1955),COT!$B:$B,WEEKNUM(daily!$A1955))</f>
        <v>360513</v>
      </c>
      <c r="R1955">
        <f>SUMIFS(COT!I:I,COT!$A:$A,YEAR(daily!$A1955),COT!$B:$B,WEEKNUM(daily!$A1955))</f>
        <v>732035</v>
      </c>
      <c r="S1955">
        <f>SUMIFS(COT!J:J,COT!$A:$A,YEAR(daily!$A1955),COT!$B:$B,WEEKNUM(daily!$A1955))</f>
        <v>761245</v>
      </c>
      <c r="T1955">
        <f>SUMIFS(COT!K:K,COT!$A:$A,YEAR(daily!$A1955),COT!$B:$B,WEEKNUM(daily!$A1955))</f>
        <v>74166</v>
      </c>
      <c r="U1955">
        <f>SUMIFS(COT!L:L,COT!$A:$A,YEAR(daily!$A1955),COT!$B:$B,WEEKNUM(daily!$A1955))</f>
        <v>82982</v>
      </c>
      <c r="V1955">
        <f>SUMIFS(COT!M:M,COT!$A:$A,YEAR(daily!$A1955),COT!$B:$B,WEEKNUM(daily!$A1955))</f>
        <v>96</v>
      </c>
      <c r="W1955">
        <f>SUMIFS(COT!N:N,COT!$A:$A,YEAR(daily!$A1955),COT!$B:$B,WEEKNUM(daily!$A1955))</f>
        <v>113</v>
      </c>
      <c r="X1955">
        <f>SUMIFS(COT!O:O,COT!$A:$A,YEAR(daily!$A1955),COT!$B:$B,WEEKNUM(daily!$A1955))</f>
        <v>125</v>
      </c>
      <c r="Y1955">
        <f>SUMIFS(COT!P:P,COT!$A:$A,YEAR(daily!$A1955),COT!$B:$B,WEEKNUM(daily!$A1955))</f>
        <v>79</v>
      </c>
      <c r="Z1955">
        <f>SUMIFS(COT!Q:Q,COT!$A:$A,YEAR(daily!$A1955),COT!$B:$B,WEEKNUM(daily!$A1955))</f>
        <v>95</v>
      </c>
      <c r="AA1955">
        <f>SUMIFS(Saudi!B:B,Saudi!$A:$A,YEAR(daily!$A1955))</f>
        <v>642.80600000000004</v>
      </c>
      <c r="AB1955">
        <f>SUMIFS(Saudi!C:C,Saudi!$A:$A,YEAR(daily!$A1955))</f>
        <v>459.12</v>
      </c>
      <c r="AC1955">
        <f>SUMIFS(Saudi!F:F,Saudi!$A:$A,YEAR(daily!$A1955))</f>
        <v>3923205</v>
      </c>
      <c r="AD1955">
        <f>SUMIFS(Saudi!G:G,Saudi!$A:$A,YEAR(daily!$A1955))</f>
        <v>72.338736684018997</v>
      </c>
      <c r="AE1955">
        <f>SUMIFS(Saudi!H:H,Saudi!$A:$A,YEAR(daily!$A1955))</f>
        <v>283799693.45242673</v>
      </c>
      <c r="AF1955" s="5">
        <f t="shared" si="82"/>
        <v>12</v>
      </c>
      <c r="AG1955" s="5">
        <f t="shared" si="83"/>
        <v>2007</v>
      </c>
    </row>
    <row r="1956" spans="1:33">
      <c r="A1956" s="3">
        <v>39427</v>
      </c>
      <c r="B1956" s="1">
        <v>195011</v>
      </c>
      <c r="C1956" s="1">
        <v>125496</v>
      </c>
      <c r="D1956" s="1">
        <v>61519</v>
      </c>
      <c r="E1956" s="1">
        <v>90.02</v>
      </c>
      <c r="F1956" s="1">
        <v>89.75</v>
      </c>
      <c r="G1956" s="1">
        <v>89.46</v>
      </c>
      <c r="H1956" s="2">
        <v>50.7</v>
      </c>
      <c r="I1956" s="2">
        <v>31.4</v>
      </c>
      <c r="J1956" s="2">
        <v>86.5</v>
      </c>
      <c r="K1956" s="2">
        <v>88.5</v>
      </c>
      <c r="L1956">
        <f>SUMIFS(US!B:B,US!$D:$D,YEAR(daily!$A1956),US!$E:$E,MONTH(daily!$A1956))</f>
        <v>8712</v>
      </c>
      <c r="M1956">
        <f>SUMIFS(US!C:C,US!$D:$D,YEAR(daily!$A1956),US!$E:$E,MONTH(daily!$A1956))</f>
        <v>20719</v>
      </c>
      <c r="N1956">
        <f>SUMIFS(COT!E:E,COT!$A:$A,YEAR(daily!$A1956),COT!$B:$B,WEEKNUM(daily!$A1956))</f>
        <v>1380907</v>
      </c>
      <c r="O1956">
        <f>SUMIFS(COT!F:F,COT!$A:$A,YEAR(daily!$A1956),COT!$B:$B,WEEKNUM(daily!$A1956))</f>
        <v>214193</v>
      </c>
      <c r="P1956">
        <f>SUMIFS(COT!G:G,COT!$A:$A,YEAR(daily!$A1956),COT!$B:$B,WEEKNUM(daily!$A1956))</f>
        <v>176167</v>
      </c>
      <c r="Q1956">
        <f>SUMIFS(COT!H:H,COT!$A:$A,YEAR(daily!$A1956),COT!$B:$B,WEEKNUM(daily!$A1956))</f>
        <v>360513</v>
      </c>
      <c r="R1956">
        <f>SUMIFS(COT!I:I,COT!$A:$A,YEAR(daily!$A1956),COT!$B:$B,WEEKNUM(daily!$A1956))</f>
        <v>732035</v>
      </c>
      <c r="S1956">
        <f>SUMIFS(COT!J:J,COT!$A:$A,YEAR(daily!$A1956),COT!$B:$B,WEEKNUM(daily!$A1956))</f>
        <v>761245</v>
      </c>
      <c r="T1956">
        <f>SUMIFS(COT!K:K,COT!$A:$A,YEAR(daily!$A1956),COT!$B:$B,WEEKNUM(daily!$A1956))</f>
        <v>74166</v>
      </c>
      <c r="U1956">
        <f>SUMIFS(COT!L:L,COT!$A:$A,YEAR(daily!$A1956),COT!$B:$B,WEEKNUM(daily!$A1956))</f>
        <v>82982</v>
      </c>
      <c r="V1956">
        <f>SUMIFS(COT!M:M,COT!$A:$A,YEAR(daily!$A1956),COT!$B:$B,WEEKNUM(daily!$A1956))</f>
        <v>96</v>
      </c>
      <c r="W1956">
        <f>SUMIFS(COT!N:N,COT!$A:$A,YEAR(daily!$A1956),COT!$B:$B,WEEKNUM(daily!$A1956))</f>
        <v>113</v>
      </c>
      <c r="X1956">
        <f>SUMIFS(COT!O:O,COT!$A:$A,YEAR(daily!$A1956),COT!$B:$B,WEEKNUM(daily!$A1956))</f>
        <v>125</v>
      </c>
      <c r="Y1956">
        <f>SUMIFS(COT!P:P,COT!$A:$A,YEAR(daily!$A1956),COT!$B:$B,WEEKNUM(daily!$A1956))</f>
        <v>79</v>
      </c>
      <c r="Z1956">
        <f>SUMIFS(COT!Q:Q,COT!$A:$A,YEAR(daily!$A1956),COT!$B:$B,WEEKNUM(daily!$A1956))</f>
        <v>95</v>
      </c>
      <c r="AA1956">
        <f>SUMIFS(Saudi!B:B,Saudi!$A:$A,YEAR(daily!$A1956))</f>
        <v>642.80600000000004</v>
      </c>
      <c r="AB1956">
        <f>SUMIFS(Saudi!C:C,Saudi!$A:$A,YEAR(daily!$A1956))</f>
        <v>459.12</v>
      </c>
      <c r="AC1956">
        <f>SUMIFS(Saudi!F:F,Saudi!$A:$A,YEAR(daily!$A1956))</f>
        <v>3923205</v>
      </c>
      <c r="AD1956">
        <f>SUMIFS(Saudi!G:G,Saudi!$A:$A,YEAR(daily!$A1956))</f>
        <v>72.338736684018997</v>
      </c>
      <c r="AE1956">
        <f>SUMIFS(Saudi!H:H,Saudi!$A:$A,YEAR(daily!$A1956))</f>
        <v>283799693.45242673</v>
      </c>
      <c r="AF1956" s="5">
        <f t="shared" si="82"/>
        <v>12</v>
      </c>
      <c r="AG1956" s="5">
        <f t="shared" si="83"/>
        <v>2007</v>
      </c>
    </row>
    <row r="1957" spans="1:33">
      <c r="A1957" s="3">
        <v>39428</v>
      </c>
      <c r="B1957" s="1">
        <v>167628</v>
      </c>
      <c r="C1957" s="1">
        <v>134480</v>
      </c>
      <c r="D1957" s="1">
        <v>64674</v>
      </c>
      <c r="E1957" s="1">
        <v>94.39</v>
      </c>
      <c r="F1957" s="1">
        <v>94.04</v>
      </c>
      <c r="G1957" s="1">
        <v>93.6</v>
      </c>
      <c r="H1957" s="2">
        <v>50.7</v>
      </c>
      <c r="I1957" s="2">
        <v>31.4</v>
      </c>
      <c r="J1957" s="2">
        <v>86.5</v>
      </c>
      <c r="K1957" s="2">
        <v>88.5</v>
      </c>
      <c r="L1957">
        <f>SUMIFS(US!B:B,US!$D:$D,YEAR(daily!$A1957),US!$E:$E,MONTH(daily!$A1957))</f>
        <v>8712</v>
      </c>
      <c r="M1957">
        <f>SUMIFS(US!C:C,US!$D:$D,YEAR(daily!$A1957),US!$E:$E,MONTH(daily!$A1957))</f>
        <v>20719</v>
      </c>
      <c r="N1957">
        <f>SUMIFS(COT!E:E,COT!$A:$A,YEAR(daily!$A1957),COT!$B:$B,WEEKNUM(daily!$A1957))</f>
        <v>1380907</v>
      </c>
      <c r="O1957">
        <f>SUMIFS(COT!F:F,COT!$A:$A,YEAR(daily!$A1957),COT!$B:$B,WEEKNUM(daily!$A1957))</f>
        <v>214193</v>
      </c>
      <c r="P1957">
        <f>SUMIFS(COT!G:G,COT!$A:$A,YEAR(daily!$A1957),COT!$B:$B,WEEKNUM(daily!$A1957))</f>
        <v>176167</v>
      </c>
      <c r="Q1957">
        <f>SUMIFS(COT!H:H,COT!$A:$A,YEAR(daily!$A1957),COT!$B:$B,WEEKNUM(daily!$A1957))</f>
        <v>360513</v>
      </c>
      <c r="R1957">
        <f>SUMIFS(COT!I:I,COT!$A:$A,YEAR(daily!$A1957),COT!$B:$B,WEEKNUM(daily!$A1957))</f>
        <v>732035</v>
      </c>
      <c r="S1957">
        <f>SUMIFS(COT!J:J,COT!$A:$A,YEAR(daily!$A1957),COT!$B:$B,WEEKNUM(daily!$A1957))</f>
        <v>761245</v>
      </c>
      <c r="T1957">
        <f>SUMIFS(COT!K:K,COT!$A:$A,YEAR(daily!$A1957),COT!$B:$B,WEEKNUM(daily!$A1957))</f>
        <v>74166</v>
      </c>
      <c r="U1957">
        <f>SUMIFS(COT!L:L,COT!$A:$A,YEAR(daily!$A1957),COT!$B:$B,WEEKNUM(daily!$A1957))</f>
        <v>82982</v>
      </c>
      <c r="V1957">
        <f>SUMIFS(COT!M:M,COT!$A:$A,YEAR(daily!$A1957),COT!$B:$B,WEEKNUM(daily!$A1957))</f>
        <v>96</v>
      </c>
      <c r="W1957">
        <f>SUMIFS(COT!N:N,COT!$A:$A,YEAR(daily!$A1957),COT!$B:$B,WEEKNUM(daily!$A1957))</f>
        <v>113</v>
      </c>
      <c r="X1957">
        <f>SUMIFS(COT!O:O,COT!$A:$A,YEAR(daily!$A1957),COT!$B:$B,WEEKNUM(daily!$A1957))</f>
        <v>125</v>
      </c>
      <c r="Y1957">
        <f>SUMIFS(COT!P:P,COT!$A:$A,YEAR(daily!$A1957),COT!$B:$B,WEEKNUM(daily!$A1957))</f>
        <v>79</v>
      </c>
      <c r="Z1957">
        <f>SUMIFS(COT!Q:Q,COT!$A:$A,YEAR(daily!$A1957),COT!$B:$B,WEEKNUM(daily!$A1957))</f>
        <v>95</v>
      </c>
      <c r="AA1957">
        <f>SUMIFS(Saudi!B:B,Saudi!$A:$A,YEAR(daily!$A1957))</f>
        <v>642.80600000000004</v>
      </c>
      <c r="AB1957">
        <f>SUMIFS(Saudi!C:C,Saudi!$A:$A,YEAR(daily!$A1957))</f>
        <v>459.12</v>
      </c>
      <c r="AC1957">
        <f>SUMIFS(Saudi!F:F,Saudi!$A:$A,YEAR(daily!$A1957))</f>
        <v>3923205</v>
      </c>
      <c r="AD1957">
        <f>SUMIFS(Saudi!G:G,Saudi!$A:$A,YEAR(daily!$A1957))</f>
        <v>72.338736684018997</v>
      </c>
      <c r="AE1957">
        <f>SUMIFS(Saudi!H:H,Saudi!$A:$A,YEAR(daily!$A1957))</f>
        <v>283799693.45242673</v>
      </c>
      <c r="AF1957" s="5">
        <f t="shared" si="82"/>
        <v>12</v>
      </c>
      <c r="AG1957" s="5">
        <f t="shared" si="83"/>
        <v>2007</v>
      </c>
    </row>
    <row r="1958" spans="1:33">
      <c r="A1958" s="3">
        <v>39429</v>
      </c>
      <c r="B1958" s="1">
        <v>115685</v>
      </c>
      <c r="C1958" s="1">
        <v>145076</v>
      </c>
      <c r="D1958" s="1">
        <v>66053</v>
      </c>
      <c r="E1958" s="1">
        <v>92.25</v>
      </c>
      <c r="F1958" s="1">
        <v>92.36</v>
      </c>
      <c r="G1958" s="1">
        <v>92.04</v>
      </c>
      <c r="H1958" s="2">
        <v>50.7</v>
      </c>
      <c r="I1958" s="2">
        <v>31.4</v>
      </c>
      <c r="J1958" s="2">
        <v>86.5</v>
      </c>
      <c r="K1958" s="2">
        <v>88.5</v>
      </c>
      <c r="L1958">
        <f>SUMIFS(US!B:B,US!$D:$D,YEAR(daily!$A1958),US!$E:$E,MONTH(daily!$A1958))</f>
        <v>8712</v>
      </c>
      <c r="M1958">
        <f>SUMIFS(US!C:C,US!$D:$D,YEAR(daily!$A1958),US!$E:$E,MONTH(daily!$A1958))</f>
        <v>20719</v>
      </c>
      <c r="N1958">
        <f>SUMIFS(COT!E:E,COT!$A:$A,YEAR(daily!$A1958),COT!$B:$B,WEEKNUM(daily!$A1958))</f>
        <v>1380907</v>
      </c>
      <c r="O1958">
        <f>SUMIFS(COT!F:F,COT!$A:$A,YEAR(daily!$A1958),COT!$B:$B,WEEKNUM(daily!$A1958))</f>
        <v>214193</v>
      </c>
      <c r="P1958">
        <f>SUMIFS(COT!G:G,COT!$A:$A,YEAR(daily!$A1958),COT!$B:$B,WEEKNUM(daily!$A1958))</f>
        <v>176167</v>
      </c>
      <c r="Q1958">
        <f>SUMIFS(COT!H:H,COT!$A:$A,YEAR(daily!$A1958),COT!$B:$B,WEEKNUM(daily!$A1958))</f>
        <v>360513</v>
      </c>
      <c r="R1958">
        <f>SUMIFS(COT!I:I,COT!$A:$A,YEAR(daily!$A1958),COT!$B:$B,WEEKNUM(daily!$A1958))</f>
        <v>732035</v>
      </c>
      <c r="S1958">
        <f>SUMIFS(COT!J:J,COT!$A:$A,YEAR(daily!$A1958),COT!$B:$B,WEEKNUM(daily!$A1958))</f>
        <v>761245</v>
      </c>
      <c r="T1958">
        <f>SUMIFS(COT!K:K,COT!$A:$A,YEAR(daily!$A1958),COT!$B:$B,WEEKNUM(daily!$A1958))</f>
        <v>74166</v>
      </c>
      <c r="U1958">
        <f>SUMIFS(COT!L:L,COT!$A:$A,YEAR(daily!$A1958),COT!$B:$B,WEEKNUM(daily!$A1958))</f>
        <v>82982</v>
      </c>
      <c r="V1958">
        <f>SUMIFS(COT!M:M,COT!$A:$A,YEAR(daily!$A1958),COT!$B:$B,WEEKNUM(daily!$A1958))</f>
        <v>96</v>
      </c>
      <c r="W1958">
        <f>SUMIFS(COT!N:N,COT!$A:$A,YEAR(daily!$A1958),COT!$B:$B,WEEKNUM(daily!$A1958))</f>
        <v>113</v>
      </c>
      <c r="X1958">
        <f>SUMIFS(COT!O:O,COT!$A:$A,YEAR(daily!$A1958),COT!$B:$B,WEEKNUM(daily!$A1958))</f>
        <v>125</v>
      </c>
      <c r="Y1958">
        <f>SUMIFS(COT!P:P,COT!$A:$A,YEAR(daily!$A1958),COT!$B:$B,WEEKNUM(daily!$A1958))</f>
        <v>79</v>
      </c>
      <c r="Z1958">
        <f>SUMIFS(COT!Q:Q,COT!$A:$A,YEAR(daily!$A1958),COT!$B:$B,WEEKNUM(daily!$A1958))</f>
        <v>95</v>
      </c>
      <c r="AA1958">
        <f>SUMIFS(Saudi!B:B,Saudi!$A:$A,YEAR(daily!$A1958))</f>
        <v>642.80600000000004</v>
      </c>
      <c r="AB1958">
        <f>SUMIFS(Saudi!C:C,Saudi!$A:$A,YEAR(daily!$A1958))</f>
        <v>459.12</v>
      </c>
      <c r="AC1958">
        <f>SUMIFS(Saudi!F:F,Saudi!$A:$A,YEAR(daily!$A1958))</f>
        <v>3923205</v>
      </c>
      <c r="AD1958">
        <f>SUMIFS(Saudi!G:G,Saudi!$A:$A,YEAR(daily!$A1958))</f>
        <v>72.338736684018997</v>
      </c>
      <c r="AE1958">
        <f>SUMIFS(Saudi!H:H,Saudi!$A:$A,YEAR(daily!$A1958))</f>
        <v>283799693.45242673</v>
      </c>
      <c r="AF1958" s="5">
        <f t="shared" si="82"/>
        <v>12</v>
      </c>
      <c r="AG1958" s="5">
        <f t="shared" si="83"/>
        <v>2007</v>
      </c>
    </row>
    <row r="1959" spans="1:33">
      <c r="A1959" s="3">
        <v>39430</v>
      </c>
      <c r="B1959" s="1">
        <v>79908</v>
      </c>
      <c r="C1959" s="1">
        <v>148968</v>
      </c>
      <c r="D1959" s="1">
        <v>65389</v>
      </c>
      <c r="E1959" s="1">
        <v>91.27</v>
      </c>
      <c r="F1959" s="1">
        <v>91.57</v>
      </c>
      <c r="G1959" s="1">
        <v>91.39</v>
      </c>
      <c r="H1959" s="2">
        <v>50.7</v>
      </c>
      <c r="I1959" s="2">
        <v>31.4</v>
      </c>
      <c r="J1959" s="2">
        <v>86.5</v>
      </c>
      <c r="K1959" s="2">
        <v>88.5</v>
      </c>
      <c r="L1959">
        <f>SUMIFS(US!B:B,US!$D:$D,YEAR(daily!$A1959),US!$E:$E,MONTH(daily!$A1959))</f>
        <v>8712</v>
      </c>
      <c r="M1959">
        <f>SUMIFS(US!C:C,US!$D:$D,YEAR(daily!$A1959),US!$E:$E,MONTH(daily!$A1959))</f>
        <v>20719</v>
      </c>
      <c r="N1959">
        <f>SUMIFS(COT!E:E,COT!$A:$A,YEAR(daily!$A1959),COT!$B:$B,WEEKNUM(daily!$A1959))</f>
        <v>1380907</v>
      </c>
      <c r="O1959">
        <f>SUMIFS(COT!F:F,COT!$A:$A,YEAR(daily!$A1959),COT!$B:$B,WEEKNUM(daily!$A1959))</f>
        <v>214193</v>
      </c>
      <c r="P1959">
        <f>SUMIFS(COT!G:G,COT!$A:$A,YEAR(daily!$A1959),COT!$B:$B,WEEKNUM(daily!$A1959))</f>
        <v>176167</v>
      </c>
      <c r="Q1959">
        <f>SUMIFS(COT!H:H,COT!$A:$A,YEAR(daily!$A1959),COT!$B:$B,WEEKNUM(daily!$A1959))</f>
        <v>360513</v>
      </c>
      <c r="R1959">
        <f>SUMIFS(COT!I:I,COT!$A:$A,YEAR(daily!$A1959),COT!$B:$B,WEEKNUM(daily!$A1959))</f>
        <v>732035</v>
      </c>
      <c r="S1959">
        <f>SUMIFS(COT!J:J,COT!$A:$A,YEAR(daily!$A1959),COT!$B:$B,WEEKNUM(daily!$A1959))</f>
        <v>761245</v>
      </c>
      <c r="T1959">
        <f>SUMIFS(COT!K:K,COT!$A:$A,YEAR(daily!$A1959),COT!$B:$B,WEEKNUM(daily!$A1959))</f>
        <v>74166</v>
      </c>
      <c r="U1959">
        <f>SUMIFS(COT!L:L,COT!$A:$A,YEAR(daily!$A1959),COT!$B:$B,WEEKNUM(daily!$A1959))</f>
        <v>82982</v>
      </c>
      <c r="V1959">
        <f>SUMIFS(COT!M:M,COT!$A:$A,YEAR(daily!$A1959),COT!$B:$B,WEEKNUM(daily!$A1959))</f>
        <v>96</v>
      </c>
      <c r="W1959">
        <f>SUMIFS(COT!N:N,COT!$A:$A,YEAR(daily!$A1959),COT!$B:$B,WEEKNUM(daily!$A1959))</f>
        <v>113</v>
      </c>
      <c r="X1959">
        <f>SUMIFS(COT!O:O,COT!$A:$A,YEAR(daily!$A1959),COT!$B:$B,WEEKNUM(daily!$A1959))</f>
        <v>125</v>
      </c>
      <c r="Y1959">
        <f>SUMIFS(COT!P:P,COT!$A:$A,YEAR(daily!$A1959),COT!$B:$B,WEEKNUM(daily!$A1959))</f>
        <v>79</v>
      </c>
      <c r="Z1959">
        <f>SUMIFS(COT!Q:Q,COT!$A:$A,YEAR(daily!$A1959),COT!$B:$B,WEEKNUM(daily!$A1959))</f>
        <v>95</v>
      </c>
      <c r="AA1959">
        <f>SUMIFS(Saudi!B:B,Saudi!$A:$A,YEAR(daily!$A1959))</f>
        <v>642.80600000000004</v>
      </c>
      <c r="AB1959">
        <f>SUMIFS(Saudi!C:C,Saudi!$A:$A,YEAR(daily!$A1959))</f>
        <v>459.12</v>
      </c>
      <c r="AC1959">
        <f>SUMIFS(Saudi!F:F,Saudi!$A:$A,YEAR(daily!$A1959))</f>
        <v>3923205</v>
      </c>
      <c r="AD1959">
        <f>SUMIFS(Saudi!G:G,Saudi!$A:$A,YEAR(daily!$A1959))</f>
        <v>72.338736684018997</v>
      </c>
      <c r="AE1959">
        <f>SUMIFS(Saudi!H:H,Saudi!$A:$A,YEAR(daily!$A1959))</f>
        <v>283799693.45242673</v>
      </c>
      <c r="AF1959" s="5">
        <f t="shared" si="82"/>
        <v>12</v>
      </c>
      <c r="AG1959" s="5">
        <f t="shared" si="83"/>
        <v>2007</v>
      </c>
    </row>
    <row r="1960" spans="1:33">
      <c r="A1960" s="3">
        <v>39433</v>
      </c>
      <c r="B1960" s="1">
        <v>27986</v>
      </c>
      <c r="C1960" s="1">
        <v>149379</v>
      </c>
      <c r="D1960" s="1">
        <v>64771</v>
      </c>
      <c r="E1960" s="1">
        <v>90.63</v>
      </c>
      <c r="F1960" s="1">
        <v>91.15</v>
      </c>
      <c r="G1960" s="1">
        <v>91.03</v>
      </c>
      <c r="H1960" s="2">
        <v>50.7</v>
      </c>
      <c r="I1960" s="2">
        <v>31.4</v>
      </c>
      <c r="J1960" s="2">
        <v>86.5</v>
      </c>
      <c r="K1960" s="2">
        <v>88.5</v>
      </c>
      <c r="L1960">
        <f>SUMIFS(US!B:B,US!$D:$D,YEAR(daily!$A1960),US!$E:$E,MONTH(daily!$A1960))</f>
        <v>8712</v>
      </c>
      <c r="M1960">
        <f>SUMIFS(US!C:C,US!$D:$D,YEAR(daily!$A1960),US!$E:$E,MONTH(daily!$A1960))</f>
        <v>20719</v>
      </c>
      <c r="N1960">
        <f>SUMIFS(COT!E:E,COT!$A:$A,YEAR(daily!$A1960),COT!$B:$B,WEEKNUM(daily!$A1960))</f>
        <v>1330250</v>
      </c>
      <c r="O1960">
        <f>SUMIFS(COT!F:F,COT!$A:$A,YEAR(daily!$A1960),COT!$B:$B,WEEKNUM(daily!$A1960))</f>
        <v>213103</v>
      </c>
      <c r="P1960">
        <f>SUMIFS(COT!G:G,COT!$A:$A,YEAR(daily!$A1960),COT!$B:$B,WEEKNUM(daily!$A1960))</f>
        <v>184050</v>
      </c>
      <c r="Q1960">
        <f>SUMIFS(COT!H:H,COT!$A:$A,YEAR(daily!$A1960),COT!$B:$B,WEEKNUM(daily!$A1960))</f>
        <v>333249</v>
      </c>
      <c r="R1960">
        <f>SUMIFS(COT!I:I,COT!$A:$A,YEAR(daily!$A1960),COT!$B:$B,WEEKNUM(daily!$A1960))</f>
        <v>714368</v>
      </c>
      <c r="S1960">
        <f>SUMIFS(COT!J:J,COT!$A:$A,YEAR(daily!$A1960),COT!$B:$B,WEEKNUM(daily!$A1960))</f>
        <v>737563</v>
      </c>
      <c r="T1960">
        <f>SUMIFS(COT!K:K,COT!$A:$A,YEAR(daily!$A1960),COT!$B:$B,WEEKNUM(daily!$A1960))</f>
        <v>69530</v>
      </c>
      <c r="U1960">
        <f>SUMIFS(COT!L:L,COT!$A:$A,YEAR(daily!$A1960),COT!$B:$B,WEEKNUM(daily!$A1960))</f>
        <v>75388</v>
      </c>
      <c r="V1960">
        <f>SUMIFS(COT!M:M,COT!$A:$A,YEAR(daily!$A1960),COT!$B:$B,WEEKNUM(daily!$A1960))</f>
        <v>84</v>
      </c>
      <c r="W1960">
        <f>SUMIFS(COT!N:N,COT!$A:$A,YEAR(daily!$A1960),COT!$B:$B,WEEKNUM(daily!$A1960))</f>
        <v>113</v>
      </c>
      <c r="X1960">
        <f>SUMIFS(COT!O:O,COT!$A:$A,YEAR(daily!$A1960),COT!$B:$B,WEEKNUM(daily!$A1960))</f>
        <v>124</v>
      </c>
      <c r="Y1960">
        <f>SUMIFS(COT!P:P,COT!$A:$A,YEAR(daily!$A1960),COT!$B:$B,WEEKNUM(daily!$A1960))</f>
        <v>79</v>
      </c>
      <c r="Z1960">
        <f>SUMIFS(COT!Q:Q,COT!$A:$A,YEAR(daily!$A1960),COT!$B:$B,WEEKNUM(daily!$A1960))</f>
        <v>96</v>
      </c>
      <c r="AA1960">
        <f>SUMIFS(Saudi!B:B,Saudi!$A:$A,YEAR(daily!$A1960))</f>
        <v>642.80600000000004</v>
      </c>
      <c r="AB1960">
        <f>SUMIFS(Saudi!C:C,Saudi!$A:$A,YEAR(daily!$A1960))</f>
        <v>459.12</v>
      </c>
      <c r="AC1960">
        <f>SUMIFS(Saudi!F:F,Saudi!$A:$A,YEAR(daily!$A1960))</f>
        <v>3923205</v>
      </c>
      <c r="AD1960">
        <f>SUMIFS(Saudi!G:G,Saudi!$A:$A,YEAR(daily!$A1960))</f>
        <v>72.338736684018997</v>
      </c>
      <c r="AE1960">
        <f>SUMIFS(Saudi!H:H,Saudi!$A:$A,YEAR(daily!$A1960))</f>
        <v>283799693.45242673</v>
      </c>
      <c r="AF1960" s="5">
        <f t="shared" si="82"/>
        <v>12</v>
      </c>
      <c r="AG1960" s="5">
        <f t="shared" si="83"/>
        <v>2007</v>
      </c>
    </row>
    <row r="1961" spans="1:33">
      <c r="A1961" s="3">
        <v>39434</v>
      </c>
      <c r="B1961" s="1">
        <v>183254.5</v>
      </c>
      <c r="C1961" s="1">
        <v>150409</v>
      </c>
      <c r="D1961" s="1">
        <v>63941</v>
      </c>
      <c r="E1961" s="1">
        <v>90.49</v>
      </c>
      <c r="F1961" s="1">
        <v>90.09</v>
      </c>
      <c r="G1961" s="1">
        <v>89.91</v>
      </c>
      <c r="H1961" s="2">
        <v>50.7</v>
      </c>
      <c r="I1961" s="2">
        <v>31.4</v>
      </c>
      <c r="J1961" s="2">
        <v>86.5</v>
      </c>
      <c r="K1961" s="2">
        <v>88.5</v>
      </c>
      <c r="L1961">
        <f>SUMIFS(US!B:B,US!$D:$D,YEAR(daily!$A1961),US!$E:$E,MONTH(daily!$A1961))</f>
        <v>8712</v>
      </c>
      <c r="M1961">
        <f>SUMIFS(US!C:C,US!$D:$D,YEAR(daily!$A1961),US!$E:$E,MONTH(daily!$A1961))</f>
        <v>20719</v>
      </c>
      <c r="N1961">
        <f>SUMIFS(COT!E:E,COT!$A:$A,YEAR(daily!$A1961),COT!$B:$B,WEEKNUM(daily!$A1961))</f>
        <v>1330250</v>
      </c>
      <c r="O1961">
        <f>SUMIFS(COT!F:F,COT!$A:$A,YEAR(daily!$A1961),COT!$B:$B,WEEKNUM(daily!$A1961))</f>
        <v>213103</v>
      </c>
      <c r="P1961">
        <f>SUMIFS(COT!G:G,COT!$A:$A,YEAR(daily!$A1961),COT!$B:$B,WEEKNUM(daily!$A1961))</f>
        <v>184050</v>
      </c>
      <c r="Q1961">
        <f>SUMIFS(COT!H:H,COT!$A:$A,YEAR(daily!$A1961),COT!$B:$B,WEEKNUM(daily!$A1961))</f>
        <v>333249</v>
      </c>
      <c r="R1961">
        <f>SUMIFS(COT!I:I,COT!$A:$A,YEAR(daily!$A1961),COT!$B:$B,WEEKNUM(daily!$A1961))</f>
        <v>714368</v>
      </c>
      <c r="S1961">
        <f>SUMIFS(COT!J:J,COT!$A:$A,YEAR(daily!$A1961),COT!$B:$B,WEEKNUM(daily!$A1961))</f>
        <v>737563</v>
      </c>
      <c r="T1961">
        <f>SUMIFS(COT!K:K,COT!$A:$A,YEAR(daily!$A1961),COT!$B:$B,WEEKNUM(daily!$A1961))</f>
        <v>69530</v>
      </c>
      <c r="U1961">
        <f>SUMIFS(COT!L:L,COT!$A:$A,YEAR(daily!$A1961),COT!$B:$B,WEEKNUM(daily!$A1961))</f>
        <v>75388</v>
      </c>
      <c r="V1961">
        <f>SUMIFS(COT!M:M,COT!$A:$A,YEAR(daily!$A1961),COT!$B:$B,WEEKNUM(daily!$A1961))</f>
        <v>84</v>
      </c>
      <c r="W1961">
        <f>SUMIFS(COT!N:N,COT!$A:$A,YEAR(daily!$A1961),COT!$B:$B,WEEKNUM(daily!$A1961))</f>
        <v>113</v>
      </c>
      <c r="X1961">
        <f>SUMIFS(COT!O:O,COT!$A:$A,YEAR(daily!$A1961),COT!$B:$B,WEEKNUM(daily!$A1961))</f>
        <v>124</v>
      </c>
      <c r="Y1961">
        <f>SUMIFS(COT!P:P,COT!$A:$A,YEAR(daily!$A1961),COT!$B:$B,WEEKNUM(daily!$A1961))</f>
        <v>79</v>
      </c>
      <c r="Z1961">
        <f>SUMIFS(COT!Q:Q,COT!$A:$A,YEAR(daily!$A1961),COT!$B:$B,WEEKNUM(daily!$A1961))</f>
        <v>96</v>
      </c>
      <c r="AA1961">
        <f>SUMIFS(Saudi!B:B,Saudi!$A:$A,YEAR(daily!$A1961))</f>
        <v>642.80600000000004</v>
      </c>
      <c r="AB1961">
        <f>SUMIFS(Saudi!C:C,Saudi!$A:$A,YEAR(daily!$A1961))</f>
        <v>459.12</v>
      </c>
      <c r="AC1961">
        <f>SUMIFS(Saudi!F:F,Saudi!$A:$A,YEAR(daily!$A1961))</f>
        <v>3923205</v>
      </c>
      <c r="AD1961">
        <f>SUMIFS(Saudi!G:G,Saudi!$A:$A,YEAR(daily!$A1961))</f>
        <v>72.338736684018997</v>
      </c>
      <c r="AE1961">
        <f>SUMIFS(Saudi!H:H,Saudi!$A:$A,YEAR(daily!$A1961))</f>
        <v>283799693.45242673</v>
      </c>
      <c r="AF1961" s="5">
        <f t="shared" si="82"/>
        <v>12</v>
      </c>
      <c r="AG1961" s="5">
        <f t="shared" si="83"/>
        <v>2007</v>
      </c>
    </row>
    <row r="1962" spans="1:33">
      <c r="A1962" s="3">
        <v>39435</v>
      </c>
      <c r="B1962" s="1">
        <v>338523</v>
      </c>
      <c r="C1962" s="1">
        <v>67026</v>
      </c>
      <c r="D1962" s="1">
        <v>58219</v>
      </c>
      <c r="E1962" s="1">
        <v>91.24</v>
      </c>
      <c r="F1962" s="1">
        <v>90.91</v>
      </c>
      <c r="G1962" s="1">
        <v>90.63</v>
      </c>
      <c r="H1962" s="2">
        <v>50.7</v>
      </c>
      <c r="I1962" s="2">
        <v>31.4</v>
      </c>
      <c r="J1962" s="2">
        <v>86.5</v>
      </c>
      <c r="K1962" s="2">
        <v>88.5</v>
      </c>
      <c r="L1962">
        <f>SUMIFS(US!B:B,US!$D:$D,YEAR(daily!$A1962),US!$E:$E,MONTH(daily!$A1962))</f>
        <v>8712</v>
      </c>
      <c r="M1962">
        <f>SUMIFS(US!C:C,US!$D:$D,YEAR(daily!$A1962),US!$E:$E,MONTH(daily!$A1962))</f>
        <v>20719</v>
      </c>
      <c r="N1962">
        <f>SUMIFS(COT!E:E,COT!$A:$A,YEAR(daily!$A1962),COT!$B:$B,WEEKNUM(daily!$A1962))</f>
        <v>1330250</v>
      </c>
      <c r="O1962">
        <f>SUMIFS(COT!F:F,COT!$A:$A,YEAR(daily!$A1962),COT!$B:$B,WEEKNUM(daily!$A1962))</f>
        <v>213103</v>
      </c>
      <c r="P1962">
        <f>SUMIFS(COT!G:G,COT!$A:$A,YEAR(daily!$A1962),COT!$B:$B,WEEKNUM(daily!$A1962))</f>
        <v>184050</v>
      </c>
      <c r="Q1962">
        <f>SUMIFS(COT!H:H,COT!$A:$A,YEAR(daily!$A1962),COT!$B:$B,WEEKNUM(daily!$A1962))</f>
        <v>333249</v>
      </c>
      <c r="R1962">
        <f>SUMIFS(COT!I:I,COT!$A:$A,YEAR(daily!$A1962),COT!$B:$B,WEEKNUM(daily!$A1962))</f>
        <v>714368</v>
      </c>
      <c r="S1962">
        <f>SUMIFS(COT!J:J,COT!$A:$A,YEAR(daily!$A1962),COT!$B:$B,WEEKNUM(daily!$A1962))</f>
        <v>737563</v>
      </c>
      <c r="T1962">
        <f>SUMIFS(COT!K:K,COT!$A:$A,YEAR(daily!$A1962),COT!$B:$B,WEEKNUM(daily!$A1962))</f>
        <v>69530</v>
      </c>
      <c r="U1962">
        <f>SUMIFS(COT!L:L,COT!$A:$A,YEAR(daily!$A1962),COT!$B:$B,WEEKNUM(daily!$A1962))</f>
        <v>75388</v>
      </c>
      <c r="V1962">
        <f>SUMIFS(COT!M:M,COT!$A:$A,YEAR(daily!$A1962),COT!$B:$B,WEEKNUM(daily!$A1962))</f>
        <v>84</v>
      </c>
      <c r="W1962">
        <f>SUMIFS(COT!N:N,COT!$A:$A,YEAR(daily!$A1962),COT!$B:$B,WEEKNUM(daily!$A1962))</f>
        <v>113</v>
      </c>
      <c r="X1962">
        <f>SUMIFS(COT!O:O,COT!$A:$A,YEAR(daily!$A1962),COT!$B:$B,WEEKNUM(daily!$A1962))</f>
        <v>124</v>
      </c>
      <c r="Y1962">
        <f>SUMIFS(COT!P:P,COT!$A:$A,YEAR(daily!$A1962),COT!$B:$B,WEEKNUM(daily!$A1962))</f>
        <v>79</v>
      </c>
      <c r="Z1962">
        <f>SUMIFS(COT!Q:Q,COT!$A:$A,YEAR(daily!$A1962),COT!$B:$B,WEEKNUM(daily!$A1962))</f>
        <v>96</v>
      </c>
      <c r="AA1962">
        <f>SUMIFS(Saudi!B:B,Saudi!$A:$A,YEAR(daily!$A1962))</f>
        <v>642.80600000000004</v>
      </c>
      <c r="AB1962">
        <f>SUMIFS(Saudi!C:C,Saudi!$A:$A,YEAR(daily!$A1962))</f>
        <v>459.12</v>
      </c>
      <c r="AC1962">
        <f>SUMIFS(Saudi!F:F,Saudi!$A:$A,YEAR(daily!$A1962))</f>
        <v>3923205</v>
      </c>
      <c r="AD1962">
        <f>SUMIFS(Saudi!G:G,Saudi!$A:$A,YEAR(daily!$A1962))</f>
        <v>72.338736684018997</v>
      </c>
      <c r="AE1962">
        <f>SUMIFS(Saudi!H:H,Saudi!$A:$A,YEAR(daily!$A1962))</f>
        <v>283799693.45242673</v>
      </c>
      <c r="AF1962" s="5">
        <f t="shared" si="82"/>
        <v>12</v>
      </c>
      <c r="AG1962" s="5">
        <f t="shared" si="83"/>
        <v>2007</v>
      </c>
    </row>
    <row r="1963" spans="1:33">
      <c r="A1963" s="3">
        <v>39436</v>
      </c>
      <c r="B1963" s="1">
        <v>331799</v>
      </c>
      <c r="C1963" s="1">
        <v>64890</v>
      </c>
      <c r="D1963" s="1">
        <v>57058</v>
      </c>
      <c r="E1963" s="1">
        <v>91.06</v>
      </c>
      <c r="F1963" s="1">
        <v>90.71</v>
      </c>
      <c r="G1963" s="1">
        <v>90.41</v>
      </c>
      <c r="H1963" s="2">
        <v>50.7</v>
      </c>
      <c r="I1963" s="2">
        <v>31.4</v>
      </c>
      <c r="J1963" s="2">
        <v>86.5</v>
      </c>
      <c r="K1963" s="2">
        <v>88.5</v>
      </c>
      <c r="L1963">
        <f>SUMIFS(US!B:B,US!$D:$D,YEAR(daily!$A1963),US!$E:$E,MONTH(daily!$A1963))</f>
        <v>8712</v>
      </c>
      <c r="M1963">
        <f>SUMIFS(US!C:C,US!$D:$D,YEAR(daily!$A1963),US!$E:$E,MONTH(daily!$A1963))</f>
        <v>20719</v>
      </c>
      <c r="N1963">
        <f>SUMIFS(COT!E:E,COT!$A:$A,YEAR(daily!$A1963),COT!$B:$B,WEEKNUM(daily!$A1963))</f>
        <v>1330250</v>
      </c>
      <c r="O1963">
        <f>SUMIFS(COT!F:F,COT!$A:$A,YEAR(daily!$A1963),COT!$B:$B,WEEKNUM(daily!$A1963))</f>
        <v>213103</v>
      </c>
      <c r="P1963">
        <f>SUMIFS(COT!G:G,COT!$A:$A,YEAR(daily!$A1963),COT!$B:$B,WEEKNUM(daily!$A1963))</f>
        <v>184050</v>
      </c>
      <c r="Q1963">
        <f>SUMIFS(COT!H:H,COT!$A:$A,YEAR(daily!$A1963),COT!$B:$B,WEEKNUM(daily!$A1963))</f>
        <v>333249</v>
      </c>
      <c r="R1963">
        <f>SUMIFS(COT!I:I,COT!$A:$A,YEAR(daily!$A1963),COT!$B:$B,WEEKNUM(daily!$A1963))</f>
        <v>714368</v>
      </c>
      <c r="S1963">
        <f>SUMIFS(COT!J:J,COT!$A:$A,YEAR(daily!$A1963),COT!$B:$B,WEEKNUM(daily!$A1963))</f>
        <v>737563</v>
      </c>
      <c r="T1963">
        <f>SUMIFS(COT!K:K,COT!$A:$A,YEAR(daily!$A1963),COT!$B:$B,WEEKNUM(daily!$A1963))</f>
        <v>69530</v>
      </c>
      <c r="U1963">
        <f>SUMIFS(COT!L:L,COT!$A:$A,YEAR(daily!$A1963),COT!$B:$B,WEEKNUM(daily!$A1963))</f>
        <v>75388</v>
      </c>
      <c r="V1963">
        <f>SUMIFS(COT!M:M,COT!$A:$A,YEAR(daily!$A1963),COT!$B:$B,WEEKNUM(daily!$A1963))</f>
        <v>84</v>
      </c>
      <c r="W1963">
        <f>SUMIFS(COT!N:N,COT!$A:$A,YEAR(daily!$A1963),COT!$B:$B,WEEKNUM(daily!$A1963))</f>
        <v>113</v>
      </c>
      <c r="X1963">
        <f>SUMIFS(COT!O:O,COT!$A:$A,YEAR(daily!$A1963),COT!$B:$B,WEEKNUM(daily!$A1963))</f>
        <v>124</v>
      </c>
      <c r="Y1963">
        <f>SUMIFS(COT!P:P,COT!$A:$A,YEAR(daily!$A1963),COT!$B:$B,WEEKNUM(daily!$A1963))</f>
        <v>79</v>
      </c>
      <c r="Z1963">
        <f>SUMIFS(COT!Q:Q,COT!$A:$A,YEAR(daily!$A1963),COT!$B:$B,WEEKNUM(daily!$A1963))</f>
        <v>96</v>
      </c>
      <c r="AA1963">
        <f>SUMIFS(Saudi!B:B,Saudi!$A:$A,YEAR(daily!$A1963))</f>
        <v>642.80600000000004</v>
      </c>
      <c r="AB1963">
        <f>SUMIFS(Saudi!C:C,Saudi!$A:$A,YEAR(daily!$A1963))</f>
        <v>459.12</v>
      </c>
      <c r="AC1963">
        <f>SUMIFS(Saudi!F:F,Saudi!$A:$A,YEAR(daily!$A1963))</f>
        <v>3923205</v>
      </c>
      <c r="AD1963">
        <f>SUMIFS(Saudi!G:G,Saudi!$A:$A,YEAR(daily!$A1963))</f>
        <v>72.338736684018997</v>
      </c>
      <c r="AE1963">
        <f>SUMIFS(Saudi!H:H,Saudi!$A:$A,YEAR(daily!$A1963))</f>
        <v>283799693.45242673</v>
      </c>
      <c r="AF1963" s="5">
        <f t="shared" si="82"/>
        <v>12</v>
      </c>
      <c r="AG1963" s="5">
        <f t="shared" si="83"/>
        <v>2007</v>
      </c>
    </row>
    <row r="1964" spans="1:33">
      <c r="A1964" s="3">
        <v>39437</v>
      </c>
      <c r="B1964" s="1">
        <v>328845</v>
      </c>
      <c r="C1964" s="1">
        <v>63737</v>
      </c>
      <c r="D1964" s="1">
        <v>58015</v>
      </c>
      <c r="E1964" s="1">
        <v>93.31</v>
      </c>
      <c r="F1964" s="1">
        <v>92.53</v>
      </c>
      <c r="G1964" s="1">
        <v>92.04</v>
      </c>
      <c r="H1964" s="2">
        <v>50.7</v>
      </c>
      <c r="I1964" s="2">
        <v>31.4</v>
      </c>
      <c r="J1964" s="2">
        <v>86.5</v>
      </c>
      <c r="K1964" s="2">
        <v>88.5</v>
      </c>
      <c r="L1964">
        <f>SUMIFS(US!B:B,US!$D:$D,YEAR(daily!$A1964),US!$E:$E,MONTH(daily!$A1964))</f>
        <v>8712</v>
      </c>
      <c r="M1964">
        <f>SUMIFS(US!C:C,US!$D:$D,YEAR(daily!$A1964),US!$E:$E,MONTH(daily!$A1964))</f>
        <v>20719</v>
      </c>
      <c r="N1964">
        <f>SUMIFS(COT!E:E,COT!$A:$A,YEAR(daily!$A1964),COT!$B:$B,WEEKNUM(daily!$A1964))</f>
        <v>1330250</v>
      </c>
      <c r="O1964">
        <f>SUMIFS(COT!F:F,COT!$A:$A,YEAR(daily!$A1964),COT!$B:$B,WEEKNUM(daily!$A1964))</f>
        <v>213103</v>
      </c>
      <c r="P1964">
        <f>SUMIFS(COT!G:G,COT!$A:$A,YEAR(daily!$A1964),COT!$B:$B,WEEKNUM(daily!$A1964))</f>
        <v>184050</v>
      </c>
      <c r="Q1964">
        <f>SUMIFS(COT!H:H,COT!$A:$A,YEAR(daily!$A1964),COT!$B:$B,WEEKNUM(daily!$A1964))</f>
        <v>333249</v>
      </c>
      <c r="R1964">
        <f>SUMIFS(COT!I:I,COT!$A:$A,YEAR(daily!$A1964),COT!$B:$B,WEEKNUM(daily!$A1964))</f>
        <v>714368</v>
      </c>
      <c r="S1964">
        <f>SUMIFS(COT!J:J,COT!$A:$A,YEAR(daily!$A1964),COT!$B:$B,WEEKNUM(daily!$A1964))</f>
        <v>737563</v>
      </c>
      <c r="T1964">
        <f>SUMIFS(COT!K:K,COT!$A:$A,YEAR(daily!$A1964),COT!$B:$B,WEEKNUM(daily!$A1964))</f>
        <v>69530</v>
      </c>
      <c r="U1964">
        <f>SUMIFS(COT!L:L,COT!$A:$A,YEAR(daily!$A1964),COT!$B:$B,WEEKNUM(daily!$A1964))</f>
        <v>75388</v>
      </c>
      <c r="V1964">
        <f>SUMIFS(COT!M:M,COT!$A:$A,YEAR(daily!$A1964),COT!$B:$B,WEEKNUM(daily!$A1964))</f>
        <v>84</v>
      </c>
      <c r="W1964">
        <f>SUMIFS(COT!N:N,COT!$A:$A,YEAR(daily!$A1964),COT!$B:$B,WEEKNUM(daily!$A1964))</f>
        <v>113</v>
      </c>
      <c r="X1964">
        <f>SUMIFS(COT!O:O,COT!$A:$A,YEAR(daily!$A1964),COT!$B:$B,WEEKNUM(daily!$A1964))</f>
        <v>124</v>
      </c>
      <c r="Y1964">
        <f>SUMIFS(COT!P:P,COT!$A:$A,YEAR(daily!$A1964),COT!$B:$B,WEEKNUM(daily!$A1964))</f>
        <v>79</v>
      </c>
      <c r="Z1964">
        <f>SUMIFS(COT!Q:Q,COT!$A:$A,YEAR(daily!$A1964),COT!$B:$B,WEEKNUM(daily!$A1964))</f>
        <v>96</v>
      </c>
      <c r="AA1964">
        <f>SUMIFS(Saudi!B:B,Saudi!$A:$A,YEAR(daily!$A1964))</f>
        <v>642.80600000000004</v>
      </c>
      <c r="AB1964">
        <f>SUMIFS(Saudi!C:C,Saudi!$A:$A,YEAR(daily!$A1964))</f>
        <v>459.12</v>
      </c>
      <c r="AC1964">
        <f>SUMIFS(Saudi!F:F,Saudi!$A:$A,YEAR(daily!$A1964))</f>
        <v>3923205</v>
      </c>
      <c r="AD1964">
        <f>SUMIFS(Saudi!G:G,Saudi!$A:$A,YEAR(daily!$A1964))</f>
        <v>72.338736684018997</v>
      </c>
      <c r="AE1964">
        <f>SUMIFS(Saudi!H:H,Saudi!$A:$A,YEAR(daily!$A1964))</f>
        <v>283799693.45242673</v>
      </c>
      <c r="AF1964" s="5">
        <f t="shared" si="82"/>
        <v>12</v>
      </c>
      <c r="AG1964" s="5">
        <f t="shared" si="83"/>
        <v>2007</v>
      </c>
    </row>
    <row r="1965" spans="1:33">
      <c r="A1965" s="3">
        <v>39440</v>
      </c>
      <c r="B1965" s="1">
        <v>325226</v>
      </c>
      <c r="C1965" s="1">
        <v>64388</v>
      </c>
      <c r="D1965" s="1">
        <v>57650</v>
      </c>
      <c r="E1965" s="1">
        <v>94.13</v>
      </c>
      <c r="F1965" s="1">
        <v>93.14</v>
      </c>
      <c r="G1965" s="1">
        <v>92.58</v>
      </c>
      <c r="H1965" s="2">
        <v>50.7</v>
      </c>
      <c r="I1965" s="2">
        <v>31.4</v>
      </c>
      <c r="J1965" s="2">
        <v>86.5</v>
      </c>
      <c r="K1965" s="2">
        <v>88.5</v>
      </c>
      <c r="L1965">
        <f>SUMIFS(US!B:B,US!$D:$D,YEAR(daily!$A1965),US!$E:$E,MONTH(daily!$A1965))</f>
        <v>8712</v>
      </c>
      <c r="M1965">
        <f>SUMIFS(US!C:C,US!$D:$D,YEAR(daily!$A1965),US!$E:$E,MONTH(daily!$A1965))</f>
        <v>20719</v>
      </c>
      <c r="N1965">
        <f>SUMIFS(COT!E:E,COT!$A:$A,YEAR(daily!$A1965),COT!$B:$B,WEEKNUM(daily!$A1965))</f>
        <v>1325751</v>
      </c>
      <c r="O1965">
        <f>SUMIFS(COT!F:F,COT!$A:$A,YEAR(daily!$A1965),COT!$B:$B,WEEKNUM(daily!$A1965))</f>
        <v>219382</v>
      </c>
      <c r="P1965">
        <f>SUMIFS(COT!G:G,COT!$A:$A,YEAR(daily!$A1965),COT!$B:$B,WEEKNUM(daily!$A1965))</f>
        <v>171020</v>
      </c>
      <c r="Q1965">
        <f>SUMIFS(COT!H:H,COT!$A:$A,YEAR(daily!$A1965),COT!$B:$B,WEEKNUM(daily!$A1965))</f>
        <v>333504</v>
      </c>
      <c r="R1965">
        <f>SUMIFS(COT!I:I,COT!$A:$A,YEAR(daily!$A1965),COT!$B:$B,WEEKNUM(daily!$A1965))</f>
        <v>700750</v>
      </c>
      <c r="S1965">
        <f>SUMIFS(COT!J:J,COT!$A:$A,YEAR(daily!$A1965),COT!$B:$B,WEEKNUM(daily!$A1965))</f>
        <v>746970</v>
      </c>
      <c r="T1965">
        <f>SUMIFS(COT!K:K,COT!$A:$A,YEAR(daily!$A1965),COT!$B:$B,WEEKNUM(daily!$A1965))</f>
        <v>72115</v>
      </c>
      <c r="U1965">
        <f>SUMIFS(COT!L:L,COT!$A:$A,YEAR(daily!$A1965),COT!$B:$B,WEEKNUM(daily!$A1965))</f>
        <v>74257</v>
      </c>
      <c r="V1965">
        <f>SUMIFS(COT!M:M,COT!$A:$A,YEAR(daily!$A1965),COT!$B:$B,WEEKNUM(daily!$A1965))</f>
        <v>86</v>
      </c>
      <c r="W1965">
        <f>SUMIFS(COT!N:N,COT!$A:$A,YEAR(daily!$A1965),COT!$B:$B,WEEKNUM(daily!$A1965))</f>
        <v>107</v>
      </c>
      <c r="X1965">
        <f>SUMIFS(COT!O:O,COT!$A:$A,YEAR(daily!$A1965),COT!$B:$B,WEEKNUM(daily!$A1965))</f>
        <v>117</v>
      </c>
      <c r="Y1965">
        <f>SUMIFS(COT!P:P,COT!$A:$A,YEAR(daily!$A1965),COT!$B:$B,WEEKNUM(daily!$A1965))</f>
        <v>78</v>
      </c>
      <c r="Z1965">
        <f>SUMIFS(COT!Q:Q,COT!$A:$A,YEAR(daily!$A1965),COT!$B:$B,WEEKNUM(daily!$A1965))</f>
        <v>96</v>
      </c>
      <c r="AA1965">
        <f>SUMIFS(Saudi!B:B,Saudi!$A:$A,YEAR(daily!$A1965))</f>
        <v>642.80600000000004</v>
      </c>
      <c r="AB1965">
        <f>SUMIFS(Saudi!C:C,Saudi!$A:$A,YEAR(daily!$A1965))</f>
        <v>459.12</v>
      </c>
      <c r="AC1965">
        <f>SUMIFS(Saudi!F:F,Saudi!$A:$A,YEAR(daily!$A1965))</f>
        <v>3923205</v>
      </c>
      <c r="AD1965">
        <f>SUMIFS(Saudi!G:G,Saudi!$A:$A,YEAR(daily!$A1965))</f>
        <v>72.338736684018997</v>
      </c>
      <c r="AE1965">
        <f>SUMIFS(Saudi!H:H,Saudi!$A:$A,YEAR(daily!$A1965))</f>
        <v>283799693.45242673</v>
      </c>
      <c r="AF1965" s="5">
        <f t="shared" si="82"/>
        <v>12</v>
      </c>
      <c r="AG1965" s="5">
        <f t="shared" si="83"/>
        <v>2007</v>
      </c>
    </row>
    <row r="1966" spans="1:33">
      <c r="A1966" s="3">
        <v>39442</v>
      </c>
      <c r="B1966" s="1">
        <v>326052</v>
      </c>
      <c r="C1966" s="1">
        <v>64908</v>
      </c>
      <c r="D1966" s="1">
        <v>58492</v>
      </c>
      <c r="E1966" s="1">
        <v>95.97</v>
      </c>
      <c r="F1966" s="1">
        <v>94.72</v>
      </c>
      <c r="G1966" s="1">
        <v>94.03</v>
      </c>
      <c r="H1966" s="2">
        <v>50.7</v>
      </c>
      <c r="I1966" s="2">
        <v>31.4</v>
      </c>
      <c r="J1966" s="2">
        <v>86.5</v>
      </c>
      <c r="K1966" s="2">
        <v>88.5</v>
      </c>
      <c r="L1966">
        <f>SUMIFS(US!B:B,US!$D:$D,YEAR(daily!$A1966),US!$E:$E,MONTH(daily!$A1966))</f>
        <v>8712</v>
      </c>
      <c r="M1966">
        <f>SUMIFS(US!C:C,US!$D:$D,YEAR(daily!$A1966),US!$E:$E,MONTH(daily!$A1966))</f>
        <v>20719</v>
      </c>
      <c r="N1966">
        <f>SUMIFS(COT!E:E,COT!$A:$A,YEAR(daily!$A1966),COT!$B:$B,WEEKNUM(daily!$A1966))</f>
        <v>1325751</v>
      </c>
      <c r="O1966">
        <f>SUMIFS(COT!F:F,COT!$A:$A,YEAR(daily!$A1966),COT!$B:$B,WEEKNUM(daily!$A1966))</f>
        <v>219382</v>
      </c>
      <c r="P1966">
        <f>SUMIFS(COT!G:G,COT!$A:$A,YEAR(daily!$A1966),COT!$B:$B,WEEKNUM(daily!$A1966))</f>
        <v>171020</v>
      </c>
      <c r="Q1966">
        <f>SUMIFS(COT!H:H,COT!$A:$A,YEAR(daily!$A1966),COT!$B:$B,WEEKNUM(daily!$A1966))</f>
        <v>333504</v>
      </c>
      <c r="R1966">
        <f>SUMIFS(COT!I:I,COT!$A:$A,YEAR(daily!$A1966),COT!$B:$B,WEEKNUM(daily!$A1966))</f>
        <v>700750</v>
      </c>
      <c r="S1966">
        <f>SUMIFS(COT!J:J,COT!$A:$A,YEAR(daily!$A1966),COT!$B:$B,WEEKNUM(daily!$A1966))</f>
        <v>746970</v>
      </c>
      <c r="T1966">
        <f>SUMIFS(COT!K:K,COT!$A:$A,YEAR(daily!$A1966),COT!$B:$B,WEEKNUM(daily!$A1966))</f>
        <v>72115</v>
      </c>
      <c r="U1966">
        <f>SUMIFS(COT!L:L,COT!$A:$A,YEAR(daily!$A1966),COT!$B:$B,WEEKNUM(daily!$A1966))</f>
        <v>74257</v>
      </c>
      <c r="V1966">
        <f>SUMIFS(COT!M:M,COT!$A:$A,YEAR(daily!$A1966),COT!$B:$B,WEEKNUM(daily!$A1966))</f>
        <v>86</v>
      </c>
      <c r="W1966">
        <f>SUMIFS(COT!N:N,COT!$A:$A,YEAR(daily!$A1966),COT!$B:$B,WEEKNUM(daily!$A1966))</f>
        <v>107</v>
      </c>
      <c r="X1966">
        <f>SUMIFS(COT!O:O,COT!$A:$A,YEAR(daily!$A1966),COT!$B:$B,WEEKNUM(daily!$A1966))</f>
        <v>117</v>
      </c>
      <c r="Y1966">
        <f>SUMIFS(COT!P:P,COT!$A:$A,YEAR(daily!$A1966),COT!$B:$B,WEEKNUM(daily!$A1966))</f>
        <v>78</v>
      </c>
      <c r="Z1966">
        <f>SUMIFS(COT!Q:Q,COT!$A:$A,YEAR(daily!$A1966),COT!$B:$B,WEEKNUM(daily!$A1966))</f>
        <v>96</v>
      </c>
      <c r="AA1966">
        <f>SUMIFS(Saudi!B:B,Saudi!$A:$A,YEAR(daily!$A1966))</f>
        <v>642.80600000000004</v>
      </c>
      <c r="AB1966">
        <f>SUMIFS(Saudi!C:C,Saudi!$A:$A,YEAR(daily!$A1966))</f>
        <v>459.12</v>
      </c>
      <c r="AC1966">
        <f>SUMIFS(Saudi!F:F,Saudi!$A:$A,YEAR(daily!$A1966))</f>
        <v>3923205</v>
      </c>
      <c r="AD1966">
        <f>SUMIFS(Saudi!G:G,Saudi!$A:$A,YEAR(daily!$A1966))</f>
        <v>72.338736684018997</v>
      </c>
      <c r="AE1966">
        <f>SUMIFS(Saudi!H:H,Saudi!$A:$A,YEAR(daily!$A1966))</f>
        <v>283799693.45242673</v>
      </c>
      <c r="AF1966" s="5">
        <f t="shared" si="82"/>
        <v>12</v>
      </c>
      <c r="AG1966" s="5">
        <f t="shared" si="83"/>
        <v>2007</v>
      </c>
    </row>
    <row r="1967" spans="1:33">
      <c r="A1967" s="3">
        <v>39443</v>
      </c>
      <c r="B1967" s="1">
        <v>329849</v>
      </c>
      <c r="C1967" s="1">
        <v>66108</v>
      </c>
      <c r="D1967" s="1">
        <v>59897</v>
      </c>
      <c r="E1967" s="1">
        <v>96.62</v>
      </c>
      <c r="F1967" s="1">
        <v>95.62</v>
      </c>
      <c r="G1967" s="1">
        <v>94.97</v>
      </c>
      <c r="H1967" s="2">
        <v>50.7</v>
      </c>
      <c r="I1967" s="2">
        <v>31.4</v>
      </c>
      <c r="J1967" s="2">
        <v>86.5</v>
      </c>
      <c r="K1967" s="2">
        <v>88.5</v>
      </c>
      <c r="L1967">
        <f>SUMIFS(US!B:B,US!$D:$D,YEAR(daily!$A1967),US!$E:$E,MONTH(daily!$A1967))</f>
        <v>8712</v>
      </c>
      <c r="M1967">
        <f>SUMIFS(US!C:C,US!$D:$D,YEAR(daily!$A1967),US!$E:$E,MONTH(daily!$A1967))</f>
        <v>20719</v>
      </c>
      <c r="N1967">
        <f>SUMIFS(COT!E:E,COT!$A:$A,YEAR(daily!$A1967),COT!$B:$B,WEEKNUM(daily!$A1967))</f>
        <v>1325751</v>
      </c>
      <c r="O1967">
        <f>SUMIFS(COT!F:F,COT!$A:$A,YEAR(daily!$A1967),COT!$B:$B,WEEKNUM(daily!$A1967))</f>
        <v>219382</v>
      </c>
      <c r="P1967">
        <f>SUMIFS(COT!G:G,COT!$A:$A,YEAR(daily!$A1967),COT!$B:$B,WEEKNUM(daily!$A1967))</f>
        <v>171020</v>
      </c>
      <c r="Q1967">
        <f>SUMIFS(COT!H:H,COT!$A:$A,YEAR(daily!$A1967),COT!$B:$B,WEEKNUM(daily!$A1967))</f>
        <v>333504</v>
      </c>
      <c r="R1967">
        <f>SUMIFS(COT!I:I,COT!$A:$A,YEAR(daily!$A1967),COT!$B:$B,WEEKNUM(daily!$A1967))</f>
        <v>700750</v>
      </c>
      <c r="S1967">
        <f>SUMIFS(COT!J:J,COT!$A:$A,YEAR(daily!$A1967),COT!$B:$B,WEEKNUM(daily!$A1967))</f>
        <v>746970</v>
      </c>
      <c r="T1967">
        <f>SUMIFS(COT!K:K,COT!$A:$A,YEAR(daily!$A1967),COT!$B:$B,WEEKNUM(daily!$A1967))</f>
        <v>72115</v>
      </c>
      <c r="U1967">
        <f>SUMIFS(COT!L:L,COT!$A:$A,YEAR(daily!$A1967),COT!$B:$B,WEEKNUM(daily!$A1967))</f>
        <v>74257</v>
      </c>
      <c r="V1967">
        <f>SUMIFS(COT!M:M,COT!$A:$A,YEAR(daily!$A1967),COT!$B:$B,WEEKNUM(daily!$A1967))</f>
        <v>86</v>
      </c>
      <c r="W1967">
        <f>SUMIFS(COT!N:N,COT!$A:$A,YEAR(daily!$A1967),COT!$B:$B,WEEKNUM(daily!$A1967))</f>
        <v>107</v>
      </c>
      <c r="X1967">
        <f>SUMIFS(COT!O:O,COT!$A:$A,YEAR(daily!$A1967),COT!$B:$B,WEEKNUM(daily!$A1967))</f>
        <v>117</v>
      </c>
      <c r="Y1967">
        <f>SUMIFS(COT!P:P,COT!$A:$A,YEAR(daily!$A1967),COT!$B:$B,WEEKNUM(daily!$A1967))</f>
        <v>78</v>
      </c>
      <c r="Z1967">
        <f>SUMIFS(COT!Q:Q,COT!$A:$A,YEAR(daily!$A1967),COT!$B:$B,WEEKNUM(daily!$A1967))</f>
        <v>96</v>
      </c>
      <c r="AA1967">
        <f>SUMIFS(Saudi!B:B,Saudi!$A:$A,YEAR(daily!$A1967))</f>
        <v>642.80600000000004</v>
      </c>
      <c r="AB1967">
        <f>SUMIFS(Saudi!C:C,Saudi!$A:$A,YEAR(daily!$A1967))</f>
        <v>459.12</v>
      </c>
      <c r="AC1967">
        <f>SUMIFS(Saudi!F:F,Saudi!$A:$A,YEAR(daily!$A1967))</f>
        <v>3923205</v>
      </c>
      <c r="AD1967">
        <f>SUMIFS(Saudi!G:G,Saudi!$A:$A,YEAR(daily!$A1967))</f>
        <v>72.338736684018997</v>
      </c>
      <c r="AE1967">
        <f>SUMIFS(Saudi!H:H,Saudi!$A:$A,YEAR(daily!$A1967))</f>
        <v>283799693.45242673</v>
      </c>
      <c r="AF1967" s="5">
        <f t="shared" si="82"/>
        <v>12</v>
      </c>
      <c r="AG1967" s="5">
        <f t="shared" si="83"/>
        <v>2007</v>
      </c>
    </row>
    <row r="1968" spans="1:33">
      <c r="A1968" s="3">
        <v>39444</v>
      </c>
      <c r="B1968" s="1">
        <v>319543</v>
      </c>
      <c r="C1968" s="1">
        <v>67090</v>
      </c>
      <c r="D1968" s="1">
        <v>60738</v>
      </c>
      <c r="E1968" s="1">
        <v>96</v>
      </c>
      <c r="F1968" s="1">
        <v>95.15</v>
      </c>
      <c r="G1968" s="1">
        <v>94.51</v>
      </c>
      <c r="H1968" s="2">
        <v>50.7</v>
      </c>
      <c r="I1968" s="2">
        <v>31.4</v>
      </c>
      <c r="J1968" s="2">
        <v>86.5</v>
      </c>
      <c r="K1968" s="2">
        <v>88.5</v>
      </c>
      <c r="L1968">
        <f>SUMIFS(US!B:B,US!$D:$D,YEAR(daily!$A1968),US!$E:$E,MONTH(daily!$A1968))</f>
        <v>8712</v>
      </c>
      <c r="M1968">
        <f>SUMIFS(US!C:C,US!$D:$D,YEAR(daily!$A1968),US!$E:$E,MONTH(daily!$A1968))</f>
        <v>20719</v>
      </c>
      <c r="N1968">
        <f>SUMIFS(COT!E:E,COT!$A:$A,YEAR(daily!$A1968),COT!$B:$B,WEEKNUM(daily!$A1968))</f>
        <v>1325751</v>
      </c>
      <c r="O1968">
        <f>SUMIFS(COT!F:F,COT!$A:$A,YEAR(daily!$A1968),COT!$B:$B,WEEKNUM(daily!$A1968))</f>
        <v>219382</v>
      </c>
      <c r="P1968">
        <f>SUMIFS(COT!G:G,COT!$A:$A,YEAR(daily!$A1968),COT!$B:$B,WEEKNUM(daily!$A1968))</f>
        <v>171020</v>
      </c>
      <c r="Q1968">
        <f>SUMIFS(COT!H:H,COT!$A:$A,YEAR(daily!$A1968),COT!$B:$B,WEEKNUM(daily!$A1968))</f>
        <v>333504</v>
      </c>
      <c r="R1968">
        <f>SUMIFS(COT!I:I,COT!$A:$A,YEAR(daily!$A1968),COT!$B:$B,WEEKNUM(daily!$A1968))</f>
        <v>700750</v>
      </c>
      <c r="S1968">
        <f>SUMIFS(COT!J:J,COT!$A:$A,YEAR(daily!$A1968),COT!$B:$B,WEEKNUM(daily!$A1968))</f>
        <v>746970</v>
      </c>
      <c r="T1968">
        <f>SUMIFS(COT!K:K,COT!$A:$A,YEAR(daily!$A1968),COT!$B:$B,WEEKNUM(daily!$A1968))</f>
        <v>72115</v>
      </c>
      <c r="U1968">
        <f>SUMIFS(COT!L:L,COT!$A:$A,YEAR(daily!$A1968),COT!$B:$B,WEEKNUM(daily!$A1968))</f>
        <v>74257</v>
      </c>
      <c r="V1968">
        <f>SUMIFS(COT!M:M,COT!$A:$A,YEAR(daily!$A1968),COT!$B:$B,WEEKNUM(daily!$A1968))</f>
        <v>86</v>
      </c>
      <c r="W1968">
        <f>SUMIFS(COT!N:N,COT!$A:$A,YEAR(daily!$A1968),COT!$B:$B,WEEKNUM(daily!$A1968))</f>
        <v>107</v>
      </c>
      <c r="X1968">
        <f>SUMIFS(COT!O:O,COT!$A:$A,YEAR(daily!$A1968),COT!$B:$B,WEEKNUM(daily!$A1968))</f>
        <v>117</v>
      </c>
      <c r="Y1968">
        <f>SUMIFS(COT!P:P,COT!$A:$A,YEAR(daily!$A1968),COT!$B:$B,WEEKNUM(daily!$A1968))</f>
        <v>78</v>
      </c>
      <c r="Z1968">
        <f>SUMIFS(COT!Q:Q,COT!$A:$A,YEAR(daily!$A1968),COT!$B:$B,WEEKNUM(daily!$A1968))</f>
        <v>96</v>
      </c>
      <c r="AA1968">
        <f>SUMIFS(Saudi!B:B,Saudi!$A:$A,YEAR(daily!$A1968))</f>
        <v>642.80600000000004</v>
      </c>
      <c r="AB1968">
        <f>SUMIFS(Saudi!C:C,Saudi!$A:$A,YEAR(daily!$A1968))</f>
        <v>459.12</v>
      </c>
      <c r="AC1968">
        <f>SUMIFS(Saudi!F:F,Saudi!$A:$A,YEAR(daily!$A1968))</f>
        <v>3923205</v>
      </c>
      <c r="AD1968">
        <f>SUMIFS(Saudi!G:G,Saudi!$A:$A,YEAR(daily!$A1968))</f>
        <v>72.338736684018997</v>
      </c>
      <c r="AE1968">
        <f>SUMIFS(Saudi!H:H,Saudi!$A:$A,YEAR(daily!$A1968))</f>
        <v>283799693.45242673</v>
      </c>
      <c r="AF1968" s="5">
        <f t="shared" si="82"/>
        <v>12</v>
      </c>
      <c r="AG1968" s="5">
        <f t="shared" si="83"/>
        <v>2007</v>
      </c>
    </row>
    <row r="1969" spans="1:33">
      <c r="A1969" s="3">
        <v>39447</v>
      </c>
      <c r="B1969" s="1">
        <v>316927</v>
      </c>
      <c r="C1969" s="1">
        <v>68500</v>
      </c>
      <c r="D1969" s="1">
        <v>61130</v>
      </c>
      <c r="E1969" s="1">
        <v>95.98</v>
      </c>
      <c r="F1969" s="1">
        <v>95.24</v>
      </c>
      <c r="G1969" s="1">
        <v>94.65</v>
      </c>
      <c r="H1969" s="2">
        <v>50.7</v>
      </c>
      <c r="I1969" s="2">
        <v>31.4</v>
      </c>
      <c r="J1969" s="2">
        <v>86.5</v>
      </c>
      <c r="K1969" s="2">
        <v>88.5</v>
      </c>
      <c r="L1969">
        <f>SUMIFS(US!B:B,US!$D:$D,YEAR(daily!$A1969),US!$E:$E,MONTH(daily!$A1969))</f>
        <v>8712</v>
      </c>
      <c r="M1969">
        <f>SUMIFS(US!C:C,US!$D:$D,YEAR(daily!$A1969),US!$E:$E,MONTH(daily!$A1969))</f>
        <v>20719</v>
      </c>
      <c r="N1969">
        <f>SUMIFS(COT!E:E,COT!$A:$A,YEAR(daily!$A1969),COT!$B:$B,WEEKNUM(daily!$A1969))</f>
        <v>1361258</v>
      </c>
      <c r="O1969">
        <f>SUMIFS(COT!F:F,COT!$A:$A,YEAR(daily!$A1969),COT!$B:$B,WEEKNUM(daily!$A1969))</f>
        <v>238970</v>
      </c>
      <c r="P1969">
        <f>SUMIFS(COT!G:G,COT!$A:$A,YEAR(daily!$A1969),COT!$B:$B,WEEKNUM(daily!$A1969))</f>
        <v>151315</v>
      </c>
      <c r="Q1969">
        <f>SUMIFS(COT!H:H,COT!$A:$A,YEAR(daily!$A1969),COT!$B:$B,WEEKNUM(daily!$A1969))</f>
        <v>356127</v>
      </c>
      <c r="R1969">
        <f>SUMIFS(COT!I:I,COT!$A:$A,YEAR(daily!$A1969),COT!$B:$B,WEEKNUM(daily!$A1969))</f>
        <v>689341</v>
      </c>
      <c r="S1969">
        <f>SUMIFS(COT!J:J,COT!$A:$A,YEAR(daily!$A1969),COT!$B:$B,WEEKNUM(daily!$A1969))</f>
        <v>775037</v>
      </c>
      <c r="T1969">
        <f>SUMIFS(COT!K:K,COT!$A:$A,YEAR(daily!$A1969),COT!$B:$B,WEEKNUM(daily!$A1969))</f>
        <v>76820</v>
      </c>
      <c r="U1969">
        <f>SUMIFS(COT!L:L,COT!$A:$A,YEAR(daily!$A1969),COT!$B:$B,WEEKNUM(daily!$A1969))</f>
        <v>78779</v>
      </c>
      <c r="V1969">
        <f>SUMIFS(COT!M:M,COT!$A:$A,YEAR(daily!$A1969),COT!$B:$B,WEEKNUM(daily!$A1969))</f>
        <v>96</v>
      </c>
      <c r="W1969">
        <f>SUMIFS(COT!N:N,COT!$A:$A,YEAR(daily!$A1969),COT!$B:$B,WEEKNUM(daily!$A1969))</f>
        <v>101</v>
      </c>
      <c r="X1969">
        <f>SUMIFS(COT!O:O,COT!$A:$A,YEAR(daily!$A1969),COT!$B:$B,WEEKNUM(daily!$A1969))</f>
        <v>122</v>
      </c>
      <c r="Y1969">
        <f>SUMIFS(COT!P:P,COT!$A:$A,YEAR(daily!$A1969),COT!$B:$B,WEEKNUM(daily!$A1969))</f>
        <v>74</v>
      </c>
      <c r="Z1969">
        <f>SUMIFS(COT!Q:Q,COT!$A:$A,YEAR(daily!$A1969),COT!$B:$B,WEEKNUM(daily!$A1969))</f>
        <v>90</v>
      </c>
      <c r="AA1969">
        <f>SUMIFS(Saudi!B:B,Saudi!$A:$A,YEAR(daily!$A1969))</f>
        <v>642.80600000000004</v>
      </c>
      <c r="AB1969">
        <f>SUMIFS(Saudi!C:C,Saudi!$A:$A,YEAR(daily!$A1969))</f>
        <v>459.12</v>
      </c>
      <c r="AC1969">
        <f>SUMIFS(Saudi!F:F,Saudi!$A:$A,YEAR(daily!$A1969))</f>
        <v>3923205</v>
      </c>
      <c r="AD1969">
        <f>SUMIFS(Saudi!G:G,Saudi!$A:$A,YEAR(daily!$A1969))</f>
        <v>72.338736684018997</v>
      </c>
      <c r="AE1969">
        <f>SUMIFS(Saudi!H:H,Saudi!$A:$A,YEAR(daily!$A1969))</f>
        <v>283799693.45242673</v>
      </c>
      <c r="AF1969" s="5">
        <f t="shared" si="82"/>
        <v>12</v>
      </c>
      <c r="AG1969" s="5">
        <f t="shared" si="83"/>
        <v>2007</v>
      </c>
    </row>
    <row r="1970" spans="1:33">
      <c r="A1970" s="3">
        <v>39449</v>
      </c>
      <c r="B1970" s="1">
        <v>320900</v>
      </c>
      <c r="C1970" s="1">
        <v>70931</v>
      </c>
      <c r="D1970" s="1">
        <v>60951</v>
      </c>
      <c r="E1970" s="1">
        <v>99.62</v>
      </c>
      <c r="F1970" s="1">
        <v>98.74</v>
      </c>
      <c r="G1970" s="1">
        <v>98.09</v>
      </c>
      <c r="H1970" s="2">
        <v>50.7</v>
      </c>
      <c r="I1970" s="2">
        <v>31.4</v>
      </c>
      <c r="J1970" s="2">
        <v>86.5</v>
      </c>
      <c r="K1970" s="2">
        <v>88.5</v>
      </c>
      <c r="L1970">
        <f>SUMIFS(US!B:B,US!$D:$D,YEAR(daily!$A1970),US!$E:$E,MONTH(daily!$A1970))</f>
        <v>8668</v>
      </c>
      <c r="M1970">
        <f>SUMIFS(US!C:C,US!$D:$D,YEAR(daily!$A1970),US!$E:$E,MONTH(daily!$A1970))</f>
        <v>20247</v>
      </c>
      <c r="N1970">
        <f>AVERAGE(N1969,N1973)</f>
        <v>1387607</v>
      </c>
      <c r="O1970">
        <f t="shared" ref="O1970:Z1970" si="84">AVERAGE(O1969,O1973)</f>
        <v>241634.5</v>
      </c>
      <c r="P1970">
        <f t="shared" si="84"/>
        <v>149261.5</v>
      </c>
      <c r="Q1970">
        <f t="shared" si="84"/>
        <v>368433.5</v>
      </c>
      <c r="R1970">
        <f t="shared" si="84"/>
        <v>695730.5</v>
      </c>
      <c r="S1970">
        <f t="shared" si="84"/>
        <v>789915.5</v>
      </c>
      <c r="T1970">
        <f t="shared" si="84"/>
        <v>81808.5</v>
      </c>
      <c r="U1970">
        <f t="shared" si="84"/>
        <v>79996.5</v>
      </c>
      <c r="V1970">
        <f t="shared" si="84"/>
        <v>97.5</v>
      </c>
      <c r="W1970">
        <f t="shared" si="84"/>
        <v>105</v>
      </c>
      <c r="X1970">
        <f t="shared" si="84"/>
        <v>125</v>
      </c>
      <c r="Y1970">
        <f t="shared" si="84"/>
        <v>74</v>
      </c>
      <c r="Z1970">
        <f t="shared" si="84"/>
        <v>89.5</v>
      </c>
      <c r="AA1970">
        <f>SUMIFS(Saudi!B:B,Saudi!$A:$A,YEAR(daily!$A1970))</f>
        <v>1100.96</v>
      </c>
      <c r="AB1970">
        <f>SUMIFS(Saudi!C:C,Saudi!$A:$A,YEAR(daily!$A1970))</f>
        <v>520.04999999999995</v>
      </c>
      <c r="AC1970">
        <f>SUMIFS(Saudi!F:F,Saudi!$A:$A,YEAR(daily!$A1970))</f>
        <v>4182752</v>
      </c>
      <c r="AD1970">
        <f>SUMIFS(Saudi!G:G,Saudi!$A:$A,YEAR(daily!$A1970))</f>
        <v>99.648229102070061</v>
      </c>
      <c r="AE1970">
        <f>SUMIFS(Saudi!H:H,Saudi!$A:$A,YEAR(daily!$A1970))</f>
        <v>416803829.57314175</v>
      </c>
      <c r="AF1970" s="5">
        <f t="shared" si="82"/>
        <v>1</v>
      </c>
      <c r="AG1970" s="5">
        <f t="shared" si="83"/>
        <v>2008</v>
      </c>
    </row>
    <row r="1971" spans="1:33">
      <c r="A1971" s="3">
        <v>39450</v>
      </c>
      <c r="B1971" s="1">
        <v>322787</v>
      </c>
      <c r="C1971" s="1">
        <v>74832</v>
      </c>
      <c r="D1971" s="1">
        <v>62561</v>
      </c>
      <c r="E1971" s="1">
        <v>99.18</v>
      </c>
      <c r="F1971" s="1">
        <v>98.42</v>
      </c>
      <c r="G1971" s="1">
        <v>97.9</v>
      </c>
      <c r="H1971" s="2">
        <v>50.7</v>
      </c>
      <c r="I1971" s="2">
        <v>31.4</v>
      </c>
      <c r="J1971" s="2">
        <v>86.5</v>
      </c>
      <c r="K1971" s="2">
        <v>88.5</v>
      </c>
      <c r="L1971">
        <f>SUMIFS(US!B:B,US!$D:$D,YEAR(daily!$A1971),US!$E:$E,MONTH(daily!$A1971))</f>
        <v>8668</v>
      </c>
      <c r="M1971">
        <f>SUMIFS(US!C:C,US!$D:$D,YEAR(daily!$A1971),US!$E:$E,MONTH(daily!$A1971))</f>
        <v>20247</v>
      </c>
      <c r="N1971">
        <f>N1969</f>
        <v>1361258</v>
      </c>
      <c r="O1971">
        <f t="shared" ref="O1971:Z1972" si="85">O1969</f>
        <v>238970</v>
      </c>
      <c r="P1971">
        <f t="shared" si="85"/>
        <v>151315</v>
      </c>
      <c r="Q1971">
        <f t="shared" si="85"/>
        <v>356127</v>
      </c>
      <c r="R1971">
        <f t="shared" si="85"/>
        <v>689341</v>
      </c>
      <c r="S1971">
        <f t="shared" si="85"/>
        <v>775037</v>
      </c>
      <c r="T1971">
        <f t="shared" si="85"/>
        <v>76820</v>
      </c>
      <c r="U1971">
        <f t="shared" si="85"/>
        <v>78779</v>
      </c>
      <c r="V1971">
        <f t="shared" si="85"/>
        <v>96</v>
      </c>
      <c r="W1971">
        <f t="shared" si="85"/>
        <v>101</v>
      </c>
      <c r="X1971">
        <f t="shared" si="85"/>
        <v>122</v>
      </c>
      <c r="Y1971">
        <f t="shared" si="85"/>
        <v>74</v>
      </c>
      <c r="Z1971">
        <f t="shared" si="85"/>
        <v>90</v>
      </c>
      <c r="AA1971">
        <f>SUMIFS(Saudi!B:B,Saudi!$A:$A,YEAR(daily!$A1971))</f>
        <v>1100.96</v>
      </c>
      <c r="AB1971">
        <f>SUMIFS(Saudi!C:C,Saudi!$A:$A,YEAR(daily!$A1971))</f>
        <v>520.04999999999995</v>
      </c>
      <c r="AC1971">
        <f>SUMIFS(Saudi!F:F,Saudi!$A:$A,YEAR(daily!$A1971))</f>
        <v>4182752</v>
      </c>
      <c r="AD1971">
        <f>SUMIFS(Saudi!G:G,Saudi!$A:$A,YEAR(daily!$A1971))</f>
        <v>99.648229102070061</v>
      </c>
      <c r="AE1971">
        <f>SUMIFS(Saudi!H:H,Saudi!$A:$A,YEAR(daily!$A1971))</f>
        <v>416803829.57314175</v>
      </c>
      <c r="AF1971" s="5">
        <f t="shared" si="82"/>
        <v>1</v>
      </c>
      <c r="AG1971" s="5">
        <f t="shared" si="83"/>
        <v>2008</v>
      </c>
    </row>
    <row r="1972" spans="1:33">
      <c r="A1972" s="3">
        <v>39451</v>
      </c>
      <c r="B1972" s="1">
        <v>312344</v>
      </c>
      <c r="C1972" s="1">
        <v>75724</v>
      </c>
      <c r="D1972" s="1">
        <v>61726</v>
      </c>
      <c r="E1972" s="1">
        <v>97.91</v>
      </c>
      <c r="F1972" s="1">
        <v>97.28</v>
      </c>
      <c r="G1972" s="1">
        <v>96.86</v>
      </c>
      <c r="H1972" s="2">
        <v>50.7</v>
      </c>
      <c r="I1972" s="2">
        <v>31.4</v>
      </c>
      <c r="J1972" s="2">
        <v>86.5</v>
      </c>
      <c r="K1972" s="2">
        <v>88.5</v>
      </c>
      <c r="L1972">
        <f>SUMIFS(US!B:B,US!$D:$D,YEAR(daily!$A1972),US!$E:$E,MONTH(daily!$A1972))</f>
        <v>8668</v>
      </c>
      <c r="M1972">
        <f>SUMIFS(US!C:C,US!$D:$D,YEAR(daily!$A1972),US!$E:$E,MONTH(daily!$A1972))</f>
        <v>20247</v>
      </c>
      <c r="N1972">
        <f>N1970</f>
        <v>1387607</v>
      </c>
      <c r="O1972">
        <f t="shared" si="85"/>
        <v>241634.5</v>
      </c>
      <c r="P1972">
        <f t="shared" si="85"/>
        <v>149261.5</v>
      </c>
      <c r="Q1972">
        <f t="shared" si="85"/>
        <v>368433.5</v>
      </c>
      <c r="R1972">
        <f t="shared" si="85"/>
        <v>695730.5</v>
      </c>
      <c r="S1972">
        <f t="shared" si="85"/>
        <v>789915.5</v>
      </c>
      <c r="T1972">
        <f t="shared" si="85"/>
        <v>81808.5</v>
      </c>
      <c r="U1972">
        <f t="shared" si="85"/>
        <v>79996.5</v>
      </c>
      <c r="V1972">
        <f t="shared" si="85"/>
        <v>97.5</v>
      </c>
      <c r="W1972">
        <f t="shared" si="85"/>
        <v>105</v>
      </c>
      <c r="X1972">
        <f t="shared" si="85"/>
        <v>125</v>
      </c>
      <c r="Y1972">
        <f t="shared" si="85"/>
        <v>74</v>
      </c>
      <c r="Z1972">
        <f t="shared" si="85"/>
        <v>89.5</v>
      </c>
      <c r="AA1972">
        <f>SUMIFS(Saudi!B:B,Saudi!$A:$A,YEAR(daily!$A1972))</f>
        <v>1100.96</v>
      </c>
      <c r="AB1972">
        <f>SUMIFS(Saudi!C:C,Saudi!$A:$A,YEAR(daily!$A1972))</f>
        <v>520.04999999999995</v>
      </c>
      <c r="AC1972">
        <f>SUMIFS(Saudi!F:F,Saudi!$A:$A,YEAR(daily!$A1972))</f>
        <v>4182752</v>
      </c>
      <c r="AD1972">
        <f>SUMIFS(Saudi!G:G,Saudi!$A:$A,YEAR(daily!$A1972))</f>
        <v>99.648229102070061</v>
      </c>
      <c r="AE1972">
        <f>SUMIFS(Saudi!H:H,Saudi!$A:$A,YEAR(daily!$A1972))</f>
        <v>416803829.57314175</v>
      </c>
      <c r="AF1972" s="5">
        <f t="shared" si="82"/>
        <v>1</v>
      </c>
      <c r="AG1972" s="5">
        <f t="shared" si="83"/>
        <v>2008</v>
      </c>
    </row>
    <row r="1973" spans="1:33">
      <c r="A1973" s="3">
        <v>39454</v>
      </c>
      <c r="B1973" s="1">
        <v>287848</v>
      </c>
      <c r="C1973" s="1">
        <v>79142</v>
      </c>
      <c r="D1973" s="1">
        <v>62656</v>
      </c>
      <c r="E1973" s="1">
        <v>95.09</v>
      </c>
      <c r="F1973" s="1">
        <v>94.53</v>
      </c>
      <c r="G1973" s="1">
        <v>94.15</v>
      </c>
      <c r="H1973" s="2">
        <v>50.7</v>
      </c>
      <c r="I1973" s="2">
        <v>31.4</v>
      </c>
      <c r="J1973" s="2">
        <v>86.5</v>
      </c>
      <c r="K1973" s="2">
        <v>88.5</v>
      </c>
      <c r="L1973">
        <f>SUMIFS(US!B:B,US!$D:$D,YEAR(daily!$A1973),US!$E:$E,MONTH(daily!$A1973))</f>
        <v>8668</v>
      </c>
      <c r="M1973">
        <f>SUMIFS(US!C:C,US!$D:$D,YEAR(daily!$A1973),US!$E:$E,MONTH(daily!$A1973))</f>
        <v>20247</v>
      </c>
      <c r="N1973">
        <f>SUMIFS(COT!E:E,COT!$A:$A,YEAR(daily!$A1973),COT!$B:$B,WEEKNUM(daily!$A1973))</f>
        <v>1413956</v>
      </c>
      <c r="O1973">
        <f>SUMIFS(COT!F:F,COT!$A:$A,YEAR(daily!$A1973),COT!$B:$B,WEEKNUM(daily!$A1973))</f>
        <v>244299</v>
      </c>
      <c r="P1973">
        <f>SUMIFS(COT!G:G,COT!$A:$A,YEAR(daily!$A1973),COT!$B:$B,WEEKNUM(daily!$A1973))</f>
        <v>147208</v>
      </c>
      <c r="Q1973">
        <f>SUMIFS(COT!H:H,COT!$A:$A,YEAR(daily!$A1973),COT!$B:$B,WEEKNUM(daily!$A1973))</f>
        <v>380740</v>
      </c>
      <c r="R1973">
        <f>SUMIFS(COT!I:I,COT!$A:$A,YEAR(daily!$A1973),COT!$B:$B,WEEKNUM(daily!$A1973))</f>
        <v>702120</v>
      </c>
      <c r="S1973">
        <f>SUMIFS(COT!J:J,COT!$A:$A,YEAR(daily!$A1973),COT!$B:$B,WEEKNUM(daily!$A1973))</f>
        <v>804794</v>
      </c>
      <c r="T1973">
        <f>SUMIFS(COT!K:K,COT!$A:$A,YEAR(daily!$A1973),COT!$B:$B,WEEKNUM(daily!$A1973))</f>
        <v>86797</v>
      </c>
      <c r="U1973">
        <f>SUMIFS(COT!L:L,COT!$A:$A,YEAR(daily!$A1973),COT!$B:$B,WEEKNUM(daily!$A1973))</f>
        <v>81214</v>
      </c>
      <c r="V1973">
        <f>SUMIFS(COT!M:M,COT!$A:$A,YEAR(daily!$A1973),COT!$B:$B,WEEKNUM(daily!$A1973))</f>
        <v>99</v>
      </c>
      <c r="W1973">
        <f>SUMIFS(COT!N:N,COT!$A:$A,YEAR(daily!$A1973),COT!$B:$B,WEEKNUM(daily!$A1973))</f>
        <v>109</v>
      </c>
      <c r="X1973">
        <f>SUMIFS(COT!O:O,COT!$A:$A,YEAR(daily!$A1973),COT!$B:$B,WEEKNUM(daily!$A1973))</f>
        <v>128</v>
      </c>
      <c r="Y1973">
        <f>SUMIFS(COT!P:P,COT!$A:$A,YEAR(daily!$A1973),COT!$B:$B,WEEKNUM(daily!$A1973))</f>
        <v>74</v>
      </c>
      <c r="Z1973">
        <f>SUMIFS(COT!Q:Q,COT!$A:$A,YEAR(daily!$A1973),COT!$B:$B,WEEKNUM(daily!$A1973))</f>
        <v>89</v>
      </c>
      <c r="AA1973">
        <f>SUMIFS(Saudi!B:B,Saudi!$A:$A,YEAR(daily!$A1973))</f>
        <v>1100.96</v>
      </c>
      <c r="AB1973">
        <f>SUMIFS(Saudi!C:C,Saudi!$A:$A,YEAR(daily!$A1973))</f>
        <v>520.04999999999995</v>
      </c>
      <c r="AC1973">
        <f>SUMIFS(Saudi!F:F,Saudi!$A:$A,YEAR(daily!$A1973))</f>
        <v>4182752</v>
      </c>
      <c r="AD1973">
        <f>SUMIFS(Saudi!G:G,Saudi!$A:$A,YEAR(daily!$A1973))</f>
        <v>99.648229102070061</v>
      </c>
      <c r="AE1973">
        <f>SUMIFS(Saudi!H:H,Saudi!$A:$A,YEAR(daily!$A1973))</f>
        <v>416803829.57314175</v>
      </c>
      <c r="AF1973" s="5">
        <f t="shared" si="82"/>
        <v>1</v>
      </c>
      <c r="AG1973" s="5">
        <f t="shared" si="83"/>
        <v>2008</v>
      </c>
    </row>
    <row r="1974" spans="1:33">
      <c r="A1974" s="3">
        <v>39455</v>
      </c>
      <c r="B1974" s="1">
        <v>256377</v>
      </c>
      <c r="C1974" s="1">
        <v>81540</v>
      </c>
      <c r="D1974" s="1">
        <v>62777</v>
      </c>
      <c r="E1974" s="1">
        <v>96.33</v>
      </c>
      <c r="F1974" s="1">
        <v>95.62</v>
      </c>
      <c r="G1974" s="1">
        <v>95.18</v>
      </c>
      <c r="H1974" s="2">
        <v>50.7</v>
      </c>
      <c r="I1974" s="2">
        <v>31.4</v>
      </c>
      <c r="J1974" s="2">
        <v>86.5</v>
      </c>
      <c r="K1974" s="2">
        <v>88.5</v>
      </c>
      <c r="L1974">
        <f>SUMIFS(US!B:B,US!$D:$D,YEAR(daily!$A1974),US!$E:$E,MONTH(daily!$A1974))</f>
        <v>8668</v>
      </c>
      <c r="M1974">
        <f>SUMIFS(US!C:C,US!$D:$D,YEAR(daily!$A1974),US!$E:$E,MONTH(daily!$A1974))</f>
        <v>20247</v>
      </c>
      <c r="N1974">
        <f>SUMIFS(COT!E:E,COT!$A:$A,YEAR(daily!$A1974),COT!$B:$B,WEEKNUM(daily!$A1974))</f>
        <v>1413956</v>
      </c>
      <c r="O1974">
        <f>SUMIFS(COT!F:F,COT!$A:$A,YEAR(daily!$A1974),COT!$B:$B,WEEKNUM(daily!$A1974))</f>
        <v>244299</v>
      </c>
      <c r="P1974">
        <f>SUMIFS(COT!G:G,COT!$A:$A,YEAR(daily!$A1974),COT!$B:$B,WEEKNUM(daily!$A1974))</f>
        <v>147208</v>
      </c>
      <c r="Q1974">
        <f>SUMIFS(COT!H:H,COT!$A:$A,YEAR(daily!$A1974),COT!$B:$B,WEEKNUM(daily!$A1974))</f>
        <v>380740</v>
      </c>
      <c r="R1974">
        <f>SUMIFS(COT!I:I,COT!$A:$A,YEAR(daily!$A1974),COT!$B:$B,WEEKNUM(daily!$A1974))</f>
        <v>702120</v>
      </c>
      <c r="S1974">
        <f>SUMIFS(COT!J:J,COT!$A:$A,YEAR(daily!$A1974),COT!$B:$B,WEEKNUM(daily!$A1974))</f>
        <v>804794</v>
      </c>
      <c r="T1974">
        <f>SUMIFS(COT!K:K,COT!$A:$A,YEAR(daily!$A1974),COT!$B:$B,WEEKNUM(daily!$A1974))</f>
        <v>86797</v>
      </c>
      <c r="U1974">
        <f>SUMIFS(COT!L:L,COT!$A:$A,YEAR(daily!$A1974),COT!$B:$B,WEEKNUM(daily!$A1974))</f>
        <v>81214</v>
      </c>
      <c r="V1974">
        <f>SUMIFS(COT!M:M,COT!$A:$A,YEAR(daily!$A1974),COT!$B:$B,WEEKNUM(daily!$A1974))</f>
        <v>99</v>
      </c>
      <c r="W1974">
        <f>SUMIFS(COT!N:N,COT!$A:$A,YEAR(daily!$A1974),COT!$B:$B,WEEKNUM(daily!$A1974))</f>
        <v>109</v>
      </c>
      <c r="X1974">
        <f>SUMIFS(COT!O:O,COT!$A:$A,YEAR(daily!$A1974),COT!$B:$B,WEEKNUM(daily!$A1974))</f>
        <v>128</v>
      </c>
      <c r="Y1974">
        <f>SUMIFS(COT!P:P,COT!$A:$A,YEAR(daily!$A1974),COT!$B:$B,WEEKNUM(daily!$A1974))</f>
        <v>74</v>
      </c>
      <c r="Z1974">
        <f>SUMIFS(COT!Q:Q,COT!$A:$A,YEAR(daily!$A1974),COT!$B:$B,WEEKNUM(daily!$A1974))</f>
        <v>89</v>
      </c>
      <c r="AA1974">
        <f>SUMIFS(Saudi!B:B,Saudi!$A:$A,YEAR(daily!$A1974))</f>
        <v>1100.96</v>
      </c>
      <c r="AB1974">
        <f>SUMIFS(Saudi!C:C,Saudi!$A:$A,YEAR(daily!$A1974))</f>
        <v>520.04999999999995</v>
      </c>
      <c r="AC1974">
        <f>SUMIFS(Saudi!F:F,Saudi!$A:$A,YEAR(daily!$A1974))</f>
        <v>4182752</v>
      </c>
      <c r="AD1974">
        <f>SUMIFS(Saudi!G:G,Saudi!$A:$A,YEAR(daily!$A1974))</f>
        <v>99.648229102070061</v>
      </c>
      <c r="AE1974">
        <f>SUMIFS(Saudi!H:H,Saudi!$A:$A,YEAR(daily!$A1974))</f>
        <v>416803829.57314175</v>
      </c>
      <c r="AF1974" s="5">
        <f t="shared" si="82"/>
        <v>1</v>
      </c>
      <c r="AG1974" s="5">
        <f t="shared" si="83"/>
        <v>2008</v>
      </c>
    </row>
    <row r="1975" spans="1:33">
      <c r="A1975" s="3">
        <v>39456</v>
      </c>
      <c r="B1975" s="1">
        <v>241757</v>
      </c>
      <c r="C1975" s="1">
        <v>83227</v>
      </c>
      <c r="D1975" s="1">
        <v>63791</v>
      </c>
      <c r="E1975" s="1">
        <v>95.67</v>
      </c>
      <c r="F1975" s="1">
        <v>94.66</v>
      </c>
      <c r="G1975" s="1">
        <v>94.13</v>
      </c>
      <c r="H1975" s="2">
        <v>50.7</v>
      </c>
      <c r="I1975" s="2">
        <v>31.4</v>
      </c>
      <c r="J1975" s="2">
        <v>86.5</v>
      </c>
      <c r="K1975" s="2">
        <v>88.5</v>
      </c>
      <c r="L1975">
        <f>SUMIFS(US!B:B,US!$D:$D,YEAR(daily!$A1975),US!$E:$E,MONTH(daily!$A1975))</f>
        <v>8668</v>
      </c>
      <c r="M1975">
        <f>SUMIFS(US!C:C,US!$D:$D,YEAR(daily!$A1975),US!$E:$E,MONTH(daily!$A1975))</f>
        <v>20247</v>
      </c>
      <c r="N1975">
        <f>SUMIFS(COT!E:E,COT!$A:$A,YEAR(daily!$A1975),COT!$B:$B,WEEKNUM(daily!$A1975))</f>
        <v>1413956</v>
      </c>
      <c r="O1975">
        <f>SUMIFS(COT!F:F,COT!$A:$A,YEAR(daily!$A1975),COT!$B:$B,WEEKNUM(daily!$A1975))</f>
        <v>244299</v>
      </c>
      <c r="P1975">
        <f>SUMIFS(COT!G:G,COT!$A:$A,YEAR(daily!$A1975),COT!$B:$B,WEEKNUM(daily!$A1975))</f>
        <v>147208</v>
      </c>
      <c r="Q1975">
        <f>SUMIFS(COT!H:H,COT!$A:$A,YEAR(daily!$A1975),COT!$B:$B,WEEKNUM(daily!$A1975))</f>
        <v>380740</v>
      </c>
      <c r="R1975">
        <f>SUMIFS(COT!I:I,COT!$A:$A,YEAR(daily!$A1975),COT!$B:$B,WEEKNUM(daily!$A1975))</f>
        <v>702120</v>
      </c>
      <c r="S1975">
        <f>SUMIFS(COT!J:J,COT!$A:$A,YEAR(daily!$A1975),COT!$B:$B,WEEKNUM(daily!$A1975))</f>
        <v>804794</v>
      </c>
      <c r="T1975">
        <f>SUMIFS(COT!K:K,COT!$A:$A,YEAR(daily!$A1975),COT!$B:$B,WEEKNUM(daily!$A1975))</f>
        <v>86797</v>
      </c>
      <c r="U1975">
        <f>SUMIFS(COT!L:L,COT!$A:$A,YEAR(daily!$A1975),COT!$B:$B,WEEKNUM(daily!$A1975))</f>
        <v>81214</v>
      </c>
      <c r="V1975">
        <f>SUMIFS(COT!M:M,COT!$A:$A,YEAR(daily!$A1975),COT!$B:$B,WEEKNUM(daily!$A1975))</f>
        <v>99</v>
      </c>
      <c r="W1975">
        <f>SUMIFS(COT!N:N,COT!$A:$A,YEAR(daily!$A1975),COT!$B:$B,WEEKNUM(daily!$A1975))</f>
        <v>109</v>
      </c>
      <c r="X1975">
        <f>SUMIFS(COT!O:O,COT!$A:$A,YEAR(daily!$A1975),COT!$B:$B,WEEKNUM(daily!$A1975))</f>
        <v>128</v>
      </c>
      <c r="Y1975">
        <f>SUMIFS(COT!P:P,COT!$A:$A,YEAR(daily!$A1975),COT!$B:$B,WEEKNUM(daily!$A1975))</f>
        <v>74</v>
      </c>
      <c r="Z1975">
        <f>SUMIFS(COT!Q:Q,COT!$A:$A,YEAR(daily!$A1975),COT!$B:$B,WEEKNUM(daily!$A1975))</f>
        <v>89</v>
      </c>
      <c r="AA1975">
        <f>SUMIFS(Saudi!B:B,Saudi!$A:$A,YEAR(daily!$A1975))</f>
        <v>1100.96</v>
      </c>
      <c r="AB1975">
        <f>SUMIFS(Saudi!C:C,Saudi!$A:$A,YEAR(daily!$A1975))</f>
        <v>520.04999999999995</v>
      </c>
      <c r="AC1975">
        <f>SUMIFS(Saudi!F:F,Saudi!$A:$A,YEAR(daily!$A1975))</f>
        <v>4182752</v>
      </c>
      <c r="AD1975">
        <f>SUMIFS(Saudi!G:G,Saudi!$A:$A,YEAR(daily!$A1975))</f>
        <v>99.648229102070061</v>
      </c>
      <c r="AE1975">
        <f>SUMIFS(Saudi!H:H,Saudi!$A:$A,YEAR(daily!$A1975))</f>
        <v>416803829.57314175</v>
      </c>
      <c r="AF1975" s="5">
        <f t="shared" si="82"/>
        <v>1</v>
      </c>
      <c r="AG1975" s="5">
        <f t="shared" si="83"/>
        <v>2008</v>
      </c>
    </row>
    <row r="1976" spans="1:33">
      <c r="A1976" s="3">
        <v>39457</v>
      </c>
      <c r="B1976" s="1">
        <v>221440</v>
      </c>
      <c r="C1976" s="1">
        <v>87214</v>
      </c>
      <c r="D1976" s="1">
        <v>64564</v>
      </c>
      <c r="E1976" s="1">
        <v>93.71</v>
      </c>
      <c r="F1976" s="1">
        <v>92.68</v>
      </c>
      <c r="G1976" s="1">
        <v>92.22</v>
      </c>
      <c r="H1976" s="2">
        <v>50.7</v>
      </c>
      <c r="I1976" s="2">
        <v>31.4</v>
      </c>
      <c r="J1976" s="2">
        <v>86.5</v>
      </c>
      <c r="K1976" s="2">
        <v>88.5</v>
      </c>
      <c r="L1976">
        <f>SUMIFS(US!B:B,US!$D:$D,YEAR(daily!$A1976),US!$E:$E,MONTH(daily!$A1976))</f>
        <v>8668</v>
      </c>
      <c r="M1976">
        <f>SUMIFS(US!C:C,US!$D:$D,YEAR(daily!$A1976),US!$E:$E,MONTH(daily!$A1976))</f>
        <v>20247</v>
      </c>
      <c r="N1976">
        <f>SUMIFS(COT!E:E,COT!$A:$A,YEAR(daily!$A1976),COT!$B:$B,WEEKNUM(daily!$A1976))</f>
        <v>1413956</v>
      </c>
      <c r="O1976">
        <f>SUMIFS(COT!F:F,COT!$A:$A,YEAR(daily!$A1976),COT!$B:$B,WEEKNUM(daily!$A1976))</f>
        <v>244299</v>
      </c>
      <c r="P1976">
        <f>SUMIFS(COT!G:G,COT!$A:$A,YEAR(daily!$A1976),COT!$B:$B,WEEKNUM(daily!$A1976))</f>
        <v>147208</v>
      </c>
      <c r="Q1976">
        <f>SUMIFS(COT!H:H,COT!$A:$A,YEAR(daily!$A1976),COT!$B:$B,WEEKNUM(daily!$A1976))</f>
        <v>380740</v>
      </c>
      <c r="R1976">
        <f>SUMIFS(COT!I:I,COT!$A:$A,YEAR(daily!$A1976),COT!$B:$B,WEEKNUM(daily!$A1976))</f>
        <v>702120</v>
      </c>
      <c r="S1976">
        <f>SUMIFS(COT!J:J,COT!$A:$A,YEAR(daily!$A1976),COT!$B:$B,WEEKNUM(daily!$A1976))</f>
        <v>804794</v>
      </c>
      <c r="T1976">
        <f>SUMIFS(COT!K:K,COT!$A:$A,YEAR(daily!$A1976),COT!$B:$B,WEEKNUM(daily!$A1976))</f>
        <v>86797</v>
      </c>
      <c r="U1976">
        <f>SUMIFS(COT!L:L,COT!$A:$A,YEAR(daily!$A1976),COT!$B:$B,WEEKNUM(daily!$A1976))</f>
        <v>81214</v>
      </c>
      <c r="V1976">
        <f>SUMIFS(COT!M:M,COT!$A:$A,YEAR(daily!$A1976),COT!$B:$B,WEEKNUM(daily!$A1976))</f>
        <v>99</v>
      </c>
      <c r="W1976">
        <f>SUMIFS(COT!N:N,COT!$A:$A,YEAR(daily!$A1976),COT!$B:$B,WEEKNUM(daily!$A1976))</f>
        <v>109</v>
      </c>
      <c r="X1976">
        <f>SUMIFS(COT!O:O,COT!$A:$A,YEAR(daily!$A1976),COT!$B:$B,WEEKNUM(daily!$A1976))</f>
        <v>128</v>
      </c>
      <c r="Y1976">
        <f>SUMIFS(COT!P:P,COT!$A:$A,YEAR(daily!$A1976),COT!$B:$B,WEEKNUM(daily!$A1976))</f>
        <v>74</v>
      </c>
      <c r="Z1976">
        <f>SUMIFS(COT!Q:Q,COT!$A:$A,YEAR(daily!$A1976),COT!$B:$B,WEEKNUM(daily!$A1976))</f>
        <v>89</v>
      </c>
      <c r="AA1976">
        <f>SUMIFS(Saudi!B:B,Saudi!$A:$A,YEAR(daily!$A1976))</f>
        <v>1100.96</v>
      </c>
      <c r="AB1976">
        <f>SUMIFS(Saudi!C:C,Saudi!$A:$A,YEAR(daily!$A1976))</f>
        <v>520.04999999999995</v>
      </c>
      <c r="AC1976">
        <f>SUMIFS(Saudi!F:F,Saudi!$A:$A,YEAR(daily!$A1976))</f>
        <v>4182752</v>
      </c>
      <c r="AD1976">
        <f>SUMIFS(Saudi!G:G,Saudi!$A:$A,YEAR(daily!$A1976))</f>
        <v>99.648229102070061</v>
      </c>
      <c r="AE1976">
        <f>SUMIFS(Saudi!H:H,Saudi!$A:$A,YEAR(daily!$A1976))</f>
        <v>416803829.57314175</v>
      </c>
      <c r="AF1976" s="5">
        <f t="shared" si="82"/>
        <v>1</v>
      </c>
      <c r="AG1976" s="5">
        <f t="shared" si="83"/>
        <v>2008</v>
      </c>
    </row>
    <row r="1977" spans="1:33">
      <c r="A1977" s="3">
        <v>39458</v>
      </c>
      <c r="B1977" s="1">
        <v>201622</v>
      </c>
      <c r="C1977" s="1">
        <v>88353</v>
      </c>
      <c r="D1977" s="1">
        <v>65801</v>
      </c>
      <c r="E1977" s="1">
        <v>92.69</v>
      </c>
      <c r="F1977" s="1">
        <v>91.7</v>
      </c>
      <c r="G1977" s="1">
        <v>91.31</v>
      </c>
      <c r="H1977" s="2">
        <v>50.7</v>
      </c>
      <c r="I1977" s="2">
        <v>31.4</v>
      </c>
      <c r="J1977" s="2">
        <v>86.5</v>
      </c>
      <c r="K1977" s="2">
        <v>88.5</v>
      </c>
      <c r="L1977">
        <f>SUMIFS(US!B:B,US!$D:$D,YEAR(daily!$A1977),US!$E:$E,MONTH(daily!$A1977))</f>
        <v>8668</v>
      </c>
      <c r="M1977">
        <f>SUMIFS(US!C:C,US!$D:$D,YEAR(daily!$A1977),US!$E:$E,MONTH(daily!$A1977))</f>
        <v>20247</v>
      </c>
      <c r="N1977">
        <f>SUMIFS(COT!E:E,COT!$A:$A,YEAR(daily!$A1977),COT!$B:$B,WEEKNUM(daily!$A1977))</f>
        <v>1413956</v>
      </c>
      <c r="O1977">
        <f>SUMIFS(COT!F:F,COT!$A:$A,YEAR(daily!$A1977),COT!$B:$B,WEEKNUM(daily!$A1977))</f>
        <v>244299</v>
      </c>
      <c r="P1977">
        <f>SUMIFS(COT!G:G,COT!$A:$A,YEAR(daily!$A1977),COT!$B:$B,WEEKNUM(daily!$A1977))</f>
        <v>147208</v>
      </c>
      <c r="Q1977">
        <f>SUMIFS(COT!H:H,COT!$A:$A,YEAR(daily!$A1977),COT!$B:$B,WEEKNUM(daily!$A1977))</f>
        <v>380740</v>
      </c>
      <c r="R1977">
        <f>SUMIFS(COT!I:I,COT!$A:$A,YEAR(daily!$A1977),COT!$B:$B,WEEKNUM(daily!$A1977))</f>
        <v>702120</v>
      </c>
      <c r="S1977">
        <f>SUMIFS(COT!J:J,COT!$A:$A,YEAR(daily!$A1977),COT!$B:$B,WEEKNUM(daily!$A1977))</f>
        <v>804794</v>
      </c>
      <c r="T1977">
        <f>SUMIFS(COT!K:K,COT!$A:$A,YEAR(daily!$A1977),COT!$B:$B,WEEKNUM(daily!$A1977))</f>
        <v>86797</v>
      </c>
      <c r="U1977">
        <f>SUMIFS(COT!L:L,COT!$A:$A,YEAR(daily!$A1977),COT!$B:$B,WEEKNUM(daily!$A1977))</f>
        <v>81214</v>
      </c>
      <c r="V1977">
        <f>SUMIFS(COT!M:M,COT!$A:$A,YEAR(daily!$A1977),COT!$B:$B,WEEKNUM(daily!$A1977))</f>
        <v>99</v>
      </c>
      <c r="W1977">
        <f>SUMIFS(COT!N:N,COT!$A:$A,YEAR(daily!$A1977),COT!$B:$B,WEEKNUM(daily!$A1977))</f>
        <v>109</v>
      </c>
      <c r="X1977">
        <f>SUMIFS(COT!O:O,COT!$A:$A,YEAR(daily!$A1977),COT!$B:$B,WEEKNUM(daily!$A1977))</f>
        <v>128</v>
      </c>
      <c r="Y1977">
        <f>SUMIFS(COT!P:P,COT!$A:$A,YEAR(daily!$A1977),COT!$B:$B,WEEKNUM(daily!$A1977))</f>
        <v>74</v>
      </c>
      <c r="Z1977">
        <f>SUMIFS(COT!Q:Q,COT!$A:$A,YEAR(daily!$A1977),COT!$B:$B,WEEKNUM(daily!$A1977))</f>
        <v>89</v>
      </c>
      <c r="AA1977">
        <f>SUMIFS(Saudi!B:B,Saudi!$A:$A,YEAR(daily!$A1977))</f>
        <v>1100.96</v>
      </c>
      <c r="AB1977">
        <f>SUMIFS(Saudi!C:C,Saudi!$A:$A,YEAR(daily!$A1977))</f>
        <v>520.04999999999995</v>
      </c>
      <c r="AC1977">
        <f>SUMIFS(Saudi!F:F,Saudi!$A:$A,YEAR(daily!$A1977))</f>
        <v>4182752</v>
      </c>
      <c r="AD1977">
        <f>SUMIFS(Saudi!G:G,Saudi!$A:$A,YEAR(daily!$A1977))</f>
        <v>99.648229102070061</v>
      </c>
      <c r="AE1977">
        <f>SUMIFS(Saudi!H:H,Saudi!$A:$A,YEAR(daily!$A1977))</f>
        <v>416803829.57314175</v>
      </c>
      <c r="AF1977" s="5">
        <f t="shared" si="82"/>
        <v>1</v>
      </c>
      <c r="AG1977" s="5">
        <f t="shared" si="83"/>
        <v>2008</v>
      </c>
    </row>
    <row r="1978" spans="1:33">
      <c r="A1978" s="3">
        <v>39461</v>
      </c>
      <c r="B1978" s="1">
        <v>177869</v>
      </c>
      <c r="C1978" s="1">
        <v>91555</v>
      </c>
      <c r="D1978" s="1">
        <v>66986</v>
      </c>
      <c r="E1978" s="1">
        <v>94.2</v>
      </c>
      <c r="F1978" s="1">
        <v>93.41</v>
      </c>
      <c r="G1978" s="1">
        <v>92.95</v>
      </c>
      <c r="H1978" s="2">
        <v>50.7</v>
      </c>
      <c r="I1978" s="2">
        <v>31.4</v>
      </c>
      <c r="J1978" s="2">
        <v>86.5</v>
      </c>
      <c r="K1978" s="2">
        <v>88.5</v>
      </c>
      <c r="L1978">
        <f>SUMIFS(US!B:B,US!$D:$D,YEAR(daily!$A1978),US!$E:$E,MONTH(daily!$A1978))</f>
        <v>8668</v>
      </c>
      <c r="M1978">
        <f>SUMIFS(US!C:C,US!$D:$D,YEAR(daily!$A1978),US!$E:$E,MONTH(daily!$A1978))</f>
        <v>20247</v>
      </c>
      <c r="N1978">
        <f>SUMIFS(COT!E:E,COT!$A:$A,YEAR(daily!$A1978),COT!$B:$B,WEEKNUM(daily!$A1978))</f>
        <v>1458072</v>
      </c>
      <c r="O1978">
        <f>SUMIFS(COT!F:F,COT!$A:$A,YEAR(daily!$A1978),COT!$B:$B,WEEKNUM(daily!$A1978))</f>
        <v>232774</v>
      </c>
      <c r="P1978">
        <f>SUMIFS(COT!G:G,COT!$A:$A,YEAR(daily!$A1978),COT!$B:$B,WEEKNUM(daily!$A1978))</f>
        <v>143916</v>
      </c>
      <c r="Q1978">
        <f>SUMIFS(COT!H:H,COT!$A:$A,YEAR(daily!$A1978),COT!$B:$B,WEEKNUM(daily!$A1978))</f>
        <v>394887</v>
      </c>
      <c r="R1978">
        <f>SUMIFS(COT!I:I,COT!$A:$A,YEAR(daily!$A1978),COT!$B:$B,WEEKNUM(daily!$A1978))</f>
        <v>735031</v>
      </c>
      <c r="S1978">
        <f>SUMIFS(COT!J:J,COT!$A:$A,YEAR(daily!$A1978),COT!$B:$B,WEEKNUM(daily!$A1978))</f>
        <v>830952</v>
      </c>
      <c r="T1978">
        <f>SUMIFS(COT!K:K,COT!$A:$A,YEAR(daily!$A1978),COT!$B:$B,WEEKNUM(daily!$A1978))</f>
        <v>95380</v>
      </c>
      <c r="U1978">
        <f>SUMIFS(COT!L:L,COT!$A:$A,YEAR(daily!$A1978),COT!$B:$B,WEEKNUM(daily!$A1978))</f>
        <v>88317</v>
      </c>
      <c r="V1978">
        <f>SUMIFS(COT!M:M,COT!$A:$A,YEAR(daily!$A1978),COT!$B:$B,WEEKNUM(daily!$A1978))</f>
        <v>100</v>
      </c>
      <c r="W1978">
        <f>SUMIFS(COT!N:N,COT!$A:$A,YEAR(daily!$A1978),COT!$B:$B,WEEKNUM(daily!$A1978))</f>
        <v>113</v>
      </c>
      <c r="X1978">
        <f>SUMIFS(COT!O:O,COT!$A:$A,YEAR(daily!$A1978),COT!$B:$B,WEEKNUM(daily!$A1978))</f>
        <v>137</v>
      </c>
      <c r="Y1978">
        <f>SUMIFS(COT!P:P,COT!$A:$A,YEAR(daily!$A1978),COT!$B:$B,WEEKNUM(daily!$A1978))</f>
        <v>78</v>
      </c>
      <c r="Z1978">
        <f>SUMIFS(COT!Q:Q,COT!$A:$A,YEAR(daily!$A1978),COT!$B:$B,WEEKNUM(daily!$A1978))</f>
        <v>97</v>
      </c>
      <c r="AA1978">
        <f>SUMIFS(Saudi!B:B,Saudi!$A:$A,YEAR(daily!$A1978))</f>
        <v>1100.96</v>
      </c>
      <c r="AB1978">
        <f>SUMIFS(Saudi!C:C,Saudi!$A:$A,YEAR(daily!$A1978))</f>
        <v>520.04999999999995</v>
      </c>
      <c r="AC1978">
        <f>SUMIFS(Saudi!F:F,Saudi!$A:$A,YEAR(daily!$A1978))</f>
        <v>4182752</v>
      </c>
      <c r="AD1978">
        <f>SUMIFS(Saudi!G:G,Saudi!$A:$A,YEAR(daily!$A1978))</f>
        <v>99.648229102070061</v>
      </c>
      <c r="AE1978">
        <f>SUMIFS(Saudi!H:H,Saudi!$A:$A,YEAR(daily!$A1978))</f>
        <v>416803829.57314175</v>
      </c>
      <c r="AF1978" s="5">
        <f t="shared" si="82"/>
        <v>1</v>
      </c>
      <c r="AG1978" s="5">
        <f t="shared" si="83"/>
        <v>2008</v>
      </c>
    </row>
    <row r="1979" spans="1:33">
      <c r="A1979" s="3">
        <v>39462</v>
      </c>
      <c r="B1979" s="1">
        <v>161539</v>
      </c>
      <c r="C1979" s="1">
        <v>90215</v>
      </c>
      <c r="D1979" s="1">
        <v>67755</v>
      </c>
      <c r="E1979" s="1">
        <v>91.9</v>
      </c>
      <c r="F1979" s="1">
        <v>91.42</v>
      </c>
      <c r="G1979" s="1">
        <v>91.09</v>
      </c>
      <c r="H1979" s="2">
        <v>50.7</v>
      </c>
      <c r="I1979" s="2">
        <v>31.4</v>
      </c>
      <c r="J1979" s="2">
        <v>86.5</v>
      </c>
      <c r="K1979" s="2">
        <v>88.5</v>
      </c>
      <c r="L1979">
        <f>SUMIFS(US!B:B,US!$D:$D,YEAR(daily!$A1979),US!$E:$E,MONTH(daily!$A1979))</f>
        <v>8668</v>
      </c>
      <c r="M1979">
        <f>SUMIFS(US!C:C,US!$D:$D,YEAR(daily!$A1979),US!$E:$E,MONTH(daily!$A1979))</f>
        <v>20247</v>
      </c>
      <c r="N1979">
        <f>SUMIFS(COT!E:E,COT!$A:$A,YEAR(daily!$A1979),COT!$B:$B,WEEKNUM(daily!$A1979))</f>
        <v>1458072</v>
      </c>
      <c r="O1979">
        <f>SUMIFS(COT!F:F,COT!$A:$A,YEAR(daily!$A1979),COT!$B:$B,WEEKNUM(daily!$A1979))</f>
        <v>232774</v>
      </c>
      <c r="P1979">
        <f>SUMIFS(COT!G:G,COT!$A:$A,YEAR(daily!$A1979),COT!$B:$B,WEEKNUM(daily!$A1979))</f>
        <v>143916</v>
      </c>
      <c r="Q1979">
        <f>SUMIFS(COT!H:H,COT!$A:$A,YEAR(daily!$A1979),COT!$B:$B,WEEKNUM(daily!$A1979))</f>
        <v>394887</v>
      </c>
      <c r="R1979">
        <f>SUMIFS(COT!I:I,COT!$A:$A,YEAR(daily!$A1979),COT!$B:$B,WEEKNUM(daily!$A1979))</f>
        <v>735031</v>
      </c>
      <c r="S1979">
        <f>SUMIFS(COT!J:J,COT!$A:$A,YEAR(daily!$A1979),COT!$B:$B,WEEKNUM(daily!$A1979))</f>
        <v>830952</v>
      </c>
      <c r="T1979">
        <f>SUMIFS(COT!K:K,COT!$A:$A,YEAR(daily!$A1979),COT!$B:$B,WEEKNUM(daily!$A1979))</f>
        <v>95380</v>
      </c>
      <c r="U1979">
        <f>SUMIFS(COT!L:L,COT!$A:$A,YEAR(daily!$A1979),COT!$B:$B,WEEKNUM(daily!$A1979))</f>
        <v>88317</v>
      </c>
      <c r="V1979">
        <f>SUMIFS(COT!M:M,COT!$A:$A,YEAR(daily!$A1979),COT!$B:$B,WEEKNUM(daily!$A1979))</f>
        <v>100</v>
      </c>
      <c r="W1979">
        <f>SUMIFS(COT!N:N,COT!$A:$A,YEAR(daily!$A1979),COT!$B:$B,WEEKNUM(daily!$A1979))</f>
        <v>113</v>
      </c>
      <c r="X1979">
        <f>SUMIFS(COT!O:O,COT!$A:$A,YEAR(daily!$A1979),COT!$B:$B,WEEKNUM(daily!$A1979))</f>
        <v>137</v>
      </c>
      <c r="Y1979">
        <f>SUMIFS(COT!P:P,COT!$A:$A,YEAR(daily!$A1979),COT!$B:$B,WEEKNUM(daily!$A1979))</f>
        <v>78</v>
      </c>
      <c r="Z1979">
        <f>SUMIFS(COT!Q:Q,COT!$A:$A,YEAR(daily!$A1979),COT!$B:$B,WEEKNUM(daily!$A1979))</f>
        <v>97</v>
      </c>
      <c r="AA1979">
        <f>SUMIFS(Saudi!B:B,Saudi!$A:$A,YEAR(daily!$A1979))</f>
        <v>1100.96</v>
      </c>
      <c r="AB1979">
        <f>SUMIFS(Saudi!C:C,Saudi!$A:$A,YEAR(daily!$A1979))</f>
        <v>520.04999999999995</v>
      </c>
      <c r="AC1979">
        <f>SUMIFS(Saudi!F:F,Saudi!$A:$A,YEAR(daily!$A1979))</f>
        <v>4182752</v>
      </c>
      <c r="AD1979">
        <f>SUMIFS(Saudi!G:G,Saudi!$A:$A,YEAR(daily!$A1979))</f>
        <v>99.648229102070061</v>
      </c>
      <c r="AE1979">
        <f>SUMIFS(Saudi!H:H,Saudi!$A:$A,YEAR(daily!$A1979))</f>
        <v>416803829.57314175</v>
      </c>
      <c r="AF1979" s="5">
        <f t="shared" si="82"/>
        <v>1</v>
      </c>
      <c r="AG1979" s="5">
        <f t="shared" si="83"/>
        <v>2008</v>
      </c>
    </row>
    <row r="1980" spans="1:33">
      <c r="A1980" s="3">
        <v>39463</v>
      </c>
      <c r="B1980" s="1">
        <v>108532</v>
      </c>
      <c r="C1980" s="1">
        <v>89857</v>
      </c>
      <c r="D1980" s="1">
        <v>68826</v>
      </c>
      <c r="E1980" s="1">
        <v>90.84</v>
      </c>
      <c r="F1980" s="1">
        <v>89.98</v>
      </c>
      <c r="G1980" s="1">
        <v>89.67</v>
      </c>
      <c r="H1980" s="2">
        <v>50.7</v>
      </c>
      <c r="I1980" s="2">
        <v>31.4</v>
      </c>
      <c r="J1980" s="2">
        <v>86.5</v>
      </c>
      <c r="K1980" s="2">
        <v>88.5</v>
      </c>
      <c r="L1980">
        <f>SUMIFS(US!B:B,US!$D:$D,YEAR(daily!$A1980),US!$E:$E,MONTH(daily!$A1980))</f>
        <v>8668</v>
      </c>
      <c r="M1980">
        <f>SUMIFS(US!C:C,US!$D:$D,YEAR(daily!$A1980),US!$E:$E,MONTH(daily!$A1980))</f>
        <v>20247</v>
      </c>
      <c r="N1980">
        <f>SUMIFS(COT!E:E,COT!$A:$A,YEAR(daily!$A1980),COT!$B:$B,WEEKNUM(daily!$A1980))</f>
        <v>1458072</v>
      </c>
      <c r="O1980">
        <f>SUMIFS(COT!F:F,COT!$A:$A,YEAR(daily!$A1980),COT!$B:$B,WEEKNUM(daily!$A1980))</f>
        <v>232774</v>
      </c>
      <c r="P1980">
        <f>SUMIFS(COT!G:G,COT!$A:$A,YEAR(daily!$A1980),COT!$B:$B,WEEKNUM(daily!$A1980))</f>
        <v>143916</v>
      </c>
      <c r="Q1980">
        <f>SUMIFS(COT!H:H,COT!$A:$A,YEAR(daily!$A1980),COT!$B:$B,WEEKNUM(daily!$A1980))</f>
        <v>394887</v>
      </c>
      <c r="R1980">
        <f>SUMIFS(COT!I:I,COT!$A:$A,YEAR(daily!$A1980),COT!$B:$B,WEEKNUM(daily!$A1980))</f>
        <v>735031</v>
      </c>
      <c r="S1980">
        <f>SUMIFS(COT!J:J,COT!$A:$A,YEAR(daily!$A1980),COT!$B:$B,WEEKNUM(daily!$A1980))</f>
        <v>830952</v>
      </c>
      <c r="T1980">
        <f>SUMIFS(COT!K:K,COT!$A:$A,YEAR(daily!$A1980),COT!$B:$B,WEEKNUM(daily!$A1980))</f>
        <v>95380</v>
      </c>
      <c r="U1980">
        <f>SUMIFS(COT!L:L,COT!$A:$A,YEAR(daily!$A1980),COT!$B:$B,WEEKNUM(daily!$A1980))</f>
        <v>88317</v>
      </c>
      <c r="V1980">
        <f>SUMIFS(COT!M:M,COT!$A:$A,YEAR(daily!$A1980),COT!$B:$B,WEEKNUM(daily!$A1980))</f>
        <v>100</v>
      </c>
      <c r="W1980">
        <f>SUMIFS(COT!N:N,COT!$A:$A,YEAR(daily!$A1980),COT!$B:$B,WEEKNUM(daily!$A1980))</f>
        <v>113</v>
      </c>
      <c r="X1980">
        <f>SUMIFS(COT!O:O,COT!$A:$A,YEAR(daily!$A1980),COT!$B:$B,WEEKNUM(daily!$A1980))</f>
        <v>137</v>
      </c>
      <c r="Y1980">
        <f>SUMIFS(COT!P:P,COT!$A:$A,YEAR(daily!$A1980),COT!$B:$B,WEEKNUM(daily!$A1980))</f>
        <v>78</v>
      </c>
      <c r="Z1980">
        <f>SUMIFS(COT!Q:Q,COT!$A:$A,YEAR(daily!$A1980),COT!$B:$B,WEEKNUM(daily!$A1980))</f>
        <v>97</v>
      </c>
      <c r="AA1980">
        <f>SUMIFS(Saudi!B:B,Saudi!$A:$A,YEAR(daily!$A1980))</f>
        <v>1100.96</v>
      </c>
      <c r="AB1980">
        <f>SUMIFS(Saudi!C:C,Saudi!$A:$A,YEAR(daily!$A1980))</f>
        <v>520.04999999999995</v>
      </c>
      <c r="AC1980">
        <f>SUMIFS(Saudi!F:F,Saudi!$A:$A,YEAR(daily!$A1980))</f>
        <v>4182752</v>
      </c>
      <c r="AD1980">
        <f>SUMIFS(Saudi!G:G,Saudi!$A:$A,YEAR(daily!$A1980))</f>
        <v>99.648229102070061</v>
      </c>
      <c r="AE1980">
        <f>SUMIFS(Saudi!H:H,Saudi!$A:$A,YEAR(daily!$A1980))</f>
        <v>416803829.57314175</v>
      </c>
      <c r="AF1980" s="5">
        <f t="shared" si="82"/>
        <v>1</v>
      </c>
      <c r="AG1980" s="5">
        <f t="shared" si="83"/>
        <v>2008</v>
      </c>
    </row>
    <row r="1981" spans="1:33">
      <c r="A1981" s="3">
        <v>39464</v>
      </c>
      <c r="B1981" s="1">
        <v>66176</v>
      </c>
      <c r="C1981" s="1">
        <v>90251</v>
      </c>
      <c r="D1981" s="1">
        <v>67257</v>
      </c>
      <c r="E1981" s="1">
        <v>90.13</v>
      </c>
      <c r="F1981" s="1">
        <v>89.22</v>
      </c>
      <c r="G1981" s="1">
        <v>88.89</v>
      </c>
      <c r="H1981" s="2">
        <v>50.7</v>
      </c>
      <c r="I1981" s="2">
        <v>31.4</v>
      </c>
      <c r="J1981" s="2">
        <v>86.5</v>
      </c>
      <c r="K1981" s="2">
        <v>88.5</v>
      </c>
      <c r="L1981">
        <f>SUMIFS(US!B:B,US!$D:$D,YEAR(daily!$A1981),US!$E:$E,MONTH(daily!$A1981))</f>
        <v>8668</v>
      </c>
      <c r="M1981">
        <f>SUMIFS(US!C:C,US!$D:$D,YEAR(daily!$A1981),US!$E:$E,MONTH(daily!$A1981))</f>
        <v>20247</v>
      </c>
      <c r="N1981">
        <f>SUMIFS(COT!E:E,COT!$A:$A,YEAR(daily!$A1981),COT!$B:$B,WEEKNUM(daily!$A1981))</f>
        <v>1458072</v>
      </c>
      <c r="O1981">
        <f>SUMIFS(COT!F:F,COT!$A:$A,YEAR(daily!$A1981),COT!$B:$B,WEEKNUM(daily!$A1981))</f>
        <v>232774</v>
      </c>
      <c r="P1981">
        <f>SUMIFS(COT!G:G,COT!$A:$A,YEAR(daily!$A1981),COT!$B:$B,WEEKNUM(daily!$A1981))</f>
        <v>143916</v>
      </c>
      <c r="Q1981">
        <f>SUMIFS(COT!H:H,COT!$A:$A,YEAR(daily!$A1981),COT!$B:$B,WEEKNUM(daily!$A1981))</f>
        <v>394887</v>
      </c>
      <c r="R1981">
        <f>SUMIFS(COT!I:I,COT!$A:$A,YEAR(daily!$A1981),COT!$B:$B,WEEKNUM(daily!$A1981))</f>
        <v>735031</v>
      </c>
      <c r="S1981">
        <f>SUMIFS(COT!J:J,COT!$A:$A,YEAR(daily!$A1981),COT!$B:$B,WEEKNUM(daily!$A1981))</f>
        <v>830952</v>
      </c>
      <c r="T1981">
        <f>SUMIFS(COT!K:K,COT!$A:$A,YEAR(daily!$A1981),COT!$B:$B,WEEKNUM(daily!$A1981))</f>
        <v>95380</v>
      </c>
      <c r="U1981">
        <f>SUMIFS(COT!L:L,COT!$A:$A,YEAR(daily!$A1981),COT!$B:$B,WEEKNUM(daily!$A1981))</f>
        <v>88317</v>
      </c>
      <c r="V1981">
        <f>SUMIFS(COT!M:M,COT!$A:$A,YEAR(daily!$A1981),COT!$B:$B,WEEKNUM(daily!$A1981))</f>
        <v>100</v>
      </c>
      <c r="W1981">
        <f>SUMIFS(COT!N:N,COT!$A:$A,YEAR(daily!$A1981),COT!$B:$B,WEEKNUM(daily!$A1981))</f>
        <v>113</v>
      </c>
      <c r="X1981">
        <f>SUMIFS(COT!O:O,COT!$A:$A,YEAR(daily!$A1981),COT!$B:$B,WEEKNUM(daily!$A1981))</f>
        <v>137</v>
      </c>
      <c r="Y1981">
        <f>SUMIFS(COT!P:P,COT!$A:$A,YEAR(daily!$A1981),COT!$B:$B,WEEKNUM(daily!$A1981))</f>
        <v>78</v>
      </c>
      <c r="Z1981">
        <f>SUMIFS(COT!Q:Q,COT!$A:$A,YEAR(daily!$A1981),COT!$B:$B,WEEKNUM(daily!$A1981))</f>
        <v>97</v>
      </c>
      <c r="AA1981">
        <f>SUMIFS(Saudi!B:B,Saudi!$A:$A,YEAR(daily!$A1981))</f>
        <v>1100.96</v>
      </c>
      <c r="AB1981">
        <f>SUMIFS(Saudi!C:C,Saudi!$A:$A,YEAR(daily!$A1981))</f>
        <v>520.04999999999995</v>
      </c>
      <c r="AC1981">
        <f>SUMIFS(Saudi!F:F,Saudi!$A:$A,YEAR(daily!$A1981))</f>
        <v>4182752</v>
      </c>
      <c r="AD1981">
        <f>SUMIFS(Saudi!G:G,Saudi!$A:$A,YEAR(daily!$A1981))</f>
        <v>99.648229102070061</v>
      </c>
      <c r="AE1981">
        <f>SUMIFS(Saudi!H:H,Saudi!$A:$A,YEAR(daily!$A1981))</f>
        <v>416803829.57314175</v>
      </c>
      <c r="AF1981" s="5">
        <f t="shared" si="82"/>
        <v>1</v>
      </c>
      <c r="AG1981" s="5">
        <f t="shared" si="83"/>
        <v>2008</v>
      </c>
    </row>
    <row r="1982" spans="1:33">
      <c r="A1982" s="3">
        <v>39465</v>
      </c>
      <c r="B1982" s="1">
        <v>30939</v>
      </c>
      <c r="C1982" s="1">
        <v>93358</v>
      </c>
      <c r="D1982" s="1">
        <v>67710</v>
      </c>
      <c r="E1982" s="1">
        <v>90.57</v>
      </c>
      <c r="F1982" s="1">
        <v>89.49</v>
      </c>
      <c r="G1982" s="1">
        <v>89.14</v>
      </c>
      <c r="H1982" s="2">
        <v>50.7</v>
      </c>
      <c r="I1982" s="2">
        <v>31.4</v>
      </c>
      <c r="J1982" s="2">
        <v>86.5</v>
      </c>
      <c r="K1982" s="2">
        <v>88.5</v>
      </c>
      <c r="L1982">
        <f>SUMIFS(US!B:B,US!$D:$D,YEAR(daily!$A1982),US!$E:$E,MONTH(daily!$A1982))</f>
        <v>8668</v>
      </c>
      <c r="M1982">
        <f>SUMIFS(US!C:C,US!$D:$D,YEAR(daily!$A1982),US!$E:$E,MONTH(daily!$A1982))</f>
        <v>20247</v>
      </c>
      <c r="N1982">
        <f>SUMIFS(COT!E:E,COT!$A:$A,YEAR(daily!$A1982),COT!$B:$B,WEEKNUM(daily!$A1982))</f>
        <v>1458072</v>
      </c>
      <c r="O1982">
        <f>SUMIFS(COT!F:F,COT!$A:$A,YEAR(daily!$A1982),COT!$B:$B,WEEKNUM(daily!$A1982))</f>
        <v>232774</v>
      </c>
      <c r="P1982">
        <f>SUMIFS(COT!G:G,COT!$A:$A,YEAR(daily!$A1982),COT!$B:$B,WEEKNUM(daily!$A1982))</f>
        <v>143916</v>
      </c>
      <c r="Q1982">
        <f>SUMIFS(COT!H:H,COT!$A:$A,YEAR(daily!$A1982),COT!$B:$B,WEEKNUM(daily!$A1982))</f>
        <v>394887</v>
      </c>
      <c r="R1982">
        <f>SUMIFS(COT!I:I,COT!$A:$A,YEAR(daily!$A1982),COT!$B:$B,WEEKNUM(daily!$A1982))</f>
        <v>735031</v>
      </c>
      <c r="S1982">
        <f>SUMIFS(COT!J:J,COT!$A:$A,YEAR(daily!$A1982),COT!$B:$B,WEEKNUM(daily!$A1982))</f>
        <v>830952</v>
      </c>
      <c r="T1982">
        <f>SUMIFS(COT!K:K,COT!$A:$A,YEAR(daily!$A1982),COT!$B:$B,WEEKNUM(daily!$A1982))</f>
        <v>95380</v>
      </c>
      <c r="U1982">
        <f>SUMIFS(COT!L:L,COT!$A:$A,YEAR(daily!$A1982),COT!$B:$B,WEEKNUM(daily!$A1982))</f>
        <v>88317</v>
      </c>
      <c r="V1982">
        <f>SUMIFS(COT!M:M,COT!$A:$A,YEAR(daily!$A1982),COT!$B:$B,WEEKNUM(daily!$A1982))</f>
        <v>100</v>
      </c>
      <c r="W1982">
        <f>SUMIFS(COT!N:N,COT!$A:$A,YEAR(daily!$A1982),COT!$B:$B,WEEKNUM(daily!$A1982))</f>
        <v>113</v>
      </c>
      <c r="X1982">
        <f>SUMIFS(COT!O:O,COT!$A:$A,YEAR(daily!$A1982),COT!$B:$B,WEEKNUM(daily!$A1982))</f>
        <v>137</v>
      </c>
      <c r="Y1982">
        <f>SUMIFS(COT!P:P,COT!$A:$A,YEAR(daily!$A1982),COT!$B:$B,WEEKNUM(daily!$A1982))</f>
        <v>78</v>
      </c>
      <c r="Z1982">
        <f>SUMIFS(COT!Q:Q,COT!$A:$A,YEAR(daily!$A1982),COT!$B:$B,WEEKNUM(daily!$A1982))</f>
        <v>97</v>
      </c>
      <c r="AA1982">
        <f>SUMIFS(Saudi!B:B,Saudi!$A:$A,YEAR(daily!$A1982))</f>
        <v>1100.96</v>
      </c>
      <c r="AB1982">
        <f>SUMIFS(Saudi!C:C,Saudi!$A:$A,YEAR(daily!$A1982))</f>
        <v>520.04999999999995</v>
      </c>
      <c r="AC1982">
        <f>SUMIFS(Saudi!F:F,Saudi!$A:$A,YEAR(daily!$A1982))</f>
        <v>4182752</v>
      </c>
      <c r="AD1982">
        <f>SUMIFS(Saudi!G:G,Saudi!$A:$A,YEAR(daily!$A1982))</f>
        <v>99.648229102070061</v>
      </c>
      <c r="AE1982">
        <f>SUMIFS(Saudi!H:H,Saudi!$A:$A,YEAR(daily!$A1982))</f>
        <v>416803829.57314175</v>
      </c>
      <c r="AF1982" s="5">
        <f t="shared" si="82"/>
        <v>1</v>
      </c>
      <c r="AG1982" s="5">
        <f t="shared" si="83"/>
        <v>2008</v>
      </c>
    </row>
    <row r="1983" spans="1:33">
      <c r="A1983" s="3">
        <v>39469</v>
      </c>
      <c r="B1983" s="1">
        <v>307489.40000000002</v>
      </c>
      <c r="C1983" s="1">
        <v>94441</v>
      </c>
      <c r="D1983" s="1">
        <v>68899</v>
      </c>
      <c r="E1983" s="1">
        <v>89.85</v>
      </c>
      <c r="F1983" s="1">
        <v>88.76</v>
      </c>
      <c r="G1983" s="1">
        <v>88.39</v>
      </c>
      <c r="H1983" s="2">
        <v>50.7</v>
      </c>
      <c r="I1983" s="2">
        <v>31.4</v>
      </c>
      <c r="J1983" s="2">
        <v>86.5</v>
      </c>
      <c r="K1983" s="2">
        <v>88.5</v>
      </c>
      <c r="L1983">
        <f>SUMIFS(US!B:B,US!$D:$D,YEAR(daily!$A1983),US!$E:$E,MONTH(daily!$A1983))</f>
        <v>8668</v>
      </c>
      <c r="M1983">
        <f>SUMIFS(US!C:C,US!$D:$D,YEAR(daily!$A1983),US!$E:$E,MONTH(daily!$A1983))</f>
        <v>20247</v>
      </c>
      <c r="N1983">
        <f>SUMIFS(COT!E:E,COT!$A:$A,YEAR(daily!$A1983),COT!$B:$B,WEEKNUM(daily!$A1983))</f>
        <v>1343167</v>
      </c>
      <c r="O1983">
        <f>SUMIFS(COT!F:F,COT!$A:$A,YEAR(daily!$A1983),COT!$B:$B,WEEKNUM(daily!$A1983))</f>
        <v>200595</v>
      </c>
      <c r="P1983">
        <f>SUMIFS(COT!G:G,COT!$A:$A,YEAR(daily!$A1983),COT!$B:$B,WEEKNUM(daily!$A1983))</f>
        <v>168208</v>
      </c>
      <c r="Q1983">
        <f>SUMIFS(COT!H:H,COT!$A:$A,YEAR(daily!$A1983),COT!$B:$B,WEEKNUM(daily!$A1983))</f>
        <v>358899</v>
      </c>
      <c r="R1983">
        <f>SUMIFS(COT!I:I,COT!$A:$A,YEAR(daily!$A1983),COT!$B:$B,WEEKNUM(daily!$A1983))</f>
        <v>708730</v>
      </c>
      <c r="S1983">
        <f>SUMIFS(COT!J:J,COT!$A:$A,YEAR(daily!$A1983),COT!$B:$B,WEEKNUM(daily!$A1983))</f>
        <v>742425</v>
      </c>
      <c r="T1983">
        <f>SUMIFS(COT!K:K,COT!$A:$A,YEAR(daily!$A1983),COT!$B:$B,WEEKNUM(daily!$A1983))</f>
        <v>74943</v>
      </c>
      <c r="U1983">
        <f>SUMIFS(COT!L:L,COT!$A:$A,YEAR(daily!$A1983),COT!$B:$B,WEEKNUM(daily!$A1983))</f>
        <v>73635</v>
      </c>
      <c r="V1983">
        <f>SUMIFS(COT!M:M,COT!$A:$A,YEAR(daily!$A1983),COT!$B:$B,WEEKNUM(daily!$A1983))</f>
        <v>80</v>
      </c>
      <c r="W1983">
        <f>SUMIFS(COT!N:N,COT!$A:$A,YEAR(daily!$A1983),COT!$B:$B,WEEKNUM(daily!$A1983))</f>
        <v>112</v>
      </c>
      <c r="X1983">
        <f>SUMIFS(COT!O:O,COT!$A:$A,YEAR(daily!$A1983),COT!$B:$B,WEEKNUM(daily!$A1983))</f>
        <v>117</v>
      </c>
      <c r="Y1983">
        <f>SUMIFS(COT!P:P,COT!$A:$A,YEAR(daily!$A1983),COT!$B:$B,WEEKNUM(daily!$A1983))</f>
        <v>76</v>
      </c>
      <c r="Z1983">
        <f>SUMIFS(COT!Q:Q,COT!$A:$A,YEAR(daily!$A1983),COT!$B:$B,WEEKNUM(daily!$A1983))</f>
        <v>96</v>
      </c>
      <c r="AA1983">
        <f>SUMIFS(Saudi!B:B,Saudi!$A:$A,YEAR(daily!$A1983))</f>
        <v>1100.96</v>
      </c>
      <c r="AB1983">
        <f>SUMIFS(Saudi!C:C,Saudi!$A:$A,YEAR(daily!$A1983))</f>
        <v>520.04999999999995</v>
      </c>
      <c r="AC1983">
        <f>SUMIFS(Saudi!F:F,Saudi!$A:$A,YEAR(daily!$A1983))</f>
        <v>4182752</v>
      </c>
      <c r="AD1983">
        <f>SUMIFS(Saudi!G:G,Saudi!$A:$A,YEAR(daily!$A1983))</f>
        <v>99.648229102070061</v>
      </c>
      <c r="AE1983">
        <f>SUMIFS(Saudi!H:H,Saudi!$A:$A,YEAR(daily!$A1983))</f>
        <v>416803829.57314175</v>
      </c>
      <c r="AF1983" s="5">
        <f t="shared" si="82"/>
        <v>1</v>
      </c>
      <c r="AG1983" s="5">
        <f t="shared" si="83"/>
        <v>2008</v>
      </c>
    </row>
    <row r="1984" spans="1:33">
      <c r="A1984" s="3">
        <v>39470</v>
      </c>
      <c r="B1984" s="1">
        <v>376627</v>
      </c>
      <c r="C1984" s="1">
        <v>72327</v>
      </c>
      <c r="D1984" s="1">
        <v>82435</v>
      </c>
      <c r="E1984" s="1">
        <v>86.99</v>
      </c>
      <c r="F1984" s="1">
        <v>86.27</v>
      </c>
      <c r="G1984" s="1">
        <v>85.96</v>
      </c>
      <c r="H1984" s="2">
        <v>50.7</v>
      </c>
      <c r="I1984" s="2">
        <v>31.4</v>
      </c>
      <c r="J1984" s="2">
        <v>86.5</v>
      </c>
      <c r="K1984" s="2">
        <v>88.5</v>
      </c>
      <c r="L1984">
        <f>SUMIFS(US!B:B,US!$D:$D,YEAR(daily!$A1984),US!$E:$E,MONTH(daily!$A1984))</f>
        <v>8668</v>
      </c>
      <c r="M1984">
        <f>SUMIFS(US!C:C,US!$D:$D,YEAR(daily!$A1984),US!$E:$E,MONTH(daily!$A1984))</f>
        <v>20247</v>
      </c>
      <c r="N1984">
        <f>SUMIFS(COT!E:E,COT!$A:$A,YEAR(daily!$A1984),COT!$B:$B,WEEKNUM(daily!$A1984))</f>
        <v>1343167</v>
      </c>
      <c r="O1984">
        <f>SUMIFS(COT!F:F,COT!$A:$A,YEAR(daily!$A1984),COT!$B:$B,WEEKNUM(daily!$A1984))</f>
        <v>200595</v>
      </c>
      <c r="P1984">
        <f>SUMIFS(COT!G:G,COT!$A:$A,YEAR(daily!$A1984),COT!$B:$B,WEEKNUM(daily!$A1984))</f>
        <v>168208</v>
      </c>
      <c r="Q1984">
        <f>SUMIFS(COT!H:H,COT!$A:$A,YEAR(daily!$A1984),COT!$B:$B,WEEKNUM(daily!$A1984))</f>
        <v>358899</v>
      </c>
      <c r="R1984">
        <f>SUMIFS(COT!I:I,COT!$A:$A,YEAR(daily!$A1984),COT!$B:$B,WEEKNUM(daily!$A1984))</f>
        <v>708730</v>
      </c>
      <c r="S1984">
        <f>SUMIFS(COT!J:J,COT!$A:$A,YEAR(daily!$A1984),COT!$B:$B,WEEKNUM(daily!$A1984))</f>
        <v>742425</v>
      </c>
      <c r="T1984">
        <f>SUMIFS(COT!K:K,COT!$A:$A,YEAR(daily!$A1984),COT!$B:$B,WEEKNUM(daily!$A1984))</f>
        <v>74943</v>
      </c>
      <c r="U1984">
        <f>SUMIFS(COT!L:L,COT!$A:$A,YEAR(daily!$A1984),COT!$B:$B,WEEKNUM(daily!$A1984))</f>
        <v>73635</v>
      </c>
      <c r="V1984">
        <f>SUMIFS(COT!M:M,COT!$A:$A,YEAR(daily!$A1984),COT!$B:$B,WEEKNUM(daily!$A1984))</f>
        <v>80</v>
      </c>
      <c r="W1984">
        <f>SUMIFS(COT!N:N,COT!$A:$A,YEAR(daily!$A1984),COT!$B:$B,WEEKNUM(daily!$A1984))</f>
        <v>112</v>
      </c>
      <c r="X1984">
        <f>SUMIFS(COT!O:O,COT!$A:$A,YEAR(daily!$A1984),COT!$B:$B,WEEKNUM(daily!$A1984))</f>
        <v>117</v>
      </c>
      <c r="Y1984">
        <f>SUMIFS(COT!P:P,COT!$A:$A,YEAR(daily!$A1984),COT!$B:$B,WEEKNUM(daily!$A1984))</f>
        <v>76</v>
      </c>
      <c r="Z1984">
        <f>SUMIFS(COT!Q:Q,COT!$A:$A,YEAR(daily!$A1984),COT!$B:$B,WEEKNUM(daily!$A1984))</f>
        <v>96</v>
      </c>
      <c r="AA1984">
        <f>SUMIFS(Saudi!B:B,Saudi!$A:$A,YEAR(daily!$A1984))</f>
        <v>1100.96</v>
      </c>
      <c r="AB1984">
        <f>SUMIFS(Saudi!C:C,Saudi!$A:$A,YEAR(daily!$A1984))</f>
        <v>520.04999999999995</v>
      </c>
      <c r="AC1984">
        <f>SUMIFS(Saudi!F:F,Saudi!$A:$A,YEAR(daily!$A1984))</f>
        <v>4182752</v>
      </c>
      <c r="AD1984">
        <f>SUMIFS(Saudi!G:G,Saudi!$A:$A,YEAR(daily!$A1984))</f>
        <v>99.648229102070061</v>
      </c>
      <c r="AE1984">
        <f>SUMIFS(Saudi!H:H,Saudi!$A:$A,YEAR(daily!$A1984))</f>
        <v>416803829.57314175</v>
      </c>
      <c r="AF1984" s="5">
        <f t="shared" si="82"/>
        <v>1</v>
      </c>
      <c r="AG1984" s="5">
        <f t="shared" si="83"/>
        <v>2008</v>
      </c>
    </row>
    <row r="1985" spans="1:33">
      <c r="A1985" s="3">
        <v>39471</v>
      </c>
      <c r="B1985" s="1">
        <v>380924</v>
      </c>
      <c r="C1985" s="1">
        <v>71554</v>
      </c>
      <c r="D1985" s="1">
        <v>86692</v>
      </c>
      <c r="E1985" s="1">
        <v>89.41</v>
      </c>
      <c r="F1985" s="1">
        <v>88.58</v>
      </c>
      <c r="G1985" s="1">
        <v>88.19</v>
      </c>
      <c r="H1985" s="2">
        <v>50.7</v>
      </c>
      <c r="I1985" s="2">
        <v>31.4</v>
      </c>
      <c r="J1985" s="2">
        <v>86.5</v>
      </c>
      <c r="K1985" s="2">
        <v>88.5</v>
      </c>
      <c r="L1985">
        <f>SUMIFS(US!B:B,US!$D:$D,YEAR(daily!$A1985),US!$E:$E,MONTH(daily!$A1985))</f>
        <v>8668</v>
      </c>
      <c r="M1985">
        <f>SUMIFS(US!C:C,US!$D:$D,YEAR(daily!$A1985),US!$E:$E,MONTH(daily!$A1985))</f>
        <v>20247</v>
      </c>
      <c r="N1985">
        <f>SUMIFS(COT!E:E,COT!$A:$A,YEAR(daily!$A1985),COT!$B:$B,WEEKNUM(daily!$A1985))</f>
        <v>1343167</v>
      </c>
      <c r="O1985">
        <f>SUMIFS(COT!F:F,COT!$A:$A,YEAR(daily!$A1985),COT!$B:$B,WEEKNUM(daily!$A1985))</f>
        <v>200595</v>
      </c>
      <c r="P1985">
        <f>SUMIFS(COT!G:G,COT!$A:$A,YEAR(daily!$A1985),COT!$B:$B,WEEKNUM(daily!$A1985))</f>
        <v>168208</v>
      </c>
      <c r="Q1985">
        <f>SUMIFS(COT!H:H,COT!$A:$A,YEAR(daily!$A1985),COT!$B:$B,WEEKNUM(daily!$A1985))</f>
        <v>358899</v>
      </c>
      <c r="R1985">
        <f>SUMIFS(COT!I:I,COT!$A:$A,YEAR(daily!$A1985),COT!$B:$B,WEEKNUM(daily!$A1985))</f>
        <v>708730</v>
      </c>
      <c r="S1985">
        <f>SUMIFS(COT!J:J,COT!$A:$A,YEAR(daily!$A1985),COT!$B:$B,WEEKNUM(daily!$A1985))</f>
        <v>742425</v>
      </c>
      <c r="T1985">
        <f>SUMIFS(COT!K:K,COT!$A:$A,YEAR(daily!$A1985),COT!$B:$B,WEEKNUM(daily!$A1985))</f>
        <v>74943</v>
      </c>
      <c r="U1985">
        <f>SUMIFS(COT!L:L,COT!$A:$A,YEAR(daily!$A1985),COT!$B:$B,WEEKNUM(daily!$A1985))</f>
        <v>73635</v>
      </c>
      <c r="V1985">
        <f>SUMIFS(COT!M:M,COT!$A:$A,YEAR(daily!$A1985),COT!$B:$B,WEEKNUM(daily!$A1985))</f>
        <v>80</v>
      </c>
      <c r="W1985">
        <f>SUMIFS(COT!N:N,COT!$A:$A,YEAR(daily!$A1985),COT!$B:$B,WEEKNUM(daily!$A1985))</f>
        <v>112</v>
      </c>
      <c r="X1985">
        <f>SUMIFS(COT!O:O,COT!$A:$A,YEAR(daily!$A1985),COT!$B:$B,WEEKNUM(daily!$A1985))</f>
        <v>117</v>
      </c>
      <c r="Y1985">
        <f>SUMIFS(COT!P:P,COT!$A:$A,YEAR(daily!$A1985),COT!$B:$B,WEEKNUM(daily!$A1985))</f>
        <v>76</v>
      </c>
      <c r="Z1985">
        <f>SUMIFS(COT!Q:Q,COT!$A:$A,YEAR(daily!$A1985),COT!$B:$B,WEEKNUM(daily!$A1985))</f>
        <v>96</v>
      </c>
      <c r="AA1985">
        <f>SUMIFS(Saudi!B:B,Saudi!$A:$A,YEAR(daily!$A1985))</f>
        <v>1100.96</v>
      </c>
      <c r="AB1985">
        <f>SUMIFS(Saudi!C:C,Saudi!$A:$A,YEAR(daily!$A1985))</f>
        <v>520.04999999999995</v>
      </c>
      <c r="AC1985">
        <f>SUMIFS(Saudi!F:F,Saudi!$A:$A,YEAR(daily!$A1985))</f>
        <v>4182752</v>
      </c>
      <c r="AD1985">
        <f>SUMIFS(Saudi!G:G,Saudi!$A:$A,YEAR(daily!$A1985))</f>
        <v>99.648229102070061</v>
      </c>
      <c r="AE1985">
        <f>SUMIFS(Saudi!H:H,Saudi!$A:$A,YEAR(daily!$A1985))</f>
        <v>416803829.57314175</v>
      </c>
      <c r="AF1985" s="5">
        <f t="shared" si="82"/>
        <v>1</v>
      </c>
      <c r="AG1985" s="5">
        <f t="shared" si="83"/>
        <v>2008</v>
      </c>
    </row>
    <row r="1986" spans="1:33">
      <c r="A1986" s="3">
        <v>39472</v>
      </c>
      <c r="B1986" s="1">
        <v>376214</v>
      </c>
      <c r="C1986" s="1">
        <v>75084</v>
      </c>
      <c r="D1986" s="1">
        <v>87750</v>
      </c>
      <c r="E1986" s="1">
        <v>90.71</v>
      </c>
      <c r="F1986" s="1">
        <v>90.19</v>
      </c>
      <c r="G1986" s="1">
        <v>89.91</v>
      </c>
      <c r="H1986" s="2">
        <v>50.7</v>
      </c>
      <c r="I1986" s="2">
        <v>31.4</v>
      </c>
      <c r="J1986" s="2">
        <v>86.5</v>
      </c>
      <c r="K1986" s="2">
        <v>88.5</v>
      </c>
      <c r="L1986">
        <f>SUMIFS(US!B:B,US!$D:$D,YEAR(daily!$A1986),US!$E:$E,MONTH(daily!$A1986))</f>
        <v>8668</v>
      </c>
      <c r="M1986">
        <f>SUMIFS(US!C:C,US!$D:$D,YEAR(daily!$A1986),US!$E:$E,MONTH(daily!$A1986))</f>
        <v>20247</v>
      </c>
      <c r="N1986">
        <f>SUMIFS(COT!E:E,COT!$A:$A,YEAR(daily!$A1986),COT!$B:$B,WEEKNUM(daily!$A1986))</f>
        <v>1343167</v>
      </c>
      <c r="O1986">
        <f>SUMIFS(COT!F:F,COT!$A:$A,YEAR(daily!$A1986),COT!$B:$B,WEEKNUM(daily!$A1986))</f>
        <v>200595</v>
      </c>
      <c r="P1986">
        <f>SUMIFS(COT!G:G,COT!$A:$A,YEAR(daily!$A1986),COT!$B:$B,WEEKNUM(daily!$A1986))</f>
        <v>168208</v>
      </c>
      <c r="Q1986">
        <f>SUMIFS(COT!H:H,COT!$A:$A,YEAR(daily!$A1986),COT!$B:$B,WEEKNUM(daily!$A1986))</f>
        <v>358899</v>
      </c>
      <c r="R1986">
        <f>SUMIFS(COT!I:I,COT!$A:$A,YEAR(daily!$A1986),COT!$B:$B,WEEKNUM(daily!$A1986))</f>
        <v>708730</v>
      </c>
      <c r="S1986">
        <f>SUMIFS(COT!J:J,COT!$A:$A,YEAR(daily!$A1986),COT!$B:$B,WEEKNUM(daily!$A1986))</f>
        <v>742425</v>
      </c>
      <c r="T1986">
        <f>SUMIFS(COT!K:K,COT!$A:$A,YEAR(daily!$A1986),COT!$B:$B,WEEKNUM(daily!$A1986))</f>
        <v>74943</v>
      </c>
      <c r="U1986">
        <f>SUMIFS(COT!L:L,COT!$A:$A,YEAR(daily!$A1986),COT!$B:$B,WEEKNUM(daily!$A1986))</f>
        <v>73635</v>
      </c>
      <c r="V1986">
        <f>SUMIFS(COT!M:M,COT!$A:$A,YEAR(daily!$A1986),COT!$B:$B,WEEKNUM(daily!$A1986))</f>
        <v>80</v>
      </c>
      <c r="W1986">
        <f>SUMIFS(COT!N:N,COT!$A:$A,YEAR(daily!$A1986),COT!$B:$B,WEEKNUM(daily!$A1986))</f>
        <v>112</v>
      </c>
      <c r="X1986">
        <f>SUMIFS(COT!O:O,COT!$A:$A,YEAR(daily!$A1986),COT!$B:$B,WEEKNUM(daily!$A1986))</f>
        <v>117</v>
      </c>
      <c r="Y1986">
        <f>SUMIFS(COT!P:P,COT!$A:$A,YEAR(daily!$A1986),COT!$B:$B,WEEKNUM(daily!$A1986))</f>
        <v>76</v>
      </c>
      <c r="Z1986">
        <f>SUMIFS(COT!Q:Q,COT!$A:$A,YEAR(daily!$A1986),COT!$B:$B,WEEKNUM(daily!$A1986))</f>
        <v>96</v>
      </c>
      <c r="AA1986">
        <f>SUMIFS(Saudi!B:B,Saudi!$A:$A,YEAR(daily!$A1986))</f>
        <v>1100.96</v>
      </c>
      <c r="AB1986">
        <f>SUMIFS(Saudi!C:C,Saudi!$A:$A,YEAR(daily!$A1986))</f>
        <v>520.04999999999995</v>
      </c>
      <c r="AC1986">
        <f>SUMIFS(Saudi!F:F,Saudi!$A:$A,YEAR(daily!$A1986))</f>
        <v>4182752</v>
      </c>
      <c r="AD1986">
        <f>SUMIFS(Saudi!G:G,Saudi!$A:$A,YEAR(daily!$A1986))</f>
        <v>99.648229102070061</v>
      </c>
      <c r="AE1986">
        <f>SUMIFS(Saudi!H:H,Saudi!$A:$A,YEAR(daily!$A1986))</f>
        <v>416803829.57314175</v>
      </c>
      <c r="AF1986" s="5">
        <f t="shared" ref="AF1986:AF2049" si="86">MONTH(A1986)</f>
        <v>1</v>
      </c>
      <c r="AG1986" s="5">
        <f t="shared" ref="AG1986:AG2049" si="87">YEAR(A1986)</f>
        <v>2008</v>
      </c>
    </row>
    <row r="1987" spans="1:33">
      <c r="A1987" s="3">
        <v>39475</v>
      </c>
      <c r="B1987" s="1">
        <v>377709</v>
      </c>
      <c r="C1987" s="1">
        <v>78255</v>
      </c>
      <c r="D1987" s="1">
        <v>87283</v>
      </c>
      <c r="E1987" s="1">
        <v>90.99</v>
      </c>
      <c r="F1987" s="1">
        <v>90.55</v>
      </c>
      <c r="G1987" s="1">
        <v>90.33</v>
      </c>
      <c r="H1987" s="2">
        <v>50.7</v>
      </c>
      <c r="I1987" s="2">
        <v>31.4</v>
      </c>
      <c r="J1987" s="2">
        <v>86.5</v>
      </c>
      <c r="K1987" s="2">
        <v>88.5</v>
      </c>
      <c r="L1987">
        <f>SUMIFS(US!B:B,US!$D:$D,YEAR(daily!$A1987),US!$E:$E,MONTH(daily!$A1987))</f>
        <v>8668</v>
      </c>
      <c r="M1987">
        <f>SUMIFS(US!C:C,US!$D:$D,YEAR(daily!$A1987),US!$E:$E,MONTH(daily!$A1987))</f>
        <v>20247</v>
      </c>
      <c r="N1987">
        <f>SUMIFS(COT!E:E,COT!$A:$A,YEAR(daily!$A1987),COT!$B:$B,WEEKNUM(daily!$A1987))</f>
        <v>1365807</v>
      </c>
      <c r="O1987">
        <f>SUMIFS(COT!F:F,COT!$A:$A,YEAR(daily!$A1987),COT!$B:$B,WEEKNUM(daily!$A1987))</f>
        <v>211680</v>
      </c>
      <c r="P1987">
        <f>SUMIFS(COT!G:G,COT!$A:$A,YEAR(daily!$A1987),COT!$B:$B,WEEKNUM(daily!$A1987))</f>
        <v>190335</v>
      </c>
      <c r="Q1987">
        <f>SUMIFS(COT!H:H,COT!$A:$A,YEAR(daily!$A1987),COT!$B:$B,WEEKNUM(daily!$A1987))</f>
        <v>357439</v>
      </c>
      <c r="R1987">
        <f>SUMIFS(COT!I:I,COT!$A:$A,YEAR(daily!$A1987),COT!$B:$B,WEEKNUM(daily!$A1987))</f>
        <v>727239</v>
      </c>
      <c r="S1987">
        <f>SUMIFS(COT!J:J,COT!$A:$A,YEAR(daily!$A1987),COT!$B:$B,WEEKNUM(daily!$A1987))</f>
        <v>749814</v>
      </c>
      <c r="T1987">
        <f>SUMIFS(COT!K:K,COT!$A:$A,YEAR(daily!$A1987),COT!$B:$B,WEEKNUM(daily!$A1987))</f>
        <v>69449</v>
      </c>
      <c r="U1987">
        <f>SUMIFS(COT!L:L,COT!$A:$A,YEAR(daily!$A1987),COT!$B:$B,WEEKNUM(daily!$A1987))</f>
        <v>68219</v>
      </c>
      <c r="V1987">
        <f>SUMIFS(COT!M:M,COT!$A:$A,YEAR(daily!$A1987),COT!$B:$B,WEEKNUM(daily!$A1987))</f>
        <v>94</v>
      </c>
      <c r="W1987">
        <f>SUMIFS(COT!N:N,COT!$A:$A,YEAR(daily!$A1987),COT!$B:$B,WEEKNUM(daily!$A1987))</f>
        <v>113</v>
      </c>
      <c r="X1987">
        <f>SUMIFS(COT!O:O,COT!$A:$A,YEAR(daily!$A1987),COT!$B:$B,WEEKNUM(daily!$A1987))</f>
        <v>125</v>
      </c>
      <c r="Y1987">
        <f>SUMIFS(COT!P:P,COT!$A:$A,YEAR(daily!$A1987),COT!$B:$B,WEEKNUM(daily!$A1987))</f>
        <v>81</v>
      </c>
      <c r="Z1987">
        <f>SUMIFS(COT!Q:Q,COT!$A:$A,YEAR(daily!$A1987),COT!$B:$B,WEEKNUM(daily!$A1987))</f>
        <v>100</v>
      </c>
      <c r="AA1987">
        <f>SUMIFS(Saudi!B:B,Saudi!$A:$A,YEAR(daily!$A1987))</f>
        <v>1100.96</v>
      </c>
      <c r="AB1987">
        <f>SUMIFS(Saudi!C:C,Saudi!$A:$A,YEAR(daily!$A1987))</f>
        <v>520.04999999999995</v>
      </c>
      <c r="AC1987">
        <f>SUMIFS(Saudi!F:F,Saudi!$A:$A,YEAR(daily!$A1987))</f>
        <v>4182752</v>
      </c>
      <c r="AD1987">
        <f>SUMIFS(Saudi!G:G,Saudi!$A:$A,YEAR(daily!$A1987))</f>
        <v>99.648229102070061</v>
      </c>
      <c r="AE1987">
        <f>SUMIFS(Saudi!H:H,Saudi!$A:$A,YEAR(daily!$A1987))</f>
        <v>416803829.57314175</v>
      </c>
      <c r="AF1987" s="5">
        <f t="shared" si="86"/>
        <v>1</v>
      </c>
      <c r="AG1987" s="5">
        <f t="shared" si="87"/>
        <v>2008</v>
      </c>
    </row>
    <row r="1988" spans="1:33">
      <c r="A1988" s="3">
        <v>39476</v>
      </c>
      <c r="B1988" s="1">
        <v>378806</v>
      </c>
      <c r="C1988" s="1">
        <v>81076</v>
      </c>
      <c r="D1988" s="1">
        <v>87462</v>
      </c>
      <c r="E1988" s="1">
        <v>91.64</v>
      </c>
      <c r="F1988" s="1">
        <v>91.14</v>
      </c>
      <c r="G1988" s="1">
        <v>90.88</v>
      </c>
      <c r="H1988" s="2">
        <v>50.7</v>
      </c>
      <c r="I1988" s="2">
        <v>31.4</v>
      </c>
      <c r="J1988" s="2">
        <v>86.5</v>
      </c>
      <c r="K1988" s="2">
        <v>88.5</v>
      </c>
      <c r="L1988">
        <f>SUMIFS(US!B:B,US!$D:$D,YEAR(daily!$A1988),US!$E:$E,MONTH(daily!$A1988))</f>
        <v>8668</v>
      </c>
      <c r="M1988">
        <f>SUMIFS(US!C:C,US!$D:$D,YEAR(daily!$A1988),US!$E:$E,MONTH(daily!$A1988))</f>
        <v>20247</v>
      </c>
      <c r="N1988">
        <f>SUMIFS(COT!E:E,COT!$A:$A,YEAR(daily!$A1988),COT!$B:$B,WEEKNUM(daily!$A1988))</f>
        <v>1365807</v>
      </c>
      <c r="O1988">
        <f>SUMIFS(COT!F:F,COT!$A:$A,YEAR(daily!$A1988),COT!$B:$B,WEEKNUM(daily!$A1988))</f>
        <v>211680</v>
      </c>
      <c r="P1988">
        <f>SUMIFS(COT!G:G,COT!$A:$A,YEAR(daily!$A1988),COT!$B:$B,WEEKNUM(daily!$A1988))</f>
        <v>190335</v>
      </c>
      <c r="Q1988">
        <f>SUMIFS(COT!H:H,COT!$A:$A,YEAR(daily!$A1988),COT!$B:$B,WEEKNUM(daily!$A1988))</f>
        <v>357439</v>
      </c>
      <c r="R1988">
        <f>SUMIFS(COT!I:I,COT!$A:$A,YEAR(daily!$A1988),COT!$B:$B,WEEKNUM(daily!$A1988))</f>
        <v>727239</v>
      </c>
      <c r="S1988">
        <f>SUMIFS(COT!J:J,COT!$A:$A,YEAR(daily!$A1988),COT!$B:$B,WEEKNUM(daily!$A1988))</f>
        <v>749814</v>
      </c>
      <c r="T1988">
        <f>SUMIFS(COT!K:K,COT!$A:$A,YEAR(daily!$A1988),COT!$B:$B,WEEKNUM(daily!$A1988))</f>
        <v>69449</v>
      </c>
      <c r="U1988">
        <f>SUMIFS(COT!L:L,COT!$A:$A,YEAR(daily!$A1988),COT!$B:$B,WEEKNUM(daily!$A1988))</f>
        <v>68219</v>
      </c>
      <c r="V1988">
        <f>SUMIFS(COT!M:M,COT!$A:$A,YEAR(daily!$A1988),COT!$B:$B,WEEKNUM(daily!$A1988))</f>
        <v>94</v>
      </c>
      <c r="W1988">
        <f>SUMIFS(COT!N:N,COT!$A:$A,YEAR(daily!$A1988),COT!$B:$B,WEEKNUM(daily!$A1988))</f>
        <v>113</v>
      </c>
      <c r="X1988">
        <f>SUMIFS(COT!O:O,COT!$A:$A,YEAR(daily!$A1988),COT!$B:$B,WEEKNUM(daily!$A1988))</f>
        <v>125</v>
      </c>
      <c r="Y1988">
        <f>SUMIFS(COT!P:P,COT!$A:$A,YEAR(daily!$A1988),COT!$B:$B,WEEKNUM(daily!$A1988))</f>
        <v>81</v>
      </c>
      <c r="Z1988">
        <f>SUMIFS(COT!Q:Q,COT!$A:$A,YEAR(daily!$A1988),COT!$B:$B,WEEKNUM(daily!$A1988))</f>
        <v>100</v>
      </c>
      <c r="AA1988">
        <f>SUMIFS(Saudi!B:B,Saudi!$A:$A,YEAR(daily!$A1988))</f>
        <v>1100.96</v>
      </c>
      <c r="AB1988">
        <f>SUMIFS(Saudi!C:C,Saudi!$A:$A,YEAR(daily!$A1988))</f>
        <v>520.04999999999995</v>
      </c>
      <c r="AC1988">
        <f>SUMIFS(Saudi!F:F,Saudi!$A:$A,YEAR(daily!$A1988))</f>
        <v>4182752</v>
      </c>
      <c r="AD1988">
        <f>SUMIFS(Saudi!G:G,Saudi!$A:$A,YEAR(daily!$A1988))</f>
        <v>99.648229102070061</v>
      </c>
      <c r="AE1988">
        <f>SUMIFS(Saudi!H:H,Saudi!$A:$A,YEAR(daily!$A1988))</f>
        <v>416803829.57314175</v>
      </c>
      <c r="AF1988" s="5">
        <f t="shared" si="86"/>
        <v>1</v>
      </c>
      <c r="AG1988" s="5">
        <f t="shared" si="87"/>
        <v>2008</v>
      </c>
    </row>
    <row r="1989" spans="1:33">
      <c r="A1989" s="3">
        <v>39477</v>
      </c>
      <c r="B1989" s="1">
        <v>376923</v>
      </c>
      <c r="C1989" s="1">
        <v>83893</v>
      </c>
      <c r="D1989" s="1">
        <v>88621</v>
      </c>
      <c r="E1989" s="1">
        <v>92.33</v>
      </c>
      <c r="F1989" s="1">
        <v>91.9</v>
      </c>
      <c r="G1989" s="1">
        <v>91.63</v>
      </c>
      <c r="H1989" s="2">
        <v>50.7</v>
      </c>
      <c r="I1989" s="2">
        <v>31.4</v>
      </c>
      <c r="J1989" s="2">
        <v>86.5</v>
      </c>
      <c r="K1989" s="2">
        <v>88.5</v>
      </c>
      <c r="L1989">
        <f>SUMIFS(US!B:B,US!$D:$D,YEAR(daily!$A1989),US!$E:$E,MONTH(daily!$A1989))</f>
        <v>8668</v>
      </c>
      <c r="M1989">
        <f>SUMIFS(US!C:C,US!$D:$D,YEAR(daily!$A1989),US!$E:$E,MONTH(daily!$A1989))</f>
        <v>20247</v>
      </c>
      <c r="N1989">
        <f>SUMIFS(COT!E:E,COT!$A:$A,YEAR(daily!$A1989),COT!$B:$B,WEEKNUM(daily!$A1989))</f>
        <v>1365807</v>
      </c>
      <c r="O1989">
        <f>SUMIFS(COT!F:F,COT!$A:$A,YEAR(daily!$A1989),COT!$B:$B,WEEKNUM(daily!$A1989))</f>
        <v>211680</v>
      </c>
      <c r="P1989">
        <f>SUMIFS(COT!G:G,COT!$A:$A,YEAR(daily!$A1989),COT!$B:$B,WEEKNUM(daily!$A1989))</f>
        <v>190335</v>
      </c>
      <c r="Q1989">
        <f>SUMIFS(COT!H:H,COT!$A:$A,YEAR(daily!$A1989),COT!$B:$B,WEEKNUM(daily!$A1989))</f>
        <v>357439</v>
      </c>
      <c r="R1989">
        <f>SUMIFS(COT!I:I,COT!$A:$A,YEAR(daily!$A1989),COT!$B:$B,WEEKNUM(daily!$A1989))</f>
        <v>727239</v>
      </c>
      <c r="S1989">
        <f>SUMIFS(COT!J:J,COT!$A:$A,YEAR(daily!$A1989),COT!$B:$B,WEEKNUM(daily!$A1989))</f>
        <v>749814</v>
      </c>
      <c r="T1989">
        <f>SUMIFS(COT!K:K,COT!$A:$A,YEAR(daily!$A1989),COT!$B:$B,WEEKNUM(daily!$A1989))</f>
        <v>69449</v>
      </c>
      <c r="U1989">
        <f>SUMIFS(COT!L:L,COT!$A:$A,YEAR(daily!$A1989),COT!$B:$B,WEEKNUM(daily!$A1989))</f>
        <v>68219</v>
      </c>
      <c r="V1989">
        <f>SUMIFS(COT!M:M,COT!$A:$A,YEAR(daily!$A1989),COT!$B:$B,WEEKNUM(daily!$A1989))</f>
        <v>94</v>
      </c>
      <c r="W1989">
        <f>SUMIFS(COT!N:N,COT!$A:$A,YEAR(daily!$A1989),COT!$B:$B,WEEKNUM(daily!$A1989))</f>
        <v>113</v>
      </c>
      <c r="X1989">
        <f>SUMIFS(COT!O:O,COT!$A:$A,YEAR(daily!$A1989),COT!$B:$B,WEEKNUM(daily!$A1989))</f>
        <v>125</v>
      </c>
      <c r="Y1989">
        <f>SUMIFS(COT!P:P,COT!$A:$A,YEAR(daily!$A1989),COT!$B:$B,WEEKNUM(daily!$A1989))</f>
        <v>81</v>
      </c>
      <c r="Z1989">
        <f>SUMIFS(COT!Q:Q,COT!$A:$A,YEAR(daily!$A1989),COT!$B:$B,WEEKNUM(daily!$A1989))</f>
        <v>100</v>
      </c>
      <c r="AA1989">
        <f>SUMIFS(Saudi!B:B,Saudi!$A:$A,YEAR(daily!$A1989))</f>
        <v>1100.96</v>
      </c>
      <c r="AB1989">
        <f>SUMIFS(Saudi!C:C,Saudi!$A:$A,YEAR(daily!$A1989))</f>
        <v>520.04999999999995</v>
      </c>
      <c r="AC1989">
        <f>SUMIFS(Saudi!F:F,Saudi!$A:$A,YEAR(daily!$A1989))</f>
        <v>4182752</v>
      </c>
      <c r="AD1989">
        <f>SUMIFS(Saudi!G:G,Saudi!$A:$A,YEAR(daily!$A1989))</f>
        <v>99.648229102070061</v>
      </c>
      <c r="AE1989">
        <f>SUMIFS(Saudi!H:H,Saudi!$A:$A,YEAR(daily!$A1989))</f>
        <v>416803829.57314175</v>
      </c>
      <c r="AF1989" s="5">
        <f t="shared" si="86"/>
        <v>1</v>
      </c>
      <c r="AG1989" s="5">
        <f t="shared" si="87"/>
        <v>2008</v>
      </c>
    </row>
    <row r="1990" spans="1:33">
      <c r="A1990" s="3">
        <v>39478</v>
      </c>
      <c r="B1990" s="1">
        <v>374973</v>
      </c>
      <c r="C1990" s="1">
        <v>86178</v>
      </c>
      <c r="D1990" s="1">
        <v>93019</v>
      </c>
      <c r="E1990" s="1">
        <v>91.75</v>
      </c>
      <c r="F1990" s="1">
        <v>91.52</v>
      </c>
      <c r="G1990" s="1">
        <v>91.31</v>
      </c>
      <c r="H1990" s="2">
        <v>50.7</v>
      </c>
      <c r="I1990" s="2">
        <v>31.4</v>
      </c>
      <c r="J1990" s="2">
        <v>86.5</v>
      </c>
      <c r="K1990" s="2">
        <v>88.5</v>
      </c>
      <c r="L1990">
        <f>SUMIFS(US!B:B,US!$D:$D,YEAR(daily!$A1990),US!$E:$E,MONTH(daily!$A1990))</f>
        <v>8668</v>
      </c>
      <c r="M1990">
        <f>SUMIFS(US!C:C,US!$D:$D,YEAR(daily!$A1990),US!$E:$E,MONTH(daily!$A1990))</f>
        <v>20247</v>
      </c>
      <c r="N1990">
        <f>SUMIFS(COT!E:E,COT!$A:$A,YEAR(daily!$A1990),COT!$B:$B,WEEKNUM(daily!$A1990))</f>
        <v>1365807</v>
      </c>
      <c r="O1990">
        <f>SUMIFS(COT!F:F,COT!$A:$A,YEAR(daily!$A1990),COT!$B:$B,WEEKNUM(daily!$A1990))</f>
        <v>211680</v>
      </c>
      <c r="P1990">
        <f>SUMIFS(COT!G:G,COT!$A:$A,YEAR(daily!$A1990),COT!$B:$B,WEEKNUM(daily!$A1990))</f>
        <v>190335</v>
      </c>
      <c r="Q1990">
        <f>SUMIFS(COT!H:H,COT!$A:$A,YEAR(daily!$A1990),COT!$B:$B,WEEKNUM(daily!$A1990))</f>
        <v>357439</v>
      </c>
      <c r="R1990">
        <f>SUMIFS(COT!I:I,COT!$A:$A,YEAR(daily!$A1990),COT!$B:$B,WEEKNUM(daily!$A1990))</f>
        <v>727239</v>
      </c>
      <c r="S1990">
        <f>SUMIFS(COT!J:J,COT!$A:$A,YEAR(daily!$A1990),COT!$B:$B,WEEKNUM(daily!$A1990))</f>
        <v>749814</v>
      </c>
      <c r="T1990">
        <f>SUMIFS(COT!K:K,COT!$A:$A,YEAR(daily!$A1990),COT!$B:$B,WEEKNUM(daily!$A1990))</f>
        <v>69449</v>
      </c>
      <c r="U1990">
        <f>SUMIFS(COT!L:L,COT!$A:$A,YEAR(daily!$A1990),COT!$B:$B,WEEKNUM(daily!$A1990))</f>
        <v>68219</v>
      </c>
      <c r="V1990">
        <f>SUMIFS(COT!M:M,COT!$A:$A,YEAR(daily!$A1990),COT!$B:$B,WEEKNUM(daily!$A1990))</f>
        <v>94</v>
      </c>
      <c r="W1990">
        <f>SUMIFS(COT!N:N,COT!$A:$A,YEAR(daily!$A1990),COT!$B:$B,WEEKNUM(daily!$A1990))</f>
        <v>113</v>
      </c>
      <c r="X1990">
        <f>SUMIFS(COT!O:O,COT!$A:$A,YEAR(daily!$A1990),COT!$B:$B,WEEKNUM(daily!$A1990))</f>
        <v>125</v>
      </c>
      <c r="Y1990">
        <f>SUMIFS(COT!P:P,COT!$A:$A,YEAR(daily!$A1990),COT!$B:$B,WEEKNUM(daily!$A1990))</f>
        <v>81</v>
      </c>
      <c r="Z1990">
        <f>SUMIFS(COT!Q:Q,COT!$A:$A,YEAR(daily!$A1990),COT!$B:$B,WEEKNUM(daily!$A1990))</f>
        <v>100</v>
      </c>
      <c r="AA1990">
        <f>SUMIFS(Saudi!B:B,Saudi!$A:$A,YEAR(daily!$A1990))</f>
        <v>1100.96</v>
      </c>
      <c r="AB1990">
        <f>SUMIFS(Saudi!C:C,Saudi!$A:$A,YEAR(daily!$A1990))</f>
        <v>520.04999999999995</v>
      </c>
      <c r="AC1990">
        <f>SUMIFS(Saudi!F:F,Saudi!$A:$A,YEAR(daily!$A1990))</f>
        <v>4182752</v>
      </c>
      <c r="AD1990">
        <f>SUMIFS(Saudi!G:G,Saudi!$A:$A,YEAR(daily!$A1990))</f>
        <v>99.648229102070061</v>
      </c>
      <c r="AE1990">
        <f>SUMIFS(Saudi!H:H,Saudi!$A:$A,YEAR(daily!$A1990))</f>
        <v>416803829.57314175</v>
      </c>
      <c r="AF1990" s="5">
        <f t="shared" si="86"/>
        <v>1</v>
      </c>
      <c r="AG1990" s="5">
        <f t="shared" si="87"/>
        <v>2008</v>
      </c>
    </row>
    <row r="1991" spans="1:33">
      <c r="A1991" s="3">
        <v>39479</v>
      </c>
      <c r="B1991" s="1">
        <v>359297</v>
      </c>
      <c r="C1991" s="1">
        <v>91669</v>
      </c>
      <c r="D1991" s="1">
        <v>94345</v>
      </c>
      <c r="E1991" s="1">
        <v>88.96</v>
      </c>
      <c r="F1991" s="1">
        <v>88.92</v>
      </c>
      <c r="G1991" s="1">
        <v>88.79</v>
      </c>
      <c r="H1991" s="2">
        <v>50.7</v>
      </c>
      <c r="I1991" s="2">
        <v>31.4</v>
      </c>
      <c r="J1991" s="2">
        <v>86.5</v>
      </c>
      <c r="K1991" s="2">
        <v>88.5</v>
      </c>
      <c r="L1991">
        <f>SUMIFS(US!B:B,US!$D:$D,YEAR(daily!$A1991),US!$E:$E,MONTH(daily!$A1991))</f>
        <v>8683</v>
      </c>
      <c r="M1991">
        <f>SUMIFS(US!C:C,US!$D:$D,YEAR(daily!$A1991),US!$E:$E,MONTH(daily!$A1991))</f>
        <v>20029</v>
      </c>
      <c r="N1991">
        <f>SUMIFS(COT!E:E,COT!$A:$A,YEAR(daily!$A1991),COT!$B:$B,WEEKNUM(daily!$A1991))</f>
        <v>1365807</v>
      </c>
      <c r="O1991">
        <f>SUMIFS(COT!F:F,COT!$A:$A,YEAR(daily!$A1991),COT!$B:$B,WEEKNUM(daily!$A1991))</f>
        <v>211680</v>
      </c>
      <c r="P1991">
        <f>SUMIFS(COT!G:G,COT!$A:$A,YEAR(daily!$A1991),COT!$B:$B,WEEKNUM(daily!$A1991))</f>
        <v>190335</v>
      </c>
      <c r="Q1991">
        <f>SUMIFS(COT!H:H,COT!$A:$A,YEAR(daily!$A1991),COT!$B:$B,WEEKNUM(daily!$A1991))</f>
        <v>357439</v>
      </c>
      <c r="R1991">
        <f>SUMIFS(COT!I:I,COT!$A:$A,YEAR(daily!$A1991),COT!$B:$B,WEEKNUM(daily!$A1991))</f>
        <v>727239</v>
      </c>
      <c r="S1991">
        <f>SUMIFS(COT!J:J,COT!$A:$A,YEAR(daily!$A1991),COT!$B:$B,WEEKNUM(daily!$A1991))</f>
        <v>749814</v>
      </c>
      <c r="T1991">
        <f>SUMIFS(COT!K:K,COT!$A:$A,YEAR(daily!$A1991),COT!$B:$B,WEEKNUM(daily!$A1991))</f>
        <v>69449</v>
      </c>
      <c r="U1991">
        <f>SUMIFS(COT!L:L,COT!$A:$A,YEAR(daily!$A1991),COT!$B:$B,WEEKNUM(daily!$A1991))</f>
        <v>68219</v>
      </c>
      <c r="V1991">
        <f>SUMIFS(COT!M:M,COT!$A:$A,YEAR(daily!$A1991),COT!$B:$B,WEEKNUM(daily!$A1991))</f>
        <v>94</v>
      </c>
      <c r="W1991">
        <f>SUMIFS(COT!N:N,COT!$A:$A,YEAR(daily!$A1991),COT!$B:$B,WEEKNUM(daily!$A1991))</f>
        <v>113</v>
      </c>
      <c r="X1991">
        <f>SUMIFS(COT!O:O,COT!$A:$A,YEAR(daily!$A1991),COT!$B:$B,WEEKNUM(daily!$A1991))</f>
        <v>125</v>
      </c>
      <c r="Y1991">
        <f>SUMIFS(COT!P:P,COT!$A:$A,YEAR(daily!$A1991),COT!$B:$B,WEEKNUM(daily!$A1991))</f>
        <v>81</v>
      </c>
      <c r="Z1991">
        <f>SUMIFS(COT!Q:Q,COT!$A:$A,YEAR(daily!$A1991),COT!$B:$B,WEEKNUM(daily!$A1991))</f>
        <v>100</v>
      </c>
      <c r="AA1991">
        <f>SUMIFS(Saudi!B:B,Saudi!$A:$A,YEAR(daily!$A1991))</f>
        <v>1100.96</v>
      </c>
      <c r="AB1991">
        <f>SUMIFS(Saudi!C:C,Saudi!$A:$A,YEAR(daily!$A1991))</f>
        <v>520.04999999999995</v>
      </c>
      <c r="AC1991">
        <f>SUMIFS(Saudi!F:F,Saudi!$A:$A,YEAR(daily!$A1991))</f>
        <v>4182752</v>
      </c>
      <c r="AD1991">
        <f>SUMIFS(Saudi!G:G,Saudi!$A:$A,YEAR(daily!$A1991))</f>
        <v>99.648229102070061</v>
      </c>
      <c r="AE1991">
        <f>SUMIFS(Saudi!H:H,Saudi!$A:$A,YEAR(daily!$A1991))</f>
        <v>416803829.57314175</v>
      </c>
      <c r="AF1991" s="5">
        <f t="shared" si="86"/>
        <v>2</v>
      </c>
      <c r="AG1991" s="5">
        <f t="shared" si="87"/>
        <v>2008</v>
      </c>
    </row>
    <row r="1992" spans="1:33">
      <c r="A1992" s="3">
        <v>39482</v>
      </c>
      <c r="B1992" s="1">
        <v>332364</v>
      </c>
      <c r="C1992" s="1">
        <v>91436</v>
      </c>
      <c r="D1992" s="1">
        <v>93947</v>
      </c>
      <c r="E1992" s="1">
        <v>90.02</v>
      </c>
      <c r="F1992" s="1">
        <v>89.96</v>
      </c>
      <c r="G1992" s="1">
        <v>89.81</v>
      </c>
      <c r="H1992" s="2">
        <v>50.7</v>
      </c>
      <c r="I1992" s="2">
        <v>31.4</v>
      </c>
      <c r="J1992" s="2">
        <v>86.5</v>
      </c>
      <c r="K1992" s="2">
        <v>88.5</v>
      </c>
      <c r="L1992">
        <f>SUMIFS(US!B:B,US!$D:$D,YEAR(daily!$A1992),US!$E:$E,MONTH(daily!$A1992))</f>
        <v>8683</v>
      </c>
      <c r="M1992">
        <f>SUMIFS(US!C:C,US!$D:$D,YEAR(daily!$A1992),US!$E:$E,MONTH(daily!$A1992))</f>
        <v>20029</v>
      </c>
      <c r="N1992">
        <f>SUMIFS(COT!E:E,COT!$A:$A,YEAR(daily!$A1992),COT!$B:$B,WEEKNUM(daily!$A1992))</f>
        <v>1368524</v>
      </c>
      <c r="O1992">
        <f>SUMIFS(COT!F:F,COT!$A:$A,YEAR(daily!$A1992),COT!$B:$B,WEEKNUM(daily!$A1992))</f>
        <v>205649</v>
      </c>
      <c r="P1992">
        <f>SUMIFS(COT!G:G,COT!$A:$A,YEAR(daily!$A1992),COT!$B:$B,WEEKNUM(daily!$A1992))</f>
        <v>184815</v>
      </c>
      <c r="Q1992">
        <f>SUMIFS(COT!H:H,COT!$A:$A,YEAR(daily!$A1992),COT!$B:$B,WEEKNUM(daily!$A1992))</f>
        <v>357506</v>
      </c>
      <c r="R1992">
        <f>SUMIFS(COT!I:I,COT!$A:$A,YEAR(daily!$A1992),COT!$B:$B,WEEKNUM(daily!$A1992))</f>
        <v>731825</v>
      </c>
      <c r="S1992">
        <f>SUMIFS(COT!J:J,COT!$A:$A,YEAR(daily!$A1992),COT!$B:$B,WEEKNUM(daily!$A1992))</f>
        <v>750186</v>
      </c>
      <c r="T1992">
        <f>SUMIFS(COT!K:K,COT!$A:$A,YEAR(daily!$A1992),COT!$B:$B,WEEKNUM(daily!$A1992))</f>
        <v>73544</v>
      </c>
      <c r="U1992">
        <f>SUMIFS(COT!L:L,COT!$A:$A,YEAR(daily!$A1992),COT!$B:$B,WEEKNUM(daily!$A1992))</f>
        <v>76017</v>
      </c>
      <c r="V1992">
        <f>SUMIFS(COT!M:M,COT!$A:$A,YEAR(daily!$A1992),COT!$B:$B,WEEKNUM(daily!$A1992))</f>
        <v>89</v>
      </c>
      <c r="W1992">
        <f>SUMIFS(COT!N:N,COT!$A:$A,YEAR(daily!$A1992),COT!$B:$B,WEEKNUM(daily!$A1992))</f>
        <v>116</v>
      </c>
      <c r="X1992">
        <f>SUMIFS(COT!O:O,COT!$A:$A,YEAR(daily!$A1992),COT!$B:$B,WEEKNUM(daily!$A1992))</f>
        <v>132</v>
      </c>
      <c r="Y1992">
        <f>SUMIFS(COT!P:P,COT!$A:$A,YEAR(daily!$A1992),COT!$B:$B,WEEKNUM(daily!$A1992))</f>
        <v>84</v>
      </c>
      <c r="Z1992">
        <f>SUMIFS(COT!Q:Q,COT!$A:$A,YEAR(daily!$A1992),COT!$B:$B,WEEKNUM(daily!$A1992))</f>
        <v>100</v>
      </c>
      <c r="AA1992">
        <f>SUMIFS(Saudi!B:B,Saudi!$A:$A,YEAR(daily!$A1992))</f>
        <v>1100.96</v>
      </c>
      <c r="AB1992">
        <f>SUMIFS(Saudi!C:C,Saudi!$A:$A,YEAR(daily!$A1992))</f>
        <v>520.04999999999995</v>
      </c>
      <c r="AC1992">
        <f>SUMIFS(Saudi!F:F,Saudi!$A:$A,YEAR(daily!$A1992))</f>
        <v>4182752</v>
      </c>
      <c r="AD1992">
        <f>SUMIFS(Saudi!G:G,Saudi!$A:$A,YEAR(daily!$A1992))</f>
        <v>99.648229102070061</v>
      </c>
      <c r="AE1992">
        <f>SUMIFS(Saudi!H:H,Saudi!$A:$A,YEAR(daily!$A1992))</f>
        <v>416803829.57314175</v>
      </c>
      <c r="AF1992" s="5">
        <f t="shared" si="86"/>
        <v>2</v>
      </c>
      <c r="AG1992" s="5">
        <f t="shared" si="87"/>
        <v>2008</v>
      </c>
    </row>
    <row r="1993" spans="1:33">
      <c r="A1993" s="3">
        <v>39483</v>
      </c>
      <c r="B1993" s="1">
        <v>326550</v>
      </c>
      <c r="C1993" s="1">
        <v>90741</v>
      </c>
      <c r="D1993" s="1">
        <v>95393</v>
      </c>
      <c r="E1993" s="1">
        <v>88.41</v>
      </c>
      <c r="F1993" s="1">
        <v>88.34</v>
      </c>
      <c r="G1993" s="1">
        <v>88.18</v>
      </c>
      <c r="H1993" s="2">
        <v>50.7</v>
      </c>
      <c r="I1993" s="2">
        <v>31.4</v>
      </c>
      <c r="J1993" s="2">
        <v>86.5</v>
      </c>
      <c r="K1993" s="2">
        <v>88.5</v>
      </c>
      <c r="L1993">
        <f>SUMIFS(US!B:B,US!$D:$D,YEAR(daily!$A1993),US!$E:$E,MONTH(daily!$A1993))</f>
        <v>8683</v>
      </c>
      <c r="M1993">
        <f>SUMIFS(US!C:C,US!$D:$D,YEAR(daily!$A1993),US!$E:$E,MONTH(daily!$A1993))</f>
        <v>20029</v>
      </c>
      <c r="N1993">
        <f>SUMIFS(COT!E:E,COT!$A:$A,YEAR(daily!$A1993),COT!$B:$B,WEEKNUM(daily!$A1993))</f>
        <v>1368524</v>
      </c>
      <c r="O1993">
        <f>SUMIFS(COT!F:F,COT!$A:$A,YEAR(daily!$A1993),COT!$B:$B,WEEKNUM(daily!$A1993))</f>
        <v>205649</v>
      </c>
      <c r="P1993">
        <f>SUMIFS(COT!G:G,COT!$A:$A,YEAR(daily!$A1993),COT!$B:$B,WEEKNUM(daily!$A1993))</f>
        <v>184815</v>
      </c>
      <c r="Q1993">
        <f>SUMIFS(COT!H:H,COT!$A:$A,YEAR(daily!$A1993),COT!$B:$B,WEEKNUM(daily!$A1993))</f>
        <v>357506</v>
      </c>
      <c r="R1993">
        <f>SUMIFS(COT!I:I,COT!$A:$A,YEAR(daily!$A1993),COT!$B:$B,WEEKNUM(daily!$A1993))</f>
        <v>731825</v>
      </c>
      <c r="S1993">
        <f>SUMIFS(COT!J:J,COT!$A:$A,YEAR(daily!$A1993),COT!$B:$B,WEEKNUM(daily!$A1993))</f>
        <v>750186</v>
      </c>
      <c r="T1993">
        <f>SUMIFS(COT!K:K,COT!$A:$A,YEAR(daily!$A1993),COT!$B:$B,WEEKNUM(daily!$A1993))</f>
        <v>73544</v>
      </c>
      <c r="U1993">
        <f>SUMIFS(COT!L:L,COT!$A:$A,YEAR(daily!$A1993),COT!$B:$B,WEEKNUM(daily!$A1993))</f>
        <v>76017</v>
      </c>
      <c r="V1993">
        <f>SUMIFS(COT!M:M,COT!$A:$A,YEAR(daily!$A1993),COT!$B:$B,WEEKNUM(daily!$A1993))</f>
        <v>89</v>
      </c>
      <c r="W1993">
        <f>SUMIFS(COT!N:N,COT!$A:$A,YEAR(daily!$A1993),COT!$B:$B,WEEKNUM(daily!$A1993))</f>
        <v>116</v>
      </c>
      <c r="X1993">
        <f>SUMIFS(COT!O:O,COT!$A:$A,YEAR(daily!$A1993),COT!$B:$B,WEEKNUM(daily!$A1993))</f>
        <v>132</v>
      </c>
      <c r="Y1993">
        <f>SUMIFS(COT!P:P,COT!$A:$A,YEAR(daily!$A1993),COT!$B:$B,WEEKNUM(daily!$A1993))</f>
        <v>84</v>
      </c>
      <c r="Z1993">
        <f>SUMIFS(COT!Q:Q,COT!$A:$A,YEAR(daily!$A1993),COT!$B:$B,WEEKNUM(daily!$A1993))</f>
        <v>100</v>
      </c>
      <c r="AA1993">
        <f>SUMIFS(Saudi!B:B,Saudi!$A:$A,YEAR(daily!$A1993))</f>
        <v>1100.96</v>
      </c>
      <c r="AB1993">
        <f>SUMIFS(Saudi!C:C,Saudi!$A:$A,YEAR(daily!$A1993))</f>
        <v>520.04999999999995</v>
      </c>
      <c r="AC1993">
        <f>SUMIFS(Saudi!F:F,Saudi!$A:$A,YEAR(daily!$A1993))</f>
        <v>4182752</v>
      </c>
      <c r="AD1993">
        <f>SUMIFS(Saudi!G:G,Saudi!$A:$A,YEAR(daily!$A1993))</f>
        <v>99.648229102070061</v>
      </c>
      <c r="AE1993">
        <f>SUMIFS(Saudi!H:H,Saudi!$A:$A,YEAR(daily!$A1993))</f>
        <v>416803829.57314175</v>
      </c>
      <c r="AF1993" s="5">
        <f t="shared" si="86"/>
        <v>2</v>
      </c>
      <c r="AG1993" s="5">
        <f t="shared" si="87"/>
        <v>2008</v>
      </c>
    </row>
    <row r="1994" spans="1:33">
      <c r="A1994" s="3">
        <v>39484</v>
      </c>
      <c r="B1994" s="1">
        <v>312939</v>
      </c>
      <c r="C1994" s="1">
        <v>95736</v>
      </c>
      <c r="D1994" s="1">
        <v>96361</v>
      </c>
      <c r="E1994" s="1">
        <v>87.14</v>
      </c>
      <c r="F1994" s="1">
        <v>87.19</v>
      </c>
      <c r="G1994" s="1">
        <v>87.09</v>
      </c>
      <c r="H1994" s="2">
        <v>50.7</v>
      </c>
      <c r="I1994" s="2">
        <v>31.4</v>
      </c>
      <c r="J1994" s="2">
        <v>86.5</v>
      </c>
      <c r="K1994" s="2">
        <v>88.5</v>
      </c>
      <c r="L1994">
        <f>SUMIFS(US!B:B,US!$D:$D,YEAR(daily!$A1994),US!$E:$E,MONTH(daily!$A1994))</f>
        <v>8683</v>
      </c>
      <c r="M1994">
        <f>SUMIFS(US!C:C,US!$D:$D,YEAR(daily!$A1994),US!$E:$E,MONTH(daily!$A1994))</f>
        <v>20029</v>
      </c>
      <c r="N1994">
        <f>SUMIFS(COT!E:E,COT!$A:$A,YEAR(daily!$A1994),COT!$B:$B,WEEKNUM(daily!$A1994))</f>
        <v>1368524</v>
      </c>
      <c r="O1994">
        <f>SUMIFS(COT!F:F,COT!$A:$A,YEAR(daily!$A1994),COT!$B:$B,WEEKNUM(daily!$A1994))</f>
        <v>205649</v>
      </c>
      <c r="P1994">
        <f>SUMIFS(COT!G:G,COT!$A:$A,YEAR(daily!$A1994),COT!$B:$B,WEEKNUM(daily!$A1994))</f>
        <v>184815</v>
      </c>
      <c r="Q1994">
        <f>SUMIFS(COT!H:H,COT!$A:$A,YEAR(daily!$A1994),COT!$B:$B,WEEKNUM(daily!$A1994))</f>
        <v>357506</v>
      </c>
      <c r="R1994">
        <f>SUMIFS(COT!I:I,COT!$A:$A,YEAR(daily!$A1994),COT!$B:$B,WEEKNUM(daily!$A1994))</f>
        <v>731825</v>
      </c>
      <c r="S1994">
        <f>SUMIFS(COT!J:J,COT!$A:$A,YEAR(daily!$A1994),COT!$B:$B,WEEKNUM(daily!$A1994))</f>
        <v>750186</v>
      </c>
      <c r="T1994">
        <f>SUMIFS(COT!K:K,COT!$A:$A,YEAR(daily!$A1994),COT!$B:$B,WEEKNUM(daily!$A1994))</f>
        <v>73544</v>
      </c>
      <c r="U1994">
        <f>SUMIFS(COT!L:L,COT!$A:$A,YEAR(daily!$A1994),COT!$B:$B,WEEKNUM(daily!$A1994))</f>
        <v>76017</v>
      </c>
      <c r="V1994">
        <f>SUMIFS(COT!M:M,COT!$A:$A,YEAR(daily!$A1994),COT!$B:$B,WEEKNUM(daily!$A1994))</f>
        <v>89</v>
      </c>
      <c r="W1994">
        <f>SUMIFS(COT!N:N,COT!$A:$A,YEAR(daily!$A1994),COT!$B:$B,WEEKNUM(daily!$A1994))</f>
        <v>116</v>
      </c>
      <c r="X1994">
        <f>SUMIFS(COT!O:O,COT!$A:$A,YEAR(daily!$A1994),COT!$B:$B,WEEKNUM(daily!$A1994))</f>
        <v>132</v>
      </c>
      <c r="Y1994">
        <f>SUMIFS(COT!P:P,COT!$A:$A,YEAR(daily!$A1994),COT!$B:$B,WEEKNUM(daily!$A1994))</f>
        <v>84</v>
      </c>
      <c r="Z1994">
        <f>SUMIFS(COT!Q:Q,COT!$A:$A,YEAR(daily!$A1994),COT!$B:$B,WEEKNUM(daily!$A1994))</f>
        <v>100</v>
      </c>
      <c r="AA1994">
        <f>SUMIFS(Saudi!B:B,Saudi!$A:$A,YEAR(daily!$A1994))</f>
        <v>1100.96</v>
      </c>
      <c r="AB1994">
        <f>SUMIFS(Saudi!C:C,Saudi!$A:$A,YEAR(daily!$A1994))</f>
        <v>520.04999999999995</v>
      </c>
      <c r="AC1994">
        <f>SUMIFS(Saudi!F:F,Saudi!$A:$A,YEAR(daily!$A1994))</f>
        <v>4182752</v>
      </c>
      <c r="AD1994">
        <f>SUMIFS(Saudi!G:G,Saudi!$A:$A,YEAR(daily!$A1994))</f>
        <v>99.648229102070061</v>
      </c>
      <c r="AE1994">
        <f>SUMIFS(Saudi!H:H,Saudi!$A:$A,YEAR(daily!$A1994))</f>
        <v>416803829.57314175</v>
      </c>
      <c r="AF1994" s="5">
        <f t="shared" si="86"/>
        <v>2</v>
      </c>
      <c r="AG1994" s="5">
        <f t="shared" si="87"/>
        <v>2008</v>
      </c>
    </row>
    <row r="1995" spans="1:33">
      <c r="A1995" s="3">
        <v>39485</v>
      </c>
      <c r="B1995" s="1">
        <v>278454</v>
      </c>
      <c r="C1995" s="1">
        <v>94935</v>
      </c>
      <c r="D1995" s="1">
        <v>99861</v>
      </c>
      <c r="E1995" s="1">
        <v>88.11</v>
      </c>
      <c r="F1995" s="1">
        <v>88.2</v>
      </c>
      <c r="G1995" s="1">
        <v>88.11</v>
      </c>
      <c r="H1995" s="2">
        <v>50.7</v>
      </c>
      <c r="I1995" s="2">
        <v>31.4</v>
      </c>
      <c r="J1995" s="2">
        <v>86.5</v>
      </c>
      <c r="K1995" s="2">
        <v>88.5</v>
      </c>
      <c r="L1995">
        <f>SUMIFS(US!B:B,US!$D:$D,YEAR(daily!$A1995),US!$E:$E,MONTH(daily!$A1995))</f>
        <v>8683</v>
      </c>
      <c r="M1995">
        <f>SUMIFS(US!C:C,US!$D:$D,YEAR(daily!$A1995),US!$E:$E,MONTH(daily!$A1995))</f>
        <v>20029</v>
      </c>
      <c r="N1995">
        <f>SUMIFS(COT!E:E,COT!$A:$A,YEAR(daily!$A1995),COT!$B:$B,WEEKNUM(daily!$A1995))</f>
        <v>1368524</v>
      </c>
      <c r="O1995">
        <f>SUMIFS(COT!F:F,COT!$A:$A,YEAR(daily!$A1995),COT!$B:$B,WEEKNUM(daily!$A1995))</f>
        <v>205649</v>
      </c>
      <c r="P1995">
        <f>SUMIFS(COT!G:G,COT!$A:$A,YEAR(daily!$A1995),COT!$B:$B,WEEKNUM(daily!$A1995))</f>
        <v>184815</v>
      </c>
      <c r="Q1995">
        <f>SUMIFS(COT!H:H,COT!$A:$A,YEAR(daily!$A1995),COT!$B:$B,WEEKNUM(daily!$A1995))</f>
        <v>357506</v>
      </c>
      <c r="R1995">
        <f>SUMIFS(COT!I:I,COT!$A:$A,YEAR(daily!$A1995),COT!$B:$B,WEEKNUM(daily!$A1995))</f>
        <v>731825</v>
      </c>
      <c r="S1995">
        <f>SUMIFS(COT!J:J,COT!$A:$A,YEAR(daily!$A1995),COT!$B:$B,WEEKNUM(daily!$A1995))</f>
        <v>750186</v>
      </c>
      <c r="T1995">
        <f>SUMIFS(COT!K:K,COT!$A:$A,YEAR(daily!$A1995),COT!$B:$B,WEEKNUM(daily!$A1995))</f>
        <v>73544</v>
      </c>
      <c r="U1995">
        <f>SUMIFS(COT!L:L,COT!$A:$A,YEAR(daily!$A1995),COT!$B:$B,WEEKNUM(daily!$A1995))</f>
        <v>76017</v>
      </c>
      <c r="V1995">
        <f>SUMIFS(COT!M:M,COT!$A:$A,YEAR(daily!$A1995),COT!$B:$B,WEEKNUM(daily!$A1995))</f>
        <v>89</v>
      </c>
      <c r="W1995">
        <f>SUMIFS(COT!N:N,COT!$A:$A,YEAR(daily!$A1995),COT!$B:$B,WEEKNUM(daily!$A1995))</f>
        <v>116</v>
      </c>
      <c r="X1995">
        <f>SUMIFS(COT!O:O,COT!$A:$A,YEAR(daily!$A1995),COT!$B:$B,WEEKNUM(daily!$A1995))</f>
        <v>132</v>
      </c>
      <c r="Y1995">
        <f>SUMIFS(COT!P:P,COT!$A:$A,YEAR(daily!$A1995),COT!$B:$B,WEEKNUM(daily!$A1995))</f>
        <v>84</v>
      </c>
      <c r="Z1995">
        <f>SUMIFS(COT!Q:Q,COT!$A:$A,YEAR(daily!$A1995),COT!$B:$B,WEEKNUM(daily!$A1995))</f>
        <v>100</v>
      </c>
      <c r="AA1995">
        <f>SUMIFS(Saudi!B:B,Saudi!$A:$A,YEAR(daily!$A1995))</f>
        <v>1100.96</v>
      </c>
      <c r="AB1995">
        <f>SUMIFS(Saudi!C:C,Saudi!$A:$A,YEAR(daily!$A1995))</f>
        <v>520.04999999999995</v>
      </c>
      <c r="AC1995">
        <f>SUMIFS(Saudi!F:F,Saudi!$A:$A,YEAR(daily!$A1995))</f>
        <v>4182752</v>
      </c>
      <c r="AD1995">
        <f>SUMIFS(Saudi!G:G,Saudi!$A:$A,YEAR(daily!$A1995))</f>
        <v>99.648229102070061</v>
      </c>
      <c r="AE1995">
        <f>SUMIFS(Saudi!H:H,Saudi!$A:$A,YEAR(daily!$A1995))</f>
        <v>416803829.57314175</v>
      </c>
      <c r="AF1995" s="5">
        <f t="shared" si="86"/>
        <v>2</v>
      </c>
      <c r="AG1995" s="5">
        <f t="shared" si="87"/>
        <v>2008</v>
      </c>
    </row>
    <row r="1996" spans="1:33">
      <c r="A1996" s="3">
        <v>39486</v>
      </c>
      <c r="B1996" s="1">
        <v>251738</v>
      </c>
      <c r="C1996" s="1">
        <v>100603</v>
      </c>
      <c r="D1996" s="1">
        <v>98667</v>
      </c>
      <c r="E1996" s="1">
        <v>91.77</v>
      </c>
      <c r="F1996" s="1">
        <v>91.62</v>
      </c>
      <c r="G1996" s="1">
        <v>91.38</v>
      </c>
      <c r="H1996" s="2">
        <v>50.7</v>
      </c>
      <c r="I1996" s="2">
        <v>31.4</v>
      </c>
      <c r="J1996" s="2">
        <v>86.5</v>
      </c>
      <c r="K1996" s="2">
        <v>88.5</v>
      </c>
      <c r="L1996">
        <f>SUMIFS(US!B:B,US!$D:$D,YEAR(daily!$A1996),US!$E:$E,MONTH(daily!$A1996))</f>
        <v>8683</v>
      </c>
      <c r="M1996">
        <f>SUMIFS(US!C:C,US!$D:$D,YEAR(daily!$A1996),US!$E:$E,MONTH(daily!$A1996))</f>
        <v>20029</v>
      </c>
      <c r="N1996">
        <f>SUMIFS(COT!E:E,COT!$A:$A,YEAR(daily!$A1996),COT!$B:$B,WEEKNUM(daily!$A1996))</f>
        <v>1368524</v>
      </c>
      <c r="O1996">
        <f>SUMIFS(COT!F:F,COT!$A:$A,YEAR(daily!$A1996),COT!$B:$B,WEEKNUM(daily!$A1996))</f>
        <v>205649</v>
      </c>
      <c r="P1996">
        <f>SUMIFS(COT!G:G,COT!$A:$A,YEAR(daily!$A1996),COT!$B:$B,WEEKNUM(daily!$A1996))</f>
        <v>184815</v>
      </c>
      <c r="Q1996">
        <f>SUMIFS(COT!H:H,COT!$A:$A,YEAR(daily!$A1996),COT!$B:$B,WEEKNUM(daily!$A1996))</f>
        <v>357506</v>
      </c>
      <c r="R1996">
        <f>SUMIFS(COT!I:I,COT!$A:$A,YEAR(daily!$A1996),COT!$B:$B,WEEKNUM(daily!$A1996))</f>
        <v>731825</v>
      </c>
      <c r="S1996">
        <f>SUMIFS(COT!J:J,COT!$A:$A,YEAR(daily!$A1996),COT!$B:$B,WEEKNUM(daily!$A1996))</f>
        <v>750186</v>
      </c>
      <c r="T1996">
        <f>SUMIFS(COT!K:K,COT!$A:$A,YEAR(daily!$A1996),COT!$B:$B,WEEKNUM(daily!$A1996))</f>
        <v>73544</v>
      </c>
      <c r="U1996">
        <f>SUMIFS(COT!L:L,COT!$A:$A,YEAR(daily!$A1996),COT!$B:$B,WEEKNUM(daily!$A1996))</f>
        <v>76017</v>
      </c>
      <c r="V1996">
        <f>SUMIFS(COT!M:M,COT!$A:$A,YEAR(daily!$A1996),COT!$B:$B,WEEKNUM(daily!$A1996))</f>
        <v>89</v>
      </c>
      <c r="W1996">
        <f>SUMIFS(COT!N:N,COT!$A:$A,YEAR(daily!$A1996),COT!$B:$B,WEEKNUM(daily!$A1996))</f>
        <v>116</v>
      </c>
      <c r="X1996">
        <f>SUMIFS(COT!O:O,COT!$A:$A,YEAR(daily!$A1996),COT!$B:$B,WEEKNUM(daily!$A1996))</f>
        <v>132</v>
      </c>
      <c r="Y1996">
        <f>SUMIFS(COT!P:P,COT!$A:$A,YEAR(daily!$A1996),COT!$B:$B,WEEKNUM(daily!$A1996))</f>
        <v>84</v>
      </c>
      <c r="Z1996">
        <f>SUMIFS(COT!Q:Q,COT!$A:$A,YEAR(daily!$A1996),COT!$B:$B,WEEKNUM(daily!$A1996))</f>
        <v>100</v>
      </c>
      <c r="AA1996">
        <f>SUMIFS(Saudi!B:B,Saudi!$A:$A,YEAR(daily!$A1996))</f>
        <v>1100.96</v>
      </c>
      <c r="AB1996">
        <f>SUMIFS(Saudi!C:C,Saudi!$A:$A,YEAR(daily!$A1996))</f>
        <v>520.04999999999995</v>
      </c>
      <c r="AC1996">
        <f>SUMIFS(Saudi!F:F,Saudi!$A:$A,YEAR(daily!$A1996))</f>
        <v>4182752</v>
      </c>
      <c r="AD1996">
        <f>SUMIFS(Saudi!G:G,Saudi!$A:$A,YEAR(daily!$A1996))</f>
        <v>99.648229102070061</v>
      </c>
      <c r="AE1996">
        <f>SUMIFS(Saudi!H:H,Saudi!$A:$A,YEAR(daily!$A1996))</f>
        <v>416803829.57314175</v>
      </c>
      <c r="AF1996" s="5">
        <f t="shared" si="86"/>
        <v>2</v>
      </c>
      <c r="AG1996" s="5">
        <f t="shared" si="87"/>
        <v>2008</v>
      </c>
    </row>
    <row r="1997" spans="1:33">
      <c r="A1997" s="3">
        <v>39489</v>
      </c>
      <c r="B1997" s="1">
        <v>224021</v>
      </c>
      <c r="C1997" s="1">
        <v>101764</v>
      </c>
      <c r="D1997" s="1">
        <v>97543</v>
      </c>
      <c r="E1997" s="1">
        <v>93.59</v>
      </c>
      <c r="F1997" s="1">
        <v>93.42</v>
      </c>
      <c r="G1997" s="1">
        <v>93.14</v>
      </c>
      <c r="H1997" s="2">
        <v>50.7</v>
      </c>
      <c r="I1997" s="2">
        <v>31.4</v>
      </c>
      <c r="J1997" s="2">
        <v>86.5</v>
      </c>
      <c r="K1997" s="2">
        <v>88.5</v>
      </c>
      <c r="L1997">
        <f>SUMIFS(US!B:B,US!$D:$D,YEAR(daily!$A1997),US!$E:$E,MONTH(daily!$A1997))</f>
        <v>8683</v>
      </c>
      <c r="M1997">
        <f>SUMIFS(US!C:C,US!$D:$D,YEAR(daily!$A1997),US!$E:$E,MONTH(daily!$A1997))</f>
        <v>20029</v>
      </c>
      <c r="N1997">
        <f>SUMIFS(COT!E:E,COT!$A:$A,YEAR(daily!$A1997),COT!$B:$B,WEEKNUM(daily!$A1997))</f>
        <v>1393035</v>
      </c>
      <c r="O1997">
        <f>SUMIFS(COT!F:F,COT!$A:$A,YEAR(daily!$A1997),COT!$B:$B,WEEKNUM(daily!$A1997))</f>
        <v>217510</v>
      </c>
      <c r="P1997">
        <f>SUMIFS(COT!G:G,COT!$A:$A,YEAR(daily!$A1997),COT!$B:$B,WEEKNUM(daily!$A1997))</f>
        <v>185936</v>
      </c>
      <c r="Q1997">
        <f>SUMIFS(COT!H:H,COT!$A:$A,YEAR(daily!$A1997),COT!$B:$B,WEEKNUM(daily!$A1997))</f>
        <v>352138</v>
      </c>
      <c r="R1997">
        <f>SUMIFS(COT!I:I,COT!$A:$A,YEAR(daily!$A1997),COT!$B:$B,WEEKNUM(daily!$A1997))</f>
        <v>717080</v>
      </c>
      <c r="S1997">
        <f>SUMIFS(COT!J:J,COT!$A:$A,YEAR(daily!$A1997),COT!$B:$B,WEEKNUM(daily!$A1997))</f>
        <v>745614</v>
      </c>
      <c r="T1997">
        <f>SUMIFS(COT!K:K,COT!$A:$A,YEAR(daily!$A1997),COT!$B:$B,WEEKNUM(daily!$A1997))</f>
        <v>106307</v>
      </c>
      <c r="U1997">
        <f>SUMIFS(COT!L:L,COT!$A:$A,YEAR(daily!$A1997),COT!$B:$B,WEEKNUM(daily!$A1997))</f>
        <v>109347</v>
      </c>
      <c r="V1997">
        <f>SUMIFS(COT!M:M,COT!$A:$A,YEAR(daily!$A1997),COT!$B:$B,WEEKNUM(daily!$A1997))</f>
        <v>85</v>
      </c>
      <c r="W1997">
        <f>SUMIFS(COT!N:N,COT!$A:$A,YEAR(daily!$A1997),COT!$B:$B,WEEKNUM(daily!$A1997))</f>
        <v>120</v>
      </c>
      <c r="X1997">
        <f>SUMIFS(COT!O:O,COT!$A:$A,YEAR(daily!$A1997),COT!$B:$B,WEEKNUM(daily!$A1997))</f>
        <v>136</v>
      </c>
      <c r="Y1997">
        <f>SUMIFS(COT!P:P,COT!$A:$A,YEAR(daily!$A1997),COT!$B:$B,WEEKNUM(daily!$A1997))</f>
        <v>88</v>
      </c>
      <c r="Z1997">
        <f>SUMIFS(COT!Q:Q,COT!$A:$A,YEAR(daily!$A1997),COT!$B:$B,WEEKNUM(daily!$A1997))</f>
        <v>100</v>
      </c>
      <c r="AA1997">
        <f>SUMIFS(Saudi!B:B,Saudi!$A:$A,YEAR(daily!$A1997))</f>
        <v>1100.96</v>
      </c>
      <c r="AB1997">
        <f>SUMIFS(Saudi!C:C,Saudi!$A:$A,YEAR(daily!$A1997))</f>
        <v>520.04999999999995</v>
      </c>
      <c r="AC1997">
        <f>SUMIFS(Saudi!F:F,Saudi!$A:$A,YEAR(daily!$A1997))</f>
        <v>4182752</v>
      </c>
      <c r="AD1997">
        <f>SUMIFS(Saudi!G:G,Saudi!$A:$A,YEAR(daily!$A1997))</f>
        <v>99.648229102070061</v>
      </c>
      <c r="AE1997">
        <f>SUMIFS(Saudi!H:H,Saudi!$A:$A,YEAR(daily!$A1997))</f>
        <v>416803829.57314175</v>
      </c>
      <c r="AF1997" s="5">
        <f t="shared" si="86"/>
        <v>2</v>
      </c>
      <c r="AG1997" s="5">
        <f t="shared" si="87"/>
        <v>2008</v>
      </c>
    </row>
    <row r="1998" spans="1:33">
      <c r="A1998" s="3">
        <v>39490</v>
      </c>
      <c r="B1998" s="1">
        <v>202726</v>
      </c>
      <c r="C1998" s="1">
        <v>105485</v>
      </c>
      <c r="D1998" s="1">
        <v>101575</v>
      </c>
      <c r="E1998" s="1">
        <v>92.78</v>
      </c>
      <c r="F1998" s="1">
        <v>92.72</v>
      </c>
      <c r="G1998" s="1">
        <v>92.49</v>
      </c>
      <c r="H1998" s="2">
        <v>50.7</v>
      </c>
      <c r="I1998" s="2">
        <v>31.4</v>
      </c>
      <c r="J1998" s="2">
        <v>86.5</v>
      </c>
      <c r="K1998" s="2">
        <v>88.5</v>
      </c>
      <c r="L1998">
        <f>SUMIFS(US!B:B,US!$D:$D,YEAR(daily!$A1998),US!$E:$E,MONTH(daily!$A1998))</f>
        <v>8683</v>
      </c>
      <c r="M1998">
        <f>SUMIFS(US!C:C,US!$D:$D,YEAR(daily!$A1998),US!$E:$E,MONTH(daily!$A1998))</f>
        <v>20029</v>
      </c>
      <c r="N1998">
        <f>SUMIFS(COT!E:E,COT!$A:$A,YEAR(daily!$A1998),COT!$B:$B,WEEKNUM(daily!$A1998))</f>
        <v>1393035</v>
      </c>
      <c r="O1998">
        <f>SUMIFS(COT!F:F,COT!$A:$A,YEAR(daily!$A1998),COT!$B:$B,WEEKNUM(daily!$A1998))</f>
        <v>217510</v>
      </c>
      <c r="P1998">
        <f>SUMIFS(COT!G:G,COT!$A:$A,YEAR(daily!$A1998),COT!$B:$B,WEEKNUM(daily!$A1998))</f>
        <v>185936</v>
      </c>
      <c r="Q1998">
        <f>SUMIFS(COT!H:H,COT!$A:$A,YEAR(daily!$A1998),COT!$B:$B,WEEKNUM(daily!$A1998))</f>
        <v>352138</v>
      </c>
      <c r="R1998">
        <f>SUMIFS(COT!I:I,COT!$A:$A,YEAR(daily!$A1998),COT!$B:$B,WEEKNUM(daily!$A1998))</f>
        <v>717080</v>
      </c>
      <c r="S1998">
        <f>SUMIFS(COT!J:J,COT!$A:$A,YEAR(daily!$A1998),COT!$B:$B,WEEKNUM(daily!$A1998))</f>
        <v>745614</v>
      </c>
      <c r="T1998">
        <f>SUMIFS(COT!K:K,COT!$A:$A,YEAR(daily!$A1998),COT!$B:$B,WEEKNUM(daily!$A1998))</f>
        <v>106307</v>
      </c>
      <c r="U1998">
        <f>SUMIFS(COT!L:L,COT!$A:$A,YEAR(daily!$A1998),COT!$B:$B,WEEKNUM(daily!$A1998))</f>
        <v>109347</v>
      </c>
      <c r="V1998">
        <f>SUMIFS(COT!M:M,COT!$A:$A,YEAR(daily!$A1998),COT!$B:$B,WEEKNUM(daily!$A1998))</f>
        <v>85</v>
      </c>
      <c r="W1998">
        <f>SUMIFS(COT!N:N,COT!$A:$A,YEAR(daily!$A1998),COT!$B:$B,WEEKNUM(daily!$A1998))</f>
        <v>120</v>
      </c>
      <c r="X1998">
        <f>SUMIFS(COT!O:O,COT!$A:$A,YEAR(daily!$A1998),COT!$B:$B,WEEKNUM(daily!$A1998))</f>
        <v>136</v>
      </c>
      <c r="Y1998">
        <f>SUMIFS(COT!P:P,COT!$A:$A,YEAR(daily!$A1998),COT!$B:$B,WEEKNUM(daily!$A1998))</f>
        <v>88</v>
      </c>
      <c r="Z1998">
        <f>SUMIFS(COT!Q:Q,COT!$A:$A,YEAR(daily!$A1998),COT!$B:$B,WEEKNUM(daily!$A1998))</f>
        <v>100</v>
      </c>
      <c r="AA1998">
        <f>SUMIFS(Saudi!B:B,Saudi!$A:$A,YEAR(daily!$A1998))</f>
        <v>1100.96</v>
      </c>
      <c r="AB1998">
        <f>SUMIFS(Saudi!C:C,Saudi!$A:$A,YEAR(daily!$A1998))</f>
        <v>520.04999999999995</v>
      </c>
      <c r="AC1998">
        <f>SUMIFS(Saudi!F:F,Saudi!$A:$A,YEAR(daily!$A1998))</f>
        <v>4182752</v>
      </c>
      <c r="AD1998">
        <f>SUMIFS(Saudi!G:G,Saudi!$A:$A,YEAR(daily!$A1998))</f>
        <v>99.648229102070061</v>
      </c>
      <c r="AE1998">
        <f>SUMIFS(Saudi!H:H,Saudi!$A:$A,YEAR(daily!$A1998))</f>
        <v>416803829.57314175</v>
      </c>
      <c r="AF1998" s="5">
        <f t="shared" si="86"/>
        <v>2</v>
      </c>
      <c r="AG1998" s="5">
        <f t="shared" si="87"/>
        <v>2008</v>
      </c>
    </row>
    <row r="1999" spans="1:33">
      <c r="A1999" s="3">
        <v>39491</v>
      </c>
      <c r="B1999" s="1">
        <v>147175</v>
      </c>
      <c r="C1999" s="1">
        <v>116081</v>
      </c>
      <c r="D1999" s="1">
        <v>103279</v>
      </c>
      <c r="E1999" s="1">
        <v>93.27</v>
      </c>
      <c r="F1999" s="1">
        <v>93.28</v>
      </c>
      <c r="G1999" s="1">
        <v>93.04</v>
      </c>
      <c r="H1999" s="2">
        <v>50.7</v>
      </c>
      <c r="I1999" s="2">
        <v>31.4</v>
      </c>
      <c r="J1999" s="2">
        <v>86.5</v>
      </c>
      <c r="K1999" s="2">
        <v>88.5</v>
      </c>
      <c r="L1999">
        <f>SUMIFS(US!B:B,US!$D:$D,YEAR(daily!$A1999),US!$E:$E,MONTH(daily!$A1999))</f>
        <v>8683</v>
      </c>
      <c r="M1999">
        <f>SUMIFS(US!C:C,US!$D:$D,YEAR(daily!$A1999),US!$E:$E,MONTH(daily!$A1999))</f>
        <v>20029</v>
      </c>
      <c r="N1999">
        <f>SUMIFS(COT!E:E,COT!$A:$A,YEAR(daily!$A1999),COT!$B:$B,WEEKNUM(daily!$A1999))</f>
        <v>1393035</v>
      </c>
      <c r="O1999">
        <f>SUMIFS(COT!F:F,COT!$A:$A,YEAR(daily!$A1999),COT!$B:$B,WEEKNUM(daily!$A1999))</f>
        <v>217510</v>
      </c>
      <c r="P1999">
        <f>SUMIFS(COT!G:G,COT!$A:$A,YEAR(daily!$A1999),COT!$B:$B,WEEKNUM(daily!$A1999))</f>
        <v>185936</v>
      </c>
      <c r="Q1999">
        <f>SUMIFS(COT!H:H,COT!$A:$A,YEAR(daily!$A1999),COT!$B:$B,WEEKNUM(daily!$A1999))</f>
        <v>352138</v>
      </c>
      <c r="R1999">
        <f>SUMIFS(COT!I:I,COT!$A:$A,YEAR(daily!$A1999),COT!$B:$B,WEEKNUM(daily!$A1999))</f>
        <v>717080</v>
      </c>
      <c r="S1999">
        <f>SUMIFS(COT!J:J,COT!$A:$A,YEAR(daily!$A1999),COT!$B:$B,WEEKNUM(daily!$A1999))</f>
        <v>745614</v>
      </c>
      <c r="T1999">
        <f>SUMIFS(COT!K:K,COT!$A:$A,YEAR(daily!$A1999),COT!$B:$B,WEEKNUM(daily!$A1999))</f>
        <v>106307</v>
      </c>
      <c r="U1999">
        <f>SUMIFS(COT!L:L,COT!$A:$A,YEAR(daily!$A1999),COT!$B:$B,WEEKNUM(daily!$A1999))</f>
        <v>109347</v>
      </c>
      <c r="V1999">
        <f>SUMIFS(COT!M:M,COT!$A:$A,YEAR(daily!$A1999),COT!$B:$B,WEEKNUM(daily!$A1999))</f>
        <v>85</v>
      </c>
      <c r="W1999">
        <f>SUMIFS(COT!N:N,COT!$A:$A,YEAR(daily!$A1999),COT!$B:$B,WEEKNUM(daily!$A1999))</f>
        <v>120</v>
      </c>
      <c r="X1999">
        <f>SUMIFS(COT!O:O,COT!$A:$A,YEAR(daily!$A1999),COT!$B:$B,WEEKNUM(daily!$A1999))</f>
        <v>136</v>
      </c>
      <c r="Y1999">
        <f>SUMIFS(COT!P:P,COT!$A:$A,YEAR(daily!$A1999),COT!$B:$B,WEEKNUM(daily!$A1999))</f>
        <v>88</v>
      </c>
      <c r="Z1999">
        <f>SUMIFS(COT!Q:Q,COT!$A:$A,YEAR(daily!$A1999),COT!$B:$B,WEEKNUM(daily!$A1999))</f>
        <v>100</v>
      </c>
      <c r="AA1999">
        <f>SUMIFS(Saudi!B:B,Saudi!$A:$A,YEAR(daily!$A1999))</f>
        <v>1100.96</v>
      </c>
      <c r="AB1999">
        <f>SUMIFS(Saudi!C:C,Saudi!$A:$A,YEAR(daily!$A1999))</f>
        <v>520.04999999999995</v>
      </c>
      <c r="AC1999">
        <f>SUMIFS(Saudi!F:F,Saudi!$A:$A,YEAR(daily!$A1999))</f>
        <v>4182752</v>
      </c>
      <c r="AD1999">
        <f>SUMIFS(Saudi!G:G,Saudi!$A:$A,YEAR(daily!$A1999))</f>
        <v>99.648229102070061</v>
      </c>
      <c r="AE1999">
        <f>SUMIFS(Saudi!H:H,Saudi!$A:$A,YEAR(daily!$A1999))</f>
        <v>416803829.57314175</v>
      </c>
      <c r="AF1999" s="5">
        <f t="shared" si="86"/>
        <v>2</v>
      </c>
      <c r="AG1999" s="5">
        <f t="shared" si="87"/>
        <v>2008</v>
      </c>
    </row>
    <row r="2000" spans="1:33">
      <c r="A2000" s="3">
        <v>39492</v>
      </c>
      <c r="B2000" s="1">
        <v>106075</v>
      </c>
      <c r="C2000" s="1">
        <v>119481</v>
      </c>
      <c r="D2000" s="1">
        <v>106006</v>
      </c>
      <c r="E2000" s="1">
        <v>95.46</v>
      </c>
      <c r="F2000" s="1">
        <v>95.39</v>
      </c>
      <c r="G2000" s="1">
        <v>95.14</v>
      </c>
      <c r="H2000" s="2">
        <v>50.7</v>
      </c>
      <c r="I2000" s="2">
        <v>31.4</v>
      </c>
      <c r="J2000" s="2">
        <v>86.5</v>
      </c>
      <c r="K2000" s="2">
        <v>88.5</v>
      </c>
      <c r="L2000">
        <f>SUMIFS(US!B:B,US!$D:$D,YEAR(daily!$A2000),US!$E:$E,MONTH(daily!$A2000))</f>
        <v>8683</v>
      </c>
      <c r="M2000">
        <f>SUMIFS(US!C:C,US!$D:$D,YEAR(daily!$A2000),US!$E:$E,MONTH(daily!$A2000))</f>
        <v>20029</v>
      </c>
      <c r="N2000">
        <f>SUMIFS(COT!E:E,COT!$A:$A,YEAR(daily!$A2000),COT!$B:$B,WEEKNUM(daily!$A2000))</f>
        <v>1393035</v>
      </c>
      <c r="O2000">
        <f>SUMIFS(COT!F:F,COT!$A:$A,YEAR(daily!$A2000),COT!$B:$B,WEEKNUM(daily!$A2000))</f>
        <v>217510</v>
      </c>
      <c r="P2000">
        <f>SUMIFS(COT!G:G,COT!$A:$A,YEAR(daily!$A2000),COT!$B:$B,WEEKNUM(daily!$A2000))</f>
        <v>185936</v>
      </c>
      <c r="Q2000">
        <f>SUMIFS(COT!H:H,COT!$A:$A,YEAR(daily!$A2000),COT!$B:$B,WEEKNUM(daily!$A2000))</f>
        <v>352138</v>
      </c>
      <c r="R2000">
        <f>SUMIFS(COT!I:I,COT!$A:$A,YEAR(daily!$A2000),COT!$B:$B,WEEKNUM(daily!$A2000))</f>
        <v>717080</v>
      </c>
      <c r="S2000">
        <f>SUMIFS(COT!J:J,COT!$A:$A,YEAR(daily!$A2000),COT!$B:$B,WEEKNUM(daily!$A2000))</f>
        <v>745614</v>
      </c>
      <c r="T2000">
        <f>SUMIFS(COT!K:K,COT!$A:$A,YEAR(daily!$A2000),COT!$B:$B,WEEKNUM(daily!$A2000))</f>
        <v>106307</v>
      </c>
      <c r="U2000">
        <f>SUMIFS(COT!L:L,COT!$A:$A,YEAR(daily!$A2000),COT!$B:$B,WEEKNUM(daily!$A2000))</f>
        <v>109347</v>
      </c>
      <c r="V2000">
        <f>SUMIFS(COT!M:M,COT!$A:$A,YEAR(daily!$A2000),COT!$B:$B,WEEKNUM(daily!$A2000))</f>
        <v>85</v>
      </c>
      <c r="W2000">
        <f>SUMIFS(COT!N:N,COT!$A:$A,YEAR(daily!$A2000),COT!$B:$B,WEEKNUM(daily!$A2000))</f>
        <v>120</v>
      </c>
      <c r="X2000">
        <f>SUMIFS(COT!O:O,COT!$A:$A,YEAR(daily!$A2000),COT!$B:$B,WEEKNUM(daily!$A2000))</f>
        <v>136</v>
      </c>
      <c r="Y2000">
        <f>SUMIFS(COT!P:P,COT!$A:$A,YEAR(daily!$A2000),COT!$B:$B,WEEKNUM(daily!$A2000))</f>
        <v>88</v>
      </c>
      <c r="Z2000">
        <f>SUMIFS(COT!Q:Q,COT!$A:$A,YEAR(daily!$A2000),COT!$B:$B,WEEKNUM(daily!$A2000))</f>
        <v>100</v>
      </c>
      <c r="AA2000">
        <f>SUMIFS(Saudi!B:B,Saudi!$A:$A,YEAR(daily!$A2000))</f>
        <v>1100.96</v>
      </c>
      <c r="AB2000">
        <f>SUMIFS(Saudi!C:C,Saudi!$A:$A,YEAR(daily!$A2000))</f>
        <v>520.04999999999995</v>
      </c>
      <c r="AC2000">
        <f>SUMIFS(Saudi!F:F,Saudi!$A:$A,YEAR(daily!$A2000))</f>
        <v>4182752</v>
      </c>
      <c r="AD2000">
        <f>SUMIFS(Saudi!G:G,Saudi!$A:$A,YEAR(daily!$A2000))</f>
        <v>99.648229102070061</v>
      </c>
      <c r="AE2000">
        <f>SUMIFS(Saudi!H:H,Saudi!$A:$A,YEAR(daily!$A2000))</f>
        <v>416803829.57314175</v>
      </c>
      <c r="AF2000" s="5">
        <f t="shared" si="86"/>
        <v>2</v>
      </c>
      <c r="AG2000" s="5">
        <f t="shared" si="87"/>
        <v>2008</v>
      </c>
    </row>
    <row r="2001" spans="1:33">
      <c r="A2001" s="3">
        <v>39493</v>
      </c>
      <c r="B2001" s="1">
        <v>71086</v>
      </c>
      <c r="C2001" s="1">
        <v>126498</v>
      </c>
      <c r="D2001" s="1">
        <v>107459</v>
      </c>
      <c r="E2001" s="1">
        <v>95.5</v>
      </c>
      <c r="F2001" s="1">
        <v>95.16</v>
      </c>
      <c r="G2001" s="1">
        <v>94.83</v>
      </c>
      <c r="H2001" s="2">
        <v>50.7</v>
      </c>
      <c r="I2001" s="2">
        <v>31.4</v>
      </c>
      <c r="J2001" s="2">
        <v>86.5</v>
      </c>
      <c r="K2001" s="2">
        <v>88.5</v>
      </c>
      <c r="L2001">
        <f>SUMIFS(US!B:B,US!$D:$D,YEAR(daily!$A2001),US!$E:$E,MONTH(daily!$A2001))</f>
        <v>8683</v>
      </c>
      <c r="M2001">
        <f>SUMIFS(US!C:C,US!$D:$D,YEAR(daily!$A2001),US!$E:$E,MONTH(daily!$A2001))</f>
        <v>20029</v>
      </c>
      <c r="N2001">
        <f>SUMIFS(COT!E:E,COT!$A:$A,YEAR(daily!$A2001),COT!$B:$B,WEEKNUM(daily!$A2001))</f>
        <v>1393035</v>
      </c>
      <c r="O2001">
        <f>SUMIFS(COT!F:F,COT!$A:$A,YEAR(daily!$A2001),COT!$B:$B,WEEKNUM(daily!$A2001))</f>
        <v>217510</v>
      </c>
      <c r="P2001">
        <f>SUMIFS(COT!G:G,COT!$A:$A,YEAR(daily!$A2001),COT!$B:$B,WEEKNUM(daily!$A2001))</f>
        <v>185936</v>
      </c>
      <c r="Q2001">
        <f>SUMIFS(COT!H:H,COT!$A:$A,YEAR(daily!$A2001),COT!$B:$B,WEEKNUM(daily!$A2001))</f>
        <v>352138</v>
      </c>
      <c r="R2001">
        <f>SUMIFS(COT!I:I,COT!$A:$A,YEAR(daily!$A2001),COT!$B:$B,WEEKNUM(daily!$A2001))</f>
        <v>717080</v>
      </c>
      <c r="S2001">
        <f>SUMIFS(COT!J:J,COT!$A:$A,YEAR(daily!$A2001),COT!$B:$B,WEEKNUM(daily!$A2001))</f>
        <v>745614</v>
      </c>
      <c r="T2001">
        <f>SUMIFS(COT!K:K,COT!$A:$A,YEAR(daily!$A2001),COT!$B:$B,WEEKNUM(daily!$A2001))</f>
        <v>106307</v>
      </c>
      <c r="U2001">
        <f>SUMIFS(COT!L:L,COT!$A:$A,YEAR(daily!$A2001),COT!$B:$B,WEEKNUM(daily!$A2001))</f>
        <v>109347</v>
      </c>
      <c r="V2001">
        <f>SUMIFS(COT!M:M,COT!$A:$A,YEAR(daily!$A2001),COT!$B:$B,WEEKNUM(daily!$A2001))</f>
        <v>85</v>
      </c>
      <c r="W2001">
        <f>SUMIFS(COT!N:N,COT!$A:$A,YEAR(daily!$A2001),COT!$B:$B,WEEKNUM(daily!$A2001))</f>
        <v>120</v>
      </c>
      <c r="X2001">
        <f>SUMIFS(COT!O:O,COT!$A:$A,YEAR(daily!$A2001),COT!$B:$B,WEEKNUM(daily!$A2001))</f>
        <v>136</v>
      </c>
      <c r="Y2001">
        <f>SUMIFS(COT!P:P,COT!$A:$A,YEAR(daily!$A2001),COT!$B:$B,WEEKNUM(daily!$A2001))</f>
        <v>88</v>
      </c>
      <c r="Z2001">
        <f>SUMIFS(COT!Q:Q,COT!$A:$A,YEAR(daily!$A2001),COT!$B:$B,WEEKNUM(daily!$A2001))</f>
        <v>100</v>
      </c>
      <c r="AA2001">
        <f>SUMIFS(Saudi!B:B,Saudi!$A:$A,YEAR(daily!$A2001))</f>
        <v>1100.96</v>
      </c>
      <c r="AB2001">
        <f>SUMIFS(Saudi!C:C,Saudi!$A:$A,YEAR(daily!$A2001))</f>
        <v>520.04999999999995</v>
      </c>
      <c r="AC2001">
        <f>SUMIFS(Saudi!F:F,Saudi!$A:$A,YEAR(daily!$A2001))</f>
        <v>4182752</v>
      </c>
      <c r="AD2001">
        <f>SUMIFS(Saudi!G:G,Saudi!$A:$A,YEAR(daily!$A2001))</f>
        <v>99.648229102070061</v>
      </c>
      <c r="AE2001">
        <f>SUMIFS(Saudi!H:H,Saudi!$A:$A,YEAR(daily!$A2001))</f>
        <v>416803829.57314175</v>
      </c>
      <c r="AF2001" s="5">
        <f t="shared" si="86"/>
        <v>2</v>
      </c>
      <c r="AG2001" s="5">
        <f t="shared" si="87"/>
        <v>2008</v>
      </c>
    </row>
    <row r="2002" spans="1:33">
      <c r="A2002" s="3">
        <v>39497</v>
      </c>
      <c r="B2002" s="1">
        <v>33268</v>
      </c>
      <c r="C2002" s="1">
        <v>134564</v>
      </c>
      <c r="D2002" s="1">
        <v>111268</v>
      </c>
      <c r="E2002" s="1">
        <v>100.01</v>
      </c>
      <c r="F2002" s="1">
        <v>99.31</v>
      </c>
      <c r="G2002" s="1">
        <v>98.9</v>
      </c>
      <c r="H2002" s="2">
        <v>50.7</v>
      </c>
      <c r="I2002" s="2">
        <v>31.4</v>
      </c>
      <c r="J2002" s="2">
        <v>86.5</v>
      </c>
      <c r="K2002" s="2">
        <v>88.5</v>
      </c>
      <c r="L2002">
        <f>SUMIFS(US!B:B,US!$D:$D,YEAR(daily!$A2002),US!$E:$E,MONTH(daily!$A2002))</f>
        <v>8683</v>
      </c>
      <c r="M2002">
        <f>SUMIFS(US!C:C,US!$D:$D,YEAR(daily!$A2002),US!$E:$E,MONTH(daily!$A2002))</f>
        <v>20029</v>
      </c>
      <c r="N2002">
        <f>SUMIFS(COT!E:E,COT!$A:$A,YEAR(daily!$A2002),COT!$B:$B,WEEKNUM(daily!$A2002))</f>
        <v>1355135</v>
      </c>
      <c r="O2002">
        <f>SUMIFS(COT!F:F,COT!$A:$A,YEAR(daily!$A2002),COT!$B:$B,WEEKNUM(daily!$A2002))</f>
        <v>232424</v>
      </c>
      <c r="P2002">
        <f>SUMIFS(COT!G:G,COT!$A:$A,YEAR(daily!$A2002),COT!$B:$B,WEEKNUM(daily!$A2002))</f>
        <v>177226</v>
      </c>
      <c r="Q2002">
        <f>SUMIFS(COT!H:H,COT!$A:$A,YEAR(daily!$A2002),COT!$B:$B,WEEKNUM(daily!$A2002))</f>
        <v>335437</v>
      </c>
      <c r="R2002">
        <f>SUMIFS(COT!I:I,COT!$A:$A,YEAR(daily!$A2002),COT!$B:$B,WEEKNUM(daily!$A2002))</f>
        <v>704558</v>
      </c>
      <c r="S2002">
        <f>SUMIFS(COT!J:J,COT!$A:$A,YEAR(daily!$A2002),COT!$B:$B,WEEKNUM(daily!$A2002))</f>
        <v>753061</v>
      </c>
      <c r="T2002">
        <f>SUMIFS(COT!K:K,COT!$A:$A,YEAR(daily!$A2002),COT!$B:$B,WEEKNUM(daily!$A2002))</f>
        <v>82716</v>
      </c>
      <c r="U2002">
        <f>SUMIFS(COT!L:L,COT!$A:$A,YEAR(daily!$A2002),COT!$B:$B,WEEKNUM(daily!$A2002))</f>
        <v>89411</v>
      </c>
      <c r="V2002">
        <f>SUMIFS(COT!M:M,COT!$A:$A,YEAR(daily!$A2002),COT!$B:$B,WEEKNUM(daily!$A2002))</f>
        <v>83</v>
      </c>
      <c r="W2002">
        <f>SUMIFS(COT!N:N,COT!$A:$A,YEAR(daily!$A2002),COT!$B:$B,WEEKNUM(daily!$A2002))</f>
        <v>124</v>
      </c>
      <c r="X2002">
        <f>SUMIFS(COT!O:O,COT!$A:$A,YEAR(daily!$A2002),COT!$B:$B,WEEKNUM(daily!$A2002))</f>
        <v>126</v>
      </c>
      <c r="Y2002">
        <f>SUMIFS(COT!P:P,COT!$A:$A,YEAR(daily!$A2002),COT!$B:$B,WEEKNUM(daily!$A2002))</f>
        <v>82</v>
      </c>
      <c r="Z2002">
        <f>SUMIFS(COT!Q:Q,COT!$A:$A,YEAR(daily!$A2002),COT!$B:$B,WEEKNUM(daily!$A2002))</f>
        <v>101</v>
      </c>
      <c r="AA2002">
        <f>SUMIFS(Saudi!B:B,Saudi!$A:$A,YEAR(daily!$A2002))</f>
        <v>1100.96</v>
      </c>
      <c r="AB2002">
        <f>SUMIFS(Saudi!C:C,Saudi!$A:$A,YEAR(daily!$A2002))</f>
        <v>520.04999999999995</v>
      </c>
      <c r="AC2002">
        <f>SUMIFS(Saudi!F:F,Saudi!$A:$A,YEAR(daily!$A2002))</f>
        <v>4182752</v>
      </c>
      <c r="AD2002">
        <f>SUMIFS(Saudi!G:G,Saudi!$A:$A,YEAR(daily!$A2002))</f>
        <v>99.648229102070061</v>
      </c>
      <c r="AE2002">
        <f>SUMIFS(Saudi!H:H,Saudi!$A:$A,YEAR(daily!$A2002))</f>
        <v>416803829.57314175</v>
      </c>
      <c r="AF2002" s="5">
        <f t="shared" si="86"/>
        <v>2</v>
      </c>
      <c r="AG2002" s="5">
        <f t="shared" si="87"/>
        <v>2008</v>
      </c>
    </row>
    <row r="2003" spans="1:33">
      <c r="A2003" s="3">
        <v>39498</v>
      </c>
      <c r="B2003" s="1">
        <v>201881</v>
      </c>
      <c r="C2003" s="1">
        <v>137291</v>
      </c>
      <c r="D2003" s="1">
        <v>109809</v>
      </c>
      <c r="E2003" s="1">
        <v>100.74</v>
      </c>
      <c r="F2003" s="1">
        <v>99.26</v>
      </c>
      <c r="G2003" s="1">
        <v>98.85</v>
      </c>
      <c r="H2003" s="2">
        <v>50.7</v>
      </c>
      <c r="I2003" s="2">
        <v>31.4</v>
      </c>
      <c r="J2003" s="2">
        <v>86.5</v>
      </c>
      <c r="K2003" s="2">
        <v>88.5</v>
      </c>
      <c r="L2003">
        <f>SUMIFS(US!B:B,US!$D:$D,YEAR(daily!$A2003),US!$E:$E,MONTH(daily!$A2003))</f>
        <v>8683</v>
      </c>
      <c r="M2003">
        <f>SUMIFS(US!C:C,US!$D:$D,YEAR(daily!$A2003),US!$E:$E,MONTH(daily!$A2003))</f>
        <v>20029</v>
      </c>
      <c r="N2003">
        <f>SUMIFS(COT!E:E,COT!$A:$A,YEAR(daily!$A2003),COT!$B:$B,WEEKNUM(daily!$A2003))</f>
        <v>1355135</v>
      </c>
      <c r="O2003">
        <f>SUMIFS(COT!F:F,COT!$A:$A,YEAR(daily!$A2003),COT!$B:$B,WEEKNUM(daily!$A2003))</f>
        <v>232424</v>
      </c>
      <c r="P2003">
        <f>SUMIFS(COT!G:G,COT!$A:$A,YEAR(daily!$A2003),COT!$B:$B,WEEKNUM(daily!$A2003))</f>
        <v>177226</v>
      </c>
      <c r="Q2003">
        <f>SUMIFS(COT!H:H,COT!$A:$A,YEAR(daily!$A2003),COT!$B:$B,WEEKNUM(daily!$A2003))</f>
        <v>335437</v>
      </c>
      <c r="R2003">
        <f>SUMIFS(COT!I:I,COT!$A:$A,YEAR(daily!$A2003),COT!$B:$B,WEEKNUM(daily!$A2003))</f>
        <v>704558</v>
      </c>
      <c r="S2003">
        <f>SUMIFS(COT!J:J,COT!$A:$A,YEAR(daily!$A2003),COT!$B:$B,WEEKNUM(daily!$A2003))</f>
        <v>753061</v>
      </c>
      <c r="T2003">
        <f>SUMIFS(COT!K:K,COT!$A:$A,YEAR(daily!$A2003),COT!$B:$B,WEEKNUM(daily!$A2003))</f>
        <v>82716</v>
      </c>
      <c r="U2003">
        <f>SUMIFS(COT!L:L,COT!$A:$A,YEAR(daily!$A2003),COT!$B:$B,WEEKNUM(daily!$A2003))</f>
        <v>89411</v>
      </c>
      <c r="V2003">
        <f>SUMIFS(COT!M:M,COT!$A:$A,YEAR(daily!$A2003),COT!$B:$B,WEEKNUM(daily!$A2003))</f>
        <v>83</v>
      </c>
      <c r="W2003">
        <f>SUMIFS(COT!N:N,COT!$A:$A,YEAR(daily!$A2003),COT!$B:$B,WEEKNUM(daily!$A2003))</f>
        <v>124</v>
      </c>
      <c r="X2003">
        <f>SUMIFS(COT!O:O,COT!$A:$A,YEAR(daily!$A2003),COT!$B:$B,WEEKNUM(daily!$A2003))</f>
        <v>126</v>
      </c>
      <c r="Y2003">
        <f>SUMIFS(COT!P:P,COT!$A:$A,YEAR(daily!$A2003),COT!$B:$B,WEEKNUM(daily!$A2003))</f>
        <v>82</v>
      </c>
      <c r="Z2003">
        <f>SUMIFS(COT!Q:Q,COT!$A:$A,YEAR(daily!$A2003),COT!$B:$B,WEEKNUM(daily!$A2003))</f>
        <v>101</v>
      </c>
      <c r="AA2003">
        <f>SUMIFS(Saudi!B:B,Saudi!$A:$A,YEAR(daily!$A2003))</f>
        <v>1100.96</v>
      </c>
      <c r="AB2003">
        <f>SUMIFS(Saudi!C:C,Saudi!$A:$A,YEAR(daily!$A2003))</f>
        <v>520.04999999999995</v>
      </c>
      <c r="AC2003">
        <f>SUMIFS(Saudi!F:F,Saudi!$A:$A,YEAR(daily!$A2003))</f>
        <v>4182752</v>
      </c>
      <c r="AD2003">
        <f>SUMIFS(Saudi!G:G,Saudi!$A:$A,YEAR(daily!$A2003))</f>
        <v>99.648229102070061</v>
      </c>
      <c r="AE2003">
        <f>SUMIFS(Saudi!H:H,Saudi!$A:$A,YEAR(daily!$A2003))</f>
        <v>416803829.57314175</v>
      </c>
      <c r="AF2003" s="5">
        <f t="shared" si="86"/>
        <v>2</v>
      </c>
      <c r="AG2003" s="5">
        <f t="shared" si="87"/>
        <v>2008</v>
      </c>
    </row>
    <row r="2004" spans="1:33">
      <c r="A2004" s="3">
        <v>39499</v>
      </c>
      <c r="B2004" s="1">
        <v>370494</v>
      </c>
      <c r="C2004" s="1">
        <v>113632</v>
      </c>
      <c r="D2004" s="1">
        <v>39217</v>
      </c>
      <c r="E2004" s="1">
        <v>98.23</v>
      </c>
      <c r="F2004" s="1">
        <v>97.37</v>
      </c>
      <c r="G2004" s="1">
        <v>97.01</v>
      </c>
      <c r="H2004" s="2">
        <v>50.7</v>
      </c>
      <c r="I2004" s="2">
        <v>31.4</v>
      </c>
      <c r="J2004" s="2">
        <v>86.5</v>
      </c>
      <c r="K2004" s="2">
        <v>88.5</v>
      </c>
      <c r="L2004">
        <f>SUMIFS(US!B:B,US!$D:$D,YEAR(daily!$A2004),US!$E:$E,MONTH(daily!$A2004))</f>
        <v>8683</v>
      </c>
      <c r="M2004">
        <f>SUMIFS(US!C:C,US!$D:$D,YEAR(daily!$A2004),US!$E:$E,MONTH(daily!$A2004))</f>
        <v>20029</v>
      </c>
      <c r="N2004">
        <f>SUMIFS(COT!E:E,COT!$A:$A,YEAR(daily!$A2004),COT!$B:$B,WEEKNUM(daily!$A2004))</f>
        <v>1355135</v>
      </c>
      <c r="O2004">
        <f>SUMIFS(COT!F:F,COT!$A:$A,YEAR(daily!$A2004),COT!$B:$B,WEEKNUM(daily!$A2004))</f>
        <v>232424</v>
      </c>
      <c r="P2004">
        <f>SUMIFS(COT!G:G,COT!$A:$A,YEAR(daily!$A2004),COT!$B:$B,WEEKNUM(daily!$A2004))</f>
        <v>177226</v>
      </c>
      <c r="Q2004">
        <f>SUMIFS(COT!H:H,COT!$A:$A,YEAR(daily!$A2004),COT!$B:$B,WEEKNUM(daily!$A2004))</f>
        <v>335437</v>
      </c>
      <c r="R2004">
        <f>SUMIFS(COT!I:I,COT!$A:$A,YEAR(daily!$A2004),COT!$B:$B,WEEKNUM(daily!$A2004))</f>
        <v>704558</v>
      </c>
      <c r="S2004">
        <f>SUMIFS(COT!J:J,COT!$A:$A,YEAR(daily!$A2004),COT!$B:$B,WEEKNUM(daily!$A2004))</f>
        <v>753061</v>
      </c>
      <c r="T2004">
        <f>SUMIFS(COT!K:K,COT!$A:$A,YEAR(daily!$A2004),COT!$B:$B,WEEKNUM(daily!$A2004))</f>
        <v>82716</v>
      </c>
      <c r="U2004">
        <f>SUMIFS(COT!L:L,COT!$A:$A,YEAR(daily!$A2004),COT!$B:$B,WEEKNUM(daily!$A2004))</f>
        <v>89411</v>
      </c>
      <c r="V2004">
        <f>SUMIFS(COT!M:M,COT!$A:$A,YEAR(daily!$A2004),COT!$B:$B,WEEKNUM(daily!$A2004))</f>
        <v>83</v>
      </c>
      <c r="W2004">
        <f>SUMIFS(COT!N:N,COT!$A:$A,YEAR(daily!$A2004),COT!$B:$B,WEEKNUM(daily!$A2004))</f>
        <v>124</v>
      </c>
      <c r="X2004">
        <f>SUMIFS(COT!O:O,COT!$A:$A,YEAR(daily!$A2004),COT!$B:$B,WEEKNUM(daily!$A2004))</f>
        <v>126</v>
      </c>
      <c r="Y2004">
        <f>SUMIFS(COT!P:P,COT!$A:$A,YEAR(daily!$A2004),COT!$B:$B,WEEKNUM(daily!$A2004))</f>
        <v>82</v>
      </c>
      <c r="Z2004">
        <f>SUMIFS(COT!Q:Q,COT!$A:$A,YEAR(daily!$A2004),COT!$B:$B,WEEKNUM(daily!$A2004))</f>
        <v>101</v>
      </c>
      <c r="AA2004">
        <f>SUMIFS(Saudi!B:B,Saudi!$A:$A,YEAR(daily!$A2004))</f>
        <v>1100.96</v>
      </c>
      <c r="AB2004">
        <f>SUMIFS(Saudi!C:C,Saudi!$A:$A,YEAR(daily!$A2004))</f>
        <v>520.04999999999995</v>
      </c>
      <c r="AC2004">
        <f>SUMIFS(Saudi!F:F,Saudi!$A:$A,YEAR(daily!$A2004))</f>
        <v>4182752</v>
      </c>
      <c r="AD2004">
        <f>SUMIFS(Saudi!G:G,Saudi!$A:$A,YEAR(daily!$A2004))</f>
        <v>99.648229102070061</v>
      </c>
      <c r="AE2004">
        <f>SUMIFS(Saudi!H:H,Saudi!$A:$A,YEAR(daily!$A2004))</f>
        <v>416803829.57314175</v>
      </c>
      <c r="AF2004" s="5">
        <f t="shared" si="86"/>
        <v>2</v>
      </c>
      <c r="AG2004" s="5">
        <f t="shared" si="87"/>
        <v>2008</v>
      </c>
    </row>
    <row r="2005" spans="1:33">
      <c r="A2005" s="3">
        <v>39500</v>
      </c>
      <c r="B2005" s="1">
        <v>377389</v>
      </c>
      <c r="C2005" s="1">
        <v>114180</v>
      </c>
      <c r="D2005" s="1">
        <v>39747</v>
      </c>
      <c r="E2005" s="1">
        <v>98.81</v>
      </c>
      <c r="F2005" s="1">
        <v>97.94</v>
      </c>
      <c r="G2005" s="1">
        <v>97.53</v>
      </c>
      <c r="H2005" s="2">
        <v>50.7</v>
      </c>
      <c r="I2005" s="2">
        <v>31.4</v>
      </c>
      <c r="J2005" s="2">
        <v>86.5</v>
      </c>
      <c r="K2005" s="2">
        <v>88.5</v>
      </c>
      <c r="L2005">
        <f>SUMIFS(US!B:B,US!$D:$D,YEAR(daily!$A2005),US!$E:$E,MONTH(daily!$A2005))</f>
        <v>8683</v>
      </c>
      <c r="M2005">
        <f>SUMIFS(US!C:C,US!$D:$D,YEAR(daily!$A2005),US!$E:$E,MONTH(daily!$A2005))</f>
        <v>20029</v>
      </c>
      <c r="N2005">
        <f>SUMIFS(COT!E:E,COT!$A:$A,YEAR(daily!$A2005),COT!$B:$B,WEEKNUM(daily!$A2005))</f>
        <v>1355135</v>
      </c>
      <c r="O2005">
        <f>SUMIFS(COT!F:F,COT!$A:$A,YEAR(daily!$A2005),COT!$B:$B,WEEKNUM(daily!$A2005))</f>
        <v>232424</v>
      </c>
      <c r="P2005">
        <f>SUMIFS(COT!G:G,COT!$A:$A,YEAR(daily!$A2005),COT!$B:$B,WEEKNUM(daily!$A2005))</f>
        <v>177226</v>
      </c>
      <c r="Q2005">
        <f>SUMIFS(COT!H:H,COT!$A:$A,YEAR(daily!$A2005),COT!$B:$B,WEEKNUM(daily!$A2005))</f>
        <v>335437</v>
      </c>
      <c r="R2005">
        <f>SUMIFS(COT!I:I,COT!$A:$A,YEAR(daily!$A2005),COT!$B:$B,WEEKNUM(daily!$A2005))</f>
        <v>704558</v>
      </c>
      <c r="S2005">
        <f>SUMIFS(COT!J:J,COT!$A:$A,YEAR(daily!$A2005),COT!$B:$B,WEEKNUM(daily!$A2005))</f>
        <v>753061</v>
      </c>
      <c r="T2005">
        <f>SUMIFS(COT!K:K,COT!$A:$A,YEAR(daily!$A2005),COT!$B:$B,WEEKNUM(daily!$A2005))</f>
        <v>82716</v>
      </c>
      <c r="U2005">
        <f>SUMIFS(COT!L:L,COT!$A:$A,YEAR(daily!$A2005),COT!$B:$B,WEEKNUM(daily!$A2005))</f>
        <v>89411</v>
      </c>
      <c r="V2005">
        <f>SUMIFS(COT!M:M,COT!$A:$A,YEAR(daily!$A2005),COT!$B:$B,WEEKNUM(daily!$A2005))</f>
        <v>83</v>
      </c>
      <c r="W2005">
        <f>SUMIFS(COT!N:N,COT!$A:$A,YEAR(daily!$A2005),COT!$B:$B,WEEKNUM(daily!$A2005))</f>
        <v>124</v>
      </c>
      <c r="X2005">
        <f>SUMIFS(COT!O:O,COT!$A:$A,YEAR(daily!$A2005),COT!$B:$B,WEEKNUM(daily!$A2005))</f>
        <v>126</v>
      </c>
      <c r="Y2005">
        <f>SUMIFS(COT!P:P,COT!$A:$A,YEAR(daily!$A2005),COT!$B:$B,WEEKNUM(daily!$A2005))</f>
        <v>82</v>
      </c>
      <c r="Z2005">
        <f>SUMIFS(COT!Q:Q,COT!$A:$A,YEAR(daily!$A2005),COT!$B:$B,WEEKNUM(daily!$A2005))</f>
        <v>101</v>
      </c>
      <c r="AA2005">
        <f>SUMIFS(Saudi!B:B,Saudi!$A:$A,YEAR(daily!$A2005))</f>
        <v>1100.96</v>
      </c>
      <c r="AB2005">
        <f>SUMIFS(Saudi!C:C,Saudi!$A:$A,YEAR(daily!$A2005))</f>
        <v>520.04999999999995</v>
      </c>
      <c r="AC2005">
        <f>SUMIFS(Saudi!F:F,Saudi!$A:$A,YEAR(daily!$A2005))</f>
        <v>4182752</v>
      </c>
      <c r="AD2005">
        <f>SUMIFS(Saudi!G:G,Saudi!$A:$A,YEAR(daily!$A2005))</f>
        <v>99.648229102070061</v>
      </c>
      <c r="AE2005">
        <f>SUMIFS(Saudi!H:H,Saudi!$A:$A,YEAR(daily!$A2005))</f>
        <v>416803829.57314175</v>
      </c>
      <c r="AF2005" s="5">
        <f t="shared" si="86"/>
        <v>2</v>
      </c>
      <c r="AG2005" s="5">
        <f t="shared" si="87"/>
        <v>2008</v>
      </c>
    </row>
    <row r="2006" spans="1:33">
      <c r="A2006" s="3">
        <v>39503</v>
      </c>
      <c r="B2006" s="1">
        <v>372508</v>
      </c>
      <c r="C2006" s="1">
        <v>114278</v>
      </c>
      <c r="D2006" s="1">
        <v>40085</v>
      </c>
      <c r="E2006" s="1">
        <v>99.23</v>
      </c>
      <c r="F2006" s="1">
        <v>98.47</v>
      </c>
      <c r="G2006" s="1">
        <v>98.08</v>
      </c>
      <c r="H2006" s="2">
        <v>50.7</v>
      </c>
      <c r="I2006" s="2">
        <v>31.4</v>
      </c>
      <c r="J2006" s="2">
        <v>86.5</v>
      </c>
      <c r="K2006" s="2">
        <v>88.5</v>
      </c>
      <c r="L2006">
        <f>SUMIFS(US!B:B,US!$D:$D,YEAR(daily!$A2006),US!$E:$E,MONTH(daily!$A2006))</f>
        <v>8683</v>
      </c>
      <c r="M2006">
        <f>SUMIFS(US!C:C,US!$D:$D,YEAR(daily!$A2006),US!$E:$E,MONTH(daily!$A2006))</f>
        <v>20029</v>
      </c>
      <c r="N2006">
        <f>SUMIFS(COT!E:E,COT!$A:$A,YEAR(daily!$A2006),COT!$B:$B,WEEKNUM(daily!$A2006))</f>
        <v>1405922</v>
      </c>
      <c r="O2006">
        <f>SUMIFS(COT!F:F,COT!$A:$A,YEAR(daily!$A2006),COT!$B:$B,WEEKNUM(daily!$A2006))</f>
        <v>257989</v>
      </c>
      <c r="P2006">
        <f>SUMIFS(COT!G:G,COT!$A:$A,YEAR(daily!$A2006),COT!$B:$B,WEEKNUM(daily!$A2006))</f>
        <v>172319</v>
      </c>
      <c r="Q2006">
        <f>SUMIFS(COT!H:H,COT!$A:$A,YEAR(daily!$A2006),COT!$B:$B,WEEKNUM(daily!$A2006))</f>
        <v>350594</v>
      </c>
      <c r="R2006">
        <f>SUMIFS(COT!I:I,COT!$A:$A,YEAR(daily!$A2006),COT!$B:$B,WEEKNUM(daily!$A2006))</f>
        <v>709189</v>
      </c>
      <c r="S2006">
        <f>SUMIFS(COT!J:J,COT!$A:$A,YEAR(daily!$A2006),COT!$B:$B,WEEKNUM(daily!$A2006))</f>
        <v>788987</v>
      </c>
      <c r="T2006">
        <f>SUMIFS(COT!K:K,COT!$A:$A,YEAR(daily!$A2006),COT!$B:$B,WEEKNUM(daily!$A2006))</f>
        <v>88150</v>
      </c>
      <c r="U2006">
        <f>SUMIFS(COT!L:L,COT!$A:$A,YEAR(daily!$A2006),COT!$B:$B,WEEKNUM(daily!$A2006))</f>
        <v>94022</v>
      </c>
      <c r="V2006">
        <f>SUMIFS(COT!M:M,COT!$A:$A,YEAR(daily!$A2006),COT!$B:$B,WEEKNUM(daily!$A2006))</f>
        <v>92</v>
      </c>
      <c r="W2006">
        <f>SUMIFS(COT!N:N,COT!$A:$A,YEAR(daily!$A2006),COT!$B:$B,WEEKNUM(daily!$A2006))</f>
        <v>123</v>
      </c>
      <c r="X2006">
        <f>SUMIFS(COT!O:O,COT!$A:$A,YEAR(daily!$A2006),COT!$B:$B,WEEKNUM(daily!$A2006))</f>
        <v>126</v>
      </c>
      <c r="Y2006">
        <f>SUMIFS(COT!P:P,COT!$A:$A,YEAR(daily!$A2006),COT!$B:$B,WEEKNUM(daily!$A2006))</f>
        <v>82</v>
      </c>
      <c r="Z2006">
        <f>SUMIFS(COT!Q:Q,COT!$A:$A,YEAR(daily!$A2006),COT!$B:$B,WEEKNUM(daily!$A2006))</f>
        <v>103</v>
      </c>
      <c r="AA2006">
        <f>SUMIFS(Saudi!B:B,Saudi!$A:$A,YEAR(daily!$A2006))</f>
        <v>1100.96</v>
      </c>
      <c r="AB2006">
        <f>SUMIFS(Saudi!C:C,Saudi!$A:$A,YEAR(daily!$A2006))</f>
        <v>520.04999999999995</v>
      </c>
      <c r="AC2006">
        <f>SUMIFS(Saudi!F:F,Saudi!$A:$A,YEAR(daily!$A2006))</f>
        <v>4182752</v>
      </c>
      <c r="AD2006">
        <f>SUMIFS(Saudi!G:G,Saudi!$A:$A,YEAR(daily!$A2006))</f>
        <v>99.648229102070061</v>
      </c>
      <c r="AE2006">
        <f>SUMIFS(Saudi!H:H,Saudi!$A:$A,YEAR(daily!$A2006))</f>
        <v>416803829.57314175</v>
      </c>
      <c r="AF2006" s="5">
        <f t="shared" si="86"/>
        <v>2</v>
      </c>
      <c r="AG2006" s="5">
        <f t="shared" si="87"/>
        <v>2008</v>
      </c>
    </row>
    <row r="2007" spans="1:33">
      <c r="A2007" s="3">
        <v>39504</v>
      </c>
      <c r="B2007" s="1">
        <v>378022</v>
      </c>
      <c r="C2007" s="1">
        <v>116335</v>
      </c>
      <c r="D2007" s="1">
        <v>41862</v>
      </c>
      <c r="E2007" s="1">
        <v>100.88</v>
      </c>
      <c r="F2007" s="1">
        <v>100.19</v>
      </c>
      <c r="G2007" s="1">
        <v>99.83</v>
      </c>
      <c r="H2007" s="2">
        <v>50.7</v>
      </c>
      <c r="I2007" s="2">
        <v>31.4</v>
      </c>
      <c r="J2007" s="2">
        <v>86.5</v>
      </c>
      <c r="K2007" s="2">
        <v>88.5</v>
      </c>
      <c r="L2007">
        <f>SUMIFS(US!B:B,US!$D:$D,YEAR(daily!$A2007),US!$E:$E,MONTH(daily!$A2007))</f>
        <v>8683</v>
      </c>
      <c r="M2007">
        <f>SUMIFS(US!C:C,US!$D:$D,YEAR(daily!$A2007),US!$E:$E,MONTH(daily!$A2007))</f>
        <v>20029</v>
      </c>
      <c r="N2007">
        <f>SUMIFS(COT!E:E,COT!$A:$A,YEAR(daily!$A2007),COT!$B:$B,WEEKNUM(daily!$A2007))</f>
        <v>1405922</v>
      </c>
      <c r="O2007">
        <f>SUMIFS(COT!F:F,COT!$A:$A,YEAR(daily!$A2007),COT!$B:$B,WEEKNUM(daily!$A2007))</f>
        <v>257989</v>
      </c>
      <c r="P2007">
        <f>SUMIFS(COT!G:G,COT!$A:$A,YEAR(daily!$A2007),COT!$B:$B,WEEKNUM(daily!$A2007))</f>
        <v>172319</v>
      </c>
      <c r="Q2007">
        <f>SUMIFS(COT!H:H,COT!$A:$A,YEAR(daily!$A2007),COT!$B:$B,WEEKNUM(daily!$A2007))</f>
        <v>350594</v>
      </c>
      <c r="R2007">
        <f>SUMIFS(COT!I:I,COT!$A:$A,YEAR(daily!$A2007),COT!$B:$B,WEEKNUM(daily!$A2007))</f>
        <v>709189</v>
      </c>
      <c r="S2007">
        <f>SUMIFS(COT!J:J,COT!$A:$A,YEAR(daily!$A2007),COT!$B:$B,WEEKNUM(daily!$A2007))</f>
        <v>788987</v>
      </c>
      <c r="T2007">
        <f>SUMIFS(COT!K:K,COT!$A:$A,YEAR(daily!$A2007),COT!$B:$B,WEEKNUM(daily!$A2007))</f>
        <v>88150</v>
      </c>
      <c r="U2007">
        <f>SUMIFS(COT!L:L,COT!$A:$A,YEAR(daily!$A2007),COT!$B:$B,WEEKNUM(daily!$A2007))</f>
        <v>94022</v>
      </c>
      <c r="V2007">
        <f>SUMIFS(COT!M:M,COT!$A:$A,YEAR(daily!$A2007),COT!$B:$B,WEEKNUM(daily!$A2007))</f>
        <v>92</v>
      </c>
      <c r="W2007">
        <f>SUMIFS(COT!N:N,COT!$A:$A,YEAR(daily!$A2007),COT!$B:$B,WEEKNUM(daily!$A2007))</f>
        <v>123</v>
      </c>
      <c r="X2007">
        <f>SUMIFS(COT!O:O,COT!$A:$A,YEAR(daily!$A2007),COT!$B:$B,WEEKNUM(daily!$A2007))</f>
        <v>126</v>
      </c>
      <c r="Y2007">
        <f>SUMIFS(COT!P:P,COT!$A:$A,YEAR(daily!$A2007),COT!$B:$B,WEEKNUM(daily!$A2007))</f>
        <v>82</v>
      </c>
      <c r="Z2007">
        <f>SUMIFS(COT!Q:Q,COT!$A:$A,YEAR(daily!$A2007),COT!$B:$B,WEEKNUM(daily!$A2007))</f>
        <v>103</v>
      </c>
      <c r="AA2007">
        <f>SUMIFS(Saudi!B:B,Saudi!$A:$A,YEAR(daily!$A2007))</f>
        <v>1100.96</v>
      </c>
      <c r="AB2007">
        <f>SUMIFS(Saudi!C:C,Saudi!$A:$A,YEAR(daily!$A2007))</f>
        <v>520.04999999999995</v>
      </c>
      <c r="AC2007">
        <f>SUMIFS(Saudi!F:F,Saudi!$A:$A,YEAR(daily!$A2007))</f>
        <v>4182752</v>
      </c>
      <c r="AD2007">
        <f>SUMIFS(Saudi!G:G,Saudi!$A:$A,YEAR(daily!$A2007))</f>
        <v>99.648229102070061</v>
      </c>
      <c r="AE2007">
        <f>SUMIFS(Saudi!H:H,Saudi!$A:$A,YEAR(daily!$A2007))</f>
        <v>416803829.57314175</v>
      </c>
      <c r="AF2007" s="5">
        <f t="shared" si="86"/>
        <v>2</v>
      </c>
      <c r="AG2007" s="5">
        <f t="shared" si="87"/>
        <v>2008</v>
      </c>
    </row>
    <row r="2008" spans="1:33">
      <c r="A2008" s="3">
        <v>39505</v>
      </c>
      <c r="B2008" s="1">
        <v>367571</v>
      </c>
      <c r="C2008" s="1">
        <v>120962</v>
      </c>
      <c r="D2008" s="1">
        <v>42585</v>
      </c>
      <c r="E2008" s="1">
        <v>99.64</v>
      </c>
      <c r="F2008" s="1">
        <v>99.06</v>
      </c>
      <c r="G2008" s="1">
        <v>98.76</v>
      </c>
      <c r="H2008" s="2">
        <v>50.7</v>
      </c>
      <c r="I2008" s="2">
        <v>31.4</v>
      </c>
      <c r="J2008" s="2">
        <v>86.5</v>
      </c>
      <c r="K2008" s="2">
        <v>88.5</v>
      </c>
      <c r="L2008">
        <f>SUMIFS(US!B:B,US!$D:$D,YEAR(daily!$A2008),US!$E:$E,MONTH(daily!$A2008))</f>
        <v>8683</v>
      </c>
      <c r="M2008">
        <f>SUMIFS(US!C:C,US!$D:$D,YEAR(daily!$A2008),US!$E:$E,MONTH(daily!$A2008))</f>
        <v>20029</v>
      </c>
      <c r="N2008">
        <f>SUMIFS(COT!E:E,COT!$A:$A,YEAR(daily!$A2008),COT!$B:$B,WEEKNUM(daily!$A2008))</f>
        <v>1405922</v>
      </c>
      <c r="O2008">
        <f>SUMIFS(COT!F:F,COT!$A:$A,YEAR(daily!$A2008),COT!$B:$B,WEEKNUM(daily!$A2008))</f>
        <v>257989</v>
      </c>
      <c r="P2008">
        <f>SUMIFS(COT!G:G,COT!$A:$A,YEAR(daily!$A2008),COT!$B:$B,WEEKNUM(daily!$A2008))</f>
        <v>172319</v>
      </c>
      <c r="Q2008">
        <f>SUMIFS(COT!H:H,COT!$A:$A,YEAR(daily!$A2008),COT!$B:$B,WEEKNUM(daily!$A2008))</f>
        <v>350594</v>
      </c>
      <c r="R2008">
        <f>SUMIFS(COT!I:I,COT!$A:$A,YEAR(daily!$A2008),COT!$B:$B,WEEKNUM(daily!$A2008))</f>
        <v>709189</v>
      </c>
      <c r="S2008">
        <f>SUMIFS(COT!J:J,COT!$A:$A,YEAR(daily!$A2008),COT!$B:$B,WEEKNUM(daily!$A2008))</f>
        <v>788987</v>
      </c>
      <c r="T2008">
        <f>SUMIFS(COT!K:K,COT!$A:$A,YEAR(daily!$A2008),COT!$B:$B,WEEKNUM(daily!$A2008))</f>
        <v>88150</v>
      </c>
      <c r="U2008">
        <f>SUMIFS(COT!L:L,COT!$A:$A,YEAR(daily!$A2008),COT!$B:$B,WEEKNUM(daily!$A2008))</f>
        <v>94022</v>
      </c>
      <c r="V2008">
        <f>SUMIFS(COT!M:M,COT!$A:$A,YEAR(daily!$A2008),COT!$B:$B,WEEKNUM(daily!$A2008))</f>
        <v>92</v>
      </c>
      <c r="W2008">
        <f>SUMIFS(COT!N:N,COT!$A:$A,YEAR(daily!$A2008),COT!$B:$B,WEEKNUM(daily!$A2008))</f>
        <v>123</v>
      </c>
      <c r="X2008">
        <f>SUMIFS(COT!O:O,COT!$A:$A,YEAR(daily!$A2008),COT!$B:$B,WEEKNUM(daily!$A2008))</f>
        <v>126</v>
      </c>
      <c r="Y2008">
        <f>SUMIFS(COT!P:P,COT!$A:$A,YEAR(daily!$A2008),COT!$B:$B,WEEKNUM(daily!$A2008))</f>
        <v>82</v>
      </c>
      <c r="Z2008">
        <f>SUMIFS(COT!Q:Q,COT!$A:$A,YEAR(daily!$A2008),COT!$B:$B,WEEKNUM(daily!$A2008))</f>
        <v>103</v>
      </c>
      <c r="AA2008">
        <f>SUMIFS(Saudi!B:B,Saudi!$A:$A,YEAR(daily!$A2008))</f>
        <v>1100.96</v>
      </c>
      <c r="AB2008">
        <f>SUMIFS(Saudi!C:C,Saudi!$A:$A,YEAR(daily!$A2008))</f>
        <v>520.04999999999995</v>
      </c>
      <c r="AC2008">
        <f>SUMIFS(Saudi!F:F,Saudi!$A:$A,YEAR(daily!$A2008))</f>
        <v>4182752</v>
      </c>
      <c r="AD2008">
        <f>SUMIFS(Saudi!G:G,Saudi!$A:$A,YEAR(daily!$A2008))</f>
        <v>99.648229102070061</v>
      </c>
      <c r="AE2008">
        <f>SUMIFS(Saudi!H:H,Saudi!$A:$A,YEAR(daily!$A2008))</f>
        <v>416803829.57314175</v>
      </c>
      <c r="AF2008" s="5">
        <f t="shared" si="86"/>
        <v>2</v>
      </c>
      <c r="AG2008" s="5">
        <f t="shared" si="87"/>
        <v>2008</v>
      </c>
    </row>
    <row r="2009" spans="1:33">
      <c r="A2009" s="3">
        <v>39506</v>
      </c>
      <c r="B2009" s="1">
        <v>362998</v>
      </c>
      <c r="C2009" s="1">
        <v>123490</v>
      </c>
      <c r="D2009" s="1">
        <v>44777</v>
      </c>
      <c r="E2009" s="1">
        <v>102.59</v>
      </c>
      <c r="F2009" s="1">
        <v>101.85</v>
      </c>
      <c r="G2009" s="1">
        <v>101.53</v>
      </c>
      <c r="H2009" s="2">
        <v>50.7</v>
      </c>
      <c r="I2009" s="2">
        <v>31.4</v>
      </c>
      <c r="J2009" s="2">
        <v>86.5</v>
      </c>
      <c r="K2009" s="2">
        <v>88.5</v>
      </c>
      <c r="L2009">
        <f>SUMIFS(US!B:B,US!$D:$D,YEAR(daily!$A2009),US!$E:$E,MONTH(daily!$A2009))</f>
        <v>8683</v>
      </c>
      <c r="M2009">
        <f>SUMIFS(US!C:C,US!$D:$D,YEAR(daily!$A2009),US!$E:$E,MONTH(daily!$A2009))</f>
        <v>20029</v>
      </c>
      <c r="N2009">
        <f>SUMIFS(COT!E:E,COT!$A:$A,YEAR(daily!$A2009),COT!$B:$B,WEEKNUM(daily!$A2009))</f>
        <v>1405922</v>
      </c>
      <c r="O2009">
        <f>SUMIFS(COT!F:F,COT!$A:$A,YEAR(daily!$A2009),COT!$B:$B,WEEKNUM(daily!$A2009))</f>
        <v>257989</v>
      </c>
      <c r="P2009">
        <f>SUMIFS(COT!G:G,COT!$A:$A,YEAR(daily!$A2009),COT!$B:$B,WEEKNUM(daily!$A2009))</f>
        <v>172319</v>
      </c>
      <c r="Q2009">
        <f>SUMIFS(COT!H:H,COT!$A:$A,YEAR(daily!$A2009),COT!$B:$B,WEEKNUM(daily!$A2009))</f>
        <v>350594</v>
      </c>
      <c r="R2009">
        <f>SUMIFS(COT!I:I,COT!$A:$A,YEAR(daily!$A2009),COT!$B:$B,WEEKNUM(daily!$A2009))</f>
        <v>709189</v>
      </c>
      <c r="S2009">
        <f>SUMIFS(COT!J:J,COT!$A:$A,YEAR(daily!$A2009),COT!$B:$B,WEEKNUM(daily!$A2009))</f>
        <v>788987</v>
      </c>
      <c r="T2009">
        <f>SUMIFS(COT!K:K,COT!$A:$A,YEAR(daily!$A2009),COT!$B:$B,WEEKNUM(daily!$A2009))</f>
        <v>88150</v>
      </c>
      <c r="U2009">
        <f>SUMIFS(COT!L:L,COT!$A:$A,YEAR(daily!$A2009),COT!$B:$B,WEEKNUM(daily!$A2009))</f>
        <v>94022</v>
      </c>
      <c r="V2009">
        <f>SUMIFS(COT!M:M,COT!$A:$A,YEAR(daily!$A2009),COT!$B:$B,WEEKNUM(daily!$A2009))</f>
        <v>92</v>
      </c>
      <c r="W2009">
        <f>SUMIFS(COT!N:N,COT!$A:$A,YEAR(daily!$A2009),COT!$B:$B,WEEKNUM(daily!$A2009))</f>
        <v>123</v>
      </c>
      <c r="X2009">
        <f>SUMIFS(COT!O:O,COT!$A:$A,YEAR(daily!$A2009),COT!$B:$B,WEEKNUM(daily!$A2009))</f>
        <v>126</v>
      </c>
      <c r="Y2009">
        <f>SUMIFS(COT!P:P,COT!$A:$A,YEAR(daily!$A2009),COT!$B:$B,WEEKNUM(daily!$A2009))</f>
        <v>82</v>
      </c>
      <c r="Z2009">
        <f>SUMIFS(COT!Q:Q,COT!$A:$A,YEAR(daily!$A2009),COT!$B:$B,WEEKNUM(daily!$A2009))</f>
        <v>103</v>
      </c>
      <c r="AA2009">
        <f>SUMIFS(Saudi!B:B,Saudi!$A:$A,YEAR(daily!$A2009))</f>
        <v>1100.96</v>
      </c>
      <c r="AB2009">
        <f>SUMIFS(Saudi!C:C,Saudi!$A:$A,YEAR(daily!$A2009))</f>
        <v>520.04999999999995</v>
      </c>
      <c r="AC2009">
        <f>SUMIFS(Saudi!F:F,Saudi!$A:$A,YEAR(daily!$A2009))</f>
        <v>4182752</v>
      </c>
      <c r="AD2009">
        <f>SUMIFS(Saudi!G:G,Saudi!$A:$A,YEAR(daily!$A2009))</f>
        <v>99.648229102070061</v>
      </c>
      <c r="AE2009">
        <f>SUMIFS(Saudi!H:H,Saudi!$A:$A,YEAR(daily!$A2009))</f>
        <v>416803829.57314175</v>
      </c>
      <c r="AF2009" s="5">
        <f t="shared" si="86"/>
        <v>2</v>
      </c>
      <c r="AG2009" s="5">
        <f t="shared" si="87"/>
        <v>2008</v>
      </c>
    </row>
    <row r="2010" spans="1:33">
      <c r="A2010" s="3">
        <v>39507</v>
      </c>
      <c r="B2010" s="1">
        <v>359888</v>
      </c>
      <c r="C2010" s="1">
        <v>126722</v>
      </c>
      <c r="D2010" s="1">
        <v>46753</v>
      </c>
      <c r="E2010" s="1">
        <v>101.84</v>
      </c>
      <c r="F2010" s="1">
        <v>100.97</v>
      </c>
      <c r="G2010" s="1">
        <v>100.64</v>
      </c>
      <c r="H2010" s="2">
        <v>50.7</v>
      </c>
      <c r="I2010" s="2">
        <v>31.4</v>
      </c>
      <c r="J2010" s="2">
        <v>86.5</v>
      </c>
      <c r="K2010" s="2">
        <v>88.5</v>
      </c>
      <c r="L2010">
        <f>SUMIFS(US!B:B,US!$D:$D,YEAR(daily!$A2010),US!$E:$E,MONTH(daily!$A2010))</f>
        <v>8683</v>
      </c>
      <c r="M2010">
        <f>SUMIFS(US!C:C,US!$D:$D,YEAR(daily!$A2010),US!$E:$E,MONTH(daily!$A2010))</f>
        <v>20029</v>
      </c>
      <c r="N2010">
        <f>SUMIFS(COT!E:E,COT!$A:$A,YEAR(daily!$A2010),COT!$B:$B,WEEKNUM(daily!$A2010))</f>
        <v>1405922</v>
      </c>
      <c r="O2010">
        <f>SUMIFS(COT!F:F,COT!$A:$A,YEAR(daily!$A2010),COT!$B:$B,WEEKNUM(daily!$A2010))</f>
        <v>257989</v>
      </c>
      <c r="P2010">
        <f>SUMIFS(COT!G:G,COT!$A:$A,YEAR(daily!$A2010),COT!$B:$B,WEEKNUM(daily!$A2010))</f>
        <v>172319</v>
      </c>
      <c r="Q2010">
        <f>SUMIFS(COT!H:H,COT!$A:$A,YEAR(daily!$A2010),COT!$B:$B,WEEKNUM(daily!$A2010))</f>
        <v>350594</v>
      </c>
      <c r="R2010">
        <f>SUMIFS(COT!I:I,COT!$A:$A,YEAR(daily!$A2010),COT!$B:$B,WEEKNUM(daily!$A2010))</f>
        <v>709189</v>
      </c>
      <c r="S2010">
        <f>SUMIFS(COT!J:J,COT!$A:$A,YEAR(daily!$A2010),COT!$B:$B,WEEKNUM(daily!$A2010))</f>
        <v>788987</v>
      </c>
      <c r="T2010">
        <f>SUMIFS(COT!K:K,COT!$A:$A,YEAR(daily!$A2010),COT!$B:$B,WEEKNUM(daily!$A2010))</f>
        <v>88150</v>
      </c>
      <c r="U2010">
        <f>SUMIFS(COT!L:L,COT!$A:$A,YEAR(daily!$A2010),COT!$B:$B,WEEKNUM(daily!$A2010))</f>
        <v>94022</v>
      </c>
      <c r="V2010">
        <f>SUMIFS(COT!M:M,COT!$A:$A,YEAR(daily!$A2010),COT!$B:$B,WEEKNUM(daily!$A2010))</f>
        <v>92</v>
      </c>
      <c r="W2010">
        <f>SUMIFS(COT!N:N,COT!$A:$A,YEAR(daily!$A2010),COT!$B:$B,WEEKNUM(daily!$A2010))</f>
        <v>123</v>
      </c>
      <c r="X2010">
        <f>SUMIFS(COT!O:O,COT!$A:$A,YEAR(daily!$A2010),COT!$B:$B,WEEKNUM(daily!$A2010))</f>
        <v>126</v>
      </c>
      <c r="Y2010">
        <f>SUMIFS(COT!P:P,COT!$A:$A,YEAR(daily!$A2010),COT!$B:$B,WEEKNUM(daily!$A2010))</f>
        <v>82</v>
      </c>
      <c r="Z2010">
        <f>SUMIFS(COT!Q:Q,COT!$A:$A,YEAR(daily!$A2010),COT!$B:$B,WEEKNUM(daily!$A2010))</f>
        <v>103</v>
      </c>
      <c r="AA2010">
        <f>SUMIFS(Saudi!B:B,Saudi!$A:$A,YEAR(daily!$A2010))</f>
        <v>1100.96</v>
      </c>
      <c r="AB2010">
        <f>SUMIFS(Saudi!C:C,Saudi!$A:$A,YEAR(daily!$A2010))</f>
        <v>520.04999999999995</v>
      </c>
      <c r="AC2010">
        <f>SUMIFS(Saudi!F:F,Saudi!$A:$A,YEAR(daily!$A2010))</f>
        <v>4182752</v>
      </c>
      <c r="AD2010">
        <f>SUMIFS(Saudi!G:G,Saudi!$A:$A,YEAR(daily!$A2010))</f>
        <v>99.648229102070061</v>
      </c>
      <c r="AE2010">
        <f>SUMIFS(Saudi!H:H,Saudi!$A:$A,YEAR(daily!$A2010))</f>
        <v>416803829.57314175</v>
      </c>
      <c r="AF2010" s="5">
        <f t="shared" si="86"/>
        <v>2</v>
      </c>
      <c r="AG2010" s="5">
        <f t="shared" si="87"/>
        <v>2008</v>
      </c>
    </row>
    <row r="2011" spans="1:33">
      <c r="A2011" s="3">
        <v>39510</v>
      </c>
      <c r="B2011" s="1">
        <v>351114</v>
      </c>
      <c r="C2011" s="1">
        <v>129775</v>
      </c>
      <c r="D2011" s="1">
        <v>46825</v>
      </c>
      <c r="E2011" s="1">
        <v>102.45</v>
      </c>
      <c r="F2011" s="1">
        <v>101.57</v>
      </c>
      <c r="G2011" s="1">
        <v>101.23</v>
      </c>
      <c r="H2011" s="2">
        <v>50.6</v>
      </c>
      <c r="I2011" s="2">
        <v>31.8</v>
      </c>
      <c r="J2011" s="2">
        <v>86.8</v>
      </c>
      <c r="K2011" s="2">
        <v>87.5</v>
      </c>
      <c r="L2011">
        <f>SUMIFS(US!B:B,US!$D:$D,YEAR(daily!$A2011),US!$E:$E,MONTH(daily!$A2011))</f>
        <v>8740</v>
      </c>
      <c r="M2011">
        <f>SUMIFS(US!C:C,US!$D:$D,YEAR(daily!$A2011),US!$E:$E,MONTH(daily!$A2011))</f>
        <v>19831</v>
      </c>
      <c r="N2011">
        <f>SUMIFS(COT!E:E,COT!$A:$A,YEAR(daily!$A2011),COT!$B:$B,WEEKNUM(daily!$A2011))</f>
        <v>1450956</v>
      </c>
      <c r="O2011">
        <f>SUMIFS(COT!F:F,COT!$A:$A,YEAR(daily!$A2011),COT!$B:$B,WEEKNUM(daily!$A2011))</f>
        <v>261451</v>
      </c>
      <c r="P2011">
        <f>SUMIFS(COT!G:G,COT!$A:$A,YEAR(daily!$A2011),COT!$B:$B,WEEKNUM(daily!$A2011))</f>
        <v>159390</v>
      </c>
      <c r="Q2011">
        <f>SUMIFS(COT!H:H,COT!$A:$A,YEAR(daily!$A2011),COT!$B:$B,WEEKNUM(daily!$A2011))</f>
        <v>386270</v>
      </c>
      <c r="R2011">
        <f>SUMIFS(COT!I:I,COT!$A:$A,YEAR(daily!$A2011),COT!$B:$B,WEEKNUM(daily!$A2011))</f>
        <v>717686</v>
      </c>
      <c r="S2011">
        <f>SUMIFS(COT!J:J,COT!$A:$A,YEAR(daily!$A2011),COT!$B:$B,WEEKNUM(daily!$A2011))</f>
        <v>823043</v>
      </c>
      <c r="T2011">
        <f>SUMIFS(COT!K:K,COT!$A:$A,YEAR(daily!$A2011),COT!$B:$B,WEEKNUM(daily!$A2011))</f>
        <v>85549</v>
      </c>
      <c r="U2011">
        <f>SUMIFS(COT!L:L,COT!$A:$A,YEAR(daily!$A2011),COT!$B:$B,WEEKNUM(daily!$A2011))</f>
        <v>82253</v>
      </c>
      <c r="V2011">
        <f>SUMIFS(COT!M:M,COT!$A:$A,YEAR(daily!$A2011),COT!$B:$B,WEEKNUM(daily!$A2011))</f>
        <v>94</v>
      </c>
      <c r="W2011">
        <f>SUMIFS(COT!N:N,COT!$A:$A,YEAR(daily!$A2011),COT!$B:$B,WEEKNUM(daily!$A2011))</f>
        <v>119</v>
      </c>
      <c r="X2011">
        <f>SUMIFS(COT!O:O,COT!$A:$A,YEAR(daily!$A2011),COT!$B:$B,WEEKNUM(daily!$A2011))</f>
        <v>133</v>
      </c>
      <c r="Y2011">
        <f>SUMIFS(COT!P:P,COT!$A:$A,YEAR(daily!$A2011),COT!$B:$B,WEEKNUM(daily!$A2011))</f>
        <v>84</v>
      </c>
      <c r="Z2011">
        <f>SUMIFS(COT!Q:Q,COT!$A:$A,YEAR(daily!$A2011),COT!$B:$B,WEEKNUM(daily!$A2011))</f>
        <v>104</v>
      </c>
      <c r="AA2011">
        <f>SUMIFS(Saudi!B:B,Saudi!$A:$A,YEAR(daily!$A2011))</f>
        <v>1100.96</v>
      </c>
      <c r="AB2011">
        <f>SUMIFS(Saudi!C:C,Saudi!$A:$A,YEAR(daily!$A2011))</f>
        <v>520.04999999999995</v>
      </c>
      <c r="AC2011">
        <f>SUMIFS(Saudi!F:F,Saudi!$A:$A,YEAR(daily!$A2011))</f>
        <v>4182752</v>
      </c>
      <c r="AD2011">
        <f>SUMIFS(Saudi!G:G,Saudi!$A:$A,YEAR(daily!$A2011))</f>
        <v>99.648229102070061</v>
      </c>
      <c r="AE2011">
        <f>SUMIFS(Saudi!H:H,Saudi!$A:$A,YEAR(daily!$A2011))</f>
        <v>416803829.57314175</v>
      </c>
      <c r="AF2011" s="5">
        <f t="shared" si="86"/>
        <v>3</v>
      </c>
      <c r="AG2011" s="5">
        <f t="shared" si="87"/>
        <v>2008</v>
      </c>
    </row>
    <row r="2012" spans="1:33">
      <c r="A2012" s="3">
        <v>39511</v>
      </c>
      <c r="B2012" s="1">
        <v>333375</v>
      </c>
      <c r="C2012" s="1">
        <v>134607</v>
      </c>
      <c r="D2012" s="1">
        <v>45615</v>
      </c>
      <c r="E2012" s="1">
        <v>99.52</v>
      </c>
      <c r="F2012" s="1">
        <v>98.47</v>
      </c>
      <c r="G2012" s="1">
        <v>98.09</v>
      </c>
      <c r="H2012" s="2">
        <v>50.6</v>
      </c>
      <c r="I2012" s="2">
        <v>31.8</v>
      </c>
      <c r="J2012" s="2">
        <v>86.8</v>
      </c>
      <c r="K2012" s="2">
        <v>87.5</v>
      </c>
      <c r="L2012">
        <f>SUMIFS(US!B:B,US!$D:$D,YEAR(daily!$A2012),US!$E:$E,MONTH(daily!$A2012))</f>
        <v>8740</v>
      </c>
      <c r="M2012">
        <f>SUMIFS(US!C:C,US!$D:$D,YEAR(daily!$A2012),US!$E:$E,MONTH(daily!$A2012))</f>
        <v>19831</v>
      </c>
      <c r="N2012">
        <f>SUMIFS(COT!E:E,COT!$A:$A,YEAR(daily!$A2012),COT!$B:$B,WEEKNUM(daily!$A2012))</f>
        <v>1450956</v>
      </c>
      <c r="O2012">
        <f>SUMIFS(COT!F:F,COT!$A:$A,YEAR(daily!$A2012),COT!$B:$B,WEEKNUM(daily!$A2012))</f>
        <v>261451</v>
      </c>
      <c r="P2012">
        <f>SUMIFS(COT!G:G,COT!$A:$A,YEAR(daily!$A2012),COT!$B:$B,WEEKNUM(daily!$A2012))</f>
        <v>159390</v>
      </c>
      <c r="Q2012">
        <f>SUMIFS(COT!H:H,COT!$A:$A,YEAR(daily!$A2012),COT!$B:$B,WEEKNUM(daily!$A2012))</f>
        <v>386270</v>
      </c>
      <c r="R2012">
        <f>SUMIFS(COT!I:I,COT!$A:$A,YEAR(daily!$A2012),COT!$B:$B,WEEKNUM(daily!$A2012))</f>
        <v>717686</v>
      </c>
      <c r="S2012">
        <f>SUMIFS(COT!J:J,COT!$A:$A,YEAR(daily!$A2012),COT!$B:$B,WEEKNUM(daily!$A2012))</f>
        <v>823043</v>
      </c>
      <c r="T2012">
        <f>SUMIFS(COT!K:K,COT!$A:$A,YEAR(daily!$A2012),COT!$B:$B,WEEKNUM(daily!$A2012))</f>
        <v>85549</v>
      </c>
      <c r="U2012">
        <f>SUMIFS(COT!L:L,COT!$A:$A,YEAR(daily!$A2012),COT!$B:$B,WEEKNUM(daily!$A2012))</f>
        <v>82253</v>
      </c>
      <c r="V2012">
        <f>SUMIFS(COT!M:M,COT!$A:$A,YEAR(daily!$A2012),COT!$B:$B,WEEKNUM(daily!$A2012))</f>
        <v>94</v>
      </c>
      <c r="W2012">
        <f>SUMIFS(COT!N:N,COT!$A:$A,YEAR(daily!$A2012),COT!$B:$B,WEEKNUM(daily!$A2012))</f>
        <v>119</v>
      </c>
      <c r="X2012">
        <f>SUMIFS(COT!O:O,COT!$A:$A,YEAR(daily!$A2012),COT!$B:$B,WEEKNUM(daily!$A2012))</f>
        <v>133</v>
      </c>
      <c r="Y2012">
        <f>SUMIFS(COT!P:P,COT!$A:$A,YEAR(daily!$A2012),COT!$B:$B,WEEKNUM(daily!$A2012))</f>
        <v>84</v>
      </c>
      <c r="Z2012">
        <f>SUMIFS(COT!Q:Q,COT!$A:$A,YEAR(daily!$A2012),COT!$B:$B,WEEKNUM(daily!$A2012))</f>
        <v>104</v>
      </c>
      <c r="AA2012">
        <f>SUMIFS(Saudi!B:B,Saudi!$A:$A,YEAR(daily!$A2012))</f>
        <v>1100.96</v>
      </c>
      <c r="AB2012">
        <f>SUMIFS(Saudi!C:C,Saudi!$A:$A,YEAR(daily!$A2012))</f>
        <v>520.04999999999995</v>
      </c>
      <c r="AC2012">
        <f>SUMIFS(Saudi!F:F,Saudi!$A:$A,YEAR(daily!$A2012))</f>
        <v>4182752</v>
      </c>
      <c r="AD2012">
        <f>SUMIFS(Saudi!G:G,Saudi!$A:$A,YEAR(daily!$A2012))</f>
        <v>99.648229102070061</v>
      </c>
      <c r="AE2012">
        <f>SUMIFS(Saudi!H:H,Saudi!$A:$A,YEAR(daily!$A2012))</f>
        <v>416803829.57314175</v>
      </c>
      <c r="AF2012" s="5">
        <f t="shared" si="86"/>
        <v>3</v>
      </c>
      <c r="AG2012" s="5">
        <f t="shared" si="87"/>
        <v>2008</v>
      </c>
    </row>
    <row r="2013" spans="1:33">
      <c r="A2013" s="3">
        <v>39512</v>
      </c>
      <c r="B2013" s="1">
        <v>329928</v>
      </c>
      <c r="C2013" s="1">
        <v>136777</v>
      </c>
      <c r="D2013" s="1">
        <v>48308</v>
      </c>
      <c r="E2013" s="1">
        <v>104.52</v>
      </c>
      <c r="F2013" s="1">
        <v>102.89</v>
      </c>
      <c r="G2013" s="1">
        <v>102.31</v>
      </c>
      <c r="H2013" s="2">
        <v>50.6</v>
      </c>
      <c r="I2013" s="2">
        <v>31.8</v>
      </c>
      <c r="J2013" s="2">
        <v>86.8</v>
      </c>
      <c r="K2013" s="2">
        <v>87.5</v>
      </c>
      <c r="L2013">
        <f>SUMIFS(US!B:B,US!$D:$D,YEAR(daily!$A2013),US!$E:$E,MONTH(daily!$A2013))</f>
        <v>8740</v>
      </c>
      <c r="M2013">
        <f>SUMIFS(US!C:C,US!$D:$D,YEAR(daily!$A2013),US!$E:$E,MONTH(daily!$A2013))</f>
        <v>19831</v>
      </c>
      <c r="N2013">
        <f>SUMIFS(COT!E:E,COT!$A:$A,YEAR(daily!$A2013),COT!$B:$B,WEEKNUM(daily!$A2013))</f>
        <v>1450956</v>
      </c>
      <c r="O2013">
        <f>SUMIFS(COT!F:F,COT!$A:$A,YEAR(daily!$A2013),COT!$B:$B,WEEKNUM(daily!$A2013))</f>
        <v>261451</v>
      </c>
      <c r="P2013">
        <f>SUMIFS(COT!G:G,COT!$A:$A,YEAR(daily!$A2013),COT!$B:$B,WEEKNUM(daily!$A2013))</f>
        <v>159390</v>
      </c>
      <c r="Q2013">
        <f>SUMIFS(COT!H:H,COT!$A:$A,YEAR(daily!$A2013),COT!$B:$B,WEEKNUM(daily!$A2013))</f>
        <v>386270</v>
      </c>
      <c r="R2013">
        <f>SUMIFS(COT!I:I,COT!$A:$A,YEAR(daily!$A2013),COT!$B:$B,WEEKNUM(daily!$A2013))</f>
        <v>717686</v>
      </c>
      <c r="S2013">
        <f>SUMIFS(COT!J:J,COT!$A:$A,YEAR(daily!$A2013),COT!$B:$B,WEEKNUM(daily!$A2013))</f>
        <v>823043</v>
      </c>
      <c r="T2013">
        <f>SUMIFS(COT!K:K,COT!$A:$A,YEAR(daily!$A2013),COT!$B:$B,WEEKNUM(daily!$A2013))</f>
        <v>85549</v>
      </c>
      <c r="U2013">
        <f>SUMIFS(COT!L:L,COT!$A:$A,YEAR(daily!$A2013),COT!$B:$B,WEEKNUM(daily!$A2013))</f>
        <v>82253</v>
      </c>
      <c r="V2013">
        <f>SUMIFS(COT!M:M,COT!$A:$A,YEAR(daily!$A2013),COT!$B:$B,WEEKNUM(daily!$A2013))</f>
        <v>94</v>
      </c>
      <c r="W2013">
        <f>SUMIFS(COT!N:N,COT!$A:$A,YEAR(daily!$A2013),COT!$B:$B,WEEKNUM(daily!$A2013))</f>
        <v>119</v>
      </c>
      <c r="X2013">
        <f>SUMIFS(COT!O:O,COT!$A:$A,YEAR(daily!$A2013),COT!$B:$B,WEEKNUM(daily!$A2013))</f>
        <v>133</v>
      </c>
      <c r="Y2013">
        <f>SUMIFS(COT!P:P,COT!$A:$A,YEAR(daily!$A2013),COT!$B:$B,WEEKNUM(daily!$A2013))</f>
        <v>84</v>
      </c>
      <c r="Z2013">
        <f>SUMIFS(COT!Q:Q,COT!$A:$A,YEAR(daily!$A2013),COT!$B:$B,WEEKNUM(daily!$A2013))</f>
        <v>104</v>
      </c>
      <c r="AA2013">
        <f>SUMIFS(Saudi!B:B,Saudi!$A:$A,YEAR(daily!$A2013))</f>
        <v>1100.96</v>
      </c>
      <c r="AB2013">
        <f>SUMIFS(Saudi!C:C,Saudi!$A:$A,YEAR(daily!$A2013))</f>
        <v>520.04999999999995</v>
      </c>
      <c r="AC2013">
        <f>SUMIFS(Saudi!F:F,Saudi!$A:$A,YEAR(daily!$A2013))</f>
        <v>4182752</v>
      </c>
      <c r="AD2013">
        <f>SUMIFS(Saudi!G:G,Saudi!$A:$A,YEAR(daily!$A2013))</f>
        <v>99.648229102070061</v>
      </c>
      <c r="AE2013">
        <f>SUMIFS(Saudi!H:H,Saudi!$A:$A,YEAR(daily!$A2013))</f>
        <v>416803829.57314175</v>
      </c>
      <c r="AF2013" s="5">
        <f t="shared" si="86"/>
        <v>3</v>
      </c>
      <c r="AG2013" s="5">
        <f t="shared" si="87"/>
        <v>2008</v>
      </c>
    </row>
    <row r="2014" spans="1:33">
      <c r="A2014" s="3">
        <v>39513</v>
      </c>
      <c r="B2014" s="1">
        <v>297104</v>
      </c>
      <c r="C2014" s="1">
        <v>137931</v>
      </c>
      <c r="D2014" s="1">
        <v>49074</v>
      </c>
      <c r="E2014" s="1">
        <v>105.47</v>
      </c>
      <c r="F2014" s="1">
        <v>103.78</v>
      </c>
      <c r="G2014" s="1">
        <v>103.09</v>
      </c>
      <c r="H2014" s="2">
        <v>50.6</v>
      </c>
      <c r="I2014" s="2">
        <v>31.8</v>
      </c>
      <c r="J2014" s="2">
        <v>86.8</v>
      </c>
      <c r="K2014" s="2">
        <v>87.5</v>
      </c>
      <c r="L2014">
        <f>SUMIFS(US!B:B,US!$D:$D,YEAR(daily!$A2014),US!$E:$E,MONTH(daily!$A2014))</f>
        <v>8740</v>
      </c>
      <c r="M2014">
        <f>SUMIFS(US!C:C,US!$D:$D,YEAR(daily!$A2014),US!$E:$E,MONTH(daily!$A2014))</f>
        <v>19831</v>
      </c>
      <c r="N2014">
        <f>SUMIFS(COT!E:E,COT!$A:$A,YEAR(daily!$A2014),COT!$B:$B,WEEKNUM(daily!$A2014))</f>
        <v>1450956</v>
      </c>
      <c r="O2014">
        <f>SUMIFS(COT!F:F,COT!$A:$A,YEAR(daily!$A2014),COT!$B:$B,WEEKNUM(daily!$A2014))</f>
        <v>261451</v>
      </c>
      <c r="P2014">
        <f>SUMIFS(COT!G:G,COT!$A:$A,YEAR(daily!$A2014),COT!$B:$B,WEEKNUM(daily!$A2014))</f>
        <v>159390</v>
      </c>
      <c r="Q2014">
        <f>SUMIFS(COT!H:H,COT!$A:$A,YEAR(daily!$A2014),COT!$B:$B,WEEKNUM(daily!$A2014))</f>
        <v>386270</v>
      </c>
      <c r="R2014">
        <f>SUMIFS(COT!I:I,COT!$A:$A,YEAR(daily!$A2014),COT!$B:$B,WEEKNUM(daily!$A2014))</f>
        <v>717686</v>
      </c>
      <c r="S2014">
        <f>SUMIFS(COT!J:J,COT!$A:$A,YEAR(daily!$A2014),COT!$B:$B,WEEKNUM(daily!$A2014))</f>
        <v>823043</v>
      </c>
      <c r="T2014">
        <f>SUMIFS(COT!K:K,COT!$A:$A,YEAR(daily!$A2014),COT!$B:$B,WEEKNUM(daily!$A2014))</f>
        <v>85549</v>
      </c>
      <c r="U2014">
        <f>SUMIFS(COT!L:L,COT!$A:$A,YEAR(daily!$A2014),COT!$B:$B,WEEKNUM(daily!$A2014))</f>
        <v>82253</v>
      </c>
      <c r="V2014">
        <f>SUMIFS(COT!M:M,COT!$A:$A,YEAR(daily!$A2014),COT!$B:$B,WEEKNUM(daily!$A2014))</f>
        <v>94</v>
      </c>
      <c r="W2014">
        <f>SUMIFS(COT!N:N,COT!$A:$A,YEAR(daily!$A2014),COT!$B:$B,WEEKNUM(daily!$A2014))</f>
        <v>119</v>
      </c>
      <c r="X2014">
        <f>SUMIFS(COT!O:O,COT!$A:$A,YEAR(daily!$A2014),COT!$B:$B,WEEKNUM(daily!$A2014))</f>
        <v>133</v>
      </c>
      <c r="Y2014">
        <f>SUMIFS(COT!P:P,COT!$A:$A,YEAR(daily!$A2014),COT!$B:$B,WEEKNUM(daily!$A2014))</f>
        <v>84</v>
      </c>
      <c r="Z2014">
        <f>SUMIFS(COT!Q:Q,COT!$A:$A,YEAR(daily!$A2014),COT!$B:$B,WEEKNUM(daily!$A2014))</f>
        <v>104</v>
      </c>
      <c r="AA2014">
        <f>SUMIFS(Saudi!B:B,Saudi!$A:$A,YEAR(daily!$A2014))</f>
        <v>1100.96</v>
      </c>
      <c r="AB2014">
        <f>SUMIFS(Saudi!C:C,Saudi!$A:$A,YEAR(daily!$A2014))</f>
        <v>520.04999999999995</v>
      </c>
      <c r="AC2014">
        <f>SUMIFS(Saudi!F:F,Saudi!$A:$A,YEAR(daily!$A2014))</f>
        <v>4182752</v>
      </c>
      <c r="AD2014">
        <f>SUMIFS(Saudi!G:G,Saudi!$A:$A,YEAR(daily!$A2014))</f>
        <v>99.648229102070061</v>
      </c>
      <c r="AE2014">
        <f>SUMIFS(Saudi!H:H,Saudi!$A:$A,YEAR(daily!$A2014))</f>
        <v>416803829.57314175</v>
      </c>
      <c r="AF2014" s="5">
        <f t="shared" si="86"/>
        <v>3</v>
      </c>
      <c r="AG2014" s="5">
        <f t="shared" si="87"/>
        <v>2008</v>
      </c>
    </row>
    <row r="2015" spans="1:33">
      <c r="A2015" s="3">
        <v>39514</v>
      </c>
      <c r="B2015" s="1">
        <v>280976</v>
      </c>
      <c r="C2015" s="1">
        <v>140052</v>
      </c>
      <c r="D2015" s="1">
        <v>49012</v>
      </c>
      <c r="E2015" s="1">
        <v>105.15</v>
      </c>
      <c r="F2015" s="1">
        <v>103.34</v>
      </c>
      <c r="G2015" s="1">
        <v>102.55</v>
      </c>
      <c r="H2015" s="2">
        <v>50.6</v>
      </c>
      <c r="I2015" s="2">
        <v>31.8</v>
      </c>
      <c r="J2015" s="2">
        <v>86.8</v>
      </c>
      <c r="K2015" s="2">
        <v>87.5</v>
      </c>
      <c r="L2015">
        <f>SUMIFS(US!B:B,US!$D:$D,YEAR(daily!$A2015),US!$E:$E,MONTH(daily!$A2015))</f>
        <v>8740</v>
      </c>
      <c r="M2015">
        <f>SUMIFS(US!C:C,US!$D:$D,YEAR(daily!$A2015),US!$E:$E,MONTH(daily!$A2015))</f>
        <v>19831</v>
      </c>
      <c r="N2015">
        <f>SUMIFS(COT!E:E,COT!$A:$A,YEAR(daily!$A2015),COT!$B:$B,WEEKNUM(daily!$A2015))</f>
        <v>1450956</v>
      </c>
      <c r="O2015">
        <f>SUMIFS(COT!F:F,COT!$A:$A,YEAR(daily!$A2015),COT!$B:$B,WEEKNUM(daily!$A2015))</f>
        <v>261451</v>
      </c>
      <c r="P2015">
        <f>SUMIFS(COT!G:G,COT!$A:$A,YEAR(daily!$A2015),COT!$B:$B,WEEKNUM(daily!$A2015))</f>
        <v>159390</v>
      </c>
      <c r="Q2015">
        <f>SUMIFS(COT!H:H,COT!$A:$A,YEAR(daily!$A2015),COT!$B:$B,WEEKNUM(daily!$A2015))</f>
        <v>386270</v>
      </c>
      <c r="R2015">
        <f>SUMIFS(COT!I:I,COT!$A:$A,YEAR(daily!$A2015),COT!$B:$B,WEEKNUM(daily!$A2015))</f>
        <v>717686</v>
      </c>
      <c r="S2015">
        <f>SUMIFS(COT!J:J,COT!$A:$A,YEAR(daily!$A2015),COT!$B:$B,WEEKNUM(daily!$A2015))</f>
        <v>823043</v>
      </c>
      <c r="T2015">
        <f>SUMIFS(COT!K:K,COT!$A:$A,YEAR(daily!$A2015),COT!$B:$B,WEEKNUM(daily!$A2015))</f>
        <v>85549</v>
      </c>
      <c r="U2015">
        <f>SUMIFS(COT!L:L,COT!$A:$A,YEAR(daily!$A2015),COT!$B:$B,WEEKNUM(daily!$A2015))</f>
        <v>82253</v>
      </c>
      <c r="V2015">
        <f>SUMIFS(COT!M:M,COT!$A:$A,YEAR(daily!$A2015),COT!$B:$B,WEEKNUM(daily!$A2015))</f>
        <v>94</v>
      </c>
      <c r="W2015">
        <f>SUMIFS(COT!N:N,COT!$A:$A,YEAR(daily!$A2015),COT!$B:$B,WEEKNUM(daily!$A2015))</f>
        <v>119</v>
      </c>
      <c r="X2015">
        <f>SUMIFS(COT!O:O,COT!$A:$A,YEAR(daily!$A2015),COT!$B:$B,WEEKNUM(daily!$A2015))</f>
        <v>133</v>
      </c>
      <c r="Y2015">
        <f>SUMIFS(COT!P:P,COT!$A:$A,YEAR(daily!$A2015),COT!$B:$B,WEEKNUM(daily!$A2015))</f>
        <v>84</v>
      </c>
      <c r="Z2015">
        <f>SUMIFS(COT!Q:Q,COT!$A:$A,YEAR(daily!$A2015),COT!$B:$B,WEEKNUM(daily!$A2015))</f>
        <v>104</v>
      </c>
      <c r="AA2015">
        <f>SUMIFS(Saudi!B:B,Saudi!$A:$A,YEAR(daily!$A2015))</f>
        <v>1100.96</v>
      </c>
      <c r="AB2015">
        <f>SUMIFS(Saudi!C:C,Saudi!$A:$A,YEAR(daily!$A2015))</f>
        <v>520.04999999999995</v>
      </c>
      <c r="AC2015">
        <f>SUMIFS(Saudi!F:F,Saudi!$A:$A,YEAR(daily!$A2015))</f>
        <v>4182752</v>
      </c>
      <c r="AD2015">
        <f>SUMIFS(Saudi!G:G,Saudi!$A:$A,YEAR(daily!$A2015))</f>
        <v>99.648229102070061</v>
      </c>
      <c r="AE2015">
        <f>SUMIFS(Saudi!H:H,Saudi!$A:$A,YEAR(daily!$A2015))</f>
        <v>416803829.57314175</v>
      </c>
      <c r="AF2015" s="5">
        <f t="shared" si="86"/>
        <v>3</v>
      </c>
      <c r="AG2015" s="5">
        <f t="shared" si="87"/>
        <v>2008</v>
      </c>
    </row>
    <row r="2016" spans="1:33">
      <c r="A2016" s="3">
        <v>39517</v>
      </c>
      <c r="B2016" s="1">
        <v>267005</v>
      </c>
      <c r="C2016" s="1">
        <v>141985</v>
      </c>
      <c r="D2016" s="1">
        <v>51769</v>
      </c>
      <c r="E2016" s="1">
        <v>107.9</v>
      </c>
      <c r="F2016" s="1">
        <v>105.51</v>
      </c>
      <c r="G2016" s="1">
        <v>104.41</v>
      </c>
      <c r="H2016" s="2">
        <v>50.6</v>
      </c>
      <c r="I2016" s="2">
        <v>31.8</v>
      </c>
      <c r="J2016" s="2">
        <v>86.8</v>
      </c>
      <c r="K2016" s="2">
        <v>87.5</v>
      </c>
      <c r="L2016">
        <f>SUMIFS(US!B:B,US!$D:$D,YEAR(daily!$A2016),US!$E:$E,MONTH(daily!$A2016))</f>
        <v>8740</v>
      </c>
      <c r="M2016">
        <f>SUMIFS(US!C:C,US!$D:$D,YEAR(daily!$A2016),US!$E:$E,MONTH(daily!$A2016))</f>
        <v>19831</v>
      </c>
      <c r="N2016">
        <f>SUMIFS(COT!E:E,COT!$A:$A,YEAR(daily!$A2016),COT!$B:$B,WEEKNUM(daily!$A2016))</f>
        <v>1484417</v>
      </c>
      <c r="O2016">
        <f>SUMIFS(COT!F:F,COT!$A:$A,YEAR(daily!$A2016),COT!$B:$B,WEEKNUM(daily!$A2016))</f>
        <v>260590</v>
      </c>
      <c r="P2016">
        <f>SUMIFS(COT!G:G,COT!$A:$A,YEAR(daily!$A2016),COT!$B:$B,WEEKNUM(daily!$A2016))</f>
        <v>145445</v>
      </c>
      <c r="Q2016">
        <f>SUMIFS(COT!H:H,COT!$A:$A,YEAR(daily!$A2016),COT!$B:$B,WEEKNUM(daily!$A2016))</f>
        <v>408101</v>
      </c>
      <c r="R2016">
        <f>SUMIFS(COT!I:I,COT!$A:$A,YEAR(daily!$A2016),COT!$B:$B,WEEKNUM(daily!$A2016))</f>
        <v>740892</v>
      </c>
      <c r="S2016">
        <f>SUMIFS(COT!J:J,COT!$A:$A,YEAR(daily!$A2016),COT!$B:$B,WEEKNUM(daily!$A2016))</f>
        <v>839961</v>
      </c>
      <c r="T2016">
        <f>SUMIFS(COT!K:K,COT!$A:$A,YEAR(daily!$A2016),COT!$B:$B,WEEKNUM(daily!$A2016))</f>
        <v>74834</v>
      </c>
      <c r="U2016">
        <f>SUMIFS(COT!L:L,COT!$A:$A,YEAR(daily!$A2016),COT!$B:$B,WEEKNUM(daily!$A2016))</f>
        <v>90910</v>
      </c>
      <c r="V2016">
        <f>SUMIFS(COT!M:M,COT!$A:$A,YEAR(daily!$A2016),COT!$B:$B,WEEKNUM(daily!$A2016))</f>
        <v>103</v>
      </c>
      <c r="W2016">
        <f>SUMIFS(COT!N:N,COT!$A:$A,YEAR(daily!$A2016),COT!$B:$B,WEEKNUM(daily!$A2016))</f>
        <v>114</v>
      </c>
      <c r="X2016">
        <f>SUMIFS(COT!O:O,COT!$A:$A,YEAR(daily!$A2016),COT!$B:$B,WEEKNUM(daily!$A2016))</f>
        <v>132</v>
      </c>
      <c r="Y2016">
        <f>SUMIFS(COT!P:P,COT!$A:$A,YEAR(daily!$A2016),COT!$B:$B,WEEKNUM(daily!$A2016))</f>
        <v>84</v>
      </c>
      <c r="Z2016">
        <f>SUMIFS(COT!Q:Q,COT!$A:$A,YEAR(daily!$A2016),COT!$B:$B,WEEKNUM(daily!$A2016))</f>
        <v>103</v>
      </c>
      <c r="AA2016">
        <f>SUMIFS(Saudi!B:B,Saudi!$A:$A,YEAR(daily!$A2016))</f>
        <v>1100.96</v>
      </c>
      <c r="AB2016">
        <f>SUMIFS(Saudi!C:C,Saudi!$A:$A,YEAR(daily!$A2016))</f>
        <v>520.04999999999995</v>
      </c>
      <c r="AC2016">
        <f>SUMIFS(Saudi!F:F,Saudi!$A:$A,YEAR(daily!$A2016))</f>
        <v>4182752</v>
      </c>
      <c r="AD2016">
        <f>SUMIFS(Saudi!G:G,Saudi!$A:$A,YEAR(daily!$A2016))</f>
        <v>99.648229102070061</v>
      </c>
      <c r="AE2016">
        <f>SUMIFS(Saudi!H:H,Saudi!$A:$A,YEAR(daily!$A2016))</f>
        <v>416803829.57314175</v>
      </c>
      <c r="AF2016" s="5">
        <f t="shared" si="86"/>
        <v>3</v>
      </c>
      <c r="AG2016" s="5">
        <f t="shared" si="87"/>
        <v>2008</v>
      </c>
    </row>
    <row r="2017" spans="1:33">
      <c r="A2017" s="3">
        <v>39518</v>
      </c>
      <c r="B2017" s="1">
        <v>237048</v>
      </c>
      <c r="C2017" s="1">
        <v>143897</v>
      </c>
      <c r="D2017" s="1">
        <v>54982</v>
      </c>
      <c r="E2017" s="1">
        <v>108.75</v>
      </c>
      <c r="F2017" s="1">
        <v>106.22</v>
      </c>
      <c r="G2017" s="1">
        <v>105.08</v>
      </c>
      <c r="H2017" s="2">
        <v>50.6</v>
      </c>
      <c r="I2017" s="2">
        <v>31.8</v>
      </c>
      <c r="J2017" s="2">
        <v>86.8</v>
      </c>
      <c r="K2017" s="2">
        <v>87.5</v>
      </c>
      <c r="L2017">
        <f>SUMIFS(US!B:B,US!$D:$D,YEAR(daily!$A2017),US!$E:$E,MONTH(daily!$A2017))</f>
        <v>8740</v>
      </c>
      <c r="M2017">
        <f>SUMIFS(US!C:C,US!$D:$D,YEAR(daily!$A2017),US!$E:$E,MONTH(daily!$A2017))</f>
        <v>19831</v>
      </c>
      <c r="N2017">
        <f>SUMIFS(COT!E:E,COT!$A:$A,YEAR(daily!$A2017),COT!$B:$B,WEEKNUM(daily!$A2017))</f>
        <v>1484417</v>
      </c>
      <c r="O2017">
        <f>SUMIFS(COT!F:F,COT!$A:$A,YEAR(daily!$A2017),COT!$B:$B,WEEKNUM(daily!$A2017))</f>
        <v>260590</v>
      </c>
      <c r="P2017">
        <f>SUMIFS(COT!G:G,COT!$A:$A,YEAR(daily!$A2017),COT!$B:$B,WEEKNUM(daily!$A2017))</f>
        <v>145445</v>
      </c>
      <c r="Q2017">
        <f>SUMIFS(COT!H:H,COT!$A:$A,YEAR(daily!$A2017),COT!$B:$B,WEEKNUM(daily!$A2017))</f>
        <v>408101</v>
      </c>
      <c r="R2017">
        <f>SUMIFS(COT!I:I,COT!$A:$A,YEAR(daily!$A2017),COT!$B:$B,WEEKNUM(daily!$A2017))</f>
        <v>740892</v>
      </c>
      <c r="S2017">
        <f>SUMIFS(COT!J:J,COT!$A:$A,YEAR(daily!$A2017),COT!$B:$B,WEEKNUM(daily!$A2017))</f>
        <v>839961</v>
      </c>
      <c r="T2017">
        <f>SUMIFS(COT!K:K,COT!$A:$A,YEAR(daily!$A2017),COT!$B:$B,WEEKNUM(daily!$A2017))</f>
        <v>74834</v>
      </c>
      <c r="U2017">
        <f>SUMIFS(COT!L:L,COT!$A:$A,YEAR(daily!$A2017),COT!$B:$B,WEEKNUM(daily!$A2017))</f>
        <v>90910</v>
      </c>
      <c r="V2017">
        <f>SUMIFS(COT!M:M,COT!$A:$A,YEAR(daily!$A2017),COT!$B:$B,WEEKNUM(daily!$A2017))</f>
        <v>103</v>
      </c>
      <c r="W2017">
        <f>SUMIFS(COT!N:N,COT!$A:$A,YEAR(daily!$A2017),COT!$B:$B,WEEKNUM(daily!$A2017))</f>
        <v>114</v>
      </c>
      <c r="X2017">
        <f>SUMIFS(COT!O:O,COT!$A:$A,YEAR(daily!$A2017),COT!$B:$B,WEEKNUM(daily!$A2017))</f>
        <v>132</v>
      </c>
      <c r="Y2017">
        <f>SUMIFS(COT!P:P,COT!$A:$A,YEAR(daily!$A2017),COT!$B:$B,WEEKNUM(daily!$A2017))</f>
        <v>84</v>
      </c>
      <c r="Z2017">
        <f>SUMIFS(COT!Q:Q,COT!$A:$A,YEAR(daily!$A2017),COT!$B:$B,WEEKNUM(daily!$A2017))</f>
        <v>103</v>
      </c>
      <c r="AA2017">
        <f>SUMIFS(Saudi!B:B,Saudi!$A:$A,YEAR(daily!$A2017))</f>
        <v>1100.96</v>
      </c>
      <c r="AB2017">
        <f>SUMIFS(Saudi!C:C,Saudi!$A:$A,YEAR(daily!$A2017))</f>
        <v>520.04999999999995</v>
      </c>
      <c r="AC2017">
        <f>SUMIFS(Saudi!F:F,Saudi!$A:$A,YEAR(daily!$A2017))</f>
        <v>4182752</v>
      </c>
      <c r="AD2017">
        <f>SUMIFS(Saudi!G:G,Saudi!$A:$A,YEAR(daily!$A2017))</f>
        <v>99.648229102070061</v>
      </c>
      <c r="AE2017">
        <f>SUMIFS(Saudi!H:H,Saudi!$A:$A,YEAR(daily!$A2017))</f>
        <v>416803829.57314175</v>
      </c>
      <c r="AF2017" s="5">
        <f t="shared" si="86"/>
        <v>3</v>
      </c>
      <c r="AG2017" s="5">
        <f t="shared" si="87"/>
        <v>2008</v>
      </c>
    </row>
    <row r="2018" spans="1:33">
      <c r="A2018" s="3">
        <v>39519</v>
      </c>
      <c r="B2018" s="1">
        <v>207719</v>
      </c>
      <c r="C2018" s="1">
        <v>151194</v>
      </c>
      <c r="D2018" s="1">
        <v>54942</v>
      </c>
      <c r="E2018" s="1">
        <v>109.92</v>
      </c>
      <c r="F2018" s="1">
        <v>107.2</v>
      </c>
      <c r="G2018" s="1">
        <v>106.07</v>
      </c>
      <c r="H2018" s="2">
        <v>50.6</v>
      </c>
      <c r="I2018" s="2">
        <v>31.8</v>
      </c>
      <c r="J2018" s="2">
        <v>86.8</v>
      </c>
      <c r="K2018" s="2">
        <v>87.5</v>
      </c>
      <c r="L2018">
        <f>SUMIFS(US!B:B,US!$D:$D,YEAR(daily!$A2018),US!$E:$E,MONTH(daily!$A2018))</f>
        <v>8740</v>
      </c>
      <c r="M2018">
        <f>SUMIFS(US!C:C,US!$D:$D,YEAR(daily!$A2018),US!$E:$E,MONTH(daily!$A2018))</f>
        <v>19831</v>
      </c>
      <c r="N2018">
        <f>SUMIFS(COT!E:E,COT!$A:$A,YEAR(daily!$A2018),COT!$B:$B,WEEKNUM(daily!$A2018))</f>
        <v>1484417</v>
      </c>
      <c r="O2018">
        <f>SUMIFS(COT!F:F,COT!$A:$A,YEAR(daily!$A2018),COT!$B:$B,WEEKNUM(daily!$A2018))</f>
        <v>260590</v>
      </c>
      <c r="P2018">
        <f>SUMIFS(COT!G:G,COT!$A:$A,YEAR(daily!$A2018),COT!$B:$B,WEEKNUM(daily!$A2018))</f>
        <v>145445</v>
      </c>
      <c r="Q2018">
        <f>SUMIFS(COT!H:H,COT!$A:$A,YEAR(daily!$A2018),COT!$B:$B,WEEKNUM(daily!$A2018))</f>
        <v>408101</v>
      </c>
      <c r="R2018">
        <f>SUMIFS(COT!I:I,COT!$A:$A,YEAR(daily!$A2018),COT!$B:$B,WEEKNUM(daily!$A2018))</f>
        <v>740892</v>
      </c>
      <c r="S2018">
        <f>SUMIFS(COT!J:J,COT!$A:$A,YEAR(daily!$A2018),COT!$B:$B,WEEKNUM(daily!$A2018))</f>
        <v>839961</v>
      </c>
      <c r="T2018">
        <f>SUMIFS(COT!K:K,COT!$A:$A,YEAR(daily!$A2018),COT!$B:$B,WEEKNUM(daily!$A2018))</f>
        <v>74834</v>
      </c>
      <c r="U2018">
        <f>SUMIFS(COT!L:L,COT!$A:$A,YEAR(daily!$A2018),COT!$B:$B,WEEKNUM(daily!$A2018))</f>
        <v>90910</v>
      </c>
      <c r="V2018">
        <f>SUMIFS(COT!M:M,COT!$A:$A,YEAR(daily!$A2018),COT!$B:$B,WEEKNUM(daily!$A2018))</f>
        <v>103</v>
      </c>
      <c r="W2018">
        <f>SUMIFS(COT!N:N,COT!$A:$A,YEAR(daily!$A2018),COT!$B:$B,WEEKNUM(daily!$A2018))</f>
        <v>114</v>
      </c>
      <c r="X2018">
        <f>SUMIFS(COT!O:O,COT!$A:$A,YEAR(daily!$A2018),COT!$B:$B,WEEKNUM(daily!$A2018))</f>
        <v>132</v>
      </c>
      <c r="Y2018">
        <f>SUMIFS(COT!P:P,COT!$A:$A,YEAR(daily!$A2018),COT!$B:$B,WEEKNUM(daily!$A2018))</f>
        <v>84</v>
      </c>
      <c r="Z2018">
        <f>SUMIFS(COT!Q:Q,COT!$A:$A,YEAR(daily!$A2018),COT!$B:$B,WEEKNUM(daily!$A2018))</f>
        <v>103</v>
      </c>
      <c r="AA2018">
        <f>SUMIFS(Saudi!B:B,Saudi!$A:$A,YEAR(daily!$A2018))</f>
        <v>1100.96</v>
      </c>
      <c r="AB2018">
        <f>SUMIFS(Saudi!C:C,Saudi!$A:$A,YEAR(daily!$A2018))</f>
        <v>520.04999999999995</v>
      </c>
      <c r="AC2018">
        <f>SUMIFS(Saudi!F:F,Saudi!$A:$A,YEAR(daily!$A2018))</f>
        <v>4182752</v>
      </c>
      <c r="AD2018">
        <f>SUMIFS(Saudi!G:G,Saudi!$A:$A,YEAR(daily!$A2018))</f>
        <v>99.648229102070061</v>
      </c>
      <c r="AE2018">
        <f>SUMIFS(Saudi!H:H,Saudi!$A:$A,YEAR(daily!$A2018))</f>
        <v>416803829.57314175</v>
      </c>
      <c r="AF2018" s="5">
        <f t="shared" si="86"/>
        <v>3</v>
      </c>
      <c r="AG2018" s="5">
        <f t="shared" si="87"/>
        <v>2008</v>
      </c>
    </row>
    <row r="2019" spans="1:33">
      <c r="A2019" s="3">
        <v>39520</v>
      </c>
      <c r="B2019" s="1">
        <v>172508</v>
      </c>
      <c r="C2019" s="1">
        <v>155141</v>
      </c>
      <c r="D2019" s="1">
        <v>56125</v>
      </c>
      <c r="E2019" s="1">
        <v>110.33</v>
      </c>
      <c r="F2019" s="1">
        <v>107.94</v>
      </c>
      <c r="G2019" s="1">
        <v>106.9</v>
      </c>
      <c r="H2019" s="2">
        <v>50.6</v>
      </c>
      <c r="I2019" s="2">
        <v>31.8</v>
      </c>
      <c r="J2019" s="2">
        <v>86.8</v>
      </c>
      <c r="K2019" s="2">
        <v>87.5</v>
      </c>
      <c r="L2019">
        <f>SUMIFS(US!B:B,US!$D:$D,YEAR(daily!$A2019),US!$E:$E,MONTH(daily!$A2019))</f>
        <v>8740</v>
      </c>
      <c r="M2019">
        <f>SUMIFS(US!C:C,US!$D:$D,YEAR(daily!$A2019),US!$E:$E,MONTH(daily!$A2019))</f>
        <v>19831</v>
      </c>
      <c r="N2019">
        <f>SUMIFS(COT!E:E,COT!$A:$A,YEAR(daily!$A2019),COT!$B:$B,WEEKNUM(daily!$A2019))</f>
        <v>1484417</v>
      </c>
      <c r="O2019">
        <f>SUMIFS(COT!F:F,COT!$A:$A,YEAR(daily!$A2019),COT!$B:$B,WEEKNUM(daily!$A2019))</f>
        <v>260590</v>
      </c>
      <c r="P2019">
        <f>SUMIFS(COT!G:G,COT!$A:$A,YEAR(daily!$A2019),COT!$B:$B,WEEKNUM(daily!$A2019))</f>
        <v>145445</v>
      </c>
      <c r="Q2019">
        <f>SUMIFS(COT!H:H,COT!$A:$A,YEAR(daily!$A2019),COT!$B:$B,WEEKNUM(daily!$A2019))</f>
        <v>408101</v>
      </c>
      <c r="R2019">
        <f>SUMIFS(COT!I:I,COT!$A:$A,YEAR(daily!$A2019),COT!$B:$B,WEEKNUM(daily!$A2019))</f>
        <v>740892</v>
      </c>
      <c r="S2019">
        <f>SUMIFS(COT!J:J,COT!$A:$A,YEAR(daily!$A2019),COT!$B:$B,WEEKNUM(daily!$A2019))</f>
        <v>839961</v>
      </c>
      <c r="T2019">
        <f>SUMIFS(COT!K:K,COT!$A:$A,YEAR(daily!$A2019),COT!$B:$B,WEEKNUM(daily!$A2019))</f>
        <v>74834</v>
      </c>
      <c r="U2019">
        <f>SUMIFS(COT!L:L,COT!$A:$A,YEAR(daily!$A2019),COT!$B:$B,WEEKNUM(daily!$A2019))</f>
        <v>90910</v>
      </c>
      <c r="V2019">
        <f>SUMIFS(COT!M:M,COT!$A:$A,YEAR(daily!$A2019),COT!$B:$B,WEEKNUM(daily!$A2019))</f>
        <v>103</v>
      </c>
      <c r="W2019">
        <f>SUMIFS(COT!N:N,COT!$A:$A,YEAR(daily!$A2019),COT!$B:$B,WEEKNUM(daily!$A2019))</f>
        <v>114</v>
      </c>
      <c r="X2019">
        <f>SUMIFS(COT!O:O,COT!$A:$A,YEAR(daily!$A2019),COT!$B:$B,WEEKNUM(daily!$A2019))</f>
        <v>132</v>
      </c>
      <c r="Y2019">
        <f>SUMIFS(COT!P:P,COT!$A:$A,YEAR(daily!$A2019),COT!$B:$B,WEEKNUM(daily!$A2019))</f>
        <v>84</v>
      </c>
      <c r="Z2019">
        <f>SUMIFS(COT!Q:Q,COT!$A:$A,YEAR(daily!$A2019),COT!$B:$B,WEEKNUM(daily!$A2019))</f>
        <v>103</v>
      </c>
      <c r="AA2019">
        <f>SUMIFS(Saudi!B:B,Saudi!$A:$A,YEAR(daily!$A2019))</f>
        <v>1100.96</v>
      </c>
      <c r="AB2019">
        <f>SUMIFS(Saudi!C:C,Saudi!$A:$A,YEAR(daily!$A2019))</f>
        <v>520.04999999999995</v>
      </c>
      <c r="AC2019">
        <f>SUMIFS(Saudi!F:F,Saudi!$A:$A,YEAR(daily!$A2019))</f>
        <v>4182752</v>
      </c>
      <c r="AD2019">
        <f>SUMIFS(Saudi!G:G,Saudi!$A:$A,YEAR(daily!$A2019))</f>
        <v>99.648229102070061</v>
      </c>
      <c r="AE2019">
        <f>SUMIFS(Saudi!H:H,Saudi!$A:$A,YEAR(daily!$A2019))</f>
        <v>416803829.57314175</v>
      </c>
      <c r="AF2019" s="5">
        <f t="shared" si="86"/>
        <v>3</v>
      </c>
      <c r="AG2019" s="5">
        <f t="shared" si="87"/>
        <v>2008</v>
      </c>
    </row>
    <row r="2020" spans="1:33">
      <c r="A2020" s="3">
        <v>39521</v>
      </c>
      <c r="B2020" s="1">
        <v>111302</v>
      </c>
      <c r="C2020" s="1">
        <v>151940</v>
      </c>
      <c r="D2020" s="1">
        <v>58652</v>
      </c>
      <c r="E2020" s="1">
        <v>110.21</v>
      </c>
      <c r="F2020" s="1">
        <v>107.53</v>
      </c>
      <c r="G2020" s="1">
        <v>106.52</v>
      </c>
      <c r="H2020" s="2">
        <v>50.6</v>
      </c>
      <c r="I2020" s="2">
        <v>31.8</v>
      </c>
      <c r="J2020" s="2">
        <v>86.8</v>
      </c>
      <c r="K2020" s="2">
        <v>87.5</v>
      </c>
      <c r="L2020">
        <f>SUMIFS(US!B:B,US!$D:$D,YEAR(daily!$A2020),US!$E:$E,MONTH(daily!$A2020))</f>
        <v>8740</v>
      </c>
      <c r="M2020">
        <f>SUMIFS(US!C:C,US!$D:$D,YEAR(daily!$A2020),US!$E:$E,MONTH(daily!$A2020))</f>
        <v>19831</v>
      </c>
      <c r="N2020">
        <f>SUMIFS(COT!E:E,COT!$A:$A,YEAR(daily!$A2020),COT!$B:$B,WEEKNUM(daily!$A2020))</f>
        <v>1484417</v>
      </c>
      <c r="O2020">
        <f>SUMIFS(COT!F:F,COT!$A:$A,YEAR(daily!$A2020),COT!$B:$B,WEEKNUM(daily!$A2020))</f>
        <v>260590</v>
      </c>
      <c r="P2020">
        <f>SUMIFS(COT!G:G,COT!$A:$A,YEAR(daily!$A2020),COT!$B:$B,WEEKNUM(daily!$A2020))</f>
        <v>145445</v>
      </c>
      <c r="Q2020">
        <f>SUMIFS(COT!H:H,COT!$A:$A,YEAR(daily!$A2020),COT!$B:$B,WEEKNUM(daily!$A2020))</f>
        <v>408101</v>
      </c>
      <c r="R2020">
        <f>SUMIFS(COT!I:I,COT!$A:$A,YEAR(daily!$A2020),COT!$B:$B,WEEKNUM(daily!$A2020))</f>
        <v>740892</v>
      </c>
      <c r="S2020">
        <f>SUMIFS(COT!J:J,COT!$A:$A,YEAR(daily!$A2020),COT!$B:$B,WEEKNUM(daily!$A2020))</f>
        <v>839961</v>
      </c>
      <c r="T2020">
        <f>SUMIFS(COT!K:K,COT!$A:$A,YEAR(daily!$A2020),COT!$B:$B,WEEKNUM(daily!$A2020))</f>
        <v>74834</v>
      </c>
      <c r="U2020">
        <f>SUMIFS(COT!L:L,COT!$A:$A,YEAR(daily!$A2020),COT!$B:$B,WEEKNUM(daily!$A2020))</f>
        <v>90910</v>
      </c>
      <c r="V2020">
        <f>SUMIFS(COT!M:M,COT!$A:$A,YEAR(daily!$A2020),COT!$B:$B,WEEKNUM(daily!$A2020))</f>
        <v>103</v>
      </c>
      <c r="W2020">
        <f>SUMIFS(COT!N:N,COT!$A:$A,YEAR(daily!$A2020),COT!$B:$B,WEEKNUM(daily!$A2020))</f>
        <v>114</v>
      </c>
      <c r="X2020">
        <f>SUMIFS(COT!O:O,COT!$A:$A,YEAR(daily!$A2020),COT!$B:$B,WEEKNUM(daily!$A2020))</f>
        <v>132</v>
      </c>
      <c r="Y2020">
        <f>SUMIFS(COT!P:P,COT!$A:$A,YEAR(daily!$A2020),COT!$B:$B,WEEKNUM(daily!$A2020))</f>
        <v>84</v>
      </c>
      <c r="Z2020">
        <f>SUMIFS(COT!Q:Q,COT!$A:$A,YEAR(daily!$A2020),COT!$B:$B,WEEKNUM(daily!$A2020))</f>
        <v>103</v>
      </c>
      <c r="AA2020">
        <f>SUMIFS(Saudi!B:B,Saudi!$A:$A,YEAR(daily!$A2020))</f>
        <v>1100.96</v>
      </c>
      <c r="AB2020">
        <f>SUMIFS(Saudi!C:C,Saudi!$A:$A,YEAR(daily!$A2020))</f>
        <v>520.04999999999995</v>
      </c>
      <c r="AC2020">
        <f>SUMIFS(Saudi!F:F,Saudi!$A:$A,YEAR(daily!$A2020))</f>
        <v>4182752</v>
      </c>
      <c r="AD2020">
        <f>SUMIFS(Saudi!G:G,Saudi!$A:$A,YEAR(daily!$A2020))</f>
        <v>99.648229102070061</v>
      </c>
      <c r="AE2020">
        <f>SUMIFS(Saudi!H:H,Saudi!$A:$A,YEAR(daily!$A2020))</f>
        <v>416803829.57314175</v>
      </c>
      <c r="AF2020" s="5">
        <f t="shared" si="86"/>
        <v>3</v>
      </c>
      <c r="AG2020" s="5">
        <f t="shared" si="87"/>
        <v>2008</v>
      </c>
    </row>
    <row r="2021" spans="1:33">
      <c r="A2021" s="3">
        <v>39524</v>
      </c>
      <c r="B2021" s="1">
        <v>73888</v>
      </c>
      <c r="C2021" s="1">
        <v>159702</v>
      </c>
      <c r="D2021" s="1">
        <v>59657</v>
      </c>
      <c r="E2021" s="1">
        <v>105.68</v>
      </c>
      <c r="F2021" s="1">
        <v>103</v>
      </c>
      <c r="G2021" s="1">
        <v>102.07</v>
      </c>
      <c r="H2021" s="2">
        <v>50.6</v>
      </c>
      <c r="I2021" s="2">
        <v>31.8</v>
      </c>
      <c r="J2021" s="2">
        <v>86.8</v>
      </c>
      <c r="K2021" s="2">
        <v>87.5</v>
      </c>
      <c r="L2021">
        <f>SUMIFS(US!B:B,US!$D:$D,YEAR(daily!$A2021),US!$E:$E,MONTH(daily!$A2021))</f>
        <v>8740</v>
      </c>
      <c r="M2021">
        <f>SUMIFS(US!C:C,US!$D:$D,YEAR(daily!$A2021),US!$E:$E,MONTH(daily!$A2021))</f>
        <v>19831</v>
      </c>
      <c r="N2021">
        <f>SUMIFS(COT!E:E,COT!$A:$A,YEAR(daily!$A2021),COT!$B:$B,WEEKNUM(daily!$A2021))</f>
        <v>1407359</v>
      </c>
      <c r="O2021">
        <f>SUMIFS(COT!F:F,COT!$A:$A,YEAR(daily!$A2021),COT!$B:$B,WEEKNUM(daily!$A2021))</f>
        <v>248557</v>
      </c>
      <c r="P2021">
        <f>SUMIFS(COT!G:G,COT!$A:$A,YEAR(daily!$A2021),COT!$B:$B,WEEKNUM(daily!$A2021))</f>
        <v>165435</v>
      </c>
      <c r="Q2021">
        <f>SUMIFS(COT!H:H,COT!$A:$A,YEAR(daily!$A2021),COT!$B:$B,WEEKNUM(daily!$A2021))</f>
        <v>360806</v>
      </c>
      <c r="R2021">
        <f>SUMIFS(COT!I:I,COT!$A:$A,YEAR(daily!$A2021),COT!$B:$B,WEEKNUM(daily!$A2021))</f>
        <v>726265</v>
      </c>
      <c r="S2021">
        <f>SUMIFS(COT!J:J,COT!$A:$A,YEAR(daily!$A2021),COT!$B:$B,WEEKNUM(daily!$A2021))</f>
        <v>793243</v>
      </c>
      <c r="T2021">
        <f>SUMIFS(COT!K:K,COT!$A:$A,YEAR(daily!$A2021),COT!$B:$B,WEEKNUM(daily!$A2021))</f>
        <v>71731</v>
      </c>
      <c r="U2021">
        <f>SUMIFS(COT!L:L,COT!$A:$A,YEAR(daily!$A2021),COT!$B:$B,WEEKNUM(daily!$A2021))</f>
        <v>87875</v>
      </c>
      <c r="V2021">
        <f>SUMIFS(COT!M:M,COT!$A:$A,YEAR(daily!$A2021),COT!$B:$B,WEEKNUM(daily!$A2021))</f>
        <v>88</v>
      </c>
      <c r="W2021">
        <f>SUMIFS(COT!N:N,COT!$A:$A,YEAR(daily!$A2021),COT!$B:$B,WEEKNUM(daily!$A2021))</f>
        <v>109</v>
      </c>
      <c r="X2021">
        <f>SUMIFS(COT!O:O,COT!$A:$A,YEAR(daily!$A2021),COT!$B:$B,WEEKNUM(daily!$A2021))</f>
        <v>121</v>
      </c>
      <c r="Y2021">
        <f>SUMIFS(COT!P:P,COT!$A:$A,YEAR(daily!$A2021),COT!$B:$B,WEEKNUM(daily!$A2021))</f>
        <v>85</v>
      </c>
      <c r="Z2021">
        <f>SUMIFS(COT!Q:Q,COT!$A:$A,YEAR(daily!$A2021),COT!$B:$B,WEEKNUM(daily!$A2021))</f>
        <v>102</v>
      </c>
      <c r="AA2021">
        <f>SUMIFS(Saudi!B:B,Saudi!$A:$A,YEAR(daily!$A2021))</f>
        <v>1100.96</v>
      </c>
      <c r="AB2021">
        <f>SUMIFS(Saudi!C:C,Saudi!$A:$A,YEAR(daily!$A2021))</f>
        <v>520.04999999999995</v>
      </c>
      <c r="AC2021">
        <f>SUMIFS(Saudi!F:F,Saudi!$A:$A,YEAR(daily!$A2021))</f>
        <v>4182752</v>
      </c>
      <c r="AD2021">
        <f>SUMIFS(Saudi!G:G,Saudi!$A:$A,YEAR(daily!$A2021))</f>
        <v>99.648229102070061</v>
      </c>
      <c r="AE2021">
        <f>SUMIFS(Saudi!H:H,Saudi!$A:$A,YEAR(daily!$A2021))</f>
        <v>416803829.57314175</v>
      </c>
      <c r="AF2021" s="5">
        <f t="shared" si="86"/>
        <v>3</v>
      </c>
      <c r="AG2021" s="5">
        <f t="shared" si="87"/>
        <v>2008</v>
      </c>
    </row>
    <row r="2022" spans="1:33">
      <c r="A2022" s="3">
        <v>39525</v>
      </c>
      <c r="B2022" s="1">
        <v>34162</v>
      </c>
      <c r="C2022" s="1">
        <v>159570</v>
      </c>
      <c r="D2022" s="1">
        <v>60148</v>
      </c>
      <c r="E2022" s="1">
        <v>109.42</v>
      </c>
      <c r="F2022" s="1">
        <v>107.35</v>
      </c>
      <c r="G2022" s="1">
        <v>106.39</v>
      </c>
      <c r="H2022" s="2">
        <v>50.6</v>
      </c>
      <c r="I2022" s="2">
        <v>31.8</v>
      </c>
      <c r="J2022" s="2">
        <v>86.8</v>
      </c>
      <c r="K2022" s="2">
        <v>87.5</v>
      </c>
      <c r="L2022">
        <f>SUMIFS(US!B:B,US!$D:$D,YEAR(daily!$A2022),US!$E:$E,MONTH(daily!$A2022))</f>
        <v>8740</v>
      </c>
      <c r="M2022">
        <f>SUMIFS(US!C:C,US!$D:$D,YEAR(daily!$A2022),US!$E:$E,MONTH(daily!$A2022))</f>
        <v>19831</v>
      </c>
      <c r="N2022">
        <f>SUMIFS(COT!E:E,COT!$A:$A,YEAR(daily!$A2022),COT!$B:$B,WEEKNUM(daily!$A2022))</f>
        <v>1407359</v>
      </c>
      <c r="O2022">
        <f>SUMIFS(COT!F:F,COT!$A:$A,YEAR(daily!$A2022),COT!$B:$B,WEEKNUM(daily!$A2022))</f>
        <v>248557</v>
      </c>
      <c r="P2022">
        <f>SUMIFS(COT!G:G,COT!$A:$A,YEAR(daily!$A2022),COT!$B:$B,WEEKNUM(daily!$A2022))</f>
        <v>165435</v>
      </c>
      <c r="Q2022">
        <f>SUMIFS(COT!H:H,COT!$A:$A,YEAR(daily!$A2022),COT!$B:$B,WEEKNUM(daily!$A2022))</f>
        <v>360806</v>
      </c>
      <c r="R2022">
        <f>SUMIFS(COT!I:I,COT!$A:$A,YEAR(daily!$A2022),COT!$B:$B,WEEKNUM(daily!$A2022))</f>
        <v>726265</v>
      </c>
      <c r="S2022">
        <f>SUMIFS(COT!J:J,COT!$A:$A,YEAR(daily!$A2022),COT!$B:$B,WEEKNUM(daily!$A2022))</f>
        <v>793243</v>
      </c>
      <c r="T2022">
        <f>SUMIFS(COT!K:K,COT!$A:$A,YEAR(daily!$A2022),COT!$B:$B,WEEKNUM(daily!$A2022))</f>
        <v>71731</v>
      </c>
      <c r="U2022">
        <f>SUMIFS(COT!L:L,COT!$A:$A,YEAR(daily!$A2022),COT!$B:$B,WEEKNUM(daily!$A2022))</f>
        <v>87875</v>
      </c>
      <c r="V2022">
        <f>SUMIFS(COT!M:M,COT!$A:$A,YEAR(daily!$A2022),COT!$B:$B,WEEKNUM(daily!$A2022))</f>
        <v>88</v>
      </c>
      <c r="W2022">
        <f>SUMIFS(COT!N:N,COT!$A:$A,YEAR(daily!$A2022),COT!$B:$B,WEEKNUM(daily!$A2022))</f>
        <v>109</v>
      </c>
      <c r="X2022">
        <f>SUMIFS(COT!O:O,COT!$A:$A,YEAR(daily!$A2022),COT!$B:$B,WEEKNUM(daily!$A2022))</f>
        <v>121</v>
      </c>
      <c r="Y2022">
        <f>SUMIFS(COT!P:P,COT!$A:$A,YEAR(daily!$A2022),COT!$B:$B,WEEKNUM(daily!$A2022))</f>
        <v>85</v>
      </c>
      <c r="Z2022">
        <f>SUMIFS(COT!Q:Q,COT!$A:$A,YEAR(daily!$A2022),COT!$B:$B,WEEKNUM(daily!$A2022))</f>
        <v>102</v>
      </c>
      <c r="AA2022">
        <f>SUMIFS(Saudi!B:B,Saudi!$A:$A,YEAR(daily!$A2022))</f>
        <v>1100.96</v>
      </c>
      <c r="AB2022">
        <f>SUMIFS(Saudi!C:C,Saudi!$A:$A,YEAR(daily!$A2022))</f>
        <v>520.04999999999995</v>
      </c>
      <c r="AC2022">
        <f>SUMIFS(Saudi!F:F,Saudi!$A:$A,YEAR(daily!$A2022))</f>
        <v>4182752</v>
      </c>
      <c r="AD2022">
        <f>SUMIFS(Saudi!G:G,Saudi!$A:$A,YEAR(daily!$A2022))</f>
        <v>99.648229102070061</v>
      </c>
      <c r="AE2022">
        <f>SUMIFS(Saudi!H:H,Saudi!$A:$A,YEAR(daily!$A2022))</f>
        <v>416803829.57314175</v>
      </c>
      <c r="AF2022" s="5">
        <f t="shared" si="86"/>
        <v>3</v>
      </c>
      <c r="AG2022" s="5">
        <f t="shared" si="87"/>
        <v>2008</v>
      </c>
    </row>
    <row r="2023" spans="1:33">
      <c r="A2023" s="3">
        <v>39526</v>
      </c>
      <c r="B2023" s="1">
        <v>199882.5</v>
      </c>
      <c r="C2023" s="1">
        <v>156648</v>
      </c>
      <c r="D2023" s="1">
        <v>61076</v>
      </c>
      <c r="E2023" s="1">
        <v>104.48</v>
      </c>
      <c r="F2023" s="1">
        <v>101.63</v>
      </c>
      <c r="G2023" s="1">
        <v>100.79</v>
      </c>
      <c r="H2023" s="2">
        <v>50.6</v>
      </c>
      <c r="I2023" s="2">
        <v>31.8</v>
      </c>
      <c r="J2023" s="2">
        <v>86.8</v>
      </c>
      <c r="K2023" s="2">
        <v>87.5</v>
      </c>
      <c r="L2023">
        <f>SUMIFS(US!B:B,US!$D:$D,YEAR(daily!$A2023),US!$E:$E,MONTH(daily!$A2023))</f>
        <v>8740</v>
      </c>
      <c r="M2023">
        <f>SUMIFS(US!C:C,US!$D:$D,YEAR(daily!$A2023),US!$E:$E,MONTH(daily!$A2023))</f>
        <v>19831</v>
      </c>
      <c r="N2023">
        <f>SUMIFS(COT!E:E,COT!$A:$A,YEAR(daily!$A2023),COT!$B:$B,WEEKNUM(daily!$A2023))</f>
        <v>1407359</v>
      </c>
      <c r="O2023">
        <f>SUMIFS(COT!F:F,COT!$A:$A,YEAR(daily!$A2023),COT!$B:$B,WEEKNUM(daily!$A2023))</f>
        <v>248557</v>
      </c>
      <c r="P2023">
        <f>SUMIFS(COT!G:G,COT!$A:$A,YEAR(daily!$A2023),COT!$B:$B,WEEKNUM(daily!$A2023))</f>
        <v>165435</v>
      </c>
      <c r="Q2023">
        <f>SUMIFS(COT!H:H,COT!$A:$A,YEAR(daily!$A2023),COT!$B:$B,WEEKNUM(daily!$A2023))</f>
        <v>360806</v>
      </c>
      <c r="R2023">
        <f>SUMIFS(COT!I:I,COT!$A:$A,YEAR(daily!$A2023),COT!$B:$B,WEEKNUM(daily!$A2023))</f>
        <v>726265</v>
      </c>
      <c r="S2023">
        <f>SUMIFS(COT!J:J,COT!$A:$A,YEAR(daily!$A2023),COT!$B:$B,WEEKNUM(daily!$A2023))</f>
        <v>793243</v>
      </c>
      <c r="T2023">
        <f>SUMIFS(COT!K:K,COT!$A:$A,YEAR(daily!$A2023),COT!$B:$B,WEEKNUM(daily!$A2023))</f>
        <v>71731</v>
      </c>
      <c r="U2023">
        <f>SUMIFS(COT!L:L,COT!$A:$A,YEAR(daily!$A2023),COT!$B:$B,WEEKNUM(daily!$A2023))</f>
        <v>87875</v>
      </c>
      <c r="V2023">
        <f>SUMIFS(COT!M:M,COT!$A:$A,YEAR(daily!$A2023),COT!$B:$B,WEEKNUM(daily!$A2023))</f>
        <v>88</v>
      </c>
      <c r="W2023">
        <f>SUMIFS(COT!N:N,COT!$A:$A,YEAR(daily!$A2023),COT!$B:$B,WEEKNUM(daily!$A2023))</f>
        <v>109</v>
      </c>
      <c r="X2023">
        <f>SUMIFS(COT!O:O,COT!$A:$A,YEAR(daily!$A2023),COT!$B:$B,WEEKNUM(daily!$A2023))</f>
        <v>121</v>
      </c>
      <c r="Y2023">
        <f>SUMIFS(COT!P:P,COT!$A:$A,YEAR(daily!$A2023),COT!$B:$B,WEEKNUM(daily!$A2023))</f>
        <v>85</v>
      </c>
      <c r="Z2023">
        <f>SUMIFS(COT!Q:Q,COT!$A:$A,YEAR(daily!$A2023),COT!$B:$B,WEEKNUM(daily!$A2023))</f>
        <v>102</v>
      </c>
      <c r="AA2023">
        <f>SUMIFS(Saudi!B:B,Saudi!$A:$A,YEAR(daily!$A2023))</f>
        <v>1100.96</v>
      </c>
      <c r="AB2023">
        <f>SUMIFS(Saudi!C:C,Saudi!$A:$A,YEAR(daily!$A2023))</f>
        <v>520.04999999999995</v>
      </c>
      <c r="AC2023">
        <f>SUMIFS(Saudi!F:F,Saudi!$A:$A,YEAR(daily!$A2023))</f>
        <v>4182752</v>
      </c>
      <c r="AD2023">
        <f>SUMIFS(Saudi!G:G,Saudi!$A:$A,YEAR(daily!$A2023))</f>
        <v>99.648229102070061</v>
      </c>
      <c r="AE2023">
        <f>SUMIFS(Saudi!H:H,Saudi!$A:$A,YEAR(daily!$A2023))</f>
        <v>416803829.57314175</v>
      </c>
      <c r="AF2023" s="5">
        <f t="shared" si="86"/>
        <v>3</v>
      </c>
      <c r="AG2023" s="5">
        <f t="shared" si="87"/>
        <v>2008</v>
      </c>
    </row>
    <row r="2024" spans="1:33">
      <c r="A2024" s="3">
        <v>39527</v>
      </c>
      <c r="B2024" s="1">
        <v>365603</v>
      </c>
      <c r="C2024" s="1">
        <v>63731</v>
      </c>
      <c r="D2024" s="1">
        <v>33793</v>
      </c>
      <c r="E2024" s="1">
        <v>101.84</v>
      </c>
      <c r="F2024" s="1">
        <v>100.32</v>
      </c>
      <c r="G2024" s="1">
        <v>99.66</v>
      </c>
      <c r="H2024" s="2">
        <v>50.6</v>
      </c>
      <c r="I2024" s="2">
        <v>31.8</v>
      </c>
      <c r="J2024" s="2">
        <v>86.8</v>
      </c>
      <c r="K2024" s="2">
        <v>87.5</v>
      </c>
      <c r="L2024">
        <f>SUMIFS(US!B:B,US!$D:$D,YEAR(daily!$A2024),US!$E:$E,MONTH(daily!$A2024))</f>
        <v>8740</v>
      </c>
      <c r="M2024">
        <f>SUMIFS(US!C:C,US!$D:$D,YEAR(daily!$A2024),US!$E:$E,MONTH(daily!$A2024))</f>
        <v>19831</v>
      </c>
      <c r="N2024">
        <f>SUMIFS(COT!E:E,COT!$A:$A,YEAR(daily!$A2024),COT!$B:$B,WEEKNUM(daily!$A2024))</f>
        <v>1407359</v>
      </c>
      <c r="O2024">
        <f>SUMIFS(COT!F:F,COT!$A:$A,YEAR(daily!$A2024),COT!$B:$B,WEEKNUM(daily!$A2024))</f>
        <v>248557</v>
      </c>
      <c r="P2024">
        <f>SUMIFS(COT!G:G,COT!$A:$A,YEAR(daily!$A2024),COT!$B:$B,WEEKNUM(daily!$A2024))</f>
        <v>165435</v>
      </c>
      <c r="Q2024">
        <f>SUMIFS(COT!H:H,COT!$A:$A,YEAR(daily!$A2024),COT!$B:$B,WEEKNUM(daily!$A2024))</f>
        <v>360806</v>
      </c>
      <c r="R2024">
        <f>SUMIFS(COT!I:I,COT!$A:$A,YEAR(daily!$A2024),COT!$B:$B,WEEKNUM(daily!$A2024))</f>
        <v>726265</v>
      </c>
      <c r="S2024">
        <f>SUMIFS(COT!J:J,COT!$A:$A,YEAR(daily!$A2024),COT!$B:$B,WEEKNUM(daily!$A2024))</f>
        <v>793243</v>
      </c>
      <c r="T2024">
        <f>SUMIFS(COT!K:K,COT!$A:$A,YEAR(daily!$A2024),COT!$B:$B,WEEKNUM(daily!$A2024))</f>
        <v>71731</v>
      </c>
      <c r="U2024">
        <f>SUMIFS(COT!L:L,COT!$A:$A,YEAR(daily!$A2024),COT!$B:$B,WEEKNUM(daily!$A2024))</f>
        <v>87875</v>
      </c>
      <c r="V2024">
        <f>SUMIFS(COT!M:M,COT!$A:$A,YEAR(daily!$A2024),COT!$B:$B,WEEKNUM(daily!$A2024))</f>
        <v>88</v>
      </c>
      <c r="W2024">
        <f>SUMIFS(COT!N:N,COT!$A:$A,YEAR(daily!$A2024),COT!$B:$B,WEEKNUM(daily!$A2024))</f>
        <v>109</v>
      </c>
      <c r="X2024">
        <f>SUMIFS(COT!O:O,COT!$A:$A,YEAR(daily!$A2024),COT!$B:$B,WEEKNUM(daily!$A2024))</f>
        <v>121</v>
      </c>
      <c r="Y2024">
        <f>SUMIFS(COT!P:P,COT!$A:$A,YEAR(daily!$A2024),COT!$B:$B,WEEKNUM(daily!$A2024))</f>
        <v>85</v>
      </c>
      <c r="Z2024">
        <f>SUMIFS(COT!Q:Q,COT!$A:$A,YEAR(daily!$A2024),COT!$B:$B,WEEKNUM(daily!$A2024))</f>
        <v>102</v>
      </c>
      <c r="AA2024">
        <f>SUMIFS(Saudi!B:B,Saudi!$A:$A,YEAR(daily!$A2024))</f>
        <v>1100.96</v>
      </c>
      <c r="AB2024">
        <f>SUMIFS(Saudi!C:C,Saudi!$A:$A,YEAR(daily!$A2024))</f>
        <v>520.04999999999995</v>
      </c>
      <c r="AC2024">
        <f>SUMIFS(Saudi!F:F,Saudi!$A:$A,YEAR(daily!$A2024))</f>
        <v>4182752</v>
      </c>
      <c r="AD2024">
        <f>SUMIFS(Saudi!G:G,Saudi!$A:$A,YEAR(daily!$A2024))</f>
        <v>99.648229102070061</v>
      </c>
      <c r="AE2024">
        <f>SUMIFS(Saudi!H:H,Saudi!$A:$A,YEAR(daily!$A2024))</f>
        <v>416803829.57314175</v>
      </c>
      <c r="AF2024" s="5">
        <f t="shared" si="86"/>
        <v>3</v>
      </c>
      <c r="AG2024" s="5">
        <f t="shared" si="87"/>
        <v>2008</v>
      </c>
    </row>
    <row r="2025" spans="1:33">
      <c r="A2025" s="3">
        <v>39531</v>
      </c>
      <c r="B2025" s="1">
        <v>352139</v>
      </c>
      <c r="C2025" s="1">
        <v>67803</v>
      </c>
      <c r="D2025" s="1">
        <v>33326</v>
      </c>
      <c r="E2025" s="1">
        <v>100.86</v>
      </c>
      <c r="F2025" s="1">
        <v>99.65</v>
      </c>
      <c r="G2025" s="1">
        <v>99.15</v>
      </c>
      <c r="H2025" s="2">
        <v>50.6</v>
      </c>
      <c r="I2025" s="2">
        <v>31.8</v>
      </c>
      <c r="J2025" s="2">
        <v>86.8</v>
      </c>
      <c r="K2025" s="2">
        <v>87.5</v>
      </c>
      <c r="L2025">
        <f>SUMIFS(US!B:B,US!$D:$D,YEAR(daily!$A2025),US!$E:$E,MONTH(daily!$A2025))</f>
        <v>8740</v>
      </c>
      <c r="M2025">
        <f>SUMIFS(US!C:C,US!$D:$D,YEAR(daily!$A2025),US!$E:$E,MONTH(daily!$A2025))</f>
        <v>19831</v>
      </c>
      <c r="N2025">
        <f>SUMIFS(COT!E:E,COT!$A:$A,YEAR(daily!$A2025),COT!$B:$B,WEEKNUM(daily!$A2025))</f>
        <v>1362667</v>
      </c>
      <c r="O2025">
        <f>SUMIFS(COT!F:F,COT!$A:$A,YEAR(daily!$A2025),COT!$B:$B,WEEKNUM(daily!$A2025))</f>
        <v>226381</v>
      </c>
      <c r="P2025">
        <f>SUMIFS(COT!G:G,COT!$A:$A,YEAR(daily!$A2025),COT!$B:$B,WEEKNUM(daily!$A2025))</f>
        <v>181418</v>
      </c>
      <c r="Q2025">
        <f>SUMIFS(COT!H:H,COT!$A:$A,YEAR(daily!$A2025),COT!$B:$B,WEEKNUM(daily!$A2025))</f>
        <v>367543</v>
      </c>
      <c r="R2025">
        <f>SUMIFS(COT!I:I,COT!$A:$A,YEAR(daily!$A2025),COT!$B:$B,WEEKNUM(daily!$A2025))</f>
        <v>700979</v>
      </c>
      <c r="S2025">
        <f>SUMIFS(COT!J:J,COT!$A:$A,YEAR(daily!$A2025),COT!$B:$B,WEEKNUM(daily!$A2025))</f>
        <v>744207</v>
      </c>
      <c r="T2025">
        <f>SUMIFS(COT!K:K,COT!$A:$A,YEAR(daily!$A2025),COT!$B:$B,WEEKNUM(daily!$A2025))</f>
        <v>67764</v>
      </c>
      <c r="U2025">
        <f>SUMIFS(COT!L:L,COT!$A:$A,YEAR(daily!$A2025),COT!$B:$B,WEEKNUM(daily!$A2025))</f>
        <v>69499</v>
      </c>
      <c r="V2025">
        <f>SUMIFS(COT!M:M,COT!$A:$A,YEAR(daily!$A2025),COT!$B:$B,WEEKNUM(daily!$A2025))</f>
        <v>89</v>
      </c>
      <c r="W2025">
        <f>SUMIFS(COT!N:N,COT!$A:$A,YEAR(daily!$A2025),COT!$B:$B,WEEKNUM(daily!$A2025))</f>
        <v>108</v>
      </c>
      <c r="X2025">
        <f>SUMIFS(COT!O:O,COT!$A:$A,YEAR(daily!$A2025),COT!$B:$B,WEEKNUM(daily!$A2025))</f>
        <v>120</v>
      </c>
      <c r="Y2025">
        <f>SUMIFS(COT!P:P,COT!$A:$A,YEAR(daily!$A2025),COT!$B:$B,WEEKNUM(daily!$A2025))</f>
        <v>83</v>
      </c>
      <c r="Z2025">
        <f>SUMIFS(COT!Q:Q,COT!$A:$A,YEAR(daily!$A2025),COT!$B:$B,WEEKNUM(daily!$A2025))</f>
        <v>99</v>
      </c>
      <c r="AA2025">
        <f>SUMIFS(Saudi!B:B,Saudi!$A:$A,YEAR(daily!$A2025))</f>
        <v>1100.96</v>
      </c>
      <c r="AB2025">
        <f>SUMIFS(Saudi!C:C,Saudi!$A:$A,YEAR(daily!$A2025))</f>
        <v>520.04999999999995</v>
      </c>
      <c r="AC2025">
        <f>SUMIFS(Saudi!F:F,Saudi!$A:$A,YEAR(daily!$A2025))</f>
        <v>4182752</v>
      </c>
      <c r="AD2025">
        <f>SUMIFS(Saudi!G:G,Saudi!$A:$A,YEAR(daily!$A2025))</f>
        <v>99.648229102070061</v>
      </c>
      <c r="AE2025">
        <f>SUMIFS(Saudi!H:H,Saudi!$A:$A,YEAR(daily!$A2025))</f>
        <v>416803829.57314175</v>
      </c>
      <c r="AF2025" s="5">
        <f t="shared" si="86"/>
        <v>3</v>
      </c>
      <c r="AG2025" s="5">
        <f t="shared" si="87"/>
        <v>2008</v>
      </c>
    </row>
    <row r="2026" spans="1:33">
      <c r="A2026" s="3">
        <v>39532</v>
      </c>
      <c r="B2026" s="1">
        <v>354542</v>
      </c>
      <c r="C2026" s="1">
        <v>73416</v>
      </c>
      <c r="D2026" s="1">
        <v>33033</v>
      </c>
      <c r="E2026" s="1">
        <v>101.22</v>
      </c>
      <c r="F2026" s="1">
        <v>100.45</v>
      </c>
      <c r="G2026" s="1">
        <v>100.07</v>
      </c>
      <c r="H2026" s="2">
        <v>50.6</v>
      </c>
      <c r="I2026" s="2">
        <v>31.8</v>
      </c>
      <c r="J2026" s="2">
        <v>86.8</v>
      </c>
      <c r="K2026" s="2">
        <v>87.5</v>
      </c>
      <c r="L2026">
        <f>SUMIFS(US!B:B,US!$D:$D,YEAR(daily!$A2026),US!$E:$E,MONTH(daily!$A2026))</f>
        <v>8740</v>
      </c>
      <c r="M2026">
        <f>SUMIFS(US!C:C,US!$D:$D,YEAR(daily!$A2026),US!$E:$E,MONTH(daily!$A2026))</f>
        <v>19831</v>
      </c>
      <c r="N2026">
        <f>SUMIFS(COT!E:E,COT!$A:$A,YEAR(daily!$A2026),COT!$B:$B,WEEKNUM(daily!$A2026))</f>
        <v>1362667</v>
      </c>
      <c r="O2026">
        <f>SUMIFS(COT!F:F,COT!$A:$A,YEAR(daily!$A2026),COT!$B:$B,WEEKNUM(daily!$A2026))</f>
        <v>226381</v>
      </c>
      <c r="P2026">
        <f>SUMIFS(COT!G:G,COT!$A:$A,YEAR(daily!$A2026),COT!$B:$B,WEEKNUM(daily!$A2026))</f>
        <v>181418</v>
      </c>
      <c r="Q2026">
        <f>SUMIFS(COT!H:H,COT!$A:$A,YEAR(daily!$A2026),COT!$B:$B,WEEKNUM(daily!$A2026))</f>
        <v>367543</v>
      </c>
      <c r="R2026">
        <f>SUMIFS(COT!I:I,COT!$A:$A,YEAR(daily!$A2026),COT!$B:$B,WEEKNUM(daily!$A2026))</f>
        <v>700979</v>
      </c>
      <c r="S2026">
        <f>SUMIFS(COT!J:J,COT!$A:$A,YEAR(daily!$A2026),COT!$B:$B,WEEKNUM(daily!$A2026))</f>
        <v>744207</v>
      </c>
      <c r="T2026">
        <f>SUMIFS(COT!K:K,COT!$A:$A,YEAR(daily!$A2026),COT!$B:$B,WEEKNUM(daily!$A2026))</f>
        <v>67764</v>
      </c>
      <c r="U2026">
        <f>SUMIFS(COT!L:L,COT!$A:$A,YEAR(daily!$A2026),COT!$B:$B,WEEKNUM(daily!$A2026))</f>
        <v>69499</v>
      </c>
      <c r="V2026">
        <f>SUMIFS(COT!M:M,COT!$A:$A,YEAR(daily!$A2026),COT!$B:$B,WEEKNUM(daily!$A2026))</f>
        <v>89</v>
      </c>
      <c r="W2026">
        <f>SUMIFS(COT!N:N,COT!$A:$A,YEAR(daily!$A2026),COT!$B:$B,WEEKNUM(daily!$A2026))</f>
        <v>108</v>
      </c>
      <c r="X2026">
        <f>SUMIFS(COT!O:O,COT!$A:$A,YEAR(daily!$A2026),COT!$B:$B,WEEKNUM(daily!$A2026))</f>
        <v>120</v>
      </c>
      <c r="Y2026">
        <f>SUMIFS(COT!P:P,COT!$A:$A,YEAR(daily!$A2026),COT!$B:$B,WEEKNUM(daily!$A2026))</f>
        <v>83</v>
      </c>
      <c r="Z2026">
        <f>SUMIFS(COT!Q:Q,COT!$A:$A,YEAR(daily!$A2026),COT!$B:$B,WEEKNUM(daily!$A2026))</f>
        <v>99</v>
      </c>
      <c r="AA2026">
        <f>SUMIFS(Saudi!B:B,Saudi!$A:$A,YEAR(daily!$A2026))</f>
        <v>1100.96</v>
      </c>
      <c r="AB2026">
        <f>SUMIFS(Saudi!C:C,Saudi!$A:$A,YEAR(daily!$A2026))</f>
        <v>520.04999999999995</v>
      </c>
      <c r="AC2026">
        <f>SUMIFS(Saudi!F:F,Saudi!$A:$A,YEAR(daily!$A2026))</f>
        <v>4182752</v>
      </c>
      <c r="AD2026">
        <f>SUMIFS(Saudi!G:G,Saudi!$A:$A,YEAR(daily!$A2026))</f>
        <v>99.648229102070061</v>
      </c>
      <c r="AE2026">
        <f>SUMIFS(Saudi!H:H,Saudi!$A:$A,YEAR(daily!$A2026))</f>
        <v>416803829.57314175</v>
      </c>
      <c r="AF2026" s="5">
        <f t="shared" si="86"/>
        <v>3</v>
      </c>
      <c r="AG2026" s="5">
        <f t="shared" si="87"/>
        <v>2008</v>
      </c>
    </row>
    <row r="2027" spans="1:33">
      <c r="A2027" s="3">
        <v>39533</v>
      </c>
      <c r="B2027" s="1">
        <v>371440</v>
      </c>
      <c r="C2027" s="1">
        <v>79880</v>
      </c>
      <c r="D2027" s="1">
        <v>34668</v>
      </c>
      <c r="E2027" s="1">
        <v>105.9</v>
      </c>
      <c r="F2027" s="1">
        <v>104.37</v>
      </c>
      <c r="G2027" s="1">
        <v>103.68</v>
      </c>
      <c r="H2027" s="2">
        <v>50.6</v>
      </c>
      <c r="I2027" s="2">
        <v>31.8</v>
      </c>
      <c r="J2027" s="2">
        <v>86.8</v>
      </c>
      <c r="K2027" s="2">
        <v>87.5</v>
      </c>
      <c r="L2027">
        <f>SUMIFS(US!B:B,US!$D:$D,YEAR(daily!$A2027),US!$E:$E,MONTH(daily!$A2027))</f>
        <v>8740</v>
      </c>
      <c r="M2027">
        <f>SUMIFS(US!C:C,US!$D:$D,YEAR(daily!$A2027),US!$E:$E,MONTH(daily!$A2027))</f>
        <v>19831</v>
      </c>
      <c r="N2027">
        <f>SUMIFS(COT!E:E,COT!$A:$A,YEAR(daily!$A2027),COT!$B:$B,WEEKNUM(daily!$A2027))</f>
        <v>1362667</v>
      </c>
      <c r="O2027">
        <f>SUMIFS(COT!F:F,COT!$A:$A,YEAR(daily!$A2027),COT!$B:$B,WEEKNUM(daily!$A2027))</f>
        <v>226381</v>
      </c>
      <c r="P2027">
        <f>SUMIFS(COT!G:G,COT!$A:$A,YEAR(daily!$A2027),COT!$B:$B,WEEKNUM(daily!$A2027))</f>
        <v>181418</v>
      </c>
      <c r="Q2027">
        <f>SUMIFS(COT!H:H,COT!$A:$A,YEAR(daily!$A2027),COT!$B:$B,WEEKNUM(daily!$A2027))</f>
        <v>367543</v>
      </c>
      <c r="R2027">
        <f>SUMIFS(COT!I:I,COT!$A:$A,YEAR(daily!$A2027),COT!$B:$B,WEEKNUM(daily!$A2027))</f>
        <v>700979</v>
      </c>
      <c r="S2027">
        <f>SUMIFS(COT!J:J,COT!$A:$A,YEAR(daily!$A2027),COT!$B:$B,WEEKNUM(daily!$A2027))</f>
        <v>744207</v>
      </c>
      <c r="T2027">
        <f>SUMIFS(COT!K:K,COT!$A:$A,YEAR(daily!$A2027),COT!$B:$B,WEEKNUM(daily!$A2027))</f>
        <v>67764</v>
      </c>
      <c r="U2027">
        <f>SUMIFS(COT!L:L,COT!$A:$A,YEAR(daily!$A2027),COT!$B:$B,WEEKNUM(daily!$A2027))</f>
        <v>69499</v>
      </c>
      <c r="V2027">
        <f>SUMIFS(COT!M:M,COT!$A:$A,YEAR(daily!$A2027),COT!$B:$B,WEEKNUM(daily!$A2027))</f>
        <v>89</v>
      </c>
      <c r="W2027">
        <f>SUMIFS(COT!N:N,COT!$A:$A,YEAR(daily!$A2027),COT!$B:$B,WEEKNUM(daily!$A2027))</f>
        <v>108</v>
      </c>
      <c r="X2027">
        <f>SUMIFS(COT!O:O,COT!$A:$A,YEAR(daily!$A2027),COT!$B:$B,WEEKNUM(daily!$A2027))</f>
        <v>120</v>
      </c>
      <c r="Y2027">
        <f>SUMIFS(COT!P:P,COT!$A:$A,YEAR(daily!$A2027),COT!$B:$B,WEEKNUM(daily!$A2027))</f>
        <v>83</v>
      </c>
      <c r="Z2027">
        <f>SUMIFS(COT!Q:Q,COT!$A:$A,YEAR(daily!$A2027),COT!$B:$B,WEEKNUM(daily!$A2027))</f>
        <v>99</v>
      </c>
      <c r="AA2027">
        <f>SUMIFS(Saudi!B:B,Saudi!$A:$A,YEAR(daily!$A2027))</f>
        <v>1100.96</v>
      </c>
      <c r="AB2027">
        <f>SUMIFS(Saudi!C:C,Saudi!$A:$A,YEAR(daily!$A2027))</f>
        <v>520.04999999999995</v>
      </c>
      <c r="AC2027">
        <f>SUMIFS(Saudi!F:F,Saudi!$A:$A,YEAR(daily!$A2027))</f>
        <v>4182752</v>
      </c>
      <c r="AD2027">
        <f>SUMIFS(Saudi!G:G,Saudi!$A:$A,YEAR(daily!$A2027))</f>
        <v>99.648229102070061</v>
      </c>
      <c r="AE2027">
        <f>SUMIFS(Saudi!H:H,Saudi!$A:$A,YEAR(daily!$A2027))</f>
        <v>416803829.57314175</v>
      </c>
      <c r="AF2027" s="5">
        <f t="shared" si="86"/>
        <v>3</v>
      </c>
      <c r="AG2027" s="5">
        <f t="shared" si="87"/>
        <v>2008</v>
      </c>
    </row>
    <row r="2028" spans="1:33">
      <c r="A2028" s="3">
        <v>39534</v>
      </c>
      <c r="B2028" s="1">
        <v>375448</v>
      </c>
      <c r="C2028" s="1">
        <v>79004</v>
      </c>
      <c r="D2028" s="1">
        <v>35970</v>
      </c>
      <c r="E2028" s="1">
        <v>107.58</v>
      </c>
      <c r="F2028" s="1">
        <v>105.63</v>
      </c>
      <c r="G2028" s="1">
        <v>104.81</v>
      </c>
      <c r="H2028" s="2">
        <v>50.6</v>
      </c>
      <c r="I2028" s="2">
        <v>31.8</v>
      </c>
      <c r="J2028" s="2">
        <v>86.8</v>
      </c>
      <c r="K2028" s="2">
        <v>87.5</v>
      </c>
      <c r="L2028">
        <f>SUMIFS(US!B:B,US!$D:$D,YEAR(daily!$A2028),US!$E:$E,MONTH(daily!$A2028))</f>
        <v>8740</v>
      </c>
      <c r="M2028">
        <f>SUMIFS(US!C:C,US!$D:$D,YEAR(daily!$A2028),US!$E:$E,MONTH(daily!$A2028))</f>
        <v>19831</v>
      </c>
      <c r="N2028">
        <f>SUMIFS(COT!E:E,COT!$A:$A,YEAR(daily!$A2028),COT!$B:$B,WEEKNUM(daily!$A2028))</f>
        <v>1362667</v>
      </c>
      <c r="O2028">
        <f>SUMIFS(COT!F:F,COT!$A:$A,YEAR(daily!$A2028),COT!$B:$B,WEEKNUM(daily!$A2028))</f>
        <v>226381</v>
      </c>
      <c r="P2028">
        <f>SUMIFS(COT!G:G,COT!$A:$A,YEAR(daily!$A2028),COT!$B:$B,WEEKNUM(daily!$A2028))</f>
        <v>181418</v>
      </c>
      <c r="Q2028">
        <f>SUMIFS(COT!H:H,COT!$A:$A,YEAR(daily!$A2028),COT!$B:$B,WEEKNUM(daily!$A2028))</f>
        <v>367543</v>
      </c>
      <c r="R2028">
        <f>SUMIFS(COT!I:I,COT!$A:$A,YEAR(daily!$A2028),COT!$B:$B,WEEKNUM(daily!$A2028))</f>
        <v>700979</v>
      </c>
      <c r="S2028">
        <f>SUMIFS(COT!J:J,COT!$A:$A,YEAR(daily!$A2028),COT!$B:$B,WEEKNUM(daily!$A2028))</f>
        <v>744207</v>
      </c>
      <c r="T2028">
        <f>SUMIFS(COT!K:K,COT!$A:$A,YEAR(daily!$A2028),COT!$B:$B,WEEKNUM(daily!$A2028))</f>
        <v>67764</v>
      </c>
      <c r="U2028">
        <f>SUMIFS(COT!L:L,COT!$A:$A,YEAR(daily!$A2028),COT!$B:$B,WEEKNUM(daily!$A2028))</f>
        <v>69499</v>
      </c>
      <c r="V2028">
        <f>SUMIFS(COT!M:M,COT!$A:$A,YEAR(daily!$A2028),COT!$B:$B,WEEKNUM(daily!$A2028))</f>
        <v>89</v>
      </c>
      <c r="W2028">
        <f>SUMIFS(COT!N:N,COT!$A:$A,YEAR(daily!$A2028),COT!$B:$B,WEEKNUM(daily!$A2028))</f>
        <v>108</v>
      </c>
      <c r="X2028">
        <f>SUMIFS(COT!O:O,COT!$A:$A,YEAR(daily!$A2028),COT!$B:$B,WEEKNUM(daily!$A2028))</f>
        <v>120</v>
      </c>
      <c r="Y2028">
        <f>SUMIFS(COT!P:P,COT!$A:$A,YEAR(daily!$A2028),COT!$B:$B,WEEKNUM(daily!$A2028))</f>
        <v>83</v>
      </c>
      <c r="Z2028">
        <f>SUMIFS(COT!Q:Q,COT!$A:$A,YEAR(daily!$A2028),COT!$B:$B,WEEKNUM(daily!$A2028))</f>
        <v>99</v>
      </c>
      <c r="AA2028">
        <f>SUMIFS(Saudi!B:B,Saudi!$A:$A,YEAR(daily!$A2028))</f>
        <v>1100.96</v>
      </c>
      <c r="AB2028">
        <f>SUMIFS(Saudi!C:C,Saudi!$A:$A,YEAR(daily!$A2028))</f>
        <v>520.04999999999995</v>
      </c>
      <c r="AC2028">
        <f>SUMIFS(Saudi!F:F,Saudi!$A:$A,YEAR(daily!$A2028))</f>
        <v>4182752</v>
      </c>
      <c r="AD2028">
        <f>SUMIFS(Saudi!G:G,Saudi!$A:$A,YEAR(daily!$A2028))</f>
        <v>99.648229102070061</v>
      </c>
      <c r="AE2028">
        <f>SUMIFS(Saudi!H:H,Saudi!$A:$A,YEAR(daily!$A2028))</f>
        <v>416803829.57314175</v>
      </c>
      <c r="AF2028" s="5">
        <f t="shared" si="86"/>
        <v>3</v>
      </c>
      <c r="AG2028" s="5">
        <f t="shared" si="87"/>
        <v>2008</v>
      </c>
    </row>
    <row r="2029" spans="1:33">
      <c r="A2029" s="3">
        <v>39535</v>
      </c>
      <c r="B2029" s="1">
        <v>361614</v>
      </c>
      <c r="C2029" s="1">
        <v>81173</v>
      </c>
      <c r="D2029" s="1">
        <v>36058</v>
      </c>
      <c r="E2029" s="1">
        <v>105.62</v>
      </c>
      <c r="F2029" s="1">
        <v>104.19</v>
      </c>
      <c r="G2029" s="1">
        <v>103.49</v>
      </c>
      <c r="H2029" s="2">
        <v>50.6</v>
      </c>
      <c r="I2029" s="2">
        <v>31.8</v>
      </c>
      <c r="J2029" s="2">
        <v>86.8</v>
      </c>
      <c r="K2029" s="2">
        <v>87.5</v>
      </c>
      <c r="L2029">
        <f>SUMIFS(US!B:B,US!$D:$D,YEAR(daily!$A2029),US!$E:$E,MONTH(daily!$A2029))</f>
        <v>8740</v>
      </c>
      <c r="M2029">
        <f>SUMIFS(US!C:C,US!$D:$D,YEAR(daily!$A2029),US!$E:$E,MONTH(daily!$A2029))</f>
        <v>19831</v>
      </c>
      <c r="N2029">
        <f>SUMIFS(COT!E:E,COT!$A:$A,YEAR(daily!$A2029),COT!$B:$B,WEEKNUM(daily!$A2029))</f>
        <v>1362667</v>
      </c>
      <c r="O2029">
        <f>SUMIFS(COT!F:F,COT!$A:$A,YEAR(daily!$A2029),COT!$B:$B,WEEKNUM(daily!$A2029))</f>
        <v>226381</v>
      </c>
      <c r="P2029">
        <f>SUMIFS(COT!G:G,COT!$A:$A,YEAR(daily!$A2029),COT!$B:$B,WEEKNUM(daily!$A2029))</f>
        <v>181418</v>
      </c>
      <c r="Q2029">
        <f>SUMIFS(COT!H:H,COT!$A:$A,YEAR(daily!$A2029),COT!$B:$B,WEEKNUM(daily!$A2029))</f>
        <v>367543</v>
      </c>
      <c r="R2029">
        <f>SUMIFS(COT!I:I,COT!$A:$A,YEAR(daily!$A2029),COT!$B:$B,WEEKNUM(daily!$A2029))</f>
        <v>700979</v>
      </c>
      <c r="S2029">
        <f>SUMIFS(COT!J:J,COT!$A:$A,YEAR(daily!$A2029),COT!$B:$B,WEEKNUM(daily!$A2029))</f>
        <v>744207</v>
      </c>
      <c r="T2029">
        <f>SUMIFS(COT!K:K,COT!$A:$A,YEAR(daily!$A2029),COT!$B:$B,WEEKNUM(daily!$A2029))</f>
        <v>67764</v>
      </c>
      <c r="U2029">
        <f>SUMIFS(COT!L:L,COT!$A:$A,YEAR(daily!$A2029),COT!$B:$B,WEEKNUM(daily!$A2029))</f>
        <v>69499</v>
      </c>
      <c r="V2029">
        <f>SUMIFS(COT!M:M,COT!$A:$A,YEAR(daily!$A2029),COT!$B:$B,WEEKNUM(daily!$A2029))</f>
        <v>89</v>
      </c>
      <c r="W2029">
        <f>SUMIFS(COT!N:N,COT!$A:$A,YEAR(daily!$A2029),COT!$B:$B,WEEKNUM(daily!$A2029))</f>
        <v>108</v>
      </c>
      <c r="X2029">
        <f>SUMIFS(COT!O:O,COT!$A:$A,YEAR(daily!$A2029),COT!$B:$B,WEEKNUM(daily!$A2029))</f>
        <v>120</v>
      </c>
      <c r="Y2029">
        <f>SUMIFS(COT!P:P,COT!$A:$A,YEAR(daily!$A2029),COT!$B:$B,WEEKNUM(daily!$A2029))</f>
        <v>83</v>
      </c>
      <c r="Z2029">
        <f>SUMIFS(COT!Q:Q,COT!$A:$A,YEAR(daily!$A2029),COT!$B:$B,WEEKNUM(daily!$A2029))</f>
        <v>99</v>
      </c>
      <c r="AA2029">
        <f>SUMIFS(Saudi!B:B,Saudi!$A:$A,YEAR(daily!$A2029))</f>
        <v>1100.96</v>
      </c>
      <c r="AB2029">
        <f>SUMIFS(Saudi!C:C,Saudi!$A:$A,YEAR(daily!$A2029))</f>
        <v>520.04999999999995</v>
      </c>
      <c r="AC2029">
        <f>SUMIFS(Saudi!F:F,Saudi!$A:$A,YEAR(daily!$A2029))</f>
        <v>4182752</v>
      </c>
      <c r="AD2029">
        <f>SUMIFS(Saudi!G:G,Saudi!$A:$A,YEAR(daily!$A2029))</f>
        <v>99.648229102070061</v>
      </c>
      <c r="AE2029">
        <f>SUMIFS(Saudi!H:H,Saudi!$A:$A,YEAR(daily!$A2029))</f>
        <v>416803829.57314175</v>
      </c>
      <c r="AF2029" s="5">
        <f t="shared" si="86"/>
        <v>3</v>
      </c>
      <c r="AG2029" s="5">
        <f t="shared" si="87"/>
        <v>2008</v>
      </c>
    </row>
    <row r="2030" spans="1:33">
      <c r="A2030" s="3">
        <v>39538</v>
      </c>
      <c r="B2030" s="1">
        <v>349071</v>
      </c>
      <c r="C2030" s="1">
        <v>80646</v>
      </c>
      <c r="D2030" s="1">
        <v>36734</v>
      </c>
      <c r="E2030" s="1">
        <v>101.58</v>
      </c>
      <c r="F2030" s="1">
        <v>100.56</v>
      </c>
      <c r="G2030" s="1">
        <v>100.08</v>
      </c>
      <c r="H2030" s="2">
        <v>50.6</v>
      </c>
      <c r="I2030" s="2">
        <v>31.8</v>
      </c>
      <c r="J2030" s="2">
        <v>86.8</v>
      </c>
      <c r="K2030" s="2">
        <v>87.5</v>
      </c>
      <c r="L2030">
        <f>SUMIFS(US!B:B,US!$D:$D,YEAR(daily!$A2030),US!$E:$E,MONTH(daily!$A2030))</f>
        <v>8740</v>
      </c>
      <c r="M2030">
        <f>SUMIFS(US!C:C,US!$D:$D,YEAR(daily!$A2030),US!$E:$E,MONTH(daily!$A2030))</f>
        <v>19831</v>
      </c>
      <c r="N2030">
        <f>SUMIFS(COT!E:E,COT!$A:$A,YEAR(daily!$A2030),COT!$B:$B,WEEKNUM(daily!$A2030))</f>
        <v>1381645</v>
      </c>
      <c r="O2030">
        <f>SUMIFS(COT!F:F,COT!$A:$A,YEAR(daily!$A2030),COT!$B:$B,WEEKNUM(daily!$A2030))</f>
        <v>225434</v>
      </c>
      <c r="P2030">
        <f>SUMIFS(COT!G:G,COT!$A:$A,YEAR(daily!$A2030),COT!$B:$B,WEEKNUM(daily!$A2030))</f>
        <v>187730</v>
      </c>
      <c r="Q2030">
        <f>SUMIFS(COT!H:H,COT!$A:$A,YEAR(daily!$A2030),COT!$B:$B,WEEKNUM(daily!$A2030))</f>
        <v>385500</v>
      </c>
      <c r="R2030">
        <f>SUMIFS(COT!I:I,COT!$A:$A,YEAR(daily!$A2030),COT!$B:$B,WEEKNUM(daily!$A2030))</f>
        <v>705007</v>
      </c>
      <c r="S2030">
        <f>SUMIFS(COT!J:J,COT!$A:$A,YEAR(daily!$A2030),COT!$B:$B,WEEKNUM(daily!$A2030))</f>
        <v>735800</v>
      </c>
      <c r="T2030">
        <f>SUMIFS(COT!K:K,COT!$A:$A,YEAR(daily!$A2030),COT!$B:$B,WEEKNUM(daily!$A2030))</f>
        <v>65704</v>
      </c>
      <c r="U2030">
        <f>SUMIFS(COT!L:L,COT!$A:$A,YEAR(daily!$A2030),COT!$B:$B,WEEKNUM(daily!$A2030))</f>
        <v>72615</v>
      </c>
      <c r="V2030">
        <f>SUMIFS(COT!M:M,COT!$A:$A,YEAR(daily!$A2030),COT!$B:$B,WEEKNUM(daily!$A2030))</f>
        <v>91</v>
      </c>
      <c r="W2030">
        <f>SUMIFS(COT!N:N,COT!$A:$A,YEAR(daily!$A2030),COT!$B:$B,WEEKNUM(daily!$A2030))</f>
        <v>106</v>
      </c>
      <c r="X2030">
        <f>SUMIFS(COT!O:O,COT!$A:$A,YEAR(daily!$A2030),COT!$B:$B,WEEKNUM(daily!$A2030))</f>
        <v>126</v>
      </c>
      <c r="Y2030">
        <f>SUMIFS(COT!P:P,COT!$A:$A,YEAR(daily!$A2030),COT!$B:$B,WEEKNUM(daily!$A2030))</f>
        <v>85</v>
      </c>
      <c r="Z2030">
        <f>SUMIFS(COT!Q:Q,COT!$A:$A,YEAR(daily!$A2030),COT!$B:$B,WEEKNUM(daily!$A2030))</f>
        <v>101</v>
      </c>
      <c r="AA2030">
        <f>SUMIFS(Saudi!B:B,Saudi!$A:$A,YEAR(daily!$A2030))</f>
        <v>1100.96</v>
      </c>
      <c r="AB2030">
        <f>SUMIFS(Saudi!C:C,Saudi!$A:$A,YEAR(daily!$A2030))</f>
        <v>520.04999999999995</v>
      </c>
      <c r="AC2030">
        <f>SUMIFS(Saudi!F:F,Saudi!$A:$A,YEAR(daily!$A2030))</f>
        <v>4182752</v>
      </c>
      <c r="AD2030">
        <f>SUMIFS(Saudi!G:G,Saudi!$A:$A,YEAR(daily!$A2030))</f>
        <v>99.648229102070061</v>
      </c>
      <c r="AE2030">
        <f>SUMIFS(Saudi!H:H,Saudi!$A:$A,YEAR(daily!$A2030))</f>
        <v>416803829.57314175</v>
      </c>
      <c r="AF2030" s="5">
        <f t="shared" si="86"/>
        <v>3</v>
      </c>
      <c r="AG2030" s="5">
        <f t="shared" si="87"/>
        <v>2008</v>
      </c>
    </row>
    <row r="2031" spans="1:33">
      <c r="A2031" s="3">
        <v>39539</v>
      </c>
      <c r="B2031" s="1">
        <v>330812</v>
      </c>
      <c r="C2031" s="1">
        <v>78811</v>
      </c>
      <c r="D2031" s="1">
        <v>36411</v>
      </c>
      <c r="E2031" s="1">
        <v>100.98</v>
      </c>
      <c r="F2031" s="1">
        <v>100</v>
      </c>
      <c r="G2031" s="1">
        <v>99.51</v>
      </c>
      <c r="H2031" s="2">
        <v>50.6</v>
      </c>
      <c r="I2031" s="2">
        <v>31.8</v>
      </c>
      <c r="J2031" s="2">
        <v>86.8</v>
      </c>
      <c r="K2031" s="2">
        <v>87.5</v>
      </c>
      <c r="L2031">
        <f>SUMIFS(US!B:B,US!$D:$D,YEAR(daily!$A2031),US!$E:$E,MONTH(daily!$A2031))</f>
        <v>8729</v>
      </c>
      <c r="M2031">
        <f>SUMIFS(US!C:C,US!$D:$D,YEAR(daily!$A2031),US!$E:$E,MONTH(daily!$A2031))</f>
        <v>19815</v>
      </c>
      <c r="N2031">
        <f>SUMIFS(COT!E:E,COT!$A:$A,YEAR(daily!$A2031),COT!$B:$B,WEEKNUM(daily!$A2031))</f>
        <v>1381645</v>
      </c>
      <c r="O2031">
        <f>SUMIFS(COT!F:F,COT!$A:$A,YEAR(daily!$A2031),COT!$B:$B,WEEKNUM(daily!$A2031))</f>
        <v>225434</v>
      </c>
      <c r="P2031">
        <f>SUMIFS(COT!G:G,COT!$A:$A,YEAR(daily!$A2031),COT!$B:$B,WEEKNUM(daily!$A2031))</f>
        <v>187730</v>
      </c>
      <c r="Q2031">
        <f>SUMIFS(COT!H:H,COT!$A:$A,YEAR(daily!$A2031),COT!$B:$B,WEEKNUM(daily!$A2031))</f>
        <v>385500</v>
      </c>
      <c r="R2031">
        <f>SUMIFS(COT!I:I,COT!$A:$A,YEAR(daily!$A2031),COT!$B:$B,WEEKNUM(daily!$A2031))</f>
        <v>705007</v>
      </c>
      <c r="S2031">
        <f>SUMIFS(COT!J:J,COT!$A:$A,YEAR(daily!$A2031),COT!$B:$B,WEEKNUM(daily!$A2031))</f>
        <v>735800</v>
      </c>
      <c r="T2031">
        <f>SUMIFS(COT!K:K,COT!$A:$A,YEAR(daily!$A2031),COT!$B:$B,WEEKNUM(daily!$A2031))</f>
        <v>65704</v>
      </c>
      <c r="U2031">
        <f>SUMIFS(COT!L:L,COT!$A:$A,YEAR(daily!$A2031),COT!$B:$B,WEEKNUM(daily!$A2031))</f>
        <v>72615</v>
      </c>
      <c r="V2031">
        <f>SUMIFS(COT!M:M,COT!$A:$A,YEAR(daily!$A2031),COT!$B:$B,WEEKNUM(daily!$A2031))</f>
        <v>91</v>
      </c>
      <c r="W2031">
        <f>SUMIFS(COT!N:N,COT!$A:$A,YEAR(daily!$A2031),COT!$B:$B,WEEKNUM(daily!$A2031))</f>
        <v>106</v>
      </c>
      <c r="X2031">
        <f>SUMIFS(COT!O:O,COT!$A:$A,YEAR(daily!$A2031),COT!$B:$B,WEEKNUM(daily!$A2031))</f>
        <v>126</v>
      </c>
      <c r="Y2031">
        <f>SUMIFS(COT!P:P,COT!$A:$A,YEAR(daily!$A2031),COT!$B:$B,WEEKNUM(daily!$A2031))</f>
        <v>85</v>
      </c>
      <c r="Z2031">
        <f>SUMIFS(COT!Q:Q,COT!$A:$A,YEAR(daily!$A2031),COT!$B:$B,WEEKNUM(daily!$A2031))</f>
        <v>101</v>
      </c>
      <c r="AA2031">
        <f>SUMIFS(Saudi!B:B,Saudi!$A:$A,YEAR(daily!$A2031))</f>
        <v>1100.96</v>
      </c>
      <c r="AB2031">
        <f>SUMIFS(Saudi!C:C,Saudi!$A:$A,YEAR(daily!$A2031))</f>
        <v>520.04999999999995</v>
      </c>
      <c r="AC2031">
        <f>SUMIFS(Saudi!F:F,Saudi!$A:$A,YEAR(daily!$A2031))</f>
        <v>4182752</v>
      </c>
      <c r="AD2031">
        <f>SUMIFS(Saudi!G:G,Saudi!$A:$A,YEAR(daily!$A2031))</f>
        <v>99.648229102070061</v>
      </c>
      <c r="AE2031">
        <f>SUMIFS(Saudi!H:H,Saudi!$A:$A,YEAR(daily!$A2031))</f>
        <v>416803829.57314175</v>
      </c>
      <c r="AF2031" s="5">
        <f t="shared" si="86"/>
        <v>4</v>
      </c>
      <c r="AG2031" s="5">
        <f t="shared" si="87"/>
        <v>2008</v>
      </c>
    </row>
    <row r="2032" spans="1:33">
      <c r="A2032" s="3">
        <v>39540</v>
      </c>
      <c r="B2032" s="1">
        <v>326434</v>
      </c>
      <c r="C2032" s="1">
        <v>79534</v>
      </c>
      <c r="D2032" s="1">
        <v>36619</v>
      </c>
      <c r="E2032" s="1">
        <v>104.83</v>
      </c>
      <c r="F2032" s="1">
        <v>103.72</v>
      </c>
      <c r="G2032" s="1">
        <v>103.18</v>
      </c>
      <c r="H2032" s="2">
        <v>50.6</v>
      </c>
      <c r="I2032" s="2">
        <v>31.8</v>
      </c>
      <c r="J2032" s="2">
        <v>86.8</v>
      </c>
      <c r="K2032" s="2">
        <v>87.5</v>
      </c>
      <c r="L2032">
        <f>SUMIFS(US!B:B,US!$D:$D,YEAR(daily!$A2032),US!$E:$E,MONTH(daily!$A2032))</f>
        <v>8729</v>
      </c>
      <c r="M2032">
        <f>SUMIFS(US!C:C,US!$D:$D,YEAR(daily!$A2032),US!$E:$E,MONTH(daily!$A2032))</f>
        <v>19815</v>
      </c>
      <c r="N2032">
        <f>SUMIFS(COT!E:E,COT!$A:$A,YEAR(daily!$A2032),COT!$B:$B,WEEKNUM(daily!$A2032))</f>
        <v>1381645</v>
      </c>
      <c r="O2032">
        <f>SUMIFS(COT!F:F,COT!$A:$A,YEAR(daily!$A2032),COT!$B:$B,WEEKNUM(daily!$A2032))</f>
        <v>225434</v>
      </c>
      <c r="P2032">
        <f>SUMIFS(COT!G:G,COT!$A:$A,YEAR(daily!$A2032),COT!$B:$B,WEEKNUM(daily!$A2032))</f>
        <v>187730</v>
      </c>
      <c r="Q2032">
        <f>SUMIFS(COT!H:H,COT!$A:$A,YEAR(daily!$A2032),COT!$B:$B,WEEKNUM(daily!$A2032))</f>
        <v>385500</v>
      </c>
      <c r="R2032">
        <f>SUMIFS(COT!I:I,COT!$A:$A,YEAR(daily!$A2032),COT!$B:$B,WEEKNUM(daily!$A2032))</f>
        <v>705007</v>
      </c>
      <c r="S2032">
        <f>SUMIFS(COT!J:J,COT!$A:$A,YEAR(daily!$A2032),COT!$B:$B,WEEKNUM(daily!$A2032))</f>
        <v>735800</v>
      </c>
      <c r="T2032">
        <f>SUMIFS(COT!K:K,COT!$A:$A,YEAR(daily!$A2032),COT!$B:$B,WEEKNUM(daily!$A2032))</f>
        <v>65704</v>
      </c>
      <c r="U2032">
        <f>SUMIFS(COT!L:L,COT!$A:$A,YEAR(daily!$A2032),COT!$B:$B,WEEKNUM(daily!$A2032))</f>
        <v>72615</v>
      </c>
      <c r="V2032">
        <f>SUMIFS(COT!M:M,COT!$A:$A,YEAR(daily!$A2032),COT!$B:$B,WEEKNUM(daily!$A2032))</f>
        <v>91</v>
      </c>
      <c r="W2032">
        <f>SUMIFS(COT!N:N,COT!$A:$A,YEAR(daily!$A2032),COT!$B:$B,WEEKNUM(daily!$A2032))</f>
        <v>106</v>
      </c>
      <c r="X2032">
        <f>SUMIFS(COT!O:O,COT!$A:$A,YEAR(daily!$A2032),COT!$B:$B,WEEKNUM(daily!$A2032))</f>
        <v>126</v>
      </c>
      <c r="Y2032">
        <f>SUMIFS(COT!P:P,COT!$A:$A,YEAR(daily!$A2032),COT!$B:$B,WEEKNUM(daily!$A2032))</f>
        <v>85</v>
      </c>
      <c r="Z2032">
        <f>SUMIFS(COT!Q:Q,COT!$A:$A,YEAR(daily!$A2032),COT!$B:$B,WEEKNUM(daily!$A2032))</f>
        <v>101</v>
      </c>
      <c r="AA2032">
        <f>SUMIFS(Saudi!B:B,Saudi!$A:$A,YEAR(daily!$A2032))</f>
        <v>1100.96</v>
      </c>
      <c r="AB2032">
        <f>SUMIFS(Saudi!C:C,Saudi!$A:$A,YEAR(daily!$A2032))</f>
        <v>520.04999999999995</v>
      </c>
      <c r="AC2032">
        <f>SUMIFS(Saudi!F:F,Saudi!$A:$A,YEAR(daily!$A2032))</f>
        <v>4182752</v>
      </c>
      <c r="AD2032">
        <f>SUMIFS(Saudi!G:G,Saudi!$A:$A,YEAR(daily!$A2032))</f>
        <v>99.648229102070061</v>
      </c>
      <c r="AE2032">
        <f>SUMIFS(Saudi!H:H,Saudi!$A:$A,YEAR(daily!$A2032))</f>
        <v>416803829.57314175</v>
      </c>
      <c r="AF2032" s="5">
        <f t="shared" si="86"/>
        <v>4</v>
      </c>
      <c r="AG2032" s="5">
        <f t="shared" si="87"/>
        <v>2008</v>
      </c>
    </row>
    <row r="2033" spans="1:33">
      <c r="A2033" s="3">
        <v>39541</v>
      </c>
      <c r="B2033" s="1">
        <v>323038</v>
      </c>
      <c r="C2033" s="1">
        <v>84148</v>
      </c>
      <c r="D2033" s="1">
        <v>37227</v>
      </c>
      <c r="E2033" s="1">
        <v>103.83</v>
      </c>
      <c r="F2033" s="1">
        <v>102.63</v>
      </c>
      <c r="G2033" s="1">
        <v>102</v>
      </c>
      <c r="H2033" s="2">
        <v>50.6</v>
      </c>
      <c r="I2033" s="2">
        <v>31.8</v>
      </c>
      <c r="J2033" s="2">
        <v>86.8</v>
      </c>
      <c r="K2033" s="2">
        <v>87.5</v>
      </c>
      <c r="L2033">
        <f>SUMIFS(US!B:B,US!$D:$D,YEAR(daily!$A2033),US!$E:$E,MONTH(daily!$A2033))</f>
        <v>8729</v>
      </c>
      <c r="M2033">
        <f>SUMIFS(US!C:C,US!$D:$D,YEAR(daily!$A2033),US!$E:$E,MONTH(daily!$A2033))</f>
        <v>19815</v>
      </c>
      <c r="N2033">
        <f>SUMIFS(COT!E:E,COT!$A:$A,YEAR(daily!$A2033),COT!$B:$B,WEEKNUM(daily!$A2033))</f>
        <v>1381645</v>
      </c>
      <c r="O2033">
        <f>SUMIFS(COT!F:F,COT!$A:$A,YEAR(daily!$A2033),COT!$B:$B,WEEKNUM(daily!$A2033))</f>
        <v>225434</v>
      </c>
      <c r="P2033">
        <f>SUMIFS(COT!G:G,COT!$A:$A,YEAR(daily!$A2033),COT!$B:$B,WEEKNUM(daily!$A2033))</f>
        <v>187730</v>
      </c>
      <c r="Q2033">
        <f>SUMIFS(COT!H:H,COT!$A:$A,YEAR(daily!$A2033),COT!$B:$B,WEEKNUM(daily!$A2033))</f>
        <v>385500</v>
      </c>
      <c r="R2033">
        <f>SUMIFS(COT!I:I,COT!$A:$A,YEAR(daily!$A2033),COT!$B:$B,WEEKNUM(daily!$A2033))</f>
        <v>705007</v>
      </c>
      <c r="S2033">
        <f>SUMIFS(COT!J:J,COT!$A:$A,YEAR(daily!$A2033),COT!$B:$B,WEEKNUM(daily!$A2033))</f>
        <v>735800</v>
      </c>
      <c r="T2033">
        <f>SUMIFS(COT!K:K,COT!$A:$A,YEAR(daily!$A2033),COT!$B:$B,WEEKNUM(daily!$A2033))</f>
        <v>65704</v>
      </c>
      <c r="U2033">
        <f>SUMIFS(COT!L:L,COT!$A:$A,YEAR(daily!$A2033),COT!$B:$B,WEEKNUM(daily!$A2033))</f>
        <v>72615</v>
      </c>
      <c r="V2033">
        <f>SUMIFS(COT!M:M,COT!$A:$A,YEAR(daily!$A2033),COT!$B:$B,WEEKNUM(daily!$A2033))</f>
        <v>91</v>
      </c>
      <c r="W2033">
        <f>SUMIFS(COT!N:N,COT!$A:$A,YEAR(daily!$A2033),COT!$B:$B,WEEKNUM(daily!$A2033))</f>
        <v>106</v>
      </c>
      <c r="X2033">
        <f>SUMIFS(COT!O:O,COT!$A:$A,YEAR(daily!$A2033),COT!$B:$B,WEEKNUM(daily!$A2033))</f>
        <v>126</v>
      </c>
      <c r="Y2033">
        <f>SUMIFS(COT!P:P,COT!$A:$A,YEAR(daily!$A2033),COT!$B:$B,WEEKNUM(daily!$A2033))</f>
        <v>85</v>
      </c>
      <c r="Z2033">
        <f>SUMIFS(COT!Q:Q,COT!$A:$A,YEAR(daily!$A2033),COT!$B:$B,WEEKNUM(daily!$A2033))</f>
        <v>101</v>
      </c>
      <c r="AA2033">
        <f>SUMIFS(Saudi!B:B,Saudi!$A:$A,YEAR(daily!$A2033))</f>
        <v>1100.96</v>
      </c>
      <c r="AB2033">
        <f>SUMIFS(Saudi!C:C,Saudi!$A:$A,YEAR(daily!$A2033))</f>
        <v>520.04999999999995</v>
      </c>
      <c r="AC2033">
        <f>SUMIFS(Saudi!F:F,Saudi!$A:$A,YEAR(daily!$A2033))</f>
        <v>4182752</v>
      </c>
      <c r="AD2033">
        <f>SUMIFS(Saudi!G:G,Saudi!$A:$A,YEAR(daily!$A2033))</f>
        <v>99.648229102070061</v>
      </c>
      <c r="AE2033">
        <f>SUMIFS(Saudi!H:H,Saudi!$A:$A,YEAR(daily!$A2033))</f>
        <v>416803829.57314175</v>
      </c>
      <c r="AF2033" s="5">
        <f t="shared" si="86"/>
        <v>4</v>
      </c>
      <c r="AG2033" s="5">
        <f t="shared" si="87"/>
        <v>2008</v>
      </c>
    </row>
    <row r="2034" spans="1:33">
      <c r="A2034" s="3">
        <v>39542</v>
      </c>
      <c r="B2034" s="1">
        <v>310094</v>
      </c>
      <c r="C2034" s="1">
        <v>86502</v>
      </c>
      <c r="D2034" s="1">
        <v>39311</v>
      </c>
      <c r="E2034" s="1">
        <v>106.23</v>
      </c>
      <c r="F2034" s="1">
        <v>105.19</v>
      </c>
      <c r="G2034" s="1">
        <v>104.59</v>
      </c>
      <c r="H2034" s="2">
        <v>50.6</v>
      </c>
      <c r="I2034" s="2">
        <v>31.8</v>
      </c>
      <c r="J2034" s="2">
        <v>86.8</v>
      </c>
      <c r="K2034" s="2">
        <v>87.5</v>
      </c>
      <c r="L2034">
        <f>SUMIFS(US!B:B,US!$D:$D,YEAR(daily!$A2034),US!$E:$E,MONTH(daily!$A2034))</f>
        <v>8729</v>
      </c>
      <c r="M2034">
        <f>SUMIFS(US!C:C,US!$D:$D,YEAR(daily!$A2034),US!$E:$E,MONTH(daily!$A2034))</f>
        <v>19815</v>
      </c>
      <c r="N2034">
        <f>SUMIFS(COT!E:E,COT!$A:$A,YEAR(daily!$A2034),COT!$B:$B,WEEKNUM(daily!$A2034))</f>
        <v>1381645</v>
      </c>
      <c r="O2034">
        <f>SUMIFS(COT!F:F,COT!$A:$A,YEAR(daily!$A2034),COT!$B:$B,WEEKNUM(daily!$A2034))</f>
        <v>225434</v>
      </c>
      <c r="P2034">
        <f>SUMIFS(COT!G:G,COT!$A:$A,YEAR(daily!$A2034),COT!$B:$B,WEEKNUM(daily!$A2034))</f>
        <v>187730</v>
      </c>
      <c r="Q2034">
        <f>SUMIFS(COT!H:H,COT!$A:$A,YEAR(daily!$A2034),COT!$B:$B,WEEKNUM(daily!$A2034))</f>
        <v>385500</v>
      </c>
      <c r="R2034">
        <f>SUMIFS(COT!I:I,COT!$A:$A,YEAR(daily!$A2034),COT!$B:$B,WEEKNUM(daily!$A2034))</f>
        <v>705007</v>
      </c>
      <c r="S2034">
        <f>SUMIFS(COT!J:J,COT!$A:$A,YEAR(daily!$A2034),COT!$B:$B,WEEKNUM(daily!$A2034))</f>
        <v>735800</v>
      </c>
      <c r="T2034">
        <f>SUMIFS(COT!K:K,COT!$A:$A,YEAR(daily!$A2034),COT!$B:$B,WEEKNUM(daily!$A2034))</f>
        <v>65704</v>
      </c>
      <c r="U2034">
        <f>SUMIFS(COT!L:L,COT!$A:$A,YEAR(daily!$A2034),COT!$B:$B,WEEKNUM(daily!$A2034))</f>
        <v>72615</v>
      </c>
      <c r="V2034">
        <f>SUMIFS(COT!M:M,COT!$A:$A,YEAR(daily!$A2034),COT!$B:$B,WEEKNUM(daily!$A2034))</f>
        <v>91</v>
      </c>
      <c r="W2034">
        <f>SUMIFS(COT!N:N,COT!$A:$A,YEAR(daily!$A2034),COT!$B:$B,WEEKNUM(daily!$A2034))</f>
        <v>106</v>
      </c>
      <c r="X2034">
        <f>SUMIFS(COT!O:O,COT!$A:$A,YEAR(daily!$A2034),COT!$B:$B,WEEKNUM(daily!$A2034))</f>
        <v>126</v>
      </c>
      <c r="Y2034">
        <f>SUMIFS(COT!P:P,COT!$A:$A,YEAR(daily!$A2034),COT!$B:$B,WEEKNUM(daily!$A2034))</f>
        <v>85</v>
      </c>
      <c r="Z2034">
        <f>SUMIFS(COT!Q:Q,COT!$A:$A,YEAR(daily!$A2034),COT!$B:$B,WEEKNUM(daily!$A2034))</f>
        <v>101</v>
      </c>
      <c r="AA2034">
        <f>SUMIFS(Saudi!B:B,Saudi!$A:$A,YEAR(daily!$A2034))</f>
        <v>1100.96</v>
      </c>
      <c r="AB2034">
        <f>SUMIFS(Saudi!C:C,Saudi!$A:$A,YEAR(daily!$A2034))</f>
        <v>520.04999999999995</v>
      </c>
      <c r="AC2034">
        <f>SUMIFS(Saudi!F:F,Saudi!$A:$A,YEAR(daily!$A2034))</f>
        <v>4182752</v>
      </c>
      <c r="AD2034">
        <f>SUMIFS(Saudi!G:G,Saudi!$A:$A,YEAR(daily!$A2034))</f>
        <v>99.648229102070061</v>
      </c>
      <c r="AE2034">
        <f>SUMIFS(Saudi!H:H,Saudi!$A:$A,YEAR(daily!$A2034))</f>
        <v>416803829.57314175</v>
      </c>
      <c r="AF2034" s="5">
        <f t="shared" si="86"/>
        <v>4</v>
      </c>
      <c r="AG2034" s="5">
        <f t="shared" si="87"/>
        <v>2008</v>
      </c>
    </row>
    <row r="2035" spans="1:33">
      <c r="A2035" s="3">
        <v>39545</v>
      </c>
      <c r="B2035" s="1">
        <v>288169</v>
      </c>
      <c r="C2035" s="1">
        <v>89397</v>
      </c>
      <c r="D2035" s="1">
        <v>40401</v>
      </c>
      <c r="E2035" s="1">
        <v>109.09</v>
      </c>
      <c r="F2035" s="1">
        <v>107.89</v>
      </c>
      <c r="G2035" s="1">
        <v>107.23</v>
      </c>
      <c r="H2035" s="2">
        <v>50.6</v>
      </c>
      <c r="I2035" s="2">
        <v>31.8</v>
      </c>
      <c r="J2035" s="2">
        <v>86.8</v>
      </c>
      <c r="K2035" s="2">
        <v>87.5</v>
      </c>
      <c r="L2035">
        <f>SUMIFS(US!B:B,US!$D:$D,YEAR(daily!$A2035),US!$E:$E,MONTH(daily!$A2035))</f>
        <v>8729</v>
      </c>
      <c r="M2035">
        <f>SUMIFS(US!C:C,US!$D:$D,YEAR(daily!$A2035),US!$E:$E,MONTH(daily!$A2035))</f>
        <v>19815</v>
      </c>
      <c r="N2035">
        <f>SUMIFS(COT!E:E,COT!$A:$A,YEAR(daily!$A2035),COT!$B:$B,WEEKNUM(daily!$A2035))</f>
        <v>1412326</v>
      </c>
      <c r="O2035">
        <f>SUMIFS(COT!F:F,COT!$A:$A,YEAR(daily!$A2035),COT!$B:$B,WEEKNUM(daily!$A2035))</f>
        <v>238320</v>
      </c>
      <c r="P2035">
        <f>SUMIFS(COT!G:G,COT!$A:$A,YEAR(daily!$A2035),COT!$B:$B,WEEKNUM(daily!$A2035))</f>
        <v>181152</v>
      </c>
      <c r="Q2035">
        <f>SUMIFS(COT!H:H,COT!$A:$A,YEAR(daily!$A2035),COT!$B:$B,WEEKNUM(daily!$A2035))</f>
        <v>400400</v>
      </c>
      <c r="R2035">
        <f>SUMIFS(COT!I:I,COT!$A:$A,YEAR(daily!$A2035),COT!$B:$B,WEEKNUM(daily!$A2035))</f>
        <v>702375</v>
      </c>
      <c r="S2035">
        <f>SUMIFS(COT!J:J,COT!$A:$A,YEAR(daily!$A2035),COT!$B:$B,WEEKNUM(daily!$A2035))</f>
        <v>744416</v>
      </c>
      <c r="T2035">
        <f>SUMIFS(COT!K:K,COT!$A:$A,YEAR(daily!$A2035),COT!$B:$B,WEEKNUM(daily!$A2035))</f>
        <v>71231</v>
      </c>
      <c r="U2035">
        <f>SUMIFS(COT!L:L,COT!$A:$A,YEAR(daily!$A2035),COT!$B:$B,WEEKNUM(daily!$A2035))</f>
        <v>86358</v>
      </c>
      <c r="V2035">
        <f>SUMIFS(COT!M:M,COT!$A:$A,YEAR(daily!$A2035),COT!$B:$B,WEEKNUM(daily!$A2035))</f>
        <v>94</v>
      </c>
      <c r="W2035">
        <f>SUMIFS(COT!N:N,COT!$A:$A,YEAR(daily!$A2035),COT!$B:$B,WEEKNUM(daily!$A2035))</f>
        <v>106</v>
      </c>
      <c r="X2035">
        <f>SUMIFS(COT!O:O,COT!$A:$A,YEAR(daily!$A2035),COT!$B:$B,WEEKNUM(daily!$A2035))</f>
        <v>123</v>
      </c>
      <c r="Y2035">
        <f>SUMIFS(COT!P:P,COT!$A:$A,YEAR(daily!$A2035),COT!$B:$B,WEEKNUM(daily!$A2035))</f>
        <v>85</v>
      </c>
      <c r="Z2035">
        <f>SUMIFS(COT!Q:Q,COT!$A:$A,YEAR(daily!$A2035),COT!$B:$B,WEEKNUM(daily!$A2035))</f>
        <v>100</v>
      </c>
      <c r="AA2035">
        <f>SUMIFS(Saudi!B:B,Saudi!$A:$A,YEAR(daily!$A2035))</f>
        <v>1100.96</v>
      </c>
      <c r="AB2035">
        <f>SUMIFS(Saudi!C:C,Saudi!$A:$A,YEAR(daily!$A2035))</f>
        <v>520.04999999999995</v>
      </c>
      <c r="AC2035">
        <f>SUMIFS(Saudi!F:F,Saudi!$A:$A,YEAR(daily!$A2035))</f>
        <v>4182752</v>
      </c>
      <c r="AD2035">
        <f>SUMIFS(Saudi!G:G,Saudi!$A:$A,YEAR(daily!$A2035))</f>
        <v>99.648229102070061</v>
      </c>
      <c r="AE2035">
        <f>SUMIFS(Saudi!H:H,Saudi!$A:$A,YEAR(daily!$A2035))</f>
        <v>416803829.57314175</v>
      </c>
      <c r="AF2035" s="5">
        <f t="shared" si="86"/>
        <v>4</v>
      </c>
      <c r="AG2035" s="5">
        <f t="shared" si="87"/>
        <v>2008</v>
      </c>
    </row>
    <row r="2036" spans="1:33">
      <c r="A2036" s="3">
        <v>39546</v>
      </c>
      <c r="B2036" s="1">
        <v>245751</v>
      </c>
      <c r="C2036" s="1">
        <v>88957</v>
      </c>
      <c r="D2036" s="1">
        <v>40289</v>
      </c>
      <c r="E2036" s="1">
        <v>108.5</v>
      </c>
      <c r="F2036" s="1">
        <v>107.14</v>
      </c>
      <c r="G2036" s="1">
        <v>106.44</v>
      </c>
      <c r="H2036" s="2">
        <v>50.6</v>
      </c>
      <c r="I2036" s="2">
        <v>31.8</v>
      </c>
      <c r="J2036" s="2">
        <v>86.8</v>
      </c>
      <c r="K2036" s="2">
        <v>87.5</v>
      </c>
      <c r="L2036">
        <f>SUMIFS(US!B:B,US!$D:$D,YEAR(daily!$A2036),US!$E:$E,MONTH(daily!$A2036))</f>
        <v>8729</v>
      </c>
      <c r="M2036">
        <f>SUMIFS(US!C:C,US!$D:$D,YEAR(daily!$A2036),US!$E:$E,MONTH(daily!$A2036))</f>
        <v>19815</v>
      </c>
      <c r="N2036">
        <f>SUMIFS(COT!E:E,COT!$A:$A,YEAR(daily!$A2036),COT!$B:$B,WEEKNUM(daily!$A2036))</f>
        <v>1412326</v>
      </c>
      <c r="O2036">
        <f>SUMIFS(COT!F:F,COT!$A:$A,YEAR(daily!$A2036),COT!$B:$B,WEEKNUM(daily!$A2036))</f>
        <v>238320</v>
      </c>
      <c r="P2036">
        <f>SUMIFS(COT!G:G,COT!$A:$A,YEAR(daily!$A2036),COT!$B:$B,WEEKNUM(daily!$A2036))</f>
        <v>181152</v>
      </c>
      <c r="Q2036">
        <f>SUMIFS(COT!H:H,COT!$A:$A,YEAR(daily!$A2036),COT!$B:$B,WEEKNUM(daily!$A2036))</f>
        <v>400400</v>
      </c>
      <c r="R2036">
        <f>SUMIFS(COT!I:I,COT!$A:$A,YEAR(daily!$A2036),COT!$B:$B,WEEKNUM(daily!$A2036))</f>
        <v>702375</v>
      </c>
      <c r="S2036">
        <f>SUMIFS(COT!J:J,COT!$A:$A,YEAR(daily!$A2036),COT!$B:$B,WEEKNUM(daily!$A2036))</f>
        <v>744416</v>
      </c>
      <c r="T2036">
        <f>SUMIFS(COT!K:K,COT!$A:$A,YEAR(daily!$A2036),COT!$B:$B,WEEKNUM(daily!$A2036))</f>
        <v>71231</v>
      </c>
      <c r="U2036">
        <f>SUMIFS(COT!L:L,COT!$A:$A,YEAR(daily!$A2036),COT!$B:$B,WEEKNUM(daily!$A2036))</f>
        <v>86358</v>
      </c>
      <c r="V2036">
        <f>SUMIFS(COT!M:M,COT!$A:$A,YEAR(daily!$A2036),COT!$B:$B,WEEKNUM(daily!$A2036))</f>
        <v>94</v>
      </c>
      <c r="W2036">
        <f>SUMIFS(COT!N:N,COT!$A:$A,YEAR(daily!$A2036),COT!$B:$B,WEEKNUM(daily!$A2036))</f>
        <v>106</v>
      </c>
      <c r="X2036">
        <f>SUMIFS(COT!O:O,COT!$A:$A,YEAR(daily!$A2036),COT!$B:$B,WEEKNUM(daily!$A2036))</f>
        <v>123</v>
      </c>
      <c r="Y2036">
        <f>SUMIFS(COT!P:P,COT!$A:$A,YEAR(daily!$A2036),COT!$B:$B,WEEKNUM(daily!$A2036))</f>
        <v>85</v>
      </c>
      <c r="Z2036">
        <f>SUMIFS(COT!Q:Q,COT!$A:$A,YEAR(daily!$A2036),COT!$B:$B,WEEKNUM(daily!$A2036))</f>
        <v>100</v>
      </c>
      <c r="AA2036">
        <f>SUMIFS(Saudi!B:B,Saudi!$A:$A,YEAR(daily!$A2036))</f>
        <v>1100.96</v>
      </c>
      <c r="AB2036">
        <f>SUMIFS(Saudi!C:C,Saudi!$A:$A,YEAR(daily!$A2036))</f>
        <v>520.04999999999995</v>
      </c>
      <c r="AC2036">
        <f>SUMIFS(Saudi!F:F,Saudi!$A:$A,YEAR(daily!$A2036))</f>
        <v>4182752</v>
      </c>
      <c r="AD2036">
        <f>SUMIFS(Saudi!G:G,Saudi!$A:$A,YEAR(daily!$A2036))</f>
        <v>99.648229102070061</v>
      </c>
      <c r="AE2036">
        <f>SUMIFS(Saudi!H:H,Saudi!$A:$A,YEAR(daily!$A2036))</f>
        <v>416803829.57314175</v>
      </c>
      <c r="AF2036" s="5">
        <f t="shared" si="86"/>
        <v>4</v>
      </c>
      <c r="AG2036" s="5">
        <f t="shared" si="87"/>
        <v>2008</v>
      </c>
    </row>
    <row r="2037" spans="1:33">
      <c r="A2037" s="3">
        <v>39547</v>
      </c>
      <c r="B2037" s="1">
        <v>230098</v>
      </c>
      <c r="C2037" s="1">
        <v>91561</v>
      </c>
      <c r="D2037" s="1">
        <v>40893</v>
      </c>
      <c r="E2037" s="1">
        <v>110.87</v>
      </c>
      <c r="F2037" s="1">
        <v>109.4</v>
      </c>
      <c r="G2037" s="1">
        <v>108.61</v>
      </c>
      <c r="H2037" s="2">
        <v>50.6</v>
      </c>
      <c r="I2037" s="2">
        <v>31.8</v>
      </c>
      <c r="J2037" s="2">
        <v>86.8</v>
      </c>
      <c r="K2037" s="2">
        <v>87.5</v>
      </c>
      <c r="L2037">
        <f>SUMIFS(US!B:B,US!$D:$D,YEAR(daily!$A2037),US!$E:$E,MONTH(daily!$A2037))</f>
        <v>8729</v>
      </c>
      <c r="M2037">
        <f>SUMIFS(US!C:C,US!$D:$D,YEAR(daily!$A2037),US!$E:$E,MONTH(daily!$A2037))</f>
        <v>19815</v>
      </c>
      <c r="N2037">
        <f>SUMIFS(COT!E:E,COT!$A:$A,YEAR(daily!$A2037),COT!$B:$B,WEEKNUM(daily!$A2037))</f>
        <v>1412326</v>
      </c>
      <c r="O2037">
        <f>SUMIFS(COT!F:F,COT!$A:$A,YEAR(daily!$A2037),COT!$B:$B,WEEKNUM(daily!$A2037))</f>
        <v>238320</v>
      </c>
      <c r="P2037">
        <f>SUMIFS(COT!G:G,COT!$A:$A,YEAR(daily!$A2037),COT!$B:$B,WEEKNUM(daily!$A2037))</f>
        <v>181152</v>
      </c>
      <c r="Q2037">
        <f>SUMIFS(COT!H:H,COT!$A:$A,YEAR(daily!$A2037),COT!$B:$B,WEEKNUM(daily!$A2037))</f>
        <v>400400</v>
      </c>
      <c r="R2037">
        <f>SUMIFS(COT!I:I,COT!$A:$A,YEAR(daily!$A2037),COT!$B:$B,WEEKNUM(daily!$A2037))</f>
        <v>702375</v>
      </c>
      <c r="S2037">
        <f>SUMIFS(COT!J:J,COT!$A:$A,YEAR(daily!$A2037),COT!$B:$B,WEEKNUM(daily!$A2037))</f>
        <v>744416</v>
      </c>
      <c r="T2037">
        <f>SUMIFS(COT!K:K,COT!$A:$A,YEAR(daily!$A2037),COT!$B:$B,WEEKNUM(daily!$A2037))</f>
        <v>71231</v>
      </c>
      <c r="U2037">
        <f>SUMIFS(COT!L:L,COT!$A:$A,YEAR(daily!$A2037),COT!$B:$B,WEEKNUM(daily!$A2037))</f>
        <v>86358</v>
      </c>
      <c r="V2037">
        <f>SUMIFS(COT!M:M,COT!$A:$A,YEAR(daily!$A2037),COT!$B:$B,WEEKNUM(daily!$A2037))</f>
        <v>94</v>
      </c>
      <c r="W2037">
        <f>SUMIFS(COT!N:N,COT!$A:$A,YEAR(daily!$A2037),COT!$B:$B,WEEKNUM(daily!$A2037))</f>
        <v>106</v>
      </c>
      <c r="X2037">
        <f>SUMIFS(COT!O:O,COT!$A:$A,YEAR(daily!$A2037),COT!$B:$B,WEEKNUM(daily!$A2037))</f>
        <v>123</v>
      </c>
      <c r="Y2037">
        <f>SUMIFS(COT!P:P,COT!$A:$A,YEAR(daily!$A2037),COT!$B:$B,WEEKNUM(daily!$A2037))</f>
        <v>85</v>
      </c>
      <c r="Z2037">
        <f>SUMIFS(COT!Q:Q,COT!$A:$A,YEAR(daily!$A2037),COT!$B:$B,WEEKNUM(daily!$A2037))</f>
        <v>100</v>
      </c>
      <c r="AA2037">
        <f>SUMIFS(Saudi!B:B,Saudi!$A:$A,YEAR(daily!$A2037))</f>
        <v>1100.96</v>
      </c>
      <c r="AB2037">
        <f>SUMIFS(Saudi!C:C,Saudi!$A:$A,YEAR(daily!$A2037))</f>
        <v>520.04999999999995</v>
      </c>
      <c r="AC2037">
        <f>SUMIFS(Saudi!F:F,Saudi!$A:$A,YEAR(daily!$A2037))</f>
        <v>4182752</v>
      </c>
      <c r="AD2037">
        <f>SUMIFS(Saudi!G:G,Saudi!$A:$A,YEAR(daily!$A2037))</f>
        <v>99.648229102070061</v>
      </c>
      <c r="AE2037">
        <f>SUMIFS(Saudi!H:H,Saudi!$A:$A,YEAR(daily!$A2037))</f>
        <v>416803829.57314175</v>
      </c>
      <c r="AF2037" s="5">
        <f t="shared" si="86"/>
        <v>4</v>
      </c>
      <c r="AG2037" s="5">
        <f t="shared" si="87"/>
        <v>2008</v>
      </c>
    </row>
    <row r="2038" spans="1:33">
      <c r="A2038" s="3">
        <v>39548</v>
      </c>
      <c r="B2038" s="1">
        <v>206284</v>
      </c>
      <c r="C2038" s="1">
        <v>96251</v>
      </c>
      <c r="D2038" s="1">
        <v>39436</v>
      </c>
      <c r="E2038" s="1">
        <v>110.11</v>
      </c>
      <c r="F2038" s="1">
        <v>108.93</v>
      </c>
      <c r="G2038" s="1">
        <v>108.26</v>
      </c>
      <c r="H2038" s="2">
        <v>50.6</v>
      </c>
      <c r="I2038" s="2">
        <v>31.8</v>
      </c>
      <c r="J2038" s="2">
        <v>86.8</v>
      </c>
      <c r="K2038" s="2">
        <v>87.5</v>
      </c>
      <c r="L2038">
        <f>SUMIFS(US!B:B,US!$D:$D,YEAR(daily!$A2038),US!$E:$E,MONTH(daily!$A2038))</f>
        <v>8729</v>
      </c>
      <c r="M2038">
        <f>SUMIFS(US!C:C,US!$D:$D,YEAR(daily!$A2038),US!$E:$E,MONTH(daily!$A2038))</f>
        <v>19815</v>
      </c>
      <c r="N2038">
        <f>SUMIFS(COT!E:E,COT!$A:$A,YEAR(daily!$A2038),COT!$B:$B,WEEKNUM(daily!$A2038))</f>
        <v>1412326</v>
      </c>
      <c r="O2038">
        <f>SUMIFS(COT!F:F,COT!$A:$A,YEAR(daily!$A2038),COT!$B:$B,WEEKNUM(daily!$A2038))</f>
        <v>238320</v>
      </c>
      <c r="P2038">
        <f>SUMIFS(COT!G:G,COT!$A:$A,YEAR(daily!$A2038),COT!$B:$B,WEEKNUM(daily!$A2038))</f>
        <v>181152</v>
      </c>
      <c r="Q2038">
        <f>SUMIFS(COT!H:H,COT!$A:$A,YEAR(daily!$A2038),COT!$B:$B,WEEKNUM(daily!$A2038))</f>
        <v>400400</v>
      </c>
      <c r="R2038">
        <f>SUMIFS(COT!I:I,COT!$A:$A,YEAR(daily!$A2038),COT!$B:$B,WEEKNUM(daily!$A2038))</f>
        <v>702375</v>
      </c>
      <c r="S2038">
        <f>SUMIFS(COT!J:J,COT!$A:$A,YEAR(daily!$A2038),COT!$B:$B,WEEKNUM(daily!$A2038))</f>
        <v>744416</v>
      </c>
      <c r="T2038">
        <f>SUMIFS(COT!K:K,COT!$A:$A,YEAR(daily!$A2038),COT!$B:$B,WEEKNUM(daily!$A2038))</f>
        <v>71231</v>
      </c>
      <c r="U2038">
        <f>SUMIFS(COT!L:L,COT!$A:$A,YEAR(daily!$A2038),COT!$B:$B,WEEKNUM(daily!$A2038))</f>
        <v>86358</v>
      </c>
      <c r="V2038">
        <f>SUMIFS(COT!M:M,COT!$A:$A,YEAR(daily!$A2038),COT!$B:$B,WEEKNUM(daily!$A2038))</f>
        <v>94</v>
      </c>
      <c r="W2038">
        <f>SUMIFS(COT!N:N,COT!$A:$A,YEAR(daily!$A2038),COT!$B:$B,WEEKNUM(daily!$A2038))</f>
        <v>106</v>
      </c>
      <c r="X2038">
        <f>SUMIFS(COT!O:O,COT!$A:$A,YEAR(daily!$A2038),COT!$B:$B,WEEKNUM(daily!$A2038))</f>
        <v>123</v>
      </c>
      <c r="Y2038">
        <f>SUMIFS(COT!P:P,COT!$A:$A,YEAR(daily!$A2038),COT!$B:$B,WEEKNUM(daily!$A2038))</f>
        <v>85</v>
      </c>
      <c r="Z2038">
        <f>SUMIFS(COT!Q:Q,COT!$A:$A,YEAR(daily!$A2038),COT!$B:$B,WEEKNUM(daily!$A2038))</f>
        <v>100</v>
      </c>
      <c r="AA2038">
        <f>SUMIFS(Saudi!B:B,Saudi!$A:$A,YEAR(daily!$A2038))</f>
        <v>1100.96</v>
      </c>
      <c r="AB2038">
        <f>SUMIFS(Saudi!C:C,Saudi!$A:$A,YEAR(daily!$A2038))</f>
        <v>520.04999999999995</v>
      </c>
      <c r="AC2038">
        <f>SUMIFS(Saudi!F:F,Saudi!$A:$A,YEAR(daily!$A2038))</f>
        <v>4182752</v>
      </c>
      <c r="AD2038">
        <f>SUMIFS(Saudi!G:G,Saudi!$A:$A,YEAR(daily!$A2038))</f>
        <v>99.648229102070061</v>
      </c>
      <c r="AE2038">
        <f>SUMIFS(Saudi!H:H,Saudi!$A:$A,YEAR(daily!$A2038))</f>
        <v>416803829.57314175</v>
      </c>
      <c r="AF2038" s="5">
        <f t="shared" si="86"/>
        <v>4</v>
      </c>
      <c r="AG2038" s="5">
        <f t="shared" si="87"/>
        <v>2008</v>
      </c>
    </row>
    <row r="2039" spans="1:33">
      <c r="A2039" s="3">
        <v>39549</v>
      </c>
      <c r="B2039" s="1">
        <v>176885</v>
      </c>
      <c r="C2039" s="1">
        <v>98712</v>
      </c>
      <c r="D2039" s="1">
        <v>38341</v>
      </c>
      <c r="E2039" s="1">
        <v>110.14</v>
      </c>
      <c r="F2039" s="1">
        <v>109.19</v>
      </c>
      <c r="G2039" s="1">
        <v>108.56</v>
      </c>
      <c r="H2039" s="2">
        <v>50.6</v>
      </c>
      <c r="I2039" s="2">
        <v>31.8</v>
      </c>
      <c r="J2039" s="2">
        <v>86.8</v>
      </c>
      <c r="K2039" s="2">
        <v>87.5</v>
      </c>
      <c r="L2039">
        <f>SUMIFS(US!B:B,US!$D:$D,YEAR(daily!$A2039),US!$E:$E,MONTH(daily!$A2039))</f>
        <v>8729</v>
      </c>
      <c r="M2039">
        <f>SUMIFS(US!C:C,US!$D:$D,YEAR(daily!$A2039),US!$E:$E,MONTH(daily!$A2039))</f>
        <v>19815</v>
      </c>
      <c r="N2039">
        <f>SUMIFS(COT!E:E,COT!$A:$A,YEAR(daily!$A2039),COT!$B:$B,WEEKNUM(daily!$A2039))</f>
        <v>1412326</v>
      </c>
      <c r="O2039">
        <f>SUMIFS(COT!F:F,COT!$A:$A,YEAR(daily!$A2039),COT!$B:$B,WEEKNUM(daily!$A2039))</f>
        <v>238320</v>
      </c>
      <c r="P2039">
        <f>SUMIFS(COT!G:G,COT!$A:$A,YEAR(daily!$A2039),COT!$B:$B,WEEKNUM(daily!$A2039))</f>
        <v>181152</v>
      </c>
      <c r="Q2039">
        <f>SUMIFS(COT!H:H,COT!$A:$A,YEAR(daily!$A2039),COT!$B:$B,WEEKNUM(daily!$A2039))</f>
        <v>400400</v>
      </c>
      <c r="R2039">
        <f>SUMIFS(COT!I:I,COT!$A:$A,YEAR(daily!$A2039),COT!$B:$B,WEEKNUM(daily!$A2039))</f>
        <v>702375</v>
      </c>
      <c r="S2039">
        <f>SUMIFS(COT!J:J,COT!$A:$A,YEAR(daily!$A2039),COT!$B:$B,WEEKNUM(daily!$A2039))</f>
        <v>744416</v>
      </c>
      <c r="T2039">
        <f>SUMIFS(COT!K:K,COT!$A:$A,YEAR(daily!$A2039),COT!$B:$B,WEEKNUM(daily!$A2039))</f>
        <v>71231</v>
      </c>
      <c r="U2039">
        <f>SUMIFS(COT!L:L,COT!$A:$A,YEAR(daily!$A2039),COT!$B:$B,WEEKNUM(daily!$A2039))</f>
        <v>86358</v>
      </c>
      <c r="V2039">
        <f>SUMIFS(COT!M:M,COT!$A:$A,YEAR(daily!$A2039),COT!$B:$B,WEEKNUM(daily!$A2039))</f>
        <v>94</v>
      </c>
      <c r="W2039">
        <f>SUMIFS(COT!N:N,COT!$A:$A,YEAR(daily!$A2039),COT!$B:$B,WEEKNUM(daily!$A2039))</f>
        <v>106</v>
      </c>
      <c r="X2039">
        <f>SUMIFS(COT!O:O,COT!$A:$A,YEAR(daily!$A2039),COT!$B:$B,WEEKNUM(daily!$A2039))</f>
        <v>123</v>
      </c>
      <c r="Y2039">
        <f>SUMIFS(COT!P:P,COT!$A:$A,YEAR(daily!$A2039),COT!$B:$B,WEEKNUM(daily!$A2039))</f>
        <v>85</v>
      </c>
      <c r="Z2039">
        <f>SUMIFS(COT!Q:Q,COT!$A:$A,YEAR(daily!$A2039),COT!$B:$B,WEEKNUM(daily!$A2039))</f>
        <v>100</v>
      </c>
      <c r="AA2039">
        <f>SUMIFS(Saudi!B:B,Saudi!$A:$A,YEAR(daily!$A2039))</f>
        <v>1100.96</v>
      </c>
      <c r="AB2039">
        <f>SUMIFS(Saudi!C:C,Saudi!$A:$A,YEAR(daily!$A2039))</f>
        <v>520.04999999999995</v>
      </c>
      <c r="AC2039">
        <f>SUMIFS(Saudi!F:F,Saudi!$A:$A,YEAR(daily!$A2039))</f>
        <v>4182752</v>
      </c>
      <c r="AD2039">
        <f>SUMIFS(Saudi!G:G,Saudi!$A:$A,YEAR(daily!$A2039))</f>
        <v>99.648229102070061</v>
      </c>
      <c r="AE2039">
        <f>SUMIFS(Saudi!H:H,Saudi!$A:$A,YEAR(daily!$A2039))</f>
        <v>416803829.57314175</v>
      </c>
      <c r="AF2039" s="5">
        <f t="shared" si="86"/>
        <v>4</v>
      </c>
      <c r="AG2039" s="5">
        <f t="shared" si="87"/>
        <v>2008</v>
      </c>
    </row>
    <row r="2040" spans="1:33">
      <c r="A2040" s="3">
        <v>39552</v>
      </c>
      <c r="B2040" s="1">
        <v>167698</v>
      </c>
      <c r="C2040" s="1">
        <v>99731</v>
      </c>
      <c r="D2040" s="1">
        <v>39190</v>
      </c>
      <c r="E2040" s="1">
        <v>111.76</v>
      </c>
      <c r="F2040" s="1">
        <v>110.45</v>
      </c>
      <c r="G2040" s="1">
        <v>109.72</v>
      </c>
      <c r="H2040" s="2">
        <v>50.6</v>
      </c>
      <c r="I2040" s="2">
        <v>31.8</v>
      </c>
      <c r="J2040" s="2">
        <v>86.8</v>
      </c>
      <c r="K2040" s="2">
        <v>87.5</v>
      </c>
      <c r="L2040">
        <f>SUMIFS(US!B:B,US!$D:$D,YEAR(daily!$A2040),US!$E:$E,MONTH(daily!$A2040))</f>
        <v>8729</v>
      </c>
      <c r="M2040">
        <f>SUMIFS(US!C:C,US!$D:$D,YEAR(daily!$A2040),US!$E:$E,MONTH(daily!$A2040))</f>
        <v>19815</v>
      </c>
      <c r="N2040">
        <f>SUMIFS(COT!E:E,COT!$A:$A,YEAR(daily!$A2040),COT!$B:$B,WEEKNUM(daily!$A2040))</f>
        <v>1441373</v>
      </c>
      <c r="O2040">
        <f>SUMIFS(COT!F:F,COT!$A:$A,YEAR(daily!$A2040),COT!$B:$B,WEEKNUM(daily!$A2040))</f>
        <v>247474</v>
      </c>
      <c r="P2040">
        <f>SUMIFS(COT!G:G,COT!$A:$A,YEAR(daily!$A2040),COT!$B:$B,WEEKNUM(daily!$A2040))</f>
        <v>183942</v>
      </c>
      <c r="Q2040">
        <f>SUMIFS(COT!H:H,COT!$A:$A,YEAR(daily!$A2040),COT!$B:$B,WEEKNUM(daily!$A2040))</f>
        <v>401834</v>
      </c>
      <c r="R2040">
        <f>SUMIFS(COT!I:I,COT!$A:$A,YEAR(daily!$A2040),COT!$B:$B,WEEKNUM(daily!$A2040))</f>
        <v>722404</v>
      </c>
      <c r="S2040">
        <f>SUMIFS(COT!J:J,COT!$A:$A,YEAR(daily!$A2040),COT!$B:$B,WEEKNUM(daily!$A2040))</f>
        <v>767014</v>
      </c>
      <c r="T2040">
        <f>SUMIFS(COT!K:K,COT!$A:$A,YEAR(daily!$A2040),COT!$B:$B,WEEKNUM(daily!$A2040))</f>
        <v>69661</v>
      </c>
      <c r="U2040">
        <f>SUMIFS(COT!L:L,COT!$A:$A,YEAR(daily!$A2040),COT!$B:$B,WEEKNUM(daily!$A2040))</f>
        <v>88583</v>
      </c>
      <c r="V2040">
        <f>SUMIFS(COT!M:M,COT!$A:$A,YEAR(daily!$A2040),COT!$B:$B,WEEKNUM(daily!$A2040))</f>
        <v>100</v>
      </c>
      <c r="W2040">
        <f>SUMIFS(COT!N:N,COT!$A:$A,YEAR(daily!$A2040),COT!$B:$B,WEEKNUM(daily!$A2040))</f>
        <v>113</v>
      </c>
      <c r="X2040">
        <f>SUMIFS(COT!O:O,COT!$A:$A,YEAR(daily!$A2040),COT!$B:$B,WEEKNUM(daily!$A2040))</f>
        <v>129</v>
      </c>
      <c r="Y2040">
        <f>SUMIFS(COT!P:P,COT!$A:$A,YEAR(daily!$A2040),COT!$B:$B,WEEKNUM(daily!$A2040))</f>
        <v>88</v>
      </c>
      <c r="Z2040">
        <f>SUMIFS(COT!Q:Q,COT!$A:$A,YEAR(daily!$A2040),COT!$B:$B,WEEKNUM(daily!$A2040))</f>
        <v>98</v>
      </c>
      <c r="AA2040">
        <f>SUMIFS(Saudi!B:B,Saudi!$A:$A,YEAR(daily!$A2040))</f>
        <v>1100.96</v>
      </c>
      <c r="AB2040">
        <f>SUMIFS(Saudi!C:C,Saudi!$A:$A,YEAR(daily!$A2040))</f>
        <v>520.04999999999995</v>
      </c>
      <c r="AC2040">
        <f>SUMIFS(Saudi!F:F,Saudi!$A:$A,YEAR(daily!$A2040))</f>
        <v>4182752</v>
      </c>
      <c r="AD2040">
        <f>SUMIFS(Saudi!G:G,Saudi!$A:$A,YEAR(daily!$A2040))</f>
        <v>99.648229102070061</v>
      </c>
      <c r="AE2040">
        <f>SUMIFS(Saudi!H:H,Saudi!$A:$A,YEAR(daily!$A2040))</f>
        <v>416803829.57314175</v>
      </c>
      <c r="AF2040" s="5">
        <f t="shared" si="86"/>
        <v>4</v>
      </c>
      <c r="AG2040" s="5">
        <f t="shared" si="87"/>
        <v>2008</v>
      </c>
    </row>
    <row r="2041" spans="1:33">
      <c r="A2041" s="3">
        <v>39553</v>
      </c>
      <c r="B2041" s="1">
        <v>150626</v>
      </c>
      <c r="C2041" s="1">
        <v>101879</v>
      </c>
      <c r="D2041" s="1">
        <v>41334</v>
      </c>
      <c r="E2041" s="1">
        <v>113.79</v>
      </c>
      <c r="F2041" s="1">
        <v>112.48</v>
      </c>
      <c r="G2041" s="1">
        <v>111.74</v>
      </c>
      <c r="H2041" s="2">
        <v>50.6</v>
      </c>
      <c r="I2041" s="2">
        <v>31.8</v>
      </c>
      <c r="J2041" s="2">
        <v>86.8</v>
      </c>
      <c r="K2041" s="2">
        <v>87.5</v>
      </c>
      <c r="L2041">
        <f>SUMIFS(US!B:B,US!$D:$D,YEAR(daily!$A2041),US!$E:$E,MONTH(daily!$A2041))</f>
        <v>8729</v>
      </c>
      <c r="M2041">
        <f>SUMIFS(US!C:C,US!$D:$D,YEAR(daily!$A2041),US!$E:$E,MONTH(daily!$A2041))</f>
        <v>19815</v>
      </c>
      <c r="N2041">
        <f>SUMIFS(COT!E:E,COT!$A:$A,YEAR(daily!$A2041),COT!$B:$B,WEEKNUM(daily!$A2041))</f>
        <v>1441373</v>
      </c>
      <c r="O2041">
        <f>SUMIFS(COT!F:F,COT!$A:$A,YEAR(daily!$A2041),COT!$B:$B,WEEKNUM(daily!$A2041))</f>
        <v>247474</v>
      </c>
      <c r="P2041">
        <f>SUMIFS(COT!G:G,COT!$A:$A,YEAR(daily!$A2041),COT!$B:$B,WEEKNUM(daily!$A2041))</f>
        <v>183942</v>
      </c>
      <c r="Q2041">
        <f>SUMIFS(COT!H:H,COT!$A:$A,YEAR(daily!$A2041),COT!$B:$B,WEEKNUM(daily!$A2041))</f>
        <v>401834</v>
      </c>
      <c r="R2041">
        <f>SUMIFS(COT!I:I,COT!$A:$A,YEAR(daily!$A2041),COT!$B:$B,WEEKNUM(daily!$A2041))</f>
        <v>722404</v>
      </c>
      <c r="S2041">
        <f>SUMIFS(COT!J:J,COT!$A:$A,YEAR(daily!$A2041),COT!$B:$B,WEEKNUM(daily!$A2041))</f>
        <v>767014</v>
      </c>
      <c r="T2041">
        <f>SUMIFS(COT!K:K,COT!$A:$A,YEAR(daily!$A2041),COT!$B:$B,WEEKNUM(daily!$A2041))</f>
        <v>69661</v>
      </c>
      <c r="U2041">
        <f>SUMIFS(COT!L:L,COT!$A:$A,YEAR(daily!$A2041),COT!$B:$B,WEEKNUM(daily!$A2041))</f>
        <v>88583</v>
      </c>
      <c r="V2041">
        <f>SUMIFS(COT!M:M,COT!$A:$A,YEAR(daily!$A2041),COT!$B:$B,WEEKNUM(daily!$A2041))</f>
        <v>100</v>
      </c>
      <c r="W2041">
        <f>SUMIFS(COT!N:N,COT!$A:$A,YEAR(daily!$A2041),COT!$B:$B,WEEKNUM(daily!$A2041))</f>
        <v>113</v>
      </c>
      <c r="X2041">
        <f>SUMIFS(COT!O:O,COT!$A:$A,YEAR(daily!$A2041),COT!$B:$B,WEEKNUM(daily!$A2041))</f>
        <v>129</v>
      </c>
      <c r="Y2041">
        <f>SUMIFS(COT!P:P,COT!$A:$A,YEAR(daily!$A2041),COT!$B:$B,WEEKNUM(daily!$A2041))</f>
        <v>88</v>
      </c>
      <c r="Z2041">
        <f>SUMIFS(COT!Q:Q,COT!$A:$A,YEAR(daily!$A2041),COT!$B:$B,WEEKNUM(daily!$A2041))</f>
        <v>98</v>
      </c>
      <c r="AA2041">
        <f>SUMIFS(Saudi!B:B,Saudi!$A:$A,YEAR(daily!$A2041))</f>
        <v>1100.96</v>
      </c>
      <c r="AB2041">
        <f>SUMIFS(Saudi!C:C,Saudi!$A:$A,YEAR(daily!$A2041))</f>
        <v>520.04999999999995</v>
      </c>
      <c r="AC2041">
        <f>SUMIFS(Saudi!F:F,Saudi!$A:$A,YEAR(daily!$A2041))</f>
        <v>4182752</v>
      </c>
      <c r="AD2041">
        <f>SUMIFS(Saudi!G:G,Saudi!$A:$A,YEAR(daily!$A2041))</f>
        <v>99.648229102070061</v>
      </c>
      <c r="AE2041">
        <f>SUMIFS(Saudi!H:H,Saudi!$A:$A,YEAR(daily!$A2041))</f>
        <v>416803829.57314175</v>
      </c>
      <c r="AF2041" s="5">
        <f t="shared" si="86"/>
        <v>4</v>
      </c>
      <c r="AG2041" s="5">
        <f t="shared" si="87"/>
        <v>2008</v>
      </c>
    </row>
    <row r="2042" spans="1:33">
      <c r="A2042" s="3">
        <v>39554</v>
      </c>
      <c r="B2042" s="1">
        <v>136636</v>
      </c>
      <c r="C2042" s="1">
        <v>105791</v>
      </c>
      <c r="D2042" s="1">
        <v>42757</v>
      </c>
      <c r="E2042" s="1">
        <v>114.93</v>
      </c>
      <c r="F2042" s="1">
        <v>113.8</v>
      </c>
      <c r="G2042" s="1">
        <v>113.09</v>
      </c>
      <c r="H2042" s="2">
        <v>50.6</v>
      </c>
      <c r="I2042" s="2">
        <v>31.8</v>
      </c>
      <c r="J2042" s="2">
        <v>86.8</v>
      </c>
      <c r="K2042" s="2">
        <v>87.5</v>
      </c>
      <c r="L2042">
        <f>SUMIFS(US!B:B,US!$D:$D,YEAR(daily!$A2042),US!$E:$E,MONTH(daily!$A2042))</f>
        <v>8729</v>
      </c>
      <c r="M2042">
        <f>SUMIFS(US!C:C,US!$D:$D,YEAR(daily!$A2042),US!$E:$E,MONTH(daily!$A2042))</f>
        <v>19815</v>
      </c>
      <c r="N2042">
        <f>SUMIFS(COT!E:E,COT!$A:$A,YEAR(daily!$A2042),COT!$B:$B,WEEKNUM(daily!$A2042))</f>
        <v>1441373</v>
      </c>
      <c r="O2042">
        <f>SUMIFS(COT!F:F,COT!$A:$A,YEAR(daily!$A2042),COT!$B:$B,WEEKNUM(daily!$A2042))</f>
        <v>247474</v>
      </c>
      <c r="P2042">
        <f>SUMIFS(COT!G:G,COT!$A:$A,YEAR(daily!$A2042),COT!$B:$B,WEEKNUM(daily!$A2042))</f>
        <v>183942</v>
      </c>
      <c r="Q2042">
        <f>SUMIFS(COT!H:H,COT!$A:$A,YEAR(daily!$A2042),COT!$B:$B,WEEKNUM(daily!$A2042))</f>
        <v>401834</v>
      </c>
      <c r="R2042">
        <f>SUMIFS(COT!I:I,COT!$A:$A,YEAR(daily!$A2042),COT!$B:$B,WEEKNUM(daily!$A2042))</f>
        <v>722404</v>
      </c>
      <c r="S2042">
        <f>SUMIFS(COT!J:J,COT!$A:$A,YEAR(daily!$A2042),COT!$B:$B,WEEKNUM(daily!$A2042))</f>
        <v>767014</v>
      </c>
      <c r="T2042">
        <f>SUMIFS(COT!K:K,COT!$A:$A,YEAR(daily!$A2042),COT!$B:$B,WEEKNUM(daily!$A2042))</f>
        <v>69661</v>
      </c>
      <c r="U2042">
        <f>SUMIFS(COT!L:L,COT!$A:$A,YEAR(daily!$A2042),COT!$B:$B,WEEKNUM(daily!$A2042))</f>
        <v>88583</v>
      </c>
      <c r="V2042">
        <f>SUMIFS(COT!M:M,COT!$A:$A,YEAR(daily!$A2042),COT!$B:$B,WEEKNUM(daily!$A2042))</f>
        <v>100</v>
      </c>
      <c r="W2042">
        <f>SUMIFS(COT!N:N,COT!$A:$A,YEAR(daily!$A2042),COT!$B:$B,WEEKNUM(daily!$A2042))</f>
        <v>113</v>
      </c>
      <c r="X2042">
        <f>SUMIFS(COT!O:O,COT!$A:$A,YEAR(daily!$A2042),COT!$B:$B,WEEKNUM(daily!$A2042))</f>
        <v>129</v>
      </c>
      <c r="Y2042">
        <f>SUMIFS(COT!P:P,COT!$A:$A,YEAR(daily!$A2042),COT!$B:$B,WEEKNUM(daily!$A2042))</f>
        <v>88</v>
      </c>
      <c r="Z2042">
        <f>SUMIFS(COT!Q:Q,COT!$A:$A,YEAR(daily!$A2042),COT!$B:$B,WEEKNUM(daily!$A2042))</f>
        <v>98</v>
      </c>
      <c r="AA2042">
        <f>SUMIFS(Saudi!B:B,Saudi!$A:$A,YEAR(daily!$A2042))</f>
        <v>1100.96</v>
      </c>
      <c r="AB2042">
        <f>SUMIFS(Saudi!C:C,Saudi!$A:$A,YEAR(daily!$A2042))</f>
        <v>520.04999999999995</v>
      </c>
      <c r="AC2042">
        <f>SUMIFS(Saudi!F:F,Saudi!$A:$A,YEAR(daily!$A2042))</f>
        <v>4182752</v>
      </c>
      <c r="AD2042">
        <f>SUMIFS(Saudi!G:G,Saudi!$A:$A,YEAR(daily!$A2042))</f>
        <v>99.648229102070061</v>
      </c>
      <c r="AE2042">
        <f>SUMIFS(Saudi!H:H,Saudi!$A:$A,YEAR(daily!$A2042))</f>
        <v>416803829.57314175</v>
      </c>
      <c r="AF2042" s="5">
        <f t="shared" si="86"/>
        <v>4</v>
      </c>
      <c r="AG2042" s="5">
        <f t="shared" si="87"/>
        <v>2008</v>
      </c>
    </row>
    <row r="2043" spans="1:33">
      <c r="A2043" s="3">
        <v>39555</v>
      </c>
      <c r="B2043" s="1">
        <v>99364</v>
      </c>
      <c r="C2043" s="1">
        <v>110451</v>
      </c>
      <c r="D2043" s="1">
        <v>46027</v>
      </c>
      <c r="E2043" s="1">
        <v>114.86</v>
      </c>
      <c r="F2043" s="1">
        <v>113.82</v>
      </c>
      <c r="G2043" s="1">
        <v>113.14</v>
      </c>
      <c r="H2043" s="2">
        <v>50.6</v>
      </c>
      <c r="I2043" s="2">
        <v>31.8</v>
      </c>
      <c r="J2043" s="2">
        <v>86.8</v>
      </c>
      <c r="K2043" s="2">
        <v>87.5</v>
      </c>
      <c r="L2043">
        <f>SUMIFS(US!B:B,US!$D:$D,YEAR(daily!$A2043),US!$E:$E,MONTH(daily!$A2043))</f>
        <v>8729</v>
      </c>
      <c r="M2043">
        <f>SUMIFS(US!C:C,US!$D:$D,YEAR(daily!$A2043),US!$E:$E,MONTH(daily!$A2043))</f>
        <v>19815</v>
      </c>
      <c r="N2043">
        <f>SUMIFS(COT!E:E,COT!$A:$A,YEAR(daily!$A2043),COT!$B:$B,WEEKNUM(daily!$A2043))</f>
        <v>1441373</v>
      </c>
      <c r="O2043">
        <f>SUMIFS(COT!F:F,COT!$A:$A,YEAR(daily!$A2043),COT!$B:$B,WEEKNUM(daily!$A2043))</f>
        <v>247474</v>
      </c>
      <c r="P2043">
        <f>SUMIFS(COT!G:G,COT!$A:$A,YEAR(daily!$A2043),COT!$B:$B,WEEKNUM(daily!$A2043))</f>
        <v>183942</v>
      </c>
      <c r="Q2043">
        <f>SUMIFS(COT!H:H,COT!$A:$A,YEAR(daily!$A2043),COT!$B:$B,WEEKNUM(daily!$A2043))</f>
        <v>401834</v>
      </c>
      <c r="R2043">
        <f>SUMIFS(COT!I:I,COT!$A:$A,YEAR(daily!$A2043),COT!$B:$B,WEEKNUM(daily!$A2043))</f>
        <v>722404</v>
      </c>
      <c r="S2043">
        <f>SUMIFS(COT!J:J,COT!$A:$A,YEAR(daily!$A2043),COT!$B:$B,WEEKNUM(daily!$A2043))</f>
        <v>767014</v>
      </c>
      <c r="T2043">
        <f>SUMIFS(COT!K:K,COT!$A:$A,YEAR(daily!$A2043),COT!$B:$B,WEEKNUM(daily!$A2043))</f>
        <v>69661</v>
      </c>
      <c r="U2043">
        <f>SUMIFS(COT!L:L,COT!$A:$A,YEAR(daily!$A2043),COT!$B:$B,WEEKNUM(daily!$A2043))</f>
        <v>88583</v>
      </c>
      <c r="V2043">
        <f>SUMIFS(COT!M:M,COT!$A:$A,YEAR(daily!$A2043),COT!$B:$B,WEEKNUM(daily!$A2043))</f>
        <v>100</v>
      </c>
      <c r="W2043">
        <f>SUMIFS(COT!N:N,COT!$A:$A,YEAR(daily!$A2043),COT!$B:$B,WEEKNUM(daily!$A2043))</f>
        <v>113</v>
      </c>
      <c r="X2043">
        <f>SUMIFS(COT!O:O,COT!$A:$A,YEAR(daily!$A2043),COT!$B:$B,WEEKNUM(daily!$A2043))</f>
        <v>129</v>
      </c>
      <c r="Y2043">
        <f>SUMIFS(COT!P:P,COT!$A:$A,YEAR(daily!$A2043),COT!$B:$B,WEEKNUM(daily!$A2043))</f>
        <v>88</v>
      </c>
      <c r="Z2043">
        <f>SUMIFS(COT!Q:Q,COT!$A:$A,YEAR(daily!$A2043),COT!$B:$B,WEEKNUM(daily!$A2043))</f>
        <v>98</v>
      </c>
      <c r="AA2043">
        <f>SUMIFS(Saudi!B:B,Saudi!$A:$A,YEAR(daily!$A2043))</f>
        <v>1100.96</v>
      </c>
      <c r="AB2043">
        <f>SUMIFS(Saudi!C:C,Saudi!$A:$A,YEAR(daily!$A2043))</f>
        <v>520.04999999999995</v>
      </c>
      <c r="AC2043">
        <f>SUMIFS(Saudi!F:F,Saudi!$A:$A,YEAR(daily!$A2043))</f>
        <v>4182752</v>
      </c>
      <c r="AD2043">
        <f>SUMIFS(Saudi!G:G,Saudi!$A:$A,YEAR(daily!$A2043))</f>
        <v>99.648229102070061</v>
      </c>
      <c r="AE2043">
        <f>SUMIFS(Saudi!H:H,Saudi!$A:$A,YEAR(daily!$A2043))</f>
        <v>416803829.57314175</v>
      </c>
      <c r="AF2043" s="5">
        <f t="shared" si="86"/>
        <v>4</v>
      </c>
      <c r="AG2043" s="5">
        <f t="shared" si="87"/>
        <v>2008</v>
      </c>
    </row>
    <row r="2044" spans="1:33">
      <c r="A2044" s="3">
        <v>39556</v>
      </c>
      <c r="B2044" s="1">
        <v>64307</v>
      </c>
      <c r="C2044" s="1">
        <v>108833</v>
      </c>
      <c r="D2044" s="1">
        <v>48413</v>
      </c>
      <c r="E2044" s="1">
        <v>116.69</v>
      </c>
      <c r="F2044" s="1">
        <v>115.41</v>
      </c>
      <c r="G2044" s="1">
        <v>114.66</v>
      </c>
      <c r="H2044" s="2">
        <v>50.6</v>
      </c>
      <c r="I2044" s="2">
        <v>31.8</v>
      </c>
      <c r="J2044" s="2">
        <v>86.8</v>
      </c>
      <c r="K2044" s="2">
        <v>87.5</v>
      </c>
      <c r="L2044">
        <f>SUMIFS(US!B:B,US!$D:$D,YEAR(daily!$A2044),US!$E:$E,MONTH(daily!$A2044))</f>
        <v>8729</v>
      </c>
      <c r="M2044">
        <f>SUMIFS(US!C:C,US!$D:$D,YEAR(daily!$A2044),US!$E:$E,MONTH(daily!$A2044))</f>
        <v>19815</v>
      </c>
      <c r="N2044">
        <f>SUMIFS(COT!E:E,COT!$A:$A,YEAR(daily!$A2044),COT!$B:$B,WEEKNUM(daily!$A2044))</f>
        <v>1441373</v>
      </c>
      <c r="O2044">
        <f>SUMIFS(COT!F:F,COT!$A:$A,YEAR(daily!$A2044),COT!$B:$B,WEEKNUM(daily!$A2044))</f>
        <v>247474</v>
      </c>
      <c r="P2044">
        <f>SUMIFS(COT!G:G,COT!$A:$A,YEAR(daily!$A2044),COT!$B:$B,WEEKNUM(daily!$A2044))</f>
        <v>183942</v>
      </c>
      <c r="Q2044">
        <f>SUMIFS(COT!H:H,COT!$A:$A,YEAR(daily!$A2044),COT!$B:$B,WEEKNUM(daily!$A2044))</f>
        <v>401834</v>
      </c>
      <c r="R2044">
        <f>SUMIFS(COT!I:I,COT!$A:$A,YEAR(daily!$A2044),COT!$B:$B,WEEKNUM(daily!$A2044))</f>
        <v>722404</v>
      </c>
      <c r="S2044">
        <f>SUMIFS(COT!J:J,COT!$A:$A,YEAR(daily!$A2044),COT!$B:$B,WEEKNUM(daily!$A2044))</f>
        <v>767014</v>
      </c>
      <c r="T2044">
        <f>SUMIFS(COT!K:K,COT!$A:$A,YEAR(daily!$A2044),COT!$B:$B,WEEKNUM(daily!$A2044))</f>
        <v>69661</v>
      </c>
      <c r="U2044">
        <f>SUMIFS(COT!L:L,COT!$A:$A,YEAR(daily!$A2044),COT!$B:$B,WEEKNUM(daily!$A2044))</f>
        <v>88583</v>
      </c>
      <c r="V2044">
        <f>SUMIFS(COT!M:M,COT!$A:$A,YEAR(daily!$A2044),COT!$B:$B,WEEKNUM(daily!$A2044))</f>
        <v>100</v>
      </c>
      <c r="W2044">
        <f>SUMIFS(COT!N:N,COT!$A:$A,YEAR(daily!$A2044),COT!$B:$B,WEEKNUM(daily!$A2044))</f>
        <v>113</v>
      </c>
      <c r="X2044">
        <f>SUMIFS(COT!O:O,COT!$A:$A,YEAR(daily!$A2044),COT!$B:$B,WEEKNUM(daily!$A2044))</f>
        <v>129</v>
      </c>
      <c r="Y2044">
        <f>SUMIFS(COT!P:P,COT!$A:$A,YEAR(daily!$A2044),COT!$B:$B,WEEKNUM(daily!$A2044))</f>
        <v>88</v>
      </c>
      <c r="Z2044">
        <f>SUMIFS(COT!Q:Q,COT!$A:$A,YEAR(daily!$A2044),COT!$B:$B,WEEKNUM(daily!$A2044))</f>
        <v>98</v>
      </c>
      <c r="AA2044">
        <f>SUMIFS(Saudi!B:B,Saudi!$A:$A,YEAR(daily!$A2044))</f>
        <v>1100.96</v>
      </c>
      <c r="AB2044">
        <f>SUMIFS(Saudi!C:C,Saudi!$A:$A,YEAR(daily!$A2044))</f>
        <v>520.04999999999995</v>
      </c>
      <c r="AC2044">
        <f>SUMIFS(Saudi!F:F,Saudi!$A:$A,YEAR(daily!$A2044))</f>
        <v>4182752</v>
      </c>
      <c r="AD2044">
        <f>SUMIFS(Saudi!G:G,Saudi!$A:$A,YEAR(daily!$A2044))</f>
        <v>99.648229102070061</v>
      </c>
      <c r="AE2044">
        <f>SUMIFS(Saudi!H:H,Saudi!$A:$A,YEAR(daily!$A2044))</f>
        <v>416803829.57314175</v>
      </c>
      <c r="AF2044" s="5">
        <f t="shared" si="86"/>
        <v>4</v>
      </c>
      <c r="AG2044" s="5">
        <f t="shared" si="87"/>
        <v>2008</v>
      </c>
    </row>
    <row r="2045" spans="1:33">
      <c r="A2045" s="3">
        <v>39559</v>
      </c>
      <c r="B2045" s="1">
        <v>27885</v>
      </c>
      <c r="C2045" s="1">
        <v>108246</v>
      </c>
      <c r="D2045" s="1">
        <v>50136</v>
      </c>
      <c r="E2045" s="1">
        <v>117.48</v>
      </c>
      <c r="F2045" s="1">
        <v>115.8</v>
      </c>
      <c r="G2045" s="1">
        <v>115.02</v>
      </c>
      <c r="H2045" s="2">
        <v>50.6</v>
      </c>
      <c r="I2045" s="2">
        <v>31.8</v>
      </c>
      <c r="J2045" s="2">
        <v>86.8</v>
      </c>
      <c r="K2045" s="2">
        <v>87.5</v>
      </c>
      <c r="L2045">
        <f>SUMIFS(US!B:B,US!$D:$D,YEAR(daily!$A2045),US!$E:$E,MONTH(daily!$A2045))</f>
        <v>8729</v>
      </c>
      <c r="M2045">
        <f>SUMIFS(US!C:C,US!$D:$D,YEAR(daily!$A2045),US!$E:$E,MONTH(daily!$A2045))</f>
        <v>19815</v>
      </c>
      <c r="N2045">
        <f>SUMIFS(COT!E:E,COT!$A:$A,YEAR(daily!$A2045),COT!$B:$B,WEEKNUM(daily!$A2045))</f>
        <v>1337055</v>
      </c>
      <c r="O2045">
        <f>SUMIFS(COT!F:F,COT!$A:$A,YEAR(daily!$A2045),COT!$B:$B,WEEKNUM(daily!$A2045))</f>
        <v>249283</v>
      </c>
      <c r="P2045">
        <f>SUMIFS(COT!G:G,COT!$A:$A,YEAR(daily!$A2045),COT!$B:$B,WEEKNUM(daily!$A2045))</f>
        <v>169430</v>
      </c>
      <c r="Q2045">
        <f>SUMIFS(COT!H:H,COT!$A:$A,YEAR(daily!$A2045),COT!$B:$B,WEEKNUM(daily!$A2045))</f>
        <v>358379</v>
      </c>
      <c r="R2045">
        <f>SUMIFS(COT!I:I,COT!$A:$A,YEAR(daily!$A2045),COT!$B:$B,WEEKNUM(daily!$A2045))</f>
        <v>664898</v>
      </c>
      <c r="S2045">
        <f>SUMIFS(COT!J:J,COT!$A:$A,YEAR(daily!$A2045),COT!$B:$B,WEEKNUM(daily!$A2045))</f>
        <v>714650</v>
      </c>
      <c r="T2045">
        <f>SUMIFS(COT!K:K,COT!$A:$A,YEAR(daily!$A2045),COT!$B:$B,WEEKNUM(daily!$A2045))</f>
        <v>64495</v>
      </c>
      <c r="U2045">
        <f>SUMIFS(COT!L:L,COT!$A:$A,YEAR(daily!$A2045),COT!$B:$B,WEEKNUM(daily!$A2045))</f>
        <v>94596</v>
      </c>
      <c r="V2045">
        <f>SUMIFS(COT!M:M,COT!$A:$A,YEAR(daily!$A2045),COT!$B:$B,WEEKNUM(daily!$A2045))</f>
        <v>92</v>
      </c>
      <c r="W2045">
        <f>SUMIFS(COT!N:N,COT!$A:$A,YEAR(daily!$A2045),COT!$B:$B,WEEKNUM(daily!$A2045))</f>
        <v>116</v>
      </c>
      <c r="X2045">
        <f>SUMIFS(COT!O:O,COT!$A:$A,YEAR(daily!$A2045),COT!$B:$B,WEEKNUM(daily!$A2045))</f>
        <v>120</v>
      </c>
      <c r="Y2045">
        <f>SUMIFS(COT!P:P,COT!$A:$A,YEAR(daily!$A2045),COT!$B:$B,WEEKNUM(daily!$A2045))</f>
        <v>89</v>
      </c>
      <c r="Z2045">
        <f>SUMIFS(COT!Q:Q,COT!$A:$A,YEAR(daily!$A2045),COT!$B:$B,WEEKNUM(daily!$A2045))</f>
        <v>102</v>
      </c>
      <c r="AA2045">
        <f>SUMIFS(Saudi!B:B,Saudi!$A:$A,YEAR(daily!$A2045))</f>
        <v>1100.96</v>
      </c>
      <c r="AB2045">
        <f>SUMIFS(Saudi!C:C,Saudi!$A:$A,YEAR(daily!$A2045))</f>
        <v>520.04999999999995</v>
      </c>
      <c r="AC2045">
        <f>SUMIFS(Saudi!F:F,Saudi!$A:$A,YEAR(daily!$A2045))</f>
        <v>4182752</v>
      </c>
      <c r="AD2045">
        <f>SUMIFS(Saudi!G:G,Saudi!$A:$A,YEAR(daily!$A2045))</f>
        <v>99.648229102070061</v>
      </c>
      <c r="AE2045">
        <f>SUMIFS(Saudi!H:H,Saudi!$A:$A,YEAR(daily!$A2045))</f>
        <v>416803829.57314175</v>
      </c>
      <c r="AF2045" s="5">
        <f t="shared" si="86"/>
        <v>4</v>
      </c>
      <c r="AG2045" s="5">
        <f t="shared" si="87"/>
        <v>2008</v>
      </c>
    </row>
    <row r="2046" spans="1:33">
      <c r="A2046" s="3">
        <v>39560</v>
      </c>
      <c r="B2046" s="1">
        <v>200667.5</v>
      </c>
      <c r="C2046" s="1">
        <v>112312</v>
      </c>
      <c r="D2046" s="1">
        <v>53375</v>
      </c>
      <c r="E2046" s="1">
        <v>119.37</v>
      </c>
      <c r="F2046" s="1">
        <v>117.26</v>
      </c>
      <c r="G2046" s="1">
        <v>116.51</v>
      </c>
      <c r="H2046" s="2">
        <v>50.6</v>
      </c>
      <c r="I2046" s="2">
        <v>31.8</v>
      </c>
      <c r="J2046" s="2">
        <v>86.8</v>
      </c>
      <c r="K2046" s="2">
        <v>87.5</v>
      </c>
      <c r="L2046">
        <f>SUMIFS(US!B:B,US!$D:$D,YEAR(daily!$A2046),US!$E:$E,MONTH(daily!$A2046))</f>
        <v>8729</v>
      </c>
      <c r="M2046">
        <f>SUMIFS(US!C:C,US!$D:$D,YEAR(daily!$A2046),US!$E:$E,MONTH(daily!$A2046))</f>
        <v>19815</v>
      </c>
      <c r="N2046">
        <f>SUMIFS(COT!E:E,COT!$A:$A,YEAR(daily!$A2046),COT!$B:$B,WEEKNUM(daily!$A2046))</f>
        <v>1337055</v>
      </c>
      <c r="O2046">
        <f>SUMIFS(COT!F:F,COT!$A:$A,YEAR(daily!$A2046),COT!$B:$B,WEEKNUM(daily!$A2046))</f>
        <v>249283</v>
      </c>
      <c r="P2046">
        <f>SUMIFS(COT!G:G,COT!$A:$A,YEAR(daily!$A2046),COT!$B:$B,WEEKNUM(daily!$A2046))</f>
        <v>169430</v>
      </c>
      <c r="Q2046">
        <f>SUMIFS(COT!H:H,COT!$A:$A,YEAR(daily!$A2046),COT!$B:$B,WEEKNUM(daily!$A2046))</f>
        <v>358379</v>
      </c>
      <c r="R2046">
        <f>SUMIFS(COT!I:I,COT!$A:$A,YEAR(daily!$A2046),COT!$B:$B,WEEKNUM(daily!$A2046))</f>
        <v>664898</v>
      </c>
      <c r="S2046">
        <f>SUMIFS(COT!J:J,COT!$A:$A,YEAR(daily!$A2046),COT!$B:$B,WEEKNUM(daily!$A2046))</f>
        <v>714650</v>
      </c>
      <c r="T2046">
        <f>SUMIFS(COT!K:K,COT!$A:$A,YEAR(daily!$A2046),COT!$B:$B,WEEKNUM(daily!$A2046))</f>
        <v>64495</v>
      </c>
      <c r="U2046">
        <f>SUMIFS(COT!L:L,COT!$A:$A,YEAR(daily!$A2046),COT!$B:$B,WEEKNUM(daily!$A2046))</f>
        <v>94596</v>
      </c>
      <c r="V2046">
        <f>SUMIFS(COT!M:M,COT!$A:$A,YEAR(daily!$A2046),COT!$B:$B,WEEKNUM(daily!$A2046))</f>
        <v>92</v>
      </c>
      <c r="W2046">
        <f>SUMIFS(COT!N:N,COT!$A:$A,YEAR(daily!$A2046),COT!$B:$B,WEEKNUM(daily!$A2046))</f>
        <v>116</v>
      </c>
      <c r="X2046">
        <f>SUMIFS(COT!O:O,COT!$A:$A,YEAR(daily!$A2046),COT!$B:$B,WEEKNUM(daily!$A2046))</f>
        <v>120</v>
      </c>
      <c r="Y2046">
        <f>SUMIFS(COT!P:P,COT!$A:$A,YEAR(daily!$A2046),COT!$B:$B,WEEKNUM(daily!$A2046))</f>
        <v>89</v>
      </c>
      <c r="Z2046">
        <f>SUMIFS(COT!Q:Q,COT!$A:$A,YEAR(daily!$A2046),COT!$B:$B,WEEKNUM(daily!$A2046))</f>
        <v>102</v>
      </c>
      <c r="AA2046">
        <f>SUMIFS(Saudi!B:B,Saudi!$A:$A,YEAR(daily!$A2046))</f>
        <v>1100.96</v>
      </c>
      <c r="AB2046">
        <f>SUMIFS(Saudi!C:C,Saudi!$A:$A,YEAR(daily!$A2046))</f>
        <v>520.04999999999995</v>
      </c>
      <c r="AC2046">
        <f>SUMIFS(Saudi!F:F,Saudi!$A:$A,YEAR(daily!$A2046))</f>
        <v>4182752</v>
      </c>
      <c r="AD2046">
        <f>SUMIFS(Saudi!G:G,Saudi!$A:$A,YEAR(daily!$A2046))</f>
        <v>99.648229102070061</v>
      </c>
      <c r="AE2046">
        <f>SUMIFS(Saudi!H:H,Saudi!$A:$A,YEAR(daily!$A2046))</f>
        <v>416803829.57314175</v>
      </c>
      <c r="AF2046" s="5">
        <f t="shared" si="86"/>
        <v>4</v>
      </c>
      <c r="AG2046" s="5">
        <f t="shared" si="87"/>
        <v>2008</v>
      </c>
    </row>
    <row r="2047" spans="1:33">
      <c r="A2047" s="3">
        <v>39561</v>
      </c>
      <c r="B2047" s="1">
        <v>373450</v>
      </c>
      <c r="C2047" s="1">
        <v>54528</v>
      </c>
      <c r="D2047" s="1">
        <v>61691</v>
      </c>
      <c r="E2047" s="1">
        <v>118.3</v>
      </c>
      <c r="F2047" s="1">
        <v>116.89</v>
      </c>
      <c r="G2047" s="1">
        <v>116.27</v>
      </c>
      <c r="H2047" s="2">
        <v>50.6</v>
      </c>
      <c r="I2047" s="2">
        <v>31.8</v>
      </c>
      <c r="J2047" s="2">
        <v>86.8</v>
      </c>
      <c r="K2047" s="2">
        <v>87.5</v>
      </c>
      <c r="L2047">
        <f>SUMIFS(US!B:B,US!$D:$D,YEAR(daily!$A2047),US!$E:$E,MONTH(daily!$A2047))</f>
        <v>8729</v>
      </c>
      <c r="M2047">
        <f>SUMIFS(US!C:C,US!$D:$D,YEAR(daily!$A2047),US!$E:$E,MONTH(daily!$A2047))</f>
        <v>19815</v>
      </c>
      <c r="N2047">
        <f>SUMIFS(COT!E:E,COT!$A:$A,YEAR(daily!$A2047),COT!$B:$B,WEEKNUM(daily!$A2047))</f>
        <v>1337055</v>
      </c>
      <c r="O2047">
        <f>SUMIFS(COT!F:F,COT!$A:$A,YEAR(daily!$A2047),COT!$B:$B,WEEKNUM(daily!$A2047))</f>
        <v>249283</v>
      </c>
      <c r="P2047">
        <f>SUMIFS(COT!G:G,COT!$A:$A,YEAR(daily!$A2047),COT!$B:$B,WEEKNUM(daily!$A2047))</f>
        <v>169430</v>
      </c>
      <c r="Q2047">
        <f>SUMIFS(COT!H:H,COT!$A:$A,YEAR(daily!$A2047),COT!$B:$B,WEEKNUM(daily!$A2047))</f>
        <v>358379</v>
      </c>
      <c r="R2047">
        <f>SUMIFS(COT!I:I,COT!$A:$A,YEAR(daily!$A2047),COT!$B:$B,WEEKNUM(daily!$A2047))</f>
        <v>664898</v>
      </c>
      <c r="S2047">
        <f>SUMIFS(COT!J:J,COT!$A:$A,YEAR(daily!$A2047),COT!$B:$B,WEEKNUM(daily!$A2047))</f>
        <v>714650</v>
      </c>
      <c r="T2047">
        <f>SUMIFS(COT!K:K,COT!$A:$A,YEAR(daily!$A2047),COT!$B:$B,WEEKNUM(daily!$A2047))</f>
        <v>64495</v>
      </c>
      <c r="U2047">
        <f>SUMIFS(COT!L:L,COT!$A:$A,YEAR(daily!$A2047),COT!$B:$B,WEEKNUM(daily!$A2047))</f>
        <v>94596</v>
      </c>
      <c r="V2047">
        <f>SUMIFS(COT!M:M,COT!$A:$A,YEAR(daily!$A2047),COT!$B:$B,WEEKNUM(daily!$A2047))</f>
        <v>92</v>
      </c>
      <c r="W2047">
        <f>SUMIFS(COT!N:N,COT!$A:$A,YEAR(daily!$A2047),COT!$B:$B,WEEKNUM(daily!$A2047))</f>
        <v>116</v>
      </c>
      <c r="X2047">
        <f>SUMIFS(COT!O:O,COT!$A:$A,YEAR(daily!$A2047),COT!$B:$B,WEEKNUM(daily!$A2047))</f>
        <v>120</v>
      </c>
      <c r="Y2047">
        <f>SUMIFS(COT!P:P,COT!$A:$A,YEAR(daily!$A2047),COT!$B:$B,WEEKNUM(daily!$A2047))</f>
        <v>89</v>
      </c>
      <c r="Z2047">
        <f>SUMIFS(COT!Q:Q,COT!$A:$A,YEAR(daily!$A2047),COT!$B:$B,WEEKNUM(daily!$A2047))</f>
        <v>102</v>
      </c>
      <c r="AA2047">
        <f>SUMIFS(Saudi!B:B,Saudi!$A:$A,YEAR(daily!$A2047))</f>
        <v>1100.96</v>
      </c>
      <c r="AB2047">
        <f>SUMIFS(Saudi!C:C,Saudi!$A:$A,YEAR(daily!$A2047))</f>
        <v>520.04999999999995</v>
      </c>
      <c r="AC2047">
        <f>SUMIFS(Saudi!F:F,Saudi!$A:$A,YEAR(daily!$A2047))</f>
        <v>4182752</v>
      </c>
      <c r="AD2047">
        <f>SUMIFS(Saudi!G:G,Saudi!$A:$A,YEAR(daily!$A2047))</f>
        <v>99.648229102070061</v>
      </c>
      <c r="AE2047">
        <f>SUMIFS(Saudi!H:H,Saudi!$A:$A,YEAR(daily!$A2047))</f>
        <v>416803829.57314175</v>
      </c>
      <c r="AF2047" s="5">
        <f t="shared" si="86"/>
        <v>4</v>
      </c>
      <c r="AG2047" s="5">
        <f t="shared" si="87"/>
        <v>2008</v>
      </c>
    </row>
    <row r="2048" spans="1:33">
      <c r="A2048" s="3">
        <v>39562</v>
      </c>
      <c r="B2048" s="1">
        <v>384203</v>
      </c>
      <c r="C2048" s="1">
        <v>55331</v>
      </c>
      <c r="D2048" s="1">
        <v>63918</v>
      </c>
      <c r="E2048" s="1">
        <v>116.06</v>
      </c>
      <c r="F2048" s="1">
        <v>114.45</v>
      </c>
      <c r="G2048" s="1">
        <v>113.81</v>
      </c>
      <c r="H2048" s="2">
        <v>50.6</v>
      </c>
      <c r="I2048" s="2">
        <v>31.8</v>
      </c>
      <c r="J2048" s="2">
        <v>86.8</v>
      </c>
      <c r="K2048" s="2">
        <v>87.5</v>
      </c>
      <c r="L2048">
        <f>SUMIFS(US!B:B,US!$D:$D,YEAR(daily!$A2048),US!$E:$E,MONTH(daily!$A2048))</f>
        <v>8729</v>
      </c>
      <c r="M2048">
        <f>SUMIFS(US!C:C,US!$D:$D,YEAR(daily!$A2048),US!$E:$E,MONTH(daily!$A2048))</f>
        <v>19815</v>
      </c>
      <c r="N2048">
        <f>SUMIFS(COT!E:E,COT!$A:$A,YEAR(daily!$A2048),COT!$B:$B,WEEKNUM(daily!$A2048))</f>
        <v>1337055</v>
      </c>
      <c r="O2048">
        <f>SUMIFS(COT!F:F,COT!$A:$A,YEAR(daily!$A2048),COT!$B:$B,WEEKNUM(daily!$A2048))</f>
        <v>249283</v>
      </c>
      <c r="P2048">
        <f>SUMIFS(COT!G:G,COT!$A:$A,YEAR(daily!$A2048),COT!$B:$B,WEEKNUM(daily!$A2048))</f>
        <v>169430</v>
      </c>
      <c r="Q2048">
        <f>SUMIFS(COT!H:H,COT!$A:$A,YEAR(daily!$A2048),COT!$B:$B,WEEKNUM(daily!$A2048))</f>
        <v>358379</v>
      </c>
      <c r="R2048">
        <f>SUMIFS(COT!I:I,COT!$A:$A,YEAR(daily!$A2048),COT!$B:$B,WEEKNUM(daily!$A2048))</f>
        <v>664898</v>
      </c>
      <c r="S2048">
        <f>SUMIFS(COT!J:J,COT!$A:$A,YEAR(daily!$A2048),COT!$B:$B,WEEKNUM(daily!$A2048))</f>
        <v>714650</v>
      </c>
      <c r="T2048">
        <f>SUMIFS(COT!K:K,COT!$A:$A,YEAR(daily!$A2048),COT!$B:$B,WEEKNUM(daily!$A2048))</f>
        <v>64495</v>
      </c>
      <c r="U2048">
        <f>SUMIFS(COT!L:L,COT!$A:$A,YEAR(daily!$A2048),COT!$B:$B,WEEKNUM(daily!$A2048))</f>
        <v>94596</v>
      </c>
      <c r="V2048">
        <f>SUMIFS(COT!M:M,COT!$A:$A,YEAR(daily!$A2048),COT!$B:$B,WEEKNUM(daily!$A2048))</f>
        <v>92</v>
      </c>
      <c r="W2048">
        <f>SUMIFS(COT!N:N,COT!$A:$A,YEAR(daily!$A2048),COT!$B:$B,WEEKNUM(daily!$A2048))</f>
        <v>116</v>
      </c>
      <c r="X2048">
        <f>SUMIFS(COT!O:O,COT!$A:$A,YEAR(daily!$A2048),COT!$B:$B,WEEKNUM(daily!$A2048))</f>
        <v>120</v>
      </c>
      <c r="Y2048">
        <f>SUMIFS(COT!P:P,COT!$A:$A,YEAR(daily!$A2048),COT!$B:$B,WEEKNUM(daily!$A2048))</f>
        <v>89</v>
      </c>
      <c r="Z2048">
        <f>SUMIFS(COT!Q:Q,COT!$A:$A,YEAR(daily!$A2048),COT!$B:$B,WEEKNUM(daily!$A2048))</f>
        <v>102</v>
      </c>
      <c r="AA2048">
        <f>SUMIFS(Saudi!B:B,Saudi!$A:$A,YEAR(daily!$A2048))</f>
        <v>1100.96</v>
      </c>
      <c r="AB2048">
        <f>SUMIFS(Saudi!C:C,Saudi!$A:$A,YEAR(daily!$A2048))</f>
        <v>520.04999999999995</v>
      </c>
      <c r="AC2048">
        <f>SUMIFS(Saudi!F:F,Saudi!$A:$A,YEAR(daily!$A2048))</f>
        <v>4182752</v>
      </c>
      <c r="AD2048">
        <f>SUMIFS(Saudi!G:G,Saudi!$A:$A,YEAR(daily!$A2048))</f>
        <v>99.648229102070061</v>
      </c>
      <c r="AE2048">
        <f>SUMIFS(Saudi!H:H,Saudi!$A:$A,YEAR(daily!$A2048))</f>
        <v>416803829.57314175</v>
      </c>
      <c r="AF2048" s="5">
        <f t="shared" si="86"/>
        <v>4</v>
      </c>
      <c r="AG2048" s="5">
        <f t="shared" si="87"/>
        <v>2008</v>
      </c>
    </row>
    <row r="2049" spans="1:33">
      <c r="A2049" s="3">
        <v>39563</v>
      </c>
      <c r="B2049" s="1">
        <v>385663</v>
      </c>
      <c r="C2049" s="1">
        <v>57404</v>
      </c>
      <c r="D2049" s="1">
        <v>66263</v>
      </c>
      <c r="E2049" s="1">
        <v>118.52</v>
      </c>
      <c r="F2049" s="1">
        <v>116.57</v>
      </c>
      <c r="G2049" s="1">
        <v>115.77</v>
      </c>
      <c r="H2049" s="2">
        <v>50.6</v>
      </c>
      <c r="I2049" s="2">
        <v>31.8</v>
      </c>
      <c r="J2049" s="2">
        <v>86.8</v>
      </c>
      <c r="K2049" s="2">
        <v>87.5</v>
      </c>
      <c r="L2049">
        <f>SUMIFS(US!B:B,US!$D:$D,YEAR(daily!$A2049),US!$E:$E,MONTH(daily!$A2049))</f>
        <v>8729</v>
      </c>
      <c r="M2049">
        <f>SUMIFS(US!C:C,US!$D:$D,YEAR(daily!$A2049),US!$E:$E,MONTH(daily!$A2049))</f>
        <v>19815</v>
      </c>
      <c r="N2049">
        <f>SUMIFS(COT!E:E,COT!$A:$A,YEAR(daily!$A2049),COT!$B:$B,WEEKNUM(daily!$A2049))</f>
        <v>1337055</v>
      </c>
      <c r="O2049">
        <f>SUMIFS(COT!F:F,COT!$A:$A,YEAR(daily!$A2049),COT!$B:$B,WEEKNUM(daily!$A2049))</f>
        <v>249283</v>
      </c>
      <c r="P2049">
        <f>SUMIFS(COT!G:G,COT!$A:$A,YEAR(daily!$A2049),COT!$B:$B,WEEKNUM(daily!$A2049))</f>
        <v>169430</v>
      </c>
      <c r="Q2049">
        <f>SUMIFS(COT!H:H,COT!$A:$A,YEAR(daily!$A2049),COT!$B:$B,WEEKNUM(daily!$A2049))</f>
        <v>358379</v>
      </c>
      <c r="R2049">
        <f>SUMIFS(COT!I:I,COT!$A:$A,YEAR(daily!$A2049),COT!$B:$B,WEEKNUM(daily!$A2049))</f>
        <v>664898</v>
      </c>
      <c r="S2049">
        <f>SUMIFS(COT!J:J,COT!$A:$A,YEAR(daily!$A2049),COT!$B:$B,WEEKNUM(daily!$A2049))</f>
        <v>714650</v>
      </c>
      <c r="T2049">
        <f>SUMIFS(COT!K:K,COT!$A:$A,YEAR(daily!$A2049),COT!$B:$B,WEEKNUM(daily!$A2049))</f>
        <v>64495</v>
      </c>
      <c r="U2049">
        <f>SUMIFS(COT!L:L,COT!$A:$A,YEAR(daily!$A2049),COT!$B:$B,WEEKNUM(daily!$A2049))</f>
        <v>94596</v>
      </c>
      <c r="V2049">
        <f>SUMIFS(COT!M:M,COT!$A:$A,YEAR(daily!$A2049),COT!$B:$B,WEEKNUM(daily!$A2049))</f>
        <v>92</v>
      </c>
      <c r="W2049">
        <f>SUMIFS(COT!N:N,COT!$A:$A,YEAR(daily!$A2049),COT!$B:$B,WEEKNUM(daily!$A2049))</f>
        <v>116</v>
      </c>
      <c r="X2049">
        <f>SUMIFS(COT!O:O,COT!$A:$A,YEAR(daily!$A2049),COT!$B:$B,WEEKNUM(daily!$A2049))</f>
        <v>120</v>
      </c>
      <c r="Y2049">
        <f>SUMIFS(COT!P:P,COT!$A:$A,YEAR(daily!$A2049),COT!$B:$B,WEEKNUM(daily!$A2049))</f>
        <v>89</v>
      </c>
      <c r="Z2049">
        <f>SUMIFS(COT!Q:Q,COT!$A:$A,YEAR(daily!$A2049),COT!$B:$B,WEEKNUM(daily!$A2049))</f>
        <v>102</v>
      </c>
      <c r="AA2049">
        <f>SUMIFS(Saudi!B:B,Saudi!$A:$A,YEAR(daily!$A2049))</f>
        <v>1100.96</v>
      </c>
      <c r="AB2049">
        <f>SUMIFS(Saudi!C:C,Saudi!$A:$A,YEAR(daily!$A2049))</f>
        <v>520.04999999999995</v>
      </c>
      <c r="AC2049">
        <f>SUMIFS(Saudi!F:F,Saudi!$A:$A,YEAR(daily!$A2049))</f>
        <v>4182752</v>
      </c>
      <c r="AD2049">
        <f>SUMIFS(Saudi!G:G,Saudi!$A:$A,YEAR(daily!$A2049))</f>
        <v>99.648229102070061</v>
      </c>
      <c r="AE2049">
        <f>SUMIFS(Saudi!H:H,Saudi!$A:$A,YEAR(daily!$A2049))</f>
        <v>416803829.57314175</v>
      </c>
      <c r="AF2049" s="5">
        <f t="shared" si="86"/>
        <v>4</v>
      </c>
      <c r="AG2049" s="5">
        <f t="shared" si="87"/>
        <v>2008</v>
      </c>
    </row>
    <row r="2050" spans="1:33">
      <c r="A2050" s="3">
        <v>39566</v>
      </c>
      <c r="B2050" s="1">
        <v>374062</v>
      </c>
      <c r="C2050" s="1">
        <v>56704</v>
      </c>
      <c r="D2050" s="1">
        <v>68738</v>
      </c>
      <c r="E2050" s="1">
        <v>118.75</v>
      </c>
      <c r="F2050" s="1">
        <v>116.93</v>
      </c>
      <c r="G2050" s="1">
        <v>116.18</v>
      </c>
      <c r="H2050" s="2">
        <v>50.6</v>
      </c>
      <c r="I2050" s="2">
        <v>31.8</v>
      </c>
      <c r="J2050" s="2">
        <v>86.8</v>
      </c>
      <c r="K2050" s="2">
        <v>87.5</v>
      </c>
      <c r="L2050">
        <f>SUMIFS(US!B:B,US!$D:$D,YEAR(daily!$A2050),US!$E:$E,MONTH(daily!$A2050))</f>
        <v>8729</v>
      </c>
      <c r="M2050">
        <f>SUMIFS(US!C:C,US!$D:$D,YEAR(daily!$A2050),US!$E:$E,MONTH(daily!$A2050))</f>
        <v>19815</v>
      </c>
      <c r="N2050">
        <f>SUMIFS(COT!E:E,COT!$A:$A,YEAR(daily!$A2050),COT!$B:$B,WEEKNUM(daily!$A2050))</f>
        <v>1365456</v>
      </c>
      <c r="O2050">
        <f>SUMIFS(COT!F:F,COT!$A:$A,YEAR(daily!$A2050),COT!$B:$B,WEEKNUM(daily!$A2050))</f>
        <v>258388</v>
      </c>
      <c r="P2050">
        <f>SUMIFS(COT!G:G,COT!$A:$A,YEAR(daily!$A2050),COT!$B:$B,WEEKNUM(daily!$A2050))</f>
        <v>188091</v>
      </c>
      <c r="Q2050">
        <f>SUMIFS(COT!H:H,COT!$A:$A,YEAR(daily!$A2050),COT!$B:$B,WEEKNUM(daily!$A2050))</f>
        <v>365696</v>
      </c>
      <c r="R2050">
        <f>SUMIFS(COT!I:I,COT!$A:$A,YEAR(daily!$A2050),COT!$B:$B,WEEKNUM(daily!$A2050))</f>
        <v>665205</v>
      </c>
      <c r="S2050">
        <f>SUMIFS(COT!J:J,COT!$A:$A,YEAR(daily!$A2050),COT!$B:$B,WEEKNUM(daily!$A2050))</f>
        <v>719520</v>
      </c>
      <c r="T2050">
        <f>SUMIFS(COT!K:K,COT!$A:$A,YEAR(daily!$A2050),COT!$B:$B,WEEKNUM(daily!$A2050))</f>
        <v>76167</v>
      </c>
      <c r="U2050">
        <f>SUMIFS(COT!L:L,COT!$A:$A,YEAR(daily!$A2050),COT!$B:$B,WEEKNUM(daily!$A2050))</f>
        <v>92149</v>
      </c>
      <c r="V2050">
        <f>SUMIFS(COT!M:M,COT!$A:$A,YEAR(daily!$A2050),COT!$B:$B,WEEKNUM(daily!$A2050))</f>
        <v>92</v>
      </c>
      <c r="W2050">
        <f>SUMIFS(COT!N:N,COT!$A:$A,YEAR(daily!$A2050),COT!$B:$B,WEEKNUM(daily!$A2050))</f>
        <v>121</v>
      </c>
      <c r="X2050">
        <f>SUMIFS(COT!O:O,COT!$A:$A,YEAR(daily!$A2050),COT!$B:$B,WEEKNUM(daily!$A2050))</f>
        <v>131</v>
      </c>
      <c r="Y2050">
        <f>SUMIFS(COT!P:P,COT!$A:$A,YEAR(daily!$A2050),COT!$B:$B,WEEKNUM(daily!$A2050))</f>
        <v>87</v>
      </c>
      <c r="Z2050">
        <f>SUMIFS(COT!Q:Q,COT!$A:$A,YEAR(daily!$A2050),COT!$B:$B,WEEKNUM(daily!$A2050))</f>
        <v>99</v>
      </c>
      <c r="AA2050">
        <f>SUMIFS(Saudi!B:B,Saudi!$A:$A,YEAR(daily!$A2050))</f>
        <v>1100.96</v>
      </c>
      <c r="AB2050">
        <f>SUMIFS(Saudi!C:C,Saudi!$A:$A,YEAR(daily!$A2050))</f>
        <v>520.04999999999995</v>
      </c>
      <c r="AC2050">
        <f>SUMIFS(Saudi!F:F,Saudi!$A:$A,YEAR(daily!$A2050))</f>
        <v>4182752</v>
      </c>
      <c r="AD2050">
        <f>SUMIFS(Saudi!G:G,Saudi!$A:$A,YEAR(daily!$A2050))</f>
        <v>99.648229102070061</v>
      </c>
      <c r="AE2050">
        <f>SUMIFS(Saudi!H:H,Saudi!$A:$A,YEAR(daily!$A2050))</f>
        <v>416803829.57314175</v>
      </c>
      <c r="AF2050" s="5">
        <f t="shared" ref="AF2050:AF2113" si="88">MONTH(A2050)</f>
        <v>4</v>
      </c>
      <c r="AG2050" s="5">
        <f t="shared" ref="AG2050:AG2113" si="89">YEAR(A2050)</f>
        <v>2008</v>
      </c>
    </row>
    <row r="2051" spans="1:33">
      <c r="A2051" s="3">
        <v>39567</v>
      </c>
      <c r="B2051" s="1">
        <v>367163</v>
      </c>
      <c r="C2051" s="1">
        <v>56306</v>
      </c>
      <c r="D2051" s="1">
        <v>71320</v>
      </c>
      <c r="E2051" s="1">
        <v>115.63</v>
      </c>
      <c r="F2051" s="1">
        <v>114.03</v>
      </c>
      <c r="G2051" s="1">
        <v>113.37</v>
      </c>
      <c r="H2051" s="2">
        <v>50.6</v>
      </c>
      <c r="I2051" s="2">
        <v>31.8</v>
      </c>
      <c r="J2051" s="2">
        <v>86.8</v>
      </c>
      <c r="K2051" s="2">
        <v>87.5</v>
      </c>
      <c r="L2051">
        <f>SUMIFS(US!B:B,US!$D:$D,YEAR(daily!$A2051),US!$E:$E,MONTH(daily!$A2051))</f>
        <v>8729</v>
      </c>
      <c r="M2051">
        <f>SUMIFS(US!C:C,US!$D:$D,YEAR(daily!$A2051),US!$E:$E,MONTH(daily!$A2051))</f>
        <v>19815</v>
      </c>
      <c r="N2051">
        <f>SUMIFS(COT!E:E,COT!$A:$A,YEAR(daily!$A2051),COT!$B:$B,WEEKNUM(daily!$A2051))</f>
        <v>1365456</v>
      </c>
      <c r="O2051">
        <f>SUMIFS(COT!F:F,COT!$A:$A,YEAR(daily!$A2051),COT!$B:$B,WEEKNUM(daily!$A2051))</f>
        <v>258388</v>
      </c>
      <c r="P2051">
        <f>SUMIFS(COT!G:G,COT!$A:$A,YEAR(daily!$A2051),COT!$B:$B,WEEKNUM(daily!$A2051))</f>
        <v>188091</v>
      </c>
      <c r="Q2051">
        <f>SUMIFS(COT!H:H,COT!$A:$A,YEAR(daily!$A2051),COT!$B:$B,WEEKNUM(daily!$A2051))</f>
        <v>365696</v>
      </c>
      <c r="R2051">
        <f>SUMIFS(COT!I:I,COT!$A:$A,YEAR(daily!$A2051),COT!$B:$B,WEEKNUM(daily!$A2051))</f>
        <v>665205</v>
      </c>
      <c r="S2051">
        <f>SUMIFS(COT!J:J,COT!$A:$A,YEAR(daily!$A2051),COT!$B:$B,WEEKNUM(daily!$A2051))</f>
        <v>719520</v>
      </c>
      <c r="T2051">
        <f>SUMIFS(COT!K:K,COT!$A:$A,YEAR(daily!$A2051),COT!$B:$B,WEEKNUM(daily!$A2051))</f>
        <v>76167</v>
      </c>
      <c r="U2051">
        <f>SUMIFS(COT!L:L,COT!$A:$A,YEAR(daily!$A2051),COT!$B:$B,WEEKNUM(daily!$A2051))</f>
        <v>92149</v>
      </c>
      <c r="V2051">
        <f>SUMIFS(COT!M:M,COT!$A:$A,YEAR(daily!$A2051),COT!$B:$B,WEEKNUM(daily!$A2051))</f>
        <v>92</v>
      </c>
      <c r="W2051">
        <f>SUMIFS(COT!N:N,COT!$A:$A,YEAR(daily!$A2051),COT!$B:$B,WEEKNUM(daily!$A2051))</f>
        <v>121</v>
      </c>
      <c r="X2051">
        <f>SUMIFS(COT!O:O,COT!$A:$A,YEAR(daily!$A2051),COT!$B:$B,WEEKNUM(daily!$A2051))</f>
        <v>131</v>
      </c>
      <c r="Y2051">
        <f>SUMIFS(COT!P:P,COT!$A:$A,YEAR(daily!$A2051),COT!$B:$B,WEEKNUM(daily!$A2051))</f>
        <v>87</v>
      </c>
      <c r="Z2051">
        <f>SUMIFS(COT!Q:Q,COT!$A:$A,YEAR(daily!$A2051),COT!$B:$B,WEEKNUM(daily!$A2051))</f>
        <v>99</v>
      </c>
      <c r="AA2051">
        <f>SUMIFS(Saudi!B:B,Saudi!$A:$A,YEAR(daily!$A2051))</f>
        <v>1100.96</v>
      </c>
      <c r="AB2051">
        <f>SUMIFS(Saudi!C:C,Saudi!$A:$A,YEAR(daily!$A2051))</f>
        <v>520.04999999999995</v>
      </c>
      <c r="AC2051">
        <f>SUMIFS(Saudi!F:F,Saudi!$A:$A,YEAR(daily!$A2051))</f>
        <v>4182752</v>
      </c>
      <c r="AD2051">
        <f>SUMIFS(Saudi!G:G,Saudi!$A:$A,YEAR(daily!$A2051))</f>
        <v>99.648229102070061</v>
      </c>
      <c r="AE2051">
        <f>SUMIFS(Saudi!H:H,Saudi!$A:$A,YEAR(daily!$A2051))</f>
        <v>416803829.57314175</v>
      </c>
      <c r="AF2051" s="5">
        <f t="shared" si="88"/>
        <v>4</v>
      </c>
      <c r="AG2051" s="5">
        <f t="shared" si="89"/>
        <v>2008</v>
      </c>
    </row>
    <row r="2052" spans="1:33">
      <c r="A2052" s="3">
        <v>39568</v>
      </c>
      <c r="B2052" s="1">
        <v>352629</v>
      </c>
      <c r="C2052" s="1">
        <v>56749</v>
      </c>
      <c r="D2052" s="1">
        <v>72641</v>
      </c>
      <c r="E2052" s="1">
        <v>113.46</v>
      </c>
      <c r="F2052" s="1">
        <v>111.97</v>
      </c>
      <c r="G2052" s="1">
        <v>111.32</v>
      </c>
      <c r="H2052" s="2">
        <v>50.6</v>
      </c>
      <c r="I2052" s="2">
        <v>31.8</v>
      </c>
      <c r="J2052" s="2">
        <v>86.8</v>
      </c>
      <c r="K2052" s="2">
        <v>87.5</v>
      </c>
      <c r="L2052">
        <f>SUMIFS(US!B:B,US!$D:$D,YEAR(daily!$A2052),US!$E:$E,MONTH(daily!$A2052))</f>
        <v>8729</v>
      </c>
      <c r="M2052">
        <f>SUMIFS(US!C:C,US!$D:$D,YEAR(daily!$A2052),US!$E:$E,MONTH(daily!$A2052))</f>
        <v>19815</v>
      </c>
      <c r="N2052">
        <f>SUMIFS(COT!E:E,COT!$A:$A,YEAR(daily!$A2052),COT!$B:$B,WEEKNUM(daily!$A2052))</f>
        <v>1365456</v>
      </c>
      <c r="O2052">
        <f>SUMIFS(COT!F:F,COT!$A:$A,YEAR(daily!$A2052),COT!$B:$B,WEEKNUM(daily!$A2052))</f>
        <v>258388</v>
      </c>
      <c r="P2052">
        <f>SUMIFS(COT!G:G,COT!$A:$A,YEAR(daily!$A2052),COT!$B:$B,WEEKNUM(daily!$A2052))</f>
        <v>188091</v>
      </c>
      <c r="Q2052">
        <f>SUMIFS(COT!H:H,COT!$A:$A,YEAR(daily!$A2052),COT!$B:$B,WEEKNUM(daily!$A2052))</f>
        <v>365696</v>
      </c>
      <c r="R2052">
        <f>SUMIFS(COT!I:I,COT!$A:$A,YEAR(daily!$A2052),COT!$B:$B,WEEKNUM(daily!$A2052))</f>
        <v>665205</v>
      </c>
      <c r="S2052">
        <f>SUMIFS(COT!J:J,COT!$A:$A,YEAR(daily!$A2052),COT!$B:$B,WEEKNUM(daily!$A2052))</f>
        <v>719520</v>
      </c>
      <c r="T2052">
        <f>SUMIFS(COT!K:K,COT!$A:$A,YEAR(daily!$A2052),COT!$B:$B,WEEKNUM(daily!$A2052))</f>
        <v>76167</v>
      </c>
      <c r="U2052">
        <f>SUMIFS(COT!L:L,COT!$A:$A,YEAR(daily!$A2052),COT!$B:$B,WEEKNUM(daily!$A2052))</f>
        <v>92149</v>
      </c>
      <c r="V2052">
        <f>SUMIFS(COT!M:M,COT!$A:$A,YEAR(daily!$A2052),COT!$B:$B,WEEKNUM(daily!$A2052))</f>
        <v>92</v>
      </c>
      <c r="W2052">
        <f>SUMIFS(COT!N:N,COT!$A:$A,YEAR(daily!$A2052),COT!$B:$B,WEEKNUM(daily!$A2052))</f>
        <v>121</v>
      </c>
      <c r="X2052">
        <f>SUMIFS(COT!O:O,COT!$A:$A,YEAR(daily!$A2052),COT!$B:$B,WEEKNUM(daily!$A2052))</f>
        <v>131</v>
      </c>
      <c r="Y2052">
        <f>SUMIFS(COT!P:P,COT!$A:$A,YEAR(daily!$A2052),COT!$B:$B,WEEKNUM(daily!$A2052))</f>
        <v>87</v>
      </c>
      <c r="Z2052">
        <f>SUMIFS(COT!Q:Q,COT!$A:$A,YEAR(daily!$A2052),COT!$B:$B,WEEKNUM(daily!$A2052))</f>
        <v>99</v>
      </c>
      <c r="AA2052">
        <f>SUMIFS(Saudi!B:B,Saudi!$A:$A,YEAR(daily!$A2052))</f>
        <v>1100.96</v>
      </c>
      <c r="AB2052">
        <f>SUMIFS(Saudi!C:C,Saudi!$A:$A,YEAR(daily!$A2052))</f>
        <v>520.04999999999995</v>
      </c>
      <c r="AC2052">
        <f>SUMIFS(Saudi!F:F,Saudi!$A:$A,YEAR(daily!$A2052))</f>
        <v>4182752</v>
      </c>
      <c r="AD2052">
        <f>SUMIFS(Saudi!G:G,Saudi!$A:$A,YEAR(daily!$A2052))</f>
        <v>99.648229102070061</v>
      </c>
      <c r="AE2052">
        <f>SUMIFS(Saudi!H:H,Saudi!$A:$A,YEAR(daily!$A2052))</f>
        <v>416803829.57314175</v>
      </c>
      <c r="AF2052" s="5">
        <f t="shared" si="88"/>
        <v>4</v>
      </c>
      <c r="AG2052" s="5">
        <f t="shared" si="89"/>
        <v>2008</v>
      </c>
    </row>
    <row r="2053" spans="1:33">
      <c r="A2053" s="3">
        <v>39569</v>
      </c>
      <c r="B2053" s="1">
        <v>345815</v>
      </c>
      <c r="C2053" s="1">
        <v>59537</v>
      </c>
      <c r="D2053" s="1">
        <v>72614</v>
      </c>
      <c r="E2053" s="1">
        <v>112.52</v>
      </c>
      <c r="F2053" s="1">
        <v>111.08</v>
      </c>
      <c r="G2053" s="1">
        <v>110.5</v>
      </c>
      <c r="H2053" s="2">
        <v>50.6</v>
      </c>
      <c r="I2053" s="2">
        <v>31.8</v>
      </c>
      <c r="J2053" s="2">
        <v>86.8</v>
      </c>
      <c r="K2053" s="2">
        <v>87.5</v>
      </c>
      <c r="L2053">
        <f>SUMIFS(US!B:B,US!$D:$D,YEAR(daily!$A2053),US!$E:$E,MONTH(daily!$A2053))</f>
        <v>8895</v>
      </c>
      <c r="M2053">
        <f>SUMIFS(US!C:C,US!$D:$D,YEAR(daily!$A2053),US!$E:$E,MONTH(daily!$A2053))</f>
        <v>19798</v>
      </c>
      <c r="N2053">
        <f>SUMIFS(COT!E:E,COT!$A:$A,YEAR(daily!$A2053),COT!$B:$B,WEEKNUM(daily!$A2053))</f>
        <v>1365456</v>
      </c>
      <c r="O2053">
        <f>SUMIFS(COT!F:F,COT!$A:$A,YEAR(daily!$A2053),COT!$B:$B,WEEKNUM(daily!$A2053))</f>
        <v>258388</v>
      </c>
      <c r="P2053">
        <f>SUMIFS(COT!G:G,COT!$A:$A,YEAR(daily!$A2053),COT!$B:$B,WEEKNUM(daily!$A2053))</f>
        <v>188091</v>
      </c>
      <c r="Q2053">
        <f>SUMIFS(COT!H:H,COT!$A:$A,YEAR(daily!$A2053),COT!$B:$B,WEEKNUM(daily!$A2053))</f>
        <v>365696</v>
      </c>
      <c r="R2053">
        <f>SUMIFS(COT!I:I,COT!$A:$A,YEAR(daily!$A2053),COT!$B:$B,WEEKNUM(daily!$A2053))</f>
        <v>665205</v>
      </c>
      <c r="S2053">
        <f>SUMIFS(COT!J:J,COT!$A:$A,YEAR(daily!$A2053),COT!$B:$B,WEEKNUM(daily!$A2053))</f>
        <v>719520</v>
      </c>
      <c r="T2053">
        <f>SUMIFS(COT!K:K,COT!$A:$A,YEAR(daily!$A2053),COT!$B:$B,WEEKNUM(daily!$A2053))</f>
        <v>76167</v>
      </c>
      <c r="U2053">
        <f>SUMIFS(COT!L:L,COT!$A:$A,YEAR(daily!$A2053),COT!$B:$B,WEEKNUM(daily!$A2053))</f>
        <v>92149</v>
      </c>
      <c r="V2053">
        <f>SUMIFS(COT!M:M,COT!$A:$A,YEAR(daily!$A2053),COT!$B:$B,WEEKNUM(daily!$A2053))</f>
        <v>92</v>
      </c>
      <c r="W2053">
        <f>SUMIFS(COT!N:N,COT!$A:$A,YEAR(daily!$A2053),COT!$B:$B,WEEKNUM(daily!$A2053))</f>
        <v>121</v>
      </c>
      <c r="X2053">
        <f>SUMIFS(COT!O:O,COT!$A:$A,YEAR(daily!$A2053),COT!$B:$B,WEEKNUM(daily!$A2053))</f>
        <v>131</v>
      </c>
      <c r="Y2053">
        <f>SUMIFS(COT!P:P,COT!$A:$A,YEAR(daily!$A2053),COT!$B:$B,WEEKNUM(daily!$A2053))</f>
        <v>87</v>
      </c>
      <c r="Z2053">
        <f>SUMIFS(COT!Q:Q,COT!$A:$A,YEAR(daily!$A2053),COT!$B:$B,WEEKNUM(daily!$A2053))</f>
        <v>99</v>
      </c>
      <c r="AA2053">
        <f>SUMIFS(Saudi!B:B,Saudi!$A:$A,YEAR(daily!$A2053))</f>
        <v>1100.96</v>
      </c>
      <c r="AB2053">
        <f>SUMIFS(Saudi!C:C,Saudi!$A:$A,YEAR(daily!$A2053))</f>
        <v>520.04999999999995</v>
      </c>
      <c r="AC2053">
        <f>SUMIFS(Saudi!F:F,Saudi!$A:$A,YEAR(daily!$A2053))</f>
        <v>4182752</v>
      </c>
      <c r="AD2053">
        <f>SUMIFS(Saudi!G:G,Saudi!$A:$A,YEAR(daily!$A2053))</f>
        <v>99.648229102070061</v>
      </c>
      <c r="AE2053">
        <f>SUMIFS(Saudi!H:H,Saudi!$A:$A,YEAR(daily!$A2053))</f>
        <v>416803829.57314175</v>
      </c>
      <c r="AF2053" s="5">
        <f t="shared" si="88"/>
        <v>5</v>
      </c>
      <c r="AG2053" s="5">
        <f t="shared" si="89"/>
        <v>2008</v>
      </c>
    </row>
    <row r="2054" spans="1:33">
      <c r="A2054" s="3">
        <v>39570</v>
      </c>
      <c r="B2054" s="1">
        <v>342555</v>
      </c>
      <c r="C2054" s="1">
        <v>60925</v>
      </c>
      <c r="D2054" s="1">
        <v>72126</v>
      </c>
      <c r="E2054" s="1">
        <v>116.32</v>
      </c>
      <c r="F2054" s="1">
        <v>115.16</v>
      </c>
      <c r="G2054" s="1">
        <v>114.58</v>
      </c>
      <c r="H2054" s="2">
        <v>50.6</v>
      </c>
      <c r="I2054" s="2">
        <v>31.8</v>
      </c>
      <c r="J2054" s="2">
        <v>86.8</v>
      </c>
      <c r="K2054" s="2">
        <v>87.5</v>
      </c>
      <c r="L2054">
        <f>SUMIFS(US!B:B,US!$D:$D,YEAR(daily!$A2054),US!$E:$E,MONTH(daily!$A2054))</f>
        <v>8895</v>
      </c>
      <c r="M2054">
        <f>SUMIFS(US!C:C,US!$D:$D,YEAR(daily!$A2054),US!$E:$E,MONTH(daily!$A2054))</f>
        <v>19798</v>
      </c>
      <c r="N2054">
        <f>SUMIFS(COT!E:E,COT!$A:$A,YEAR(daily!$A2054),COT!$B:$B,WEEKNUM(daily!$A2054))</f>
        <v>1365456</v>
      </c>
      <c r="O2054">
        <f>SUMIFS(COT!F:F,COT!$A:$A,YEAR(daily!$A2054),COT!$B:$B,WEEKNUM(daily!$A2054))</f>
        <v>258388</v>
      </c>
      <c r="P2054">
        <f>SUMIFS(COT!G:G,COT!$A:$A,YEAR(daily!$A2054),COT!$B:$B,WEEKNUM(daily!$A2054))</f>
        <v>188091</v>
      </c>
      <c r="Q2054">
        <f>SUMIFS(COT!H:H,COT!$A:$A,YEAR(daily!$A2054),COT!$B:$B,WEEKNUM(daily!$A2054))</f>
        <v>365696</v>
      </c>
      <c r="R2054">
        <f>SUMIFS(COT!I:I,COT!$A:$A,YEAR(daily!$A2054),COT!$B:$B,WEEKNUM(daily!$A2054))</f>
        <v>665205</v>
      </c>
      <c r="S2054">
        <f>SUMIFS(COT!J:J,COT!$A:$A,YEAR(daily!$A2054),COT!$B:$B,WEEKNUM(daily!$A2054))</f>
        <v>719520</v>
      </c>
      <c r="T2054">
        <f>SUMIFS(COT!K:K,COT!$A:$A,YEAR(daily!$A2054),COT!$B:$B,WEEKNUM(daily!$A2054))</f>
        <v>76167</v>
      </c>
      <c r="U2054">
        <f>SUMIFS(COT!L:L,COT!$A:$A,YEAR(daily!$A2054),COT!$B:$B,WEEKNUM(daily!$A2054))</f>
        <v>92149</v>
      </c>
      <c r="V2054">
        <f>SUMIFS(COT!M:M,COT!$A:$A,YEAR(daily!$A2054),COT!$B:$B,WEEKNUM(daily!$A2054))</f>
        <v>92</v>
      </c>
      <c r="W2054">
        <f>SUMIFS(COT!N:N,COT!$A:$A,YEAR(daily!$A2054),COT!$B:$B,WEEKNUM(daily!$A2054))</f>
        <v>121</v>
      </c>
      <c r="X2054">
        <f>SUMIFS(COT!O:O,COT!$A:$A,YEAR(daily!$A2054),COT!$B:$B,WEEKNUM(daily!$A2054))</f>
        <v>131</v>
      </c>
      <c r="Y2054">
        <f>SUMIFS(COT!P:P,COT!$A:$A,YEAR(daily!$A2054),COT!$B:$B,WEEKNUM(daily!$A2054))</f>
        <v>87</v>
      </c>
      <c r="Z2054">
        <f>SUMIFS(COT!Q:Q,COT!$A:$A,YEAR(daily!$A2054),COT!$B:$B,WEEKNUM(daily!$A2054))</f>
        <v>99</v>
      </c>
      <c r="AA2054">
        <f>SUMIFS(Saudi!B:B,Saudi!$A:$A,YEAR(daily!$A2054))</f>
        <v>1100.96</v>
      </c>
      <c r="AB2054">
        <f>SUMIFS(Saudi!C:C,Saudi!$A:$A,YEAR(daily!$A2054))</f>
        <v>520.04999999999995</v>
      </c>
      <c r="AC2054">
        <f>SUMIFS(Saudi!F:F,Saudi!$A:$A,YEAR(daily!$A2054))</f>
        <v>4182752</v>
      </c>
      <c r="AD2054">
        <f>SUMIFS(Saudi!G:G,Saudi!$A:$A,YEAR(daily!$A2054))</f>
        <v>99.648229102070061</v>
      </c>
      <c r="AE2054">
        <f>SUMIFS(Saudi!H:H,Saudi!$A:$A,YEAR(daily!$A2054))</f>
        <v>416803829.57314175</v>
      </c>
      <c r="AF2054" s="5">
        <f t="shared" si="88"/>
        <v>5</v>
      </c>
      <c r="AG2054" s="5">
        <f t="shared" si="89"/>
        <v>2008</v>
      </c>
    </row>
    <row r="2055" spans="1:33">
      <c r="A2055" s="3">
        <v>39573</v>
      </c>
      <c r="B2055" s="1">
        <v>347081</v>
      </c>
      <c r="C2055" s="1">
        <v>63454</v>
      </c>
      <c r="D2055" s="1">
        <v>73916</v>
      </c>
      <c r="E2055" s="1">
        <v>119.97</v>
      </c>
      <c r="F2055" s="1">
        <v>118.84</v>
      </c>
      <c r="G2055" s="1">
        <v>118.26</v>
      </c>
      <c r="H2055" s="2">
        <v>50.6</v>
      </c>
      <c r="I2055" s="2">
        <v>31.8</v>
      </c>
      <c r="J2055" s="2">
        <v>86.8</v>
      </c>
      <c r="K2055" s="2">
        <v>87.5</v>
      </c>
      <c r="L2055">
        <f>SUMIFS(US!B:B,US!$D:$D,YEAR(daily!$A2055),US!$E:$E,MONTH(daily!$A2055))</f>
        <v>8895</v>
      </c>
      <c r="M2055">
        <f>SUMIFS(US!C:C,US!$D:$D,YEAR(daily!$A2055),US!$E:$E,MONTH(daily!$A2055))</f>
        <v>19798</v>
      </c>
      <c r="N2055">
        <f>SUMIFS(COT!E:E,COT!$A:$A,YEAR(daily!$A2055),COT!$B:$B,WEEKNUM(daily!$A2055))</f>
        <v>1422431</v>
      </c>
      <c r="O2055">
        <f>SUMIFS(COT!F:F,COT!$A:$A,YEAR(daily!$A2055),COT!$B:$B,WEEKNUM(daily!$A2055))</f>
        <v>266733</v>
      </c>
      <c r="P2055">
        <f>SUMIFS(COT!G:G,COT!$A:$A,YEAR(daily!$A2055),COT!$B:$B,WEEKNUM(daily!$A2055))</f>
        <v>194690</v>
      </c>
      <c r="Q2055">
        <f>SUMIFS(COT!H:H,COT!$A:$A,YEAR(daily!$A2055),COT!$B:$B,WEEKNUM(daily!$A2055))</f>
        <v>386270</v>
      </c>
      <c r="R2055">
        <f>SUMIFS(COT!I:I,COT!$A:$A,YEAR(daily!$A2055),COT!$B:$B,WEEKNUM(daily!$A2055))</f>
        <v>685343</v>
      </c>
      <c r="S2055">
        <f>SUMIFS(COT!J:J,COT!$A:$A,YEAR(daily!$A2055),COT!$B:$B,WEEKNUM(daily!$A2055))</f>
        <v>718277</v>
      </c>
      <c r="T2055">
        <f>SUMIFS(COT!K:K,COT!$A:$A,YEAR(daily!$A2055),COT!$B:$B,WEEKNUM(daily!$A2055))</f>
        <v>84085</v>
      </c>
      <c r="U2055">
        <f>SUMIFS(COT!L:L,COT!$A:$A,YEAR(daily!$A2055),COT!$B:$B,WEEKNUM(daily!$A2055))</f>
        <v>123194</v>
      </c>
      <c r="V2055">
        <f>SUMIFS(COT!M:M,COT!$A:$A,YEAR(daily!$A2055),COT!$B:$B,WEEKNUM(daily!$A2055))</f>
        <v>91</v>
      </c>
      <c r="W2055">
        <f>SUMIFS(COT!N:N,COT!$A:$A,YEAR(daily!$A2055),COT!$B:$B,WEEKNUM(daily!$A2055))</f>
        <v>130</v>
      </c>
      <c r="X2055">
        <f>SUMIFS(COT!O:O,COT!$A:$A,YEAR(daily!$A2055),COT!$B:$B,WEEKNUM(daily!$A2055))</f>
        <v>132</v>
      </c>
      <c r="Y2055">
        <f>SUMIFS(COT!P:P,COT!$A:$A,YEAR(daily!$A2055),COT!$B:$B,WEEKNUM(daily!$A2055))</f>
        <v>88</v>
      </c>
      <c r="Z2055">
        <f>SUMIFS(COT!Q:Q,COT!$A:$A,YEAR(daily!$A2055),COT!$B:$B,WEEKNUM(daily!$A2055))</f>
        <v>104</v>
      </c>
      <c r="AA2055">
        <f>SUMIFS(Saudi!B:B,Saudi!$A:$A,YEAR(daily!$A2055))</f>
        <v>1100.96</v>
      </c>
      <c r="AB2055">
        <f>SUMIFS(Saudi!C:C,Saudi!$A:$A,YEAR(daily!$A2055))</f>
        <v>520.04999999999995</v>
      </c>
      <c r="AC2055">
        <f>SUMIFS(Saudi!F:F,Saudi!$A:$A,YEAR(daily!$A2055))</f>
        <v>4182752</v>
      </c>
      <c r="AD2055">
        <f>SUMIFS(Saudi!G:G,Saudi!$A:$A,YEAR(daily!$A2055))</f>
        <v>99.648229102070061</v>
      </c>
      <c r="AE2055">
        <f>SUMIFS(Saudi!H:H,Saudi!$A:$A,YEAR(daily!$A2055))</f>
        <v>416803829.57314175</v>
      </c>
      <c r="AF2055" s="5">
        <f t="shared" si="88"/>
        <v>5</v>
      </c>
      <c r="AG2055" s="5">
        <f t="shared" si="89"/>
        <v>2008</v>
      </c>
    </row>
    <row r="2056" spans="1:33">
      <c r="A2056" s="3">
        <v>39574</v>
      </c>
      <c r="B2056" s="1">
        <v>327550</v>
      </c>
      <c r="C2056" s="1">
        <v>66635</v>
      </c>
      <c r="D2056" s="1">
        <v>75180</v>
      </c>
      <c r="E2056" s="1">
        <v>121.84</v>
      </c>
      <c r="F2056" s="1">
        <v>120.75</v>
      </c>
      <c r="G2056" s="1">
        <v>120.21</v>
      </c>
      <c r="H2056" s="2">
        <v>50.6</v>
      </c>
      <c r="I2056" s="2">
        <v>31.8</v>
      </c>
      <c r="J2056" s="2">
        <v>86.8</v>
      </c>
      <c r="K2056" s="2">
        <v>87.5</v>
      </c>
      <c r="L2056">
        <f>SUMIFS(US!B:B,US!$D:$D,YEAR(daily!$A2056),US!$E:$E,MONTH(daily!$A2056))</f>
        <v>8895</v>
      </c>
      <c r="M2056">
        <f>SUMIFS(US!C:C,US!$D:$D,YEAR(daily!$A2056),US!$E:$E,MONTH(daily!$A2056))</f>
        <v>19798</v>
      </c>
      <c r="N2056">
        <f>SUMIFS(COT!E:E,COT!$A:$A,YEAR(daily!$A2056),COT!$B:$B,WEEKNUM(daily!$A2056))</f>
        <v>1422431</v>
      </c>
      <c r="O2056">
        <f>SUMIFS(COT!F:F,COT!$A:$A,YEAR(daily!$A2056),COT!$B:$B,WEEKNUM(daily!$A2056))</f>
        <v>266733</v>
      </c>
      <c r="P2056">
        <f>SUMIFS(COT!G:G,COT!$A:$A,YEAR(daily!$A2056),COT!$B:$B,WEEKNUM(daily!$A2056))</f>
        <v>194690</v>
      </c>
      <c r="Q2056">
        <f>SUMIFS(COT!H:H,COT!$A:$A,YEAR(daily!$A2056),COT!$B:$B,WEEKNUM(daily!$A2056))</f>
        <v>386270</v>
      </c>
      <c r="R2056">
        <f>SUMIFS(COT!I:I,COT!$A:$A,YEAR(daily!$A2056),COT!$B:$B,WEEKNUM(daily!$A2056))</f>
        <v>685343</v>
      </c>
      <c r="S2056">
        <f>SUMIFS(COT!J:J,COT!$A:$A,YEAR(daily!$A2056),COT!$B:$B,WEEKNUM(daily!$A2056))</f>
        <v>718277</v>
      </c>
      <c r="T2056">
        <f>SUMIFS(COT!K:K,COT!$A:$A,YEAR(daily!$A2056),COT!$B:$B,WEEKNUM(daily!$A2056))</f>
        <v>84085</v>
      </c>
      <c r="U2056">
        <f>SUMIFS(COT!L:L,COT!$A:$A,YEAR(daily!$A2056),COT!$B:$B,WEEKNUM(daily!$A2056))</f>
        <v>123194</v>
      </c>
      <c r="V2056">
        <f>SUMIFS(COT!M:M,COT!$A:$A,YEAR(daily!$A2056),COT!$B:$B,WEEKNUM(daily!$A2056))</f>
        <v>91</v>
      </c>
      <c r="W2056">
        <f>SUMIFS(COT!N:N,COT!$A:$A,YEAR(daily!$A2056),COT!$B:$B,WEEKNUM(daily!$A2056))</f>
        <v>130</v>
      </c>
      <c r="X2056">
        <f>SUMIFS(COT!O:O,COT!$A:$A,YEAR(daily!$A2056),COT!$B:$B,WEEKNUM(daily!$A2056))</f>
        <v>132</v>
      </c>
      <c r="Y2056">
        <f>SUMIFS(COT!P:P,COT!$A:$A,YEAR(daily!$A2056),COT!$B:$B,WEEKNUM(daily!$A2056))</f>
        <v>88</v>
      </c>
      <c r="Z2056">
        <f>SUMIFS(COT!Q:Q,COT!$A:$A,YEAR(daily!$A2056),COT!$B:$B,WEEKNUM(daily!$A2056))</f>
        <v>104</v>
      </c>
      <c r="AA2056">
        <f>SUMIFS(Saudi!B:B,Saudi!$A:$A,YEAR(daily!$A2056))</f>
        <v>1100.96</v>
      </c>
      <c r="AB2056">
        <f>SUMIFS(Saudi!C:C,Saudi!$A:$A,YEAR(daily!$A2056))</f>
        <v>520.04999999999995</v>
      </c>
      <c r="AC2056">
        <f>SUMIFS(Saudi!F:F,Saudi!$A:$A,YEAR(daily!$A2056))</f>
        <v>4182752</v>
      </c>
      <c r="AD2056">
        <f>SUMIFS(Saudi!G:G,Saudi!$A:$A,YEAR(daily!$A2056))</f>
        <v>99.648229102070061</v>
      </c>
      <c r="AE2056">
        <f>SUMIFS(Saudi!H:H,Saudi!$A:$A,YEAR(daily!$A2056))</f>
        <v>416803829.57314175</v>
      </c>
      <c r="AF2056" s="5">
        <f t="shared" si="88"/>
        <v>5</v>
      </c>
      <c r="AG2056" s="5">
        <f t="shared" si="89"/>
        <v>2008</v>
      </c>
    </row>
    <row r="2057" spans="1:33">
      <c r="A2057" s="3">
        <v>39575</v>
      </c>
      <c r="B2057" s="1">
        <v>302673</v>
      </c>
      <c r="C2057" s="1">
        <v>69962</v>
      </c>
      <c r="D2057" s="1">
        <v>75166</v>
      </c>
      <c r="E2057" s="1">
        <v>123.53</v>
      </c>
      <c r="F2057" s="1">
        <v>122.74</v>
      </c>
      <c r="G2057" s="1">
        <v>122.25</v>
      </c>
      <c r="H2057" s="2">
        <v>50.6</v>
      </c>
      <c r="I2057" s="2">
        <v>31.8</v>
      </c>
      <c r="J2057" s="2">
        <v>86.8</v>
      </c>
      <c r="K2057" s="2">
        <v>87.5</v>
      </c>
      <c r="L2057">
        <f>SUMIFS(US!B:B,US!$D:$D,YEAR(daily!$A2057),US!$E:$E,MONTH(daily!$A2057))</f>
        <v>8895</v>
      </c>
      <c r="M2057">
        <f>SUMIFS(US!C:C,US!$D:$D,YEAR(daily!$A2057),US!$E:$E,MONTH(daily!$A2057))</f>
        <v>19798</v>
      </c>
      <c r="N2057">
        <f>SUMIFS(COT!E:E,COT!$A:$A,YEAR(daily!$A2057),COT!$B:$B,WEEKNUM(daily!$A2057))</f>
        <v>1422431</v>
      </c>
      <c r="O2057">
        <f>SUMIFS(COT!F:F,COT!$A:$A,YEAR(daily!$A2057),COT!$B:$B,WEEKNUM(daily!$A2057))</f>
        <v>266733</v>
      </c>
      <c r="P2057">
        <f>SUMIFS(COT!G:G,COT!$A:$A,YEAR(daily!$A2057),COT!$B:$B,WEEKNUM(daily!$A2057))</f>
        <v>194690</v>
      </c>
      <c r="Q2057">
        <f>SUMIFS(COT!H:H,COT!$A:$A,YEAR(daily!$A2057),COT!$B:$B,WEEKNUM(daily!$A2057))</f>
        <v>386270</v>
      </c>
      <c r="R2057">
        <f>SUMIFS(COT!I:I,COT!$A:$A,YEAR(daily!$A2057),COT!$B:$B,WEEKNUM(daily!$A2057))</f>
        <v>685343</v>
      </c>
      <c r="S2057">
        <f>SUMIFS(COT!J:J,COT!$A:$A,YEAR(daily!$A2057),COT!$B:$B,WEEKNUM(daily!$A2057))</f>
        <v>718277</v>
      </c>
      <c r="T2057">
        <f>SUMIFS(COT!K:K,COT!$A:$A,YEAR(daily!$A2057),COT!$B:$B,WEEKNUM(daily!$A2057))</f>
        <v>84085</v>
      </c>
      <c r="U2057">
        <f>SUMIFS(COT!L:L,COT!$A:$A,YEAR(daily!$A2057),COT!$B:$B,WEEKNUM(daily!$A2057))</f>
        <v>123194</v>
      </c>
      <c r="V2057">
        <f>SUMIFS(COT!M:M,COT!$A:$A,YEAR(daily!$A2057),COT!$B:$B,WEEKNUM(daily!$A2057))</f>
        <v>91</v>
      </c>
      <c r="W2057">
        <f>SUMIFS(COT!N:N,COT!$A:$A,YEAR(daily!$A2057),COT!$B:$B,WEEKNUM(daily!$A2057))</f>
        <v>130</v>
      </c>
      <c r="X2057">
        <f>SUMIFS(COT!O:O,COT!$A:$A,YEAR(daily!$A2057),COT!$B:$B,WEEKNUM(daily!$A2057))</f>
        <v>132</v>
      </c>
      <c r="Y2057">
        <f>SUMIFS(COT!P:P,COT!$A:$A,YEAR(daily!$A2057),COT!$B:$B,WEEKNUM(daily!$A2057))</f>
        <v>88</v>
      </c>
      <c r="Z2057">
        <f>SUMIFS(COT!Q:Q,COT!$A:$A,YEAR(daily!$A2057),COT!$B:$B,WEEKNUM(daily!$A2057))</f>
        <v>104</v>
      </c>
      <c r="AA2057">
        <f>SUMIFS(Saudi!B:B,Saudi!$A:$A,YEAR(daily!$A2057))</f>
        <v>1100.96</v>
      </c>
      <c r="AB2057">
        <f>SUMIFS(Saudi!C:C,Saudi!$A:$A,YEAR(daily!$A2057))</f>
        <v>520.04999999999995</v>
      </c>
      <c r="AC2057">
        <f>SUMIFS(Saudi!F:F,Saudi!$A:$A,YEAR(daily!$A2057))</f>
        <v>4182752</v>
      </c>
      <c r="AD2057">
        <f>SUMIFS(Saudi!G:G,Saudi!$A:$A,YEAR(daily!$A2057))</f>
        <v>99.648229102070061</v>
      </c>
      <c r="AE2057">
        <f>SUMIFS(Saudi!H:H,Saudi!$A:$A,YEAR(daily!$A2057))</f>
        <v>416803829.57314175</v>
      </c>
      <c r="AF2057" s="5">
        <f t="shared" si="88"/>
        <v>5</v>
      </c>
      <c r="AG2057" s="5">
        <f t="shared" si="89"/>
        <v>2008</v>
      </c>
    </row>
    <row r="2058" spans="1:33">
      <c r="A2058" s="3">
        <v>39576</v>
      </c>
      <c r="B2058" s="1">
        <v>280224</v>
      </c>
      <c r="C2058" s="1">
        <v>72927</v>
      </c>
      <c r="D2058" s="1">
        <v>75960</v>
      </c>
      <c r="E2058" s="1">
        <v>123.69</v>
      </c>
      <c r="F2058" s="1">
        <v>123.28</v>
      </c>
      <c r="G2058" s="1">
        <v>122.87</v>
      </c>
      <c r="H2058" s="2">
        <v>50.6</v>
      </c>
      <c r="I2058" s="2">
        <v>31.8</v>
      </c>
      <c r="J2058" s="2">
        <v>86.8</v>
      </c>
      <c r="K2058" s="2">
        <v>87.5</v>
      </c>
      <c r="L2058">
        <f>SUMIFS(US!B:B,US!$D:$D,YEAR(daily!$A2058),US!$E:$E,MONTH(daily!$A2058))</f>
        <v>8895</v>
      </c>
      <c r="M2058">
        <f>SUMIFS(US!C:C,US!$D:$D,YEAR(daily!$A2058),US!$E:$E,MONTH(daily!$A2058))</f>
        <v>19798</v>
      </c>
      <c r="N2058">
        <f>SUMIFS(COT!E:E,COT!$A:$A,YEAR(daily!$A2058),COT!$B:$B,WEEKNUM(daily!$A2058))</f>
        <v>1422431</v>
      </c>
      <c r="O2058">
        <f>SUMIFS(COT!F:F,COT!$A:$A,YEAR(daily!$A2058),COT!$B:$B,WEEKNUM(daily!$A2058))</f>
        <v>266733</v>
      </c>
      <c r="P2058">
        <f>SUMIFS(COT!G:G,COT!$A:$A,YEAR(daily!$A2058),COT!$B:$B,WEEKNUM(daily!$A2058))</f>
        <v>194690</v>
      </c>
      <c r="Q2058">
        <f>SUMIFS(COT!H:H,COT!$A:$A,YEAR(daily!$A2058),COT!$B:$B,WEEKNUM(daily!$A2058))</f>
        <v>386270</v>
      </c>
      <c r="R2058">
        <f>SUMIFS(COT!I:I,COT!$A:$A,YEAR(daily!$A2058),COT!$B:$B,WEEKNUM(daily!$A2058))</f>
        <v>685343</v>
      </c>
      <c r="S2058">
        <f>SUMIFS(COT!J:J,COT!$A:$A,YEAR(daily!$A2058),COT!$B:$B,WEEKNUM(daily!$A2058))</f>
        <v>718277</v>
      </c>
      <c r="T2058">
        <f>SUMIFS(COT!K:K,COT!$A:$A,YEAR(daily!$A2058),COT!$B:$B,WEEKNUM(daily!$A2058))</f>
        <v>84085</v>
      </c>
      <c r="U2058">
        <f>SUMIFS(COT!L:L,COT!$A:$A,YEAR(daily!$A2058),COT!$B:$B,WEEKNUM(daily!$A2058))</f>
        <v>123194</v>
      </c>
      <c r="V2058">
        <f>SUMIFS(COT!M:M,COT!$A:$A,YEAR(daily!$A2058),COT!$B:$B,WEEKNUM(daily!$A2058))</f>
        <v>91</v>
      </c>
      <c r="W2058">
        <f>SUMIFS(COT!N:N,COT!$A:$A,YEAR(daily!$A2058),COT!$B:$B,WEEKNUM(daily!$A2058))</f>
        <v>130</v>
      </c>
      <c r="X2058">
        <f>SUMIFS(COT!O:O,COT!$A:$A,YEAR(daily!$A2058),COT!$B:$B,WEEKNUM(daily!$A2058))</f>
        <v>132</v>
      </c>
      <c r="Y2058">
        <f>SUMIFS(COT!P:P,COT!$A:$A,YEAR(daily!$A2058),COT!$B:$B,WEEKNUM(daily!$A2058))</f>
        <v>88</v>
      </c>
      <c r="Z2058">
        <f>SUMIFS(COT!Q:Q,COT!$A:$A,YEAR(daily!$A2058),COT!$B:$B,WEEKNUM(daily!$A2058))</f>
        <v>104</v>
      </c>
      <c r="AA2058">
        <f>SUMIFS(Saudi!B:B,Saudi!$A:$A,YEAR(daily!$A2058))</f>
        <v>1100.96</v>
      </c>
      <c r="AB2058">
        <f>SUMIFS(Saudi!C:C,Saudi!$A:$A,YEAR(daily!$A2058))</f>
        <v>520.04999999999995</v>
      </c>
      <c r="AC2058">
        <f>SUMIFS(Saudi!F:F,Saudi!$A:$A,YEAR(daily!$A2058))</f>
        <v>4182752</v>
      </c>
      <c r="AD2058">
        <f>SUMIFS(Saudi!G:G,Saudi!$A:$A,YEAR(daily!$A2058))</f>
        <v>99.648229102070061</v>
      </c>
      <c r="AE2058">
        <f>SUMIFS(Saudi!H:H,Saudi!$A:$A,YEAR(daily!$A2058))</f>
        <v>416803829.57314175</v>
      </c>
      <c r="AF2058" s="5">
        <f t="shared" si="88"/>
        <v>5</v>
      </c>
      <c r="AG2058" s="5">
        <f t="shared" si="89"/>
        <v>2008</v>
      </c>
    </row>
    <row r="2059" spans="1:33">
      <c r="A2059" s="3">
        <v>39577</v>
      </c>
      <c r="B2059" s="1">
        <v>262650</v>
      </c>
      <c r="C2059" s="1">
        <v>74718</v>
      </c>
      <c r="D2059" s="1">
        <v>76225</v>
      </c>
      <c r="E2059" s="1">
        <v>125.96</v>
      </c>
      <c r="F2059" s="1">
        <v>125.76</v>
      </c>
      <c r="G2059" s="1">
        <v>125.45</v>
      </c>
      <c r="H2059" s="2">
        <v>50.6</v>
      </c>
      <c r="I2059" s="2">
        <v>31.8</v>
      </c>
      <c r="J2059" s="2">
        <v>86.8</v>
      </c>
      <c r="K2059" s="2">
        <v>87.5</v>
      </c>
      <c r="L2059">
        <f>SUMIFS(US!B:B,US!$D:$D,YEAR(daily!$A2059),US!$E:$E,MONTH(daily!$A2059))</f>
        <v>8895</v>
      </c>
      <c r="M2059">
        <f>SUMIFS(US!C:C,US!$D:$D,YEAR(daily!$A2059),US!$E:$E,MONTH(daily!$A2059))</f>
        <v>19798</v>
      </c>
      <c r="N2059">
        <f>SUMIFS(COT!E:E,COT!$A:$A,YEAR(daily!$A2059),COT!$B:$B,WEEKNUM(daily!$A2059))</f>
        <v>1422431</v>
      </c>
      <c r="O2059">
        <f>SUMIFS(COT!F:F,COT!$A:$A,YEAR(daily!$A2059),COT!$B:$B,WEEKNUM(daily!$A2059))</f>
        <v>266733</v>
      </c>
      <c r="P2059">
        <f>SUMIFS(COT!G:G,COT!$A:$A,YEAR(daily!$A2059),COT!$B:$B,WEEKNUM(daily!$A2059))</f>
        <v>194690</v>
      </c>
      <c r="Q2059">
        <f>SUMIFS(COT!H:H,COT!$A:$A,YEAR(daily!$A2059),COT!$B:$B,WEEKNUM(daily!$A2059))</f>
        <v>386270</v>
      </c>
      <c r="R2059">
        <f>SUMIFS(COT!I:I,COT!$A:$A,YEAR(daily!$A2059),COT!$B:$B,WEEKNUM(daily!$A2059))</f>
        <v>685343</v>
      </c>
      <c r="S2059">
        <f>SUMIFS(COT!J:J,COT!$A:$A,YEAR(daily!$A2059),COT!$B:$B,WEEKNUM(daily!$A2059))</f>
        <v>718277</v>
      </c>
      <c r="T2059">
        <f>SUMIFS(COT!K:K,COT!$A:$A,YEAR(daily!$A2059),COT!$B:$B,WEEKNUM(daily!$A2059))</f>
        <v>84085</v>
      </c>
      <c r="U2059">
        <f>SUMIFS(COT!L:L,COT!$A:$A,YEAR(daily!$A2059),COT!$B:$B,WEEKNUM(daily!$A2059))</f>
        <v>123194</v>
      </c>
      <c r="V2059">
        <f>SUMIFS(COT!M:M,COT!$A:$A,YEAR(daily!$A2059),COT!$B:$B,WEEKNUM(daily!$A2059))</f>
        <v>91</v>
      </c>
      <c r="W2059">
        <f>SUMIFS(COT!N:N,COT!$A:$A,YEAR(daily!$A2059),COT!$B:$B,WEEKNUM(daily!$A2059))</f>
        <v>130</v>
      </c>
      <c r="X2059">
        <f>SUMIFS(COT!O:O,COT!$A:$A,YEAR(daily!$A2059),COT!$B:$B,WEEKNUM(daily!$A2059))</f>
        <v>132</v>
      </c>
      <c r="Y2059">
        <f>SUMIFS(COT!P:P,COT!$A:$A,YEAR(daily!$A2059),COT!$B:$B,WEEKNUM(daily!$A2059))</f>
        <v>88</v>
      </c>
      <c r="Z2059">
        <f>SUMIFS(COT!Q:Q,COT!$A:$A,YEAR(daily!$A2059),COT!$B:$B,WEEKNUM(daily!$A2059))</f>
        <v>104</v>
      </c>
      <c r="AA2059">
        <f>SUMIFS(Saudi!B:B,Saudi!$A:$A,YEAR(daily!$A2059))</f>
        <v>1100.96</v>
      </c>
      <c r="AB2059">
        <f>SUMIFS(Saudi!C:C,Saudi!$A:$A,YEAR(daily!$A2059))</f>
        <v>520.04999999999995</v>
      </c>
      <c r="AC2059">
        <f>SUMIFS(Saudi!F:F,Saudi!$A:$A,YEAR(daily!$A2059))</f>
        <v>4182752</v>
      </c>
      <c r="AD2059">
        <f>SUMIFS(Saudi!G:G,Saudi!$A:$A,YEAR(daily!$A2059))</f>
        <v>99.648229102070061</v>
      </c>
      <c r="AE2059">
        <f>SUMIFS(Saudi!H:H,Saudi!$A:$A,YEAR(daily!$A2059))</f>
        <v>416803829.57314175</v>
      </c>
      <c r="AF2059" s="5">
        <f t="shared" si="88"/>
        <v>5</v>
      </c>
      <c r="AG2059" s="5">
        <f t="shared" si="89"/>
        <v>2008</v>
      </c>
    </row>
    <row r="2060" spans="1:33">
      <c r="A2060" s="3">
        <v>39580</v>
      </c>
      <c r="B2060" s="1">
        <v>231284</v>
      </c>
      <c r="C2060" s="1">
        <v>75673</v>
      </c>
      <c r="D2060" s="1">
        <v>76360</v>
      </c>
      <c r="E2060" s="1">
        <v>124.23</v>
      </c>
      <c r="F2060" s="1">
        <v>123.86</v>
      </c>
      <c r="G2060" s="1">
        <v>123.61</v>
      </c>
      <c r="H2060" s="2">
        <v>50.6</v>
      </c>
      <c r="I2060" s="2">
        <v>31.8</v>
      </c>
      <c r="J2060" s="2">
        <v>86.8</v>
      </c>
      <c r="K2060" s="2">
        <v>87.5</v>
      </c>
      <c r="L2060">
        <f>SUMIFS(US!B:B,US!$D:$D,YEAR(daily!$A2060),US!$E:$E,MONTH(daily!$A2060))</f>
        <v>8895</v>
      </c>
      <c r="M2060">
        <f>SUMIFS(US!C:C,US!$D:$D,YEAR(daily!$A2060),US!$E:$E,MONTH(daily!$A2060))</f>
        <v>19798</v>
      </c>
      <c r="N2060">
        <f>SUMIFS(COT!E:E,COT!$A:$A,YEAR(daily!$A2060),COT!$B:$B,WEEKNUM(daily!$A2060))</f>
        <v>1477007</v>
      </c>
      <c r="O2060">
        <f>SUMIFS(COT!F:F,COT!$A:$A,YEAR(daily!$A2060),COT!$B:$B,WEEKNUM(daily!$A2060))</f>
        <v>267721</v>
      </c>
      <c r="P2060">
        <f>SUMIFS(COT!G:G,COT!$A:$A,YEAR(daily!$A2060),COT!$B:$B,WEEKNUM(daily!$A2060))</f>
        <v>191611</v>
      </c>
      <c r="Q2060">
        <f>SUMIFS(COT!H:H,COT!$A:$A,YEAR(daily!$A2060),COT!$B:$B,WEEKNUM(daily!$A2060))</f>
        <v>397468</v>
      </c>
      <c r="R2060">
        <f>SUMIFS(COT!I:I,COT!$A:$A,YEAR(daily!$A2060),COT!$B:$B,WEEKNUM(daily!$A2060))</f>
        <v>730973</v>
      </c>
      <c r="S2060">
        <f>SUMIFS(COT!J:J,COT!$A:$A,YEAR(daily!$A2060),COT!$B:$B,WEEKNUM(daily!$A2060))</f>
        <v>774688</v>
      </c>
      <c r="T2060">
        <f>SUMIFS(COT!K:K,COT!$A:$A,YEAR(daily!$A2060),COT!$B:$B,WEEKNUM(daily!$A2060))</f>
        <v>80845</v>
      </c>
      <c r="U2060">
        <f>SUMIFS(COT!L:L,COT!$A:$A,YEAR(daily!$A2060),COT!$B:$B,WEEKNUM(daily!$A2060))</f>
        <v>113240</v>
      </c>
      <c r="V2060">
        <f>SUMIFS(COT!M:M,COT!$A:$A,YEAR(daily!$A2060),COT!$B:$B,WEEKNUM(daily!$A2060))</f>
        <v>97</v>
      </c>
      <c r="W2060">
        <f>SUMIFS(COT!N:N,COT!$A:$A,YEAR(daily!$A2060),COT!$B:$B,WEEKNUM(daily!$A2060))</f>
        <v>120</v>
      </c>
      <c r="X2060">
        <f>SUMIFS(COT!O:O,COT!$A:$A,YEAR(daily!$A2060),COT!$B:$B,WEEKNUM(daily!$A2060))</f>
        <v>138</v>
      </c>
      <c r="Y2060">
        <f>SUMIFS(COT!P:P,COT!$A:$A,YEAR(daily!$A2060),COT!$B:$B,WEEKNUM(daily!$A2060))</f>
        <v>90</v>
      </c>
      <c r="Z2060">
        <f>SUMIFS(COT!Q:Q,COT!$A:$A,YEAR(daily!$A2060),COT!$B:$B,WEEKNUM(daily!$A2060))</f>
        <v>103</v>
      </c>
      <c r="AA2060">
        <f>SUMIFS(Saudi!B:B,Saudi!$A:$A,YEAR(daily!$A2060))</f>
        <v>1100.96</v>
      </c>
      <c r="AB2060">
        <f>SUMIFS(Saudi!C:C,Saudi!$A:$A,YEAR(daily!$A2060))</f>
        <v>520.04999999999995</v>
      </c>
      <c r="AC2060">
        <f>SUMIFS(Saudi!F:F,Saudi!$A:$A,YEAR(daily!$A2060))</f>
        <v>4182752</v>
      </c>
      <c r="AD2060">
        <f>SUMIFS(Saudi!G:G,Saudi!$A:$A,YEAR(daily!$A2060))</f>
        <v>99.648229102070061</v>
      </c>
      <c r="AE2060">
        <f>SUMIFS(Saudi!H:H,Saudi!$A:$A,YEAR(daily!$A2060))</f>
        <v>416803829.57314175</v>
      </c>
      <c r="AF2060" s="5">
        <f t="shared" si="88"/>
        <v>5</v>
      </c>
      <c r="AG2060" s="5">
        <f t="shared" si="89"/>
        <v>2008</v>
      </c>
    </row>
    <row r="2061" spans="1:33">
      <c r="A2061" s="3">
        <v>39581</v>
      </c>
      <c r="B2061" s="1">
        <v>217333</v>
      </c>
      <c r="C2061" s="1">
        <v>75959</v>
      </c>
      <c r="D2061" s="1">
        <v>78855</v>
      </c>
      <c r="E2061" s="1">
        <v>125.8</v>
      </c>
      <c r="F2061" s="1">
        <v>125.31</v>
      </c>
      <c r="G2061" s="1">
        <v>125</v>
      </c>
      <c r="H2061" s="2">
        <v>50.6</v>
      </c>
      <c r="I2061" s="2">
        <v>31.8</v>
      </c>
      <c r="J2061" s="2">
        <v>86.8</v>
      </c>
      <c r="K2061" s="2">
        <v>87.5</v>
      </c>
      <c r="L2061">
        <f>SUMIFS(US!B:B,US!$D:$D,YEAR(daily!$A2061),US!$E:$E,MONTH(daily!$A2061))</f>
        <v>8895</v>
      </c>
      <c r="M2061">
        <f>SUMIFS(US!C:C,US!$D:$D,YEAR(daily!$A2061),US!$E:$E,MONTH(daily!$A2061))</f>
        <v>19798</v>
      </c>
      <c r="N2061">
        <f>SUMIFS(COT!E:E,COT!$A:$A,YEAR(daily!$A2061),COT!$B:$B,WEEKNUM(daily!$A2061))</f>
        <v>1477007</v>
      </c>
      <c r="O2061">
        <f>SUMIFS(COT!F:F,COT!$A:$A,YEAR(daily!$A2061),COT!$B:$B,WEEKNUM(daily!$A2061))</f>
        <v>267721</v>
      </c>
      <c r="P2061">
        <f>SUMIFS(COT!G:G,COT!$A:$A,YEAR(daily!$A2061),COT!$B:$B,WEEKNUM(daily!$A2061))</f>
        <v>191611</v>
      </c>
      <c r="Q2061">
        <f>SUMIFS(COT!H:H,COT!$A:$A,YEAR(daily!$A2061),COT!$B:$B,WEEKNUM(daily!$A2061))</f>
        <v>397468</v>
      </c>
      <c r="R2061">
        <f>SUMIFS(COT!I:I,COT!$A:$A,YEAR(daily!$A2061),COT!$B:$B,WEEKNUM(daily!$A2061))</f>
        <v>730973</v>
      </c>
      <c r="S2061">
        <f>SUMIFS(COT!J:J,COT!$A:$A,YEAR(daily!$A2061),COT!$B:$B,WEEKNUM(daily!$A2061))</f>
        <v>774688</v>
      </c>
      <c r="T2061">
        <f>SUMIFS(COT!K:K,COT!$A:$A,YEAR(daily!$A2061),COT!$B:$B,WEEKNUM(daily!$A2061))</f>
        <v>80845</v>
      </c>
      <c r="U2061">
        <f>SUMIFS(COT!L:L,COT!$A:$A,YEAR(daily!$A2061),COT!$B:$B,WEEKNUM(daily!$A2061))</f>
        <v>113240</v>
      </c>
      <c r="V2061">
        <f>SUMIFS(COT!M:M,COT!$A:$A,YEAR(daily!$A2061),COT!$B:$B,WEEKNUM(daily!$A2061))</f>
        <v>97</v>
      </c>
      <c r="W2061">
        <f>SUMIFS(COT!N:N,COT!$A:$A,YEAR(daily!$A2061),COT!$B:$B,WEEKNUM(daily!$A2061))</f>
        <v>120</v>
      </c>
      <c r="X2061">
        <f>SUMIFS(COT!O:O,COT!$A:$A,YEAR(daily!$A2061),COT!$B:$B,WEEKNUM(daily!$A2061))</f>
        <v>138</v>
      </c>
      <c r="Y2061">
        <f>SUMIFS(COT!P:P,COT!$A:$A,YEAR(daily!$A2061),COT!$B:$B,WEEKNUM(daily!$A2061))</f>
        <v>90</v>
      </c>
      <c r="Z2061">
        <f>SUMIFS(COT!Q:Q,COT!$A:$A,YEAR(daily!$A2061),COT!$B:$B,WEEKNUM(daily!$A2061))</f>
        <v>103</v>
      </c>
      <c r="AA2061">
        <f>SUMIFS(Saudi!B:B,Saudi!$A:$A,YEAR(daily!$A2061))</f>
        <v>1100.96</v>
      </c>
      <c r="AB2061">
        <f>SUMIFS(Saudi!C:C,Saudi!$A:$A,YEAR(daily!$A2061))</f>
        <v>520.04999999999995</v>
      </c>
      <c r="AC2061">
        <f>SUMIFS(Saudi!F:F,Saudi!$A:$A,YEAR(daily!$A2061))</f>
        <v>4182752</v>
      </c>
      <c r="AD2061">
        <f>SUMIFS(Saudi!G:G,Saudi!$A:$A,YEAR(daily!$A2061))</f>
        <v>99.648229102070061</v>
      </c>
      <c r="AE2061">
        <f>SUMIFS(Saudi!H:H,Saudi!$A:$A,YEAR(daily!$A2061))</f>
        <v>416803829.57314175</v>
      </c>
      <c r="AF2061" s="5">
        <f t="shared" si="88"/>
        <v>5</v>
      </c>
      <c r="AG2061" s="5">
        <f t="shared" si="89"/>
        <v>2008</v>
      </c>
    </row>
    <row r="2062" spans="1:33">
      <c r="A2062" s="3">
        <v>39582</v>
      </c>
      <c r="B2062" s="1">
        <v>197081</v>
      </c>
      <c r="C2062" s="1">
        <v>76606</v>
      </c>
      <c r="D2062" s="1">
        <v>78225</v>
      </c>
      <c r="E2062" s="1">
        <v>124.22</v>
      </c>
      <c r="F2062" s="1">
        <v>124.01</v>
      </c>
      <c r="G2062" s="1">
        <v>123.9</v>
      </c>
      <c r="H2062" s="2">
        <v>50.6</v>
      </c>
      <c r="I2062" s="2">
        <v>31.8</v>
      </c>
      <c r="J2062" s="2">
        <v>86.8</v>
      </c>
      <c r="K2062" s="2">
        <v>87.5</v>
      </c>
      <c r="L2062">
        <f>SUMIFS(US!B:B,US!$D:$D,YEAR(daily!$A2062),US!$E:$E,MONTH(daily!$A2062))</f>
        <v>8895</v>
      </c>
      <c r="M2062">
        <f>SUMIFS(US!C:C,US!$D:$D,YEAR(daily!$A2062),US!$E:$E,MONTH(daily!$A2062))</f>
        <v>19798</v>
      </c>
      <c r="N2062">
        <f>SUMIFS(COT!E:E,COT!$A:$A,YEAR(daily!$A2062),COT!$B:$B,WEEKNUM(daily!$A2062))</f>
        <v>1477007</v>
      </c>
      <c r="O2062">
        <f>SUMIFS(COT!F:F,COT!$A:$A,YEAR(daily!$A2062),COT!$B:$B,WEEKNUM(daily!$A2062))</f>
        <v>267721</v>
      </c>
      <c r="P2062">
        <f>SUMIFS(COT!G:G,COT!$A:$A,YEAR(daily!$A2062),COT!$B:$B,WEEKNUM(daily!$A2062))</f>
        <v>191611</v>
      </c>
      <c r="Q2062">
        <f>SUMIFS(COT!H:H,COT!$A:$A,YEAR(daily!$A2062),COT!$B:$B,WEEKNUM(daily!$A2062))</f>
        <v>397468</v>
      </c>
      <c r="R2062">
        <f>SUMIFS(COT!I:I,COT!$A:$A,YEAR(daily!$A2062),COT!$B:$B,WEEKNUM(daily!$A2062))</f>
        <v>730973</v>
      </c>
      <c r="S2062">
        <f>SUMIFS(COT!J:J,COT!$A:$A,YEAR(daily!$A2062),COT!$B:$B,WEEKNUM(daily!$A2062))</f>
        <v>774688</v>
      </c>
      <c r="T2062">
        <f>SUMIFS(COT!K:K,COT!$A:$A,YEAR(daily!$A2062),COT!$B:$B,WEEKNUM(daily!$A2062))</f>
        <v>80845</v>
      </c>
      <c r="U2062">
        <f>SUMIFS(COT!L:L,COT!$A:$A,YEAR(daily!$A2062),COT!$B:$B,WEEKNUM(daily!$A2062))</f>
        <v>113240</v>
      </c>
      <c r="V2062">
        <f>SUMIFS(COT!M:M,COT!$A:$A,YEAR(daily!$A2062),COT!$B:$B,WEEKNUM(daily!$A2062))</f>
        <v>97</v>
      </c>
      <c r="W2062">
        <f>SUMIFS(COT!N:N,COT!$A:$A,YEAR(daily!$A2062),COT!$B:$B,WEEKNUM(daily!$A2062))</f>
        <v>120</v>
      </c>
      <c r="X2062">
        <f>SUMIFS(COT!O:O,COT!$A:$A,YEAR(daily!$A2062),COT!$B:$B,WEEKNUM(daily!$A2062))</f>
        <v>138</v>
      </c>
      <c r="Y2062">
        <f>SUMIFS(COT!P:P,COT!$A:$A,YEAR(daily!$A2062),COT!$B:$B,WEEKNUM(daily!$A2062))</f>
        <v>90</v>
      </c>
      <c r="Z2062">
        <f>SUMIFS(COT!Q:Q,COT!$A:$A,YEAR(daily!$A2062),COT!$B:$B,WEEKNUM(daily!$A2062))</f>
        <v>103</v>
      </c>
      <c r="AA2062">
        <f>SUMIFS(Saudi!B:B,Saudi!$A:$A,YEAR(daily!$A2062))</f>
        <v>1100.96</v>
      </c>
      <c r="AB2062">
        <f>SUMIFS(Saudi!C:C,Saudi!$A:$A,YEAR(daily!$A2062))</f>
        <v>520.04999999999995</v>
      </c>
      <c r="AC2062">
        <f>SUMIFS(Saudi!F:F,Saudi!$A:$A,YEAR(daily!$A2062))</f>
        <v>4182752</v>
      </c>
      <c r="AD2062">
        <f>SUMIFS(Saudi!G:G,Saudi!$A:$A,YEAR(daily!$A2062))</f>
        <v>99.648229102070061</v>
      </c>
      <c r="AE2062">
        <f>SUMIFS(Saudi!H:H,Saudi!$A:$A,YEAR(daily!$A2062))</f>
        <v>416803829.57314175</v>
      </c>
      <c r="AF2062" s="5">
        <f t="shared" si="88"/>
        <v>5</v>
      </c>
      <c r="AG2062" s="5">
        <f t="shared" si="89"/>
        <v>2008</v>
      </c>
    </row>
    <row r="2063" spans="1:33">
      <c r="A2063" s="3">
        <v>39583</v>
      </c>
      <c r="B2063" s="1">
        <v>142410</v>
      </c>
      <c r="C2063" s="1">
        <v>77152</v>
      </c>
      <c r="D2063" s="1">
        <v>84269</v>
      </c>
      <c r="E2063" s="1">
        <v>124.12</v>
      </c>
      <c r="F2063" s="1">
        <v>123.67</v>
      </c>
      <c r="G2063" s="1">
        <v>123.51</v>
      </c>
      <c r="H2063" s="2">
        <v>50.6</v>
      </c>
      <c r="I2063" s="2">
        <v>31.8</v>
      </c>
      <c r="J2063" s="2">
        <v>86.8</v>
      </c>
      <c r="K2063" s="2">
        <v>87.5</v>
      </c>
      <c r="L2063">
        <f>SUMIFS(US!B:B,US!$D:$D,YEAR(daily!$A2063),US!$E:$E,MONTH(daily!$A2063))</f>
        <v>8895</v>
      </c>
      <c r="M2063">
        <f>SUMIFS(US!C:C,US!$D:$D,YEAR(daily!$A2063),US!$E:$E,MONTH(daily!$A2063))</f>
        <v>19798</v>
      </c>
      <c r="N2063">
        <f>SUMIFS(COT!E:E,COT!$A:$A,YEAR(daily!$A2063),COT!$B:$B,WEEKNUM(daily!$A2063))</f>
        <v>1477007</v>
      </c>
      <c r="O2063">
        <f>SUMIFS(COT!F:F,COT!$A:$A,YEAR(daily!$A2063),COT!$B:$B,WEEKNUM(daily!$A2063))</f>
        <v>267721</v>
      </c>
      <c r="P2063">
        <f>SUMIFS(COT!G:G,COT!$A:$A,YEAR(daily!$A2063),COT!$B:$B,WEEKNUM(daily!$A2063))</f>
        <v>191611</v>
      </c>
      <c r="Q2063">
        <f>SUMIFS(COT!H:H,COT!$A:$A,YEAR(daily!$A2063),COT!$B:$B,WEEKNUM(daily!$A2063))</f>
        <v>397468</v>
      </c>
      <c r="R2063">
        <f>SUMIFS(COT!I:I,COT!$A:$A,YEAR(daily!$A2063),COT!$B:$B,WEEKNUM(daily!$A2063))</f>
        <v>730973</v>
      </c>
      <c r="S2063">
        <f>SUMIFS(COT!J:J,COT!$A:$A,YEAR(daily!$A2063),COT!$B:$B,WEEKNUM(daily!$A2063))</f>
        <v>774688</v>
      </c>
      <c r="T2063">
        <f>SUMIFS(COT!K:K,COT!$A:$A,YEAR(daily!$A2063),COT!$B:$B,WEEKNUM(daily!$A2063))</f>
        <v>80845</v>
      </c>
      <c r="U2063">
        <f>SUMIFS(COT!L:L,COT!$A:$A,YEAR(daily!$A2063),COT!$B:$B,WEEKNUM(daily!$A2063))</f>
        <v>113240</v>
      </c>
      <c r="V2063">
        <f>SUMIFS(COT!M:M,COT!$A:$A,YEAR(daily!$A2063),COT!$B:$B,WEEKNUM(daily!$A2063))</f>
        <v>97</v>
      </c>
      <c r="W2063">
        <f>SUMIFS(COT!N:N,COT!$A:$A,YEAR(daily!$A2063),COT!$B:$B,WEEKNUM(daily!$A2063))</f>
        <v>120</v>
      </c>
      <c r="X2063">
        <f>SUMIFS(COT!O:O,COT!$A:$A,YEAR(daily!$A2063),COT!$B:$B,WEEKNUM(daily!$A2063))</f>
        <v>138</v>
      </c>
      <c r="Y2063">
        <f>SUMIFS(COT!P:P,COT!$A:$A,YEAR(daily!$A2063),COT!$B:$B,WEEKNUM(daily!$A2063))</f>
        <v>90</v>
      </c>
      <c r="Z2063">
        <f>SUMIFS(COT!Q:Q,COT!$A:$A,YEAR(daily!$A2063),COT!$B:$B,WEEKNUM(daily!$A2063))</f>
        <v>103</v>
      </c>
      <c r="AA2063">
        <f>SUMIFS(Saudi!B:B,Saudi!$A:$A,YEAR(daily!$A2063))</f>
        <v>1100.96</v>
      </c>
      <c r="AB2063">
        <f>SUMIFS(Saudi!C:C,Saudi!$A:$A,YEAR(daily!$A2063))</f>
        <v>520.04999999999995</v>
      </c>
      <c r="AC2063">
        <f>SUMIFS(Saudi!F:F,Saudi!$A:$A,YEAR(daily!$A2063))</f>
        <v>4182752</v>
      </c>
      <c r="AD2063">
        <f>SUMIFS(Saudi!G:G,Saudi!$A:$A,YEAR(daily!$A2063))</f>
        <v>99.648229102070061</v>
      </c>
      <c r="AE2063">
        <f>SUMIFS(Saudi!H:H,Saudi!$A:$A,YEAR(daily!$A2063))</f>
        <v>416803829.57314175</v>
      </c>
      <c r="AF2063" s="5">
        <f t="shared" si="88"/>
        <v>5</v>
      </c>
      <c r="AG2063" s="5">
        <f t="shared" si="89"/>
        <v>2008</v>
      </c>
    </row>
    <row r="2064" spans="1:33">
      <c r="A2064" s="3">
        <v>39584</v>
      </c>
      <c r="B2064" s="1">
        <v>83099</v>
      </c>
      <c r="C2064" s="1">
        <v>78023</v>
      </c>
      <c r="D2064" s="1">
        <v>82476</v>
      </c>
      <c r="E2064" s="1">
        <v>126.29</v>
      </c>
      <c r="F2064" s="1">
        <v>125.9</v>
      </c>
      <c r="G2064" s="1">
        <v>125.79</v>
      </c>
      <c r="H2064" s="2">
        <v>50.6</v>
      </c>
      <c r="I2064" s="2">
        <v>31.8</v>
      </c>
      <c r="J2064" s="2">
        <v>86.8</v>
      </c>
      <c r="K2064" s="2">
        <v>87.5</v>
      </c>
      <c r="L2064">
        <f>SUMIFS(US!B:B,US!$D:$D,YEAR(daily!$A2064),US!$E:$E,MONTH(daily!$A2064))</f>
        <v>8895</v>
      </c>
      <c r="M2064">
        <f>SUMIFS(US!C:C,US!$D:$D,YEAR(daily!$A2064),US!$E:$E,MONTH(daily!$A2064))</f>
        <v>19798</v>
      </c>
      <c r="N2064">
        <f>SUMIFS(COT!E:E,COT!$A:$A,YEAR(daily!$A2064),COT!$B:$B,WEEKNUM(daily!$A2064))</f>
        <v>1477007</v>
      </c>
      <c r="O2064">
        <f>SUMIFS(COT!F:F,COT!$A:$A,YEAR(daily!$A2064),COT!$B:$B,WEEKNUM(daily!$A2064))</f>
        <v>267721</v>
      </c>
      <c r="P2064">
        <f>SUMIFS(COT!G:G,COT!$A:$A,YEAR(daily!$A2064),COT!$B:$B,WEEKNUM(daily!$A2064))</f>
        <v>191611</v>
      </c>
      <c r="Q2064">
        <f>SUMIFS(COT!H:H,COT!$A:$A,YEAR(daily!$A2064),COT!$B:$B,WEEKNUM(daily!$A2064))</f>
        <v>397468</v>
      </c>
      <c r="R2064">
        <f>SUMIFS(COT!I:I,COT!$A:$A,YEAR(daily!$A2064),COT!$B:$B,WEEKNUM(daily!$A2064))</f>
        <v>730973</v>
      </c>
      <c r="S2064">
        <f>SUMIFS(COT!J:J,COT!$A:$A,YEAR(daily!$A2064),COT!$B:$B,WEEKNUM(daily!$A2064))</f>
        <v>774688</v>
      </c>
      <c r="T2064">
        <f>SUMIFS(COT!K:K,COT!$A:$A,YEAR(daily!$A2064),COT!$B:$B,WEEKNUM(daily!$A2064))</f>
        <v>80845</v>
      </c>
      <c r="U2064">
        <f>SUMIFS(COT!L:L,COT!$A:$A,YEAR(daily!$A2064),COT!$B:$B,WEEKNUM(daily!$A2064))</f>
        <v>113240</v>
      </c>
      <c r="V2064">
        <f>SUMIFS(COT!M:M,COT!$A:$A,YEAR(daily!$A2064),COT!$B:$B,WEEKNUM(daily!$A2064))</f>
        <v>97</v>
      </c>
      <c r="W2064">
        <f>SUMIFS(COT!N:N,COT!$A:$A,YEAR(daily!$A2064),COT!$B:$B,WEEKNUM(daily!$A2064))</f>
        <v>120</v>
      </c>
      <c r="X2064">
        <f>SUMIFS(COT!O:O,COT!$A:$A,YEAR(daily!$A2064),COT!$B:$B,WEEKNUM(daily!$A2064))</f>
        <v>138</v>
      </c>
      <c r="Y2064">
        <f>SUMIFS(COT!P:P,COT!$A:$A,YEAR(daily!$A2064),COT!$B:$B,WEEKNUM(daily!$A2064))</f>
        <v>90</v>
      </c>
      <c r="Z2064">
        <f>SUMIFS(COT!Q:Q,COT!$A:$A,YEAR(daily!$A2064),COT!$B:$B,WEEKNUM(daily!$A2064))</f>
        <v>103</v>
      </c>
      <c r="AA2064">
        <f>SUMIFS(Saudi!B:B,Saudi!$A:$A,YEAR(daily!$A2064))</f>
        <v>1100.96</v>
      </c>
      <c r="AB2064">
        <f>SUMIFS(Saudi!C:C,Saudi!$A:$A,YEAR(daily!$A2064))</f>
        <v>520.04999999999995</v>
      </c>
      <c r="AC2064">
        <f>SUMIFS(Saudi!F:F,Saudi!$A:$A,YEAR(daily!$A2064))</f>
        <v>4182752</v>
      </c>
      <c r="AD2064">
        <f>SUMIFS(Saudi!G:G,Saudi!$A:$A,YEAR(daily!$A2064))</f>
        <v>99.648229102070061</v>
      </c>
      <c r="AE2064">
        <f>SUMIFS(Saudi!H:H,Saudi!$A:$A,YEAR(daily!$A2064))</f>
        <v>416803829.57314175</v>
      </c>
      <c r="AF2064" s="5">
        <f t="shared" si="88"/>
        <v>5</v>
      </c>
      <c r="AG2064" s="5">
        <f t="shared" si="89"/>
        <v>2008</v>
      </c>
    </row>
    <row r="2065" spans="1:33">
      <c r="A2065" s="3">
        <v>39587</v>
      </c>
      <c r="B2065" s="1">
        <v>35631</v>
      </c>
      <c r="C2065" s="1">
        <v>83762</v>
      </c>
      <c r="D2065" s="1">
        <v>84954</v>
      </c>
      <c r="E2065" s="1">
        <v>127.05</v>
      </c>
      <c r="F2065" s="1">
        <v>126.64</v>
      </c>
      <c r="G2065" s="1">
        <v>126.58</v>
      </c>
      <c r="H2065" s="2">
        <v>50.6</v>
      </c>
      <c r="I2065" s="2">
        <v>31.8</v>
      </c>
      <c r="J2065" s="2">
        <v>86.8</v>
      </c>
      <c r="K2065" s="2">
        <v>87.5</v>
      </c>
      <c r="L2065">
        <f>SUMIFS(US!B:B,US!$D:$D,YEAR(daily!$A2065),US!$E:$E,MONTH(daily!$A2065))</f>
        <v>8895</v>
      </c>
      <c r="M2065">
        <f>SUMIFS(US!C:C,US!$D:$D,YEAR(daily!$A2065),US!$E:$E,MONTH(daily!$A2065))</f>
        <v>19798</v>
      </c>
      <c r="N2065">
        <f>SUMIFS(COT!E:E,COT!$A:$A,YEAR(daily!$A2065),COT!$B:$B,WEEKNUM(daily!$A2065))</f>
        <v>1356657</v>
      </c>
      <c r="O2065">
        <f>SUMIFS(COT!F:F,COT!$A:$A,YEAR(daily!$A2065),COT!$B:$B,WEEKNUM(daily!$A2065))</f>
        <v>247469</v>
      </c>
      <c r="P2065">
        <f>SUMIFS(COT!G:G,COT!$A:$A,YEAR(daily!$A2065),COT!$B:$B,WEEKNUM(daily!$A2065))</f>
        <v>193318</v>
      </c>
      <c r="Q2065">
        <f>SUMIFS(COT!H:H,COT!$A:$A,YEAR(daily!$A2065),COT!$B:$B,WEEKNUM(daily!$A2065))</f>
        <v>360900</v>
      </c>
      <c r="R2065">
        <f>SUMIFS(COT!I:I,COT!$A:$A,YEAR(daily!$A2065),COT!$B:$B,WEEKNUM(daily!$A2065))</f>
        <v>665701</v>
      </c>
      <c r="S2065">
        <f>SUMIFS(COT!J:J,COT!$A:$A,YEAR(daily!$A2065),COT!$B:$B,WEEKNUM(daily!$A2065))</f>
        <v>689065</v>
      </c>
      <c r="T2065">
        <f>SUMIFS(COT!K:K,COT!$A:$A,YEAR(daily!$A2065),COT!$B:$B,WEEKNUM(daily!$A2065))</f>
        <v>82587</v>
      </c>
      <c r="U2065">
        <f>SUMIFS(COT!L:L,COT!$A:$A,YEAR(daily!$A2065),COT!$B:$B,WEEKNUM(daily!$A2065))</f>
        <v>113374</v>
      </c>
      <c r="V2065">
        <f>SUMIFS(COT!M:M,COT!$A:$A,YEAR(daily!$A2065),COT!$B:$B,WEEKNUM(daily!$A2065))</f>
        <v>96</v>
      </c>
      <c r="W2065">
        <f>SUMIFS(COT!N:N,COT!$A:$A,YEAR(daily!$A2065),COT!$B:$B,WEEKNUM(daily!$A2065))</f>
        <v>123</v>
      </c>
      <c r="X2065">
        <f>SUMIFS(COT!O:O,COT!$A:$A,YEAR(daily!$A2065),COT!$B:$B,WEEKNUM(daily!$A2065))</f>
        <v>132</v>
      </c>
      <c r="Y2065">
        <f>SUMIFS(COT!P:P,COT!$A:$A,YEAR(daily!$A2065),COT!$B:$B,WEEKNUM(daily!$A2065))</f>
        <v>83</v>
      </c>
      <c r="Z2065">
        <f>SUMIFS(COT!Q:Q,COT!$A:$A,YEAR(daily!$A2065),COT!$B:$B,WEEKNUM(daily!$A2065))</f>
        <v>98</v>
      </c>
      <c r="AA2065">
        <f>SUMIFS(Saudi!B:B,Saudi!$A:$A,YEAR(daily!$A2065))</f>
        <v>1100.96</v>
      </c>
      <c r="AB2065">
        <f>SUMIFS(Saudi!C:C,Saudi!$A:$A,YEAR(daily!$A2065))</f>
        <v>520.04999999999995</v>
      </c>
      <c r="AC2065">
        <f>SUMIFS(Saudi!F:F,Saudi!$A:$A,YEAR(daily!$A2065))</f>
        <v>4182752</v>
      </c>
      <c r="AD2065">
        <f>SUMIFS(Saudi!G:G,Saudi!$A:$A,YEAR(daily!$A2065))</f>
        <v>99.648229102070061</v>
      </c>
      <c r="AE2065">
        <f>SUMIFS(Saudi!H:H,Saudi!$A:$A,YEAR(daily!$A2065))</f>
        <v>416803829.57314175</v>
      </c>
      <c r="AF2065" s="5">
        <f t="shared" si="88"/>
        <v>5</v>
      </c>
      <c r="AG2065" s="5">
        <f t="shared" si="89"/>
        <v>2008</v>
      </c>
    </row>
    <row r="2066" spans="1:33">
      <c r="A2066" s="3">
        <v>39588</v>
      </c>
      <c r="B2066" s="1">
        <v>206089</v>
      </c>
      <c r="C2066" s="1">
        <v>88057</v>
      </c>
      <c r="D2066" s="1">
        <v>85851</v>
      </c>
      <c r="E2066" s="1">
        <v>129.07</v>
      </c>
      <c r="F2066" s="1">
        <v>129.25</v>
      </c>
      <c r="G2066" s="1">
        <v>129.46</v>
      </c>
      <c r="H2066" s="2">
        <v>50.6</v>
      </c>
      <c r="I2066" s="2">
        <v>31.8</v>
      </c>
      <c r="J2066" s="2">
        <v>86.8</v>
      </c>
      <c r="K2066" s="2">
        <v>87.5</v>
      </c>
      <c r="L2066">
        <f>SUMIFS(US!B:B,US!$D:$D,YEAR(daily!$A2066),US!$E:$E,MONTH(daily!$A2066))</f>
        <v>8895</v>
      </c>
      <c r="M2066">
        <f>SUMIFS(US!C:C,US!$D:$D,YEAR(daily!$A2066),US!$E:$E,MONTH(daily!$A2066))</f>
        <v>19798</v>
      </c>
      <c r="N2066">
        <f>SUMIFS(COT!E:E,COT!$A:$A,YEAR(daily!$A2066),COT!$B:$B,WEEKNUM(daily!$A2066))</f>
        <v>1356657</v>
      </c>
      <c r="O2066">
        <f>SUMIFS(COT!F:F,COT!$A:$A,YEAR(daily!$A2066),COT!$B:$B,WEEKNUM(daily!$A2066))</f>
        <v>247469</v>
      </c>
      <c r="P2066">
        <f>SUMIFS(COT!G:G,COT!$A:$A,YEAR(daily!$A2066),COT!$B:$B,WEEKNUM(daily!$A2066))</f>
        <v>193318</v>
      </c>
      <c r="Q2066">
        <f>SUMIFS(COT!H:H,COT!$A:$A,YEAR(daily!$A2066),COT!$B:$B,WEEKNUM(daily!$A2066))</f>
        <v>360900</v>
      </c>
      <c r="R2066">
        <f>SUMIFS(COT!I:I,COT!$A:$A,YEAR(daily!$A2066),COT!$B:$B,WEEKNUM(daily!$A2066))</f>
        <v>665701</v>
      </c>
      <c r="S2066">
        <f>SUMIFS(COT!J:J,COT!$A:$A,YEAR(daily!$A2066),COT!$B:$B,WEEKNUM(daily!$A2066))</f>
        <v>689065</v>
      </c>
      <c r="T2066">
        <f>SUMIFS(COT!K:K,COT!$A:$A,YEAR(daily!$A2066),COT!$B:$B,WEEKNUM(daily!$A2066))</f>
        <v>82587</v>
      </c>
      <c r="U2066">
        <f>SUMIFS(COT!L:L,COT!$A:$A,YEAR(daily!$A2066),COT!$B:$B,WEEKNUM(daily!$A2066))</f>
        <v>113374</v>
      </c>
      <c r="V2066">
        <f>SUMIFS(COT!M:M,COT!$A:$A,YEAR(daily!$A2066),COT!$B:$B,WEEKNUM(daily!$A2066))</f>
        <v>96</v>
      </c>
      <c r="W2066">
        <f>SUMIFS(COT!N:N,COT!$A:$A,YEAR(daily!$A2066),COT!$B:$B,WEEKNUM(daily!$A2066))</f>
        <v>123</v>
      </c>
      <c r="X2066">
        <f>SUMIFS(COT!O:O,COT!$A:$A,YEAR(daily!$A2066),COT!$B:$B,WEEKNUM(daily!$A2066))</f>
        <v>132</v>
      </c>
      <c r="Y2066">
        <f>SUMIFS(COT!P:P,COT!$A:$A,YEAR(daily!$A2066),COT!$B:$B,WEEKNUM(daily!$A2066))</f>
        <v>83</v>
      </c>
      <c r="Z2066">
        <f>SUMIFS(COT!Q:Q,COT!$A:$A,YEAR(daily!$A2066),COT!$B:$B,WEEKNUM(daily!$A2066))</f>
        <v>98</v>
      </c>
      <c r="AA2066">
        <f>SUMIFS(Saudi!B:B,Saudi!$A:$A,YEAR(daily!$A2066))</f>
        <v>1100.96</v>
      </c>
      <c r="AB2066">
        <f>SUMIFS(Saudi!C:C,Saudi!$A:$A,YEAR(daily!$A2066))</f>
        <v>520.04999999999995</v>
      </c>
      <c r="AC2066">
        <f>SUMIFS(Saudi!F:F,Saudi!$A:$A,YEAR(daily!$A2066))</f>
        <v>4182752</v>
      </c>
      <c r="AD2066">
        <f>SUMIFS(Saudi!G:G,Saudi!$A:$A,YEAR(daily!$A2066))</f>
        <v>99.648229102070061</v>
      </c>
      <c r="AE2066">
        <f>SUMIFS(Saudi!H:H,Saudi!$A:$A,YEAR(daily!$A2066))</f>
        <v>416803829.57314175</v>
      </c>
      <c r="AF2066" s="5">
        <f t="shared" si="88"/>
        <v>5</v>
      </c>
      <c r="AG2066" s="5">
        <f t="shared" si="89"/>
        <v>2008</v>
      </c>
    </row>
    <row r="2067" spans="1:33">
      <c r="A2067" s="3">
        <v>39589</v>
      </c>
      <c r="B2067" s="1">
        <v>376547</v>
      </c>
      <c r="C2067" s="1">
        <v>88008</v>
      </c>
      <c r="D2067" s="1">
        <v>51695</v>
      </c>
      <c r="E2067" s="1">
        <v>133.16999999999999</v>
      </c>
      <c r="F2067" s="1">
        <v>133.83000000000001</v>
      </c>
      <c r="G2067" s="1">
        <v>134.03</v>
      </c>
      <c r="H2067" s="2">
        <v>50.6</v>
      </c>
      <c r="I2067" s="2">
        <v>31.8</v>
      </c>
      <c r="J2067" s="2">
        <v>86.8</v>
      </c>
      <c r="K2067" s="2">
        <v>87.5</v>
      </c>
      <c r="L2067">
        <f>SUMIFS(US!B:B,US!$D:$D,YEAR(daily!$A2067),US!$E:$E,MONTH(daily!$A2067))</f>
        <v>8895</v>
      </c>
      <c r="M2067">
        <f>SUMIFS(US!C:C,US!$D:$D,YEAR(daily!$A2067),US!$E:$E,MONTH(daily!$A2067))</f>
        <v>19798</v>
      </c>
      <c r="N2067">
        <f>SUMIFS(COT!E:E,COT!$A:$A,YEAR(daily!$A2067),COT!$B:$B,WEEKNUM(daily!$A2067))</f>
        <v>1356657</v>
      </c>
      <c r="O2067">
        <f>SUMIFS(COT!F:F,COT!$A:$A,YEAR(daily!$A2067),COT!$B:$B,WEEKNUM(daily!$A2067))</f>
        <v>247469</v>
      </c>
      <c r="P2067">
        <f>SUMIFS(COT!G:G,COT!$A:$A,YEAR(daily!$A2067),COT!$B:$B,WEEKNUM(daily!$A2067))</f>
        <v>193318</v>
      </c>
      <c r="Q2067">
        <f>SUMIFS(COT!H:H,COT!$A:$A,YEAR(daily!$A2067),COT!$B:$B,WEEKNUM(daily!$A2067))</f>
        <v>360900</v>
      </c>
      <c r="R2067">
        <f>SUMIFS(COT!I:I,COT!$A:$A,YEAR(daily!$A2067),COT!$B:$B,WEEKNUM(daily!$A2067))</f>
        <v>665701</v>
      </c>
      <c r="S2067">
        <f>SUMIFS(COT!J:J,COT!$A:$A,YEAR(daily!$A2067),COT!$B:$B,WEEKNUM(daily!$A2067))</f>
        <v>689065</v>
      </c>
      <c r="T2067">
        <f>SUMIFS(COT!K:K,COT!$A:$A,YEAR(daily!$A2067),COT!$B:$B,WEEKNUM(daily!$A2067))</f>
        <v>82587</v>
      </c>
      <c r="U2067">
        <f>SUMIFS(COT!L:L,COT!$A:$A,YEAR(daily!$A2067),COT!$B:$B,WEEKNUM(daily!$A2067))</f>
        <v>113374</v>
      </c>
      <c r="V2067">
        <f>SUMIFS(COT!M:M,COT!$A:$A,YEAR(daily!$A2067),COT!$B:$B,WEEKNUM(daily!$A2067))</f>
        <v>96</v>
      </c>
      <c r="W2067">
        <f>SUMIFS(COT!N:N,COT!$A:$A,YEAR(daily!$A2067),COT!$B:$B,WEEKNUM(daily!$A2067))</f>
        <v>123</v>
      </c>
      <c r="X2067">
        <f>SUMIFS(COT!O:O,COT!$A:$A,YEAR(daily!$A2067),COT!$B:$B,WEEKNUM(daily!$A2067))</f>
        <v>132</v>
      </c>
      <c r="Y2067">
        <f>SUMIFS(COT!P:P,COT!$A:$A,YEAR(daily!$A2067),COT!$B:$B,WEEKNUM(daily!$A2067))</f>
        <v>83</v>
      </c>
      <c r="Z2067">
        <f>SUMIFS(COT!Q:Q,COT!$A:$A,YEAR(daily!$A2067),COT!$B:$B,WEEKNUM(daily!$A2067))</f>
        <v>98</v>
      </c>
      <c r="AA2067">
        <f>SUMIFS(Saudi!B:B,Saudi!$A:$A,YEAR(daily!$A2067))</f>
        <v>1100.96</v>
      </c>
      <c r="AB2067">
        <f>SUMIFS(Saudi!C:C,Saudi!$A:$A,YEAR(daily!$A2067))</f>
        <v>520.04999999999995</v>
      </c>
      <c r="AC2067">
        <f>SUMIFS(Saudi!F:F,Saudi!$A:$A,YEAR(daily!$A2067))</f>
        <v>4182752</v>
      </c>
      <c r="AD2067">
        <f>SUMIFS(Saudi!G:G,Saudi!$A:$A,YEAR(daily!$A2067))</f>
        <v>99.648229102070061</v>
      </c>
      <c r="AE2067">
        <f>SUMIFS(Saudi!H:H,Saudi!$A:$A,YEAR(daily!$A2067))</f>
        <v>416803829.57314175</v>
      </c>
      <c r="AF2067" s="5">
        <f t="shared" si="88"/>
        <v>5</v>
      </c>
      <c r="AG2067" s="5">
        <f t="shared" si="89"/>
        <v>2008</v>
      </c>
    </row>
    <row r="2068" spans="1:33">
      <c r="A2068" s="3">
        <v>39590</v>
      </c>
      <c r="B2068" s="1">
        <v>378974</v>
      </c>
      <c r="C2068" s="1">
        <v>94177</v>
      </c>
      <c r="D2068" s="1">
        <v>49177</v>
      </c>
      <c r="E2068" s="1">
        <v>130.81</v>
      </c>
      <c r="F2068" s="1">
        <v>130.81</v>
      </c>
      <c r="G2068" s="1">
        <v>130.68</v>
      </c>
      <c r="H2068" s="2">
        <v>50.6</v>
      </c>
      <c r="I2068" s="2">
        <v>31.8</v>
      </c>
      <c r="J2068" s="2">
        <v>86.8</v>
      </c>
      <c r="K2068" s="2">
        <v>87.5</v>
      </c>
      <c r="L2068">
        <f>SUMIFS(US!B:B,US!$D:$D,YEAR(daily!$A2068),US!$E:$E,MONTH(daily!$A2068))</f>
        <v>8895</v>
      </c>
      <c r="M2068">
        <f>SUMIFS(US!C:C,US!$D:$D,YEAR(daily!$A2068),US!$E:$E,MONTH(daily!$A2068))</f>
        <v>19798</v>
      </c>
      <c r="N2068">
        <f>SUMIFS(COT!E:E,COT!$A:$A,YEAR(daily!$A2068),COT!$B:$B,WEEKNUM(daily!$A2068))</f>
        <v>1356657</v>
      </c>
      <c r="O2068">
        <f>SUMIFS(COT!F:F,COT!$A:$A,YEAR(daily!$A2068),COT!$B:$B,WEEKNUM(daily!$A2068))</f>
        <v>247469</v>
      </c>
      <c r="P2068">
        <f>SUMIFS(COT!G:G,COT!$A:$A,YEAR(daily!$A2068),COT!$B:$B,WEEKNUM(daily!$A2068))</f>
        <v>193318</v>
      </c>
      <c r="Q2068">
        <f>SUMIFS(COT!H:H,COT!$A:$A,YEAR(daily!$A2068),COT!$B:$B,WEEKNUM(daily!$A2068))</f>
        <v>360900</v>
      </c>
      <c r="R2068">
        <f>SUMIFS(COT!I:I,COT!$A:$A,YEAR(daily!$A2068),COT!$B:$B,WEEKNUM(daily!$A2068))</f>
        <v>665701</v>
      </c>
      <c r="S2068">
        <f>SUMIFS(COT!J:J,COT!$A:$A,YEAR(daily!$A2068),COT!$B:$B,WEEKNUM(daily!$A2068))</f>
        <v>689065</v>
      </c>
      <c r="T2068">
        <f>SUMIFS(COT!K:K,COT!$A:$A,YEAR(daily!$A2068),COT!$B:$B,WEEKNUM(daily!$A2068))</f>
        <v>82587</v>
      </c>
      <c r="U2068">
        <f>SUMIFS(COT!L:L,COT!$A:$A,YEAR(daily!$A2068),COT!$B:$B,WEEKNUM(daily!$A2068))</f>
        <v>113374</v>
      </c>
      <c r="V2068">
        <f>SUMIFS(COT!M:M,COT!$A:$A,YEAR(daily!$A2068),COT!$B:$B,WEEKNUM(daily!$A2068))</f>
        <v>96</v>
      </c>
      <c r="W2068">
        <f>SUMIFS(COT!N:N,COT!$A:$A,YEAR(daily!$A2068),COT!$B:$B,WEEKNUM(daily!$A2068))</f>
        <v>123</v>
      </c>
      <c r="X2068">
        <f>SUMIFS(COT!O:O,COT!$A:$A,YEAR(daily!$A2068),COT!$B:$B,WEEKNUM(daily!$A2068))</f>
        <v>132</v>
      </c>
      <c r="Y2068">
        <f>SUMIFS(COT!P:P,COT!$A:$A,YEAR(daily!$A2068),COT!$B:$B,WEEKNUM(daily!$A2068))</f>
        <v>83</v>
      </c>
      <c r="Z2068">
        <f>SUMIFS(COT!Q:Q,COT!$A:$A,YEAR(daily!$A2068),COT!$B:$B,WEEKNUM(daily!$A2068))</f>
        <v>98</v>
      </c>
      <c r="AA2068">
        <f>SUMIFS(Saudi!B:B,Saudi!$A:$A,YEAR(daily!$A2068))</f>
        <v>1100.96</v>
      </c>
      <c r="AB2068">
        <f>SUMIFS(Saudi!C:C,Saudi!$A:$A,YEAR(daily!$A2068))</f>
        <v>520.04999999999995</v>
      </c>
      <c r="AC2068">
        <f>SUMIFS(Saudi!F:F,Saudi!$A:$A,YEAR(daily!$A2068))</f>
        <v>4182752</v>
      </c>
      <c r="AD2068">
        <f>SUMIFS(Saudi!G:G,Saudi!$A:$A,YEAR(daily!$A2068))</f>
        <v>99.648229102070061</v>
      </c>
      <c r="AE2068">
        <f>SUMIFS(Saudi!H:H,Saudi!$A:$A,YEAR(daily!$A2068))</f>
        <v>416803829.57314175</v>
      </c>
      <c r="AF2068" s="5">
        <f t="shared" si="88"/>
        <v>5</v>
      </c>
      <c r="AG2068" s="5">
        <f t="shared" si="89"/>
        <v>2008</v>
      </c>
    </row>
    <row r="2069" spans="1:33">
      <c r="A2069" s="3">
        <v>39591</v>
      </c>
      <c r="B2069" s="1">
        <v>363193</v>
      </c>
      <c r="C2069" s="1">
        <v>93383</v>
      </c>
      <c r="D2069" s="1">
        <v>50396</v>
      </c>
      <c r="E2069" s="1">
        <v>132.19</v>
      </c>
      <c r="F2069" s="1">
        <v>132.03</v>
      </c>
      <c r="G2069" s="1">
        <v>131.79</v>
      </c>
      <c r="H2069" s="2">
        <v>50.6</v>
      </c>
      <c r="I2069" s="2">
        <v>31.8</v>
      </c>
      <c r="J2069" s="2">
        <v>86.8</v>
      </c>
      <c r="K2069" s="2">
        <v>87.5</v>
      </c>
      <c r="L2069">
        <f>SUMIFS(US!B:B,US!$D:$D,YEAR(daily!$A2069),US!$E:$E,MONTH(daily!$A2069))</f>
        <v>8895</v>
      </c>
      <c r="M2069">
        <f>SUMIFS(US!C:C,US!$D:$D,YEAR(daily!$A2069),US!$E:$E,MONTH(daily!$A2069))</f>
        <v>19798</v>
      </c>
      <c r="N2069">
        <f>SUMIFS(COT!E:E,COT!$A:$A,YEAR(daily!$A2069),COT!$B:$B,WEEKNUM(daily!$A2069))</f>
        <v>1356657</v>
      </c>
      <c r="O2069">
        <f>SUMIFS(COT!F:F,COT!$A:$A,YEAR(daily!$A2069),COT!$B:$B,WEEKNUM(daily!$A2069))</f>
        <v>247469</v>
      </c>
      <c r="P2069">
        <f>SUMIFS(COT!G:G,COT!$A:$A,YEAR(daily!$A2069),COT!$B:$B,WEEKNUM(daily!$A2069))</f>
        <v>193318</v>
      </c>
      <c r="Q2069">
        <f>SUMIFS(COT!H:H,COT!$A:$A,YEAR(daily!$A2069),COT!$B:$B,WEEKNUM(daily!$A2069))</f>
        <v>360900</v>
      </c>
      <c r="R2069">
        <f>SUMIFS(COT!I:I,COT!$A:$A,YEAR(daily!$A2069),COT!$B:$B,WEEKNUM(daily!$A2069))</f>
        <v>665701</v>
      </c>
      <c r="S2069">
        <f>SUMIFS(COT!J:J,COT!$A:$A,YEAR(daily!$A2069),COT!$B:$B,WEEKNUM(daily!$A2069))</f>
        <v>689065</v>
      </c>
      <c r="T2069">
        <f>SUMIFS(COT!K:K,COT!$A:$A,YEAR(daily!$A2069),COT!$B:$B,WEEKNUM(daily!$A2069))</f>
        <v>82587</v>
      </c>
      <c r="U2069">
        <f>SUMIFS(COT!L:L,COT!$A:$A,YEAR(daily!$A2069),COT!$B:$B,WEEKNUM(daily!$A2069))</f>
        <v>113374</v>
      </c>
      <c r="V2069">
        <f>SUMIFS(COT!M:M,COT!$A:$A,YEAR(daily!$A2069),COT!$B:$B,WEEKNUM(daily!$A2069))</f>
        <v>96</v>
      </c>
      <c r="W2069">
        <f>SUMIFS(COT!N:N,COT!$A:$A,YEAR(daily!$A2069),COT!$B:$B,WEEKNUM(daily!$A2069))</f>
        <v>123</v>
      </c>
      <c r="X2069">
        <f>SUMIFS(COT!O:O,COT!$A:$A,YEAR(daily!$A2069),COT!$B:$B,WEEKNUM(daily!$A2069))</f>
        <v>132</v>
      </c>
      <c r="Y2069">
        <f>SUMIFS(COT!P:P,COT!$A:$A,YEAR(daily!$A2069),COT!$B:$B,WEEKNUM(daily!$A2069))</f>
        <v>83</v>
      </c>
      <c r="Z2069">
        <f>SUMIFS(COT!Q:Q,COT!$A:$A,YEAR(daily!$A2069),COT!$B:$B,WEEKNUM(daily!$A2069))</f>
        <v>98</v>
      </c>
      <c r="AA2069">
        <f>SUMIFS(Saudi!B:B,Saudi!$A:$A,YEAR(daily!$A2069))</f>
        <v>1100.96</v>
      </c>
      <c r="AB2069">
        <f>SUMIFS(Saudi!C:C,Saudi!$A:$A,YEAR(daily!$A2069))</f>
        <v>520.04999999999995</v>
      </c>
      <c r="AC2069">
        <f>SUMIFS(Saudi!F:F,Saudi!$A:$A,YEAR(daily!$A2069))</f>
        <v>4182752</v>
      </c>
      <c r="AD2069">
        <f>SUMIFS(Saudi!G:G,Saudi!$A:$A,YEAR(daily!$A2069))</f>
        <v>99.648229102070061</v>
      </c>
      <c r="AE2069">
        <f>SUMIFS(Saudi!H:H,Saudi!$A:$A,YEAR(daily!$A2069))</f>
        <v>416803829.57314175</v>
      </c>
      <c r="AF2069" s="5">
        <f t="shared" si="88"/>
        <v>5</v>
      </c>
      <c r="AG2069" s="5">
        <f t="shared" si="89"/>
        <v>2008</v>
      </c>
    </row>
    <row r="2070" spans="1:33">
      <c r="A2070" s="3">
        <v>39595</v>
      </c>
      <c r="B2070" s="1">
        <v>359818</v>
      </c>
      <c r="C2070" s="1">
        <v>94483</v>
      </c>
      <c r="D2070" s="1">
        <v>50725</v>
      </c>
      <c r="E2070" s="1">
        <v>128.85</v>
      </c>
      <c r="F2070" s="1">
        <v>128.91</v>
      </c>
      <c r="G2070" s="1">
        <v>128.84</v>
      </c>
      <c r="H2070" s="2">
        <v>50.6</v>
      </c>
      <c r="I2070" s="2">
        <v>31.8</v>
      </c>
      <c r="J2070" s="2">
        <v>86.8</v>
      </c>
      <c r="K2070" s="2">
        <v>87.5</v>
      </c>
      <c r="L2070">
        <f>SUMIFS(US!B:B,US!$D:$D,YEAR(daily!$A2070),US!$E:$E,MONTH(daily!$A2070))</f>
        <v>8895</v>
      </c>
      <c r="M2070">
        <f>SUMIFS(US!C:C,US!$D:$D,YEAR(daily!$A2070),US!$E:$E,MONTH(daily!$A2070))</f>
        <v>19798</v>
      </c>
      <c r="N2070">
        <f>SUMIFS(COT!E:E,COT!$A:$A,YEAR(daily!$A2070),COT!$B:$B,WEEKNUM(daily!$A2070))</f>
        <v>1338874</v>
      </c>
      <c r="O2070">
        <f>SUMIFS(COT!F:F,COT!$A:$A,YEAR(daily!$A2070),COT!$B:$B,WEEKNUM(daily!$A2070))</f>
        <v>229157</v>
      </c>
      <c r="P2070">
        <f>SUMIFS(COT!G:G,COT!$A:$A,YEAR(daily!$A2070),COT!$B:$B,WEEKNUM(daily!$A2070))</f>
        <v>190132</v>
      </c>
      <c r="Q2070">
        <f>SUMIFS(COT!H:H,COT!$A:$A,YEAR(daily!$A2070),COT!$B:$B,WEEKNUM(daily!$A2070))</f>
        <v>359021</v>
      </c>
      <c r="R2070">
        <f>SUMIFS(COT!I:I,COT!$A:$A,YEAR(daily!$A2070),COT!$B:$B,WEEKNUM(daily!$A2070))</f>
        <v>667020</v>
      </c>
      <c r="S2070">
        <f>SUMIFS(COT!J:J,COT!$A:$A,YEAR(daily!$A2070),COT!$B:$B,WEEKNUM(daily!$A2070))</f>
        <v>691347</v>
      </c>
      <c r="T2070">
        <f>SUMIFS(COT!K:K,COT!$A:$A,YEAR(daily!$A2070),COT!$B:$B,WEEKNUM(daily!$A2070))</f>
        <v>83676</v>
      </c>
      <c r="U2070">
        <f>SUMIFS(COT!L:L,COT!$A:$A,YEAR(daily!$A2070),COT!$B:$B,WEEKNUM(daily!$A2070))</f>
        <v>98374</v>
      </c>
      <c r="V2070">
        <f>SUMIFS(COT!M:M,COT!$A:$A,YEAR(daily!$A2070),COT!$B:$B,WEEKNUM(daily!$A2070))</f>
        <v>89</v>
      </c>
      <c r="W2070">
        <f>SUMIFS(COT!N:N,COT!$A:$A,YEAR(daily!$A2070),COT!$B:$B,WEEKNUM(daily!$A2070))</f>
        <v>127</v>
      </c>
      <c r="X2070">
        <f>SUMIFS(COT!O:O,COT!$A:$A,YEAR(daily!$A2070),COT!$B:$B,WEEKNUM(daily!$A2070))</f>
        <v>126</v>
      </c>
      <c r="Y2070">
        <f>SUMIFS(COT!P:P,COT!$A:$A,YEAR(daily!$A2070),COT!$B:$B,WEEKNUM(daily!$A2070))</f>
        <v>85</v>
      </c>
      <c r="Z2070">
        <f>SUMIFS(COT!Q:Q,COT!$A:$A,YEAR(daily!$A2070),COT!$B:$B,WEEKNUM(daily!$A2070))</f>
        <v>97</v>
      </c>
      <c r="AA2070">
        <f>SUMIFS(Saudi!B:B,Saudi!$A:$A,YEAR(daily!$A2070))</f>
        <v>1100.96</v>
      </c>
      <c r="AB2070">
        <f>SUMIFS(Saudi!C:C,Saudi!$A:$A,YEAR(daily!$A2070))</f>
        <v>520.04999999999995</v>
      </c>
      <c r="AC2070">
        <f>SUMIFS(Saudi!F:F,Saudi!$A:$A,YEAR(daily!$A2070))</f>
        <v>4182752</v>
      </c>
      <c r="AD2070">
        <f>SUMIFS(Saudi!G:G,Saudi!$A:$A,YEAR(daily!$A2070))</f>
        <v>99.648229102070061</v>
      </c>
      <c r="AE2070">
        <f>SUMIFS(Saudi!H:H,Saudi!$A:$A,YEAR(daily!$A2070))</f>
        <v>416803829.57314175</v>
      </c>
      <c r="AF2070" s="5">
        <f t="shared" si="88"/>
        <v>5</v>
      </c>
      <c r="AG2070" s="5">
        <f t="shared" si="89"/>
        <v>2008</v>
      </c>
    </row>
    <row r="2071" spans="1:33">
      <c r="A2071" s="3">
        <v>39596</v>
      </c>
      <c r="B2071" s="1">
        <v>361536</v>
      </c>
      <c r="C2071" s="1">
        <v>100910</v>
      </c>
      <c r="D2071" s="1">
        <v>51085</v>
      </c>
      <c r="E2071" s="1">
        <v>131.03</v>
      </c>
      <c r="F2071" s="1">
        <v>130.69999999999999</v>
      </c>
      <c r="G2071" s="1">
        <v>130.41</v>
      </c>
      <c r="H2071" s="2">
        <v>50.6</v>
      </c>
      <c r="I2071" s="2">
        <v>31.8</v>
      </c>
      <c r="J2071" s="2">
        <v>86.8</v>
      </c>
      <c r="K2071" s="2">
        <v>87.5</v>
      </c>
      <c r="L2071">
        <f>SUMIFS(US!B:B,US!$D:$D,YEAR(daily!$A2071),US!$E:$E,MONTH(daily!$A2071))</f>
        <v>8895</v>
      </c>
      <c r="M2071">
        <f>SUMIFS(US!C:C,US!$D:$D,YEAR(daily!$A2071),US!$E:$E,MONTH(daily!$A2071))</f>
        <v>19798</v>
      </c>
      <c r="N2071">
        <f>SUMIFS(COT!E:E,COT!$A:$A,YEAR(daily!$A2071),COT!$B:$B,WEEKNUM(daily!$A2071))</f>
        <v>1338874</v>
      </c>
      <c r="O2071">
        <f>SUMIFS(COT!F:F,COT!$A:$A,YEAR(daily!$A2071),COT!$B:$B,WEEKNUM(daily!$A2071))</f>
        <v>229157</v>
      </c>
      <c r="P2071">
        <f>SUMIFS(COT!G:G,COT!$A:$A,YEAR(daily!$A2071),COT!$B:$B,WEEKNUM(daily!$A2071))</f>
        <v>190132</v>
      </c>
      <c r="Q2071">
        <f>SUMIFS(COT!H:H,COT!$A:$A,YEAR(daily!$A2071),COT!$B:$B,WEEKNUM(daily!$A2071))</f>
        <v>359021</v>
      </c>
      <c r="R2071">
        <f>SUMIFS(COT!I:I,COT!$A:$A,YEAR(daily!$A2071),COT!$B:$B,WEEKNUM(daily!$A2071))</f>
        <v>667020</v>
      </c>
      <c r="S2071">
        <f>SUMIFS(COT!J:J,COT!$A:$A,YEAR(daily!$A2071),COT!$B:$B,WEEKNUM(daily!$A2071))</f>
        <v>691347</v>
      </c>
      <c r="T2071">
        <f>SUMIFS(COT!K:K,COT!$A:$A,YEAR(daily!$A2071),COT!$B:$B,WEEKNUM(daily!$A2071))</f>
        <v>83676</v>
      </c>
      <c r="U2071">
        <f>SUMIFS(COT!L:L,COT!$A:$A,YEAR(daily!$A2071),COT!$B:$B,WEEKNUM(daily!$A2071))</f>
        <v>98374</v>
      </c>
      <c r="V2071">
        <f>SUMIFS(COT!M:M,COT!$A:$A,YEAR(daily!$A2071),COT!$B:$B,WEEKNUM(daily!$A2071))</f>
        <v>89</v>
      </c>
      <c r="W2071">
        <f>SUMIFS(COT!N:N,COT!$A:$A,YEAR(daily!$A2071),COT!$B:$B,WEEKNUM(daily!$A2071))</f>
        <v>127</v>
      </c>
      <c r="X2071">
        <f>SUMIFS(COT!O:O,COT!$A:$A,YEAR(daily!$A2071),COT!$B:$B,WEEKNUM(daily!$A2071))</f>
        <v>126</v>
      </c>
      <c r="Y2071">
        <f>SUMIFS(COT!P:P,COT!$A:$A,YEAR(daily!$A2071),COT!$B:$B,WEEKNUM(daily!$A2071))</f>
        <v>85</v>
      </c>
      <c r="Z2071">
        <f>SUMIFS(COT!Q:Q,COT!$A:$A,YEAR(daily!$A2071),COT!$B:$B,WEEKNUM(daily!$A2071))</f>
        <v>97</v>
      </c>
      <c r="AA2071">
        <f>SUMIFS(Saudi!B:B,Saudi!$A:$A,YEAR(daily!$A2071))</f>
        <v>1100.96</v>
      </c>
      <c r="AB2071">
        <f>SUMIFS(Saudi!C:C,Saudi!$A:$A,YEAR(daily!$A2071))</f>
        <v>520.04999999999995</v>
      </c>
      <c r="AC2071">
        <f>SUMIFS(Saudi!F:F,Saudi!$A:$A,YEAR(daily!$A2071))</f>
        <v>4182752</v>
      </c>
      <c r="AD2071">
        <f>SUMIFS(Saudi!G:G,Saudi!$A:$A,YEAR(daily!$A2071))</f>
        <v>99.648229102070061</v>
      </c>
      <c r="AE2071">
        <f>SUMIFS(Saudi!H:H,Saudi!$A:$A,YEAR(daily!$A2071))</f>
        <v>416803829.57314175</v>
      </c>
      <c r="AF2071" s="5">
        <f t="shared" si="88"/>
        <v>5</v>
      </c>
      <c r="AG2071" s="5">
        <f t="shared" si="89"/>
        <v>2008</v>
      </c>
    </row>
    <row r="2072" spans="1:33">
      <c r="A2072" s="3">
        <v>39597</v>
      </c>
      <c r="B2072" s="1">
        <v>370883</v>
      </c>
      <c r="C2072" s="1">
        <v>104956</v>
      </c>
      <c r="D2072" s="1">
        <v>52794</v>
      </c>
      <c r="E2072" s="1">
        <v>126.62</v>
      </c>
      <c r="F2072" s="1">
        <v>126.75</v>
      </c>
      <c r="G2072" s="1">
        <v>126.62</v>
      </c>
      <c r="H2072" s="2">
        <v>50.6</v>
      </c>
      <c r="I2072" s="2">
        <v>31.8</v>
      </c>
      <c r="J2072" s="2">
        <v>86.8</v>
      </c>
      <c r="K2072" s="2">
        <v>87.5</v>
      </c>
      <c r="L2072">
        <f>SUMIFS(US!B:B,US!$D:$D,YEAR(daily!$A2072),US!$E:$E,MONTH(daily!$A2072))</f>
        <v>8895</v>
      </c>
      <c r="M2072">
        <f>SUMIFS(US!C:C,US!$D:$D,YEAR(daily!$A2072),US!$E:$E,MONTH(daily!$A2072))</f>
        <v>19798</v>
      </c>
      <c r="N2072">
        <f>SUMIFS(COT!E:E,COT!$A:$A,YEAR(daily!$A2072),COT!$B:$B,WEEKNUM(daily!$A2072))</f>
        <v>1338874</v>
      </c>
      <c r="O2072">
        <f>SUMIFS(COT!F:F,COT!$A:$A,YEAR(daily!$A2072),COT!$B:$B,WEEKNUM(daily!$A2072))</f>
        <v>229157</v>
      </c>
      <c r="P2072">
        <f>SUMIFS(COT!G:G,COT!$A:$A,YEAR(daily!$A2072),COT!$B:$B,WEEKNUM(daily!$A2072))</f>
        <v>190132</v>
      </c>
      <c r="Q2072">
        <f>SUMIFS(COT!H:H,COT!$A:$A,YEAR(daily!$A2072),COT!$B:$B,WEEKNUM(daily!$A2072))</f>
        <v>359021</v>
      </c>
      <c r="R2072">
        <f>SUMIFS(COT!I:I,COT!$A:$A,YEAR(daily!$A2072),COT!$B:$B,WEEKNUM(daily!$A2072))</f>
        <v>667020</v>
      </c>
      <c r="S2072">
        <f>SUMIFS(COT!J:J,COT!$A:$A,YEAR(daily!$A2072),COT!$B:$B,WEEKNUM(daily!$A2072))</f>
        <v>691347</v>
      </c>
      <c r="T2072">
        <f>SUMIFS(COT!K:K,COT!$A:$A,YEAR(daily!$A2072),COT!$B:$B,WEEKNUM(daily!$A2072))</f>
        <v>83676</v>
      </c>
      <c r="U2072">
        <f>SUMIFS(COT!L:L,COT!$A:$A,YEAR(daily!$A2072),COT!$B:$B,WEEKNUM(daily!$A2072))</f>
        <v>98374</v>
      </c>
      <c r="V2072">
        <f>SUMIFS(COT!M:M,COT!$A:$A,YEAR(daily!$A2072),COT!$B:$B,WEEKNUM(daily!$A2072))</f>
        <v>89</v>
      </c>
      <c r="W2072">
        <f>SUMIFS(COT!N:N,COT!$A:$A,YEAR(daily!$A2072),COT!$B:$B,WEEKNUM(daily!$A2072))</f>
        <v>127</v>
      </c>
      <c r="X2072">
        <f>SUMIFS(COT!O:O,COT!$A:$A,YEAR(daily!$A2072),COT!$B:$B,WEEKNUM(daily!$A2072))</f>
        <v>126</v>
      </c>
      <c r="Y2072">
        <f>SUMIFS(COT!P:P,COT!$A:$A,YEAR(daily!$A2072),COT!$B:$B,WEEKNUM(daily!$A2072))</f>
        <v>85</v>
      </c>
      <c r="Z2072">
        <f>SUMIFS(COT!Q:Q,COT!$A:$A,YEAR(daily!$A2072),COT!$B:$B,WEEKNUM(daily!$A2072))</f>
        <v>97</v>
      </c>
      <c r="AA2072">
        <f>SUMIFS(Saudi!B:B,Saudi!$A:$A,YEAR(daily!$A2072))</f>
        <v>1100.96</v>
      </c>
      <c r="AB2072">
        <f>SUMIFS(Saudi!C:C,Saudi!$A:$A,YEAR(daily!$A2072))</f>
        <v>520.04999999999995</v>
      </c>
      <c r="AC2072">
        <f>SUMIFS(Saudi!F:F,Saudi!$A:$A,YEAR(daily!$A2072))</f>
        <v>4182752</v>
      </c>
      <c r="AD2072">
        <f>SUMIFS(Saudi!G:G,Saudi!$A:$A,YEAR(daily!$A2072))</f>
        <v>99.648229102070061</v>
      </c>
      <c r="AE2072">
        <f>SUMIFS(Saudi!H:H,Saudi!$A:$A,YEAR(daily!$A2072))</f>
        <v>416803829.57314175</v>
      </c>
      <c r="AF2072" s="5">
        <f t="shared" si="88"/>
        <v>5</v>
      </c>
      <c r="AG2072" s="5">
        <f t="shared" si="89"/>
        <v>2008</v>
      </c>
    </row>
    <row r="2073" spans="1:33">
      <c r="A2073" s="3">
        <v>39598</v>
      </c>
      <c r="B2073" s="1">
        <v>347393</v>
      </c>
      <c r="C2073" s="1">
        <v>112240</v>
      </c>
      <c r="D2073" s="1">
        <v>53645</v>
      </c>
      <c r="E2073" s="1">
        <v>127.35</v>
      </c>
      <c r="F2073" s="1">
        <v>127.42</v>
      </c>
      <c r="G2073" s="1">
        <v>127.27</v>
      </c>
      <c r="H2073" s="2">
        <v>50.6</v>
      </c>
      <c r="I2073" s="2">
        <v>31.8</v>
      </c>
      <c r="J2073" s="2">
        <v>86.8</v>
      </c>
      <c r="K2073" s="2">
        <v>87.5</v>
      </c>
      <c r="L2073">
        <f>SUMIFS(US!B:B,US!$D:$D,YEAR(daily!$A2073),US!$E:$E,MONTH(daily!$A2073))</f>
        <v>8895</v>
      </c>
      <c r="M2073">
        <f>SUMIFS(US!C:C,US!$D:$D,YEAR(daily!$A2073),US!$E:$E,MONTH(daily!$A2073))</f>
        <v>19798</v>
      </c>
      <c r="N2073">
        <f>SUMIFS(COT!E:E,COT!$A:$A,YEAR(daily!$A2073),COT!$B:$B,WEEKNUM(daily!$A2073))</f>
        <v>1338874</v>
      </c>
      <c r="O2073">
        <f>SUMIFS(COT!F:F,COT!$A:$A,YEAR(daily!$A2073),COT!$B:$B,WEEKNUM(daily!$A2073))</f>
        <v>229157</v>
      </c>
      <c r="P2073">
        <f>SUMIFS(COT!G:G,COT!$A:$A,YEAR(daily!$A2073),COT!$B:$B,WEEKNUM(daily!$A2073))</f>
        <v>190132</v>
      </c>
      <c r="Q2073">
        <f>SUMIFS(COT!H:H,COT!$A:$A,YEAR(daily!$A2073),COT!$B:$B,WEEKNUM(daily!$A2073))</f>
        <v>359021</v>
      </c>
      <c r="R2073">
        <f>SUMIFS(COT!I:I,COT!$A:$A,YEAR(daily!$A2073),COT!$B:$B,WEEKNUM(daily!$A2073))</f>
        <v>667020</v>
      </c>
      <c r="S2073">
        <f>SUMIFS(COT!J:J,COT!$A:$A,YEAR(daily!$A2073),COT!$B:$B,WEEKNUM(daily!$A2073))</f>
        <v>691347</v>
      </c>
      <c r="T2073">
        <f>SUMIFS(COT!K:K,COT!$A:$A,YEAR(daily!$A2073),COT!$B:$B,WEEKNUM(daily!$A2073))</f>
        <v>83676</v>
      </c>
      <c r="U2073">
        <f>SUMIFS(COT!L:L,COT!$A:$A,YEAR(daily!$A2073),COT!$B:$B,WEEKNUM(daily!$A2073))</f>
        <v>98374</v>
      </c>
      <c r="V2073">
        <f>SUMIFS(COT!M:M,COT!$A:$A,YEAR(daily!$A2073),COT!$B:$B,WEEKNUM(daily!$A2073))</f>
        <v>89</v>
      </c>
      <c r="W2073">
        <f>SUMIFS(COT!N:N,COT!$A:$A,YEAR(daily!$A2073),COT!$B:$B,WEEKNUM(daily!$A2073))</f>
        <v>127</v>
      </c>
      <c r="X2073">
        <f>SUMIFS(COT!O:O,COT!$A:$A,YEAR(daily!$A2073),COT!$B:$B,WEEKNUM(daily!$A2073))</f>
        <v>126</v>
      </c>
      <c r="Y2073">
        <f>SUMIFS(COT!P:P,COT!$A:$A,YEAR(daily!$A2073),COT!$B:$B,WEEKNUM(daily!$A2073))</f>
        <v>85</v>
      </c>
      <c r="Z2073">
        <f>SUMIFS(COT!Q:Q,COT!$A:$A,YEAR(daily!$A2073),COT!$B:$B,WEEKNUM(daily!$A2073))</f>
        <v>97</v>
      </c>
      <c r="AA2073">
        <f>SUMIFS(Saudi!B:B,Saudi!$A:$A,YEAR(daily!$A2073))</f>
        <v>1100.96</v>
      </c>
      <c r="AB2073">
        <f>SUMIFS(Saudi!C:C,Saudi!$A:$A,YEAR(daily!$A2073))</f>
        <v>520.04999999999995</v>
      </c>
      <c r="AC2073">
        <f>SUMIFS(Saudi!F:F,Saudi!$A:$A,YEAR(daily!$A2073))</f>
        <v>4182752</v>
      </c>
      <c r="AD2073">
        <f>SUMIFS(Saudi!G:G,Saudi!$A:$A,YEAR(daily!$A2073))</f>
        <v>99.648229102070061</v>
      </c>
      <c r="AE2073">
        <f>SUMIFS(Saudi!H:H,Saudi!$A:$A,YEAR(daily!$A2073))</f>
        <v>416803829.57314175</v>
      </c>
      <c r="AF2073" s="5">
        <f t="shared" si="88"/>
        <v>5</v>
      </c>
      <c r="AG2073" s="5">
        <f t="shared" si="89"/>
        <v>2008</v>
      </c>
    </row>
    <row r="2074" spans="1:33">
      <c r="A2074" s="3">
        <v>39601</v>
      </c>
      <c r="B2074" s="1">
        <v>335295</v>
      </c>
      <c r="C2074" s="1">
        <v>112955</v>
      </c>
      <c r="D2074" s="1">
        <v>54222</v>
      </c>
      <c r="E2074" s="1">
        <v>127.76</v>
      </c>
      <c r="F2074" s="1">
        <v>128.11000000000001</v>
      </c>
      <c r="G2074" s="1">
        <v>128.04</v>
      </c>
      <c r="H2074" s="2">
        <v>50.6</v>
      </c>
      <c r="I2074" s="2">
        <v>31.9</v>
      </c>
      <c r="J2074" s="2">
        <v>86.9</v>
      </c>
      <c r="K2074" s="2">
        <v>87.2</v>
      </c>
      <c r="L2074">
        <f>SUMIFS(US!B:B,US!$D:$D,YEAR(daily!$A2074),US!$E:$E,MONTH(daily!$A2074))</f>
        <v>8744</v>
      </c>
      <c r="M2074">
        <f>SUMIFS(US!C:C,US!$D:$D,YEAR(daily!$A2074),US!$E:$E,MONTH(daily!$A2074))</f>
        <v>19678</v>
      </c>
      <c r="N2074">
        <f>SUMIFS(COT!E:E,COT!$A:$A,YEAR(daily!$A2074),COT!$B:$B,WEEKNUM(daily!$A2074))</f>
        <v>1355667</v>
      </c>
      <c r="O2074">
        <f>SUMIFS(COT!F:F,COT!$A:$A,YEAR(daily!$A2074),COT!$B:$B,WEEKNUM(daily!$A2074))</f>
        <v>218962</v>
      </c>
      <c r="P2074">
        <f>SUMIFS(COT!G:G,COT!$A:$A,YEAR(daily!$A2074),COT!$B:$B,WEEKNUM(daily!$A2074))</f>
        <v>188092</v>
      </c>
      <c r="Q2074">
        <f>SUMIFS(COT!H:H,COT!$A:$A,YEAR(daily!$A2074),COT!$B:$B,WEEKNUM(daily!$A2074))</f>
        <v>386831</v>
      </c>
      <c r="R2074">
        <f>SUMIFS(COT!I:I,COT!$A:$A,YEAR(daily!$A2074),COT!$B:$B,WEEKNUM(daily!$A2074))</f>
        <v>681448</v>
      </c>
      <c r="S2074">
        <f>SUMIFS(COT!J:J,COT!$A:$A,YEAR(daily!$A2074),COT!$B:$B,WEEKNUM(daily!$A2074))</f>
        <v>703698</v>
      </c>
      <c r="T2074">
        <f>SUMIFS(COT!K:K,COT!$A:$A,YEAR(daily!$A2074),COT!$B:$B,WEEKNUM(daily!$A2074))</f>
        <v>68426</v>
      </c>
      <c r="U2074">
        <f>SUMIFS(COT!L:L,COT!$A:$A,YEAR(daily!$A2074),COT!$B:$B,WEEKNUM(daily!$A2074))</f>
        <v>77046</v>
      </c>
      <c r="V2074">
        <f>SUMIFS(COT!M:M,COT!$A:$A,YEAR(daily!$A2074),COT!$B:$B,WEEKNUM(daily!$A2074))</f>
        <v>91</v>
      </c>
      <c r="W2074">
        <f>SUMIFS(COT!N:N,COT!$A:$A,YEAR(daily!$A2074),COT!$B:$B,WEEKNUM(daily!$A2074))</f>
        <v>133</v>
      </c>
      <c r="X2074">
        <f>SUMIFS(COT!O:O,COT!$A:$A,YEAR(daily!$A2074),COT!$B:$B,WEEKNUM(daily!$A2074))</f>
        <v>130</v>
      </c>
      <c r="Y2074">
        <f>SUMIFS(COT!P:P,COT!$A:$A,YEAR(daily!$A2074),COT!$B:$B,WEEKNUM(daily!$A2074))</f>
        <v>87</v>
      </c>
      <c r="Z2074">
        <f>SUMIFS(COT!Q:Q,COT!$A:$A,YEAR(daily!$A2074),COT!$B:$B,WEEKNUM(daily!$A2074))</f>
        <v>100</v>
      </c>
      <c r="AA2074">
        <f>SUMIFS(Saudi!B:B,Saudi!$A:$A,YEAR(daily!$A2074))</f>
        <v>1100.96</v>
      </c>
      <c r="AB2074">
        <f>SUMIFS(Saudi!C:C,Saudi!$A:$A,YEAR(daily!$A2074))</f>
        <v>520.04999999999995</v>
      </c>
      <c r="AC2074">
        <f>SUMIFS(Saudi!F:F,Saudi!$A:$A,YEAR(daily!$A2074))</f>
        <v>4182752</v>
      </c>
      <c r="AD2074">
        <f>SUMIFS(Saudi!G:G,Saudi!$A:$A,YEAR(daily!$A2074))</f>
        <v>99.648229102070061</v>
      </c>
      <c r="AE2074">
        <f>SUMIFS(Saudi!H:H,Saudi!$A:$A,YEAR(daily!$A2074))</f>
        <v>416803829.57314175</v>
      </c>
      <c r="AF2074" s="5">
        <f t="shared" si="88"/>
        <v>6</v>
      </c>
      <c r="AG2074" s="5">
        <f t="shared" si="89"/>
        <v>2008</v>
      </c>
    </row>
    <row r="2075" spans="1:33">
      <c r="A2075" s="3">
        <v>39602</v>
      </c>
      <c r="B2075" s="1">
        <v>325568</v>
      </c>
      <c r="C2075" s="1">
        <v>116067</v>
      </c>
      <c r="D2075" s="1">
        <v>52631</v>
      </c>
      <c r="E2075" s="1">
        <v>124.31</v>
      </c>
      <c r="F2075" s="1">
        <v>124.88</v>
      </c>
      <c r="G2075" s="1">
        <v>124.92</v>
      </c>
      <c r="H2075" s="2">
        <v>50.6</v>
      </c>
      <c r="I2075" s="2">
        <v>31.9</v>
      </c>
      <c r="J2075" s="2">
        <v>86.9</v>
      </c>
      <c r="K2075" s="2">
        <v>87.2</v>
      </c>
      <c r="L2075">
        <f>SUMIFS(US!B:B,US!$D:$D,YEAR(daily!$A2075),US!$E:$E,MONTH(daily!$A2075))</f>
        <v>8744</v>
      </c>
      <c r="M2075">
        <f>SUMIFS(US!C:C,US!$D:$D,YEAR(daily!$A2075),US!$E:$E,MONTH(daily!$A2075))</f>
        <v>19678</v>
      </c>
      <c r="N2075">
        <f>SUMIFS(COT!E:E,COT!$A:$A,YEAR(daily!$A2075),COT!$B:$B,WEEKNUM(daily!$A2075))</f>
        <v>1355667</v>
      </c>
      <c r="O2075">
        <f>SUMIFS(COT!F:F,COT!$A:$A,YEAR(daily!$A2075),COT!$B:$B,WEEKNUM(daily!$A2075))</f>
        <v>218962</v>
      </c>
      <c r="P2075">
        <f>SUMIFS(COT!G:G,COT!$A:$A,YEAR(daily!$A2075),COT!$B:$B,WEEKNUM(daily!$A2075))</f>
        <v>188092</v>
      </c>
      <c r="Q2075">
        <f>SUMIFS(COT!H:H,COT!$A:$A,YEAR(daily!$A2075),COT!$B:$B,WEEKNUM(daily!$A2075))</f>
        <v>386831</v>
      </c>
      <c r="R2075">
        <f>SUMIFS(COT!I:I,COT!$A:$A,YEAR(daily!$A2075),COT!$B:$B,WEEKNUM(daily!$A2075))</f>
        <v>681448</v>
      </c>
      <c r="S2075">
        <f>SUMIFS(COT!J:J,COT!$A:$A,YEAR(daily!$A2075),COT!$B:$B,WEEKNUM(daily!$A2075))</f>
        <v>703698</v>
      </c>
      <c r="T2075">
        <f>SUMIFS(COT!K:K,COT!$A:$A,YEAR(daily!$A2075),COT!$B:$B,WEEKNUM(daily!$A2075))</f>
        <v>68426</v>
      </c>
      <c r="U2075">
        <f>SUMIFS(COT!L:L,COT!$A:$A,YEAR(daily!$A2075),COT!$B:$B,WEEKNUM(daily!$A2075))</f>
        <v>77046</v>
      </c>
      <c r="V2075">
        <f>SUMIFS(COT!M:M,COT!$A:$A,YEAR(daily!$A2075),COT!$B:$B,WEEKNUM(daily!$A2075))</f>
        <v>91</v>
      </c>
      <c r="W2075">
        <f>SUMIFS(COT!N:N,COT!$A:$A,YEAR(daily!$A2075),COT!$B:$B,WEEKNUM(daily!$A2075))</f>
        <v>133</v>
      </c>
      <c r="X2075">
        <f>SUMIFS(COT!O:O,COT!$A:$A,YEAR(daily!$A2075),COT!$B:$B,WEEKNUM(daily!$A2075))</f>
        <v>130</v>
      </c>
      <c r="Y2075">
        <f>SUMIFS(COT!P:P,COT!$A:$A,YEAR(daily!$A2075),COT!$B:$B,WEEKNUM(daily!$A2075))</f>
        <v>87</v>
      </c>
      <c r="Z2075">
        <f>SUMIFS(COT!Q:Q,COT!$A:$A,YEAR(daily!$A2075),COT!$B:$B,WEEKNUM(daily!$A2075))</f>
        <v>100</v>
      </c>
      <c r="AA2075">
        <f>SUMIFS(Saudi!B:B,Saudi!$A:$A,YEAR(daily!$A2075))</f>
        <v>1100.96</v>
      </c>
      <c r="AB2075">
        <f>SUMIFS(Saudi!C:C,Saudi!$A:$A,YEAR(daily!$A2075))</f>
        <v>520.04999999999995</v>
      </c>
      <c r="AC2075">
        <f>SUMIFS(Saudi!F:F,Saudi!$A:$A,YEAR(daily!$A2075))</f>
        <v>4182752</v>
      </c>
      <c r="AD2075">
        <f>SUMIFS(Saudi!G:G,Saudi!$A:$A,YEAR(daily!$A2075))</f>
        <v>99.648229102070061</v>
      </c>
      <c r="AE2075">
        <f>SUMIFS(Saudi!H:H,Saudi!$A:$A,YEAR(daily!$A2075))</f>
        <v>416803829.57314175</v>
      </c>
      <c r="AF2075" s="5">
        <f t="shared" si="88"/>
        <v>6</v>
      </c>
      <c r="AG2075" s="5">
        <f t="shared" si="89"/>
        <v>2008</v>
      </c>
    </row>
    <row r="2076" spans="1:33">
      <c r="A2076" s="3">
        <v>39603</v>
      </c>
      <c r="B2076" s="1">
        <v>326247</v>
      </c>
      <c r="C2076" s="1">
        <v>116830</v>
      </c>
      <c r="D2076" s="1">
        <v>52189</v>
      </c>
      <c r="E2076" s="1">
        <v>122.3</v>
      </c>
      <c r="F2076" s="1">
        <v>122.85</v>
      </c>
      <c r="G2076" s="1">
        <v>122.91</v>
      </c>
      <c r="H2076" s="2">
        <v>50.6</v>
      </c>
      <c r="I2076" s="2">
        <v>31.9</v>
      </c>
      <c r="J2076" s="2">
        <v>86.9</v>
      </c>
      <c r="K2076" s="2">
        <v>87.2</v>
      </c>
      <c r="L2076">
        <f>SUMIFS(US!B:B,US!$D:$D,YEAR(daily!$A2076),US!$E:$E,MONTH(daily!$A2076))</f>
        <v>8744</v>
      </c>
      <c r="M2076">
        <f>SUMIFS(US!C:C,US!$D:$D,YEAR(daily!$A2076),US!$E:$E,MONTH(daily!$A2076))</f>
        <v>19678</v>
      </c>
      <c r="N2076">
        <f>SUMIFS(COT!E:E,COT!$A:$A,YEAR(daily!$A2076),COT!$B:$B,WEEKNUM(daily!$A2076))</f>
        <v>1355667</v>
      </c>
      <c r="O2076">
        <f>SUMIFS(COT!F:F,COT!$A:$A,YEAR(daily!$A2076),COT!$B:$B,WEEKNUM(daily!$A2076))</f>
        <v>218962</v>
      </c>
      <c r="P2076">
        <f>SUMIFS(COT!G:G,COT!$A:$A,YEAR(daily!$A2076),COT!$B:$B,WEEKNUM(daily!$A2076))</f>
        <v>188092</v>
      </c>
      <c r="Q2076">
        <f>SUMIFS(COT!H:H,COT!$A:$A,YEAR(daily!$A2076),COT!$B:$B,WEEKNUM(daily!$A2076))</f>
        <v>386831</v>
      </c>
      <c r="R2076">
        <f>SUMIFS(COT!I:I,COT!$A:$A,YEAR(daily!$A2076),COT!$B:$B,WEEKNUM(daily!$A2076))</f>
        <v>681448</v>
      </c>
      <c r="S2076">
        <f>SUMIFS(COT!J:J,COT!$A:$A,YEAR(daily!$A2076),COT!$B:$B,WEEKNUM(daily!$A2076))</f>
        <v>703698</v>
      </c>
      <c r="T2076">
        <f>SUMIFS(COT!K:K,COT!$A:$A,YEAR(daily!$A2076),COT!$B:$B,WEEKNUM(daily!$A2076))</f>
        <v>68426</v>
      </c>
      <c r="U2076">
        <f>SUMIFS(COT!L:L,COT!$A:$A,YEAR(daily!$A2076),COT!$B:$B,WEEKNUM(daily!$A2076))</f>
        <v>77046</v>
      </c>
      <c r="V2076">
        <f>SUMIFS(COT!M:M,COT!$A:$A,YEAR(daily!$A2076),COT!$B:$B,WEEKNUM(daily!$A2076))</f>
        <v>91</v>
      </c>
      <c r="W2076">
        <f>SUMIFS(COT!N:N,COT!$A:$A,YEAR(daily!$A2076),COT!$B:$B,WEEKNUM(daily!$A2076))</f>
        <v>133</v>
      </c>
      <c r="X2076">
        <f>SUMIFS(COT!O:O,COT!$A:$A,YEAR(daily!$A2076),COT!$B:$B,WEEKNUM(daily!$A2076))</f>
        <v>130</v>
      </c>
      <c r="Y2076">
        <f>SUMIFS(COT!P:P,COT!$A:$A,YEAR(daily!$A2076),COT!$B:$B,WEEKNUM(daily!$A2076))</f>
        <v>87</v>
      </c>
      <c r="Z2076">
        <f>SUMIFS(COT!Q:Q,COT!$A:$A,YEAR(daily!$A2076),COT!$B:$B,WEEKNUM(daily!$A2076))</f>
        <v>100</v>
      </c>
      <c r="AA2076">
        <f>SUMIFS(Saudi!B:B,Saudi!$A:$A,YEAR(daily!$A2076))</f>
        <v>1100.96</v>
      </c>
      <c r="AB2076">
        <f>SUMIFS(Saudi!C:C,Saudi!$A:$A,YEAR(daily!$A2076))</f>
        <v>520.04999999999995</v>
      </c>
      <c r="AC2076">
        <f>SUMIFS(Saudi!F:F,Saudi!$A:$A,YEAR(daily!$A2076))</f>
        <v>4182752</v>
      </c>
      <c r="AD2076">
        <f>SUMIFS(Saudi!G:G,Saudi!$A:$A,YEAR(daily!$A2076))</f>
        <v>99.648229102070061</v>
      </c>
      <c r="AE2076">
        <f>SUMIFS(Saudi!H:H,Saudi!$A:$A,YEAR(daily!$A2076))</f>
        <v>416803829.57314175</v>
      </c>
      <c r="AF2076" s="5">
        <f t="shared" si="88"/>
        <v>6</v>
      </c>
      <c r="AG2076" s="5">
        <f t="shared" si="89"/>
        <v>2008</v>
      </c>
    </row>
    <row r="2077" spans="1:33">
      <c r="A2077" s="3">
        <v>39604</v>
      </c>
      <c r="B2077" s="1">
        <v>324029</v>
      </c>
      <c r="C2077" s="1">
        <v>123722</v>
      </c>
      <c r="D2077" s="1">
        <v>53916</v>
      </c>
      <c r="E2077" s="1">
        <v>127.79</v>
      </c>
      <c r="F2077" s="1">
        <v>128.34</v>
      </c>
      <c r="G2077" s="1">
        <v>128.30000000000001</v>
      </c>
      <c r="H2077" s="2">
        <v>50.6</v>
      </c>
      <c r="I2077" s="2">
        <v>31.9</v>
      </c>
      <c r="J2077" s="2">
        <v>86.9</v>
      </c>
      <c r="K2077" s="2">
        <v>87.2</v>
      </c>
      <c r="L2077">
        <f>SUMIFS(US!B:B,US!$D:$D,YEAR(daily!$A2077),US!$E:$E,MONTH(daily!$A2077))</f>
        <v>8744</v>
      </c>
      <c r="M2077">
        <f>SUMIFS(US!C:C,US!$D:$D,YEAR(daily!$A2077),US!$E:$E,MONTH(daily!$A2077))</f>
        <v>19678</v>
      </c>
      <c r="N2077">
        <f>SUMIFS(COT!E:E,COT!$A:$A,YEAR(daily!$A2077),COT!$B:$B,WEEKNUM(daily!$A2077))</f>
        <v>1355667</v>
      </c>
      <c r="O2077">
        <f>SUMIFS(COT!F:F,COT!$A:$A,YEAR(daily!$A2077),COT!$B:$B,WEEKNUM(daily!$A2077))</f>
        <v>218962</v>
      </c>
      <c r="P2077">
        <f>SUMIFS(COT!G:G,COT!$A:$A,YEAR(daily!$A2077),COT!$B:$B,WEEKNUM(daily!$A2077))</f>
        <v>188092</v>
      </c>
      <c r="Q2077">
        <f>SUMIFS(COT!H:H,COT!$A:$A,YEAR(daily!$A2077),COT!$B:$B,WEEKNUM(daily!$A2077))</f>
        <v>386831</v>
      </c>
      <c r="R2077">
        <f>SUMIFS(COT!I:I,COT!$A:$A,YEAR(daily!$A2077),COT!$B:$B,WEEKNUM(daily!$A2077))</f>
        <v>681448</v>
      </c>
      <c r="S2077">
        <f>SUMIFS(COT!J:J,COT!$A:$A,YEAR(daily!$A2077),COT!$B:$B,WEEKNUM(daily!$A2077))</f>
        <v>703698</v>
      </c>
      <c r="T2077">
        <f>SUMIFS(COT!K:K,COT!$A:$A,YEAR(daily!$A2077),COT!$B:$B,WEEKNUM(daily!$A2077))</f>
        <v>68426</v>
      </c>
      <c r="U2077">
        <f>SUMIFS(COT!L:L,COT!$A:$A,YEAR(daily!$A2077),COT!$B:$B,WEEKNUM(daily!$A2077))</f>
        <v>77046</v>
      </c>
      <c r="V2077">
        <f>SUMIFS(COT!M:M,COT!$A:$A,YEAR(daily!$A2077),COT!$B:$B,WEEKNUM(daily!$A2077))</f>
        <v>91</v>
      </c>
      <c r="W2077">
        <f>SUMIFS(COT!N:N,COT!$A:$A,YEAR(daily!$A2077),COT!$B:$B,WEEKNUM(daily!$A2077))</f>
        <v>133</v>
      </c>
      <c r="X2077">
        <f>SUMIFS(COT!O:O,COT!$A:$A,YEAR(daily!$A2077),COT!$B:$B,WEEKNUM(daily!$A2077))</f>
        <v>130</v>
      </c>
      <c r="Y2077">
        <f>SUMIFS(COT!P:P,COT!$A:$A,YEAR(daily!$A2077),COT!$B:$B,WEEKNUM(daily!$A2077))</f>
        <v>87</v>
      </c>
      <c r="Z2077">
        <f>SUMIFS(COT!Q:Q,COT!$A:$A,YEAR(daily!$A2077),COT!$B:$B,WEEKNUM(daily!$A2077))</f>
        <v>100</v>
      </c>
      <c r="AA2077">
        <f>SUMIFS(Saudi!B:B,Saudi!$A:$A,YEAR(daily!$A2077))</f>
        <v>1100.96</v>
      </c>
      <c r="AB2077">
        <f>SUMIFS(Saudi!C:C,Saudi!$A:$A,YEAR(daily!$A2077))</f>
        <v>520.04999999999995</v>
      </c>
      <c r="AC2077">
        <f>SUMIFS(Saudi!F:F,Saudi!$A:$A,YEAR(daily!$A2077))</f>
        <v>4182752</v>
      </c>
      <c r="AD2077">
        <f>SUMIFS(Saudi!G:G,Saudi!$A:$A,YEAR(daily!$A2077))</f>
        <v>99.648229102070061</v>
      </c>
      <c r="AE2077">
        <f>SUMIFS(Saudi!H:H,Saudi!$A:$A,YEAR(daily!$A2077))</f>
        <v>416803829.57314175</v>
      </c>
      <c r="AF2077" s="5">
        <f t="shared" si="88"/>
        <v>6</v>
      </c>
      <c r="AG2077" s="5">
        <f t="shared" si="89"/>
        <v>2008</v>
      </c>
    </row>
    <row r="2078" spans="1:33">
      <c r="A2078" s="3">
        <v>39605</v>
      </c>
      <c r="B2078" s="1">
        <v>313097</v>
      </c>
      <c r="C2078" s="1">
        <v>134197</v>
      </c>
      <c r="D2078" s="1">
        <v>56356</v>
      </c>
      <c r="E2078" s="1">
        <v>138.54</v>
      </c>
      <c r="F2078" s="1">
        <v>138.62</v>
      </c>
      <c r="G2078" s="1">
        <v>138.4</v>
      </c>
      <c r="H2078" s="2">
        <v>50.6</v>
      </c>
      <c r="I2078" s="2">
        <v>31.9</v>
      </c>
      <c r="J2078" s="2">
        <v>86.9</v>
      </c>
      <c r="K2078" s="2">
        <v>87.2</v>
      </c>
      <c r="L2078">
        <f>SUMIFS(US!B:B,US!$D:$D,YEAR(daily!$A2078),US!$E:$E,MONTH(daily!$A2078))</f>
        <v>8744</v>
      </c>
      <c r="M2078">
        <f>SUMIFS(US!C:C,US!$D:$D,YEAR(daily!$A2078),US!$E:$E,MONTH(daily!$A2078))</f>
        <v>19678</v>
      </c>
      <c r="N2078">
        <f>SUMIFS(COT!E:E,COT!$A:$A,YEAR(daily!$A2078),COT!$B:$B,WEEKNUM(daily!$A2078))</f>
        <v>1355667</v>
      </c>
      <c r="O2078">
        <f>SUMIFS(COT!F:F,COT!$A:$A,YEAR(daily!$A2078),COT!$B:$B,WEEKNUM(daily!$A2078))</f>
        <v>218962</v>
      </c>
      <c r="P2078">
        <f>SUMIFS(COT!G:G,COT!$A:$A,YEAR(daily!$A2078),COT!$B:$B,WEEKNUM(daily!$A2078))</f>
        <v>188092</v>
      </c>
      <c r="Q2078">
        <f>SUMIFS(COT!H:H,COT!$A:$A,YEAR(daily!$A2078),COT!$B:$B,WEEKNUM(daily!$A2078))</f>
        <v>386831</v>
      </c>
      <c r="R2078">
        <f>SUMIFS(COT!I:I,COT!$A:$A,YEAR(daily!$A2078),COT!$B:$B,WEEKNUM(daily!$A2078))</f>
        <v>681448</v>
      </c>
      <c r="S2078">
        <f>SUMIFS(COT!J:J,COT!$A:$A,YEAR(daily!$A2078),COT!$B:$B,WEEKNUM(daily!$A2078))</f>
        <v>703698</v>
      </c>
      <c r="T2078">
        <f>SUMIFS(COT!K:K,COT!$A:$A,YEAR(daily!$A2078),COT!$B:$B,WEEKNUM(daily!$A2078))</f>
        <v>68426</v>
      </c>
      <c r="U2078">
        <f>SUMIFS(COT!L:L,COT!$A:$A,YEAR(daily!$A2078),COT!$B:$B,WEEKNUM(daily!$A2078))</f>
        <v>77046</v>
      </c>
      <c r="V2078">
        <f>SUMIFS(COT!M:M,COT!$A:$A,YEAR(daily!$A2078),COT!$B:$B,WEEKNUM(daily!$A2078))</f>
        <v>91</v>
      </c>
      <c r="W2078">
        <f>SUMIFS(COT!N:N,COT!$A:$A,YEAR(daily!$A2078),COT!$B:$B,WEEKNUM(daily!$A2078))</f>
        <v>133</v>
      </c>
      <c r="X2078">
        <f>SUMIFS(COT!O:O,COT!$A:$A,YEAR(daily!$A2078),COT!$B:$B,WEEKNUM(daily!$A2078))</f>
        <v>130</v>
      </c>
      <c r="Y2078">
        <f>SUMIFS(COT!P:P,COT!$A:$A,YEAR(daily!$A2078),COT!$B:$B,WEEKNUM(daily!$A2078))</f>
        <v>87</v>
      </c>
      <c r="Z2078">
        <f>SUMIFS(COT!Q:Q,COT!$A:$A,YEAR(daily!$A2078),COT!$B:$B,WEEKNUM(daily!$A2078))</f>
        <v>100</v>
      </c>
      <c r="AA2078">
        <f>SUMIFS(Saudi!B:B,Saudi!$A:$A,YEAR(daily!$A2078))</f>
        <v>1100.96</v>
      </c>
      <c r="AB2078">
        <f>SUMIFS(Saudi!C:C,Saudi!$A:$A,YEAR(daily!$A2078))</f>
        <v>520.04999999999995</v>
      </c>
      <c r="AC2078">
        <f>SUMIFS(Saudi!F:F,Saudi!$A:$A,YEAR(daily!$A2078))</f>
        <v>4182752</v>
      </c>
      <c r="AD2078">
        <f>SUMIFS(Saudi!G:G,Saudi!$A:$A,YEAR(daily!$A2078))</f>
        <v>99.648229102070061</v>
      </c>
      <c r="AE2078">
        <f>SUMIFS(Saudi!H:H,Saudi!$A:$A,YEAR(daily!$A2078))</f>
        <v>416803829.57314175</v>
      </c>
      <c r="AF2078" s="5">
        <f t="shared" si="88"/>
        <v>6</v>
      </c>
      <c r="AG2078" s="5">
        <f t="shared" si="89"/>
        <v>2008</v>
      </c>
    </row>
    <row r="2079" spans="1:33">
      <c r="A2079" s="3">
        <v>39608</v>
      </c>
      <c r="B2079" s="1">
        <v>282411</v>
      </c>
      <c r="C2079" s="1">
        <v>138045</v>
      </c>
      <c r="D2079" s="1">
        <v>58786</v>
      </c>
      <c r="E2079" s="1">
        <v>134.35</v>
      </c>
      <c r="F2079" s="1">
        <v>134.85</v>
      </c>
      <c r="G2079" s="1">
        <v>134.76</v>
      </c>
      <c r="H2079" s="2">
        <v>50.6</v>
      </c>
      <c r="I2079" s="2">
        <v>31.9</v>
      </c>
      <c r="J2079" s="2">
        <v>86.9</v>
      </c>
      <c r="K2079" s="2">
        <v>87.2</v>
      </c>
      <c r="L2079">
        <f>SUMIFS(US!B:B,US!$D:$D,YEAR(daily!$A2079),US!$E:$E,MONTH(daily!$A2079))</f>
        <v>8744</v>
      </c>
      <c r="M2079">
        <f>SUMIFS(US!C:C,US!$D:$D,YEAR(daily!$A2079),US!$E:$E,MONTH(daily!$A2079))</f>
        <v>19678</v>
      </c>
      <c r="N2079">
        <f>SUMIFS(COT!E:E,COT!$A:$A,YEAR(daily!$A2079),COT!$B:$B,WEEKNUM(daily!$A2079))</f>
        <v>1418749</v>
      </c>
      <c r="O2079">
        <f>SUMIFS(COT!F:F,COT!$A:$A,YEAR(daily!$A2079),COT!$B:$B,WEEKNUM(daily!$A2079))</f>
        <v>218484</v>
      </c>
      <c r="P2079">
        <f>SUMIFS(COT!G:G,COT!$A:$A,YEAR(daily!$A2079),COT!$B:$B,WEEKNUM(daily!$A2079))</f>
        <v>196207</v>
      </c>
      <c r="Q2079">
        <f>SUMIFS(COT!H:H,COT!$A:$A,YEAR(daily!$A2079),COT!$B:$B,WEEKNUM(daily!$A2079))</f>
        <v>394200</v>
      </c>
      <c r="R2079">
        <f>SUMIFS(COT!I:I,COT!$A:$A,YEAR(daily!$A2079),COT!$B:$B,WEEKNUM(daily!$A2079))</f>
        <v>734166</v>
      </c>
      <c r="S2079">
        <f>SUMIFS(COT!J:J,COT!$A:$A,YEAR(daily!$A2079),COT!$B:$B,WEEKNUM(daily!$A2079))</f>
        <v>745132</v>
      </c>
      <c r="T2079">
        <f>SUMIFS(COT!K:K,COT!$A:$A,YEAR(daily!$A2079),COT!$B:$B,WEEKNUM(daily!$A2079))</f>
        <v>71899</v>
      </c>
      <c r="U2079">
        <f>SUMIFS(COT!L:L,COT!$A:$A,YEAR(daily!$A2079),COT!$B:$B,WEEKNUM(daily!$A2079))</f>
        <v>83210</v>
      </c>
      <c r="V2079">
        <f>SUMIFS(COT!M:M,COT!$A:$A,YEAR(daily!$A2079),COT!$B:$B,WEEKNUM(daily!$A2079))</f>
        <v>100</v>
      </c>
      <c r="W2079">
        <f>SUMIFS(COT!N:N,COT!$A:$A,YEAR(daily!$A2079),COT!$B:$B,WEEKNUM(daily!$A2079))</f>
        <v>120</v>
      </c>
      <c r="X2079">
        <f>SUMIFS(COT!O:O,COT!$A:$A,YEAR(daily!$A2079),COT!$B:$B,WEEKNUM(daily!$A2079))</f>
        <v>130</v>
      </c>
      <c r="Y2079">
        <f>SUMIFS(COT!P:P,COT!$A:$A,YEAR(daily!$A2079),COT!$B:$B,WEEKNUM(daily!$A2079))</f>
        <v>89</v>
      </c>
      <c r="Z2079">
        <f>SUMIFS(COT!Q:Q,COT!$A:$A,YEAR(daily!$A2079),COT!$B:$B,WEEKNUM(daily!$A2079))</f>
        <v>98</v>
      </c>
      <c r="AA2079">
        <f>SUMIFS(Saudi!B:B,Saudi!$A:$A,YEAR(daily!$A2079))</f>
        <v>1100.96</v>
      </c>
      <c r="AB2079">
        <f>SUMIFS(Saudi!C:C,Saudi!$A:$A,YEAR(daily!$A2079))</f>
        <v>520.04999999999995</v>
      </c>
      <c r="AC2079">
        <f>SUMIFS(Saudi!F:F,Saudi!$A:$A,YEAR(daily!$A2079))</f>
        <v>4182752</v>
      </c>
      <c r="AD2079">
        <f>SUMIFS(Saudi!G:G,Saudi!$A:$A,YEAR(daily!$A2079))</f>
        <v>99.648229102070061</v>
      </c>
      <c r="AE2079">
        <f>SUMIFS(Saudi!H:H,Saudi!$A:$A,YEAR(daily!$A2079))</f>
        <v>416803829.57314175</v>
      </c>
      <c r="AF2079" s="5">
        <f t="shared" si="88"/>
        <v>6</v>
      </c>
      <c r="AG2079" s="5">
        <f t="shared" si="89"/>
        <v>2008</v>
      </c>
    </row>
    <row r="2080" spans="1:33">
      <c r="A2080" s="3">
        <v>39609</v>
      </c>
      <c r="B2080" s="1">
        <v>238141</v>
      </c>
      <c r="C2080" s="1">
        <v>138611</v>
      </c>
      <c r="D2080" s="1">
        <v>58633</v>
      </c>
      <c r="E2080" s="1">
        <v>131.31</v>
      </c>
      <c r="F2080" s="1">
        <v>132.12</v>
      </c>
      <c r="G2080" s="1">
        <v>132.16999999999999</v>
      </c>
      <c r="H2080" s="2">
        <v>50.6</v>
      </c>
      <c r="I2080" s="2">
        <v>31.9</v>
      </c>
      <c r="J2080" s="2">
        <v>86.9</v>
      </c>
      <c r="K2080" s="2">
        <v>87.2</v>
      </c>
      <c r="L2080">
        <f>SUMIFS(US!B:B,US!$D:$D,YEAR(daily!$A2080),US!$E:$E,MONTH(daily!$A2080))</f>
        <v>8744</v>
      </c>
      <c r="M2080">
        <f>SUMIFS(US!C:C,US!$D:$D,YEAR(daily!$A2080),US!$E:$E,MONTH(daily!$A2080))</f>
        <v>19678</v>
      </c>
      <c r="N2080">
        <f>SUMIFS(COT!E:E,COT!$A:$A,YEAR(daily!$A2080),COT!$B:$B,WEEKNUM(daily!$A2080))</f>
        <v>1418749</v>
      </c>
      <c r="O2080">
        <f>SUMIFS(COT!F:F,COT!$A:$A,YEAR(daily!$A2080),COT!$B:$B,WEEKNUM(daily!$A2080))</f>
        <v>218484</v>
      </c>
      <c r="P2080">
        <f>SUMIFS(COT!G:G,COT!$A:$A,YEAR(daily!$A2080),COT!$B:$B,WEEKNUM(daily!$A2080))</f>
        <v>196207</v>
      </c>
      <c r="Q2080">
        <f>SUMIFS(COT!H:H,COT!$A:$A,YEAR(daily!$A2080),COT!$B:$B,WEEKNUM(daily!$A2080))</f>
        <v>394200</v>
      </c>
      <c r="R2080">
        <f>SUMIFS(COT!I:I,COT!$A:$A,YEAR(daily!$A2080),COT!$B:$B,WEEKNUM(daily!$A2080))</f>
        <v>734166</v>
      </c>
      <c r="S2080">
        <f>SUMIFS(COT!J:J,COT!$A:$A,YEAR(daily!$A2080),COT!$B:$B,WEEKNUM(daily!$A2080))</f>
        <v>745132</v>
      </c>
      <c r="T2080">
        <f>SUMIFS(COT!K:K,COT!$A:$A,YEAR(daily!$A2080),COT!$B:$B,WEEKNUM(daily!$A2080))</f>
        <v>71899</v>
      </c>
      <c r="U2080">
        <f>SUMIFS(COT!L:L,COT!$A:$A,YEAR(daily!$A2080),COT!$B:$B,WEEKNUM(daily!$A2080))</f>
        <v>83210</v>
      </c>
      <c r="V2080">
        <f>SUMIFS(COT!M:M,COT!$A:$A,YEAR(daily!$A2080),COT!$B:$B,WEEKNUM(daily!$A2080))</f>
        <v>100</v>
      </c>
      <c r="W2080">
        <f>SUMIFS(COT!N:N,COT!$A:$A,YEAR(daily!$A2080),COT!$B:$B,WEEKNUM(daily!$A2080))</f>
        <v>120</v>
      </c>
      <c r="X2080">
        <f>SUMIFS(COT!O:O,COT!$A:$A,YEAR(daily!$A2080),COT!$B:$B,WEEKNUM(daily!$A2080))</f>
        <v>130</v>
      </c>
      <c r="Y2080">
        <f>SUMIFS(COT!P:P,COT!$A:$A,YEAR(daily!$A2080),COT!$B:$B,WEEKNUM(daily!$A2080))</f>
        <v>89</v>
      </c>
      <c r="Z2080">
        <f>SUMIFS(COT!Q:Q,COT!$A:$A,YEAR(daily!$A2080),COT!$B:$B,WEEKNUM(daily!$A2080))</f>
        <v>98</v>
      </c>
      <c r="AA2080">
        <f>SUMIFS(Saudi!B:B,Saudi!$A:$A,YEAR(daily!$A2080))</f>
        <v>1100.96</v>
      </c>
      <c r="AB2080">
        <f>SUMIFS(Saudi!C:C,Saudi!$A:$A,YEAR(daily!$A2080))</f>
        <v>520.04999999999995</v>
      </c>
      <c r="AC2080">
        <f>SUMIFS(Saudi!F:F,Saudi!$A:$A,YEAR(daily!$A2080))</f>
        <v>4182752</v>
      </c>
      <c r="AD2080">
        <f>SUMIFS(Saudi!G:G,Saudi!$A:$A,YEAR(daily!$A2080))</f>
        <v>99.648229102070061</v>
      </c>
      <c r="AE2080">
        <f>SUMIFS(Saudi!H:H,Saudi!$A:$A,YEAR(daily!$A2080))</f>
        <v>416803829.57314175</v>
      </c>
      <c r="AF2080" s="5">
        <f t="shared" si="88"/>
        <v>6</v>
      </c>
      <c r="AG2080" s="5">
        <f t="shared" si="89"/>
        <v>2008</v>
      </c>
    </row>
    <row r="2081" spans="1:33">
      <c r="A2081" s="3">
        <v>39610</v>
      </c>
      <c r="B2081" s="1">
        <v>223786</v>
      </c>
      <c r="C2081" s="1">
        <v>138199</v>
      </c>
      <c r="D2081" s="1">
        <v>57103</v>
      </c>
      <c r="E2081" s="1">
        <v>136.38</v>
      </c>
      <c r="F2081" s="1">
        <v>137.32</v>
      </c>
      <c r="G2081" s="1">
        <v>137.46</v>
      </c>
      <c r="H2081" s="2">
        <v>50.6</v>
      </c>
      <c r="I2081" s="2">
        <v>31.9</v>
      </c>
      <c r="J2081" s="2">
        <v>86.9</v>
      </c>
      <c r="K2081" s="2">
        <v>87.2</v>
      </c>
      <c r="L2081">
        <f>SUMIFS(US!B:B,US!$D:$D,YEAR(daily!$A2081),US!$E:$E,MONTH(daily!$A2081))</f>
        <v>8744</v>
      </c>
      <c r="M2081">
        <f>SUMIFS(US!C:C,US!$D:$D,YEAR(daily!$A2081),US!$E:$E,MONTH(daily!$A2081))</f>
        <v>19678</v>
      </c>
      <c r="N2081">
        <f>SUMIFS(COT!E:E,COT!$A:$A,YEAR(daily!$A2081),COT!$B:$B,WEEKNUM(daily!$A2081))</f>
        <v>1418749</v>
      </c>
      <c r="O2081">
        <f>SUMIFS(COT!F:F,COT!$A:$A,YEAR(daily!$A2081),COT!$B:$B,WEEKNUM(daily!$A2081))</f>
        <v>218484</v>
      </c>
      <c r="P2081">
        <f>SUMIFS(COT!G:G,COT!$A:$A,YEAR(daily!$A2081),COT!$B:$B,WEEKNUM(daily!$A2081))</f>
        <v>196207</v>
      </c>
      <c r="Q2081">
        <f>SUMIFS(COT!H:H,COT!$A:$A,YEAR(daily!$A2081),COT!$B:$B,WEEKNUM(daily!$A2081))</f>
        <v>394200</v>
      </c>
      <c r="R2081">
        <f>SUMIFS(COT!I:I,COT!$A:$A,YEAR(daily!$A2081),COT!$B:$B,WEEKNUM(daily!$A2081))</f>
        <v>734166</v>
      </c>
      <c r="S2081">
        <f>SUMIFS(COT!J:J,COT!$A:$A,YEAR(daily!$A2081),COT!$B:$B,WEEKNUM(daily!$A2081))</f>
        <v>745132</v>
      </c>
      <c r="T2081">
        <f>SUMIFS(COT!K:K,COT!$A:$A,YEAR(daily!$A2081),COT!$B:$B,WEEKNUM(daily!$A2081))</f>
        <v>71899</v>
      </c>
      <c r="U2081">
        <f>SUMIFS(COT!L:L,COT!$A:$A,YEAR(daily!$A2081),COT!$B:$B,WEEKNUM(daily!$A2081))</f>
        <v>83210</v>
      </c>
      <c r="V2081">
        <f>SUMIFS(COT!M:M,COT!$A:$A,YEAR(daily!$A2081),COT!$B:$B,WEEKNUM(daily!$A2081))</f>
        <v>100</v>
      </c>
      <c r="W2081">
        <f>SUMIFS(COT!N:N,COT!$A:$A,YEAR(daily!$A2081),COT!$B:$B,WEEKNUM(daily!$A2081))</f>
        <v>120</v>
      </c>
      <c r="X2081">
        <f>SUMIFS(COT!O:O,COT!$A:$A,YEAR(daily!$A2081),COT!$B:$B,WEEKNUM(daily!$A2081))</f>
        <v>130</v>
      </c>
      <c r="Y2081">
        <f>SUMIFS(COT!P:P,COT!$A:$A,YEAR(daily!$A2081),COT!$B:$B,WEEKNUM(daily!$A2081))</f>
        <v>89</v>
      </c>
      <c r="Z2081">
        <f>SUMIFS(COT!Q:Q,COT!$A:$A,YEAR(daily!$A2081),COT!$B:$B,WEEKNUM(daily!$A2081))</f>
        <v>98</v>
      </c>
      <c r="AA2081">
        <f>SUMIFS(Saudi!B:B,Saudi!$A:$A,YEAR(daily!$A2081))</f>
        <v>1100.96</v>
      </c>
      <c r="AB2081">
        <f>SUMIFS(Saudi!C:C,Saudi!$A:$A,YEAR(daily!$A2081))</f>
        <v>520.04999999999995</v>
      </c>
      <c r="AC2081">
        <f>SUMIFS(Saudi!F:F,Saudi!$A:$A,YEAR(daily!$A2081))</f>
        <v>4182752</v>
      </c>
      <c r="AD2081">
        <f>SUMIFS(Saudi!G:G,Saudi!$A:$A,YEAR(daily!$A2081))</f>
        <v>99.648229102070061</v>
      </c>
      <c r="AE2081">
        <f>SUMIFS(Saudi!H:H,Saudi!$A:$A,YEAR(daily!$A2081))</f>
        <v>416803829.57314175</v>
      </c>
      <c r="AF2081" s="5">
        <f t="shared" si="88"/>
        <v>6</v>
      </c>
      <c r="AG2081" s="5">
        <f t="shared" si="89"/>
        <v>2008</v>
      </c>
    </row>
    <row r="2082" spans="1:33">
      <c r="A2082" s="3">
        <v>39611</v>
      </c>
      <c r="B2082" s="1">
        <v>191405</v>
      </c>
      <c r="C2082" s="1">
        <v>136349</v>
      </c>
      <c r="D2082" s="1">
        <v>60741</v>
      </c>
      <c r="E2082" s="1">
        <v>136.74</v>
      </c>
      <c r="F2082" s="1">
        <v>137.68</v>
      </c>
      <c r="G2082" s="1">
        <v>137.88</v>
      </c>
      <c r="H2082" s="2">
        <v>50.6</v>
      </c>
      <c r="I2082" s="2">
        <v>31.9</v>
      </c>
      <c r="J2082" s="2">
        <v>86.9</v>
      </c>
      <c r="K2082" s="2">
        <v>87.2</v>
      </c>
      <c r="L2082">
        <f>SUMIFS(US!B:B,US!$D:$D,YEAR(daily!$A2082),US!$E:$E,MONTH(daily!$A2082))</f>
        <v>8744</v>
      </c>
      <c r="M2082">
        <f>SUMIFS(US!C:C,US!$D:$D,YEAR(daily!$A2082),US!$E:$E,MONTH(daily!$A2082))</f>
        <v>19678</v>
      </c>
      <c r="N2082">
        <f>SUMIFS(COT!E:E,COT!$A:$A,YEAR(daily!$A2082),COT!$B:$B,WEEKNUM(daily!$A2082))</f>
        <v>1418749</v>
      </c>
      <c r="O2082">
        <f>SUMIFS(COT!F:F,COT!$A:$A,YEAR(daily!$A2082),COT!$B:$B,WEEKNUM(daily!$A2082))</f>
        <v>218484</v>
      </c>
      <c r="P2082">
        <f>SUMIFS(COT!G:G,COT!$A:$A,YEAR(daily!$A2082),COT!$B:$B,WEEKNUM(daily!$A2082))</f>
        <v>196207</v>
      </c>
      <c r="Q2082">
        <f>SUMIFS(COT!H:H,COT!$A:$A,YEAR(daily!$A2082),COT!$B:$B,WEEKNUM(daily!$A2082))</f>
        <v>394200</v>
      </c>
      <c r="R2082">
        <f>SUMIFS(COT!I:I,COT!$A:$A,YEAR(daily!$A2082),COT!$B:$B,WEEKNUM(daily!$A2082))</f>
        <v>734166</v>
      </c>
      <c r="S2082">
        <f>SUMIFS(COT!J:J,COT!$A:$A,YEAR(daily!$A2082),COT!$B:$B,WEEKNUM(daily!$A2082))</f>
        <v>745132</v>
      </c>
      <c r="T2082">
        <f>SUMIFS(COT!K:K,COT!$A:$A,YEAR(daily!$A2082),COT!$B:$B,WEEKNUM(daily!$A2082))</f>
        <v>71899</v>
      </c>
      <c r="U2082">
        <f>SUMIFS(COT!L:L,COT!$A:$A,YEAR(daily!$A2082),COT!$B:$B,WEEKNUM(daily!$A2082))</f>
        <v>83210</v>
      </c>
      <c r="V2082">
        <f>SUMIFS(COT!M:M,COT!$A:$A,YEAR(daily!$A2082),COT!$B:$B,WEEKNUM(daily!$A2082))</f>
        <v>100</v>
      </c>
      <c r="W2082">
        <f>SUMIFS(COT!N:N,COT!$A:$A,YEAR(daily!$A2082),COT!$B:$B,WEEKNUM(daily!$A2082))</f>
        <v>120</v>
      </c>
      <c r="X2082">
        <f>SUMIFS(COT!O:O,COT!$A:$A,YEAR(daily!$A2082),COT!$B:$B,WEEKNUM(daily!$A2082))</f>
        <v>130</v>
      </c>
      <c r="Y2082">
        <f>SUMIFS(COT!P:P,COT!$A:$A,YEAR(daily!$A2082),COT!$B:$B,WEEKNUM(daily!$A2082))</f>
        <v>89</v>
      </c>
      <c r="Z2082">
        <f>SUMIFS(COT!Q:Q,COT!$A:$A,YEAR(daily!$A2082),COT!$B:$B,WEEKNUM(daily!$A2082))</f>
        <v>98</v>
      </c>
      <c r="AA2082">
        <f>SUMIFS(Saudi!B:B,Saudi!$A:$A,YEAR(daily!$A2082))</f>
        <v>1100.96</v>
      </c>
      <c r="AB2082">
        <f>SUMIFS(Saudi!C:C,Saudi!$A:$A,YEAR(daily!$A2082))</f>
        <v>520.04999999999995</v>
      </c>
      <c r="AC2082">
        <f>SUMIFS(Saudi!F:F,Saudi!$A:$A,YEAR(daily!$A2082))</f>
        <v>4182752</v>
      </c>
      <c r="AD2082">
        <f>SUMIFS(Saudi!G:G,Saudi!$A:$A,YEAR(daily!$A2082))</f>
        <v>99.648229102070061</v>
      </c>
      <c r="AE2082">
        <f>SUMIFS(Saudi!H:H,Saudi!$A:$A,YEAR(daily!$A2082))</f>
        <v>416803829.57314175</v>
      </c>
      <c r="AF2082" s="5">
        <f t="shared" si="88"/>
        <v>6</v>
      </c>
      <c r="AG2082" s="5">
        <f t="shared" si="89"/>
        <v>2008</v>
      </c>
    </row>
    <row r="2083" spans="1:33">
      <c r="A2083" s="3">
        <v>39612</v>
      </c>
      <c r="B2083" s="1">
        <v>172409</v>
      </c>
      <c r="C2083" s="1">
        <v>132647</v>
      </c>
      <c r="D2083" s="1">
        <v>62722</v>
      </c>
      <c r="E2083" s="1">
        <v>134.86000000000001</v>
      </c>
      <c r="F2083" s="1">
        <v>135.80000000000001</v>
      </c>
      <c r="G2083" s="1">
        <v>135.97</v>
      </c>
      <c r="H2083" s="2">
        <v>50.6</v>
      </c>
      <c r="I2083" s="2">
        <v>31.9</v>
      </c>
      <c r="J2083" s="2">
        <v>86.9</v>
      </c>
      <c r="K2083" s="2">
        <v>87.2</v>
      </c>
      <c r="L2083">
        <f>SUMIFS(US!B:B,US!$D:$D,YEAR(daily!$A2083),US!$E:$E,MONTH(daily!$A2083))</f>
        <v>8744</v>
      </c>
      <c r="M2083">
        <f>SUMIFS(US!C:C,US!$D:$D,YEAR(daily!$A2083),US!$E:$E,MONTH(daily!$A2083))</f>
        <v>19678</v>
      </c>
      <c r="N2083">
        <f>SUMIFS(COT!E:E,COT!$A:$A,YEAR(daily!$A2083),COT!$B:$B,WEEKNUM(daily!$A2083))</f>
        <v>1418749</v>
      </c>
      <c r="O2083">
        <f>SUMIFS(COT!F:F,COT!$A:$A,YEAR(daily!$A2083),COT!$B:$B,WEEKNUM(daily!$A2083))</f>
        <v>218484</v>
      </c>
      <c r="P2083">
        <f>SUMIFS(COT!G:G,COT!$A:$A,YEAR(daily!$A2083),COT!$B:$B,WEEKNUM(daily!$A2083))</f>
        <v>196207</v>
      </c>
      <c r="Q2083">
        <f>SUMIFS(COT!H:H,COT!$A:$A,YEAR(daily!$A2083),COT!$B:$B,WEEKNUM(daily!$A2083))</f>
        <v>394200</v>
      </c>
      <c r="R2083">
        <f>SUMIFS(COT!I:I,COT!$A:$A,YEAR(daily!$A2083),COT!$B:$B,WEEKNUM(daily!$A2083))</f>
        <v>734166</v>
      </c>
      <c r="S2083">
        <f>SUMIFS(COT!J:J,COT!$A:$A,YEAR(daily!$A2083),COT!$B:$B,WEEKNUM(daily!$A2083))</f>
        <v>745132</v>
      </c>
      <c r="T2083">
        <f>SUMIFS(COT!K:K,COT!$A:$A,YEAR(daily!$A2083),COT!$B:$B,WEEKNUM(daily!$A2083))</f>
        <v>71899</v>
      </c>
      <c r="U2083">
        <f>SUMIFS(COT!L:L,COT!$A:$A,YEAR(daily!$A2083),COT!$B:$B,WEEKNUM(daily!$A2083))</f>
        <v>83210</v>
      </c>
      <c r="V2083">
        <f>SUMIFS(COT!M:M,COT!$A:$A,YEAR(daily!$A2083),COT!$B:$B,WEEKNUM(daily!$A2083))</f>
        <v>100</v>
      </c>
      <c r="W2083">
        <f>SUMIFS(COT!N:N,COT!$A:$A,YEAR(daily!$A2083),COT!$B:$B,WEEKNUM(daily!$A2083))</f>
        <v>120</v>
      </c>
      <c r="X2083">
        <f>SUMIFS(COT!O:O,COT!$A:$A,YEAR(daily!$A2083),COT!$B:$B,WEEKNUM(daily!$A2083))</f>
        <v>130</v>
      </c>
      <c r="Y2083">
        <f>SUMIFS(COT!P:P,COT!$A:$A,YEAR(daily!$A2083),COT!$B:$B,WEEKNUM(daily!$A2083))</f>
        <v>89</v>
      </c>
      <c r="Z2083">
        <f>SUMIFS(COT!Q:Q,COT!$A:$A,YEAR(daily!$A2083),COT!$B:$B,WEEKNUM(daily!$A2083))</f>
        <v>98</v>
      </c>
      <c r="AA2083">
        <f>SUMIFS(Saudi!B:B,Saudi!$A:$A,YEAR(daily!$A2083))</f>
        <v>1100.96</v>
      </c>
      <c r="AB2083">
        <f>SUMIFS(Saudi!C:C,Saudi!$A:$A,YEAR(daily!$A2083))</f>
        <v>520.04999999999995</v>
      </c>
      <c r="AC2083">
        <f>SUMIFS(Saudi!F:F,Saudi!$A:$A,YEAR(daily!$A2083))</f>
        <v>4182752</v>
      </c>
      <c r="AD2083">
        <f>SUMIFS(Saudi!G:G,Saudi!$A:$A,YEAR(daily!$A2083))</f>
        <v>99.648229102070061</v>
      </c>
      <c r="AE2083">
        <f>SUMIFS(Saudi!H:H,Saudi!$A:$A,YEAR(daily!$A2083))</f>
        <v>416803829.57314175</v>
      </c>
      <c r="AF2083" s="5">
        <f t="shared" si="88"/>
        <v>6</v>
      </c>
      <c r="AG2083" s="5">
        <f t="shared" si="89"/>
        <v>2008</v>
      </c>
    </row>
    <row r="2084" spans="1:33">
      <c r="A2084" s="3">
        <v>39615</v>
      </c>
      <c r="B2084" s="1">
        <v>150124</v>
      </c>
      <c r="C2084" s="1">
        <v>130262</v>
      </c>
      <c r="D2084" s="1">
        <v>66723</v>
      </c>
      <c r="E2084" s="1">
        <v>134.61000000000001</v>
      </c>
      <c r="F2084" s="1">
        <v>135.88</v>
      </c>
      <c r="G2084" s="1">
        <v>136.21</v>
      </c>
      <c r="H2084" s="2">
        <v>50.6</v>
      </c>
      <c r="I2084" s="2">
        <v>31.9</v>
      </c>
      <c r="J2084" s="2">
        <v>86.9</v>
      </c>
      <c r="K2084" s="2">
        <v>87.2</v>
      </c>
      <c r="L2084">
        <f>SUMIFS(US!B:B,US!$D:$D,YEAR(daily!$A2084),US!$E:$E,MONTH(daily!$A2084))</f>
        <v>8744</v>
      </c>
      <c r="M2084">
        <f>SUMIFS(US!C:C,US!$D:$D,YEAR(daily!$A2084),US!$E:$E,MONTH(daily!$A2084))</f>
        <v>19678</v>
      </c>
      <c r="N2084">
        <f>SUMIFS(COT!E:E,COT!$A:$A,YEAR(daily!$A2084),COT!$B:$B,WEEKNUM(daily!$A2084))</f>
        <v>1335207</v>
      </c>
      <c r="O2084">
        <f>SUMIFS(COT!F:F,COT!$A:$A,YEAR(daily!$A2084),COT!$B:$B,WEEKNUM(daily!$A2084))</f>
        <v>203806</v>
      </c>
      <c r="P2084">
        <f>SUMIFS(COT!G:G,COT!$A:$A,YEAR(daily!$A2084),COT!$B:$B,WEEKNUM(daily!$A2084))</f>
        <v>198081</v>
      </c>
      <c r="Q2084">
        <f>SUMIFS(COT!H:H,COT!$A:$A,YEAR(daily!$A2084),COT!$B:$B,WEEKNUM(daily!$A2084))</f>
        <v>358009</v>
      </c>
      <c r="R2084">
        <f>SUMIFS(COT!I:I,COT!$A:$A,YEAR(daily!$A2084),COT!$B:$B,WEEKNUM(daily!$A2084))</f>
        <v>686667</v>
      </c>
      <c r="S2084">
        <f>SUMIFS(COT!J:J,COT!$A:$A,YEAR(daily!$A2084),COT!$B:$B,WEEKNUM(daily!$A2084))</f>
        <v>677778</v>
      </c>
      <c r="T2084">
        <f>SUMIFS(COT!K:K,COT!$A:$A,YEAR(daily!$A2084),COT!$B:$B,WEEKNUM(daily!$A2084))</f>
        <v>86725</v>
      </c>
      <c r="U2084">
        <f>SUMIFS(COT!L:L,COT!$A:$A,YEAR(daily!$A2084),COT!$B:$B,WEEKNUM(daily!$A2084))</f>
        <v>101339</v>
      </c>
      <c r="V2084">
        <f>SUMIFS(COT!M:M,COT!$A:$A,YEAR(daily!$A2084),COT!$B:$B,WEEKNUM(daily!$A2084))</f>
        <v>85</v>
      </c>
      <c r="W2084">
        <f>SUMIFS(COT!N:N,COT!$A:$A,YEAR(daily!$A2084),COT!$B:$B,WEEKNUM(daily!$A2084))</f>
        <v>122</v>
      </c>
      <c r="X2084">
        <f>SUMIFS(COT!O:O,COT!$A:$A,YEAR(daily!$A2084),COT!$B:$B,WEEKNUM(daily!$A2084))</f>
        <v>127</v>
      </c>
      <c r="Y2084">
        <f>SUMIFS(COT!P:P,COT!$A:$A,YEAR(daily!$A2084),COT!$B:$B,WEEKNUM(daily!$A2084))</f>
        <v>84</v>
      </c>
      <c r="Z2084">
        <f>SUMIFS(COT!Q:Q,COT!$A:$A,YEAR(daily!$A2084),COT!$B:$B,WEEKNUM(daily!$A2084))</f>
        <v>99</v>
      </c>
      <c r="AA2084">
        <f>SUMIFS(Saudi!B:B,Saudi!$A:$A,YEAR(daily!$A2084))</f>
        <v>1100.96</v>
      </c>
      <c r="AB2084">
        <f>SUMIFS(Saudi!C:C,Saudi!$A:$A,YEAR(daily!$A2084))</f>
        <v>520.04999999999995</v>
      </c>
      <c r="AC2084">
        <f>SUMIFS(Saudi!F:F,Saudi!$A:$A,YEAR(daily!$A2084))</f>
        <v>4182752</v>
      </c>
      <c r="AD2084">
        <f>SUMIFS(Saudi!G:G,Saudi!$A:$A,YEAR(daily!$A2084))</f>
        <v>99.648229102070061</v>
      </c>
      <c r="AE2084">
        <f>SUMIFS(Saudi!H:H,Saudi!$A:$A,YEAR(daily!$A2084))</f>
        <v>416803829.57314175</v>
      </c>
      <c r="AF2084" s="5">
        <f t="shared" si="88"/>
        <v>6</v>
      </c>
      <c r="AG2084" s="5">
        <f t="shared" si="89"/>
        <v>2008</v>
      </c>
    </row>
    <row r="2085" spans="1:33">
      <c r="A2085" s="3">
        <v>39616</v>
      </c>
      <c r="B2085" s="1">
        <v>101816</v>
      </c>
      <c r="C2085" s="1">
        <v>128898</v>
      </c>
      <c r="D2085" s="1">
        <v>67686</v>
      </c>
      <c r="E2085" s="1">
        <v>134.01</v>
      </c>
      <c r="F2085" s="1">
        <v>135.02000000000001</v>
      </c>
      <c r="G2085" s="1">
        <v>135.33000000000001</v>
      </c>
      <c r="H2085" s="2">
        <v>50.6</v>
      </c>
      <c r="I2085" s="2">
        <v>31.9</v>
      </c>
      <c r="J2085" s="2">
        <v>86.9</v>
      </c>
      <c r="K2085" s="2">
        <v>87.2</v>
      </c>
      <c r="L2085">
        <f>SUMIFS(US!B:B,US!$D:$D,YEAR(daily!$A2085),US!$E:$E,MONTH(daily!$A2085))</f>
        <v>8744</v>
      </c>
      <c r="M2085">
        <f>SUMIFS(US!C:C,US!$D:$D,YEAR(daily!$A2085),US!$E:$E,MONTH(daily!$A2085))</f>
        <v>19678</v>
      </c>
      <c r="N2085">
        <f>SUMIFS(COT!E:E,COT!$A:$A,YEAR(daily!$A2085),COT!$B:$B,WEEKNUM(daily!$A2085))</f>
        <v>1335207</v>
      </c>
      <c r="O2085">
        <f>SUMIFS(COT!F:F,COT!$A:$A,YEAR(daily!$A2085),COT!$B:$B,WEEKNUM(daily!$A2085))</f>
        <v>203806</v>
      </c>
      <c r="P2085">
        <f>SUMIFS(COT!G:G,COT!$A:$A,YEAR(daily!$A2085),COT!$B:$B,WEEKNUM(daily!$A2085))</f>
        <v>198081</v>
      </c>
      <c r="Q2085">
        <f>SUMIFS(COT!H:H,COT!$A:$A,YEAR(daily!$A2085),COT!$B:$B,WEEKNUM(daily!$A2085))</f>
        <v>358009</v>
      </c>
      <c r="R2085">
        <f>SUMIFS(COT!I:I,COT!$A:$A,YEAR(daily!$A2085),COT!$B:$B,WEEKNUM(daily!$A2085))</f>
        <v>686667</v>
      </c>
      <c r="S2085">
        <f>SUMIFS(COT!J:J,COT!$A:$A,YEAR(daily!$A2085),COT!$B:$B,WEEKNUM(daily!$A2085))</f>
        <v>677778</v>
      </c>
      <c r="T2085">
        <f>SUMIFS(COT!K:K,COT!$A:$A,YEAR(daily!$A2085),COT!$B:$B,WEEKNUM(daily!$A2085))</f>
        <v>86725</v>
      </c>
      <c r="U2085">
        <f>SUMIFS(COT!L:L,COT!$A:$A,YEAR(daily!$A2085),COT!$B:$B,WEEKNUM(daily!$A2085))</f>
        <v>101339</v>
      </c>
      <c r="V2085">
        <f>SUMIFS(COT!M:M,COT!$A:$A,YEAR(daily!$A2085),COT!$B:$B,WEEKNUM(daily!$A2085))</f>
        <v>85</v>
      </c>
      <c r="W2085">
        <f>SUMIFS(COT!N:N,COT!$A:$A,YEAR(daily!$A2085),COT!$B:$B,WEEKNUM(daily!$A2085))</f>
        <v>122</v>
      </c>
      <c r="X2085">
        <f>SUMIFS(COT!O:O,COT!$A:$A,YEAR(daily!$A2085),COT!$B:$B,WEEKNUM(daily!$A2085))</f>
        <v>127</v>
      </c>
      <c r="Y2085">
        <f>SUMIFS(COT!P:P,COT!$A:$A,YEAR(daily!$A2085),COT!$B:$B,WEEKNUM(daily!$A2085))</f>
        <v>84</v>
      </c>
      <c r="Z2085">
        <f>SUMIFS(COT!Q:Q,COT!$A:$A,YEAR(daily!$A2085),COT!$B:$B,WEEKNUM(daily!$A2085))</f>
        <v>99</v>
      </c>
      <c r="AA2085">
        <f>SUMIFS(Saudi!B:B,Saudi!$A:$A,YEAR(daily!$A2085))</f>
        <v>1100.96</v>
      </c>
      <c r="AB2085">
        <f>SUMIFS(Saudi!C:C,Saudi!$A:$A,YEAR(daily!$A2085))</f>
        <v>520.04999999999995</v>
      </c>
      <c r="AC2085">
        <f>SUMIFS(Saudi!F:F,Saudi!$A:$A,YEAR(daily!$A2085))</f>
        <v>4182752</v>
      </c>
      <c r="AD2085">
        <f>SUMIFS(Saudi!G:G,Saudi!$A:$A,YEAR(daily!$A2085))</f>
        <v>99.648229102070061</v>
      </c>
      <c r="AE2085">
        <f>SUMIFS(Saudi!H:H,Saudi!$A:$A,YEAR(daily!$A2085))</f>
        <v>416803829.57314175</v>
      </c>
      <c r="AF2085" s="5">
        <f t="shared" si="88"/>
        <v>6</v>
      </c>
      <c r="AG2085" s="5">
        <f t="shared" si="89"/>
        <v>2008</v>
      </c>
    </row>
    <row r="2086" spans="1:33">
      <c r="A2086" s="3">
        <v>39617</v>
      </c>
      <c r="B2086" s="1">
        <v>56873</v>
      </c>
      <c r="C2086" s="1">
        <v>131735</v>
      </c>
      <c r="D2086" s="1">
        <v>69303</v>
      </c>
      <c r="E2086" s="1">
        <v>136.68</v>
      </c>
      <c r="F2086" s="1">
        <v>137.51</v>
      </c>
      <c r="G2086" s="1">
        <v>137.66999999999999</v>
      </c>
      <c r="H2086" s="2">
        <v>50.6</v>
      </c>
      <c r="I2086" s="2">
        <v>31.9</v>
      </c>
      <c r="J2086" s="2">
        <v>86.9</v>
      </c>
      <c r="K2086" s="2">
        <v>87.2</v>
      </c>
      <c r="L2086">
        <f>SUMIFS(US!B:B,US!$D:$D,YEAR(daily!$A2086),US!$E:$E,MONTH(daily!$A2086))</f>
        <v>8744</v>
      </c>
      <c r="M2086">
        <f>SUMIFS(US!C:C,US!$D:$D,YEAR(daily!$A2086),US!$E:$E,MONTH(daily!$A2086))</f>
        <v>19678</v>
      </c>
      <c r="N2086">
        <f>SUMIFS(COT!E:E,COT!$A:$A,YEAR(daily!$A2086),COT!$B:$B,WEEKNUM(daily!$A2086))</f>
        <v>1335207</v>
      </c>
      <c r="O2086">
        <f>SUMIFS(COT!F:F,COT!$A:$A,YEAR(daily!$A2086),COT!$B:$B,WEEKNUM(daily!$A2086))</f>
        <v>203806</v>
      </c>
      <c r="P2086">
        <f>SUMIFS(COT!G:G,COT!$A:$A,YEAR(daily!$A2086),COT!$B:$B,WEEKNUM(daily!$A2086))</f>
        <v>198081</v>
      </c>
      <c r="Q2086">
        <f>SUMIFS(COT!H:H,COT!$A:$A,YEAR(daily!$A2086),COT!$B:$B,WEEKNUM(daily!$A2086))</f>
        <v>358009</v>
      </c>
      <c r="R2086">
        <f>SUMIFS(COT!I:I,COT!$A:$A,YEAR(daily!$A2086),COT!$B:$B,WEEKNUM(daily!$A2086))</f>
        <v>686667</v>
      </c>
      <c r="S2086">
        <f>SUMIFS(COT!J:J,COT!$A:$A,YEAR(daily!$A2086),COT!$B:$B,WEEKNUM(daily!$A2086))</f>
        <v>677778</v>
      </c>
      <c r="T2086">
        <f>SUMIFS(COT!K:K,COT!$A:$A,YEAR(daily!$A2086),COT!$B:$B,WEEKNUM(daily!$A2086))</f>
        <v>86725</v>
      </c>
      <c r="U2086">
        <f>SUMIFS(COT!L:L,COT!$A:$A,YEAR(daily!$A2086),COT!$B:$B,WEEKNUM(daily!$A2086))</f>
        <v>101339</v>
      </c>
      <c r="V2086">
        <f>SUMIFS(COT!M:M,COT!$A:$A,YEAR(daily!$A2086),COT!$B:$B,WEEKNUM(daily!$A2086))</f>
        <v>85</v>
      </c>
      <c r="W2086">
        <f>SUMIFS(COT!N:N,COT!$A:$A,YEAR(daily!$A2086),COT!$B:$B,WEEKNUM(daily!$A2086))</f>
        <v>122</v>
      </c>
      <c r="X2086">
        <f>SUMIFS(COT!O:O,COT!$A:$A,YEAR(daily!$A2086),COT!$B:$B,WEEKNUM(daily!$A2086))</f>
        <v>127</v>
      </c>
      <c r="Y2086">
        <f>SUMIFS(COT!P:P,COT!$A:$A,YEAR(daily!$A2086),COT!$B:$B,WEEKNUM(daily!$A2086))</f>
        <v>84</v>
      </c>
      <c r="Z2086">
        <f>SUMIFS(COT!Q:Q,COT!$A:$A,YEAR(daily!$A2086),COT!$B:$B,WEEKNUM(daily!$A2086))</f>
        <v>99</v>
      </c>
      <c r="AA2086">
        <f>SUMIFS(Saudi!B:B,Saudi!$A:$A,YEAR(daily!$A2086))</f>
        <v>1100.96</v>
      </c>
      <c r="AB2086">
        <f>SUMIFS(Saudi!C:C,Saudi!$A:$A,YEAR(daily!$A2086))</f>
        <v>520.04999999999995</v>
      </c>
      <c r="AC2086">
        <f>SUMIFS(Saudi!F:F,Saudi!$A:$A,YEAR(daily!$A2086))</f>
        <v>4182752</v>
      </c>
      <c r="AD2086">
        <f>SUMIFS(Saudi!G:G,Saudi!$A:$A,YEAR(daily!$A2086))</f>
        <v>99.648229102070061</v>
      </c>
      <c r="AE2086">
        <f>SUMIFS(Saudi!H:H,Saudi!$A:$A,YEAR(daily!$A2086))</f>
        <v>416803829.57314175</v>
      </c>
      <c r="AF2086" s="5">
        <f t="shared" si="88"/>
        <v>6</v>
      </c>
      <c r="AG2086" s="5">
        <f t="shared" si="89"/>
        <v>2008</v>
      </c>
    </row>
    <row r="2087" spans="1:33">
      <c r="A2087" s="3">
        <v>39618</v>
      </c>
      <c r="B2087" s="1">
        <v>21928</v>
      </c>
      <c r="C2087" s="1">
        <v>133181</v>
      </c>
      <c r="D2087" s="1">
        <v>73606</v>
      </c>
      <c r="E2087" s="1">
        <v>131.93</v>
      </c>
      <c r="F2087" s="1">
        <v>133.02000000000001</v>
      </c>
      <c r="G2087" s="1">
        <v>133.27000000000001</v>
      </c>
      <c r="H2087" s="2">
        <v>50.6</v>
      </c>
      <c r="I2087" s="2">
        <v>31.9</v>
      </c>
      <c r="J2087" s="2">
        <v>86.9</v>
      </c>
      <c r="K2087" s="2">
        <v>87.2</v>
      </c>
      <c r="L2087">
        <f>SUMIFS(US!B:B,US!$D:$D,YEAR(daily!$A2087),US!$E:$E,MONTH(daily!$A2087))</f>
        <v>8744</v>
      </c>
      <c r="M2087">
        <f>SUMIFS(US!C:C,US!$D:$D,YEAR(daily!$A2087),US!$E:$E,MONTH(daily!$A2087))</f>
        <v>19678</v>
      </c>
      <c r="N2087">
        <f>SUMIFS(COT!E:E,COT!$A:$A,YEAR(daily!$A2087),COT!$B:$B,WEEKNUM(daily!$A2087))</f>
        <v>1335207</v>
      </c>
      <c r="O2087">
        <f>SUMIFS(COT!F:F,COT!$A:$A,YEAR(daily!$A2087),COT!$B:$B,WEEKNUM(daily!$A2087))</f>
        <v>203806</v>
      </c>
      <c r="P2087">
        <f>SUMIFS(COT!G:G,COT!$A:$A,YEAR(daily!$A2087),COT!$B:$B,WEEKNUM(daily!$A2087))</f>
        <v>198081</v>
      </c>
      <c r="Q2087">
        <f>SUMIFS(COT!H:H,COT!$A:$A,YEAR(daily!$A2087),COT!$B:$B,WEEKNUM(daily!$A2087))</f>
        <v>358009</v>
      </c>
      <c r="R2087">
        <f>SUMIFS(COT!I:I,COT!$A:$A,YEAR(daily!$A2087),COT!$B:$B,WEEKNUM(daily!$A2087))</f>
        <v>686667</v>
      </c>
      <c r="S2087">
        <f>SUMIFS(COT!J:J,COT!$A:$A,YEAR(daily!$A2087),COT!$B:$B,WEEKNUM(daily!$A2087))</f>
        <v>677778</v>
      </c>
      <c r="T2087">
        <f>SUMIFS(COT!K:K,COT!$A:$A,YEAR(daily!$A2087),COT!$B:$B,WEEKNUM(daily!$A2087))</f>
        <v>86725</v>
      </c>
      <c r="U2087">
        <f>SUMIFS(COT!L:L,COT!$A:$A,YEAR(daily!$A2087),COT!$B:$B,WEEKNUM(daily!$A2087))</f>
        <v>101339</v>
      </c>
      <c r="V2087">
        <f>SUMIFS(COT!M:M,COT!$A:$A,YEAR(daily!$A2087),COT!$B:$B,WEEKNUM(daily!$A2087))</f>
        <v>85</v>
      </c>
      <c r="W2087">
        <f>SUMIFS(COT!N:N,COT!$A:$A,YEAR(daily!$A2087),COT!$B:$B,WEEKNUM(daily!$A2087))</f>
        <v>122</v>
      </c>
      <c r="X2087">
        <f>SUMIFS(COT!O:O,COT!$A:$A,YEAR(daily!$A2087),COT!$B:$B,WEEKNUM(daily!$A2087))</f>
        <v>127</v>
      </c>
      <c r="Y2087">
        <f>SUMIFS(COT!P:P,COT!$A:$A,YEAR(daily!$A2087),COT!$B:$B,WEEKNUM(daily!$A2087))</f>
        <v>84</v>
      </c>
      <c r="Z2087">
        <f>SUMIFS(COT!Q:Q,COT!$A:$A,YEAR(daily!$A2087),COT!$B:$B,WEEKNUM(daily!$A2087))</f>
        <v>99</v>
      </c>
      <c r="AA2087">
        <f>SUMIFS(Saudi!B:B,Saudi!$A:$A,YEAR(daily!$A2087))</f>
        <v>1100.96</v>
      </c>
      <c r="AB2087">
        <f>SUMIFS(Saudi!C:C,Saudi!$A:$A,YEAR(daily!$A2087))</f>
        <v>520.04999999999995</v>
      </c>
      <c r="AC2087">
        <f>SUMIFS(Saudi!F:F,Saudi!$A:$A,YEAR(daily!$A2087))</f>
        <v>4182752</v>
      </c>
      <c r="AD2087">
        <f>SUMIFS(Saudi!G:G,Saudi!$A:$A,YEAR(daily!$A2087))</f>
        <v>99.648229102070061</v>
      </c>
      <c r="AE2087">
        <f>SUMIFS(Saudi!H:H,Saudi!$A:$A,YEAR(daily!$A2087))</f>
        <v>416803829.57314175</v>
      </c>
      <c r="AF2087" s="5">
        <f t="shared" si="88"/>
        <v>6</v>
      </c>
      <c r="AG2087" s="5">
        <f t="shared" si="89"/>
        <v>2008</v>
      </c>
    </row>
    <row r="2088" spans="1:33">
      <c r="A2088" s="3">
        <v>39619</v>
      </c>
      <c r="B2088" s="1">
        <v>98166.75</v>
      </c>
      <c r="C2088" s="1">
        <v>143319</v>
      </c>
      <c r="D2088" s="1">
        <v>75370</v>
      </c>
      <c r="E2088" s="1">
        <v>134.62</v>
      </c>
      <c r="F2088" s="1">
        <v>135.66</v>
      </c>
      <c r="G2088" s="1">
        <v>135.72</v>
      </c>
      <c r="H2088" s="2">
        <v>50.6</v>
      </c>
      <c r="I2088" s="2">
        <v>31.9</v>
      </c>
      <c r="J2088" s="2">
        <v>86.9</v>
      </c>
      <c r="K2088" s="2">
        <v>87.2</v>
      </c>
      <c r="L2088">
        <f>SUMIFS(US!B:B,US!$D:$D,YEAR(daily!$A2088),US!$E:$E,MONTH(daily!$A2088))</f>
        <v>8744</v>
      </c>
      <c r="M2088">
        <f>SUMIFS(US!C:C,US!$D:$D,YEAR(daily!$A2088),US!$E:$E,MONTH(daily!$A2088))</f>
        <v>19678</v>
      </c>
      <c r="N2088">
        <f>SUMIFS(COT!E:E,COT!$A:$A,YEAR(daily!$A2088),COT!$B:$B,WEEKNUM(daily!$A2088))</f>
        <v>1335207</v>
      </c>
      <c r="O2088">
        <f>SUMIFS(COT!F:F,COT!$A:$A,YEAR(daily!$A2088),COT!$B:$B,WEEKNUM(daily!$A2088))</f>
        <v>203806</v>
      </c>
      <c r="P2088">
        <f>SUMIFS(COT!G:G,COT!$A:$A,YEAR(daily!$A2088),COT!$B:$B,WEEKNUM(daily!$A2088))</f>
        <v>198081</v>
      </c>
      <c r="Q2088">
        <f>SUMIFS(COT!H:H,COT!$A:$A,YEAR(daily!$A2088),COT!$B:$B,WEEKNUM(daily!$A2088))</f>
        <v>358009</v>
      </c>
      <c r="R2088">
        <f>SUMIFS(COT!I:I,COT!$A:$A,YEAR(daily!$A2088),COT!$B:$B,WEEKNUM(daily!$A2088))</f>
        <v>686667</v>
      </c>
      <c r="S2088">
        <f>SUMIFS(COT!J:J,COT!$A:$A,YEAR(daily!$A2088),COT!$B:$B,WEEKNUM(daily!$A2088))</f>
        <v>677778</v>
      </c>
      <c r="T2088">
        <f>SUMIFS(COT!K:K,COT!$A:$A,YEAR(daily!$A2088),COT!$B:$B,WEEKNUM(daily!$A2088))</f>
        <v>86725</v>
      </c>
      <c r="U2088">
        <f>SUMIFS(COT!L:L,COT!$A:$A,YEAR(daily!$A2088),COT!$B:$B,WEEKNUM(daily!$A2088))</f>
        <v>101339</v>
      </c>
      <c r="V2088">
        <f>SUMIFS(COT!M:M,COT!$A:$A,YEAR(daily!$A2088),COT!$B:$B,WEEKNUM(daily!$A2088))</f>
        <v>85</v>
      </c>
      <c r="W2088">
        <f>SUMIFS(COT!N:N,COT!$A:$A,YEAR(daily!$A2088),COT!$B:$B,WEEKNUM(daily!$A2088))</f>
        <v>122</v>
      </c>
      <c r="X2088">
        <f>SUMIFS(COT!O:O,COT!$A:$A,YEAR(daily!$A2088),COT!$B:$B,WEEKNUM(daily!$A2088))</f>
        <v>127</v>
      </c>
      <c r="Y2088">
        <f>SUMIFS(COT!P:P,COT!$A:$A,YEAR(daily!$A2088),COT!$B:$B,WEEKNUM(daily!$A2088))</f>
        <v>84</v>
      </c>
      <c r="Z2088">
        <f>SUMIFS(COT!Q:Q,COT!$A:$A,YEAR(daily!$A2088),COT!$B:$B,WEEKNUM(daily!$A2088))</f>
        <v>99</v>
      </c>
      <c r="AA2088">
        <f>SUMIFS(Saudi!B:B,Saudi!$A:$A,YEAR(daily!$A2088))</f>
        <v>1100.96</v>
      </c>
      <c r="AB2088">
        <f>SUMIFS(Saudi!C:C,Saudi!$A:$A,YEAR(daily!$A2088))</f>
        <v>520.04999999999995</v>
      </c>
      <c r="AC2088">
        <f>SUMIFS(Saudi!F:F,Saudi!$A:$A,YEAR(daily!$A2088))</f>
        <v>4182752</v>
      </c>
      <c r="AD2088">
        <f>SUMIFS(Saudi!G:G,Saudi!$A:$A,YEAR(daily!$A2088))</f>
        <v>99.648229102070061</v>
      </c>
      <c r="AE2088">
        <f>SUMIFS(Saudi!H:H,Saudi!$A:$A,YEAR(daily!$A2088))</f>
        <v>416803829.57314175</v>
      </c>
      <c r="AF2088" s="5">
        <f t="shared" si="88"/>
        <v>6</v>
      </c>
      <c r="AG2088" s="5">
        <f t="shared" si="89"/>
        <v>2008</v>
      </c>
    </row>
    <row r="2089" spans="1:33">
      <c r="A2089" s="3">
        <v>39622</v>
      </c>
      <c r="B2089" s="1">
        <v>326883</v>
      </c>
      <c r="C2089" s="1">
        <v>75608</v>
      </c>
      <c r="D2089" s="1">
        <v>52723</v>
      </c>
      <c r="E2089" s="1">
        <v>136.74</v>
      </c>
      <c r="F2089" s="1">
        <v>137.26</v>
      </c>
      <c r="G2089" s="1">
        <v>137.28</v>
      </c>
      <c r="H2089" s="2">
        <v>50.6</v>
      </c>
      <c r="I2089" s="2">
        <v>31.9</v>
      </c>
      <c r="J2089" s="2">
        <v>86.9</v>
      </c>
      <c r="K2089" s="2">
        <v>87.2</v>
      </c>
      <c r="L2089">
        <f>SUMIFS(US!B:B,US!$D:$D,YEAR(daily!$A2089),US!$E:$E,MONTH(daily!$A2089))</f>
        <v>8744</v>
      </c>
      <c r="M2089">
        <f>SUMIFS(US!C:C,US!$D:$D,YEAR(daily!$A2089),US!$E:$E,MONTH(daily!$A2089))</f>
        <v>19678</v>
      </c>
      <c r="N2089">
        <f>SUMIFS(COT!E:E,COT!$A:$A,YEAR(daily!$A2089),COT!$B:$B,WEEKNUM(daily!$A2089))</f>
        <v>1306075</v>
      </c>
      <c r="O2089">
        <f>SUMIFS(COT!F:F,COT!$A:$A,YEAR(daily!$A2089),COT!$B:$B,WEEKNUM(daily!$A2089))</f>
        <v>211137</v>
      </c>
      <c r="P2089">
        <f>SUMIFS(COT!G:G,COT!$A:$A,YEAR(daily!$A2089),COT!$B:$B,WEEKNUM(daily!$A2089))</f>
        <v>190540</v>
      </c>
      <c r="Q2089">
        <f>SUMIFS(COT!H:H,COT!$A:$A,YEAR(daily!$A2089),COT!$B:$B,WEEKNUM(daily!$A2089))</f>
        <v>362591</v>
      </c>
      <c r="R2089">
        <f>SUMIFS(COT!I:I,COT!$A:$A,YEAR(daily!$A2089),COT!$B:$B,WEEKNUM(daily!$A2089))</f>
        <v>661176</v>
      </c>
      <c r="S2089">
        <f>SUMIFS(COT!J:J,COT!$A:$A,YEAR(daily!$A2089),COT!$B:$B,WEEKNUM(daily!$A2089))</f>
        <v>652921</v>
      </c>
      <c r="T2089">
        <f>SUMIFS(COT!K:K,COT!$A:$A,YEAR(daily!$A2089),COT!$B:$B,WEEKNUM(daily!$A2089))</f>
        <v>71171</v>
      </c>
      <c r="U2089">
        <f>SUMIFS(COT!L:L,COT!$A:$A,YEAR(daily!$A2089),COT!$B:$B,WEEKNUM(daily!$A2089))</f>
        <v>100023</v>
      </c>
      <c r="V2089">
        <f>SUMIFS(COT!M:M,COT!$A:$A,YEAR(daily!$A2089),COT!$B:$B,WEEKNUM(daily!$A2089))</f>
        <v>84</v>
      </c>
      <c r="W2089">
        <f>SUMIFS(COT!N:N,COT!$A:$A,YEAR(daily!$A2089),COT!$B:$B,WEEKNUM(daily!$A2089))</f>
        <v>126</v>
      </c>
      <c r="X2089">
        <f>SUMIFS(COT!O:O,COT!$A:$A,YEAR(daily!$A2089),COT!$B:$B,WEEKNUM(daily!$A2089))</f>
        <v>129</v>
      </c>
      <c r="Y2089">
        <f>SUMIFS(COT!P:P,COT!$A:$A,YEAR(daily!$A2089),COT!$B:$B,WEEKNUM(daily!$A2089))</f>
        <v>78</v>
      </c>
      <c r="Z2089">
        <f>SUMIFS(COT!Q:Q,COT!$A:$A,YEAR(daily!$A2089),COT!$B:$B,WEEKNUM(daily!$A2089))</f>
        <v>97</v>
      </c>
      <c r="AA2089">
        <f>SUMIFS(Saudi!B:B,Saudi!$A:$A,YEAR(daily!$A2089))</f>
        <v>1100.96</v>
      </c>
      <c r="AB2089">
        <f>SUMIFS(Saudi!C:C,Saudi!$A:$A,YEAR(daily!$A2089))</f>
        <v>520.04999999999995</v>
      </c>
      <c r="AC2089">
        <f>SUMIFS(Saudi!F:F,Saudi!$A:$A,YEAR(daily!$A2089))</f>
        <v>4182752</v>
      </c>
      <c r="AD2089">
        <f>SUMIFS(Saudi!G:G,Saudi!$A:$A,YEAR(daily!$A2089))</f>
        <v>99.648229102070061</v>
      </c>
      <c r="AE2089">
        <f>SUMIFS(Saudi!H:H,Saudi!$A:$A,YEAR(daily!$A2089))</f>
        <v>416803829.57314175</v>
      </c>
      <c r="AF2089" s="5">
        <f t="shared" si="88"/>
        <v>6</v>
      </c>
      <c r="AG2089" s="5">
        <f t="shared" si="89"/>
        <v>2008</v>
      </c>
    </row>
    <row r="2090" spans="1:33">
      <c r="A2090" s="3">
        <v>39623</v>
      </c>
      <c r="B2090" s="1">
        <v>319370</v>
      </c>
      <c r="C2090" s="1">
        <v>77389</v>
      </c>
      <c r="D2090" s="1">
        <v>55315</v>
      </c>
      <c r="E2090" s="1">
        <v>137</v>
      </c>
      <c r="F2090" s="1">
        <v>137.71</v>
      </c>
      <c r="G2090" s="1">
        <v>137.78</v>
      </c>
      <c r="H2090" s="2">
        <v>50.6</v>
      </c>
      <c r="I2090" s="2">
        <v>31.9</v>
      </c>
      <c r="J2090" s="2">
        <v>86.9</v>
      </c>
      <c r="K2090" s="2">
        <v>87.2</v>
      </c>
      <c r="L2090">
        <f>SUMIFS(US!B:B,US!$D:$D,YEAR(daily!$A2090),US!$E:$E,MONTH(daily!$A2090))</f>
        <v>8744</v>
      </c>
      <c r="M2090">
        <f>SUMIFS(US!C:C,US!$D:$D,YEAR(daily!$A2090),US!$E:$E,MONTH(daily!$A2090))</f>
        <v>19678</v>
      </c>
      <c r="N2090">
        <f>SUMIFS(COT!E:E,COT!$A:$A,YEAR(daily!$A2090),COT!$B:$B,WEEKNUM(daily!$A2090))</f>
        <v>1306075</v>
      </c>
      <c r="O2090">
        <f>SUMIFS(COT!F:F,COT!$A:$A,YEAR(daily!$A2090),COT!$B:$B,WEEKNUM(daily!$A2090))</f>
        <v>211137</v>
      </c>
      <c r="P2090">
        <f>SUMIFS(COT!G:G,COT!$A:$A,YEAR(daily!$A2090),COT!$B:$B,WEEKNUM(daily!$A2090))</f>
        <v>190540</v>
      </c>
      <c r="Q2090">
        <f>SUMIFS(COT!H:H,COT!$A:$A,YEAR(daily!$A2090),COT!$B:$B,WEEKNUM(daily!$A2090))</f>
        <v>362591</v>
      </c>
      <c r="R2090">
        <f>SUMIFS(COT!I:I,COT!$A:$A,YEAR(daily!$A2090),COT!$B:$B,WEEKNUM(daily!$A2090))</f>
        <v>661176</v>
      </c>
      <c r="S2090">
        <f>SUMIFS(COT!J:J,COT!$A:$A,YEAR(daily!$A2090),COT!$B:$B,WEEKNUM(daily!$A2090))</f>
        <v>652921</v>
      </c>
      <c r="T2090">
        <f>SUMIFS(COT!K:K,COT!$A:$A,YEAR(daily!$A2090),COT!$B:$B,WEEKNUM(daily!$A2090))</f>
        <v>71171</v>
      </c>
      <c r="U2090">
        <f>SUMIFS(COT!L:L,COT!$A:$A,YEAR(daily!$A2090),COT!$B:$B,WEEKNUM(daily!$A2090))</f>
        <v>100023</v>
      </c>
      <c r="V2090">
        <f>SUMIFS(COT!M:M,COT!$A:$A,YEAR(daily!$A2090),COT!$B:$B,WEEKNUM(daily!$A2090))</f>
        <v>84</v>
      </c>
      <c r="W2090">
        <f>SUMIFS(COT!N:N,COT!$A:$A,YEAR(daily!$A2090),COT!$B:$B,WEEKNUM(daily!$A2090))</f>
        <v>126</v>
      </c>
      <c r="X2090">
        <f>SUMIFS(COT!O:O,COT!$A:$A,YEAR(daily!$A2090),COT!$B:$B,WEEKNUM(daily!$A2090))</f>
        <v>129</v>
      </c>
      <c r="Y2090">
        <f>SUMIFS(COT!P:P,COT!$A:$A,YEAR(daily!$A2090),COT!$B:$B,WEEKNUM(daily!$A2090))</f>
        <v>78</v>
      </c>
      <c r="Z2090">
        <f>SUMIFS(COT!Q:Q,COT!$A:$A,YEAR(daily!$A2090),COT!$B:$B,WEEKNUM(daily!$A2090))</f>
        <v>97</v>
      </c>
      <c r="AA2090">
        <f>SUMIFS(Saudi!B:B,Saudi!$A:$A,YEAR(daily!$A2090))</f>
        <v>1100.96</v>
      </c>
      <c r="AB2090">
        <f>SUMIFS(Saudi!C:C,Saudi!$A:$A,YEAR(daily!$A2090))</f>
        <v>520.04999999999995</v>
      </c>
      <c r="AC2090">
        <f>SUMIFS(Saudi!F:F,Saudi!$A:$A,YEAR(daily!$A2090))</f>
        <v>4182752</v>
      </c>
      <c r="AD2090">
        <f>SUMIFS(Saudi!G:G,Saudi!$A:$A,YEAR(daily!$A2090))</f>
        <v>99.648229102070061</v>
      </c>
      <c r="AE2090">
        <f>SUMIFS(Saudi!H:H,Saudi!$A:$A,YEAR(daily!$A2090))</f>
        <v>416803829.57314175</v>
      </c>
      <c r="AF2090" s="5">
        <f t="shared" si="88"/>
        <v>6</v>
      </c>
      <c r="AG2090" s="5">
        <f t="shared" si="89"/>
        <v>2008</v>
      </c>
    </row>
    <row r="2091" spans="1:33">
      <c r="A2091" s="3">
        <v>39624</v>
      </c>
      <c r="B2091" s="1">
        <v>317089</v>
      </c>
      <c r="C2091" s="1">
        <v>78573</v>
      </c>
      <c r="D2091" s="1">
        <v>54855</v>
      </c>
      <c r="E2091" s="1">
        <v>134.55000000000001</v>
      </c>
      <c r="F2091" s="1">
        <v>135.33000000000001</v>
      </c>
      <c r="G2091" s="1">
        <v>135.52000000000001</v>
      </c>
      <c r="H2091" s="2">
        <v>50.6</v>
      </c>
      <c r="I2091" s="2">
        <v>31.9</v>
      </c>
      <c r="J2091" s="2">
        <v>86.9</v>
      </c>
      <c r="K2091" s="2">
        <v>87.2</v>
      </c>
      <c r="L2091">
        <f>SUMIFS(US!B:B,US!$D:$D,YEAR(daily!$A2091),US!$E:$E,MONTH(daily!$A2091))</f>
        <v>8744</v>
      </c>
      <c r="M2091">
        <f>SUMIFS(US!C:C,US!$D:$D,YEAR(daily!$A2091),US!$E:$E,MONTH(daily!$A2091))</f>
        <v>19678</v>
      </c>
      <c r="N2091">
        <f>SUMIFS(COT!E:E,COT!$A:$A,YEAR(daily!$A2091),COT!$B:$B,WEEKNUM(daily!$A2091))</f>
        <v>1306075</v>
      </c>
      <c r="O2091">
        <f>SUMIFS(COT!F:F,COT!$A:$A,YEAR(daily!$A2091),COT!$B:$B,WEEKNUM(daily!$A2091))</f>
        <v>211137</v>
      </c>
      <c r="P2091">
        <f>SUMIFS(COT!G:G,COT!$A:$A,YEAR(daily!$A2091),COT!$B:$B,WEEKNUM(daily!$A2091))</f>
        <v>190540</v>
      </c>
      <c r="Q2091">
        <f>SUMIFS(COT!H:H,COT!$A:$A,YEAR(daily!$A2091),COT!$B:$B,WEEKNUM(daily!$A2091))</f>
        <v>362591</v>
      </c>
      <c r="R2091">
        <f>SUMIFS(COT!I:I,COT!$A:$A,YEAR(daily!$A2091),COT!$B:$B,WEEKNUM(daily!$A2091))</f>
        <v>661176</v>
      </c>
      <c r="S2091">
        <f>SUMIFS(COT!J:J,COT!$A:$A,YEAR(daily!$A2091),COT!$B:$B,WEEKNUM(daily!$A2091))</f>
        <v>652921</v>
      </c>
      <c r="T2091">
        <f>SUMIFS(COT!K:K,COT!$A:$A,YEAR(daily!$A2091),COT!$B:$B,WEEKNUM(daily!$A2091))</f>
        <v>71171</v>
      </c>
      <c r="U2091">
        <f>SUMIFS(COT!L:L,COT!$A:$A,YEAR(daily!$A2091),COT!$B:$B,WEEKNUM(daily!$A2091))</f>
        <v>100023</v>
      </c>
      <c r="V2091">
        <f>SUMIFS(COT!M:M,COT!$A:$A,YEAR(daily!$A2091),COT!$B:$B,WEEKNUM(daily!$A2091))</f>
        <v>84</v>
      </c>
      <c r="W2091">
        <f>SUMIFS(COT!N:N,COT!$A:$A,YEAR(daily!$A2091),COT!$B:$B,WEEKNUM(daily!$A2091))</f>
        <v>126</v>
      </c>
      <c r="X2091">
        <f>SUMIFS(COT!O:O,COT!$A:$A,YEAR(daily!$A2091),COT!$B:$B,WEEKNUM(daily!$A2091))</f>
        <v>129</v>
      </c>
      <c r="Y2091">
        <f>SUMIFS(COT!P:P,COT!$A:$A,YEAR(daily!$A2091),COT!$B:$B,WEEKNUM(daily!$A2091))</f>
        <v>78</v>
      </c>
      <c r="Z2091">
        <f>SUMIFS(COT!Q:Q,COT!$A:$A,YEAR(daily!$A2091),COT!$B:$B,WEEKNUM(daily!$A2091))</f>
        <v>97</v>
      </c>
      <c r="AA2091">
        <f>SUMIFS(Saudi!B:B,Saudi!$A:$A,YEAR(daily!$A2091))</f>
        <v>1100.96</v>
      </c>
      <c r="AB2091">
        <f>SUMIFS(Saudi!C:C,Saudi!$A:$A,YEAR(daily!$A2091))</f>
        <v>520.04999999999995</v>
      </c>
      <c r="AC2091">
        <f>SUMIFS(Saudi!F:F,Saudi!$A:$A,YEAR(daily!$A2091))</f>
        <v>4182752</v>
      </c>
      <c r="AD2091">
        <f>SUMIFS(Saudi!G:G,Saudi!$A:$A,YEAR(daily!$A2091))</f>
        <v>99.648229102070061</v>
      </c>
      <c r="AE2091">
        <f>SUMIFS(Saudi!H:H,Saudi!$A:$A,YEAR(daily!$A2091))</f>
        <v>416803829.57314175</v>
      </c>
      <c r="AF2091" s="5">
        <f t="shared" si="88"/>
        <v>6</v>
      </c>
      <c r="AG2091" s="5">
        <f t="shared" si="89"/>
        <v>2008</v>
      </c>
    </row>
    <row r="2092" spans="1:33">
      <c r="A2092" s="3">
        <v>39625</v>
      </c>
      <c r="B2092" s="1">
        <v>310154</v>
      </c>
      <c r="C2092" s="1">
        <v>79680</v>
      </c>
      <c r="D2092" s="1">
        <v>56140</v>
      </c>
      <c r="E2092" s="1">
        <v>139.63999999999999</v>
      </c>
      <c r="F2092" s="1">
        <v>140.41</v>
      </c>
      <c r="G2092" s="1">
        <v>140.57</v>
      </c>
      <c r="H2092" s="2">
        <v>50.6</v>
      </c>
      <c r="I2092" s="2">
        <v>31.9</v>
      </c>
      <c r="J2092" s="2">
        <v>86.9</v>
      </c>
      <c r="K2092" s="2">
        <v>87.2</v>
      </c>
      <c r="L2092">
        <f>SUMIFS(US!B:B,US!$D:$D,YEAR(daily!$A2092),US!$E:$E,MONTH(daily!$A2092))</f>
        <v>8744</v>
      </c>
      <c r="M2092">
        <f>SUMIFS(US!C:C,US!$D:$D,YEAR(daily!$A2092),US!$E:$E,MONTH(daily!$A2092))</f>
        <v>19678</v>
      </c>
      <c r="N2092">
        <f>SUMIFS(COT!E:E,COT!$A:$A,YEAR(daily!$A2092),COT!$B:$B,WEEKNUM(daily!$A2092))</f>
        <v>1306075</v>
      </c>
      <c r="O2092">
        <f>SUMIFS(COT!F:F,COT!$A:$A,YEAR(daily!$A2092),COT!$B:$B,WEEKNUM(daily!$A2092))</f>
        <v>211137</v>
      </c>
      <c r="P2092">
        <f>SUMIFS(COT!G:G,COT!$A:$A,YEAR(daily!$A2092),COT!$B:$B,WEEKNUM(daily!$A2092))</f>
        <v>190540</v>
      </c>
      <c r="Q2092">
        <f>SUMIFS(COT!H:H,COT!$A:$A,YEAR(daily!$A2092),COT!$B:$B,WEEKNUM(daily!$A2092))</f>
        <v>362591</v>
      </c>
      <c r="R2092">
        <f>SUMIFS(COT!I:I,COT!$A:$A,YEAR(daily!$A2092),COT!$B:$B,WEEKNUM(daily!$A2092))</f>
        <v>661176</v>
      </c>
      <c r="S2092">
        <f>SUMIFS(COT!J:J,COT!$A:$A,YEAR(daily!$A2092),COT!$B:$B,WEEKNUM(daily!$A2092))</f>
        <v>652921</v>
      </c>
      <c r="T2092">
        <f>SUMIFS(COT!K:K,COT!$A:$A,YEAR(daily!$A2092),COT!$B:$B,WEEKNUM(daily!$A2092))</f>
        <v>71171</v>
      </c>
      <c r="U2092">
        <f>SUMIFS(COT!L:L,COT!$A:$A,YEAR(daily!$A2092),COT!$B:$B,WEEKNUM(daily!$A2092))</f>
        <v>100023</v>
      </c>
      <c r="V2092">
        <f>SUMIFS(COT!M:M,COT!$A:$A,YEAR(daily!$A2092),COT!$B:$B,WEEKNUM(daily!$A2092))</f>
        <v>84</v>
      </c>
      <c r="W2092">
        <f>SUMIFS(COT!N:N,COT!$A:$A,YEAR(daily!$A2092),COT!$B:$B,WEEKNUM(daily!$A2092))</f>
        <v>126</v>
      </c>
      <c r="X2092">
        <f>SUMIFS(COT!O:O,COT!$A:$A,YEAR(daily!$A2092),COT!$B:$B,WEEKNUM(daily!$A2092))</f>
        <v>129</v>
      </c>
      <c r="Y2092">
        <f>SUMIFS(COT!P:P,COT!$A:$A,YEAR(daily!$A2092),COT!$B:$B,WEEKNUM(daily!$A2092))</f>
        <v>78</v>
      </c>
      <c r="Z2092">
        <f>SUMIFS(COT!Q:Q,COT!$A:$A,YEAR(daily!$A2092),COT!$B:$B,WEEKNUM(daily!$A2092))</f>
        <v>97</v>
      </c>
      <c r="AA2092">
        <f>SUMIFS(Saudi!B:B,Saudi!$A:$A,YEAR(daily!$A2092))</f>
        <v>1100.96</v>
      </c>
      <c r="AB2092">
        <f>SUMIFS(Saudi!C:C,Saudi!$A:$A,YEAR(daily!$A2092))</f>
        <v>520.04999999999995</v>
      </c>
      <c r="AC2092">
        <f>SUMIFS(Saudi!F:F,Saudi!$A:$A,YEAR(daily!$A2092))</f>
        <v>4182752</v>
      </c>
      <c r="AD2092">
        <f>SUMIFS(Saudi!G:G,Saudi!$A:$A,YEAR(daily!$A2092))</f>
        <v>99.648229102070061</v>
      </c>
      <c r="AE2092">
        <f>SUMIFS(Saudi!H:H,Saudi!$A:$A,YEAR(daily!$A2092))</f>
        <v>416803829.57314175</v>
      </c>
      <c r="AF2092" s="5">
        <f t="shared" si="88"/>
        <v>6</v>
      </c>
      <c r="AG2092" s="5">
        <f t="shared" si="89"/>
        <v>2008</v>
      </c>
    </row>
    <row r="2093" spans="1:33">
      <c r="A2093" s="3">
        <v>39626</v>
      </c>
      <c r="B2093" s="1">
        <v>313090</v>
      </c>
      <c r="C2093" s="1">
        <v>81968</v>
      </c>
      <c r="D2093" s="1">
        <v>57616</v>
      </c>
      <c r="E2093" s="1">
        <v>140.21</v>
      </c>
      <c r="F2093" s="1">
        <v>141.06</v>
      </c>
      <c r="G2093" s="1">
        <v>141.24</v>
      </c>
      <c r="H2093" s="2">
        <v>50.6</v>
      </c>
      <c r="I2093" s="2">
        <v>31.9</v>
      </c>
      <c r="J2093" s="2">
        <v>86.9</v>
      </c>
      <c r="K2093" s="2">
        <v>87.2</v>
      </c>
      <c r="L2093">
        <f>SUMIFS(US!B:B,US!$D:$D,YEAR(daily!$A2093),US!$E:$E,MONTH(daily!$A2093))</f>
        <v>8744</v>
      </c>
      <c r="M2093">
        <f>SUMIFS(US!C:C,US!$D:$D,YEAR(daily!$A2093),US!$E:$E,MONTH(daily!$A2093))</f>
        <v>19678</v>
      </c>
      <c r="N2093">
        <f>SUMIFS(COT!E:E,COT!$A:$A,YEAR(daily!$A2093),COT!$B:$B,WEEKNUM(daily!$A2093))</f>
        <v>1306075</v>
      </c>
      <c r="O2093">
        <f>SUMIFS(COT!F:F,COT!$A:$A,YEAR(daily!$A2093),COT!$B:$B,WEEKNUM(daily!$A2093))</f>
        <v>211137</v>
      </c>
      <c r="P2093">
        <f>SUMIFS(COT!G:G,COT!$A:$A,YEAR(daily!$A2093),COT!$B:$B,WEEKNUM(daily!$A2093))</f>
        <v>190540</v>
      </c>
      <c r="Q2093">
        <f>SUMIFS(COT!H:H,COT!$A:$A,YEAR(daily!$A2093),COT!$B:$B,WEEKNUM(daily!$A2093))</f>
        <v>362591</v>
      </c>
      <c r="R2093">
        <f>SUMIFS(COT!I:I,COT!$A:$A,YEAR(daily!$A2093),COT!$B:$B,WEEKNUM(daily!$A2093))</f>
        <v>661176</v>
      </c>
      <c r="S2093">
        <f>SUMIFS(COT!J:J,COT!$A:$A,YEAR(daily!$A2093),COT!$B:$B,WEEKNUM(daily!$A2093))</f>
        <v>652921</v>
      </c>
      <c r="T2093">
        <f>SUMIFS(COT!K:K,COT!$A:$A,YEAR(daily!$A2093),COT!$B:$B,WEEKNUM(daily!$A2093))</f>
        <v>71171</v>
      </c>
      <c r="U2093">
        <f>SUMIFS(COT!L:L,COT!$A:$A,YEAR(daily!$A2093),COT!$B:$B,WEEKNUM(daily!$A2093))</f>
        <v>100023</v>
      </c>
      <c r="V2093">
        <f>SUMIFS(COT!M:M,COT!$A:$A,YEAR(daily!$A2093),COT!$B:$B,WEEKNUM(daily!$A2093))</f>
        <v>84</v>
      </c>
      <c r="W2093">
        <f>SUMIFS(COT!N:N,COT!$A:$A,YEAR(daily!$A2093),COT!$B:$B,WEEKNUM(daily!$A2093))</f>
        <v>126</v>
      </c>
      <c r="X2093">
        <f>SUMIFS(COT!O:O,COT!$A:$A,YEAR(daily!$A2093),COT!$B:$B,WEEKNUM(daily!$A2093))</f>
        <v>129</v>
      </c>
      <c r="Y2093">
        <f>SUMIFS(COT!P:P,COT!$A:$A,YEAR(daily!$A2093),COT!$B:$B,WEEKNUM(daily!$A2093))</f>
        <v>78</v>
      </c>
      <c r="Z2093">
        <f>SUMIFS(COT!Q:Q,COT!$A:$A,YEAR(daily!$A2093),COT!$B:$B,WEEKNUM(daily!$A2093))</f>
        <v>97</v>
      </c>
      <c r="AA2093">
        <f>SUMIFS(Saudi!B:B,Saudi!$A:$A,YEAR(daily!$A2093))</f>
        <v>1100.96</v>
      </c>
      <c r="AB2093">
        <f>SUMIFS(Saudi!C:C,Saudi!$A:$A,YEAR(daily!$A2093))</f>
        <v>520.04999999999995</v>
      </c>
      <c r="AC2093">
        <f>SUMIFS(Saudi!F:F,Saudi!$A:$A,YEAR(daily!$A2093))</f>
        <v>4182752</v>
      </c>
      <c r="AD2093">
        <f>SUMIFS(Saudi!G:G,Saudi!$A:$A,YEAR(daily!$A2093))</f>
        <v>99.648229102070061</v>
      </c>
      <c r="AE2093">
        <f>SUMIFS(Saudi!H:H,Saudi!$A:$A,YEAR(daily!$A2093))</f>
        <v>416803829.57314175</v>
      </c>
      <c r="AF2093" s="5">
        <f t="shared" si="88"/>
        <v>6</v>
      </c>
      <c r="AG2093" s="5">
        <f t="shared" si="89"/>
        <v>2008</v>
      </c>
    </row>
    <row r="2094" spans="1:33">
      <c r="A2094" s="3">
        <v>39629</v>
      </c>
      <c r="B2094" s="1">
        <v>289851</v>
      </c>
      <c r="C2094" s="1">
        <v>83420</v>
      </c>
      <c r="D2094" s="1">
        <v>57686</v>
      </c>
      <c r="E2094" s="1">
        <v>140</v>
      </c>
      <c r="F2094" s="1">
        <v>140.94999999999999</v>
      </c>
      <c r="G2094" s="1">
        <v>141.24</v>
      </c>
      <c r="H2094" s="2">
        <v>50.6</v>
      </c>
      <c r="I2094" s="2">
        <v>31.9</v>
      </c>
      <c r="J2094" s="2">
        <v>86.9</v>
      </c>
      <c r="K2094" s="2">
        <v>87.2</v>
      </c>
      <c r="L2094">
        <f>SUMIFS(US!B:B,US!$D:$D,YEAR(daily!$A2094),US!$E:$E,MONTH(daily!$A2094))</f>
        <v>8744</v>
      </c>
      <c r="M2094">
        <f>SUMIFS(US!C:C,US!$D:$D,YEAR(daily!$A2094),US!$E:$E,MONTH(daily!$A2094))</f>
        <v>19678</v>
      </c>
      <c r="N2094">
        <f>SUMIFS(COT!E:E,COT!$A:$A,YEAR(daily!$A2094),COT!$B:$B,WEEKNUM(daily!$A2094))</f>
        <v>1294480</v>
      </c>
      <c r="O2094">
        <f>SUMIFS(COT!F:F,COT!$A:$A,YEAR(daily!$A2094),COT!$B:$B,WEEKNUM(daily!$A2094))</f>
        <v>221478</v>
      </c>
      <c r="P2094">
        <f>SUMIFS(COT!G:G,COT!$A:$A,YEAR(daily!$A2094),COT!$B:$B,WEEKNUM(daily!$A2094))</f>
        <v>194966</v>
      </c>
      <c r="Q2094">
        <f>SUMIFS(COT!H:H,COT!$A:$A,YEAR(daily!$A2094),COT!$B:$B,WEEKNUM(daily!$A2094))</f>
        <v>350730</v>
      </c>
      <c r="R2094">
        <f>SUMIFS(COT!I:I,COT!$A:$A,YEAR(daily!$A2094),COT!$B:$B,WEEKNUM(daily!$A2094))</f>
        <v>641480</v>
      </c>
      <c r="S2094">
        <f>SUMIFS(COT!J:J,COT!$A:$A,YEAR(daily!$A2094),COT!$B:$B,WEEKNUM(daily!$A2094))</f>
        <v>664448</v>
      </c>
      <c r="T2094">
        <f>SUMIFS(COT!K:K,COT!$A:$A,YEAR(daily!$A2094),COT!$B:$B,WEEKNUM(daily!$A2094))</f>
        <v>80792</v>
      </c>
      <c r="U2094">
        <f>SUMIFS(COT!L:L,COT!$A:$A,YEAR(daily!$A2094),COT!$B:$B,WEEKNUM(daily!$A2094))</f>
        <v>84336</v>
      </c>
      <c r="V2094">
        <f>SUMIFS(COT!M:M,COT!$A:$A,YEAR(daily!$A2094),COT!$B:$B,WEEKNUM(daily!$A2094))</f>
        <v>90</v>
      </c>
      <c r="W2094">
        <f>SUMIFS(COT!N:N,COT!$A:$A,YEAR(daily!$A2094),COT!$B:$B,WEEKNUM(daily!$A2094))</f>
        <v>126</v>
      </c>
      <c r="X2094">
        <f>SUMIFS(COT!O:O,COT!$A:$A,YEAR(daily!$A2094),COT!$B:$B,WEEKNUM(daily!$A2094))</f>
        <v>128</v>
      </c>
      <c r="Y2094">
        <f>SUMIFS(COT!P:P,COT!$A:$A,YEAR(daily!$A2094),COT!$B:$B,WEEKNUM(daily!$A2094))</f>
        <v>82</v>
      </c>
      <c r="Z2094">
        <f>SUMIFS(COT!Q:Q,COT!$A:$A,YEAR(daily!$A2094),COT!$B:$B,WEEKNUM(daily!$A2094))</f>
        <v>99</v>
      </c>
      <c r="AA2094">
        <f>SUMIFS(Saudi!B:B,Saudi!$A:$A,YEAR(daily!$A2094))</f>
        <v>1100.96</v>
      </c>
      <c r="AB2094">
        <f>SUMIFS(Saudi!C:C,Saudi!$A:$A,YEAR(daily!$A2094))</f>
        <v>520.04999999999995</v>
      </c>
      <c r="AC2094">
        <f>SUMIFS(Saudi!F:F,Saudi!$A:$A,YEAR(daily!$A2094))</f>
        <v>4182752</v>
      </c>
      <c r="AD2094">
        <f>SUMIFS(Saudi!G:G,Saudi!$A:$A,YEAR(daily!$A2094))</f>
        <v>99.648229102070061</v>
      </c>
      <c r="AE2094">
        <f>SUMIFS(Saudi!H:H,Saudi!$A:$A,YEAR(daily!$A2094))</f>
        <v>416803829.57314175</v>
      </c>
      <c r="AF2094" s="5">
        <f t="shared" si="88"/>
        <v>6</v>
      </c>
      <c r="AG2094" s="5">
        <f t="shared" si="89"/>
        <v>2008</v>
      </c>
    </row>
    <row r="2095" spans="1:33">
      <c r="A2095" s="3">
        <v>39630</v>
      </c>
      <c r="B2095" s="1">
        <v>288297</v>
      </c>
      <c r="C2095" s="1">
        <v>86075</v>
      </c>
      <c r="D2095" s="1">
        <v>59686</v>
      </c>
      <c r="E2095" s="1">
        <v>140.97</v>
      </c>
      <c r="F2095" s="1">
        <v>141.97999999999999</v>
      </c>
      <c r="G2095" s="1">
        <v>142.28</v>
      </c>
      <c r="H2095" s="2">
        <v>50.6</v>
      </c>
      <c r="I2095" s="2">
        <v>31.9</v>
      </c>
      <c r="J2095" s="2">
        <v>86.9</v>
      </c>
      <c r="K2095" s="2">
        <v>87.2</v>
      </c>
      <c r="L2095">
        <f>SUMIFS(US!B:B,US!$D:$D,YEAR(daily!$A2095),US!$E:$E,MONTH(daily!$A2095))</f>
        <v>8877</v>
      </c>
      <c r="M2095">
        <f>SUMIFS(US!C:C,US!$D:$D,YEAR(daily!$A2095),US!$E:$E,MONTH(daily!$A2095))</f>
        <v>19557</v>
      </c>
      <c r="N2095">
        <f>SUMIFS(COT!E:E,COT!$A:$A,YEAR(daily!$A2095),COT!$B:$B,WEEKNUM(daily!$A2095))</f>
        <v>1294480</v>
      </c>
      <c r="O2095">
        <f>SUMIFS(COT!F:F,COT!$A:$A,YEAR(daily!$A2095),COT!$B:$B,WEEKNUM(daily!$A2095))</f>
        <v>221478</v>
      </c>
      <c r="P2095">
        <f>SUMIFS(COT!G:G,COT!$A:$A,YEAR(daily!$A2095),COT!$B:$B,WEEKNUM(daily!$A2095))</f>
        <v>194966</v>
      </c>
      <c r="Q2095">
        <f>SUMIFS(COT!H:H,COT!$A:$A,YEAR(daily!$A2095),COT!$B:$B,WEEKNUM(daily!$A2095))</f>
        <v>350730</v>
      </c>
      <c r="R2095">
        <f>SUMIFS(COT!I:I,COT!$A:$A,YEAR(daily!$A2095),COT!$B:$B,WEEKNUM(daily!$A2095))</f>
        <v>641480</v>
      </c>
      <c r="S2095">
        <f>SUMIFS(COT!J:J,COT!$A:$A,YEAR(daily!$A2095),COT!$B:$B,WEEKNUM(daily!$A2095))</f>
        <v>664448</v>
      </c>
      <c r="T2095">
        <f>SUMIFS(COT!K:K,COT!$A:$A,YEAR(daily!$A2095),COT!$B:$B,WEEKNUM(daily!$A2095))</f>
        <v>80792</v>
      </c>
      <c r="U2095">
        <f>SUMIFS(COT!L:L,COT!$A:$A,YEAR(daily!$A2095),COT!$B:$B,WEEKNUM(daily!$A2095))</f>
        <v>84336</v>
      </c>
      <c r="V2095">
        <f>SUMIFS(COT!M:M,COT!$A:$A,YEAR(daily!$A2095),COT!$B:$B,WEEKNUM(daily!$A2095))</f>
        <v>90</v>
      </c>
      <c r="W2095">
        <f>SUMIFS(COT!N:N,COT!$A:$A,YEAR(daily!$A2095),COT!$B:$B,WEEKNUM(daily!$A2095))</f>
        <v>126</v>
      </c>
      <c r="X2095">
        <f>SUMIFS(COT!O:O,COT!$A:$A,YEAR(daily!$A2095),COT!$B:$B,WEEKNUM(daily!$A2095))</f>
        <v>128</v>
      </c>
      <c r="Y2095">
        <f>SUMIFS(COT!P:P,COT!$A:$A,YEAR(daily!$A2095),COT!$B:$B,WEEKNUM(daily!$A2095))</f>
        <v>82</v>
      </c>
      <c r="Z2095">
        <f>SUMIFS(COT!Q:Q,COT!$A:$A,YEAR(daily!$A2095),COT!$B:$B,WEEKNUM(daily!$A2095))</f>
        <v>99</v>
      </c>
      <c r="AA2095">
        <f>SUMIFS(Saudi!B:B,Saudi!$A:$A,YEAR(daily!$A2095))</f>
        <v>1100.96</v>
      </c>
      <c r="AB2095">
        <f>SUMIFS(Saudi!C:C,Saudi!$A:$A,YEAR(daily!$A2095))</f>
        <v>520.04999999999995</v>
      </c>
      <c r="AC2095">
        <f>SUMIFS(Saudi!F:F,Saudi!$A:$A,YEAR(daily!$A2095))</f>
        <v>4182752</v>
      </c>
      <c r="AD2095">
        <f>SUMIFS(Saudi!G:G,Saudi!$A:$A,YEAR(daily!$A2095))</f>
        <v>99.648229102070061</v>
      </c>
      <c r="AE2095">
        <f>SUMIFS(Saudi!H:H,Saudi!$A:$A,YEAR(daily!$A2095))</f>
        <v>416803829.57314175</v>
      </c>
      <c r="AF2095" s="5">
        <f t="shared" si="88"/>
        <v>7</v>
      </c>
      <c r="AG2095" s="5">
        <f t="shared" si="89"/>
        <v>2008</v>
      </c>
    </row>
    <row r="2096" spans="1:33">
      <c r="A2096" s="3">
        <v>39631</v>
      </c>
      <c r="B2096" s="1">
        <v>279194</v>
      </c>
      <c r="C2096" s="1">
        <v>86297</v>
      </c>
      <c r="D2096" s="1">
        <v>60159</v>
      </c>
      <c r="E2096" s="1">
        <v>143.57</v>
      </c>
      <c r="F2096" s="1">
        <v>144.5</v>
      </c>
      <c r="G2096" s="1">
        <v>144.77000000000001</v>
      </c>
      <c r="H2096" s="2">
        <v>50.6</v>
      </c>
      <c r="I2096" s="2">
        <v>31.9</v>
      </c>
      <c r="J2096" s="2">
        <v>86.9</v>
      </c>
      <c r="K2096" s="2">
        <v>87.2</v>
      </c>
      <c r="L2096">
        <f>SUMIFS(US!B:B,US!$D:$D,YEAR(daily!$A2096),US!$E:$E,MONTH(daily!$A2096))</f>
        <v>8877</v>
      </c>
      <c r="M2096">
        <f>SUMIFS(US!C:C,US!$D:$D,YEAR(daily!$A2096),US!$E:$E,MONTH(daily!$A2096))</f>
        <v>19557</v>
      </c>
      <c r="N2096">
        <f>SUMIFS(COT!E:E,COT!$A:$A,YEAR(daily!$A2096),COT!$B:$B,WEEKNUM(daily!$A2096))</f>
        <v>1294480</v>
      </c>
      <c r="O2096">
        <f>SUMIFS(COT!F:F,COT!$A:$A,YEAR(daily!$A2096),COT!$B:$B,WEEKNUM(daily!$A2096))</f>
        <v>221478</v>
      </c>
      <c r="P2096">
        <f>SUMIFS(COT!G:G,COT!$A:$A,YEAR(daily!$A2096),COT!$B:$B,WEEKNUM(daily!$A2096))</f>
        <v>194966</v>
      </c>
      <c r="Q2096">
        <f>SUMIFS(COT!H:H,COT!$A:$A,YEAR(daily!$A2096),COT!$B:$B,WEEKNUM(daily!$A2096))</f>
        <v>350730</v>
      </c>
      <c r="R2096">
        <f>SUMIFS(COT!I:I,COT!$A:$A,YEAR(daily!$A2096),COT!$B:$B,WEEKNUM(daily!$A2096))</f>
        <v>641480</v>
      </c>
      <c r="S2096">
        <f>SUMIFS(COT!J:J,COT!$A:$A,YEAR(daily!$A2096),COT!$B:$B,WEEKNUM(daily!$A2096))</f>
        <v>664448</v>
      </c>
      <c r="T2096">
        <f>SUMIFS(COT!K:K,COT!$A:$A,YEAR(daily!$A2096),COT!$B:$B,WEEKNUM(daily!$A2096))</f>
        <v>80792</v>
      </c>
      <c r="U2096">
        <f>SUMIFS(COT!L:L,COT!$A:$A,YEAR(daily!$A2096),COT!$B:$B,WEEKNUM(daily!$A2096))</f>
        <v>84336</v>
      </c>
      <c r="V2096">
        <f>SUMIFS(COT!M:M,COT!$A:$A,YEAR(daily!$A2096),COT!$B:$B,WEEKNUM(daily!$A2096))</f>
        <v>90</v>
      </c>
      <c r="W2096">
        <f>SUMIFS(COT!N:N,COT!$A:$A,YEAR(daily!$A2096),COT!$B:$B,WEEKNUM(daily!$A2096))</f>
        <v>126</v>
      </c>
      <c r="X2096">
        <f>SUMIFS(COT!O:O,COT!$A:$A,YEAR(daily!$A2096),COT!$B:$B,WEEKNUM(daily!$A2096))</f>
        <v>128</v>
      </c>
      <c r="Y2096">
        <f>SUMIFS(COT!P:P,COT!$A:$A,YEAR(daily!$A2096),COT!$B:$B,WEEKNUM(daily!$A2096))</f>
        <v>82</v>
      </c>
      <c r="Z2096">
        <f>SUMIFS(COT!Q:Q,COT!$A:$A,YEAR(daily!$A2096),COT!$B:$B,WEEKNUM(daily!$A2096))</f>
        <v>99</v>
      </c>
      <c r="AA2096">
        <f>SUMIFS(Saudi!B:B,Saudi!$A:$A,YEAR(daily!$A2096))</f>
        <v>1100.96</v>
      </c>
      <c r="AB2096">
        <f>SUMIFS(Saudi!C:C,Saudi!$A:$A,YEAR(daily!$A2096))</f>
        <v>520.04999999999995</v>
      </c>
      <c r="AC2096">
        <f>SUMIFS(Saudi!F:F,Saudi!$A:$A,YEAR(daily!$A2096))</f>
        <v>4182752</v>
      </c>
      <c r="AD2096">
        <f>SUMIFS(Saudi!G:G,Saudi!$A:$A,YEAR(daily!$A2096))</f>
        <v>99.648229102070061</v>
      </c>
      <c r="AE2096">
        <f>SUMIFS(Saudi!H:H,Saudi!$A:$A,YEAR(daily!$A2096))</f>
        <v>416803829.57314175</v>
      </c>
      <c r="AF2096" s="5">
        <f t="shared" si="88"/>
        <v>7</v>
      </c>
      <c r="AG2096" s="5">
        <f t="shared" si="89"/>
        <v>2008</v>
      </c>
    </row>
    <row r="2097" spans="1:33">
      <c r="A2097" s="3">
        <v>39632</v>
      </c>
      <c r="B2097" s="1">
        <v>280318</v>
      </c>
      <c r="C2097" s="1">
        <v>84334</v>
      </c>
      <c r="D2097" s="1">
        <v>60421</v>
      </c>
      <c r="E2097" s="1">
        <v>145.29</v>
      </c>
      <c r="F2097" s="1">
        <v>146.12</v>
      </c>
      <c r="G2097" s="1">
        <v>146.31</v>
      </c>
      <c r="H2097" s="2">
        <v>50.6</v>
      </c>
      <c r="I2097" s="2">
        <v>31.9</v>
      </c>
      <c r="J2097" s="2">
        <v>86.9</v>
      </c>
      <c r="K2097" s="2">
        <v>87.2</v>
      </c>
      <c r="L2097">
        <f>SUMIFS(US!B:B,US!$D:$D,YEAR(daily!$A2097),US!$E:$E,MONTH(daily!$A2097))</f>
        <v>8877</v>
      </c>
      <c r="M2097">
        <f>SUMIFS(US!C:C,US!$D:$D,YEAR(daily!$A2097),US!$E:$E,MONTH(daily!$A2097))</f>
        <v>19557</v>
      </c>
      <c r="N2097">
        <f>SUMIFS(COT!E:E,COT!$A:$A,YEAR(daily!$A2097),COT!$B:$B,WEEKNUM(daily!$A2097))</f>
        <v>1294480</v>
      </c>
      <c r="O2097">
        <f>SUMIFS(COT!F:F,COT!$A:$A,YEAR(daily!$A2097),COT!$B:$B,WEEKNUM(daily!$A2097))</f>
        <v>221478</v>
      </c>
      <c r="P2097">
        <f>SUMIFS(COT!G:G,COT!$A:$A,YEAR(daily!$A2097),COT!$B:$B,WEEKNUM(daily!$A2097))</f>
        <v>194966</v>
      </c>
      <c r="Q2097">
        <f>SUMIFS(COT!H:H,COT!$A:$A,YEAR(daily!$A2097),COT!$B:$B,WEEKNUM(daily!$A2097))</f>
        <v>350730</v>
      </c>
      <c r="R2097">
        <f>SUMIFS(COT!I:I,COT!$A:$A,YEAR(daily!$A2097),COT!$B:$B,WEEKNUM(daily!$A2097))</f>
        <v>641480</v>
      </c>
      <c r="S2097">
        <f>SUMIFS(COT!J:J,COT!$A:$A,YEAR(daily!$A2097),COT!$B:$B,WEEKNUM(daily!$A2097))</f>
        <v>664448</v>
      </c>
      <c r="T2097">
        <f>SUMIFS(COT!K:K,COT!$A:$A,YEAR(daily!$A2097),COT!$B:$B,WEEKNUM(daily!$A2097))</f>
        <v>80792</v>
      </c>
      <c r="U2097">
        <f>SUMIFS(COT!L:L,COT!$A:$A,YEAR(daily!$A2097),COT!$B:$B,WEEKNUM(daily!$A2097))</f>
        <v>84336</v>
      </c>
      <c r="V2097">
        <f>SUMIFS(COT!M:M,COT!$A:$A,YEAR(daily!$A2097),COT!$B:$B,WEEKNUM(daily!$A2097))</f>
        <v>90</v>
      </c>
      <c r="W2097">
        <f>SUMIFS(COT!N:N,COT!$A:$A,YEAR(daily!$A2097),COT!$B:$B,WEEKNUM(daily!$A2097))</f>
        <v>126</v>
      </c>
      <c r="X2097">
        <f>SUMIFS(COT!O:O,COT!$A:$A,YEAR(daily!$A2097),COT!$B:$B,WEEKNUM(daily!$A2097))</f>
        <v>128</v>
      </c>
      <c r="Y2097">
        <f>SUMIFS(COT!P:P,COT!$A:$A,YEAR(daily!$A2097),COT!$B:$B,WEEKNUM(daily!$A2097))</f>
        <v>82</v>
      </c>
      <c r="Z2097">
        <f>SUMIFS(COT!Q:Q,COT!$A:$A,YEAR(daily!$A2097),COT!$B:$B,WEEKNUM(daily!$A2097))</f>
        <v>99</v>
      </c>
      <c r="AA2097">
        <f>SUMIFS(Saudi!B:B,Saudi!$A:$A,YEAR(daily!$A2097))</f>
        <v>1100.96</v>
      </c>
      <c r="AB2097">
        <f>SUMIFS(Saudi!C:C,Saudi!$A:$A,YEAR(daily!$A2097))</f>
        <v>520.04999999999995</v>
      </c>
      <c r="AC2097">
        <f>SUMIFS(Saudi!F:F,Saudi!$A:$A,YEAR(daily!$A2097))</f>
        <v>4182752</v>
      </c>
      <c r="AD2097">
        <f>SUMIFS(Saudi!G:G,Saudi!$A:$A,YEAR(daily!$A2097))</f>
        <v>99.648229102070061</v>
      </c>
      <c r="AE2097">
        <f>SUMIFS(Saudi!H:H,Saudi!$A:$A,YEAR(daily!$A2097))</f>
        <v>416803829.57314175</v>
      </c>
      <c r="AF2097" s="5">
        <f t="shared" si="88"/>
        <v>7</v>
      </c>
      <c r="AG2097" s="5">
        <f t="shared" si="89"/>
        <v>2008</v>
      </c>
    </row>
    <row r="2098" spans="1:33">
      <c r="A2098" s="3">
        <v>39636</v>
      </c>
      <c r="B2098" s="1">
        <v>285538</v>
      </c>
      <c r="C2098" s="1">
        <v>85551</v>
      </c>
      <c r="D2098" s="1">
        <v>60941</v>
      </c>
      <c r="E2098" s="1">
        <v>141.37</v>
      </c>
      <c r="F2098" s="1">
        <v>142.41999999999999</v>
      </c>
      <c r="G2098" s="1">
        <v>142.74</v>
      </c>
      <c r="H2098" s="2">
        <v>50.6</v>
      </c>
      <c r="I2098" s="2">
        <v>31.9</v>
      </c>
      <c r="J2098" s="2">
        <v>86.9</v>
      </c>
      <c r="K2098" s="2">
        <v>87.2</v>
      </c>
      <c r="L2098">
        <f>SUMIFS(US!B:B,US!$D:$D,YEAR(daily!$A2098),US!$E:$E,MONTH(daily!$A2098))</f>
        <v>8877</v>
      </c>
      <c r="M2098">
        <f>SUMIFS(US!C:C,US!$D:$D,YEAR(daily!$A2098),US!$E:$E,MONTH(daily!$A2098))</f>
        <v>19557</v>
      </c>
      <c r="N2098">
        <f>SUMIFS(COT!E:E,COT!$A:$A,YEAR(daily!$A2098),COT!$B:$B,WEEKNUM(daily!$A2098))</f>
        <v>1316278</v>
      </c>
      <c r="O2098">
        <f>SUMIFS(COT!F:F,COT!$A:$A,YEAR(daily!$A2098),COT!$B:$B,WEEKNUM(daily!$A2098))</f>
        <v>216841</v>
      </c>
      <c r="P2098">
        <f>SUMIFS(COT!G:G,COT!$A:$A,YEAR(daily!$A2098),COT!$B:$B,WEEKNUM(daily!$A2098))</f>
        <v>202695</v>
      </c>
      <c r="Q2098">
        <f>SUMIFS(COT!H:H,COT!$A:$A,YEAR(daily!$A2098),COT!$B:$B,WEEKNUM(daily!$A2098))</f>
        <v>360267</v>
      </c>
      <c r="R2098">
        <f>SUMIFS(COT!I:I,COT!$A:$A,YEAR(daily!$A2098),COT!$B:$B,WEEKNUM(daily!$A2098))</f>
        <v>672082</v>
      </c>
      <c r="S2098">
        <f>SUMIFS(COT!J:J,COT!$A:$A,YEAR(daily!$A2098),COT!$B:$B,WEEKNUM(daily!$A2098))</f>
        <v>679465</v>
      </c>
      <c r="T2098">
        <f>SUMIFS(COT!K:K,COT!$A:$A,YEAR(daily!$A2098),COT!$B:$B,WEEKNUM(daily!$A2098))</f>
        <v>67088</v>
      </c>
      <c r="U2098">
        <f>SUMIFS(COT!L:L,COT!$A:$A,YEAR(daily!$A2098),COT!$B:$B,WEEKNUM(daily!$A2098))</f>
        <v>73851</v>
      </c>
      <c r="V2098">
        <f>SUMIFS(COT!M:M,COT!$A:$A,YEAR(daily!$A2098),COT!$B:$B,WEEKNUM(daily!$A2098))</f>
        <v>83</v>
      </c>
      <c r="W2098">
        <f>SUMIFS(COT!N:N,COT!$A:$A,YEAR(daily!$A2098),COT!$B:$B,WEEKNUM(daily!$A2098))</f>
        <v>131</v>
      </c>
      <c r="X2098">
        <f>SUMIFS(COT!O:O,COT!$A:$A,YEAR(daily!$A2098),COT!$B:$B,WEEKNUM(daily!$A2098))</f>
        <v>133</v>
      </c>
      <c r="Y2098">
        <f>SUMIFS(COT!P:P,COT!$A:$A,YEAR(daily!$A2098),COT!$B:$B,WEEKNUM(daily!$A2098))</f>
        <v>84</v>
      </c>
      <c r="Z2098">
        <f>SUMIFS(COT!Q:Q,COT!$A:$A,YEAR(daily!$A2098),COT!$B:$B,WEEKNUM(daily!$A2098))</f>
        <v>101</v>
      </c>
      <c r="AA2098">
        <f>SUMIFS(Saudi!B:B,Saudi!$A:$A,YEAR(daily!$A2098))</f>
        <v>1100.96</v>
      </c>
      <c r="AB2098">
        <f>SUMIFS(Saudi!C:C,Saudi!$A:$A,YEAR(daily!$A2098))</f>
        <v>520.04999999999995</v>
      </c>
      <c r="AC2098">
        <f>SUMIFS(Saudi!F:F,Saudi!$A:$A,YEAR(daily!$A2098))</f>
        <v>4182752</v>
      </c>
      <c r="AD2098">
        <f>SUMIFS(Saudi!G:G,Saudi!$A:$A,YEAR(daily!$A2098))</f>
        <v>99.648229102070061</v>
      </c>
      <c r="AE2098">
        <f>SUMIFS(Saudi!H:H,Saudi!$A:$A,YEAR(daily!$A2098))</f>
        <v>416803829.57314175</v>
      </c>
      <c r="AF2098" s="5">
        <f t="shared" si="88"/>
        <v>7</v>
      </c>
      <c r="AG2098" s="5">
        <f t="shared" si="89"/>
        <v>2008</v>
      </c>
    </row>
    <row r="2099" spans="1:33">
      <c r="A2099" s="3">
        <v>39637</v>
      </c>
      <c r="B2099" s="1">
        <v>246200</v>
      </c>
      <c r="C2099" s="1">
        <v>91055</v>
      </c>
      <c r="D2099" s="1">
        <v>60524</v>
      </c>
      <c r="E2099" s="1">
        <v>136.04</v>
      </c>
      <c r="F2099" s="1">
        <v>137.21</v>
      </c>
      <c r="G2099" s="1">
        <v>137.66</v>
      </c>
      <c r="H2099" s="2">
        <v>50.6</v>
      </c>
      <c r="I2099" s="2">
        <v>31.9</v>
      </c>
      <c r="J2099" s="2">
        <v>86.9</v>
      </c>
      <c r="K2099" s="2">
        <v>87.2</v>
      </c>
      <c r="L2099">
        <f>SUMIFS(US!B:B,US!$D:$D,YEAR(daily!$A2099),US!$E:$E,MONTH(daily!$A2099))</f>
        <v>8877</v>
      </c>
      <c r="M2099">
        <f>SUMIFS(US!C:C,US!$D:$D,YEAR(daily!$A2099),US!$E:$E,MONTH(daily!$A2099))</f>
        <v>19557</v>
      </c>
      <c r="N2099">
        <f>SUMIFS(COT!E:E,COT!$A:$A,YEAR(daily!$A2099),COT!$B:$B,WEEKNUM(daily!$A2099))</f>
        <v>1316278</v>
      </c>
      <c r="O2099">
        <f>SUMIFS(COT!F:F,COT!$A:$A,YEAR(daily!$A2099),COT!$B:$B,WEEKNUM(daily!$A2099))</f>
        <v>216841</v>
      </c>
      <c r="P2099">
        <f>SUMIFS(COT!G:G,COT!$A:$A,YEAR(daily!$A2099),COT!$B:$B,WEEKNUM(daily!$A2099))</f>
        <v>202695</v>
      </c>
      <c r="Q2099">
        <f>SUMIFS(COT!H:H,COT!$A:$A,YEAR(daily!$A2099),COT!$B:$B,WEEKNUM(daily!$A2099))</f>
        <v>360267</v>
      </c>
      <c r="R2099">
        <f>SUMIFS(COT!I:I,COT!$A:$A,YEAR(daily!$A2099),COT!$B:$B,WEEKNUM(daily!$A2099))</f>
        <v>672082</v>
      </c>
      <c r="S2099">
        <f>SUMIFS(COT!J:J,COT!$A:$A,YEAR(daily!$A2099),COT!$B:$B,WEEKNUM(daily!$A2099))</f>
        <v>679465</v>
      </c>
      <c r="T2099">
        <f>SUMIFS(COT!K:K,COT!$A:$A,YEAR(daily!$A2099),COT!$B:$B,WEEKNUM(daily!$A2099))</f>
        <v>67088</v>
      </c>
      <c r="U2099">
        <f>SUMIFS(COT!L:L,COT!$A:$A,YEAR(daily!$A2099),COT!$B:$B,WEEKNUM(daily!$A2099))</f>
        <v>73851</v>
      </c>
      <c r="V2099">
        <f>SUMIFS(COT!M:M,COT!$A:$A,YEAR(daily!$A2099),COT!$B:$B,WEEKNUM(daily!$A2099))</f>
        <v>83</v>
      </c>
      <c r="W2099">
        <f>SUMIFS(COT!N:N,COT!$A:$A,YEAR(daily!$A2099),COT!$B:$B,WEEKNUM(daily!$A2099))</f>
        <v>131</v>
      </c>
      <c r="X2099">
        <f>SUMIFS(COT!O:O,COT!$A:$A,YEAR(daily!$A2099),COT!$B:$B,WEEKNUM(daily!$A2099))</f>
        <v>133</v>
      </c>
      <c r="Y2099">
        <f>SUMIFS(COT!P:P,COT!$A:$A,YEAR(daily!$A2099),COT!$B:$B,WEEKNUM(daily!$A2099))</f>
        <v>84</v>
      </c>
      <c r="Z2099">
        <f>SUMIFS(COT!Q:Q,COT!$A:$A,YEAR(daily!$A2099),COT!$B:$B,WEEKNUM(daily!$A2099))</f>
        <v>101</v>
      </c>
      <c r="AA2099">
        <f>SUMIFS(Saudi!B:B,Saudi!$A:$A,YEAR(daily!$A2099))</f>
        <v>1100.96</v>
      </c>
      <c r="AB2099">
        <f>SUMIFS(Saudi!C:C,Saudi!$A:$A,YEAR(daily!$A2099))</f>
        <v>520.04999999999995</v>
      </c>
      <c r="AC2099">
        <f>SUMIFS(Saudi!F:F,Saudi!$A:$A,YEAR(daily!$A2099))</f>
        <v>4182752</v>
      </c>
      <c r="AD2099">
        <f>SUMIFS(Saudi!G:G,Saudi!$A:$A,YEAR(daily!$A2099))</f>
        <v>99.648229102070061</v>
      </c>
      <c r="AE2099">
        <f>SUMIFS(Saudi!H:H,Saudi!$A:$A,YEAR(daily!$A2099))</f>
        <v>416803829.57314175</v>
      </c>
      <c r="AF2099" s="5">
        <f t="shared" si="88"/>
        <v>7</v>
      </c>
      <c r="AG2099" s="5">
        <f t="shared" si="89"/>
        <v>2008</v>
      </c>
    </row>
    <row r="2100" spans="1:33">
      <c r="A2100" s="3">
        <v>39638</v>
      </c>
      <c r="B2100" s="1">
        <v>223504</v>
      </c>
      <c r="C2100" s="1">
        <v>93484</v>
      </c>
      <c r="D2100" s="1">
        <v>61743</v>
      </c>
      <c r="E2100" s="1">
        <v>136.05000000000001</v>
      </c>
      <c r="F2100" s="1">
        <v>137.19</v>
      </c>
      <c r="G2100" s="1">
        <v>137.63</v>
      </c>
      <c r="H2100" s="2">
        <v>50.6</v>
      </c>
      <c r="I2100" s="2">
        <v>31.9</v>
      </c>
      <c r="J2100" s="2">
        <v>86.9</v>
      </c>
      <c r="K2100" s="2">
        <v>87.2</v>
      </c>
      <c r="L2100">
        <f>SUMIFS(US!B:B,US!$D:$D,YEAR(daily!$A2100),US!$E:$E,MONTH(daily!$A2100))</f>
        <v>8877</v>
      </c>
      <c r="M2100">
        <f>SUMIFS(US!C:C,US!$D:$D,YEAR(daily!$A2100),US!$E:$E,MONTH(daily!$A2100))</f>
        <v>19557</v>
      </c>
      <c r="N2100">
        <f>SUMIFS(COT!E:E,COT!$A:$A,YEAR(daily!$A2100),COT!$B:$B,WEEKNUM(daily!$A2100))</f>
        <v>1316278</v>
      </c>
      <c r="O2100">
        <f>SUMIFS(COT!F:F,COT!$A:$A,YEAR(daily!$A2100),COT!$B:$B,WEEKNUM(daily!$A2100))</f>
        <v>216841</v>
      </c>
      <c r="P2100">
        <f>SUMIFS(COT!G:G,COT!$A:$A,YEAR(daily!$A2100),COT!$B:$B,WEEKNUM(daily!$A2100))</f>
        <v>202695</v>
      </c>
      <c r="Q2100">
        <f>SUMIFS(COT!H:H,COT!$A:$A,YEAR(daily!$A2100),COT!$B:$B,WEEKNUM(daily!$A2100))</f>
        <v>360267</v>
      </c>
      <c r="R2100">
        <f>SUMIFS(COT!I:I,COT!$A:$A,YEAR(daily!$A2100),COT!$B:$B,WEEKNUM(daily!$A2100))</f>
        <v>672082</v>
      </c>
      <c r="S2100">
        <f>SUMIFS(COT!J:J,COT!$A:$A,YEAR(daily!$A2100),COT!$B:$B,WEEKNUM(daily!$A2100))</f>
        <v>679465</v>
      </c>
      <c r="T2100">
        <f>SUMIFS(COT!K:K,COT!$A:$A,YEAR(daily!$A2100),COT!$B:$B,WEEKNUM(daily!$A2100))</f>
        <v>67088</v>
      </c>
      <c r="U2100">
        <f>SUMIFS(COT!L:L,COT!$A:$A,YEAR(daily!$A2100),COT!$B:$B,WEEKNUM(daily!$A2100))</f>
        <v>73851</v>
      </c>
      <c r="V2100">
        <f>SUMIFS(COT!M:M,COT!$A:$A,YEAR(daily!$A2100),COT!$B:$B,WEEKNUM(daily!$A2100))</f>
        <v>83</v>
      </c>
      <c r="W2100">
        <f>SUMIFS(COT!N:N,COT!$A:$A,YEAR(daily!$A2100),COT!$B:$B,WEEKNUM(daily!$A2100))</f>
        <v>131</v>
      </c>
      <c r="X2100">
        <f>SUMIFS(COT!O:O,COT!$A:$A,YEAR(daily!$A2100),COT!$B:$B,WEEKNUM(daily!$A2100))</f>
        <v>133</v>
      </c>
      <c r="Y2100">
        <f>SUMIFS(COT!P:P,COT!$A:$A,YEAR(daily!$A2100),COT!$B:$B,WEEKNUM(daily!$A2100))</f>
        <v>84</v>
      </c>
      <c r="Z2100">
        <f>SUMIFS(COT!Q:Q,COT!$A:$A,YEAR(daily!$A2100),COT!$B:$B,WEEKNUM(daily!$A2100))</f>
        <v>101</v>
      </c>
      <c r="AA2100">
        <f>SUMIFS(Saudi!B:B,Saudi!$A:$A,YEAR(daily!$A2100))</f>
        <v>1100.96</v>
      </c>
      <c r="AB2100">
        <f>SUMIFS(Saudi!C:C,Saudi!$A:$A,YEAR(daily!$A2100))</f>
        <v>520.04999999999995</v>
      </c>
      <c r="AC2100">
        <f>SUMIFS(Saudi!F:F,Saudi!$A:$A,YEAR(daily!$A2100))</f>
        <v>4182752</v>
      </c>
      <c r="AD2100">
        <f>SUMIFS(Saudi!G:G,Saudi!$A:$A,YEAR(daily!$A2100))</f>
        <v>99.648229102070061</v>
      </c>
      <c r="AE2100">
        <f>SUMIFS(Saudi!H:H,Saudi!$A:$A,YEAR(daily!$A2100))</f>
        <v>416803829.57314175</v>
      </c>
      <c r="AF2100" s="5">
        <f t="shared" si="88"/>
        <v>7</v>
      </c>
      <c r="AG2100" s="5">
        <f t="shared" si="89"/>
        <v>2008</v>
      </c>
    </row>
    <row r="2101" spans="1:33">
      <c r="A2101" s="3">
        <v>39639</v>
      </c>
      <c r="B2101" s="1">
        <v>208358</v>
      </c>
      <c r="C2101" s="1">
        <v>95338</v>
      </c>
      <c r="D2101" s="1">
        <v>66458</v>
      </c>
      <c r="E2101" s="1">
        <v>141.65</v>
      </c>
      <c r="F2101" s="1">
        <v>142.76</v>
      </c>
      <c r="G2101" s="1">
        <v>143.15</v>
      </c>
      <c r="H2101" s="2">
        <v>50.6</v>
      </c>
      <c r="I2101" s="2">
        <v>31.9</v>
      </c>
      <c r="J2101" s="2">
        <v>86.9</v>
      </c>
      <c r="K2101" s="2">
        <v>87.2</v>
      </c>
      <c r="L2101">
        <f>SUMIFS(US!B:B,US!$D:$D,YEAR(daily!$A2101),US!$E:$E,MONTH(daily!$A2101))</f>
        <v>8877</v>
      </c>
      <c r="M2101">
        <f>SUMIFS(US!C:C,US!$D:$D,YEAR(daily!$A2101),US!$E:$E,MONTH(daily!$A2101))</f>
        <v>19557</v>
      </c>
      <c r="N2101">
        <f>SUMIFS(COT!E:E,COT!$A:$A,YEAR(daily!$A2101),COT!$B:$B,WEEKNUM(daily!$A2101))</f>
        <v>1316278</v>
      </c>
      <c r="O2101">
        <f>SUMIFS(COT!F:F,COT!$A:$A,YEAR(daily!$A2101),COT!$B:$B,WEEKNUM(daily!$A2101))</f>
        <v>216841</v>
      </c>
      <c r="P2101">
        <f>SUMIFS(COT!G:G,COT!$A:$A,YEAR(daily!$A2101),COT!$B:$B,WEEKNUM(daily!$A2101))</f>
        <v>202695</v>
      </c>
      <c r="Q2101">
        <f>SUMIFS(COT!H:H,COT!$A:$A,YEAR(daily!$A2101),COT!$B:$B,WEEKNUM(daily!$A2101))</f>
        <v>360267</v>
      </c>
      <c r="R2101">
        <f>SUMIFS(COT!I:I,COT!$A:$A,YEAR(daily!$A2101),COT!$B:$B,WEEKNUM(daily!$A2101))</f>
        <v>672082</v>
      </c>
      <c r="S2101">
        <f>SUMIFS(COT!J:J,COT!$A:$A,YEAR(daily!$A2101),COT!$B:$B,WEEKNUM(daily!$A2101))</f>
        <v>679465</v>
      </c>
      <c r="T2101">
        <f>SUMIFS(COT!K:K,COT!$A:$A,YEAR(daily!$A2101),COT!$B:$B,WEEKNUM(daily!$A2101))</f>
        <v>67088</v>
      </c>
      <c r="U2101">
        <f>SUMIFS(COT!L:L,COT!$A:$A,YEAR(daily!$A2101),COT!$B:$B,WEEKNUM(daily!$A2101))</f>
        <v>73851</v>
      </c>
      <c r="V2101">
        <f>SUMIFS(COT!M:M,COT!$A:$A,YEAR(daily!$A2101),COT!$B:$B,WEEKNUM(daily!$A2101))</f>
        <v>83</v>
      </c>
      <c r="W2101">
        <f>SUMIFS(COT!N:N,COT!$A:$A,YEAR(daily!$A2101),COT!$B:$B,WEEKNUM(daily!$A2101))</f>
        <v>131</v>
      </c>
      <c r="X2101">
        <f>SUMIFS(COT!O:O,COT!$A:$A,YEAR(daily!$A2101),COT!$B:$B,WEEKNUM(daily!$A2101))</f>
        <v>133</v>
      </c>
      <c r="Y2101">
        <f>SUMIFS(COT!P:P,COT!$A:$A,YEAR(daily!$A2101),COT!$B:$B,WEEKNUM(daily!$A2101))</f>
        <v>84</v>
      </c>
      <c r="Z2101">
        <f>SUMIFS(COT!Q:Q,COT!$A:$A,YEAR(daily!$A2101),COT!$B:$B,WEEKNUM(daily!$A2101))</f>
        <v>101</v>
      </c>
      <c r="AA2101">
        <f>SUMIFS(Saudi!B:B,Saudi!$A:$A,YEAR(daily!$A2101))</f>
        <v>1100.96</v>
      </c>
      <c r="AB2101">
        <f>SUMIFS(Saudi!C:C,Saudi!$A:$A,YEAR(daily!$A2101))</f>
        <v>520.04999999999995</v>
      </c>
      <c r="AC2101">
        <f>SUMIFS(Saudi!F:F,Saudi!$A:$A,YEAR(daily!$A2101))</f>
        <v>4182752</v>
      </c>
      <c r="AD2101">
        <f>SUMIFS(Saudi!G:G,Saudi!$A:$A,YEAR(daily!$A2101))</f>
        <v>99.648229102070061</v>
      </c>
      <c r="AE2101">
        <f>SUMIFS(Saudi!H:H,Saudi!$A:$A,YEAR(daily!$A2101))</f>
        <v>416803829.57314175</v>
      </c>
      <c r="AF2101" s="5">
        <f t="shared" si="88"/>
        <v>7</v>
      </c>
      <c r="AG2101" s="5">
        <f t="shared" si="89"/>
        <v>2008</v>
      </c>
    </row>
    <row r="2102" spans="1:33">
      <c r="A2102" s="3">
        <v>39640</v>
      </c>
      <c r="B2102" s="1">
        <v>203878</v>
      </c>
      <c r="C2102" s="1">
        <v>94790</v>
      </c>
      <c r="D2102" s="1">
        <v>69351</v>
      </c>
      <c r="E2102" s="1">
        <v>145.08000000000001</v>
      </c>
      <c r="F2102" s="1">
        <v>145.96</v>
      </c>
      <c r="G2102" s="1">
        <v>146.19999999999999</v>
      </c>
      <c r="H2102" s="2">
        <v>50.6</v>
      </c>
      <c r="I2102" s="2">
        <v>31.9</v>
      </c>
      <c r="J2102" s="2">
        <v>86.9</v>
      </c>
      <c r="K2102" s="2">
        <v>87.2</v>
      </c>
      <c r="L2102">
        <f>SUMIFS(US!B:B,US!$D:$D,YEAR(daily!$A2102),US!$E:$E,MONTH(daily!$A2102))</f>
        <v>8877</v>
      </c>
      <c r="M2102">
        <f>SUMIFS(US!C:C,US!$D:$D,YEAR(daily!$A2102),US!$E:$E,MONTH(daily!$A2102))</f>
        <v>19557</v>
      </c>
      <c r="N2102">
        <f>SUMIFS(COT!E:E,COT!$A:$A,YEAR(daily!$A2102),COT!$B:$B,WEEKNUM(daily!$A2102))</f>
        <v>1316278</v>
      </c>
      <c r="O2102">
        <f>SUMIFS(COT!F:F,COT!$A:$A,YEAR(daily!$A2102),COT!$B:$B,WEEKNUM(daily!$A2102))</f>
        <v>216841</v>
      </c>
      <c r="P2102">
        <f>SUMIFS(COT!G:G,COT!$A:$A,YEAR(daily!$A2102),COT!$B:$B,WEEKNUM(daily!$A2102))</f>
        <v>202695</v>
      </c>
      <c r="Q2102">
        <f>SUMIFS(COT!H:H,COT!$A:$A,YEAR(daily!$A2102),COT!$B:$B,WEEKNUM(daily!$A2102))</f>
        <v>360267</v>
      </c>
      <c r="R2102">
        <f>SUMIFS(COT!I:I,COT!$A:$A,YEAR(daily!$A2102),COT!$B:$B,WEEKNUM(daily!$A2102))</f>
        <v>672082</v>
      </c>
      <c r="S2102">
        <f>SUMIFS(COT!J:J,COT!$A:$A,YEAR(daily!$A2102),COT!$B:$B,WEEKNUM(daily!$A2102))</f>
        <v>679465</v>
      </c>
      <c r="T2102">
        <f>SUMIFS(COT!K:K,COT!$A:$A,YEAR(daily!$A2102),COT!$B:$B,WEEKNUM(daily!$A2102))</f>
        <v>67088</v>
      </c>
      <c r="U2102">
        <f>SUMIFS(COT!L:L,COT!$A:$A,YEAR(daily!$A2102),COT!$B:$B,WEEKNUM(daily!$A2102))</f>
        <v>73851</v>
      </c>
      <c r="V2102">
        <f>SUMIFS(COT!M:M,COT!$A:$A,YEAR(daily!$A2102),COT!$B:$B,WEEKNUM(daily!$A2102))</f>
        <v>83</v>
      </c>
      <c r="W2102">
        <f>SUMIFS(COT!N:N,COT!$A:$A,YEAR(daily!$A2102),COT!$B:$B,WEEKNUM(daily!$A2102))</f>
        <v>131</v>
      </c>
      <c r="X2102">
        <f>SUMIFS(COT!O:O,COT!$A:$A,YEAR(daily!$A2102),COT!$B:$B,WEEKNUM(daily!$A2102))</f>
        <v>133</v>
      </c>
      <c r="Y2102">
        <f>SUMIFS(COT!P:P,COT!$A:$A,YEAR(daily!$A2102),COT!$B:$B,WEEKNUM(daily!$A2102))</f>
        <v>84</v>
      </c>
      <c r="Z2102">
        <f>SUMIFS(COT!Q:Q,COT!$A:$A,YEAR(daily!$A2102),COT!$B:$B,WEEKNUM(daily!$A2102))</f>
        <v>101</v>
      </c>
      <c r="AA2102">
        <f>SUMIFS(Saudi!B:B,Saudi!$A:$A,YEAR(daily!$A2102))</f>
        <v>1100.96</v>
      </c>
      <c r="AB2102">
        <f>SUMIFS(Saudi!C:C,Saudi!$A:$A,YEAR(daily!$A2102))</f>
        <v>520.04999999999995</v>
      </c>
      <c r="AC2102">
        <f>SUMIFS(Saudi!F:F,Saudi!$A:$A,YEAR(daily!$A2102))</f>
        <v>4182752</v>
      </c>
      <c r="AD2102">
        <f>SUMIFS(Saudi!G:G,Saudi!$A:$A,YEAR(daily!$A2102))</f>
        <v>99.648229102070061</v>
      </c>
      <c r="AE2102">
        <f>SUMIFS(Saudi!H:H,Saudi!$A:$A,YEAR(daily!$A2102))</f>
        <v>416803829.57314175</v>
      </c>
      <c r="AF2102" s="5">
        <f t="shared" si="88"/>
        <v>7</v>
      </c>
      <c r="AG2102" s="5">
        <f t="shared" si="89"/>
        <v>2008</v>
      </c>
    </row>
    <row r="2103" spans="1:33">
      <c r="A2103" s="3">
        <v>39643</v>
      </c>
      <c r="B2103" s="1">
        <v>154516</v>
      </c>
      <c r="C2103" s="1">
        <v>93104</v>
      </c>
      <c r="D2103" s="1">
        <v>68671</v>
      </c>
      <c r="E2103" s="1">
        <v>145.18</v>
      </c>
      <c r="F2103" s="1">
        <v>146.13</v>
      </c>
      <c r="G2103" s="1">
        <v>146.43</v>
      </c>
      <c r="H2103" s="2">
        <v>50.6</v>
      </c>
      <c r="I2103" s="2">
        <v>31.9</v>
      </c>
      <c r="J2103" s="2">
        <v>86.9</v>
      </c>
      <c r="K2103" s="2">
        <v>87.2</v>
      </c>
      <c r="L2103">
        <f>SUMIFS(US!B:B,US!$D:$D,YEAR(daily!$A2103),US!$E:$E,MONTH(daily!$A2103))</f>
        <v>8877</v>
      </c>
      <c r="M2103">
        <f>SUMIFS(US!C:C,US!$D:$D,YEAR(daily!$A2103),US!$E:$E,MONTH(daily!$A2103))</f>
        <v>19557</v>
      </c>
      <c r="N2103">
        <f>SUMIFS(COT!E:E,COT!$A:$A,YEAR(daily!$A2103),COT!$B:$B,WEEKNUM(daily!$A2103))</f>
        <v>1344411</v>
      </c>
      <c r="O2103">
        <f>SUMIFS(COT!F:F,COT!$A:$A,YEAR(daily!$A2103),COT!$B:$B,WEEKNUM(daily!$A2103))</f>
        <v>210013</v>
      </c>
      <c r="P2103">
        <f>SUMIFS(COT!G:G,COT!$A:$A,YEAR(daily!$A2103),COT!$B:$B,WEEKNUM(daily!$A2103))</f>
        <v>187631</v>
      </c>
      <c r="Q2103">
        <f>SUMIFS(COT!H:H,COT!$A:$A,YEAR(daily!$A2103),COT!$B:$B,WEEKNUM(daily!$A2103))</f>
        <v>369766</v>
      </c>
      <c r="R2103">
        <f>SUMIFS(COT!I:I,COT!$A:$A,YEAR(daily!$A2103),COT!$B:$B,WEEKNUM(daily!$A2103))</f>
        <v>670135</v>
      </c>
      <c r="S2103">
        <f>SUMIFS(COT!J:J,COT!$A:$A,YEAR(daily!$A2103),COT!$B:$B,WEEKNUM(daily!$A2103))</f>
        <v>686747</v>
      </c>
      <c r="T2103">
        <f>SUMIFS(COT!K:K,COT!$A:$A,YEAR(daily!$A2103),COT!$B:$B,WEEKNUM(daily!$A2103))</f>
        <v>94497</v>
      </c>
      <c r="U2103">
        <f>SUMIFS(COT!L:L,COT!$A:$A,YEAR(daily!$A2103),COT!$B:$B,WEEKNUM(daily!$A2103))</f>
        <v>100267</v>
      </c>
      <c r="V2103">
        <f>SUMIFS(COT!M:M,COT!$A:$A,YEAR(daily!$A2103),COT!$B:$B,WEEKNUM(daily!$A2103))</f>
        <v>88</v>
      </c>
      <c r="W2103">
        <f>SUMIFS(COT!N:N,COT!$A:$A,YEAR(daily!$A2103),COT!$B:$B,WEEKNUM(daily!$A2103))</f>
        <v>130</v>
      </c>
      <c r="X2103">
        <f>SUMIFS(COT!O:O,COT!$A:$A,YEAR(daily!$A2103),COT!$B:$B,WEEKNUM(daily!$A2103))</f>
        <v>137</v>
      </c>
      <c r="Y2103">
        <f>SUMIFS(COT!P:P,COT!$A:$A,YEAR(daily!$A2103),COT!$B:$B,WEEKNUM(daily!$A2103))</f>
        <v>85</v>
      </c>
      <c r="Z2103">
        <f>SUMIFS(COT!Q:Q,COT!$A:$A,YEAR(daily!$A2103),COT!$B:$B,WEEKNUM(daily!$A2103))</f>
        <v>102</v>
      </c>
      <c r="AA2103">
        <f>SUMIFS(Saudi!B:B,Saudi!$A:$A,YEAR(daily!$A2103))</f>
        <v>1100.96</v>
      </c>
      <c r="AB2103">
        <f>SUMIFS(Saudi!C:C,Saudi!$A:$A,YEAR(daily!$A2103))</f>
        <v>520.04999999999995</v>
      </c>
      <c r="AC2103">
        <f>SUMIFS(Saudi!F:F,Saudi!$A:$A,YEAR(daily!$A2103))</f>
        <v>4182752</v>
      </c>
      <c r="AD2103">
        <f>SUMIFS(Saudi!G:G,Saudi!$A:$A,YEAR(daily!$A2103))</f>
        <v>99.648229102070061</v>
      </c>
      <c r="AE2103">
        <f>SUMIFS(Saudi!H:H,Saudi!$A:$A,YEAR(daily!$A2103))</f>
        <v>416803829.57314175</v>
      </c>
      <c r="AF2103" s="5">
        <f t="shared" si="88"/>
        <v>7</v>
      </c>
      <c r="AG2103" s="5">
        <f t="shared" si="89"/>
        <v>2008</v>
      </c>
    </row>
    <row r="2104" spans="1:33">
      <c r="A2104" s="3">
        <v>39644</v>
      </c>
      <c r="B2104" s="1">
        <v>146402</v>
      </c>
      <c r="C2104" s="1">
        <v>96870</v>
      </c>
      <c r="D2104" s="1">
        <v>69440</v>
      </c>
      <c r="E2104" s="1">
        <v>138.74</v>
      </c>
      <c r="F2104" s="1">
        <v>139.83000000000001</v>
      </c>
      <c r="G2104" s="1">
        <v>140.26</v>
      </c>
      <c r="H2104" s="2">
        <v>50.6</v>
      </c>
      <c r="I2104" s="2">
        <v>31.9</v>
      </c>
      <c r="J2104" s="2">
        <v>86.9</v>
      </c>
      <c r="K2104" s="2">
        <v>87.2</v>
      </c>
      <c r="L2104">
        <f>SUMIFS(US!B:B,US!$D:$D,YEAR(daily!$A2104),US!$E:$E,MONTH(daily!$A2104))</f>
        <v>8877</v>
      </c>
      <c r="M2104">
        <f>SUMIFS(US!C:C,US!$D:$D,YEAR(daily!$A2104),US!$E:$E,MONTH(daily!$A2104))</f>
        <v>19557</v>
      </c>
      <c r="N2104">
        <f>SUMIFS(COT!E:E,COT!$A:$A,YEAR(daily!$A2104),COT!$B:$B,WEEKNUM(daily!$A2104))</f>
        <v>1344411</v>
      </c>
      <c r="O2104">
        <f>SUMIFS(COT!F:F,COT!$A:$A,YEAR(daily!$A2104),COT!$B:$B,WEEKNUM(daily!$A2104))</f>
        <v>210013</v>
      </c>
      <c r="P2104">
        <f>SUMIFS(COT!G:G,COT!$A:$A,YEAR(daily!$A2104),COT!$B:$B,WEEKNUM(daily!$A2104))</f>
        <v>187631</v>
      </c>
      <c r="Q2104">
        <f>SUMIFS(COT!H:H,COT!$A:$A,YEAR(daily!$A2104),COT!$B:$B,WEEKNUM(daily!$A2104))</f>
        <v>369766</v>
      </c>
      <c r="R2104">
        <f>SUMIFS(COT!I:I,COT!$A:$A,YEAR(daily!$A2104),COT!$B:$B,WEEKNUM(daily!$A2104))</f>
        <v>670135</v>
      </c>
      <c r="S2104">
        <f>SUMIFS(COT!J:J,COT!$A:$A,YEAR(daily!$A2104),COT!$B:$B,WEEKNUM(daily!$A2104))</f>
        <v>686747</v>
      </c>
      <c r="T2104">
        <f>SUMIFS(COT!K:K,COT!$A:$A,YEAR(daily!$A2104),COT!$B:$B,WEEKNUM(daily!$A2104))</f>
        <v>94497</v>
      </c>
      <c r="U2104">
        <f>SUMIFS(COT!L:L,COT!$A:$A,YEAR(daily!$A2104),COT!$B:$B,WEEKNUM(daily!$A2104))</f>
        <v>100267</v>
      </c>
      <c r="V2104">
        <f>SUMIFS(COT!M:M,COT!$A:$A,YEAR(daily!$A2104),COT!$B:$B,WEEKNUM(daily!$A2104))</f>
        <v>88</v>
      </c>
      <c r="W2104">
        <f>SUMIFS(COT!N:N,COT!$A:$A,YEAR(daily!$A2104),COT!$B:$B,WEEKNUM(daily!$A2104))</f>
        <v>130</v>
      </c>
      <c r="X2104">
        <f>SUMIFS(COT!O:O,COT!$A:$A,YEAR(daily!$A2104),COT!$B:$B,WEEKNUM(daily!$A2104))</f>
        <v>137</v>
      </c>
      <c r="Y2104">
        <f>SUMIFS(COT!P:P,COT!$A:$A,YEAR(daily!$A2104),COT!$B:$B,WEEKNUM(daily!$A2104))</f>
        <v>85</v>
      </c>
      <c r="Z2104">
        <f>SUMIFS(COT!Q:Q,COT!$A:$A,YEAR(daily!$A2104),COT!$B:$B,WEEKNUM(daily!$A2104))</f>
        <v>102</v>
      </c>
      <c r="AA2104">
        <f>SUMIFS(Saudi!B:B,Saudi!$A:$A,YEAR(daily!$A2104))</f>
        <v>1100.96</v>
      </c>
      <c r="AB2104">
        <f>SUMIFS(Saudi!C:C,Saudi!$A:$A,YEAR(daily!$A2104))</f>
        <v>520.04999999999995</v>
      </c>
      <c r="AC2104">
        <f>SUMIFS(Saudi!F:F,Saudi!$A:$A,YEAR(daily!$A2104))</f>
        <v>4182752</v>
      </c>
      <c r="AD2104">
        <f>SUMIFS(Saudi!G:G,Saudi!$A:$A,YEAR(daily!$A2104))</f>
        <v>99.648229102070061</v>
      </c>
      <c r="AE2104">
        <f>SUMIFS(Saudi!H:H,Saudi!$A:$A,YEAR(daily!$A2104))</f>
        <v>416803829.57314175</v>
      </c>
      <c r="AF2104" s="5">
        <f t="shared" si="88"/>
        <v>7</v>
      </c>
      <c r="AG2104" s="5">
        <f t="shared" si="89"/>
        <v>2008</v>
      </c>
    </row>
    <row r="2105" spans="1:33">
      <c r="A2105" s="3">
        <v>39645</v>
      </c>
      <c r="B2105" s="1">
        <v>109902</v>
      </c>
      <c r="C2105" s="1">
        <v>98915</v>
      </c>
      <c r="D2105" s="1">
        <v>72423</v>
      </c>
      <c r="E2105" s="1">
        <v>134.6</v>
      </c>
      <c r="F2105" s="1">
        <v>135.83000000000001</v>
      </c>
      <c r="G2105" s="1">
        <v>136.30000000000001</v>
      </c>
      <c r="H2105" s="2">
        <v>50.6</v>
      </c>
      <c r="I2105" s="2">
        <v>31.9</v>
      </c>
      <c r="J2105" s="2">
        <v>86.9</v>
      </c>
      <c r="K2105" s="2">
        <v>87.2</v>
      </c>
      <c r="L2105">
        <f>SUMIFS(US!B:B,US!$D:$D,YEAR(daily!$A2105),US!$E:$E,MONTH(daily!$A2105))</f>
        <v>8877</v>
      </c>
      <c r="M2105">
        <f>SUMIFS(US!C:C,US!$D:$D,YEAR(daily!$A2105),US!$E:$E,MONTH(daily!$A2105))</f>
        <v>19557</v>
      </c>
      <c r="N2105">
        <f>SUMIFS(COT!E:E,COT!$A:$A,YEAR(daily!$A2105),COT!$B:$B,WEEKNUM(daily!$A2105))</f>
        <v>1344411</v>
      </c>
      <c r="O2105">
        <f>SUMIFS(COT!F:F,COT!$A:$A,YEAR(daily!$A2105),COT!$B:$B,WEEKNUM(daily!$A2105))</f>
        <v>210013</v>
      </c>
      <c r="P2105">
        <f>SUMIFS(COT!G:G,COT!$A:$A,YEAR(daily!$A2105),COT!$B:$B,WEEKNUM(daily!$A2105))</f>
        <v>187631</v>
      </c>
      <c r="Q2105">
        <f>SUMIFS(COT!H:H,COT!$A:$A,YEAR(daily!$A2105),COT!$B:$B,WEEKNUM(daily!$A2105))</f>
        <v>369766</v>
      </c>
      <c r="R2105">
        <f>SUMIFS(COT!I:I,COT!$A:$A,YEAR(daily!$A2105),COT!$B:$B,WEEKNUM(daily!$A2105))</f>
        <v>670135</v>
      </c>
      <c r="S2105">
        <f>SUMIFS(COT!J:J,COT!$A:$A,YEAR(daily!$A2105),COT!$B:$B,WEEKNUM(daily!$A2105))</f>
        <v>686747</v>
      </c>
      <c r="T2105">
        <f>SUMIFS(COT!K:K,COT!$A:$A,YEAR(daily!$A2105),COT!$B:$B,WEEKNUM(daily!$A2105))</f>
        <v>94497</v>
      </c>
      <c r="U2105">
        <f>SUMIFS(COT!L:L,COT!$A:$A,YEAR(daily!$A2105),COT!$B:$B,WEEKNUM(daily!$A2105))</f>
        <v>100267</v>
      </c>
      <c r="V2105">
        <f>SUMIFS(COT!M:M,COT!$A:$A,YEAR(daily!$A2105),COT!$B:$B,WEEKNUM(daily!$A2105))</f>
        <v>88</v>
      </c>
      <c r="W2105">
        <f>SUMIFS(COT!N:N,COT!$A:$A,YEAR(daily!$A2105),COT!$B:$B,WEEKNUM(daily!$A2105))</f>
        <v>130</v>
      </c>
      <c r="X2105">
        <f>SUMIFS(COT!O:O,COT!$A:$A,YEAR(daily!$A2105),COT!$B:$B,WEEKNUM(daily!$A2105))</f>
        <v>137</v>
      </c>
      <c r="Y2105">
        <f>SUMIFS(COT!P:P,COT!$A:$A,YEAR(daily!$A2105),COT!$B:$B,WEEKNUM(daily!$A2105))</f>
        <v>85</v>
      </c>
      <c r="Z2105">
        <f>SUMIFS(COT!Q:Q,COT!$A:$A,YEAR(daily!$A2105),COT!$B:$B,WEEKNUM(daily!$A2105))</f>
        <v>102</v>
      </c>
      <c r="AA2105">
        <f>SUMIFS(Saudi!B:B,Saudi!$A:$A,YEAR(daily!$A2105))</f>
        <v>1100.96</v>
      </c>
      <c r="AB2105">
        <f>SUMIFS(Saudi!C:C,Saudi!$A:$A,YEAR(daily!$A2105))</f>
        <v>520.04999999999995</v>
      </c>
      <c r="AC2105">
        <f>SUMIFS(Saudi!F:F,Saudi!$A:$A,YEAR(daily!$A2105))</f>
        <v>4182752</v>
      </c>
      <c r="AD2105">
        <f>SUMIFS(Saudi!G:G,Saudi!$A:$A,YEAR(daily!$A2105))</f>
        <v>99.648229102070061</v>
      </c>
      <c r="AE2105">
        <f>SUMIFS(Saudi!H:H,Saudi!$A:$A,YEAR(daily!$A2105))</f>
        <v>416803829.57314175</v>
      </c>
      <c r="AF2105" s="5">
        <f t="shared" si="88"/>
        <v>7</v>
      </c>
      <c r="AG2105" s="5">
        <f t="shared" si="89"/>
        <v>2008</v>
      </c>
    </row>
    <row r="2106" spans="1:33">
      <c r="A2106" s="3">
        <v>39646</v>
      </c>
      <c r="B2106" s="1">
        <v>80629</v>
      </c>
      <c r="C2106" s="1">
        <v>99442</v>
      </c>
      <c r="D2106" s="1">
        <v>70415</v>
      </c>
      <c r="E2106" s="1">
        <v>129.29</v>
      </c>
      <c r="F2106" s="1">
        <v>130.68</v>
      </c>
      <c r="G2106" s="1">
        <v>131.13</v>
      </c>
      <c r="H2106" s="2">
        <v>50.6</v>
      </c>
      <c r="I2106" s="2">
        <v>31.9</v>
      </c>
      <c r="J2106" s="2">
        <v>86.9</v>
      </c>
      <c r="K2106" s="2">
        <v>87.2</v>
      </c>
      <c r="L2106">
        <f>SUMIFS(US!B:B,US!$D:$D,YEAR(daily!$A2106),US!$E:$E,MONTH(daily!$A2106))</f>
        <v>8877</v>
      </c>
      <c r="M2106">
        <f>SUMIFS(US!C:C,US!$D:$D,YEAR(daily!$A2106),US!$E:$E,MONTH(daily!$A2106))</f>
        <v>19557</v>
      </c>
      <c r="N2106">
        <f>SUMIFS(COT!E:E,COT!$A:$A,YEAR(daily!$A2106),COT!$B:$B,WEEKNUM(daily!$A2106))</f>
        <v>1344411</v>
      </c>
      <c r="O2106">
        <f>SUMIFS(COT!F:F,COT!$A:$A,YEAR(daily!$A2106),COT!$B:$B,WEEKNUM(daily!$A2106))</f>
        <v>210013</v>
      </c>
      <c r="P2106">
        <f>SUMIFS(COT!G:G,COT!$A:$A,YEAR(daily!$A2106),COT!$B:$B,WEEKNUM(daily!$A2106))</f>
        <v>187631</v>
      </c>
      <c r="Q2106">
        <f>SUMIFS(COT!H:H,COT!$A:$A,YEAR(daily!$A2106),COT!$B:$B,WEEKNUM(daily!$A2106))</f>
        <v>369766</v>
      </c>
      <c r="R2106">
        <f>SUMIFS(COT!I:I,COT!$A:$A,YEAR(daily!$A2106),COT!$B:$B,WEEKNUM(daily!$A2106))</f>
        <v>670135</v>
      </c>
      <c r="S2106">
        <f>SUMIFS(COT!J:J,COT!$A:$A,YEAR(daily!$A2106),COT!$B:$B,WEEKNUM(daily!$A2106))</f>
        <v>686747</v>
      </c>
      <c r="T2106">
        <f>SUMIFS(COT!K:K,COT!$A:$A,YEAR(daily!$A2106),COT!$B:$B,WEEKNUM(daily!$A2106))</f>
        <v>94497</v>
      </c>
      <c r="U2106">
        <f>SUMIFS(COT!L:L,COT!$A:$A,YEAR(daily!$A2106),COT!$B:$B,WEEKNUM(daily!$A2106))</f>
        <v>100267</v>
      </c>
      <c r="V2106">
        <f>SUMIFS(COT!M:M,COT!$A:$A,YEAR(daily!$A2106),COT!$B:$B,WEEKNUM(daily!$A2106))</f>
        <v>88</v>
      </c>
      <c r="W2106">
        <f>SUMIFS(COT!N:N,COT!$A:$A,YEAR(daily!$A2106),COT!$B:$B,WEEKNUM(daily!$A2106))</f>
        <v>130</v>
      </c>
      <c r="X2106">
        <f>SUMIFS(COT!O:O,COT!$A:$A,YEAR(daily!$A2106),COT!$B:$B,WEEKNUM(daily!$A2106))</f>
        <v>137</v>
      </c>
      <c r="Y2106">
        <f>SUMIFS(COT!P:P,COT!$A:$A,YEAR(daily!$A2106),COT!$B:$B,WEEKNUM(daily!$A2106))</f>
        <v>85</v>
      </c>
      <c r="Z2106">
        <f>SUMIFS(COT!Q:Q,COT!$A:$A,YEAR(daily!$A2106),COT!$B:$B,WEEKNUM(daily!$A2106))</f>
        <v>102</v>
      </c>
      <c r="AA2106">
        <f>SUMIFS(Saudi!B:B,Saudi!$A:$A,YEAR(daily!$A2106))</f>
        <v>1100.96</v>
      </c>
      <c r="AB2106">
        <f>SUMIFS(Saudi!C:C,Saudi!$A:$A,YEAR(daily!$A2106))</f>
        <v>520.04999999999995</v>
      </c>
      <c r="AC2106">
        <f>SUMIFS(Saudi!F:F,Saudi!$A:$A,YEAR(daily!$A2106))</f>
        <v>4182752</v>
      </c>
      <c r="AD2106">
        <f>SUMIFS(Saudi!G:G,Saudi!$A:$A,YEAR(daily!$A2106))</f>
        <v>99.648229102070061</v>
      </c>
      <c r="AE2106">
        <f>SUMIFS(Saudi!H:H,Saudi!$A:$A,YEAR(daily!$A2106))</f>
        <v>416803829.57314175</v>
      </c>
      <c r="AF2106" s="5">
        <f t="shared" si="88"/>
        <v>7</v>
      </c>
      <c r="AG2106" s="5">
        <f t="shared" si="89"/>
        <v>2008</v>
      </c>
    </row>
    <row r="2107" spans="1:33">
      <c r="A2107" s="3">
        <v>39647</v>
      </c>
      <c r="B2107" s="1">
        <v>63111</v>
      </c>
      <c r="C2107" s="1">
        <v>99127</v>
      </c>
      <c r="D2107" s="1">
        <v>70531</v>
      </c>
      <c r="E2107" s="1">
        <v>128.88</v>
      </c>
      <c r="F2107" s="1">
        <v>129.97</v>
      </c>
      <c r="G2107" s="1">
        <v>130.38999999999999</v>
      </c>
      <c r="H2107" s="2">
        <v>50.6</v>
      </c>
      <c r="I2107" s="2">
        <v>31.9</v>
      </c>
      <c r="J2107" s="2">
        <v>86.9</v>
      </c>
      <c r="K2107" s="2">
        <v>87.2</v>
      </c>
      <c r="L2107">
        <f>SUMIFS(US!B:B,US!$D:$D,YEAR(daily!$A2107),US!$E:$E,MONTH(daily!$A2107))</f>
        <v>8877</v>
      </c>
      <c r="M2107">
        <f>SUMIFS(US!C:C,US!$D:$D,YEAR(daily!$A2107),US!$E:$E,MONTH(daily!$A2107))</f>
        <v>19557</v>
      </c>
      <c r="N2107">
        <f>SUMIFS(COT!E:E,COT!$A:$A,YEAR(daily!$A2107),COT!$B:$B,WEEKNUM(daily!$A2107))</f>
        <v>1344411</v>
      </c>
      <c r="O2107">
        <f>SUMIFS(COT!F:F,COT!$A:$A,YEAR(daily!$A2107),COT!$B:$B,WEEKNUM(daily!$A2107))</f>
        <v>210013</v>
      </c>
      <c r="P2107">
        <f>SUMIFS(COT!G:G,COT!$A:$A,YEAR(daily!$A2107),COT!$B:$B,WEEKNUM(daily!$A2107))</f>
        <v>187631</v>
      </c>
      <c r="Q2107">
        <f>SUMIFS(COT!H:H,COT!$A:$A,YEAR(daily!$A2107),COT!$B:$B,WEEKNUM(daily!$A2107))</f>
        <v>369766</v>
      </c>
      <c r="R2107">
        <f>SUMIFS(COT!I:I,COT!$A:$A,YEAR(daily!$A2107),COT!$B:$B,WEEKNUM(daily!$A2107))</f>
        <v>670135</v>
      </c>
      <c r="S2107">
        <f>SUMIFS(COT!J:J,COT!$A:$A,YEAR(daily!$A2107),COT!$B:$B,WEEKNUM(daily!$A2107))</f>
        <v>686747</v>
      </c>
      <c r="T2107">
        <f>SUMIFS(COT!K:K,COT!$A:$A,YEAR(daily!$A2107),COT!$B:$B,WEEKNUM(daily!$A2107))</f>
        <v>94497</v>
      </c>
      <c r="U2107">
        <f>SUMIFS(COT!L:L,COT!$A:$A,YEAR(daily!$A2107),COT!$B:$B,WEEKNUM(daily!$A2107))</f>
        <v>100267</v>
      </c>
      <c r="V2107">
        <f>SUMIFS(COT!M:M,COT!$A:$A,YEAR(daily!$A2107),COT!$B:$B,WEEKNUM(daily!$A2107))</f>
        <v>88</v>
      </c>
      <c r="W2107">
        <f>SUMIFS(COT!N:N,COT!$A:$A,YEAR(daily!$A2107),COT!$B:$B,WEEKNUM(daily!$A2107))</f>
        <v>130</v>
      </c>
      <c r="X2107">
        <f>SUMIFS(COT!O:O,COT!$A:$A,YEAR(daily!$A2107),COT!$B:$B,WEEKNUM(daily!$A2107))</f>
        <v>137</v>
      </c>
      <c r="Y2107">
        <f>SUMIFS(COT!P:P,COT!$A:$A,YEAR(daily!$A2107),COT!$B:$B,WEEKNUM(daily!$A2107))</f>
        <v>85</v>
      </c>
      <c r="Z2107">
        <f>SUMIFS(COT!Q:Q,COT!$A:$A,YEAR(daily!$A2107),COT!$B:$B,WEEKNUM(daily!$A2107))</f>
        <v>102</v>
      </c>
      <c r="AA2107">
        <f>SUMIFS(Saudi!B:B,Saudi!$A:$A,YEAR(daily!$A2107))</f>
        <v>1100.96</v>
      </c>
      <c r="AB2107">
        <f>SUMIFS(Saudi!C:C,Saudi!$A:$A,YEAR(daily!$A2107))</f>
        <v>520.04999999999995</v>
      </c>
      <c r="AC2107">
        <f>SUMIFS(Saudi!F:F,Saudi!$A:$A,YEAR(daily!$A2107))</f>
        <v>4182752</v>
      </c>
      <c r="AD2107">
        <f>SUMIFS(Saudi!G:G,Saudi!$A:$A,YEAR(daily!$A2107))</f>
        <v>99.648229102070061</v>
      </c>
      <c r="AE2107">
        <f>SUMIFS(Saudi!H:H,Saudi!$A:$A,YEAR(daily!$A2107))</f>
        <v>416803829.57314175</v>
      </c>
      <c r="AF2107" s="5">
        <f t="shared" si="88"/>
        <v>7</v>
      </c>
      <c r="AG2107" s="5">
        <f t="shared" si="89"/>
        <v>2008</v>
      </c>
    </row>
    <row r="2108" spans="1:33">
      <c r="A2108" s="3">
        <v>39650</v>
      </c>
      <c r="B2108" s="1">
        <v>23594</v>
      </c>
      <c r="C2108" s="1">
        <v>102569</v>
      </c>
      <c r="D2108" s="1">
        <v>70910</v>
      </c>
      <c r="E2108" s="1">
        <v>131.04</v>
      </c>
      <c r="F2108" s="1">
        <v>132.26</v>
      </c>
      <c r="G2108" s="1">
        <v>132.68</v>
      </c>
      <c r="H2108" s="2">
        <v>50.6</v>
      </c>
      <c r="I2108" s="2">
        <v>31.9</v>
      </c>
      <c r="J2108" s="2">
        <v>86.9</v>
      </c>
      <c r="K2108" s="2">
        <v>87.2</v>
      </c>
      <c r="L2108">
        <f>SUMIFS(US!B:B,US!$D:$D,YEAR(daily!$A2108),US!$E:$E,MONTH(daily!$A2108))</f>
        <v>8877</v>
      </c>
      <c r="M2108">
        <f>SUMIFS(US!C:C,US!$D:$D,YEAR(daily!$A2108),US!$E:$E,MONTH(daily!$A2108))</f>
        <v>19557</v>
      </c>
      <c r="N2108">
        <f>SUMIFS(COT!E:E,COT!$A:$A,YEAR(daily!$A2108),COT!$B:$B,WEEKNUM(daily!$A2108))</f>
        <v>1217375</v>
      </c>
      <c r="O2108">
        <f>SUMIFS(COT!F:F,COT!$A:$A,YEAR(daily!$A2108),COT!$B:$B,WEEKNUM(daily!$A2108))</f>
        <v>198019</v>
      </c>
      <c r="P2108">
        <f>SUMIFS(COT!G:G,COT!$A:$A,YEAR(daily!$A2108),COT!$B:$B,WEEKNUM(daily!$A2108))</f>
        <v>201659</v>
      </c>
      <c r="Q2108">
        <f>SUMIFS(COT!H:H,COT!$A:$A,YEAR(daily!$A2108),COT!$B:$B,WEEKNUM(daily!$A2108))</f>
        <v>322639</v>
      </c>
      <c r="R2108">
        <f>SUMIFS(COT!I:I,COT!$A:$A,YEAR(daily!$A2108),COT!$B:$B,WEEKNUM(daily!$A2108))</f>
        <v>641265</v>
      </c>
      <c r="S2108">
        <f>SUMIFS(COT!J:J,COT!$A:$A,YEAR(daily!$A2108),COT!$B:$B,WEEKNUM(daily!$A2108))</f>
        <v>626528</v>
      </c>
      <c r="T2108">
        <f>SUMIFS(COT!K:K,COT!$A:$A,YEAR(daily!$A2108),COT!$B:$B,WEEKNUM(daily!$A2108))</f>
        <v>55452</v>
      </c>
      <c r="U2108">
        <f>SUMIFS(COT!L:L,COT!$A:$A,YEAR(daily!$A2108),COT!$B:$B,WEEKNUM(daily!$A2108))</f>
        <v>66549</v>
      </c>
      <c r="V2108">
        <f>SUMIFS(COT!M:M,COT!$A:$A,YEAR(daily!$A2108),COT!$B:$B,WEEKNUM(daily!$A2108))</f>
        <v>83</v>
      </c>
      <c r="W2108">
        <f>SUMIFS(COT!N:N,COT!$A:$A,YEAR(daily!$A2108),COT!$B:$B,WEEKNUM(daily!$A2108))</f>
        <v>120</v>
      </c>
      <c r="X2108">
        <f>SUMIFS(COT!O:O,COT!$A:$A,YEAR(daily!$A2108),COT!$B:$B,WEEKNUM(daily!$A2108))</f>
        <v>126</v>
      </c>
      <c r="Y2108">
        <f>SUMIFS(COT!P:P,COT!$A:$A,YEAR(daily!$A2108),COT!$B:$B,WEEKNUM(daily!$A2108))</f>
        <v>83</v>
      </c>
      <c r="Z2108">
        <f>SUMIFS(COT!Q:Q,COT!$A:$A,YEAR(daily!$A2108),COT!$B:$B,WEEKNUM(daily!$A2108))</f>
        <v>99</v>
      </c>
      <c r="AA2108">
        <f>SUMIFS(Saudi!B:B,Saudi!$A:$A,YEAR(daily!$A2108))</f>
        <v>1100.96</v>
      </c>
      <c r="AB2108">
        <f>SUMIFS(Saudi!C:C,Saudi!$A:$A,YEAR(daily!$A2108))</f>
        <v>520.04999999999995</v>
      </c>
      <c r="AC2108">
        <f>SUMIFS(Saudi!F:F,Saudi!$A:$A,YEAR(daily!$A2108))</f>
        <v>4182752</v>
      </c>
      <c r="AD2108">
        <f>SUMIFS(Saudi!G:G,Saudi!$A:$A,YEAR(daily!$A2108))</f>
        <v>99.648229102070061</v>
      </c>
      <c r="AE2108">
        <f>SUMIFS(Saudi!H:H,Saudi!$A:$A,YEAR(daily!$A2108))</f>
        <v>416803829.57314175</v>
      </c>
      <c r="AF2108" s="5">
        <f t="shared" si="88"/>
        <v>7</v>
      </c>
      <c r="AG2108" s="5">
        <f t="shared" si="89"/>
        <v>2008</v>
      </c>
    </row>
    <row r="2109" spans="1:33">
      <c r="A2109" s="3">
        <v>39651</v>
      </c>
      <c r="B2109" s="1">
        <v>169812.5</v>
      </c>
      <c r="C2109" s="1">
        <v>103915</v>
      </c>
      <c r="D2109" s="1">
        <v>69858</v>
      </c>
      <c r="E2109" s="1">
        <v>127.95</v>
      </c>
      <c r="F2109" s="1">
        <v>128.97</v>
      </c>
      <c r="G2109" s="1">
        <v>129.47</v>
      </c>
      <c r="H2109" s="2">
        <v>50.6</v>
      </c>
      <c r="I2109" s="2">
        <v>31.9</v>
      </c>
      <c r="J2109" s="2">
        <v>86.9</v>
      </c>
      <c r="K2109" s="2">
        <v>87.2</v>
      </c>
      <c r="L2109">
        <f>SUMIFS(US!B:B,US!$D:$D,YEAR(daily!$A2109),US!$E:$E,MONTH(daily!$A2109))</f>
        <v>8877</v>
      </c>
      <c r="M2109">
        <f>SUMIFS(US!C:C,US!$D:$D,YEAR(daily!$A2109),US!$E:$E,MONTH(daily!$A2109))</f>
        <v>19557</v>
      </c>
      <c r="N2109">
        <f>SUMIFS(COT!E:E,COT!$A:$A,YEAR(daily!$A2109),COT!$B:$B,WEEKNUM(daily!$A2109))</f>
        <v>1217375</v>
      </c>
      <c r="O2109">
        <f>SUMIFS(COT!F:F,COT!$A:$A,YEAR(daily!$A2109),COT!$B:$B,WEEKNUM(daily!$A2109))</f>
        <v>198019</v>
      </c>
      <c r="P2109">
        <f>SUMIFS(COT!G:G,COT!$A:$A,YEAR(daily!$A2109),COT!$B:$B,WEEKNUM(daily!$A2109))</f>
        <v>201659</v>
      </c>
      <c r="Q2109">
        <f>SUMIFS(COT!H:H,COT!$A:$A,YEAR(daily!$A2109),COT!$B:$B,WEEKNUM(daily!$A2109))</f>
        <v>322639</v>
      </c>
      <c r="R2109">
        <f>SUMIFS(COT!I:I,COT!$A:$A,YEAR(daily!$A2109),COT!$B:$B,WEEKNUM(daily!$A2109))</f>
        <v>641265</v>
      </c>
      <c r="S2109">
        <f>SUMIFS(COT!J:J,COT!$A:$A,YEAR(daily!$A2109),COT!$B:$B,WEEKNUM(daily!$A2109))</f>
        <v>626528</v>
      </c>
      <c r="T2109">
        <f>SUMIFS(COT!K:K,COT!$A:$A,YEAR(daily!$A2109),COT!$B:$B,WEEKNUM(daily!$A2109))</f>
        <v>55452</v>
      </c>
      <c r="U2109">
        <f>SUMIFS(COT!L:L,COT!$A:$A,YEAR(daily!$A2109),COT!$B:$B,WEEKNUM(daily!$A2109))</f>
        <v>66549</v>
      </c>
      <c r="V2109">
        <f>SUMIFS(COT!M:M,COT!$A:$A,YEAR(daily!$A2109),COT!$B:$B,WEEKNUM(daily!$A2109))</f>
        <v>83</v>
      </c>
      <c r="W2109">
        <f>SUMIFS(COT!N:N,COT!$A:$A,YEAR(daily!$A2109),COT!$B:$B,WEEKNUM(daily!$A2109))</f>
        <v>120</v>
      </c>
      <c r="X2109">
        <f>SUMIFS(COT!O:O,COT!$A:$A,YEAR(daily!$A2109),COT!$B:$B,WEEKNUM(daily!$A2109))</f>
        <v>126</v>
      </c>
      <c r="Y2109">
        <f>SUMIFS(COT!P:P,COT!$A:$A,YEAR(daily!$A2109),COT!$B:$B,WEEKNUM(daily!$A2109))</f>
        <v>83</v>
      </c>
      <c r="Z2109">
        <f>SUMIFS(COT!Q:Q,COT!$A:$A,YEAR(daily!$A2109),COT!$B:$B,WEEKNUM(daily!$A2109))</f>
        <v>99</v>
      </c>
      <c r="AA2109">
        <f>SUMIFS(Saudi!B:B,Saudi!$A:$A,YEAR(daily!$A2109))</f>
        <v>1100.96</v>
      </c>
      <c r="AB2109">
        <f>SUMIFS(Saudi!C:C,Saudi!$A:$A,YEAR(daily!$A2109))</f>
        <v>520.04999999999995</v>
      </c>
      <c r="AC2109">
        <f>SUMIFS(Saudi!F:F,Saudi!$A:$A,YEAR(daily!$A2109))</f>
        <v>4182752</v>
      </c>
      <c r="AD2109">
        <f>SUMIFS(Saudi!G:G,Saudi!$A:$A,YEAR(daily!$A2109))</f>
        <v>99.648229102070061</v>
      </c>
      <c r="AE2109">
        <f>SUMIFS(Saudi!H:H,Saudi!$A:$A,YEAR(daily!$A2109))</f>
        <v>416803829.57314175</v>
      </c>
      <c r="AF2109" s="5">
        <f t="shared" si="88"/>
        <v>7</v>
      </c>
      <c r="AG2109" s="5">
        <f t="shared" si="89"/>
        <v>2008</v>
      </c>
    </row>
    <row r="2110" spans="1:33">
      <c r="A2110" s="3">
        <v>39652</v>
      </c>
      <c r="B2110" s="1">
        <v>316031</v>
      </c>
      <c r="C2110" s="1">
        <v>69999</v>
      </c>
      <c r="D2110" s="1">
        <v>170050</v>
      </c>
      <c r="E2110" s="1">
        <v>124.44</v>
      </c>
      <c r="F2110" s="1">
        <v>125.49</v>
      </c>
      <c r="G2110" s="1">
        <v>125.88</v>
      </c>
      <c r="H2110" s="2">
        <v>50.6</v>
      </c>
      <c r="I2110" s="2">
        <v>31.9</v>
      </c>
      <c r="J2110" s="2">
        <v>86.9</v>
      </c>
      <c r="K2110" s="2">
        <v>87.2</v>
      </c>
      <c r="L2110">
        <f>SUMIFS(US!B:B,US!$D:$D,YEAR(daily!$A2110),US!$E:$E,MONTH(daily!$A2110))</f>
        <v>8877</v>
      </c>
      <c r="M2110">
        <f>SUMIFS(US!C:C,US!$D:$D,YEAR(daily!$A2110),US!$E:$E,MONTH(daily!$A2110))</f>
        <v>19557</v>
      </c>
      <c r="N2110">
        <f>SUMIFS(COT!E:E,COT!$A:$A,YEAR(daily!$A2110),COT!$B:$B,WEEKNUM(daily!$A2110))</f>
        <v>1217375</v>
      </c>
      <c r="O2110">
        <f>SUMIFS(COT!F:F,COT!$A:$A,YEAR(daily!$A2110),COT!$B:$B,WEEKNUM(daily!$A2110))</f>
        <v>198019</v>
      </c>
      <c r="P2110">
        <f>SUMIFS(COT!G:G,COT!$A:$A,YEAR(daily!$A2110),COT!$B:$B,WEEKNUM(daily!$A2110))</f>
        <v>201659</v>
      </c>
      <c r="Q2110">
        <f>SUMIFS(COT!H:H,COT!$A:$A,YEAR(daily!$A2110),COT!$B:$B,WEEKNUM(daily!$A2110))</f>
        <v>322639</v>
      </c>
      <c r="R2110">
        <f>SUMIFS(COT!I:I,COT!$A:$A,YEAR(daily!$A2110),COT!$B:$B,WEEKNUM(daily!$A2110))</f>
        <v>641265</v>
      </c>
      <c r="S2110">
        <f>SUMIFS(COT!J:J,COT!$A:$A,YEAR(daily!$A2110),COT!$B:$B,WEEKNUM(daily!$A2110))</f>
        <v>626528</v>
      </c>
      <c r="T2110">
        <f>SUMIFS(COT!K:K,COT!$A:$A,YEAR(daily!$A2110),COT!$B:$B,WEEKNUM(daily!$A2110))</f>
        <v>55452</v>
      </c>
      <c r="U2110">
        <f>SUMIFS(COT!L:L,COT!$A:$A,YEAR(daily!$A2110),COT!$B:$B,WEEKNUM(daily!$A2110))</f>
        <v>66549</v>
      </c>
      <c r="V2110">
        <f>SUMIFS(COT!M:M,COT!$A:$A,YEAR(daily!$A2110),COT!$B:$B,WEEKNUM(daily!$A2110))</f>
        <v>83</v>
      </c>
      <c r="W2110">
        <f>SUMIFS(COT!N:N,COT!$A:$A,YEAR(daily!$A2110),COT!$B:$B,WEEKNUM(daily!$A2110))</f>
        <v>120</v>
      </c>
      <c r="X2110">
        <f>SUMIFS(COT!O:O,COT!$A:$A,YEAR(daily!$A2110),COT!$B:$B,WEEKNUM(daily!$A2110))</f>
        <v>126</v>
      </c>
      <c r="Y2110">
        <f>SUMIFS(COT!P:P,COT!$A:$A,YEAR(daily!$A2110),COT!$B:$B,WEEKNUM(daily!$A2110))</f>
        <v>83</v>
      </c>
      <c r="Z2110">
        <f>SUMIFS(COT!Q:Q,COT!$A:$A,YEAR(daily!$A2110),COT!$B:$B,WEEKNUM(daily!$A2110))</f>
        <v>99</v>
      </c>
      <c r="AA2110">
        <f>SUMIFS(Saudi!B:B,Saudi!$A:$A,YEAR(daily!$A2110))</f>
        <v>1100.96</v>
      </c>
      <c r="AB2110">
        <f>SUMIFS(Saudi!C:C,Saudi!$A:$A,YEAR(daily!$A2110))</f>
        <v>520.04999999999995</v>
      </c>
      <c r="AC2110">
        <f>SUMIFS(Saudi!F:F,Saudi!$A:$A,YEAR(daily!$A2110))</f>
        <v>4182752</v>
      </c>
      <c r="AD2110">
        <f>SUMIFS(Saudi!G:G,Saudi!$A:$A,YEAR(daily!$A2110))</f>
        <v>99.648229102070061</v>
      </c>
      <c r="AE2110">
        <f>SUMIFS(Saudi!H:H,Saudi!$A:$A,YEAR(daily!$A2110))</f>
        <v>416803829.57314175</v>
      </c>
      <c r="AF2110" s="5">
        <f t="shared" si="88"/>
        <v>7</v>
      </c>
      <c r="AG2110" s="5">
        <f t="shared" si="89"/>
        <v>2008</v>
      </c>
    </row>
    <row r="2111" spans="1:33">
      <c r="A2111" s="3">
        <v>39653</v>
      </c>
      <c r="B2111" s="1">
        <v>311238</v>
      </c>
      <c r="C2111" s="1">
        <v>70161</v>
      </c>
      <c r="D2111" s="1">
        <v>168008</v>
      </c>
      <c r="E2111" s="1">
        <v>125.49</v>
      </c>
      <c r="F2111" s="1">
        <v>126.33</v>
      </c>
      <c r="G2111" s="1">
        <v>126.6</v>
      </c>
      <c r="H2111" s="2">
        <v>50.6</v>
      </c>
      <c r="I2111" s="2">
        <v>31.9</v>
      </c>
      <c r="J2111" s="2">
        <v>86.9</v>
      </c>
      <c r="K2111" s="2">
        <v>87.2</v>
      </c>
      <c r="L2111">
        <f>SUMIFS(US!B:B,US!$D:$D,YEAR(daily!$A2111),US!$E:$E,MONTH(daily!$A2111))</f>
        <v>8877</v>
      </c>
      <c r="M2111">
        <f>SUMIFS(US!C:C,US!$D:$D,YEAR(daily!$A2111),US!$E:$E,MONTH(daily!$A2111))</f>
        <v>19557</v>
      </c>
      <c r="N2111">
        <f>SUMIFS(COT!E:E,COT!$A:$A,YEAR(daily!$A2111),COT!$B:$B,WEEKNUM(daily!$A2111))</f>
        <v>1217375</v>
      </c>
      <c r="O2111">
        <f>SUMIFS(COT!F:F,COT!$A:$A,YEAR(daily!$A2111),COT!$B:$B,WEEKNUM(daily!$A2111))</f>
        <v>198019</v>
      </c>
      <c r="P2111">
        <f>SUMIFS(COT!G:G,COT!$A:$A,YEAR(daily!$A2111),COT!$B:$B,WEEKNUM(daily!$A2111))</f>
        <v>201659</v>
      </c>
      <c r="Q2111">
        <f>SUMIFS(COT!H:H,COT!$A:$A,YEAR(daily!$A2111),COT!$B:$B,WEEKNUM(daily!$A2111))</f>
        <v>322639</v>
      </c>
      <c r="R2111">
        <f>SUMIFS(COT!I:I,COT!$A:$A,YEAR(daily!$A2111),COT!$B:$B,WEEKNUM(daily!$A2111))</f>
        <v>641265</v>
      </c>
      <c r="S2111">
        <f>SUMIFS(COT!J:J,COT!$A:$A,YEAR(daily!$A2111),COT!$B:$B,WEEKNUM(daily!$A2111))</f>
        <v>626528</v>
      </c>
      <c r="T2111">
        <f>SUMIFS(COT!K:K,COT!$A:$A,YEAR(daily!$A2111),COT!$B:$B,WEEKNUM(daily!$A2111))</f>
        <v>55452</v>
      </c>
      <c r="U2111">
        <f>SUMIFS(COT!L:L,COT!$A:$A,YEAR(daily!$A2111),COT!$B:$B,WEEKNUM(daily!$A2111))</f>
        <v>66549</v>
      </c>
      <c r="V2111">
        <f>SUMIFS(COT!M:M,COT!$A:$A,YEAR(daily!$A2111),COT!$B:$B,WEEKNUM(daily!$A2111))</f>
        <v>83</v>
      </c>
      <c r="W2111">
        <f>SUMIFS(COT!N:N,COT!$A:$A,YEAR(daily!$A2111),COT!$B:$B,WEEKNUM(daily!$A2111))</f>
        <v>120</v>
      </c>
      <c r="X2111">
        <f>SUMIFS(COT!O:O,COT!$A:$A,YEAR(daily!$A2111),COT!$B:$B,WEEKNUM(daily!$A2111))</f>
        <v>126</v>
      </c>
      <c r="Y2111">
        <f>SUMIFS(COT!P:P,COT!$A:$A,YEAR(daily!$A2111),COT!$B:$B,WEEKNUM(daily!$A2111))</f>
        <v>83</v>
      </c>
      <c r="Z2111">
        <f>SUMIFS(COT!Q:Q,COT!$A:$A,YEAR(daily!$A2111),COT!$B:$B,WEEKNUM(daily!$A2111))</f>
        <v>99</v>
      </c>
      <c r="AA2111">
        <f>SUMIFS(Saudi!B:B,Saudi!$A:$A,YEAR(daily!$A2111))</f>
        <v>1100.96</v>
      </c>
      <c r="AB2111">
        <f>SUMIFS(Saudi!C:C,Saudi!$A:$A,YEAR(daily!$A2111))</f>
        <v>520.04999999999995</v>
      </c>
      <c r="AC2111">
        <f>SUMIFS(Saudi!F:F,Saudi!$A:$A,YEAR(daily!$A2111))</f>
        <v>4182752</v>
      </c>
      <c r="AD2111">
        <f>SUMIFS(Saudi!G:G,Saudi!$A:$A,YEAR(daily!$A2111))</f>
        <v>99.648229102070061</v>
      </c>
      <c r="AE2111">
        <f>SUMIFS(Saudi!H:H,Saudi!$A:$A,YEAR(daily!$A2111))</f>
        <v>416803829.57314175</v>
      </c>
      <c r="AF2111" s="5">
        <f t="shared" si="88"/>
        <v>7</v>
      </c>
      <c r="AG2111" s="5">
        <f t="shared" si="89"/>
        <v>2008</v>
      </c>
    </row>
    <row r="2112" spans="1:33">
      <c r="A2112" s="3">
        <v>39654</v>
      </c>
      <c r="B2112" s="1">
        <v>307224</v>
      </c>
      <c r="C2112" s="1">
        <v>69040</v>
      </c>
      <c r="D2112" s="1">
        <v>168363</v>
      </c>
      <c r="E2112" s="1">
        <v>123.26</v>
      </c>
      <c r="F2112" s="1">
        <v>124.28</v>
      </c>
      <c r="G2112" s="1">
        <v>124.62</v>
      </c>
      <c r="H2112" s="2">
        <v>50.6</v>
      </c>
      <c r="I2112" s="2">
        <v>31.9</v>
      </c>
      <c r="J2112" s="2">
        <v>86.9</v>
      </c>
      <c r="K2112" s="2">
        <v>87.2</v>
      </c>
      <c r="L2112">
        <f>SUMIFS(US!B:B,US!$D:$D,YEAR(daily!$A2112),US!$E:$E,MONTH(daily!$A2112))</f>
        <v>8877</v>
      </c>
      <c r="M2112">
        <f>SUMIFS(US!C:C,US!$D:$D,YEAR(daily!$A2112),US!$E:$E,MONTH(daily!$A2112))</f>
        <v>19557</v>
      </c>
      <c r="N2112">
        <f>SUMIFS(COT!E:E,COT!$A:$A,YEAR(daily!$A2112),COT!$B:$B,WEEKNUM(daily!$A2112))</f>
        <v>1217375</v>
      </c>
      <c r="O2112">
        <f>SUMIFS(COT!F:F,COT!$A:$A,YEAR(daily!$A2112),COT!$B:$B,WEEKNUM(daily!$A2112))</f>
        <v>198019</v>
      </c>
      <c r="P2112">
        <f>SUMIFS(COT!G:G,COT!$A:$A,YEAR(daily!$A2112),COT!$B:$B,WEEKNUM(daily!$A2112))</f>
        <v>201659</v>
      </c>
      <c r="Q2112">
        <f>SUMIFS(COT!H:H,COT!$A:$A,YEAR(daily!$A2112),COT!$B:$B,WEEKNUM(daily!$A2112))</f>
        <v>322639</v>
      </c>
      <c r="R2112">
        <f>SUMIFS(COT!I:I,COT!$A:$A,YEAR(daily!$A2112),COT!$B:$B,WEEKNUM(daily!$A2112))</f>
        <v>641265</v>
      </c>
      <c r="S2112">
        <f>SUMIFS(COT!J:J,COT!$A:$A,YEAR(daily!$A2112),COT!$B:$B,WEEKNUM(daily!$A2112))</f>
        <v>626528</v>
      </c>
      <c r="T2112">
        <f>SUMIFS(COT!K:K,COT!$A:$A,YEAR(daily!$A2112),COT!$B:$B,WEEKNUM(daily!$A2112))</f>
        <v>55452</v>
      </c>
      <c r="U2112">
        <f>SUMIFS(COT!L:L,COT!$A:$A,YEAR(daily!$A2112),COT!$B:$B,WEEKNUM(daily!$A2112))</f>
        <v>66549</v>
      </c>
      <c r="V2112">
        <f>SUMIFS(COT!M:M,COT!$A:$A,YEAR(daily!$A2112),COT!$B:$B,WEEKNUM(daily!$A2112))</f>
        <v>83</v>
      </c>
      <c r="W2112">
        <f>SUMIFS(COT!N:N,COT!$A:$A,YEAR(daily!$A2112),COT!$B:$B,WEEKNUM(daily!$A2112))</f>
        <v>120</v>
      </c>
      <c r="X2112">
        <f>SUMIFS(COT!O:O,COT!$A:$A,YEAR(daily!$A2112),COT!$B:$B,WEEKNUM(daily!$A2112))</f>
        <v>126</v>
      </c>
      <c r="Y2112">
        <f>SUMIFS(COT!P:P,COT!$A:$A,YEAR(daily!$A2112),COT!$B:$B,WEEKNUM(daily!$A2112))</f>
        <v>83</v>
      </c>
      <c r="Z2112">
        <f>SUMIFS(COT!Q:Q,COT!$A:$A,YEAR(daily!$A2112),COT!$B:$B,WEEKNUM(daily!$A2112))</f>
        <v>99</v>
      </c>
      <c r="AA2112">
        <f>SUMIFS(Saudi!B:B,Saudi!$A:$A,YEAR(daily!$A2112))</f>
        <v>1100.96</v>
      </c>
      <c r="AB2112">
        <f>SUMIFS(Saudi!C:C,Saudi!$A:$A,YEAR(daily!$A2112))</f>
        <v>520.04999999999995</v>
      </c>
      <c r="AC2112">
        <f>SUMIFS(Saudi!F:F,Saudi!$A:$A,YEAR(daily!$A2112))</f>
        <v>4182752</v>
      </c>
      <c r="AD2112">
        <f>SUMIFS(Saudi!G:G,Saudi!$A:$A,YEAR(daily!$A2112))</f>
        <v>99.648229102070061</v>
      </c>
      <c r="AE2112">
        <f>SUMIFS(Saudi!H:H,Saudi!$A:$A,YEAR(daily!$A2112))</f>
        <v>416803829.57314175</v>
      </c>
      <c r="AF2112" s="5">
        <f t="shared" si="88"/>
        <v>7</v>
      </c>
      <c r="AG2112" s="5">
        <f t="shared" si="89"/>
        <v>2008</v>
      </c>
    </row>
    <row r="2113" spans="1:33">
      <c r="A2113" s="3">
        <v>39657</v>
      </c>
      <c r="B2113" s="1">
        <v>296497</v>
      </c>
      <c r="C2113" s="1">
        <v>70060</v>
      </c>
      <c r="D2113" s="1">
        <v>170615</v>
      </c>
      <c r="E2113" s="1">
        <v>124.73</v>
      </c>
      <c r="F2113" s="1">
        <v>125.75</v>
      </c>
      <c r="G2113" s="1">
        <v>126.09</v>
      </c>
      <c r="H2113" s="2">
        <v>50.6</v>
      </c>
      <c r="I2113" s="2">
        <v>31.9</v>
      </c>
      <c r="J2113" s="2">
        <v>86.9</v>
      </c>
      <c r="K2113" s="2">
        <v>87.2</v>
      </c>
      <c r="L2113">
        <f>SUMIFS(US!B:B,US!$D:$D,YEAR(daily!$A2113),US!$E:$E,MONTH(daily!$A2113))</f>
        <v>8877</v>
      </c>
      <c r="M2113">
        <f>SUMIFS(US!C:C,US!$D:$D,YEAR(daily!$A2113),US!$E:$E,MONTH(daily!$A2113))</f>
        <v>19557</v>
      </c>
      <c r="N2113">
        <f>SUMIFS(COT!E:E,COT!$A:$A,YEAR(daily!$A2113),COT!$B:$B,WEEKNUM(daily!$A2113))</f>
        <v>1220537</v>
      </c>
      <c r="O2113">
        <f>SUMIFS(COT!F:F,COT!$A:$A,YEAR(daily!$A2113),COT!$B:$B,WEEKNUM(daily!$A2113))</f>
        <v>201622</v>
      </c>
      <c r="P2113">
        <f>SUMIFS(COT!G:G,COT!$A:$A,YEAR(daily!$A2113),COT!$B:$B,WEEKNUM(daily!$A2113))</f>
        <v>202282</v>
      </c>
      <c r="Q2113">
        <f>SUMIFS(COT!H:H,COT!$A:$A,YEAR(daily!$A2113),COT!$B:$B,WEEKNUM(daily!$A2113))</f>
        <v>328020</v>
      </c>
      <c r="R2113">
        <f>SUMIFS(COT!I:I,COT!$A:$A,YEAR(daily!$A2113),COT!$B:$B,WEEKNUM(daily!$A2113))</f>
        <v>629322</v>
      </c>
      <c r="S2113">
        <f>SUMIFS(COT!J:J,COT!$A:$A,YEAR(daily!$A2113),COT!$B:$B,WEEKNUM(daily!$A2113))</f>
        <v>616483</v>
      </c>
      <c r="T2113">
        <f>SUMIFS(COT!K:K,COT!$A:$A,YEAR(daily!$A2113),COT!$B:$B,WEEKNUM(daily!$A2113))</f>
        <v>61573</v>
      </c>
      <c r="U2113">
        <f>SUMIFS(COT!L:L,COT!$A:$A,YEAR(daily!$A2113),COT!$B:$B,WEEKNUM(daily!$A2113))</f>
        <v>73752</v>
      </c>
      <c r="V2113">
        <f>SUMIFS(COT!M:M,COT!$A:$A,YEAR(daily!$A2113),COT!$B:$B,WEEKNUM(daily!$A2113))</f>
        <v>88</v>
      </c>
      <c r="W2113">
        <f>SUMIFS(COT!N:N,COT!$A:$A,YEAR(daily!$A2113),COT!$B:$B,WEEKNUM(daily!$A2113))</f>
        <v>111</v>
      </c>
      <c r="X2113">
        <f>SUMIFS(COT!O:O,COT!$A:$A,YEAR(daily!$A2113),COT!$B:$B,WEEKNUM(daily!$A2113))</f>
        <v>126</v>
      </c>
      <c r="Y2113">
        <f>SUMIFS(COT!P:P,COT!$A:$A,YEAR(daily!$A2113),COT!$B:$B,WEEKNUM(daily!$A2113))</f>
        <v>82</v>
      </c>
      <c r="Z2113">
        <f>SUMIFS(COT!Q:Q,COT!$A:$A,YEAR(daily!$A2113),COT!$B:$B,WEEKNUM(daily!$A2113))</f>
        <v>99</v>
      </c>
      <c r="AA2113">
        <f>SUMIFS(Saudi!B:B,Saudi!$A:$A,YEAR(daily!$A2113))</f>
        <v>1100.96</v>
      </c>
      <c r="AB2113">
        <f>SUMIFS(Saudi!C:C,Saudi!$A:$A,YEAR(daily!$A2113))</f>
        <v>520.04999999999995</v>
      </c>
      <c r="AC2113">
        <f>SUMIFS(Saudi!F:F,Saudi!$A:$A,YEAR(daily!$A2113))</f>
        <v>4182752</v>
      </c>
      <c r="AD2113">
        <f>SUMIFS(Saudi!G:G,Saudi!$A:$A,YEAR(daily!$A2113))</f>
        <v>99.648229102070061</v>
      </c>
      <c r="AE2113">
        <f>SUMIFS(Saudi!H:H,Saudi!$A:$A,YEAR(daily!$A2113))</f>
        <v>416803829.57314175</v>
      </c>
      <c r="AF2113" s="5">
        <f t="shared" si="88"/>
        <v>7</v>
      </c>
      <c r="AG2113" s="5">
        <f t="shared" si="89"/>
        <v>2008</v>
      </c>
    </row>
    <row r="2114" spans="1:33">
      <c r="A2114" s="3">
        <v>39658</v>
      </c>
      <c r="B2114" s="1">
        <v>295679</v>
      </c>
      <c r="C2114" s="1">
        <v>68851</v>
      </c>
      <c r="D2114" s="1">
        <v>171101</v>
      </c>
      <c r="E2114" s="1">
        <v>122.19</v>
      </c>
      <c r="F2114" s="1">
        <v>123.21</v>
      </c>
      <c r="G2114" s="1">
        <v>123.57</v>
      </c>
      <c r="H2114" s="2">
        <v>50.6</v>
      </c>
      <c r="I2114" s="2">
        <v>31.9</v>
      </c>
      <c r="J2114" s="2">
        <v>86.9</v>
      </c>
      <c r="K2114" s="2">
        <v>87.2</v>
      </c>
      <c r="L2114">
        <f>SUMIFS(US!B:B,US!$D:$D,YEAR(daily!$A2114),US!$E:$E,MONTH(daily!$A2114))</f>
        <v>8877</v>
      </c>
      <c r="M2114">
        <f>SUMIFS(US!C:C,US!$D:$D,YEAR(daily!$A2114),US!$E:$E,MONTH(daily!$A2114))</f>
        <v>19557</v>
      </c>
      <c r="N2114">
        <f>SUMIFS(COT!E:E,COT!$A:$A,YEAR(daily!$A2114),COT!$B:$B,WEEKNUM(daily!$A2114))</f>
        <v>1220537</v>
      </c>
      <c r="O2114">
        <f>SUMIFS(COT!F:F,COT!$A:$A,YEAR(daily!$A2114),COT!$B:$B,WEEKNUM(daily!$A2114))</f>
        <v>201622</v>
      </c>
      <c r="P2114">
        <f>SUMIFS(COT!G:G,COT!$A:$A,YEAR(daily!$A2114),COT!$B:$B,WEEKNUM(daily!$A2114))</f>
        <v>202282</v>
      </c>
      <c r="Q2114">
        <f>SUMIFS(COT!H:H,COT!$A:$A,YEAR(daily!$A2114),COT!$B:$B,WEEKNUM(daily!$A2114))</f>
        <v>328020</v>
      </c>
      <c r="R2114">
        <f>SUMIFS(COT!I:I,COT!$A:$A,YEAR(daily!$A2114),COT!$B:$B,WEEKNUM(daily!$A2114))</f>
        <v>629322</v>
      </c>
      <c r="S2114">
        <f>SUMIFS(COT!J:J,COT!$A:$A,YEAR(daily!$A2114),COT!$B:$B,WEEKNUM(daily!$A2114))</f>
        <v>616483</v>
      </c>
      <c r="T2114">
        <f>SUMIFS(COT!K:K,COT!$A:$A,YEAR(daily!$A2114),COT!$B:$B,WEEKNUM(daily!$A2114))</f>
        <v>61573</v>
      </c>
      <c r="U2114">
        <f>SUMIFS(COT!L:L,COT!$A:$A,YEAR(daily!$A2114),COT!$B:$B,WEEKNUM(daily!$A2114))</f>
        <v>73752</v>
      </c>
      <c r="V2114">
        <f>SUMIFS(COT!M:M,COT!$A:$A,YEAR(daily!$A2114),COT!$B:$B,WEEKNUM(daily!$A2114))</f>
        <v>88</v>
      </c>
      <c r="W2114">
        <f>SUMIFS(COT!N:N,COT!$A:$A,YEAR(daily!$A2114),COT!$B:$B,WEEKNUM(daily!$A2114))</f>
        <v>111</v>
      </c>
      <c r="X2114">
        <f>SUMIFS(COT!O:O,COT!$A:$A,YEAR(daily!$A2114),COT!$B:$B,WEEKNUM(daily!$A2114))</f>
        <v>126</v>
      </c>
      <c r="Y2114">
        <f>SUMIFS(COT!P:P,COT!$A:$A,YEAR(daily!$A2114),COT!$B:$B,WEEKNUM(daily!$A2114))</f>
        <v>82</v>
      </c>
      <c r="Z2114">
        <f>SUMIFS(COT!Q:Q,COT!$A:$A,YEAR(daily!$A2114),COT!$B:$B,WEEKNUM(daily!$A2114))</f>
        <v>99</v>
      </c>
      <c r="AA2114">
        <f>SUMIFS(Saudi!B:B,Saudi!$A:$A,YEAR(daily!$A2114))</f>
        <v>1100.96</v>
      </c>
      <c r="AB2114">
        <f>SUMIFS(Saudi!C:C,Saudi!$A:$A,YEAR(daily!$A2114))</f>
        <v>520.04999999999995</v>
      </c>
      <c r="AC2114">
        <f>SUMIFS(Saudi!F:F,Saudi!$A:$A,YEAR(daily!$A2114))</f>
        <v>4182752</v>
      </c>
      <c r="AD2114">
        <f>SUMIFS(Saudi!G:G,Saudi!$A:$A,YEAR(daily!$A2114))</f>
        <v>99.648229102070061</v>
      </c>
      <c r="AE2114">
        <f>SUMIFS(Saudi!H:H,Saudi!$A:$A,YEAR(daily!$A2114))</f>
        <v>416803829.57314175</v>
      </c>
      <c r="AF2114" s="5">
        <f t="shared" ref="AF2114:AF2177" si="90">MONTH(A2114)</f>
        <v>7</v>
      </c>
      <c r="AG2114" s="5">
        <f t="shared" ref="AG2114:AG2177" si="91">YEAR(A2114)</f>
        <v>2008</v>
      </c>
    </row>
    <row r="2115" spans="1:33">
      <c r="A2115" s="3">
        <v>39659</v>
      </c>
      <c r="B2115" s="1">
        <v>299099</v>
      </c>
      <c r="C2115" s="1">
        <v>72360</v>
      </c>
      <c r="D2115" s="1">
        <v>178131</v>
      </c>
      <c r="E2115" s="1">
        <v>126.77</v>
      </c>
      <c r="F2115" s="1">
        <v>127.57</v>
      </c>
      <c r="G2115" s="1">
        <v>127.85</v>
      </c>
      <c r="H2115" s="2">
        <v>50.6</v>
      </c>
      <c r="I2115" s="2">
        <v>31.9</v>
      </c>
      <c r="J2115" s="2">
        <v>86.9</v>
      </c>
      <c r="K2115" s="2">
        <v>87.2</v>
      </c>
      <c r="L2115">
        <f>SUMIFS(US!B:B,US!$D:$D,YEAR(daily!$A2115),US!$E:$E,MONTH(daily!$A2115))</f>
        <v>8877</v>
      </c>
      <c r="M2115">
        <f>SUMIFS(US!C:C,US!$D:$D,YEAR(daily!$A2115),US!$E:$E,MONTH(daily!$A2115))</f>
        <v>19557</v>
      </c>
      <c r="N2115">
        <f>SUMIFS(COT!E:E,COT!$A:$A,YEAR(daily!$A2115),COT!$B:$B,WEEKNUM(daily!$A2115))</f>
        <v>1220537</v>
      </c>
      <c r="O2115">
        <f>SUMIFS(COT!F:F,COT!$A:$A,YEAR(daily!$A2115),COT!$B:$B,WEEKNUM(daily!$A2115))</f>
        <v>201622</v>
      </c>
      <c r="P2115">
        <f>SUMIFS(COT!G:G,COT!$A:$A,YEAR(daily!$A2115),COT!$B:$B,WEEKNUM(daily!$A2115))</f>
        <v>202282</v>
      </c>
      <c r="Q2115">
        <f>SUMIFS(COT!H:H,COT!$A:$A,YEAR(daily!$A2115),COT!$B:$B,WEEKNUM(daily!$A2115))</f>
        <v>328020</v>
      </c>
      <c r="R2115">
        <f>SUMIFS(COT!I:I,COT!$A:$A,YEAR(daily!$A2115),COT!$B:$B,WEEKNUM(daily!$A2115))</f>
        <v>629322</v>
      </c>
      <c r="S2115">
        <f>SUMIFS(COT!J:J,COT!$A:$A,YEAR(daily!$A2115),COT!$B:$B,WEEKNUM(daily!$A2115))</f>
        <v>616483</v>
      </c>
      <c r="T2115">
        <f>SUMIFS(COT!K:K,COT!$A:$A,YEAR(daily!$A2115),COT!$B:$B,WEEKNUM(daily!$A2115))</f>
        <v>61573</v>
      </c>
      <c r="U2115">
        <f>SUMIFS(COT!L:L,COT!$A:$A,YEAR(daily!$A2115),COT!$B:$B,WEEKNUM(daily!$A2115))</f>
        <v>73752</v>
      </c>
      <c r="V2115">
        <f>SUMIFS(COT!M:M,COT!$A:$A,YEAR(daily!$A2115),COT!$B:$B,WEEKNUM(daily!$A2115))</f>
        <v>88</v>
      </c>
      <c r="W2115">
        <f>SUMIFS(COT!N:N,COT!$A:$A,YEAR(daily!$A2115),COT!$B:$B,WEEKNUM(daily!$A2115))</f>
        <v>111</v>
      </c>
      <c r="X2115">
        <f>SUMIFS(COT!O:O,COT!$A:$A,YEAR(daily!$A2115),COT!$B:$B,WEEKNUM(daily!$A2115))</f>
        <v>126</v>
      </c>
      <c r="Y2115">
        <f>SUMIFS(COT!P:P,COT!$A:$A,YEAR(daily!$A2115),COT!$B:$B,WEEKNUM(daily!$A2115))</f>
        <v>82</v>
      </c>
      <c r="Z2115">
        <f>SUMIFS(COT!Q:Q,COT!$A:$A,YEAR(daily!$A2115),COT!$B:$B,WEEKNUM(daily!$A2115))</f>
        <v>99</v>
      </c>
      <c r="AA2115">
        <f>SUMIFS(Saudi!B:B,Saudi!$A:$A,YEAR(daily!$A2115))</f>
        <v>1100.96</v>
      </c>
      <c r="AB2115">
        <f>SUMIFS(Saudi!C:C,Saudi!$A:$A,YEAR(daily!$A2115))</f>
        <v>520.04999999999995</v>
      </c>
      <c r="AC2115">
        <f>SUMIFS(Saudi!F:F,Saudi!$A:$A,YEAR(daily!$A2115))</f>
        <v>4182752</v>
      </c>
      <c r="AD2115">
        <f>SUMIFS(Saudi!G:G,Saudi!$A:$A,YEAR(daily!$A2115))</f>
        <v>99.648229102070061</v>
      </c>
      <c r="AE2115">
        <f>SUMIFS(Saudi!H:H,Saudi!$A:$A,YEAR(daily!$A2115))</f>
        <v>416803829.57314175</v>
      </c>
      <c r="AF2115" s="5">
        <f t="shared" si="90"/>
        <v>7</v>
      </c>
      <c r="AG2115" s="5">
        <f t="shared" si="91"/>
        <v>2008</v>
      </c>
    </row>
    <row r="2116" spans="1:33">
      <c r="A2116" s="3">
        <v>39660</v>
      </c>
      <c r="B2116" s="1">
        <v>310736</v>
      </c>
      <c r="C2116" s="1">
        <v>75790</v>
      </c>
      <c r="D2116" s="1">
        <v>178897</v>
      </c>
      <c r="E2116" s="1">
        <v>124.08</v>
      </c>
      <c r="F2116" s="1">
        <v>124.95</v>
      </c>
      <c r="G2116" s="1">
        <v>125.29</v>
      </c>
      <c r="H2116" s="2">
        <v>50.6</v>
      </c>
      <c r="I2116" s="2">
        <v>31.9</v>
      </c>
      <c r="J2116" s="2">
        <v>86.9</v>
      </c>
      <c r="K2116" s="2">
        <v>87.2</v>
      </c>
      <c r="L2116">
        <f>SUMIFS(US!B:B,US!$D:$D,YEAR(daily!$A2116),US!$E:$E,MONTH(daily!$A2116))</f>
        <v>8877</v>
      </c>
      <c r="M2116">
        <f>SUMIFS(US!C:C,US!$D:$D,YEAR(daily!$A2116),US!$E:$E,MONTH(daily!$A2116))</f>
        <v>19557</v>
      </c>
      <c r="N2116">
        <f>SUMIFS(COT!E:E,COT!$A:$A,YEAR(daily!$A2116),COT!$B:$B,WEEKNUM(daily!$A2116))</f>
        <v>1220537</v>
      </c>
      <c r="O2116">
        <f>SUMIFS(COT!F:F,COT!$A:$A,YEAR(daily!$A2116),COT!$B:$B,WEEKNUM(daily!$A2116))</f>
        <v>201622</v>
      </c>
      <c r="P2116">
        <f>SUMIFS(COT!G:G,COT!$A:$A,YEAR(daily!$A2116),COT!$B:$B,WEEKNUM(daily!$A2116))</f>
        <v>202282</v>
      </c>
      <c r="Q2116">
        <f>SUMIFS(COT!H:H,COT!$A:$A,YEAR(daily!$A2116),COT!$B:$B,WEEKNUM(daily!$A2116))</f>
        <v>328020</v>
      </c>
      <c r="R2116">
        <f>SUMIFS(COT!I:I,COT!$A:$A,YEAR(daily!$A2116),COT!$B:$B,WEEKNUM(daily!$A2116))</f>
        <v>629322</v>
      </c>
      <c r="S2116">
        <f>SUMIFS(COT!J:J,COT!$A:$A,YEAR(daily!$A2116),COT!$B:$B,WEEKNUM(daily!$A2116))</f>
        <v>616483</v>
      </c>
      <c r="T2116">
        <f>SUMIFS(COT!K:K,COT!$A:$A,YEAR(daily!$A2116),COT!$B:$B,WEEKNUM(daily!$A2116))</f>
        <v>61573</v>
      </c>
      <c r="U2116">
        <f>SUMIFS(COT!L:L,COT!$A:$A,YEAR(daily!$A2116),COT!$B:$B,WEEKNUM(daily!$A2116))</f>
        <v>73752</v>
      </c>
      <c r="V2116">
        <f>SUMIFS(COT!M:M,COT!$A:$A,YEAR(daily!$A2116),COT!$B:$B,WEEKNUM(daily!$A2116))</f>
        <v>88</v>
      </c>
      <c r="W2116">
        <f>SUMIFS(COT!N:N,COT!$A:$A,YEAR(daily!$A2116),COT!$B:$B,WEEKNUM(daily!$A2116))</f>
        <v>111</v>
      </c>
      <c r="X2116">
        <f>SUMIFS(COT!O:O,COT!$A:$A,YEAR(daily!$A2116),COT!$B:$B,WEEKNUM(daily!$A2116))</f>
        <v>126</v>
      </c>
      <c r="Y2116">
        <f>SUMIFS(COT!P:P,COT!$A:$A,YEAR(daily!$A2116),COT!$B:$B,WEEKNUM(daily!$A2116))</f>
        <v>82</v>
      </c>
      <c r="Z2116">
        <f>SUMIFS(COT!Q:Q,COT!$A:$A,YEAR(daily!$A2116),COT!$B:$B,WEEKNUM(daily!$A2116))</f>
        <v>99</v>
      </c>
      <c r="AA2116">
        <f>SUMIFS(Saudi!B:B,Saudi!$A:$A,YEAR(daily!$A2116))</f>
        <v>1100.96</v>
      </c>
      <c r="AB2116">
        <f>SUMIFS(Saudi!C:C,Saudi!$A:$A,YEAR(daily!$A2116))</f>
        <v>520.04999999999995</v>
      </c>
      <c r="AC2116">
        <f>SUMIFS(Saudi!F:F,Saudi!$A:$A,YEAR(daily!$A2116))</f>
        <v>4182752</v>
      </c>
      <c r="AD2116">
        <f>SUMIFS(Saudi!G:G,Saudi!$A:$A,YEAR(daily!$A2116))</f>
        <v>99.648229102070061</v>
      </c>
      <c r="AE2116">
        <f>SUMIFS(Saudi!H:H,Saudi!$A:$A,YEAR(daily!$A2116))</f>
        <v>416803829.57314175</v>
      </c>
      <c r="AF2116" s="5">
        <f t="shared" si="90"/>
        <v>7</v>
      </c>
      <c r="AG2116" s="5">
        <f t="shared" si="91"/>
        <v>2008</v>
      </c>
    </row>
    <row r="2117" spans="1:33">
      <c r="A2117" s="3">
        <v>39661</v>
      </c>
      <c r="B2117" s="1">
        <v>286007</v>
      </c>
      <c r="C2117" s="1">
        <v>78325</v>
      </c>
      <c r="D2117" s="1">
        <v>180332</v>
      </c>
      <c r="E2117" s="1">
        <v>125.1</v>
      </c>
      <c r="F2117" s="1">
        <v>125.94</v>
      </c>
      <c r="G2117" s="1">
        <v>126.3</v>
      </c>
      <c r="H2117" s="2">
        <v>50.6</v>
      </c>
      <c r="I2117" s="2">
        <v>31.9</v>
      </c>
      <c r="J2117" s="2">
        <v>86.9</v>
      </c>
      <c r="K2117" s="2">
        <v>87.2</v>
      </c>
      <c r="L2117">
        <f>SUMIFS(US!B:B,US!$D:$D,YEAR(daily!$A2117),US!$E:$E,MONTH(daily!$A2117))</f>
        <v>8722</v>
      </c>
      <c r="M2117">
        <f>SUMIFS(US!C:C,US!$D:$D,YEAR(daily!$A2117),US!$E:$E,MONTH(daily!$A2117))</f>
        <v>19272</v>
      </c>
      <c r="N2117">
        <f>SUMIFS(COT!E:E,COT!$A:$A,YEAR(daily!$A2117),COT!$B:$B,WEEKNUM(daily!$A2117))</f>
        <v>1220537</v>
      </c>
      <c r="O2117">
        <f>SUMIFS(COT!F:F,COT!$A:$A,YEAR(daily!$A2117),COT!$B:$B,WEEKNUM(daily!$A2117))</f>
        <v>201622</v>
      </c>
      <c r="P2117">
        <f>SUMIFS(COT!G:G,COT!$A:$A,YEAR(daily!$A2117),COT!$B:$B,WEEKNUM(daily!$A2117))</f>
        <v>202282</v>
      </c>
      <c r="Q2117">
        <f>SUMIFS(COT!H:H,COT!$A:$A,YEAR(daily!$A2117),COT!$B:$B,WEEKNUM(daily!$A2117))</f>
        <v>328020</v>
      </c>
      <c r="R2117">
        <f>SUMIFS(COT!I:I,COT!$A:$A,YEAR(daily!$A2117),COT!$B:$B,WEEKNUM(daily!$A2117))</f>
        <v>629322</v>
      </c>
      <c r="S2117">
        <f>SUMIFS(COT!J:J,COT!$A:$A,YEAR(daily!$A2117),COT!$B:$B,WEEKNUM(daily!$A2117))</f>
        <v>616483</v>
      </c>
      <c r="T2117">
        <f>SUMIFS(COT!K:K,COT!$A:$A,YEAR(daily!$A2117),COT!$B:$B,WEEKNUM(daily!$A2117))</f>
        <v>61573</v>
      </c>
      <c r="U2117">
        <f>SUMIFS(COT!L:L,COT!$A:$A,YEAR(daily!$A2117),COT!$B:$B,WEEKNUM(daily!$A2117))</f>
        <v>73752</v>
      </c>
      <c r="V2117">
        <f>SUMIFS(COT!M:M,COT!$A:$A,YEAR(daily!$A2117),COT!$B:$B,WEEKNUM(daily!$A2117))</f>
        <v>88</v>
      </c>
      <c r="W2117">
        <f>SUMIFS(COT!N:N,COT!$A:$A,YEAR(daily!$A2117),COT!$B:$B,WEEKNUM(daily!$A2117))</f>
        <v>111</v>
      </c>
      <c r="X2117">
        <f>SUMIFS(COT!O:O,COT!$A:$A,YEAR(daily!$A2117),COT!$B:$B,WEEKNUM(daily!$A2117))</f>
        <v>126</v>
      </c>
      <c r="Y2117">
        <f>SUMIFS(COT!P:P,COT!$A:$A,YEAR(daily!$A2117),COT!$B:$B,WEEKNUM(daily!$A2117))</f>
        <v>82</v>
      </c>
      <c r="Z2117">
        <f>SUMIFS(COT!Q:Q,COT!$A:$A,YEAR(daily!$A2117),COT!$B:$B,WEEKNUM(daily!$A2117))</f>
        <v>99</v>
      </c>
      <c r="AA2117">
        <f>SUMIFS(Saudi!B:B,Saudi!$A:$A,YEAR(daily!$A2117))</f>
        <v>1100.96</v>
      </c>
      <c r="AB2117">
        <f>SUMIFS(Saudi!C:C,Saudi!$A:$A,YEAR(daily!$A2117))</f>
        <v>520.04999999999995</v>
      </c>
      <c r="AC2117">
        <f>SUMIFS(Saudi!F:F,Saudi!$A:$A,YEAR(daily!$A2117))</f>
        <v>4182752</v>
      </c>
      <c r="AD2117">
        <f>SUMIFS(Saudi!G:G,Saudi!$A:$A,YEAR(daily!$A2117))</f>
        <v>99.648229102070061</v>
      </c>
      <c r="AE2117">
        <f>SUMIFS(Saudi!H:H,Saudi!$A:$A,YEAR(daily!$A2117))</f>
        <v>416803829.57314175</v>
      </c>
      <c r="AF2117" s="5">
        <f t="shared" si="90"/>
        <v>8</v>
      </c>
      <c r="AG2117" s="5">
        <f t="shared" si="91"/>
        <v>2008</v>
      </c>
    </row>
    <row r="2118" spans="1:33">
      <c r="A2118" s="3">
        <v>39664</v>
      </c>
      <c r="B2118" s="1">
        <v>277820</v>
      </c>
      <c r="C2118" s="1">
        <v>79078</v>
      </c>
      <c r="D2118" s="1">
        <v>179833</v>
      </c>
      <c r="E2118" s="1">
        <v>121.41</v>
      </c>
      <c r="F2118" s="1">
        <v>122.08</v>
      </c>
      <c r="G2118" s="1">
        <v>122.39</v>
      </c>
      <c r="H2118" s="2">
        <v>50.6</v>
      </c>
      <c r="I2118" s="2">
        <v>31.9</v>
      </c>
      <c r="J2118" s="2">
        <v>86.9</v>
      </c>
      <c r="K2118" s="2">
        <v>87.2</v>
      </c>
      <c r="L2118">
        <f>SUMIFS(US!B:B,US!$D:$D,YEAR(daily!$A2118),US!$E:$E,MONTH(daily!$A2118))</f>
        <v>8722</v>
      </c>
      <c r="M2118">
        <f>SUMIFS(US!C:C,US!$D:$D,YEAR(daily!$A2118),US!$E:$E,MONTH(daily!$A2118))</f>
        <v>19272</v>
      </c>
      <c r="N2118">
        <f>SUMIFS(COT!E:E,COT!$A:$A,YEAR(daily!$A2118),COT!$B:$B,WEEKNUM(daily!$A2118))</f>
        <v>1249302</v>
      </c>
      <c r="O2118">
        <f>SUMIFS(COT!F:F,COT!$A:$A,YEAR(daily!$A2118),COT!$B:$B,WEEKNUM(daily!$A2118))</f>
        <v>197332</v>
      </c>
      <c r="P2118">
        <f>SUMIFS(COT!G:G,COT!$A:$A,YEAR(daily!$A2118),COT!$B:$B,WEEKNUM(daily!$A2118))</f>
        <v>202882</v>
      </c>
      <c r="Q2118">
        <f>SUMIFS(COT!H:H,COT!$A:$A,YEAR(daily!$A2118),COT!$B:$B,WEEKNUM(daily!$A2118))</f>
        <v>349819</v>
      </c>
      <c r="R2118">
        <f>SUMIFS(COT!I:I,COT!$A:$A,YEAR(daily!$A2118),COT!$B:$B,WEEKNUM(daily!$A2118))</f>
        <v>644820</v>
      </c>
      <c r="S2118">
        <f>SUMIFS(COT!J:J,COT!$A:$A,YEAR(daily!$A2118),COT!$B:$B,WEEKNUM(daily!$A2118))</f>
        <v>629928</v>
      </c>
      <c r="T2118">
        <f>SUMIFS(COT!K:K,COT!$A:$A,YEAR(daily!$A2118),COT!$B:$B,WEEKNUM(daily!$A2118))</f>
        <v>57331</v>
      </c>
      <c r="U2118">
        <f>SUMIFS(COT!L:L,COT!$A:$A,YEAR(daily!$A2118),COT!$B:$B,WEEKNUM(daily!$A2118))</f>
        <v>66673</v>
      </c>
      <c r="V2118">
        <f>SUMIFS(COT!M:M,COT!$A:$A,YEAR(daily!$A2118),COT!$B:$B,WEEKNUM(daily!$A2118))</f>
        <v>82</v>
      </c>
      <c r="W2118">
        <f>SUMIFS(COT!N:N,COT!$A:$A,YEAR(daily!$A2118),COT!$B:$B,WEEKNUM(daily!$A2118))</f>
        <v>120</v>
      </c>
      <c r="X2118">
        <f>SUMIFS(COT!O:O,COT!$A:$A,YEAR(daily!$A2118),COT!$B:$B,WEEKNUM(daily!$A2118))</f>
        <v>140</v>
      </c>
      <c r="Y2118">
        <f>SUMIFS(COT!P:P,COT!$A:$A,YEAR(daily!$A2118),COT!$B:$B,WEEKNUM(daily!$A2118))</f>
        <v>82</v>
      </c>
      <c r="Z2118">
        <f>SUMIFS(COT!Q:Q,COT!$A:$A,YEAR(daily!$A2118),COT!$B:$B,WEEKNUM(daily!$A2118))</f>
        <v>100</v>
      </c>
      <c r="AA2118">
        <f>SUMIFS(Saudi!B:B,Saudi!$A:$A,YEAR(daily!$A2118))</f>
        <v>1100.96</v>
      </c>
      <c r="AB2118">
        <f>SUMIFS(Saudi!C:C,Saudi!$A:$A,YEAR(daily!$A2118))</f>
        <v>520.04999999999995</v>
      </c>
      <c r="AC2118">
        <f>SUMIFS(Saudi!F:F,Saudi!$A:$A,YEAR(daily!$A2118))</f>
        <v>4182752</v>
      </c>
      <c r="AD2118">
        <f>SUMIFS(Saudi!G:G,Saudi!$A:$A,YEAR(daily!$A2118))</f>
        <v>99.648229102070061</v>
      </c>
      <c r="AE2118">
        <f>SUMIFS(Saudi!H:H,Saudi!$A:$A,YEAR(daily!$A2118))</f>
        <v>416803829.57314175</v>
      </c>
      <c r="AF2118" s="5">
        <f t="shared" si="90"/>
        <v>8</v>
      </c>
      <c r="AG2118" s="5">
        <f t="shared" si="91"/>
        <v>2008</v>
      </c>
    </row>
    <row r="2119" spans="1:33">
      <c r="A2119" s="3">
        <v>39665</v>
      </c>
      <c r="B2119" s="1">
        <v>273227</v>
      </c>
      <c r="C2119" s="1">
        <v>76022</v>
      </c>
      <c r="D2119" s="1">
        <v>185304</v>
      </c>
      <c r="E2119" s="1">
        <v>119.17</v>
      </c>
      <c r="F2119" s="1">
        <v>119.42</v>
      </c>
      <c r="G2119" s="1">
        <v>119.66</v>
      </c>
      <c r="H2119" s="2">
        <v>50.6</v>
      </c>
      <c r="I2119" s="2">
        <v>31.9</v>
      </c>
      <c r="J2119" s="2">
        <v>86.9</v>
      </c>
      <c r="K2119" s="2">
        <v>87.2</v>
      </c>
      <c r="L2119">
        <f>SUMIFS(US!B:B,US!$D:$D,YEAR(daily!$A2119),US!$E:$E,MONTH(daily!$A2119))</f>
        <v>8722</v>
      </c>
      <c r="M2119">
        <f>SUMIFS(US!C:C,US!$D:$D,YEAR(daily!$A2119),US!$E:$E,MONTH(daily!$A2119))</f>
        <v>19272</v>
      </c>
      <c r="N2119">
        <f>SUMIFS(COT!E:E,COT!$A:$A,YEAR(daily!$A2119),COT!$B:$B,WEEKNUM(daily!$A2119))</f>
        <v>1249302</v>
      </c>
      <c r="O2119">
        <f>SUMIFS(COT!F:F,COT!$A:$A,YEAR(daily!$A2119),COT!$B:$B,WEEKNUM(daily!$A2119))</f>
        <v>197332</v>
      </c>
      <c r="P2119">
        <f>SUMIFS(COT!G:G,COT!$A:$A,YEAR(daily!$A2119),COT!$B:$B,WEEKNUM(daily!$A2119))</f>
        <v>202882</v>
      </c>
      <c r="Q2119">
        <f>SUMIFS(COT!H:H,COT!$A:$A,YEAR(daily!$A2119),COT!$B:$B,WEEKNUM(daily!$A2119))</f>
        <v>349819</v>
      </c>
      <c r="R2119">
        <f>SUMIFS(COT!I:I,COT!$A:$A,YEAR(daily!$A2119),COT!$B:$B,WEEKNUM(daily!$A2119))</f>
        <v>644820</v>
      </c>
      <c r="S2119">
        <f>SUMIFS(COT!J:J,COT!$A:$A,YEAR(daily!$A2119),COT!$B:$B,WEEKNUM(daily!$A2119))</f>
        <v>629928</v>
      </c>
      <c r="T2119">
        <f>SUMIFS(COT!K:K,COT!$A:$A,YEAR(daily!$A2119),COT!$B:$B,WEEKNUM(daily!$A2119))</f>
        <v>57331</v>
      </c>
      <c r="U2119">
        <f>SUMIFS(COT!L:L,COT!$A:$A,YEAR(daily!$A2119),COT!$B:$B,WEEKNUM(daily!$A2119))</f>
        <v>66673</v>
      </c>
      <c r="V2119">
        <f>SUMIFS(COT!M:M,COT!$A:$A,YEAR(daily!$A2119),COT!$B:$B,WEEKNUM(daily!$A2119))</f>
        <v>82</v>
      </c>
      <c r="W2119">
        <f>SUMIFS(COT!N:N,COT!$A:$A,YEAR(daily!$A2119),COT!$B:$B,WEEKNUM(daily!$A2119))</f>
        <v>120</v>
      </c>
      <c r="X2119">
        <f>SUMIFS(COT!O:O,COT!$A:$A,YEAR(daily!$A2119),COT!$B:$B,WEEKNUM(daily!$A2119))</f>
        <v>140</v>
      </c>
      <c r="Y2119">
        <f>SUMIFS(COT!P:P,COT!$A:$A,YEAR(daily!$A2119),COT!$B:$B,WEEKNUM(daily!$A2119))</f>
        <v>82</v>
      </c>
      <c r="Z2119">
        <f>SUMIFS(COT!Q:Q,COT!$A:$A,YEAR(daily!$A2119),COT!$B:$B,WEEKNUM(daily!$A2119))</f>
        <v>100</v>
      </c>
      <c r="AA2119">
        <f>SUMIFS(Saudi!B:B,Saudi!$A:$A,YEAR(daily!$A2119))</f>
        <v>1100.96</v>
      </c>
      <c r="AB2119">
        <f>SUMIFS(Saudi!C:C,Saudi!$A:$A,YEAR(daily!$A2119))</f>
        <v>520.04999999999995</v>
      </c>
      <c r="AC2119">
        <f>SUMIFS(Saudi!F:F,Saudi!$A:$A,YEAR(daily!$A2119))</f>
        <v>4182752</v>
      </c>
      <c r="AD2119">
        <f>SUMIFS(Saudi!G:G,Saudi!$A:$A,YEAR(daily!$A2119))</f>
        <v>99.648229102070061</v>
      </c>
      <c r="AE2119">
        <f>SUMIFS(Saudi!H:H,Saudi!$A:$A,YEAR(daily!$A2119))</f>
        <v>416803829.57314175</v>
      </c>
      <c r="AF2119" s="5">
        <f t="shared" si="90"/>
        <v>8</v>
      </c>
      <c r="AG2119" s="5">
        <f t="shared" si="91"/>
        <v>2008</v>
      </c>
    </row>
    <row r="2120" spans="1:33">
      <c r="A2120" s="3">
        <v>39666</v>
      </c>
      <c r="B2120" s="1">
        <v>272989</v>
      </c>
      <c r="C2120" s="1">
        <v>78155</v>
      </c>
      <c r="D2120" s="1">
        <v>184688</v>
      </c>
      <c r="E2120" s="1">
        <v>118.58</v>
      </c>
      <c r="F2120" s="1">
        <v>118.59</v>
      </c>
      <c r="G2120" s="1">
        <v>118.81</v>
      </c>
      <c r="H2120" s="2">
        <v>50.6</v>
      </c>
      <c r="I2120" s="2">
        <v>31.9</v>
      </c>
      <c r="J2120" s="2">
        <v>86.9</v>
      </c>
      <c r="K2120" s="2">
        <v>87.2</v>
      </c>
      <c r="L2120">
        <f>SUMIFS(US!B:B,US!$D:$D,YEAR(daily!$A2120),US!$E:$E,MONTH(daily!$A2120))</f>
        <v>8722</v>
      </c>
      <c r="M2120">
        <f>SUMIFS(US!C:C,US!$D:$D,YEAR(daily!$A2120),US!$E:$E,MONTH(daily!$A2120))</f>
        <v>19272</v>
      </c>
      <c r="N2120">
        <f>SUMIFS(COT!E:E,COT!$A:$A,YEAR(daily!$A2120),COT!$B:$B,WEEKNUM(daily!$A2120))</f>
        <v>1249302</v>
      </c>
      <c r="O2120">
        <f>SUMIFS(COT!F:F,COT!$A:$A,YEAR(daily!$A2120),COT!$B:$B,WEEKNUM(daily!$A2120))</f>
        <v>197332</v>
      </c>
      <c r="P2120">
        <f>SUMIFS(COT!G:G,COT!$A:$A,YEAR(daily!$A2120),COT!$B:$B,WEEKNUM(daily!$A2120))</f>
        <v>202882</v>
      </c>
      <c r="Q2120">
        <f>SUMIFS(COT!H:H,COT!$A:$A,YEAR(daily!$A2120),COT!$B:$B,WEEKNUM(daily!$A2120))</f>
        <v>349819</v>
      </c>
      <c r="R2120">
        <f>SUMIFS(COT!I:I,COT!$A:$A,YEAR(daily!$A2120),COT!$B:$B,WEEKNUM(daily!$A2120))</f>
        <v>644820</v>
      </c>
      <c r="S2120">
        <f>SUMIFS(COT!J:J,COT!$A:$A,YEAR(daily!$A2120),COT!$B:$B,WEEKNUM(daily!$A2120))</f>
        <v>629928</v>
      </c>
      <c r="T2120">
        <f>SUMIFS(COT!K:K,COT!$A:$A,YEAR(daily!$A2120),COT!$B:$B,WEEKNUM(daily!$A2120))</f>
        <v>57331</v>
      </c>
      <c r="U2120">
        <f>SUMIFS(COT!L:L,COT!$A:$A,YEAR(daily!$A2120),COT!$B:$B,WEEKNUM(daily!$A2120))</f>
        <v>66673</v>
      </c>
      <c r="V2120">
        <f>SUMIFS(COT!M:M,COT!$A:$A,YEAR(daily!$A2120),COT!$B:$B,WEEKNUM(daily!$A2120))</f>
        <v>82</v>
      </c>
      <c r="W2120">
        <f>SUMIFS(COT!N:N,COT!$A:$A,YEAR(daily!$A2120),COT!$B:$B,WEEKNUM(daily!$A2120))</f>
        <v>120</v>
      </c>
      <c r="X2120">
        <f>SUMIFS(COT!O:O,COT!$A:$A,YEAR(daily!$A2120),COT!$B:$B,WEEKNUM(daily!$A2120))</f>
        <v>140</v>
      </c>
      <c r="Y2120">
        <f>SUMIFS(COT!P:P,COT!$A:$A,YEAR(daily!$A2120),COT!$B:$B,WEEKNUM(daily!$A2120))</f>
        <v>82</v>
      </c>
      <c r="Z2120">
        <f>SUMIFS(COT!Q:Q,COT!$A:$A,YEAR(daily!$A2120),COT!$B:$B,WEEKNUM(daily!$A2120))</f>
        <v>100</v>
      </c>
      <c r="AA2120">
        <f>SUMIFS(Saudi!B:B,Saudi!$A:$A,YEAR(daily!$A2120))</f>
        <v>1100.96</v>
      </c>
      <c r="AB2120">
        <f>SUMIFS(Saudi!C:C,Saudi!$A:$A,YEAR(daily!$A2120))</f>
        <v>520.04999999999995</v>
      </c>
      <c r="AC2120">
        <f>SUMIFS(Saudi!F:F,Saudi!$A:$A,YEAR(daily!$A2120))</f>
        <v>4182752</v>
      </c>
      <c r="AD2120">
        <f>SUMIFS(Saudi!G:G,Saudi!$A:$A,YEAR(daily!$A2120))</f>
        <v>99.648229102070061</v>
      </c>
      <c r="AE2120">
        <f>SUMIFS(Saudi!H:H,Saudi!$A:$A,YEAR(daily!$A2120))</f>
        <v>416803829.57314175</v>
      </c>
      <c r="AF2120" s="5">
        <f t="shared" si="90"/>
        <v>8</v>
      </c>
      <c r="AG2120" s="5">
        <f t="shared" si="91"/>
        <v>2008</v>
      </c>
    </row>
    <row r="2121" spans="1:33">
      <c r="A2121" s="3">
        <v>39667</v>
      </c>
      <c r="B2121" s="1">
        <v>235330</v>
      </c>
      <c r="C2121" s="1">
        <v>85514</v>
      </c>
      <c r="D2121" s="1">
        <v>177884</v>
      </c>
      <c r="E2121" s="1">
        <v>120.02</v>
      </c>
      <c r="F2121" s="1">
        <v>119.78</v>
      </c>
      <c r="G2121" s="1">
        <v>119.82</v>
      </c>
      <c r="H2121" s="2">
        <v>50.6</v>
      </c>
      <c r="I2121" s="2">
        <v>31.9</v>
      </c>
      <c r="J2121" s="2">
        <v>86.9</v>
      </c>
      <c r="K2121" s="2">
        <v>87.2</v>
      </c>
      <c r="L2121">
        <f>SUMIFS(US!B:B,US!$D:$D,YEAR(daily!$A2121),US!$E:$E,MONTH(daily!$A2121))</f>
        <v>8722</v>
      </c>
      <c r="M2121">
        <f>SUMIFS(US!C:C,US!$D:$D,YEAR(daily!$A2121),US!$E:$E,MONTH(daily!$A2121))</f>
        <v>19272</v>
      </c>
      <c r="N2121">
        <f>SUMIFS(COT!E:E,COT!$A:$A,YEAR(daily!$A2121),COT!$B:$B,WEEKNUM(daily!$A2121))</f>
        <v>1249302</v>
      </c>
      <c r="O2121">
        <f>SUMIFS(COT!F:F,COT!$A:$A,YEAR(daily!$A2121),COT!$B:$B,WEEKNUM(daily!$A2121))</f>
        <v>197332</v>
      </c>
      <c r="P2121">
        <f>SUMIFS(COT!G:G,COT!$A:$A,YEAR(daily!$A2121),COT!$B:$B,WEEKNUM(daily!$A2121))</f>
        <v>202882</v>
      </c>
      <c r="Q2121">
        <f>SUMIFS(COT!H:H,COT!$A:$A,YEAR(daily!$A2121),COT!$B:$B,WEEKNUM(daily!$A2121))</f>
        <v>349819</v>
      </c>
      <c r="R2121">
        <f>SUMIFS(COT!I:I,COT!$A:$A,YEAR(daily!$A2121),COT!$B:$B,WEEKNUM(daily!$A2121))</f>
        <v>644820</v>
      </c>
      <c r="S2121">
        <f>SUMIFS(COT!J:J,COT!$A:$A,YEAR(daily!$A2121),COT!$B:$B,WEEKNUM(daily!$A2121))</f>
        <v>629928</v>
      </c>
      <c r="T2121">
        <f>SUMIFS(COT!K:K,COT!$A:$A,YEAR(daily!$A2121),COT!$B:$B,WEEKNUM(daily!$A2121))</f>
        <v>57331</v>
      </c>
      <c r="U2121">
        <f>SUMIFS(COT!L:L,COT!$A:$A,YEAR(daily!$A2121),COT!$B:$B,WEEKNUM(daily!$A2121))</f>
        <v>66673</v>
      </c>
      <c r="V2121">
        <f>SUMIFS(COT!M:M,COT!$A:$A,YEAR(daily!$A2121),COT!$B:$B,WEEKNUM(daily!$A2121))</f>
        <v>82</v>
      </c>
      <c r="W2121">
        <f>SUMIFS(COT!N:N,COT!$A:$A,YEAR(daily!$A2121),COT!$B:$B,WEEKNUM(daily!$A2121))</f>
        <v>120</v>
      </c>
      <c r="X2121">
        <f>SUMIFS(COT!O:O,COT!$A:$A,YEAR(daily!$A2121),COT!$B:$B,WEEKNUM(daily!$A2121))</f>
        <v>140</v>
      </c>
      <c r="Y2121">
        <f>SUMIFS(COT!P:P,COT!$A:$A,YEAR(daily!$A2121),COT!$B:$B,WEEKNUM(daily!$A2121))</f>
        <v>82</v>
      </c>
      <c r="Z2121">
        <f>SUMIFS(COT!Q:Q,COT!$A:$A,YEAR(daily!$A2121),COT!$B:$B,WEEKNUM(daily!$A2121))</f>
        <v>100</v>
      </c>
      <c r="AA2121">
        <f>SUMIFS(Saudi!B:B,Saudi!$A:$A,YEAR(daily!$A2121))</f>
        <v>1100.96</v>
      </c>
      <c r="AB2121">
        <f>SUMIFS(Saudi!C:C,Saudi!$A:$A,YEAR(daily!$A2121))</f>
        <v>520.04999999999995</v>
      </c>
      <c r="AC2121">
        <f>SUMIFS(Saudi!F:F,Saudi!$A:$A,YEAR(daily!$A2121))</f>
        <v>4182752</v>
      </c>
      <c r="AD2121">
        <f>SUMIFS(Saudi!G:G,Saudi!$A:$A,YEAR(daily!$A2121))</f>
        <v>99.648229102070061</v>
      </c>
      <c r="AE2121">
        <f>SUMIFS(Saudi!H:H,Saudi!$A:$A,YEAR(daily!$A2121))</f>
        <v>416803829.57314175</v>
      </c>
      <c r="AF2121" s="5">
        <f t="shared" si="90"/>
        <v>8</v>
      </c>
      <c r="AG2121" s="5">
        <f t="shared" si="91"/>
        <v>2008</v>
      </c>
    </row>
    <row r="2122" spans="1:33">
      <c r="A2122" s="3">
        <v>39668</v>
      </c>
      <c r="B2122" s="1">
        <v>204430</v>
      </c>
      <c r="C2122" s="1">
        <v>85434</v>
      </c>
      <c r="D2122" s="1">
        <v>176418</v>
      </c>
      <c r="E2122" s="1">
        <v>115.2</v>
      </c>
      <c r="F2122" s="1">
        <v>115.77</v>
      </c>
      <c r="G2122" s="1">
        <v>116.11</v>
      </c>
      <c r="H2122" s="2">
        <v>50.6</v>
      </c>
      <c r="I2122" s="2">
        <v>31.9</v>
      </c>
      <c r="J2122" s="2">
        <v>86.9</v>
      </c>
      <c r="K2122" s="2">
        <v>87.2</v>
      </c>
      <c r="L2122">
        <f>SUMIFS(US!B:B,US!$D:$D,YEAR(daily!$A2122),US!$E:$E,MONTH(daily!$A2122))</f>
        <v>8722</v>
      </c>
      <c r="M2122">
        <f>SUMIFS(US!C:C,US!$D:$D,YEAR(daily!$A2122),US!$E:$E,MONTH(daily!$A2122))</f>
        <v>19272</v>
      </c>
      <c r="N2122">
        <f>SUMIFS(COT!E:E,COT!$A:$A,YEAR(daily!$A2122),COT!$B:$B,WEEKNUM(daily!$A2122))</f>
        <v>1249302</v>
      </c>
      <c r="O2122">
        <f>SUMIFS(COT!F:F,COT!$A:$A,YEAR(daily!$A2122),COT!$B:$B,WEEKNUM(daily!$A2122))</f>
        <v>197332</v>
      </c>
      <c r="P2122">
        <f>SUMIFS(COT!G:G,COT!$A:$A,YEAR(daily!$A2122),COT!$B:$B,WEEKNUM(daily!$A2122))</f>
        <v>202882</v>
      </c>
      <c r="Q2122">
        <f>SUMIFS(COT!H:H,COT!$A:$A,YEAR(daily!$A2122),COT!$B:$B,WEEKNUM(daily!$A2122))</f>
        <v>349819</v>
      </c>
      <c r="R2122">
        <f>SUMIFS(COT!I:I,COT!$A:$A,YEAR(daily!$A2122),COT!$B:$B,WEEKNUM(daily!$A2122))</f>
        <v>644820</v>
      </c>
      <c r="S2122">
        <f>SUMIFS(COT!J:J,COT!$A:$A,YEAR(daily!$A2122),COT!$B:$B,WEEKNUM(daily!$A2122))</f>
        <v>629928</v>
      </c>
      <c r="T2122">
        <f>SUMIFS(COT!K:K,COT!$A:$A,YEAR(daily!$A2122),COT!$B:$B,WEEKNUM(daily!$A2122))</f>
        <v>57331</v>
      </c>
      <c r="U2122">
        <f>SUMIFS(COT!L:L,COT!$A:$A,YEAR(daily!$A2122),COT!$B:$B,WEEKNUM(daily!$A2122))</f>
        <v>66673</v>
      </c>
      <c r="V2122">
        <f>SUMIFS(COT!M:M,COT!$A:$A,YEAR(daily!$A2122),COT!$B:$B,WEEKNUM(daily!$A2122))</f>
        <v>82</v>
      </c>
      <c r="W2122">
        <f>SUMIFS(COT!N:N,COT!$A:$A,YEAR(daily!$A2122),COT!$B:$B,WEEKNUM(daily!$A2122))</f>
        <v>120</v>
      </c>
      <c r="X2122">
        <f>SUMIFS(COT!O:O,COT!$A:$A,YEAR(daily!$A2122),COT!$B:$B,WEEKNUM(daily!$A2122))</f>
        <v>140</v>
      </c>
      <c r="Y2122">
        <f>SUMIFS(COT!P:P,COT!$A:$A,YEAR(daily!$A2122),COT!$B:$B,WEEKNUM(daily!$A2122))</f>
        <v>82</v>
      </c>
      <c r="Z2122">
        <f>SUMIFS(COT!Q:Q,COT!$A:$A,YEAR(daily!$A2122),COT!$B:$B,WEEKNUM(daily!$A2122))</f>
        <v>100</v>
      </c>
      <c r="AA2122">
        <f>SUMIFS(Saudi!B:B,Saudi!$A:$A,YEAR(daily!$A2122))</f>
        <v>1100.96</v>
      </c>
      <c r="AB2122">
        <f>SUMIFS(Saudi!C:C,Saudi!$A:$A,YEAR(daily!$A2122))</f>
        <v>520.04999999999995</v>
      </c>
      <c r="AC2122">
        <f>SUMIFS(Saudi!F:F,Saudi!$A:$A,YEAR(daily!$A2122))</f>
        <v>4182752</v>
      </c>
      <c r="AD2122">
        <f>SUMIFS(Saudi!G:G,Saudi!$A:$A,YEAR(daily!$A2122))</f>
        <v>99.648229102070061</v>
      </c>
      <c r="AE2122">
        <f>SUMIFS(Saudi!H:H,Saudi!$A:$A,YEAR(daily!$A2122))</f>
        <v>416803829.57314175</v>
      </c>
      <c r="AF2122" s="5">
        <f t="shared" si="90"/>
        <v>8</v>
      </c>
      <c r="AG2122" s="5">
        <f t="shared" si="91"/>
        <v>2008</v>
      </c>
    </row>
    <row r="2123" spans="1:33">
      <c r="A2123" s="3">
        <v>39671</v>
      </c>
      <c r="B2123" s="1">
        <v>184909</v>
      </c>
      <c r="C2123" s="1">
        <v>86399</v>
      </c>
      <c r="D2123" s="1">
        <v>175206</v>
      </c>
      <c r="E2123" s="1">
        <v>114.45</v>
      </c>
      <c r="F2123" s="1">
        <v>115.04</v>
      </c>
      <c r="G2123" s="1">
        <v>115.38</v>
      </c>
      <c r="H2123" s="2">
        <v>50.6</v>
      </c>
      <c r="I2123" s="2">
        <v>31.9</v>
      </c>
      <c r="J2123" s="2">
        <v>86.9</v>
      </c>
      <c r="K2123" s="2">
        <v>87.2</v>
      </c>
      <c r="L2123">
        <f>SUMIFS(US!B:B,US!$D:$D,YEAR(daily!$A2123),US!$E:$E,MONTH(daily!$A2123))</f>
        <v>8722</v>
      </c>
      <c r="M2123">
        <f>SUMIFS(US!C:C,US!$D:$D,YEAR(daily!$A2123),US!$E:$E,MONTH(daily!$A2123))</f>
        <v>19272</v>
      </c>
      <c r="N2123">
        <f>SUMIFS(COT!E:E,COT!$A:$A,YEAR(daily!$A2123),COT!$B:$B,WEEKNUM(daily!$A2123))</f>
        <v>1241415</v>
      </c>
      <c r="O2123">
        <f>SUMIFS(COT!F:F,COT!$A:$A,YEAR(daily!$A2123),COT!$B:$B,WEEKNUM(daily!$A2123))</f>
        <v>192081</v>
      </c>
      <c r="P2123">
        <f>SUMIFS(COT!G:G,COT!$A:$A,YEAR(daily!$A2123),COT!$B:$B,WEEKNUM(daily!$A2123))</f>
        <v>201211</v>
      </c>
      <c r="Q2123">
        <f>SUMIFS(COT!H:H,COT!$A:$A,YEAR(daily!$A2123),COT!$B:$B,WEEKNUM(daily!$A2123))</f>
        <v>354371</v>
      </c>
      <c r="R2123">
        <f>SUMIFS(COT!I:I,COT!$A:$A,YEAR(daily!$A2123),COT!$B:$B,WEEKNUM(daily!$A2123))</f>
        <v>639599</v>
      </c>
      <c r="S2123">
        <f>SUMIFS(COT!J:J,COT!$A:$A,YEAR(daily!$A2123),COT!$B:$B,WEEKNUM(daily!$A2123))</f>
        <v>620621</v>
      </c>
      <c r="T2123">
        <f>SUMIFS(COT!K:K,COT!$A:$A,YEAR(daily!$A2123),COT!$B:$B,WEEKNUM(daily!$A2123))</f>
        <v>55364</v>
      </c>
      <c r="U2123">
        <f>SUMIFS(COT!L:L,COT!$A:$A,YEAR(daily!$A2123),COT!$B:$B,WEEKNUM(daily!$A2123))</f>
        <v>65212</v>
      </c>
      <c r="V2123">
        <f>SUMIFS(COT!M:M,COT!$A:$A,YEAR(daily!$A2123),COT!$B:$B,WEEKNUM(daily!$A2123))</f>
        <v>87</v>
      </c>
      <c r="W2123">
        <f>SUMIFS(COT!N:N,COT!$A:$A,YEAR(daily!$A2123),COT!$B:$B,WEEKNUM(daily!$A2123))</f>
        <v>109</v>
      </c>
      <c r="X2123">
        <f>SUMIFS(COT!O:O,COT!$A:$A,YEAR(daily!$A2123),COT!$B:$B,WEEKNUM(daily!$A2123))</f>
        <v>139</v>
      </c>
      <c r="Y2123">
        <f>SUMIFS(COT!P:P,COT!$A:$A,YEAR(daily!$A2123),COT!$B:$B,WEEKNUM(daily!$A2123))</f>
        <v>85</v>
      </c>
      <c r="Z2123">
        <f>SUMIFS(COT!Q:Q,COT!$A:$A,YEAR(daily!$A2123),COT!$B:$B,WEEKNUM(daily!$A2123))</f>
        <v>100</v>
      </c>
      <c r="AA2123">
        <f>SUMIFS(Saudi!B:B,Saudi!$A:$A,YEAR(daily!$A2123))</f>
        <v>1100.96</v>
      </c>
      <c r="AB2123">
        <f>SUMIFS(Saudi!C:C,Saudi!$A:$A,YEAR(daily!$A2123))</f>
        <v>520.04999999999995</v>
      </c>
      <c r="AC2123">
        <f>SUMIFS(Saudi!F:F,Saudi!$A:$A,YEAR(daily!$A2123))</f>
        <v>4182752</v>
      </c>
      <c r="AD2123">
        <f>SUMIFS(Saudi!G:G,Saudi!$A:$A,YEAR(daily!$A2123))</f>
        <v>99.648229102070061</v>
      </c>
      <c r="AE2123">
        <f>SUMIFS(Saudi!H:H,Saudi!$A:$A,YEAR(daily!$A2123))</f>
        <v>416803829.57314175</v>
      </c>
      <c r="AF2123" s="5">
        <f t="shared" si="90"/>
        <v>8</v>
      </c>
      <c r="AG2123" s="5">
        <f t="shared" si="91"/>
        <v>2008</v>
      </c>
    </row>
    <row r="2124" spans="1:33">
      <c r="A2124" s="3">
        <v>39672</v>
      </c>
      <c r="B2124" s="1">
        <v>161679</v>
      </c>
      <c r="C2124" s="1">
        <v>89308</v>
      </c>
      <c r="D2124" s="1">
        <v>171923</v>
      </c>
      <c r="E2124" s="1">
        <v>113.01</v>
      </c>
      <c r="F2124" s="1">
        <v>113.52</v>
      </c>
      <c r="G2124" s="1">
        <v>113.88</v>
      </c>
      <c r="H2124" s="2">
        <v>50.6</v>
      </c>
      <c r="I2124" s="2">
        <v>31.9</v>
      </c>
      <c r="J2124" s="2">
        <v>86.9</v>
      </c>
      <c r="K2124" s="2">
        <v>87.2</v>
      </c>
      <c r="L2124">
        <f>SUMIFS(US!B:B,US!$D:$D,YEAR(daily!$A2124),US!$E:$E,MONTH(daily!$A2124))</f>
        <v>8722</v>
      </c>
      <c r="M2124">
        <f>SUMIFS(US!C:C,US!$D:$D,YEAR(daily!$A2124),US!$E:$E,MONTH(daily!$A2124))</f>
        <v>19272</v>
      </c>
      <c r="N2124">
        <f>SUMIFS(COT!E:E,COT!$A:$A,YEAR(daily!$A2124),COT!$B:$B,WEEKNUM(daily!$A2124))</f>
        <v>1241415</v>
      </c>
      <c r="O2124">
        <f>SUMIFS(COT!F:F,COT!$A:$A,YEAR(daily!$A2124),COT!$B:$B,WEEKNUM(daily!$A2124))</f>
        <v>192081</v>
      </c>
      <c r="P2124">
        <f>SUMIFS(COT!G:G,COT!$A:$A,YEAR(daily!$A2124),COT!$B:$B,WEEKNUM(daily!$A2124))</f>
        <v>201211</v>
      </c>
      <c r="Q2124">
        <f>SUMIFS(COT!H:H,COT!$A:$A,YEAR(daily!$A2124),COT!$B:$B,WEEKNUM(daily!$A2124))</f>
        <v>354371</v>
      </c>
      <c r="R2124">
        <f>SUMIFS(COT!I:I,COT!$A:$A,YEAR(daily!$A2124),COT!$B:$B,WEEKNUM(daily!$A2124))</f>
        <v>639599</v>
      </c>
      <c r="S2124">
        <f>SUMIFS(COT!J:J,COT!$A:$A,YEAR(daily!$A2124),COT!$B:$B,WEEKNUM(daily!$A2124))</f>
        <v>620621</v>
      </c>
      <c r="T2124">
        <f>SUMIFS(COT!K:K,COT!$A:$A,YEAR(daily!$A2124),COT!$B:$B,WEEKNUM(daily!$A2124))</f>
        <v>55364</v>
      </c>
      <c r="U2124">
        <f>SUMIFS(COT!L:L,COT!$A:$A,YEAR(daily!$A2124),COT!$B:$B,WEEKNUM(daily!$A2124))</f>
        <v>65212</v>
      </c>
      <c r="V2124">
        <f>SUMIFS(COT!M:M,COT!$A:$A,YEAR(daily!$A2124),COT!$B:$B,WEEKNUM(daily!$A2124))</f>
        <v>87</v>
      </c>
      <c r="W2124">
        <f>SUMIFS(COT!N:N,COT!$A:$A,YEAR(daily!$A2124),COT!$B:$B,WEEKNUM(daily!$A2124))</f>
        <v>109</v>
      </c>
      <c r="X2124">
        <f>SUMIFS(COT!O:O,COT!$A:$A,YEAR(daily!$A2124),COT!$B:$B,WEEKNUM(daily!$A2124))</f>
        <v>139</v>
      </c>
      <c r="Y2124">
        <f>SUMIFS(COT!P:P,COT!$A:$A,YEAR(daily!$A2124),COT!$B:$B,WEEKNUM(daily!$A2124))</f>
        <v>85</v>
      </c>
      <c r="Z2124">
        <f>SUMIFS(COT!Q:Q,COT!$A:$A,YEAR(daily!$A2124),COT!$B:$B,WEEKNUM(daily!$A2124))</f>
        <v>100</v>
      </c>
      <c r="AA2124">
        <f>SUMIFS(Saudi!B:B,Saudi!$A:$A,YEAR(daily!$A2124))</f>
        <v>1100.96</v>
      </c>
      <c r="AB2124">
        <f>SUMIFS(Saudi!C:C,Saudi!$A:$A,YEAR(daily!$A2124))</f>
        <v>520.04999999999995</v>
      </c>
      <c r="AC2124">
        <f>SUMIFS(Saudi!F:F,Saudi!$A:$A,YEAR(daily!$A2124))</f>
        <v>4182752</v>
      </c>
      <c r="AD2124">
        <f>SUMIFS(Saudi!G:G,Saudi!$A:$A,YEAR(daily!$A2124))</f>
        <v>99.648229102070061</v>
      </c>
      <c r="AE2124">
        <f>SUMIFS(Saudi!H:H,Saudi!$A:$A,YEAR(daily!$A2124))</f>
        <v>416803829.57314175</v>
      </c>
      <c r="AF2124" s="5">
        <f t="shared" si="90"/>
        <v>8</v>
      </c>
      <c r="AG2124" s="5">
        <f t="shared" si="91"/>
        <v>2008</v>
      </c>
    </row>
    <row r="2125" spans="1:33">
      <c r="A2125" s="3">
        <v>39673</v>
      </c>
      <c r="B2125" s="1">
        <v>139443</v>
      </c>
      <c r="C2125" s="1">
        <v>94419</v>
      </c>
      <c r="D2125" s="1">
        <v>174351</v>
      </c>
      <c r="E2125" s="1">
        <v>116</v>
      </c>
      <c r="F2125" s="1">
        <v>116.27</v>
      </c>
      <c r="G2125" s="1">
        <v>116.58</v>
      </c>
      <c r="H2125" s="2">
        <v>50.6</v>
      </c>
      <c r="I2125" s="2">
        <v>31.9</v>
      </c>
      <c r="J2125" s="2">
        <v>86.9</v>
      </c>
      <c r="K2125" s="2">
        <v>87.2</v>
      </c>
      <c r="L2125">
        <f>SUMIFS(US!B:B,US!$D:$D,YEAR(daily!$A2125),US!$E:$E,MONTH(daily!$A2125))</f>
        <v>8722</v>
      </c>
      <c r="M2125">
        <f>SUMIFS(US!C:C,US!$D:$D,YEAR(daily!$A2125),US!$E:$E,MONTH(daily!$A2125))</f>
        <v>19272</v>
      </c>
      <c r="N2125">
        <f>SUMIFS(COT!E:E,COT!$A:$A,YEAR(daily!$A2125),COT!$B:$B,WEEKNUM(daily!$A2125))</f>
        <v>1241415</v>
      </c>
      <c r="O2125">
        <f>SUMIFS(COT!F:F,COT!$A:$A,YEAR(daily!$A2125),COT!$B:$B,WEEKNUM(daily!$A2125))</f>
        <v>192081</v>
      </c>
      <c r="P2125">
        <f>SUMIFS(COT!G:G,COT!$A:$A,YEAR(daily!$A2125),COT!$B:$B,WEEKNUM(daily!$A2125))</f>
        <v>201211</v>
      </c>
      <c r="Q2125">
        <f>SUMIFS(COT!H:H,COT!$A:$A,YEAR(daily!$A2125),COT!$B:$B,WEEKNUM(daily!$A2125))</f>
        <v>354371</v>
      </c>
      <c r="R2125">
        <f>SUMIFS(COT!I:I,COT!$A:$A,YEAR(daily!$A2125),COT!$B:$B,WEEKNUM(daily!$A2125))</f>
        <v>639599</v>
      </c>
      <c r="S2125">
        <f>SUMIFS(COT!J:J,COT!$A:$A,YEAR(daily!$A2125),COT!$B:$B,WEEKNUM(daily!$A2125))</f>
        <v>620621</v>
      </c>
      <c r="T2125">
        <f>SUMIFS(COT!K:K,COT!$A:$A,YEAR(daily!$A2125),COT!$B:$B,WEEKNUM(daily!$A2125))</f>
        <v>55364</v>
      </c>
      <c r="U2125">
        <f>SUMIFS(COT!L:L,COT!$A:$A,YEAR(daily!$A2125),COT!$B:$B,WEEKNUM(daily!$A2125))</f>
        <v>65212</v>
      </c>
      <c r="V2125">
        <f>SUMIFS(COT!M:M,COT!$A:$A,YEAR(daily!$A2125),COT!$B:$B,WEEKNUM(daily!$A2125))</f>
        <v>87</v>
      </c>
      <c r="W2125">
        <f>SUMIFS(COT!N:N,COT!$A:$A,YEAR(daily!$A2125),COT!$B:$B,WEEKNUM(daily!$A2125))</f>
        <v>109</v>
      </c>
      <c r="X2125">
        <f>SUMIFS(COT!O:O,COT!$A:$A,YEAR(daily!$A2125),COT!$B:$B,WEEKNUM(daily!$A2125))</f>
        <v>139</v>
      </c>
      <c r="Y2125">
        <f>SUMIFS(COT!P:P,COT!$A:$A,YEAR(daily!$A2125),COT!$B:$B,WEEKNUM(daily!$A2125))</f>
        <v>85</v>
      </c>
      <c r="Z2125">
        <f>SUMIFS(COT!Q:Q,COT!$A:$A,YEAR(daily!$A2125),COT!$B:$B,WEEKNUM(daily!$A2125))</f>
        <v>100</v>
      </c>
      <c r="AA2125">
        <f>SUMIFS(Saudi!B:B,Saudi!$A:$A,YEAR(daily!$A2125))</f>
        <v>1100.96</v>
      </c>
      <c r="AB2125">
        <f>SUMIFS(Saudi!C:C,Saudi!$A:$A,YEAR(daily!$A2125))</f>
        <v>520.04999999999995</v>
      </c>
      <c r="AC2125">
        <f>SUMIFS(Saudi!F:F,Saudi!$A:$A,YEAR(daily!$A2125))</f>
        <v>4182752</v>
      </c>
      <c r="AD2125">
        <f>SUMIFS(Saudi!G:G,Saudi!$A:$A,YEAR(daily!$A2125))</f>
        <v>99.648229102070061</v>
      </c>
      <c r="AE2125">
        <f>SUMIFS(Saudi!H:H,Saudi!$A:$A,YEAR(daily!$A2125))</f>
        <v>416803829.57314175</v>
      </c>
      <c r="AF2125" s="5">
        <f t="shared" si="90"/>
        <v>8</v>
      </c>
      <c r="AG2125" s="5">
        <f t="shared" si="91"/>
        <v>2008</v>
      </c>
    </row>
    <row r="2126" spans="1:33">
      <c r="A2126" s="3">
        <v>39674</v>
      </c>
      <c r="B2126" s="1">
        <v>123720</v>
      </c>
      <c r="C2126" s="1">
        <v>94924</v>
      </c>
      <c r="D2126" s="1">
        <v>173805</v>
      </c>
      <c r="E2126" s="1">
        <v>115.01</v>
      </c>
      <c r="F2126" s="1">
        <v>115.37</v>
      </c>
      <c r="G2126" s="1">
        <v>115.72</v>
      </c>
      <c r="H2126" s="2">
        <v>50.6</v>
      </c>
      <c r="I2126" s="2">
        <v>31.9</v>
      </c>
      <c r="J2126" s="2">
        <v>86.9</v>
      </c>
      <c r="K2126" s="2">
        <v>87.2</v>
      </c>
      <c r="L2126">
        <f>SUMIFS(US!B:B,US!$D:$D,YEAR(daily!$A2126),US!$E:$E,MONTH(daily!$A2126))</f>
        <v>8722</v>
      </c>
      <c r="M2126">
        <f>SUMIFS(US!C:C,US!$D:$D,YEAR(daily!$A2126),US!$E:$E,MONTH(daily!$A2126))</f>
        <v>19272</v>
      </c>
      <c r="N2126">
        <f>SUMIFS(COT!E:E,COT!$A:$A,YEAR(daily!$A2126),COT!$B:$B,WEEKNUM(daily!$A2126))</f>
        <v>1241415</v>
      </c>
      <c r="O2126">
        <f>SUMIFS(COT!F:F,COT!$A:$A,YEAR(daily!$A2126),COT!$B:$B,WEEKNUM(daily!$A2126))</f>
        <v>192081</v>
      </c>
      <c r="P2126">
        <f>SUMIFS(COT!G:G,COT!$A:$A,YEAR(daily!$A2126),COT!$B:$B,WEEKNUM(daily!$A2126))</f>
        <v>201211</v>
      </c>
      <c r="Q2126">
        <f>SUMIFS(COT!H:H,COT!$A:$A,YEAR(daily!$A2126),COT!$B:$B,WEEKNUM(daily!$A2126))</f>
        <v>354371</v>
      </c>
      <c r="R2126">
        <f>SUMIFS(COT!I:I,COT!$A:$A,YEAR(daily!$A2126),COT!$B:$B,WEEKNUM(daily!$A2126))</f>
        <v>639599</v>
      </c>
      <c r="S2126">
        <f>SUMIFS(COT!J:J,COT!$A:$A,YEAR(daily!$A2126),COT!$B:$B,WEEKNUM(daily!$A2126))</f>
        <v>620621</v>
      </c>
      <c r="T2126">
        <f>SUMIFS(COT!K:K,COT!$A:$A,YEAR(daily!$A2126),COT!$B:$B,WEEKNUM(daily!$A2126))</f>
        <v>55364</v>
      </c>
      <c r="U2126">
        <f>SUMIFS(COT!L:L,COT!$A:$A,YEAR(daily!$A2126),COT!$B:$B,WEEKNUM(daily!$A2126))</f>
        <v>65212</v>
      </c>
      <c r="V2126">
        <f>SUMIFS(COT!M:M,COT!$A:$A,YEAR(daily!$A2126),COT!$B:$B,WEEKNUM(daily!$A2126))</f>
        <v>87</v>
      </c>
      <c r="W2126">
        <f>SUMIFS(COT!N:N,COT!$A:$A,YEAR(daily!$A2126),COT!$B:$B,WEEKNUM(daily!$A2126))</f>
        <v>109</v>
      </c>
      <c r="X2126">
        <f>SUMIFS(COT!O:O,COT!$A:$A,YEAR(daily!$A2126),COT!$B:$B,WEEKNUM(daily!$A2126))</f>
        <v>139</v>
      </c>
      <c r="Y2126">
        <f>SUMIFS(COT!P:P,COT!$A:$A,YEAR(daily!$A2126),COT!$B:$B,WEEKNUM(daily!$A2126))</f>
        <v>85</v>
      </c>
      <c r="Z2126">
        <f>SUMIFS(COT!Q:Q,COT!$A:$A,YEAR(daily!$A2126),COT!$B:$B,WEEKNUM(daily!$A2126))</f>
        <v>100</v>
      </c>
      <c r="AA2126">
        <f>SUMIFS(Saudi!B:B,Saudi!$A:$A,YEAR(daily!$A2126))</f>
        <v>1100.96</v>
      </c>
      <c r="AB2126">
        <f>SUMIFS(Saudi!C:C,Saudi!$A:$A,YEAR(daily!$A2126))</f>
        <v>520.04999999999995</v>
      </c>
      <c r="AC2126">
        <f>SUMIFS(Saudi!F:F,Saudi!$A:$A,YEAR(daily!$A2126))</f>
        <v>4182752</v>
      </c>
      <c r="AD2126">
        <f>SUMIFS(Saudi!G:G,Saudi!$A:$A,YEAR(daily!$A2126))</f>
        <v>99.648229102070061</v>
      </c>
      <c r="AE2126">
        <f>SUMIFS(Saudi!H:H,Saudi!$A:$A,YEAR(daily!$A2126))</f>
        <v>416803829.57314175</v>
      </c>
      <c r="AF2126" s="5">
        <f t="shared" si="90"/>
        <v>8</v>
      </c>
      <c r="AG2126" s="5">
        <f t="shared" si="91"/>
        <v>2008</v>
      </c>
    </row>
    <row r="2127" spans="1:33">
      <c r="A2127" s="3">
        <v>39675</v>
      </c>
      <c r="B2127" s="1">
        <v>85190</v>
      </c>
      <c r="C2127" s="1">
        <v>97743</v>
      </c>
      <c r="D2127" s="1">
        <v>175802</v>
      </c>
      <c r="E2127" s="1">
        <v>113.77</v>
      </c>
      <c r="F2127" s="1">
        <v>114.41</v>
      </c>
      <c r="G2127" s="1">
        <v>114.86</v>
      </c>
      <c r="H2127" s="2">
        <v>50.6</v>
      </c>
      <c r="I2127" s="2">
        <v>31.9</v>
      </c>
      <c r="J2127" s="2">
        <v>86.9</v>
      </c>
      <c r="K2127" s="2">
        <v>87.2</v>
      </c>
      <c r="L2127">
        <f>SUMIFS(US!B:B,US!$D:$D,YEAR(daily!$A2127),US!$E:$E,MONTH(daily!$A2127))</f>
        <v>8722</v>
      </c>
      <c r="M2127">
        <f>SUMIFS(US!C:C,US!$D:$D,YEAR(daily!$A2127),US!$E:$E,MONTH(daily!$A2127))</f>
        <v>19272</v>
      </c>
      <c r="N2127">
        <f>SUMIFS(COT!E:E,COT!$A:$A,YEAR(daily!$A2127),COT!$B:$B,WEEKNUM(daily!$A2127))</f>
        <v>1241415</v>
      </c>
      <c r="O2127">
        <f>SUMIFS(COT!F:F,COT!$A:$A,YEAR(daily!$A2127),COT!$B:$B,WEEKNUM(daily!$A2127))</f>
        <v>192081</v>
      </c>
      <c r="P2127">
        <f>SUMIFS(COT!G:G,COT!$A:$A,YEAR(daily!$A2127),COT!$B:$B,WEEKNUM(daily!$A2127))</f>
        <v>201211</v>
      </c>
      <c r="Q2127">
        <f>SUMIFS(COT!H:H,COT!$A:$A,YEAR(daily!$A2127),COT!$B:$B,WEEKNUM(daily!$A2127))</f>
        <v>354371</v>
      </c>
      <c r="R2127">
        <f>SUMIFS(COT!I:I,COT!$A:$A,YEAR(daily!$A2127),COT!$B:$B,WEEKNUM(daily!$A2127))</f>
        <v>639599</v>
      </c>
      <c r="S2127">
        <f>SUMIFS(COT!J:J,COT!$A:$A,YEAR(daily!$A2127),COT!$B:$B,WEEKNUM(daily!$A2127))</f>
        <v>620621</v>
      </c>
      <c r="T2127">
        <f>SUMIFS(COT!K:K,COT!$A:$A,YEAR(daily!$A2127),COT!$B:$B,WEEKNUM(daily!$A2127))</f>
        <v>55364</v>
      </c>
      <c r="U2127">
        <f>SUMIFS(COT!L:L,COT!$A:$A,YEAR(daily!$A2127),COT!$B:$B,WEEKNUM(daily!$A2127))</f>
        <v>65212</v>
      </c>
      <c r="V2127">
        <f>SUMIFS(COT!M:M,COT!$A:$A,YEAR(daily!$A2127),COT!$B:$B,WEEKNUM(daily!$A2127))</f>
        <v>87</v>
      </c>
      <c r="W2127">
        <f>SUMIFS(COT!N:N,COT!$A:$A,YEAR(daily!$A2127),COT!$B:$B,WEEKNUM(daily!$A2127))</f>
        <v>109</v>
      </c>
      <c r="X2127">
        <f>SUMIFS(COT!O:O,COT!$A:$A,YEAR(daily!$A2127),COT!$B:$B,WEEKNUM(daily!$A2127))</f>
        <v>139</v>
      </c>
      <c r="Y2127">
        <f>SUMIFS(COT!P:P,COT!$A:$A,YEAR(daily!$A2127),COT!$B:$B,WEEKNUM(daily!$A2127))</f>
        <v>85</v>
      </c>
      <c r="Z2127">
        <f>SUMIFS(COT!Q:Q,COT!$A:$A,YEAR(daily!$A2127),COT!$B:$B,WEEKNUM(daily!$A2127))</f>
        <v>100</v>
      </c>
      <c r="AA2127">
        <f>SUMIFS(Saudi!B:B,Saudi!$A:$A,YEAR(daily!$A2127))</f>
        <v>1100.96</v>
      </c>
      <c r="AB2127">
        <f>SUMIFS(Saudi!C:C,Saudi!$A:$A,YEAR(daily!$A2127))</f>
        <v>520.04999999999995</v>
      </c>
      <c r="AC2127">
        <f>SUMIFS(Saudi!F:F,Saudi!$A:$A,YEAR(daily!$A2127))</f>
        <v>4182752</v>
      </c>
      <c r="AD2127">
        <f>SUMIFS(Saudi!G:G,Saudi!$A:$A,YEAR(daily!$A2127))</f>
        <v>99.648229102070061</v>
      </c>
      <c r="AE2127">
        <f>SUMIFS(Saudi!H:H,Saudi!$A:$A,YEAR(daily!$A2127))</f>
        <v>416803829.57314175</v>
      </c>
      <c r="AF2127" s="5">
        <f t="shared" si="90"/>
        <v>8</v>
      </c>
      <c r="AG2127" s="5">
        <f t="shared" si="91"/>
        <v>2008</v>
      </c>
    </row>
    <row r="2128" spans="1:33">
      <c r="A2128" s="3">
        <v>39678</v>
      </c>
      <c r="B2128" s="1">
        <v>65036</v>
      </c>
      <c r="C2128" s="1">
        <v>101348</v>
      </c>
      <c r="D2128" s="1">
        <v>175326</v>
      </c>
      <c r="E2128" s="1">
        <v>112.87</v>
      </c>
      <c r="F2128" s="1">
        <v>113.32</v>
      </c>
      <c r="G2128" s="1">
        <v>113.72</v>
      </c>
      <c r="H2128" s="2">
        <v>50.6</v>
      </c>
      <c r="I2128" s="2">
        <v>31.9</v>
      </c>
      <c r="J2128" s="2">
        <v>86.9</v>
      </c>
      <c r="K2128" s="2">
        <v>87.2</v>
      </c>
      <c r="L2128">
        <f>SUMIFS(US!B:B,US!$D:$D,YEAR(daily!$A2128),US!$E:$E,MONTH(daily!$A2128))</f>
        <v>8722</v>
      </c>
      <c r="M2128">
        <f>SUMIFS(US!C:C,US!$D:$D,YEAR(daily!$A2128),US!$E:$E,MONTH(daily!$A2128))</f>
        <v>19272</v>
      </c>
      <c r="N2128">
        <f>SUMIFS(COT!E:E,COT!$A:$A,YEAR(daily!$A2128),COT!$B:$B,WEEKNUM(daily!$A2128))</f>
        <v>1203758</v>
      </c>
      <c r="O2128">
        <f>SUMIFS(COT!F:F,COT!$A:$A,YEAR(daily!$A2128),COT!$B:$B,WEEKNUM(daily!$A2128))</f>
        <v>204335</v>
      </c>
      <c r="P2128">
        <f>SUMIFS(COT!G:G,COT!$A:$A,YEAR(daily!$A2128),COT!$B:$B,WEEKNUM(daily!$A2128))</f>
        <v>192676</v>
      </c>
      <c r="Q2128">
        <f>SUMIFS(COT!H:H,COT!$A:$A,YEAR(daily!$A2128),COT!$B:$B,WEEKNUM(daily!$A2128))</f>
        <v>313490</v>
      </c>
      <c r="R2128">
        <f>SUMIFS(COT!I:I,COT!$A:$A,YEAR(daily!$A2128),COT!$B:$B,WEEKNUM(daily!$A2128))</f>
        <v>623370</v>
      </c>
      <c r="S2128">
        <f>SUMIFS(COT!J:J,COT!$A:$A,YEAR(daily!$A2128),COT!$B:$B,WEEKNUM(daily!$A2128))</f>
        <v>625635</v>
      </c>
      <c r="T2128">
        <f>SUMIFS(COT!K:K,COT!$A:$A,YEAR(daily!$A2128),COT!$B:$B,WEEKNUM(daily!$A2128))</f>
        <v>62563</v>
      </c>
      <c r="U2128">
        <f>SUMIFS(COT!L:L,COT!$A:$A,YEAR(daily!$A2128),COT!$B:$B,WEEKNUM(daily!$A2128))</f>
        <v>71957</v>
      </c>
      <c r="V2128">
        <f>SUMIFS(COT!M:M,COT!$A:$A,YEAR(daily!$A2128),COT!$B:$B,WEEKNUM(daily!$A2128))</f>
        <v>80</v>
      </c>
      <c r="W2128">
        <f>SUMIFS(COT!N:N,COT!$A:$A,YEAR(daily!$A2128),COT!$B:$B,WEEKNUM(daily!$A2128))</f>
        <v>97</v>
      </c>
      <c r="X2128">
        <f>SUMIFS(COT!O:O,COT!$A:$A,YEAR(daily!$A2128),COT!$B:$B,WEEKNUM(daily!$A2128))</f>
        <v>117</v>
      </c>
      <c r="Y2128">
        <f>SUMIFS(COT!P:P,COT!$A:$A,YEAR(daily!$A2128),COT!$B:$B,WEEKNUM(daily!$A2128))</f>
        <v>84</v>
      </c>
      <c r="Z2128">
        <f>SUMIFS(COT!Q:Q,COT!$A:$A,YEAR(daily!$A2128),COT!$B:$B,WEEKNUM(daily!$A2128))</f>
        <v>99</v>
      </c>
      <c r="AA2128">
        <f>SUMIFS(Saudi!B:B,Saudi!$A:$A,YEAR(daily!$A2128))</f>
        <v>1100.96</v>
      </c>
      <c r="AB2128">
        <f>SUMIFS(Saudi!C:C,Saudi!$A:$A,YEAR(daily!$A2128))</f>
        <v>520.04999999999995</v>
      </c>
      <c r="AC2128">
        <f>SUMIFS(Saudi!F:F,Saudi!$A:$A,YEAR(daily!$A2128))</f>
        <v>4182752</v>
      </c>
      <c r="AD2128">
        <f>SUMIFS(Saudi!G:G,Saudi!$A:$A,YEAR(daily!$A2128))</f>
        <v>99.648229102070061</v>
      </c>
      <c r="AE2128">
        <f>SUMIFS(Saudi!H:H,Saudi!$A:$A,YEAR(daily!$A2128))</f>
        <v>416803829.57314175</v>
      </c>
      <c r="AF2128" s="5">
        <f t="shared" si="90"/>
        <v>8</v>
      </c>
      <c r="AG2128" s="5">
        <f t="shared" si="91"/>
        <v>2008</v>
      </c>
    </row>
    <row r="2129" spans="1:33">
      <c r="A2129" s="3">
        <v>39679</v>
      </c>
      <c r="B2129" s="1">
        <v>29492</v>
      </c>
      <c r="C2129" s="1">
        <v>102400</v>
      </c>
      <c r="D2129" s="1">
        <v>176519</v>
      </c>
      <c r="E2129" s="1">
        <v>114.53</v>
      </c>
      <c r="F2129" s="1">
        <v>114.93</v>
      </c>
      <c r="G2129" s="1">
        <v>115.3</v>
      </c>
      <c r="H2129" s="2">
        <v>50.6</v>
      </c>
      <c r="I2129" s="2">
        <v>31.9</v>
      </c>
      <c r="J2129" s="2">
        <v>86.9</v>
      </c>
      <c r="K2129" s="2">
        <v>87.2</v>
      </c>
      <c r="L2129">
        <f>SUMIFS(US!B:B,US!$D:$D,YEAR(daily!$A2129),US!$E:$E,MONTH(daily!$A2129))</f>
        <v>8722</v>
      </c>
      <c r="M2129">
        <f>SUMIFS(US!C:C,US!$D:$D,YEAR(daily!$A2129),US!$E:$E,MONTH(daily!$A2129))</f>
        <v>19272</v>
      </c>
      <c r="N2129">
        <f>SUMIFS(COT!E:E,COT!$A:$A,YEAR(daily!$A2129),COT!$B:$B,WEEKNUM(daily!$A2129))</f>
        <v>1203758</v>
      </c>
      <c r="O2129">
        <f>SUMIFS(COT!F:F,COT!$A:$A,YEAR(daily!$A2129),COT!$B:$B,WEEKNUM(daily!$A2129))</f>
        <v>204335</v>
      </c>
      <c r="P2129">
        <f>SUMIFS(COT!G:G,COT!$A:$A,YEAR(daily!$A2129),COT!$B:$B,WEEKNUM(daily!$A2129))</f>
        <v>192676</v>
      </c>
      <c r="Q2129">
        <f>SUMIFS(COT!H:H,COT!$A:$A,YEAR(daily!$A2129),COT!$B:$B,WEEKNUM(daily!$A2129))</f>
        <v>313490</v>
      </c>
      <c r="R2129">
        <f>SUMIFS(COT!I:I,COT!$A:$A,YEAR(daily!$A2129),COT!$B:$B,WEEKNUM(daily!$A2129))</f>
        <v>623370</v>
      </c>
      <c r="S2129">
        <f>SUMIFS(COT!J:J,COT!$A:$A,YEAR(daily!$A2129),COT!$B:$B,WEEKNUM(daily!$A2129))</f>
        <v>625635</v>
      </c>
      <c r="T2129">
        <f>SUMIFS(COT!K:K,COT!$A:$A,YEAR(daily!$A2129),COT!$B:$B,WEEKNUM(daily!$A2129))</f>
        <v>62563</v>
      </c>
      <c r="U2129">
        <f>SUMIFS(COT!L:L,COT!$A:$A,YEAR(daily!$A2129),COT!$B:$B,WEEKNUM(daily!$A2129))</f>
        <v>71957</v>
      </c>
      <c r="V2129">
        <f>SUMIFS(COT!M:M,COT!$A:$A,YEAR(daily!$A2129),COT!$B:$B,WEEKNUM(daily!$A2129))</f>
        <v>80</v>
      </c>
      <c r="W2129">
        <f>SUMIFS(COT!N:N,COT!$A:$A,YEAR(daily!$A2129),COT!$B:$B,WEEKNUM(daily!$A2129))</f>
        <v>97</v>
      </c>
      <c r="X2129">
        <f>SUMIFS(COT!O:O,COT!$A:$A,YEAR(daily!$A2129),COT!$B:$B,WEEKNUM(daily!$A2129))</f>
        <v>117</v>
      </c>
      <c r="Y2129">
        <f>SUMIFS(COT!P:P,COT!$A:$A,YEAR(daily!$A2129),COT!$B:$B,WEEKNUM(daily!$A2129))</f>
        <v>84</v>
      </c>
      <c r="Z2129">
        <f>SUMIFS(COT!Q:Q,COT!$A:$A,YEAR(daily!$A2129),COT!$B:$B,WEEKNUM(daily!$A2129))</f>
        <v>99</v>
      </c>
      <c r="AA2129">
        <f>SUMIFS(Saudi!B:B,Saudi!$A:$A,YEAR(daily!$A2129))</f>
        <v>1100.96</v>
      </c>
      <c r="AB2129">
        <f>SUMIFS(Saudi!C:C,Saudi!$A:$A,YEAR(daily!$A2129))</f>
        <v>520.04999999999995</v>
      </c>
      <c r="AC2129">
        <f>SUMIFS(Saudi!F:F,Saudi!$A:$A,YEAR(daily!$A2129))</f>
        <v>4182752</v>
      </c>
      <c r="AD2129">
        <f>SUMIFS(Saudi!G:G,Saudi!$A:$A,YEAR(daily!$A2129))</f>
        <v>99.648229102070061</v>
      </c>
      <c r="AE2129">
        <f>SUMIFS(Saudi!H:H,Saudi!$A:$A,YEAR(daily!$A2129))</f>
        <v>416803829.57314175</v>
      </c>
      <c r="AF2129" s="5">
        <f t="shared" si="90"/>
        <v>8</v>
      </c>
      <c r="AG2129" s="5">
        <f t="shared" si="91"/>
        <v>2008</v>
      </c>
    </row>
    <row r="2130" spans="1:33">
      <c r="A2130" s="3">
        <v>39680</v>
      </c>
      <c r="B2130" s="1">
        <v>168401.5</v>
      </c>
      <c r="C2130" s="1">
        <v>107324</v>
      </c>
      <c r="D2130" s="1">
        <v>179870</v>
      </c>
      <c r="E2130" s="1">
        <v>114.98</v>
      </c>
      <c r="F2130" s="1">
        <v>116.03</v>
      </c>
      <c r="G2130" s="1">
        <v>116.51</v>
      </c>
      <c r="H2130" s="2">
        <v>50.6</v>
      </c>
      <c r="I2130" s="2">
        <v>31.9</v>
      </c>
      <c r="J2130" s="2">
        <v>86.9</v>
      </c>
      <c r="K2130" s="2">
        <v>87.2</v>
      </c>
      <c r="L2130">
        <f>SUMIFS(US!B:B,US!$D:$D,YEAR(daily!$A2130),US!$E:$E,MONTH(daily!$A2130))</f>
        <v>8722</v>
      </c>
      <c r="M2130">
        <f>SUMIFS(US!C:C,US!$D:$D,YEAR(daily!$A2130),US!$E:$E,MONTH(daily!$A2130))</f>
        <v>19272</v>
      </c>
      <c r="N2130">
        <f>SUMIFS(COT!E:E,COT!$A:$A,YEAR(daily!$A2130),COT!$B:$B,WEEKNUM(daily!$A2130))</f>
        <v>1203758</v>
      </c>
      <c r="O2130">
        <f>SUMIFS(COT!F:F,COT!$A:$A,YEAR(daily!$A2130),COT!$B:$B,WEEKNUM(daily!$A2130))</f>
        <v>204335</v>
      </c>
      <c r="P2130">
        <f>SUMIFS(COT!G:G,COT!$A:$A,YEAR(daily!$A2130),COT!$B:$B,WEEKNUM(daily!$A2130))</f>
        <v>192676</v>
      </c>
      <c r="Q2130">
        <f>SUMIFS(COT!H:H,COT!$A:$A,YEAR(daily!$A2130),COT!$B:$B,WEEKNUM(daily!$A2130))</f>
        <v>313490</v>
      </c>
      <c r="R2130">
        <f>SUMIFS(COT!I:I,COT!$A:$A,YEAR(daily!$A2130),COT!$B:$B,WEEKNUM(daily!$A2130))</f>
        <v>623370</v>
      </c>
      <c r="S2130">
        <f>SUMIFS(COT!J:J,COT!$A:$A,YEAR(daily!$A2130),COT!$B:$B,WEEKNUM(daily!$A2130))</f>
        <v>625635</v>
      </c>
      <c r="T2130">
        <f>SUMIFS(COT!K:K,COT!$A:$A,YEAR(daily!$A2130),COT!$B:$B,WEEKNUM(daily!$A2130))</f>
        <v>62563</v>
      </c>
      <c r="U2130">
        <f>SUMIFS(COT!L:L,COT!$A:$A,YEAR(daily!$A2130),COT!$B:$B,WEEKNUM(daily!$A2130))</f>
        <v>71957</v>
      </c>
      <c r="V2130">
        <f>SUMIFS(COT!M:M,COT!$A:$A,YEAR(daily!$A2130),COT!$B:$B,WEEKNUM(daily!$A2130))</f>
        <v>80</v>
      </c>
      <c r="W2130">
        <f>SUMIFS(COT!N:N,COT!$A:$A,YEAR(daily!$A2130),COT!$B:$B,WEEKNUM(daily!$A2130))</f>
        <v>97</v>
      </c>
      <c r="X2130">
        <f>SUMIFS(COT!O:O,COT!$A:$A,YEAR(daily!$A2130),COT!$B:$B,WEEKNUM(daily!$A2130))</f>
        <v>117</v>
      </c>
      <c r="Y2130">
        <f>SUMIFS(COT!P:P,COT!$A:$A,YEAR(daily!$A2130),COT!$B:$B,WEEKNUM(daily!$A2130))</f>
        <v>84</v>
      </c>
      <c r="Z2130">
        <f>SUMIFS(COT!Q:Q,COT!$A:$A,YEAR(daily!$A2130),COT!$B:$B,WEEKNUM(daily!$A2130))</f>
        <v>99</v>
      </c>
      <c r="AA2130">
        <f>SUMIFS(Saudi!B:B,Saudi!$A:$A,YEAR(daily!$A2130))</f>
        <v>1100.96</v>
      </c>
      <c r="AB2130">
        <f>SUMIFS(Saudi!C:C,Saudi!$A:$A,YEAR(daily!$A2130))</f>
        <v>520.04999999999995</v>
      </c>
      <c r="AC2130">
        <f>SUMIFS(Saudi!F:F,Saudi!$A:$A,YEAR(daily!$A2130))</f>
        <v>4182752</v>
      </c>
      <c r="AD2130">
        <f>SUMIFS(Saudi!G:G,Saudi!$A:$A,YEAR(daily!$A2130))</f>
        <v>99.648229102070061</v>
      </c>
      <c r="AE2130">
        <f>SUMIFS(Saudi!H:H,Saudi!$A:$A,YEAR(daily!$A2130))</f>
        <v>416803829.57314175</v>
      </c>
      <c r="AF2130" s="5">
        <f t="shared" si="90"/>
        <v>8</v>
      </c>
      <c r="AG2130" s="5">
        <f t="shared" si="91"/>
        <v>2008</v>
      </c>
    </row>
    <row r="2131" spans="1:33">
      <c r="A2131" s="3">
        <v>39681</v>
      </c>
      <c r="B2131" s="1">
        <v>307311</v>
      </c>
      <c r="C2131" s="1">
        <v>181561</v>
      </c>
      <c r="D2131" s="1">
        <v>43708</v>
      </c>
      <c r="E2131" s="1">
        <v>121.18</v>
      </c>
      <c r="F2131" s="1">
        <v>122.27</v>
      </c>
      <c r="G2131" s="1">
        <v>122.75</v>
      </c>
      <c r="H2131" s="2">
        <v>50.6</v>
      </c>
      <c r="I2131" s="2">
        <v>31.9</v>
      </c>
      <c r="J2131" s="2">
        <v>86.9</v>
      </c>
      <c r="K2131" s="2">
        <v>87.2</v>
      </c>
      <c r="L2131">
        <f>SUMIFS(US!B:B,US!$D:$D,YEAR(daily!$A2131),US!$E:$E,MONTH(daily!$A2131))</f>
        <v>8722</v>
      </c>
      <c r="M2131">
        <f>SUMIFS(US!C:C,US!$D:$D,YEAR(daily!$A2131),US!$E:$E,MONTH(daily!$A2131))</f>
        <v>19272</v>
      </c>
      <c r="N2131">
        <f>SUMIFS(COT!E:E,COT!$A:$A,YEAR(daily!$A2131),COT!$B:$B,WEEKNUM(daily!$A2131))</f>
        <v>1203758</v>
      </c>
      <c r="O2131">
        <f>SUMIFS(COT!F:F,COT!$A:$A,YEAR(daily!$A2131),COT!$B:$B,WEEKNUM(daily!$A2131))</f>
        <v>204335</v>
      </c>
      <c r="P2131">
        <f>SUMIFS(COT!G:G,COT!$A:$A,YEAR(daily!$A2131),COT!$B:$B,WEEKNUM(daily!$A2131))</f>
        <v>192676</v>
      </c>
      <c r="Q2131">
        <f>SUMIFS(COT!H:H,COT!$A:$A,YEAR(daily!$A2131),COT!$B:$B,WEEKNUM(daily!$A2131))</f>
        <v>313490</v>
      </c>
      <c r="R2131">
        <f>SUMIFS(COT!I:I,COT!$A:$A,YEAR(daily!$A2131),COT!$B:$B,WEEKNUM(daily!$A2131))</f>
        <v>623370</v>
      </c>
      <c r="S2131">
        <f>SUMIFS(COT!J:J,COT!$A:$A,YEAR(daily!$A2131),COT!$B:$B,WEEKNUM(daily!$A2131))</f>
        <v>625635</v>
      </c>
      <c r="T2131">
        <f>SUMIFS(COT!K:K,COT!$A:$A,YEAR(daily!$A2131),COT!$B:$B,WEEKNUM(daily!$A2131))</f>
        <v>62563</v>
      </c>
      <c r="U2131">
        <f>SUMIFS(COT!L:L,COT!$A:$A,YEAR(daily!$A2131),COT!$B:$B,WEEKNUM(daily!$A2131))</f>
        <v>71957</v>
      </c>
      <c r="V2131">
        <f>SUMIFS(COT!M:M,COT!$A:$A,YEAR(daily!$A2131),COT!$B:$B,WEEKNUM(daily!$A2131))</f>
        <v>80</v>
      </c>
      <c r="W2131">
        <f>SUMIFS(COT!N:N,COT!$A:$A,YEAR(daily!$A2131),COT!$B:$B,WEEKNUM(daily!$A2131))</f>
        <v>97</v>
      </c>
      <c r="X2131">
        <f>SUMIFS(COT!O:O,COT!$A:$A,YEAR(daily!$A2131),COT!$B:$B,WEEKNUM(daily!$A2131))</f>
        <v>117</v>
      </c>
      <c r="Y2131">
        <f>SUMIFS(COT!P:P,COT!$A:$A,YEAR(daily!$A2131),COT!$B:$B,WEEKNUM(daily!$A2131))</f>
        <v>84</v>
      </c>
      <c r="Z2131">
        <f>SUMIFS(COT!Q:Q,COT!$A:$A,YEAR(daily!$A2131),COT!$B:$B,WEEKNUM(daily!$A2131))</f>
        <v>99</v>
      </c>
      <c r="AA2131">
        <f>SUMIFS(Saudi!B:B,Saudi!$A:$A,YEAR(daily!$A2131))</f>
        <v>1100.96</v>
      </c>
      <c r="AB2131">
        <f>SUMIFS(Saudi!C:C,Saudi!$A:$A,YEAR(daily!$A2131))</f>
        <v>520.04999999999995</v>
      </c>
      <c r="AC2131">
        <f>SUMIFS(Saudi!F:F,Saudi!$A:$A,YEAR(daily!$A2131))</f>
        <v>4182752</v>
      </c>
      <c r="AD2131">
        <f>SUMIFS(Saudi!G:G,Saudi!$A:$A,YEAR(daily!$A2131))</f>
        <v>99.648229102070061</v>
      </c>
      <c r="AE2131">
        <f>SUMIFS(Saudi!H:H,Saudi!$A:$A,YEAR(daily!$A2131))</f>
        <v>416803829.57314175</v>
      </c>
      <c r="AF2131" s="5">
        <f t="shared" si="90"/>
        <v>8</v>
      </c>
      <c r="AG2131" s="5">
        <f t="shared" si="91"/>
        <v>2008</v>
      </c>
    </row>
    <row r="2132" spans="1:33">
      <c r="A2132" s="3">
        <v>39682</v>
      </c>
      <c r="B2132" s="1">
        <v>309181</v>
      </c>
      <c r="C2132" s="1">
        <v>178423</v>
      </c>
      <c r="D2132" s="1">
        <v>43550</v>
      </c>
      <c r="E2132" s="1">
        <v>114.59</v>
      </c>
      <c r="F2132" s="1">
        <v>115.7</v>
      </c>
      <c r="G2132" s="1">
        <v>116.16</v>
      </c>
      <c r="H2132" s="2">
        <v>50.6</v>
      </c>
      <c r="I2132" s="2">
        <v>31.9</v>
      </c>
      <c r="J2132" s="2">
        <v>86.9</v>
      </c>
      <c r="K2132" s="2">
        <v>87.2</v>
      </c>
      <c r="L2132">
        <f>SUMIFS(US!B:B,US!$D:$D,YEAR(daily!$A2132),US!$E:$E,MONTH(daily!$A2132))</f>
        <v>8722</v>
      </c>
      <c r="M2132">
        <f>SUMIFS(US!C:C,US!$D:$D,YEAR(daily!$A2132),US!$E:$E,MONTH(daily!$A2132))</f>
        <v>19272</v>
      </c>
      <c r="N2132">
        <f>SUMIFS(COT!E:E,COT!$A:$A,YEAR(daily!$A2132),COT!$B:$B,WEEKNUM(daily!$A2132))</f>
        <v>1203758</v>
      </c>
      <c r="O2132">
        <f>SUMIFS(COT!F:F,COT!$A:$A,YEAR(daily!$A2132),COT!$B:$B,WEEKNUM(daily!$A2132))</f>
        <v>204335</v>
      </c>
      <c r="P2132">
        <f>SUMIFS(COT!G:G,COT!$A:$A,YEAR(daily!$A2132),COT!$B:$B,WEEKNUM(daily!$A2132))</f>
        <v>192676</v>
      </c>
      <c r="Q2132">
        <f>SUMIFS(COT!H:H,COT!$A:$A,YEAR(daily!$A2132),COT!$B:$B,WEEKNUM(daily!$A2132))</f>
        <v>313490</v>
      </c>
      <c r="R2132">
        <f>SUMIFS(COT!I:I,COT!$A:$A,YEAR(daily!$A2132),COT!$B:$B,WEEKNUM(daily!$A2132))</f>
        <v>623370</v>
      </c>
      <c r="S2132">
        <f>SUMIFS(COT!J:J,COT!$A:$A,YEAR(daily!$A2132),COT!$B:$B,WEEKNUM(daily!$A2132))</f>
        <v>625635</v>
      </c>
      <c r="T2132">
        <f>SUMIFS(COT!K:K,COT!$A:$A,YEAR(daily!$A2132),COT!$B:$B,WEEKNUM(daily!$A2132))</f>
        <v>62563</v>
      </c>
      <c r="U2132">
        <f>SUMIFS(COT!L:L,COT!$A:$A,YEAR(daily!$A2132),COT!$B:$B,WEEKNUM(daily!$A2132))</f>
        <v>71957</v>
      </c>
      <c r="V2132">
        <f>SUMIFS(COT!M:M,COT!$A:$A,YEAR(daily!$A2132),COT!$B:$B,WEEKNUM(daily!$A2132))</f>
        <v>80</v>
      </c>
      <c r="W2132">
        <f>SUMIFS(COT!N:N,COT!$A:$A,YEAR(daily!$A2132),COT!$B:$B,WEEKNUM(daily!$A2132))</f>
        <v>97</v>
      </c>
      <c r="X2132">
        <f>SUMIFS(COT!O:O,COT!$A:$A,YEAR(daily!$A2132),COT!$B:$B,WEEKNUM(daily!$A2132))</f>
        <v>117</v>
      </c>
      <c r="Y2132">
        <f>SUMIFS(COT!P:P,COT!$A:$A,YEAR(daily!$A2132),COT!$B:$B,WEEKNUM(daily!$A2132))</f>
        <v>84</v>
      </c>
      <c r="Z2132">
        <f>SUMIFS(COT!Q:Q,COT!$A:$A,YEAR(daily!$A2132),COT!$B:$B,WEEKNUM(daily!$A2132))</f>
        <v>99</v>
      </c>
      <c r="AA2132">
        <f>SUMIFS(Saudi!B:B,Saudi!$A:$A,YEAR(daily!$A2132))</f>
        <v>1100.96</v>
      </c>
      <c r="AB2132">
        <f>SUMIFS(Saudi!C:C,Saudi!$A:$A,YEAR(daily!$A2132))</f>
        <v>520.04999999999995</v>
      </c>
      <c r="AC2132">
        <f>SUMIFS(Saudi!F:F,Saudi!$A:$A,YEAR(daily!$A2132))</f>
        <v>4182752</v>
      </c>
      <c r="AD2132">
        <f>SUMIFS(Saudi!G:G,Saudi!$A:$A,YEAR(daily!$A2132))</f>
        <v>99.648229102070061</v>
      </c>
      <c r="AE2132">
        <f>SUMIFS(Saudi!H:H,Saudi!$A:$A,YEAR(daily!$A2132))</f>
        <v>416803829.57314175</v>
      </c>
      <c r="AF2132" s="5">
        <f t="shared" si="90"/>
        <v>8</v>
      </c>
      <c r="AG2132" s="5">
        <f t="shared" si="91"/>
        <v>2008</v>
      </c>
    </row>
    <row r="2133" spans="1:33">
      <c r="A2133" s="3">
        <v>39685</v>
      </c>
      <c r="B2133" s="1">
        <v>302397</v>
      </c>
      <c r="C2133" s="1">
        <v>180732</v>
      </c>
      <c r="D2133" s="1">
        <v>43592</v>
      </c>
      <c r="E2133" s="1">
        <v>115.11</v>
      </c>
      <c r="F2133" s="1">
        <v>116.31</v>
      </c>
      <c r="G2133" s="1">
        <v>116.81</v>
      </c>
      <c r="H2133" s="2">
        <v>50.6</v>
      </c>
      <c r="I2133" s="2">
        <v>31.9</v>
      </c>
      <c r="J2133" s="2">
        <v>86.9</v>
      </c>
      <c r="K2133" s="2">
        <v>87.2</v>
      </c>
      <c r="L2133">
        <f>SUMIFS(US!B:B,US!$D:$D,YEAR(daily!$A2133),US!$E:$E,MONTH(daily!$A2133))</f>
        <v>8722</v>
      </c>
      <c r="M2133">
        <f>SUMIFS(US!C:C,US!$D:$D,YEAR(daily!$A2133),US!$E:$E,MONTH(daily!$A2133))</f>
        <v>19272</v>
      </c>
      <c r="N2133">
        <f>SUMIFS(COT!E:E,COT!$A:$A,YEAR(daily!$A2133),COT!$B:$B,WEEKNUM(daily!$A2133))</f>
        <v>1187623</v>
      </c>
      <c r="O2133">
        <f>SUMIFS(COT!F:F,COT!$A:$A,YEAR(daily!$A2133),COT!$B:$B,WEEKNUM(daily!$A2133))</f>
        <v>205459</v>
      </c>
      <c r="P2133">
        <f>SUMIFS(COT!G:G,COT!$A:$A,YEAR(daily!$A2133),COT!$B:$B,WEEKNUM(daily!$A2133))</f>
        <v>185293</v>
      </c>
      <c r="Q2133">
        <f>SUMIFS(COT!H:H,COT!$A:$A,YEAR(daily!$A2133),COT!$B:$B,WEEKNUM(daily!$A2133))</f>
        <v>323377</v>
      </c>
      <c r="R2133">
        <f>SUMIFS(COT!I:I,COT!$A:$A,YEAR(daily!$A2133),COT!$B:$B,WEEKNUM(daily!$A2133))</f>
        <v>600916</v>
      </c>
      <c r="S2133">
        <f>SUMIFS(COT!J:J,COT!$A:$A,YEAR(daily!$A2133),COT!$B:$B,WEEKNUM(daily!$A2133))</f>
        <v>612306</v>
      </c>
      <c r="T2133">
        <f>SUMIFS(COT!K:K,COT!$A:$A,YEAR(daily!$A2133),COT!$B:$B,WEEKNUM(daily!$A2133))</f>
        <v>57871</v>
      </c>
      <c r="U2133">
        <f>SUMIFS(COT!L:L,COT!$A:$A,YEAR(daily!$A2133),COT!$B:$B,WEEKNUM(daily!$A2133))</f>
        <v>66647</v>
      </c>
      <c r="V2133">
        <f>SUMIFS(COT!M:M,COT!$A:$A,YEAR(daily!$A2133),COT!$B:$B,WEEKNUM(daily!$A2133))</f>
        <v>80</v>
      </c>
      <c r="W2133">
        <f>SUMIFS(COT!N:N,COT!$A:$A,YEAR(daily!$A2133),COT!$B:$B,WEEKNUM(daily!$A2133))</f>
        <v>106</v>
      </c>
      <c r="X2133">
        <f>SUMIFS(COT!O:O,COT!$A:$A,YEAR(daily!$A2133),COT!$B:$B,WEEKNUM(daily!$A2133))</f>
        <v>121</v>
      </c>
      <c r="Y2133">
        <f>SUMIFS(COT!P:P,COT!$A:$A,YEAR(daily!$A2133),COT!$B:$B,WEEKNUM(daily!$A2133))</f>
        <v>75</v>
      </c>
      <c r="Z2133">
        <f>SUMIFS(COT!Q:Q,COT!$A:$A,YEAR(daily!$A2133),COT!$B:$B,WEEKNUM(daily!$A2133))</f>
        <v>97</v>
      </c>
      <c r="AA2133">
        <f>SUMIFS(Saudi!B:B,Saudi!$A:$A,YEAR(daily!$A2133))</f>
        <v>1100.96</v>
      </c>
      <c r="AB2133">
        <f>SUMIFS(Saudi!C:C,Saudi!$A:$A,YEAR(daily!$A2133))</f>
        <v>520.04999999999995</v>
      </c>
      <c r="AC2133">
        <f>SUMIFS(Saudi!F:F,Saudi!$A:$A,YEAR(daily!$A2133))</f>
        <v>4182752</v>
      </c>
      <c r="AD2133">
        <f>SUMIFS(Saudi!G:G,Saudi!$A:$A,YEAR(daily!$A2133))</f>
        <v>99.648229102070061</v>
      </c>
      <c r="AE2133">
        <f>SUMIFS(Saudi!H:H,Saudi!$A:$A,YEAR(daily!$A2133))</f>
        <v>416803829.57314175</v>
      </c>
      <c r="AF2133" s="5">
        <f t="shared" si="90"/>
        <v>8</v>
      </c>
      <c r="AG2133" s="5">
        <f t="shared" si="91"/>
        <v>2008</v>
      </c>
    </row>
    <row r="2134" spans="1:33">
      <c r="A2134" s="3">
        <v>39686</v>
      </c>
      <c r="B2134" s="1">
        <v>296541</v>
      </c>
      <c r="C2134" s="1">
        <v>179367</v>
      </c>
      <c r="D2134" s="1">
        <v>42385</v>
      </c>
      <c r="E2134" s="1">
        <v>116.27</v>
      </c>
      <c r="F2134" s="1">
        <v>117.14</v>
      </c>
      <c r="G2134" s="1">
        <v>117.52</v>
      </c>
      <c r="H2134" s="2">
        <v>50.6</v>
      </c>
      <c r="I2134" s="2">
        <v>31.9</v>
      </c>
      <c r="J2134" s="2">
        <v>86.9</v>
      </c>
      <c r="K2134" s="2">
        <v>87.2</v>
      </c>
      <c r="L2134">
        <f>SUMIFS(US!B:B,US!$D:$D,YEAR(daily!$A2134),US!$E:$E,MONTH(daily!$A2134))</f>
        <v>8722</v>
      </c>
      <c r="M2134">
        <f>SUMIFS(US!C:C,US!$D:$D,YEAR(daily!$A2134),US!$E:$E,MONTH(daily!$A2134))</f>
        <v>19272</v>
      </c>
      <c r="N2134">
        <f>SUMIFS(COT!E:E,COT!$A:$A,YEAR(daily!$A2134),COT!$B:$B,WEEKNUM(daily!$A2134))</f>
        <v>1187623</v>
      </c>
      <c r="O2134">
        <f>SUMIFS(COT!F:F,COT!$A:$A,YEAR(daily!$A2134),COT!$B:$B,WEEKNUM(daily!$A2134))</f>
        <v>205459</v>
      </c>
      <c r="P2134">
        <f>SUMIFS(COT!G:G,COT!$A:$A,YEAR(daily!$A2134),COT!$B:$B,WEEKNUM(daily!$A2134))</f>
        <v>185293</v>
      </c>
      <c r="Q2134">
        <f>SUMIFS(COT!H:H,COT!$A:$A,YEAR(daily!$A2134),COT!$B:$B,WEEKNUM(daily!$A2134))</f>
        <v>323377</v>
      </c>
      <c r="R2134">
        <f>SUMIFS(COT!I:I,COT!$A:$A,YEAR(daily!$A2134),COT!$B:$B,WEEKNUM(daily!$A2134))</f>
        <v>600916</v>
      </c>
      <c r="S2134">
        <f>SUMIFS(COT!J:J,COT!$A:$A,YEAR(daily!$A2134),COT!$B:$B,WEEKNUM(daily!$A2134))</f>
        <v>612306</v>
      </c>
      <c r="T2134">
        <f>SUMIFS(COT!K:K,COT!$A:$A,YEAR(daily!$A2134),COT!$B:$B,WEEKNUM(daily!$A2134))</f>
        <v>57871</v>
      </c>
      <c r="U2134">
        <f>SUMIFS(COT!L:L,COT!$A:$A,YEAR(daily!$A2134),COT!$B:$B,WEEKNUM(daily!$A2134))</f>
        <v>66647</v>
      </c>
      <c r="V2134">
        <f>SUMIFS(COT!M:M,COT!$A:$A,YEAR(daily!$A2134),COT!$B:$B,WEEKNUM(daily!$A2134))</f>
        <v>80</v>
      </c>
      <c r="W2134">
        <f>SUMIFS(COT!N:N,COT!$A:$A,YEAR(daily!$A2134),COT!$B:$B,WEEKNUM(daily!$A2134))</f>
        <v>106</v>
      </c>
      <c r="X2134">
        <f>SUMIFS(COT!O:O,COT!$A:$A,YEAR(daily!$A2134),COT!$B:$B,WEEKNUM(daily!$A2134))</f>
        <v>121</v>
      </c>
      <c r="Y2134">
        <f>SUMIFS(COT!P:P,COT!$A:$A,YEAR(daily!$A2134),COT!$B:$B,WEEKNUM(daily!$A2134))</f>
        <v>75</v>
      </c>
      <c r="Z2134">
        <f>SUMIFS(COT!Q:Q,COT!$A:$A,YEAR(daily!$A2134),COT!$B:$B,WEEKNUM(daily!$A2134))</f>
        <v>97</v>
      </c>
      <c r="AA2134">
        <f>SUMIFS(Saudi!B:B,Saudi!$A:$A,YEAR(daily!$A2134))</f>
        <v>1100.96</v>
      </c>
      <c r="AB2134">
        <f>SUMIFS(Saudi!C:C,Saudi!$A:$A,YEAR(daily!$A2134))</f>
        <v>520.04999999999995</v>
      </c>
      <c r="AC2134">
        <f>SUMIFS(Saudi!F:F,Saudi!$A:$A,YEAR(daily!$A2134))</f>
        <v>4182752</v>
      </c>
      <c r="AD2134">
        <f>SUMIFS(Saudi!G:G,Saudi!$A:$A,YEAR(daily!$A2134))</f>
        <v>99.648229102070061</v>
      </c>
      <c r="AE2134">
        <f>SUMIFS(Saudi!H:H,Saudi!$A:$A,YEAR(daily!$A2134))</f>
        <v>416803829.57314175</v>
      </c>
      <c r="AF2134" s="5">
        <f t="shared" si="90"/>
        <v>8</v>
      </c>
      <c r="AG2134" s="5">
        <f t="shared" si="91"/>
        <v>2008</v>
      </c>
    </row>
    <row r="2135" spans="1:33">
      <c r="A2135" s="3">
        <v>39687</v>
      </c>
      <c r="B2135" s="1">
        <v>302647</v>
      </c>
      <c r="C2135" s="1">
        <v>181473</v>
      </c>
      <c r="D2135" s="1">
        <v>41988</v>
      </c>
      <c r="E2135" s="1">
        <v>118.15</v>
      </c>
      <c r="F2135" s="1">
        <v>118.79</v>
      </c>
      <c r="G2135" s="1">
        <v>119.08</v>
      </c>
      <c r="H2135" s="2">
        <v>50.6</v>
      </c>
      <c r="I2135" s="2">
        <v>31.9</v>
      </c>
      <c r="J2135" s="2">
        <v>86.9</v>
      </c>
      <c r="K2135" s="2">
        <v>87.2</v>
      </c>
      <c r="L2135">
        <f>SUMIFS(US!B:B,US!$D:$D,YEAR(daily!$A2135),US!$E:$E,MONTH(daily!$A2135))</f>
        <v>8722</v>
      </c>
      <c r="M2135">
        <f>SUMIFS(US!C:C,US!$D:$D,YEAR(daily!$A2135),US!$E:$E,MONTH(daily!$A2135))</f>
        <v>19272</v>
      </c>
      <c r="N2135">
        <f>SUMIFS(COT!E:E,COT!$A:$A,YEAR(daily!$A2135),COT!$B:$B,WEEKNUM(daily!$A2135))</f>
        <v>1187623</v>
      </c>
      <c r="O2135">
        <f>SUMIFS(COT!F:F,COT!$A:$A,YEAR(daily!$A2135),COT!$B:$B,WEEKNUM(daily!$A2135))</f>
        <v>205459</v>
      </c>
      <c r="P2135">
        <f>SUMIFS(COT!G:G,COT!$A:$A,YEAR(daily!$A2135),COT!$B:$B,WEEKNUM(daily!$A2135))</f>
        <v>185293</v>
      </c>
      <c r="Q2135">
        <f>SUMIFS(COT!H:H,COT!$A:$A,YEAR(daily!$A2135),COT!$B:$B,WEEKNUM(daily!$A2135))</f>
        <v>323377</v>
      </c>
      <c r="R2135">
        <f>SUMIFS(COT!I:I,COT!$A:$A,YEAR(daily!$A2135),COT!$B:$B,WEEKNUM(daily!$A2135))</f>
        <v>600916</v>
      </c>
      <c r="S2135">
        <f>SUMIFS(COT!J:J,COT!$A:$A,YEAR(daily!$A2135),COT!$B:$B,WEEKNUM(daily!$A2135))</f>
        <v>612306</v>
      </c>
      <c r="T2135">
        <f>SUMIFS(COT!K:K,COT!$A:$A,YEAR(daily!$A2135),COT!$B:$B,WEEKNUM(daily!$A2135))</f>
        <v>57871</v>
      </c>
      <c r="U2135">
        <f>SUMIFS(COT!L:L,COT!$A:$A,YEAR(daily!$A2135),COT!$B:$B,WEEKNUM(daily!$A2135))</f>
        <v>66647</v>
      </c>
      <c r="V2135">
        <f>SUMIFS(COT!M:M,COT!$A:$A,YEAR(daily!$A2135),COT!$B:$B,WEEKNUM(daily!$A2135))</f>
        <v>80</v>
      </c>
      <c r="W2135">
        <f>SUMIFS(COT!N:N,COT!$A:$A,YEAR(daily!$A2135),COT!$B:$B,WEEKNUM(daily!$A2135))</f>
        <v>106</v>
      </c>
      <c r="X2135">
        <f>SUMIFS(COT!O:O,COT!$A:$A,YEAR(daily!$A2135),COT!$B:$B,WEEKNUM(daily!$A2135))</f>
        <v>121</v>
      </c>
      <c r="Y2135">
        <f>SUMIFS(COT!P:P,COT!$A:$A,YEAR(daily!$A2135),COT!$B:$B,WEEKNUM(daily!$A2135))</f>
        <v>75</v>
      </c>
      <c r="Z2135">
        <f>SUMIFS(COT!Q:Q,COT!$A:$A,YEAR(daily!$A2135),COT!$B:$B,WEEKNUM(daily!$A2135))</f>
        <v>97</v>
      </c>
      <c r="AA2135">
        <f>SUMIFS(Saudi!B:B,Saudi!$A:$A,YEAR(daily!$A2135))</f>
        <v>1100.96</v>
      </c>
      <c r="AB2135">
        <f>SUMIFS(Saudi!C:C,Saudi!$A:$A,YEAR(daily!$A2135))</f>
        <v>520.04999999999995</v>
      </c>
      <c r="AC2135">
        <f>SUMIFS(Saudi!F:F,Saudi!$A:$A,YEAR(daily!$A2135))</f>
        <v>4182752</v>
      </c>
      <c r="AD2135">
        <f>SUMIFS(Saudi!G:G,Saudi!$A:$A,YEAR(daily!$A2135))</f>
        <v>99.648229102070061</v>
      </c>
      <c r="AE2135">
        <f>SUMIFS(Saudi!H:H,Saudi!$A:$A,YEAR(daily!$A2135))</f>
        <v>416803829.57314175</v>
      </c>
      <c r="AF2135" s="5">
        <f t="shared" si="90"/>
        <v>8</v>
      </c>
      <c r="AG2135" s="5">
        <f t="shared" si="91"/>
        <v>2008</v>
      </c>
    </row>
    <row r="2136" spans="1:33">
      <c r="A2136" s="3">
        <v>39688</v>
      </c>
      <c r="B2136" s="1">
        <v>289212</v>
      </c>
      <c r="C2136" s="1">
        <v>184484</v>
      </c>
      <c r="D2136" s="1">
        <v>41648</v>
      </c>
      <c r="E2136" s="1">
        <v>115.59</v>
      </c>
      <c r="F2136" s="1">
        <v>116.47</v>
      </c>
      <c r="G2136" s="1">
        <v>116.86</v>
      </c>
      <c r="H2136" s="2">
        <v>50.6</v>
      </c>
      <c r="I2136" s="2">
        <v>31.9</v>
      </c>
      <c r="J2136" s="2">
        <v>86.9</v>
      </c>
      <c r="K2136" s="2">
        <v>87.2</v>
      </c>
      <c r="L2136">
        <f>SUMIFS(US!B:B,US!$D:$D,YEAR(daily!$A2136),US!$E:$E,MONTH(daily!$A2136))</f>
        <v>8722</v>
      </c>
      <c r="M2136">
        <f>SUMIFS(US!C:C,US!$D:$D,YEAR(daily!$A2136),US!$E:$E,MONTH(daily!$A2136))</f>
        <v>19272</v>
      </c>
      <c r="N2136">
        <f>SUMIFS(COT!E:E,COT!$A:$A,YEAR(daily!$A2136),COT!$B:$B,WEEKNUM(daily!$A2136))</f>
        <v>1187623</v>
      </c>
      <c r="O2136">
        <f>SUMIFS(COT!F:F,COT!$A:$A,YEAR(daily!$A2136),COT!$B:$B,WEEKNUM(daily!$A2136))</f>
        <v>205459</v>
      </c>
      <c r="P2136">
        <f>SUMIFS(COT!G:G,COT!$A:$A,YEAR(daily!$A2136),COT!$B:$B,WEEKNUM(daily!$A2136))</f>
        <v>185293</v>
      </c>
      <c r="Q2136">
        <f>SUMIFS(COT!H:H,COT!$A:$A,YEAR(daily!$A2136),COT!$B:$B,WEEKNUM(daily!$A2136))</f>
        <v>323377</v>
      </c>
      <c r="R2136">
        <f>SUMIFS(COT!I:I,COT!$A:$A,YEAR(daily!$A2136),COT!$B:$B,WEEKNUM(daily!$A2136))</f>
        <v>600916</v>
      </c>
      <c r="S2136">
        <f>SUMIFS(COT!J:J,COT!$A:$A,YEAR(daily!$A2136),COT!$B:$B,WEEKNUM(daily!$A2136))</f>
        <v>612306</v>
      </c>
      <c r="T2136">
        <f>SUMIFS(COT!K:K,COT!$A:$A,YEAR(daily!$A2136),COT!$B:$B,WEEKNUM(daily!$A2136))</f>
        <v>57871</v>
      </c>
      <c r="U2136">
        <f>SUMIFS(COT!L:L,COT!$A:$A,YEAR(daily!$A2136),COT!$B:$B,WEEKNUM(daily!$A2136))</f>
        <v>66647</v>
      </c>
      <c r="V2136">
        <f>SUMIFS(COT!M:M,COT!$A:$A,YEAR(daily!$A2136),COT!$B:$B,WEEKNUM(daily!$A2136))</f>
        <v>80</v>
      </c>
      <c r="W2136">
        <f>SUMIFS(COT!N:N,COT!$A:$A,YEAR(daily!$A2136),COT!$B:$B,WEEKNUM(daily!$A2136))</f>
        <v>106</v>
      </c>
      <c r="X2136">
        <f>SUMIFS(COT!O:O,COT!$A:$A,YEAR(daily!$A2136),COT!$B:$B,WEEKNUM(daily!$A2136))</f>
        <v>121</v>
      </c>
      <c r="Y2136">
        <f>SUMIFS(COT!P:P,COT!$A:$A,YEAR(daily!$A2136),COT!$B:$B,WEEKNUM(daily!$A2136))</f>
        <v>75</v>
      </c>
      <c r="Z2136">
        <f>SUMIFS(COT!Q:Q,COT!$A:$A,YEAR(daily!$A2136),COT!$B:$B,WEEKNUM(daily!$A2136))</f>
        <v>97</v>
      </c>
      <c r="AA2136">
        <f>SUMIFS(Saudi!B:B,Saudi!$A:$A,YEAR(daily!$A2136))</f>
        <v>1100.96</v>
      </c>
      <c r="AB2136">
        <f>SUMIFS(Saudi!C:C,Saudi!$A:$A,YEAR(daily!$A2136))</f>
        <v>520.04999999999995</v>
      </c>
      <c r="AC2136">
        <f>SUMIFS(Saudi!F:F,Saudi!$A:$A,YEAR(daily!$A2136))</f>
        <v>4182752</v>
      </c>
      <c r="AD2136">
        <f>SUMIFS(Saudi!G:G,Saudi!$A:$A,YEAR(daily!$A2136))</f>
        <v>99.648229102070061</v>
      </c>
      <c r="AE2136">
        <f>SUMIFS(Saudi!H:H,Saudi!$A:$A,YEAR(daily!$A2136))</f>
        <v>416803829.57314175</v>
      </c>
      <c r="AF2136" s="5">
        <f t="shared" si="90"/>
        <v>8</v>
      </c>
      <c r="AG2136" s="5">
        <f t="shared" si="91"/>
        <v>2008</v>
      </c>
    </row>
    <row r="2137" spans="1:33">
      <c r="A2137" s="3">
        <v>39689</v>
      </c>
      <c r="B2137" s="1">
        <v>285551</v>
      </c>
      <c r="C2137" s="1">
        <v>182316</v>
      </c>
      <c r="D2137" s="1">
        <v>39963</v>
      </c>
      <c r="E2137" s="1">
        <v>115.46</v>
      </c>
      <c r="F2137" s="1">
        <v>116.31</v>
      </c>
      <c r="G2137" s="1">
        <v>116.68</v>
      </c>
      <c r="H2137" s="2">
        <v>50.6</v>
      </c>
      <c r="I2137" s="2">
        <v>31.9</v>
      </c>
      <c r="J2137" s="2">
        <v>86.9</v>
      </c>
      <c r="K2137" s="2">
        <v>87.2</v>
      </c>
      <c r="L2137">
        <f>SUMIFS(US!B:B,US!$D:$D,YEAR(daily!$A2137),US!$E:$E,MONTH(daily!$A2137))</f>
        <v>8722</v>
      </c>
      <c r="M2137">
        <f>SUMIFS(US!C:C,US!$D:$D,YEAR(daily!$A2137),US!$E:$E,MONTH(daily!$A2137))</f>
        <v>19272</v>
      </c>
      <c r="N2137">
        <f>SUMIFS(COT!E:E,COT!$A:$A,YEAR(daily!$A2137),COT!$B:$B,WEEKNUM(daily!$A2137))</f>
        <v>1187623</v>
      </c>
      <c r="O2137">
        <f>SUMIFS(COT!F:F,COT!$A:$A,YEAR(daily!$A2137),COT!$B:$B,WEEKNUM(daily!$A2137))</f>
        <v>205459</v>
      </c>
      <c r="P2137">
        <f>SUMIFS(COT!G:G,COT!$A:$A,YEAR(daily!$A2137),COT!$B:$B,WEEKNUM(daily!$A2137))</f>
        <v>185293</v>
      </c>
      <c r="Q2137">
        <f>SUMIFS(COT!H:H,COT!$A:$A,YEAR(daily!$A2137),COT!$B:$B,WEEKNUM(daily!$A2137))</f>
        <v>323377</v>
      </c>
      <c r="R2137">
        <f>SUMIFS(COT!I:I,COT!$A:$A,YEAR(daily!$A2137),COT!$B:$B,WEEKNUM(daily!$A2137))</f>
        <v>600916</v>
      </c>
      <c r="S2137">
        <f>SUMIFS(COT!J:J,COT!$A:$A,YEAR(daily!$A2137),COT!$B:$B,WEEKNUM(daily!$A2137))</f>
        <v>612306</v>
      </c>
      <c r="T2137">
        <f>SUMIFS(COT!K:K,COT!$A:$A,YEAR(daily!$A2137),COT!$B:$B,WEEKNUM(daily!$A2137))</f>
        <v>57871</v>
      </c>
      <c r="U2137">
        <f>SUMIFS(COT!L:L,COT!$A:$A,YEAR(daily!$A2137),COT!$B:$B,WEEKNUM(daily!$A2137))</f>
        <v>66647</v>
      </c>
      <c r="V2137">
        <f>SUMIFS(COT!M:M,COT!$A:$A,YEAR(daily!$A2137),COT!$B:$B,WEEKNUM(daily!$A2137))</f>
        <v>80</v>
      </c>
      <c r="W2137">
        <f>SUMIFS(COT!N:N,COT!$A:$A,YEAR(daily!$A2137),COT!$B:$B,WEEKNUM(daily!$A2137))</f>
        <v>106</v>
      </c>
      <c r="X2137">
        <f>SUMIFS(COT!O:O,COT!$A:$A,YEAR(daily!$A2137),COT!$B:$B,WEEKNUM(daily!$A2137))</f>
        <v>121</v>
      </c>
      <c r="Y2137">
        <f>SUMIFS(COT!P:P,COT!$A:$A,YEAR(daily!$A2137),COT!$B:$B,WEEKNUM(daily!$A2137))</f>
        <v>75</v>
      </c>
      <c r="Z2137">
        <f>SUMIFS(COT!Q:Q,COT!$A:$A,YEAR(daily!$A2137),COT!$B:$B,WEEKNUM(daily!$A2137))</f>
        <v>97</v>
      </c>
      <c r="AA2137">
        <f>SUMIFS(Saudi!B:B,Saudi!$A:$A,YEAR(daily!$A2137))</f>
        <v>1100.96</v>
      </c>
      <c r="AB2137">
        <f>SUMIFS(Saudi!C:C,Saudi!$A:$A,YEAR(daily!$A2137))</f>
        <v>520.04999999999995</v>
      </c>
      <c r="AC2137">
        <f>SUMIFS(Saudi!F:F,Saudi!$A:$A,YEAR(daily!$A2137))</f>
        <v>4182752</v>
      </c>
      <c r="AD2137">
        <f>SUMIFS(Saudi!G:G,Saudi!$A:$A,YEAR(daily!$A2137))</f>
        <v>99.648229102070061</v>
      </c>
      <c r="AE2137">
        <f>SUMIFS(Saudi!H:H,Saudi!$A:$A,YEAR(daily!$A2137))</f>
        <v>416803829.57314175</v>
      </c>
      <c r="AF2137" s="5">
        <f t="shared" si="90"/>
        <v>8</v>
      </c>
      <c r="AG2137" s="5">
        <f t="shared" si="91"/>
        <v>2008</v>
      </c>
    </row>
    <row r="2138" spans="1:33">
      <c r="A2138" s="3">
        <v>39693</v>
      </c>
      <c r="B2138" s="1">
        <v>303965</v>
      </c>
      <c r="C2138" s="1">
        <v>187317</v>
      </c>
      <c r="D2138" s="1">
        <v>41469</v>
      </c>
      <c r="E2138" s="1">
        <v>109.71</v>
      </c>
      <c r="F2138" s="1">
        <v>110.97</v>
      </c>
      <c r="G2138" s="1">
        <v>111.55</v>
      </c>
      <c r="H2138" s="2">
        <v>50.2</v>
      </c>
      <c r="I2138" s="2">
        <v>31.9</v>
      </c>
      <c r="J2138" s="2">
        <v>86.6</v>
      </c>
      <c r="K2138" s="2">
        <v>86.2</v>
      </c>
      <c r="L2138">
        <f>SUMIFS(US!B:B,US!$D:$D,YEAR(daily!$A2138),US!$E:$E,MONTH(daily!$A2138))</f>
        <v>7131</v>
      </c>
      <c r="M2138">
        <f>SUMIFS(US!C:C,US!$D:$D,YEAR(daily!$A2138),US!$E:$E,MONTH(daily!$A2138))</f>
        <v>17839</v>
      </c>
      <c r="N2138">
        <f>SUMIFS(COT!E:E,COT!$A:$A,YEAR(daily!$A2138),COT!$B:$B,WEEKNUM(daily!$A2138))</f>
        <v>1226876</v>
      </c>
      <c r="O2138">
        <f>SUMIFS(COT!F:F,COT!$A:$A,YEAR(daily!$A2138),COT!$B:$B,WEEKNUM(daily!$A2138))</f>
        <v>193540</v>
      </c>
      <c r="P2138">
        <f>SUMIFS(COT!G:G,COT!$A:$A,YEAR(daily!$A2138),COT!$B:$B,WEEKNUM(daily!$A2138))</f>
        <v>179209</v>
      </c>
      <c r="Q2138">
        <f>SUMIFS(COT!H:H,COT!$A:$A,YEAR(daily!$A2138),COT!$B:$B,WEEKNUM(daily!$A2138))</f>
        <v>344655</v>
      </c>
      <c r="R2138">
        <f>SUMIFS(COT!I:I,COT!$A:$A,YEAR(daily!$A2138),COT!$B:$B,WEEKNUM(daily!$A2138))</f>
        <v>609817</v>
      </c>
      <c r="S2138">
        <f>SUMIFS(COT!J:J,COT!$A:$A,YEAR(daily!$A2138),COT!$B:$B,WEEKNUM(daily!$A2138))</f>
        <v>612323</v>
      </c>
      <c r="T2138">
        <f>SUMIFS(COT!K:K,COT!$A:$A,YEAR(daily!$A2138),COT!$B:$B,WEEKNUM(daily!$A2138))</f>
        <v>78864</v>
      </c>
      <c r="U2138">
        <f>SUMIFS(COT!L:L,COT!$A:$A,YEAR(daily!$A2138),COT!$B:$B,WEEKNUM(daily!$A2138))</f>
        <v>90689</v>
      </c>
      <c r="V2138">
        <f>SUMIFS(COT!M:M,COT!$A:$A,YEAR(daily!$A2138),COT!$B:$B,WEEKNUM(daily!$A2138))</f>
        <v>79</v>
      </c>
      <c r="W2138">
        <f>SUMIFS(COT!N:N,COT!$A:$A,YEAR(daily!$A2138),COT!$B:$B,WEEKNUM(daily!$A2138))</f>
        <v>107</v>
      </c>
      <c r="X2138">
        <f>SUMIFS(COT!O:O,COT!$A:$A,YEAR(daily!$A2138),COT!$B:$B,WEEKNUM(daily!$A2138))</f>
        <v>130</v>
      </c>
      <c r="Y2138">
        <f>SUMIFS(COT!P:P,COT!$A:$A,YEAR(daily!$A2138),COT!$B:$B,WEEKNUM(daily!$A2138))</f>
        <v>83</v>
      </c>
      <c r="Z2138">
        <f>SUMIFS(COT!Q:Q,COT!$A:$A,YEAR(daily!$A2138),COT!$B:$B,WEEKNUM(daily!$A2138))</f>
        <v>97</v>
      </c>
      <c r="AA2138">
        <f>SUMIFS(Saudi!B:B,Saudi!$A:$A,YEAR(daily!$A2138))</f>
        <v>1100.96</v>
      </c>
      <c r="AB2138">
        <f>SUMIFS(Saudi!C:C,Saudi!$A:$A,YEAR(daily!$A2138))</f>
        <v>520.04999999999995</v>
      </c>
      <c r="AC2138">
        <f>SUMIFS(Saudi!F:F,Saudi!$A:$A,YEAR(daily!$A2138))</f>
        <v>4182752</v>
      </c>
      <c r="AD2138">
        <f>SUMIFS(Saudi!G:G,Saudi!$A:$A,YEAR(daily!$A2138))</f>
        <v>99.648229102070061</v>
      </c>
      <c r="AE2138">
        <f>SUMIFS(Saudi!H:H,Saudi!$A:$A,YEAR(daily!$A2138))</f>
        <v>416803829.57314175</v>
      </c>
      <c r="AF2138" s="5">
        <f t="shared" si="90"/>
        <v>9</v>
      </c>
      <c r="AG2138" s="5">
        <f t="shared" si="91"/>
        <v>2008</v>
      </c>
    </row>
    <row r="2139" spans="1:33">
      <c r="A2139" s="3">
        <v>39694</v>
      </c>
      <c r="B2139" s="1">
        <v>281691</v>
      </c>
      <c r="C2139" s="1">
        <v>181106</v>
      </c>
      <c r="D2139" s="1">
        <v>39862</v>
      </c>
      <c r="E2139" s="1">
        <v>109.35</v>
      </c>
      <c r="F2139" s="1">
        <v>110.45</v>
      </c>
      <c r="G2139" s="1">
        <v>110.97</v>
      </c>
      <c r="H2139" s="2">
        <v>50.2</v>
      </c>
      <c r="I2139" s="2">
        <v>31.9</v>
      </c>
      <c r="J2139" s="2">
        <v>86.6</v>
      </c>
      <c r="K2139" s="2">
        <v>86.2</v>
      </c>
      <c r="L2139">
        <f>SUMIFS(US!B:B,US!$D:$D,YEAR(daily!$A2139),US!$E:$E,MONTH(daily!$A2139))</f>
        <v>7131</v>
      </c>
      <c r="M2139">
        <f>SUMIFS(US!C:C,US!$D:$D,YEAR(daily!$A2139),US!$E:$E,MONTH(daily!$A2139))</f>
        <v>17839</v>
      </c>
      <c r="N2139">
        <f>SUMIFS(COT!E:E,COT!$A:$A,YEAR(daily!$A2139),COT!$B:$B,WEEKNUM(daily!$A2139))</f>
        <v>1226876</v>
      </c>
      <c r="O2139">
        <f>SUMIFS(COT!F:F,COT!$A:$A,YEAR(daily!$A2139),COT!$B:$B,WEEKNUM(daily!$A2139))</f>
        <v>193540</v>
      </c>
      <c r="P2139">
        <f>SUMIFS(COT!G:G,COT!$A:$A,YEAR(daily!$A2139),COT!$B:$B,WEEKNUM(daily!$A2139))</f>
        <v>179209</v>
      </c>
      <c r="Q2139">
        <f>SUMIFS(COT!H:H,COT!$A:$A,YEAR(daily!$A2139),COT!$B:$B,WEEKNUM(daily!$A2139))</f>
        <v>344655</v>
      </c>
      <c r="R2139">
        <f>SUMIFS(COT!I:I,COT!$A:$A,YEAR(daily!$A2139),COT!$B:$B,WEEKNUM(daily!$A2139))</f>
        <v>609817</v>
      </c>
      <c r="S2139">
        <f>SUMIFS(COT!J:J,COT!$A:$A,YEAR(daily!$A2139),COT!$B:$B,WEEKNUM(daily!$A2139))</f>
        <v>612323</v>
      </c>
      <c r="T2139">
        <f>SUMIFS(COT!K:K,COT!$A:$A,YEAR(daily!$A2139),COT!$B:$B,WEEKNUM(daily!$A2139))</f>
        <v>78864</v>
      </c>
      <c r="U2139">
        <f>SUMIFS(COT!L:L,COT!$A:$A,YEAR(daily!$A2139),COT!$B:$B,WEEKNUM(daily!$A2139))</f>
        <v>90689</v>
      </c>
      <c r="V2139">
        <f>SUMIFS(COT!M:M,COT!$A:$A,YEAR(daily!$A2139),COT!$B:$B,WEEKNUM(daily!$A2139))</f>
        <v>79</v>
      </c>
      <c r="W2139">
        <f>SUMIFS(COT!N:N,COT!$A:$A,YEAR(daily!$A2139),COT!$B:$B,WEEKNUM(daily!$A2139))</f>
        <v>107</v>
      </c>
      <c r="X2139">
        <f>SUMIFS(COT!O:O,COT!$A:$A,YEAR(daily!$A2139),COT!$B:$B,WEEKNUM(daily!$A2139))</f>
        <v>130</v>
      </c>
      <c r="Y2139">
        <f>SUMIFS(COT!P:P,COT!$A:$A,YEAR(daily!$A2139),COT!$B:$B,WEEKNUM(daily!$A2139))</f>
        <v>83</v>
      </c>
      <c r="Z2139">
        <f>SUMIFS(COT!Q:Q,COT!$A:$A,YEAR(daily!$A2139),COT!$B:$B,WEEKNUM(daily!$A2139))</f>
        <v>97</v>
      </c>
      <c r="AA2139">
        <f>SUMIFS(Saudi!B:B,Saudi!$A:$A,YEAR(daily!$A2139))</f>
        <v>1100.96</v>
      </c>
      <c r="AB2139">
        <f>SUMIFS(Saudi!C:C,Saudi!$A:$A,YEAR(daily!$A2139))</f>
        <v>520.04999999999995</v>
      </c>
      <c r="AC2139">
        <f>SUMIFS(Saudi!F:F,Saudi!$A:$A,YEAR(daily!$A2139))</f>
        <v>4182752</v>
      </c>
      <c r="AD2139">
        <f>SUMIFS(Saudi!G:G,Saudi!$A:$A,YEAR(daily!$A2139))</f>
        <v>99.648229102070061</v>
      </c>
      <c r="AE2139">
        <f>SUMIFS(Saudi!H:H,Saudi!$A:$A,YEAR(daily!$A2139))</f>
        <v>416803829.57314175</v>
      </c>
      <c r="AF2139" s="5">
        <f t="shared" si="90"/>
        <v>9</v>
      </c>
      <c r="AG2139" s="5">
        <f t="shared" si="91"/>
        <v>2008</v>
      </c>
    </row>
    <row r="2140" spans="1:33">
      <c r="A2140" s="3">
        <v>39695</v>
      </c>
      <c r="B2140" s="1">
        <v>277147</v>
      </c>
      <c r="C2140" s="1">
        <v>180283</v>
      </c>
      <c r="D2140" s="1">
        <v>40027</v>
      </c>
      <c r="E2140" s="1">
        <v>107.89</v>
      </c>
      <c r="F2140" s="1">
        <v>109</v>
      </c>
      <c r="G2140" s="1">
        <v>109.51</v>
      </c>
      <c r="H2140" s="2">
        <v>50.2</v>
      </c>
      <c r="I2140" s="2">
        <v>31.9</v>
      </c>
      <c r="J2140" s="2">
        <v>86.6</v>
      </c>
      <c r="K2140" s="2">
        <v>86.2</v>
      </c>
      <c r="L2140">
        <f>SUMIFS(US!B:B,US!$D:$D,YEAR(daily!$A2140),US!$E:$E,MONTH(daily!$A2140))</f>
        <v>7131</v>
      </c>
      <c r="M2140">
        <f>SUMIFS(US!C:C,US!$D:$D,YEAR(daily!$A2140),US!$E:$E,MONTH(daily!$A2140))</f>
        <v>17839</v>
      </c>
      <c r="N2140">
        <f>SUMIFS(COT!E:E,COT!$A:$A,YEAR(daily!$A2140),COT!$B:$B,WEEKNUM(daily!$A2140))</f>
        <v>1226876</v>
      </c>
      <c r="O2140">
        <f>SUMIFS(COT!F:F,COT!$A:$A,YEAR(daily!$A2140),COT!$B:$B,WEEKNUM(daily!$A2140))</f>
        <v>193540</v>
      </c>
      <c r="P2140">
        <f>SUMIFS(COT!G:G,COT!$A:$A,YEAR(daily!$A2140),COT!$B:$B,WEEKNUM(daily!$A2140))</f>
        <v>179209</v>
      </c>
      <c r="Q2140">
        <f>SUMIFS(COT!H:H,COT!$A:$A,YEAR(daily!$A2140),COT!$B:$B,WEEKNUM(daily!$A2140))</f>
        <v>344655</v>
      </c>
      <c r="R2140">
        <f>SUMIFS(COT!I:I,COT!$A:$A,YEAR(daily!$A2140),COT!$B:$B,WEEKNUM(daily!$A2140))</f>
        <v>609817</v>
      </c>
      <c r="S2140">
        <f>SUMIFS(COT!J:J,COT!$A:$A,YEAR(daily!$A2140),COT!$B:$B,WEEKNUM(daily!$A2140))</f>
        <v>612323</v>
      </c>
      <c r="T2140">
        <f>SUMIFS(COT!K:K,COT!$A:$A,YEAR(daily!$A2140),COT!$B:$B,WEEKNUM(daily!$A2140))</f>
        <v>78864</v>
      </c>
      <c r="U2140">
        <f>SUMIFS(COT!L:L,COT!$A:$A,YEAR(daily!$A2140),COT!$B:$B,WEEKNUM(daily!$A2140))</f>
        <v>90689</v>
      </c>
      <c r="V2140">
        <f>SUMIFS(COT!M:M,COT!$A:$A,YEAR(daily!$A2140),COT!$B:$B,WEEKNUM(daily!$A2140))</f>
        <v>79</v>
      </c>
      <c r="W2140">
        <f>SUMIFS(COT!N:N,COT!$A:$A,YEAR(daily!$A2140),COT!$B:$B,WEEKNUM(daily!$A2140))</f>
        <v>107</v>
      </c>
      <c r="X2140">
        <f>SUMIFS(COT!O:O,COT!$A:$A,YEAR(daily!$A2140),COT!$B:$B,WEEKNUM(daily!$A2140))</f>
        <v>130</v>
      </c>
      <c r="Y2140">
        <f>SUMIFS(COT!P:P,COT!$A:$A,YEAR(daily!$A2140),COT!$B:$B,WEEKNUM(daily!$A2140))</f>
        <v>83</v>
      </c>
      <c r="Z2140">
        <f>SUMIFS(COT!Q:Q,COT!$A:$A,YEAR(daily!$A2140),COT!$B:$B,WEEKNUM(daily!$A2140))</f>
        <v>97</v>
      </c>
      <c r="AA2140">
        <f>SUMIFS(Saudi!B:B,Saudi!$A:$A,YEAR(daily!$A2140))</f>
        <v>1100.96</v>
      </c>
      <c r="AB2140">
        <f>SUMIFS(Saudi!C:C,Saudi!$A:$A,YEAR(daily!$A2140))</f>
        <v>520.04999999999995</v>
      </c>
      <c r="AC2140">
        <f>SUMIFS(Saudi!F:F,Saudi!$A:$A,YEAR(daily!$A2140))</f>
        <v>4182752</v>
      </c>
      <c r="AD2140">
        <f>SUMIFS(Saudi!G:G,Saudi!$A:$A,YEAR(daily!$A2140))</f>
        <v>99.648229102070061</v>
      </c>
      <c r="AE2140">
        <f>SUMIFS(Saudi!H:H,Saudi!$A:$A,YEAR(daily!$A2140))</f>
        <v>416803829.57314175</v>
      </c>
      <c r="AF2140" s="5">
        <f t="shared" si="90"/>
        <v>9</v>
      </c>
      <c r="AG2140" s="5">
        <f t="shared" si="91"/>
        <v>2008</v>
      </c>
    </row>
    <row r="2141" spans="1:33">
      <c r="A2141" s="3">
        <v>39696</v>
      </c>
      <c r="B2141" s="1">
        <v>273877</v>
      </c>
      <c r="C2141" s="1">
        <v>179317</v>
      </c>
      <c r="D2141" s="1">
        <v>40075</v>
      </c>
      <c r="E2141" s="1">
        <v>106.23</v>
      </c>
      <c r="F2141" s="1">
        <v>107.18</v>
      </c>
      <c r="G2141" s="1">
        <v>107.66</v>
      </c>
      <c r="H2141" s="2">
        <v>50.2</v>
      </c>
      <c r="I2141" s="2">
        <v>31.9</v>
      </c>
      <c r="J2141" s="2">
        <v>86.6</v>
      </c>
      <c r="K2141" s="2">
        <v>86.2</v>
      </c>
      <c r="L2141">
        <f>SUMIFS(US!B:B,US!$D:$D,YEAR(daily!$A2141),US!$E:$E,MONTH(daily!$A2141))</f>
        <v>7131</v>
      </c>
      <c r="M2141">
        <f>SUMIFS(US!C:C,US!$D:$D,YEAR(daily!$A2141),US!$E:$E,MONTH(daily!$A2141))</f>
        <v>17839</v>
      </c>
      <c r="N2141">
        <f>SUMIFS(COT!E:E,COT!$A:$A,YEAR(daily!$A2141),COT!$B:$B,WEEKNUM(daily!$A2141))</f>
        <v>1226876</v>
      </c>
      <c r="O2141">
        <f>SUMIFS(COT!F:F,COT!$A:$A,YEAR(daily!$A2141),COT!$B:$B,WEEKNUM(daily!$A2141))</f>
        <v>193540</v>
      </c>
      <c r="P2141">
        <f>SUMIFS(COT!G:G,COT!$A:$A,YEAR(daily!$A2141),COT!$B:$B,WEEKNUM(daily!$A2141))</f>
        <v>179209</v>
      </c>
      <c r="Q2141">
        <f>SUMIFS(COT!H:H,COT!$A:$A,YEAR(daily!$A2141),COT!$B:$B,WEEKNUM(daily!$A2141))</f>
        <v>344655</v>
      </c>
      <c r="R2141">
        <f>SUMIFS(COT!I:I,COT!$A:$A,YEAR(daily!$A2141),COT!$B:$B,WEEKNUM(daily!$A2141))</f>
        <v>609817</v>
      </c>
      <c r="S2141">
        <f>SUMIFS(COT!J:J,COT!$A:$A,YEAR(daily!$A2141),COT!$B:$B,WEEKNUM(daily!$A2141))</f>
        <v>612323</v>
      </c>
      <c r="T2141">
        <f>SUMIFS(COT!K:K,COT!$A:$A,YEAR(daily!$A2141),COT!$B:$B,WEEKNUM(daily!$A2141))</f>
        <v>78864</v>
      </c>
      <c r="U2141">
        <f>SUMIFS(COT!L:L,COT!$A:$A,YEAR(daily!$A2141),COT!$B:$B,WEEKNUM(daily!$A2141))</f>
        <v>90689</v>
      </c>
      <c r="V2141">
        <f>SUMIFS(COT!M:M,COT!$A:$A,YEAR(daily!$A2141),COT!$B:$B,WEEKNUM(daily!$A2141))</f>
        <v>79</v>
      </c>
      <c r="W2141">
        <f>SUMIFS(COT!N:N,COT!$A:$A,YEAR(daily!$A2141),COT!$B:$B,WEEKNUM(daily!$A2141))</f>
        <v>107</v>
      </c>
      <c r="X2141">
        <f>SUMIFS(COT!O:O,COT!$A:$A,YEAR(daily!$A2141),COT!$B:$B,WEEKNUM(daily!$A2141))</f>
        <v>130</v>
      </c>
      <c r="Y2141">
        <f>SUMIFS(COT!P:P,COT!$A:$A,YEAR(daily!$A2141),COT!$B:$B,WEEKNUM(daily!$A2141))</f>
        <v>83</v>
      </c>
      <c r="Z2141">
        <f>SUMIFS(COT!Q:Q,COT!$A:$A,YEAR(daily!$A2141),COT!$B:$B,WEEKNUM(daily!$A2141))</f>
        <v>97</v>
      </c>
      <c r="AA2141">
        <f>SUMIFS(Saudi!B:B,Saudi!$A:$A,YEAR(daily!$A2141))</f>
        <v>1100.96</v>
      </c>
      <c r="AB2141">
        <f>SUMIFS(Saudi!C:C,Saudi!$A:$A,YEAR(daily!$A2141))</f>
        <v>520.04999999999995</v>
      </c>
      <c r="AC2141">
        <f>SUMIFS(Saudi!F:F,Saudi!$A:$A,YEAR(daily!$A2141))</f>
        <v>4182752</v>
      </c>
      <c r="AD2141">
        <f>SUMIFS(Saudi!G:G,Saudi!$A:$A,YEAR(daily!$A2141))</f>
        <v>99.648229102070061</v>
      </c>
      <c r="AE2141">
        <f>SUMIFS(Saudi!H:H,Saudi!$A:$A,YEAR(daily!$A2141))</f>
        <v>416803829.57314175</v>
      </c>
      <c r="AF2141" s="5">
        <f t="shared" si="90"/>
        <v>9</v>
      </c>
      <c r="AG2141" s="5">
        <f t="shared" si="91"/>
        <v>2008</v>
      </c>
    </row>
    <row r="2142" spans="1:33">
      <c r="A2142" s="3">
        <v>39699</v>
      </c>
      <c r="B2142" s="1">
        <v>241668</v>
      </c>
      <c r="C2142" s="1">
        <v>180627</v>
      </c>
      <c r="D2142" s="1">
        <v>42960</v>
      </c>
      <c r="E2142" s="1">
        <v>106.34</v>
      </c>
      <c r="F2142" s="1">
        <v>107.03</v>
      </c>
      <c r="G2142" s="1">
        <v>107.47</v>
      </c>
      <c r="H2142" s="2">
        <v>50.2</v>
      </c>
      <c r="I2142" s="2">
        <v>31.9</v>
      </c>
      <c r="J2142" s="2">
        <v>86.6</v>
      </c>
      <c r="K2142" s="2">
        <v>86.2</v>
      </c>
      <c r="L2142">
        <f>SUMIFS(US!B:B,US!$D:$D,YEAR(daily!$A2142),US!$E:$E,MONTH(daily!$A2142))</f>
        <v>7131</v>
      </c>
      <c r="M2142">
        <f>SUMIFS(US!C:C,US!$D:$D,YEAR(daily!$A2142),US!$E:$E,MONTH(daily!$A2142))</f>
        <v>17839</v>
      </c>
      <c r="N2142">
        <f>SUMIFS(COT!E:E,COT!$A:$A,YEAR(daily!$A2142),COT!$B:$B,WEEKNUM(daily!$A2142))</f>
        <v>1231450</v>
      </c>
      <c r="O2142">
        <f>SUMIFS(COT!F:F,COT!$A:$A,YEAR(daily!$A2142),COT!$B:$B,WEEKNUM(daily!$A2142))</f>
        <v>198328</v>
      </c>
      <c r="P2142">
        <f>SUMIFS(COT!G:G,COT!$A:$A,YEAR(daily!$A2142),COT!$B:$B,WEEKNUM(daily!$A2142))</f>
        <v>191992</v>
      </c>
      <c r="Q2142">
        <f>SUMIFS(COT!H:H,COT!$A:$A,YEAR(daily!$A2142),COT!$B:$B,WEEKNUM(daily!$A2142))</f>
        <v>343465</v>
      </c>
      <c r="R2142">
        <f>SUMIFS(COT!I:I,COT!$A:$A,YEAR(daily!$A2142),COT!$B:$B,WEEKNUM(daily!$A2142))</f>
        <v>616150</v>
      </c>
      <c r="S2142">
        <f>SUMIFS(COT!J:J,COT!$A:$A,YEAR(daily!$A2142),COT!$B:$B,WEEKNUM(daily!$A2142))</f>
        <v>613628</v>
      </c>
      <c r="T2142">
        <f>SUMIFS(COT!K:K,COT!$A:$A,YEAR(daily!$A2142),COT!$B:$B,WEEKNUM(daily!$A2142))</f>
        <v>73507</v>
      </c>
      <c r="U2142">
        <f>SUMIFS(COT!L:L,COT!$A:$A,YEAR(daily!$A2142),COT!$B:$B,WEEKNUM(daily!$A2142))</f>
        <v>82365</v>
      </c>
      <c r="V2142">
        <f>SUMIFS(COT!M:M,COT!$A:$A,YEAR(daily!$A2142),COT!$B:$B,WEEKNUM(daily!$A2142))</f>
        <v>93</v>
      </c>
      <c r="W2142">
        <f>SUMIFS(COT!N:N,COT!$A:$A,YEAR(daily!$A2142),COT!$B:$B,WEEKNUM(daily!$A2142))</f>
        <v>102</v>
      </c>
      <c r="X2142">
        <f>SUMIFS(COT!O:O,COT!$A:$A,YEAR(daily!$A2142),COT!$B:$B,WEEKNUM(daily!$A2142))</f>
        <v>129</v>
      </c>
      <c r="Y2142">
        <f>SUMIFS(COT!P:P,COT!$A:$A,YEAR(daily!$A2142),COT!$B:$B,WEEKNUM(daily!$A2142))</f>
        <v>78</v>
      </c>
      <c r="Z2142">
        <f>SUMIFS(COT!Q:Q,COT!$A:$A,YEAR(daily!$A2142),COT!$B:$B,WEEKNUM(daily!$A2142))</f>
        <v>96</v>
      </c>
      <c r="AA2142">
        <f>SUMIFS(Saudi!B:B,Saudi!$A:$A,YEAR(daily!$A2142))</f>
        <v>1100.96</v>
      </c>
      <c r="AB2142">
        <f>SUMIFS(Saudi!C:C,Saudi!$A:$A,YEAR(daily!$A2142))</f>
        <v>520.04999999999995</v>
      </c>
      <c r="AC2142">
        <f>SUMIFS(Saudi!F:F,Saudi!$A:$A,YEAR(daily!$A2142))</f>
        <v>4182752</v>
      </c>
      <c r="AD2142">
        <f>SUMIFS(Saudi!G:G,Saudi!$A:$A,YEAR(daily!$A2142))</f>
        <v>99.648229102070061</v>
      </c>
      <c r="AE2142">
        <f>SUMIFS(Saudi!H:H,Saudi!$A:$A,YEAR(daily!$A2142))</f>
        <v>416803829.57314175</v>
      </c>
      <c r="AF2142" s="5">
        <f t="shared" si="90"/>
        <v>9</v>
      </c>
      <c r="AG2142" s="5">
        <f t="shared" si="91"/>
        <v>2008</v>
      </c>
    </row>
    <row r="2143" spans="1:33">
      <c r="A2143" s="3">
        <v>39700</v>
      </c>
      <c r="B2143" s="1">
        <v>242917</v>
      </c>
      <c r="C2143" s="1">
        <v>183244</v>
      </c>
      <c r="D2143" s="1">
        <v>44807</v>
      </c>
      <c r="E2143" s="1">
        <v>103.26</v>
      </c>
      <c r="F2143" s="1">
        <v>103.74</v>
      </c>
      <c r="G2143" s="1">
        <v>104.15</v>
      </c>
      <c r="H2143" s="2">
        <v>50.2</v>
      </c>
      <c r="I2143" s="2">
        <v>31.9</v>
      </c>
      <c r="J2143" s="2">
        <v>86.6</v>
      </c>
      <c r="K2143" s="2">
        <v>86.2</v>
      </c>
      <c r="L2143">
        <f>SUMIFS(US!B:B,US!$D:$D,YEAR(daily!$A2143),US!$E:$E,MONTH(daily!$A2143))</f>
        <v>7131</v>
      </c>
      <c r="M2143">
        <f>SUMIFS(US!C:C,US!$D:$D,YEAR(daily!$A2143),US!$E:$E,MONTH(daily!$A2143))</f>
        <v>17839</v>
      </c>
      <c r="N2143">
        <f>SUMIFS(COT!E:E,COT!$A:$A,YEAR(daily!$A2143),COT!$B:$B,WEEKNUM(daily!$A2143))</f>
        <v>1231450</v>
      </c>
      <c r="O2143">
        <f>SUMIFS(COT!F:F,COT!$A:$A,YEAR(daily!$A2143),COT!$B:$B,WEEKNUM(daily!$A2143))</f>
        <v>198328</v>
      </c>
      <c r="P2143">
        <f>SUMIFS(COT!G:G,COT!$A:$A,YEAR(daily!$A2143),COT!$B:$B,WEEKNUM(daily!$A2143))</f>
        <v>191992</v>
      </c>
      <c r="Q2143">
        <f>SUMIFS(COT!H:H,COT!$A:$A,YEAR(daily!$A2143),COT!$B:$B,WEEKNUM(daily!$A2143))</f>
        <v>343465</v>
      </c>
      <c r="R2143">
        <f>SUMIFS(COT!I:I,COT!$A:$A,YEAR(daily!$A2143),COT!$B:$B,WEEKNUM(daily!$A2143))</f>
        <v>616150</v>
      </c>
      <c r="S2143">
        <f>SUMIFS(COT!J:J,COT!$A:$A,YEAR(daily!$A2143),COT!$B:$B,WEEKNUM(daily!$A2143))</f>
        <v>613628</v>
      </c>
      <c r="T2143">
        <f>SUMIFS(COT!K:K,COT!$A:$A,YEAR(daily!$A2143),COT!$B:$B,WEEKNUM(daily!$A2143))</f>
        <v>73507</v>
      </c>
      <c r="U2143">
        <f>SUMIFS(COT!L:L,COT!$A:$A,YEAR(daily!$A2143),COT!$B:$B,WEEKNUM(daily!$A2143))</f>
        <v>82365</v>
      </c>
      <c r="V2143">
        <f>SUMIFS(COT!M:M,COT!$A:$A,YEAR(daily!$A2143),COT!$B:$B,WEEKNUM(daily!$A2143))</f>
        <v>93</v>
      </c>
      <c r="W2143">
        <f>SUMIFS(COT!N:N,COT!$A:$A,YEAR(daily!$A2143),COT!$B:$B,WEEKNUM(daily!$A2143))</f>
        <v>102</v>
      </c>
      <c r="X2143">
        <f>SUMIFS(COT!O:O,COT!$A:$A,YEAR(daily!$A2143),COT!$B:$B,WEEKNUM(daily!$A2143))</f>
        <v>129</v>
      </c>
      <c r="Y2143">
        <f>SUMIFS(COT!P:P,COT!$A:$A,YEAR(daily!$A2143),COT!$B:$B,WEEKNUM(daily!$A2143))</f>
        <v>78</v>
      </c>
      <c r="Z2143">
        <f>SUMIFS(COT!Q:Q,COT!$A:$A,YEAR(daily!$A2143),COT!$B:$B,WEEKNUM(daily!$A2143))</f>
        <v>96</v>
      </c>
      <c r="AA2143">
        <f>SUMIFS(Saudi!B:B,Saudi!$A:$A,YEAR(daily!$A2143))</f>
        <v>1100.96</v>
      </c>
      <c r="AB2143">
        <f>SUMIFS(Saudi!C:C,Saudi!$A:$A,YEAR(daily!$A2143))</f>
        <v>520.04999999999995</v>
      </c>
      <c r="AC2143">
        <f>SUMIFS(Saudi!F:F,Saudi!$A:$A,YEAR(daily!$A2143))</f>
        <v>4182752</v>
      </c>
      <c r="AD2143">
        <f>SUMIFS(Saudi!G:G,Saudi!$A:$A,YEAR(daily!$A2143))</f>
        <v>99.648229102070061</v>
      </c>
      <c r="AE2143">
        <f>SUMIFS(Saudi!H:H,Saudi!$A:$A,YEAR(daily!$A2143))</f>
        <v>416803829.57314175</v>
      </c>
      <c r="AF2143" s="5">
        <f t="shared" si="90"/>
        <v>9</v>
      </c>
      <c r="AG2143" s="5">
        <f t="shared" si="91"/>
        <v>2008</v>
      </c>
    </row>
    <row r="2144" spans="1:33">
      <c r="A2144" s="3">
        <v>39701</v>
      </c>
      <c r="B2144" s="1">
        <v>205594</v>
      </c>
      <c r="C2144" s="1">
        <v>181218</v>
      </c>
      <c r="D2144" s="1">
        <v>43558</v>
      </c>
      <c r="E2144" s="1">
        <v>102.58</v>
      </c>
      <c r="F2144" s="1">
        <v>102.92</v>
      </c>
      <c r="G2144" s="1">
        <v>103.25</v>
      </c>
      <c r="H2144" s="2">
        <v>50.2</v>
      </c>
      <c r="I2144" s="2">
        <v>31.9</v>
      </c>
      <c r="J2144" s="2">
        <v>86.6</v>
      </c>
      <c r="K2144" s="2">
        <v>86.2</v>
      </c>
      <c r="L2144">
        <f>SUMIFS(US!B:B,US!$D:$D,YEAR(daily!$A2144),US!$E:$E,MONTH(daily!$A2144))</f>
        <v>7131</v>
      </c>
      <c r="M2144">
        <f>SUMIFS(US!C:C,US!$D:$D,YEAR(daily!$A2144),US!$E:$E,MONTH(daily!$A2144))</f>
        <v>17839</v>
      </c>
      <c r="N2144">
        <f>SUMIFS(COT!E:E,COT!$A:$A,YEAR(daily!$A2144),COT!$B:$B,WEEKNUM(daily!$A2144))</f>
        <v>1231450</v>
      </c>
      <c r="O2144">
        <f>SUMIFS(COT!F:F,COT!$A:$A,YEAR(daily!$A2144),COT!$B:$B,WEEKNUM(daily!$A2144))</f>
        <v>198328</v>
      </c>
      <c r="P2144">
        <f>SUMIFS(COT!G:G,COT!$A:$A,YEAR(daily!$A2144),COT!$B:$B,WEEKNUM(daily!$A2144))</f>
        <v>191992</v>
      </c>
      <c r="Q2144">
        <f>SUMIFS(COT!H:H,COT!$A:$A,YEAR(daily!$A2144),COT!$B:$B,WEEKNUM(daily!$A2144))</f>
        <v>343465</v>
      </c>
      <c r="R2144">
        <f>SUMIFS(COT!I:I,COT!$A:$A,YEAR(daily!$A2144),COT!$B:$B,WEEKNUM(daily!$A2144))</f>
        <v>616150</v>
      </c>
      <c r="S2144">
        <f>SUMIFS(COT!J:J,COT!$A:$A,YEAR(daily!$A2144),COT!$B:$B,WEEKNUM(daily!$A2144))</f>
        <v>613628</v>
      </c>
      <c r="T2144">
        <f>SUMIFS(COT!K:K,COT!$A:$A,YEAR(daily!$A2144),COT!$B:$B,WEEKNUM(daily!$A2144))</f>
        <v>73507</v>
      </c>
      <c r="U2144">
        <f>SUMIFS(COT!L:L,COT!$A:$A,YEAR(daily!$A2144),COT!$B:$B,WEEKNUM(daily!$A2144))</f>
        <v>82365</v>
      </c>
      <c r="V2144">
        <f>SUMIFS(COT!M:M,COT!$A:$A,YEAR(daily!$A2144),COT!$B:$B,WEEKNUM(daily!$A2144))</f>
        <v>93</v>
      </c>
      <c r="W2144">
        <f>SUMIFS(COT!N:N,COT!$A:$A,YEAR(daily!$A2144),COT!$B:$B,WEEKNUM(daily!$A2144))</f>
        <v>102</v>
      </c>
      <c r="X2144">
        <f>SUMIFS(COT!O:O,COT!$A:$A,YEAR(daily!$A2144),COT!$B:$B,WEEKNUM(daily!$A2144))</f>
        <v>129</v>
      </c>
      <c r="Y2144">
        <f>SUMIFS(COT!P:P,COT!$A:$A,YEAR(daily!$A2144),COT!$B:$B,WEEKNUM(daily!$A2144))</f>
        <v>78</v>
      </c>
      <c r="Z2144">
        <f>SUMIFS(COT!Q:Q,COT!$A:$A,YEAR(daily!$A2144),COT!$B:$B,WEEKNUM(daily!$A2144))</f>
        <v>96</v>
      </c>
      <c r="AA2144">
        <f>SUMIFS(Saudi!B:B,Saudi!$A:$A,YEAR(daily!$A2144))</f>
        <v>1100.96</v>
      </c>
      <c r="AB2144">
        <f>SUMIFS(Saudi!C:C,Saudi!$A:$A,YEAR(daily!$A2144))</f>
        <v>520.04999999999995</v>
      </c>
      <c r="AC2144">
        <f>SUMIFS(Saudi!F:F,Saudi!$A:$A,YEAR(daily!$A2144))</f>
        <v>4182752</v>
      </c>
      <c r="AD2144">
        <f>SUMIFS(Saudi!G:G,Saudi!$A:$A,YEAR(daily!$A2144))</f>
        <v>99.648229102070061</v>
      </c>
      <c r="AE2144">
        <f>SUMIFS(Saudi!H:H,Saudi!$A:$A,YEAR(daily!$A2144))</f>
        <v>416803829.57314175</v>
      </c>
      <c r="AF2144" s="5">
        <f t="shared" si="90"/>
        <v>9</v>
      </c>
      <c r="AG2144" s="5">
        <f t="shared" si="91"/>
        <v>2008</v>
      </c>
    </row>
    <row r="2145" spans="1:33">
      <c r="A2145" s="3">
        <v>39702</v>
      </c>
      <c r="B2145" s="1">
        <v>182319</v>
      </c>
      <c r="C2145" s="1">
        <v>183963</v>
      </c>
      <c r="D2145" s="1">
        <v>45069</v>
      </c>
      <c r="E2145" s="1">
        <v>100.87</v>
      </c>
      <c r="F2145" s="1">
        <v>101.25</v>
      </c>
      <c r="G2145" s="1">
        <v>101.58</v>
      </c>
      <c r="H2145" s="2">
        <v>50.2</v>
      </c>
      <c r="I2145" s="2">
        <v>31.9</v>
      </c>
      <c r="J2145" s="2">
        <v>86.6</v>
      </c>
      <c r="K2145" s="2">
        <v>86.2</v>
      </c>
      <c r="L2145">
        <f>SUMIFS(US!B:B,US!$D:$D,YEAR(daily!$A2145),US!$E:$E,MONTH(daily!$A2145))</f>
        <v>7131</v>
      </c>
      <c r="M2145">
        <f>SUMIFS(US!C:C,US!$D:$D,YEAR(daily!$A2145),US!$E:$E,MONTH(daily!$A2145))</f>
        <v>17839</v>
      </c>
      <c r="N2145">
        <f>SUMIFS(COT!E:E,COT!$A:$A,YEAR(daily!$A2145),COT!$B:$B,WEEKNUM(daily!$A2145))</f>
        <v>1231450</v>
      </c>
      <c r="O2145">
        <f>SUMIFS(COT!F:F,COT!$A:$A,YEAR(daily!$A2145),COT!$B:$B,WEEKNUM(daily!$A2145))</f>
        <v>198328</v>
      </c>
      <c r="P2145">
        <f>SUMIFS(COT!G:G,COT!$A:$A,YEAR(daily!$A2145),COT!$B:$B,WEEKNUM(daily!$A2145))</f>
        <v>191992</v>
      </c>
      <c r="Q2145">
        <f>SUMIFS(COT!H:H,COT!$A:$A,YEAR(daily!$A2145),COT!$B:$B,WEEKNUM(daily!$A2145))</f>
        <v>343465</v>
      </c>
      <c r="R2145">
        <f>SUMIFS(COT!I:I,COT!$A:$A,YEAR(daily!$A2145),COT!$B:$B,WEEKNUM(daily!$A2145))</f>
        <v>616150</v>
      </c>
      <c r="S2145">
        <f>SUMIFS(COT!J:J,COT!$A:$A,YEAR(daily!$A2145),COT!$B:$B,WEEKNUM(daily!$A2145))</f>
        <v>613628</v>
      </c>
      <c r="T2145">
        <f>SUMIFS(COT!K:K,COT!$A:$A,YEAR(daily!$A2145),COT!$B:$B,WEEKNUM(daily!$A2145))</f>
        <v>73507</v>
      </c>
      <c r="U2145">
        <f>SUMIFS(COT!L:L,COT!$A:$A,YEAR(daily!$A2145),COT!$B:$B,WEEKNUM(daily!$A2145))</f>
        <v>82365</v>
      </c>
      <c r="V2145">
        <f>SUMIFS(COT!M:M,COT!$A:$A,YEAR(daily!$A2145),COT!$B:$B,WEEKNUM(daily!$A2145))</f>
        <v>93</v>
      </c>
      <c r="W2145">
        <f>SUMIFS(COT!N:N,COT!$A:$A,YEAR(daily!$A2145),COT!$B:$B,WEEKNUM(daily!$A2145))</f>
        <v>102</v>
      </c>
      <c r="X2145">
        <f>SUMIFS(COT!O:O,COT!$A:$A,YEAR(daily!$A2145),COT!$B:$B,WEEKNUM(daily!$A2145))</f>
        <v>129</v>
      </c>
      <c r="Y2145">
        <f>SUMIFS(COT!P:P,COT!$A:$A,YEAR(daily!$A2145),COT!$B:$B,WEEKNUM(daily!$A2145))</f>
        <v>78</v>
      </c>
      <c r="Z2145">
        <f>SUMIFS(COT!Q:Q,COT!$A:$A,YEAR(daily!$A2145),COT!$B:$B,WEEKNUM(daily!$A2145))</f>
        <v>96</v>
      </c>
      <c r="AA2145">
        <f>SUMIFS(Saudi!B:B,Saudi!$A:$A,YEAR(daily!$A2145))</f>
        <v>1100.96</v>
      </c>
      <c r="AB2145">
        <f>SUMIFS(Saudi!C:C,Saudi!$A:$A,YEAR(daily!$A2145))</f>
        <v>520.04999999999995</v>
      </c>
      <c r="AC2145">
        <f>SUMIFS(Saudi!F:F,Saudi!$A:$A,YEAR(daily!$A2145))</f>
        <v>4182752</v>
      </c>
      <c r="AD2145">
        <f>SUMIFS(Saudi!G:G,Saudi!$A:$A,YEAR(daily!$A2145))</f>
        <v>99.648229102070061</v>
      </c>
      <c r="AE2145">
        <f>SUMIFS(Saudi!H:H,Saudi!$A:$A,YEAR(daily!$A2145))</f>
        <v>416803829.57314175</v>
      </c>
      <c r="AF2145" s="5">
        <f t="shared" si="90"/>
        <v>9</v>
      </c>
      <c r="AG2145" s="5">
        <f t="shared" si="91"/>
        <v>2008</v>
      </c>
    </row>
    <row r="2146" spans="1:33">
      <c r="A2146" s="3">
        <v>39703</v>
      </c>
      <c r="B2146" s="1">
        <v>159585</v>
      </c>
      <c r="C2146" s="1">
        <v>187013</v>
      </c>
      <c r="D2146" s="1">
        <v>43633</v>
      </c>
      <c r="E2146" s="1">
        <v>101.18</v>
      </c>
      <c r="F2146" s="1">
        <v>101.62</v>
      </c>
      <c r="G2146" s="1">
        <v>102.01</v>
      </c>
      <c r="H2146" s="2">
        <v>50.2</v>
      </c>
      <c r="I2146" s="2">
        <v>31.9</v>
      </c>
      <c r="J2146" s="2">
        <v>86.6</v>
      </c>
      <c r="K2146" s="2">
        <v>86.2</v>
      </c>
      <c r="L2146">
        <f>SUMIFS(US!B:B,US!$D:$D,YEAR(daily!$A2146),US!$E:$E,MONTH(daily!$A2146))</f>
        <v>7131</v>
      </c>
      <c r="M2146">
        <f>SUMIFS(US!C:C,US!$D:$D,YEAR(daily!$A2146),US!$E:$E,MONTH(daily!$A2146))</f>
        <v>17839</v>
      </c>
      <c r="N2146">
        <f>SUMIFS(COT!E:E,COT!$A:$A,YEAR(daily!$A2146),COT!$B:$B,WEEKNUM(daily!$A2146))</f>
        <v>1231450</v>
      </c>
      <c r="O2146">
        <f>SUMIFS(COT!F:F,COT!$A:$A,YEAR(daily!$A2146),COT!$B:$B,WEEKNUM(daily!$A2146))</f>
        <v>198328</v>
      </c>
      <c r="P2146">
        <f>SUMIFS(COT!G:G,COT!$A:$A,YEAR(daily!$A2146),COT!$B:$B,WEEKNUM(daily!$A2146))</f>
        <v>191992</v>
      </c>
      <c r="Q2146">
        <f>SUMIFS(COT!H:H,COT!$A:$A,YEAR(daily!$A2146),COT!$B:$B,WEEKNUM(daily!$A2146))</f>
        <v>343465</v>
      </c>
      <c r="R2146">
        <f>SUMIFS(COT!I:I,COT!$A:$A,YEAR(daily!$A2146),COT!$B:$B,WEEKNUM(daily!$A2146))</f>
        <v>616150</v>
      </c>
      <c r="S2146">
        <f>SUMIFS(COT!J:J,COT!$A:$A,YEAR(daily!$A2146),COT!$B:$B,WEEKNUM(daily!$A2146))</f>
        <v>613628</v>
      </c>
      <c r="T2146">
        <f>SUMIFS(COT!K:K,COT!$A:$A,YEAR(daily!$A2146),COT!$B:$B,WEEKNUM(daily!$A2146))</f>
        <v>73507</v>
      </c>
      <c r="U2146">
        <f>SUMIFS(COT!L:L,COT!$A:$A,YEAR(daily!$A2146),COT!$B:$B,WEEKNUM(daily!$A2146))</f>
        <v>82365</v>
      </c>
      <c r="V2146">
        <f>SUMIFS(COT!M:M,COT!$A:$A,YEAR(daily!$A2146),COT!$B:$B,WEEKNUM(daily!$A2146))</f>
        <v>93</v>
      </c>
      <c r="W2146">
        <f>SUMIFS(COT!N:N,COT!$A:$A,YEAR(daily!$A2146),COT!$B:$B,WEEKNUM(daily!$A2146))</f>
        <v>102</v>
      </c>
      <c r="X2146">
        <f>SUMIFS(COT!O:O,COT!$A:$A,YEAR(daily!$A2146),COT!$B:$B,WEEKNUM(daily!$A2146))</f>
        <v>129</v>
      </c>
      <c r="Y2146">
        <f>SUMIFS(COT!P:P,COT!$A:$A,YEAR(daily!$A2146),COT!$B:$B,WEEKNUM(daily!$A2146))</f>
        <v>78</v>
      </c>
      <c r="Z2146">
        <f>SUMIFS(COT!Q:Q,COT!$A:$A,YEAR(daily!$A2146),COT!$B:$B,WEEKNUM(daily!$A2146))</f>
        <v>96</v>
      </c>
      <c r="AA2146">
        <f>SUMIFS(Saudi!B:B,Saudi!$A:$A,YEAR(daily!$A2146))</f>
        <v>1100.96</v>
      </c>
      <c r="AB2146">
        <f>SUMIFS(Saudi!C:C,Saudi!$A:$A,YEAR(daily!$A2146))</f>
        <v>520.04999999999995</v>
      </c>
      <c r="AC2146">
        <f>SUMIFS(Saudi!F:F,Saudi!$A:$A,YEAR(daily!$A2146))</f>
        <v>4182752</v>
      </c>
      <c r="AD2146">
        <f>SUMIFS(Saudi!G:G,Saudi!$A:$A,YEAR(daily!$A2146))</f>
        <v>99.648229102070061</v>
      </c>
      <c r="AE2146">
        <f>SUMIFS(Saudi!H:H,Saudi!$A:$A,YEAR(daily!$A2146))</f>
        <v>416803829.57314175</v>
      </c>
      <c r="AF2146" s="5">
        <f t="shared" si="90"/>
        <v>9</v>
      </c>
      <c r="AG2146" s="5">
        <f t="shared" si="91"/>
        <v>2008</v>
      </c>
    </row>
    <row r="2147" spans="1:33">
      <c r="A2147" s="3">
        <v>39706</v>
      </c>
      <c r="B2147" s="1">
        <v>151066</v>
      </c>
      <c r="C2147" s="1">
        <v>192282</v>
      </c>
      <c r="D2147" s="1">
        <v>44751</v>
      </c>
      <c r="E2147" s="1">
        <v>95.71</v>
      </c>
      <c r="F2147" s="1">
        <v>96.04</v>
      </c>
      <c r="G2147" s="1">
        <v>96.43</v>
      </c>
      <c r="H2147" s="2">
        <v>50.2</v>
      </c>
      <c r="I2147" s="2">
        <v>31.9</v>
      </c>
      <c r="J2147" s="2">
        <v>86.6</v>
      </c>
      <c r="K2147" s="2">
        <v>86.2</v>
      </c>
      <c r="L2147">
        <f>SUMIFS(US!B:B,US!$D:$D,YEAR(daily!$A2147),US!$E:$E,MONTH(daily!$A2147))</f>
        <v>7131</v>
      </c>
      <c r="M2147">
        <f>SUMIFS(US!C:C,US!$D:$D,YEAR(daily!$A2147),US!$E:$E,MONTH(daily!$A2147))</f>
        <v>17839</v>
      </c>
      <c r="N2147">
        <f>SUMIFS(COT!E:E,COT!$A:$A,YEAR(daily!$A2147),COT!$B:$B,WEEKNUM(daily!$A2147))</f>
        <v>1241629</v>
      </c>
      <c r="O2147">
        <f>SUMIFS(COT!F:F,COT!$A:$A,YEAR(daily!$A2147),COT!$B:$B,WEEKNUM(daily!$A2147))</f>
        <v>202219</v>
      </c>
      <c r="P2147">
        <f>SUMIFS(COT!G:G,COT!$A:$A,YEAR(daily!$A2147),COT!$B:$B,WEEKNUM(daily!$A2147))</f>
        <v>182840</v>
      </c>
      <c r="Q2147">
        <f>SUMIFS(COT!H:H,COT!$A:$A,YEAR(daily!$A2147),COT!$B:$B,WEEKNUM(daily!$A2147))</f>
        <v>361813</v>
      </c>
      <c r="R2147">
        <f>SUMIFS(COT!I:I,COT!$A:$A,YEAR(daily!$A2147),COT!$B:$B,WEEKNUM(daily!$A2147))</f>
        <v>618286</v>
      </c>
      <c r="S2147">
        <f>SUMIFS(COT!J:J,COT!$A:$A,YEAR(daily!$A2147),COT!$B:$B,WEEKNUM(daily!$A2147))</f>
        <v>638509</v>
      </c>
      <c r="T2147">
        <f>SUMIFS(COT!K:K,COT!$A:$A,YEAR(daily!$A2147),COT!$B:$B,WEEKNUM(daily!$A2147))</f>
        <v>59311</v>
      </c>
      <c r="U2147">
        <f>SUMIFS(COT!L:L,COT!$A:$A,YEAR(daily!$A2147),COT!$B:$B,WEEKNUM(daily!$A2147))</f>
        <v>58467</v>
      </c>
      <c r="V2147">
        <f>SUMIFS(COT!M:M,COT!$A:$A,YEAR(daily!$A2147),COT!$B:$B,WEEKNUM(daily!$A2147))</f>
        <v>94</v>
      </c>
      <c r="W2147">
        <f>SUMIFS(COT!N:N,COT!$A:$A,YEAR(daily!$A2147),COT!$B:$B,WEEKNUM(daily!$A2147))</f>
        <v>102</v>
      </c>
      <c r="X2147">
        <f>SUMIFS(COT!O:O,COT!$A:$A,YEAR(daily!$A2147),COT!$B:$B,WEEKNUM(daily!$A2147))</f>
        <v>129</v>
      </c>
      <c r="Y2147">
        <f>SUMIFS(COT!P:P,COT!$A:$A,YEAR(daily!$A2147),COT!$B:$B,WEEKNUM(daily!$A2147))</f>
        <v>77</v>
      </c>
      <c r="Z2147">
        <f>SUMIFS(COT!Q:Q,COT!$A:$A,YEAR(daily!$A2147),COT!$B:$B,WEEKNUM(daily!$A2147))</f>
        <v>93</v>
      </c>
      <c r="AA2147">
        <f>SUMIFS(Saudi!B:B,Saudi!$A:$A,YEAR(daily!$A2147))</f>
        <v>1100.96</v>
      </c>
      <c r="AB2147">
        <f>SUMIFS(Saudi!C:C,Saudi!$A:$A,YEAR(daily!$A2147))</f>
        <v>520.04999999999995</v>
      </c>
      <c r="AC2147">
        <f>SUMIFS(Saudi!F:F,Saudi!$A:$A,YEAR(daily!$A2147))</f>
        <v>4182752</v>
      </c>
      <c r="AD2147">
        <f>SUMIFS(Saudi!G:G,Saudi!$A:$A,YEAR(daily!$A2147))</f>
        <v>99.648229102070061</v>
      </c>
      <c r="AE2147">
        <f>SUMIFS(Saudi!H:H,Saudi!$A:$A,YEAR(daily!$A2147))</f>
        <v>416803829.57314175</v>
      </c>
      <c r="AF2147" s="5">
        <f t="shared" si="90"/>
        <v>9</v>
      </c>
      <c r="AG2147" s="5">
        <f t="shared" si="91"/>
        <v>2008</v>
      </c>
    </row>
    <row r="2148" spans="1:33">
      <c r="A2148" s="3">
        <v>39707</v>
      </c>
      <c r="B2148" s="1">
        <v>141464</v>
      </c>
      <c r="C2148" s="1">
        <v>187277</v>
      </c>
      <c r="D2148" s="1">
        <v>49326</v>
      </c>
      <c r="E2148" s="1">
        <v>91.15</v>
      </c>
      <c r="F2148" s="1">
        <v>91.17</v>
      </c>
      <c r="G2148" s="1">
        <v>91.4</v>
      </c>
      <c r="H2148" s="2">
        <v>50.2</v>
      </c>
      <c r="I2148" s="2">
        <v>31.9</v>
      </c>
      <c r="J2148" s="2">
        <v>86.6</v>
      </c>
      <c r="K2148" s="2">
        <v>86.2</v>
      </c>
      <c r="L2148">
        <f>SUMIFS(US!B:B,US!$D:$D,YEAR(daily!$A2148),US!$E:$E,MONTH(daily!$A2148))</f>
        <v>7131</v>
      </c>
      <c r="M2148">
        <f>SUMIFS(US!C:C,US!$D:$D,YEAR(daily!$A2148),US!$E:$E,MONTH(daily!$A2148))</f>
        <v>17839</v>
      </c>
      <c r="N2148">
        <f>SUMIFS(COT!E:E,COT!$A:$A,YEAR(daily!$A2148),COT!$B:$B,WEEKNUM(daily!$A2148))</f>
        <v>1241629</v>
      </c>
      <c r="O2148">
        <f>SUMIFS(COT!F:F,COT!$A:$A,YEAR(daily!$A2148),COT!$B:$B,WEEKNUM(daily!$A2148))</f>
        <v>202219</v>
      </c>
      <c r="P2148">
        <f>SUMIFS(COT!G:G,COT!$A:$A,YEAR(daily!$A2148),COT!$B:$B,WEEKNUM(daily!$A2148))</f>
        <v>182840</v>
      </c>
      <c r="Q2148">
        <f>SUMIFS(COT!H:H,COT!$A:$A,YEAR(daily!$A2148),COT!$B:$B,WEEKNUM(daily!$A2148))</f>
        <v>361813</v>
      </c>
      <c r="R2148">
        <f>SUMIFS(COT!I:I,COT!$A:$A,YEAR(daily!$A2148),COT!$B:$B,WEEKNUM(daily!$A2148))</f>
        <v>618286</v>
      </c>
      <c r="S2148">
        <f>SUMIFS(COT!J:J,COT!$A:$A,YEAR(daily!$A2148),COT!$B:$B,WEEKNUM(daily!$A2148))</f>
        <v>638509</v>
      </c>
      <c r="T2148">
        <f>SUMIFS(COT!K:K,COT!$A:$A,YEAR(daily!$A2148),COT!$B:$B,WEEKNUM(daily!$A2148))</f>
        <v>59311</v>
      </c>
      <c r="U2148">
        <f>SUMIFS(COT!L:L,COT!$A:$A,YEAR(daily!$A2148),COT!$B:$B,WEEKNUM(daily!$A2148))</f>
        <v>58467</v>
      </c>
      <c r="V2148">
        <f>SUMIFS(COT!M:M,COT!$A:$A,YEAR(daily!$A2148),COT!$B:$B,WEEKNUM(daily!$A2148))</f>
        <v>94</v>
      </c>
      <c r="W2148">
        <f>SUMIFS(COT!N:N,COT!$A:$A,YEAR(daily!$A2148),COT!$B:$B,WEEKNUM(daily!$A2148))</f>
        <v>102</v>
      </c>
      <c r="X2148">
        <f>SUMIFS(COT!O:O,COT!$A:$A,YEAR(daily!$A2148),COT!$B:$B,WEEKNUM(daily!$A2148))</f>
        <v>129</v>
      </c>
      <c r="Y2148">
        <f>SUMIFS(COT!P:P,COT!$A:$A,YEAR(daily!$A2148),COT!$B:$B,WEEKNUM(daily!$A2148))</f>
        <v>77</v>
      </c>
      <c r="Z2148">
        <f>SUMIFS(COT!Q:Q,COT!$A:$A,YEAR(daily!$A2148),COT!$B:$B,WEEKNUM(daily!$A2148))</f>
        <v>93</v>
      </c>
      <c r="AA2148">
        <f>SUMIFS(Saudi!B:B,Saudi!$A:$A,YEAR(daily!$A2148))</f>
        <v>1100.96</v>
      </c>
      <c r="AB2148">
        <f>SUMIFS(Saudi!C:C,Saudi!$A:$A,YEAR(daily!$A2148))</f>
        <v>520.04999999999995</v>
      </c>
      <c r="AC2148">
        <f>SUMIFS(Saudi!F:F,Saudi!$A:$A,YEAR(daily!$A2148))</f>
        <v>4182752</v>
      </c>
      <c r="AD2148">
        <f>SUMIFS(Saudi!G:G,Saudi!$A:$A,YEAR(daily!$A2148))</f>
        <v>99.648229102070061</v>
      </c>
      <c r="AE2148">
        <f>SUMIFS(Saudi!H:H,Saudi!$A:$A,YEAR(daily!$A2148))</f>
        <v>416803829.57314175</v>
      </c>
      <c r="AF2148" s="5">
        <f t="shared" si="90"/>
        <v>9</v>
      </c>
      <c r="AG2148" s="5">
        <f t="shared" si="91"/>
        <v>2008</v>
      </c>
    </row>
    <row r="2149" spans="1:33">
      <c r="A2149" s="3">
        <v>39708</v>
      </c>
      <c r="B2149" s="1">
        <v>81694</v>
      </c>
      <c r="C2149" s="1">
        <v>182684</v>
      </c>
      <c r="D2149" s="1">
        <v>50054</v>
      </c>
      <c r="E2149" s="1">
        <v>97.16</v>
      </c>
      <c r="F2149" s="1">
        <v>96.95</v>
      </c>
      <c r="G2149" s="1">
        <v>97</v>
      </c>
      <c r="H2149" s="2">
        <v>50.2</v>
      </c>
      <c r="I2149" s="2">
        <v>31.9</v>
      </c>
      <c r="J2149" s="2">
        <v>86.6</v>
      </c>
      <c r="K2149" s="2">
        <v>86.2</v>
      </c>
      <c r="L2149">
        <f>SUMIFS(US!B:B,US!$D:$D,YEAR(daily!$A2149),US!$E:$E,MONTH(daily!$A2149))</f>
        <v>7131</v>
      </c>
      <c r="M2149">
        <f>SUMIFS(US!C:C,US!$D:$D,YEAR(daily!$A2149),US!$E:$E,MONTH(daily!$A2149))</f>
        <v>17839</v>
      </c>
      <c r="N2149">
        <f>SUMIFS(COT!E:E,COT!$A:$A,YEAR(daily!$A2149),COT!$B:$B,WEEKNUM(daily!$A2149))</f>
        <v>1241629</v>
      </c>
      <c r="O2149">
        <f>SUMIFS(COT!F:F,COT!$A:$A,YEAR(daily!$A2149),COT!$B:$B,WEEKNUM(daily!$A2149))</f>
        <v>202219</v>
      </c>
      <c r="P2149">
        <f>SUMIFS(COT!G:G,COT!$A:$A,YEAR(daily!$A2149),COT!$B:$B,WEEKNUM(daily!$A2149))</f>
        <v>182840</v>
      </c>
      <c r="Q2149">
        <f>SUMIFS(COT!H:H,COT!$A:$A,YEAR(daily!$A2149),COT!$B:$B,WEEKNUM(daily!$A2149))</f>
        <v>361813</v>
      </c>
      <c r="R2149">
        <f>SUMIFS(COT!I:I,COT!$A:$A,YEAR(daily!$A2149),COT!$B:$B,WEEKNUM(daily!$A2149))</f>
        <v>618286</v>
      </c>
      <c r="S2149">
        <f>SUMIFS(COT!J:J,COT!$A:$A,YEAR(daily!$A2149),COT!$B:$B,WEEKNUM(daily!$A2149))</f>
        <v>638509</v>
      </c>
      <c r="T2149">
        <f>SUMIFS(COT!K:K,COT!$A:$A,YEAR(daily!$A2149),COT!$B:$B,WEEKNUM(daily!$A2149))</f>
        <v>59311</v>
      </c>
      <c r="U2149">
        <f>SUMIFS(COT!L:L,COT!$A:$A,YEAR(daily!$A2149),COT!$B:$B,WEEKNUM(daily!$A2149))</f>
        <v>58467</v>
      </c>
      <c r="V2149">
        <f>SUMIFS(COT!M:M,COT!$A:$A,YEAR(daily!$A2149),COT!$B:$B,WEEKNUM(daily!$A2149))</f>
        <v>94</v>
      </c>
      <c r="W2149">
        <f>SUMIFS(COT!N:N,COT!$A:$A,YEAR(daily!$A2149),COT!$B:$B,WEEKNUM(daily!$A2149))</f>
        <v>102</v>
      </c>
      <c r="X2149">
        <f>SUMIFS(COT!O:O,COT!$A:$A,YEAR(daily!$A2149),COT!$B:$B,WEEKNUM(daily!$A2149))</f>
        <v>129</v>
      </c>
      <c r="Y2149">
        <f>SUMIFS(COT!P:P,COT!$A:$A,YEAR(daily!$A2149),COT!$B:$B,WEEKNUM(daily!$A2149))</f>
        <v>77</v>
      </c>
      <c r="Z2149">
        <f>SUMIFS(COT!Q:Q,COT!$A:$A,YEAR(daily!$A2149),COT!$B:$B,WEEKNUM(daily!$A2149))</f>
        <v>93</v>
      </c>
      <c r="AA2149">
        <f>SUMIFS(Saudi!B:B,Saudi!$A:$A,YEAR(daily!$A2149))</f>
        <v>1100.96</v>
      </c>
      <c r="AB2149">
        <f>SUMIFS(Saudi!C:C,Saudi!$A:$A,YEAR(daily!$A2149))</f>
        <v>520.04999999999995</v>
      </c>
      <c r="AC2149">
        <f>SUMIFS(Saudi!F:F,Saudi!$A:$A,YEAR(daily!$A2149))</f>
        <v>4182752</v>
      </c>
      <c r="AD2149">
        <f>SUMIFS(Saudi!G:G,Saudi!$A:$A,YEAR(daily!$A2149))</f>
        <v>99.648229102070061</v>
      </c>
      <c r="AE2149">
        <f>SUMIFS(Saudi!H:H,Saudi!$A:$A,YEAR(daily!$A2149))</f>
        <v>416803829.57314175</v>
      </c>
      <c r="AF2149" s="5">
        <f t="shared" si="90"/>
        <v>9</v>
      </c>
      <c r="AG2149" s="5">
        <f t="shared" si="91"/>
        <v>2008</v>
      </c>
    </row>
    <row r="2150" spans="1:33">
      <c r="A2150" s="3">
        <v>39709</v>
      </c>
      <c r="B2150" s="1">
        <v>60039</v>
      </c>
      <c r="C2150" s="1">
        <v>182680</v>
      </c>
      <c r="D2150" s="1">
        <v>51686</v>
      </c>
      <c r="E2150" s="1">
        <v>97.88</v>
      </c>
      <c r="F2150" s="1">
        <v>97.6</v>
      </c>
      <c r="G2150" s="1">
        <v>97.72</v>
      </c>
      <c r="H2150" s="2">
        <v>50.2</v>
      </c>
      <c r="I2150" s="2">
        <v>31.9</v>
      </c>
      <c r="J2150" s="2">
        <v>86.6</v>
      </c>
      <c r="K2150" s="2">
        <v>86.2</v>
      </c>
      <c r="L2150">
        <f>SUMIFS(US!B:B,US!$D:$D,YEAR(daily!$A2150),US!$E:$E,MONTH(daily!$A2150))</f>
        <v>7131</v>
      </c>
      <c r="M2150">
        <f>SUMIFS(US!C:C,US!$D:$D,YEAR(daily!$A2150),US!$E:$E,MONTH(daily!$A2150))</f>
        <v>17839</v>
      </c>
      <c r="N2150">
        <f>SUMIFS(COT!E:E,COT!$A:$A,YEAR(daily!$A2150),COT!$B:$B,WEEKNUM(daily!$A2150))</f>
        <v>1241629</v>
      </c>
      <c r="O2150">
        <f>SUMIFS(COT!F:F,COT!$A:$A,YEAR(daily!$A2150),COT!$B:$B,WEEKNUM(daily!$A2150))</f>
        <v>202219</v>
      </c>
      <c r="P2150">
        <f>SUMIFS(COT!G:G,COT!$A:$A,YEAR(daily!$A2150),COT!$B:$B,WEEKNUM(daily!$A2150))</f>
        <v>182840</v>
      </c>
      <c r="Q2150">
        <f>SUMIFS(COT!H:H,COT!$A:$A,YEAR(daily!$A2150),COT!$B:$B,WEEKNUM(daily!$A2150))</f>
        <v>361813</v>
      </c>
      <c r="R2150">
        <f>SUMIFS(COT!I:I,COT!$A:$A,YEAR(daily!$A2150),COT!$B:$B,WEEKNUM(daily!$A2150))</f>
        <v>618286</v>
      </c>
      <c r="S2150">
        <f>SUMIFS(COT!J:J,COT!$A:$A,YEAR(daily!$A2150),COT!$B:$B,WEEKNUM(daily!$A2150))</f>
        <v>638509</v>
      </c>
      <c r="T2150">
        <f>SUMIFS(COT!K:K,COT!$A:$A,YEAR(daily!$A2150),COT!$B:$B,WEEKNUM(daily!$A2150))</f>
        <v>59311</v>
      </c>
      <c r="U2150">
        <f>SUMIFS(COT!L:L,COT!$A:$A,YEAR(daily!$A2150),COT!$B:$B,WEEKNUM(daily!$A2150))</f>
        <v>58467</v>
      </c>
      <c r="V2150">
        <f>SUMIFS(COT!M:M,COT!$A:$A,YEAR(daily!$A2150),COT!$B:$B,WEEKNUM(daily!$A2150))</f>
        <v>94</v>
      </c>
      <c r="W2150">
        <f>SUMIFS(COT!N:N,COT!$A:$A,YEAR(daily!$A2150),COT!$B:$B,WEEKNUM(daily!$A2150))</f>
        <v>102</v>
      </c>
      <c r="X2150">
        <f>SUMIFS(COT!O:O,COT!$A:$A,YEAR(daily!$A2150),COT!$B:$B,WEEKNUM(daily!$A2150))</f>
        <v>129</v>
      </c>
      <c r="Y2150">
        <f>SUMIFS(COT!P:P,COT!$A:$A,YEAR(daily!$A2150),COT!$B:$B,WEEKNUM(daily!$A2150))</f>
        <v>77</v>
      </c>
      <c r="Z2150">
        <f>SUMIFS(COT!Q:Q,COT!$A:$A,YEAR(daily!$A2150),COT!$B:$B,WEEKNUM(daily!$A2150))</f>
        <v>93</v>
      </c>
      <c r="AA2150">
        <f>SUMIFS(Saudi!B:B,Saudi!$A:$A,YEAR(daily!$A2150))</f>
        <v>1100.96</v>
      </c>
      <c r="AB2150">
        <f>SUMIFS(Saudi!C:C,Saudi!$A:$A,YEAR(daily!$A2150))</f>
        <v>520.04999999999995</v>
      </c>
      <c r="AC2150">
        <f>SUMIFS(Saudi!F:F,Saudi!$A:$A,YEAR(daily!$A2150))</f>
        <v>4182752</v>
      </c>
      <c r="AD2150">
        <f>SUMIFS(Saudi!G:G,Saudi!$A:$A,YEAR(daily!$A2150))</f>
        <v>99.648229102070061</v>
      </c>
      <c r="AE2150">
        <f>SUMIFS(Saudi!H:H,Saudi!$A:$A,YEAR(daily!$A2150))</f>
        <v>416803829.57314175</v>
      </c>
      <c r="AF2150" s="5">
        <f t="shared" si="90"/>
        <v>9</v>
      </c>
      <c r="AG2150" s="5">
        <f t="shared" si="91"/>
        <v>2008</v>
      </c>
    </row>
    <row r="2151" spans="1:33">
      <c r="A2151" s="3">
        <v>39710</v>
      </c>
      <c r="B2151" s="1">
        <v>23130</v>
      </c>
      <c r="C2151" s="1">
        <v>185923</v>
      </c>
      <c r="D2151" s="1">
        <v>50975</v>
      </c>
      <c r="E2151" s="1">
        <v>104.55</v>
      </c>
      <c r="F2151" s="1">
        <v>102.54</v>
      </c>
      <c r="G2151" s="1">
        <v>102.57</v>
      </c>
      <c r="H2151" s="2">
        <v>50.2</v>
      </c>
      <c r="I2151" s="2">
        <v>31.9</v>
      </c>
      <c r="J2151" s="2">
        <v>86.6</v>
      </c>
      <c r="K2151" s="2">
        <v>86.2</v>
      </c>
      <c r="L2151">
        <f>SUMIFS(US!B:B,US!$D:$D,YEAR(daily!$A2151),US!$E:$E,MONTH(daily!$A2151))</f>
        <v>7131</v>
      </c>
      <c r="M2151">
        <f>SUMIFS(US!C:C,US!$D:$D,YEAR(daily!$A2151),US!$E:$E,MONTH(daily!$A2151))</f>
        <v>17839</v>
      </c>
      <c r="N2151">
        <f>SUMIFS(COT!E:E,COT!$A:$A,YEAR(daily!$A2151),COT!$B:$B,WEEKNUM(daily!$A2151))</f>
        <v>1241629</v>
      </c>
      <c r="O2151">
        <f>SUMIFS(COT!F:F,COT!$A:$A,YEAR(daily!$A2151),COT!$B:$B,WEEKNUM(daily!$A2151))</f>
        <v>202219</v>
      </c>
      <c r="P2151">
        <f>SUMIFS(COT!G:G,COT!$A:$A,YEAR(daily!$A2151),COT!$B:$B,WEEKNUM(daily!$A2151))</f>
        <v>182840</v>
      </c>
      <c r="Q2151">
        <f>SUMIFS(COT!H:H,COT!$A:$A,YEAR(daily!$A2151),COT!$B:$B,WEEKNUM(daily!$A2151))</f>
        <v>361813</v>
      </c>
      <c r="R2151">
        <f>SUMIFS(COT!I:I,COT!$A:$A,YEAR(daily!$A2151),COT!$B:$B,WEEKNUM(daily!$A2151))</f>
        <v>618286</v>
      </c>
      <c r="S2151">
        <f>SUMIFS(COT!J:J,COT!$A:$A,YEAR(daily!$A2151),COT!$B:$B,WEEKNUM(daily!$A2151))</f>
        <v>638509</v>
      </c>
      <c r="T2151">
        <f>SUMIFS(COT!K:K,COT!$A:$A,YEAR(daily!$A2151),COT!$B:$B,WEEKNUM(daily!$A2151))</f>
        <v>59311</v>
      </c>
      <c r="U2151">
        <f>SUMIFS(COT!L:L,COT!$A:$A,YEAR(daily!$A2151),COT!$B:$B,WEEKNUM(daily!$A2151))</f>
        <v>58467</v>
      </c>
      <c r="V2151">
        <f>SUMIFS(COT!M:M,COT!$A:$A,YEAR(daily!$A2151),COT!$B:$B,WEEKNUM(daily!$A2151))</f>
        <v>94</v>
      </c>
      <c r="W2151">
        <f>SUMIFS(COT!N:N,COT!$A:$A,YEAR(daily!$A2151),COT!$B:$B,WEEKNUM(daily!$A2151))</f>
        <v>102</v>
      </c>
      <c r="X2151">
        <f>SUMIFS(COT!O:O,COT!$A:$A,YEAR(daily!$A2151),COT!$B:$B,WEEKNUM(daily!$A2151))</f>
        <v>129</v>
      </c>
      <c r="Y2151">
        <f>SUMIFS(COT!P:P,COT!$A:$A,YEAR(daily!$A2151),COT!$B:$B,WEEKNUM(daily!$A2151))</f>
        <v>77</v>
      </c>
      <c r="Z2151">
        <f>SUMIFS(COT!Q:Q,COT!$A:$A,YEAR(daily!$A2151),COT!$B:$B,WEEKNUM(daily!$A2151))</f>
        <v>93</v>
      </c>
      <c r="AA2151">
        <f>SUMIFS(Saudi!B:B,Saudi!$A:$A,YEAR(daily!$A2151))</f>
        <v>1100.96</v>
      </c>
      <c r="AB2151">
        <f>SUMIFS(Saudi!C:C,Saudi!$A:$A,YEAR(daily!$A2151))</f>
        <v>520.04999999999995</v>
      </c>
      <c r="AC2151">
        <f>SUMIFS(Saudi!F:F,Saudi!$A:$A,YEAR(daily!$A2151))</f>
        <v>4182752</v>
      </c>
      <c r="AD2151">
        <f>SUMIFS(Saudi!G:G,Saudi!$A:$A,YEAR(daily!$A2151))</f>
        <v>99.648229102070061</v>
      </c>
      <c r="AE2151">
        <f>SUMIFS(Saudi!H:H,Saudi!$A:$A,YEAR(daily!$A2151))</f>
        <v>416803829.57314175</v>
      </c>
      <c r="AF2151" s="5">
        <f t="shared" si="90"/>
        <v>9</v>
      </c>
      <c r="AG2151" s="5">
        <f t="shared" si="91"/>
        <v>2008</v>
      </c>
    </row>
    <row r="2152" spans="1:33">
      <c r="A2152" s="3">
        <v>39713</v>
      </c>
      <c r="B2152" s="1">
        <v>225600</v>
      </c>
      <c r="C2152" s="1">
        <v>188075</v>
      </c>
      <c r="D2152" s="1">
        <v>54320</v>
      </c>
      <c r="E2152" s="1">
        <v>120.92</v>
      </c>
      <c r="F2152" s="1">
        <v>108.87</v>
      </c>
      <c r="G2152" s="1">
        <v>108.78</v>
      </c>
      <c r="H2152" s="2">
        <v>50.2</v>
      </c>
      <c r="I2152" s="2">
        <v>31.9</v>
      </c>
      <c r="J2152" s="2">
        <v>86.6</v>
      </c>
      <c r="K2152" s="2">
        <v>86.2</v>
      </c>
      <c r="L2152">
        <f>SUMIFS(US!B:B,US!$D:$D,YEAR(daily!$A2152),US!$E:$E,MONTH(daily!$A2152))</f>
        <v>7131</v>
      </c>
      <c r="M2152">
        <f>SUMIFS(US!C:C,US!$D:$D,YEAR(daily!$A2152),US!$E:$E,MONTH(daily!$A2152))</f>
        <v>17839</v>
      </c>
      <c r="N2152">
        <f>SUMIFS(COT!E:E,COT!$A:$A,YEAR(daily!$A2152),COT!$B:$B,WEEKNUM(daily!$A2152))</f>
        <v>1113388</v>
      </c>
      <c r="O2152">
        <f>SUMIFS(COT!F:F,COT!$A:$A,YEAR(daily!$A2152),COT!$B:$B,WEEKNUM(daily!$A2152))</f>
        <v>204940</v>
      </c>
      <c r="P2152">
        <f>SUMIFS(COT!G:G,COT!$A:$A,YEAR(daily!$A2152),COT!$B:$B,WEEKNUM(daily!$A2152))</f>
        <v>163212</v>
      </c>
      <c r="Q2152">
        <f>SUMIFS(COT!H:H,COT!$A:$A,YEAR(daily!$A2152),COT!$B:$B,WEEKNUM(daily!$A2152))</f>
        <v>297618</v>
      </c>
      <c r="R2152">
        <f>SUMIFS(COT!I:I,COT!$A:$A,YEAR(daily!$A2152),COT!$B:$B,WEEKNUM(daily!$A2152))</f>
        <v>553627</v>
      </c>
      <c r="S2152">
        <f>SUMIFS(COT!J:J,COT!$A:$A,YEAR(daily!$A2152),COT!$B:$B,WEEKNUM(daily!$A2152))</f>
        <v>580678</v>
      </c>
      <c r="T2152">
        <f>SUMIFS(COT!K:K,COT!$A:$A,YEAR(daily!$A2152),COT!$B:$B,WEEKNUM(daily!$A2152))</f>
        <v>57203</v>
      </c>
      <c r="U2152">
        <f>SUMIFS(COT!L:L,COT!$A:$A,YEAR(daily!$A2152),COT!$B:$B,WEEKNUM(daily!$A2152))</f>
        <v>71880</v>
      </c>
      <c r="V2152">
        <f>SUMIFS(COT!M:M,COT!$A:$A,YEAR(daily!$A2152),COT!$B:$B,WEEKNUM(daily!$A2152))</f>
        <v>88</v>
      </c>
      <c r="W2152">
        <f>SUMIFS(COT!N:N,COT!$A:$A,YEAR(daily!$A2152),COT!$B:$B,WEEKNUM(daily!$A2152))</f>
        <v>84</v>
      </c>
      <c r="X2152">
        <f>SUMIFS(COT!O:O,COT!$A:$A,YEAR(daily!$A2152),COT!$B:$B,WEEKNUM(daily!$A2152))</f>
        <v>111</v>
      </c>
      <c r="Y2152">
        <f>SUMIFS(COT!P:P,COT!$A:$A,YEAR(daily!$A2152),COT!$B:$B,WEEKNUM(daily!$A2152))</f>
        <v>73</v>
      </c>
      <c r="Z2152">
        <f>SUMIFS(COT!Q:Q,COT!$A:$A,YEAR(daily!$A2152),COT!$B:$B,WEEKNUM(daily!$A2152))</f>
        <v>91</v>
      </c>
      <c r="AA2152">
        <f>SUMIFS(Saudi!B:B,Saudi!$A:$A,YEAR(daily!$A2152))</f>
        <v>1100.96</v>
      </c>
      <c r="AB2152">
        <f>SUMIFS(Saudi!C:C,Saudi!$A:$A,YEAR(daily!$A2152))</f>
        <v>520.04999999999995</v>
      </c>
      <c r="AC2152">
        <f>SUMIFS(Saudi!F:F,Saudi!$A:$A,YEAR(daily!$A2152))</f>
        <v>4182752</v>
      </c>
      <c r="AD2152">
        <f>SUMIFS(Saudi!G:G,Saudi!$A:$A,YEAR(daily!$A2152))</f>
        <v>99.648229102070061</v>
      </c>
      <c r="AE2152">
        <f>SUMIFS(Saudi!H:H,Saudi!$A:$A,YEAR(daily!$A2152))</f>
        <v>416803829.57314175</v>
      </c>
      <c r="AF2152" s="5">
        <f t="shared" si="90"/>
        <v>9</v>
      </c>
      <c r="AG2152" s="5">
        <f t="shared" si="91"/>
        <v>2008</v>
      </c>
    </row>
    <row r="2153" spans="1:33">
      <c r="A2153" s="3">
        <v>39714</v>
      </c>
      <c r="B2153" s="1">
        <v>293090</v>
      </c>
      <c r="C2153" s="1">
        <v>51949</v>
      </c>
      <c r="D2153" s="1">
        <v>23002</v>
      </c>
      <c r="E2153" s="1">
        <v>106.61</v>
      </c>
      <c r="F2153" s="1">
        <v>105.1</v>
      </c>
      <c r="G2153" s="1">
        <v>105.06</v>
      </c>
      <c r="H2153" s="2">
        <v>50.2</v>
      </c>
      <c r="I2153" s="2">
        <v>31.9</v>
      </c>
      <c r="J2153" s="2">
        <v>86.6</v>
      </c>
      <c r="K2153" s="2">
        <v>86.2</v>
      </c>
      <c r="L2153">
        <f>SUMIFS(US!B:B,US!$D:$D,YEAR(daily!$A2153),US!$E:$E,MONTH(daily!$A2153))</f>
        <v>7131</v>
      </c>
      <c r="M2153">
        <f>SUMIFS(US!C:C,US!$D:$D,YEAR(daily!$A2153),US!$E:$E,MONTH(daily!$A2153))</f>
        <v>17839</v>
      </c>
      <c r="N2153">
        <f>SUMIFS(COT!E:E,COT!$A:$A,YEAR(daily!$A2153),COT!$B:$B,WEEKNUM(daily!$A2153))</f>
        <v>1113388</v>
      </c>
      <c r="O2153">
        <f>SUMIFS(COT!F:F,COT!$A:$A,YEAR(daily!$A2153),COT!$B:$B,WEEKNUM(daily!$A2153))</f>
        <v>204940</v>
      </c>
      <c r="P2153">
        <f>SUMIFS(COT!G:G,COT!$A:$A,YEAR(daily!$A2153),COT!$B:$B,WEEKNUM(daily!$A2153))</f>
        <v>163212</v>
      </c>
      <c r="Q2153">
        <f>SUMIFS(COT!H:H,COT!$A:$A,YEAR(daily!$A2153),COT!$B:$B,WEEKNUM(daily!$A2153))</f>
        <v>297618</v>
      </c>
      <c r="R2153">
        <f>SUMIFS(COT!I:I,COT!$A:$A,YEAR(daily!$A2153),COT!$B:$B,WEEKNUM(daily!$A2153))</f>
        <v>553627</v>
      </c>
      <c r="S2153">
        <f>SUMIFS(COT!J:J,COT!$A:$A,YEAR(daily!$A2153),COT!$B:$B,WEEKNUM(daily!$A2153))</f>
        <v>580678</v>
      </c>
      <c r="T2153">
        <f>SUMIFS(COT!K:K,COT!$A:$A,YEAR(daily!$A2153),COT!$B:$B,WEEKNUM(daily!$A2153))</f>
        <v>57203</v>
      </c>
      <c r="U2153">
        <f>SUMIFS(COT!L:L,COT!$A:$A,YEAR(daily!$A2153),COT!$B:$B,WEEKNUM(daily!$A2153))</f>
        <v>71880</v>
      </c>
      <c r="V2153">
        <f>SUMIFS(COT!M:M,COT!$A:$A,YEAR(daily!$A2153),COT!$B:$B,WEEKNUM(daily!$A2153))</f>
        <v>88</v>
      </c>
      <c r="W2153">
        <f>SUMIFS(COT!N:N,COT!$A:$A,YEAR(daily!$A2153),COT!$B:$B,WEEKNUM(daily!$A2153))</f>
        <v>84</v>
      </c>
      <c r="X2153">
        <f>SUMIFS(COT!O:O,COT!$A:$A,YEAR(daily!$A2153),COT!$B:$B,WEEKNUM(daily!$A2153))</f>
        <v>111</v>
      </c>
      <c r="Y2153">
        <f>SUMIFS(COT!P:P,COT!$A:$A,YEAR(daily!$A2153),COT!$B:$B,WEEKNUM(daily!$A2153))</f>
        <v>73</v>
      </c>
      <c r="Z2153">
        <f>SUMIFS(COT!Q:Q,COT!$A:$A,YEAR(daily!$A2153),COT!$B:$B,WEEKNUM(daily!$A2153))</f>
        <v>91</v>
      </c>
      <c r="AA2153">
        <f>SUMIFS(Saudi!B:B,Saudi!$A:$A,YEAR(daily!$A2153))</f>
        <v>1100.96</v>
      </c>
      <c r="AB2153">
        <f>SUMIFS(Saudi!C:C,Saudi!$A:$A,YEAR(daily!$A2153))</f>
        <v>520.04999999999995</v>
      </c>
      <c r="AC2153">
        <f>SUMIFS(Saudi!F:F,Saudi!$A:$A,YEAR(daily!$A2153))</f>
        <v>4182752</v>
      </c>
      <c r="AD2153">
        <f>SUMIFS(Saudi!G:G,Saudi!$A:$A,YEAR(daily!$A2153))</f>
        <v>99.648229102070061</v>
      </c>
      <c r="AE2153">
        <f>SUMIFS(Saudi!H:H,Saudi!$A:$A,YEAR(daily!$A2153))</f>
        <v>416803829.57314175</v>
      </c>
      <c r="AF2153" s="5">
        <f t="shared" si="90"/>
        <v>9</v>
      </c>
      <c r="AG2153" s="5">
        <f t="shared" si="91"/>
        <v>2008</v>
      </c>
    </row>
    <row r="2154" spans="1:33">
      <c r="A2154" s="3">
        <v>39715</v>
      </c>
      <c r="B2154" s="1">
        <v>289239</v>
      </c>
      <c r="C2154" s="1">
        <v>51270</v>
      </c>
      <c r="D2154" s="1">
        <v>24106</v>
      </c>
      <c r="E2154" s="1">
        <v>105.73</v>
      </c>
      <c r="F2154" s="1">
        <v>104.91</v>
      </c>
      <c r="G2154" s="1">
        <v>104.95</v>
      </c>
      <c r="H2154" s="2">
        <v>50.2</v>
      </c>
      <c r="I2154" s="2">
        <v>31.9</v>
      </c>
      <c r="J2154" s="2">
        <v>86.6</v>
      </c>
      <c r="K2154" s="2">
        <v>86.2</v>
      </c>
      <c r="L2154">
        <f>SUMIFS(US!B:B,US!$D:$D,YEAR(daily!$A2154),US!$E:$E,MONTH(daily!$A2154))</f>
        <v>7131</v>
      </c>
      <c r="M2154">
        <f>SUMIFS(US!C:C,US!$D:$D,YEAR(daily!$A2154),US!$E:$E,MONTH(daily!$A2154))</f>
        <v>17839</v>
      </c>
      <c r="N2154">
        <f>SUMIFS(COT!E:E,COT!$A:$A,YEAR(daily!$A2154),COT!$B:$B,WEEKNUM(daily!$A2154))</f>
        <v>1113388</v>
      </c>
      <c r="O2154">
        <f>SUMIFS(COT!F:F,COT!$A:$A,YEAR(daily!$A2154),COT!$B:$B,WEEKNUM(daily!$A2154))</f>
        <v>204940</v>
      </c>
      <c r="P2154">
        <f>SUMIFS(COT!G:G,COT!$A:$A,YEAR(daily!$A2154),COT!$B:$B,WEEKNUM(daily!$A2154))</f>
        <v>163212</v>
      </c>
      <c r="Q2154">
        <f>SUMIFS(COT!H:H,COT!$A:$A,YEAR(daily!$A2154),COT!$B:$B,WEEKNUM(daily!$A2154))</f>
        <v>297618</v>
      </c>
      <c r="R2154">
        <f>SUMIFS(COT!I:I,COT!$A:$A,YEAR(daily!$A2154),COT!$B:$B,WEEKNUM(daily!$A2154))</f>
        <v>553627</v>
      </c>
      <c r="S2154">
        <f>SUMIFS(COT!J:J,COT!$A:$A,YEAR(daily!$A2154),COT!$B:$B,WEEKNUM(daily!$A2154))</f>
        <v>580678</v>
      </c>
      <c r="T2154">
        <f>SUMIFS(COT!K:K,COT!$A:$A,YEAR(daily!$A2154),COT!$B:$B,WEEKNUM(daily!$A2154))</f>
        <v>57203</v>
      </c>
      <c r="U2154">
        <f>SUMIFS(COT!L:L,COT!$A:$A,YEAR(daily!$A2154),COT!$B:$B,WEEKNUM(daily!$A2154))</f>
        <v>71880</v>
      </c>
      <c r="V2154">
        <f>SUMIFS(COT!M:M,COT!$A:$A,YEAR(daily!$A2154),COT!$B:$B,WEEKNUM(daily!$A2154))</f>
        <v>88</v>
      </c>
      <c r="W2154">
        <f>SUMIFS(COT!N:N,COT!$A:$A,YEAR(daily!$A2154),COT!$B:$B,WEEKNUM(daily!$A2154))</f>
        <v>84</v>
      </c>
      <c r="X2154">
        <f>SUMIFS(COT!O:O,COT!$A:$A,YEAR(daily!$A2154),COT!$B:$B,WEEKNUM(daily!$A2154))</f>
        <v>111</v>
      </c>
      <c r="Y2154">
        <f>SUMIFS(COT!P:P,COT!$A:$A,YEAR(daily!$A2154),COT!$B:$B,WEEKNUM(daily!$A2154))</f>
        <v>73</v>
      </c>
      <c r="Z2154">
        <f>SUMIFS(COT!Q:Q,COT!$A:$A,YEAR(daily!$A2154),COT!$B:$B,WEEKNUM(daily!$A2154))</f>
        <v>91</v>
      </c>
      <c r="AA2154">
        <f>SUMIFS(Saudi!B:B,Saudi!$A:$A,YEAR(daily!$A2154))</f>
        <v>1100.96</v>
      </c>
      <c r="AB2154">
        <f>SUMIFS(Saudi!C:C,Saudi!$A:$A,YEAR(daily!$A2154))</f>
        <v>520.04999999999995</v>
      </c>
      <c r="AC2154">
        <f>SUMIFS(Saudi!F:F,Saudi!$A:$A,YEAR(daily!$A2154))</f>
        <v>4182752</v>
      </c>
      <c r="AD2154">
        <f>SUMIFS(Saudi!G:G,Saudi!$A:$A,YEAR(daily!$A2154))</f>
        <v>99.648229102070061</v>
      </c>
      <c r="AE2154">
        <f>SUMIFS(Saudi!H:H,Saudi!$A:$A,YEAR(daily!$A2154))</f>
        <v>416803829.57314175</v>
      </c>
      <c r="AF2154" s="5">
        <f t="shared" si="90"/>
        <v>9</v>
      </c>
      <c r="AG2154" s="5">
        <f t="shared" si="91"/>
        <v>2008</v>
      </c>
    </row>
    <row r="2155" spans="1:33">
      <c r="A2155" s="3">
        <v>39716</v>
      </c>
      <c r="B2155" s="1">
        <v>286462</v>
      </c>
      <c r="C2155" s="1">
        <v>50391</v>
      </c>
      <c r="D2155" s="1">
        <v>23572</v>
      </c>
      <c r="E2155" s="1">
        <v>108.02</v>
      </c>
      <c r="F2155" s="1">
        <v>107.11</v>
      </c>
      <c r="G2155" s="1">
        <v>107.2</v>
      </c>
      <c r="H2155" s="2">
        <v>50.2</v>
      </c>
      <c r="I2155" s="2">
        <v>31.9</v>
      </c>
      <c r="J2155" s="2">
        <v>86.6</v>
      </c>
      <c r="K2155" s="2">
        <v>86.2</v>
      </c>
      <c r="L2155">
        <f>SUMIFS(US!B:B,US!$D:$D,YEAR(daily!$A2155),US!$E:$E,MONTH(daily!$A2155))</f>
        <v>7131</v>
      </c>
      <c r="M2155">
        <f>SUMIFS(US!C:C,US!$D:$D,YEAR(daily!$A2155),US!$E:$E,MONTH(daily!$A2155))</f>
        <v>17839</v>
      </c>
      <c r="N2155">
        <f>SUMIFS(COT!E:E,COT!$A:$A,YEAR(daily!$A2155),COT!$B:$B,WEEKNUM(daily!$A2155))</f>
        <v>1113388</v>
      </c>
      <c r="O2155">
        <f>SUMIFS(COT!F:F,COT!$A:$A,YEAR(daily!$A2155),COT!$B:$B,WEEKNUM(daily!$A2155))</f>
        <v>204940</v>
      </c>
      <c r="P2155">
        <f>SUMIFS(COT!G:G,COT!$A:$A,YEAR(daily!$A2155),COT!$B:$B,WEEKNUM(daily!$A2155))</f>
        <v>163212</v>
      </c>
      <c r="Q2155">
        <f>SUMIFS(COT!H:H,COT!$A:$A,YEAR(daily!$A2155),COT!$B:$B,WEEKNUM(daily!$A2155))</f>
        <v>297618</v>
      </c>
      <c r="R2155">
        <f>SUMIFS(COT!I:I,COT!$A:$A,YEAR(daily!$A2155),COT!$B:$B,WEEKNUM(daily!$A2155))</f>
        <v>553627</v>
      </c>
      <c r="S2155">
        <f>SUMIFS(COT!J:J,COT!$A:$A,YEAR(daily!$A2155),COT!$B:$B,WEEKNUM(daily!$A2155))</f>
        <v>580678</v>
      </c>
      <c r="T2155">
        <f>SUMIFS(COT!K:K,COT!$A:$A,YEAR(daily!$A2155),COT!$B:$B,WEEKNUM(daily!$A2155))</f>
        <v>57203</v>
      </c>
      <c r="U2155">
        <f>SUMIFS(COT!L:L,COT!$A:$A,YEAR(daily!$A2155),COT!$B:$B,WEEKNUM(daily!$A2155))</f>
        <v>71880</v>
      </c>
      <c r="V2155">
        <f>SUMIFS(COT!M:M,COT!$A:$A,YEAR(daily!$A2155),COT!$B:$B,WEEKNUM(daily!$A2155))</f>
        <v>88</v>
      </c>
      <c r="W2155">
        <f>SUMIFS(COT!N:N,COT!$A:$A,YEAR(daily!$A2155),COT!$B:$B,WEEKNUM(daily!$A2155))</f>
        <v>84</v>
      </c>
      <c r="X2155">
        <f>SUMIFS(COT!O:O,COT!$A:$A,YEAR(daily!$A2155),COT!$B:$B,WEEKNUM(daily!$A2155))</f>
        <v>111</v>
      </c>
      <c r="Y2155">
        <f>SUMIFS(COT!P:P,COT!$A:$A,YEAR(daily!$A2155),COT!$B:$B,WEEKNUM(daily!$A2155))</f>
        <v>73</v>
      </c>
      <c r="Z2155">
        <f>SUMIFS(COT!Q:Q,COT!$A:$A,YEAR(daily!$A2155),COT!$B:$B,WEEKNUM(daily!$A2155))</f>
        <v>91</v>
      </c>
      <c r="AA2155">
        <f>SUMIFS(Saudi!B:B,Saudi!$A:$A,YEAR(daily!$A2155))</f>
        <v>1100.96</v>
      </c>
      <c r="AB2155">
        <f>SUMIFS(Saudi!C:C,Saudi!$A:$A,YEAR(daily!$A2155))</f>
        <v>520.04999999999995</v>
      </c>
      <c r="AC2155">
        <f>SUMIFS(Saudi!F:F,Saudi!$A:$A,YEAR(daily!$A2155))</f>
        <v>4182752</v>
      </c>
      <c r="AD2155">
        <f>SUMIFS(Saudi!G:G,Saudi!$A:$A,YEAR(daily!$A2155))</f>
        <v>99.648229102070061</v>
      </c>
      <c r="AE2155">
        <f>SUMIFS(Saudi!H:H,Saudi!$A:$A,YEAR(daily!$A2155))</f>
        <v>416803829.57314175</v>
      </c>
      <c r="AF2155" s="5">
        <f t="shared" si="90"/>
        <v>9</v>
      </c>
      <c r="AG2155" s="5">
        <f t="shared" si="91"/>
        <v>2008</v>
      </c>
    </row>
    <row r="2156" spans="1:33">
      <c r="A2156" s="3">
        <v>39717</v>
      </c>
      <c r="B2156" s="1">
        <v>277407</v>
      </c>
      <c r="C2156" s="1">
        <v>54388</v>
      </c>
      <c r="D2156" s="1">
        <v>23850</v>
      </c>
      <c r="E2156" s="1">
        <v>106.89</v>
      </c>
      <c r="F2156" s="1">
        <v>106.16</v>
      </c>
      <c r="G2156" s="1">
        <v>106.31</v>
      </c>
      <c r="H2156" s="2">
        <v>50.2</v>
      </c>
      <c r="I2156" s="2">
        <v>31.9</v>
      </c>
      <c r="J2156" s="2">
        <v>86.6</v>
      </c>
      <c r="K2156" s="2">
        <v>86.2</v>
      </c>
      <c r="L2156">
        <f>SUMIFS(US!B:B,US!$D:$D,YEAR(daily!$A2156),US!$E:$E,MONTH(daily!$A2156))</f>
        <v>7131</v>
      </c>
      <c r="M2156">
        <f>SUMIFS(US!C:C,US!$D:$D,YEAR(daily!$A2156),US!$E:$E,MONTH(daily!$A2156))</f>
        <v>17839</v>
      </c>
      <c r="N2156">
        <f>SUMIFS(COT!E:E,COT!$A:$A,YEAR(daily!$A2156),COT!$B:$B,WEEKNUM(daily!$A2156))</f>
        <v>1113388</v>
      </c>
      <c r="O2156">
        <f>SUMIFS(COT!F:F,COT!$A:$A,YEAR(daily!$A2156),COT!$B:$B,WEEKNUM(daily!$A2156))</f>
        <v>204940</v>
      </c>
      <c r="P2156">
        <f>SUMIFS(COT!G:G,COT!$A:$A,YEAR(daily!$A2156),COT!$B:$B,WEEKNUM(daily!$A2156))</f>
        <v>163212</v>
      </c>
      <c r="Q2156">
        <f>SUMIFS(COT!H:H,COT!$A:$A,YEAR(daily!$A2156),COT!$B:$B,WEEKNUM(daily!$A2156))</f>
        <v>297618</v>
      </c>
      <c r="R2156">
        <f>SUMIFS(COT!I:I,COT!$A:$A,YEAR(daily!$A2156),COT!$B:$B,WEEKNUM(daily!$A2156))</f>
        <v>553627</v>
      </c>
      <c r="S2156">
        <f>SUMIFS(COT!J:J,COT!$A:$A,YEAR(daily!$A2156),COT!$B:$B,WEEKNUM(daily!$A2156))</f>
        <v>580678</v>
      </c>
      <c r="T2156">
        <f>SUMIFS(COT!K:K,COT!$A:$A,YEAR(daily!$A2156),COT!$B:$B,WEEKNUM(daily!$A2156))</f>
        <v>57203</v>
      </c>
      <c r="U2156">
        <f>SUMIFS(COT!L:L,COT!$A:$A,YEAR(daily!$A2156),COT!$B:$B,WEEKNUM(daily!$A2156))</f>
        <v>71880</v>
      </c>
      <c r="V2156">
        <f>SUMIFS(COT!M:M,COT!$A:$A,YEAR(daily!$A2156),COT!$B:$B,WEEKNUM(daily!$A2156))</f>
        <v>88</v>
      </c>
      <c r="W2156">
        <f>SUMIFS(COT!N:N,COT!$A:$A,YEAR(daily!$A2156),COT!$B:$B,WEEKNUM(daily!$A2156))</f>
        <v>84</v>
      </c>
      <c r="X2156">
        <f>SUMIFS(COT!O:O,COT!$A:$A,YEAR(daily!$A2156),COT!$B:$B,WEEKNUM(daily!$A2156))</f>
        <v>111</v>
      </c>
      <c r="Y2156">
        <f>SUMIFS(COT!P:P,COT!$A:$A,YEAR(daily!$A2156),COT!$B:$B,WEEKNUM(daily!$A2156))</f>
        <v>73</v>
      </c>
      <c r="Z2156">
        <f>SUMIFS(COT!Q:Q,COT!$A:$A,YEAR(daily!$A2156),COT!$B:$B,WEEKNUM(daily!$A2156))</f>
        <v>91</v>
      </c>
      <c r="AA2156">
        <f>SUMIFS(Saudi!B:B,Saudi!$A:$A,YEAR(daily!$A2156))</f>
        <v>1100.96</v>
      </c>
      <c r="AB2156">
        <f>SUMIFS(Saudi!C:C,Saudi!$A:$A,YEAR(daily!$A2156))</f>
        <v>520.04999999999995</v>
      </c>
      <c r="AC2156">
        <f>SUMIFS(Saudi!F:F,Saudi!$A:$A,YEAR(daily!$A2156))</f>
        <v>4182752</v>
      </c>
      <c r="AD2156">
        <f>SUMIFS(Saudi!G:G,Saudi!$A:$A,YEAR(daily!$A2156))</f>
        <v>99.648229102070061</v>
      </c>
      <c r="AE2156">
        <f>SUMIFS(Saudi!H:H,Saudi!$A:$A,YEAR(daily!$A2156))</f>
        <v>416803829.57314175</v>
      </c>
      <c r="AF2156" s="5">
        <f t="shared" si="90"/>
        <v>9</v>
      </c>
      <c r="AG2156" s="5">
        <f t="shared" si="91"/>
        <v>2008</v>
      </c>
    </row>
    <row r="2157" spans="1:33">
      <c r="A2157" s="3">
        <v>39720</v>
      </c>
      <c r="B2157" s="1">
        <v>276074</v>
      </c>
      <c r="C2157" s="1">
        <v>54492</v>
      </c>
      <c r="D2157" s="1">
        <v>24113</v>
      </c>
      <c r="E2157" s="1">
        <v>96.37</v>
      </c>
      <c r="F2157" s="1">
        <v>96.37</v>
      </c>
      <c r="G2157" s="1">
        <v>96.69</v>
      </c>
      <c r="H2157" s="2">
        <v>50.2</v>
      </c>
      <c r="I2157" s="2">
        <v>31.9</v>
      </c>
      <c r="J2157" s="2">
        <v>86.6</v>
      </c>
      <c r="K2157" s="2">
        <v>86.2</v>
      </c>
      <c r="L2157">
        <f>SUMIFS(US!B:B,US!$D:$D,YEAR(daily!$A2157),US!$E:$E,MONTH(daily!$A2157))</f>
        <v>7131</v>
      </c>
      <c r="M2157">
        <f>SUMIFS(US!C:C,US!$D:$D,YEAR(daily!$A2157),US!$E:$E,MONTH(daily!$A2157))</f>
        <v>17839</v>
      </c>
      <c r="N2157">
        <f>SUMIFS(COT!E:E,COT!$A:$A,YEAR(daily!$A2157),COT!$B:$B,WEEKNUM(daily!$A2157))</f>
        <v>1092411</v>
      </c>
      <c r="O2157">
        <f>SUMIFS(COT!F:F,COT!$A:$A,YEAR(daily!$A2157),COT!$B:$B,WEEKNUM(daily!$A2157))</f>
        <v>192759</v>
      </c>
      <c r="P2157">
        <f>SUMIFS(COT!G:G,COT!$A:$A,YEAR(daily!$A2157),COT!$B:$B,WEEKNUM(daily!$A2157))</f>
        <v>152666</v>
      </c>
      <c r="Q2157">
        <f>SUMIFS(COT!H:H,COT!$A:$A,YEAR(daily!$A2157),COT!$B:$B,WEEKNUM(daily!$A2157))</f>
        <v>298096</v>
      </c>
      <c r="R2157">
        <f>SUMIFS(COT!I:I,COT!$A:$A,YEAR(daily!$A2157),COT!$B:$B,WEEKNUM(daily!$A2157))</f>
        <v>553752</v>
      </c>
      <c r="S2157">
        <f>SUMIFS(COT!J:J,COT!$A:$A,YEAR(daily!$A2157),COT!$B:$B,WEEKNUM(daily!$A2157))</f>
        <v>576164</v>
      </c>
      <c r="T2157">
        <f>SUMIFS(COT!K:K,COT!$A:$A,YEAR(daily!$A2157),COT!$B:$B,WEEKNUM(daily!$A2157))</f>
        <v>47804</v>
      </c>
      <c r="U2157">
        <f>SUMIFS(COT!L:L,COT!$A:$A,YEAR(daily!$A2157),COT!$B:$B,WEEKNUM(daily!$A2157))</f>
        <v>65485</v>
      </c>
      <c r="V2157">
        <f>SUMIFS(COT!M:M,COT!$A:$A,YEAR(daily!$A2157),COT!$B:$B,WEEKNUM(daily!$A2157))</f>
        <v>87</v>
      </c>
      <c r="W2157">
        <f>SUMIFS(COT!N:N,COT!$A:$A,YEAR(daily!$A2157),COT!$B:$B,WEEKNUM(daily!$A2157))</f>
        <v>88</v>
      </c>
      <c r="X2157">
        <f>SUMIFS(COT!O:O,COT!$A:$A,YEAR(daily!$A2157),COT!$B:$B,WEEKNUM(daily!$A2157))</f>
        <v>119</v>
      </c>
      <c r="Y2157">
        <f>SUMIFS(COT!P:P,COT!$A:$A,YEAR(daily!$A2157),COT!$B:$B,WEEKNUM(daily!$A2157))</f>
        <v>73</v>
      </c>
      <c r="Z2157">
        <f>SUMIFS(COT!Q:Q,COT!$A:$A,YEAR(daily!$A2157),COT!$B:$B,WEEKNUM(daily!$A2157))</f>
        <v>94</v>
      </c>
      <c r="AA2157">
        <f>SUMIFS(Saudi!B:B,Saudi!$A:$A,YEAR(daily!$A2157))</f>
        <v>1100.96</v>
      </c>
      <c r="AB2157">
        <f>SUMIFS(Saudi!C:C,Saudi!$A:$A,YEAR(daily!$A2157))</f>
        <v>520.04999999999995</v>
      </c>
      <c r="AC2157">
        <f>SUMIFS(Saudi!F:F,Saudi!$A:$A,YEAR(daily!$A2157))</f>
        <v>4182752</v>
      </c>
      <c r="AD2157">
        <f>SUMIFS(Saudi!G:G,Saudi!$A:$A,YEAR(daily!$A2157))</f>
        <v>99.648229102070061</v>
      </c>
      <c r="AE2157">
        <f>SUMIFS(Saudi!H:H,Saudi!$A:$A,YEAR(daily!$A2157))</f>
        <v>416803829.57314175</v>
      </c>
      <c r="AF2157" s="5">
        <f t="shared" si="90"/>
        <v>9</v>
      </c>
      <c r="AG2157" s="5">
        <f t="shared" si="91"/>
        <v>2008</v>
      </c>
    </row>
    <row r="2158" spans="1:33">
      <c r="A2158" s="3">
        <v>39721</v>
      </c>
      <c r="B2158" s="1">
        <v>262031</v>
      </c>
      <c r="C2158" s="1">
        <v>55703</v>
      </c>
      <c r="D2158" s="1">
        <v>23795</v>
      </c>
      <c r="E2158" s="1">
        <v>100.64</v>
      </c>
      <c r="F2158" s="1">
        <v>100.51</v>
      </c>
      <c r="G2158" s="1">
        <v>100.8</v>
      </c>
      <c r="H2158" s="2">
        <v>50.2</v>
      </c>
      <c r="I2158" s="2">
        <v>31.9</v>
      </c>
      <c r="J2158" s="2">
        <v>86.6</v>
      </c>
      <c r="K2158" s="2">
        <v>86.2</v>
      </c>
      <c r="L2158">
        <f>SUMIFS(US!B:B,US!$D:$D,YEAR(daily!$A2158),US!$E:$E,MONTH(daily!$A2158))</f>
        <v>7131</v>
      </c>
      <c r="M2158">
        <f>SUMIFS(US!C:C,US!$D:$D,YEAR(daily!$A2158),US!$E:$E,MONTH(daily!$A2158))</f>
        <v>17839</v>
      </c>
      <c r="N2158">
        <f>SUMIFS(COT!E:E,COT!$A:$A,YEAR(daily!$A2158),COT!$B:$B,WEEKNUM(daily!$A2158))</f>
        <v>1092411</v>
      </c>
      <c r="O2158">
        <f>SUMIFS(COT!F:F,COT!$A:$A,YEAR(daily!$A2158),COT!$B:$B,WEEKNUM(daily!$A2158))</f>
        <v>192759</v>
      </c>
      <c r="P2158">
        <f>SUMIFS(COT!G:G,COT!$A:$A,YEAR(daily!$A2158),COT!$B:$B,WEEKNUM(daily!$A2158))</f>
        <v>152666</v>
      </c>
      <c r="Q2158">
        <f>SUMIFS(COT!H:H,COT!$A:$A,YEAR(daily!$A2158),COT!$B:$B,WEEKNUM(daily!$A2158))</f>
        <v>298096</v>
      </c>
      <c r="R2158">
        <f>SUMIFS(COT!I:I,COT!$A:$A,YEAR(daily!$A2158),COT!$B:$B,WEEKNUM(daily!$A2158))</f>
        <v>553752</v>
      </c>
      <c r="S2158">
        <f>SUMIFS(COT!J:J,COT!$A:$A,YEAR(daily!$A2158),COT!$B:$B,WEEKNUM(daily!$A2158))</f>
        <v>576164</v>
      </c>
      <c r="T2158">
        <f>SUMIFS(COT!K:K,COT!$A:$A,YEAR(daily!$A2158),COT!$B:$B,WEEKNUM(daily!$A2158))</f>
        <v>47804</v>
      </c>
      <c r="U2158">
        <f>SUMIFS(COT!L:L,COT!$A:$A,YEAR(daily!$A2158),COT!$B:$B,WEEKNUM(daily!$A2158))</f>
        <v>65485</v>
      </c>
      <c r="V2158">
        <f>SUMIFS(COT!M:M,COT!$A:$A,YEAR(daily!$A2158),COT!$B:$B,WEEKNUM(daily!$A2158))</f>
        <v>87</v>
      </c>
      <c r="W2158">
        <f>SUMIFS(COT!N:N,COT!$A:$A,YEAR(daily!$A2158),COT!$B:$B,WEEKNUM(daily!$A2158))</f>
        <v>88</v>
      </c>
      <c r="X2158">
        <f>SUMIFS(COT!O:O,COT!$A:$A,YEAR(daily!$A2158),COT!$B:$B,WEEKNUM(daily!$A2158))</f>
        <v>119</v>
      </c>
      <c r="Y2158">
        <f>SUMIFS(COT!P:P,COT!$A:$A,YEAR(daily!$A2158),COT!$B:$B,WEEKNUM(daily!$A2158))</f>
        <v>73</v>
      </c>
      <c r="Z2158">
        <f>SUMIFS(COT!Q:Q,COT!$A:$A,YEAR(daily!$A2158),COT!$B:$B,WEEKNUM(daily!$A2158))</f>
        <v>94</v>
      </c>
      <c r="AA2158">
        <f>SUMIFS(Saudi!B:B,Saudi!$A:$A,YEAR(daily!$A2158))</f>
        <v>1100.96</v>
      </c>
      <c r="AB2158">
        <f>SUMIFS(Saudi!C:C,Saudi!$A:$A,YEAR(daily!$A2158))</f>
        <v>520.04999999999995</v>
      </c>
      <c r="AC2158">
        <f>SUMIFS(Saudi!F:F,Saudi!$A:$A,YEAR(daily!$A2158))</f>
        <v>4182752</v>
      </c>
      <c r="AD2158">
        <f>SUMIFS(Saudi!G:G,Saudi!$A:$A,YEAR(daily!$A2158))</f>
        <v>99.648229102070061</v>
      </c>
      <c r="AE2158">
        <f>SUMIFS(Saudi!H:H,Saudi!$A:$A,YEAR(daily!$A2158))</f>
        <v>416803829.57314175</v>
      </c>
      <c r="AF2158" s="5">
        <f t="shared" si="90"/>
        <v>9</v>
      </c>
      <c r="AG2158" s="5">
        <f t="shared" si="91"/>
        <v>2008</v>
      </c>
    </row>
    <row r="2159" spans="1:33">
      <c r="A2159" s="3">
        <v>39722</v>
      </c>
      <c r="B2159" s="1">
        <v>250208</v>
      </c>
      <c r="C2159" s="1">
        <v>57789</v>
      </c>
      <c r="D2159" s="1">
        <v>25116</v>
      </c>
      <c r="E2159" s="1">
        <v>98.53</v>
      </c>
      <c r="F2159" s="1">
        <v>98</v>
      </c>
      <c r="G2159" s="1">
        <v>98.17</v>
      </c>
      <c r="H2159" s="2">
        <v>50.2</v>
      </c>
      <c r="I2159" s="2">
        <v>31.9</v>
      </c>
      <c r="J2159" s="2">
        <v>86.6</v>
      </c>
      <c r="K2159" s="2">
        <v>86.2</v>
      </c>
      <c r="L2159">
        <f>SUMIFS(US!B:B,US!$D:$D,YEAR(daily!$A2159),US!$E:$E,MONTH(daily!$A2159))</f>
        <v>8340</v>
      </c>
      <c r="M2159">
        <f>SUMIFS(US!C:C,US!$D:$D,YEAR(daily!$A2159),US!$E:$E,MONTH(daily!$A2159))</f>
        <v>19698</v>
      </c>
      <c r="N2159">
        <f>SUMIFS(COT!E:E,COT!$A:$A,YEAR(daily!$A2159),COT!$B:$B,WEEKNUM(daily!$A2159))</f>
        <v>1092411</v>
      </c>
      <c r="O2159">
        <f>SUMIFS(COT!F:F,COT!$A:$A,YEAR(daily!$A2159),COT!$B:$B,WEEKNUM(daily!$A2159))</f>
        <v>192759</v>
      </c>
      <c r="P2159">
        <f>SUMIFS(COT!G:G,COT!$A:$A,YEAR(daily!$A2159),COT!$B:$B,WEEKNUM(daily!$A2159))</f>
        <v>152666</v>
      </c>
      <c r="Q2159">
        <f>SUMIFS(COT!H:H,COT!$A:$A,YEAR(daily!$A2159),COT!$B:$B,WEEKNUM(daily!$A2159))</f>
        <v>298096</v>
      </c>
      <c r="R2159">
        <f>SUMIFS(COT!I:I,COT!$A:$A,YEAR(daily!$A2159),COT!$B:$B,WEEKNUM(daily!$A2159))</f>
        <v>553752</v>
      </c>
      <c r="S2159">
        <f>SUMIFS(COT!J:J,COT!$A:$A,YEAR(daily!$A2159),COT!$B:$B,WEEKNUM(daily!$A2159))</f>
        <v>576164</v>
      </c>
      <c r="T2159">
        <f>SUMIFS(COT!K:K,COT!$A:$A,YEAR(daily!$A2159),COT!$B:$B,WEEKNUM(daily!$A2159))</f>
        <v>47804</v>
      </c>
      <c r="U2159">
        <f>SUMIFS(COT!L:L,COT!$A:$A,YEAR(daily!$A2159),COT!$B:$B,WEEKNUM(daily!$A2159))</f>
        <v>65485</v>
      </c>
      <c r="V2159">
        <f>SUMIFS(COT!M:M,COT!$A:$A,YEAR(daily!$A2159),COT!$B:$B,WEEKNUM(daily!$A2159))</f>
        <v>87</v>
      </c>
      <c r="W2159">
        <f>SUMIFS(COT!N:N,COT!$A:$A,YEAR(daily!$A2159),COT!$B:$B,WEEKNUM(daily!$A2159))</f>
        <v>88</v>
      </c>
      <c r="X2159">
        <f>SUMIFS(COT!O:O,COT!$A:$A,YEAR(daily!$A2159),COT!$B:$B,WEEKNUM(daily!$A2159))</f>
        <v>119</v>
      </c>
      <c r="Y2159">
        <f>SUMIFS(COT!P:P,COT!$A:$A,YEAR(daily!$A2159),COT!$B:$B,WEEKNUM(daily!$A2159))</f>
        <v>73</v>
      </c>
      <c r="Z2159">
        <f>SUMIFS(COT!Q:Q,COT!$A:$A,YEAR(daily!$A2159),COT!$B:$B,WEEKNUM(daily!$A2159))</f>
        <v>94</v>
      </c>
      <c r="AA2159">
        <f>SUMIFS(Saudi!B:B,Saudi!$A:$A,YEAR(daily!$A2159))</f>
        <v>1100.96</v>
      </c>
      <c r="AB2159">
        <f>SUMIFS(Saudi!C:C,Saudi!$A:$A,YEAR(daily!$A2159))</f>
        <v>520.04999999999995</v>
      </c>
      <c r="AC2159">
        <f>SUMIFS(Saudi!F:F,Saudi!$A:$A,YEAR(daily!$A2159))</f>
        <v>4182752</v>
      </c>
      <c r="AD2159">
        <f>SUMIFS(Saudi!G:G,Saudi!$A:$A,YEAR(daily!$A2159))</f>
        <v>99.648229102070061</v>
      </c>
      <c r="AE2159">
        <f>SUMIFS(Saudi!H:H,Saudi!$A:$A,YEAR(daily!$A2159))</f>
        <v>416803829.57314175</v>
      </c>
      <c r="AF2159" s="5">
        <f t="shared" si="90"/>
        <v>10</v>
      </c>
      <c r="AG2159" s="5">
        <f t="shared" si="91"/>
        <v>2008</v>
      </c>
    </row>
    <row r="2160" spans="1:33">
      <c r="A2160" s="3">
        <v>39723</v>
      </c>
      <c r="B2160" s="1">
        <v>252271</v>
      </c>
      <c r="C2160" s="1">
        <v>58892</v>
      </c>
      <c r="D2160" s="1">
        <v>26080</v>
      </c>
      <c r="E2160" s="1">
        <v>93.97</v>
      </c>
      <c r="F2160" s="1">
        <v>93.24</v>
      </c>
      <c r="G2160" s="1">
        <v>93.41</v>
      </c>
      <c r="H2160" s="2">
        <v>50.2</v>
      </c>
      <c r="I2160" s="2">
        <v>31.9</v>
      </c>
      <c r="J2160" s="2">
        <v>86.6</v>
      </c>
      <c r="K2160" s="2">
        <v>86.2</v>
      </c>
      <c r="L2160">
        <f>SUMIFS(US!B:B,US!$D:$D,YEAR(daily!$A2160),US!$E:$E,MONTH(daily!$A2160))</f>
        <v>8340</v>
      </c>
      <c r="M2160">
        <f>SUMIFS(US!C:C,US!$D:$D,YEAR(daily!$A2160),US!$E:$E,MONTH(daily!$A2160))</f>
        <v>19698</v>
      </c>
      <c r="N2160">
        <f>SUMIFS(COT!E:E,COT!$A:$A,YEAR(daily!$A2160),COT!$B:$B,WEEKNUM(daily!$A2160))</f>
        <v>1092411</v>
      </c>
      <c r="O2160">
        <f>SUMIFS(COT!F:F,COT!$A:$A,YEAR(daily!$A2160),COT!$B:$B,WEEKNUM(daily!$A2160))</f>
        <v>192759</v>
      </c>
      <c r="P2160">
        <f>SUMIFS(COT!G:G,COT!$A:$A,YEAR(daily!$A2160),COT!$B:$B,WEEKNUM(daily!$A2160))</f>
        <v>152666</v>
      </c>
      <c r="Q2160">
        <f>SUMIFS(COT!H:H,COT!$A:$A,YEAR(daily!$A2160),COT!$B:$B,WEEKNUM(daily!$A2160))</f>
        <v>298096</v>
      </c>
      <c r="R2160">
        <f>SUMIFS(COT!I:I,COT!$A:$A,YEAR(daily!$A2160),COT!$B:$B,WEEKNUM(daily!$A2160))</f>
        <v>553752</v>
      </c>
      <c r="S2160">
        <f>SUMIFS(COT!J:J,COT!$A:$A,YEAR(daily!$A2160),COT!$B:$B,WEEKNUM(daily!$A2160))</f>
        <v>576164</v>
      </c>
      <c r="T2160">
        <f>SUMIFS(COT!K:K,COT!$A:$A,YEAR(daily!$A2160),COT!$B:$B,WEEKNUM(daily!$A2160))</f>
        <v>47804</v>
      </c>
      <c r="U2160">
        <f>SUMIFS(COT!L:L,COT!$A:$A,YEAR(daily!$A2160),COT!$B:$B,WEEKNUM(daily!$A2160))</f>
        <v>65485</v>
      </c>
      <c r="V2160">
        <f>SUMIFS(COT!M:M,COT!$A:$A,YEAR(daily!$A2160),COT!$B:$B,WEEKNUM(daily!$A2160))</f>
        <v>87</v>
      </c>
      <c r="W2160">
        <f>SUMIFS(COT!N:N,COT!$A:$A,YEAR(daily!$A2160),COT!$B:$B,WEEKNUM(daily!$A2160))</f>
        <v>88</v>
      </c>
      <c r="X2160">
        <f>SUMIFS(COT!O:O,COT!$A:$A,YEAR(daily!$A2160),COT!$B:$B,WEEKNUM(daily!$A2160))</f>
        <v>119</v>
      </c>
      <c r="Y2160">
        <f>SUMIFS(COT!P:P,COT!$A:$A,YEAR(daily!$A2160),COT!$B:$B,WEEKNUM(daily!$A2160))</f>
        <v>73</v>
      </c>
      <c r="Z2160">
        <f>SUMIFS(COT!Q:Q,COT!$A:$A,YEAR(daily!$A2160),COT!$B:$B,WEEKNUM(daily!$A2160))</f>
        <v>94</v>
      </c>
      <c r="AA2160">
        <f>SUMIFS(Saudi!B:B,Saudi!$A:$A,YEAR(daily!$A2160))</f>
        <v>1100.96</v>
      </c>
      <c r="AB2160">
        <f>SUMIFS(Saudi!C:C,Saudi!$A:$A,YEAR(daily!$A2160))</f>
        <v>520.04999999999995</v>
      </c>
      <c r="AC2160">
        <f>SUMIFS(Saudi!F:F,Saudi!$A:$A,YEAR(daily!$A2160))</f>
        <v>4182752</v>
      </c>
      <c r="AD2160">
        <f>SUMIFS(Saudi!G:G,Saudi!$A:$A,YEAR(daily!$A2160))</f>
        <v>99.648229102070061</v>
      </c>
      <c r="AE2160">
        <f>SUMIFS(Saudi!H:H,Saudi!$A:$A,YEAR(daily!$A2160))</f>
        <v>416803829.57314175</v>
      </c>
      <c r="AF2160" s="5">
        <f t="shared" si="90"/>
        <v>10</v>
      </c>
      <c r="AG2160" s="5">
        <f t="shared" si="91"/>
        <v>2008</v>
      </c>
    </row>
    <row r="2161" spans="1:33">
      <c r="A2161" s="3">
        <v>39724</v>
      </c>
      <c r="B2161" s="1">
        <v>253731</v>
      </c>
      <c r="C2161" s="1">
        <v>57780</v>
      </c>
      <c r="D2161" s="1">
        <v>28105</v>
      </c>
      <c r="E2161" s="1">
        <v>93.88</v>
      </c>
      <c r="F2161" s="1">
        <v>92.81</v>
      </c>
      <c r="G2161" s="1">
        <v>92.88</v>
      </c>
      <c r="H2161" s="2">
        <v>50.2</v>
      </c>
      <c r="I2161" s="2">
        <v>31.9</v>
      </c>
      <c r="J2161" s="2">
        <v>86.6</v>
      </c>
      <c r="K2161" s="2">
        <v>86.2</v>
      </c>
      <c r="L2161">
        <f>SUMIFS(US!B:B,US!$D:$D,YEAR(daily!$A2161),US!$E:$E,MONTH(daily!$A2161))</f>
        <v>8340</v>
      </c>
      <c r="M2161">
        <f>SUMIFS(US!C:C,US!$D:$D,YEAR(daily!$A2161),US!$E:$E,MONTH(daily!$A2161))</f>
        <v>19698</v>
      </c>
      <c r="N2161">
        <f>SUMIFS(COT!E:E,COT!$A:$A,YEAR(daily!$A2161),COT!$B:$B,WEEKNUM(daily!$A2161))</f>
        <v>1092411</v>
      </c>
      <c r="O2161">
        <f>SUMIFS(COT!F:F,COT!$A:$A,YEAR(daily!$A2161),COT!$B:$B,WEEKNUM(daily!$A2161))</f>
        <v>192759</v>
      </c>
      <c r="P2161">
        <f>SUMIFS(COT!G:G,COT!$A:$A,YEAR(daily!$A2161),COT!$B:$B,WEEKNUM(daily!$A2161))</f>
        <v>152666</v>
      </c>
      <c r="Q2161">
        <f>SUMIFS(COT!H:H,COT!$A:$A,YEAR(daily!$A2161),COT!$B:$B,WEEKNUM(daily!$A2161))</f>
        <v>298096</v>
      </c>
      <c r="R2161">
        <f>SUMIFS(COT!I:I,COT!$A:$A,YEAR(daily!$A2161),COT!$B:$B,WEEKNUM(daily!$A2161))</f>
        <v>553752</v>
      </c>
      <c r="S2161">
        <f>SUMIFS(COT!J:J,COT!$A:$A,YEAR(daily!$A2161),COT!$B:$B,WEEKNUM(daily!$A2161))</f>
        <v>576164</v>
      </c>
      <c r="T2161">
        <f>SUMIFS(COT!K:K,COT!$A:$A,YEAR(daily!$A2161),COT!$B:$B,WEEKNUM(daily!$A2161))</f>
        <v>47804</v>
      </c>
      <c r="U2161">
        <f>SUMIFS(COT!L:L,COT!$A:$A,YEAR(daily!$A2161),COT!$B:$B,WEEKNUM(daily!$A2161))</f>
        <v>65485</v>
      </c>
      <c r="V2161">
        <f>SUMIFS(COT!M:M,COT!$A:$A,YEAR(daily!$A2161),COT!$B:$B,WEEKNUM(daily!$A2161))</f>
        <v>87</v>
      </c>
      <c r="W2161">
        <f>SUMIFS(COT!N:N,COT!$A:$A,YEAR(daily!$A2161),COT!$B:$B,WEEKNUM(daily!$A2161))</f>
        <v>88</v>
      </c>
      <c r="X2161">
        <f>SUMIFS(COT!O:O,COT!$A:$A,YEAR(daily!$A2161),COT!$B:$B,WEEKNUM(daily!$A2161))</f>
        <v>119</v>
      </c>
      <c r="Y2161">
        <f>SUMIFS(COT!P:P,COT!$A:$A,YEAR(daily!$A2161),COT!$B:$B,WEEKNUM(daily!$A2161))</f>
        <v>73</v>
      </c>
      <c r="Z2161">
        <f>SUMIFS(COT!Q:Q,COT!$A:$A,YEAR(daily!$A2161),COT!$B:$B,WEEKNUM(daily!$A2161))</f>
        <v>94</v>
      </c>
      <c r="AA2161">
        <f>SUMIFS(Saudi!B:B,Saudi!$A:$A,YEAR(daily!$A2161))</f>
        <v>1100.96</v>
      </c>
      <c r="AB2161">
        <f>SUMIFS(Saudi!C:C,Saudi!$A:$A,YEAR(daily!$A2161))</f>
        <v>520.04999999999995</v>
      </c>
      <c r="AC2161">
        <f>SUMIFS(Saudi!F:F,Saudi!$A:$A,YEAR(daily!$A2161))</f>
        <v>4182752</v>
      </c>
      <c r="AD2161">
        <f>SUMIFS(Saudi!G:G,Saudi!$A:$A,YEAR(daily!$A2161))</f>
        <v>99.648229102070061</v>
      </c>
      <c r="AE2161">
        <f>SUMIFS(Saudi!H:H,Saudi!$A:$A,YEAR(daily!$A2161))</f>
        <v>416803829.57314175</v>
      </c>
      <c r="AF2161" s="5">
        <f t="shared" si="90"/>
        <v>10</v>
      </c>
      <c r="AG2161" s="5">
        <f t="shared" si="91"/>
        <v>2008</v>
      </c>
    </row>
    <row r="2162" spans="1:33">
      <c r="A2162" s="3">
        <v>39727</v>
      </c>
      <c r="B2162" s="1">
        <v>242985</v>
      </c>
      <c r="C2162" s="1">
        <v>60294</v>
      </c>
      <c r="D2162" s="1">
        <v>28760</v>
      </c>
      <c r="E2162" s="1">
        <v>87.81</v>
      </c>
      <c r="F2162" s="1">
        <v>86.52</v>
      </c>
      <c r="G2162" s="1">
        <v>86.64</v>
      </c>
      <c r="H2162" s="2">
        <v>50.2</v>
      </c>
      <c r="I2162" s="2">
        <v>31.9</v>
      </c>
      <c r="J2162" s="2">
        <v>86.6</v>
      </c>
      <c r="K2162" s="2">
        <v>86.2</v>
      </c>
      <c r="L2162">
        <f>SUMIFS(US!B:B,US!$D:$D,YEAR(daily!$A2162),US!$E:$E,MONTH(daily!$A2162))</f>
        <v>8340</v>
      </c>
      <c r="M2162">
        <f>SUMIFS(US!C:C,US!$D:$D,YEAR(daily!$A2162),US!$E:$E,MONTH(daily!$A2162))</f>
        <v>19698</v>
      </c>
      <c r="N2162">
        <f>SUMIFS(COT!E:E,COT!$A:$A,YEAR(daily!$A2162),COT!$B:$B,WEEKNUM(daily!$A2162))</f>
        <v>1087569</v>
      </c>
      <c r="O2162">
        <f>SUMIFS(COT!F:F,COT!$A:$A,YEAR(daily!$A2162),COT!$B:$B,WEEKNUM(daily!$A2162))</f>
        <v>165772</v>
      </c>
      <c r="P2162">
        <f>SUMIFS(COT!G:G,COT!$A:$A,YEAR(daily!$A2162),COT!$B:$B,WEEKNUM(daily!$A2162))</f>
        <v>162082</v>
      </c>
      <c r="Q2162">
        <f>SUMIFS(COT!H:H,COT!$A:$A,YEAR(daily!$A2162),COT!$B:$B,WEEKNUM(daily!$A2162))</f>
        <v>292938</v>
      </c>
      <c r="R2162">
        <f>SUMIFS(COT!I:I,COT!$A:$A,YEAR(daily!$A2162),COT!$B:$B,WEEKNUM(daily!$A2162))</f>
        <v>582858</v>
      </c>
      <c r="S2162">
        <f>SUMIFS(COT!J:J,COT!$A:$A,YEAR(daily!$A2162),COT!$B:$B,WEEKNUM(daily!$A2162))</f>
        <v>569694</v>
      </c>
      <c r="T2162">
        <f>SUMIFS(COT!K:K,COT!$A:$A,YEAR(daily!$A2162),COT!$B:$B,WEEKNUM(daily!$A2162))</f>
        <v>46001</v>
      </c>
      <c r="U2162">
        <f>SUMIFS(COT!L:L,COT!$A:$A,YEAR(daily!$A2162),COT!$B:$B,WEEKNUM(daily!$A2162))</f>
        <v>62855</v>
      </c>
      <c r="V2162">
        <f>SUMIFS(COT!M:M,COT!$A:$A,YEAR(daily!$A2162),COT!$B:$B,WEEKNUM(daily!$A2162))</f>
        <v>69</v>
      </c>
      <c r="W2162">
        <f>SUMIFS(COT!N:N,COT!$A:$A,YEAR(daily!$A2162),COT!$B:$B,WEEKNUM(daily!$A2162))</f>
        <v>108</v>
      </c>
      <c r="X2162">
        <f>SUMIFS(COT!O:O,COT!$A:$A,YEAR(daily!$A2162),COT!$B:$B,WEEKNUM(daily!$A2162))</f>
        <v>119</v>
      </c>
      <c r="Y2162">
        <f>SUMIFS(COT!P:P,COT!$A:$A,YEAR(daily!$A2162),COT!$B:$B,WEEKNUM(daily!$A2162))</f>
        <v>74</v>
      </c>
      <c r="Z2162">
        <f>SUMIFS(COT!Q:Q,COT!$A:$A,YEAR(daily!$A2162),COT!$B:$B,WEEKNUM(daily!$A2162))</f>
        <v>96</v>
      </c>
      <c r="AA2162">
        <f>SUMIFS(Saudi!B:B,Saudi!$A:$A,YEAR(daily!$A2162))</f>
        <v>1100.96</v>
      </c>
      <c r="AB2162">
        <f>SUMIFS(Saudi!C:C,Saudi!$A:$A,YEAR(daily!$A2162))</f>
        <v>520.04999999999995</v>
      </c>
      <c r="AC2162">
        <f>SUMIFS(Saudi!F:F,Saudi!$A:$A,YEAR(daily!$A2162))</f>
        <v>4182752</v>
      </c>
      <c r="AD2162">
        <f>SUMIFS(Saudi!G:G,Saudi!$A:$A,YEAR(daily!$A2162))</f>
        <v>99.648229102070061</v>
      </c>
      <c r="AE2162">
        <f>SUMIFS(Saudi!H:H,Saudi!$A:$A,YEAR(daily!$A2162))</f>
        <v>416803829.57314175</v>
      </c>
      <c r="AF2162" s="5">
        <f t="shared" si="90"/>
        <v>10</v>
      </c>
      <c r="AG2162" s="5">
        <f t="shared" si="91"/>
        <v>2008</v>
      </c>
    </row>
    <row r="2163" spans="1:33">
      <c r="A2163" s="3">
        <v>39728</v>
      </c>
      <c r="B2163" s="1">
        <v>210061</v>
      </c>
      <c r="C2163" s="1">
        <v>61031</v>
      </c>
      <c r="D2163" s="1">
        <v>29730</v>
      </c>
      <c r="E2163" s="1">
        <v>90.06</v>
      </c>
      <c r="F2163" s="1">
        <v>88.4</v>
      </c>
      <c r="G2163" s="1">
        <v>88.45</v>
      </c>
      <c r="H2163" s="2">
        <v>50.2</v>
      </c>
      <c r="I2163" s="2">
        <v>31.9</v>
      </c>
      <c r="J2163" s="2">
        <v>86.6</v>
      </c>
      <c r="K2163" s="2">
        <v>86.2</v>
      </c>
      <c r="L2163">
        <f>SUMIFS(US!B:B,US!$D:$D,YEAR(daily!$A2163),US!$E:$E,MONTH(daily!$A2163))</f>
        <v>8340</v>
      </c>
      <c r="M2163">
        <f>SUMIFS(US!C:C,US!$D:$D,YEAR(daily!$A2163),US!$E:$E,MONTH(daily!$A2163))</f>
        <v>19698</v>
      </c>
      <c r="N2163">
        <f>SUMIFS(COT!E:E,COT!$A:$A,YEAR(daily!$A2163),COT!$B:$B,WEEKNUM(daily!$A2163))</f>
        <v>1087569</v>
      </c>
      <c r="O2163">
        <f>SUMIFS(COT!F:F,COT!$A:$A,YEAR(daily!$A2163),COT!$B:$B,WEEKNUM(daily!$A2163))</f>
        <v>165772</v>
      </c>
      <c r="P2163">
        <f>SUMIFS(COT!G:G,COT!$A:$A,YEAR(daily!$A2163),COT!$B:$B,WEEKNUM(daily!$A2163))</f>
        <v>162082</v>
      </c>
      <c r="Q2163">
        <f>SUMIFS(COT!H:H,COT!$A:$A,YEAR(daily!$A2163),COT!$B:$B,WEEKNUM(daily!$A2163))</f>
        <v>292938</v>
      </c>
      <c r="R2163">
        <f>SUMIFS(COT!I:I,COT!$A:$A,YEAR(daily!$A2163),COT!$B:$B,WEEKNUM(daily!$A2163))</f>
        <v>582858</v>
      </c>
      <c r="S2163">
        <f>SUMIFS(COT!J:J,COT!$A:$A,YEAR(daily!$A2163),COT!$B:$B,WEEKNUM(daily!$A2163))</f>
        <v>569694</v>
      </c>
      <c r="T2163">
        <f>SUMIFS(COT!K:K,COT!$A:$A,YEAR(daily!$A2163),COT!$B:$B,WEEKNUM(daily!$A2163))</f>
        <v>46001</v>
      </c>
      <c r="U2163">
        <f>SUMIFS(COT!L:L,COT!$A:$A,YEAR(daily!$A2163),COT!$B:$B,WEEKNUM(daily!$A2163))</f>
        <v>62855</v>
      </c>
      <c r="V2163">
        <f>SUMIFS(COT!M:M,COT!$A:$A,YEAR(daily!$A2163),COT!$B:$B,WEEKNUM(daily!$A2163))</f>
        <v>69</v>
      </c>
      <c r="W2163">
        <f>SUMIFS(COT!N:N,COT!$A:$A,YEAR(daily!$A2163),COT!$B:$B,WEEKNUM(daily!$A2163))</f>
        <v>108</v>
      </c>
      <c r="X2163">
        <f>SUMIFS(COT!O:O,COT!$A:$A,YEAR(daily!$A2163),COT!$B:$B,WEEKNUM(daily!$A2163))</f>
        <v>119</v>
      </c>
      <c r="Y2163">
        <f>SUMIFS(COT!P:P,COT!$A:$A,YEAR(daily!$A2163),COT!$B:$B,WEEKNUM(daily!$A2163))</f>
        <v>74</v>
      </c>
      <c r="Z2163">
        <f>SUMIFS(COT!Q:Q,COT!$A:$A,YEAR(daily!$A2163),COT!$B:$B,WEEKNUM(daily!$A2163))</f>
        <v>96</v>
      </c>
      <c r="AA2163">
        <f>SUMIFS(Saudi!B:B,Saudi!$A:$A,YEAR(daily!$A2163))</f>
        <v>1100.96</v>
      </c>
      <c r="AB2163">
        <f>SUMIFS(Saudi!C:C,Saudi!$A:$A,YEAR(daily!$A2163))</f>
        <v>520.04999999999995</v>
      </c>
      <c r="AC2163">
        <f>SUMIFS(Saudi!F:F,Saudi!$A:$A,YEAR(daily!$A2163))</f>
        <v>4182752</v>
      </c>
      <c r="AD2163">
        <f>SUMIFS(Saudi!G:G,Saudi!$A:$A,YEAR(daily!$A2163))</f>
        <v>99.648229102070061</v>
      </c>
      <c r="AE2163">
        <f>SUMIFS(Saudi!H:H,Saudi!$A:$A,YEAR(daily!$A2163))</f>
        <v>416803829.57314175</v>
      </c>
      <c r="AF2163" s="5">
        <f t="shared" si="90"/>
        <v>10</v>
      </c>
      <c r="AG2163" s="5">
        <f t="shared" si="91"/>
        <v>2008</v>
      </c>
    </row>
    <row r="2164" spans="1:33">
      <c r="A2164" s="3">
        <v>39729</v>
      </c>
      <c r="B2164" s="1">
        <v>188177</v>
      </c>
      <c r="C2164" s="1">
        <v>60971</v>
      </c>
      <c r="D2164" s="1">
        <v>30229</v>
      </c>
      <c r="E2164" s="1">
        <v>88.95</v>
      </c>
      <c r="F2164" s="1">
        <v>88.48</v>
      </c>
      <c r="G2164" s="1">
        <v>88.59</v>
      </c>
      <c r="H2164" s="2">
        <v>50.2</v>
      </c>
      <c r="I2164" s="2">
        <v>31.9</v>
      </c>
      <c r="J2164" s="2">
        <v>86.6</v>
      </c>
      <c r="K2164" s="2">
        <v>86.2</v>
      </c>
      <c r="L2164">
        <f>SUMIFS(US!B:B,US!$D:$D,YEAR(daily!$A2164),US!$E:$E,MONTH(daily!$A2164))</f>
        <v>8340</v>
      </c>
      <c r="M2164">
        <f>SUMIFS(US!C:C,US!$D:$D,YEAR(daily!$A2164),US!$E:$E,MONTH(daily!$A2164))</f>
        <v>19698</v>
      </c>
      <c r="N2164">
        <f>SUMIFS(COT!E:E,COT!$A:$A,YEAR(daily!$A2164),COT!$B:$B,WEEKNUM(daily!$A2164))</f>
        <v>1087569</v>
      </c>
      <c r="O2164">
        <f>SUMIFS(COT!F:F,COT!$A:$A,YEAR(daily!$A2164),COT!$B:$B,WEEKNUM(daily!$A2164))</f>
        <v>165772</v>
      </c>
      <c r="P2164">
        <f>SUMIFS(COT!G:G,COT!$A:$A,YEAR(daily!$A2164),COT!$B:$B,WEEKNUM(daily!$A2164))</f>
        <v>162082</v>
      </c>
      <c r="Q2164">
        <f>SUMIFS(COT!H:H,COT!$A:$A,YEAR(daily!$A2164),COT!$B:$B,WEEKNUM(daily!$A2164))</f>
        <v>292938</v>
      </c>
      <c r="R2164">
        <f>SUMIFS(COT!I:I,COT!$A:$A,YEAR(daily!$A2164),COT!$B:$B,WEEKNUM(daily!$A2164))</f>
        <v>582858</v>
      </c>
      <c r="S2164">
        <f>SUMIFS(COT!J:J,COT!$A:$A,YEAR(daily!$A2164),COT!$B:$B,WEEKNUM(daily!$A2164))</f>
        <v>569694</v>
      </c>
      <c r="T2164">
        <f>SUMIFS(COT!K:K,COT!$A:$A,YEAR(daily!$A2164),COT!$B:$B,WEEKNUM(daily!$A2164))</f>
        <v>46001</v>
      </c>
      <c r="U2164">
        <f>SUMIFS(COT!L:L,COT!$A:$A,YEAR(daily!$A2164),COT!$B:$B,WEEKNUM(daily!$A2164))</f>
        <v>62855</v>
      </c>
      <c r="V2164">
        <f>SUMIFS(COT!M:M,COT!$A:$A,YEAR(daily!$A2164),COT!$B:$B,WEEKNUM(daily!$A2164))</f>
        <v>69</v>
      </c>
      <c r="W2164">
        <f>SUMIFS(COT!N:N,COT!$A:$A,YEAR(daily!$A2164),COT!$B:$B,WEEKNUM(daily!$A2164))</f>
        <v>108</v>
      </c>
      <c r="X2164">
        <f>SUMIFS(COT!O:O,COT!$A:$A,YEAR(daily!$A2164),COT!$B:$B,WEEKNUM(daily!$A2164))</f>
        <v>119</v>
      </c>
      <c r="Y2164">
        <f>SUMIFS(COT!P:P,COT!$A:$A,YEAR(daily!$A2164),COT!$B:$B,WEEKNUM(daily!$A2164))</f>
        <v>74</v>
      </c>
      <c r="Z2164">
        <f>SUMIFS(COT!Q:Q,COT!$A:$A,YEAR(daily!$A2164),COT!$B:$B,WEEKNUM(daily!$A2164))</f>
        <v>96</v>
      </c>
      <c r="AA2164">
        <f>SUMIFS(Saudi!B:B,Saudi!$A:$A,YEAR(daily!$A2164))</f>
        <v>1100.96</v>
      </c>
      <c r="AB2164">
        <f>SUMIFS(Saudi!C:C,Saudi!$A:$A,YEAR(daily!$A2164))</f>
        <v>520.04999999999995</v>
      </c>
      <c r="AC2164">
        <f>SUMIFS(Saudi!F:F,Saudi!$A:$A,YEAR(daily!$A2164))</f>
        <v>4182752</v>
      </c>
      <c r="AD2164">
        <f>SUMIFS(Saudi!G:G,Saudi!$A:$A,YEAR(daily!$A2164))</f>
        <v>99.648229102070061</v>
      </c>
      <c r="AE2164">
        <f>SUMIFS(Saudi!H:H,Saudi!$A:$A,YEAR(daily!$A2164))</f>
        <v>416803829.57314175</v>
      </c>
      <c r="AF2164" s="5">
        <f t="shared" si="90"/>
        <v>10</v>
      </c>
      <c r="AG2164" s="5">
        <f t="shared" si="91"/>
        <v>2008</v>
      </c>
    </row>
    <row r="2165" spans="1:33">
      <c r="A2165" s="3">
        <v>39730</v>
      </c>
      <c r="B2165" s="1">
        <v>159320</v>
      </c>
      <c r="C2165" s="1">
        <v>67727</v>
      </c>
      <c r="D2165" s="1">
        <v>30786</v>
      </c>
      <c r="E2165" s="1">
        <v>86.59</v>
      </c>
      <c r="F2165" s="1">
        <v>86.91</v>
      </c>
      <c r="G2165" s="1">
        <v>87.19</v>
      </c>
      <c r="H2165" s="2">
        <v>50.2</v>
      </c>
      <c r="I2165" s="2">
        <v>31.9</v>
      </c>
      <c r="J2165" s="2">
        <v>86.6</v>
      </c>
      <c r="K2165" s="2">
        <v>86.2</v>
      </c>
      <c r="L2165">
        <f>SUMIFS(US!B:B,US!$D:$D,YEAR(daily!$A2165),US!$E:$E,MONTH(daily!$A2165))</f>
        <v>8340</v>
      </c>
      <c r="M2165">
        <f>SUMIFS(US!C:C,US!$D:$D,YEAR(daily!$A2165),US!$E:$E,MONTH(daily!$A2165))</f>
        <v>19698</v>
      </c>
      <c r="N2165">
        <f>SUMIFS(COT!E:E,COT!$A:$A,YEAR(daily!$A2165),COT!$B:$B,WEEKNUM(daily!$A2165))</f>
        <v>1087569</v>
      </c>
      <c r="O2165">
        <f>SUMIFS(COT!F:F,COT!$A:$A,YEAR(daily!$A2165),COT!$B:$B,WEEKNUM(daily!$A2165))</f>
        <v>165772</v>
      </c>
      <c r="P2165">
        <f>SUMIFS(COT!G:G,COT!$A:$A,YEAR(daily!$A2165),COT!$B:$B,WEEKNUM(daily!$A2165))</f>
        <v>162082</v>
      </c>
      <c r="Q2165">
        <f>SUMIFS(COT!H:H,COT!$A:$A,YEAR(daily!$A2165),COT!$B:$B,WEEKNUM(daily!$A2165))</f>
        <v>292938</v>
      </c>
      <c r="R2165">
        <f>SUMIFS(COT!I:I,COT!$A:$A,YEAR(daily!$A2165),COT!$B:$B,WEEKNUM(daily!$A2165))</f>
        <v>582858</v>
      </c>
      <c r="S2165">
        <f>SUMIFS(COT!J:J,COT!$A:$A,YEAR(daily!$A2165),COT!$B:$B,WEEKNUM(daily!$A2165))</f>
        <v>569694</v>
      </c>
      <c r="T2165">
        <f>SUMIFS(COT!K:K,COT!$A:$A,YEAR(daily!$A2165),COT!$B:$B,WEEKNUM(daily!$A2165))</f>
        <v>46001</v>
      </c>
      <c r="U2165">
        <f>SUMIFS(COT!L:L,COT!$A:$A,YEAR(daily!$A2165),COT!$B:$B,WEEKNUM(daily!$A2165))</f>
        <v>62855</v>
      </c>
      <c r="V2165">
        <f>SUMIFS(COT!M:M,COT!$A:$A,YEAR(daily!$A2165),COT!$B:$B,WEEKNUM(daily!$A2165))</f>
        <v>69</v>
      </c>
      <c r="W2165">
        <f>SUMIFS(COT!N:N,COT!$A:$A,YEAR(daily!$A2165),COT!$B:$B,WEEKNUM(daily!$A2165))</f>
        <v>108</v>
      </c>
      <c r="X2165">
        <f>SUMIFS(COT!O:O,COT!$A:$A,YEAR(daily!$A2165),COT!$B:$B,WEEKNUM(daily!$A2165))</f>
        <v>119</v>
      </c>
      <c r="Y2165">
        <f>SUMIFS(COT!P:P,COT!$A:$A,YEAR(daily!$A2165),COT!$B:$B,WEEKNUM(daily!$A2165))</f>
        <v>74</v>
      </c>
      <c r="Z2165">
        <f>SUMIFS(COT!Q:Q,COT!$A:$A,YEAR(daily!$A2165),COT!$B:$B,WEEKNUM(daily!$A2165))</f>
        <v>96</v>
      </c>
      <c r="AA2165">
        <f>SUMIFS(Saudi!B:B,Saudi!$A:$A,YEAR(daily!$A2165))</f>
        <v>1100.96</v>
      </c>
      <c r="AB2165">
        <f>SUMIFS(Saudi!C:C,Saudi!$A:$A,YEAR(daily!$A2165))</f>
        <v>520.04999999999995</v>
      </c>
      <c r="AC2165">
        <f>SUMIFS(Saudi!F:F,Saudi!$A:$A,YEAR(daily!$A2165))</f>
        <v>4182752</v>
      </c>
      <c r="AD2165">
        <f>SUMIFS(Saudi!G:G,Saudi!$A:$A,YEAR(daily!$A2165))</f>
        <v>99.648229102070061</v>
      </c>
      <c r="AE2165">
        <f>SUMIFS(Saudi!H:H,Saudi!$A:$A,YEAR(daily!$A2165))</f>
        <v>416803829.57314175</v>
      </c>
      <c r="AF2165" s="5">
        <f t="shared" si="90"/>
        <v>10</v>
      </c>
      <c r="AG2165" s="5">
        <f t="shared" si="91"/>
        <v>2008</v>
      </c>
    </row>
    <row r="2166" spans="1:33">
      <c r="A2166" s="3">
        <v>39731</v>
      </c>
      <c r="B2166" s="1">
        <v>132575</v>
      </c>
      <c r="C2166" s="1">
        <v>72258</v>
      </c>
      <c r="D2166" s="1">
        <v>31957</v>
      </c>
      <c r="E2166" s="1">
        <v>77.7</v>
      </c>
      <c r="F2166" s="1">
        <v>78.34</v>
      </c>
      <c r="G2166" s="1">
        <v>78.790000000000006</v>
      </c>
      <c r="H2166" s="2">
        <v>50.2</v>
      </c>
      <c r="I2166" s="2">
        <v>31.9</v>
      </c>
      <c r="J2166" s="2">
        <v>86.6</v>
      </c>
      <c r="K2166" s="2">
        <v>86.2</v>
      </c>
      <c r="L2166">
        <f>SUMIFS(US!B:B,US!$D:$D,YEAR(daily!$A2166),US!$E:$E,MONTH(daily!$A2166))</f>
        <v>8340</v>
      </c>
      <c r="M2166">
        <f>SUMIFS(US!C:C,US!$D:$D,YEAR(daily!$A2166),US!$E:$E,MONTH(daily!$A2166))</f>
        <v>19698</v>
      </c>
      <c r="N2166">
        <f>SUMIFS(COT!E:E,COT!$A:$A,YEAR(daily!$A2166),COT!$B:$B,WEEKNUM(daily!$A2166))</f>
        <v>1087569</v>
      </c>
      <c r="O2166">
        <f>SUMIFS(COT!F:F,COT!$A:$A,YEAR(daily!$A2166),COT!$B:$B,WEEKNUM(daily!$A2166))</f>
        <v>165772</v>
      </c>
      <c r="P2166">
        <f>SUMIFS(COT!G:G,COT!$A:$A,YEAR(daily!$A2166),COT!$B:$B,WEEKNUM(daily!$A2166))</f>
        <v>162082</v>
      </c>
      <c r="Q2166">
        <f>SUMIFS(COT!H:H,COT!$A:$A,YEAR(daily!$A2166),COT!$B:$B,WEEKNUM(daily!$A2166))</f>
        <v>292938</v>
      </c>
      <c r="R2166">
        <f>SUMIFS(COT!I:I,COT!$A:$A,YEAR(daily!$A2166),COT!$B:$B,WEEKNUM(daily!$A2166))</f>
        <v>582858</v>
      </c>
      <c r="S2166">
        <f>SUMIFS(COT!J:J,COT!$A:$A,YEAR(daily!$A2166),COT!$B:$B,WEEKNUM(daily!$A2166))</f>
        <v>569694</v>
      </c>
      <c r="T2166">
        <f>SUMIFS(COT!K:K,COT!$A:$A,YEAR(daily!$A2166),COT!$B:$B,WEEKNUM(daily!$A2166))</f>
        <v>46001</v>
      </c>
      <c r="U2166">
        <f>SUMIFS(COT!L:L,COT!$A:$A,YEAR(daily!$A2166),COT!$B:$B,WEEKNUM(daily!$A2166))</f>
        <v>62855</v>
      </c>
      <c r="V2166">
        <f>SUMIFS(COT!M:M,COT!$A:$A,YEAR(daily!$A2166),COT!$B:$B,WEEKNUM(daily!$A2166))</f>
        <v>69</v>
      </c>
      <c r="W2166">
        <f>SUMIFS(COT!N:N,COT!$A:$A,YEAR(daily!$A2166),COT!$B:$B,WEEKNUM(daily!$A2166))</f>
        <v>108</v>
      </c>
      <c r="X2166">
        <f>SUMIFS(COT!O:O,COT!$A:$A,YEAR(daily!$A2166),COT!$B:$B,WEEKNUM(daily!$A2166))</f>
        <v>119</v>
      </c>
      <c r="Y2166">
        <f>SUMIFS(COT!P:P,COT!$A:$A,YEAR(daily!$A2166),COT!$B:$B,WEEKNUM(daily!$A2166))</f>
        <v>74</v>
      </c>
      <c r="Z2166">
        <f>SUMIFS(COT!Q:Q,COT!$A:$A,YEAR(daily!$A2166),COT!$B:$B,WEEKNUM(daily!$A2166))</f>
        <v>96</v>
      </c>
      <c r="AA2166">
        <f>SUMIFS(Saudi!B:B,Saudi!$A:$A,YEAR(daily!$A2166))</f>
        <v>1100.96</v>
      </c>
      <c r="AB2166">
        <f>SUMIFS(Saudi!C:C,Saudi!$A:$A,YEAR(daily!$A2166))</f>
        <v>520.04999999999995</v>
      </c>
      <c r="AC2166">
        <f>SUMIFS(Saudi!F:F,Saudi!$A:$A,YEAR(daily!$A2166))</f>
        <v>4182752</v>
      </c>
      <c r="AD2166">
        <f>SUMIFS(Saudi!G:G,Saudi!$A:$A,YEAR(daily!$A2166))</f>
        <v>99.648229102070061</v>
      </c>
      <c r="AE2166">
        <f>SUMIFS(Saudi!H:H,Saudi!$A:$A,YEAR(daily!$A2166))</f>
        <v>416803829.57314175</v>
      </c>
      <c r="AF2166" s="5">
        <f t="shared" si="90"/>
        <v>10</v>
      </c>
      <c r="AG2166" s="5">
        <f t="shared" si="91"/>
        <v>2008</v>
      </c>
    </row>
    <row r="2167" spans="1:33">
      <c r="A2167" s="3">
        <v>39734</v>
      </c>
      <c r="B2167" s="1">
        <v>117630</v>
      </c>
      <c r="C2167" s="1">
        <v>82187</v>
      </c>
      <c r="D2167" s="1">
        <v>33258</v>
      </c>
      <c r="E2167" s="1">
        <v>81.19</v>
      </c>
      <c r="F2167" s="1">
        <v>82.04</v>
      </c>
      <c r="G2167" s="1">
        <v>82.42</v>
      </c>
      <c r="H2167" s="2">
        <v>50.2</v>
      </c>
      <c r="I2167" s="2">
        <v>31.9</v>
      </c>
      <c r="J2167" s="2">
        <v>86.6</v>
      </c>
      <c r="K2167" s="2">
        <v>86.2</v>
      </c>
      <c r="L2167">
        <f>SUMIFS(US!B:B,US!$D:$D,YEAR(daily!$A2167),US!$E:$E,MONTH(daily!$A2167))</f>
        <v>8340</v>
      </c>
      <c r="M2167">
        <f>SUMIFS(US!C:C,US!$D:$D,YEAR(daily!$A2167),US!$E:$E,MONTH(daily!$A2167))</f>
        <v>19698</v>
      </c>
      <c r="N2167">
        <f>SUMIFS(COT!E:E,COT!$A:$A,YEAR(daily!$A2167),COT!$B:$B,WEEKNUM(daily!$A2167))</f>
        <v>1090251</v>
      </c>
      <c r="O2167">
        <f>SUMIFS(COT!F:F,COT!$A:$A,YEAR(daily!$A2167),COT!$B:$B,WEEKNUM(daily!$A2167))</f>
        <v>164118</v>
      </c>
      <c r="P2167">
        <f>SUMIFS(COT!G:G,COT!$A:$A,YEAR(daily!$A2167),COT!$B:$B,WEEKNUM(daily!$A2167))</f>
        <v>166017</v>
      </c>
      <c r="Q2167">
        <f>SUMIFS(COT!H:H,COT!$A:$A,YEAR(daily!$A2167),COT!$B:$B,WEEKNUM(daily!$A2167))</f>
        <v>286746</v>
      </c>
      <c r="R2167">
        <f>SUMIFS(COT!I:I,COT!$A:$A,YEAR(daily!$A2167),COT!$B:$B,WEEKNUM(daily!$A2167))</f>
        <v>587458</v>
      </c>
      <c r="S2167">
        <f>SUMIFS(COT!J:J,COT!$A:$A,YEAR(daily!$A2167),COT!$B:$B,WEEKNUM(daily!$A2167))</f>
        <v>569899</v>
      </c>
      <c r="T2167">
        <f>SUMIFS(COT!K:K,COT!$A:$A,YEAR(daily!$A2167),COT!$B:$B,WEEKNUM(daily!$A2167))</f>
        <v>51929</v>
      </c>
      <c r="U2167">
        <f>SUMIFS(COT!L:L,COT!$A:$A,YEAR(daily!$A2167),COT!$B:$B,WEEKNUM(daily!$A2167))</f>
        <v>67589</v>
      </c>
      <c r="V2167">
        <f>SUMIFS(COT!M:M,COT!$A:$A,YEAR(daily!$A2167),COT!$B:$B,WEEKNUM(daily!$A2167))</f>
        <v>69</v>
      </c>
      <c r="W2167">
        <f>SUMIFS(COT!N:N,COT!$A:$A,YEAR(daily!$A2167),COT!$B:$B,WEEKNUM(daily!$A2167))</f>
        <v>103</v>
      </c>
      <c r="X2167">
        <f>SUMIFS(COT!O:O,COT!$A:$A,YEAR(daily!$A2167),COT!$B:$B,WEEKNUM(daily!$A2167))</f>
        <v>116</v>
      </c>
      <c r="Y2167">
        <f>SUMIFS(COT!P:P,COT!$A:$A,YEAR(daily!$A2167),COT!$B:$B,WEEKNUM(daily!$A2167))</f>
        <v>71</v>
      </c>
      <c r="Z2167">
        <f>SUMIFS(COT!Q:Q,COT!$A:$A,YEAR(daily!$A2167),COT!$B:$B,WEEKNUM(daily!$A2167))</f>
        <v>89</v>
      </c>
      <c r="AA2167">
        <f>SUMIFS(Saudi!B:B,Saudi!$A:$A,YEAR(daily!$A2167))</f>
        <v>1100.96</v>
      </c>
      <c r="AB2167">
        <f>SUMIFS(Saudi!C:C,Saudi!$A:$A,YEAR(daily!$A2167))</f>
        <v>520.04999999999995</v>
      </c>
      <c r="AC2167">
        <f>SUMIFS(Saudi!F:F,Saudi!$A:$A,YEAR(daily!$A2167))</f>
        <v>4182752</v>
      </c>
      <c r="AD2167">
        <f>SUMIFS(Saudi!G:G,Saudi!$A:$A,YEAR(daily!$A2167))</f>
        <v>99.648229102070061</v>
      </c>
      <c r="AE2167">
        <f>SUMIFS(Saudi!H:H,Saudi!$A:$A,YEAR(daily!$A2167))</f>
        <v>416803829.57314175</v>
      </c>
      <c r="AF2167" s="5">
        <f t="shared" si="90"/>
        <v>10</v>
      </c>
      <c r="AG2167" s="5">
        <f t="shared" si="91"/>
        <v>2008</v>
      </c>
    </row>
    <row r="2168" spans="1:33">
      <c r="A2168" s="3">
        <v>39735</v>
      </c>
      <c r="B2168" s="1">
        <v>106920</v>
      </c>
      <c r="C2168" s="1">
        <v>84383</v>
      </c>
      <c r="D2168" s="1">
        <v>32238</v>
      </c>
      <c r="E2168" s="1">
        <v>78.63</v>
      </c>
      <c r="F2168" s="1">
        <v>79.33</v>
      </c>
      <c r="G2168" s="1">
        <v>79.78</v>
      </c>
      <c r="H2168" s="2">
        <v>50.2</v>
      </c>
      <c r="I2168" s="2">
        <v>31.9</v>
      </c>
      <c r="J2168" s="2">
        <v>86.6</v>
      </c>
      <c r="K2168" s="2">
        <v>86.2</v>
      </c>
      <c r="L2168">
        <f>SUMIFS(US!B:B,US!$D:$D,YEAR(daily!$A2168),US!$E:$E,MONTH(daily!$A2168))</f>
        <v>8340</v>
      </c>
      <c r="M2168">
        <f>SUMIFS(US!C:C,US!$D:$D,YEAR(daily!$A2168),US!$E:$E,MONTH(daily!$A2168))</f>
        <v>19698</v>
      </c>
      <c r="N2168">
        <f>SUMIFS(COT!E:E,COT!$A:$A,YEAR(daily!$A2168),COT!$B:$B,WEEKNUM(daily!$A2168))</f>
        <v>1090251</v>
      </c>
      <c r="O2168">
        <f>SUMIFS(COT!F:F,COT!$A:$A,YEAR(daily!$A2168),COT!$B:$B,WEEKNUM(daily!$A2168))</f>
        <v>164118</v>
      </c>
      <c r="P2168">
        <f>SUMIFS(COT!G:G,COT!$A:$A,YEAR(daily!$A2168),COT!$B:$B,WEEKNUM(daily!$A2168))</f>
        <v>166017</v>
      </c>
      <c r="Q2168">
        <f>SUMIFS(COT!H:H,COT!$A:$A,YEAR(daily!$A2168),COT!$B:$B,WEEKNUM(daily!$A2168))</f>
        <v>286746</v>
      </c>
      <c r="R2168">
        <f>SUMIFS(COT!I:I,COT!$A:$A,YEAR(daily!$A2168),COT!$B:$B,WEEKNUM(daily!$A2168))</f>
        <v>587458</v>
      </c>
      <c r="S2168">
        <f>SUMIFS(COT!J:J,COT!$A:$A,YEAR(daily!$A2168),COT!$B:$B,WEEKNUM(daily!$A2168))</f>
        <v>569899</v>
      </c>
      <c r="T2168">
        <f>SUMIFS(COT!K:K,COT!$A:$A,YEAR(daily!$A2168),COT!$B:$B,WEEKNUM(daily!$A2168))</f>
        <v>51929</v>
      </c>
      <c r="U2168">
        <f>SUMIFS(COT!L:L,COT!$A:$A,YEAR(daily!$A2168),COT!$B:$B,WEEKNUM(daily!$A2168))</f>
        <v>67589</v>
      </c>
      <c r="V2168">
        <f>SUMIFS(COT!M:M,COT!$A:$A,YEAR(daily!$A2168),COT!$B:$B,WEEKNUM(daily!$A2168))</f>
        <v>69</v>
      </c>
      <c r="W2168">
        <f>SUMIFS(COT!N:N,COT!$A:$A,YEAR(daily!$A2168),COT!$B:$B,WEEKNUM(daily!$A2168))</f>
        <v>103</v>
      </c>
      <c r="X2168">
        <f>SUMIFS(COT!O:O,COT!$A:$A,YEAR(daily!$A2168),COT!$B:$B,WEEKNUM(daily!$A2168))</f>
        <v>116</v>
      </c>
      <c r="Y2168">
        <f>SUMIFS(COT!P:P,COT!$A:$A,YEAR(daily!$A2168),COT!$B:$B,WEEKNUM(daily!$A2168))</f>
        <v>71</v>
      </c>
      <c r="Z2168">
        <f>SUMIFS(COT!Q:Q,COT!$A:$A,YEAR(daily!$A2168),COT!$B:$B,WEEKNUM(daily!$A2168))</f>
        <v>89</v>
      </c>
      <c r="AA2168">
        <f>SUMIFS(Saudi!B:B,Saudi!$A:$A,YEAR(daily!$A2168))</f>
        <v>1100.96</v>
      </c>
      <c r="AB2168">
        <f>SUMIFS(Saudi!C:C,Saudi!$A:$A,YEAR(daily!$A2168))</f>
        <v>520.04999999999995</v>
      </c>
      <c r="AC2168">
        <f>SUMIFS(Saudi!F:F,Saudi!$A:$A,YEAR(daily!$A2168))</f>
        <v>4182752</v>
      </c>
      <c r="AD2168">
        <f>SUMIFS(Saudi!G:G,Saudi!$A:$A,YEAR(daily!$A2168))</f>
        <v>99.648229102070061</v>
      </c>
      <c r="AE2168">
        <f>SUMIFS(Saudi!H:H,Saudi!$A:$A,YEAR(daily!$A2168))</f>
        <v>416803829.57314175</v>
      </c>
      <c r="AF2168" s="5">
        <f t="shared" si="90"/>
        <v>10</v>
      </c>
      <c r="AG2168" s="5">
        <f t="shared" si="91"/>
        <v>2008</v>
      </c>
    </row>
    <row r="2169" spans="1:33">
      <c r="A2169" s="3">
        <v>39736</v>
      </c>
      <c r="B2169" s="1">
        <v>98074</v>
      </c>
      <c r="C2169" s="1">
        <v>86182</v>
      </c>
      <c r="D2169" s="1">
        <v>33442</v>
      </c>
      <c r="E2169" s="1">
        <v>74.540000000000006</v>
      </c>
      <c r="F2169" s="1">
        <v>75.239999999999995</v>
      </c>
      <c r="G2169" s="1">
        <v>75.709999999999994</v>
      </c>
      <c r="H2169" s="2">
        <v>50.2</v>
      </c>
      <c r="I2169" s="2">
        <v>31.9</v>
      </c>
      <c r="J2169" s="2">
        <v>86.6</v>
      </c>
      <c r="K2169" s="2">
        <v>86.2</v>
      </c>
      <c r="L2169">
        <f>SUMIFS(US!B:B,US!$D:$D,YEAR(daily!$A2169),US!$E:$E,MONTH(daily!$A2169))</f>
        <v>8340</v>
      </c>
      <c r="M2169">
        <f>SUMIFS(US!C:C,US!$D:$D,YEAR(daily!$A2169),US!$E:$E,MONTH(daily!$A2169))</f>
        <v>19698</v>
      </c>
      <c r="N2169">
        <f>SUMIFS(COT!E:E,COT!$A:$A,YEAR(daily!$A2169),COT!$B:$B,WEEKNUM(daily!$A2169))</f>
        <v>1090251</v>
      </c>
      <c r="O2169">
        <f>SUMIFS(COT!F:F,COT!$A:$A,YEAR(daily!$A2169),COT!$B:$B,WEEKNUM(daily!$A2169))</f>
        <v>164118</v>
      </c>
      <c r="P2169">
        <f>SUMIFS(COT!G:G,COT!$A:$A,YEAR(daily!$A2169),COT!$B:$B,WEEKNUM(daily!$A2169))</f>
        <v>166017</v>
      </c>
      <c r="Q2169">
        <f>SUMIFS(COT!H:H,COT!$A:$A,YEAR(daily!$A2169),COT!$B:$B,WEEKNUM(daily!$A2169))</f>
        <v>286746</v>
      </c>
      <c r="R2169">
        <f>SUMIFS(COT!I:I,COT!$A:$A,YEAR(daily!$A2169),COT!$B:$B,WEEKNUM(daily!$A2169))</f>
        <v>587458</v>
      </c>
      <c r="S2169">
        <f>SUMIFS(COT!J:J,COT!$A:$A,YEAR(daily!$A2169),COT!$B:$B,WEEKNUM(daily!$A2169))</f>
        <v>569899</v>
      </c>
      <c r="T2169">
        <f>SUMIFS(COT!K:K,COT!$A:$A,YEAR(daily!$A2169),COT!$B:$B,WEEKNUM(daily!$A2169))</f>
        <v>51929</v>
      </c>
      <c r="U2169">
        <f>SUMIFS(COT!L:L,COT!$A:$A,YEAR(daily!$A2169),COT!$B:$B,WEEKNUM(daily!$A2169))</f>
        <v>67589</v>
      </c>
      <c r="V2169">
        <f>SUMIFS(COT!M:M,COT!$A:$A,YEAR(daily!$A2169),COT!$B:$B,WEEKNUM(daily!$A2169))</f>
        <v>69</v>
      </c>
      <c r="W2169">
        <f>SUMIFS(COT!N:N,COT!$A:$A,YEAR(daily!$A2169),COT!$B:$B,WEEKNUM(daily!$A2169))</f>
        <v>103</v>
      </c>
      <c r="X2169">
        <f>SUMIFS(COT!O:O,COT!$A:$A,YEAR(daily!$A2169),COT!$B:$B,WEEKNUM(daily!$A2169))</f>
        <v>116</v>
      </c>
      <c r="Y2169">
        <f>SUMIFS(COT!P:P,COT!$A:$A,YEAR(daily!$A2169),COT!$B:$B,WEEKNUM(daily!$A2169))</f>
        <v>71</v>
      </c>
      <c r="Z2169">
        <f>SUMIFS(COT!Q:Q,COT!$A:$A,YEAR(daily!$A2169),COT!$B:$B,WEEKNUM(daily!$A2169))</f>
        <v>89</v>
      </c>
      <c r="AA2169">
        <f>SUMIFS(Saudi!B:B,Saudi!$A:$A,YEAR(daily!$A2169))</f>
        <v>1100.96</v>
      </c>
      <c r="AB2169">
        <f>SUMIFS(Saudi!C:C,Saudi!$A:$A,YEAR(daily!$A2169))</f>
        <v>520.04999999999995</v>
      </c>
      <c r="AC2169">
        <f>SUMIFS(Saudi!F:F,Saudi!$A:$A,YEAR(daily!$A2169))</f>
        <v>4182752</v>
      </c>
      <c r="AD2169">
        <f>SUMIFS(Saudi!G:G,Saudi!$A:$A,YEAR(daily!$A2169))</f>
        <v>99.648229102070061</v>
      </c>
      <c r="AE2169">
        <f>SUMIFS(Saudi!H:H,Saudi!$A:$A,YEAR(daily!$A2169))</f>
        <v>416803829.57314175</v>
      </c>
      <c r="AF2169" s="5">
        <f t="shared" si="90"/>
        <v>10</v>
      </c>
      <c r="AG2169" s="5">
        <f t="shared" si="91"/>
        <v>2008</v>
      </c>
    </row>
    <row r="2170" spans="1:33">
      <c r="A2170" s="3">
        <v>39737</v>
      </c>
      <c r="B2170" s="1">
        <v>73080</v>
      </c>
      <c r="C2170" s="1">
        <v>88719</v>
      </c>
      <c r="D2170" s="1">
        <v>32272</v>
      </c>
      <c r="E2170" s="1">
        <v>69.849999999999994</v>
      </c>
      <c r="F2170" s="1">
        <v>70.69</v>
      </c>
      <c r="G2170" s="1">
        <v>71.14</v>
      </c>
      <c r="H2170" s="2">
        <v>50.2</v>
      </c>
      <c r="I2170" s="2">
        <v>31.9</v>
      </c>
      <c r="J2170" s="2">
        <v>86.6</v>
      </c>
      <c r="K2170" s="2">
        <v>86.2</v>
      </c>
      <c r="L2170">
        <f>SUMIFS(US!B:B,US!$D:$D,YEAR(daily!$A2170),US!$E:$E,MONTH(daily!$A2170))</f>
        <v>8340</v>
      </c>
      <c r="M2170">
        <f>SUMIFS(US!C:C,US!$D:$D,YEAR(daily!$A2170),US!$E:$E,MONTH(daily!$A2170))</f>
        <v>19698</v>
      </c>
      <c r="N2170">
        <f>SUMIFS(COT!E:E,COT!$A:$A,YEAR(daily!$A2170),COT!$B:$B,WEEKNUM(daily!$A2170))</f>
        <v>1090251</v>
      </c>
      <c r="O2170">
        <f>SUMIFS(COT!F:F,COT!$A:$A,YEAR(daily!$A2170),COT!$B:$B,WEEKNUM(daily!$A2170))</f>
        <v>164118</v>
      </c>
      <c r="P2170">
        <f>SUMIFS(COT!G:G,COT!$A:$A,YEAR(daily!$A2170),COT!$B:$B,WEEKNUM(daily!$A2170))</f>
        <v>166017</v>
      </c>
      <c r="Q2170">
        <f>SUMIFS(COT!H:H,COT!$A:$A,YEAR(daily!$A2170),COT!$B:$B,WEEKNUM(daily!$A2170))</f>
        <v>286746</v>
      </c>
      <c r="R2170">
        <f>SUMIFS(COT!I:I,COT!$A:$A,YEAR(daily!$A2170),COT!$B:$B,WEEKNUM(daily!$A2170))</f>
        <v>587458</v>
      </c>
      <c r="S2170">
        <f>SUMIFS(COT!J:J,COT!$A:$A,YEAR(daily!$A2170),COT!$B:$B,WEEKNUM(daily!$A2170))</f>
        <v>569899</v>
      </c>
      <c r="T2170">
        <f>SUMIFS(COT!K:K,COT!$A:$A,YEAR(daily!$A2170),COT!$B:$B,WEEKNUM(daily!$A2170))</f>
        <v>51929</v>
      </c>
      <c r="U2170">
        <f>SUMIFS(COT!L:L,COT!$A:$A,YEAR(daily!$A2170),COT!$B:$B,WEEKNUM(daily!$A2170))</f>
        <v>67589</v>
      </c>
      <c r="V2170">
        <f>SUMIFS(COT!M:M,COT!$A:$A,YEAR(daily!$A2170),COT!$B:$B,WEEKNUM(daily!$A2170))</f>
        <v>69</v>
      </c>
      <c r="W2170">
        <f>SUMIFS(COT!N:N,COT!$A:$A,YEAR(daily!$A2170),COT!$B:$B,WEEKNUM(daily!$A2170))</f>
        <v>103</v>
      </c>
      <c r="X2170">
        <f>SUMIFS(COT!O:O,COT!$A:$A,YEAR(daily!$A2170),COT!$B:$B,WEEKNUM(daily!$A2170))</f>
        <v>116</v>
      </c>
      <c r="Y2170">
        <f>SUMIFS(COT!P:P,COT!$A:$A,YEAR(daily!$A2170),COT!$B:$B,WEEKNUM(daily!$A2170))</f>
        <v>71</v>
      </c>
      <c r="Z2170">
        <f>SUMIFS(COT!Q:Q,COT!$A:$A,YEAR(daily!$A2170),COT!$B:$B,WEEKNUM(daily!$A2170))</f>
        <v>89</v>
      </c>
      <c r="AA2170">
        <f>SUMIFS(Saudi!B:B,Saudi!$A:$A,YEAR(daily!$A2170))</f>
        <v>1100.96</v>
      </c>
      <c r="AB2170">
        <f>SUMIFS(Saudi!C:C,Saudi!$A:$A,YEAR(daily!$A2170))</f>
        <v>520.04999999999995</v>
      </c>
      <c r="AC2170">
        <f>SUMIFS(Saudi!F:F,Saudi!$A:$A,YEAR(daily!$A2170))</f>
        <v>4182752</v>
      </c>
      <c r="AD2170">
        <f>SUMIFS(Saudi!G:G,Saudi!$A:$A,YEAR(daily!$A2170))</f>
        <v>99.648229102070061</v>
      </c>
      <c r="AE2170">
        <f>SUMIFS(Saudi!H:H,Saudi!$A:$A,YEAR(daily!$A2170))</f>
        <v>416803829.57314175</v>
      </c>
      <c r="AF2170" s="5">
        <f t="shared" si="90"/>
        <v>10</v>
      </c>
      <c r="AG2170" s="5">
        <f t="shared" si="91"/>
        <v>2008</v>
      </c>
    </row>
    <row r="2171" spans="1:33">
      <c r="A2171" s="3">
        <v>39738</v>
      </c>
      <c r="B2171" s="1">
        <v>51461</v>
      </c>
      <c r="C2171" s="1">
        <v>88720</v>
      </c>
      <c r="D2171" s="1">
        <v>33091</v>
      </c>
      <c r="E2171" s="1">
        <v>71.849999999999994</v>
      </c>
      <c r="F2171" s="1">
        <v>72.489999999999995</v>
      </c>
      <c r="G2171" s="1">
        <v>72.92</v>
      </c>
      <c r="H2171" s="2">
        <v>50.2</v>
      </c>
      <c r="I2171" s="2">
        <v>31.9</v>
      </c>
      <c r="J2171" s="2">
        <v>86.6</v>
      </c>
      <c r="K2171" s="2">
        <v>86.2</v>
      </c>
      <c r="L2171">
        <f>SUMIFS(US!B:B,US!$D:$D,YEAR(daily!$A2171),US!$E:$E,MONTH(daily!$A2171))</f>
        <v>8340</v>
      </c>
      <c r="M2171">
        <f>SUMIFS(US!C:C,US!$D:$D,YEAR(daily!$A2171),US!$E:$E,MONTH(daily!$A2171))</f>
        <v>19698</v>
      </c>
      <c r="N2171">
        <f>SUMIFS(COT!E:E,COT!$A:$A,YEAR(daily!$A2171),COT!$B:$B,WEEKNUM(daily!$A2171))</f>
        <v>1090251</v>
      </c>
      <c r="O2171">
        <f>SUMIFS(COT!F:F,COT!$A:$A,YEAR(daily!$A2171),COT!$B:$B,WEEKNUM(daily!$A2171))</f>
        <v>164118</v>
      </c>
      <c r="P2171">
        <f>SUMIFS(COT!G:G,COT!$A:$A,YEAR(daily!$A2171),COT!$B:$B,WEEKNUM(daily!$A2171))</f>
        <v>166017</v>
      </c>
      <c r="Q2171">
        <f>SUMIFS(COT!H:H,COT!$A:$A,YEAR(daily!$A2171),COT!$B:$B,WEEKNUM(daily!$A2171))</f>
        <v>286746</v>
      </c>
      <c r="R2171">
        <f>SUMIFS(COT!I:I,COT!$A:$A,YEAR(daily!$A2171),COT!$B:$B,WEEKNUM(daily!$A2171))</f>
        <v>587458</v>
      </c>
      <c r="S2171">
        <f>SUMIFS(COT!J:J,COT!$A:$A,YEAR(daily!$A2171),COT!$B:$B,WEEKNUM(daily!$A2171))</f>
        <v>569899</v>
      </c>
      <c r="T2171">
        <f>SUMIFS(COT!K:K,COT!$A:$A,YEAR(daily!$A2171),COT!$B:$B,WEEKNUM(daily!$A2171))</f>
        <v>51929</v>
      </c>
      <c r="U2171">
        <f>SUMIFS(COT!L:L,COT!$A:$A,YEAR(daily!$A2171),COT!$B:$B,WEEKNUM(daily!$A2171))</f>
        <v>67589</v>
      </c>
      <c r="V2171">
        <f>SUMIFS(COT!M:M,COT!$A:$A,YEAR(daily!$A2171),COT!$B:$B,WEEKNUM(daily!$A2171))</f>
        <v>69</v>
      </c>
      <c r="W2171">
        <f>SUMIFS(COT!N:N,COT!$A:$A,YEAR(daily!$A2171),COT!$B:$B,WEEKNUM(daily!$A2171))</f>
        <v>103</v>
      </c>
      <c r="X2171">
        <f>SUMIFS(COT!O:O,COT!$A:$A,YEAR(daily!$A2171),COT!$B:$B,WEEKNUM(daily!$A2171))</f>
        <v>116</v>
      </c>
      <c r="Y2171">
        <f>SUMIFS(COT!P:P,COT!$A:$A,YEAR(daily!$A2171),COT!$B:$B,WEEKNUM(daily!$A2171))</f>
        <v>71</v>
      </c>
      <c r="Z2171">
        <f>SUMIFS(COT!Q:Q,COT!$A:$A,YEAR(daily!$A2171),COT!$B:$B,WEEKNUM(daily!$A2171))</f>
        <v>89</v>
      </c>
      <c r="AA2171">
        <f>SUMIFS(Saudi!B:B,Saudi!$A:$A,YEAR(daily!$A2171))</f>
        <v>1100.96</v>
      </c>
      <c r="AB2171">
        <f>SUMIFS(Saudi!C:C,Saudi!$A:$A,YEAR(daily!$A2171))</f>
        <v>520.04999999999995</v>
      </c>
      <c r="AC2171">
        <f>SUMIFS(Saudi!F:F,Saudi!$A:$A,YEAR(daily!$A2171))</f>
        <v>4182752</v>
      </c>
      <c r="AD2171">
        <f>SUMIFS(Saudi!G:G,Saudi!$A:$A,YEAR(daily!$A2171))</f>
        <v>99.648229102070061</v>
      </c>
      <c r="AE2171">
        <f>SUMIFS(Saudi!H:H,Saudi!$A:$A,YEAR(daily!$A2171))</f>
        <v>416803829.57314175</v>
      </c>
      <c r="AF2171" s="5">
        <f t="shared" si="90"/>
        <v>10</v>
      </c>
      <c r="AG2171" s="5">
        <f t="shared" si="91"/>
        <v>2008</v>
      </c>
    </row>
    <row r="2172" spans="1:33">
      <c r="A2172" s="3">
        <v>39741</v>
      </c>
      <c r="B2172" s="1">
        <v>15748</v>
      </c>
      <c r="C2172" s="1">
        <v>91258</v>
      </c>
      <c r="D2172" s="1">
        <v>33853</v>
      </c>
      <c r="E2172" s="1">
        <v>74.25</v>
      </c>
      <c r="F2172" s="1">
        <v>74.69</v>
      </c>
      <c r="G2172" s="1">
        <v>75.08</v>
      </c>
      <c r="H2172" s="2">
        <v>50.2</v>
      </c>
      <c r="I2172" s="2">
        <v>31.9</v>
      </c>
      <c r="J2172" s="2">
        <v>86.6</v>
      </c>
      <c r="K2172" s="2">
        <v>86.2</v>
      </c>
      <c r="L2172">
        <f>SUMIFS(US!B:B,US!$D:$D,YEAR(daily!$A2172),US!$E:$E,MONTH(daily!$A2172))</f>
        <v>8340</v>
      </c>
      <c r="M2172">
        <f>SUMIFS(US!C:C,US!$D:$D,YEAR(daily!$A2172),US!$E:$E,MONTH(daily!$A2172))</f>
        <v>19698</v>
      </c>
      <c r="N2172">
        <f>SUMIFS(COT!E:E,COT!$A:$A,YEAR(daily!$A2172),COT!$B:$B,WEEKNUM(daily!$A2172))</f>
        <v>1035697</v>
      </c>
      <c r="O2172">
        <f>SUMIFS(COT!F:F,COT!$A:$A,YEAR(daily!$A2172),COT!$B:$B,WEEKNUM(daily!$A2172))</f>
        <v>174773</v>
      </c>
      <c r="P2172">
        <f>SUMIFS(COT!G:G,COT!$A:$A,YEAR(daily!$A2172),COT!$B:$B,WEEKNUM(daily!$A2172))</f>
        <v>174290</v>
      </c>
      <c r="Q2172">
        <f>SUMIFS(COT!H:H,COT!$A:$A,YEAR(daily!$A2172),COT!$B:$B,WEEKNUM(daily!$A2172))</f>
        <v>243950</v>
      </c>
      <c r="R2172">
        <f>SUMIFS(COT!I:I,COT!$A:$A,YEAR(daily!$A2172),COT!$B:$B,WEEKNUM(daily!$A2172))</f>
        <v>573958</v>
      </c>
      <c r="S2172">
        <f>SUMIFS(COT!J:J,COT!$A:$A,YEAR(daily!$A2172),COT!$B:$B,WEEKNUM(daily!$A2172))</f>
        <v>563736</v>
      </c>
      <c r="T2172">
        <f>SUMIFS(COT!K:K,COT!$A:$A,YEAR(daily!$A2172),COT!$B:$B,WEEKNUM(daily!$A2172))</f>
        <v>43016</v>
      </c>
      <c r="U2172">
        <f>SUMIFS(COT!L:L,COT!$A:$A,YEAR(daily!$A2172),COT!$B:$B,WEEKNUM(daily!$A2172))</f>
        <v>53721</v>
      </c>
      <c r="V2172">
        <f>SUMIFS(COT!M:M,COT!$A:$A,YEAR(daily!$A2172),COT!$B:$B,WEEKNUM(daily!$A2172))</f>
        <v>69</v>
      </c>
      <c r="W2172">
        <f>SUMIFS(COT!N:N,COT!$A:$A,YEAR(daily!$A2172),COT!$B:$B,WEEKNUM(daily!$A2172))</f>
        <v>101</v>
      </c>
      <c r="X2172">
        <f>SUMIFS(COT!O:O,COT!$A:$A,YEAR(daily!$A2172),COT!$B:$B,WEEKNUM(daily!$A2172))</f>
        <v>110</v>
      </c>
      <c r="Y2172">
        <f>SUMIFS(COT!P:P,COT!$A:$A,YEAR(daily!$A2172),COT!$B:$B,WEEKNUM(daily!$A2172))</f>
        <v>69</v>
      </c>
      <c r="Z2172">
        <f>SUMIFS(COT!Q:Q,COT!$A:$A,YEAR(daily!$A2172),COT!$B:$B,WEEKNUM(daily!$A2172))</f>
        <v>94</v>
      </c>
      <c r="AA2172">
        <f>SUMIFS(Saudi!B:B,Saudi!$A:$A,YEAR(daily!$A2172))</f>
        <v>1100.96</v>
      </c>
      <c r="AB2172">
        <f>SUMIFS(Saudi!C:C,Saudi!$A:$A,YEAR(daily!$A2172))</f>
        <v>520.04999999999995</v>
      </c>
      <c r="AC2172">
        <f>SUMIFS(Saudi!F:F,Saudi!$A:$A,YEAR(daily!$A2172))</f>
        <v>4182752</v>
      </c>
      <c r="AD2172">
        <f>SUMIFS(Saudi!G:G,Saudi!$A:$A,YEAR(daily!$A2172))</f>
        <v>99.648229102070061</v>
      </c>
      <c r="AE2172">
        <f>SUMIFS(Saudi!H:H,Saudi!$A:$A,YEAR(daily!$A2172))</f>
        <v>416803829.57314175</v>
      </c>
      <c r="AF2172" s="5">
        <f t="shared" si="90"/>
        <v>10</v>
      </c>
      <c r="AG2172" s="5">
        <f t="shared" si="91"/>
        <v>2008</v>
      </c>
    </row>
    <row r="2173" spans="1:33">
      <c r="A2173" s="3">
        <v>39742</v>
      </c>
      <c r="B2173" s="1">
        <v>175361.5</v>
      </c>
      <c r="C2173" s="1">
        <v>95378</v>
      </c>
      <c r="D2173" s="1">
        <v>34917</v>
      </c>
      <c r="E2173" s="1">
        <v>70.89</v>
      </c>
      <c r="F2173" s="1">
        <v>72.64</v>
      </c>
      <c r="G2173" s="1">
        <v>73.13</v>
      </c>
      <c r="H2173" s="2">
        <v>50.2</v>
      </c>
      <c r="I2173" s="2">
        <v>31.9</v>
      </c>
      <c r="J2173" s="2">
        <v>86.6</v>
      </c>
      <c r="K2173" s="2">
        <v>86.2</v>
      </c>
      <c r="L2173">
        <f>SUMIFS(US!B:B,US!$D:$D,YEAR(daily!$A2173),US!$E:$E,MONTH(daily!$A2173))</f>
        <v>8340</v>
      </c>
      <c r="M2173">
        <f>SUMIFS(US!C:C,US!$D:$D,YEAR(daily!$A2173),US!$E:$E,MONTH(daily!$A2173))</f>
        <v>19698</v>
      </c>
      <c r="N2173">
        <f>SUMIFS(COT!E:E,COT!$A:$A,YEAR(daily!$A2173),COT!$B:$B,WEEKNUM(daily!$A2173))</f>
        <v>1035697</v>
      </c>
      <c r="O2173">
        <f>SUMIFS(COT!F:F,COT!$A:$A,YEAR(daily!$A2173),COT!$B:$B,WEEKNUM(daily!$A2173))</f>
        <v>174773</v>
      </c>
      <c r="P2173">
        <f>SUMIFS(COT!G:G,COT!$A:$A,YEAR(daily!$A2173),COT!$B:$B,WEEKNUM(daily!$A2173))</f>
        <v>174290</v>
      </c>
      <c r="Q2173">
        <f>SUMIFS(COT!H:H,COT!$A:$A,YEAR(daily!$A2173),COT!$B:$B,WEEKNUM(daily!$A2173))</f>
        <v>243950</v>
      </c>
      <c r="R2173">
        <f>SUMIFS(COT!I:I,COT!$A:$A,YEAR(daily!$A2173),COT!$B:$B,WEEKNUM(daily!$A2173))</f>
        <v>573958</v>
      </c>
      <c r="S2173">
        <f>SUMIFS(COT!J:J,COT!$A:$A,YEAR(daily!$A2173),COT!$B:$B,WEEKNUM(daily!$A2173))</f>
        <v>563736</v>
      </c>
      <c r="T2173">
        <f>SUMIFS(COT!K:K,COT!$A:$A,YEAR(daily!$A2173),COT!$B:$B,WEEKNUM(daily!$A2173))</f>
        <v>43016</v>
      </c>
      <c r="U2173">
        <f>SUMIFS(COT!L:L,COT!$A:$A,YEAR(daily!$A2173),COT!$B:$B,WEEKNUM(daily!$A2173))</f>
        <v>53721</v>
      </c>
      <c r="V2173">
        <f>SUMIFS(COT!M:M,COT!$A:$A,YEAR(daily!$A2173),COT!$B:$B,WEEKNUM(daily!$A2173))</f>
        <v>69</v>
      </c>
      <c r="W2173">
        <f>SUMIFS(COT!N:N,COT!$A:$A,YEAR(daily!$A2173),COT!$B:$B,WEEKNUM(daily!$A2173))</f>
        <v>101</v>
      </c>
      <c r="X2173">
        <f>SUMIFS(COT!O:O,COT!$A:$A,YEAR(daily!$A2173),COT!$B:$B,WEEKNUM(daily!$A2173))</f>
        <v>110</v>
      </c>
      <c r="Y2173">
        <f>SUMIFS(COT!P:P,COT!$A:$A,YEAR(daily!$A2173),COT!$B:$B,WEEKNUM(daily!$A2173))</f>
        <v>69</v>
      </c>
      <c r="Z2173">
        <f>SUMIFS(COT!Q:Q,COT!$A:$A,YEAR(daily!$A2173),COT!$B:$B,WEEKNUM(daily!$A2173))</f>
        <v>94</v>
      </c>
      <c r="AA2173">
        <f>SUMIFS(Saudi!B:B,Saudi!$A:$A,YEAR(daily!$A2173))</f>
        <v>1100.96</v>
      </c>
      <c r="AB2173">
        <f>SUMIFS(Saudi!C:C,Saudi!$A:$A,YEAR(daily!$A2173))</f>
        <v>520.04999999999995</v>
      </c>
      <c r="AC2173">
        <f>SUMIFS(Saudi!F:F,Saudi!$A:$A,YEAR(daily!$A2173))</f>
        <v>4182752</v>
      </c>
      <c r="AD2173">
        <f>SUMIFS(Saudi!G:G,Saudi!$A:$A,YEAR(daily!$A2173))</f>
        <v>99.648229102070061</v>
      </c>
      <c r="AE2173">
        <f>SUMIFS(Saudi!H:H,Saudi!$A:$A,YEAR(daily!$A2173))</f>
        <v>416803829.57314175</v>
      </c>
      <c r="AF2173" s="5">
        <f t="shared" si="90"/>
        <v>10</v>
      </c>
      <c r="AG2173" s="5">
        <f t="shared" si="91"/>
        <v>2008</v>
      </c>
    </row>
    <row r="2174" spans="1:33">
      <c r="A2174" s="3">
        <v>39743</v>
      </c>
      <c r="B2174" s="1">
        <v>334975</v>
      </c>
      <c r="C2174" s="1">
        <v>35811</v>
      </c>
      <c r="D2174" s="1">
        <v>34409</v>
      </c>
      <c r="E2174" s="1">
        <v>66.75</v>
      </c>
      <c r="F2174" s="1">
        <v>67.64</v>
      </c>
      <c r="G2174" s="1">
        <v>68.11</v>
      </c>
      <c r="H2174" s="2">
        <v>50.2</v>
      </c>
      <c r="I2174" s="2">
        <v>31.9</v>
      </c>
      <c r="J2174" s="2">
        <v>86.6</v>
      </c>
      <c r="K2174" s="2">
        <v>86.2</v>
      </c>
      <c r="L2174">
        <f>SUMIFS(US!B:B,US!$D:$D,YEAR(daily!$A2174),US!$E:$E,MONTH(daily!$A2174))</f>
        <v>8340</v>
      </c>
      <c r="M2174">
        <f>SUMIFS(US!C:C,US!$D:$D,YEAR(daily!$A2174),US!$E:$E,MONTH(daily!$A2174))</f>
        <v>19698</v>
      </c>
      <c r="N2174">
        <f>SUMIFS(COT!E:E,COT!$A:$A,YEAR(daily!$A2174),COT!$B:$B,WEEKNUM(daily!$A2174))</f>
        <v>1035697</v>
      </c>
      <c r="O2174">
        <f>SUMIFS(COT!F:F,COT!$A:$A,YEAR(daily!$A2174),COT!$B:$B,WEEKNUM(daily!$A2174))</f>
        <v>174773</v>
      </c>
      <c r="P2174">
        <f>SUMIFS(COT!G:G,COT!$A:$A,YEAR(daily!$A2174),COT!$B:$B,WEEKNUM(daily!$A2174))</f>
        <v>174290</v>
      </c>
      <c r="Q2174">
        <f>SUMIFS(COT!H:H,COT!$A:$A,YEAR(daily!$A2174),COT!$B:$B,WEEKNUM(daily!$A2174))</f>
        <v>243950</v>
      </c>
      <c r="R2174">
        <f>SUMIFS(COT!I:I,COT!$A:$A,YEAR(daily!$A2174),COT!$B:$B,WEEKNUM(daily!$A2174))</f>
        <v>573958</v>
      </c>
      <c r="S2174">
        <f>SUMIFS(COT!J:J,COT!$A:$A,YEAR(daily!$A2174),COT!$B:$B,WEEKNUM(daily!$A2174))</f>
        <v>563736</v>
      </c>
      <c r="T2174">
        <f>SUMIFS(COT!K:K,COT!$A:$A,YEAR(daily!$A2174),COT!$B:$B,WEEKNUM(daily!$A2174))</f>
        <v>43016</v>
      </c>
      <c r="U2174">
        <f>SUMIFS(COT!L:L,COT!$A:$A,YEAR(daily!$A2174),COT!$B:$B,WEEKNUM(daily!$A2174))</f>
        <v>53721</v>
      </c>
      <c r="V2174">
        <f>SUMIFS(COT!M:M,COT!$A:$A,YEAR(daily!$A2174),COT!$B:$B,WEEKNUM(daily!$A2174))</f>
        <v>69</v>
      </c>
      <c r="W2174">
        <f>SUMIFS(COT!N:N,COT!$A:$A,YEAR(daily!$A2174),COT!$B:$B,WEEKNUM(daily!$A2174))</f>
        <v>101</v>
      </c>
      <c r="X2174">
        <f>SUMIFS(COT!O:O,COT!$A:$A,YEAR(daily!$A2174),COT!$B:$B,WEEKNUM(daily!$A2174))</f>
        <v>110</v>
      </c>
      <c r="Y2174">
        <f>SUMIFS(COT!P:P,COT!$A:$A,YEAR(daily!$A2174),COT!$B:$B,WEEKNUM(daily!$A2174))</f>
        <v>69</v>
      </c>
      <c r="Z2174">
        <f>SUMIFS(COT!Q:Q,COT!$A:$A,YEAR(daily!$A2174),COT!$B:$B,WEEKNUM(daily!$A2174))</f>
        <v>94</v>
      </c>
      <c r="AA2174">
        <f>SUMIFS(Saudi!B:B,Saudi!$A:$A,YEAR(daily!$A2174))</f>
        <v>1100.96</v>
      </c>
      <c r="AB2174">
        <f>SUMIFS(Saudi!C:C,Saudi!$A:$A,YEAR(daily!$A2174))</f>
        <v>520.04999999999995</v>
      </c>
      <c r="AC2174">
        <f>SUMIFS(Saudi!F:F,Saudi!$A:$A,YEAR(daily!$A2174))</f>
        <v>4182752</v>
      </c>
      <c r="AD2174">
        <f>SUMIFS(Saudi!G:G,Saudi!$A:$A,YEAR(daily!$A2174))</f>
        <v>99.648229102070061</v>
      </c>
      <c r="AE2174">
        <f>SUMIFS(Saudi!H:H,Saudi!$A:$A,YEAR(daily!$A2174))</f>
        <v>416803829.57314175</v>
      </c>
      <c r="AF2174" s="5">
        <f t="shared" si="90"/>
        <v>10</v>
      </c>
      <c r="AG2174" s="5">
        <f t="shared" si="91"/>
        <v>2008</v>
      </c>
    </row>
    <row r="2175" spans="1:33">
      <c r="A2175" s="3">
        <v>39744</v>
      </c>
      <c r="B2175" s="1">
        <v>332990</v>
      </c>
      <c r="C2175" s="1">
        <v>38584</v>
      </c>
      <c r="D2175" s="1">
        <v>34851</v>
      </c>
      <c r="E2175" s="1">
        <v>67.84</v>
      </c>
      <c r="F2175" s="1">
        <v>68.709999999999994</v>
      </c>
      <c r="G2175" s="1">
        <v>69.17</v>
      </c>
      <c r="H2175" s="2">
        <v>50.2</v>
      </c>
      <c r="I2175" s="2">
        <v>31.9</v>
      </c>
      <c r="J2175" s="2">
        <v>86.6</v>
      </c>
      <c r="K2175" s="2">
        <v>86.2</v>
      </c>
      <c r="L2175">
        <f>SUMIFS(US!B:B,US!$D:$D,YEAR(daily!$A2175),US!$E:$E,MONTH(daily!$A2175))</f>
        <v>8340</v>
      </c>
      <c r="M2175">
        <f>SUMIFS(US!C:C,US!$D:$D,YEAR(daily!$A2175),US!$E:$E,MONTH(daily!$A2175))</f>
        <v>19698</v>
      </c>
      <c r="N2175">
        <f>SUMIFS(COT!E:E,COT!$A:$A,YEAR(daily!$A2175),COT!$B:$B,WEEKNUM(daily!$A2175))</f>
        <v>1035697</v>
      </c>
      <c r="O2175">
        <f>SUMIFS(COT!F:F,COT!$A:$A,YEAR(daily!$A2175),COT!$B:$B,WEEKNUM(daily!$A2175))</f>
        <v>174773</v>
      </c>
      <c r="P2175">
        <f>SUMIFS(COT!G:G,COT!$A:$A,YEAR(daily!$A2175),COT!$B:$B,WEEKNUM(daily!$A2175))</f>
        <v>174290</v>
      </c>
      <c r="Q2175">
        <f>SUMIFS(COT!H:H,COT!$A:$A,YEAR(daily!$A2175),COT!$B:$B,WEEKNUM(daily!$A2175))</f>
        <v>243950</v>
      </c>
      <c r="R2175">
        <f>SUMIFS(COT!I:I,COT!$A:$A,YEAR(daily!$A2175),COT!$B:$B,WEEKNUM(daily!$A2175))</f>
        <v>573958</v>
      </c>
      <c r="S2175">
        <f>SUMIFS(COT!J:J,COT!$A:$A,YEAR(daily!$A2175),COT!$B:$B,WEEKNUM(daily!$A2175))</f>
        <v>563736</v>
      </c>
      <c r="T2175">
        <f>SUMIFS(COT!K:K,COT!$A:$A,YEAR(daily!$A2175),COT!$B:$B,WEEKNUM(daily!$A2175))</f>
        <v>43016</v>
      </c>
      <c r="U2175">
        <f>SUMIFS(COT!L:L,COT!$A:$A,YEAR(daily!$A2175),COT!$B:$B,WEEKNUM(daily!$A2175))</f>
        <v>53721</v>
      </c>
      <c r="V2175">
        <f>SUMIFS(COT!M:M,COT!$A:$A,YEAR(daily!$A2175),COT!$B:$B,WEEKNUM(daily!$A2175))</f>
        <v>69</v>
      </c>
      <c r="W2175">
        <f>SUMIFS(COT!N:N,COT!$A:$A,YEAR(daily!$A2175),COT!$B:$B,WEEKNUM(daily!$A2175))</f>
        <v>101</v>
      </c>
      <c r="X2175">
        <f>SUMIFS(COT!O:O,COT!$A:$A,YEAR(daily!$A2175),COT!$B:$B,WEEKNUM(daily!$A2175))</f>
        <v>110</v>
      </c>
      <c r="Y2175">
        <f>SUMIFS(COT!P:P,COT!$A:$A,YEAR(daily!$A2175),COT!$B:$B,WEEKNUM(daily!$A2175))</f>
        <v>69</v>
      </c>
      <c r="Z2175">
        <f>SUMIFS(COT!Q:Q,COT!$A:$A,YEAR(daily!$A2175),COT!$B:$B,WEEKNUM(daily!$A2175))</f>
        <v>94</v>
      </c>
      <c r="AA2175">
        <f>SUMIFS(Saudi!B:B,Saudi!$A:$A,YEAR(daily!$A2175))</f>
        <v>1100.96</v>
      </c>
      <c r="AB2175">
        <f>SUMIFS(Saudi!C:C,Saudi!$A:$A,YEAR(daily!$A2175))</f>
        <v>520.04999999999995</v>
      </c>
      <c r="AC2175">
        <f>SUMIFS(Saudi!F:F,Saudi!$A:$A,YEAR(daily!$A2175))</f>
        <v>4182752</v>
      </c>
      <c r="AD2175">
        <f>SUMIFS(Saudi!G:G,Saudi!$A:$A,YEAR(daily!$A2175))</f>
        <v>99.648229102070061</v>
      </c>
      <c r="AE2175">
        <f>SUMIFS(Saudi!H:H,Saudi!$A:$A,YEAR(daily!$A2175))</f>
        <v>416803829.57314175</v>
      </c>
      <c r="AF2175" s="5">
        <f t="shared" si="90"/>
        <v>10</v>
      </c>
      <c r="AG2175" s="5">
        <f t="shared" si="91"/>
        <v>2008</v>
      </c>
    </row>
    <row r="2176" spans="1:33">
      <c r="A2176" s="3">
        <v>39745</v>
      </c>
      <c r="B2176" s="1">
        <v>329524</v>
      </c>
      <c r="C2176" s="1">
        <v>37925</v>
      </c>
      <c r="D2176" s="1">
        <v>32445</v>
      </c>
      <c r="E2176" s="1">
        <v>64.150000000000006</v>
      </c>
      <c r="F2176" s="1">
        <v>65.06</v>
      </c>
      <c r="G2176" s="1">
        <v>65.540000000000006</v>
      </c>
      <c r="H2176" s="2">
        <v>50.2</v>
      </c>
      <c r="I2176" s="2">
        <v>31.9</v>
      </c>
      <c r="J2176" s="2">
        <v>86.6</v>
      </c>
      <c r="K2176" s="2">
        <v>86.2</v>
      </c>
      <c r="L2176">
        <f>SUMIFS(US!B:B,US!$D:$D,YEAR(daily!$A2176),US!$E:$E,MONTH(daily!$A2176))</f>
        <v>8340</v>
      </c>
      <c r="M2176">
        <f>SUMIFS(US!C:C,US!$D:$D,YEAR(daily!$A2176),US!$E:$E,MONTH(daily!$A2176))</f>
        <v>19698</v>
      </c>
      <c r="N2176">
        <f>SUMIFS(COT!E:E,COT!$A:$A,YEAR(daily!$A2176),COT!$B:$B,WEEKNUM(daily!$A2176))</f>
        <v>1035697</v>
      </c>
      <c r="O2176">
        <f>SUMIFS(COT!F:F,COT!$A:$A,YEAR(daily!$A2176),COT!$B:$B,WEEKNUM(daily!$A2176))</f>
        <v>174773</v>
      </c>
      <c r="P2176">
        <f>SUMIFS(COT!G:G,COT!$A:$A,YEAR(daily!$A2176),COT!$B:$B,WEEKNUM(daily!$A2176))</f>
        <v>174290</v>
      </c>
      <c r="Q2176">
        <f>SUMIFS(COT!H:H,COT!$A:$A,YEAR(daily!$A2176),COT!$B:$B,WEEKNUM(daily!$A2176))</f>
        <v>243950</v>
      </c>
      <c r="R2176">
        <f>SUMIFS(COT!I:I,COT!$A:$A,YEAR(daily!$A2176),COT!$B:$B,WEEKNUM(daily!$A2176))</f>
        <v>573958</v>
      </c>
      <c r="S2176">
        <f>SUMIFS(COT!J:J,COT!$A:$A,YEAR(daily!$A2176),COT!$B:$B,WEEKNUM(daily!$A2176))</f>
        <v>563736</v>
      </c>
      <c r="T2176">
        <f>SUMIFS(COT!K:K,COT!$A:$A,YEAR(daily!$A2176),COT!$B:$B,WEEKNUM(daily!$A2176))</f>
        <v>43016</v>
      </c>
      <c r="U2176">
        <f>SUMIFS(COT!L:L,COT!$A:$A,YEAR(daily!$A2176),COT!$B:$B,WEEKNUM(daily!$A2176))</f>
        <v>53721</v>
      </c>
      <c r="V2176">
        <f>SUMIFS(COT!M:M,COT!$A:$A,YEAR(daily!$A2176),COT!$B:$B,WEEKNUM(daily!$A2176))</f>
        <v>69</v>
      </c>
      <c r="W2176">
        <f>SUMIFS(COT!N:N,COT!$A:$A,YEAR(daily!$A2176),COT!$B:$B,WEEKNUM(daily!$A2176))</f>
        <v>101</v>
      </c>
      <c r="X2176">
        <f>SUMIFS(COT!O:O,COT!$A:$A,YEAR(daily!$A2176),COT!$B:$B,WEEKNUM(daily!$A2176))</f>
        <v>110</v>
      </c>
      <c r="Y2176">
        <f>SUMIFS(COT!P:P,COT!$A:$A,YEAR(daily!$A2176),COT!$B:$B,WEEKNUM(daily!$A2176))</f>
        <v>69</v>
      </c>
      <c r="Z2176">
        <f>SUMIFS(COT!Q:Q,COT!$A:$A,YEAR(daily!$A2176),COT!$B:$B,WEEKNUM(daily!$A2176))</f>
        <v>94</v>
      </c>
      <c r="AA2176">
        <f>SUMIFS(Saudi!B:B,Saudi!$A:$A,YEAR(daily!$A2176))</f>
        <v>1100.96</v>
      </c>
      <c r="AB2176">
        <f>SUMIFS(Saudi!C:C,Saudi!$A:$A,YEAR(daily!$A2176))</f>
        <v>520.04999999999995</v>
      </c>
      <c r="AC2176">
        <f>SUMIFS(Saudi!F:F,Saudi!$A:$A,YEAR(daily!$A2176))</f>
        <v>4182752</v>
      </c>
      <c r="AD2176">
        <f>SUMIFS(Saudi!G:G,Saudi!$A:$A,YEAR(daily!$A2176))</f>
        <v>99.648229102070061</v>
      </c>
      <c r="AE2176">
        <f>SUMIFS(Saudi!H:H,Saudi!$A:$A,YEAR(daily!$A2176))</f>
        <v>416803829.57314175</v>
      </c>
      <c r="AF2176" s="5">
        <f t="shared" si="90"/>
        <v>10</v>
      </c>
      <c r="AG2176" s="5">
        <f t="shared" si="91"/>
        <v>2008</v>
      </c>
    </row>
    <row r="2177" spans="1:33">
      <c r="A2177" s="3">
        <v>39748</v>
      </c>
      <c r="B2177" s="1">
        <v>326108</v>
      </c>
      <c r="C2177" s="1">
        <v>39289</v>
      </c>
      <c r="D2177" s="1">
        <v>33238</v>
      </c>
      <c r="E2177" s="1">
        <v>63.22</v>
      </c>
      <c r="F2177" s="1">
        <v>64.23</v>
      </c>
      <c r="G2177" s="1">
        <v>64.75</v>
      </c>
      <c r="H2177" s="2">
        <v>50.2</v>
      </c>
      <c r="I2177" s="2">
        <v>31.9</v>
      </c>
      <c r="J2177" s="2">
        <v>86.6</v>
      </c>
      <c r="K2177" s="2">
        <v>86.2</v>
      </c>
      <c r="L2177">
        <f>SUMIFS(US!B:B,US!$D:$D,YEAR(daily!$A2177),US!$E:$E,MONTH(daily!$A2177))</f>
        <v>8340</v>
      </c>
      <c r="M2177">
        <f>SUMIFS(US!C:C,US!$D:$D,YEAR(daily!$A2177),US!$E:$E,MONTH(daily!$A2177))</f>
        <v>19698</v>
      </c>
      <c r="N2177">
        <f>SUMIFS(COT!E:E,COT!$A:$A,YEAR(daily!$A2177),COT!$B:$B,WEEKNUM(daily!$A2177))</f>
        <v>1073159</v>
      </c>
      <c r="O2177">
        <f>SUMIFS(COT!F:F,COT!$A:$A,YEAR(daily!$A2177),COT!$B:$B,WEEKNUM(daily!$A2177))</f>
        <v>185108</v>
      </c>
      <c r="P2177">
        <f>SUMIFS(COT!G:G,COT!$A:$A,YEAR(daily!$A2177),COT!$B:$B,WEEKNUM(daily!$A2177))</f>
        <v>193514</v>
      </c>
      <c r="Q2177">
        <f>SUMIFS(COT!H:H,COT!$A:$A,YEAR(daily!$A2177),COT!$B:$B,WEEKNUM(daily!$A2177))</f>
        <v>262625</v>
      </c>
      <c r="R2177">
        <f>SUMIFS(COT!I:I,COT!$A:$A,YEAR(daily!$A2177),COT!$B:$B,WEEKNUM(daily!$A2177))</f>
        <v>582536</v>
      </c>
      <c r="S2177">
        <f>SUMIFS(COT!J:J,COT!$A:$A,YEAR(daily!$A2177),COT!$B:$B,WEEKNUM(daily!$A2177))</f>
        <v>559399</v>
      </c>
      <c r="T2177">
        <f>SUMIFS(COT!K:K,COT!$A:$A,YEAR(daily!$A2177),COT!$B:$B,WEEKNUM(daily!$A2177))</f>
        <v>42890</v>
      </c>
      <c r="U2177">
        <f>SUMIFS(COT!L:L,COT!$A:$A,YEAR(daily!$A2177),COT!$B:$B,WEEKNUM(daily!$A2177))</f>
        <v>57621</v>
      </c>
      <c r="V2177">
        <f>SUMIFS(COT!M:M,COT!$A:$A,YEAR(daily!$A2177),COT!$B:$B,WEEKNUM(daily!$A2177))</f>
        <v>76</v>
      </c>
      <c r="W2177">
        <f>SUMIFS(COT!N:N,COT!$A:$A,YEAR(daily!$A2177),COT!$B:$B,WEEKNUM(daily!$A2177))</f>
        <v>105</v>
      </c>
      <c r="X2177">
        <f>SUMIFS(COT!O:O,COT!$A:$A,YEAR(daily!$A2177),COT!$B:$B,WEEKNUM(daily!$A2177))</f>
        <v>119</v>
      </c>
      <c r="Y2177">
        <f>SUMIFS(COT!P:P,COT!$A:$A,YEAR(daily!$A2177),COT!$B:$B,WEEKNUM(daily!$A2177))</f>
        <v>72</v>
      </c>
      <c r="Z2177">
        <f>SUMIFS(COT!Q:Q,COT!$A:$A,YEAR(daily!$A2177),COT!$B:$B,WEEKNUM(daily!$A2177))</f>
        <v>90</v>
      </c>
      <c r="AA2177">
        <f>SUMIFS(Saudi!B:B,Saudi!$A:$A,YEAR(daily!$A2177))</f>
        <v>1100.96</v>
      </c>
      <c r="AB2177">
        <f>SUMIFS(Saudi!C:C,Saudi!$A:$A,YEAR(daily!$A2177))</f>
        <v>520.04999999999995</v>
      </c>
      <c r="AC2177">
        <f>SUMIFS(Saudi!F:F,Saudi!$A:$A,YEAR(daily!$A2177))</f>
        <v>4182752</v>
      </c>
      <c r="AD2177">
        <f>SUMIFS(Saudi!G:G,Saudi!$A:$A,YEAR(daily!$A2177))</f>
        <v>99.648229102070061</v>
      </c>
      <c r="AE2177">
        <f>SUMIFS(Saudi!H:H,Saudi!$A:$A,YEAR(daily!$A2177))</f>
        <v>416803829.57314175</v>
      </c>
      <c r="AF2177" s="5">
        <f t="shared" si="90"/>
        <v>10</v>
      </c>
      <c r="AG2177" s="5">
        <f t="shared" si="91"/>
        <v>2008</v>
      </c>
    </row>
    <row r="2178" spans="1:33">
      <c r="A2178" s="3">
        <v>39749</v>
      </c>
      <c r="B2178" s="1">
        <v>325109</v>
      </c>
      <c r="C2178" s="1">
        <v>41136</v>
      </c>
      <c r="D2178" s="1">
        <v>33615</v>
      </c>
      <c r="E2178" s="1">
        <v>62.73</v>
      </c>
      <c r="F2178" s="1">
        <v>63.72</v>
      </c>
      <c r="G2178" s="1">
        <v>64.23</v>
      </c>
      <c r="H2178" s="2">
        <v>50.2</v>
      </c>
      <c r="I2178" s="2">
        <v>31.9</v>
      </c>
      <c r="J2178" s="2">
        <v>86.6</v>
      </c>
      <c r="K2178" s="2">
        <v>86.2</v>
      </c>
      <c r="L2178">
        <f>SUMIFS(US!B:B,US!$D:$D,YEAR(daily!$A2178),US!$E:$E,MONTH(daily!$A2178))</f>
        <v>8340</v>
      </c>
      <c r="M2178">
        <f>SUMIFS(US!C:C,US!$D:$D,YEAR(daily!$A2178),US!$E:$E,MONTH(daily!$A2178))</f>
        <v>19698</v>
      </c>
      <c r="N2178">
        <f>SUMIFS(COT!E:E,COT!$A:$A,YEAR(daily!$A2178),COT!$B:$B,WEEKNUM(daily!$A2178))</f>
        <v>1073159</v>
      </c>
      <c r="O2178">
        <f>SUMIFS(COT!F:F,COT!$A:$A,YEAR(daily!$A2178),COT!$B:$B,WEEKNUM(daily!$A2178))</f>
        <v>185108</v>
      </c>
      <c r="P2178">
        <f>SUMIFS(COT!G:G,COT!$A:$A,YEAR(daily!$A2178),COT!$B:$B,WEEKNUM(daily!$A2178))</f>
        <v>193514</v>
      </c>
      <c r="Q2178">
        <f>SUMIFS(COT!H:H,COT!$A:$A,YEAR(daily!$A2178),COT!$B:$B,WEEKNUM(daily!$A2178))</f>
        <v>262625</v>
      </c>
      <c r="R2178">
        <f>SUMIFS(COT!I:I,COT!$A:$A,YEAR(daily!$A2178),COT!$B:$B,WEEKNUM(daily!$A2178))</f>
        <v>582536</v>
      </c>
      <c r="S2178">
        <f>SUMIFS(COT!J:J,COT!$A:$A,YEAR(daily!$A2178),COT!$B:$B,WEEKNUM(daily!$A2178))</f>
        <v>559399</v>
      </c>
      <c r="T2178">
        <f>SUMIFS(COT!K:K,COT!$A:$A,YEAR(daily!$A2178),COT!$B:$B,WEEKNUM(daily!$A2178))</f>
        <v>42890</v>
      </c>
      <c r="U2178">
        <f>SUMIFS(COT!L:L,COT!$A:$A,YEAR(daily!$A2178),COT!$B:$B,WEEKNUM(daily!$A2178))</f>
        <v>57621</v>
      </c>
      <c r="V2178">
        <f>SUMIFS(COT!M:M,COT!$A:$A,YEAR(daily!$A2178),COT!$B:$B,WEEKNUM(daily!$A2178))</f>
        <v>76</v>
      </c>
      <c r="W2178">
        <f>SUMIFS(COT!N:N,COT!$A:$A,YEAR(daily!$A2178),COT!$B:$B,WEEKNUM(daily!$A2178))</f>
        <v>105</v>
      </c>
      <c r="X2178">
        <f>SUMIFS(COT!O:O,COT!$A:$A,YEAR(daily!$A2178),COT!$B:$B,WEEKNUM(daily!$A2178))</f>
        <v>119</v>
      </c>
      <c r="Y2178">
        <f>SUMIFS(COT!P:P,COT!$A:$A,YEAR(daily!$A2178),COT!$B:$B,WEEKNUM(daily!$A2178))</f>
        <v>72</v>
      </c>
      <c r="Z2178">
        <f>SUMIFS(COT!Q:Q,COT!$A:$A,YEAR(daily!$A2178),COT!$B:$B,WEEKNUM(daily!$A2178))</f>
        <v>90</v>
      </c>
      <c r="AA2178">
        <f>SUMIFS(Saudi!B:B,Saudi!$A:$A,YEAR(daily!$A2178))</f>
        <v>1100.96</v>
      </c>
      <c r="AB2178">
        <f>SUMIFS(Saudi!C:C,Saudi!$A:$A,YEAR(daily!$A2178))</f>
        <v>520.04999999999995</v>
      </c>
      <c r="AC2178">
        <f>SUMIFS(Saudi!F:F,Saudi!$A:$A,YEAR(daily!$A2178))</f>
        <v>4182752</v>
      </c>
      <c r="AD2178">
        <f>SUMIFS(Saudi!G:G,Saudi!$A:$A,YEAR(daily!$A2178))</f>
        <v>99.648229102070061</v>
      </c>
      <c r="AE2178">
        <f>SUMIFS(Saudi!H:H,Saudi!$A:$A,YEAR(daily!$A2178))</f>
        <v>416803829.57314175</v>
      </c>
      <c r="AF2178" s="5">
        <f t="shared" ref="AF2178:AF2241" si="92">MONTH(A2178)</f>
        <v>10</v>
      </c>
      <c r="AG2178" s="5">
        <f t="shared" ref="AG2178:AG2241" si="93">YEAR(A2178)</f>
        <v>2008</v>
      </c>
    </row>
    <row r="2179" spans="1:33">
      <c r="A2179" s="3">
        <v>39750</v>
      </c>
      <c r="B2179" s="1">
        <v>310825</v>
      </c>
      <c r="C2179" s="1">
        <v>42949</v>
      </c>
      <c r="D2179" s="1">
        <v>33834</v>
      </c>
      <c r="E2179" s="1">
        <v>67.5</v>
      </c>
      <c r="F2179" s="1">
        <v>68.540000000000006</v>
      </c>
      <c r="G2179" s="1">
        <v>69.069999999999993</v>
      </c>
      <c r="H2179" s="2">
        <v>50.2</v>
      </c>
      <c r="I2179" s="2">
        <v>31.9</v>
      </c>
      <c r="J2179" s="2">
        <v>86.6</v>
      </c>
      <c r="K2179" s="2">
        <v>86.2</v>
      </c>
      <c r="L2179">
        <f>SUMIFS(US!B:B,US!$D:$D,YEAR(daily!$A2179),US!$E:$E,MONTH(daily!$A2179))</f>
        <v>8340</v>
      </c>
      <c r="M2179">
        <f>SUMIFS(US!C:C,US!$D:$D,YEAR(daily!$A2179),US!$E:$E,MONTH(daily!$A2179))</f>
        <v>19698</v>
      </c>
      <c r="N2179">
        <f>SUMIFS(COT!E:E,COT!$A:$A,YEAR(daily!$A2179),COT!$B:$B,WEEKNUM(daily!$A2179))</f>
        <v>1073159</v>
      </c>
      <c r="O2179">
        <f>SUMIFS(COT!F:F,COT!$A:$A,YEAR(daily!$A2179),COT!$B:$B,WEEKNUM(daily!$A2179))</f>
        <v>185108</v>
      </c>
      <c r="P2179">
        <f>SUMIFS(COT!G:G,COT!$A:$A,YEAR(daily!$A2179),COT!$B:$B,WEEKNUM(daily!$A2179))</f>
        <v>193514</v>
      </c>
      <c r="Q2179">
        <f>SUMIFS(COT!H:H,COT!$A:$A,YEAR(daily!$A2179),COT!$B:$B,WEEKNUM(daily!$A2179))</f>
        <v>262625</v>
      </c>
      <c r="R2179">
        <f>SUMIFS(COT!I:I,COT!$A:$A,YEAR(daily!$A2179),COT!$B:$B,WEEKNUM(daily!$A2179))</f>
        <v>582536</v>
      </c>
      <c r="S2179">
        <f>SUMIFS(COT!J:J,COT!$A:$A,YEAR(daily!$A2179),COT!$B:$B,WEEKNUM(daily!$A2179))</f>
        <v>559399</v>
      </c>
      <c r="T2179">
        <f>SUMIFS(COT!K:K,COT!$A:$A,YEAR(daily!$A2179),COT!$B:$B,WEEKNUM(daily!$A2179))</f>
        <v>42890</v>
      </c>
      <c r="U2179">
        <f>SUMIFS(COT!L:L,COT!$A:$A,YEAR(daily!$A2179),COT!$B:$B,WEEKNUM(daily!$A2179))</f>
        <v>57621</v>
      </c>
      <c r="V2179">
        <f>SUMIFS(COT!M:M,COT!$A:$A,YEAR(daily!$A2179),COT!$B:$B,WEEKNUM(daily!$A2179))</f>
        <v>76</v>
      </c>
      <c r="W2179">
        <f>SUMIFS(COT!N:N,COT!$A:$A,YEAR(daily!$A2179),COT!$B:$B,WEEKNUM(daily!$A2179))</f>
        <v>105</v>
      </c>
      <c r="X2179">
        <f>SUMIFS(COT!O:O,COT!$A:$A,YEAR(daily!$A2179),COT!$B:$B,WEEKNUM(daily!$A2179))</f>
        <v>119</v>
      </c>
      <c r="Y2179">
        <f>SUMIFS(COT!P:P,COT!$A:$A,YEAR(daily!$A2179),COT!$B:$B,WEEKNUM(daily!$A2179))</f>
        <v>72</v>
      </c>
      <c r="Z2179">
        <f>SUMIFS(COT!Q:Q,COT!$A:$A,YEAR(daily!$A2179),COT!$B:$B,WEEKNUM(daily!$A2179))</f>
        <v>90</v>
      </c>
      <c r="AA2179">
        <f>SUMIFS(Saudi!B:B,Saudi!$A:$A,YEAR(daily!$A2179))</f>
        <v>1100.96</v>
      </c>
      <c r="AB2179">
        <f>SUMIFS(Saudi!C:C,Saudi!$A:$A,YEAR(daily!$A2179))</f>
        <v>520.04999999999995</v>
      </c>
      <c r="AC2179">
        <f>SUMIFS(Saudi!F:F,Saudi!$A:$A,YEAR(daily!$A2179))</f>
        <v>4182752</v>
      </c>
      <c r="AD2179">
        <f>SUMIFS(Saudi!G:G,Saudi!$A:$A,YEAR(daily!$A2179))</f>
        <v>99.648229102070061</v>
      </c>
      <c r="AE2179">
        <f>SUMIFS(Saudi!H:H,Saudi!$A:$A,YEAR(daily!$A2179))</f>
        <v>416803829.57314175</v>
      </c>
      <c r="AF2179" s="5">
        <f t="shared" si="92"/>
        <v>10</v>
      </c>
      <c r="AG2179" s="5">
        <f t="shared" si="93"/>
        <v>2008</v>
      </c>
    </row>
    <row r="2180" spans="1:33">
      <c r="A2180" s="3">
        <v>39751</v>
      </c>
      <c r="B2180" s="1">
        <v>308098</v>
      </c>
      <c r="C2180" s="1">
        <v>42860</v>
      </c>
      <c r="D2180" s="1">
        <v>36300</v>
      </c>
      <c r="E2180" s="1">
        <v>65.959999999999994</v>
      </c>
      <c r="F2180" s="1">
        <v>67.27</v>
      </c>
      <c r="G2180" s="1">
        <v>67.97</v>
      </c>
      <c r="H2180" s="2">
        <v>50.2</v>
      </c>
      <c r="I2180" s="2">
        <v>31.9</v>
      </c>
      <c r="J2180" s="2">
        <v>86.6</v>
      </c>
      <c r="K2180" s="2">
        <v>86.2</v>
      </c>
      <c r="L2180">
        <f>SUMIFS(US!B:B,US!$D:$D,YEAR(daily!$A2180),US!$E:$E,MONTH(daily!$A2180))</f>
        <v>8340</v>
      </c>
      <c r="M2180">
        <f>SUMIFS(US!C:C,US!$D:$D,YEAR(daily!$A2180),US!$E:$E,MONTH(daily!$A2180))</f>
        <v>19698</v>
      </c>
      <c r="N2180">
        <f>SUMIFS(COT!E:E,COT!$A:$A,YEAR(daily!$A2180),COT!$B:$B,WEEKNUM(daily!$A2180))</f>
        <v>1073159</v>
      </c>
      <c r="O2180">
        <f>SUMIFS(COT!F:F,COT!$A:$A,YEAR(daily!$A2180),COT!$B:$B,WEEKNUM(daily!$A2180))</f>
        <v>185108</v>
      </c>
      <c r="P2180">
        <f>SUMIFS(COT!G:G,COT!$A:$A,YEAR(daily!$A2180),COT!$B:$B,WEEKNUM(daily!$A2180))</f>
        <v>193514</v>
      </c>
      <c r="Q2180">
        <f>SUMIFS(COT!H:H,COT!$A:$A,YEAR(daily!$A2180),COT!$B:$B,WEEKNUM(daily!$A2180))</f>
        <v>262625</v>
      </c>
      <c r="R2180">
        <f>SUMIFS(COT!I:I,COT!$A:$A,YEAR(daily!$A2180),COT!$B:$B,WEEKNUM(daily!$A2180))</f>
        <v>582536</v>
      </c>
      <c r="S2180">
        <f>SUMIFS(COT!J:J,COT!$A:$A,YEAR(daily!$A2180),COT!$B:$B,WEEKNUM(daily!$A2180))</f>
        <v>559399</v>
      </c>
      <c r="T2180">
        <f>SUMIFS(COT!K:K,COT!$A:$A,YEAR(daily!$A2180),COT!$B:$B,WEEKNUM(daily!$A2180))</f>
        <v>42890</v>
      </c>
      <c r="U2180">
        <f>SUMIFS(COT!L:L,COT!$A:$A,YEAR(daily!$A2180),COT!$B:$B,WEEKNUM(daily!$A2180))</f>
        <v>57621</v>
      </c>
      <c r="V2180">
        <f>SUMIFS(COT!M:M,COT!$A:$A,YEAR(daily!$A2180),COT!$B:$B,WEEKNUM(daily!$A2180))</f>
        <v>76</v>
      </c>
      <c r="W2180">
        <f>SUMIFS(COT!N:N,COT!$A:$A,YEAR(daily!$A2180),COT!$B:$B,WEEKNUM(daily!$A2180))</f>
        <v>105</v>
      </c>
      <c r="X2180">
        <f>SUMIFS(COT!O:O,COT!$A:$A,YEAR(daily!$A2180),COT!$B:$B,WEEKNUM(daily!$A2180))</f>
        <v>119</v>
      </c>
      <c r="Y2180">
        <f>SUMIFS(COT!P:P,COT!$A:$A,YEAR(daily!$A2180),COT!$B:$B,WEEKNUM(daily!$A2180))</f>
        <v>72</v>
      </c>
      <c r="Z2180">
        <f>SUMIFS(COT!Q:Q,COT!$A:$A,YEAR(daily!$A2180),COT!$B:$B,WEEKNUM(daily!$A2180))</f>
        <v>90</v>
      </c>
      <c r="AA2180">
        <f>SUMIFS(Saudi!B:B,Saudi!$A:$A,YEAR(daily!$A2180))</f>
        <v>1100.96</v>
      </c>
      <c r="AB2180">
        <f>SUMIFS(Saudi!C:C,Saudi!$A:$A,YEAR(daily!$A2180))</f>
        <v>520.04999999999995</v>
      </c>
      <c r="AC2180">
        <f>SUMIFS(Saudi!F:F,Saudi!$A:$A,YEAR(daily!$A2180))</f>
        <v>4182752</v>
      </c>
      <c r="AD2180">
        <f>SUMIFS(Saudi!G:G,Saudi!$A:$A,YEAR(daily!$A2180))</f>
        <v>99.648229102070061</v>
      </c>
      <c r="AE2180">
        <f>SUMIFS(Saudi!H:H,Saudi!$A:$A,YEAR(daily!$A2180))</f>
        <v>416803829.57314175</v>
      </c>
      <c r="AF2180" s="5">
        <f t="shared" si="92"/>
        <v>10</v>
      </c>
      <c r="AG2180" s="5">
        <f t="shared" si="93"/>
        <v>2008</v>
      </c>
    </row>
    <row r="2181" spans="1:33">
      <c r="A2181" s="3">
        <v>39752</v>
      </c>
      <c r="B2181" s="1">
        <v>293226</v>
      </c>
      <c r="C2181" s="1">
        <v>43912</v>
      </c>
      <c r="D2181" s="1">
        <v>37125</v>
      </c>
      <c r="E2181" s="1">
        <v>67.81</v>
      </c>
      <c r="F2181" s="1">
        <v>69.22</v>
      </c>
      <c r="G2181" s="1">
        <v>69.92</v>
      </c>
      <c r="H2181" s="2">
        <v>50.2</v>
      </c>
      <c r="I2181" s="2">
        <v>31.9</v>
      </c>
      <c r="J2181" s="2">
        <v>86.6</v>
      </c>
      <c r="K2181" s="2">
        <v>86.2</v>
      </c>
      <c r="L2181">
        <f>SUMIFS(US!B:B,US!$D:$D,YEAR(daily!$A2181),US!$E:$E,MONTH(daily!$A2181))</f>
        <v>8340</v>
      </c>
      <c r="M2181">
        <f>SUMIFS(US!C:C,US!$D:$D,YEAR(daily!$A2181),US!$E:$E,MONTH(daily!$A2181))</f>
        <v>19698</v>
      </c>
      <c r="N2181">
        <f>SUMIFS(COT!E:E,COT!$A:$A,YEAR(daily!$A2181),COT!$B:$B,WEEKNUM(daily!$A2181))</f>
        <v>1073159</v>
      </c>
      <c r="O2181">
        <f>SUMIFS(COT!F:F,COT!$A:$A,YEAR(daily!$A2181),COT!$B:$B,WEEKNUM(daily!$A2181))</f>
        <v>185108</v>
      </c>
      <c r="P2181">
        <f>SUMIFS(COT!G:G,COT!$A:$A,YEAR(daily!$A2181),COT!$B:$B,WEEKNUM(daily!$A2181))</f>
        <v>193514</v>
      </c>
      <c r="Q2181">
        <f>SUMIFS(COT!H:H,COT!$A:$A,YEAR(daily!$A2181),COT!$B:$B,WEEKNUM(daily!$A2181))</f>
        <v>262625</v>
      </c>
      <c r="R2181">
        <f>SUMIFS(COT!I:I,COT!$A:$A,YEAR(daily!$A2181),COT!$B:$B,WEEKNUM(daily!$A2181))</f>
        <v>582536</v>
      </c>
      <c r="S2181">
        <f>SUMIFS(COT!J:J,COT!$A:$A,YEAR(daily!$A2181),COT!$B:$B,WEEKNUM(daily!$A2181))</f>
        <v>559399</v>
      </c>
      <c r="T2181">
        <f>SUMIFS(COT!K:K,COT!$A:$A,YEAR(daily!$A2181),COT!$B:$B,WEEKNUM(daily!$A2181))</f>
        <v>42890</v>
      </c>
      <c r="U2181">
        <f>SUMIFS(COT!L:L,COT!$A:$A,YEAR(daily!$A2181),COT!$B:$B,WEEKNUM(daily!$A2181))</f>
        <v>57621</v>
      </c>
      <c r="V2181">
        <f>SUMIFS(COT!M:M,COT!$A:$A,YEAR(daily!$A2181),COT!$B:$B,WEEKNUM(daily!$A2181))</f>
        <v>76</v>
      </c>
      <c r="W2181">
        <f>SUMIFS(COT!N:N,COT!$A:$A,YEAR(daily!$A2181),COT!$B:$B,WEEKNUM(daily!$A2181))</f>
        <v>105</v>
      </c>
      <c r="X2181">
        <f>SUMIFS(COT!O:O,COT!$A:$A,YEAR(daily!$A2181),COT!$B:$B,WEEKNUM(daily!$A2181))</f>
        <v>119</v>
      </c>
      <c r="Y2181">
        <f>SUMIFS(COT!P:P,COT!$A:$A,YEAR(daily!$A2181),COT!$B:$B,WEEKNUM(daily!$A2181))</f>
        <v>72</v>
      </c>
      <c r="Z2181">
        <f>SUMIFS(COT!Q:Q,COT!$A:$A,YEAR(daily!$A2181),COT!$B:$B,WEEKNUM(daily!$A2181))</f>
        <v>90</v>
      </c>
      <c r="AA2181">
        <f>SUMIFS(Saudi!B:B,Saudi!$A:$A,YEAR(daily!$A2181))</f>
        <v>1100.96</v>
      </c>
      <c r="AB2181">
        <f>SUMIFS(Saudi!C:C,Saudi!$A:$A,YEAR(daily!$A2181))</f>
        <v>520.04999999999995</v>
      </c>
      <c r="AC2181">
        <f>SUMIFS(Saudi!F:F,Saudi!$A:$A,YEAR(daily!$A2181))</f>
        <v>4182752</v>
      </c>
      <c r="AD2181">
        <f>SUMIFS(Saudi!G:G,Saudi!$A:$A,YEAR(daily!$A2181))</f>
        <v>99.648229102070061</v>
      </c>
      <c r="AE2181">
        <f>SUMIFS(Saudi!H:H,Saudi!$A:$A,YEAR(daily!$A2181))</f>
        <v>416803829.57314175</v>
      </c>
      <c r="AF2181" s="5">
        <f t="shared" si="92"/>
        <v>10</v>
      </c>
      <c r="AG2181" s="5">
        <f t="shared" si="93"/>
        <v>2008</v>
      </c>
    </row>
    <row r="2182" spans="1:33">
      <c r="A2182" s="3">
        <v>39755</v>
      </c>
      <c r="B2182" s="1">
        <v>282713</v>
      </c>
      <c r="C2182" s="1">
        <v>44867</v>
      </c>
      <c r="D2182" s="1">
        <v>36775</v>
      </c>
      <c r="E2182" s="1">
        <v>63.91</v>
      </c>
      <c r="F2182" s="1">
        <v>65.3</v>
      </c>
      <c r="G2182" s="1">
        <v>66.02</v>
      </c>
      <c r="H2182" s="2">
        <v>50.2</v>
      </c>
      <c r="I2182" s="2">
        <v>31.9</v>
      </c>
      <c r="J2182" s="2">
        <v>86.6</v>
      </c>
      <c r="K2182" s="2">
        <v>86.2</v>
      </c>
      <c r="L2182">
        <f>SUMIFS(US!B:B,US!$D:$D,YEAR(daily!$A2182),US!$E:$E,MONTH(daily!$A2182))</f>
        <v>8688</v>
      </c>
      <c r="M2182">
        <f>SUMIFS(US!C:C,US!$D:$D,YEAR(daily!$A2182),US!$E:$E,MONTH(daily!$A2182))</f>
        <v>19052</v>
      </c>
      <c r="N2182">
        <f>SUMIFS(COT!E:E,COT!$A:$A,YEAR(daily!$A2182),COT!$B:$B,WEEKNUM(daily!$A2182))</f>
        <v>1125366</v>
      </c>
      <c r="O2182">
        <f>SUMIFS(COT!F:F,COT!$A:$A,YEAR(daily!$A2182),COT!$B:$B,WEEKNUM(daily!$A2182))</f>
        <v>191433</v>
      </c>
      <c r="P2182">
        <f>SUMIFS(COT!G:G,COT!$A:$A,YEAR(daily!$A2182),COT!$B:$B,WEEKNUM(daily!$A2182))</f>
        <v>201976</v>
      </c>
      <c r="Q2182">
        <f>SUMIFS(COT!H:H,COT!$A:$A,YEAR(daily!$A2182),COT!$B:$B,WEEKNUM(daily!$A2182))</f>
        <v>301771</v>
      </c>
      <c r="R2182">
        <f>SUMIFS(COT!I:I,COT!$A:$A,YEAR(daily!$A2182),COT!$B:$B,WEEKNUM(daily!$A2182))</f>
        <v>589839</v>
      </c>
      <c r="S2182">
        <f>SUMIFS(COT!J:J,COT!$A:$A,YEAR(daily!$A2182),COT!$B:$B,WEEKNUM(daily!$A2182))</f>
        <v>555550</v>
      </c>
      <c r="T2182">
        <f>SUMIFS(COT!K:K,COT!$A:$A,YEAR(daily!$A2182),COT!$B:$B,WEEKNUM(daily!$A2182))</f>
        <v>42323</v>
      </c>
      <c r="U2182">
        <f>SUMIFS(COT!L:L,COT!$A:$A,YEAR(daily!$A2182),COT!$B:$B,WEEKNUM(daily!$A2182))</f>
        <v>66069</v>
      </c>
      <c r="V2182">
        <f>SUMIFS(COT!M:M,COT!$A:$A,YEAR(daily!$A2182),COT!$B:$B,WEEKNUM(daily!$A2182))</f>
        <v>73</v>
      </c>
      <c r="W2182">
        <f>SUMIFS(COT!N:N,COT!$A:$A,YEAR(daily!$A2182),COT!$B:$B,WEEKNUM(daily!$A2182))</f>
        <v>102</v>
      </c>
      <c r="X2182">
        <f>SUMIFS(COT!O:O,COT!$A:$A,YEAR(daily!$A2182),COT!$B:$B,WEEKNUM(daily!$A2182))</f>
        <v>123</v>
      </c>
      <c r="Y2182">
        <f>SUMIFS(COT!P:P,COT!$A:$A,YEAR(daily!$A2182),COT!$B:$B,WEEKNUM(daily!$A2182))</f>
        <v>76</v>
      </c>
      <c r="Z2182">
        <f>SUMIFS(COT!Q:Q,COT!$A:$A,YEAR(daily!$A2182),COT!$B:$B,WEEKNUM(daily!$A2182))</f>
        <v>90</v>
      </c>
      <c r="AA2182">
        <f>SUMIFS(Saudi!B:B,Saudi!$A:$A,YEAR(daily!$A2182))</f>
        <v>1100.96</v>
      </c>
      <c r="AB2182">
        <f>SUMIFS(Saudi!C:C,Saudi!$A:$A,YEAR(daily!$A2182))</f>
        <v>520.04999999999995</v>
      </c>
      <c r="AC2182">
        <f>SUMIFS(Saudi!F:F,Saudi!$A:$A,YEAR(daily!$A2182))</f>
        <v>4182752</v>
      </c>
      <c r="AD2182">
        <f>SUMIFS(Saudi!G:G,Saudi!$A:$A,YEAR(daily!$A2182))</f>
        <v>99.648229102070061</v>
      </c>
      <c r="AE2182">
        <f>SUMIFS(Saudi!H:H,Saudi!$A:$A,YEAR(daily!$A2182))</f>
        <v>416803829.57314175</v>
      </c>
      <c r="AF2182" s="5">
        <f t="shared" si="92"/>
        <v>11</v>
      </c>
      <c r="AG2182" s="5">
        <f t="shared" si="93"/>
        <v>2008</v>
      </c>
    </row>
    <row r="2183" spans="1:33">
      <c r="A2183" s="3">
        <v>39756</v>
      </c>
      <c r="B2183" s="1">
        <v>286862</v>
      </c>
      <c r="C2183" s="1">
        <v>46386</v>
      </c>
      <c r="D2183" s="1">
        <v>36998</v>
      </c>
      <c r="E2183" s="1">
        <v>70.53</v>
      </c>
      <c r="F2183" s="1">
        <v>71.959999999999994</v>
      </c>
      <c r="G2183" s="1">
        <v>72.790000000000006</v>
      </c>
      <c r="H2183" s="2">
        <v>50.2</v>
      </c>
      <c r="I2183" s="2">
        <v>31.9</v>
      </c>
      <c r="J2183" s="2">
        <v>86.6</v>
      </c>
      <c r="K2183" s="2">
        <v>86.2</v>
      </c>
      <c r="L2183">
        <f>SUMIFS(US!B:B,US!$D:$D,YEAR(daily!$A2183),US!$E:$E,MONTH(daily!$A2183))</f>
        <v>8688</v>
      </c>
      <c r="M2183">
        <f>SUMIFS(US!C:C,US!$D:$D,YEAR(daily!$A2183),US!$E:$E,MONTH(daily!$A2183))</f>
        <v>19052</v>
      </c>
      <c r="N2183">
        <f>SUMIFS(COT!E:E,COT!$A:$A,YEAR(daily!$A2183),COT!$B:$B,WEEKNUM(daily!$A2183))</f>
        <v>1125366</v>
      </c>
      <c r="O2183">
        <f>SUMIFS(COT!F:F,COT!$A:$A,YEAR(daily!$A2183),COT!$B:$B,WEEKNUM(daily!$A2183))</f>
        <v>191433</v>
      </c>
      <c r="P2183">
        <f>SUMIFS(COT!G:G,COT!$A:$A,YEAR(daily!$A2183),COT!$B:$B,WEEKNUM(daily!$A2183))</f>
        <v>201976</v>
      </c>
      <c r="Q2183">
        <f>SUMIFS(COT!H:H,COT!$A:$A,YEAR(daily!$A2183),COT!$B:$B,WEEKNUM(daily!$A2183))</f>
        <v>301771</v>
      </c>
      <c r="R2183">
        <f>SUMIFS(COT!I:I,COT!$A:$A,YEAR(daily!$A2183),COT!$B:$B,WEEKNUM(daily!$A2183))</f>
        <v>589839</v>
      </c>
      <c r="S2183">
        <f>SUMIFS(COT!J:J,COT!$A:$A,YEAR(daily!$A2183),COT!$B:$B,WEEKNUM(daily!$A2183))</f>
        <v>555550</v>
      </c>
      <c r="T2183">
        <f>SUMIFS(COT!K:K,COT!$A:$A,YEAR(daily!$A2183),COT!$B:$B,WEEKNUM(daily!$A2183))</f>
        <v>42323</v>
      </c>
      <c r="U2183">
        <f>SUMIFS(COT!L:L,COT!$A:$A,YEAR(daily!$A2183),COT!$B:$B,WEEKNUM(daily!$A2183))</f>
        <v>66069</v>
      </c>
      <c r="V2183">
        <f>SUMIFS(COT!M:M,COT!$A:$A,YEAR(daily!$A2183),COT!$B:$B,WEEKNUM(daily!$A2183))</f>
        <v>73</v>
      </c>
      <c r="W2183">
        <f>SUMIFS(COT!N:N,COT!$A:$A,YEAR(daily!$A2183),COT!$B:$B,WEEKNUM(daily!$A2183))</f>
        <v>102</v>
      </c>
      <c r="X2183">
        <f>SUMIFS(COT!O:O,COT!$A:$A,YEAR(daily!$A2183),COT!$B:$B,WEEKNUM(daily!$A2183))</f>
        <v>123</v>
      </c>
      <c r="Y2183">
        <f>SUMIFS(COT!P:P,COT!$A:$A,YEAR(daily!$A2183),COT!$B:$B,WEEKNUM(daily!$A2183))</f>
        <v>76</v>
      </c>
      <c r="Z2183">
        <f>SUMIFS(COT!Q:Q,COT!$A:$A,YEAR(daily!$A2183),COT!$B:$B,WEEKNUM(daily!$A2183))</f>
        <v>90</v>
      </c>
      <c r="AA2183">
        <f>SUMIFS(Saudi!B:B,Saudi!$A:$A,YEAR(daily!$A2183))</f>
        <v>1100.96</v>
      </c>
      <c r="AB2183">
        <f>SUMIFS(Saudi!C:C,Saudi!$A:$A,YEAR(daily!$A2183))</f>
        <v>520.04999999999995</v>
      </c>
      <c r="AC2183">
        <f>SUMIFS(Saudi!F:F,Saudi!$A:$A,YEAR(daily!$A2183))</f>
        <v>4182752</v>
      </c>
      <c r="AD2183">
        <f>SUMIFS(Saudi!G:G,Saudi!$A:$A,YEAR(daily!$A2183))</f>
        <v>99.648229102070061</v>
      </c>
      <c r="AE2183">
        <f>SUMIFS(Saudi!H:H,Saudi!$A:$A,YEAR(daily!$A2183))</f>
        <v>416803829.57314175</v>
      </c>
      <c r="AF2183" s="5">
        <f t="shared" si="92"/>
        <v>11</v>
      </c>
      <c r="AG2183" s="5">
        <f t="shared" si="93"/>
        <v>2008</v>
      </c>
    </row>
    <row r="2184" spans="1:33">
      <c r="A2184" s="3">
        <v>39757</v>
      </c>
      <c r="B2184" s="1">
        <v>282403</v>
      </c>
      <c r="C2184" s="1">
        <v>47344</v>
      </c>
      <c r="D2184" s="1">
        <v>36766</v>
      </c>
      <c r="E2184" s="1">
        <v>65.3</v>
      </c>
      <c r="F2184" s="1">
        <v>66.84</v>
      </c>
      <c r="G2184" s="1">
        <v>67.77</v>
      </c>
      <c r="H2184" s="2">
        <v>50.2</v>
      </c>
      <c r="I2184" s="2">
        <v>31.9</v>
      </c>
      <c r="J2184" s="2">
        <v>86.6</v>
      </c>
      <c r="K2184" s="2">
        <v>86.2</v>
      </c>
      <c r="L2184">
        <f>SUMIFS(US!B:B,US!$D:$D,YEAR(daily!$A2184),US!$E:$E,MONTH(daily!$A2184))</f>
        <v>8688</v>
      </c>
      <c r="M2184">
        <f>SUMIFS(US!C:C,US!$D:$D,YEAR(daily!$A2184),US!$E:$E,MONTH(daily!$A2184))</f>
        <v>19052</v>
      </c>
      <c r="N2184">
        <f>SUMIFS(COT!E:E,COT!$A:$A,YEAR(daily!$A2184),COT!$B:$B,WEEKNUM(daily!$A2184))</f>
        <v>1125366</v>
      </c>
      <c r="O2184">
        <f>SUMIFS(COT!F:F,COT!$A:$A,YEAR(daily!$A2184),COT!$B:$B,WEEKNUM(daily!$A2184))</f>
        <v>191433</v>
      </c>
      <c r="P2184">
        <f>SUMIFS(COT!G:G,COT!$A:$A,YEAR(daily!$A2184),COT!$B:$B,WEEKNUM(daily!$A2184))</f>
        <v>201976</v>
      </c>
      <c r="Q2184">
        <f>SUMIFS(COT!H:H,COT!$A:$A,YEAR(daily!$A2184),COT!$B:$B,WEEKNUM(daily!$A2184))</f>
        <v>301771</v>
      </c>
      <c r="R2184">
        <f>SUMIFS(COT!I:I,COT!$A:$A,YEAR(daily!$A2184),COT!$B:$B,WEEKNUM(daily!$A2184))</f>
        <v>589839</v>
      </c>
      <c r="S2184">
        <f>SUMIFS(COT!J:J,COT!$A:$A,YEAR(daily!$A2184),COT!$B:$B,WEEKNUM(daily!$A2184))</f>
        <v>555550</v>
      </c>
      <c r="T2184">
        <f>SUMIFS(COT!K:K,COT!$A:$A,YEAR(daily!$A2184),COT!$B:$B,WEEKNUM(daily!$A2184))</f>
        <v>42323</v>
      </c>
      <c r="U2184">
        <f>SUMIFS(COT!L:L,COT!$A:$A,YEAR(daily!$A2184),COT!$B:$B,WEEKNUM(daily!$A2184))</f>
        <v>66069</v>
      </c>
      <c r="V2184">
        <f>SUMIFS(COT!M:M,COT!$A:$A,YEAR(daily!$A2184),COT!$B:$B,WEEKNUM(daily!$A2184))</f>
        <v>73</v>
      </c>
      <c r="W2184">
        <f>SUMIFS(COT!N:N,COT!$A:$A,YEAR(daily!$A2184),COT!$B:$B,WEEKNUM(daily!$A2184))</f>
        <v>102</v>
      </c>
      <c r="X2184">
        <f>SUMIFS(COT!O:O,COT!$A:$A,YEAR(daily!$A2184),COT!$B:$B,WEEKNUM(daily!$A2184))</f>
        <v>123</v>
      </c>
      <c r="Y2184">
        <f>SUMIFS(COT!P:P,COT!$A:$A,YEAR(daily!$A2184),COT!$B:$B,WEEKNUM(daily!$A2184))</f>
        <v>76</v>
      </c>
      <c r="Z2184">
        <f>SUMIFS(COT!Q:Q,COT!$A:$A,YEAR(daily!$A2184),COT!$B:$B,WEEKNUM(daily!$A2184))</f>
        <v>90</v>
      </c>
      <c r="AA2184">
        <f>SUMIFS(Saudi!B:B,Saudi!$A:$A,YEAR(daily!$A2184))</f>
        <v>1100.96</v>
      </c>
      <c r="AB2184">
        <f>SUMIFS(Saudi!C:C,Saudi!$A:$A,YEAR(daily!$A2184))</f>
        <v>520.04999999999995</v>
      </c>
      <c r="AC2184">
        <f>SUMIFS(Saudi!F:F,Saudi!$A:$A,YEAR(daily!$A2184))</f>
        <v>4182752</v>
      </c>
      <c r="AD2184">
        <f>SUMIFS(Saudi!G:G,Saudi!$A:$A,YEAR(daily!$A2184))</f>
        <v>99.648229102070061</v>
      </c>
      <c r="AE2184">
        <f>SUMIFS(Saudi!H:H,Saudi!$A:$A,YEAR(daily!$A2184))</f>
        <v>416803829.57314175</v>
      </c>
      <c r="AF2184" s="5">
        <f t="shared" si="92"/>
        <v>11</v>
      </c>
      <c r="AG2184" s="5">
        <f t="shared" si="93"/>
        <v>2008</v>
      </c>
    </row>
    <row r="2185" spans="1:33">
      <c r="A2185" s="3">
        <v>39758</v>
      </c>
      <c r="B2185" s="1">
        <v>273003</v>
      </c>
      <c r="C2185" s="1">
        <v>47735</v>
      </c>
      <c r="D2185" s="1">
        <v>40003</v>
      </c>
      <c r="E2185" s="1">
        <v>60.77</v>
      </c>
      <c r="F2185" s="1">
        <v>62.36</v>
      </c>
      <c r="G2185" s="1">
        <v>63.33</v>
      </c>
      <c r="H2185" s="2">
        <v>50.2</v>
      </c>
      <c r="I2185" s="2">
        <v>31.9</v>
      </c>
      <c r="J2185" s="2">
        <v>86.6</v>
      </c>
      <c r="K2185" s="2">
        <v>86.2</v>
      </c>
      <c r="L2185">
        <f>SUMIFS(US!B:B,US!$D:$D,YEAR(daily!$A2185),US!$E:$E,MONTH(daily!$A2185))</f>
        <v>8688</v>
      </c>
      <c r="M2185">
        <f>SUMIFS(US!C:C,US!$D:$D,YEAR(daily!$A2185),US!$E:$E,MONTH(daily!$A2185))</f>
        <v>19052</v>
      </c>
      <c r="N2185">
        <f>SUMIFS(COT!E:E,COT!$A:$A,YEAR(daily!$A2185),COT!$B:$B,WEEKNUM(daily!$A2185))</f>
        <v>1125366</v>
      </c>
      <c r="O2185">
        <f>SUMIFS(COT!F:F,COT!$A:$A,YEAR(daily!$A2185),COT!$B:$B,WEEKNUM(daily!$A2185))</f>
        <v>191433</v>
      </c>
      <c r="P2185">
        <f>SUMIFS(COT!G:G,COT!$A:$A,YEAR(daily!$A2185),COT!$B:$B,WEEKNUM(daily!$A2185))</f>
        <v>201976</v>
      </c>
      <c r="Q2185">
        <f>SUMIFS(COT!H:H,COT!$A:$A,YEAR(daily!$A2185),COT!$B:$B,WEEKNUM(daily!$A2185))</f>
        <v>301771</v>
      </c>
      <c r="R2185">
        <f>SUMIFS(COT!I:I,COT!$A:$A,YEAR(daily!$A2185),COT!$B:$B,WEEKNUM(daily!$A2185))</f>
        <v>589839</v>
      </c>
      <c r="S2185">
        <f>SUMIFS(COT!J:J,COT!$A:$A,YEAR(daily!$A2185),COT!$B:$B,WEEKNUM(daily!$A2185))</f>
        <v>555550</v>
      </c>
      <c r="T2185">
        <f>SUMIFS(COT!K:K,COT!$A:$A,YEAR(daily!$A2185),COT!$B:$B,WEEKNUM(daily!$A2185))</f>
        <v>42323</v>
      </c>
      <c r="U2185">
        <f>SUMIFS(COT!L:L,COT!$A:$A,YEAR(daily!$A2185),COT!$B:$B,WEEKNUM(daily!$A2185))</f>
        <v>66069</v>
      </c>
      <c r="V2185">
        <f>SUMIFS(COT!M:M,COT!$A:$A,YEAR(daily!$A2185),COT!$B:$B,WEEKNUM(daily!$A2185))</f>
        <v>73</v>
      </c>
      <c r="W2185">
        <f>SUMIFS(COT!N:N,COT!$A:$A,YEAR(daily!$A2185),COT!$B:$B,WEEKNUM(daily!$A2185))</f>
        <v>102</v>
      </c>
      <c r="X2185">
        <f>SUMIFS(COT!O:O,COT!$A:$A,YEAR(daily!$A2185),COT!$B:$B,WEEKNUM(daily!$A2185))</f>
        <v>123</v>
      </c>
      <c r="Y2185">
        <f>SUMIFS(COT!P:P,COT!$A:$A,YEAR(daily!$A2185),COT!$B:$B,WEEKNUM(daily!$A2185))</f>
        <v>76</v>
      </c>
      <c r="Z2185">
        <f>SUMIFS(COT!Q:Q,COT!$A:$A,YEAR(daily!$A2185),COT!$B:$B,WEEKNUM(daily!$A2185))</f>
        <v>90</v>
      </c>
      <c r="AA2185">
        <f>SUMIFS(Saudi!B:B,Saudi!$A:$A,YEAR(daily!$A2185))</f>
        <v>1100.96</v>
      </c>
      <c r="AB2185">
        <f>SUMIFS(Saudi!C:C,Saudi!$A:$A,YEAR(daily!$A2185))</f>
        <v>520.04999999999995</v>
      </c>
      <c r="AC2185">
        <f>SUMIFS(Saudi!F:F,Saudi!$A:$A,YEAR(daily!$A2185))</f>
        <v>4182752</v>
      </c>
      <c r="AD2185">
        <f>SUMIFS(Saudi!G:G,Saudi!$A:$A,YEAR(daily!$A2185))</f>
        <v>99.648229102070061</v>
      </c>
      <c r="AE2185">
        <f>SUMIFS(Saudi!H:H,Saudi!$A:$A,YEAR(daily!$A2185))</f>
        <v>416803829.57314175</v>
      </c>
      <c r="AF2185" s="5">
        <f t="shared" si="92"/>
        <v>11</v>
      </c>
      <c r="AG2185" s="5">
        <f t="shared" si="93"/>
        <v>2008</v>
      </c>
    </row>
    <row r="2186" spans="1:33">
      <c r="A2186" s="3">
        <v>39759</v>
      </c>
      <c r="B2186" s="1">
        <v>252261</v>
      </c>
      <c r="C2186" s="1">
        <v>48980</v>
      </c>
      <c r="D2186" s="1">
        <v>42239</v>
      </c>
      <c r="E2186" s="1">
        <v>61.04</v>
      </c>
      <c r="F2186" s="1">
        <v>62.81</v>
      </c>
      <c r="G2186" s="1">
        <v>63.76</v>
      </c>
      <c r="H2186" s="2">
        <v>50.2</v>
      </c>
      <c r="I2186" s="2">
        <v>31.9</v>
      </c>
      <c r="J2186" s="2">
        <v>86.6</v>
      </c>
      <c r="K2186" s="2">
        <v>86.2</v>
      </c>
      <c r="L2186">
        <f>SUMIFS(US!B:B,US!$D:$D,YEAR(daily!$A2186),US!$E:$E,MONTH(daily!$A2186))</f>
        <v>8688</v>
      </c>
      <c r="M2186">
        <f>SUMIFS(US!C:C,US!$D:$D,YEAR(daily!$A2186),US!$E:$E,MONTH(daily!$A2186))</f>
        <v>19052</v>
      </c>
      <c r="N2186">
        <f>SUMIFS(COT!E:E,COT!$A:$A,YEAR(daily!$A2186),COT!$B:$B,WEEKNUM(daily!$A2186))</f>
        <v>1125366</v>
      </c>
      <c r="O2186">
        <f>SUMIFS(COT!F:F,COT!$A:$A,YEAR(daily!$A2186),COT!$B:$B,WEEKNUM(daily!$A2186))</f>
        <v>191433</v>
      </c>
      <c r="P2186">
        <f>SUMIFS(COT!G:G,COT!$A:$A,YEAR(daily!$A2186),COT!$B:$B,WEEKNUM(daily!$A2186))</f>
        <v>201976</v>
      </c>
      <c r="Q2186">
        <f>SUMIFS(COT!H:H,COT!$A:$A,YEAR(daily!$A2186),COT!$B:$B,WEEKNUM(daily!$A2186))</f>
        <v>301771</v>
      </c>
      <c r="R2186">
        <f>SUMIFS(COT!I:I,COT!$A:$A,YEAR(daily!$A2186),COT!$B:$B,WEEKNUM(daily!$A2186))</f>
        <v>589839</v>
      </c>
      <c r="S2186">
        <f>SUMIFS(COT!J:J,COT!$A:$A,YEAR(daily!$A2186),COT!$B:$B,WEEKNUM(daily!$A2186))</f>
        <v>555550</v>
      </c>
      <c r="T2186">
        <f>SUMIFS(COT!K:K,COT!$A:$A,YEAR(daily!$A2186),COT!$B:$B,WEEKNUM(daily!$A2186))</f>
        <v>42323</v>
      </c>
      <c r="U2186">
        <f>SUMIFS(COT!L:L,COT!$A:$A,YEAR(daily!$A2186),COT!$B:$B,WEEKNUM(daily!$A2186))</f>
        <v>66069</v>
      </c>
      <c r="V2186">
        <f>SUMIFS(COT!M:M,COT!$A:$A,YEAR(daily!$A2186),COT!$B:$B,WEEKNUM(daily!$A2186))</f>
        <v>73</v>
      </c>
      <c r="W2186">
        <f>SUMIFS(COT!N:N,COT!$A:$A,YEAR(daily!$A2186),COT!$B:$B,WEEKNUM(daily!$A2186))</f>
        <v>102</v>
      </c>
      <c r="X2186">
        <f>SUMIFS(COT!O:O,COT!$A:$A,YEAR(daily!$A2186),COT!$B:$B,WEEKNUM(daily!$A2186))</f>
        <v>123</v>
      </c>
      <c r="Y2186">
        <f>SUMIFS(COT!P:P,COT!$A:$A,YEAR(daily!$A2186),COT!$B:$B,WEEKNUM(daily!$A2186))</f>
        <v>76</v>
      </c>
      <c r="Z2186">
        <f>SUMIFS(COT!Q:Q,COT!$A:$A,YEAR(daily!$A2186),COT!$B:$B,WEEKNUM(daily!$A2186))</f>
        <v>90</v>
      </c>
      <c r="AA2186">
        <f>SUMIFS(Saudi!B:B,Saudi!$A:$A,YEAR(daily!$A2186))</f>
        <v>1100.96</v>
      </c>
      <c r="AB2186">
        <f>SUMIFS(Saudi!C:C,Saudi!$A:$A,YEAR(daily!$A2186))</f>
        <v>520.04999999999995</v>
      </c>
      <c r="AC2186">
        <f>SUMIFS(Saudi!F:F,Saudi!$A:$A,YEAR(daily!$A2186))</f>
        <v>4182752</v>
      </c>
      <c r="AD2186">
        <f>SUMIFS(Saudi!G:G,Saudi!$A:$A,YEAR(daily!$A2186))</f>
        <v>99.648229102070061</v>
      </c>
      <c r="AE2186">
        <f>SUMIFS(Saudi!H:H,Saudi!$A:$A,YEAR(daily!$A2186))</f>
        <v>416803829.57314175</v>
      </c>
      <c r="AF2186" s="5">
        <f t="shared" si="92"/>
        <v>11</v>
      </c>
      <c r="AG2186" s="5">
        <f t="shared" si="93"/>
        <v>2008</v>
      </c>
    </row>
    <row r="2187" spans="1:33">
      <c r="A2187" s="3">
        <v>39762</v>
      </c>
      <c r="B2187" s="1">
        <v>228597</v>
      </c>
      <c r="C2187" s="1">
        <v>49474</v>
      </c>
      <c r="D2187" s="1">
        <v>43030</v>
      </c>
      <c r="E2187" s="1">
        <v>62.41</v>
      </c>
      <c r="F2187" s="1">
        <v>64.19</v>
      </c>
      <c r="G2187" s="1">
        <v>65.09</v>
      </c>
      <c r="H2187" s="2">
        <v>50.2</v>
      </c>
      <c r="I2187" s="2">
        <v>31.9</v>
      </c>
      <c r="J2187" s="2">
        <v>86.6</v>
      </c>
      <c r="K2187" s="2">
        <v>86.2</v>
      </c>
      <c r="L2187">
        <f>SUMIFS(US!B:B,US!$D:$D,YEAR(daily!$A2187),US!$E:$E,MONTH(daily!$A2187))</f>
        <v>8688</v>
      </c>
      <c r="M2187">
        <f>SUMIFS(US!C:C,US!$D:$D,YEAR(daily!$A2187),US!$E:$E,MONTH(daily!$A2187))</f>
        <v>19052</v>
      </c>
      <c r="N2187">
        <f>SUMIFS(COT!E:E,COT!$A:$A,YEAR(daily!$A2187),COT!$B:$B,WEEKNUM(daily!$A2187))</f>
        <v>1154740</v>
      </c>
      <c r="O2187">
        <f>SUMIFS(COT!F:F,COT!$A:$A,YEAR(daily!$A2187),COT!$B:$B,WEEKNUM(daily!$A2187))</f>
        <v>192267</v>
      </c>
      <c r="P2187">
        <f>SUMIFS(COT!G:G,COT!$A:$A,YEAR(daily!$A2187),COT!$B:$B,WEEKNUM(daily!$A2187))</f>
        <v>245251</v>
      </c>
      <c r="Q2187">
        <f>SUMIFS(COT!H:H,COT!$A:$A,YEAR(daily!$A2187),COT!$B:$B,WEEKNUM(daily!$A2187))</f>
        <v>292660</v>
      </c>
      <c r="R2187">
        <f>SUMIFS(COT!I:I,COT!$A:$A,YEAR(daily!$A2187),COT!$B:$B,WEEKNUM(daily!$A2187))</f>
        <v>615996</v>
      </c>
      <c r="S2187">
        <f>SUMIFS(COT!J:J,COT!$A:$A,YEAR(daily!$A2187),COT!$B:$B,WEEKNUM(daily!$A2187))</f>
        <v>568518</v>
      </c>
      <c r="T2187">
        <f>SUMIFS(COT!K:K,COT!$A:$A,YEAR(daily!$A2187),COT!$B:$B,WEEKNUM(daily!$A2187))</f>
        <v>53817</v>
      </c>
      <c r="U2187">
        <f>SUMIFS(COT!L:L,COT!$A:$A,YEAR(daily!$A2187),COT!$B:$B,WEEKNUM(daily!$A2187))</f>
        <v>48311</v>
      </c>
      <c r="V2187">
        <f>SUMIFS(COT!M:M,COT!$A:$A,YEAR(daily!$A2187),COT!$B:$B,WEEKNUM(daily!$A2187))</f>
        <v>79</v>
      </c>
      <c r="W2187">
        <f>SUMIFS(COT!N:N,COT!$A:$A,YEAR(daily!$A2187),COT!$B:$B,WEEKNUM(daily!$A2187))</f>
        <v>106</v>
      </c>
      <c r="X2187">
        <f>SUMIFS(COT!O:O,COT!$A:$A,YEAR(daily!$A2187),COT!$B:$B,WEEKNUM(daily!$A2187))</f>
        <v>126</v>
      </c>
      <c r="Y2187">
        <f>SUMIFS(COT!P:P,COT!$A:$A,YEAR(daily!$A2187),COT!$B:$B,WEEKNUM(daily!$A2187))</f>
        <v>77</v>
      </c>
      <c r="Z2187">
        <f>SUMIFS(COT!Q:Q,COT!$A:$A,YEAR(daily!$A2187),COT!$B:$B,WEEKNUM(daily!$A2187))</f>
        <v>89</v>
      </c>
      <c r="AA2187">
        <f>SUMIFS(Saudi!B:B,Saudi!$A:$A,YEAR(daily!$A2187))</f>
        <v>1100.96</v>
      </c>
      <c r="AB2187">
        <f>SUMIFS(Saudi!C:C,Saudi!$A:$A,YEAR(daily!$A2187))</f>
        <v>520.04999999999995</v>
      </c>
      <c r="AC2187">
        <f>SUMIFS(Saudi!F:F,Saudi!$A:$A,YEAR(daily!$A2187))</f>
        <v>4182752</v>
      </c>
      <c r="AD2187">
        <f>SUMIFS(Saudi!G:G,Saudi!$A:$A,YEAR(daily!$A2187))</f>
        <v>99.648229102070061</v>
      </c>
      <c r="AE2187">
        <f>SUMIFS(Saudi!H:H,Saudi!$A:$A,YEAR(daily!$A2187))</f>
        <v>416803829.57314175</v>
      </c>
      <c r="AF2187" s="5">
        <f t="shared" si="92"/>
        <v>11</v>
      </c>
      <c r="AG2187" s="5">
        <f t="shared" si="93"/>
        <v>2008</v>
      </c>
    </row>
    <row r="2188" spans="1:33">
      <c r="A2188" s="3">
        <v>39763</v>
      </c>
      <c r="B2188" s="1">
        <v>214698</v>
      </c>
      <c r="C2188" s="1">
        <v>49520</v>
      </c>
      <c r="D2188" s="1">
        <v>42803</v>
      </c>
      <c r="E2188" s="1">
        <v>59.33</v>
      </c>
      <c r="F2188" s="1">
        <v>61.12</v>
      </c>
      <c r="G2188" s="1">
        <v>62.05</v>
      </c>
      <c r="H2188" s="2">
        <v>50.2</v>
      </c>
      <c r="I2188" s="2">
        <v>31.9</v>
      </c>
      <c r="J2188" s="2">
        <v>86.6</v>
      </c>
      <c r="K2188" s="2">
        <v>86.2</v>
      </c>
      <c r="L2188">
        <f>SUMIFS(US!B:B,US!$D:$D,YEAR(daily!$A2188),US!$E:$E,MONTH(daily!$A2188))</f>
        <v>8688</v>
      </c>
      <c r="M2188">
        <f>SUMIFS(US!C:C,US!$D:$D,YEAR(daily!$A2188),US!$E:$E,MONTH(daily!$A2188))</f>
        <v>19052</v>
      </c>
      <c r="N2188">
        <f>SUMIFS(COT!E:E,COT!$A:$A,YEAR(daily!$A2188),COT!$B:$B,WEEKNUM(daily!$A2188))</f>
        <v>1154740</v>
      </c>
      <c r="O2188">
        <f>SUMIFS(COT!F:F,COT!$A:$A,YEAR(daily!$A2188),COT!$B:$B,WEEKNUM(daily!$A2188))</f>
        <v>192267</v>
      </c>
      <c r="P2188">
        <f>SUMIFS(COT!G:G,COT!$A:$A,YEAR(daily!$A2188),COT!$B:$B,WEEKNUM(daily!$A2188))</f>
        <v>245251</v>
      </c>
      <c r="Q2188">
        <f>SUMIFS(COT!H:H,COT!$A:$A,YEAR(daily!$A2188),COT!$B:$B,WEEKNUM(daily!$A2188))</f>
        <v>292660</v>
      </c>
      <c r="R2188">
        <f>SUMIFS(COT!I:I,COT!$A:$A,YEAR(daily!$A2188),COT!$B:$B,WEEKNUM(daily!$A2188))</f>
        <v>615996</v>
      </c>
      <c r="S2188">
        <f>SUMIFS(COT!J:J,COT!$A:$A,YEAR(daily!$A2188),COT!$B:$B,WEEKNUM(daily!$A2188))</f>
        <v>568518</v>
      </c>
      <c r="T2188">
        <f>SUMIFS(COT!K:K,COT!$A:$A,YEAR(daily!$A2188),COT!$B:$B,WEEKNUM(daily!$A2188))</f>
        <v>53817</v>
      </c>
      <c r="U2188">
        <f>SUMIFS(COT!L:L,COT!$A:$A,YEAR(daily!$A2188),COT!$B:$B,WEEKNUM(daily!$A2188))</f>
        <v>48311</v>
      </c>
      <c r="V2188">
        <f>SUMIFS(COT!M:M,COT!$A:$A,YEAR(daily!$A2188),COT!$B:$B,WEEKNUM(daily!$A2188))</f>
        <v>79</v>
      </c>
      <c r="W2188">
        <f>SUMIFS(COT!N:N,COT!$A:$A,YEAR(daily!$A2188),COT!$B:$B,WEEKNUM(daily!$A2188))</f>
        <v>106</v>
      </c>
      <c r="X2188">
        <f>SUMIFS(COT!O:O,COT!$A:$A,YEAR(daily!$A2188),COT!$B:$B,WEEKNUM(daily!$A2188))</f>
        <v>126</v>
      </c>
      <c r="Y2188">
        <f>SUMIFS(COT!P:P,COT!$A:$A,YEAR(daily!$A2188),COT!$B:$B,WEEKNUM(daily!$A2188))</f>
        <v>77</v>
      </c>
      <c r="Z2188">
        <f>SUMIFS(COT!Q:Q,COT!$A:$A,YEAR(daily!$A2188),COT!$B:$B,WEEKNUM(daily!$A2188))</f>
        <v>89</v>
      </c>
      <c r="AA2188">
        <f>SUMIFS(Saudi!B:B,Saudi!$A:$A,YEAR(daily!$A2188))</f>
        <v>1100.96</v>
      </c>
      <c r="AB2188">
        <f>SUMIFS(Saudi!C:C,Saudi!$A:$A,YEAR(daily!$A2188))</f>
        <v>520.04999999999995</v>
      </c>
      <c r="AC2188">
        <f>SUMIFS(Saudi!F:F,Saudi!$A:$A,YEAR(daily!$A2188))</f>
        <v>4182752</v>
      </c>
      <c r="AD2188">
        <f>SUMIFS(Saudi!G:G,Saudi!$A:$A,YEAR(daily!$A2188))</f>
        <v>99.648229102070061</v>
      </c>
      <c r="AE2188">
        <f>SUMIFS(Saudi!H:H,Saudi!$A:$A,YEAR(daily!$A2188))</f>
        <v>416803829.57314175</v>
      </c>
      <c r="AF2188" s="5">
        <f t="shared" si="92"/>
        <v>11</v>
      </c>
      <c r="AG2188" s="5">
        <f t="shared" si="93"/>
        <v>2008</v>
      </c>
    </row>
    <row r="2189" spans="1:33">
      <c r="A2189" s="3">
        <v>39764</v>
      </c>
      <c r="B2189" s="1">
        <v>199288</v>
      </c>
      <c r="C2189" s="1">
        <v>51210</v>
      </c>
      <c r="D2189" s="1">
        <v>44348</v>
      </c>
      <c r="E2189" s="1">
        <v>56.16</v>
      </c>
      <c r="F2189" s="1">
        <v>57.95</v>
      </c>
      <c r="G2189" s="1">
        <v>58.84</v>
      </c>
      <c r="H2189" s="2">
        <v>50.2</v>
      </c>
      <c r="I2189" s="2">
        <v>31.9</v>
      </c>
      <c r="J2189" s="2">
        <v>86.6</v>
      </c>
      <c r="K2189" s="2">
        <v>86.2</v>
      </c>
      <c r="L2189">
        <f>SUMIFS(US!B:B,US!$D:$D,YEAR(daily!$A2189),US!$E:$E,MONTH(daily!$A2189))</f>
        <v>8688</v>
      </c>
      <c r="M2189">
        <f>SUMIFS(US!C:C,US!$D:$D,YEAR(daily!$A2189),US!$E:$E,MONTH(daily!$A2189))</f>
        <v>19052</v>
      </c>
      <c r="N2189">
        <f>SUMIFS(COT!E:E,COT!$A:$A,YEAR(daily!$A2189),COT!$B:$B,WEEKNUM(daily!$A2189))</f>
        <v>1154740</v>
      </c>
      <c r="O2189">
        <f>SUMIFS(COT!F:F,COT!$A:$A,YEAR(daily!$A2189),COT!$B:$B,WEEKNUM(daily!$A2189))</f>
        <v>192267</v>
      </c>
      <c r="P2189">
        <f>SUMIFS(COT!G:G,COT!$A:$A,YEAR(daily!$A2189),COT!$B:$B,WEEKNUM(daily!$A2189))</f>
        <v>245251</v>
      </c>
      <c r="Q2189">
        <f>SUMIFS(COT!H:H,COT!$A:$A,YEAR(daily!$A2189),COT!$B:$B,WEEKNUM(daily!$A2189))</f>
        <v>292660</v>
      </c>
      <c r="R2189">
        <f>SUMIFS(COT!I:I,COT!$A:$A,YEAR(daily!$A2189),COT!$B:$B,WEEKNUM(daily!$A2189))</f>
        <v>615996</v>
      </c>
      <c r="S2189">
        <f>SUMIFS(COT!J:J,COT!$A:$A,YEAR(daily!$A2189),COT!$B:$B,WEEKNUM(daily!$A2189))</f>
        <v>568518</v>
      </c>
      <c r="T2189">
        <f>SUMIFS(COT!K:K,COT!$A:$A,YEAR(daily!$A2189),COT!$B:$B,WEEKNUM(daily!$A2189))</f>
        <v>53817</v>
      </c>
      <c r="U2189">
        <f>SUMIFS(COT!L:L,COT!$A:$A,YEAR(daily!$A2189),COT!$B:$B,WEEKNUM(daily!$A2189))</f>
        <v>48311</v>
      </c>
      <c r="V2189">
        <f>SUMIFS(COT!M:M,COT!$A:$A,YEAR(daily!$A2189),COT!$B:$B,WEEKNUM(daily!$A2189))</f>
        <v>79</v>
      </c>
      <c r="W2189">
        <f>SUMIFS(COT!N:N,COT!$A:$A,YEAR(daily!$A2189),COT!$B:$B,WEEKNUM(daily!$A2189))</f>
        <v>106</v>
      </c>
      <c r="X2189">
        <f>SUMIFS(COT!O:O,COT!$A:$A,YEAR(daily!$A2189),COT!$B:$B,WEEKNUM(daily!$A2189))</f>
        <v>126</v>
      </c>
      <c r="Y2189">
        <f>SUMIFS(COT!P:P,COT!$A:$A,YEAR(daily!$A2189),COT!$B:$B,WEEKNUM(daily!$A2189))</f>
        <v>77</v>
      </c>
      <c r="Z2189">
        <f>SUMIFS(COT!Q:Q,COT!$A:$A,YEAR(daily!$A2189),COT!$B:$B,WEEKNUM(daily!$A2189))</f>
        <v>89</v>
      </c>
      <c r="AA2189">
        <f>SUMIFS(Saudi!B:B,Saudi!$A:$A,YEAR(daily!$A2189))</f>
        <v>1100.96</v>
      </c>
      <c r="AB2189">
        <f>SUMIFS(Saudi!C:C,Saudi!$A:$A,YEAR(daily!$A2189))</f>
        <v>520.04999999999995</v>
      </c>
      <c r="AC2189">
        <f>SUMIFS(Saudi!F:F,Saudi!$A:$A,YEAR(daily!$A2189))</f>
        <v>4182752</v>
      </c>
      <c r="AD2189">
        <f>SUMIFS(Saudi!G:G,Saudi!$A:$A,YEAR(daily!$A2189))</f>
        <v>99.648229102070061</v>
      </c>
      <c r="AE2189">
        <f>SUMIFS(Saudi!H:H,Saudi!$A:$A,YEAR(daily!$A2189))</f>
        <v>416803829.57314175</v>
      </c>
      <c r="AF2189" s="5">
        <f t="shared" si="92"/>
        <v>11</v>
      </c>
      <c r="AG2189" s="5">
        <f t="shared" si="93"/>
        <v>2008</v>
      </c>
    </row>
    <row r="2190" spans="1:33">
      <c r="A2190" s="3">
        <v>39765</v>
      </c>
      <c r="B2190" s="1">
        <v>210674</v>
      </c>
      <c r="C2190" s="1">
        <v>54443</v>
      </c>
      <c r="D2190" s="1">
        <v>45861</v>
      </c>
      <c r="E2190" s="1">
        <v>58.24</v>
      </c>
      <c r="F2190" s="1">
        <v>60</v>
      </c>
      <c r="G2190" s="1">
        <v>60.95</v>
      </c>
      <c r="H2190" s="2">
        <v>50.2</v>
      </c>
      <c r="I2190" s="2">
        <v>31.9</v>
      </c>
      <c r="J2190" s="2">
        <v>86.6</v>
      </c>
      <c r="K2190" s="2">
        <v>86.2</v>
      </c>
      <c r="L2190">
        <f>SUMIFS(US!B:B,US!$D:$D,YEAR(daily!$A2190),US!$E:$E,MONTH(daily!$A2190))</f>
        <v>8688</v>
      </c>
      <c r="M2190">
        <f>SUMIFS(US!C:C,US!$D:$D,YEAR(daily!$A2190),US!$E:$E,MONTH(daily!$A2190))</f>
        <v>19052</v>
      </c>
      <c r="N2190">
        <f>SUMIFS(COT!E:E,COT!$A:$A,YEAR(daily!$A2190),COT!$B:$B,WEEKNUM(daily!$A2190))</f>
        <v>1154740</v>
      </c>
      <c r="O2190">
        <f>SUMIFS(COT!F:F,COT!$A:$A,YEAR(daily!$A2190),COT!$B:$B,WEEKNUM(daily!$A2190))</f>
        <v>192267</v>
      </c>
      <c r="P2190">
        <f>SUMIFS(COT!G:G,COT!$A:$A,YEAR(daily!$A2190),COT!$B:$B,WEEKNUM(daily!$A2190))</f>
        <v>245251</v>
      </c>
      <c r="Q2190">
        <f>SUMIFS(COT!H:H,COT!$A:$A,YEAR(daily!$A2190),COT!$B:$B,WEEKNUM(daily!$A2190))</f>
        <v>292660</v>
      </c>
      <c r="R2190">
        <f>SUMIFS(COT!I:I,COT!$A:$A,YEAR(daily!$A2190),COT!$B:$B,WEEKNUM(daily!$A2190))</f>
        <v>615996</v>
      </c>
      <c r="S2190">
        <f>SUMIFS(COT!J:J,COT!$A:$A,YEAR(daily!$A2190),COT!$B:$B,WEEKNUM(daily!$A2190))</f>
        <v>568518</v>
      </c>
      <c r="T2190">
        <f>SUMIFS(COT!K:K,COT!$A:$A,YEAR(daily!$A2190),COT!$B:$B,WEEKNUM(daily!$A2190))</f>
        <v>53817</v>
      </c>
      <c r="U2190">
        <f>SUMIFS(COT!L:L,COT!$A:$A,YEAR(daily!$A2190),COT!$B:$B,WEEKNUM(daily!$A2190))</f>
        <v>48311</v>
      </c>
      <c r="V2190">
        <f>SUMIFS(COT!M:M,COT!$A:$A,YEAR(daily!$A2190),COT!$B:$B,WEEKNUM(daily!$A2190))</f>
        <v>79</v>
      </c>
      <c r="W2190">
        <f>SUMIFS(COT!N:N,COT!$A:$A,YEAR(daily!$A2190),COT!$B:$B,WEEKNUM(daily!$A2190))</f>
        <v>106</v>
      </c>
      <c r="X2190">
        <f>SUMIFS(COT!O:O,COT!$A:$A,YEAR(daily!$A2190),COT!$B:$B,WEEKNUM(daily!$A2190))</f>
        <v>126</v>
      </c>
      <c r="Y2190">
        <f>SUMIFS(COT!P:P,COT!$A:$A,YEAR(daily!$A2190),COT!$B:$B,WEEKNUM(daily!$A2190))</f>
        <v>77</v>
      </c>
      <c r="Z2190">
        <f>SUMIFS(COT!Q:Q,COT!$A:$A,YEAR(daily!$A2190),COT!$B:$B,WEEKNUM(daily!$A2190))</f>
        <v>89</v>
      </c>
      <c r="AA2190">
        <f>SUMIFS(Saudi!B:B,Saudi!$A:$A,YEAR(daily!$A2190))</f>
        <v>1100.96</v>
      </c>
      <c r="AB2190">
        <f>SUMIFS(Saudi!C:C,Saudi!$A:$A,YEAR(daily!$A2190))</f>
        <v>520.04999999999995</v>
      </c>
      <c r="AC2190">
        <f>SUMIFS(Saudi!F:F,Saudi!$A:$A,YEAR(daily!$A2190))</f>
        <v>4182752</v>
      </c>
      <c r="AD2190">
        <f>SUMIFS(Saudi!G:G,Saudi!$A:$A,YEAR(daily!$A2190))</f>
        <v>99.648229102070061</v>
      </c>
      <c r="AE2190">
        <f>SUMIFS(Saudi!H:H,Saudi!$A:$A,YEAR(daily!$A2190))</f>
        <v>416803829.57314175</v>
      </c>
      <c r="AF2190" s="5">
        <f t="shared" si="92"/>
        <v>11</v>
      </c>
      <c r="AG2190" s="5">
        <f t="shared" si="93"/>
        <v>2008</v>
      </c>
    </row>
    <row r="2191" spans="1:33">
      <c r="A2191" s="3">
        <v>39766</v>
      </c>
      <c r="B2191" s="1">
        <v>195333</v>
      </c>
      <c r="C2191" s="1">
        <v>55096</v>
      </c>
      <c r="D2191" s="1">
        <v>46805</v>
      </c>
      <c r="E2191" s="1">
        <v>57.04</v>
      </c>
      <c r="F2191" s="1">
        <v>58.4</v>
      </c>
      <c r="G2191" s="1">
        <v>59.3</v>
      </c>
      <c r="H2191" s="2">
        <v>50.2</v>
      </c>
      <c r="I2191" s="2">
        <v>31.9</v>
      </c>
      <c r="J2191" s="2">
        <v>86.6</v>
      </c>
      <c r="K2191" s="2">
        <v>86.2</v>
      </c>
      <c r="L2191">
        <f>SUMIFS(US!B:B,US!$D:$D,YEAR(daily!$A2191),US!$E:$E,MONTH(daily!$A2191))</f>
        <v>8688</v>
      </c>
      <c r="M2191">
        <f>SUMIFS(US!C:C,US!$D:$D,YEAR(daily!$A2191),US!$E:$E,MONTH(daily!$A2191))</f>
        <v>19052</v>
      </c>
      <c r="N2191">
        <f>SUMIFS(COT!E:E,COT!$A:$A,YEAR(daily!$A2191),COT!$B:$B,WEEKNUM(daily!$A2191))</f>
        <v>1154740</v>
      </c>
      <c r="O2191">
        <f>SUMIFS(COT!F:F,COT!$A:$A,YEAR(daily!$A2191),COT!$B:$B,WEEKNUM(daily!$A2191))</f>
        <v>192267</v>
      </c>
      <c r="P2191">
        <f>SUMIFS(COT!G:G,COT!$A:$A,YEAR(daily!$A2191),COT!$B:$B,WEEKNUM(daily!$A2191))</f>
        <v>245251</v>
      </c>
      <c r="Q2191">
        <f>SUMIFS(COT!H:H,COT!$A:$A,YEAR(daily!$A2191),COT!$B:$B,WEEKNUM(daily!$A2191))</f>
        <v>292660</v>
      </c>
      <c r="R2191">
        <f>SUMIFS(COT!I:I,COT!$A:$A,YEAR(daily!$A2191),COT!$B:$B,WEEKNUM(daily!$A2191))</f>
        <v>615996</v>
      </c>
      <c r="S2191">
        <f>SUMIFS(COT!J:J,COT!$A:$A,YEAR(daily!$A2191),COT!$B:$B,WEEKNUM(daily!$A2191))</f>
        <v>568518</v>
      </c>
      <c r="T2191">
        <f>SUMIFS(COT!K:K,COT!$A:$A,YEAR(daily!$A2191),COT!$B:$B,WEEKNUM(daily!$A2191))</f>
        <v>53817</v>
      </c>
      <c r="U2191">
        <f>SUMIFS(COT!L:L,COT!$A:$A,YEAR(daily!$A2191),COT!$B:$B,WEEKNUM(daily!$A2191))</f>
        <v>48311</v>
      </c>
      <c r="V2191">
        <f>SUMIFS(COT!M:M,COT!$A:$A,YEAR(daily!$A2191),COT!$B:$B,WEEKNUM(daily!$A2191))</f>
        <v>79</v>
      </c>
      <c r="W2191">
        <f>SUMIFS(COT!N:N,COT!$A:$A,YEAR(daily!$A2191),COT!$B:$B,WEEKNUM(daily!$A2191))</f>
        <v>106</v>
      </c>
      <c r="X2191">
        <f>SUMIFS(COT!O:O,COT!$A:$A,YEAR(daily!$A2191),COT!$B:$B,WEEKNUM(daily!$A2191))</f>
        <v>126</v>
      </c>
      <c r="Y2191">
        <f>SUMIFS(COT!P:P,COT!$A:$A,YEAR(daily!$A2191),COT!$B:$B,WEEKNUM(daily!$A2191))</f>
        <v>77</v>
      </c>
      <c r="Z2191">
        <f>SUMIFS(COT!Q:Q,COT!$A:$A,YEAR(daily!$A2191),COT!$B:$B,WEEKNUM(daily!$A2191))</f>
        <v>89</v>
      </c>
      <c r="AA2191">
        <f>SUMIFS(Saudi!B:B,Saudi!$A:$A,YEAR(daily!$A2191))</f>
        <v>1100.96</v>
      </c>
      <c r="AB2191">
        <f>SUMIFS(Saudi!C:C,Saudi!$A:$A,YEAR(daily!$A2191))</f>
        <v>520.04999999999995</v>
      </c>
      <c r="AC2191">
        <f>SUMIFS(Saudi!F:F,Saudi!$A:$A,YEAR(daily!$A2191))</f>
        <v>4182752</v>
      </c>
      <c r="AD2191">
        <f>SUMIFS(Saudi!G:G,Saudi!$A:$A,YEAR(daily!$A2191))</f>
        <v>99.648229102070061</v>
      </c>
      <c r="AE2191">
        <f>SUMIFS(Saudi!H:H,Saudi!$A:$A,YEAR(daily!$A2191))</f>
        <v>416803829.57314175</v>
      </c>
      <c r="AF2191" s="5">
        <f t="shared" si="92"/>
        <v>11</v>
      </c>
      <c r="AG2191" s="5">
        <f t="shared" si="93"/>
        <v>2008</v>
      </c>
    </row>
    <row r="2192" spans="1:33">
      <c r="A2192" s="3">
        <v>39769</v>
      </c>
      <c r="B2192" s="1">
        <v>114994</v>
      </c>
      <c r="C2192" s="1">
        <v>56494</v>
      </c>
      <c r="D2192" s="1">
        <v>48146</v>
      </c>
      <c r="E2192" s="1">
        <v>54.95</v>
      </c>
      <c r="F2192" s="1">
        <v>56.28</v>
      </c>
      <c r="G2192" s="1">
        <v>57.15</v>
      </c>
      <c r="H2192" s="2">
        <v>50.2</v>
      </c>
      <c r="I2192" s="2">
        <v>31.9</v>
      </c>
      <c r="J2192" s="2">
        <v>86.6</v>
      </c>
      <c r="K2192" s="2">
        <v>86.2</v>
      </c>
      <c r="L2192">
        <f>SUMIFS(US!B:B,US!$D:$D,YEAR(daily!$A2192),US!$E:$E,MONTH(daily!$A2192))</f>
        <v>8688</v>
      </c>
      <c r="M2192">
        <f>SUMIFS(US!C:C,US!$D:$D,YEAR(daily!$A2192),US!$E:$E,MONTH(daily!$A2192))</f>
        <v>19052</v>
      </c>
      <c r="N2192">
        <f>SUMIFS(COT!E:E,COT!$A:$A,YEAR(daily!$A2192),COT!$B:$B,WEEKNUM(daily!$A2192))</f>
        <v>1122604</v>
      </c>
      <c r="O2192">
        <f>SUMIFS(COT!F:F,COT!$A:$A,YEAR(daily!$A2192),COT!$B:$B,WEEKNUM(daily!$A2192))</f>
        <v>184453</v>
      </c>
      <c r="P2192">
        <f>SUMIFS(COT!G:G,COT!$A:$A,YEAR(daily!$A2192),COT!$B:$B,WEEKNUM(daily!$A2192))</f>
        <v>173468</v>
      </c>
      <c r="Q2192">
        <f>SUMIFS(COT!H:H,COT!$A:$A,YEAR(daily!$A2192),COT!$B:$B,WEEKNUM(daily!$A2192))</f>
        <v>300339</v>
      </c>
      <c r="R2192">
        <f>SUMIFS(COT!I:I,COT!$A:$A,YEAR(daily!$A2192),COT!$B:$B,WEEKNUM(daily!$A2192))</f>
        <v>573044</v>
      </c>
      <c r="S2192">
        <f>SUMIFS(COT!J:J,COT!$A:$A,YEAR(daily!$A2192),COT!$B:$B,WEEKNUM(daily!$A2192))</f>
        <v>576098</v>
      </c>
      <c r="T2192">
        <f>SUMIFS(COT!K:K,COT!$A:$A,YEAR(daily!$A2192),COT!$B:$B,WEEKNUM(daily!$A2192))</f>
        <v>64768</v>
      </c>
      <c r="U2192">
        <f>SUMIFS(COT!L:L,COT!$A:$A,YEAR(daily!$A2192),COT!$B:$B,WEEKNUM(daily!$A2192))</f>
        <v>72699</v>
      </c>
      <c r="V2192">
        <f>SUMIFS(COT!M:M,COT!$A:$A,YEAR(daily!$A2192),COT!$B:$B,WEEKNUM(daily!$A2192))</f>
        <v>74</v>
      </c>
      <c r="W2192">
        <f>SUMIFS(COT!N:N,COT!$A:$A,YEAR(daily!$A2192),COT!$B:$B,WEEKNUM(daily!$A2192))</f>
        <v>88</v>
      </c>
      <c r="X2192">
        <f>SUMIFS(COT!O:O,COT!$A:$A,YEAR(daily!$A2192),COT!$B:$B,WEEKNUM(daily!$A2192))</f>
        <v>115</v>
      </c>
      <c r="Y2192">
        <f>SUMIFS(COT!P:P,COT!$A:$A,YEAR(daily!$A2192),COT!$B:$B,WEEKNUM(daily!$A2192))</f>
        <v>76</v>
      </c>
      <c r="Z2192">
        <f>SUMIFS(COT!Q:Q,COT!$A:$A,YEAR(daily!$A2192),COT!$B:$B,WEEKNUM(daily!$A2192))</f>
        <v>89</v>
      </c>
      <c r="AA2192">
        <f>SUMIFS(Saudi!B:B,Saudi!$A:$A,YEAR(daily!$A2192))</f>
        <v>1100.96</v>
      </c>
      <c r="AB2192">
        <f>SUMIFS(Saudi!C:C,Saudi!$A:$A,YEAR(daily!$A2192))</f>
        <v>520.04999999999995</v>
      </c>
      <c r="AC2192">
        <f>SUMIFS(Saudi!F:F,Saudi!$A:$A,YEAR(daily!$A2192))</f>
        <v>4182752</v>
      </c>
      <c r="AD2192">
        <f>SUMIFS(Saudi!G:G,Saudi!$A:$A,YEAR(daily!$A2192))</f>
        <v>99.648229102070061</v>
      </c>
      <c r="AE2192">
        <f>SUMIFS(Saudi!H:H,Saudi!$A:$A,YEAR(daily!$A2192))</f>
        <v>416803829.57314175</v>
      </c>
      <c r="AF2192" s="5">
        <f t="shared" si="92"/>
        <v>11</v>
      </c>
      <c r="AG2192" s="5">
        <f t="shared" si="93"/>
        <v>2008</v>
      </c>
    </row>
    <row r="2193" spans="1:33">
      <c r="A2193" s="3">
        <v>39770</v>
      </c>
      <c r="B2193" s="1">
        <v>68730</v>
      </c>
      <c r="C2193" s="1">
        <v>60796</v>
      </c>
      <c r="D2193" s="1">
        <v>50050</v>
      </c>
      <c r="E2193" s="1">
        <v>54.39</v>
      </c>
      <c r="F2193" s="1">
        <v>55.58</v>
      </c>
      <c r="G2193" s="1">
        <v>56.45</v>
      </c>
      <c r="H2193" s="2">
        <v>50.2</v>
      </c>
      <c r="I2193" s="2">
        <v>31.9</v>
      </c>
      <c r="J2193" s="2">
        <v>86.6</v>
      </c>
      <c r="K2193" s="2">
        <v>86.2</v>
      </c>
      <c r="L2193">
        <f>SUMIFS(US!B:B,US!$D:$D,YEAR(daily!$A2193),US!$E:$E,MONTH(daily!$A2193))</f>
        <v>8688</v>
      </c>
      <c r="M2193">
        <f>SUMIFS(US!C:C,US!$D:$D,YEAR(daily!$A2193),US!$E:$E,MONTH(daily!$A2193))</f>
        <v>19052</v>
      </c>
      <c r="N2193">
        <f>SUMIFS(COT!E:E,COT!$A:$A,YEAR(daily!$A2193),COT!$B:$B,WEEKNUM(daily!$A2193))</f>
        <v>1122604</v>
      </c>
      <c r="O2193">
        <f>SUMIFS(COT!F:F,COT!$A:$A,YEAR(daily!$A2193),COT!$B:$B,WEEKNUM(daily!$A2193))</f>
        <v>184453</v>
      </c>
      <c r="P2193">
        <f>SUMIFS(COT!G:G,COT!$A:$A,YEAR(daily!$A2193),COT!$B:$B,WEEKNUM(daily!$A2193))</f>
        <v>173468</v>
      </c>
      <c r="Q2193">
        <f>SUMIFS(COT!H:H,COT!$A:$A,YEAR(daily!$A2193),COT!$B:$B,WEEKNUM(daily!$A2193))</f>
        <v>300339</v>
      </c>
      <c r="R2193">
        <f>SUMIFS(COT!I:I,COT!$A:$A,YEAR(daily!$A2193),COT!$B:$B,WEEKNUM(daily!$A2193))</f>
        <v>573044</v>
      </c>
      <c r="S2193">
        <f>SUMIFS(COT!J:J,COT!$A:$A,YEAR(daily!$A2193),COT!$B:$B,WEEKNUM(daily!$A2193))</f>
        <v>576098</v>
      </c>
      <c r="T2193">
        <f>SUMIFS(COT!K:K,COT!$A:$A,YEAR(daily!$A2193),COT!$B:$B,WEEKNUM(daily!$A2193))</f>
        <v>64768</v>
      </c>
      <c r="U2193">
        <f>SUMIFS(COT!L:L,COT!$A:$A,YEAR(daily!$A2193),COT!$B:$B,WEEKNUM(daily!$A2193))</f>
        <v>72699</v>
      </c>
      <c r="V2193">
        <f>SUMIFS(COT!M:M,COT!$A:$A,YEAR(daily!$A2193),COT!$B:$B,WEEKNUM(daily!$A2193))</f>
        <v>74</v>
      </c>
      <c r="W2193">
        <f>SUMIFS(COT!N:N,COT!$A:$A,YEAR(daily!$A2193),COT!$B:$B,WEEKNUM(daily!$A2193))</f>
        <v>88</v>
      </c>
      <c r="X2193">
        <f>SUMIFS(COT!O:O,COT!$A:$A,YEAR(daily!$A2193),COT!$B:$B,WEEKNUM(daily!$A2193))</f>
        <v>115</v>
      </c>
      <c r="Y2193">
        <f>SUMIFS(COT!P:P,COT!$A:$A,YEAR(daily!$A2193),COT!$B:$B,WEEKNUM(daily!$A2193))</f>
        <v>76</v>
      </c>
      <c r="Z2193">
        <f>SUMIFS(COT!Q:Q,COT!$A:$A,YEAR(daily!$A2193),COT!$B:$B,WEEKNUM(daily!$A2193))</f>
        <v>89</v>
      </c>
      <c r="AA2193">
        <f>SUMIFS(Saudi!B:B,Saudi!$A:$A,YEAR(daily!$A2193))</f>
        <v>1100.96</v>
      </c>
      <c r="AB2193">
        <f>SUMIFS(Saudi!C:C,Saudi!$A:$A,YEAR(daily!$A2193))</f>
        <v>520.04999999999995</v>
      </c>
      <c r="AC2193">
        <f>SUMIFS(Saudi!F:F,Saudi!$A:$A,YEAR(daily!$A2193))</f>
        <v>4182752</v>
      </c>
      <c r="AD2193">
        <f>SUMIFS(Saudi!G:G,Saudi!$A:$A,YEAR(daily!$A2193))</f>
        <v>99.648229102070061</v>
      </c>
      <c r="AE2193">
        <f>SUMIFS(Saudi!H:H,Saudi!$A:$A,YEAR(daily!$A2193))</f>
        <v>416803829.57314175</v>
      </c>
      <c r="AF2193" s="5">
        <f t="shared" si="92"/>
        <v>11</v>
      </c>
      <c r="AG2193" s="5">
        <f t="shared" si="93"/>
        <v>2008</v>
      </c>
    </row>
    <row r="2194" spans="1:33">
      <c r="A2194" s="3">
        <v>39771</v>
      </c>
      <c r="B2194" s="1">
        <v>23172</v>
      </c>
      <c r="C2194" s="1">
        <v>64150</v>
      </c>
      <c r="D2194" s="1">
        <v>51760</v>
      </c>
      <c r="E2194" s="1">
        <v>53.62</v>
      </c>
      <c r="F2194" s="1">
        <v>54.95</v>
      </c>
      <c r="G2194" s="1">
        <v>55.88</v>
      </c>
      <c r="H2194" s="2">
        <v>50.2</v>
      </c>
      <c r="I2194" s="2">
        <v>31.9</v>
      </c>
      <c r="J2194" s="2">
        <v>86.6</v>
      </c>
      <c r="K2194" s="2">
        <v>86.2</v>
      </c>
      <c r="L2194">
        <f>SUMIFS(US!B:B,US!$D:$D,YEAR(daily!$A2194),US!$E:$E,MONTH(daily!$A2194))</f>
        <v>8688</v>
      </c>
      <c r="M2194">
        <f>SUMIFS(US!C:C,US!$D:$D,YEAR(daily!$A2194),US!$E:$E,MONTH(daily!$A2194))</f>
        <v>19052</v>
      </c>
      <c r="N2194">
        <f>SUMIFS(COT!E:E,COT!$A:$A,YEAR(daily!$A2194),COT!$B:$B,WEEKNUM(daily!$A2194))</f>
        <v>1122604</v>
      </c>
      <c r="O2194">
        <f>SUMIFS(COT!F:F,COT!$A:$A,YEAR(daily!$A2194),COT!$B:$B,WEEKNUM(daily!$A2194))</f>
        <v>184453</v>
      </c>
      <c r="P2194">
        <f>SUMIFS(COT!G:G,COT!$A:$A,YEAR(daily!$A2194),COT!$B:$B,WEEKNUM(daily!$A2194))</f>
        <v>173468</v>
      </c>
      <c r="Q2194">
        <f>SUMIFS(COT!H:H,COT!$A:$A,YEAR(daily!$A2194),COT!$B:$B,WEEKNUM(daily!$A2194))</f>
        <v>300339</v>
      </c>
      <c r="R2194">
        <f>SUMIFS(COT!I:I,COT!$A:$A,YEAR(daily!$A2194),COT!$B:$B,WEEKNUM(daily!$A2194))</f>
        <v>573044</v>
      </c>
      <c r="S2194">
        <f>SUMIFS(COT!J:J,COT!$A:$A,YEAR(daily!$A2194),COT!$B:$B,WEEKNUM(daily!$A2194))</f>
        <v>576098</v>
      </c>
      <c r="T2194">
        <f>SUMIFS(COT!K:K,COT!$A:$A,YEAR(daily!$A2194),COT!$B:$B,WEEKNUM(daily!$A2194))</f>
        <v>64768</v>
      </c>
      <c r="U2194">
        <f>SUMIFS(COT!L:L,COT!$A:$A,YEAR(daily!$A2194),COT!$B:$B,WEEKNUM(daily!$A2194))</f>
        <v>72699</v>
      </c>
      <c r="V2194">
        <f>SUMIFS(COT!M:M,COT!$A:$A,YEAR(daily!$A2194),COT!$B:$B,WEEKNUM(daily!$A2194))</f>
        <v>74</v>
      </c>
      <c r="W2194">
        <f>SUMIFS(COT!N:N,COT!$A:$A,YEAR(daily!$A2194),COT!$B:$B,WEEKNUM(daily!$A2194))</f>
        <v>88</v>
      </c>
      <c r="X2194">
        <f>SUMIFS(COT!O:O,COT!$A:$A,YEAR(daily!$A2194),COT!$B:$B,WEEKNUM(daily!$A2194))</f>
        <v>115</v>
      </c>
      <c r="Y2194">
        <f>SUMIFS(COT!P:P,COT!$A:$A,YEAR(daily!$A2194),COT!$B:$B,WEEKNUM(daily!$A2194))</f>
        <v>76</v>
      </c>
      <c r="Z2194">
        <f>SUMIFS(COT!Q:Q,COT!$A:$A,YEAR(daily!$A2194),COT!$B:$B,WEEKNUM(daily!$A2194))</f>
        <v>89</v>
      </c>
      <c r="AA2194">
        <f>SUMIFS(Saudi!B:B,Saudi!$A:$A,YEAR(daily!$A2194))</f>
        <v>1100.96</v>
      </c>
      <c r="AB2194">
        <f>SUMIFS(Saudi!C:C,Saudi!$A:$A,YEAR(daily!$A2194))</f>
        <v>520.04999999999995</v>
      </c>
      <c r="AC2194">
        <f>SUMIFS(Saudi!F:F,Saudi!$A:$A,YEAR(daily!$A2194))</f>
        <v>4182752</v>
      </c>
      <c r="AD2194">
        <f>SUMIFS(Saudi!G:G,Saudi!$A:$A,YEAR(daily!$A2194))</f>
        <v>99.648229102070061</v>
      </c>
      <c r="AE2194">
        <f>SUMIFS(Saudi!H:H,Saudi!$A:$A,YEAR(daily!$A2194))</f>
        <v>416803829.57314175</v>
      </c>
      <c r="AF2194" s="5">
        <f t="shared" si="92"/>
        <v>11</v>
      </c>
      <c r="AG2194" s="5">
        <f t="shared" si="93"/>
        <v>2008</v>
      </c>
    </row>
    <row r="2195" spans="1:33">
      <c r="A2195" s="3">
        <v>39772</v>
      </c>
      <c r="B2195" s="1">
        <v>161106.5</v>
      </c>
      <c r="C2195" s="1">
        <v>69490</v>
      </c>
      <c r="D2195" s="1">
        <v>54500</v>
      </c>
      <c r="E2195" s="1">
        <v>49.62</v>
      </c>
      <c r="F2195" s="1">
        <v>50.41</v>
      </c>
      <c r="G2195" s="1">
        <v>51.44</v>
      </c>
      <c r="H2195" s="2">
        <v>50.2</v>
      </c>
      <c r="I2195" s="2">
        <v>31.9</v>
      </c>
      <c r="J2195" s="2">
        <v>86.6</v>
      </c>
      <c r="K2195" s="2">
        <v>86.2</v>
      </c>
      <c r="L2195">
        <f>SUMIFS(US!B:B,US!$D:$D,YEAR(daily!$A2195),US!$E:$E,MONTH(daily!$A2195))</f>
        <v>8688</v>
      </c>
      <c r="M2195">
        <f>SUMIFS(US!C:C,US!$D:$D,YEAR(daily!$A2195),US!$E:$E,MONTH(daily!$A2195))</f>
        <v>19052</v>
      </c>
      <c r="N2195">
        <f>SUMIFS(COT!E:E,COT!$A:$A,YEAR(daily!$A2195),COT!$B:$B,WEEKNUM(daily!$A2195))</f>
        <v>1122604</v>
      </c>
      <c r="O2195">
        <f>SUMIFS(COT!F:F,COT!$A:$A,YEAR(daily!$A2195),COT!$B:$B,WEEKNUM(daily!$A2195))</f>
        <v>184453</v>
      </c>
      <c r="P2195">
        <f>SUMIFS(COT!G:G,COT!$A:$A,YEAR(daily!$A2195),COT!$B:$B,WEEKNUM(daily!$A2195))</f>
        <v>173468</v>
      </c>
      <c r="Q2195">
        <f>SUMIFS(COT!H:H,COT!$A:$A,YEAR(daily!$A2195),COT!$B:$B,WEEKNUM(daily!$A2195))</f>
        <v>300339</v>
      </c>
      <c r="R2195">
        <f>SUMIFS(COT!I:I,COT!$A:$A,YEAR(daily!$A2195),COT!$B:$B,WEEKNUM(daily!$A2195))</f>
        <v>573044</v>
      </c>
      <c r="S2195">
        <f>SUMIFS(COT!J:J,COT!$A:$A,YEAR(daily!$A2195),COT!$B:$B,WEEKNUM(daily!$A2195))</f>
        <v>576098</v>
      </c>
      <c r="T2195">
        <f>SUMIFS(COT!K:K,COT!$A:$A,YEAR(daily!$A2195),COT!$B:$B,WEEKNUM(daily!$A2195))</f>
        <v>64768</v>
      </c>
      <c r="U2195">
        <f>SUMIFS(COT!L:L,COT!$A:$A,YEAR(daily!$A2195),COT!$B:$B,WEEKNUM(daily!$A2195))</f>
        <v>72699</v>
      </c>
      <c r="V2195">
        <f>SUMIFS(COT!M:M,COT!$A:$A,YEAR(daily!$A2195),COT!$B:$B,WEEKNUM(daily!$A2195))</f>
        <v>74</v>
      </c>
      <c r="W2195">
        <f>SUMIFS(COT!N:N,COT!$A:$A,YEAR(daily!$A2195),COT!$B:$B,WEEKNUM(daily!$A2195))</f>
        <v>88</v>
      </c>
      <c r="X2195">
        <f>SUMIFS(COT!O:O,COT!$A:$A,YEAR(daily!$A2195),COT!$B:$B,WEEKNUM(daily!$A2195))</f>
        <v>115</v>
      </c>
      <c r="Y2195">
        <f>SUMIFS(COT!P:P,COT!$A:$A,YEAR(daily!$A2195),COT!$B:$B,WEEKNUM(daily!$A2195))</f>
        <v>76</v>
      </c>
      <c r="Z2195">
        <f>SUMIFS(COT!Q:Q,COT!$A:$A,YEAR(daily!$A2195),COT!$B:$B,WEEKNUM(daily!$A2195))</f>
        <v>89</v>
      </c>
      <c r="AA2195">
        <f>SUMIFS(Saudi!B:B,Saudi!$A:$A,YEAR(daily!$A2195))</f>
        <v>1100.96</v>
      </c>
      <c r="AB2195">
        <f>SUMIFS(Saudi!C:C,Saudi!$A:$A,YEAR(daily!$A2195))</f>
        <v>520.04999999999995</v>
      </c>
      <c r="AC2195">
        <f>SUMIFS(Saudi!F:F,Saudi!$A:$A,YEAR(daily!$A2195))</f>
        <v>4182752</v>
      </c>
      <c r="AD2195">
        <f>SUMIFS(Saudi!G:G,Saudi!$A:$A,YEAR(daily!$A2195))</f>
        <v>99.648229102070061</v>
      </c>
      <c r="AE2195">
        <f>SUMIFS(Saudi!H:H,Saudi!$A:$A,YEAR(daily!$A2195))</f>
        <v>416803829.57314175</v>
      </c>
      <c r="AF2195" s="5">
        <f t="shared" si="92"/>
        <v>11</v>
      </c>
      <c r="AG2195" s="5">
        <f t="shared" si="93"/>
        <v>2008</v>
      </c>
    </row>
    <row r="2196" spans="1:33">
      <c r="A2196" s="3">
        <v>39773</v>
      </c>
      <c r="B2196" s="1">
        <v>299041</v>
      </c>
      <c r="C2196" s="1">
        <v>62473</v>
      </c>
      <c r="D2196" s="1">
        <v>39506</v>
      </c>
      <c r="E2196" s="1">
        <v>49.93</v>
      </c>
      <c r="F2196" s="1">
        <v>52.05</v>
      </c>
      <c r="G2196" s="1">
        <v>53.09</v>
      </c>
      <c r="H2196" s="2">
        <v>50.2</v>
      </c>
      <c r="I2196" s="2">
        <v>31.9</v>
      </c>
      <c r="J2196" s="2">
        <v>86.6</v>
      </c>
      <c r="K2196" s="2">
        <v>86.2</v>
      </c>
      <c r="L2196">
        <f>SUMIFS(US!B:B,US!$D:$D,YEAR(daily!$A2196),US!$E:$E,MONTH(daily!$A2196))</f>
        <v>8688</v>
      </c>
      <c r="M2196">
        <f>SUMIFS(US!C:C,US!$D:$D,YEAR(daily!$A2196),US!$E:$E,MONTH(daily!$A2196))</f>
        <v>19052</v>
      </c>
      <c r="N2196">
        <f>SUMIFS(COT!E:E,COT!$A:$A,YEAR(daily!$A2196),COT!$B:$B,WEEKNUM(daily!$A2196))</f>
        <v>1122604</v>
      </c>
      <c r="O2196">
        <f>SUMIFS(COT!F:F,COT!$A:$A,YEAR(daily!$A2196),COT!$B:$B,WEEKNUM(daily!$A2196))</f>
        <v>184453</v>
      </c>
      <c r="P2196">
        <f>SUMIFS(COT!G:G,COT!$A:$A,YEAR(daily!$A2196),COT!$B:$B,WEEKNUM(daily!$A2196))</f>
        <v>173468</v>
      </c>
      <c r="Q2196">
        <f>SUMIFS(COT!H:H,COT!$A:$A,YEAR(daily!$A2196),COT!$B:$B,WEEKNUM(daily!$A2196))</f>
        <v>300339</v>
      </c>
      <c r="R2196">
        <f>SUMIFS(COT!I:I,COT!$A:$A,YEAR(daily!$A2196),COT!$B:$B,WEEKNUM(daily!$A2196))</f>
        <v>573044</v>
      </c>
      <c r="S2196">
        <f>SUMIFS(COT!J:J,COT!$A:$A,YEAR(daily!$A2196),COT!$B:$B,WEEKNUM(daily!$A2196))</f>
        <v>576098</v>
      </c>
      <c r="T2196">
        <f>SUMIFS(COT!K:K,COT!$A:$A,YEAR(daily!$A2196),COT!$B:$B,WEEKNUM(daily!$A2196))</f>
        <v>64768</v>
      </c>
      <c r="U2196">
        <f>SUMIFS(COT!L:L,COT!$A:$A,YEAR(daily!$A2196),COT!$B:$B,WEEKNUM(daily!$A2196))</f>
        <v>72699</v>
      </c>
      <c r="V2196">
        <f>SUMIFS(COT!M:M,COT!$A:$A,YEAR(daily!$A2196),COT!$B:$B,WEEKNUM(daily!$A2196))</f>
        <v>74</v>
      </c>
      <c r="W2196">
        <f>SUMIFS(COT!N:N,COT!$A:$A,YEAR(daily!$A2196),COT!$B:$B,WEEKNUM(daily!$A2196))</f>
        <v>88</v>
      </c>
      <c r="X2196">
        <f>SUMIFS(COT!O:O,COT!$A:$A,YEAR(daily!$A2196),COT!$B:$B,WEEKNUM(daily!$A2196))</f>
        <v>115</v>
      </c>
      <c r="Y2196">
        <f>SUMIFS(COT!P:P,COT!$A:$A,YEAR(daily!$A2196),COT!$B:$B,WEEKNUM(daily!$A2196))</f>
        <v>76</v>
      </c>
      <c r="Z2196">
        <f>SUMIFS(COT!Q:Q,COT!$A:$A,YEAR(daily!$A2196),COT!$B:$B,WEEKNUM(daily!$A2196))</f>
        <v>89</v>
      </c>
      <c r="AA2196">
        <f>SUMIFS(Saudi!B:B,Saudi!$A:$A,YEAR(daily!$A2196))</f>
        <v>1100.96</v>
      </c>
      <c r="AB2196">
        <f>SUMIFS(Saudi!C:C,Saudi!$A:$A,YEAR(daily!$A2196))</f>
        <v>520.04999999999995</v>
      </c>
      <c r="AC2196">
        <f>SUMIFS(Saudi!F:F,Saudi!$A:$A,YEAR(daily!$A2196))</f>
        <v>4182752</v>
      </c>
      <c r="AD2196">
        <f>SUMIFS(Saudi!G:G,Saudi!$A:$A,YEAR(daily!$A2196))</f>
        <v>99.648229102070061</v>
      </c>
      <c r="AE2196">
        <f>SUMIFS(Saudi!H:H,Saudi!$A:$A,YEAR(daily!$A2196))</f>
        <v>416803829.57314175</v>
      </c>
      <c r="AF2196" s="5">
        <f t="shared" si="92"/>
        <v>11</v>
      </c>
      <c r="AG2196" s="5">
        <f t="shared" si="93"/>
        <v>2008</v>
      </c>
    </row>
    <row r="2197" spans="1:33">
      <c r="A2197" s="3">
        <v>39776</v>
      </c>
      <c r="B2197" s="1">
        <v>301892</v>
      </c>
      <c r="C2197" s="1">
        <v>64222</v>
      </c>
      <c r="D2197" s="1">
        <v>38857</v>
      </c>
      <c r="E2197" s="1">
        <v>54.5</v>
      </c>
      <c r="F2197" s="1">
        <v>56.68</v>
      </c>
      <c r="G2197" s="1">
        <v>57.68</v>
      </c>
      <c r="H2197" s="2">
        <v>50.2</v>
      </c>
      <c r="I2197" s="2">
        <v>31.9</v>
      </c>
      <c r="J2197" s="2">
        <v>86.6</v>
      </c>
      <c r="K2197" s="2">
        <v>86.2</v>
      </c>
      <c r="L2197">
        <f>SUMIFS(US!B:B,US!$D:$D,YEAR(daily!$A2197),US!$E:$E,MONTH(daily!$A2197))</f>
        <v>8688</v>
      </c>
      <c r="M2197">
        <f>SUMIFS(US!C:C,US!$D:$D,YEAR(daily!$A2197),US!$E:$E,MONTH(daily!$A2197))</f>
        <v>19052</v>
      </c>
      <c r="N2197">
        <f>SUMIFS(COT!E:E,COT!$A:$A,YEAR(daily!$A2197),COT!$B:$B,WEEKNUM(daily!$A2197))</f>
        <v>1120731</v>
      </c>
      <c r="O2197">
        <f>SUMIFS(COT!F:F,COT!$A:$A,YEAR(daily!$A2197),COT!$B:$B,WEEKNUM(daily!$A2197))</f>
        <v>179329</v>
      </c>
      <c r="P2197">
        <f>SUMIFS(COT!G:G,COT!$A:$A,YEAR(daily!$A2197),COT!$B:$B,WEEKNUM(daily!$A2197))</f>
        <v>176539</v>
      </c>
      <c r="Q2197">
        <f>SUMIFS(COT!H:H,COT!$A:$A,YEAR(daily!$A2197),COT!$B:$B,WEEKNUM(daily!$A2197))</f>
        <v>290891</v>
      </c>
      <c r="R2197">
        <f>SUMIFS(COT!I:I,COT!$A:$A,YEAR(daily!$A2197),COT!$B:$B,WEEKNUM(daily!$A2197))</f>
        <v>591490</v>
      </c>
      <c r="S2197">
        <f>SUMIFS(COT!J:J,COT!$A:$A,YEAR(daily!$A2197),COT!$B:$B,WEEKNUM(daily!$A2197))</f>
        <v>594492</v>
      </c>
      <c r="T2197">
        <f>SUMIFS(COT!K:K,COT!$A:$A,YEAR(daily!$A2197),COT!$B:$B,WEEKNUM(daily!$A2197))</f>
        <v>59021</v>
      </c>
      <c r="U2197">
        <f>SUMIFS(COT!L:L,COT!$A:$A,YEAR(daily!$A2197),COT!$B:$B,WEEKNUM(daily!$A2197))</f>
        <v>58809</v>
      </c>
      <c r="V2197">
        <f>SUMIFS(COT!M:M,COT!$A:$A,YEAR(daily!$A2197),COT!$B:$B,WEEKNUM(daily!$A2197))</f>
        <v>70</v>
      </c>
      <c r="W2197">
        <f>SUMIFS(COT!N:N,COT!$A:$A,YEAR(daily!$A2197),COT!$B:$B,WEEKNUM(daily!$A2197))</f>
        <v>96</v>
      </c>
      <c r="X2197">
        <f>SUMIFS(COT!O:O,COT!$A:$A,YEAR(daily!$A2197),COT!$B:$B,WEEKNUM(daily!$A2197))</f>
        <v>119</v>
      </c>
      <c r="Y2197">
        <f>SUMIFS(COT!P:P,COT!$A:$A,YEAR(daily!$A2197),COT!$B:$B,WEEKNUM(daily!$A2197))</f>
        <v>73</v>
      </c>
      <c r="Z2197">
        <f>SUMIFS(COT!Q:Q,COT!$A:$A,YEAR(daily!$A2197),COT!$B:$B,WEEKNUM(daily!$A2197))</f>
        <v>88</v>
      </c>
      <c r="AA2197">
        <f>SUMIFS(Saudi!B:B,Saudi!$A:$A,YEAR(daily!$A2197))</f>
        <v>1100.96</v>
      </c>
      <c r="AB2197">
        <f>SUMIFS(Saudi!C:C,Saudi!$A:$A,YEAR(daily!$A2197))</f>
        <v>520.04999999999995</v>
      </c>
      <c r="AC2197">
        <f>SUMIFS(Saudi!F:F,Saudi!$A:$A,YEAR(daily!$A2197))</f>
        <v>4182752</v>
      </c>
      <c r="AD2197">
        <f>SUMIFS(Saudi!G:G,Saudi!$A:$A,YEAR(daily!$A2197))</f>
        <v>99.648229102070061</v>
      </c>
      <c r="AE2197">
        <f>SUMIFS(Saudi!H:H,Saudi!$A:$A,YEAR(daily!$A2197))</f>
        <v>416803829.57314175</v>
      </c>
      <c r="AF2197" s="5">
        <f t="shared" si="92"/>
        <v>11</v>
      </c>
      <c r="AG2197" s="5">
        <f t="shared" si="93"/>
        <v>2008</v>
      </c>
    </row>
    <row r="2198" spans="1:33">
      <c r="A2198" s="3">
        <v>39777</v>
      </c>
      <c r="B2198" s="1">
        <v>302654</v>
      </c>
      <c r="C2198" s="1">
        <v>63987</v>
      </c>
      <c r="D2198" s="1">
        <v>40167</v>
      </c>
      <c r="E2198" s="1">
        <v>50.77</v>
      </c>
      <c r="F2198" s="1">
        <v>53.21</v>
      </c>
      <c r="G2198" s="1">
        <v>54.33</v>
      </c>
      <c r="H2198" s="2">
        <v>50.2</v>
      </c>
      <c r="I2198" s="2">
        <v>31.9</v>
      </c>
      <c r="J2198" s="2">
        <v>86.6</v>
      </c>
      <c r="K2198" s="2">
        <v>86.2</v>
      </c>
      <c r="L2198">
        <f>SUMIFS(US!B:B,US!$D:$D,YEAR(daily!$A2198),US!$E:$E,MONTH(daily!$A2198))</f>
        <v>8688</v>
      </c>
      <c r="M2198">
        <f>SUMIFS(US!C:C,US!$D:$D,YEAR(daily!$A2198),US!$E:$E,MONTH(daily!$A2198))</f>
        <v>19052</v>
      </c>
      <c r="N2198">
        <f>SUMIFS(COT!E:E,COT!$A:$A,YEAR(daily!$A2198),COT!$B:$B,WEEKNUM(daily!$A2198))</f>
        <v>1120731</v>
      </c>
      <c r="O2198">
        <f>SUMIFS(COT!F:F,COT!$A:$A,YEAR(daily!$A2198),COT!$B:$B,WEEKNUM(daily!$A2198))</f>
        <v>179329</v>
      </c>
      <c r="P2198">
        <f>SUMIFS(COT!G:G,COT!$A:$A,YEAR(daily!$A2198),COT!$B:$B,WEEKNUM(daily!$A2198))</f>
        <v>176539</v>
      </c>
      <c r="Q2198">
        <f>SUMIFS(COT!H:H,COT!$A:$A,YEAR(daily!$A2198),COT!$B:$B,WEEKNUM(daily!$A2198))</f>
        <v>290891</v>
      </c>
      <c r="R2198">
        <f>SUMIFS(COT!I:I,COT!$A:$A,YEAR(daily!$A2198),COT!$B:$B,WEEKNUM(daily!$A2198))</f>
        <v>591490</v>
      </c>
      <c r="S2198">
        <f>SUMIFS(COT!J:J,COT!$A:$A,YEAR(daily!$A2198),COT!$B:$B,WEEKNUM(daily!$A2198))</f>
        <v>594492</v>
      </c>
      <c r="T2198">
        <f>SUMIFS(COT!K:K,COT!$A:$A,YEAR(daily!$A2198),COT!$B:$B,WEEKNUM(daily!$A2198))</f>
        <v>59021</v>
      </c>
      <c r="U2198">
        <f>SUMIFS(COT!L:L,COT!$A:$A,YEAR(daily!$A2198),COT!$B:$B,WEEKNUM(daily!$A2198))</f>
        <v>58809</v>
      </c>
      <c r="V2198">
        <f>SUMIFS(COT!M:M,COT!$A:$A,YEAR(daily!$A2198),COT!$B:$B,WEEKNUM(daily!$A2198))</f>
        <v>70</v>
      </c>
      <c r="W2198">
        <f>SUMIFS(COT!N:N,COT!$A:$A,YEAR(daily!$A2198),COT!$B:$B,WEEKNUM(daily!$A2198))</f>
        <v>96</v>
      </c>
      <c r="X2198">
        <f>SUMIFS(COT!O:O,COT!$A:$A,YEAR(daily!$A2198),COT!$B:$B,WEEKNUM(daily!$A2198))</f>
        <v>119</v>
      </c>
      <c r="Y2198">
        <f>SUMIFS(COT!P:P,COT!$A:$A,YEAR(daily!$A2198),COT!$B:$B,WEEKNUM(daily!$A2198))</f>
        <v>73</v>
      </c>
      <c r="Z2198">
        <f>SUMIFS(COT!Q:Q,COT!$A:$A,YEAR(daily!$A2198),COT!$B:$B,WEEKNUM(daily!$A2198))</f>
        <v>88</v>
      </c>
      <c r="AA2198">
        <f>SUMIFS(Saudi!B:B,Saudi!$A:$A,YEAR(daily!$A2198))</f>
        <v>1100.96</v>
      </c>
      <c r="AB2198">
        <f>SUMIFS(Saudi!C:C,Saudi!$A:$A,YEAR(daily!$A2198))</f>
        <v>520.04999999999995</v>
      </c>
      <c r="AC2198">
        <f>SUMIFS(Saudi!F:F,Saudi!$A:$A,YEAR(daily!$A2198))</f>
        <v>4182752</v>
      </c>
      <c r="AD2198">
        <f>SUMIFS(Saudi!G:G,Saudi!$A:$A,YEAR(daily!$A2198))</f>
        <v>99.648229102070061</v>
      </c>
      <c r="AE2198">
        <f>SUMIFS(Saudi!H:H,Saudi!$A:$A,YEAR(daily!$A2198))</f>
        <v>416803829.57314175</v>
      </c>
      <c r="AF2198" s="5">
        <f t="shared" si="92"/>
        <v>11</v>
      </c>
      <c r="AG2198" s="5">
        <f t="shared" si="93"/>
        <v>2008</v>
      </c>
    </row>
    <row r="2199" spans="1:33">
      <c r="A2199" s="3">
        <v>39778</v>
      </c>
      <c r="B2199" s="1">
        <v>307791</v>
      </c>
      <c r="C2199" s="1">
        <v>64614</v>
      </c>
      <c r="D2199" s="1">
        <v>40466</v>
      </c>
      <c r="E2199" s="1">
        <v>54.44</v>
      </c>
      <c r="F2199" s="1">
        <v>56.92</v>
      </c>
      <c r="G2199" s="1">
        <v>58.04</v>
      </c>
      <c r="H2199" s="2">
        <v>50.2</v>
      </c>
      <c r="I2199" s="2">
        <v>31.9</v>
      </c>
      <c r="J2199" s="2">
        <v>86.6</v>
      </c>
      <c r="K2199" s="2">
        <v>86.2</v>
      </c>
      <c r="L2199">
        <f>SUMIFS(US!B:B,US!$D:$D,YEAR(daily!$A2199),US!$E:$E,MONTH(daily!$A2199))</f>
        <v>8688</v>
      </c>
      <c r="M2199">
        <f>SUMIFS(US!C:C,US!$D:$D,YEAR(daily!$A2199),US!$E:$E,MONTH(daily!$A2199))</f>
        <v>19052</v>
      </c>
      <c r="N2199">
        <f>SUMIFS(COT!E:E,COT!$A:$A,YEAR(daily!$A2199),COT!$B:$B,WEEKNUM(daily!$A2199))</f>
        <v>1120731</v>
      </c>
      <c r="O2199">
        <f>SUMIFS(COT!F:F,COT!$A:$A,YEAR(daily!$A2199),COT!$B:$B,WEEKNUM(daily!$A2199))</f>
        <v>179329</v>
      </c>
      <c r="P2199">
        <f>SUMIFS(COT!G:G,COT!$A:$A,YEAR(daily!$A2199),COT!$B:$B,WEEKNUM(daily!$A2199))</f>
        <v>176539</v>
      </c>
      <c r="Q2199">
        <f>SUMIFS(COT!H:H,COT!$A:$A,YEAR(daily!$A2199),COT!$B:$B,WEEKNUM(daily!$A2199))</f>
        <v>290891</v>
      </c>
      <c r="R2199">
        <f>SUMIFS(COT!I:I,COT!$A:$A,YEAR(daily!$A2199),COT!$B:$B,WEEKNUM(daily!$A2199))</f>
        <v>591490</v>
      </c>
      <c r="S2199">
        <f>SUMIFS(COT!J:J,COT!$A:$A,YEAR(daily!$A2199),COT!$B:$B,WEEKNUM(daily!$A2199))</f>
        <v>594492</v>
      </c>
      <c r="T2199">
        <f>SUMIFS(COT!K:K,COT!$A:$A,YEAR(daily!$A2199),COT!$B:$B,WEEKNUM(daily!$A2199))</f>
        <v>59021</v>
      </c>
      <c r="U2199">
        <f>SUMIFS(COT!L:L,COT!$A:$A,YEAR(daily!$A2199),COT!$B:$B,WEEKNUM(daily!$A2199))</f>
        <v>58809</v>
      </c>
      <c r="V2199">
        <f>SUMIFS(COT!M:M,COT!$A:$A,YEAR(daily!$A2199),COT!$B:$B,WEEKNUM(daily!$A2199))</f>
        <v>70</v>
      </c>
      <c r="W2199">
        <f>SUMIFS(COT!N:N,COT!$A:$A,YEAR(daily!$A2199),COT!$B:$B,WEEKNUM(daily!$A2199))</f>
        <v>96</v>
      </c>
      <c r="X2199">
        <f>SUMIFS(COT!O:O,COT!$A:$A,YEAR(daily!$A2199),COT!$B:$B,WEEKNUM(daily!$A2199))</f>
        <v>119</v>
      </c>
      <c r="Y2199">
        <f>SUMIFS(COT!P:P,COT!$A:$A,YEAR(daily!$A2199),COT!$B:$B,WEEKNUM(daily!$A2199))</f>
        <v>73</v>
      </c>
      <c r="Z2199">
        <f>SUMIFS(COT!Q:Q,COT!$A:$A,YEAR(daily!$A2199),COT!$B:$B,WEEKNUM(daily!$A2199))</f>
        <v>88</v>
      </c>
      <c r="AA2199">
        <f>SUMIFS(Saudi!B:B,Saudi!$A:$A,YEAR(daily!$A2199))</f>
        <v>1100.96</v>
      </c>
      <c r="AB2199">
        <f>SUMIFS(Saudi!C:C,Saudi!$A:$A,YEAR(daily!$A2199))</f>
        <v>520.04999999999995</v>
      </c>
      <c r="AC2199">
        <f>SUMIFS(Saudi!F:F,Saudi!$A:$A,YEAR(daily!$A2199))</f>
        <v>4182752</v>
      </c>
      <c r="AD2199">
        <f>SUMIFS(Saudi!G:G,Saudi!$A:$A,YEAR(daily!$A2199))</f>
        <v>99.648229102070061</v>
      </c>
      <c r="AE2199">
        <f>SUMIFS(Saudi!H:H,Saudi!$A:$A,YEAR(daily!$A2199))</f>
        <v>416803829.57314175</v>
      </c>
      <c r="AF2199" s="5">
        <f t="shared" si="92"/>
        <v>11</v>
      </c>
      <c r="AG2199" s="5">
        <f t="shared" si="93"/>
        <v>2008</v>
      </c>
    </row>
    <row r="2200" spans="1:33">
      <c r="A2200" s="3">
        <v>39780</v>
      </c>
      <c r="B2200" s="1">
        <v>309956</v>
      </c>
      <c r="C2200" s="1">
        <v>65283</v>
      </c>
      <c r="D2200" s="1">
        <v>40808</v>
      </c>
      <c r="E2200" s="1">
        <v>54.43</v>
      </c>
      <c r="F2200" s="1">
        <v>57.09</v>
      </c>
      <c r="G2200" s="1">
        <v>58.24</v>
      </c>
      <c r="H2200" s="2">
        <v>50.2</v>
      </c>
      <c r="I2200" s="2">
        <v>31.9</v>
      </c>
      <c r="J2200" s="2">
        <v>86.6</v>
      </c>
      <c r="K2200" s="2">
        <v>86.2</v>
      </c>
      <c r="L2200">
        <f>SUMIFS(US!B:B,US!$D:$D,YEAR(daily!$A2200),US!$E:$E,MONTH(daily!$A2200))</f>
        <v>8688</v>
      </c>
      <c r="M2200">
        <f>SUMIFS(US!C:C,US!$D:$D,YEAR(daily!$A2200),US!$E:$E,MONTH(daily!$A2200))</f>
        <v>19052</v>
      </c>
      <c r="N2200">
        <f>SUMIFS(COT!E:E,COT!$A:$A,YEAR(daily!$A2200),COT!$B:$B,WEEKNUM(daily!$A2200))</f>
        <v>1120731</v>
      </c>
      <c r="O2200">
        <f>SUMIFS(COT!F:F,COT!$A:$A,YEAR(daily!$A2200),COT!$B:$B,WEEKNUM(daily!$A2200))</f>
        <v>179329</v>
      </c>
      <c r="P2200">
        <f>SUMIFS(COT!G:G,COT!$A:$A,YEAR(daily!$A2200),COT!$B:$B,WEEKNUM(daily!$A2200))</f>
        <v>176539</v>
      </c>
      <c r="Q2200">
        <f>SUMIFS(COT!H:H,COT!$A:$A,YEAR(daily!$A2200),COT!$B:$B,WEEKNUM(daily!$A2200))</f>
        <v>290891</v>
      </c>
      <c r="R2200">
        <f>SUMIFS(COT!I:I,COT!$A:$A,YEAR(daily!$A2200),COT!$B:$B,WEEKNUM(daily!$A2200))</f>
        <v>591490</v>
      </c>
      <c r="S2200">
        <f>SUMIFS(COT!J:J,COT!$A:$A,YEAR(daily!$A2200),COT!$B:$B,WEEKNUM(daily!$A2200))</f>
        <v>594492</v>
      </c>
      <c r="T2200">
        <f>SUMIFS(COT!K:K,COT!$A:$A,YEAR(daily!$A2200),COT!$B:$B,WEEKNUM(daily!$A2200))</f>
        <v>59021</v>
      </c>
      <c r="U2200">
        <f>SUMIFS(COT!L:L,COT!$A:$A,YEAR(daily!$A2200),COT!$B:$B,WEEKNUM(daily!$A2200))</f>
        <v>58809</v>
      </c>
      <c r="V2200">
        <f>SUMIFS(COT!M:M,COT!$A:$A,YEAR(daily!$A2200),COT!$B:$B,WEEKNUM(daily!$A2200))</f>
        <v>70</v>
      </c>
      <c r="W2200">
        <f>SUMIFS(COT!N:N,COT!$A:$A,YEAR(daily!$A2200),COT!$B:$B,WEEKNUM(daily!$A2200))</f>
        <v>96</v>
      </c>
      <c r="X2200">
        <f>SUMIFS(COT!O:O,COT!$A:$A,YEAR(daily!$A2200),COT!$B:$B,WEEKNUM(daily!$A2200))</f>
        <v>119</v>
      </c>
      <c r="Y2200">
        <f>SUMIFS(COT!P:P,COT!$A:$A,YEAR(daily!$A2200),COT!$B:$B,WEEKNUM(daily!$A2200))</f>
        <v>73</v>
      </c>
      <c r="Z2200">
        <f>SUMIFS(COT!Q:Q,COT!$A:$A,YEAR(daily!$A2200),COT!$B:$B,WEEKNUM(daily!$A2200))</f>
        <v>88</v>
      </c>
      <c r="AA2200">
        <f>SUMIFS(Saudi!B:B,Saudi!$A:$A,YEAR(daily!$A2200))</f>
        <v>1100.96</v>
      </c>
      <c r="AB2200">
        <f>SUMIFS(Saudi!C:C,Saudi!$A:$A,YEAR(daily!$A2200))</f>
        <v>520.04999999999995</v>
      </c>
      <c r="AC2200">
        <f>SUMIFS(Saudi!F:F,Saudi!$A:$A,YEAR(daily!$A2200))</f>
        <v>4182752</v>
      </c>
      <c r="AD2200">
        <f>SUMIFS(Saudi!G:G,Saudi!$A:$A,YEAR(daily!$A2200))</f>
        <v>99.648229102070061</v>
      </c>
      <c r="AE2200">
        <f>SUMIFS(Saudi!H:H,Saudi!$A:$A,YEAR(daily!$A2200))</f>
        <v>416803829.57314175</v>
      </c>
      <c r="AF2200" s="5">
        <f t="shared" si="92"/>
        <v>11</v>
      </c>
      <c r="AG2200" s="5">
        <f t="shared" si="93"/>
        <v>2008</v>
      </c>
    </row>
    <row r="2201" spans="1:33">
      <c r="A2201" s="3">
        <v>39783</v>
      </c>
      <c r="B2201" s="1">
        <v>303711</v>
      </c>
      <c r="C2201" s="1">
        <v>63415</v>
      </c>
      <c r="D2201" s="1">
        <v>40233</v>
      </c>
      <c r="E2201" s="1">
        <v>49.28</v>
      </c>
      <c r="F2201" s="1">
        <v>52</v>
      </c>
      <c r="G2201" s="1">
        <v>53.22</v>
      </c>
      <c r="H2201" s="2">
        <v>50.6</v>
      </c>
      <c r="I2201" s="2">
        <v>30.9</v>
      </c>
      <c r="J2201" s="2">
        <v>86.1</v>
      </c>
      <c r="K2201" s="2">
        <v>85.6</v>
      </c>
      <c r="L2201">
        <f>SUMIFS(US!B:B,US!$D:$D,YEAR(daily!$A2201),US!$E:$E,MONTH(daily!$A2201))</f>
        <v>8540</v>
      </c>
      <c r="M2201">
        <f>SUMIFS(US!C:C,US!$D:$D,YEAR(daily!$A2201),US!$E:$E,MONTH(daily!$A2201))</f>
        <v>19142</v>
      </c>
      <c r="N2201">
        <f>SUMIFS(COT!E:E,COT!$A:$A,YEAR(daily!$A2201),COT!$B:$B,WEEKNUM(daily!$A2201))</f>
        <v>1147475</v>
      </c>
      <c r="O2201">
        <f>SUMIFS(COT!F:F,COT!$A:$A,YEAR(daily!$A2201),COT!$B:$B,WEEKNUM(daily!$A2201))</f>
        <v>180960</v>
      </c>
      <c r="P2201">
        <f>SUMIFS(COT!G:G,COT!$A:$A,YEAR(daily!$A2201),COT!$B:$B,WEEKNUM(daily!$A2201))</f>
        <v>178711</v>
      </c>
      <c r="Q2201">
        <f>SUMIFS(COT!H:H,COT!$A:$A,YEAR(daily!$A2201),COT!$B:$B,WEEKNUM(daily!$A2201))</f>
        <v>302274</v>
      </c>
      <c r="R2201">
        <f>SUMIFS(COT!I:I,COT!$A:$A,YEAR(daily!$A2201),COT!$B:$B,WEEKNUM(daily!$A2201))</f>
        <v>598755</v>
      </c>
      <c r="S2201">
        <f>SUMIFS(COT!J:J,COT!$A:$A,YEAR(daily!$A2201),COT!$B:$B,WEEKNUM(daily!$A2201))</f>
        <v>596533</v>
      </c>
      <c r="T2201">
        <f>SUMIFS(COT!K:K,COT!$A:$A,YEAR(daily!$A2201),COT!$B:$B,WEEKNUM(daily!$A2201))</f>
        <v>65486</v>
      </c>
      <c r="U2201">
        <f>SUMIFS(COT!L:L,COT!$A:$A,YEAR(daily!$A2201),COT!$B:$B,WEEKNUM(daily!$A2201))</f>
        <v>69957</v>
      </c>
      <c r="V2201">
        <f>SUMIFS(COT!M:M,COT!$A:$A,YEAR(daily!$A2201),COT!$B:$B,WEEKNUM(daily!$A2201))</f>
        <v>69</v>
      </c>
      <c r="W2201">
        <f>SUMIFS(COT!N:N,COT!$A:$A,YEAR(daily!$A2201),COT!$B:$B,WEEKNUM(daily!$A2201))</f>
        <v>93</v>
      </c>
      <c r="X2201">
        <f>SUMIFS(COT!O:O,COT!$A:$A,YEAR(daily!$A2201),COT!$B:$B,WEEKNUM(daily!$A2201))</f>
        <v>119</v>
      </c>
      <c r="Y2201">
        <f>SUMIFS(COT!P:P,COT!$A:$A,YEAR(daily!$A2201),COT!$B:$B,WEEKNUM(daily!$A2201))</f>
        <v>80</v>
      </c>
      <c r="Z2201">
        <f>SUMIFS(COT!Q:Q,COT!$A:$A,YEAR(daily!$A2201),COT!$B:$B,WEEKNUM(daily!$A2201))</f>
        <v>92</v>
      </c>
      <c r="AA2201">
        <f>SUMIFS(Saudi!B:B,Saudi!$A:$A,YEAR(daily!$A2201))</f>
        <v>1100.96</v>
      </c>
      <c r="AB2201">
        <f>SUMIFS(Saudi!C:C,Saudi!$A:$A,YEAR(daily!$A2201))</f>
        <v>520.04999999999995</v>
      </c>
      <c r="AC2201">
        <f>SUMIFS(Saudi!F:F,Saudi!$A:$A,YEAR(daily!$A2201))</f>
        <v>4182752</v>
      </c>
      <c r="AD2201">
        <f>SUMIFS(Saudi!G:G,Saudi!$A:$A,YEAR(daily!$A2201))</f>
        <v>99.648229102070061</v>
      </c>
      <c r="AE2201">
        <f>SUMIFS(Saudi!H:H,Saudi!$A:$A,YEAR(daily!$A2201))</f>
        <v>416803829.57314175</v>
      </c>
      <c r="AF2201" s="5">
        <f t="shared" si="92"/>
        <v>12</v>
      </c>
      <c r="AG2201" s="5">
        <f t="shared" si="93"/>
        <v>2008</v>
      </c>
    </row>
    <row r="2202" spans="1:33">
      <c r="A2202" s="3">
        <v>39784</v>
      </c>
      <c r="B2202" s="1">
        <v>297619</v>
      </c>
      <c r="C2202" s="1">
        <v>66891</v>
      </c>
      <c r="D2202" s="1">
        <v>41039</v>
      </c>
      <c r="E2202" s="1">
        <v>46.96</v>
      </c>
      <c r="F2202" s="1">
        <v>49.84</v>
      </c>
      <c r="G2202" s="1">
        <v>51.15</v>
      </c>
      <c r="H2202" s="2">
        <v>50.6</v>
      </c>
      <c r="I2202" s="2">
        <v>30.9</v>
      </c>
      <c r="J2202" s="2">
        <v>86.1</v>
      </c>
      <c r="K2202" s="2">
        <v>85.6</v>
      </c>
      <c r="L2202">
        <f>SUMIFS(US!B:B,US!$D:$D,YEAR(daily!$A2202),US!$E:$E,MONTH(daily!$A2202))</f>
        <v>8540</v>
      </c>
      <c r="M2202">
        <f>SUMIFS(US!C:C,US!$D:$D,YEAR(daily!$A2202),US!$E:$E,MONTH(daily!$A2202))</f>
        <v>19142</v>
      </c>
      <c r="N2202">
        <f>SUMIFS(COT!E:E,COT!$A:$A,YEAR(daily!$A2202),COT!$B:$B,WEEKNUM(daily!$A2202))</f>
        <v>1147475</v>
      </c>
      <c r="O2202">
        <f>SUMIFS(COT!F:F,COT!$A:$A,YEAR(daily!$A2202),COT!$B:$B,WEEKNUM(daily!$A2202))</f>
        <v>180960</v>
      </c>
      <c r="P2202">
        <f>SUMIFS(COT!G:G,COT!$A:$A,YEAR(daily!$A2202),COT!$B:$B,WEEKNUM(daily!$A2202))</f>
        <v>178711</v>
      </c>
      <c r="Q2202">
        <f>SUMIFS(COT!H:H,COT!$A:$A,YEAR(daily!$A2202),COT!$B:$B,WEEKNUM(daily!$A2202))</f>
        <v>302274</v>
      </c>
      <c r="R2202">
        <f>SUMIFS(COT!I:I,COT!$A:$A,YEAR(daily!$A2202),COT!$B:$B,WEEKNUM(daily!$A2202))</f>
        <v>598755</v>
      </c>
      <c r="S2202">
        <f>SUMIFS(COT!J:J,COT!$A:$A,YEAR(daily!$A2202),COT!$B:$B,WEEKNUM(daily!$A2202))</f>
        <v>596533</v>
      </c>
      <c r="T2202">
        <f>SUMIFS(COT!K:K,COT!$A:$A,YEAR(daily!$A2202),COT!$B:$B,WEEKNUM(daily!$A2202))</f>
        <v>65486</v>
      </c>
      <c r="U2202">
        <f>SUMIFS(COT!L:L,COT!$A:$A,YEAR(daily!$A2202),COT!$B:$B,WEEKNUM(daily!$A2202))</f>
        <v>69957</v>
      </c>
      <c r="V2202">
        <f>SUMIFS(COT!M:M,COT!$A:$A,YEAR(daily!$A2202),COT!$B:$B,WEEKNUM(daily!$A2202))</f>
        <v>69</v>
      </c>
      <c r="W2202">
        <f>SUMIFS(COT!N:N,COT!$A:$A,YEAR(daily!$A2202),COT!$B:$B,WEEKNUM(daily!$A2202))</f>
        <v>93</v>
      </c>
      <c r="X2202">
        <f>SUMIFS(COT!O:O,COT!$A:$A,YEAR(daily!$A2202),COT!$B:$B,WEEKNUM(daily!$A2202))</f>
        <v>119</v>
      </c>
      <c r="Y2202">
        <f>SUMIFS(COT!P:P,COT!$A:$A,YEAR(daily!$A2202),COT!$B:$B,WEEKNUM(daily!$A2202))</f>
        <v>80</v>
      </c>
      <c r="Z2202">
        <f>SUMIFS(COT!Q:Q,COT!$A:$A,YEAR(daily!$A2202),COT!$B:$B,WEEKNUM(daily!$A2202))</f>
        <v>92</v>
      </c>
      <c r="AA2202">
        <f>SUMIFS(Saudi!B:B,Saudi!$A:$A,YEAR(daily!$A2202))</f>
        <v>1100.96</v>
      </c>
      <c r="AB2202">
        <f>SUMIFS(Saudi!C:C,Saudi!$A:$A,YEAR(daily!$A2202))</f>
        <v>520.04999999999995</v>
      </c>
      <c r="AC2202">
        <f>SUMIFS(Saudi!F:F,Saudi!$A:$A,YEAR(daily!$A2202))</f>
        <v>4182752</v>
      </c>
      <c r="AD2202">
        <f>SUMIFS(Saudi!G:G,Saudi!$A:$A,YEAR(daily!$A2202))</f>
        <v>99.648229102070061</v>
      </c>
      <c r="AE2202">
        <f>SUMIFS(Saudi!H:H,Saudi!$A:$A,YEAR(daily!$A2202))</f>
        <v>416803829.57314175</v>
      </c>
      <c r="AF2202" s="5">
        <f t="shared" si="92"/>
        <v>12</v>
      </c>
      <c r="AG2202" s="5">
        <f t="shared" si="93"/>
        <v>2008</v>
      </c>
    </row>
    <row r="2203" spans="1:33">
      <c r="A2203" s="3">
        <v>39785</v>
      </c>
      <c r="B2203" s="1">
        <v>308710</v>
      </c>
      <c r="C2203" s="1">
        <v>69488</v>
      </c>
      <c r="D2203" s="1">
        <v>42266</v>
      </c>
      <c r="E2203" s="1">
        <v>46.79</v>
      </c>
      <c r="F2203" s="1">
        <v>49.87</v>
      </c>
      <c r="G2203" s="1">
        <v>51.34</v>
      </c>
      <c r="H2203" s="2">
        <v>50.6</v>
      </c>
      <c r="I2203" s="2">
        <v>30.9</v>
      </c>
      <c r="J2203" s="2">
        <v>86.1</v>
      </c>
      <c r="K2203" s="2">
        <v>85.6</v>
      </c>
      <c r="L2203">
        <f>SUMIFS(US!B:B,US!$D:$D,YEAR(daily!$A2203),US!$E:$E,MONTH(daily!$A2203))</f>
        <v>8540</v>
      </c>
      <c r="M2203">
        <f>SUMIFS(US!C:C,US!$D:$D,YEAR(daily!$A2203),US!$E:$E,MONTH(daily!$A2203))</f>
        <v>19142</v>
      </c>
      <c r="N2203">
        <f>SUMIFS(COT!E:E,COT!$A:$A,YEAR(daily!$A2203),COT!$B:$B,WEEKNUM(daily!$A2203))</f>
        <v>1147475</v>
      </c>
      <c r="O2203">
        <f>SUMIFS(COT!F:F,COT!$A:$A,YEAR(daily!$A2203),COT!$B:$B,WEEKNUM(daily!$A2203))</f>
        <v>180960</v>
      </c>
      <c r="P2203">
        <f>SUMIFS(COT!G:G,COT!$A:$A,YEAR(daily!$A2203),COT!$B:$B,WEEKNUM(daily!$A2203))</f>
        <v>178711</v>
      </c>
      <c r="Q2203">
        <f>SUMIFS(COT!H:H,COT!$A:$A,YEAR(daily!$A2203),COT!$B:$B,WEEKNUM(daily!$A2203))</f>
        <v>302274</v>
      </c>
      <c r="R2203">
        <f>SUMIFS(COT!I:I,COT!$A:$A,YEAR(daily!$A2203),COT!$B:$B,WEEKNUM(daily!$A2203))</f>
        <v>598755</v>
      </c>
      <c r="S2203">
        <f>SUMIFS(COT!J:J,COT!$A:$A,YEAR(daily!$A2203),COT!$B:$B,WEEKNUM(daily!$A2203))</f>
        <v>596533</v>
      </c>
      <c r="T2203">
        <f>SUMIFS(COT!K:K,COT!$A:$A,YEAR(daily!$A2203),COT!$B:$B,WEEKNUM(daily!$A2203))</f>
        <v>65486</v>
      </c>
      <c r="U2203">
        <f>SUMIFS(COT!L:L,COT!$A:$A,YEAR(daily!$A2203),COT!$B:$B,WEEKNUM(daily!$A2203))</f>
        <v>69957</v>
      </c>
      <c r="V2203">
        <f>SUMIFS(COT!M:M,COT!$A:$A,YEAR(daily!$A2203),COT!$B:$B,WEEKNUM(daily!$A2203))</f>
        <v>69</v>
      </c>
      <c r="W2203">
        <f>SUMIFS(COT!N:N,COT!$A:$A,YEAR(daily!$A2203),COT!$B:$B,WEEKNUM(daily!$A2203))</f>
        <v>93</v>
      </c>
      <c r="X2203">
        <f>SUMIFS(COT!O:O,COT!$A:$A,YEAR(daily!$A2203),COT!$B:$B,WEEKNUM(daily!$A2203))</f>
        <v>119</v>
      </c>
      <c r="Y2203">
        <f>SUMIFS(COT!P:P,COT!$A:$A,YEAR(daily!$A2203),COT!$B:$B,WEEKNUM(daily!$A2203))</f>
        <v>80</v>
      </c>
      <c r="Z2203">
        <f>SUMIFS(COT!Q:Q,COT!$A:$A,YEAR(daily!$A2203),COT!$B:$B,WEEKNUM(daily!$A2203))</f>
        <v>92</v>
      </c>
      <c r="AA2203">
        <f>SUMIFS(Saudi!B:B,Saudi!$A:$A,YEAR(daily!$A2203))</f>
        <v>1100.96</v>
      </c>
      <c r="AB2203">
        <f>SUMIFS(Saudi!C:C,Saudi!$A:$A,YEAR(daily!$A2203))</f>
        <v>520.04999999999995</v>
      </c>
      <c r="AC2203">
        <f>SUMIFS(Saudi!F:F,Saudi!$A:$A,YEAR(daily!$A2203))</f>
        <v>4182752</v>
      </c>
      <c r="AD2203">
        <f>SUMIFS(Saudi!G:G,Saudi!$A:$A,YEAR(daily!$A2203))</f>
        <v>99.648229102070061</v>
      </c>
      <c r="AE2203">
        <f>SUMIFS(Saudi!H:H,Saudi!$A:$A,YEAR(daily!$A2203))</f>
        <v>416803829.57314175</v>
      </c>
      <c r="AF2203" s="5">
        <f t="shared" si="92"/>
        <v>12</v>
      </c>
      <c r="AG2203" s="5">
        <f t="shared" si="93"/>
        <v>2008</v>
      </c>
    </row>
    <row r="2204" spans="1:33">
      <c r="A2204" s="3">
        <v>39786</v>
      </c>
      <c r="B2204" s="1">
        <v>303787</v>
      </c>
      <c r="C2204" s="1">
        <v>74732</v>
      </c>
      <c r="D2204" s="1">
        <v>44666</v>
      </c>
      <c r="E2204" s="1">
        <v>43.67</v>
      </c>
      <c r="F2204" s="1">
        <v>46.86</v>
      </c>
      <c r="G2204" s="1">
        <v>48.43</v>
      </c>
      <c r="H2204" s="2">
        <v>50.6</v>
      </c>
      <c r="I2204" s="2">
        <v>30.9</v>
      </c>
      <c r="J2204" s="2">
        <v>86.1</v>
      </c>
      <c r="K2204" s="2">
        <v>85.6</v>
      </c>
      <c r="L2204">
        <f>SUMIFS(US!B:B,US!$D:$D,YEAR(daily!$A2204),US!$E:$E,MONTH(daily!$A2204))</f>
        <v>8540</v>
      </c>
      <c r="M2204">
        <f>SUMIFS(US!C:C,US!$D:$D,YEAR(daily!$A2204),US!$E:$E,MONTH(daily!$A2204))</f>
        <v>19142</v>
      </c>
      <c r="N2204">
        <f>SUMIFS(COT!E:E,COT!$A:$A,YEAR(daily!$A2204),COT!$B:$B,WEEKNUM(daily!$A2204))</f>
        <v>1147475</v>
      </c>
      <c r="O2204">
        <f>SUMIFS(COT!F:F,COT!$A:$A,YEAR(daily!$A2204),COT!$B:$B,WEEKNUM(daily!$A2204))</f>
        <v>180960</v>
      </c>
      <c r="P2204">
        <f>SUMIFS(COT!G:G,COT!$A:$A,YEAR(daily!$A2204),COT!$B:$B,WEEKNUM(daily!$A2204))</f>
        <v>178711</v>
      </c>
      <c r="Q2204">
        <f>SUMIFS(COT!H:H,COT!$A:$A,YEAR(daily!$A2204),COT!$B:$B,WEEKNUM(daily!$A2204))</f>
        <v>302274</v>
      </c>
      <c r="R2204">
        <f>SUMIFS(COT!I:I,COT!$A:$A,YEAR(daily!$A2204),COT!$B:$B,WEEKNUM(daily!$A2204))</f>
        <v>598755</v>
      </c>
      <c r="S2204">
        <f>SUMIFS(COT!J:J,COT!$A:$A,YEAR(daily!$A2204),COT!$B:$B,WEEKNUM(daily!$A2204))</f>
        <v>596533</v>
      </c>
      <c r="T2204">
        <f>SUMIFS(COT!K:K,COT!$A:$A,YEAR(daily!$A2204),COT!$B:$B,WEEKNUM(daily!$A2204))</f>
        <v>65486</v>
      </c>
      <c r="U2204">
        <f>SUMIFS(COT!L:L,COT!$A:$A,YEAR(daily!$A2204),COT!$B:$B,WEEKNUM(daily!$A2204))</f>
        <v>69957</v>
      </c>
      <c r="V2204">
        <f>SUMIFS(COT!M:M,COT!$A:$A,YEAR(daily!$A2204),COT!$B:$B,WEEKNUM(daily!$A2204))</f>
        <v>69</v>
      </c>
      <c r="W2204">
        <f>SUMIFS(COT!N:N,COT!$A:$A,YEAR(daily!$A2204),COT!$B:$B,WEEKNUM(daily!$A2204))</f>
        <v>93</v>
      </c>
      <c r="X2204">
        <f>SUMIFS(COT!O:O,COT!$A:$A,YEAR(daily!$A2204),COT!$B:$B,WEEKNUM(daily!$A2204))</f>
        <v>119</v>
      </c>
      <c r="Y2204">
        <f>SUMIFS(COT!P:P,COT!$A:$A,YEAR(daily!$A2204),COT!$B:$B,WEEKNUM(daily!$A2204))</f>
        <v>80</v>
      </c>
      <c r="Z2204">
        <f>SUMIFS(COT!Q:Q,COT!$A:$A,YEAR(daily!$A2204),COT!$B:$B,WEEKNUM(daily!$A2204))</f>
        <v>92</v>
      </c>
      <c r="AA2204">
        <f>SUMIFS(Saudi!B:B,Saudi!$A:$A,YEAR(daily!$A2204))</f>
        <v>1100.96</v>
      </c>
      <c r="AB2204">
        <f>SUMIFS(Saudi!C:C,Saudi!$A:$A,YEAR(daily!$A2204))</f>
        <v>520.04999999999995</v>
      </c>
      <c r="AC2204">
        <f>SUMIFS(Saudi!F:F,Saudi!$A:$A,YEAR(daily!$A2204))</f>
        <v>4182752</v>
      </c>
      <c r="AD2204">
        <f>SUMIFS(Saudi!G:G,Saudi!$A:$A,YEAR(daily!$A2204))</f>
        <v>99.648229102070061</v>
      </c>
      <c r="AE2204">
        <f>SUMIFS(Saudi!H:H,Saudi!$A:$A,YEAR(daily!$A2204))</f>
        <v>416803829.57314175</v>
      </c>
      <c r="AF2204" s="5">
        <f t="shared" si="92"/>
        <v>12</v>
      </c>
      <c r="AG2204" s="5">
        <f t="shared" si="93"/>
        <v>2008</v>
      </c>
    </row>
    <row r="2205" spans="1:33">
      <c r="A2205" s="3">
        <v>39787</v>
      </c>
      <c r="B2205" s="1">
        <v>268114</v>
      </c>
      <c r="C2205" s="1">
        <v>81164</v>
      </c>
      <c r="D2205" s="1">
        <v>46176</v>
      </c>
      <c r="E2205" s="1">
        <v>40.81</v>
      </c>
      <c r="F2205" s="1">
        <v>44.76</v>
      </c>
      <c r="G2205" s="1">
        <v>46.27</v>
      </c>
      <c r="H2205" s="2">
        <v>50.6</v>
      </c>
      <c r="I2205" s="2">
        <v>30.9</v>
      </c>
      <c r="J2205" s="2">
        <v>86.1</v>
      </c>
      <c r="K2205" s="2">
        <v>85.6</v>
      </c>
      <c r="L2205">
        <f>SUMIFS(US!B:B,US!$D:$D,YEAR(daily!$A2205),US!$E:$E,MONTH(daily!$A2205))</f>
        <v>8540</v>
      </c>
      <c r="M2205">
        <f>SUMIFS(US!C:C,US!$D:$D,YEAR(daily!$A2205),US!$E:$E,MONTH(daily!$A2205))</f>
        <v>19142</v>
      </c>
      <c r="N2205">
        <f>SUMIFS(COT!E:E,COT!$A:$A,YEAR(daily!$A2205),COT!$B:$B,WEEKNUM(daily!$A2205))</f>
        <v>1147475</v>
      </c>
      <c r="O2205">
        <f>SUMIFS(COT!F:F,COT!$A:$A,YEAR(daily!$A2205),COT!$B:$B,WEEKNUM(daily!$A2205))</f>
        <v>180960</v>
      </c>
      <c r="P2205">
        <f>SUMIFS(COT!G:G,COT!$A:$A,YEAR(daily!$A2205),COT!$B:$B,WEEKNUM(daily!$A2205))</f>
        <v>178711</v>
      </c>
      <c r="Q2205">
        <f>SUMIFS(COT!H:H,COT!$A:$A,YEAR(daily!$A2205),COT!$B:$B,WEEKNUM(daily!$A2205))</f>
        <v>302274</v>
      </c>
      <c r="R2205">
        <f>SUMIFS(COT!I:I,COT!$A:$A,YEAR(daily!$A2205),COT!$B:$B,WEEKNUM(daily!$A2205))</f>
        <v>598755</v>
      </c>
      <c r="S2205">
        <f>SUMIFS(COT!J:J,COT!$A:$A,YEAR(daily!$A2205),COT!$B:$B,WEEKNUM(daily!$A2205))</f>
        <v>596533</v>
      </c>
      <c r="T2205">
        <f>SUMIFS(COT!K:K,COT!$A:$A,YEAR(daily!$A2205),COT!$B:$B,WEEKNUM(daily!$A2205))</f>
        <v>65486</v>
      </c>
      <c r="U2205">
        <f>SUMIFS(COT!L:L,COT!$A:$A,YEAR(daily!$A2205),COT!$B:$B,WEEKNUM(daily!$A2205))</f>
        <v>69957</v>
      </c>
      <c r="V2205">
        <f>SUMIFS(COT!M:M,COT!$A:$A,YEAR(daily!$A2205),COT!$B:$B,WEEKNUM(daily!$A2205))</f>
        <v>69</v>
      </c>
      <c r="W2205">
        <f>SUMIFS(COT!N:N,COT!$A:$A,YEAR(daily!$A2205),COT!$B:$B,WEEKNUM(daily!$A2205))</f>
        <v>93</v>
      </c>
      <c r="X2205">
        <f>SUMIFS(COT!O:O,COT!$A:$A,YEAR(daily!$A2205),COT!$B:$B,WEEKNUM(daily!$A2205))</f>
        <v>119</v>
      </c>
      <c r="Y2205">
        <f>SUMIFS(COT!P:P,COT!$A:$A,YEAR(daily!$A2205),COT!$B:$B,WEEKNUM(daily!$A2205))</f>
        <v>80</v>
      </c>
      <c r="Z2205">
        <f>SUMIFS(COT!Q:Q,COT!$A:$A,YEAR(daily!$A2205),COT!$B:$B,WEEKNUM(daily!$A2205))</f>
        <v>92</v>
      </c>
      <c r="AA2205">
        <f>SUMIFS(Saudi!B:B,Saudi!$A:$A,YEAR(daily!$A2205))</f>
        <v>1100.96</v>
      </c>
      <c r="AB2205">
        <f>SUMIFS(Saudi!C:C,Saudi!$A:$A,YEAR(daily!$A2205))</f>
        <v>520.04999999999995</v>
      </c>
      <c r="AC2205">
        <f>SUMIFS(Saudi!F:F,Saudi!$A:$A,YEAR(daily!$A2205))</f>
        <v>4182752</v>
      </c>
      <c r="AD2205">
        <f>SUMIFS(Saudi!G:G,Saudi!$A:$A,YEAR(daily!$A2205))</f>
        <v>99.648229102070061</v>
      </c>
      <c r="AE2205">
        <f>SUMIFS(Saudi!H:H,Saudi!$A:$A,YEAR(daily!$A2205))</f>
        <v>416803829.57314175</v>
      </c>
      <c r="AF2205" s="5">
        <f t="shared" si="92"/>
        <v>12</v>
      </c>
      <c r="AG2205" s="5">
        <f t="shared" si="93"/>
        <v>2008</v>
      </c>
    </row>
    <row r="2206" spans="1:33">
      <c r="A2206" s="3">
        <v>39790</v>
      </c>
      <c r="B2206" s="1">
        <v>235923</v>
      </c>
      <c r="C2206" s="1">
        <v>87833</v>
      </c>
      <c r="D2206" s="1">
        <v>46518</v>
      </c>
      <c r="E2206" s="1">
        <v>43.71</v>
      </c>
      <c r="F2206" s="1">
        <v>48.62</v>
      </c>
      <c r="G2206" s="1">
        <v>50.29</v>
      </c>
      <c r="H2206" s="2">
        <v>50.6</v>
      </c>
      <c r="I2206" s="2">
        <v>30.9</v>
      </c>
      <c r="J2206" s="2">
        <v>86.1</v>
      </c>
      <c r="K2206" s="2">
        <v>85.6</v>
      </c>
      <c r="L2206">
        <f>SUMIFS(US!B:B,US!$D:$D,YEAR(daily!$A2206),US!$E:$E,MONTH(daily!$A2206))</f>
        <v>8540</v>
      </c>
      <c r="M2206">
        <f>SUMIFS(US!C:C,US!$D:$D,YEAR(daily!$A2206),US!$E:$E,MONTH(daily!$A2206))</f>
        <v>19142</v>
      </c>
      <c r="N2206">
        <f>SUMIFS(COT!E:E,COT!$A:$A,YEAR(daily!$A2206),COT!$B:$B,WEEKNUM(daily!$A2206))</f>
        <v>1168030</v>
      </c>
      <c r="O2206">
        <f>SUMIFS(COT!F:F,COT!$A:$A,YEAR(daily!$A2206),COT!$B:$B,WEEKNUM(daily!$A2206))</f>
        <v>192419</v>
      </c>
      <c r="P2206">
        <f>SUMIFS(COT!G:G,COT!$A:$A,YEAR(daily!$A2206),COT!$B:$B,WEEKNUM(daily!$A2206))</f>
        <v>181612</v>
      </c>
      <c r="Q2206">
        <f>SUMIFS(COT!H:H,COT!$A:$A,YEAR(daily!$A2206),COT!$B:$B,WEEKNUM(daily!$A2206))</f>
        <v>313139</v>
      </c>
      <c r="R2206">
        <f>SUMIFS(COT!I:I,COT!$A:$A,YEAR(daily!$A2206),COT!$B:$B,WEEKNUM(daily!$A2206))</f>
        <v>584622</v>
      </c>
      <c r="S2206">
        <f>SUMIFS(COT!J:J,COT!$A:$A,YEAR(daily!$A2206),COT!$B:$B,WEEKNUM(daily!$A2206))</f>
        <v>597611</v>
      </c>
      <c r="T2206">
        <f>SUMIFS(COT!K:K,COT!$A:$A,YEAR(daily!$A2206),COT!$B:$B,WEEKNUM(daily!$A2206))</f>
        <v>77850</v>
      </c>
      <c r="U2206">
        <f>SUMIFS(COT!L:L,COT!$A:$A,YEAR(daily!$A2206),COT!$B:$B,WEEKNUM(daily!$A2206))</f>
        <v>75668</v>
      </c>
      <c r="V2206">
        <f>SUMIFS(COT!M:M,COT!$A:$A,YEAR(daily!$A2206),COT!$B:$B,WEEKNUM(daily!$A2206))</f>
        <v>69</v>
      </c>
      <c r="W2206">
        <f>SUMIFS(COT!N:N,COT!$A:$A,YEAR(daily!$A2206),COT!$B:$B,WEEKNUM(daily!$A2206))</f>
        <v>97</v>
      </c>
      <c r="X2206">
        <f>SUMIFS(COT!O:O,COT!$A:$A,YEAR(daily!$A2206),COT!$B:$B,WEEKNUM(daily!$A2206))</f>
        <v>117</v>
      </c>
      <c r="Y2206">
        <f>SUMIFS(COT!P:P,COT!$A:$A,YEAR(daily!$A2206),COT!$B:$B,WEEKNUM(daily!$A2206))</f>
        <v>77</v>
      </c>
      <c r="Z2206">
        <f>SUMIFS(COT!Q:Q,COT!$A:$A,YEAR(daily!$A2206),COT!$B:$B,WEEKNUM(daily!$A2206))</f>
        <v>89</v>
      </c>
      <c r="AA2206">
        <f>SUMIFS(Saudi!B:B,Saudi!$A:$A,YEAR(daily!$A2206))</f>
        <v>1100.96</v>
      </c>
      <c r="AB2206">
        <f>SUMIFS(Saudi!C:C,Saudi!$A:$A,YEAR(daily!$A2206))</f>
        <v>520.04999999999995</v>
      </c>
      <c r="AC2206">
        <f>SUMIFS(Saudi!F:F,Saudi!$A:$A,YEAR(daily!$A2206))</f>
        <v>4182752</v>
      </c>
      <c r="AD2206">
        <f>SUMIFS(Saudi!G:G,Saudi!$A:$A,YEAR(daily!$A2206))</f>
        <v>99.648229102070061</v>
      </c>
      <c r="AE2206">
        <f>SUMIFS(Saudi!H:H,Saudi!$A:$A,YEAR(daily!$A2206))</f>
        <v>416803829.57314175</v>
      </c>
      <c r="AF2206" s="5">
        <f t="shared" si="92"/>
        <v>12</v>
      </c>
      <c r="AG2206" s="5">
        <f t="shared" si="93"/>
        <v>2008</v>
      </c>
    </row>
    <row r="2207" spans="1:33">
      <c r="A2207" s="3">
        <v>39791</v>
      </c>
      <c r="B2207" s="1">
        <v>206125</v>
      </c>
      <c r="C2207" s="1">
        <v>87446</v>
      </c>
      <c r="D2207" s="1">
        <v>45375</v>
      </c>
      <c r="E2207" s="1">
        <v>42.07</v>
      </c>
      <c r="F2207" s="1">
        <v>46.86</v>
      </c>
      <c r="G2207" s="1">
        <v>48.56</v>
      </c>
      <c r="H2207" s="2">
        <v>50.6</v>
      </c>
      <c r="I2207" s="2">
        <v>30.9</v>
      </c>
      <c r="J2207" s="2">
        <v>86.1</v>
      </c>
      <c r="K2207" s="2">
        <v>85.6</v>
      </c>
      <c r="L2207">
        <f>SUMIFS(US!B:B,US!$D:$D,YEAR(daily!$A2207),US!$E:$E,MONTH(daily!$A2207))</f>
        <v>8540</v>
      </c>
      <c r="M2207">
        <f>SUMIFS(US!C:C,US!$D:$D,YEAR(daily!$A2207),US!$E:$E,MONTH(daily!$A2207))</f>
        <v>19142</v>
      </c>
      <c r="N2207">
        <f>SUMIFS(COT!E:E,COT!$A:$A,YEAR(daily!$A2207),COT!$B:$B,WEEKNUM(daily!$A2207))</f>
        <v>1168030</v>
      </c>
      <c r="O2207">
        <f>SUMIFS(COT!F:F,COT!$A:$A,YEAR(daily!$A2207),COT!$B:$B,WEEKNUM(daily!$A2207))</f>
        <v>192419</v>
      </c>
      <c r="P2207">
        <f>SUMIFS(COT!G:G,COT!$A:$A,YEAR(daily!$A2207),COT!$B:$B,WEEKNUM(daily!$A2207))</f>
        <v>181612</v>
      </c>
      <c r="Q2207">
        <f>SUMIFS(COT!H:H,COT!$A:$A,YEAR(daily!$A2207),COT!$B:$B,WEEKNUM(daily!$A2207))</f>
        <v>313139</v>
      </c>
      <c r="R2207">
        <f>SUMIFS(COT!I:I,COT!$A:$A,YEAR(daily!$A2207),COT!$B:$B,WEEKNUM(daily!$A2207))</f>
        <v>584622</v>
      </c>
      <c r="S2207">
        <f>SUMIFS(COT!J:J,COT!$A:$A,YEAR(daily!$A2207),COT!$B:$B,WEEKNUM(daily!$A2207))</f>
        <v>597611</v>
      </c>
      <c r="T2207">
        <f>SUMIFS(COT!K:K,COT!$A:$A,YEAR(daily!$A2207),COT!$B:$B,WEEKNUM(daily!$A2207))</f>
        <v>77850</v>
      </c>
      <c r="U2207">
        <f>SUMIFS(COT!L:L,COT!$A:$A,YEAR(daily!$A2207),COT!$B:$B,WEEKNUM(daily!$A2207))</f>
        <v>75668</v>
      </c>
      <c r="V2207">
        <f>SUMIFS(COT!M:M,COT!$A:$A,YEAR(daily!$A2207),COT!$B:$B,WEEKNUM(daily!$A2207))</f>
        <v>69</v>
      </c>
      <c r="W2207">
        <f>SUMIFS(COT!N:N,COT!$A:$A,YEAR(daily!$A2207),COT!$B:$B,WEEKNUM(daily!$A2207))</f>
        <v>97</v>
      </c>
      <c r="X2207">
        <f>SUMIFS(COT!O:O,COT!$A:$A,YEAR(daily!$A2207),COT!$B:$B,WEEKNUM(daily!$A2207))</f>
        <v>117</v>
      </c>
      <c r="Y2207">
        <f>SUMIFS(COT!P:P,COT!$A:$A,YEAR(daily!$A2207),COT!$B:$B,WEEKNUM(daily!$A2207))</f>
        <v>77</v>
      </c>
      <c r="Z2207">
        <f>SUMIFS(COT!Q:Q,COT!$A:$A,YEAR(daily!$A2207),COT!$B:$B,WEEKNUM(daily!$A2207))</f>
        <v>89</v>
      </c>
      <c r="AA2207">
        <f>SUMIFS(Saudi!B:B,Saudi!$A:$A,YEAR(daily!$A2207))</f>
        <v>1100.96</v>
      </c>
      <c r="AB2207">
        <f>SUMIFS(Saudi!C:C,Saudi!$A:$A,YEAR(daily!$A2207))</f>
        <v>520.04999999999995</v>
      </c>
      <c r="AC2207">
        <f>SUMIFS(Saudi!F:F,Saudi!$A:$A,YEAR(daily!$A2207))</f>
        <v>4182752</v>
      </c>
      <c r="AD2207">
        <f>SUMIFS(Saudi!G:G,Saudi!$A:$A,YEAR(daily!$A2207))</f>
        <v>99.648229102070061</v>
      </c>
      <c r="AE2207">
        <f>SUMIFS(Saudi!H:H,Saudi!$A:$A,YEAR(daily!$A2207))</f>
        <v>416803829.57314175</v>
      </c>
      <c r="AF2207" s="5">
        <f t="shared" si="92"/>
        <v>12</v>
      </c>
      <c r="AG2207" s="5">
        <f t="shared" si="93"/>
        <v>2008</v>
      </c>
    </row>
    <row r="2208" spans="1:33">
      <c r="A2208" s="3">
        <v>39792</v>
      </c>
      <c r="B2208" s="1">
        <v>175364</v>
      </c>
      <c r="C2208" s="1">
        <v>91475</v>
      </c>
      <c r="D2208" s="1">
        <v>44547</v>
      </c>
      <c r="E2208" s="1">
        <v>43.52</v>
      </c>
      <c r="F2208" s="1">
        <v>48.04</v>
      </c>
      <c r="G2208" s="1">
        <v>49.56</v>
      </c>
      <c r="H2208" s="2">
        <v>50.6</v>
      </c>
      <c r="I2208" s="2">
        <v>30.9</v>
      </c>
      <c r="J2208" s="2">
        <v>86.1</v>
      </c>
      <c r="K2208" s="2">
        <v>85.6</v>
      </c>
      <c r="L2208">
        <f>SUMIFS(US!B:B,US!$D:$D,YEAR(daily!$A2208),US!$E:$E,MONTH(daily!$A2208))</f>
        <v>8540</v>
      </c>
      <c r="M2208">
        <f>SUMIFS(US!C:C,US!$D:$D,YEAR(daily!$A2208),US!$E:$E,MONTH(daily!$A2208))</f>
        <v>19142</v>
      </c>
      <c r="N2208">
        <f>SUMIFS(COT!E:E,COT!$A:$A,YEAR(daily!$A2208),COT!$B:$B,WEEKNUM(daily!$A2208))</f>
        <v>1168030</v>
      </c>
      <c r="O2208">
        <f>SUMIFS(COT!F:F,COT!$A:$A,YEAR(daily!$A2208),COT!$B:$B,WEEKNUM(daily!$A2208))</f>
        <v>192419</v>
      </c>
      <c r="P2208">
        <f>SUMIFS(COT!G:G,COT!$A:$A,YEAR(daily!$A2208),COT!$B:$B,WEEKNUM(daily!$A2208))</f>
        <v>181612</v>
      </c>
      <c r="Q2208">
        <f>SUMIFS(COT!H:H,COT!$A:$A,YEAR(daily!$A2208),COT!$B:$B,WEEKNUM(daily!$A2208))</f>
        <v>313139</v>
      </c>
      <c r="R2208">
        <f>SUMIFS(COT!I:I,COT!$A:$A,YEAR(daily!$A2208),COT!$B:$B,WEEKNUM(daily!$A2208))</f>
        <v>584622</v>
      </c>
      <c r="S2208">
        <f>SUMIFS(COT!J:J,COT!$A:$A,YEAR(daily!$A2208),COT!$B:$B,WEEKNUM(daily!$A2208))</f>
        <v>597611</v>
      </c>
      <c r="T2208">
        <f>SUMIFS(COT!K:K,COT!$A:$A,YEAR(daily!$A2208),COT!$B:$B,WEEKNUM(daily!$A2208))</f>
        <v>77850</v>
      </c>
      <c r="U2208">
        <f>SUMIFS(COT!L:L,COT!$A:$A,YEAR(daily!$A2208),COT!$B:$B,WEEKNUM(daily!$A2208))</f>
        <v>75668</v>
      </c>
      <c r="V2208">
        <f>SUMIFS(COT!M:M,COT!$A:$A,YEAR(daily!$A2208),COT!$B:$B,WEEKNUM(daily!$A2208))</f>
        <v>69</v>
      </c>
      <c r="W2208">
        <f>SUMIFS(COT!N:N,COT!$A:$A,YEAR(daily!$A2208),COT!$B:$B,WEEKNUM(daily!$A2208))</f>
        <v>97</v>
      </c>
      <c r="X2208">
        <f>SUMIFS(COT!O:O,COT!$A:$A,YEAR(daily!$A2208),COT!$B:$B,WEEKNUM(daily!$A2208))</f>
        <v>117</v>
      </c>
      <c r="Y2208">
        <f>SUMIFS(COT!P:P,COT!$A:$A,YEAR(daily!$A2208),COT!$B:$B,WEEKNUM(daily!$A2208))</f>
        <v>77</v>
      </c>
      <c r="Z2208">
        <f>SUMIFS(COT!Q:Q,COT!$A:$A,YEAR(daily!$A2208),COT!$B:$B,WEEKNUM(daily!$A2208))</f>
        <v>89</v>
      </c>
      <c r="AA2208">
        <f>SUMIFS(Saudi!B:B,Saudi!$A:$A,YEAR(daily!$A2208))</f>
        <v>1100.96</v>
      </c>
      <c r="AB2208">
        <f>SUMIFS(Saudi!C:C,Saudi!$A:$A,YEAR(daily!$A2208))</f>
        <v>520.04999999999995</v>
      </c>
      <c r="AC2208">
        <f>SUMIFS(Saudi!F:F,Saudi!$A:$A,YEAR(daily!$A2208))</f>
        <v>4182752</v>
      </c>
      <c r="AD2208">
        <f>SUMIFS(Saudi!G:G,Saudi!$A:$A,YEAR(daily!$A2208))</f>
        <v>99.648229102070061</v>
      </c>
      <c r="AE2208">
        <f>SUMIFS(Saudi!H:H,Saudi!$A:$A,YEAR(daily!$A2208))</f>
        <v>416803829.57314175</v>
      </c>
      <c r="AF2208" s="5">
        <f t="shared" si="92"/>
        <v>12</v>
      </c>
      <c r="AG2208" s="5">
        <f t="shared" si="93"/>
        <v>2008</v>
      </c>
    </row>
    <row r="2209" spans="1:33">
      <c r="A2209" s="3">
        <v>39793</v>
      </c>
      <c r="B2209" s="1">
        <v>129428</v>
      </c>
      <c r="C2209" s="1">
        <v>101323</v>
      </c>
      <c r="D2209" s="1">
        <v>49919</v>
      </c>
      <c r="E2209" s="1">
        <v>47.98</v>
      </c>
      <c r="F2209" s="1">
        <v>52.97</v>
      </c>
      <c r="G2209" s="1">
        <v>54.46</v>
      </c>
      <c r="H2209" s="2">
        <v>50.6</v>
      </c>
      <c r="I2209" s="2">
        <v>30.9</v>
      </c>
      <c r="J2209" s="2">
        <v>86.1</v>
      </c>
      <c r="K2209" s="2">
        <v>85.6</v>
      </c>
      <c r="L2209">
        <f>SUMIFS(US!B:B,US!$D:$D,YEAR(daily!$A2209),US!$E:$E,MONTH(daily!$A2209))</f>
        <v>8540</v>
      </c>
      <c r="M2209">
        <f>SUMIFS(US!C:C,US!$D:$D,YEAR(daily!$A2209),US!$E:$E,MONTH(daily!$A2209))</f>
        <v>19142</v>
      </c>
      <c r="N2209">
        <f>SUMIFS(COT!E:E,COT!$A:$A,YEAR(daily!$A2209),COT!$B:$B,WEEKNUM(daily!$A2209))</f>
        <v>1168030</v>
      </c>
      <c r="O2209">
        <f>SUMIFS(COT!F:F,COT!$A:$A,YEAR(daily!$A2209),COT!$B:$B,WEEKNUM(daily!$A2209))</f>
        <v>192419</v>
      </c>
      <c r="P2209">
        <f>SUMIFS(COT!G:G,COT!$A:$A,YEAR(daily!$A2209),COT!$B:$B,WEEKNUM(daily!$A2209))</f>
        <v>181612</v>
      </c>
      <c r="Q2209">
        <f>SUMIFS(COT!H:H,COT!$A:$A,YEAR(daily!$A2209),COT!$B:$B,WEEKNUM(daily!$A2209))</f>
        <v>313139</v>
      </c>
      <c r="R2209">
        <f>SUMIFS(COT!I:I,COT!$A:$A,YEAR(daily!$A2209),COT!$B:$B,WEEKNUM(daily!$A2209))</f>
        <v>584622</v>
      </c>
      <c r="S2209">
        <f>SUMIFS(COT!J:J,COT!$A:$A,YEAR(daily!$A2209),COT!$B:$B,WEEKNUM(daily!$A2209))</f>
        <v>597611</v>
      </c>
      <c r="T2209">
        <f>SUMIFS(COT!K:K,COT!$A:$A,YEAR(daily!$A2209),COT!$B:$B,WEEKNUM(daily!$A2209))</f>
        <v>77850</v>
      </c>
      <c r="U2209">
        <f>SUMIFS(COT!L:L,COT!$A:$A,YEAR(daily!$A2209),COT!$B:$B,WEEKNUM(daily!$A2209))</f>
        <v>75668</v>
      </c>
      <c r="V2209">
        <f>SUMIFS(COT!M:M,COT!$A:$A,YEAR(daily!$A2209),COT!$B:$B,WEEKNUM(daily!$A2209))</f>
        <v>69</v>
      </c>
      <c r="W2209">
        <f>SUMIFS(COT!N:N,COT!$A:$A,YEAR(daily!$A2209),COT!$B:$B,WEEKNUM(daily!$A2209))</f>
        <v>97</v>
      </c>
      <c r="X2209">
        <f>SUMIFS(COT!O:O,COT!$A:$A,YEAR(daily!$A2209),COT!$B:$B,WEEKNUM(daily!$A2209))</f>
        <v>117</v>
      </c>
      <c r="Y2209">
        <f>SUMIFS(COT!P:P,COT!$A:$A,YEAR(daily!$A2209),COT!$B:$B,WEEKNUM(daily!$A2209))</f>
        <v>77</v>
      </c>
      <c r="Z2209">
        <f>SUMIFS(COT!Q:Q,COT!$A:$A,YEAR(daily!$A2209),COT!$B:$B,WEEKNUM(daily!$A2209))</f>
        <v>89</v>
      </c>
      <c r="AA2209">
        <f>SUMIFS(Saudi!B:B,Saudi!$A:$A,YEAR(daily!$A2209))</f>
        <v>1100.96</v>
      </c>
      <c r="AB2209">
        <f>SUMIFS(Saudi!C:C,Saudi!$A:$A,YEAR(daily!$A2209))</f>
        <v>520.04999999999995</v>
      </c>
      <c r="AC2209">
        <f>SUMIFS(Saudi!F:F,Saudi!$A:$A,YEAR(daily!$A2209))</f>
        <v>4182752</v>
      </c>
      <c r="AD2209">
        <f>SUMIFS(Saudi!G:G,Saudi!$A:$A,YEAR(daily!$A2209))</f>
        <v>99.648229102070061</v>
      </c>
      <c r="AE2209">
        <f>SUMIFS(Saudi!H:H,Saudi!$A:$A,YEAR(daily!$A2209))</f>
        <v>416803829.57314175</v>
      </c>
      <c r="AF2209" s="5">
        <f t="shared" si="92"/>
        <v>12</v>
      </c>
      <c r="AG2209" s="5">
        <f t="shared" si="93"/>
        <v>2008</v>
      </c>
    </row>
    <row r="2210" spans="1:33">
      <c r="A2210" s="3">
        <v>39794</v>
      </c>
      <c r="B2210" s="1">
        <v>118828</v>
      </c>
      <c r="C2210" s="1">
        <v>101338</v>
      </c>
      <c r="D2210" s="1">
        <v>51315</v>
      </c>
      <c r="E2210" s="1">
        <v>46.28</v>
      </c>
      <c r="F2210" s="1">
        <v>51.54</v>
      </c>
      <c r="G2210" s="1">
        <v>53.18</v>
      </c>
      <c r="H2210" s="2">
        <v>50.6</v>
      </c>
      <c r="I2210" s="2">
        <v>30.9</v>
      </c>
      <c r="J2210" s="2">
        <v>86.1</v>
      </c>
      <c r="K2210" s="2">
        <v>85.6</v>
      </c>
      <c r="L2210">
        <f>SUMIFS(US!B:B,US!$D:$D,YEAR(daily!$A2210),US!$E:$E,MONTH(daily!$A2210))</f>
        <v>8540</v>
      </c>
      <c r="M2210">
        <f>SUMIFS(US!C:C,US!$D:$D,YEAR(daily!$A2210),US!$E:$E,MONTH(daily!$A2210))</f>
        <v>19142</v>
      </c>
      <c r="N2210">
        <f>SUMIFS(COT!E:E,COT!$A:$A,YEAR(daily!$A2210),COT!$B:$B,WEEKNUM(daily!$A2210))</f>
        <v>1168030</v>
      </c>
      <c r="O2210">
        <f>SUMIFS(COT!F:F,COT!$A:$A,YEAR(daily!$A2210),COT!$B:$B,WEEKNUM(daily!$A2210))</f>
        <v>192419</v>
      </c>
      <c r="P2210">
        <f>SUMIFS(COT!G:G,COT!$A:$A,YEAR(daily!$A2210),COT!$B:$B,WEEKNUM(daily!$A2210))</f>
        <v>181612</v>
      </c>
      <c r="Q2210">
        <f>SUMIFS(COT!H:H,COT!$A:$A,YEAR(daily!$A2210),COT!$B:$B,WEEKNUM(daily!$A2210))</f>
        <v>313139</v>
      </c>
      <c r="R2210">
        <f>SUMIFS(COT!I:I,COT!$A:$A,YEAR(daily!$A2210),COT!$B:$B,WEEKNUM(daily!$A2210))</f>
        <v>584622</v>
      </c>
      <c r="S2210">
        <f>SUMIFS(COT!J:J,COT!$A:$A,YEAR(daily!$A2210),COT!$B:$B,WEEKNUM(daily!$A2210))</f>
        <v>597611</v>
      </c>
      <c r="T2210">
        <f>SUMIFS(COT!K:K,COT!$A:$A,YEAR(daily!$A2210),COT!$B:$B,WEEKNUM(daily!$A2210))</f>
        <v>77850</v>
      </c>
      <c r="U2210">
        <f>SUMIFS(COT!L:L,COT!$A:$A,YEAR(daily!$A2210),COT!$B:$B,WEEKNUM(daily!$A2210))</f>
        <v>75668</v>
      </c>
      <c r="V2210">
        <f>SUMIFS(COT!M:M,COT!$A:$A,YEAR(daily!$A2210),COT!$B:$B,WEEKNUM(daily!$A2210))</f>
        <v>69</v>
      </c>
      <c r="W2210">
        <f>SUMIFS(COT!N:N,COT!$A:$A,YEAR(daily!$A2210),COT!$B:$B,WEEKNUM(daily!$A2210))</f>
        <v>97</v>
      </c>
      <c r="X2210">
        <f>SUMIFS(COT!O:O,COT!$A:$A,YEAR(daily!$A2210),COT!$B:$B,WEEKNUM(daily!$A2210))</f>
        <v>117</v>
      </c>
      <c r="Y2210">
        <f>SUMIFS(COT!P:P,COT!$A:$A,YEAR(daily!$A2210),COT!$B:$B,WEEKNUM(daily!$A2210))</f>
        <v>77</v>
      </c>
      <c r="Z2210">
        <f>SUMIFS(COT!Q:Q,COT!$A:$A,YEAR(daily!$A2210),COT!$B:$B,WEEKNUM(daily!$A2210))</f>
        <v>89</v>
      </c>
      <c r="AA2210">
        <f>SUMIFS(Saudi!B:B,Saudi!$A:$A,YEAR(daily!$A2210))</f>
        <v>1100.96</v>
      </c>
      <c r="AB2210">
        <f>SUMIFS(Saudi!C:C,Saudi!$A:$A,YEAR(daily!$A2210))</f>
        <v>520.04999999999995</v>
      </c>
      <c r="AC2210">
        <f>SUMIFS(Saudi!F:F,Saudi!$A:$A,YEAR(daily!$A2210))</f>
        <v>4182752</v>
      </c>
      <c r="AD2210">
        <f>SUMIFS(Saudi!G:G,Saudi!$A:$A,YEAR(daily!$A2210))</f>
        <v>99.648229102070061</v>
      </c>
      <c r="AE2210">
        <f>SUMIFS(Saudi!H:H,Saudi!$A:$A,YEAR(daily!$A2210))</f>
        <v>416803829.57314175</v>
      </c>
      <c r="AF2210" s="5">
        <f t="shared" si="92"/>
        <v>12</v>
      </c>
      <c r="AG2210" s="5">
        <f t="shared" si="93"/>
        <v>2008</v>
      </c>
    </row>
    <row r="2211" spans="1:33">
      <c r="A2211" s="3">
        <v>39797</v>
      </c>
      <c r="B2211" s="1">
        <v>107149</v>
      </c>
      <c r="C2211" s="1">
        <v>106273</v>
      </c>
      <c r="D2211" s="1">
        <v>52348</v>
      </c>
      <c r="E2211" s="1">
        <v>44.51</v>
      </c>
      <c r="F2211" s="1">
        <v>50</v>
      </c>
      <c r="G2211" s="1">
        <v>51.73</v>
      </c>
      <c r="H2211" s="2">
        <v>50.6</v>
      </c>
      <c r="I2211" s="2">
        <v>30.9</v>
      </c>
      <c r="J2211" s="2">
        <v>86.1</v>
      </c>
      <c r="K2211" s="2">
        <v>85.6</v>
      </c>
      <c r="L2211">
        <f>SUMIFS(US!B:B,US!$D:$D,YEAR(daily!$A2211),US!$E:$E,MONTH(daily!$A2211))</f>
        <v>8540</v>
      </c>
      <c r="M2211">
        <f>SUMIFS(US!C:C,US!$D:$D,YEAR(daily!$A2211),US!$E:$E,MONTH(daily!$A2211))</f>
        <v>19142</v>
      </c>
      <c r="N2211">
        <f>SUMIFS(COT!E:E,COT!$A:$A,YEAR(daily!$A2211),COT!$B:$B,WEEKNUM(daily!$A2211))</f>
        <v>1166910</v>
      </c>
      <c r="O2211">
        <f>SUMIFS(COT!F:F,COT!$A:$A,YEAR(daily!$A2211),COT!$B:$B,WEEKNUM(daily!$A2211))</f>
        <v>205840</v>
      </c>
      <c r="P2211">
        <f>SUMIFS(COT!G:G,COT!$A:$A,YEAR(daily!$A2211),COT!$B:$B,WEEKNUM(daily!$A2211))</f>
        <v>141720</v>
      </c>
      <c r="Q2211">
        <f>SUMIFS(COT!H:H,COT!$A:$A,YEAR(daily!$A2211),COT!$B:$B,WEEKNUM(daily!$A2211))</f>
        <v>310982</v>
      </c>
      <c r="R2211">
        <f>SUMIFS(COT!I:I,COT!$A:$A,YEAR(daily!$A2211),COT!$B:$B,WEEKNUM(daily!$A2211))</f>
        <v>566896</v>
      </c>
      <c r="S2211">
        <f>SUMIFS(COT!J:J,COT!$A:$A,YEAR(daily!$A2211),COT!$B:$B,WEEKNUM(daily!$A2211))</f>
        <v>627663</v>
      </c>
      <c r="T2211">
        <f>SUMIFS(COT!K:K,COT!$A:$A,YEAR(daily!$A2211),COT!$B:$B,WEEKNUM(daily!$A2211))</f>
        <v>83192</v>
      </c>
      <c r="U2211">
        <f>SUMIFS(COT!L:L,COT!$A:$A,YEAR(daily!$A2211),COT!$B:$B,WEEKNUM(daily!$A2211))</f>
        <v>86545</v>
      </c>
      <c r="V2211">
        <f>SUMIFS(COT!M:M,COT!$A:$A,YEAR(daily!$A2211),COT!$B:$B,WEEKNUM(daily!$A2211))</f>
        <v>80</v>
      </c>
      <c r="W2211">
        <f>SUMIFS(COT!N:N,COT!$A:$A,YEAR(daily!$A2211),COT!$B:$B,WEEKNUM(daily!$A2211))</f>
        <v>84</v>
      </c>
      <c r="X2211">
        <f>SUMIFS(COT!O:O,COT!$A:$A,YEAR(daily!$A2211),COT!$B:$B,WEEKNUM(daily!$A2211))</f>
        <v>128</v>
      </c>
      <c r="Y2211">
        <f>SUMIFS(COT!P:P,COT!$A:$A,YEAR(daily!$A2211),COT!$B:$B,WEEKNUM(daily!$A2211))</f>
        <v>84</v>
      </c>
      <c r="Z2211">
        <f>SUMIFS(COT!Q:Q,COT!$A:$A,YEAR(daily!$A2211),COT!$B:$B,WEEKNUM(daily!$A2211))</f>
        <v>88</v>
      </c>
      <c r="AA2211">
        <f>SUMIFS(Saudi!B:B,Saudi!$A:$A,YEAR(daily!$A2211))</f>
        <v>1100.96</v>
      </c>
      <c r="AB2211">
        <f>SUMIFS(Saudi!C:C,Saudi!$A:$A,YEAR(daily!$A2211))</f>
        <v>520.04999999999995</v>
      </c>
      <c r="AC2211">
        <f>SUMIFS(Saudi!F:F,Saudi!$A:$A,YEAR(daily!$A2211))</f>
        <v>4182752</v>
      </c>
      <c r="AD2211">
        <f>SUMIFS(Saudi!G:G,Saudi!$A:$A,YEAR(daily!$A2211))</f>
        <v>99.648229102070061</v>
      </c>
      <c r="AE2211">
        <f>SUMIFS(Saudi!H:H,Saudi!$A:$A,YEAR(daily!$A2211))</f>
        <v>416803829.57314175</v>
      </c>
      <c r="AF2211" s="5">
        <f t="shared" si="92"/>
        <v>12</v>
      </c>
      <c r="AG2211" s="5">
        <f t="shared" si="93"/>
        <v>2008</v>
      </c>
    </row>
    <row r="2212" spans="1:33">
      <c r="A2212" s="3">
        <v>39798</v>
      </c>
      <c r="B2212" s="1">
        <v>73440</v>
      </c>
      <c r="C2212" s="1">
        <v>110920</v>
      </c>
      <c r="D2212" s="1">
        <v>52584</v>
      </c>
      <c r="E2212" s="1">
        <v>43.6</v>
      </c>
      <c r="F2212" s="1">
        <v>49.17</v>
      </c>
      <c r="G2212" s="1">
        <v>50.91</v>
      </c>
      <c r="H2212" s="2">
        <v>50.6</v>
      </c>
      <c r="I2212" s="2">
        <v>30.9</v>
      </c>
      <c r="J2212" s="2">
        <v>86.1</v>
      </c>
      <c r="K2212" s="2">
        <v>85.6</v>
      </c>
      <c r="L2212">
        <f>SUMIFS(US!B:B,US!$D:$D,YEAR(daily!$A2212),US!$E:$E,MONTH(daily!$A2212))</f>
        <v>8540</v>
      </c>
      <c r="M2212">
        <f>SUMIFS(US!C:C,US!$D:$D,YEAR(daily!$A2212),US!$E:$E,MONTH(daily!$A2212))</f>
        <v>19142</v>
      </c>
      <c r="N2212">
        <f>SUMIFS(COT!E:E,COT!$A:$A,YEAR(daily!$A2212),COT!$B:$B,WEEKNUM(daily!$A2212))</f>
        <v>1166910</v>
      </c>
      <c r="O2212">
        <f>SUMIFS(COT!F:F,COT!$A:$A,YEAR(daily!$A2212),COT!$B:$B,WEEKNUM(daily!$A2212))</f>
        <v>205840</v>
      </c>
      <c r="P2212">
        <f>SUMIFS(COT!G:G,COT!$A:$A,YEAR(daily!$A2212),COT!$B:$B,WEEKNUM(daily!$A2212))</f>
        <v>141720</v>
      </c>
      <c r="Q2212">
        <f>SUMIFS(COT!H:H,COT!$A:$A,YEAR(daily!$A2212),COT!$B:$B,WEEKNUM(daily!$A2212))</f>
        <v>310982</v>
      </c>
      <c r="R2212">
        <f>SUMIFS(COT!I:I,COT!$A:$A,YEAR(daily!$A2212),COT!$B:$B,WEEKNUM(daily!$A2212))</f>
        <v>566896</v>
      </c>
      <c r="S2212">
        <f>SUMIFS(COT!J:J,COT!$A:$A,YEAR(daily!$A2212),COT!$B:$B,WEEKNUM(daily!$A2212))</f>
        <v>627663</v>
      </c>
      <c r="T2212">
        <f>SUMIFS(COT!K:K,COT!$A:$A,YEAR(daily!$A2212),COT!$B:$B,WEEKNUM(daily!$A2212))</f>
        <v>83192</v>
      </c>
      <c r="U2212">
        <f>SUMIFS(COT!L:L,COT!$A:$A,YEAR(daily!$A2212),COT!$B:$B,WEEKNUM(daily!$A2212))</f>
        <v>86545</v>
      </c>
      <c r="V2212">
        <f>SUMIFS(COT!M:M,COT!$A:$A,YEAR(daily!$A2212),COT!$B:$B,WEEKNUM(daily!$A2212))</f>
        <v>80</v>
      </c>
      <c r="W2212">
        <f>SUMIFS(COT!N:N,COT!$A:$A,YEAR(daily!$A2212),COT!$B:$B,WEEKNUM(daily!$A2212))</f>
        <v>84</v>
      </c>
      <c r="X2212">
        <f>SUMIFS(COT!O:O,COT!$A:$A,YEAR(daily!$A2212),COT!$B:$B,WEEKNUM(daily!$A2212))</f>
        <v>128</v>
      </c>
      <c r="Y2212">
        <f>SUMIFS(COT!P:P,COT!$A:$A,YEAR(daily!$A2212),COT!$B:$B,WEEKNUM(daily!$A2212))</f>
        <v>84</v>
      </c>
      <c r="Z2212">
        <f>SUMIFS(COT!Q:Q,COT!$A:$A,YEAR(daily!$A2212),COT!$B:$B,WEEKNUM(daily!$A2212))</f>
        <v>88</v>
      </c>
      <c r="AA2212">
        <f>SUMIFS(Saudi!B:B,Saudi!$A:$A,YEAR(daily!$A2212))</f>
        <v>1100.96</v>
      </c>
      <c r="AB2212">
        <f>SUMIFS(Saudi!C:C,Saudi!$A:$A,YEAR(daily!$A2212))</f>
        <v>520.04999999999995</v>
      </c>
      <c r="AC2212">
        <f>SUMIFS(Saudi!F:F,Saudi!$A:$A,YEAR(daily!$A2212))</f>
        <v>4182752</v>
      </c>
      <c r="AD2212">
        <f>SUMIFS(Saudi!G:G,Saudi!$A:$A,YEAR(daily!$A2212))</f>
        <v>99.648229102070061</v>
      </c>
      <c r="AE2212">
        <f>SUMIFS(Saudi!H:H,Saudi!$A:$A,YEAR(daily!$A2212))</f>
        <v>416803829.57314175</v>
      </c>
      <c r="AF2212" s="5">
        <f t="shared" si="92"/>
        <v>12</v>
      </c>
      <c r="AG2212" s="5">
        <f t="shared" si="93"/>
        <v>2008</v>
      </c>
    </row>
    <row r="2213" spans="1:33">
      <c r="A2213" s="3">
        <v>39799</v>
      </c>
      <c r="B2213" s="1">
        <v>56415</v>
      </c>
      <c r="C2213" s="1">
        <v>112813</v>
      </c>
      <c r="D2213" s="1">
        <v>54382</v>
      </c>
      <c r="E2213" s="1">
        <v>40.06</v>
      </c>
      <c r="F2213" s="1">
        <v>47.27</v>
      </c>
      <c r="G2213" s="1">
        <v>49.16</v>
      </c>
      <c r="H2213" s="2">
        <v>50.6</v>
      </c>
      <c r="I2213" s="2">
        <v>30.9</v>
      </c>
      <c r="J2213" s="2">
        <v>86.1</v>
      </c>
      <c r="K2213" s="2">
        <v>85.6</v>
      </c>
      <c r="L2213">
        <f>SUMIFS(US!B:B,US!$D:$D,YEAR(daily!$A2213),US!$E:$E,MONTH(daily!$A2213))</f>
        <v>8540</v>
      </c>
      <c r="M2213">
        <f>SUMIFS(US!C:C,US!$D:$D,YEAR(daily!$A2213),US!$E:$E,MONTH(daily!$A2213))</f>
        <v>19142</v>
      </c>
      <c r="N2213">
        <f>SUMIFS(COT!E:E,COT!$A:$A,YEAR(daily!$A2213),COT!$B:$B,WEEKNUM(daily!$A2213))</f>
        <v>1166910</v>
      </c>
      <c r="O2213">
        <f>SUMIFS(COT!F:F,COT!$A:$A,YEAR(daily!$A2213),COT!$B:$B,WEEKNUM(daily!$A2213))</f>
        <v>205840</v>
      </c>
      <c r="P2213">
        <f>SUMIFS(COT!G:G,COT!$A:$A,YEAR(daily!$A2213),COT!$B:$B,WEEKNUM(daily!$A2213))</f>
        <v>141720</v>
      </c>
      <c r="Q2213">
        <f>SUMIFS(COT!H:H,COT!$A:$A,YEAR(daily!$A2213),COT!$B:$B,WEEKNUM(daily!$A2213))</f>
        <v>310982</v>
      </c>
      <c r="R2213">
        <f>SUMIFS(COT!I:I,COT!$A:$A,YEAR(daily!$A2213),COT!$B:$B,WEEKNUM(daily!$A2213))</f>
        <v>566896</v>
      </c>
      <c r="S2213">
        <f>SUMIFS(COT!J:J,COT!$A:$A,YEAR(daily!$A2213),COT!$B:$B,WEEKNUM(daily!$A2213))</f>
        <v>627663</v>
      </c>
      <c r="T2213">
        <f>SUMIFS(COT!K:K,COT!$A:$A,YEAR(daily!$A2213),COT!$B:$B,WEEKNUM(daily!$A2213))</f>
        <v>83192</v>
      </c>
      <c r="U2213">
        <f>SUMIFS(COT!L:L,COT!$A:$A,YEAR(daily!$A2213),COT!$B:$B,WEEKNUM(daily!$A2213))</f>
        <v>86545</v>
      </c>
      <c r="V2213">
        <f>SUMIFS(COT!M:M,COT!$A:$A,YEAR(daily!$A2213),COT!$B:$B,WEEKNUM(daily!$A2213))</f>
        <v>80</v>
      </c>
      <c r="W2213">
        <f>SUMIFS(COT!N:N,COT!$A:$A,YEAR(daily!$A2213),COT!$B:$B,WEEKNUM(daily!$A2213))</f>
        <v>84</v>
      </c>
      <c r="X2213">
        <f>SUMIFS(COT!O:O,COT!$A:$A,YEAR(daily!$A2213),COT!$B:$B,WEEKNUM(daily!$A2213))</f>
        <v>128</v>
      </c>
      <c r="Y2213">
        <f>SUMIFS(COT!P:P,COT!$A:$A,YEAR(daily!$A2213),COT!$B:$B,WEEKNUM(daily!$A2213))</f>
        <v>84</v>
      </c>
      <c r="Z2213">
        <f>SUMIFS(COT!Q:Q,COT!$A:$A,YEAR(daily!$A2213),COT!$B:$B,WEEKNUM(daily!$A2213))</f>
        <v>88</v>
      </c>
      <c r="AA2213">
        <f>SUMIFS(Saudi!B:B,Saudi!$A:$A,YEAR(daily!$A2213))</f>
        <v>1100.96</v>
      </c>
      <c r="AB2213">
        <f>SUMIFS(Saudi!C:C,Saudi!$A:$A,YEAR(daily!$A2213))</f>
        <v>520.04999999999995</v>
      </c>
      <c r="AC2213">
        <f>SUMIFS(Saudi!F:F,Saudi!$A:$A,YEAR(daily!$A2213))</f>
        <v>4182752</v>
      </c>
      <c r="AD2213">
        <f>SUMIFS(Saudi!G:G,Saudi!$A:$A,YEAR(daily!$A2213))</f>
        <v>99.648229102070061</v>
      </c>
      <c r="AE2213">
        <f>SUMIFS(Saudi!H:H,Saudi!$A:$A,YEAR(daily!$A2213))</f>
        <v>416803829.57314175</v>
      </c>
      <c r="AF2213" s="5">
        <f t="shared" si="92"/>
        <v>12</v>
      </c>
      <c r="AG2213" s="5">
        <f t="shared" si="93"/>
        <v>2008</v>
      </c>
    </row>
    <row r="2214" spans="1:33">
      <c r="A2214" s="3">
        <v>39800</v>
      </c>
      <c r="B2214" s="1">
        <v>14390</v>
      </c>
      <c r="C2214" s="1">
        <v>116028</v>
      </c>
      <c r="D2214" s="1">
        <v>54020</v>
      </c>
      <c r="E2214" s="1">
        <v>36.22</v>
      </c>
      <c r="F2214" s="1">
        <v>44.39</v>
      </c>
      <c r="G2214" s="1">
        <v>46.44</v>
      </c>
      <c r="H2214" s="2">
        <v>50.6</v>
      </c>
      <c r="I2214" s="2">
        <v>30.9</v>
      </c>
      <c r="J2214" s="2">
        <v>86.1</v>
      </c>
      <c r="K2214" s="2">
        <v>85.6</v>
      </c>
      <c r="L2214">
        <f>SUMIFS(US!B:B,US!$D:$D,YEAR(daily!$A2214),US!$E:$E,MONTH(daily!$A2214))</f>
        <v>8540</v>
      </c>
      <c r="M2214">
        <f>SUMIFS(US!C:C,US!$D:$D,YEAR(daily!$A2214),US!$E:$E,MONTH(daily!$A2214))</f>
        <v>19142</v>
      </c>
      <c r="N2214">
        <f>SUMIFS(COT!E:E,COT!$A:$A,YEAR(daily!$A2214),COT!$B:$B,WEEKNUM(daily!$A2214))</f>
        <v>1166910</v>
      </c>
      <c r="O2214">
        <f>SUMIFS(COT!F:F,COT!$A:$A,YEAR(daily!$A2214),COT!$B:$B,WEEKNUM(daily!$A2214))</f>
        <v>205840</v>
      </c>
      <c r="P2214">
        <f>SUMIFS(COT!G:G,COT!$A:$A,YEAR(daily!$A2214),COT!$B:$B,WEEKNUM(daily!$A2214))</f>
        <v>141720</v>
      </c>
      <c r="Q2214">
        <f>SUMIFS(COT!H:H,COT!$A:$A,YEAR(daily!$A2214),COT!$B:$B,WEEKNUM(daily!$A2214))</f>
        <v>310982</v>
      </c>
      <c r="R2214">
        <f>SUMIFS(COT!I:I,COT!$A:$A,YEAR(daily!$A2214),COT!$B:$B,WEEKNUM(daily!$A2214))</f>
        <v>566896</v>
      </c>
      <c r="S2214">
        <f>SUMIFS(COT!J:J,COT!$A:$A,YEAR(daily!$A2214),COT!$B:$B,WEEKNUM(daily!$A2214))</f>
        <v>627663</v>
      </c>
      <c r="T2214">
        <f>SUMIFS(COT!K:K,COT!$A:$A,YEAR(daily!$A2214),COT!$B:$B,WEEKNUM(daily!$A2214))</f>
        <v>83192</v>
      </c>
      <c r="U2214">
        <f>SUMIFS(COT!L:L,COT!$A:$A,YEAR(daily!$A2214),COT!$B:$B,WEEKNUM(daily!$A2214))</f>
        <v>86545</v>
      </c>
      <c r="V2214">
        <f>SUMIFS(COT!M:M,COT!$A:$A,YEAR(daily!$A2214),COT!$B:$B,WEEKNUM(daily!$A2214))</f>
        <v>80</v>
      </c>
      <c r="W2214">
        <f>SUMIFS(COT!N:N,COT!$A:$A,YEAR(daily!$A2214),COT!$B:$B,WEEKNUM(daily!$A2214))</f>
        <v>84</v>
      </c>
      <c r="X2214">
        <f>SUMIFS(COT!O:O,COT!$A:$A,YEAR(daily!$A2214),COT!$B:$B,WEEKNUM(daily!$A2214))</f>
        <v>128</v>
      </c>
      <c r="Y2214">
        <f>SUMIFS(COT!P:P,COT!$A:$A,YEAR(daily!$A2214),COT!$B:$B,WEEKNUM(daily!$A2214))</f>
        <v>84</v>
      </c>
      <c r="Z2214">
        <f>SUMIFS(COT!Q:Q,COT!$A:$A,YEAR(daily!$A2214),COT!$B:$B,WEEKNUM(daily!$A2214))</f>
        <v>88</v>
      </c>
      <c r="AA2214">
        <f>SUMIFS(Saudi!B:B,Saudi!$A:$A,YEAR(daily!$A2214))</f>
        <v>1100.96</v>
      </c>
      <c r="AB2214">
        <f>SUMIFS(Saudi!C:C,Saudi!$A:$A,YEAR(daily!$A2214))</f>
        <v>520.04999999999995</v>
      </c>
      <c r="AC2214">
        <f>SUMIFS(Saudi!F:F,Saudi!$A:$A,YEAR(daily!$A2214))</f>
        <v>4182752</v>
      </c>
      <c r="AD2214">
        <f>SUMIFS(Saudi!G:G,Saudi!$A:$A,YEAR(daily!$A2214))</f>
        <v>99.648229102070061</v>
      </c>
      <c r="AE2214">
        <f>SUMIFS(Saudi!H:H,Saudi!$A:$A,YEAR(daily!$A2214))</f>
        <v>416803829.57314175</v>
      </c>
      <c r="AF2214" s="5">
        <f t="shared" si="92"/>
        <v>12</v>
      </c>
      <c r="AG2214" s="5">
        <f t="shared" si="93"/>
        <v>2008</v>
      </c>
    </row>
    <row r="2215" spans="1:33">
      <c r="A2215" s="3">
        <v>39801</v>
      </c>
      <c r="B2215" s="1">
        <v>79974.5</v>
      </c>
      <c r="C2215" s="1">
        <v>120785</v>
      </c>
      <c r="D2215" s="1">
        <v>53052</v>
      </c>
      <c r="E2215" s="1">
        <v>33.869999999999997</v>
      </c>
      <c r="F2215" s="1">
        <v>45.16</v>
      </c>
      <c r="G2215" s="1">
        <v>47.15</v>
      </c>
      <c r="H2215" s="2">
        <v>50.6</v>
      </c>
      <c r="I2215" s="2">
        <v>30.9</v>
      </c>
      <c r="J2215" s="2">
        <v>86.1</v>
      </c>
      <c r="K2215" s="2">
        <v>85.6</v>
      </c>
      <c r="L2215">
        <f>SUMIFS(US!B:B,US!$D:$D,YEAR(daily!$A2215),US!$E:$E,MONTH(daily!$A2215))</f>
        <v>8540</v>
      </c>
      <c r="M2215">
        <f>SUMIFS(US!C:C,US!$D:$D,YEAR(daily!$A2215),US!$E:$E,MONTH(daily!$A2215))</f>
        <v>19142</v>
      </c>
      <c r="N2215">
        <f>SUMIFS(COT!E:E,COT!$A:$A,YEAR(daily!$A2215),COT!$B:$B,WEEKNUM(daily!$A2215))</f>
        <v>1166910</v>
      </c>
      <c r="O2215">
        <f>SUMIFS(COT!F:F,COT!$A:$A,YEAR(daily!$A2215),COT!$B:$B,WEEKNUM(daily!$A2215))</f>
        <v>205840</v>
      </c>
      <c r="P2215">
        <f>SUMIFS(COT!G:G,COT!$A:$A,YEAR(daily!$A2215),COT!$B:$B,WEEKNUM(daily!$A2215))</f>
        <v>141720</v>
      </c>
      <c r="Q2215">
        <f>SUMIFS(COT!H:H,COT!$A:$A,YEAR(daily!$A2215),COT!$B:$B,WEEKNUM(daily!$A2215))</f>
        <v>310982</v>
      </c>
      <c r="R2215">
        <f>SUMIFS(COT!I:I,COT!$A:$A,YEAR(daily!$A2215),COT!$B:$B,WEEKNUM(daily!$A2215))</f>
        <v>566896</v>
      </c>
      <c r="S2215">
        <f>SUMIFS(COT!J:J,COT!$A:$A,YEAR(daily!$A2215),COT!$B:$B,WEEKNUM(daily!$A2215))</f>
        <v>627663</v>
      </c>
      <c r="T2215">
        <f>SUMIFS(COT!K:K,COT!$A:$A,YEAR(daily!$A2215),COT!$B:$B,WEEKNUM(daily!$A2215))</f>
        <v>83192</v>
      </c>
      <c r="U2215">
        <f>SUMIFS(COT!L:L,COT!$A:$A,YEAR(daily!$A2215),COT!$B:$B,WEEKNUM(daily!$A2215))</f>
        <v>86545</v>
      </c>
      <c r="V2215">
        <f>SUMIFS(COT!M:M,COT!$A:$A,YEAR(daily!$A2215),COT!$B:$B,WEEKNUM(daily!$A2215))</f>
        <v>80</v>
      </c>
      <c r="W2215">
        <f>SUMIFS(COT!N:N,COT!$A:$A,YEAR(daily!$A2215),COT!$B:$B,WEEKNUM(daily!$A2215))</f>
        <v>84</v>
      </c>
      <c r="X2215">
        <f>SUMIFS(COT!O:O,COT!$A:$A,YEAR(daily!$A2215),COT!$B:$B,WEEKNUM(daily!$A2215))</f>
        <v>128</v>
      </c>
      <c r="Y2215">
        <f>SUMIFS(COT!P:P,COT!$A:$A,YEAR(daily!$A2215),COT!$B:$B,WEEKNUM(daily!$A2215))</f>
        <v>84</v>
      </c>
      <c r="Z2215">
        <f>SUMIFS(COT!Q:Q,COT!$A:$A,YEAR(daily!$A2215),COT!$B:$B,WEEKNUM(daily!$A2215))</f>
        <v>88</v>
      </c>
      <c r="AA2215">
        <f>SUMIFS(Saudi!B:B,Saudi!$A:$A,YEAR(daily!$A2215))</f>
        <v>1100.96</v>
      </c>
      <c r="AB2215">
        <f>SUMIFS(Saudi!C:C,Saudi!$A:$A,YEAR(daily!$A2215))</f>
        <v>520.04999999999995</v>
      </c>
      <c r="AC2215">
        <f>SUMIFS(Saudi!F:F,Saudi!$A:$A,YEAR(daily!$A2215))</f>
        <v>4182752</v>
      </c>
      <c r="AD2215">
        <f>SUMIFS(Saudi!G:G,Saudi!$A:$A,YEAR(daily!$A2215))</f>
        <v>99.648229102070061</v>
      </c>
      <c r="AE2215">
        <f>SUMIFS(Saudi!H:H,Saudi!$A:$A,YEAR(daily!$A2215))</f>
        <v>416803829.57314175</v>
      </c>
      <c r="AF2215" s="5">
        <f t="shared" si="92"/>
        <v>12</v>
      </c>
      <c r="AG2215" s="5">
        <f t="shared" si="93"/>
        <v>2008</v>
      </c>
    </row>
    <row r="2216" spans="1:33">
      <c r="A2216" s="3">
        <v>39804</v>
      </c>
      <c r="B2216" s="1">
        <v>276728</v>
      </c>
      <c r="C2216" s="1">
        <v>54938</v>
      </c>
      <c r="D2216" s="1">
        <v>35521</v>
      </c>
      <c r="E2216" s="1">
        <v>39.909999999999997</v>
      </c>
      <c r="F2216" s="1">
        <v>44.76</v>
      </c>
      <c r="G2216" s="1">
        <v>46.25</v>
      </c>
      <c r="H2216" s="2">
        <v>50.6</v>
      </c>
      <c r="I2216" s="2">
        <v>30.9</v>
      </c>
      <c r="J2216" s="2">
        <v>86.1</v>
      </c>
      <c r="K2216" s="2">
        <v>85.6</v>
      </c>
      <c r="L2216">
        <f>SUMIFS(US!B:B,US!$D:$D,YEAR(daily!$A2216),US!$E:$E,MONTH(daily!$A2216))</f>
        <v>8540</v>
      </c>
      <c r="M2216">
        <f>SUMIFS(US!C:C,US!$D:$D,YEAR(daily!$A2216),US!$E:$E,MONTH(daily!$A2216))</f>
        <v>19142</v>
      </c>
      <c r="N2216">
        <f>SUMIFS(COT!E:E,COT!$A:$A,YEAR(daily!$A2216),COT!$B:$B,WEEKNUM(daily!$A2216))</f>
        <v>1135539</v>
      </c>
      <c r="O2216">
        <f>SUMIFS(COT!F:F,COT!$A:$A,YEAR(daily!$A2216),COT!$B:$B,WEEKNUM(daily!$A2216))</f>
        <v>215665</v>
      </c>
      <c r="P2216">
        <f>SUMIFS(COT!G:G,COT!$A:$A,YEAR(daily!$A2216),COT!$B:$B,WEEKNUM(daily!$A2216))</f>
        <v>143095</v>
      </c>
      <c r="Q2216">
        <f>SUMIFS(COT!H:H,COT!$A:$A,YEAR(daily!$A2216),COT!$B:$B,WEEKNUM(daily!$A2216))</f>
        <v>307814</v>
      </c>
      <c r="R2216">
        <f>SUMIFS(COT!I:I,COT!$A:$A,YEAR(daily!$A2216),COT!$B:$B,WEEKNUM(daily!$A2216))</f>
        <v>550623</v>
      </c>
      <c r="S2216">
        <f>SUMIFS(COT!J:J,COT!$A:$A,YEAR(daily!$A2216),COT!$B:$B,WEEKNUM(daily!$A2216))</f>
        <v>621312</v>
      </c>
      <c r="T2216">
        <f>SUMIFS(COT!K:K,COT!$A:$A,YEAR(daily!$A2216),COT!$B:$B,WEEKNUM(daily!$A2216))</f>
        <v>61437</v>
      </c>
      <c r="U2216">
        <f>SUMIFS(COT!L:L,COT!$A:$A,YEAR(daily!$A2216),COT!$B:$B,WEEKNUM(daily!$A2216))</f>
        <v>63318</v>
      </c>
      <c r="V2216">
        <f>SUMIFS(COT!M:M,COT!$A:$A,YEAR(daily!$A2216),COT!$B:$B,WEEKNUM(daily!$A2216))</f>
        <v>78</v>
      </c>
      <c r="W2216">
        <f>SUMIFS(COT!N:N,COT!$A:$A,YEAR(daily!$A2216),COT!$B:$B,WEEKNUM(daily!$A2216))</f>
        <v>92</v>
      </c>
      <c r="X2216">
        <f>SUMIFS(COT!O:O,COT!$A:$A,YEAR(daily!$A2216),COT!$B:$B,WEEKNUM(daily!$A2216))</f>
        <v>121</v>
      </c>
      <c r="Y2216">
        <f>SUMIFS(COT!P:P,COT!$A:$A,YEAR(daily!$A2216),COT!$B:$B,WEEKNUM(daily!$A2216))</f>
        <v>75</v>
      </c>
      <c r="Z2216">
        <f>SUMIFS(COT!Q:Q,COT!$A:$A,YEAR(daily!$A2216),COT!$B:$B,WEEKNUM(daily!$A2216))</f>
        <v>87</v>
      </c>
      <c r="AA2216">
        <f>SUMIFS(Saudi!B:B,Saudi!$A:$A,YEAR(daily!$A2216))</f>
        <v>1100.96</v>
      </c>
      <c r="AB2216">
        <f>SUMIFS(Saudi!C:C,Saudi!$A:$A,YEAR(daily!$A2216))</f>
        <v>520.04999999999995</v>
      </c>
      <c r="AC2216">
        <f>SUMIFS(Saudi!F:F,Saudi!$A:$A,YEAR(daily!$A2216))</f>
        <v>4182752</v>
      </c>
      <c r="AD2216">
        <f>SUMIFS(Saudi!G:G,Saudi!$A:$A,YEAR(daily!$A2216))</f>
        <v>99.648229102070061</v>
      </c>
      <c r="AE2216">
        <f>SUMIFS(Saudi!H:H,Saudi!$A:$A,YEAR(daily!$A2216))</f>
        <v>416803829.57314175</v>
      </c>
      <c r="AF2216" s="5">
        <f t="shared" si="92"/>
        <v>12</v>
      </c>
      <c r="AG2216" s="5">
        <f t="shared" si="93"/>
        <v>2008</v>
      </c>
    </row>
    <row r="2217" spans="1:33">
      <c r="A2217" s="3">
        <v>39805</v>
      </c>
      <c r="B2217" s="1">
        <v>271165</v>
      </c>
      <c r="C2217" s="1">
        <v>57500</v>
      </c>
      <c r="D2217" s="1">
        <v>33887</v>
      </c>
      <c r="E2217" s="1">
        <v>38.979999999999997</v>
      </c>
      <c r="F2217" s="1">
        <v>43.86</v>
      </c>
      <c r="G2217" s="1">
        <v>45.3</v>
      </c>
      <c r="H2217" s="2">
        <v>50.6</v>
      </c>
      <c r="I2217" s="2">
        <v>30.9</v>
      </c>
      <c r="J2217" s="2">
        <v>86.1</v>
      </c>
      <c r="K2217" s="2">
        <v>85.6</v>
      </c>
      <c r="L2217">
        <f>SUMIFS(US!B:B,US!$D:$D,YEAR(daily!$A2217),US!$E:$E,MONTH(daily!$A2217))</f>
        <v>8540</v>
      </c>
      <c r="M2217">
        <f>SUMIFS(US!C:C,US!$D:$D,YEAR(daily!$A2217),US!$E:$E,MONTH(daily!$A2217))</f>
        <v>19142</v>
      </c>
      <c r="N2217">
        <f>SUMIFS(COT!E:E,COT!$A:$A,YEAR(daily!$A2217),COT!$B:$B,WEEKNUM(daily!$A2217))</f>
        <v>1135539</v>
      </c>
      <c r="O2217">
        <f>SUMIFS(COT!F:F,COT!$A:$A,YEAR(daily!$A2217),COT!$B:$B,WEEKNUM(daily!$A2217))</f>
        <v>215665</v>
      </c>
      <c r="P2217">
        <f>SUMIFS(COT!G:G,COT!$A:$A,YEAR(daily!$A2217),COT!$B:$B,WEEKNUM(daily!$A2217))</f>
        <v>143095</v>
      </c>
      <c r="Q2217">
        <f>SUMIFS(COT!H:H,COT!$A:$A,YEAR(daily!$A2217),COT!$B:$B,WEEKNUM(daily!$A2217))</f>
        <v>307814</v>
      </c>
      <c r="R2217">
        <f>SUMIFS(COT!I:I,COT!$A:$A,YEAR(daily!$A2217),COT!$B:$B,WEEKNUM(daily!$A2217))</f>
        <v>550623</v>
      </c>
      <c r="S2217">
        <f>SUMIFS(COT!J:J,COT!$A:$A,YEAR(daily!$A2217),COT!$B:$B,WEEKNUM(daily!$A2217))</f>
        <v>621312</v>
      </c>
      <c r="T2217">
        <f>SUMIFS(COT!K:K,COT!$A:$A,YEAR(daily!$A2217),COT!$B:$B,WEEKNUM(daily!$A2217))</f>
        <v>61437</v>
      </c>
      <c r="U2217">
        <f>SUMIFS(COT!L:L,COT!$A:$A,YEAR(daily!$A2217),COT!$B:$B,WEEKNUM(daily!$A2217))</f>
        <v>63318</v>
      </c>
      <c r="V2217">
        <f>SUMIFS(COT!M:M,COT!$A:$A,YEAR(daily!$A2217),COT!$B:$B,WEEKNUM(daily!$A2217))</f>
        <v>78</v>
      </c>
      <c r="W2217">
        <f>SUMIFS(COT!N:N,COT!$A:$A,YEAR(daily!$A2217),COT!$B:$B,WEEKNUM(daily!$A2217))</f>
        <v>92</v>
      </c>
      <c r="X2217">
        <f>SUMIFS(COT!O:O,COT!$A:$A,YEAR(daily!$A2217),COT!$B:$B,WEEKNUM(daily!$A2217))</f>
        <v>121</v>
      </c>
      <c r="Y2217">
        <f>SUMIFS(COT!P:P,COT!$A:$A,YEAR(daily!$A2217),COT!$B:$B,WEEKNUM(daily!$A2217))</f>
        <v>75</v>
      </c>
      <c r="Z2217">
        <f>SUMIFS(COT!Q:Q,COT!$A:$A,YEAR(daily!$A2217),COT!$B:$B,WEEKNUM(daily!$A2217))</f>
        <v>87</v>
      </c>
      <c r="AA2217">
        <f>SUMIFS(Saudi!B:B,Saudi!$A:$A,YEAR(daily!$A2217))</f>
        <v>1100.96</v>
      </c>
      <c r="AB2217">
        <f>SUMIFS(Saudi!C:C,Saudi!$A:$A,YEAR(daily!$A2217))</f>
        <v>520.04999999999995</v>
      </c>
      <c r="AC2217">
        <f>SUMIFS(Saudi!F:F,Saudi!$A:$A,YEAR(daily!$A2217))</f>
        <v>4182752</v>
      </c>
      <c r="AD2217">
        <f>SUMIFS(Saudi!G:G,Saudi!$A:$A,YEAR(daily!$A2217))</f>
        <v>99.648229102070061</v>
      </c>
      <c r="AE2217">
        <f>SUMIFS(Saudi!H:H,Saudi!$A:$A,YEAR(daily!$A2217))</f>
        <v>416803829.57314175</v>
      </c>
      <c r="AF2217" s="5">
        <f t="shared" si="92"/>
        <v>12</v>
      </c>
      <c r="AG2217" s="5">
        <f t="shared" si="93"/>
        <v>2008</v>
      </c>
    </row>
    <row r="2218" spans="1:33">
      <c r="A2218" s="3">
        <v>39806</v>
      </c>
      <c r="B2218" s="1">
        <v>278865</v>
      </c>
      <c r="C2218" s="1">
        <v>58160</v>
      </c>
      <c r="D2218" s="1">
        <v>34125</v>
      </c>
      <c r="E2218" s="1">
        <v>35.35</v>
      </c>
      <c r="F2218" s="1">
        <v>40.06</v>
      </c>
      <c r="G2218" s="1">
        <v>41.5</v>
      </c>
      <c r="H2218" s="2">
        <v>50.6</v>
      </c>
      <c r="I2218" s="2">
        <v>30.9</v>
      </c>
      <c r="J2218" s="2">
        <v>86.1</v>
      </c>
      <c r="K2218" s="2">
        <v>85.6</v>
      </c>
      <c r="L2218">
        <f>SUMIFS(US!B:B,US!$D:$D,YEAR(daily!$A2218),US!$E:$E,MONTH(daily!$A2218))</f>
        <v>8540</v>
      </c>
      <c r="M2218">
        <f>SUMIFS(US!C:C,US!$D:$D,YEAR(daily!$A2218),US!$E:$E,MONTH(daily!$A2218))</f>
        <v>19142</v>
      </c>
      <c r="N2218">
        <f>SUMIFS(COT!E:E,COT!$A:$A,YEAR(daily!$A2218),COT!$B:$B,WEEKNUM(daily!$A2218))</f>
        <v>1135539</v>
      </c>
      <c r="O2218">
        <f>SUMIFS(COT!F:F,COT!$A:$A,YEAR(daily!$A2218),COT!$B:$B,WEEKNUM(daily!$A2218))</f>
        <v>215665</v>
      </c>
      <c r="P2218">
        <f>SUMIFS(COT!G:G,COT!$A:$A,YEAR(daily!$A2218),COT!$B:$B,WEEKNUM(daily!$A2218))</f>
        <v>143095</v>
      </c>
      <c r="Q2218">
        <f>SUMIFS(COT!H:H,COT!$A:$A,YEAR(daily!$A2218),COT!$B:$B,WEEKNUM(daily!$A2218))</f>
        <v>307814</v>
      </c>
      <c r="R2218">
        <f>SUMIFS(COT!I:I,COT!$A:$A,YEAR(daily!$A2218),COT!$B:$B,WEEKNUM(daily!$A2218))</f>
        <v>550623</v>
      </c>
      <c r="S2218">
        <f>SUMIFS(COT!J:J,COT!$A:$A,YEAR(daily!$A2218),COT!$B:$B,WEEKNUM(daily!$A2218))</f>
        <v>621312</v>
      </c>
      <c r="T2218">
        <f>SUMIFS(COT!K:K,COT!$A:$A,YEAR(daily!$A2218),COT!$B:$B,WEEKNUM(daily!$A2218))</f>
        <v>61437</v>
      </c>
      <c r="U2218">
        <f>SUMIFS(COT!L:L,COT!$A:$A,YEAR(daily!$A2218),COT!$B:$B,WEEKNUM(daily!$A2218))</f>
        <v>63318</v>
      </c>
      <c r="V2218">
        <f>SUMIFS(COT!M:M,COT!$A:$A,YEAR(daily!$A2218),COT!$B:$B,WEEKNUM(daily!$A2218))</f>
        <v>78</v>
      </c>
      <c r="W2218">
        <f>SUMIFS(COT!N:N,COT!$A:$A,YEAR(daily!$A2218),COT!$B:$B,WEEKNUM(daily!$A2218))</f>
        <v>92</v>
      </c>
      <c r="X2218">
        <f>SUMIFS(COT!O:O,COT!$A:$A,YEAR(daily!$A2218),COT!$B:$B,WEEKNUM(daily!$A2218))</f>
        <v>121</v>
      </c>
      <c r="Y2218">
        <f>SUMIFS(COT!P:P,COT!$A:$A,YEAR(daily!$A2218),COT!$B:$B,WEEKNUM(daily!$A2218))</f>
        <v>75</v>
      </c>
      <c r="Z2218">
        <f>SUMIFS(COT!Q:Q,COT!$A:$A,YEAR(daily!$A2218),COT!$B:$B,WEEKNUM(daily!$A2218))</f>
        <v>87</v>
      </c>
      <c r="AA2218">
        <f>SUMIFS(Saudi!B:B,Saudi!$A:$A,YEAR(daily!$A2218))</f>
        <v>1100.96</v>
      </c>
      <c r="AB2218">
        <f>SUMIFS(Saudi!C:C,Saudi!$A:$A,YEAR(daily!$A2218))</f>
        <v>520.04999999999995</v>
      </c>
      <c r="AC2218">
        <f>SUMIFS(Saudi!F:F,Saudi!$A:$A,YEAR(daily!$A2218))</f>
        <v>4182752</v>
      </c>
      <c r="AD2218">
        <f>SUMIFS(Saudi!G:G,Saudi!$A:$A,YEAR(daily!$A2218))</f>
        <v>99.648229102070061</v>
      </c>
      <c r="AE2218">
        <f>SUMIFS(Saudi!H:H,Saudi!$A:$A,YEAR(daily!$A2218))</f>
        <v>416803829.57314175</v>
      </c>
      <c r="AF2218" s="5">
        <f t="shared" si="92"/>
        <v>12</v>
      </c>
      <c r="AG2218" s="5">
        <f t="shared" si="93"/>
        <v>2008</v>
      </c>
    </row>
    <row r="2219" spans="1:33">
      <c r="A2219" s="3">
        <v>39808</v>
      </c>
      <c r="B2219" s="1">
        <v>279313</v>
      </c>
      <c r="C2219" s="1">
        <v>57722</v>
      </c>
      <c r="D2219" s="1">
        <v>34293</v>
      </c>
      <c r="E2219" s="1">
        <v>37.71</v>
      </c>
      <c r="F2219" s="1">
        <v>42.28</v>
      </c>
      <c r="G2219" s="1">
        <v>43.75</v>
      </c>
      <c r="H2219" s="2">
        <v>50.6</v>
      </c>
      <c r="I2219" s="2">
        <v>30.9</v>
      </c>
      <c r="J2219" s="2">
        <v>86.1</v>
      </c>
      <c r="K2219" s="2">
        <v>85.6</v>
      </c>
      <c r="L2219">
        <f>SUMIFS(US!B:B,US!$D:$D,YEAR(daily!$A2219),US!$E:$E,MONTH(daily!$A2219))</f>
        <v>8540</v>
      </c>
      <c r="M2219">
        <f>SUMIFS(US!C:C,US!$D:$D,YEAR(daily!$A2219),US!$E:$E,MONTH(daily!$A2219))</f>
        <v>19142</v>
      </c>
      <c r="N2219">
        <f>SUMIFS(COT!E:E,COT!$A:$A,YEAR(daily!$A2219),COT!$B:$B,WEEKNUM(daily!$A2219))</f>
        <v>1135539</v>
      </c>
      <c r="O2219">
        <f>SUMIFS(COT!F:F,COT!$A:$A,YEAR(daily!$A2219),COT!$B:$B,WEEKNUM(daily!$A2219))</f>
        <v>215665</v>
      </c>
      <c r="P2219">
        <f>SUMIFS(COT!G:G,COT!$A:$A,YEAR(daily!$A2219),COT!$B:$B,WEEKNUM(daily!$A2219))</f>
        <v>143095</v>
      </c>
      <c r="Q2219">
        <f>SUMIFS(COT!H:H,COT!$A:$A,YEAR(daily!$A2219),COT!$B:$B,WEEKNUM(daily!$A2219))</f>
        <v>307814</v>
      </c>
      <c r="R2219">
        <f>SUMIFS(COT!I:I,COT!$A:$A,YEAR(daily!$A2219),COT!$B:$B,WEEKNUM(daily!$A2219))</f>
        <v>550623</v>
      </c>
      <c r="S2219">
        <f>SUMIFS(COT!J:J,COT!$A:$A,YEAR(daily!$A2219),COT!$B:$B,WEEKNUM(daily!$A2219))</f>
        <v>621312</v>
      </c>
      <c r="T2219">
        <f>SUMIFS(COT!K:K,COT!$A:$A,YEAR(daily!$A2219),COT!$B:$B,WEEKNUM(daily!$A2219))</f>
        <v>61437</v>
      </c>
      <c r="U2219">
        <f>SUMIFS(COT!L:L,COT!$A:$A,YEAR(daily!$A2219),COT!$B:$B,WEEKNUM(daily!$A2219))</f>
        <v>63318</v>
      </c>
      <c r="V2219">
        <f>SUMIFS(COT!M:M,COT!$A:$A,YEAR(daily!$A2219),COT!$B:$B,WEEKNUM(daily!$A2219))</f>
        <v>78</v>
      </c>
      <c r="W2219">
        <f>SUMIFS(COT!N:N,COT!$A:$A,YEAR(daily!$A2219),COT!$B:$B,WEEKNUM(daily!$A2219))</f>
        <v>92</v>
      </c>
      <c r="X2219">
        <f>SUMIFS(COT!O:O,COT!$A:$A,YEAR(daily!$A2219),COT!$B:$B,WEEKNUM(daily!$A2219))</f>
        <v>121</v>
      </c>
      <c r="Y2219">
        <f>SUMIFS(COT!P:P,COT!$A:$A,YEAR(daily!$A2219),COT!$B:$B,WEEKNUM(daily!$A2219))</f>
        <v>75</v>
      </c>
      <c r="Z2219">
        <f>SUMIFS(COT!Q:Q,COT!$A:$A,YEAR(daily!$A2219),COT!$B:$B,WEEKNUM(daily!$A2219))</f>
        <v>87</v>
      </c>
      <c r="AA2219">
        <f>SUMIFS(Saudi!B:B,Saudi!$A:$A,YEAR(daily!$A2219))</f>
        <v>1100.96</v>
      </c>
      <c r="AB2219">
        <f>SUMIFS(Saudi!C:C,Saudi!$A:$A,YEAR(daily!$A2219))</f>
        <v>520.04999999999995</v>
      </c>
      <c r="AC2219">
        <f>SUMIFS(Saudi!F:F,Saudi!$A:$A,YEAR(daily!$A2219))</f>
        <v>4182752</v>
      </c>
      <c r="AD2219">
        <f>SUMIFS(Saudi!G:G,Saudi!$A:$A,YEAR(daily!$A2219))</f>
        <v>99.648229102070061</v>
      </c>
      <c r="AE2219">
        <f>SUMIFS(Saudi!H:H,Saudi!$A:$A,YEAR(daily!$A2219))</f>
        <v>416803829.57314175</v>
      </c>
      <c r="AF2219" s="5">
        <f t="shared" si="92"/>
        <v>12</v>
      </c>
      <c r="AG2219" s="5">
        <f t="shared" si="93"/>
        <v>2008</v>
      </c>
    </row>
    <row r="2220" spans="1:33">
      <c r="A2220" s="3">
        <v>39811</v>
      </c>
      <c r="B2220" s="1">
        <v>283690</v>
      </c>
      <c r="C2220" s="1">
        <v>58506</v>
      </c>
      <c r="D2220" s="1">
        <v>35609</v>
      </c>
      <c r="E2220" s="1">
        <v>40.020000000000003</v>
      </c>
      <c r="F2220" s="1">
        <v>44.81</v>
      </c>
      <c r="G2220" s="1">
        <v>46.19</v>
      </c>
      <c r="H2220" s="2">
        <v>50.6</v>
      </c>
      <c r="I2220" s="2">
        <v>30.9</v>
      </c>
      <c r="J2220" s="2">
        <v>86.1</v>
      </c>
      <c r="K2220" s="2">
        <v>85.6</v>
      </c>
      <c r="L2220">
        <f>SUMIFS(US!B:B,US!$D:$D,YEAR(daily!$A2220),US!$E:$E,MONTH(daily!$A2220))</f>
        <v>8540</v>
      </c>
      <c r="M2220">
        <f>SUMIFS(US!C:C,US!$D:$D,YEAR(daily!$A2220),US!$E:$E,MONTH(daily!$A2220))</f>
        <v>19142</v>
      </c>
      <c r="N2220">
        <f>SUMIFS(COT!E:E,COT!$A:$A,YEAR(daily!$A2220),COT!$B:$B,WEEKNUM(daily!$A2220))</f>
        <v>1169215</v>
      </c>
      <c r="O2220">
        <f>SUMIFS(COT!F:F,COT!$A:$A,YEAR(daily!$A2220),COT!$B:$B,WEEKNUM(daily!$A2220))</f>
        <v>224746</v>
      </c>
      <c r="P2220">
        <f>SUMIFS(COT!G:G,COT!$A:$A,YEAR(daily!$A2220),COT!$B:$B,WEEKNUM(daily!$A2220))</f>
        <v>160198</v>
      </c>
      <c r="Q2220">
        <f>SUMIFS(COT!H:H,COT!$A:$A,YEAR(daily!$A2220),COT!$B:$B,WEEKNUM(daily!$A2220))</f>
        <v>308061</v>
      </c>
      <c r="R2220">
        <f>SUMIFS(COT!I:I,COT!$A:$A,YEAR(daily!$A2220),COT!$B:$B,WEEKNUM(daily!$A2220))</f>
        <v>571955</v>
      </c>
      <c r="S2220">
        <f>SUMIFS(COT!J:J,COT!$A:$A,YEAR(daily!$A2220),COT!$B:$B,WEEKNUM(daily!$A2220))</f>
        <v>636786</v>
      </c>
      <c r="T2220">
        <f>SUMIFS(COT!K:K,COT!$A:$A,YEAR(daily!$A2220),COT!$B:$B,WEEKNUM(daily!$A2220))</f>
        <v>64453</v>
      </c>
      <c r="U2220">
        <f>SUMIFS(COT!L:L,COT!$A:$A,YEAR(daily!$A2220),COT!$B:$B,WEEKNUM(daily!$A2220))</f>
        <v>64170</v>
      </c>
      <c r="V2220">
        <f>SUMIFS(COT!M:M,COT!$A:$A,YEAR(daily!$A2220),COT!$B:$B,WEEKNUM(daily!$A2220))</f>
        <v>78</v>
      </c>
      <c r="W2220">
        <f>SUMIFS(COT!N:N,COT!$A:$A,YEAR(daily!$A2220),COT!$B:$B,WEEKNUM(daily!$A2220))</f>
        <v>90</v>
      </c>
      <c r="X2220">
        <f>SUMIFS(COT!O:O,COT!$A:$A,YEAR(daily!$A2220),COT!$B:$B,WEEKNUM(daily!$A2220))</f>
        <v>124</v>
      </c>
      <c r="Y2220">
        <f>SUMIFS(COT!P:P,COT!$A:$A,YEAR(daily!$A2220),COT!$B:$B,WEEKNUM(daily!$A2220))</f>
        <v>77</v>
      </c>
      <c r="Z2220">
        <f>SUMIFS(COT!Q:Q,COT!$A:$A,YEAR(daily!$A2220),COT!$B:$B,WEEKNUM(daily!$A2220))</f>
        <v>87</v>
      </c>
      <c r="AA2220">
        <f>SUMIFS(Saudi!B:B,Saudi!$A:$A,YEAR(daily!$A2220))</f>
        <v>1100.96</v>
      </c>
      <c r="AB2220">
        <f>SUMIFS(Saudi!C:C,Saudi!$A:$A,YEAR(daily!$A2220))</f>
        <v>520.04999999999995</v>
      </c>
      <c r="AC2220">
        <f>SUMIFS(Saudi!F:F,Saudi!$A:$A,YEAR(daily!$A2220))</f>
        <v>4182752</v>
      </c>
      <c r="AD2220">
        <f>SUMIFS(Saudi!G:G,Saudi!$A:$A,YEAR(daily!$A2220))</f>
        <v>99.648229102070061</v>
      </c>
      <c r="AE2220">
        <f>SUMIFS(Saudi!H:H,Saudi!$A:$A,YEAR(daily!$A2220))</f>
        <v>416803829.57314175</v>
      </c>
      <c r="AF2220" s="5">
        <f t="shared" si="92"/>
        <v>12</v>
      </c>
      <c r="AG2220" s="5">
        <f t="shared" si="93"/>
        <v>2008</v>
      </c>
    </row>
    <row r="2221" spans="1:33">
      <c r="A2221" s="3">
        <v>39812</v>
      </c>
      <c r="B2221" s="1">
        <v>279301</v>
      </c>
      <c r="C2221" s="1">
        <v>61525</v>
      </c>
      <c r="D2221" s="1">
        <v>37029</v>
      </c>
      <c r="E2221" s="1">
        <v>39.03</v>
      </c>
      <c r="F2221" s="1">
        <v>44.8</v>
      </c>
      <c r="G2221" s="1">
        <v>46.33</v>
      </c>
      <c r="H2221" s="2">
        <v>50.6</v>
      </c>
      <c r="I2221" s="2">
        <v>30.9</v>
      </c>
      <c r="J2221" s="2">
        <v>86.1</v>
      </c>
      <c r="K2221" s="2">
        <v>85.6</v>
      </c>
      <c r="L2221">
        <f>SUMIFS(US!B:B,US!$D:$D,YEAR(daily!$A2221),US!$E:$E,MONTH(daily!$A2221))</f>
        <v>8540</v>
      </c>
      <c r="M2221">
        <f>SUMIFS(US!C:C,US!$D:$D,YEAR(daily!$A2221),US!$E:$E,MONTH(daily!$A2221))</f>
        <v>19142</v>
      </c>
      <c r="N2221">
        <f>SUMIFS(COT!E:E,COT!$A:$A,YEAR(daily!$A2221),COT!$B:$B,WEEKNUM(daily!$A2221))</f>
        <v>1169215</v>
      </c>
      <c r="O2221">
        <f>SUMIFS(COT!F:F,COT!$A:$A,YEAR(daily!$A2221),COT!$B:$B,WEEKNUM(daily!$A2221))</f>
        <v>224746</v>
      </c>
      <c r="P2221">
        <f>SUMIFS(COT!G:G,COT!$A:$A,YEAR(daily!$A2221),COT!$B:$B,WEEKNUM(daily!$A2221))</f>
        <v>160198</v>
      </c>
      <c r="Q2221">
        <f>SUMIFS(COT!H:H,COT!$A:$A,YEAR(daily!$A2221),COT!$B:$B,WEEKNUM(daily!$A2221))</f>
        <v>308061</v>
      </c>
      <c r="R2221">
        <f>SUMIFS(COT!I:I,COT!$A:$A,YEAR(daily!$A2221),COT!$B:$B,WEEKNUM(daily!$A2221))</f>
        <v>571955</v>
      </c>
      <c r="S2221">
        <f>SUMIFS(COT!J:J,COT!$A:$A,YEAR(daily!$A2221),COT!$B:$B,WEEKNUM(daily!$A2221))</f>
        <v>636786</v>
      </c>
      <c r="T2221">
        <f>SUMIFS(COT!K:K,COT!$A:$A,YEAR(daily!$A2221),COT!$B:$B,WEEKNUM(daily!$A2221))</f>
        <v>64453</v>
      </c>
      <c r="U2221">
        <f>SUMIFS(COT!L:L,COT!$A:$A,YEAR(daily!$A2221),COT!$B:$B,WEEKNUM(daily!$A2221))</f>
        <v>64170</v>
      </c>
      <c r="V2221">
        <f>SUMIFS(COT!M:M,COT!$A:$A,YEAR(daily!$A2221),COT!$B:$B,WEEKNUM(daily!$A2221))</f>
        <v>78</v>
      </c>
      <c r="W2221">
        <f>SUMIFS(COT!N:N,COT!$A:$A,YEAR(daily!$A2221),COT!$B:$B,WEEKNUM(daily!$A2221))</f>
        <v>90</v>
      </c>
      <c r="X2221">
        <f>SUMIFS(COT!O:O,COT!$A:$A,YEAR(daily!$A2221),COT!$B:$B,WEEKNUM(daily!$A2221))</f>
        <v>124</v>
      </c>
      <c r="Y2221">
        <f>SUMIFS(COT!P:P,COT!$A:$A,YEAR(daily!$A2221),COT!$B:$B,WEEKNUM(daily!$A2221))</f>
        <v>77</v>
      </c>
      <c r="Z2221">
        <f>SUMIFS(COT!Q:Q,COT!$A:$A,YEAR(daily!$A2221),COT!$B:$B,WEEKNUM(daily!$A2221))</f>
        <v>87</v>
      </c>
      <c r="AA2221">
        <f>SUMIFS(Saudi!B:B,Saudi!$A:$A,YEAR(daily!$A2221))</f>
        <v>1100.96</v>
      </c>
      <c r="AB2221">
        <f>SUMIFS(Saudi!C:C,Saudi!$A:$A,YEAR(daily!$A2221))</f>
        <v>520.04999999999995</v>
      </c>
      <c r="AC2221">
        <f>SUMIFS(Saudi!F:F,Saudi!$A:$A,YEAR(daily!$A2221))</f>
        <v>4182752</v>
      </c>
      <c r="AD2221">
        <f>SUMIFS(Saudi!G:G,Saudi!$A:$A,YEAR(daily!$A2221))</f>
        <v>99.648229102070061</v>
      </c>
      <c r="AE2221">
        <f>SUMIFS(Saudi!H:H,Saudi!$A:$A,YEAR(daily!$A2221))</f>
        <v>416803829.57314175</v>
      </c>
      <c r="AF2221" s="5">
        <f t="shared" si="92"/>
        <v>12</v>
      </c>
      <c r="AG2221" s="5">
        <f t="shared" si="93"/>
        <v>2008</v>
      </c>
    </row>
    <row r="2222" spans="1:33">
      <c r="A2222" s="3">
        <v>39813</v>
      </c>
      <c r="B2222" s="1">
        <v>286437</v>
      </c>
      <c r="C2222" s="1">
        <v>61052</v>
      </c>
      <c r="D2222" s="1">
        <v>40401</v>
      </c>
      <c r="E2222" s="1">
        <v>44.6</v>
      </c>
      <c r="F2222" s="1">
        <v>50.57</v>
      </c>
      <c r="G2222" s="1">
        <v>51.96</v>
      </c>
      <c r="H2222" s="2">
        <v>50.6</v>
      </c>
      <c r="I2222" s="2">
        <v>30.9</v>
      </c>
      <c r="J2222" s="2">
        <v>86.1</v>
      </c>
      <c r="K2222" s="2">
        <v>85.6</v>
      </c>
      <c r="L2222">
        <f>SUMIFS(US!B:B,US!$D:$D,YEAR(daily!$A2222),US!$E:$E,MONTH(daily!$A2222))</f>
        <v>8540</v>
      </c>
      <c r="M2222">
        <f>SUMIFS(US!C:C,US!$D:$D,YEAR(daily!$A2222),US!$E:$E,MONTH(daily!$A2222))</f>
        <v>19142</v>
      </c>
      <c r="N2222">
        <f>SUMIFS(COT!E:E,COT!$A:$A,YEAR(daily!$A2222),COT!$B:$B,WEEKNUM(daily!$A2222))</f>
        <v>1169215</v>
      </c>
      <c r="O2222">
        <f>SUMIFS(COT!F:F,COT!$A:$A,YEAR(daily!$A2222),COT!$B:$B,WEEKNUM(daily!$A2222))</f>
        <v>224746</v>
      </c>
      <c r="P2222">
        <f>SUMIFS(COT!G:G,COT!$A:$A,YEAR(daily!$A2222),COT!$B:$B,WEEKNUM(daily!$A2222))</f>
        <v>160198</v>
      </c>
      <c r="Q2222">
        <f>SUMIFS(COT!H:H,COT!$A:$A,YEAR(daily!$A2222),COT!$B:$B,WEEKNUM(daily!$A2222))</f>
        <v>308061</v>
      </c>
      <c r="R2222">
        <f>SUMIFS(COT!I:I,COT!$A:$A,YEAR(daily!$A2222),COT!$B:$B,WEEKNUM(daily!$A2222))</f>
        <v>571955</v>
      </c>
      <c r="S2222">
        <f>SUMIFS(COT!J:J,COT!$A:$A,YEAR(daily!$A2222),COT!$B:$B,WEEKNUM(daily!$A2222))</f>
        <v>636786</v>
      </c>
      <c r="T2222">
        <f>SUMIFS(COT!K:K,COT!$A:$A,YEAR(daily!$A2222),COT!$B:$B,WEEKNUM(daily!$A2222))</f>
        <v>64453</v>
      </c>
      <c r="U2222">
        <f>SUMIFS(COT!L:L,COT!$A:$A,YEAR(daily!$A2222),COT!$B:$B,WEEKNUM(daily!$A2222))</f>
        <v>64170</v>
      </c>
      <c r="V2222">
        <f>SUMIFS(COT!M:M,COT!$A:$A,YEAR(daily!$A2222),COT!$B:$B,WEEKNUM(daily!$A2222))</f>
        <v>78</v>
      </c>
      <c r="W2222">
        <f>SUMIFS(COT!N:N,COT!$A:$A,YEAR(daily!$A2222),COT!$B:$B,WEEKNUM(daily!$A2222))</f>
        <v>90</v>
      </c>
      <c r="X2222">
        <f>SUMIFS(COT!O:O,COT!$A:$A,YEAR(daily!$A2222),COT!$B:$B,WEEKNUM(daily!$A2222))</f>
        <v>124</v>
      </c>
      <c r="Y2222">
        <f>SUMIFS(COT!P:P,COT!$A:$A,YEAR(daily!$A2222),COT!$B:$B,WEEKNUM(daily!$A2222))</f>
        <v>77</v>
      </c>
      <c r="Z2222">
        <f>SUMIFS(COT!Q:Q,COT!$A:$A,YEAR(daily!$A2222),COT!$B:$B,WEEKNUM(daily!$A2222))</f>
        <v>87</v>
      </c>
      <c r="AA2222">
        <f>SUMIFS(Saudi!B:B,Saudi!$A:$A,YEAR(daily!$A2222))</f>
        <v>1100.96</v>
      </c>
      <c r="AB2222">
        <f>SUMIFS(Saudi!C:C,Saudi!$A:$A,YEAR(daily!$A2222))</f>
        <v>520.04999999999995</v>
      </c>
      <c r="AC2222">
        <f>SUMIFS(Saudi!F:F,Saudi!$A:$A,YEAR(daily!$A2222))</f>
        <v>4182752</v>
      </c>
      <c r="AD2222">
        <f>SUMIFS(Saudi!G:G,Saudi!$A:$A,YEAR(daily!$A2222))</f>
        <v>99.648229102070061</v>
      </c>
      <c r="AE2222">
        <f>SUMIFS(Saudi!H:H,Saudi!$A:$A,YEAR(daily!$A2222))</f>
        <v>416803829.57314175</v>
      </c>
      <c r="AF2222" s="5">
        <f t="shared" si="92"/>
        <v>12</v>
      </c>
      <c r="AG2222" s="5">
        <f t="shared" si="93"/>
        <v>2008</v>
      </c>
    </row>
    <row r="2223" spans="1:33">
      <c r="A2223" s="3">
        <v>39815</v>
      </c>
      <c r="B2223" s="1">
        <v>286346</v>
      </c>
      <c r="C2223" s="1">
        <v>61463</v>
      </c>
      <c r="D2223" s="1">
        <v>40815</v>
      </c>
      <c r="E2223" s="1">
        <v>46.34</v>
      </c>
      <c r="F2223" s="1">
        <v>52.23</v>
      </c>
      <c r="G2223" s="1">
        <v>53.64</v>
      </c>
      <c r="H2223" s="2">
        <v>50.6</v>
      </c>
      <c r="I2223" s="2">
        <v>30.9</v>
      </c>
      <c r="J2223" s="2">
        <v>86.1</v>
      </c>
      <c r="K2223" s="2">
        <v>85.6</v>
      </c>
      <c r="L2223">
        <f>SUMIFS(US!B:B,US!$D:$D,YEAR(daily!$A2223),US!$E:$E,MONTH(daily!$A2223))</f>
        <v>8621</v>
      </c>
      <c r="M2223">
        <f>SUMIFS(US!C:C,US!$D:$D,YEAR(daily!$A2223),US!$E:$E,MONTH(daily!$A2223))</f>
        <v>19040</v>
      </c>
      <c r="N2223">
        <f>AVERAGE(N2222,N2224)</f>
        <v>1192202</v>
      </c>
      <c r="O2223">
        <f t="shared" ref="O2223:Z2223" si="94">AVERAGE(O2222,O2224)</f>
        <v>229996</v>
      </c>
      <c r="P2223">
        <f t="shared" si="94"/>
        <v>159393</v>
      </c>
      <c r="Q2223">
        <f t="shared" si="94"/>
        <v>309045.5</v>
      </c>
      <c r="R2223">
        <f t="shared" si="94"/>
        <v>580302.5</v>
      </c>
      <c r="S2223">
        <f t="shared" si="94"/>
        <v>645986</v>
      </c>
      <c r="T2223">
        <f t="shared" si="94"/>
        <v>72858</v>
      </c>
      <c r="U2223">
        <f t="shared" si="94"/>
        <v>77777.5</v>
      </c>
      <c r="V2223">
        <f t="shared" si="94"/>
        <v>83.5</v>
      </c>
      <c r="W2223">
        <f t="shared" si="94"/>
        <v>92</v>
      </c>
      <c r="X2223">
        <f t="shared" si="94"/>
        <v>125.5</v>
      </c>
      <c r="Y2223">
        <f t="shared" si="94"/>
        <v>77.5</v>
      </c>
      <c r="Z2223">
        <f t="shared" si="94"/>
        <v>86.5</v>
      </c>
      <c r="AA2223">
        <f>SUMIFS(Saudi!B:B,Saudi!$A:$A,YEAR(daily!$A2223))</f>
        <v>509.80500000000001</v>
      </c>
      <c r="AB2223">
        <f>SUMIFS(Saudi!C:C,Saudi!$A:$A,YEAR(daily!$A2223))</f>
        <v>596.43100000000004</v>
      </c>
      <c r="AC2223">
        <f>SUMIFS(Saudi!F:F,Saudi!$A:$A,YEAR(daily!$A2223))</f>
        <v>3764937</v>
      </c>
      <c r="AD2223">
        <f>SUMIFS(Saudi!G:G,Saudi!$A:$A,YEAR(daily!$A2223))</f>
        <v>61.797740354674566</v>
      </c>
      <c r="AE2223">
        <f>SUMIFS(Saudi!H:H,Saudi!$A:$A,YEAR(daily!$A2223))</f>
        <v>232664599.1777074</v>
      </c>
      <c r="AF2223" s="5">
        <f t="shared" si="92"/>
        <v>1</v>
      </c>
      <c r="AG2223" s="5">
        <f t="shared" si="93"/>
        <v>2009</v>
      </c>
    </row>
    <row r="2224" spans="1:33">
      <c r="A2224" s="3">
        <v>39818</v>
      </c>
      <c r="B2224" s="1">
        <v>281902</v>
      </c>
      <c r="C2224" s="1">
        <v>63976</v>
      </c>
      <c r="D2224" s="1">
        <v>42380</v>
      </c>
      <c r="E2224" s="1">
        <v>48.81</v>
      </c>
      <c r="F2224" s="1">
        <v>54.7</v>
      </c>
      <c r="G2224" s="1">
        <v>56.07</v>
      </c>
      <c r="H2224" s="2">
        <v>50.6</v>
      </c>
      <c r="I2224" s="2">
        <v>30.9</v>
      </c>
      <c r="J2224" s="2">
        <v>86.1</v>
      </c>
      <c r="K2224" s="2">
        <v>85.6</v>
      </c>
      <c r="L2224">
        <f>SUMIFS(US!B:B,US!$D:$D,YEAR(daily!$A2224),US!$E:$E,MONTH(daily!$A2224))</f>
        <v>8621</v>
      </c>
      <c r="M2224">
        <f>SUMIFS(US!C:C,US!$D:$D,YEAR(daily!$A2224),US!$E:$E,MONTH(daily!$A2224))</f>
        <v>19040</v>
      </c>
      <c r="N2224">
        <f>SUMIFS(COT!E:E,COT!$A:$A,YEAR(daily!$A2224),COT!$B:$B,WEEKNUM(daily!$A2224))</f>
        <v>1215189</v>
      </c>
      <c r="O2224">
        <f>SUMIFS(COT!F:F,COT!$A:$A,YEAR(daily!$A2224),COT!$B:$B,WEEKNUM(daily!$A2224))</f>
        <v>235246</v>
      </c>
      <c r="P2224">
        <f>SUMIFS(COT!G:G,COT!$A:$A,YEAR(daily!$A2224),COT!$B:$B,WEEKNUM(daily!$A2224))</f>
        <v>158588</v>
      </c>
      <c r="Q2224">
        <f>SUMIFS(COT!H:H,COT!$A:$A,YEAR(daily!$A2224),COT!$B:$B,WEEKNUM(daily!$A2224))</f>
        <v>310030</v>
      </c>
      <c r="R2224">
        <f>SUMIFS(COT!I:I,COT!$A:$A,YEAR(daily!$A2224),COT!$B:$B,WEEKNUM(daily!$A2224))</f>
        <v>588650</v>
      </c>
      <c r="S2224">
        <f>SUMIFS(COT!J:J,COT!$A:$A,YEAR(daily!$A2224),COT!$B:$B,WEEKNUM(daily!$A2224))</f>
        <v>655186</v>
      </c>
      <c r="T2224">
        <f>SUMIFS(COT!K:K,COT!$A:$A,YEAR(daily!$A2224),COT!$B:$B,WEEKNUM(daily!$A2224))</f>
        <v>81263</v>
      </c>
      <c r="U2224">
        <f>SUMIFS(COT!L:L,COT!$A:$A,YEAR(daily!$A2224),COT!$B:$B,WEEKNUM(daily!$A2224))</f>
        <v>91385</v>
      </c>
      <c r="V2224">
        <f>SUMIFS(COT!M:M,COT!$A:$A,YEAR(daily!$A2224),COT!$B:$B,WEEKNUM(daily!$A2224))</f>
        <v>89</v>
      </c>
      <c r="W2224">
        <f>SUMIFS(COT!N:N,COT!$A:$A,YEAR(daily!$A2224),COT!$B:$B,WEEKNUM(daily!$A2224))</f>
        <v>94</v>
      </c>
      <c r="X2224">
        <f>SUMIFS(COT!O:O,COT!$A:$A,YEAR(daily!$A2224),COT!$B:$B,WEEKNUM(daily!$A2224))</f>
        <v>127</v>
      </c>
      <c r="Y2224">
        <f>SUMIFS(COT!P:P,COT!$A:$A,YEAR(daily!$A2224),COT!$B:$B,WEEKNUM(daily!$A2224))</f>
        <v>78</v>
      </c>
      <c r="Z2224">
        <f>SUMIFS(COT!Q:Q,COT!$A:$A,YEAR(daily!$A2224),COT!$B:$B,WEEKNUM(daily!$A2224))</f>
        <v>86</v>
      </c>
      <c r="AA2224">
        <f>SUMIFS(Saudi!B:B,Saudi!$A:$A,YEAR(daily!$A2224))</f>
        <v>509.80500000000001</v>
      </c>
      <c r="AB2224">
        <f>SUMIFS(Saudi!C:C,Saudi!$A:$A,YEAR(daily!$A2224))</f>
        <v>596.43100000000004</v>
      </c>
      <c r="AC2224">
        <f>SUMIFS(Saudi!F:F,Saudi!$A:$A,YEAR(daily!$A2224))</f>
        <v>3764937</v>
      </c>
      <c r="AD2224">
        <f>SUMIFS(Saudi!G:G,Saudi!$A:$A,YEAR(daily!$A2224))</f>
        <v>61.797740354674566</v>
      </c>
      <c r="AE2224">
        <f>SUMIFS(Saudi!H:H,Saudi!$A:$A,YEAR(daily!$A2224))</f>
        <v>232664599.1777074</v>
      </c>
      <c r="AF2224" s="5">
        <f t="shared" si="92"/>
        <v>1</v>
      </c>
      <c r="AG2224" s="5">
        <f t="shared" si="93"/>
        <v>2009</v>
      </c>
    </row>
    <row r="2225" spans="1:33">
      <c r="A2225" s="3">
        <v>39819</v>
      </c>
      <c r="B2225" s="1">
        <v>249345</v>
      </c>
      <c r="C2225" s="1">
        <v>68296</v>
      </c>
      <c r="D2225" s="1">
        <v>44428</v>
      </c>
      <c r="E2225" s="1">
        <v>48.58</v>
      </c>
      <c r="F2225" s="1">
        <v>55.34</v>
      </c>
      <c r="G2225" s="1">
        <v>56.79</v>
      </c>
      <c r="H2225" s="2">
        <v>50.6</v>
      </c>
      <c r="I2225" s="2">
        <v>30.9</v>
      </c>
      <c r="J2225" s="2">
        <v>86.1</v>
      </c>
      <c r="K2225" s="2">
        <v>85.6</v>
      </c>
      <c r="L2225">
        <f>SUMIFS(US!B:B,US!$D:$D,YEAR(daily!$A2225),US!$E:$E,MONTH(daily!$A2225))</f>
        <v>8621</v>
      </c>
      <c r="M2225">
        <f>SUMIFS(US!C:C,US!$D:$D,YEAR(daily!$A2225),US!$E:$E,MONTH(daily!$A2225))</f>
        <v>19040</v>
      </c>
      <c r="N2225">
        <f>SUMIFS(COT!E:E,COT!$A:$A,YEAR(daily!$A2225),COT!$B:$B,WEEKNUM(daily!$A2225))</f>
        <v>1215189</v>
      </c>
      <c r="O2225">
        <f>SUMIFS(COT!F:F,COT!$A:$A,YEAR(daily!$A2225),COT!$B:$B,WEEKNUM(daily!$A2225))</f>
        <v>235246</v>
      </c>
      <c r="P2225">
        <f>SUMIFS(COT!G:G,COT!$A:$A,YEAR(daily!$A2225),COT!$B:$B,WEEKNUM(daily!$A2225))</f>
        <v>158588</v>
      </c>
      <c r="Q2225">
        <f>SUMIFS(COT!H:H,COT!$A:$A,YEAR(daily!$A2225),COT!$B:$B,WEEKNUM(daily!$A2225))</f>
        <v>310030</v>
      </c>
      <c r="R2225">
        <f>SUMIFS(COT!I:I,COT!$A:$A,YEAR(daily!$A2225),COT!$B:$B,WEEKNUM(daily!$A2225))</f>
        <v>588650</v>
      </c>
      <c r="S2225">
        <f>SUMIFS(COT!J:J,COT!$A:$A,YEAR(daily!$A2225),COT!$B:$B,WEEKNUM(daily!$A2225))</f>
        <v>655186</v>
      </c>
      <c r="T2225">
        <f>SUMIFS(COT!K:K,COT!$A:$A,YEAR(daily!$A2225),COT!$B:$B,WEEKNUM(daily!$A2225))</f>
        <v>81263</v>
      </c>
      <c r="U2225">
        <f>SUMIFS(COT!L:L,COT!$A:$A,YEAR(daily!$A2225),COT!$B:$B,WEEKNUM(daily!$A2225))</f>
        <v>91385</v>
      </c>
      <c r="V2225">
        <f>SUMIFS(COT!M:M,COT!$A:$A,YEAR(daily!$A2225),COT!$B:$B,WEEKNUM(daily!$A2225))</f>
        <v>89</v>
      </c>
      <c r="W2225">
        <f>SUMIFS(COT!N:N,COT!$A:$A,YEAR(daily!$A2225),COT!$B:$B,WEEKNUM(daily!$A2225))</f>
        <v>94</v>
      </c>
      <c r="X2225">
        <f>SUMIFS(COT!O:O,COT!$A:$A,YEAR(daily!$A2225),COT!$B:$B,WEEKNUM(daily!$A2225))</f>
        <v>127</v>
      </c>
      <c r="Y2225">
        <f>SUMIFS(COT!P:P,COT!$A:$A,YEAR(daily!$A2225),COT!$B:$B,WEEKNUM(daily!$A2225))</f>
        <v>78</v>
      </c>
      <c r="Z2225">
        <f>SUMIFS(COT!Q:Q,COT!$A:$A,YEAR(daily!$A2225),COT!$B:$B,WEEKNUM(daily!$A2225))</f>
        <v>86</v>
      </c>
      <c r="AA2225">
        <f>SUMIFS(Saudi!B:B,Saudi!$A:$A,YEAR(daily!$A2225))</f>
        <v>509.80500000000001</v>
      </c>
      <c r="AB2225">
        <f>SUMIFS(Saudi!C:C,Saudi!$A:$A,YEAR(daily!$A2225))</f>
        <v>596.43100000000004</v>
      </c>
      <c r="AC2225">
        <f>SUMIFS(Saudi!F:F,Saudi!$A:$A,YEAR(daily!$A2225))</f>
        <v>3764937</v>
      </c>
      <c r="AD2225">
        <f>SUMIFS(Saudi!G:G,Saudi!$A:$A,YEAR(daily!$A2225))</f>
        <v>61.797740354674566</v>
      </c>
      <c r="AE2225">
        <f>SUMIFS(Saudi!H:H,Saudi!$A:$A,YEAR(daily!$A2225))</f>
        <v>232664599.1777074</v>
      </c>
      <c r="AF2225" s="5">
        <f t="shared" si="92"/>
        <v>1</v>
      </c>
      <c r="AG2225" s="5">
        <f t="shared" si="93"/>
        <v>2009</v>
      </c>
    </row>
    <row r="2226" spans="1:33">
      <c r="A2226" s="3">
        <v>39820</v>
      </c>
      <c r="B2226" s="1">
        <v>238637</v>
      </c>
      <c r="C2226" s="1">
        <v>72396</v>
      </c>
      <c r="D2226" s="1">
        <v>47441</v>
      </c>
      <c r="E2226" s="1">
        <v>42.63</v>
      </c>
      <c r="F2226" s="1">
        <v>50.06</v>
      </c>
      <c r="G2226" s="1">
        <v>51.95</v>
      </c>
      <c r="H2226" s="2">
        <v>50.6</v>
      </c>
      <c r="I2226" s="2">
        <v>30.9</v>
      </c>
      <c r="J2226" s="2">
        <v>86.1</v>
      </c>
      <c r="K2226" s="2">
        <v>85.6</v>
      </c>
      <c r="L2226">
        <f>SUMIFS(US!B:B,US!$D:$D,YEAR(daily!$A2226),US!$E:$E,MONTH(daily!$A2226))</f>
        <v>8621</v>
      </c>
      <c r="M2226">
        <f>SUMIFS(US!C:C,US!$D:$D,YEAR(daily!$A2226),US!$E:$E,MONTH(daily!$A2226))</f>
        <v>19040</v>
      </c>
      <c r="N2226">
        <f>SUMIFS(COT!E:E,COT!$A:$A,YEAR(daily!$A2226),COT!$B:$B,WEEKNUM(daily!$A2226))</f>
        <v>1215189</v>
      </c>
      <c r="O2226">
        <f>SUMIFS(COT!F:F,COT!$A:$A,YEAR(daily!$A2226),COT!$B:$B,WEEKNUM(daily!$A2226))</f>
        <v>235246</v>
      </c>
      <c r="P2226">
        <f>SUMIFS(COT!G:G,COT!$A:$A,YEAR(daily!$A2226),COT!$B:$B,WEEKNUM(daily!$A2226))</f>
        <v>158588</v>
      </c>
      <c r="Q2226">
        <f>SUMIFS(COT!H:H,COT!$A:$A,YEAR(daily!$A2226),COT!$B:$B,WEEKNUM(daily!$A2226))</f>
        <v>310030</v>
      </c>
      <c r="R2226">
        <f>SUMIFS(COT!I:I,COT!$A:$A,YEAR(daily!$A2226),COT!$B:$B,WEEKNUM(daily!$A2226))</f>
        <v>588650</v>
      </c>
      <c r="S2226">
        <f>SUMIFS(COT!J:J,COT!$A:$A,YEAR(daily!$A2226),COT!$B:$B,WEEKNUM(daily!$A2226))</f>
        <v>655186</v>
      </c>
      <c r="T2226">
        <f>SUMIFS(COT!K:K,COT!$A:$A,YEAR(daily!$A2226),COT!$B:$B,WEEKNUM(daily!$A2226))</f>
        <v>81263</v>
      </c>
      <c r="U2226">
        <f>SUMIFS(COT!L:L,COT!$A:$A,YEAR(daily!$A2226),COT!$B:$B,WEEKNUM(daily!$A2226))</f>
        <v>91385</v>
      </c>
      <c r="V2226">
        <f>SUMIFS(COT!M:M,COT!$A:$A,YEAR(daily!$A2226),COT!$B:$B,WEEKNUM(daily!$A2226))</f>
        <v>89</v>
      </c>
      <c r="W2226">
        <f>SUMIFS(COT!N:N,COT!$A:$A,YEAR(daily!$A2226),COT!$B:$B,WEEKNUM(daily!$A2226))</f>
        <v>94</v>
      </c>
      <c r="X2226">
        <f>SUMIFS(COT!O:O,COT!$A:$A,YEAR(daily!$A2226),COT!$B:$B,WEEKNUM(daily!$A2226))</f>
        <v>127</v>
      </c>
      <c r="Y2226">
        <f>SUMIFS(COT!P:P,COT!$A:$A,YEAR(daily!$A2226),COT!$B:$B,WEEKNUM(daily!$A2226))</f>
        <v>78</v>
      </c>
      <c r="Z2226">
        <f>SUMIFS(COT!Q:Q,COT!$A:$A,YEAR(daily!$A2226),COT!$B:$B,WEEKNUM(daily!$A2226))</f>
        <v>86</v>
      </c>
      <c r="AA2226">
        <f>SUMIFS(Saudi!B:B,Saudi!$A:$A,YEAR(daily!$A2226))</f>
        <v>509.80500000000001</v>
      </c>
      <c r="AB2226">
        <f>SUMIFS(Saudi!C:C,Saudi!$A:$A,YEAR(daily!$A2226))</f>
        <v>596.43100000000004</v>
      </c>
      <c r="AC2226">
        <f>SUMIFS(Saudi!F:F,Saudi!$A:$A,YEAR(daily!$A2226))</f>
        <v>3764937</v>
      </c>
      <c r="AD2226">
        <f>SUMIFS(Saudi!G:G,Saudi!$A:$A,YEAR(daily!$A2226))</f>
        <v>61.797740354674566</v>
      </c>
      <c r="AE2226">
        <f>SUMIFS(Saudi!H:H,Saudi!$A:$A,YEAR(daily!$A2226))</f>
        <v>232664599.1777074</v>
      </c>
      <c r="AF2226" s="5">
        <f t="shared" si="92"/>
        <v>1</v>
      </c>
      <c r="AG2226" s="5">
        <f t="shared" si="93"/>
        <v>2009</v>
      </c>
    </row>
    <row r="2227" spans="1:33">
      <c r="A2227" s="3">
        <v>39821</v>
      </c>
      <c r="B2227" s="1">
        <v>207749</v>
      </c>
      <c r="C2227" s="1">
        <v>69643</v>
      </c>
      <c r="D2227" s="1">
        <v>45945</v>
      </c>
      <c r="E2227" s="1">
        <v>41.7</v>
      </c>
      <c r="F2227" s="1">
        <v>49.45</v>
      </c>
      <c r="G2227" s="1">
        <v>51.43</v>
      </c>
      <c r="H2227" s="2">
        <v>50.6</v>
      </c>
      <c r="I2227" s="2">
        <v>30.9</v>
      </c>
      <c r="J2227" s="2">
        <v>86.1</v>
      </c>
      <c r="K2227" s="2">
        <v>85.6</v>
      </c>
      <c r="L2227">
        <f>SUMIFS(US!B:B,US!$D:$D,YEAR(daily!$A2227),US!$E:$E,MONTH(daily!$A2227))</f>
        <v>8621</v>
      </c>
      <c r="M2227">
        <f>SUMIFS(US!C:C,US!$D:$D,YEAR(daily!$A2227),US!$E:$E,MONTH(daily!$A2227))</f>
        <v>19040</v>
      </c>
      <c r="N2227">
        <f>SUMIFS(COT!E:E,COT!$A:$A,YEAR(daily!$A2227),COT!$B:$B,WEEKNUM(daily!$A2227))</f>
        <v>1215189</v>
      </c>
      <c r="O2227">
        <f>SUMIFS(COT!F:F,COT!$A:$A,YEAR(daily!$A2227),COT!$B:$B,WEEKNUM(daily!$A2227))</f>
        <v>235246</v>
      </c>
      <c r="P2227">
        <f>SUMIFS(COT!G:G,COT!$A:$A,YEAR(daily!$A2227),COT!$B:$B,WEEKNUM(daily!$A2227))</f>
        <v>158588</v>
      </c>
      <c r="Q2227">
        <f>SUMIFS(COT!H:H,COT!$A:$A,YEAR(daily!$A2227),COT!$B:$B,WEEKNUM(daily!$A2227))</f>
        <v>310030</v>
      </c>
      <c r="R2227">
        <f>SUMIFS(COT!I:I,COT!$A:$A,YEAR(daily!$A2227),COT!$B:$B,WEEKNUM(daily!$A2227))</f>
        <v>588650</v>
      </c>
      <c r="S2227">
        <f>SUMIFS(COT!J:J,COT!$A:$A,YEAR(daily!$A2227),COT!$B:$B,WEEKNUM(daily!$A2227))</f>
        <v>655186</v>
      </c>
      <c r="T2227">
        <f>SUMIFS(COT!K:K,COT!$A:$A,YEAR(daily!$A2227),COT!$B:$B,WEEKNUM(daily!$A2227))</f>
        <v>81263</v>
      </c>
      <c r="U2227">
        <f>SUMIFS(COT!L:L,COT!$A:$A,YEAR(daily!$A2227),COT!$B:$B,WEEKNUM(daily!$A2227))</f>
        <v>91385</v>
      </c>
      <c r="V2227">
        <f>SUMIFS(COT!M:M,COT!$A:$A,YEAR(daily!$A2227),COT!$B:$B,WEEKNUM(daily!$A2227))</f>
        <v>89</v>
      </c>
      <c r="W2227">
        <f>SUMIFS(COT!N:N,COT!$A:$A,YEAR(daily!$A2227),COT!$B:$B,WEEKNUM(daily!$A2227))</f>
        <v>94</v>
      </c>
      <c r="X2227">
        <f>SUMIFS(COT!O:O,COT!$A:$A,YEAR(daily!$A2227),COT!$B:$B,WEEKNUM(daily!$A2227))</f>
        <v>127</v>
      </c>
      <c r="Y2227">
        <f>SUMIFS(COT!P:P,COT!$A:$A,YEAR(daily!$A2227),COT!$B:$B,WEEKNUM(daily!$A2227))</f>
        <v>78</v>
      </c>
      <c r="Z2227">
        <f>SUMIFS(COT!Q:Q,COT!$A:$A,YEAR(daily!$A2227),COT!$B:$B,WEEKNUM(daily!$A2227))</f>
        <v>86</v>
      </c>
      <c r="AA2227">
        <f>SUMIFS(Saudi!B:B,Saudi!$A:$A,YEAR(daily!$A2227))</f>
        <v>509.80500000000001</v>
      </c>
      <c r="AB2227">
        <f>SUMIFS(Saudi!C:C,Saudi!$A:$A,YEAR(daily!$A2227))</f>
        <v>596.43100000000004</v>
      </c>
      <c r="AC2227">
        <f>SUMIFS(Saudi!F:F,Saudi!$A:$A,YEAR(daily!$A2227))</f>
        <v>3764937</v>
      </c>
      <c r="AD2227">
        <f>SUMIFS(Saudi!G:G,Saudi!$A:$A,YEAR(daily!$A2227))</f>
        <v>61.797740354674566</v>
      </c>
      <c r="AE2227">
        <f>SUMIFS(Saudi!H:H,Saudi!$A:$A,YEAR(daily!$A2227))</f>
        <v>232664599.1777074</v>
      </c>
      <c r="AF2227" s="5">
        <f t="shared" si="92"/>
        <v>1</v>
      </c>
      <c r="AG2227" s="5">
        <f t="shared" si="93"/>
        <v>2009</v>
      </c>
    </row>
    <row r="2228" spans="1:33">
      <c r="A2228" s="3">
        <v>39822</v>
      </c>
      <c r="B2228" s="1">
        <v>192028</v>
      </c>
      <c r="C2228" s="1">
        <v>73866</v>
      </c>
      <c r="D2228" s="1">
        <v>49578</v>
      </c>
      <c r="E2228" s="1">
        <v>40.83</v>
      </c>
      <c r="F2228" s="1">
        <v>49.11</v>
      </c>
      <c r="G2228" s="1">
        <v>51.21</v>
      </c>
      <c r="H2228" s="2">
        <v>50.6</v>
      </c>
      <c r="I2228" s="2">
        <v>30.9</v>
      </c>
      <c r="J2228" s="2">
        <v>86.1</v>
      </c>
      <c r="K2228" s="2">
        <v>85.6</v>
      </c>
      <c r="L2228">
        <f>SUMIFS(US!B:B,US!$D:$D,YEAR(daily!$A2228),US!$E:$E,MONTH(daily!$A2228))</f>
        <v>8621</v>
      </c>
      <c r="M2228">
        <f>SUMIFS(US!C:C,US!$D:$D,YEAR(daily!$A2228),US!$E:$E,MONTH(daily!$A2228))</f>
        <v>19040</v>
      </c>
      <c r="N2228">
        <f>SUMIFS(COT!E:E,COT!$A:$A,YEAR(daily!$A2228),COT!$B:$B,WEEKNUM(daily!$A2228))</f>
        <v>1215189</v>
      </c>
      <c r="O2228">
        <f>SUMIFS(COT!F:F,COT!$A:$A,YEAR(daily!$A2228),COT!$B:$B,WEEKNUM(daily!$A2228))</f>
        <v>235246</v>
      </c>
      <c r="P2228">
        <f>SUMIFS(COT!G:G,COT!$A:$A,YEAR(daily!$A2228),COT!$B:$B,WEEKNUM(daily!$A2228))</f>
        <v>158588</v>
      </c>
      <c r="Q2228">
        <f>SUMIFS(COT!H:H,COT!$A:$A,YEAR(daily!$A2228),COT!$B:$B,WEEKNUM(daily!$A2228))</f>
        <v>310030</v>
      </c>
      <c r="R2228">
        <f>SUMIFS(COT!I:I,COT!$A:$A,YEAR(daily!$A2228),COT!$B:$B,WEEKNUM(daily!$A2228))</f>
        <v>588650</v>
      </c>
      <c r="S2228">
        <f>SUMIFS(COT!J:J,COT!$A:$A,YEAR(daily!$A2228),COT!$B:$B,WEEKNUM(daily!$A2228))</f>
        <v>655186</v>
      </c>
      <c r="T2228">
        <f>SUMIFS(COT!K:K,COT!$A:$A,YEAR(daily!$A2228),COT!$B:$B,WEEKNUM(daily!$A2228))</f>
        <v>81263</v>
      </c>
      <c r="U2228">
        <f>SUMIFS(COT!L:L,COT!$A:$A,YEAR(daily!$A2228),COT!$B:$B,WEEKNUM(daily!$A2228))</f>
        <v>91385</v>
      </c>
      <c r="V2228">
        <f>SUMIFS(COT!M:M,COT!$A:$A,YEAR(daily!$A2228),COT!$B:$B,WEEKNUM(daily!$A2228))</f>
        <v>89</v>
      </c>
      <c r="W2228">
        <f>SUMIFS(COT!N:N,COT!$A:$A,YEAR(daily!$A2228),COT!$B:$B,WEEKNUM(daily!$A2228))</f>
        <v>94</v>
      </c>
      <c r="X2228">
        <f>SUMIFS(COT!O:O,COT!$A:$A,YEAR(daily!$A2228),COT!$B:$B,WEEKNUM(daily!$A2228))</f>
        <v>127</v>
      </c>
      <c r="Y2228">
        <f>SUMIFS(COT!P:P,COT!$A:$A,YEAR(daily!$A2228),COT!$B:$B,WEEKNUM(daily!$A2228))</f>
        <v>78</v>
      </c>
      <c r="Z2228">
        <f>SUMIFS(COT!Q:Q,COT!$A:$A,YEAR(daily!$A2228),COT!$B:$B,WEEKNUM(daily!$A2228))</f>
        <v>86</v>
      </c>
      <c r="AA2228">
        <f>SUMIFS(Saudi!B:B,Saudi!$A:$A,YEAR(daily!$A2228))</f>
        <v>509.80500000000001</v>
      </c>
      <c r="AB2228">
        <f>SUMIFS(Saudi!C:C,Saudi!$A:$A,YEAR(daily!$A2228))</f>
        <v>596.43100000000004</v>
      </c>
      <c r="AC2228">
        <f>SUMIFS(Saudi!F:F,Saudi!$A:$A,YEAR(daily!$A2228))</f>
        <v>3764937</v>
      </c>
      <c r="AD2228">
        <f>SUMIFS(Saudi!G:G,Saudi!$A:$A,YEAR(daily!$A2228))</f>
        <v>61.797740354674566</v>
      </c>
      <c r="AE2228">
        <f>SUMIFS(Saudi!H:H,Saudi!$A:$A,YEAR(daily!$A2228))</f>
        <v>232664599.1777074</v>
      </c>
      <c r="AF2228" s="5">
        <f t="shared" si="92"/>
        <v>1</v>
      </c>
      <c r="AG2228" s="5">
        <f t="shared" si="93"/>
        <v>2009</v>
      </c>
    </row>
    <row r="2229" spans="1:33">
      <c r="A2229" s="3">
        <v>39825</v>
      </c>
      <c r="B2229" s="1">
        <v>151026</v>
      </c>
      <c r="C2229" s="1">
        <v>78378</v>
      </c>
      <c r="D2229" s="1">
        <v>48568</v>
      </c>
      <c r="E2229" s="1">
        <v>37.590000000000003</v>
      </c>
      <c r="F2229" s="1">
        <v>46.97</v>
      </c>
      <c r="G2229" s="1">
        <v>49.25</v>
      </c>
      <c r="H2229" s="2">
        <v>50.6</v>
      </c>
      <c r="I2229" s="2">
        <v>30.9</v>
      </c>
      <c r="J2229" s="2">
        <v>86.1</v>
      </c>
      <c r="K2229" s="2">
        <v>85.6</v>
      </c>
      <c r="L2229">
        <f>SUMIFS(US!B:B,US!$D:$D,YEAR(daily!$A2229),US!$E:$E,MONTH(daily!$A2229))</f>
        <v>8621</v>
      </c>
      <c r="M2229">
        <f>SUMIFS(US!C:C,US!$D:$D,YEAR(daily!$A2229),US!$E:$E,MONTH(daily!$A2229))</f>
        <v>19040</v>
      </c>
      <c r="N2229">
        <f>SUMIFS(COT!E:E,COT!$A:$A,YEAR(daily!$A2229),COT!$B:$B,WEEKNUM(daily!$A2229))</f>
        <v>1246827</v>
      </c>
      <c r="O2229">
        <f>SUMIFS(COT!F:F,COT!$A:$A,YEAR(daily!$A2229),COT!$B:$B,WEEKNUM(daily!$A2229))</f>
        <v>228912</v>
      </c>
      <c r="P2229">
        <f>SUMIFS(COT!G:G,COT!$A:$A,YEAR(daily!$A2229),COT!$B:$B,WEEKNUM(daily!$A2229))</f>
        <v>175618</v>
      </c>
      <c r="Q2229">
        <f>SUMIFS(COT!H:H,COT!$A:$A,YEAR(daily!$A2229),COT!$B:$B,WEEKNUM(daily!$A2229))</f>
        <v>311369</v>
      </c>
      <c r="R2229">
        <f>SUMIFS(COT!I:I,COT!$A:$A,YEAR(daily!$A2229),COT!$B:$B,WEEKNUM(daily!$A2229))</f>
        <v>621835</v>
      </c>
      <c r="S2229">
        <f>SUMIFS(COT!J:J,COT!$A:$A,YEAR(daily!$A2229),COT!$B:$B,WEEKNUM(daily!$A2229))</f>
        <v>674340</v>
      </c>
      <c r="T2229">
        <f>SUMIFS(COT!K:K,COT!$A:$A,YEAR(daily!$A2229),COT!$B:$B,WEEKNUM(daily!$A2229))</f>
        <v>84711</v>
      </c>
      <c r="U2229">
        <f>SUMIFS(COT!L:L,COT!$A:$A,YEAR(daily!$A2229),COT!$B:$B,WEEKNUM(daily!$A2229))</f>
        <v>85500</v>
      </c>
      <c r="V2229">
        <f>SUMIFS(COT!M:M,COT!$A:$A,YEAR(daily!$A2229),COT!$B:$B,WEEKNUM(daily!$A2229))</f>
        <v>85</v>
      </c>
      <c r="W2229">
        <f>SUMIFS(COT!N:N,COT!$A:$A,YEAR(daily!$A2229),COT!$B:$B,WEEKNUM(daily!$A2229))</f>
        <v>95</v>
      </c>
      <c r="X2229">
        <f>SUMIFS(COT!O:O,COT!$A:$A,YEAR(daily!$A2229),COT!$B:$B,WEEKNUM(daily!$A2229))</f>
        <v>130</v>
      </c>
      <c r="Y2229">
        <f>SUMIFS(COT!P:P,COT!$A:$A,YEAR(daily!$A2229),COT!$B:$B,WEEKNUM(daily!$A2229))</f>
        <v>84</v>
      </c>
      <c r="Z2229">
        <f>SUMIFS(COT!Q:Q,COT!$A:$A,YEAR(daily!$A2229),COT!$B:$B,WEEKNUM(daily!$A2229))</f>
        <v>83</v>
      </c>
      <c r="AA2229">
        <f>SUMIFS(Saudi!B:B,Saudi!$A:$A,YEAR(daily!$A2229))</f>
        <v>509.80500000000001</v>
      </c>
      <c r="AB2229">
        <f>SUMIFS(Saudi!C:C,Saudi!$A:$A,YEAR(daily!$A2229))</f>
        <v>596.43100000000004</v>
      </c>
      <c r="AC2229">
        <f>SUMIFS(Saudi!F:F,Saudi!$A:$A,YEAR(daily!$A2229))</f>
        <v>3764937</v>
      </c>
      <c r="AD2229">
        <f>SUMIFS(Saudi!G:G,Saudi!$A:$A,YEAR(daily!$A2229))</f>
        <v>61.797740354674566</v>
      </c>
      <c r="AE2229">
        <f>SUMIFS(Saudi!H:H,Saudi!$A:$A,YEAR(daily!$A2229))</f>
        <v>232664599.1777074</v>
      </c>
      <c r="AF2229" s="5">
        <f t="shared" si="92"/>
        <v>1</v>
      </c>
      <c r="AG2229" s="5">
        <f t="shared" si="93"/>
        <v>2009</v>
      </c>
    </row>
    <row r="2230" spans="1:33">
      <c r="A2230" s="3">
        <v>39826</v>
      </c>
      <c r="B2230" s="1">
        <v>123395</v>
      </c>
      <c r="C2230" s="1">
        <v>84404</v>
      </c>
      <c r="D2230" s="1">
        <v>52516</v>
      </c>
      <c r="E2230" s="1">
        <v>37.78</v>
      </c>
      <c r="F2230" s="1">
        <v>48.37</v>
      </c>
      <c r="G2230" s="1">
        <v>50.83</v>
      </c>
      <c r="H2230" s="2">
        <v>50.6</v>
      </c>
      <c r="I2230" s="2">
        <v>30.9</v>
      </c>
      <c r="J2230" s="2">
        <v>86.1</v>
      </c>
      <c r="K2230" s="2">
        <v>85.6</v>
      </c>
      <c r="L2230">
        <f>SUMIFS(US!B:B,US!$D:$D,YEAR(daily!$A2230),US!$E:$E,MONTH(daily!$A2230))</f>
        <v>8621</v>
      </c>
      <c r="M2230">
        <f>SUMIFS(US!C:C,US!$D:$D,YEAR(daily!$A2230),US!$E:$E,MONTH(daily!$A2230))</f>
        <v>19040</v>
      </c>
      <c r="N2230">
        <f>SUMIFS(COT!E:E,COT!$A:$A,YEAR(daily!$A2230),COT!$B:$B,WEEKNUM(daily!$A2230))</f>
        <v>1246827</v>
      </c>
      <c r="O2230">
        <f>SUMIFS(COT!F:F,COT!$A:$A,YEAR(daily!$A2230),COT!$B:$B,WEEKNUM(daily!$A2230))</f>
        <v>228912</v>
      </c>
      <c r="P2230">
        <f>SUMIFS(COT!G:G,COT!$A:$A,YEAR(daily!$A2230),COT!$B:$B,WEEKNUM(daily!$A2230))</f>
        <v>175618</v>
      </c>
      <c r="Q2230">
        <f>SUMIFS(COT!H:H,COT!$A:$A,YEAR(daily!$A2230),COT!$B:$B,WEEKNUM(daily!$A2230))</f>
        <v>311369</v>
      </c>
      <c r="R2230">
        <f>SUMIFS(COT!I:I,COT!$A:$A,YEAR(daily!$A2230),COT!$B:$B,WEEKNUM(daily!$A2230))</f>
        <v>621835</v>
      </c>
      <c r="S2230">
        <f>SUMIFS(COT!J:J,COT!$A:$A,YEAR(daily!$A2230),COT!$B:$B,WEEKNUM(daily!$A2230))</f>
        <v>674340</v>
      </c>
      <c r="T2230">
        <f>SUMIFS(COT!K:K,COT!$A:$A,YEAR(daily!$A2230),COT!$B:$B,WEEKNUM(daily!$A2230))</f>
        <v>84711</v>
      </c>
      <c r="U2230">
        <f>SUMIFS(COT!L:L,COT!$A:$A,YEAR(daily!$A2230),COT!$B:$B,WEEKNUM(daily!$A2230))</f>
        <v>85500</v>
      </c>
      <c r="V2230">
        <f>SUMIFS(COT!M:M,COT!$A:$A,YEAR(daily!$A2230),COT!$B:$B,WEEKNUM(daily!$A2230))</f>
        <v>85</v>
      </c>
      <c r="W2230">
        <f>SUMIFS(COT!N:N,COT!$A:$A,YEAR(daily!$A2230),COT!$B:$B,WEEKNUM(daily!$A2230))</f>
        <v>95</v>
      </c>
      <c r="X2230">
        <f>SUMIFS(COT!O:O,COT!$A:$A,YEAR(daily!$A2230),COT!$B:$B,WEEKNUM(daily!$A2230))</f>
        <v>130</v>
      </c>
      <c r="Y2230">
        <f>SUMIFS(COT!P:P,COT!$A:$A,YEAR(daily!$A2230),COT!$B:$B,WEEKNUM(daily!$A2230))</f>
        <v>84</v>
      </c>
      <c r="Z2230">
        <f>SUMIFS(COT!Q:Q,COT!$A:$A,YEAR(daily!$A2230),COT!$B:$B,WEEKNUM(daily!$A2230))</f>
        <v>83</v>
      </c>
      <c r="AA2230">
        <f>SUMIFS(Saudi!B:B,Saudi!$A:$A,YEAR(daily!$A2230))</f>
        <v>509.80500000000001</v>
      </c>
      <c r="AB2230">
        <f>SUMIFS(Saudi!C:C,Saudi!$A:$A,YEAR(daily!$A2230))</f>
        <v>596.43100000000004</v>
      </c>
      <c r="AC2230">
        <f>SUMIFS(Saudi!F:F,Saudi!$A:$A,YEAR(daily!$A2230))</f>
        <v>3764937</v>
      </c>
      <c r="AD2230">
        <f>SUMIFS(Saudi!G:G,Saudi!$A:$A,YEAR(daily!$A2230))</f>
        <v>61.797740354674566</v>
      </c>
      <c r="AE2230">
        <f>SUMIFS(Saudi!H:H,Saudi!$A:$A,YEAR(daily!$A2230))</f>
        <v>232664599.1777074</v>
      </c>
      <c r="AF2230" s="5">
        <f t="shared" si="92"/>
        <v>1</v>
      </c>
      <c r="AG2230" s="5">
        <f t="shared" si="93"/>
        <v>2009</v>
      </c>
    </row>
    <row r="2231" spans="1:33">
      <c r="A2231" s="3">
        <v>39827</v>
      </c>
      <c r="B2231" s="1">
        <v>79601</v>
      </c>
      <c r="C2231" s="1">
        <v>93983</v>
      </c>
      <c r="D2231" s="1">
        <v>55707</v>
      </c>
      <c r="E2231" s="1">
        <v>37.28</v>
      </c>
      <c r="F2231" s="1">
        <v>48.28</v>
      </c>
      <c r="G2231" s="1">
        <v>50.71</v>
      </c>
      <c r="H2231" s="2">
        <v>50.6</v>
      </c>
      <c r="I2231" s="2">
        <v>30.9</v>
      </c>
      <c r="J2231" s="2">
        <v>86.1</v>
      </c>
      <c r="K2231" s="2">
        <v>85.6</v>
      </c>
      <c r="L2231">
        <f>SUMIFS(US!B:B,US!$D:$D,YEAR(daily!$A2231),US!$E:$E,MONTH(daily!$A2231))</f>
        <v>8621</v>
      </c>
      <c r="M2231">
        <f>SUMIFS(US!C:C,US!$D:$D,YEAR(daily!$A2231),US!$E:$E,MONTH(daily!$A2231))</f>
        <v>19040</v>
      </c>
      <c r="N2231">
        <f>SUMIFS(COT!E:E,COT!$A:$A,YEAR(daily!$A2231),COT!$B:$B,WEEKNUM(daily!$A2231))</f>
        <v>1246827</v>
      </c>
      <c r="O2231">
        <f>SUMIFS(COT!F:F,COT!$A:$A,YEAR(daily!$A2231),COT!$B:$B,WEEKNUM(daily!$A2231))</f>
        <v>228912</v>
      </c>
      <c r="P2231">
        <f>SUMIFS(COT!G:G,COT!$A:$A,YEAR(daily!$A2231),COT!$B:$B,WEEKNUM(daily!$A2231))</f>
        <v>175618</v>
      </c>
      <c r="Q2231">
        <f>SUMIFS(COT!H:H,COT!$A:$A,YEAR(daily!$A2231),COT!$B:$B,WEEKNUM(daily!$A2231))</f>
        <v>311369</v>
      </c>
      <c r="R2231">
        <f>SUMIFS(COT!I:I,COT!$A:$A,YEAR(daily!$A2231),COT!$B:$B,WEEKNUM(daily!$A2231))</f>
        <v>621835</v>
      </c>
      <c r="S2231">
        <f>SUMIFS(COT!J:J,COT!$A:$A,YEAR(daily!$A2231),COT!$B:$B,WEEKNUM(daily!$A2231))</f>
        <v>674340</v>
      </c>
      <c r="T2231">
        <f>SUMIFS(COT!K:K,COT!$A:$A,YEAR(daily!$A2231),COT!$B:$B,WEEKNUM(daily!$A2231))</f>
        <v>84711</v>
      </c>
      <c r="U2231">
        <f>SUMIFS(COT!L:L,COT!$A:$A,YEAR(daily!$A2231),COT!$B:$B,WEEKNUM(daily!$A2231))</f>
        <v>85500</v>
      </c>
      <c r="V2231">
        <f>SUMIFS(COT!M:M,COT!$A:$A,YEAR(daily!$A2231),COT!$B:$B,WEEKNUM(daily!$A2231))</f>
        <v>85</v>
      </c>
      <c r="W2231">
        <f>SUMIFS(COT!N:N,COT!$A:$A,YEAR(daily!$A2231),COT!$B:$B,WEEKNUM(daily!$A2231))</f>
        <v>95</v>
      </c>
      <c r="X2231">
        <f>SUMIFS(COT!O:O,COT!$A:$A,YEAR(daily!$A2231),COT!$B:$B,WEEKNUM(daily!$A2231))</f>
        <v>130</v>
      </c>
      <c r="Y2231">
        <f>SUMIFS(COT!P:P,COT!$A:$A,YEAR(daily!$A2231),COT!$B:$B,WEEKNUM(daily!$A2231))</f>
        <v>84</v>
      </c>
      <c r="Z2231">
        <f>SUMIFS(COT!Q:Q,COT!$A:$A,YEAR(daily!$A2231),COT!$B:$B,WEEKNUM(daily!$A2231))</f>
        <v>83</v>
      </c>
      <c r="AA2231">
        <f>SUMIFS(Saudi!B:B,Saudi!$A:$A,YEAR(daily!$A2231))</f>
        <v>509.80500000000001</v>
      </c>
      <c r="AB2231">
        <f>SUMIFS(Saudi!C:C,Saudi!$A:$A,YEAR(daily!$A2231))</f>
        <v>596.43100000000004</v>
      </c>
      <c r="AC2231">
        <f>SUMIFS(Saudi!F:F,Saudi!$A:$A,YEAR(daily!$A2231))</f>
        <v>3764937</v>
      </c>
      <c r="AD2231">
        <f>SUMIFS(Saudi!G:G,Saudi!$A:$A,YEAR(daily!$A2231))</f>
        <v>61.797740354674566</v>
      </c>
      <c r="AE2231">
        <f>SUMIFS(Saudi!H:H,Saudi!$A:$A,YEAR(daily!$A2231))</f>
        <v>232664599.1777074</v>
      </c>
      <c r="AF2231" s="5">
        <f t="shared" si="92"/>
        <v>1</v>
      </c>
      <c r="AG2231" s="5">
        <f t="shared" si="93"/>
        <v>2009</v>
      </c>
    </row>
    <row r="2232" spans="1:33">
      <c r="A2232" s="3">
        <v>39828</v>
      </c>
      <c r="B2232" s="1">
        <v>61455</v>
      </c>
      <c r="C2232" s="1">
        <v>93297</v>
      </c>
      <c r="D2232" s="1">
        <v>54640</v>
      </c>
      <c r="E2232" s="1">
        <v>35.4</v>
      </c>
      <c r="F2232" s="1">
        <v>48.11</v>
      </c>
      <c r="G2232" s="1">
        <v>50.61</v>
      </c>
      <c r="H2232" s="2">
        <v>50.6</v>
      </c>
      <c r="I2232" s="2">
        <v>30.9</v>
      </c>
      <c r="J2232" s="2">
        <v>86.1</v>
      </c>
      <c r="K2232" s="2">
        <v>85.6</v>
      </c>
      <c r="L2232">
        <f>SUMIFS(US!B:B,US!$D:$D,YEAR(daily!$A2232),US!$E:$E,MONTH(daily!$A2232))</f>
        <v>8621</v>
      </c>
      <c r="M2232">
        <f>SUMIFS(US!C:C,US!$D:$D,YEAR(daily!$A2232),US!$E:$E,MONTH(daily!$A2232))</f>
        <v>19040</v>
      </c>
      <c r="N2232">
        <f>SUMIFS(COT!E:E,COT!$A:$A,YEAR(daily!$A2232),COT!$B:$B,WEEKNUM(daily!$A2232))</f>
        <v>1246827</v>
      </c>
      <c r="O2232">
        <f>SUMIFS(COT!F:F,COT!$A:$A,YEAR(daily!$A2232),COT!$B:$B,WEEKNUM(daily!$A2232))</f>
        <v>228912</v>
      </c>
      <c r="P2232">
        <f>SUMIFS(COT!G:G,COT!$A:$A,YEAR(daily!$A2232),COT!$B:$B,WEEKNUM(daily!$A2232))</f>
        <v>175618</v>
      </c>
      <c r="Q2232">
        <f>SUMIFS(COT!H:H,COT!$A:$A,YEAR(daily!$A2232),COT!$B:$B,WEEKNUM(daily!$A2232))</f>
        <v>311369</v>
      </c>
      <c r="R2232">
        <f>SUMIFS(COT!I:I,COT!$A:$A,YEAR(daily!$A2232),COT!$B:$B,WEEKNUM(daily!$A2232))</f>
        <v>621835</v>
      </c>
      <c r="S2232">
        <f>SUMIFS(COT!J:J,COT!$A:$A,YEAR(daily!$A2232),COT!$B:$B,WEEKNUM(daily!$A2232))</f>
        <v>674340</v>
      </c>
      <c r="T2232">
        <f>SUMIFS(COT!K:K,COT!$A:$A,YEAR(daily!$A2232),COT!$B:$B,WEEKNUM(daily!$A2232))</f>
        <v>84711</v>
      </c>
      <c r="U2232">
        <f>SUMIFS(COT!L:L,COT!$A:$A,YEAR(daily!$A2232),COT!$B:$B,WEEKNUM(daily!$A2232))</f>
        <v>85500</v>
      </c>
      <c r="V2232">
        <f>SUMIFS(COT!M:M,COT!$A:$A,YEAR(daily!$A2232),COT!$B:$B,WEEKNUM(daily!$A2232))</f>
        <v>85</v>
      </c>
      <c r="W2232">
        <f>SUMIFS(COT!N:N,COT!$A:$A,YEAR(daily!$A2232),COT!$B:$B,WEEKNUM(daily!$A2232))</f>
        <v>95</v>
      </c>
      <c r="X2232">
        <f>SUMIFS(COT!O:O,COT!$A:$A,YEAR(daily!$A2232),COT!$B:$B,WEEKNUM(daily!$A2232))</f>
        <v>130</v>
      </c>
      <c r="Y2232">
        <f>SUMIFS(COT!P:P,COT!$A:$A,YEAR(daily!$A2232),COT!$B:$B,WEEKNUM(daily!$A2232))</f>
        <v>84</v>
      </c>
      <c r="Z2232">
        <f>SUMIFS(COT!Q:Q,COT!$A:$A,YEAR(daily!$A2232),COT!$B:$B,WEEKNUM(daily!$A2232))</f>
        <v>83</v>
      </c>
      <c r="AA2232">
        <f>SUMIFS(Saudi!B:B,Saudi!$A:$A,YEAR(daily!$A2232))</f>
        <v>509.80500000000001</v>
      </c>
      <c r="AB2232">
        <f>SUMIFS(Saudi!C:C,Saudi!$A:$A,YEAR(daily!$A2232))</f>
        <v>596.43100000000004</v>
      </c>
      <c r="AC2232">
        <f>SUMIFS(Saudi!F:F,Saudi!$A:$A,YEAR(daily!$A2232))</f>
        <v>3764937</v>
      </c>
      <c r="AD2232">
        <f>SUMIFS(Saudi!G:G,Saudi!$A:$A,YEAR(daily!$A2232))</f>
        <v>61.797740354674566</v>
      </c>
      <c r="AE2232">
        <f>SUMIFS(Saudi!H:H,Saudi!$A:$A,YEAR(daily!$A2232))</f>
        <v>232664599.1777074</v>
      </c>
      <c r="AF2232" s="5">
        <f t="shared" si="92"/>
        <v>1</v>
      </c>
      <c r="AG2232" s="5">
        <f t="shared" si="93"/>
        <v>2009</v>
      </c>
    </row>
    <row r="2233" spans="1:33">
      <c r="A2233" s="3">
        <v>39829</v>
      </c>
      <c r="B2233" s="1">
        <v>17561</v>
      </c>
      <c r="C2233" s="1">
        <v>102078</v>
      </c>
      <c r="D2233" s="1">
        <v>57276</v>
      </c>
      <c r="E2233" s="1">
        <v>36.51</v>
      </c>
      <c r="F2233" s="1">
        <v>47.02</v>
      </c>
      <c r="G2233" s="1">
        <v>49.51</v>
      </c>
      <c r="H2233" s="2">
        <v>50.6</v>
      </c>
      <c r="I2233" s="2">
        <v>30.9</v>
      </c>
      <c r="J2233" s="2">
        <v>86.1</v>
      </c>
      <c r="K2233" s="2">
        <v>85.6</v>
      </c>
      <c r="L2233">
        <f>SUMIFS(US!B:B,US!$D:$D,YEAR(daily!$A2233),US!$E:$E,MONTH(daily!$A2233))</f>
        <v>8621</v>
      </c>
      <c r="M2233">
        <f>SUMIFS(US!C:C,US!$D:$D,YEAR(daily!$A2233),US!$E:$E,MONTH(daily!$A2233))</f>
        <v>19040</v>
      </c>
      <c r="N2233">
        <f>SUMIFS(COT!E:E,COT!$A:$A,YEAR(daily!$A2233),COT!$B:$B,WEEKNUM(daily!$A2233))</f>
        <v>1246827</v>
      </c>
      <c r="O2233">
        <f>SUMIFS(COT!F:F,COT!$A:$A,YEAR(daily!$A2233),COT!$B:$B,WEEKNUM(daily!$A2233))</f>
        <v>228912</v>
      </c>
      <c r="P2233">
        <f>SUMIFS(COT!G:G,COT!$A:$A,YEAR(daily!$A2233),COT!$B:$B,WEEKNUM(daily!$A2233))</f>
        <v>175618</v>
      </c>
      <c r="Q2233">
        <f>SUMIFS(COT!H:H,COT!$A:$A,YEAR(daily!$A2233),COT!$B:$B,WEEKNUM(daily!$A2233))</f>
        <v>311369</v>
      </c>
      <c r="R2233">
        <f>SUMIFS(COT!I:I,COT!$A:$A,YEAR(daily!$A2233),COT!$B:$B,WEEKNUM(daily!$A2233))</f>
        <v>621835</v>
      </c>
      <c r="S2233">
        <f>SUMIFS(COT!J:J,COT!$A:$A,YEAR(daily!$A2233),COT!$B:$B,WEEKNUM(daily!$A2233))</f>
        <v>674340</v>
      </c>
      <c r="T2233">
        <f>SUMIFS(COT!K:K,COT!$A:$A,YEAR(daily!$A2233),COT!$B:$B,WEEKNUM(daily!$A2233))</f>
        <v>84711</v>
      </c>
      <c r="U2233">
        <f>SUMIFS(COT!L:L,COT!$A:$A,YEAR(daily!$A2233),COT!$B:$B,WEEKNUM(daily!$A2233))</f>
        <v>85500</v>
      </c>
      <c r="V2233">
        <f>SUMIFS(COT!M:M,COT!$A:$A,YEAR(daily!$A2233),COT!$B:$B,WEEKNUM(daily!$A2233))</f>
        <v>85</v>
      </c>
      <c r="W2233">
        <f>SUMIFS(COT!N:N,COT!$A:$A,YEAR(daily!$A2233),COT!$B:$B,WEEKNUM(daily!$A2233))</f>
        <v>95</v>
      </c>
      <c r="X2233">
        <f>SUMIFS(COT!O:O,COT!$A:$A,YEAR(daily!$A2233),COT!$B:$B,WEEKNUM(daily!$A2233))</f>
        <v>130</v>
      </c>
      <c r="Y2233">
        <f>SUMIFS(COT!P:P,COT!$A:$A,YEAR(daily!$A2233),COT!$B:$B,WEEKNUM(daily!$A2233))</f>
        <v>84</v>
      </c>
      <c r="Z2233">
        <f>SUMIFS(COT!Q:Q,COT!$A:$A,YEAR(daily!$A2233),COT!$B:$B,WEEKNUM(daily!$A2233))</f>
        <v>83</v>
      </c>
      <c r="AA2233">
        <f>SUMIFS(Saudi!B:B,Saudi!$A:$A,YEAR(daily!$A2233))</f>
        <v>509.80500000000001</v>
      </c>
      <c r="AB2233">
        <f>SUMIFS(Saudi!C:C,Saudi!$A:$A,YEAR(daily!$A2233))</f>
        <v>596.43100000000004</v>
      </c>
      <c r="AC2233">
        <f>SUMIFS(Saudi!F:F,Saudi!$A:$A,YEAR(daily!$A2233))</f>
        <v>3764937</v>
      </c>
      <c r="AD2233">
        <f>SUMIFS(Saudi!G:G,Saudi!$A:$A,YEAR(daily!$A2233))</f>
        <v>61.797740354674566</v>
      </c>
      <c r="AE2233">
        <f>SUMIFS(Saudi!H:H,Saudi!$A:$A,YEAR(daily!$A2233))</f>
        <v>232664599.1777074</v>
      </c>
      <c r="AF2233" s="5">
        <f t="shared" si="92"/>
        <v>1</v>
      </c>
      <c r="AG2233" s="5">
        <f t="shared" si="93"/>
        <v>2009</v>
      </c>
    </row>
    <row r="2234" spans="1:33">
      <c r="A2234" s="3">
        <v>39833</v>
      </c>
      <c r="B2234" s="1">
        <v>306021.8</v>
      </c>
      <c r="C2234" s="1">
        <v>107671</v>
      </c>
      <c r="D2234" s="1">
        <v>62121</v>
      </c>
      <c r="E2234" s="1">
        <v>38.74</v>
      </c>
      <c r="F2234" s="1">
        <v>44.25</v>
      </c>
      <c r="G2234" s="1">
        <v>46.56</v>
      </c>
      <c r="H2234" s="2">
        <v>50.6</v>
      </c>
      <c r="I2234" s="2">
        <v>30.9</v>
      </c>
      <c r="J2234" s="2">
        <v>86.1</v>
      </c>
      <c r="K2234" s="2">
        <v>85.6</v>
      </c>
      <c r="L2234">
        <f>SUMIFS(US!B:B,US!$D:$D,YEAR(daily!$A2234),US!$E:$E,MONTH(daily!$A2234))</f>
        <v>8621</v>
      </c>
      <c r="M2234">
        <f>SUMIFS(US!C:C,US!$D:$D,YEAR(daily!$A2234),US!$E:$E,MONTH(daily!$A2234))</f>
        <v>19040</v>
      </c>
      <c r="N2234">
        <f>SUMIFS(COT!E:E,COT!$A:$A,YEAR(daily!$A2234),COT!$B:$B,WEEKNUM(daily!$A2234))</f>
        <v>1250327</v>
      </c>
      <c r="O2234">
        <f>SUMIFS(COT!F:F,COT!$A:$A,YEAR(daily!$A2234),COT!$B:$B,WEEKNUM(daily!$A2234))</f>
        <v>225424</v>
      </c>
      <c r="P2234">
        <f>SUMIFS(COT!G:G,COT!$A:$A,YEAR(daily!$A2234),COT!$B:$B,WEEKNUM(daily!$A2234))</f>
        <v>179290</v>
      </c>
      <c r="Q2234">
        <f>SUMIFS(COT!H:H,COT!$A:$A,YEAR(daily!$A2234),COT!$B:$B,WEEKNUM(daily!$A2234))</f>
        <v>304031</v>
      </c>
      <c r="R2234">
        <f>SUMIFS(COT!I:I,COT!$A:$A,YEAR(daily!$A2234),COT!$B:$B,WEEKNUM(daily!$A2234))</f>
        <v>633949</v>
      </c>
      <c r="S2234">
        <f>SUMIFS(COT!J:J,COT!$A:$A,YEAR(daily!$A2234),COT!$B:$B,WEEKNUM(daily!$A2234))</f>
        <v>672365</v>
      </c>
      <c r="T2234">
        <f>SUMIFS(COT!K:K,COT!$A:$A,YEAR(daily!$A2234),COT!$B:$B,WEEKNUM(daily!$A2234))</f>
        <v>86923</v>
      </c>
      <c r="U2234">
        <f>SUMIFS(COT!L:L,COT!$A:$A,YEAR(daily!$A2234),COT!$B:$B,WEEKNUM(daily!$A2234))</f>
        <v>94641</v>
      </c>
      <c r="V2234">
        <f>SUMIFS(COT!M:M,COT!$A:$A,YEAR(daily!$A2234),COT!$B:$B,WEEKNUM(daily!$A2234))</f>
        <v>76</v>
      </c>
      <c r="W2234">
        <f>SUMIFS(COT!N:N,COT!$A:$A,YEAR(daily!$A2234),COT!$B:$B,WEEKNUM(daily!$A2234))</f>
        <v>102</v>
      </c>
      <c r="X2234">
        <f>SUMIFS(COT!O:O,COT!$A:$A,YEAR(daily!$A2234),COT!$B:$B,WEEKNUM(daily!$A2234))</f>
        <v>136</v>
      </c>
      <c r="Y2234">
        <f>SUMIFS(COT!P:P,COT!$A:$A,YEAR(daily!$A2234),COT!$B:$B,WEEKNUM(daily!$A2234))</f>
        <v>77</v>
      </c>
      <c r="Z2234">
        <f>SUMIFS(COT!Q:Q,COT!$A:$A,YEAR(daily!$A2234),COT!$B:$B,WEEKNUM(daily!$A2234))</f>
        <v>81</v>
      </c>
      <c r="AA2234">
        <f>SUMIFS(Saudi!B:B,Saudi!$A:$A,YEAR(daily!$A2234))</f>
        <v>509.80500000000001</v>
      </c>
      <c r="AB2234">
        <f>SUMIFS(Saudi!C:C,Saudi!$A:$A,YEAR(daily!$A2234))</f>
        <v>596.43100000000004</v>
      </c>
      <c r="AC2234">
        <f>SUMIFS(Saudi!F:F,Saudi!$A:$A,YEAR(daily!$A2234))</f>
        <v>3764937</v>
      </c>
      <c r="AD2234">
        <f>SUMIFS(Saudi!G:G,Saudi!$A:$A,YEAR(daily!$A2234))</f>
        <v>61.797740354674566</v>
      </c>
      <c r="AE2234">
        <f>SUMIFS(Saudi!H:H,Saudi!$A:$A,YEAR(daily!$A2234))</f>
        <v>232664599.1777074</v>
      </c>
      <c r="AF2234" s="5">
        <f t="shared" si="92"/>
        <v>1</v>
      </c>
      <c r="AG2234" s="5">
        <f t="shared" si="93"/>
        <v>2009</v>
      </c>
    </row>
    <row r="2235" spans="1:33">
      <c r="A2235" s="3">
        <v>39834</v>
      </c>
      <c r="B2235" s="1">
        <v>378137</v>
      </c>
      <c r="C2235" s="1">
        <v>60626</v>
      </c>
      <c r="D2235" s="1">
        <v>119540</v>
      </c>
      <c r="E2235" s="1">
        <v>43.55</v>
      </c>
      <c r="F2235" s="1">
        <v>47.12</v>
      </c>
      <c r="G2235" s="1">
        <v>48.51</v>
      </c>
      <c r="H2235" s="2">
        <v>50.6</v>
      </c>
      <c r="I2235" s="2">
        <v>30.9</v>
      </c>
      <c r="J2235" s="2">
        <v>86.1</v>
      </c>
      <c r="K2235" s="2">
        <v>85.6</v>
      </c>
      <c r="L2235">
        <f>SUMIFS(US!B:B,US!$D:$D,YEAR(daily!$A2235),US!$E:$E,MONTH(daily!$A2235))</f>
        <v>8621</v>
      </c>
      <c r="M2235">
        <f>SUMIFS(US!C:C,US!$D:$D,YEAR(daily!$A2235),US!$E:$E,MONTH(daily!$A2235))</f>
        <v>19040</v>
      </c>
      <c r="N2235">
        <f>SUMIFS(COT!E:E,COT!$A:$A,YEAR(daily!$A2235),COT!$B:$B,WEEKNUM(daily!$A2235))</f>
        <v>1250327</v>
      </c>
      <c r="O2235">
        <f>SUMIFS(COT!F:F,COT!$A:$A,YEAR(daily!$A2235),COT!$B:$B,WEEKNUM(daily!$A2235))</f>
        <v>225424</v>
      </c>
      <c r="P2235">
        <f>SUMIFS(COT!G:G,COT!$A:$A,YEAR(daily!$A2235),COT!$B:$B,WEEKNUM(daily!$A2235))</f>
        <v>179290</v>
      </c>
      <c r="Q2235">
        <f>SUMIFS(COT!H:H,COT!$A:$A,YEAR(daily!$A2235),COT!$B:$B,WEEKNUM(daily!$A2235))</f>
        <v>304031</v>
      </c>
      <c r="R2235">
        <f>SUMIFS(COT!I:I,COT!$A:$A,YEAR(daily!$A2235),COT!$B:$B,WEEKNUM(daily!$A2235))</f>
        <v>633949</v>
      </c>
      <c r="S2235">
        <f>SUMIFS(COT!J:J,COT!$A:$A,YEAR(daily!$A2235),COT!$B:$B,WEEKNUM(daily!$A2235))</f>
        <v>672365</v>
      </c>
      <c r="T2235">
        <f>SUMIFS(COT!K:K,COT!$A:$A,YEAR(daily!$A2235),COT!$B:$B,WEEKNUM(daily!$A2235))</f>
        <v>86923</v>
      </c>
      <c r="U2235">
        <f>SUMIFS(COT!L:L,COT!$A:$A,YEAR(daily!$A2235),COT!$B:$B,WEEKNUM(daily!$A2235))</f>
        <v>94641</v>
      </c>
      <c r="V2235">
        <f>SUMIFS(COT!M:M,COT!$A:$A,YEAR(daily!$A2235),COT!$B:$B,WEEKNUM(daily!$A2235))</f>
        <v>76</v>
      </c>
      <c r="W2235">
        <f>SUMIFS(COT!N:N,COT!$A:$A,YEAR(daily!$A2235),COT!$B:$B,WEEKNUM(daily!$A2235))</f>
        <v>102</v>
      </c>
      <c r="X2235">
        <f>SUMIFS(COT!O:O,COT!$A:$A,YEAR(daily!$A2235),COT!$B:$B,WEEKNUM(daily!$A2235))</f>
        <v>136</v>
      </c>
      <c r="Y2235">
        <f>SUMIFS(COT!P:P,COT!$A:$A,YEAR(daily!$A2235),COT!$B:$B,WEEKNUM(daily!$A2235))</f>
        <v>77</v>
      </c>
      <c r="Z2235">
        <f>SUMIFS(COT!Q:Q,COT!$A:$A,YEAR(daily!$A2235),COT!$B:$B,WEEKNUM(daily!$A2235))</f>
        <v>81</v>
      </c>
      <c r="AA2235">
        <f>SUMIFS(Saudi!B:B,Saudi!$A:$A,YEAR(daily!$A2235))</f>
        <v>509.80500000000001</v>
      </c>
      <c r="AB2235">
        <f>SUMIFS(Saudi!C:C,Saudi!$A:$A,YEAR(daily!$A2235))</f>
        <v>596.43100000000004</v>
      </c>
      <c r="AC2235">
        <f>SUMIFS(Saudi!F:F,Saudi!$A:$A,YEAR(daily!$A2235))</f>
        <v>3764937</v>
      </c>
      <c r="AD2235">
        <f>SUMIFS(Saudi!G:G,Saudi!$A:$A,YEAR(daily!$A2235))</f>
        <v>61.797740354674566</v>
      </c>
      <c r="AE2235">
        <f>SUMIFS(Saudi!H:H,Saudi!$A:$A,YEAR(daily!$A2235))</f>
        <v>232664599.1777074</v>
      </c>
      <c r="AF2235" s="5">
        <f t="shared" si="92"/>
        <v>1</v>
      </c>
      <c r="AG2235" s="5">
        <f t="shared" si="93"/>
        <v>2009</v>
      </c>
    </row>
    <row r="2236" spans="1:33">
      <c r="A2236" s="3">
        <v>39835</v>
      </c>
      <c r="B2236" s="1">
        <v>375199</v>
      </c>
      <c r="C2236" s="1">
        <v>60322</v>
      </c>
      <c r="D2236" s="1">
        <v>112733</v>
      </c>
      <c r="E2236" s="1">
        <v>43.67</v>
      </c>
      <c r="F2236" s="1">
        <v>47.41</v>
      </c>
      <c r="G2236" s="1">
        <v>48.79</v>
      </c>
      <c r="H2236" s="2">
        <v>50.6</v>
      </c>
      <c r="I2236" s="2">
        <v>30.9</v>
      </c>
      <c r="J2236" s="2">
        <v>86.1</v>
      </c>
      <c r="K2236" s="2">
        <v>85.6</v>
      </c>
      <c r="L2236">
        <f>SUMIFS(US!B:B,US!$D:$D,YEAR(daily!$A2236),US!$E:$E,MONTH(daily!$A2236))</f>
        <v>8621</v>
      </c>
      <c r="M2236">
        <f>SUMIFS(US!C:C,US!$D:$D,YEAR(daily!$A2236),US!$E:$E,MONTH(daily!$A2236))</f>
        <v>19040</v>
      </c>
      <c r="N2236">
        <f>SUMIFS(COT!E:E,COT!$A:$A,YEAR(daily!$A2236),COT!$B:$B,WEEKNUM(daily!$A2236))</f>
        <v>1250327</v>
      </c>
      <c r="O2236">
        <f>SUMIFS(COT!F:F,COT!$A:$A,YEAR(daily!$A2236),COT!$B:$B,WEEKNUM(daily!$A2236))</f>
        <v>225424</v>
      </c>
      <c r="P2236">
        <f>SUMIFS(COT!G:G,COT!$A:$A,YEAR(daily!$A2236),COT!$B:$B,WEEKNUM(daily!$A2236))</f>
        <v>179290</v>
      </c>
      <c r="Q2236">
        <f>SUMIFS(COT!H:H,COT!$A:$A,YEAR(daily!$A2236),COT!$B:$B,WEEKNUM(daily!$A2236))</f>
        <v>304031</v>
      </c>
      <c r="R2236">
        <f>SUMIFS(COT!I:I,COT!$A:$A,YEAR(daily!$A2236),COT!$B:$B,WEEKNUM(daily!$A2236))</f>
        <v>633949</v>
      </c>
      <c r="S2236">
        <f>SUMIFS(COT!J:J,COT!$A:$A,YEAR(daily!$A2236),COT!$B:$B,WEEKNUM(daily!$A2236))</f>
        <v>672365</v>
      </c>
      <c r="T2236">
        <f>SUMIFS(COT!K:K,COT!$A:$A,YEAR(daily!$A2236),COT!$B:$B,WEEKNUM(daily!$A2236))</f>
        <v>86923</v>
      </c>
      <c r="U2236">
        <f>SUMIFS(COT!L:L,COT!$A:$A,YEAR(daily!$A2236),COT!$B:$B,WEEKNUM(daily!$A2236))</f>
        <v>94641</v>
      </c>
      <c r="V2236">
        <f>SUMIFS(COT!M:M,COT!$A:$A,YEAR(daily!$A2236),COT!$B:$B,WEEKNUM(daily!$A2236))</f>
        <v>76</v>
      </c>
      <c r="W2236">
        <f>SUMIFS(COT!N:N,COT!$A:$A,YEAR(daily!$A2236),COT!$B:$B,WEEKNUM(daily!$A2236))</f>
        <v>102</v>
      </c>
      <c r="X2236">
        <f>SUMIFS(COT!O:O,COT!$A:$A,YEAR(daily!$A2236),COT!$B:$B,WEEKNUM(daily!$A2236))</f>
        <v>136</v>
      </c>
      <c r="Y2236">
        <f>SUMIFS(COT!P:P,COT!$A:$A,YEAR(daily!$A2236),COT!$B:$B,WEEKNUM(daily!$A2236))</f>
        <v>77</v>
      </c>
      <c r="Z2236">
        <f>SUMIFS(COT!Q:Q,COT!$A:$A,YEAR(daily!$A2236),COT!$B:$B,WEEKNUM(daily!$A2236))</f>
        <v>81</v>
      </c>
      <c r="AA2236">
        <f>SUMIFS(Saudi!B:B,Saudi!$A:$A,YEAR(daily!$A2236))</f>
        <v>509.80500000000001</v>
      </c>
      <c r="AB2236">
        <f>SUMIFS(Saudi!C:C,Saudi!$A:$A,YEAR(daily!$A2236))</f>
        <v>596.43100000000004</v>
      </c>
      <c r="AC2236">
        <f>SUMIFS(Saudi!F:F,Saudi!$A:$A,YEAR(daily!$A2236))</f>
        <v>3764937</v>
      </c>
      <c r="AD2236">
        <f>SUMIFS(Saudi!G:G,Saudi!$A:$A,YEAR(daily!$A2236))</f>
        <v>61.797740354674566</v>
      </c>
      <c r="AE2236">
        <f>SUMIFS(Saudi!H:H,Saudi!$A:$A,YEAR(daily!$A2236))</f>
        <v>232664599.1777074</v>
      </c>
      <c r="AF2236" s="5">
        <f t="shared" si="92"/>
        <v>1</v>
      </c>
      <c r="AG2236" s="5">
        <f t="shared" si="93"/>
        <v>2009</v>
      </c>
    </row>
    <row r="2237" spans="1:33">
      <c r="A2237" s="3">
        <v>39836</v>
      </c>
      <c r="B2237" s="1">
        <v>377692</v>
      </c>
      <c r="C2237" s="1">
        <v>60984</v>
      </c>
      <c r="D2237" s="1">
        <v>115159</v>
      </c>
      <c r="E2237" s="1">
        <v>46.47</v>
      </c>
      <c r="F2237" s="1">
        <v>50.76</v>
      </c>
      <c r="G2237" s="1">
        <v>51.95</v>
      </c>
      <c r="H2237" s="2">
        <v>50.6</v>
      </c>
      <c r="I2237" s="2">
        <v>30.9</v>
      </c>
      <c r="J2237" s="2">
        <v>86.1</v>
      </c>
      <c r="K2237" s="2">
        <v>85.6</v>
      </c>
      <c r="L2237">
        <f>SUMIFS(US!B:B,US!$D:$D,YEAR(daily!$A2237),US!$E:$E,MONTH(daily!$A2237))</f>
        <v>8621</v>
      </c>
      <c r="M2237">
        <f>SUMIFS(US!C:C,US!$D:$D,YEAR(daily!$A2237),US!$E:$E,MONTH(daily!$A2237))</f>
        <v>19040</v>
      </c>
      <c r="N2237">
        <f>SUMIFS(COT!E:E,COT!$A:$A,YEAR(daily!$A2237),COT!$B:$B,WEEKNUM(daily!$A2237))</f>
        <v>1250327</v>
      </c>
      <c r="O2237">
        <f>SUMIFS(COT!F:F,COT!$A:$A,YEAR(daily!$A2237),COT!$B:$B,WEEKNUM(daily!$A2237))</f>
        <v>225424</v>
      </c>
      <c r="P2237">
        <f>SUMIFS(COT!G:G,COT!$A:$A,YEAR(daily!$A2237),COT!$B:$B,WEEKNUM(daily!$A2237))</f>
        <v>179290</v>
      </c>
      <c r="Q2237">
        <f>SUMIFS(COT!H:H,COT!$A:$A,YEAR(daily!$A2237),COT!$B:$B,WEEKNUM(daily!$A2237))</f>
        <v>304031</v>
      </c>
      <c r="R2237">
        <f>SUMIFS(COT!I:I,COT!$A:$A,YEAR(daily!$A2237),COT!$B:$B,WEEKNUM(daily!$A2237))</f>
        <v>633949</v>
      </c>
      <c r="S2237">
        <f>SUMIFS(COT!J:J,COT!$A:$A,YEAR(daily!$A2237),COT!$B:$B,WEEKNUM(daily!$A2237))</f>
        <v>672365</v>
      </c>
      <c r="T2237">
        <f>SUMIFS(COT!K:K,COT!$A:$A,YEAR(daily!$A2237),COT!$B:$B,WEEKNUM(daily!$A2237))</f>
        <v>86923</v>
      </c>
      <c r="U2237">
        <f>SUMIFS(COT!L:L,COT!$A:$A,YEAR(daily!$A2237),COT!$B:$B,WEEKNUM(daily!$A2237))</f>
        <v>94641</v>
      </c>
      <c r="V2237">
        <f>SUMIFS(COT!M:M,COT!$A:$A,YEAR(daily!$A2237),COT!$B:$B,WEEKNUM(daily!$A2237))</f>
        <v>76</v>
      </c>
      <c r="W2237">
        <f>SUMIFS(COT!N:N,COT!$A:$A,YEAR(daily!$A2237),COT!$B:$B,WEEKNUM(daily!$A2237))</f>
        <v>102</v>
      </c>
      <c r="X2237">
        <f>SUMIFS(COT!O:O,COT!$A:$A,YEAR(daily!$A2237),COT!$B:$B,WEEKNUM(daily!$A2237))</f>
        <v>136</v>
      </c>
      <c r="Y2237">
        <f>SUMIFS(COT!P:P,COT!$A:$A,YEAR(daily!$A2237),COT!$B:$B,WEEKNUM(daily!$A2237))</f>
        <v>77</v>
      </c>
      <c r="Z2237">
        <f>SUMIFS(COT!Q:Q,COT!$A:$A,YEAR(daily!$A2237),COT!$B:$B,WEEKNUM(daily!$A2237))</f>
        <v>81</v>
      </c>
      <c r="AA2237">
        <f>SUMIFS(Saudi!B:B,Saudi!$A:$A,YEAR(daily!$A2237))</f>
        <v>509.80500000000001</v>
      </c>
      <c r="AB2237">
        <f>SUMIFS(Saudi!C:C,Saudi!$A:$A,YEAR(daily!$A2237))</f>
        <v>596.43100000000004</v>
      </c>
      <c r="AC2237">
        <f>SUMIFS(Saudi!F:F,Saudi!$A:$A,YEAR(daily!$A2237))</f>
        <v>3764937</v>
      </c>
      <c r="AD2237">
        <f>SUMIFS(Saudi!G:G,Saudi!$A:$A,YEAR(daily!$A2237))</f>
        <v>61.797740354674566</v>
      </c>
      <c r="AE2237">
        <f>SUMIFS(Saudi!H:H,Saudi!$A:$A,YEAR(daily!$A2237))</f>
        <v>232664599.1777074</v>
      </c>
      <c r="AF2237" s="5">
        <f t="shared" si="92"/>
        <v>1</v>
      </c>
      <c r="AG2237" s="5">
        <f t="shared" si="93"/>
        <v>2009</v>
      </c>
    </row>
    <row r="2238" spans="1:33">
      <c r="A2238" s="3">
        <v>39839</v>
      </c>
      <c r="B2238" s="1">
        <v>360026</v>
      </c>
      <c r="C2238" s="1">
        <v>64662</v>
      </c>
      <c r="D2238" s="1">
        <v>116566</v>
      </c>
      <c r="E2238" s="1">
        <v>45.73</v>
      </c>
      <c r="F2238" s="1">
        <v>50.03</v>
      </c>
      <c r="G2238" s="1">
        <v>51.05</v>
      </c>
      <c r="H2238" s="2">
        <v>50.6</v>
      </c>
      <c r="I2238" s="2">
        <v>30.9</v>
      </c>
      <c r="J2238" s="2">
        <v>86.1</v>
      </c>
      <c r="K2238" s="2">
        <v>85.6</v>
      </c>
      <c r="L2238">
        <f>SUMIFS(US!B:B,US!$D:$D,YEAR(daily!$A2238),US!$E:$E,MONTH(daily!$A2238))</f>
        <v>8621</v>
      </c>
      <c r="M2238">
        <f>SUMIFS(US!C:C,US!$D:$D,YEAR(daily!$A2238),US!$E:$E,MONTH(daily!$A2238))</f>
        <v>19040</v>
      </c>
      <c r="N2238">
        <f>SUMIFS(COT!E:E,COT!$A:$A,YEAR(daily!$A2238),COT!$B:$B,WEEKNUM(daily!$A2238))</f>
        <v>1245999</v>
      </c>
      <c r="O2238">
        <f>SUMIFS(COT!F:F,COT!$A:$A,YEAR(daily!$A2238),COT!$B:$B,WEEKNUM(daily!$A2238))</f>
        <v>226101</v>
      </c>
      <c r="P2238">
        <f>SUMIFS(COT!G:G,COT!$A:$A,YEAR(daily!$A2238),COT!$B:$B,WEEKNUM(daily!$A2238))</f>
        <v>174449</v>
      </c>
      <c r="Q2238">
        <f>SUMIFS(COT!H:H,COT!$A:$A,YEAR(daily!$A2238),COT!$B:$B,WEEKNUM(daily!$A2238))</f>
        <v>300179</v>
      </c>
      <c r="R2238">
        <f>SUMIFS(COT!I:I,COT!$A:$A,YEAR(daily!$A2238),COT!$B:$B,WEEKNUM(daily!$A2238))</f>
        <v>635238</v>
      </c>
      <c r="S2238">
        <f>SUMIFS(COT!J:J,COT!$A:$A,YEAR(daily!$A2238),COT!$B:$B,WEEKNUM(daily!$A2238))</f>
        <v>676012</v>
      </c>
      <c r="T2238">
        <f>SUMIFS(COT!K:K,COT!$A:$A,YEAR(daily!$A2238),COT!$B:$B,WEEKNUM(daily!$A2238))</f>
        <v>84481</v>
      </c>
      <c r="U2238">
        <f>SUMIFS(COT!L:L,COT!$A:$A,YEAR(daily!$A2238),COT!$B:$B,WEEKNUM(daily!$A2238))</f>
        <v>95359</v>
      </c>
      <c r="V2238">
        <f>SUMIFS(COT!M:M,COT!$A:$A,YEAR(daily!$A2238),COT!$B:$B,WEEKNUM(daily!$A2238))</f>
        <v>74</v>
      </c>
      <c r="W2238">
        <f>SUMIFS(COT!N:N,COT!$A:$A,YEAR(daily!$A2238),COT!$B:$B,WEEKNUM(daily!$A2238))</f>
        <v>102</v>
      </c>
      <c r="X2238">
        <f>SUMIFS(COT!O:O,COT!$A:$A,YEAR(daily!$A2238),COT!$B:$B,WEEKNUM(daily!$A2238))</f>
        <v>132</v>
      </c>
      <c r="Y2238">
        <f>SUMIFS(COT!P:P,COT!$A:$A,YEAR(daily!$A2238),COT!$B:$B,WEEKNUM(daily!$A2238))</f>
        <v>76</v>
      </c>
      <c r="Z2238">
        <f>SUMIFS(COT!Q:Q,COT!$A:$A,YEAR(daily!$A2238),COT!$B:$B,WEEKNUM(daily!$A2238))</f>
        <v>82</v>
      </c>
      <c r="AA2238">
        <f>SUMIFS(Saudi!B:B,Saudi!$A:$A,YEAR(daily!$A2238))</f>
        <v>509.80500000000001</v>
      </c>
      <c r="AB2238">
        <f>SUMIFS(Saudi!C:C,Saudi!$A:$A,YEAR(daily!$A2238))</f>
        <v>596.43100000000004</v>
      </c>
      <c r="AC2238">
        <f>SUMIFS(Saudi!F:F,Saudi!$A:$A,YEAR(daily!$A2238))</f>
        <v>3764937</v>
      </c>
      <c r="AD2238">
        <f>SUMIFS(Saudi!G:G,Saudi!$A:$A,YEAR(daily!$A2238))</f>
        <v>61.797740354674566</v>
      </c>
      <c r="AE2238">
        <f>SUMIFS(Saudi!H:H,Saudi!$A:$A,YEAR(daily!$A2238))</f>
        <v>232664599.1777074</v>
      </c>
      <c r="AF2238" s="5">
        <f t="shared" si="92"/>
        <v>1</v>
      </c>
      <c r="AG2238" s="5">
        <f t="shared" si="93"/>
        <v>2009</v>
      </c>
    </row>
    <row r="2239" spans="1:33">
      <c r="A2239" s="3">
        <v>39840</v>
      </c>
      <c r="B2239" s="1">
        <v>368662</v>
      </c>
      <c r="C2239" s="1">
        <v>69860</v>
      </c>
      <c r="D2239" s="1">
        <v>116746</v>
      </c>
      <c r="E2239" s="1">
        <v>41.58</v>
      </c>
      <c r="F2239" s="1">
        <v>47.18</v>
      </c>
      <c r="G2239" s="1">
        <v>48.7</v>
      </c>
      <c r="H2239" s="2">
        <v>50.6</v>
      </c>
      <c r="I2239" s="2">
        <v>30.9</v>
      </c>
      <c r="J2239" s="2">
        <v>86.1</v>
      </c>
      <c r="K2239" s="2">
        <v>85.6</v>
      </c>
      <c r="L2239">
        <f>SUMIFS(US!B:B,US!$D:$D,YEAR(daily!$A2239),US!$E:$E,MONTH(daily!$A2239))</f>
        <v>8621</v>
      </c>
      <c r="M2239">
        <f>SUMIFS(US!C:C,US!$D:$D,YEAR(daily!$A2239),US!$E:$E,MONTH(daily!$A2239))</f>
        <v>19040</v>
      </c>
      <c r="N2239">
        <f>SUMIFS(COT!E:E,COT!$A:$A,YEAR(daily!$A2239),COT!$B:$B,WEEKNUM(daily!$A2239))</f>
        <v>1245999</v>
      </c>
      <c r="O2239">
        <f>SUMIFS(COT!F:F,COT!$A:$A,YEAR(daily!$A2239),COT!$B:$B,WEEKNUM(daily!$A2239))</f>
        <v>226101</v>
      </c>
      <c r="P2239">
        <f>SUMIFS(COT!G:G,COT!$A:$A,YEAR(daily!$A2239),COT!$B:$B,WEEKNUM(daily!$A2239))</f>
        <v>174449</v>
      </c>
      <c r="Q2239">
        <f>SUMIFS(COT!H:H,COT!$A:$A,YEAR(daily!$A2239),COT!$B:$B,WEEKNUM(daily!$A2239))</f>
        <v>300179</v>
      </c>
      <c r="R2239">
        <f>SUMIFS(COT!I:I,COT!$A:$A,YEAR(daily!$A2239),COT!$B:$B,WEEKNUM(daily!$A2239))</f>
        <v>635238</v>
      </c>
      <c r="S2239">
        <f>SUMIFS(COT!J:J,COT!$A:$A,YEAR(daily!$A2239),COT!$B:$B,WEEKNUM(daily!$A2239))</f>
        <v>676012</v>
      </c>
      <c r="T2239">
        <f>SUMIFS(COT!K:K,COT!$A:$A,YEAR(daily!$A2239),COT!$B:$B,WEEKNUM(daily!$A2239))</f>
        <v>84481</v>
      </c>
      <c r="U2239">
        <f>SUMIFS(COT!L:L,COT!$A:$A,YEAR(daily!$A2239),COT!$B:$B,WEEKNUM(daily!$A2239))</f>
        <v>95359</v>
      </c>
      <c r="V2239">
        <f>SUMIFS(COT!M:M,COT!$A:$A,YEAR(daily!$A2239),COT!$B:$B,WEEKNUM(daily!$A2239))</f>
        <v>74</v>
      </c>
      <c r="W2239">
        <f>SUMIFS(COT!N:N,COT!$A:$A,YEAR(daily!$A2239),COT!$B:$B,WEEKNUM(daily!$A2239))</f>
        <v>102</v>
      </c>
      <c r="X2239">
        <f>SUMIFS(COT!O:O,COT!$A:$A,YEAR(daily!$A2239),COT!$B:$B,WEEKNUM(daily!$A2239))</f>
        <v>132</v>
      </c>
      <c r="Y2239">
        <f>SUMIFS(COT!P:P,COT!$A:$A,YEAR(daily!$A2239),COT!$B:$B,WEEKNUM(daily!$A2239))</f>
        <v>76</v>
      </c>
      <c r="Z2239">
        <f>SUMIFS(COT!Q:Q,COT!$A:$A,YEAR(daily!$A2239),COT!$B:$B,WEEKNUM(daily!$A2239))</f>
        <v>82</v>
      </c>
      <c r="AA2239">
        <f>SUMIFS(Saudi!B:B,Saudi!$A:$A,YEAR(daily!$A2239))</f>
        <v>509.80500000000001</v>
      </c>
      <c r="AB2239">
        <f>SUMIFS(Saudi!C:C,Saudi!$A:$A,YEAR(daily!$A2239))</f>
        <v>596.43100000000004</v>
      </c>
      <c r="AC2239">
        <f>SUMIFS(Saudi!F:F,Saudi!$A:$A,YEAR(daily!$A2239))</f>
        <v>3764937</v>
      </c>
      <c r="AD2239">
        <f>SUMIFS(Saudi!G:G,Saudi!$A:$A,YEAR(daily!$A2239))</f>
        <v>61.797740354674566</v>
      </c>
      <c r="AE2239">
        <f>SUMIFS(Saudi!H:H,Saudi!$A:$A,YEAR(daily!$A2239))</f>
        <v>232664599.1777074</v>
      </c>
      <c r="AF2239" s="5">
        <f t="shared" si="92"/>
        <v>1</v>
      </c>
      <c r="AG2239" s="5">
        <f t="shared" si="93"/>
        <v>2009</v>
      </c>
    </row>
    <row r="2240" spans="1:33">
      <c r="A2240" s="3">
        <v>39841</v>
      </c>
      <c r="B2240" s="1">
        <v>373014</v>
      </c>
      <c r="C2240" s="1">
        <v>73095</v>
      </c>
      <c r="D2240" s="1">
        <v>116379</v>
      </c>
      <c r="E2240" s="1">
        <v>42.16</v>
      </c>
      <c r="F2240" s="1">
        <v>48.56</v>
      </c>
      <c r="G2240" s="1">
        <v>50.11</v>
      </c>
      <c r="H2240" s="2">
        <v>50.6</v>
      </c>
      <c r="I2240" s="2">
        <v>30.9</v>
      </c>
      <c r="J2240" s="2">
        <v>86.1</v>
      </c>
      <c r="K2240" s="2">
        <v>85.6</v>
      </c>
      <c r="L2240">
        <f>SUMIFS(US!B:B,US!$D:$D,YEAR(daily!$A2240),US!$E:$E,MONTH(daily!$A2240))</f>
        <v>8621</v>
      </c>
      <c r="M2240">
        <f>SUMIFS(US!C:C,US!$D:$D,YEAR(daily!$A2240),US!$E:$E,MONTH(daily!$A2240))</f>
        <v>19040</v>
      </c>
      <c r="N2240">
        <f>SUMIFS(COT!E:E,COT!$A:$A,YEAR(daily!$A2240),COT!$B:$B,WEEKNUM(daily!$A2240))</f>
        <v>1245999</v>
      </c>
      <c r="O2240">
        <f>SUMIFS(COT!F:F,COT!$A:$A,YEAR(daily!$A2240),COT!$B:$B,WEEKNUM(daily!$A2240))</f>
        <v>226101</v>
      </c>
      <c r="P2240">
        <f>SUMIFS(COT!G:G,COT!$A:$A,YEAR(daily!$A2240),COT!$B:$B,WEEKNUM(daily!$A2240))</f>
        <v>174449</v>
      </c>
      <c r="Q2240">
        <f>SUMIFS(COT!H:H,COT!$A:$A,YEAR(daily!$A2240),COT!$B:$B,WEEKNUM(daily!$A2240))</f>
        <v>300179</v>
      </c>
      <c r="R2240">
        <f>SUMIFS(COT!I:I,COT!$A:$A,YEAR(daily!$A2240),COT!$B:$B,WEEKNUM(daily!$A2240))</f>
        <v>635238</v>
      </c>
      <c r="S2240">
        <f>SUMIFS(COT!J:J,COT!$A:$A,YEAR(daily!$A2240),COT!$B:$B,WEEKNUM(daily!$A2240))</f>
        <v>676012</v>
      </c>
      <c r="T2240">
        <f>SUMIFS(COT!K:K,COT!$A:$A,YEAR(daily!$A2240),COT!$B:$B,WEEKNUM(daily!$A2240))</f>
        <v>84481</v>
      </c>
      <c r="U2240">
        <f>SUMIFS(COT!L:L,COT!$A:$A,YEAR(daily!$A2240),COT!$B:$B,WEEKNUM(daily!$A2240))</f>
        <v>95359</v>
      </c>
      <c r="V2240">
        <f>SUMIFS(COT!M:M,COT!$A:$A,YEAR(daily!$A2240),COT!$B:$B,WEEKNUM(daily!$A2240))</f>
        <v>74</v>
      </c>
      <c r="W2240">
        <f>SUMIFS(COT!N:N,COT!$A:$A,YEAR(daily!$A2240),COT!$B:$B,WEEKNUM(daily!$A2240))</f>
        <v>102</v>
      </c>
      <c r="X2240">
        <f>SUMIFS(COT!O:O,COT!$A:$A,YEAR(daily!$A2240),COT!$B:$B,WEEKNUM(daily!$A2240))</f>
        <v>132</v>
      </c>
      <c r="Y2240">
        <f>SUMIFS(COT!P:P,COT!$A:$A,YEAR(daily!$A2240),COT!$B:$B,WEEKNUM(daily!$A2240))</f>
        <v>76</v>
      </c>
      <c r="Z2240">
        <f>SUMIFS(COT!Q:Q,COT!$A:$A,YEAR(daily!$A2240),COT!$B:$B,WEEKNUM(daily!$A2240))</f>
        <v>82</v>
      </c>
      <c r="AA2240">
        <f>SUMIFS(Saudi!B:B,Saudi!$A:$A,YEAR(daily!$A2240))</f>
        <v>509.80500000000001</v>
      </c>
      <c r="AB2240">
        <f>SUMIFS(Saudi!C:C,Saudi!$A:$A,YEAR(daily!$A2240))</f>
        <v>596.43100000000004</v>
      </c>
      <c r="AC2240">
        <f>SUMIFS(Saudi!F:F,Saudi!$A:$A,YEAR(daily!$A2240))</f>
        <v>3764937</v>
      </c>
      <c r="AD2240">
        <f>SUMIFS(Saudi!G:G,Saudi!$A:$A,YEAR(daily!$A2240))</f>
        <v>61.797740354674566</v>
      </c>
      <c r="AE2240">
        <f>SUMIFS(Saudi!H:H,Saudi!$A:$A,YEAR(daily!$A2240))</f>
        <v>232664599.1777074</v>
      </c>
      <c r="AF2240" s="5">
        <f t="shared" si="92"/>
        <v>1</v>
      </c>
      <c r="AG2240" s="5">
        <f t="shared" si="93"/>
        <v>2009</v>
      </c>
    </row>
    <row r="2241" spans="1:33">
      <c r="A2241" s="3">
        <v>39842</v>
      </c>
      <c r="B2241" s="1">
        <v>368422</v>
      </c>
      <c r="C2241" s="1">
        <v>73118</v>
      </c>
      <c r="D2241" s="1">
        <v>116690</v>
      </c>
      <c r="E2241" s="1">
        <v>41.44</v>
      </c>
      <c r="F2241" s="1">
        <v>48.66</v>
      </c>
      <c r="G2241" s="1">
        <v>50.27</v>
      </c>
      <c r="H2241" s="2">
        <v>50.6</v>
      </c>
      <c r="I2241" s="2">
        <v>30.9</v>
      </c>
      <c r="J2241" s="2">
        <v>86.1</v>
      </c>
      <c r="K2241" s="2">
        <v>85.6</v>
      </c>
      <c r="L2241">
        <f>SUMIFS(US!B:B,US!$D:$D,YEAR(daily!$A2241),US!$E:$E,MONTH(daily!$A2241))</f>
        <v>8621</v>
      </c>
      <c r="M2241">
        <f>SUMIFS(US!C:C,US!$D:$D,YEAR(daily!$A2241),US!$E:$E,MONTH(daily!$A2241))</f>
        <v>19040</v>
      </c>
      <c r="N2241">
        <f>SUMIFS(COT!E:E,COT!$A:$A,YEAR(daily!$A2241),COT!$B:$B,WEEKNUM(daily!$A2241))</f>
        <v>1245999</v>
      </c>
      <c r="O2241">
        <f>SUMIFS(COT!F:F,COT!$A:$A,YEAR(daily!$A2241),COT!$B:$B,WEEKNUM(daily!$A2241))</f>
        <v>226101</v>
      </c>
      <c r="P2241">
        <f>SUMIFS(COT!G:G,COT!$A:$A,YEAR(daily!$A2241),COT!$B:$B,WEEKNUM(daily!$A2241))</f>
        <v>174449</v>
      </c>
      <c r="Q2241">
        <f>SUMIFS(COT!H:H,COT!$A:$A,YEAR(daily!$A2241),COT!$B:$B,WEEKNUM(daily!$A2241))</f>
        <v>300179</v>
      </c>
      <c r="R2241">
        <f>SUMIFS(COT!I:I,COT!$A:$A,YEAR(daily!$A2241),COT!$B:$B,WEEKNUM(daily!$A2241))</f>
        <v>635238</v>
      </c>
      <c r="S2241">
        <f>SUMIFS(COT!J:J,COT!$A:$A,YEAR(daily!$A2241),COT!$B:$B,WEEKNUM(daily!$A2241))</f>
        <v>676012</v>
      </c>
      <c r="T2241">
        <f>SUMIFS(COT!K:K,COT!$A:$A,YEAR(daily!$A2241),COT!$B:$B,WEEKNUM(daily!$A2241))</f>
        <v>84481</v>
      </c>
      <c r="U2241">
        <f>SUMIFS(COT!L:L,COT!$A:$A,YEAR(daily!$A2241),COT!$B:$B,WEEKNUM(daily!$A2241))</f>
        <v>95359</v>
      </c>
      <c r="V2241">
        <f>SUMIFS(COT!M:M,COT!$A:$A,YEAR(daily!$A2241),COT!$B:$B,WEEKNUM(daily!$A2241))</f>
        <v>74</v>
      </c>
      <c r="W2241">
        <f>SUMIFS(COT!N:N,COT!$A:$A,YEAR(daily!$A2241),COT!$B:$B,WEEKNUM(daily!$A2241))</f>
        <v>102</v>
      </c>
      <c r="X2241">
        <f>SUMIFS(COT!O:O,COT!$A:$A,YEAR(daily!$A2241),COT!$B:$B,WEEKNUM(daily!$A2241))</f>
        <v>132</v>
      </c>
      <c r="Y2241">
        <f>SUMIFS(COT!P:P,COT!$A:$A,YEAR(daily!$A2241),COT!$B:$B,WEEKNUM(daily!$A2241))</f>
        <v>76</v>
      </c>
      <c r="Z2241">
        <f>SUMIFS(COT!Q:Q,COT!$A:$A,YEAR(daily!$A2241),COT!$B:$B,WEEKNUM(daily!$A2241))</f>
        <v>82</v>
      </c>
      <c r="AA2241">
        <f>SUMIFS(Saudi!B:B,Saudi!$A:$A,YEAR(daily!$A2241))</f>
        <v>509.80500000000001</v>
      </c>
      <c r="AB2241">
        <f>SUMIFS(Saudi!C:C,Saudi!$A:$A,YEAR(daily!$A2241))</f>
        <v>596.43100000000004</v>
      </c>
      <c r="AC2241">
        <f>SUMIFS(Saudi!F:F,Saudi!$A:$A,YEAR(daily!$A2241))</f>
        <v>3764937</v>
      </c>
      <c r="AD2241">
        <f>SUMIFS(Saudi!G:G,Saudi!$A:$A,YEAR(daily!$A2241))</f>
        <v>61.797740354674566</v>
      </c>
      <c r="AE2241">
        <f>SUMIFS(Saudi!H:H,Saudi!$A:$A,YEAR(daily!$A2241))</f>
        <v>232664599.1777074</v>
      </c>
      <c r="AF2241" s="5">
        <f t="shared" si="92"/>
        <v>1</v>
      </c>
      <c r="AG2241" s="5">
        <f t="shared" si="93"/>
        <v>2009</v>
      </c>
    </row>
    <row r="2242" spans="1:33">
      <c r="A2242" s="3">
        <v>39843</v>
      </c>
      <c r="B2242" s="1">
        <v>368800</v>
      </c>
      <c r="C2242" s="1">
        <v>74597</v>
      </c>
      <c r="D2242" s="1">
        <v>118158</v>
      </c>
      <c r="E2242" s="1">
        <v>41.68</v>
      </c>
      <c r="F2242" s="1">
        <v>48.52</v>
      </c>
      <c r="G2242" s="1">
        <v>49.98</v>
      </c>
      <c r="H2242" s="2">
        <v>50.6</v>
      </c>
      <c r="I2242" s="2">
        <v>30.9</v>
      </c>
      <c r="J2242" s="2">
        <v>86.1</v>
      </c>
      <c r="K2242" s="2">
        <v>85.6</v>
      </c>
      <c r="L2242">
        <f>SUMIFS(US!B:B,US!$D:$D,YEAR(daily!$A2242),US!$E:$E,MONTH(daily!$A2242))</f>
        <v>8621</v>
      </c>
      <c r="M2242">
        <f>SUMIFS(US!C:C,US!$D:$D,YEAR(daily!$A2242),US!$E:$E,MONTH(daily!$A2242))</f>
        <v>19040</v>
      </c>
      <c r="N2242">
        <f>SUMIFS(COT!E:E,COT!$A:$A,YEAR(daily!$A2242),COT!$B:$B,WEEKNUM(daily!$A2242))</f>
        <v>1245999</v>
      </c>
      <c r="O2242">
        <f>SUMIFS(COT!F:F,COT!$A:$A,YEAR(daily!$A2242),COT!$B:$B,WEEKNUM(daily!$A2242))</f>
        <v>226101</v>
      </c>
      <c r="P2242">
        <f>SUMIFS(COT!G:G,COT!$A:$A,YEAR(daily!$A2242),COT!$B:$B,WEEKNUM(daily!$A2242))</f>
        <v>174449</v>
      </c>
      <c r="Q2242">
        <f>SUMIFS(COT!H:H,COT!$A:$A,YEAR(daily!$A2242),COT!$B:$B,WEEKNUM(daily!$A2242))</f>
        <v>300179</v>
      </c>
      <c r="R2242">
        <f>SUMIFS(COT!I:I,COT!$A:$A,YEAR(daily!$A2242),COT!$B:$B,WEEKNUM(daily!$A2242))</f>
        <v>635238</v>
      </c>
      <c r="S2242">
        <f>SUMIFS(COT!J:J,COT!$A:$A,YEAR(daily!$A2242),COT!$B:$B,WEEKNUM(daily!$A2242))</f>
        <v>676012</v>
      </c>
      <c r="T2242">
        <f>SUMIFS(COT!K:K,COT!$A:$A,YEAR(daily!$A2242),COT!$B:$B,WEEKNUM(daily!$A2242))</f>
        <v>84481</v>
      </c>
      <c r="U2242">
        <f>SUMIFS(COT!L:L,COT!$A:$A,YEAR(daily!$A2242),COT!$B:$B,WEEKNUM(daily!$A2242))</f>
        <v>95359</v>
      </c>
      <c r="V2242">
        <f>SUMIFS(COT!M:M,COT!$A:$A,YEAR(daily!$A2242),COT!$B:$B,WEEKNUM(daily!$A2242))</f>
        <v>74</v>
      </c>
      <c r="W2242">
        <f>SUMIFS(COT!N:N,COT!$A:$A,YEAR(daily!$A2242),COT!$B:$B,WEEKNUM(daily!$A2242))</f>
        <v>102</v>
      </c>
      <c r="X2242">
        <f>SUMIFS(COT!O:O,COT!$A:$A,YEAR(daily!$A2242),COT!$B:$B,WEEKNUM(daily!$A2242))</f>
        <v>132</v>
      </c>
      <c r="Y2242">
        <f>SUMIFS(COT!P:P,COT!$A:$A,YEAR(daily!$A2242),COT!$B:$B,WEEKNUM(daily!$A2242))</f>
        <v>76</v>
      </c>
      <c r="Z2242">
        <f>SUMIFS(COT!Q:Q,COT!$A:$A,YEAR(daily!$A2242),COT!$B:$B,WEEKNUM(daily!$A2242))</f>
        <v>82</v>
      </c>
      <c r="AA2242">
        <f>SUMIFS(Saudi!B:B,Saudi!$A:$A,YEAR(daily!$A2242))</f>
        <v>509.80500000000001</v>
      </c>
      <c r="AB2242">
        <f>SUMIFS(Saudi!C:C,Saudi!$A:$A,YEAR(daily!$A2242))</f>
        <v>596.43100000000004</v>
      </c>
      <c r="AC2242">
        <f>SUMIFS(Saudi!F:F,Saudi!$A:$A,YEAR(daily!$A2242))</f>
        <v>3764937</v>
      </c>
      <c r="AD2242">
        <f>SUMIFS(Saudi!G:G,Saudi!$A:$A,YEAR(daily!$A2242))</f>
        <v>61.797740354674566</v>
      </c>
      <c r="AE2242">
        <f>SUMIFS(Saudi!H:H,Saudi!$A:$A,YEAR(daily!$A2242))</f>
        <v>232664599.1777074</v>
      </c>
      <c r="AF2242" s="5">
        <f t="shared" ref="AF2242:AF2305" si="95">MONTH(A2242)</f>
        <v>1</v>
      </c>
      <c r="AG2242" s="5">
        <f t="shared" ref="AG2242:AG2305" si="96">YEAR(A2242)</f>
        <v>2009</v>
      </c>
    </row>
    <row r="2243" spans="1:33">
      <c r="A2243" s="3">
        <v>39846</v>
      </c>
      <c r="B2243" s="1">
        <v>375352</v>
      </c>
      <c r="C2243" s="1">
        <v>75990</v>
      </c>
      <c r="D2243" s="1">
        <v>120152</v>
      </c>
      <c r="E2243" s="1">
        <v>40.08</v>
      </c>
      <c r="F2243" s="1">
        <v>46.17</v>
      </c>
      <c r="G2243" s="1">
        <v>47.62</v>
      </c>
      <c r="H2243" s="2">
        <v>50.6</v>
      </c>
      <c r="I2243" s="2">
        <v>30.9</v>
      </c>
      <c r="J2243" s="2">
        <v>86.1</v>
      </c>
      <c r="K2243" s="2">
        <v>85.6</v>
      </c>
      <c r="L2243">
        <f>SUMIFS(US!B:B,US!$D:$D,YEAR(daily!$A2243),US!$E:$E,MONTH(daily!$A2243))</f>
        <v>8798</v>
      </c>
      <c r="M2243">
        <f>SUMIFS(US!C:C,US!$D:$D,YEAR(daily!$A2243),US!$E:$E,MONTH(daily!$A2243))</f>
        <v>18822</v>
      </c>
      <c r="N2243">
        <f>SUMIFS(COT!E:E,COT!$A:$A,YEAR(daily!$A2243),COT!$B:$B,WEEKNUM(daily!$A2243))</f>
        <v>1254242</v>
      </c>
      <c r="O2243">
        <f>SUMIFS(COT!F:F,COT!$A:$A,YEAR(daily!$A2243),COT!$B:$B,WEEKNUM(daily!$A2243))</f>
        <v>234724</v>
      </c>
      <c r="P2243">
        <f>SUMIFS(COT!G:G,COT!$A:$A,YEAR(daily!$A2243),COT!$B:$B,WEEKNUM(daily!$A2243))</f>
        <v>205448</v>
      </c>
      <c r="Q2243">
        <f>SUMIFS(COT!H:H,COT!$A:$A,YEAR(daily!$A2243),COT!$B:$B,WEEKNUM(daily!$A2243))</f>
        <v>302181</v>
      </c>
      <c r="R2243">
        <f>SUMIFS(COT!I:I,COT!$A:$A,YEAR(daily!$A2243),COT!$B:$B,WEEKNUM(daily!$A2243))</f>
        <v>638532</v>
      </c>
      <c r="S2243">
        <f>SUMIFS(COT!J:J,COT!$A:$A,YEAR(daily!$A2243),COT!$B:$B,WEEKNUM(daily!$A2243))</f>
        <v>665187</v>
      </c>
      <c r="T2243">
        <f>SUMIFS(COT!K:K,COT!$A:$A,YEAR(daily!$A2243),COT!$B:$B,WEEKNUM(daily!$A2243))</f>
        <v>78805</v>
      </c>
      <c r="U2243">
        <f>SUMIFS(COT!L:L,COT!$A:$A,YEAR(daily!$A2243),COT!$B:$B,WEEKNUM(daily!$A2243))</f>
        <v>81426</v>
      </c>
      <c r="V2243">
        <f>SUMIFS(COT!M:M,COT!$A:$A,YEAR(daily!$A2243),COT!$B:$B,WEEKNUM(daily!$A2243))</f>
        <v>81</v>
      </c>
      <c r="W2243">
        <f>SUMIFS(COT!N:N,COT!$A:$A,YEAR(daily!$A2243),COT!$B:$B,WEEKNUM(daily!$A2243))</f>
        <v>103</v>
      </c>
      <c r="X2243">
        <f>SUMIFS(COT!O:O,COT!$A:$A,YEAR(daily!$A2243),COT!$B:$B,WEEKNUM(daily!$A2243))</f>
        <v>140</v>
      </c>
      <c r="Y2243">
        <f>SUMIFS(COT!P:P,COT!$A:$A,YEAR(daily!$A2243),COT!$B:$B,WEEKNUM(daily!$A2243))</f>
        <v>77</v>
      </c>
      <c r="Z2243">
        <f>SUMIFS(COT!Q:Q,COT!$A:$A,YEAR(daily!$A2243),COT!$B:$B,WEEKNUM(daily!$A2243))</f>
        <v>83</v>
      </c>
      <c r="AA2243">
        <f>SUMIFS(Saudi!B:B,Saudi!$A:$A,YEAR(daily!$A2243))</f>
        <v>509.80500000000001</v>
      </c>
      <c r="AB2243">
        <f>SUMIFS(Saudi!C:C,Saudi!$A:$A,YEAR(daily!$A2243))</f>
        <v>596.43100000000004</v>
      </c>
      <c r="AC2243">
        <f>SUMIFS(Saudi!F:F,Saudi!$A:$A,YEAR(daily!$A2243))</f>
        <v>3764937</v>
      </c>
      <c r="AD2243">
        <f>SUMIFS(Saudi!G:G,Saudi!$A:$A,YEAR(daily!$A2243))</f>
        <v>61.797740354674566</v>
      </c>
      <c r="AE2243">
        <f>SUMIFS(Saudi!H:H,Saudi!$A:$A,YEAR(daily!$A2243))</f>
        <v>232664599.1777074</v>
      </c>
      <c r="AF2243" s="5">
        <f t="shared" si="95"/>
        <v>2</v>
      </c>
      <c r="AG2243" s="5">
        <f t="shared" si="96"/>
        <v>2009</v>
      </c>
    </row>
    <row r="2244" spans="1:33">
      <c r="A2244" s="3">
        <v>39847</v>
      </c>
      <c r="B2244" s="1">
        <v>370471</v>
      </c>
      <c r="C2244" s="1">
        <v>74741</v>
      </c>
      <c r="D2244" s="1">
        <v>119098</v>
      </c>
      <c r="E2244" s="1">
        <v>40.78</v>
      </c>
      <c r="F2244" s="1">
        <v>46.13</v>
      </c>
      <c r="G2244" s="1">
        <v>47.59</v>
      </c>
      <c r="H2244" s="2">
        <v>50.6</v>
      </c>
      <c r="I2244" s="2">
        <v>30.9</v>
      </c>
      <c r="J2244" s="2">
        <v>86.1</v>
      </c>
      <c r="K2244" s="2">
        <v>85.6</v>
      </c>
      <c r="L2244">
        <f>SUMIFS(US!B:B,US!$D:$D,YEAR(daily!$A2244),US!$E:$E,MONTH(daily!$A2244))</f>
        <v>8798</v>
      </c>
      <c r="M2244">
        <f>SUMIFS(US!C:C,US!$D:$D,YEAR(daily!$A2244),US!$E:$E,MONTH(daily!$A2244))</f>
        <v>18822</v>
      </c>
      <c r="N2244">
        <f>SUMIFS(COT!E:E,COT!$A:$A,YEAR(daily!$A2244),COT!$B:$B,WEEKNUM(daily!$A2244))</f>
        <v>1254242</v>
      </c>
      <c r="O2244">
        <f>SUMIFS(COT!F:F,COT!$A:$A,YEAR(daily!$A2244),COT!$B:$B,WEEKNUM(daily!$A2244))</f>
        <v>234724</v>
      </c>
      <c r="P2244">
        <f>SUMIFS(COT!G:G,COT!$A:$A,YEAR(daily!$A2244),COT!$B:$B,WEEKNUM(daily!$A2244))</f>
        <v>205448</v>
      </c>
      <c r="Q2244">
        <f>SUMIFS(COT!H:H,COT!$A:$A,YEAR(daily!$A2244),COT!$B:$B,WEEKNUM(daily!$A2244))</f>
        <v>302181</v>
      </c>
      <c r="R2244">
        <f>SUMIFS(COT!I:I,COT!$A:$A,YEAR(daily!$A2244),COT!$B:$B,WEEKNUM(daily!$A2244))</f>
        <v>638532</v>
      </c>
      <c r="S2244">
        <f>SUMIFS(COT!J:J,COT!$A:$A,YEAR(daily!$A2244),COT!$B:$B,WEEKNUM(daily!$A2244))</f>
        <v>665187</v>
      </c>
      <c r="T2244">
        <f>SUMIFS(COT!K:K,COT!$A:$A,YEAR(daily!$A2244),COT!$B:$B,WEEKNUM(daily!$A2244))</f>
        <v>78805</v>
      </c>
      <c r="U2244">
        <f>SUMIFS(COT!L:L,COT!$A:$A,YEAR(daily!$A2244),COT!$B:$B,WEEKNUM(daily!$A2244))</f>
        <v>81426</v>
      </c>
      <c r="V2244">
        <f>SUMIFS(COT!M:M,COT!$A:$A,YEAR(daily!$A2244),COT!$B:$B,WEEKNUM(daily!$A2244))</f>
        <v>81</v>
      </c>
      <c r="W2244">
        <f>SUMIFS(COT!N:N,COT!$A:$A,YEAR(daily!$A2244),COT!$B:$B,WEEKNUM(daily!$A2244))</f>
        <v>103</v>
      </c>
      <c r="X2244">
        <f>SUMIFS(COT!O:O,COT!$A:$A,YEAR(daily!$A2244),COT!$B:$B,WEEKNUM(daily!$A2244))</f>
        <v>140</v>
      </c>
      <c r="Y2244">
        <f>SUMIFS(COT!P:P,COT!$A:$A,YEAR(daily!$A2244),COT!$B:$B,WEEKNUM(daily!$A2244))</f>
        <v>77</v>
      </c>
      <c r="Z2244">
        <f>SUMIFS(COT!Q:Q,COT!$A:$A,YEAR(daily!$A2244),COT!$B:$B,WEEKNUM(daily!$A2244))</f>
        <v>83</v>
      </c>
      <c r="AA2244">
        <f>SUMIFS(Saudi!B:B,Saudi!$A:$A,YEAR(daily!$A2244))</f>
        <v>509.80500000000001</v>
      </c>
      <c r="AB2244">
        <f>SUMIFS(Saudi!C:C,Saudi!$A:$A,YEAR(daily!$A2244))</f>
        <v>596.43100000000004</v>
      </c>
      <c r="AC2244">
        <f>SUMIFS(Saudi!F:F,Saudi!$A:$A,YEAR(daily!$A2244))</f>
        <v>3764937</v>
      </c>
      <c r="AD2244">
        <f>SUMIFS(Saudi!G:G,Saudi!$A:$A,YEAR(daily!$A2244))</f>
        <v>61.797740354674566</v>
      </c>
      <c r="AE2244">
        <f>SUMIFS(Saudi!H:H,Saudi!$A:$A,YEAR(daily!$A2244))</f>
        <v>232664599.1777074</v>
      </c>
      <c r="AF2244" s="5">
        <f t="shared" si="95"/>
        <v>2</v>
      </c>
      <c r="AG2244" s="5">
        <f t="shared" si="96"/>
        <v>2009</v>
      </c>
    </row>
    <row r="2245" spans="1:33">
      <c r="A2245" s="3">
        <v>39848</v>
      </c>
      <c r="B2245" s="1">
        <v>364665</v>
      </c>
      <c r="C2245" s="1">
        <v>72832</v>
      </c>
      <c r="D2245" s="1">
        <v>120107</v>
      </c>
      <c r="E2245" s="1">
        <v>40.32</v>
      </c>
      <c r="F2245" s="1">
        <v>46.68</v>
      </c>
      <c r="G2245" s="1">
        <v>48.24</v>
      </c>
      <c r="H2245" s="2">
        <v>50.6</v>
      </c>
      <c r="I2245" s="2">
        <v>30.9</v>
      </c>
      <c r="J2245" s="2">
        <v>86.1</v>
      </c>
      <c r="K2245" s="2">
        <v>85.6</v>
      </c>
      <c r="L2245">
        <f>SUMIFS(US!B:B,US!$D:$D,YEAR(daily!$A2245),US!$E:$E,MONTH(daily!$A2245))</f>
        <v>8798</v>
      </c>
      <c r="M2245">
        <f>SUMIFS(US!C:C,US!$D:$D,YEAR(daily!$A2245),US!$E:$E,MONTH(daily!$A2245))</f>
        <v>18822</v>
      </c>
      <c r="N2245">
        <f>SUMIFS(COT!E:E,COT!$A:$A,YEAR(daily!$A2245),COT!$B:$B,WEEKNUM(daily!$A2245))</f>
        <v>1254242</v>
      </c>
      <c r="O2245">
        <f>SUMIFS(COT!F:F,COT!$A:$A,YEAR(daily!$A2245),COT!$B:$B,WEEKNUM(daily!$A2245))</f>
        <v>234724</v>
      </c>
      <c r="P2245">
        <f>SUMIFS(COT!G:G,COT!$A:$A,YEAR(daily!$A2245),COT!$B:$B,WEEKNUM(daily!$A2245))</f>
        <v>205448</v>
      </c>
      <c r="Q2245">
        <f>SUMIFS(COT!H:H,COT!$A:$A,YEAR(daily!$A2245),COT!$B:$B,WEEKNUM(daily!$A2245))</f>
        <v>302181</v>
      </c>
      <c r="R2245">
        <f>SUMIFS(COT!I:I,COT!$A:$A,YEAR(daily!$A2245),COT!$B:$B,WEEKNUM(daily!$A2245))</f>
        <v>638532</v>
      </c>
      <c r="S2245">
        <f>SUMIFS(COT!J:J,COT!$A:$A,YEAR(daily!$A2245),COT!$B:$B,WEEKNUM(daily!$A2245))</f>
        <v>665187</v>
      </c>
      <c r="T2245">
        <f>SUMIFS(COT!K:K,COT!$A:$A,YEAR(daily!$A2245),COT!$B:$B,WEEKNUM(daily!$A2245))</f>
        <v>78805</v>
      </c>
      <c r="U2245">
        <f>SUMIFS(COT!L:L,COT!$A:$A,YEAR(daily!$A2245),COT!$B:$B,WEEKNUM(daily!$A2245))</f>
        <v>81426</v>
      </c>
      <c r="V2245">
        <f>SUMIFS(COT!M:M,COT!$A:$A,YEAR(daily!$A2245),COT!$B:$B,WEEKNUM(daily!$A2245))</f>
        <v>81</v>
      </c>
      <c r="W2245">
        <f>SUMIFS(COT!N:N,COT!$A:$A,YEAR(daily!$A2245),COT!$B:$B,WEEKNUM(daily!$A2245))</f>
        <v>103</v>
      </c>
      <c r="X2245">
        <f>SUMIFS(COT!O:O,COT!$A:$A,YEAR(daily!$A2245),COT!$B:$B,WEEKNUM(daily!$A2245))</f>
        <v>140</v>
      </c>
      <c r="Y2245">
        <f>SUMIFS(COT!P:P,COT!$A:$A,YEAR(daily!$A2245),COT!$B:$B,WEEKNUM(daily!$A2245))</f>
        <v>77</v>
      </c>
      <c r="Z2245">
        <f>SUMIFS(COT!Q:Q,COT!$A:$A,YEAR(daily!$A2245),COT!$B:$B,WEEKNUM(daily!$A2245))</f>
        <v>83</v>
      </c>
      <c r="AA2245">
        <f>SUMIFS(Saudi!B:B,Saudi!$A:$A,YEAR(daily!$A2245))</f>
        <v>509.80500000000001</v>
      </c>
      <c r="AB2245">
        <f>SUMIFS(Saudi!C:C,Saudi!$A:$A,YEAR(daily!$A2245))</f>
        <v>596.43100000000004</v>
      </c>
      <c r="AC2245">
        <f>SUMIFS(Saudi!F:F,Saudi!$A:$A,YEAR(daily!$A2245))</f>
        <v>3764937</v>
      </c>
      <c r="AD2245">
        <f>SUMIFS(Saudi!G:G,Saudi!$A:$A,YEAR(daily!$A2245))</f>
        <v>61.797740354674566</v>
      </c>
      <c r="AE2245">
        <f>SUMIFS(Saudi!H:H,Saudi!$A:$A,YEAR(daily!$A2245))</f>
        <v>232664599.1777074</v>
      </c>
      <c r="AF2245" s="5">
        <f t="shared" si="95"/>
        <v>2</v>
      </c>
      <c r="AG2245" s="5">
        <f t="shared" si="96"/>
        <v>2009</v>
      </c>
    </row>
    <row r="2246" spans="1:33">
      <c r="A2246" s="3">
        <v>39849</v>
      </c>
      <c r="B2246" s="1">
        <v>363757</v>
      </c>
      <c r="C2246" s="1">
        <v>74596</v>
      </c>
      <c r="D2246" s="1">
        <v>120708</v>
      </c>
      <c r="E2246" s="1">
        <v>41.17</v>
      </c>
      <c r="F2246" s="1">
        <v>48.38</v>
      </c>
      <c r="G2246" s="1">
        <v>49.96</v>
      </c>
      <c r="H2246" s="2">
        <v>50.6</v>
      </c>
      <c r="I2246" s="2">
        <v>30.9</v>
      </c>
      <c r="J2246" s="2">
        <v>86.1</v>
      </c>
      <c r="K2246" s="2">
        <v>85.6</v>
      </c>
      <c r="L2246">
        <f>SUMIFS(US!B:B,US!$D:$D,YEAR(daily!$A2246),US!$E:$E,MONTH(daily!$A2246))</f>
        <v>8798</v>
      </c>
      <c r="M2246">
        <f>SUMIFS(US!C:C,US!$D:$D,YEAR(daily!$A2246),US!$E:$E,MONTH(daily!$A2246))</f>
        <v>18822</v>
      </c>
      <c r="N2246">
        <f>SUMIFS(COT!E:E,COT!$A:$A,YEAR(daily!$A2246),COT!$B:$B,WEEKNUM(daily!$A2246))</f>
        <v>1254242</v>
      </c>
      <c r="O2246">
        <f>SUMIFS(COT!F:F,COT!$A:$A,YEAR(daily!$A2246),COT!$B:$B,WEEKNUM(daily!$A2246))</f>
        <v>234724</v>
      </c>
      <c r="P2246">
        <f>SUMIFS(COT!G:G,COT!$A:$A,YEAR(daily!$A2246),COT!$B:$B,WEEKNUM(daily!$A2246))</f>
        <v>205448</v>
      </c>
      <c r="Q2246">
        <f>SUMIFS(COT!H:H,COT!$A:$A,YEAR(daily!$A2246),COT!$B:$B,WEEKNUM(daily!$A2246))</f>
        <v>302181</v>
      </c>
      <c r="R2246">
        <f>SUMIFS(COT!I:I,COT!$A:$A,YEAR(daily!$A2246),COT!$B:$B,WEEKNUM(daily!$A2246))</f>
        <v>638532</v>
      </c>
      <c r="S2246">
        <f>SUMIFS(COT!J:J,COT!$A:$A,YEAR(daily!$A2246),COT!$B:$B,WEEKNUM(daily!$A2246))</f>
        <v>665187</v>
      </c>
      <c r="T2246">
        <f>SUMIFS(COT!K:K,COT!$A:$A,YEAR(daily!$A2246),COT!$B:$B,WEEKNUM(daily!$A2246))</f>
        <v>78805</v>
      </c>
      <c r="U2246">
        <f>SUMIFS(COT!L:L,COT!$A:$A,YEAR(daily!$A2246),COT!$B:$B,WEEKNUM(daily!$A2246))</f>
        <v>81426</v>
      </c>
      <c r="V2246">
        <f>SUMIFS(COT!M:M,COT!$A:$A,YEAR(daily!$A2246),COT!$B:$B,WEEKNUM(daily!$A2246))</f>
        <v>81</v>
      </c>
      <c r="W2246">
        <f>SUMIFS(COT!N:N,COT!$A:$A,YEAR(daily!$A2246),COT!$B:$B,WEEKNUM(daily!$A2246))</f>
        <v>103</v>
      </c>
      <c r="X2246">
        <f>SUMIFS(COT!O:O,COT!$A:$A,YEAR(daily!$A2246),COT!$B:$B,WEEKNUM(daily!$A2246))</f>
        <v>140</v>
      </c>
      <c r="Y2246">
        <f>SUMIFS(COT!P:P,COT!$A:$A,YEAR(daily!$A2246),COT!$B:$B,WEEKNUM(daily!$A2246))</f>
        <v>77</v>
      </c>
      <c r="Z2246">
        <f>SUMIFS(COT!Q:Q,COT!$A:$A,YEAR(daily!$A2246),COT!$B:$B,WEEKNUM(daily!$A2246))</f>
        <v>83</v>
      </c>
      <c r="AA2246">
        <f>SUMIFS(Saudi!B:B,Saudi!$A:$A,YEAR(daily!$A2246))</f>
        <v>509.80500000000001</v>
      </c>
      <c r="AB2246">
        <f>SUMIFS(Saudi!C:C,Saudi!$A:$A,YEAR(daily!$A2246))</f>
        <v>596.43100000000004</v>
      </c>
      <c r="AC2246">
        <f>SUMIFS(Saudi!F:F,Saudi!$A:$A,YEAR(daily!$A2246))</f>
        <v>3764937</v>
      </c>
      <c r="AD2246">
        <f>SUMIFS(Saudi!G:G,Saudi!$A:$A,YEAR(daily!$A2246))</f>
        <v>61.797740354674566</v>
      </c>
      <c r="AE2246">
        <f>SUMIFS(Saudi!H:H,Saudi!$A:$A,YEAR(daily!$A2246))</f>
        <v>232664599.1777074</v>
      </c>
      <c r="AF2246" s="5">
        <f t="shared" si="95"/>
        <v>2</v>
      </c>
      <c r="AG2246" s="5">
        <f t="shared" si="96"/>
        <v>2009</v>
      </c>
    </row>
    <row r="2247" spans="1:33">
      <c r="A2247" s="3">
        <v>39850</v>
      </c>
      <c r="B2247" s="1">
        <v>275342</v>
      </c>
      <c r="C2247" s="1">
        <v>81275</v>
      </c>
      <c r="D2247" s="1">
        <v>123746</v>
      </c>
      <c r="E2247" s="1">
        <v>40.17</v>
      </c>
      <c r="F2247" s="1">
        <v>48.85</v>
      </c>
      <c r="G2247" s="1">
        <v>50.39</v>
      </c>
      <c r="H2247" s="2">
        <v>50.6</v>
      </c>
      <c r="I2247" s="2">
        <v>30.9</v>
      </c>
      <c r="J2247" s="2">
        <v>86.1</v>
      </c>
      <c r="K2247" s="2">
        <v>85.6</v>
      </c>
      <c r="L2247">
        <f>SUMIFS(US!B:B,US!$D:$D,YEAR(daily!$A2247),US!$E:$E,MONTH(daily!$A2247))</f>
        <v>8798</v>
      </c>
      <c r="M2247">
        <f>SUMIFS(US!C:C,US!$D:$D,YEAR(daily!$A2247),US!$E:$E,MONTH(daily!$A2247))</f>
        <v>18822</v>
      </c>
      <c r="N2247">
        <f>SUMIFS(COT!E:E,COT!$A:$A,YEAR(daily!$A2247),COT!$B:$B,WEEKNUM(daily!$A2247))</f>
        <v>1254242</v>
      </c>
      <c r="O2247">
        <f>SUMIFS(COT!F:F,COT!$A:$A,YEAR(daily!$A2247),COT!$B:$B,WEEKNUM(daily!$A2247))</f>
        <v>234724</v>
      </c>
      <c r="P2247">
        <f>SUMIFS(COT!G:G,COT!$A:$A,YEAR(daily!$A2247),COT!$B:$B,WEEKNUM(daily!$A2247))</f>
        <v>205448</v>
      </c>
      <c r="Q2247">
        <f>SUMIFS(COT!H:H,COT!$A:$A,YEAR(daily!$A2247),COT!$B:$B,WEEKNUM(daily!$A2247))</f>
        <v>302181</v>
      </c>
      <c r="R2247">
        <f>SUMIFS(COT!I:I,COT!$A:$A,YEAR(daily!$A2247),COT!$B:$B,WEEKNUM(daily!$A2247))</f>
        <v>638532</v>
      </c>
      <c r="S2247">
        <f>SUMIFS(COT!J:J,COT!$A:$A,YEAR(daily!$A2247),COT!$B:$B,WEEKNUM(daily!$A2247))</f>
        <v>665187</v>
      </c>
      <c r="T2247">
        <f>SUMIFS(COT!K:K,COT!$A:$A,YEAR(daily!$A2247),COT!$B:$B,WEEKNUM(daily!$A2247))</f>
        <v>78805</v>
      </c>
      <c r="U2247">
        <f>SUMIFS(COT!L:L,COT!$A:$A,YEAR(daily!$A2247),COT!$B:$B,WEEKNUM(daily!$A2247))</f>
        <v>81426</v>
      </c>
      <c r="V2247">
        <f>SUMIFS(COT!M:M,COT!$A:$A,YEAR(daily!$A2247),COT!$B:$B,WEEKNUM(daily!$A2247))</f>
        <v>81</v>
      </c>
      <c r="W2247">
        <f>SUMIFS(COT!N:N,COT!$A:$A,YEAR(daily!$A2247),COT!$B:$B,WEEKNUM(daily!$A2247))</f>
        <v>103</v>
      </c>
      <c r="X2247">
        <f>SUMIFS(COT!O:O,COT!$A:$A,YEAR(daily!$A2247),COT!$B:$B,WEEKNUM(daily!$A2247))</f>
        <v>140</v>
      </c>
      <c r="Y2247">
        <f>SUMIFS(COT!P:P,COT!$A:$A,YEAR(daily!$A2247),COT!$B:$B,WEEKNUM(daily!$A2247))</f>
        <v>77</v>
      </c>
      <c r="Z2247">
        <f>SUMIFS(COT!Q:Q,COT!$A:$A,YEAR(daily!$A2247),COT!$B:$B,WEEKNUM(daily!$A2247))</f>
        <v>83</v>
      </c>
      <c r="AA2247">
        <f>SUMIFS(Saudi!B:B,Saudi!$A:$A,YEAR(daily!$A2247))</f>
        <v>509.80500000000001</v>
      </c>
      <c r="AB2247">
        <f>SUMIFS(Saudi!C:C,Saudi!$A:$A,YEAR(daily!$A2247))</f>
        <v>596.43100000000004</v>
      </c>
      <c r="AC2247">
        <f>SUMIFS(Saudi!F:F,Saudi!$A:$A,YEAR(daily!$A2247))</f>
        <v>3764937</v>
      </c>
      <c r="AD2247">
        <f>SUMIFS(Saudi!G:G,Saudi!$A:$A,YEAR(daily!$A2247))</f>
        <v>61.797740354674566</v>
      </c>
      <c r="AE2247">
        <f>SUMIFS(Saudi!H:H,Saudi!$A:$A,YEAR(daily!$A2247))</f>
        <v>232664599.1777074</v>
      </c>
      <c r="AF2247" s="5">
        <f t="shared" si="95"/>
        <v>2</v>
      </c>
      <c r="AG2247" s="5">
        <f t="shared" si="96"/>
        <v>2009</v>
      </c>
    </row>
    <row r="2248" spans="1:33">
      <c r="A2248" s="3">
        <v>39853</v>
      </c>
      <c r="B2248" s="1">
        <v>235028</v>
      </c>
      <c r="C2248" s="1">
        <v>90173</v>
      </c>
      <c r="D2248" s="1">
        <v>127083</v>
      </c>
      <c r="E2248" s="1">
        <v>39.56</v>
      </c>
      <c r="F2248" s="1">
        <v>48.69</v>
      </c>
      <c r="G2248" s="1">
        <v>50.25</v>
      </c>
      <c r="H2248" s="2">
        <v>50.6</v>
      </c>
      <c r="I2248" s="2">
        <v>30.9</v>
      </c>
      <c r="J2248" s="2">
        <v>86.1</v>
      </c>
      <c r="K2248" s="2">
        <v>85.6</v>
      </c>
      <c r="L2248">
        <f>SUMIFS(US!B:B,US!$D:$D,YEAR(daily!$A2248),US!$E:$E,MONTH(daily!$A2248))</f>
        <v>8798</v>
      </c>
      <c r="M2248">
        <f>SUMIFS(US!C:C,US!$D:$D,YEAR(daily!$A2248),US!$E:$E,MONTH(daily!$A2248))</f>
        <v>18822</v>
      </c>
      <c r="N2248">
        <f>SUMIFS(COT!E:E,COT!$A:$A,YEAR(daily!$A2248),COT!$B:$B,WEEKNUM(daily!$A2248))</f>
        <v>1237590</v>
      </c>
      <c r="O2248">
        <f>SUMIFS(COT!F:F,COT!$A:$A,YEAR(daily!$A2248),COT!$B:$B,WEEKNUM(daily!$A2248))</f>
        <v>239563</v>
      </c>
      <c r="P2248">
        <f>SUMIFS(COT!G:G,COT!$A:$A,YEAR(daily!$A2248),COT!$B:$B,WEEKNUM(daily!$A2248))</f>
        <v>222985</v>
      </c>
      <c r="Q2248">
        <f>SUMIFS(COT!H:H,COT!$A:$A,YEAR(daily!$A2248),COT!$B:$B,WEEKNUM(daily!$A2248))</f>
        <v>303667</v>
      </c>
      <c r="R2248">
        <f>SUMIFS(COT!I:I,COT!$A:$A,YEAR(daily!$A2248),COT!$B:$B,WEEKNUM(daily!$A2248))</f>
        <v>623432</v>
      </c>
      <c r="S2248">
        <f>SUMIFS(COT!J:J,COT!$A:$A,YEAR(daily!$A2248),COT!$B:$B,WEEKNUM(daily!$A2248))</f>
        <v>640457</v>
      </c>
      <c r="T2248">
        <f>SUMIFS(COT!K:K,COT!$A:$A,YEAR(daily!$A2248),COT!$B:$B,WEEKNUM(daily!$A2248))</f>
        <v>70928</v>
      </c>
      <c r="U2248">
        <f>SUMIFS(COT!L:L,COT!$A:$A,YEAR(daily!$A2248),COT!$B:$B,WEEKNUM(daily!$A2248))</f>
        <v>70481</v>
      </c>
      <c r="V2248">
        <f>SUMIFS(COT!M:M,COT!$A:$A,YEAR(daily!$A2248),COT!$B:$B,WEEKNUM(daily!$A2248))</f>
        <v>89</v>
      </c>
      <c r="W2248">
        <f>SUMIFS(COT!N:N,COT!$A:$A,YEAR(daily!$A2248),COT!$B:$B,WEEKNUM(daily!$A2248))</f>
        <v>102</v>
      </c>
      <c r="X2248">
        <f>SUMIFS(COT!O:O,COT!$A:$A,YEAR(daily!$A2248),COT!$B:$B,WEEKNUM(daily!$A2248))</f>
        <v>142</v>
      </c>
      <c r="Y2248">
        <f>SUMIFS(COT!P:P,COT!$A:$A,YEAR(daily!$A2248),COT!$B:$B,WEEKNUM(daily!$A2248))</f>
        <v>77</v>
      </c>
      <c r="Z2248">
        <f>SUMIFS(COT!Q:Q,COT!$A:$A,YEAR(daily!$A2248),COT!$B:$B,WEEKNUM(daily!$A2248))</f>
        <v>84</v>
      </c>
      <c r="AA2248">
        <f>SUMIFS(Saudi!B:B,Saudi!$A:$A,YEAR(daily!$A2248))</f>
        <v>509.80500000000001</v>
      </c>
      <c r="AB2248">
        <f>SUMIFS(Saudi!C:C,Saudi!$A:$A,YEAR(daily!$A2248))</f>
        <v>596.43100000000004</v>
      </c>
      <c r="AC2248">
        <f>SUMIFS(Saudi!F:F,Saudi!$A:$A,YEAR(daily!$A2248))</f>
        <v>3764937</v>
      </c>
      <c r="AD2248">
        <f>SUMIFS(Saudi!G:G,Saudi!$A:$A,YEAR(daily!$A2248))</f>
        <v>61.797740354674566</v>
      </c>
      <c r="AE2248">
        <f>SUMIFS(Saudi!H:H,Saudi!$A:$A,YEAR(daily!$A2248))</f>
        <v>232664599.1777074</v>
      </c>
      <c r="AF2248" s="5">
        <f t="shared" si="95"/>
        <v>2</v>
      </c>
      <c r="AG2248" s="5">
        <f t="shared" si="96"/>
        <v>2009</v>
      </c>
    </row>
    <row r="2249" spans="1:33">
      <c r="A2249" s="3">
        <v>39854</v>
      </c>
      <c r="B2249" s="1">
        <v>203617</v>
      </c>
      <c r="C2249" s="1">
        <v>102390</v>
      </c>
      <c r="D2249" s="1">
        <v>125486</v>
      </c>
      <c r="E2249" s="1">
        <v>37.549999999999997</v>
      </c>
      <c r="F2249" s="1">
        <v>46.76</v>
      </c>
      <c r="G2249" s="1">
        <v>48.41</v>
      </c>
      <c r="H2249" s="2">
        <v>50.6</v>
      </c>
      <c r="I2249" s="2">
        <v>30.9</v>
      </c>
      <c r="J2249" s="2">
        <v>86.1</v>
      </c>
      <c r="K2249" s="2">
        <v>85.6</v>
      </c>
      <c r="L2249">
        <f>SUMIFS(US!B:B,US!$D:$D,YEAR(daily!$A2249),US!$E:$E,MONTH(daily!$A2249))</f>
        <v>8798</v>
      </c>
      <c r="M2249">
        <f>SUMIFS(US!C:C,US!$D:$D,YEAR(daily!$A2249),US!$E:$E,MONTH(daily!$A2249))</f>
        <v>18822</v>
      </c>
      <c r="N2249">
        <f>SUMIFS(COT!E:E,COT!$A:$A,YEAR(daily!$A2249),COT!$B:$B,WEEKNUM(daily!$A2249))</f>
        <v>1237590</v>
      </c>
      <c r="O2249">
        <f>SUMIFS(COT!F:F,COT!$A:$A,YEAR(daily!$A2249),COT!$B:$B,WEEKNUM(daily!$A2249))</f>
        <v>239563</v>
      </c>
      <c r="P2249">
        <f>SUMIFS(COT!G:G,COT!$A:$A,YEAR(daily!$A2249),COT!$B:$B,WEEKNUM(daily!$A2249))</f>
        <v>222985</v>
      </c>
      <c r="Q2249">
        <f>SUMIFS(COT!H:H,COT!$A:$A,YEAR(daily!$A2249),COT!$B:$B,WEEKNUM(daily!$A2249))</f>
        <v>303667</v>
      </c>
      <c r="R2249">
        <f>SUMIFS(COT!I:I,COT!$A:$A,YEAR(daily!$A2249),COT!$B:$B,WEEKNUM(daily!$A2249))</f>
        <v>623432</v>
      </c>
      <c r="S2249">
        <f>SUMIFS(COT!J:J,COT!$A:$A,YEAR(daily!$A2249),COT!$B:$B,WEEKNUM(daily!$A2249))</f>
        <v>640457</v>
      </c>
      <c r="T2249">
        <f>SUMIFS(COT!K:K,COT!$A:$A,YEAR(daily!$A2249),COT!$B:$B,WEEKNUM(daily!$A2249))</f>
        <v>70928</v>
      </c>
      <c r="U2249">
        <f>SUMIFS(COT!L:L,COT!$A:$A,YEAR(daily!$A2249),COT!$B:$B,WEEKNUM(daily!$A2249))</f>
        <v>70481</v>
      </c>
      <c r="V2249">
        <f>SUMIFS(COT!M:M,COT!$A:$A,YEAR(daily!$A2249),COT!$B:$B,WEEKNUM(daily!$A2249))</f>
        <v>89</v>
      </c>
      <c r="W2249">
        <f>SUMIFS(COT!N:N,COT!$A:$A,YEAR(daily!$A2249),COT!$B:$B,WEEKNUM(daily!$A2249))</f>
        <v>102</v>
      </c>
      <c r="X2249">
        <f>SUMIFS(COT!O:O,COT!$A:$A,YEAR(daily!$A2249),COT!$B:$B,WEEKNUM(daily!$A2249))</f>
        <v>142</v>
      </c>
      <c r="Y2249">
        <f>SUMIFS(COT!P:P,COT!$A:$A,YEAR(daily!$A2249),COT!$B:$B,WEEKNUM(daily!$A2249))</f>
        <v>77</v>
      </c>
      <c r="Z2249">
        <f>SUMIFS(COT!Q:Q,COT!$A:$A,YEAR(daily!$A2249),COT!$B:$B,WEEKNUM(daily!$A2249))</f>
        <v>84</v>
      </c>
      <c r="AA2249">
        <f>SUMIFS(Saudi!B:B,Saudi!$A:$A,YEAR(daily!$A2249))</f>
        <v>509.80500000000001</v>
      </c>
      <c r="AB2249">
        <f>SUMIFS(Saudi!C:C,Saudi!$A:$A,YEAR(daily!$A2249))</f>
        <v>596.43100000000004</v>
      </c>
      <c r="AC2249">
        <f>SUMIFS(Saudi!F:F,Saudi!$A:$A,YEAR(daily!$A2249))</f>
        <v>3764937</v>
      </c>
      <c r="AD2249">
        <f>SUMIFS(Saudi!G:G,Saudi!$A:$A,YEAR(daily!$A2249))</f>
        <v>61.797740354674566</v>
      </c>
      <c r="AE2249">
        <f>SUMIFS(Saudi!H:H,Saudi!$A:$A,YEAR(daily!$A2249))</f>
        <v>232664599.1777074</v>
      </c>
      <c r="AF2249" s="5">
        <f t="shared" si="95"/>
        <v>2</v>
      </c>
      <c r="AG2249" s="5">
        <f t="shared" si="96"/>
        <v>2009</v>
      </c>
    </row>
    <row r="2250" spans="1:33">
      <c r="A2250" s="3">
        <v>39855</v>
      </c>
      <c r="B2250" s="1">
        <v>169986</v>
      </c>
      <c r="C2250" s="1">
        <v>116344</v>
      </c>
      <c r="D2250" s="1">
        <v>128685</v>
      </c>
      <c r="E2250" s="1">
        <v>35.94</v>
      </c>
      <c r="F2250" s="1">
        <v>45.95</v>
      </c>
      <c r="G2250" s="1">
        <v>47.83</v>
      </c>
      <c r="H2250" s="2">
        <v>50.6</v>
      </c>
      <c r="I2250" s="2">
        <v>30.9</v>
      </c>
      <c r="J2250" s="2">
        <v>86.1</v>
      </c>
      <c r="K2250" s="2">
        <v>85.6</v>
      </c>
      <c r="L2250">
        <f>SUMIFS(US!B:B,US!$D:$D,YEAR(daily!$A2250),US!$E:$E,MONTH(daily!$A2250))</f>
        <v>8798</v>
      </c>
      <c r="M2250">
        <f>SUMIFS(US!C:C,US!$D:$D,YEAR(daily!$A2250),US!$E:$E,MONTH(daily!$A2250))</f>
        <v>18822</v>
      </c>
      <c r="N2250">
        <f>SUMIFS(COT!E:E,COT!$A:$A,YEAR(daily!$A2250),COT!$B:$B,WEEKNUM(daily!$A2250))</f>
        <v>1237590</v>
      </c>
      <c r="O2250">
        <f>SUMIFS(COT!F:F,COT!$A:$A,YEAR(daily!$A2250),COT!$B:$B,WEEKNUM(daily!$A2250))</f>
        <v>239563</v>
      </c>
      <c r="P2250">
        <f>SUMIFS(COT!G:G,COT!$A:$A,YEAR(daily!$A2250),COT!$B:$B,WEEKNUM(daily!$A2250))</f>
        <v>222985</v>
      </c>
      <c r="Q2250">
        <f>SUMIFS(COT!H:H,COT!$A:$A,YEAR(daily!$A2250),COT!$B:$B,WEEKNUM(daily!$A2250))</f>
        <v>303667</v>
      </c>
      <c r="R2250">
        <f>SUMIFS(COT!I:I,COT!$A:$A,YEAR(daily!$A2250),COT!$B:$B,WEEKNUM(daily!$A2250))</f>
        <v>623432</v>
      </c>
      <c r="S2250">
        <f>SUMIFS(COT!J:J,COT!$A:$A,YEAR(daily!$A2250),COT!$B:$B,WEEKNUM(daily!$A2250))</f>
        <v>640457</v>
      </c>
      <c r="T2250">
        <f>SUMIFS(COT!K:K,COT!$A:$A,YEAR(daily!$A2250),COT!$B:$B,WEEKNUM(daily!$A2250))</f>
        <v>70928</v>
      </c>
      <c r="U2250">
        <f>SUMIFS(COT!L:L,COT!$A:$A,YEAR(daily!$A2250),COT!$B:$B,WEEKNUM(daily!$A2250))</f>
        <v>70481</v>
      </c>
      <c r="V2250">
        <f>SUMIFS(COT!M:M,COT!$A:$A,YEAR(daily!$A2250),COT!$B:$B,WEEKNUM(daily!$A2250))</f>
        <v>89</v>
      </c>
      <c r="W2250">
        <f>SUMIFS(COT!N:N,COT!$A:$A,YEAR(daily!$A2250),COT!$B:$B,WEEKNUM(daily!$A2250))</f>
        <v>102</v>
      </c>
      <c r="X2250">
        <f>SUMIFS(COT!O:O,COT!$A:$A,YEAR(daily!$A2250),COT!$B:$B,WEEKNUM(daily!$A2250))</f>
        <v>142</v>
      </c>
      <c r="Y2250">
        <f>SUMIFS(COT!P:P,COT!$A:$A,YEAR(daily!$A2250),COT!$B:$B,WEEKNUM(daily!$A2250))</f>
        <v>77</v>
      </c>
      <c r="Z2250">
        <f>SUMIFS(COT!Q:Q,COT!$A:$A,YEAR(daily!$A2250),COT!$B:$B,WEEKNUM(daily!$A2250))</f>
        <v>84</v>
      </c>
      <c r="AA2250">
        <f>SUMIFS(Saudi!B:B,Saudi!$A:$A,YEAR(daily!$A2250))</f>
        <v>509.80500000000001</v>
      </c>
      <c r="AB2250">
        <f>SUMIFS(Saudi!C:C,Saudi!$A:$A,YEAR(daily!$A2250))</f>
        <v>596.43100000000004</v>
      </c>
      <c r="AC2250">
        <f>SUMIFS(Saudi!F:F,Saudi!$A:$A,YEAR(daily!$A2250))</f>
        <v>3764937</v>
      </c>
      <c r="AD2250">
        <f>SUMIFS(Saudi!G:G,Saudi!$A:$A,YEAR(daily!$A2250))</f>
        <v>61.797740354674566</v>
      </c>
      <c r="AE2250">
        <f>SUMIFS(Saudi!H:H,Saudi!$A:$A,YEAR(daily!$A2250))</f>
        <v>232664599.1777074</v>
      </c>
      <c r="AF2250" s="5">
        <f t="shared" si="95"/>
        <v>2</v>
      </c>
      <c r="AG2250" s="5">
        <f t="shared" si="96"/>
        <v>2009</v>
      </c>
    </row>
    <row r="2251" spans="1:33">
      <c r="A2251" s="3">
        <v>39856</v>
      </c>
      <c r="B2251" s="1">
        <v>154732</v>
      </c>
      <c r="C2251" s="1">
        <v>128535</v>
      </c>
      <c r="D2251" s="1">
        <v>130933</v>
      </c>
      <c r="E2251" s="1">
        <v>33.979999999999997</v>
      </c>
      <c r="F2251" s="1">
        <v>45.92</v>
      </c>
      <c r="G2251" s="1">
        <v>47.81</v>
      </c>
      <c r="H2251" s="2">
        <v>50.6</v>
      </c>
      <c r="I2251" s="2">
        <v>30.9</v>
      </c>
      <c r="J2251" s="2">
        <v>86.1</v>
      </c>
      <c r="K2251" s="2">
        <v>85.6</v>
      </c>
      <c r="L2251">
        <f>SUMIFS(US!B:B,US!$D:$D,YEAR(daily!$A2251),US!$E:$E,MONTH(daily!$A2251))</f>
        <v>8798</v>
      </c>
      <c r="M2251">
        <f>SUMIFS(US!C:C,US!$D:$D,YEAR(daily!$A2251),US!$E:$E,MONTH(daily!$A2251))</f>
        <v>18822</v>
      </c>
      <c r="N2251">
        <f>SUMIFS(COT!E:E,COT!$A:$A,YEAR(daily!$A2251),COT!$B:$B,WEEKNUM(daily!$A2251))</f>
        <v>1237590</v>
      </c>
      <c r="O2251">
        <f>SUMIFS(COT!F:F,COT!$A:$A,YEAR(daily!$A2251),COT!$B:$B,WEEKNUM(daily!$A2251))</f>
        <v>239563</v>
      </c>
      <c r="P2251">
        <f>SUMIFS(COT!G:G,COT!$A:$A,YEAR(daily!$A2251),COT!$B:$B,WEEKNUM(daily!$A2251))</f>
        <v>222985</v>
      </c>
      <c r="Q2251">
        <f>SUMIFS(COT!H:H,COT!$A:$A,YEAR(daily!$A2251),COT!$B:$B,WEEKNUM(daily!$A2251))</f>
        <v>303667</v>
      </c>
      <c r="R2251">
        <f>SUMIFS(COT!I:I,COT!$A:$A,YEAR(daily!$A2251),COT!$B:$B,WEEKNUM(daily!$A2251))</f>
        <v>623432</v>
      </c>
      <c r="S2251">
        <f>SUMIFS(COT!J:J,COT!$A:$A,YEAR(daily!$A2251),COT!$B:$B,WEEKNUM(daily!$A2251))</f>
        <v>640457</v>
      </c>
      <c r="T2251">
        <f>SUMIFS(COT!K:K,COT!$A:$A,YEAR(daily!$A2251),COT!$B:$B,WEEKNUM(daily!$A2251))</f>
        <v>70928</v>
      </c>
      <c r="U2251">
        <f>SUMIFS(COT!L:L,COT!$A:$A,YEAR(daily!$A2251),COT!$B:$B,WEEKNUM(daily!$A2251))</f>
        <v>70481</v>
      </c>
      <c r="V2251">
        <f>SUMIFS(COT!M:M,COT!$A:$A,YEAR(daily!$A2251),COT!$B:$B,WEEKNUM(daily!$A2251))</f>
        <v>89</v>
      </c>
      <c r="W2251">
        <f>SUMIFS(COT!N:N,COT!$A:$A,YEAR(daily!$A2251),COT!$B:$B,WEEKNUM(daily!$A2251))</f>
        <v>102</v>
      </c>
      <c r="X2251">
        <f>SUMIFS(COT!O:O,COT!$A:$A,YEAR(daily!$A2251),COT!$B:$B,WEEKNUM(daily!$A2251))</f>
        <v>142</v>
      </c>
      <c r="Y2251">
        <f>SUMIFS(COT!P:P,COT!$A:$A,YEAR(daily!$A2251),COT!$B:$B,WEEKNUM(daily!$A2251))</f>
        <v>77</v>
      </c>
      <c r="Z2251">
        <f>SUMIFS(COT!Q:Q,COT!$A:$A,YEAR(daily!$A2251),COT!$B:$B,WEEKNUM(daily!$A2251))</f>
        <v>84</v>
      </c>
      <c r="AA2251">
        <f>SUMIFS(Saudi!B:B,Saudi!$A:$A,YEAR(daily!$A2251))</f>
        <v>509.80500000000001</v>
      </c>
      <c r="AB2251">
        <f>SUMIFS(Saudi!C:C,Saudi!$A:$A,YEAR(daily!$A2251))</f>
        <v>596.43100000000004</v>
      </c>
      <c r="AC2251">
        <f>SUMIFS(Saudi!F:F,Saudi!$A:$A,YEAR(daily!$A2251))</f>
        <v>3764937</v>
      </c>
      <c r="AD2251">
        <f>SUMIFS(Saudi!G:G,Saudi!$A:$A,YEAR(daily!$A2251))</f>
        <v>61.797740354674566</v>
      </c>
      <c r="AE2251">
        <f>SUMIFS(Saudi!H:H,Saudi!$A:$A,YEAR(daily!$A2251))</f>
        <v>232664599.1777074</v>
      </c>
      <c r="AF2251" s="5">
        <f t="shared" si="95"/>
        <v>2</v>
      </c>
      <c r="AG2251" s="5">
        <f t="shared" si="96"/>
        <v>2009</v>
      </c>
    </row>
    <row r="2252" spans="1:33">
      <c r="A2252" s="3">
        <v>39857</v>
      </c>
      <c r="B2252" s="1">
        <v>121094</v>
      </c>
      <c r="C2252" s="1">
        <v>129731</v>
      </c>
      <c r="D2252" s="1">
        <v>131571</v>
      </c>
      <c r="E2252" s="1">
        <v>37.51</v>
      </c>
      <c r="F2252" s="1">
        <v>44.94</v>
      </c>
      <c r="G2252" s="1">
        <v>46.67</v>
      </c>
      <c r="H2252" s="2">
        <v>50.6</v>
      </c>
      <c r="I2252" s="2">
        <v>30.9</v>
      </c>
      <c r="J2252" s="2">
        <v>86.1</v>
      </c>
      <c r="K2252" s="2">
        <v>85.6</v>
      </c>
      <c r="L2252">
        <f>SUMIFS(US!B:B,US!$D:$D,YEAR(daily!$A2252),US!$E:$E,MONTH(daily!$A2252))</f>
        <v>8798</v>
      </c>
      <c r="M2252">
        <f>SUMIFS(US!C:C,US!$D:$D,YEAR(daily!$A2252),US!$E:$E,MONTH(daily!$A2252))</f>
        <v>18822</v>
      </c>
      <c r="N2252">
        <f>SUMIFS(COT!E:E,COT!$A:$A,YEAR(daily!$A2252),COT!$B:$B,WEEKNUM(daily!$A2252))</f>
        <v>1237590</v>
      </c>
      <c r="O2252">
        <f>SUMIFS(COT!F:F,COT!$A:$A,YEAR(daily!$A2252),COT!$B:$B,WEEKNUM(daily!$A2252))</f>
        <v>239563</v>
      </c>
      <c r="P2252">
        <f>SUMIFS(COT!G:G,COT!$A:$A,YEAR(daily!$A2252),COT!$B:$B,WEEKNUM(daily!$A2252))</f>
        <v>222985</v>
      </c>
      <c r="Q2252">
        <f>SUMIFS(COT!H:H,COT!$A:$A,YEAR(daily!$A2252),COT!$B:$B,WEEKNUM(daily!$A2252))</f>
        <v>303667</v>
      </c>
      <c r="R2252">
        <f>SUMIFS(COT!I:I,COT!$A:$A,YEAR(daily!$A2252),COT!$B:$B,WEEKNUM(daily!$A2252))</f>
        <v>623432</v>
      </c>
      <c r="S2252">
        <f>SUMIFS(COT!J:J,COT!$A:$A,YEAR(daily!$A2252),COT!$B:$B,WEEKNUM(daily!$A2252))</f>
        <v>640457</v>
      </c>
      <c r="T2252">
        <f>SUMIFS(COT!K:K,COT!$A:$A,YEAR(daily!$A2252),COT!$B:$B,WEEKNUM(daily!$A2252))</f>
        <v>70928</v>
      </c>
      <c r="U2252">
        <f>SUMIFS(COT!L:L,COT!$A:$A,YEAR(daily!$A2252),COT!$B:$B,WEEKNUM(daily!$A2252))</f>
        <v>70481</v>
      </c>
      <c r="V2252">
        <f>SUMIFS(COT!M:M,COT!$A:$A,YEAR(daily!$A2252),COT!$B:$B,WEEKNUM(daily!$A2252))</f>
        <v>89</v>
      </c>
      <c r="W2252">
        <f>SUMIFS(COT!N:N,COT!$A:$A,YEAR(daily!$A2252),COT!$B:$B,WEEKNUM(daily!$A2252))</f>
        <v>102</v>
      </c>
      <c r="X2252">
        <f>SUMIFS(COT!O:O,COT!$A:$A,YEAR(daily!$A2252),COT!$B:$B,WEEKNUM(daily!$A2252))</f>
        <v>142</v>
      </c>
      <c r="Y2252">
        <f>SUMIFS(COT!P:P,COT!$A:$A,YEAR(daily!$A2252),COT!$B:$B,WEEKNUM(daily!$A2252))</f>
        <v>77</v>
      </c>
      <c r="Z2252">
        <f>SUMIFS(COT!Q:Q,COT!$A:$A,YEAR(daily!$A2252),COT!$B:$B,WEEKNUM(daily!$A2252))</f>
        <v>84</v>
      </c>
      <c r="AA2252">
        <f>SUMIFS(Saudi!B:B,Saudi!$A:$A,YEAR(daily!$A2252))</f>
        <v>509.80500000000001</v>
      </c>
      <c r="AB2252">
        <f>SUMIFS(Saudi!C:C,Saudi!$A:$A,YEAR(daily!$A2252))</f>
        <v>596.43100000000004</v>
      </c>
      <c r="AC2252">
        <f>SUMIFS(Saudi!F:F,Saudi!$A:$A,YEAR(daily!$A2252))</f>
        <v>3764937</v>
      </c>
      <c r="AD2252">
        <f>SUMIFS(Saudi!G:G,Saudi!$A:$A,YEAR(daily!$A2252))</f>
        <v>61.797740354674566</v>
      </c>
      <c r="AE2252">
        <f>SUMIFS(Saudi!H:H,Saudi!$A:$A,YEAR(daily!$A2252))</f>
        <v>232664599.1777074</v>
      </c>
      <c r="AF2252" s="5">
        <f t="shared" si="95"/>
        <v>2</v>
      </c>
      <c r="AG2252" s="5">
        <f t="shared" si="96"/>
        <v>2009</v>
      </c>
    </row>
    <row r="2253" spans="1:33">
      <c r="A2253" s="3">
        <v>39861</v>
      </c>
      <c r="B2253" s="1">
        <v>68293</v>
      </c>
      <c r="C2253" s="1">
        <v>133150</v>
      </c>
      <c r="D2253" s="1">
        <v>138981</v>
      </c>
      <c r="E2253" s="1">
        <v>34.93</v>
      </c>
      <c r="F2253" s="1">
        <v>41.23</v>
      </c>
      <c r="G2253" s="1">
        <v>42.88</v>
      </c>
      <c r="H2253" s="2">
        <v>50.6</v>
      </c>
      <c r="I2253" s="2">
        <v>30.9</v>
      </c>
      <c r="J2253" s="2">
        <v>86.1</v>
      </c>
      <c r="K2253" s="2">
        <v>85.6</v>
      </c>
      <c r="L2253">
        <f>SUMIFS(US!B:B,US!$D:$D,YEAR(daily!$A2253),US!$E:$E,MONTH(daily!$A2253))</f>
        <v>8798</v>
      </c>
      <c r="M2253">
        <f>SUMIFS(US!C:C,US!$D:$D,YEAR(daily!$A2253),US!$E:$E,MONTH(daily!$A2253))</f>
        <v>18822</v>
      </c>
      <c r="N2253">
        <f>SUMIFS(COT!E:E,COT!$A:$A,YEAR(daily!$A2253),COT!$B:$B,WEEKNUM(daily!$A2253))</f>
        <v>1230255</v>
      </c>
      <c r="O2253">
        <f>SUMIFS(COT!F:F,COT!$A:$A,YEAR(daily!$A2253),COT!$B:$B,WEEKNUM(daily!$A2253))</f>
        <v>243728</v>
      </c>
      <c r="P2253">
        <f>SUMIFS(COT!G:G,COT!$A:$A,YEAR(daily!$A2253),COT!$B:$B,WEEKNUM(daily!$A2253))</f>
        <v>198712</v>
      </c>
      <c r="Q2253">
        <f>SUMIFS(COT!H:H,COT!$A:$A,YEAR(daily!$A2253),COT!$B:$B,WEEKNUM(daily!$A2253))</f>
        <v>288538</v>
      </c>
      <c r="R2253">
        <f>SUMIFS(COT!I:I,COT!$A:$A,YEAR(daily!$A2253),COT!$B:$B,WEEKNUM(daily!$A2253))</f>
        <v>629554</v>
      </c>
      <c r="S2253">
        <f>SUMIFS(COT!J:J,COT!$A:$A,YEAR(daily!$A2253),COT!$B:$B,WEEKNUM(daily!$A2253))</f>
        <v>665245</v>
      </c>
      <c r="T2253">
        <f>SUMIFS(COT!K:K,COT!$A:$A,YEAR(daily!$A2253),COT!$B:$B,WEEKNUM(daily!$A2253))</f>
        <v>68435</v>
      </c>
      <c r="U2253">
        <f>SUMIFS(COT!L:L,COT!$A:$A,YEAR(daily!$A2253),COT!$B:$B,WEEKNUM(daily!$A2253))</f>
        <v>77760</v>
      </c>
      <c r="V2253">
        <f>SUMIFS(COT!M:M,COT!$A:$A,YEAR(daily!$A2253),COT!$B:$B,WEEKNUM(daily!$A2253))</f>
        <v>89</v>
      </c>
      <c r="W2253">
        <f>SUMIFS(COT!N:N,COT!$A:$A,YEAR(daily!$A2253),COT!$B:$B,WEEKNUM(daily!$A2253))</f>
        <v>98</v>
      </c>
      <c r="X2253">
        <f>SUMIFS(COT!O:O,COT!$A:$A,YEAR(daily!$A2253),COT!$B:$B,WEEKNUM(daily!$A2253))</f>
        <v>138</v>
      </c>
      <c r="Y2253">
        <f>SUMIFS(COT!P:P,COT!$A:$A,YEAR(daily!$A2253),COT!$B:$B,WEEKNUM(daily!$A2253))</f>
        <v>80</v>
      </c>
      <c r="Z2253">
        <f>SUMIFS(COT!Q:Q,COT!$A:$A,YEAR(daily!$A2253),COT!$B:$B,WEEKNUM(daily!$A2253))</f>
        <v>87</v>
      </c>
      <c r="AA2253">
        <f>SUMIFS(Saudi!B:B,Saudi!$A:$A,YEAR(daily!$A2253))</f>
        <v>509.80500000000001</v>
      </c>
      <c r="AB2253">
        <f>SUMIFS(Saudi!C:C,Saudi!$A:$A,YEAR(daily!$A2253))</f>
        <v>596.43100000000004</v>
      </c>
      <c r="AC2253">
        <f>SUMIFS(Saudi!F:F,Saudi!$A:$A,YEAR(daily!$A2253))</f>
        <v>3764937</v>
      </c>
      <c r="AD2253">
        <f>SUMIFS(Saudi!G:G,Saudi!$A:$A,YEAR(daily!$A2253))</f>
        <v>61.797740354674566</v>
      </c>
      <c r="AE2253">
        <f>SUMIFS(Saudi!H:H,Saudi!$A:$A,YEAR(daily!$A2253))</f>
        <v>232664599.1777074</v>
      </c>
      <c r="AF2253" s="5">
        <f t="shared" si="95"/>
        <v>2</v>
      </c>
      <c r="AG2253" s="5">
        <f t="shared" si="96"/>
        <v>2009</v>
      </c>
    </row>
    <row r="2254" spans="1:33">
      <c r="A2254" s="3">
        <v>39862</v>
      </c>
      <c r="B2254" s="1">
        <v>49455</v>
      </c>
      <c r="C2254" s="1">
        <v>130756</v>
      </c>
      <c r="D2254" s="1">
        <v>145651</v>
      </c>
      <c r="E2254" s="1">
        <v>34.619999999999997</v>
      </c>
      <c r="F2254" s="1">
        <v>39.72</v>
      </c>
      <c r="G2254" s="1">
        <v>41.15</v>
      </c>
      <c r="H2254" s="2">
        <v>50.6</v>
      </c>
      <c r="I2254" s="2">
        <v>30.9</v>
      </c>
      <c r="J2254" s="2">
        <v>86.1</v>
      </c>
      <c r="K2254" s="2">
        <v>85.6</v>
      </c>
      <c r="L2254">
        <f>SUMIFS(US!B:B,US!$D:$D,YEAR(daily!$A2254),US!$E:$E,MONTH(daily!$A2254))</f>
        <v>8798</v>
      </c>
      <c r="M2254">
        <f>SUMIFS(US!C:C,US!$D:$D,YEAR(daily!$A2254),US!$E:$E,MONTH(daily!$A2254))</f>
        <v>18822</v>
      </c>
      <c r="N2254">
        <f>SUMIFS(COT!E:E,COT!$A:$A,YEAR(daily!$A2254),COT!$B:$B,WEEKNUM(daily!$A2254))</f>
        <v>1230255</v>
      </c>
      <c r="O2254">
        <f>SUMIFS(COT!F:F,COT!$A:$A,YEAR(daily!$A2254),COT!$B:$B,WEEKNUM(daily!$A2254))</f>
        <v>243728</v>
      </c>
      <c r="P2254">
        <f>SUMIFS(COT!G:G,COT!$A:$A,YEAR(daily!$A2254),COT!$B:$B,WEEKNUM(daily!$A2254))</f>
        <v>198712</v>
      </c>
      <c r="Q2254">
        <f>SUMIFS(COT!H:H,COT!$A:$A,YEAR(daily!$A2254),COT!$B:$B,WEEKNUM(daily!$A2254))</f>
        <v>288538</v>
      </c>
      <c r="R2254">
        <f>SUMIFS(COT!I:I,COT!$A:$A,YEAR(daily!$A2254),COT!$B:$B,WEEKNUM(daily!$A2254))</f>
        <v>629554</v>
      </c>
      <c r="S2254">
        <f>SUMIFS(COT!J:J,COT!$A:$A,YEAR(daily!$A2254),COT!$B:$B,WEEKNUM(daily!$A2254))</f>
        <v>665245</v>
      </c>
      <c r="T2254">
        <f>SUMIFS(COT!K:K,COT!$A:$A,YEAR(daily!$A2254),COT!$B:$B,WEEKNUM(daily!$A2254))</f>
        <v>68435</v>
      </c>
      <c r="U2254">
        <f>SUMIFS(COT!L:L,COT!$A:$A,YEAR(daily!$A2254),COT!$B:$B,WEEKNUM(daily!$A2254))</f>
        <v>77760</v>
      </c>
      <c r="V2254">
        <f>SUMIFS(COT!M:M,COT!$A:$A,YEAR(daily!$A2254),COT!$B:$B,WEEKNUM(daily!$A2254))</f>
        <v>89</v>
      </c>
      <c r="W2254">
        <f>SUMIFS(COT!N:N,COT!$A:$A,YEAR(daily!$A2254),COT!$B:$B,WEEKNUM(daily!$A2254))</f>
        <v>98</v>
      </c>
      <c r="X2254">
        <f>SUMIFS(COT!O:O,COT!$A:$A,YEAR(daily!$A2254),COT!$B:$B,WEEKNUM(daily!$A2254))</f>
        <v>138</v>
      </c>
      <c r="Y2254">
        <f>SUMIFS(COT!P:P,COT!$A:$A,YEAR(daily!$A2254),COT!$B:$B,WEEKNUM(daily!$A2254))</f>
        <v>80</v>
      </c>
      <c r="Z2254">
        <f>SUMIFS(COT!Q:Q,COT!$A:$A,YEAR(daily!$A2254),COT!$B:$B,WEEKNUM(daily!$A2254))</f>
        <v>87</v>
      </c>
      <c r="AA2254">
        <f>SUMIFS(Saudi!B:B,Saudi!$A:$A,YEAR(daily!$A2254))</f>
        <v>509.80500000000001</v>
      </c>
      <c r="AB2254">
        <f>SUMIFS(Saudi!C:C,Saudi!$A:$A,YEAR(daily!$A2254))</f>
        <v>596.43100000000004</v>
      </c>
      <c r="AC2254">
        <f>SUMIFS(Saudi!F:F,Saudi!$A:$A,YEAR(daily!$A2254))</f>
        <v>3764937</v>
      </c>
      <c r="AD2254">
        <f>SUMIFS(Saudi!G:G,Saudi!$A:$A,YEAR(daily!$A2254))</f>
        <v>61.797740354674566</v>
      </c>
      <c r="AE2254">
        <f>SUMIFS(Saudi!H:H,Saudi!$A:$A,YEAR(daily!$A2254))</f>
        <v>232664599.1777074</v>
      </c>
      <c r="AF2254" s="5">
        <f t="shared" si="95"/>
        <v>2</v>
      </c>
      <c r="AG2254" s="5">
        <f t="shared" si="96"/>
        <v>2009</v>
      </c>
    </row>
    <row r="2255" spans="1:33">
      <c r="A2255" s="3">
        <v>39863</v>
      </c>
      <c r="B2255" s="1">
        <v>18941</v>
      </c>
      <c r="C2255" s="1">
        <v>135174</v>
      </c>
      <c r="D2255" s="1">
        <v>145159</v>
      </c>
      <c r="E2255" s="1">
        <v>39.479999999999997</v>
      </c>
      <c r="F2255" s="1">
        <v>42.51</v>
      </c>
      <c r="G2255" s="1">
        <v>43.97</v>
      </c>
      <c r="H2255" s="2">
        <v>50.6</v>
      </c>
      <c r="I2255" s="2">
        <v>30.9</v>
      </c>
      <c r="J2255" s="2">
        <v>86.1</v>
      </c>
      <c r="K2255" s="2">
        <v>85.6</v>
      </c>
      <c r="L2255">
        <f>SUMIFS(US!B:B,US!$D:$D,YEAR(daily!$A2255),US!$E:$E,MONTH(daily!$A2255))</f>
        <v>8798</v>
      </c>
      <c r="M2255">
        <f>SUMIFS(US!C:C,US!$D:$D,YEAR(daily!$A2255),US!$E:$E,MONTH(daily!$A2255))</f>
        <v>18822</v>
      </c>
      <c r="N2255">
        <f>SUMIFS(COT!E:E,COT!$A:$A,YEAR(daily!$A2255),COT!$B:$B,WEEKNUM(daily!$A2255))</f>
        <v>1230255</v>
      </c>
      <c r="O2255">
        <f>SUMIFS(COT!F:F,COT!$A:$A,YEAR(daily!$A2255),COT!$B:$B,WEEKNUM(daily!$A2255))</f>
        <v>243728</v>
      </c>
      <c r="P2255">
        <f>SUMIFS(COT!G:G,COT!$A:$A,YEAR(daily!$A2255),COT!$B:$B,WEEKNUM(daily!$A2255))</f>
        <v>198712</v>
      </c>
      <c r="Q2255">
        <f>SUMIFS(COT!H:H,COT!$A:$A,YEAR(daily!$A2255),COT!$B:$B,WEEKNUM(daily!$A2255))</f>
        <v>288538</v>
      </c>
      <c r="R2255">
        <f>SUMIFS(COT!I:I,COT!$A:$A,YEAR(daily!$A2255),COT!$B:$B,WEEKNUM(daily!$A2255))</f>
        <v>629554</v>
      </c>
      <c r="S2255">
        <f>SUMIFS(COT!J:J,COT!$A:$A,YEAR(daily!$A2255),COT!$B:$B,WEEKNUM(daily!$A2255))</f>
        <v>665245</v>
      </c>
      <c r="T2255">
        <f>SUMIFS(COT!K:K,COT!$A:$A,YEAR(daily!$A2255),COT!$B:$B,WEEKNUM(daily!$A2255))</f>
        <v>68435</v>
      </c>
      <c r="U2255">
        <f>SUMIFS(COT!L:L,COT!$A:$A,YEAR(daily!$A2255),COT!$B:$B,WEEKNUM(daily!$A2255))</f>
        <v>77760</v>
      </c>
      <c r="V2255">
        <f>SUMIFS(COT!M:M,COT!$A:$A,YEAR(daily!$A2255),COT!$B:$B,WEEKNUM(daily!$A2255))</f>
        <v>89</v>
      </c>
      <c r="W2255">
        <f>SUMIFS(COT!N:N,COT!$A:$A,YEAR(daily!$A2255),COT!$B:$B,WEEKNUM(daily!$A2255))</f>
        <v>98</v>
      </c>
      <c r="X2255">
        <f>SUMIFS(COT!O:O,COT!$A:$A,YEAR(daily!$A2255),COT!$B:$B,WEEKNUM(daily!$A2255))</f>
        <v>138</v>
      </c>
      <c r="Y2255">
        <f>SUMIFS(COT!P:P,COT!$A:$A,YEAR(daily!$A2255),COT!$B:$B,WEEKNUM(daily!$A2255))</f>
        <v>80</v>
      </c>
      <c r="Z2255">
        <f>SUMIFS(COT!Q:Q,COT!$A:$A,YEAR(daily!$A2255),COT!$B:$B,WEEKNUM(daily!$A2255))</f>
        <v>87</v>
      </c>
      <c r="AA2255">
        <f>SUMIFS(Saudi!B:B,Saudi!$A:$A,YEAR(daily!$A2255))</f>
        <v>509.80500000000001</v>
      </c>
      <c r="AB2255">
        <f>SUMIFS(Saudi!C:C,Saudi!$A:$A,YEAR(daily!$A2255))</f>
        <v>596.43100000000004</v>
      </c>
      <c r="AC2255">
        <f>SUMIFS(Saudi!F:F,Saudi!$A:$A,YEAR(daily!$A2255))</f>
        <v>3764937</v>
      </c>
      <c r="AD2255">
        <f>SUMIFS(Saudi!G:G,Saudi!$A:$A,YEAR(daily!$A2255))</f>
        <v>61.797740354674566</v>
      </c>
      <c r="AE2255">
        <f>SUMIFS(Saudi!H:H,Saudi!$A:$A,YEAR(daily!$A2255))</f>
        <v>232664599.1777074</v>
      </c>
      <c r="AF2255" s="5">
        <f t="shared" si="95"/>
        <v>2</v>
      </c>
      <c r="AG2255" s="5">
        <f t="shared" si="96"/>
        <v>2009</v>
      </c>
    </row>
    <row r="2256" spans="1:33">
      <c r="A2256" s="3">
        <v>39864</v>
      </c>
      <c r="B2256" s="1">
        <v>87710.25</v>
      </c>
      <c r="C2256" s="1">
        <v>139736</v>
      </c>
      <c r="D2256" s="1">
        <v>148653</v>
      </c>
      <c r="E2256" s="1">
        <v>38.94</v>
      </c>
      <c r="F2256" s="1">
        <v>42.17</v>
      </c>
      <c r="G2256" s="1">
        <v>43.56</v>
      </c>
      <c r="H2256" s="2">
        <v>50.6</v>
      </c>
      <c r="I2256" s="2">
        <v>30.9</v>
      </c>
      <c r="J2256" s="2">
        <v>86.1</v>
      </c>
      <c r="K2256" s="2">
        <v>85.6</v>
      </c>
      <c r="L2256">
        <f>SUMIFS(US!B:B,US!$D:$D,YEAR(daily!$A2256),US!$E:$E,MONTH(daily!$A2256))</f>
        <v>8798</v>
      </c>
      <c r="M2256">
        <f>SUMIFS(US!C:C,US!$D:$D,YEAR(daily!$A2256),US!$E:$E,MONTH(daily!$A2256))</f>
        <v>18822</v>
      </c>
      <c r="N2256">
        <f>SUMIFS(COT!E:E,COT!$A:$A,YEAR(daily!$A2256),COT!$B:$B,WEEKNUM(daily!$A2256))</f>
        <v>1230255</v>
      </c>
      <c r="O2256">
        <f>SUMIFS(COT!F:F,COT!$A:$A,YEAR(daily!$A2256),COT!$B:$B,WEEKNUM(daily!$A2256))</f>
        <v>243728</v>
      </c>
      <c r="P2256">
        <f>SUMIFS(COT!G:G,COT!$A:$A,YEAR(daily!$A2256),COT!$B:$B,WEEKNUM(daily!$A2256))</f>
        <v>198712</v>
      </c>
      <c r="Q2256">
        <f>SUMIFS(COT!H:H,COT!$A:$A,YEAR(daily!$A2256),COT!$B:$B,WEEKNUM(daily!$A2256))</f>
        <v>288538</v>
      </c>
      <c r="R2256">
        <f>SUMIFS(COT!I:I,COT!$A:$A,YEAR(daily!$A2256),COT!$B:$B,WEEKNUM(daily!$A2256))</f>
        <v>629554</v>
      </c>
      <c r="S2256">
        <f>SUMIFS(COT!J:J,COT!$A:$A,YEAR(daily!$A2256),COT!$B:$B,WEEKNUM(daily!$A2256))</f>
        <v>665245</v>
      </c>
      <c r="T2256">
        <f>SUMIFS(COT!K:K,COT!$A:$A,YEAR(daily!$A2256),COT!$B:$B,WEEKNUM(daily!$A2256))</f>
        <v>68435</v>
      </c>
      <c r="U2256">
        <f>SUMIFS(COT!L:L,COT!$A:$A,YEAR(daily!$A2256),COT!$B:$B,WEEKNUM(daily!$A2256))</f>
        <v>77760</v>
      </c>
      <c r="V2256">
        <f>SUMIFS(COT!M:M,COT!$A:$A,YEAR(daily!$A2256),COT!$B:$B,WEEKNUM(daily!$A2256))</f>
        <v>89</v>
      </c>
      <c r="W2256">
        <f>SUMIFS(COT!N:N,COT!$A:$A,YEAR(daily!$A2256),COT!$B:$B,WEEKNUM(daily!$A2256))</f>
        <v>98</v>
      </c>
      <c r="X2256">
        <f>SUMIFS(COT!O:O,COT!$A:$A,YEAR(daily!$A2256),COT!$B:$B,WEEKNUM(daily!$A2256))</f>
        <v>138</v>
      </c>
      <c r="Y2256">
        <f>SUMIFS(COT!P:P,COT!$A:$A,YEAR(daily!$A2256),COT!$B:$B,WEEKNUM(daily!$A2256))</f>
        <v>80</v>
      </c>
      <c r="Z2256">
        <f>SUMIFS(COT!Q:Q,COT!$A:$A,YEAR(daily!$A2256),COT!$B:$B,WEEKNUM(daily!$A2256))</f>
        <v>87</v>
      </c>
      <c r="AA2256">
        <f>SUMIFS(Saudi!B:B,Saudi!$A:$A,YEAR(daily!$A2256))</f>
        <v>509.80500000000001</v>
      </c>
      <c r="AB2256">
        <f>SUMIFS(Saudi!C:C,Saudi!$A:$A,YEAR(daily!$A2256))</f>
        <v>596.43100000000004</v>
      </c>
      <c r="AC2256">
        <f>SUMIFS(Saudi!F:F,Saudi!$A:$A,YEAR(daily!$A2256))</f>
        <v>3764937</v>
      </c>
      <c r="AD2256">
        <f>SUMIFS(Saudi!G:G,Saudi!$A:$A,YEAR(daily!$A2256))</f>
        <v>61.797740354674566</v>
      </c>
      <c r="AE2256">
        <f>SUMIFS(Saudi!H:H,Saudi!$A:$A,YEAR(daily!$A2256))</f>
        <v>232664599.1777074</v>
      </c>
      <c r="AF2256" s="5">
        <f t="shared" si="95"/>
        <v>2</v>
      </c>
      <c r="AG2256" s="5">
        <f t="shared" si="96"/>
        <v>2009</v>
      </c>
    </row>
    <row r="2257" spans="1:33">
      <c r="A2257" s="3">
        <v>39867</v>
      </c>
      <c r="B2257" s="1">
        <v>294018</v>
      </c>
      <c r="C2257" s="1">
        <v>149596</v>
      </c>
      <c r="D2257" s="1">
        <v>67240</v>
      </c>
      <c r="E2257" s="1">
        <v>38.44</v>
      </c>
      <c r="F2257" s="1">
        <v>42.86</v>
      </c>
      <c r="G2257" s="1">
        <v>44.16</v>
      </c>
      <c r="H2257" s="2">
        <v>50.6</v>
      </c>
      <c r="I2257" s="2">
        <v>30.9</v>
      </c>
      <c r="J2257" s="2">
        <v>86.1</v>
      </c>
      <c r="K2257" s="2">
        <v>85.6</v>
      </c>
      <c r="L2257">
        <f>SUMIFS(US!B:B,US!$D:$D,YEAR(daily!$A2257),US!$E:$E,MONTH(daily!$A2257))</f>
        <v>8798</v>
      </c>
      <c r="M2257">
        <f>SUMIFS(US!C:C,US!$D:$D,YEAR(daily!$A2257),US!$E:$E,MONTH(daily!$A2257))</f>
        <v>18822</v>
      </c>
      <c r="N2257">
        <f>SUMIFS(COT!E:E,COT!$A:$A,YEAR(daily!$A2257),COT!$B:$B,WEEKNUM(daily!$A2257))</f>
        <v>1179171</v>
      </c>
      <c r="O2257">
        <f>SUMIFS(COT!F:F,COT!$A:$A,YEAR(daily!$A2257),COT!$B:$B,WEEKNUM(daily!$A2257))</f>
        <v>234105</v>
      </c>
      <c r="P2257">
        <f>SUMIFS(COT!G:G,COT!$A:$A,YEAR(daily!$A2257),COT!$B:$B,WEEKNUM(daily!$A2257))</f>
        <v>205356</v>
      </c>
      <c r="Q2257">
        <f>SUMIFS(COT!H:H,COT!$A:$A,YEAR(daily!$A2257),COT!$B:$B,WEEKNUM(daily!$A2257))</f>
        <v>285077</v>
      </c>
      <c r="R2257">
        <f>SUMIFS(COT!I:I,COT!$A:$A,YEAR(daily!$A2257),COT!$B:$B,WEEKNUM(daily!$A2257))</f>
        <v>588487</v>
      </c>
      <c r="S2257">
        <f>SUMIFS(COT!J:J,COT!$A:$A,YEAR(daily!$A2257),COT!$B:$B,WEEKNUM(daily!$A2257))</f>
        <v>619031</v>
      </c>
      <c r="T2257">
        <f>SUMIFS(COT!K:K,COT!$A:$A,YEAR(daily!$A2257),COT!$B:$B,WEEKNUM(daily!$A2257))</f>
        <v>71502</v>
      </c>
      <c r="U2257">
        <f>SUMIFS(COT!L:L,COT!$A:$A,YEAR(daily!$A2257),COT!$B:$B,WEEKNUM(daily!$A2257))</f>
        <v>69707</v>
      </c>
      <c r="V2257">
        <f>SUMIFS(COT!M:M,COT!$A:$A,YEAR(daily!$A2257),COT!$B:$B,WEEKNUM(daily!$A2257))</f>
        <v>86</v>
      </c>
      <c r="W2257">
        <f>SUMIFS(COT!N:N,COT!$A:$A,YEAR(daily!$A2257),COT!$B:$B,WEEKNUM(daily!$A2257))</f>
        <v>100</v>
      </c>
      <c r="X2257">
        <f>SUMIFS(COT!O:O,COT!$A:$A,YEAR(daily!$A2257),COT!$B:$B,WEEKNUM(daily!$A2257))</f>
        <v>146</v>
      </c>
      <c r="Y2257">
        <f>SUMIFS(COT!P:P,COT!$A:$A,YEAR(daily!$A2257),COT!$B:$B,WEEKNUM(daily!$A2257))</f>
        <v>78</v>
      </c>
      <c r="Z2257">
        <f>SUMIFS(COT!Q:Q,COT!$A:$A,YEAR(daily!$A2257),COT!$B:$B,WEEKNUM(daily!$A2257))</f>
        <v>86</v>
      </c>
      <c r="AA2257">
        <f>SUMIFS(Saudi!B:B,Saudi!$A:$A,YEAR(daily!$A2257))</f>
        <v>509.80500000000001</v>
      </c>
      <c r="AB2257">
        <f>SUMIFS(Saudi!C:C,Saudi!$A:$A,YEAR(daily!$A2257))</f>
        <v>596.43100000000004</v>
      </c>
      <c r="AC2257">
        <f>SUMIFS(Saudi!F:F,Saudi!$A:$A,YEAR(daily!$A2257))</f>
        <v>3764937</v>
      </c>
      <c r="AD2257">
        <f>SUMIFS(Saudi!G:G,Saudi!$A:$A,YEAR(daily!$A2257))</f>
        <v>61.797740354674566</v>
      </c>
      <c r="AE2257">
        <f>SUMIFS(Saudi!H:H,Saudi!$A:$A,YEAR(daily!$A2257))</f>
        <v>232664599.1777074</v>
      </c>
      <c r="AF2257" s="5">
        <f t="shared" si="95"/>
        <v>2</v>
      </c>
      <c r="AG2257" s="5">
        <f t="shared" si="96"/>
        <v>2009</v>
      </c>
    </row>
    <row r="2258" spans="1:33">
      <c r="A2258" s="3">
        <v>39868</v>
      </c>
      <c r="B2258" s="1">
        <v>292343</v>
      </c>
      <c r="C2258" s="1">
        <v>150961</v>
      </c>
      <c r="D2258" s="1">
        <v>68870</v>
      </c>
      <c r="E2258" s="1">
        <v>39.96</v>
      </c>
      <c r="F2258" s="1">
        <v>44.23</v>
      </c>
      <c r="G2258" s="1">
        <v>45.43</v>
      </c>
      <c r="H2258" s="2">
        <v>50.6</v>
      </c>
      <c r="I2258" s="2">
        <v>30.9</v>
      </c>
      <c r="J2258" s="2">
        <v>86.1</v>
      </c>
      <c r="K2258" s="2">
        <v>85.6</v>
      </c>
      <c r="L2258">
        <f>SUMIFS(US!B:B,US!$D:$D,YEAR(daily!$A2258),US!$E:$E,MONTH(daily!$A2258))</f>
        <v>8798</v>
      </c>
      <c r="M2258">
        <f>SUMIFS(US!C:C,US!$D:$D,YEAR(daily!$A2258),US!$E:$E,MONTH(daily!$A2258))</f>
        <v>18822</v>
      </c>
      <c r="N2258">
        <f>SUMIFS(COT!E:E,COT!$A:$A,YEAR(daily!$A2258),COT!$B:$B,WEEKNUM(daily!$A2258))</f>
        <v>1179171</v>
      </c>
      <c r="O2258">
        <f>SUMIFS(COT!F:F,COT!$A:$A,YEAR(daily!$A2258),COT!$B:$B,WEEKNUM(daily!$A2258))</f>
        <v>234105</v>
      </c>
      <c r="P2258">
        <f>SUMIFS(COT!G:G,COT!$A:$A,YEAR(daily!$A2258),COT!$B:$B,WEEKNUM(daily!$A2258))</f>
        <v>205356</v>
      </c>
      <c r="Q2258">
        <f>SUMIFS(COT!H:H,COT!$A:$A,YEAR(daily!$A2258),COT!$B:$B,WEEKNUM(daily!$A2258))</f>
        <v>285077</v>
      </c>
      <c r="R2258">
        <f>SUMIFS(COT!I:I,COT!$A:$A,YEAR(daily!$A2258),COT!$B:$B,WEEKNUM(daily!$A2258))</f>
        <v>588487</v>
      </c>
      <c r="S2258">
        <f>SUMIFS(COT!J:J,COT!$A:$A,YEAR(daily!$A2258),COT!$B:$B,WEEKNUM(daily!$A2258))</f>
        <v>619031</v>
      </c>
      <c r="T2258">
        <f>SUMIFS(COT!K:K,COT!$A:$A,YEAR(daily!$A2258),COT!$B:$B,WEEKNUM(daily!$A2258))</f>
        <v>71502</v>
      </c>
      <c r="U2258">
        <f>SUMIFS(COT!L:L,COT!$A:$A,YEAR(daily!$A2258),COT!$B:$B,WEEKNUM(daily!$A2258))</f>
        <v>69707</v>
      </c>
      <c r="V2258">
        <f>SUMIFS(COT!M:M,COT!$A:$A,YEAR(daily!$A2258),COT!$B:$B,WEEKNUM(daily!$A2258))</f>
        <v>86</v>
      </c>
      <c r="W2258">
        <f>SUMIFS(COT!N:N,COT!$A:$A,YEAR(daily!$A2258),COT!$B:$B,WEEKNUM(daily!$A2258))</f>
        <v>100</v>
      </c>
      <c r="X2258">
        <f>SUMIFS(COT!O:O,COT!$A:$A,YEAR(daily!$A2258),COT!$B:$B,WEEKNUM(daily!$A2258))</f>
        <v>146</v>
      </c>
      <c r="Y2258">
        <f>SUMIFS(COT!P:P,COT!$A:$A,YEAR(daily!$A2258),COT!$B:$B,WEEKNUM(daily!$A2258))</f>
        <v>78</v>
      </c>
      <c r="Z2258">
        <f>SUMIFS(COT!Q:Q,COT!$A:$A,YEAR(daily!$A2258),COT!$B:$B,WEEKNUM(daily!$A2258))</f>
        <v>86</v>
      </c>
      <c r="AA2258">
        <f>SUMIFS(Saudi!B:B,Saudi!$A:$A,YEAR(daily!$A2258))</f>
        <v>509.80500000000001</v>
      </c>
      <c r="AB2258">
        <f>SUMIFS(Saudi!C:C,Saudi!$A:$A,YEAR(daily!$A2258))</f>
        <v>596.43100000000004</v>
      </c>
      <c r="AC2258">
        <f>SUMIFS(Saudi!F:F,Saudi!$A:$A,YEAR(daily!$A2258))</f>
        <v>3764937</v>
      </c>
      <c r="AD2258">
        <f>SUMIFS(Saudi!G:G,Saudi!$A:$A,YEAR(daily!$A2258))</f>
        <v>61.797740354674566</v>
      </c>
      <c r="AE2258">
        <f>SUMIFS(Saudi!H:H,Saudi!$A:$A,YEAR(daily!$A2258))</f>
        <v>232664599.1777074</v>
      </c>
      <c r="AF2258" s="5">
        <f t="shared" si="95"/>
        <v>2</v>
      </c>
      <c r="AG2258" s="5">
        <f t="shared" si="96"/>
        <v>2009</v>
      </c>
    </row>
    <row r="2259" spans="1:33">
      <c r="A2259" s="3">
        <v>39869</v>
      </c>
      <c r="B2259" s="1">
        <v>294499</v>
      </c>
      <c r="C2259" s="1">
        <v>151741</v>
      </c>
      <c r="D2259" s="1">
        <v>67604</v>
      </c>
      <c r="E2259" s="1">
        <v>42.5</v>
      </c>
      <c r="F2259" s="1">
        <v>45.89</v>
      </c>
      <c r="G2259" s="1">
        <v>46.9</v>
      </c>
      <c r="H2259" s="2">
        <v>50.6</v>
      </c>
      <c r="I2259" s="2">
        <v>30.9</v>
      </c>
      <c r="J2259" s="2">
        <v>86.1</v>
      </c>
      <c r="K2259" s="2">
        <v>85.6</v>
      </c>
      <c r="L2259">
        <f>SUMIFS(US!B:B,US!$D:$D,YEAR(daily!$A2259),US!$E:$E,MONTH(daily!$A2259))</f>
        <v>8798</v>
      </c>
      <c r="M2259">
        <f>SUMIFS(US!C:C,US!$D:$D,YEAR(daily!$A2259),US!$E:$E,MONTH(daily!$A2259))</f>
        <v>18822</v>
      </c>
      <c r="N2259">
        <f>SUMIFS(COT!E:E,COT!$A:$A,YEAR(daily!$A2259),COT!$B:$B,WEEKNUM(daily!$A2259))</f>
        <v>1179171</v>
      </c>
      <c r="O2259">
        <f>SUMIFS(COT!F:F,COT!$A:$A,YEAR(daily!$A2259),COT!$B:$B,WEEKNUM(daily!$A2259))</f>
        <v>234105</v>
      </c>
      <c r="P2259">
        <f>SUMIFS(COT!G:G,COT!$A:$A,YEAR(daily!$A2259),COT!$B:$B,WEEKNUM(daily!$A2259))</f>
        <v>205356</v>
      </c>
      <c r="Q2259">
        <f>SUMIFS(COT!H:H,COT!$A:$A,YEAR(daily!$A2259),COT!$B:$B,WEEKNUM(daily!$A2259))</f>
        <v>285077</v>
      </c>
      <c r="R2259">
        <f>SUMIFS(COT!I:I,COT!$A:$A,YEAR(daily!$A2259),COT!$B:$B,WEEKNUM(daily!$A2259))</f>
        <v>588487</v>
      </c>
      <c r="S2259">
        <f>SUMIFS(COT!J:J,COT!$A:$A,YEAR(daily!$A2259),COT!$B:$B,WEEKNUM(daily!$A2259))</f>
        <v>619031</v>
      </c>
      <c r="T2259">
        <f>SUMIFS(COT!K:K,COT!$A:$A,YEAR(daily!$A2259),COT!$B:$B,WEEKNUM(daily!$A2259))</f>
        <v>71502</v>
      </c>
      <c r="U2259">
        <f>SUMIFS(COT!L:L,COT!$A:$A,YEAR(daily!$A2259),COT!$B:$B,WEEKNUM(daily!$A2259))</f>
        <v>69707</v>
      </c>
      <c r="V2259">
        <f>SUMIFS(COT!M:M,COT!$A:$A,YEAR(daily!$A2259),COT!$B:$B,WEEKNUM(daily!$A2259))</f>
        <v>86</v>
      </c>
      <c r="W2259">
        <f>SUMIFS(COT!N:N,COT!$A:$A,YEAR(daily!$A2259),COT!$B:$B,WEEKNUM(daily!$A2259))</f>
        <v>100</v>
      </c>
      <c r="X2259">
        <f>SUMIFS(COT!O:O,COT!$A:$A,YEAR(daily!$A2259),COT!$B:$B,WEEKNUM(daily!$A2259))</f>
        <v>146</v>
      </c>
      <c r="Y2259">
        <f>SUMIFS(COT!P:P,COT!$A:$A,YEAR(daily!$A2259),COT!$B:$B,WEEKNUM(daily!$A2259))</f>
        <v>78</v>
      </c>
      <c r="Z2259">
        <f>SUMIFS(COT!Q:Q,COT!$A:$A,YEAR(daily!$A2259),COT!$B:$B,WEEKNUM(daily!$A2259))</f>
        <v>86</v>
      </c>
      <c r="AA2259">
        <f>SUMIFS(Saudi!B:B,Saudi!$A:$A,YEAR(daily!$A2259))</f>
        <v>509.80500000000001</v>
      </c>
      <c r="AB2259">
        <f>SUMIFS(Saudi!C:C,Saudi!$A:$A,YEAR(daily!$A2259))</f>
        <v>596.43100000000004</v>
      </c>
      <c r="AC2259">
        <f>SUMIFS(Saudi!F:F,Saudi!$A:$A,YEAR(daily!$A2259))</f>
        <v>3764937</v>
      </c>
      <c r="AD2259">
        <f>SUMIFS(Saudi!G:G,Saudi!$A:$A,YEAR(daily!$A2259))</f>
        <v>61.797740354674566</v>
      </c>
      <c r="AE2259">
        <f>SUMIFS(Saudi!H:H,Saudi!$A:$A,YEAR(daily!$A2259))</f>
        <v>232664599.1777074</v>
      </c>
      <c r="AF2259" s="5">
        <f t="shared" si="95"/>
        <v>2</v>
      </c>
      <c r="AG2259" s="5">
        <f t="shared" si="96"/>
        <v>2009</v>
      </c>
    </row>
    <row r="2260" spans="1:33">
      <c r="A2260" s="3">
        <v>39870</v>
      </c>
      <c r="B2260" s="1">
        <v>293507</v>
      </c>
      <c r="C2260" s="1">
        <v>151931</v>
      </c>
      <c r="D2260" s="1">
        <v>68826</v>
      </c>
      <c r="E2260" s="1">
        <v>45.22</v>
      </c>
      <c r="F2260" s="1">
        <v>48.74</v>
      </c>
      <c r="G2260" s="1">
        <v>49.69</v>
      </c>
      <c r="H2260" s="2">
        <v>50.6</v>
      </c>
      <c r="I2260" s="2">
        <v>30.9</v>
      </c>
      <c r="J2260" s="2">
        <v>86.1</v>
      </c>
      <c r="K2260" s="2">
        <v>85.6</v>
      </c>
      <c r="L2260">
        <f>SUMIFS(US!B:B,US!$D:$D,YEAR(daily!$A2260),US!$E:$E,MONTH(daily!$A2260))</f>
        <v>8798</v>
      </c>
      <c r="M2260">
        <f>SUMIFS(US!C:C,US!$D:$D,YEAR(daily!$A2260),US!$E:$E,MONTH(daily!$A2260))</f>
        <v>18822</v>
      </c>
      <c r="N2260">
        <f>SUMIFS(COT!E:E,COT!$A:$A,YEAR(daily!$A2260),COT!$B:$B,WEEKNUM(daily!$A2260))</f>
        <v>1179171</v>
      </c>
      <c r="O2260">
        <f>SUMIFS(COT!F:F,COT!$A:$A,YEAR(daily!$A2260),COT!$B:$B,WEEKNUM(daily!$A2260))</f>
        <v>234105</v>
      </c>
      <c r="P2260">
        <f>SUMIFS(COT!G:G,COT!$A:$A,YEAR(daily!$A2260),COT!$B:$B,WEEKNUM(daily!$A2260))</f>
        <v>205356</v>
      </c>
      <c r="Q2260">
        <f>SUMIFS(COT!H:H,COT!$A:$A,YEAR(daily!$A2260),COT!$B:$B,WEEKNUM(daily!$A2260))</f>
        <v>285077</v>
      </c>
      <c r="R2260">
        <f>SUMIFS(COT!I:I,COT!$A:$A,YEAR(daily!$A2260),COT!$B:$B,WEEKNUM(daily!$A2260))</f>
        <v>588487</v>
      </c>
      <c r="S2260">
        <f>SUMIFS(COT!J:J,COT!$A:$A,YEAR(daily!$A2260),COT!$B:$B,WEEKNUM(daily!$A2260))</f>
        <v>619031</v>
      </c>
      <c r="T2260">
        <f>SUMIFS(COT!K:K,COT!$A:$A,YEAR(daily!$A2260),COT!$B:$B,WEEKNUM(daily!$A2260))</f>
        <v>71502</v>
      </c>
      <c r="U2260">
        <f>SUMIFS(COT!L:L,COT!$A:$A,YEAR(daily!$A2260),COT!$B:$B,WEEKNUM(daily!$A2260))</f>
        <v>69707</v>
      </c>
      <c r="V2260">
        <f>SUMIFS(COT!M:M,COT!$A:$A,YEAR(daily!$A2260),COT!$B:$B,WEEKNUM(daily!$A2260))</f>
        <v>86</v>
      </c>
      <c r="W2260">
        <f>SUMIFS(COT!N:N,COT!$A:$A,YEAR(daily!$A2260),COT!$B:$B,WEEKNUM(daily!$A2260))</f>
        <v>100</v>
      </c>
      <c r="X2260">
        <f>SUMIFS(COT!O:O,COT!$A:$A,YEAR(daily!$A2260),COT!$B:$B,WEEKNUM(daily!$A2260))</f>
        <v>146</v>
      </c>
      <c r="Y2260">
        <f>SUMIFS(COT!P:P,COT!$A:$A,YEAR(daily!$A2260),COT!$B:$B,WEEKNUM(daily!$A2260))</f>
        <v>78</v>
      </c>
      <c r="Z2260">
        <f>SUMIFS(COT!Q:Q,COT!$A:$A,YEAR(daily!$A2260),COT!$B:$B,WEEKNUM(daily!$A2260))</f>
        <v>86</v>
      </c>
      <c r="AA2260">
        <f>SUMIFS(Saudi!B:B,Saudi!$A:$A,YEAR(daily!$A2260))</f>
        <v>509.80500000000001</v>
      </c>
      <c r="AB2260">
        <f>SUMIFS(Saudi!C:C,Saudi!$A:$A,YEAR(daily!$A2260))</f>
        <v>596.43100000000004</v>
      </c>
      <c r="AC2260">
        <f>SUMIFS(Saudi!F:F,Saudi!$A:$A,YEAR(daily!$A2260))</f>
        <v>3764937</v>
      </c>
      <c r="AD2260">
        <f>SUMIFS(Saudi!G:G,Saudi!$A:$A,YEAR(daily!$A2260))</f>
        <v>61.797740354674566</v>
      </c>
      <c r="AE2260">
        <f>SUMIFS(Saudi!H:H,Saudi!$A:$A,YEAR(daily!$A2260))</f>
        <v>232664599.1777074</v>
      </c>
      <c r="AF2260" s="5">
        <f t="shared" si="95"/>
        <v>2</v>
      </c>
      <c r="AG2260" s="5">
        <f t="shared" si="96"/>
        <v>2009</v>
      </c>
    </row>
    <row r="2261" spans="1:33">
      <c r="A2261" s="3">
        <v>39871</v>
      </c>
      <c r="B2261" s="1">
        <v>283824</v>
      </c>
      <c r="C2261" s="1">
        <v>152253</v>
      </c>
      <c r="D2261" s="1">
        <v>68892</v>
      </c>
      <c r="E2261" s="1">
        <v>44.76</v>
      </c>
      <c r="F2261" s="1">
        <v>48.05</v>
      </c>
      <c r="G2261" s="1">
        <v>48.98</v>
      </c>
      <c r="H2261" s="2">
        <v>50.6</v>
      </c>
      <c r="I2261" s="2">
        <v>30.9</v>
      </c>
      <c r="J2261" s="2">
        <v>86.1</v>
      </c>
      <c r="K2261" s="2">
        <v>85.6</v>
      </c>
      <c r="L2261">
        <f>SUMIFS(US!B:B,US!$D:$D,YEAR(daily!$A2261),US!$E:$E,MONTH(daily!$A2261))</f>
        <v>8798</v>
      </c>
      <c r="M2261">
        <f>SUMIFS(US!C:C,US!$D:$D,YEAR(daily!$A2261),US!$E:$E,MONTH(daily!$A2261))</f>
        <v>18822</v>
      </c>
      <c r="N2261">
        <f>SUMIFS(COT!E:E,COT!$A:$A,YEAR(daily!$A2261),COT!$B:$B,WEEKNUM(daily!$A2261))</f>
        <v>1179171</v>
      </c>
      <c r="O2261">
        <f>SUMIFS(COT!F:F,COT!$A:$A,YEAR(daily!$A2261),COT!$B:$B,WEEKNUM(daily!$A2261))</f>
        <v>234105</v>
      </c>
      <c r="P2261">
        <f>SUMIFS(COT!G:G,COT!$A:$A,YEAR(daily!$A2261),COT!$B:$B,WEEKNUM(daily!$A2261))</f>
        <v>205356</v>
      </c>
      <c r="Q2261">
        <f>SUMIFS(COT!H:H,COT!$A:$A,YEAR(daily!$A2261),COT!$B:$B,WEEKNUM(daily!$A2261))</f>
        <v>285077</v>
      </c>
      <c r="R2261">
        <f>SUMIFS(COT!I:I,COT!$A:$A,YEAR(daily!$A2261),COT!$B:$B,WEEKNUM(daily!$A2261))</f>
        <v>588487</v>
      </c>
      <c r="S2261">
        <f>SUMIFS(COT!J:J,COT!$A:$A,YEAR(daily!$A2261),COT!$B:$B,WEEKNUM(daily!$A2261))</f>
        <v>619031</v>
      </c>
      <c r="T2261">
        <f>SUMIFS(COT!K:K,COT!$A:$A,YEAR(daily!$A2261),COT!$B:$B,WEEKNUM(daily!$A2261))</f>
        <v>71502</v>
      </c>
      <c r="U2261">
        <f>SUMIFS(COT!L:L,COT!$A:$A,YEAR(daily!$A2261),COT!$B:$B,WEEKNUM(daily!$A2261))</f>
        <v>69707</v>
      </c>
      <c r="V2261">
        <f>SUMIFS(COT!M:M,COT!$A:$A,YEAR(daily!$A2261),COT!$B:$B,WEEKNUM(daily!$A2261))</f>
        <v>86</v>
      </c>
      <c r="W2261">
        <f>SUMIFS(COT!N:N,COT!$A:$A,YEAR(daily!$A2261),COT!$B:$B,WEEKNUM(daily!$A2261))</f>
        <v>100</v>
      </c>
      <c r="X2261">
        <f>SUMIFS(COT!O:O,COT!$A:$A,YEAR(daily!$A2261),COT!$B:$B,WEEKNUM(daily!$A2261))</f>
        <v>146</v>
      </c>
      <c r="Y2261">
        <f>SUMIFS(COT!P:P,COT!$A:$A,YEAR(daily!$A2261),COT!$B:$B,WEEKNUM(daily!$A2261))</f>
        <v>78</v>
      </c>
      <c r="Z2261">
        <f>SUMIFS(COT!Q:Q,COT!$A:$A,YEAR(daily!$A2261),COT!$B:$B,WEEKNUM(daily!$A2261))</f>
        <v>86</v>
      </c>
      <c r="AA2261">
        <f>SUMIFS(Saudi!B:B,Saudi!$A:$A,YEAR(daily!$A2261))</f>
        <v>509.80500000000001</v>
      </c>
      <c r="AB2261">
        <f>SUMIFS(Saudi!C:C,Saudi!$A:$A,YEAR(daily!$A2261))</f>
        <v>596.43100000000004</v>
      </c>
      <c r="AC2261">
        <f>SUMIFS(Saudi!F:F,Saudi!$A:$A,YEAR(daily!$A2261))</f>
        <v>3764937</v>
      </c>
      <c r="AD2261">
        <f>SUMIFS(Saudi!G:G,Saudi!$A:$A,YEAR(daily!$A2261))</f>
        <v>61.797740354674566</v>
      </c>
      <c r="AE2261">
        <f>SUMIFS(Saudi!H:H,Saudi!$A:$A,YEAR(daily!$A2261))</f>
        <v>232664599.1777074</v>
      </c>
      <c r="AF2261" s="5">
        <f t="shared" si="95"/>
        <v>2</v>
      </c>
      <c r="AG2261" s="5">
        <f t="shared" si="96"/>
        <v>2009</v>
      </c>
    </row>
    <row r="2262" spans="1:33">
      <c r="A2262" s="3">
        <v>39874</v>
      </c>
      <c r="B2262" s="1">
        <v>278339</v>
      </c>
      <c r="C2262" s="1">
        <v>151775</v>
      </c>
      <c r="D2262" s="1">
        <v>69299</v>
      </c>
      <c r="E2262" s="1">
        <v>40.15</v>
      </c>
      <c r="F2262" s="1">
        <v>43.68</v>
      </c>
      <c r="G2262" s="1">
        <v>44.73</v>
      </c>
      <c r="H2262" s="2">
        <v>50.3</v>
      </c>
      <c r="I2262" s="2">
        <v>29.2</v>
      </c>
      <c r="J2262" s="2">
        <v>84.5</v>
      </c>
      <c r="K2262" s="2">
        <v>84.5</v>
      </c>
      <c r="L2262">
        <f>SUMIFS(US!B:B,US!$D:$D,YEAR(daily!$A2262),US!$E:$E,MONTH(daily!$A2262))</f>
        <v>8859</v>
      </c>
      <c r="M2262">
        <f>SUMIFS(US!C:C,US!$D:$D,YEAR(daily!$A2262),US!$E:$E,MONTH(daily!$A2262))</f>
        <v>18719</v>
      </c>
      <c r="N2262">
        <f>SUMIFS(COT!E:E,COT!$A:$A,YEAR(daily!$A2262),COT!$B:$B,WEEKNUM(daily!$A2262))</f>
        <v>1191724</v>
      </c>
      <c r="O2262">
        <f>SUMIFS(COT!F:F,COT!$A:$A,YEAR(daily!$A2262),COT!$B:$B,WEEKNUM(daily!$A2262))</f>
        <v>214302</v>
      </c>
      <c r="P2262">
        <f>SUMIFS(COT!G:G,COT!$A:$A,YEAR(daily!$A2262),COT!$B:$B,WEEKNUM(daily!$A2262))</f>
        <v>214834</v>
      </c>
      <c r="Q2262">
        <f>SUMIFS(COT!H:H,COT!$A:$A,YEAR(daily!$A2262),COT!$B:$B,WEEKNUM(daily!$A2262))</f>
        <v>287242</v>
      </c>
      <c r="R2262">
        <f>SUMIFS(COT!I:I,COT!$A:$A,YEAR(daily!$A2262),COT!$B:$B,WEEKNUM(daily!$A2262))</f>
        <v>613910</v>
      </c>
      <c r="S2262">
        <f>SUMIFS(COT!J:J,COT!$A:$A,YEAR(daily!$A2262),COT!$B:$B,WEEKNUM(daily!$A2262))</f>
        <v>610109</v>
      </c>
      <c r="T2262">
        <f>SUMIFS(COT!K:K,COT!$A:$A,YEAR(daily!$A2262),COT!$B:$B,WEEKNUM(daily!$A2262))</f>
        <v>76270</v>
      </c>
      <c r="U2262">
        <f>SUMIFS(COT!L:L,COT!$A:$A,YEAR(daily!$A2262),COT!$B:$B,WEEKNUM(daily!$A2262))</f>
        <v>79539</v>
      </c>
      <c r="V2262">
        <f>SUMIFS(COT!M:M,COT!$A:$A,YEAR(daily!$A2262),COT!$B:$B,WEEKNUM(daily!$A2262))</f>
        <v>77</v>
      </c>
      <c r="W2262">
        <f>SUMIFS(COT!N:N,COT!$A:$A,YEAR(daily!$A2262),COT!$B:$B,WEEKNUM(daily!$A2262))</f>
        <v>107</v>
      </c>
      <c r="X2262">
        <f>SUMIFS(COT!O:O,COT!$A:$A,YEAR(daily!$A2262),COT!$B:$B,WEEKNUM(daily!$A2262))</f>
        <v>151</v>
      </c>
      <c r="Y2262">
        <f>SUMIFS(COT!P:P,COT!$A:$A,YEAR(daily!$A2262),COT!$B:$B,WEEKNUM(daily!$A2262))</f>
        <v>85</v>
      </c>
      <c r="Z2262">
        <f>SUMIFS(COT!Q:Q,COT!$A:$A,YEAR(daily!$A2262),COT!$B:$B,WEEKNUM(daily!$A2262))</f>
        <v>92</v>
      </c>
      <c r="AA2262">
        <f>SUMIFS(Saudi!B:B,Saudi!$A:$A,YEAR(daily!$A2262))</f>
        <v>509.80500000000001</v>
      </c>
      <c r="AB2262">
        <f>SUMIFS(Saudi!C:C,Saudi!$A:$A,YEAR(daily!$A2262))</f>
        <v>596.43100000000004</v>
      </c>
      <c r="AC2262">
        <f>SUMIFS(Saudi!F:F,Saudi!$A:$A,YEAR(daily!$A2262))</f>
        <v>3764937</v>
      </c>
      <c r="AD2262">
        <f>SUMIFS(Saudi!G:G,Saudi!$A:$A,YEAR(daily!$A2262))</f>
        <v>61.797740354674566</v>
      </c>
      <c r="AE2262">
        <f>SUMIFS(Saudi!H:H,Saudi!$A:$A,YEAR(daily!$A2262))</f>
        <v>232664599.1777074</v>
      </c>
      <c r="AF2262" s="5">
        <f t="shared" si="95"/>
        <v>3</v>
      </c>
      <c r="AG2262" s="5">
        <f t="shared" si="96"/>
        <v>2009</v>
      </c>
    </row>
    <row r="2263" spans="1:33">
      <c r="A2263" s="3">
        <v>39875</v>
      </c>
      <c r="B2263" s="1">
        <v>273716</v>
      </c>
      <c r="C2263" s="1">
        <v>153105</v>
      </c>
      <c r="D2263" s="1">
        <v>69205</v>
      </c>
      <c r="E2263" s="1">
        <v>41.65</v>
      </c>
      <c r="F2263" s="1">
        <v>45.03</v>
      </c>
      <c r="G2263" s="1">
        <v>46.01</v>
      </c>
      <c r="H2263" s="2">
        <v>50.3</v>
      </c>
      <c r="I2263" s="2">
        <v>29.2</v>
      </c>
      <c r="J2263" s="2">
        <v>84.5</v>
      </c>
      <c r="K2263" s="2">
        <v>84.5</v>
      </c>
      <c r="L2263">
        <f>SUMIFS(US!B:B,US!$D:$D,YEAR(daily!$A2263),US!$E:$E,MONTH(daily!$A2263))</f>
        <v>8859</v>
      </c>
      <c r="M2263">
        <f>SUMIFS(US!C:C,US!$D:$D,YEAR(daily!$A2263),US!$E:$E,MONTH(daily!$A2263))</f>
        <v>18719</v>
      </c>
      <c r="N2263">
        <f>SUMIFS(COT!E:E,COT!$A:$A,YEAR(daily!$A2263),COT!$B:$B,WEEKNUM(daily!$A2263))</f>
        <v>1191724</v>
      </c>
      <c r="O2263">
        <f>SUMIFS(COT!F:F,COT!$A:$A,YEAR(daily!$A2263),COT!$B:$B,WEEKNUM(daily!$A2263))</f>
        <v>214302</v>
      </c>
      <c r="P2263">
        <f>SUMIFS(COT!G:G,COT!$A:$A,YEAR(daily!$A2263),COT!$B:$B,WEEKNUM(daily!$A2263))</f>
        <v>214834</v>
      </c>
      <c r="Q2263">
        <f>SUMIFS(COT!H:H,COT!$A:$A,YEAR(daily!$A2263),COT!$B:$B,WEEKNUM(daily!$A2263))</f>
        <v>287242</v>
      </c>
      <c r="R2263">
        <f>SUMIFS(COT!I:I,COT!$A:$A,YEAR(daily!$A2263),COT!$B:$B,WEEKNUM(daily!$A2263))</f>
        <v>613910</v>
      </c>
      <c r="S2263">
        <f>SUMIFS(COT!J:J,COT!$A:$A,YEAR(daily!$A2263),COT!$B:$B,WEEKNUM(daily!$A2263))</f>
        <v>610109</v>
      </c>
      <c r="T2263">
        <f>SUMIFS(COT!K:K,COT!$A:$A,YEAR(daily!$A2263),COT!$B:$B,WEEKNUM(daily!$A2263))</f>
        <v>76270</v>
      </c>
      <c r="U2263">
        <f>SUMIFS(COT!L:L,COT!$A:$A,YEAR(daily!$A2263),COT!$B:$B,WEEKNUM(daily!$A2263))</f>
        <v>79539</v>
      </c>
      <c r="V2263">
        <f>SUMIFS(COT!M:M,COT!$A:$A,YEAR(daily!$A2263),COT!$B:$B,WEEKNUM(daily!$A2263))</f>
        <v>77</v>
      </c>
      <c r="W2263">
        <f>SUMIFS(COT!N:N,COT!$A:$A,YEAR(daily!$A2263),COT!$B:$B,WEEKNUM(daily!$A2263))</f>
        <v>107</v>
      </c>
      <c r="X2263">
        <f>SUMIFS(COT!O:O,COT!$A:$A,YEAR(daily!$A2263),COT!$B:$B,WEEKNUM(daily!$A2263))</f>
        <v>151</v>
      </c>
      <c r="Y2263">
        <f>SUMIFS(COT!P:P,COT!$A:$A,YEAR(daily!$A2263),COT!$B:$B,WEEKNUM(daily!$A2263))</f>
        <v>85</v>
      </c>
      <c r="Z2263">
        <f>SUMIFS(COT!Q:Q,COT!$A:$A,YEAR(daily!$A2263),COT!$B:$B,WEEKNUM(daily!$A2263))</f>
        <v>92</v>
      </c>
      <c r="AA2263">
        <f>SUMIFS(Saudi!B:B,Saudi!$A:$A,YEAR(daily!$A2263))</f>
        <v>509.80500000000001</v>
      </c>
      <c r="AB2263">
        <f>SUMIFS(Saudi!C:C,Saudi!$A:$A,YEAR(daily!$A2263))</f>
        <v>596.43100000000004</v>
      </c>
      <c r="AC2263">
        <f>SUMIFS(Saudi!F:F,Saudi!$A:$A,YEAR(daily!$A2263))</f>
        <v>3764937</v>
      </c>
      <c r="AD2263">
        <f>SUMIFS(Saudi!G:G,Saudi!$A:$A,YEAR(daily!$A2263))</f>
        <v>61.797740354674566</v>
      </c>
      <c r="AE2263">
        <f>SUMIFS(Saudi!H:H,Saudi!$A:$A,YEAR(daily!$A2263))</f>
        <v>232664599.1777074</v>
      </c>
      <c r="AF2263" s="5">
        <f t="shared" si="95"/>
        <v>3</v>
      </c>
      <c r="AG2263" s="5">
        <f t="shared" si="96"/>
        <v>2009</v>
      </c>
    </row>
    <row r="2264" spans="1:33">
      <c r="A2264" s="3">
        <v>39876</v>
      </c>
      <c r="B2264" s="1">
        <v>268116</v>
      </c>
      <c r="C2264" s="1">
        <v>155940</v>
      </c>
      <c r="D2264" s="1">
        <v>71433</v>
      </c>
      <c r="E2264" s="1">
        <v>45.38</v>
      </c>
      <c r="F2264" s="1">
        <v>48.09</v>
      </c>
      <c r="G2264" s="1">
        <v>48.93</v>
      </c>
      <c r="H2264" s="2">
        <v>50.3</v>
      </c>
      <c r="I2264" s="2">
        <v>29.2</v>
      </c>
      <c r="J2264" s="2">
        <v>84.5</v>
      </c>
      <c r="K2264" s="2">
        <v>84.5</v>
      </c>
      <c r="L2264">
        <f>SUMIFS(US!B:B,US!$D:$D,YEAR(daily!$A2264),US!$E:$E,MONTH(daily!$A2264))</f>
        <v>8859</v>
      </c>
      <c r="M2264">
        <f>SUMIFS(US!C:C,US!$D:$D,YEAR(daily!$A2264),US!$E:$E,MONTH(daily!$A2264))</f>
        <v>18719</v>
      </c>
      <c r="N2264">
        <f>SUMIFS(COT!E:E,COT!$A:$A,YEAR(daily!$A2264),COT!$B:$B,WEEKNUM(daily!$A2264))</f>
        <v>1191724</v>
      </c>
      <c r="O2264">
        <f>SUMIFS(COT!F:F,COT!$A:$A,YEAR(daily!$A2264),COT!$B:$B,WEEKNUM(daily!$A2264))</f>
        <v>214302</v>
      </c>
      <c r="P2264">
        <f>SUMIFS(COT!G:G,COT!$A:$A,YEAR(daily!$A2264),COT!$B:$B,WEEKNUM(daily!$A2264))</f>
        <v>214834</v>
      </c>
      <c r="Q2264">
        <f>SUMIFS(COT!H:H,COT!$A:$A,YEAR(daily!$A2264),COT!$B:$B,WEEKNUM(daily!$A2264))</f>
        <v>287242</v>
      </c>
      <c r="R2264">
        <f>SUMIFS(COT!I:I,COT!$A:$A,YEAR(daily!$A2264),COT!$B:$B,WEEKNUM(daily!$A2264))</f>
        <v>613910</v>
      </c>
      <c r="S2264">
        <f>SUMIFS(COT!J:J,COT!$A:$A,YEAR(daily!$A2264),COT!$B:$B,WEEKNUM(daily!$A2264))</f>
        <v>610109</v>
      </c>
      <c r="T2264">
        <f>SUMIFS(COT!K:K,COT!$A:$A,YEAR(daily!$A2264),COT!$B:$B,WEEKNUM(daily!$A2264))</f>
        <v>76270</v>
      </c>
      <c r="U2264">
        <f>SUMIFS(COT!L:L,COT!$A:$A,YEAR(daily!$A2264),COT!$B:$B,WEEKNUM(daily!$A2264))</f>
        <v>79539</v>
      </c>
      <c r="V2264">
        <f>SUMIFS(COT!M:M,COT!$A:$A,YEAR(daily!$A2264),COT!$B:$B,WEEKNUM(daily!$A2264))</f>
        <v>77</v>
      </c>
      <c r="W2264">
        <f>SUMIFS(COT!N:N,COT!$A:$A,YEAR(daily!$A2264),COT!$B:$B,WEEKNUM(daily!$A2264))</f>
        <v>107</v>
      </c>
      <c r="X2264">
        <f>SUMIFS(COT!O:O,COT!$A:$A,YEAR(daily!$A2264),COT!$B:$B,WEEKNUM(daily!$A2264))</f>
        <v>151</v>
      </c>
      <c r="Y2264">
        <f>SUMIFS(COT!P:P,COT!$A:$A,YEAR(daily!$A2264),COT!$B:$B,WEEKNUM(daily!$A2264))</f>
        <v>85</v>
      </c>
      <c r="Z2264">
        <f>SUMIFS(COT!Q:Q,COT!$A:$A,YEAR(daily!$A2264),COT!$B:$B,WEEKNUM(daily!$A2264))</f>
        <v>92</v>
      </c>
      <c r="AA2264">
        <f>SUMIFS(Saudi!B:B,Saudi!$A:$A,YEAR(daily!$A2264))</f>
        <v>509.80500000000001</v>
      </c>
      <c r="AB2264">
        <f>SUMIFS(Saudi!C:C,Saudi!$A:$A,YEAR(daily!$A2264))</f>
        <v>596.43100000000004</v>
      </c>
      <c r="AC2264">
        <f>SUMIFS(Saudi!F:F,Saudi!$A:$A,YEAR(daily!$A2264))</f>
        <v>3764937</v>
      </c>
      <c r="AD2264">
        <f>SUMIFS(Saudi!G:G,Saudi!$A:$A,YEAR(daily!$A2264))</f>
        <v>61.797740354674566</v>
      </c>
      <c r="AE2264">
        <f>SUMIFS(Saudi!H:H,Saudi!$A:$A,YEAR(daily!$A2264))</f>
        <v>232664599.1777074</v>
      </c>
      <c r="AF2264" s="5">
        <f t="shared" si="95"/>
        <v>3</v>
      </c>
      <c r="AG2264" s="5">
        <f t="shared" si="96"/>
        <v>2009</v>
      </c>
    </row>
    <row r="2265" spans="1:33">
      <c r="A2265" s="3">
        <v>39877</v>
      </c>
      <c r="B2265" s="1">
        <v>258290</v>
      </c>
      <c r="C2265" s="1">
        <v>157195</v>
      </c>
      <c r="D2265" s="1">
        <v>70586</v>
      </c>
      <c r="E2265" s="1">
        <v>43.61</v>
      </c>
      <c r="F2265" s="1">
        <v>46.77</v>
      </c>
      <c r="G2265" s="1">
        <v>47.7</v>
      </c>
      <c r="H2265" s="2">
        <v>50.3</v>
      </c>
      <c r="I2265" s="2">
        <v>29.2</v>
      </c>
      <c r="J2265" s="2">
        <v>84.5</v>
      </c>
      <c r="K2265" s="2">
        <v>84.5</v>
      </c>
      <c r="L2265">
        <f>SUMIFS(US!B:B,US!$D:$D,YEAR(daily!$A2265),US!$E:$E,MONTH(daily!$A2265))</f>
        <v>8859</v>
      </c>
      <c r="M2265">
        <f>SUMIFS(US!C:C,US!$D:$D,YEAR(daily!$A2265),US!$E:$E,MONTH(daily!$A2265))</f>
        <v>18719</v>
      </c>
      <c r="N2265">
        <f>SUMIFS(COT!E:E,COT!$A:$A,YEAR(daily!$A2265),COT!$B:$B,WEEKNUM(daily!$A2265))</f>
        <v>1191724</v>
      </c>
      <c r="O2265">
        <f>SUMIFS(COT!F:F,COT!$A:$A,YEAR(daily!$A2265),COT!$B:$B,WEEKNUM(daily!$A2265))</f>
        <v>214302</v>
      </c>
      <c r="P2265">
        <f>SUMIFS(COT!G:G,COT!$A:$A,YEAR(daily!$A2265),COT!$B:$B,WEEKNUM(daily!$A2265))</f>
        <v>214834</v>
      </c>
      <c r="Q2265">
        <f>SUMIFS(COT!H:H,COT!$A:$A,YEAR(daily!$A2265),COT!$B:$B,WEEKNUM(daily!$A2265))</f>
        <v>287242</v>
      </c>
      <c r="R2265">
        <f>SUMIFS(COT!I:I,COT!$A:$A,YEAR(daily!$A2265),COT!$B:$B,WEEKNUM(daily!$A2265))</f>
        <v>613910</v>
      </c>
      <c r="S2265">
        <f>SUMIFS(COT!J:J,COT!$A:$A,YEAR(daily!$A2265),COT!$B:$B,WEEKNUM(daily!$A2265))</f>
        <v>610109</v>
      </c>
      <c r="T2265">
        <f>SUMIFS(COT!K:K,COT!$A:$A,YEAR(daily!$A2265),COT!$B:$B,WEEKNUM(daily!$A2265))</f>
        <v>76270</v>
      </c>
      <c r="U2265">
        <f>SUMIFS(COT!L:L,COT!$A:$A,YEAR(daily!$A2265),COT!$B:$B,WEEKNUM(daily!$A2265))</f>
        <v>79539</v>
      </c>
      <c r="V2265">
        <f>SUMIFS(COT!M:M,COT!$A:$A,YEAR(daily!$A2265),COT!$B:$B,WEEKNUM(daily!$A2265))</f>
        <v>77</v>
      </c>
      <c r="W2265">
        <f>SUMIFS(COT!N:N,COT!$A:$A,YEAR(daily!$A2265),COT!$B:$B,WEEKNUM(daily!$A2265))</f>
        <v>107</v>
      </c>
      <c r="X2265">
        <f>SUMIFS(COT!O:O,COT!$A:$A,YEAR(daily!$A2265),COT!$B:$B,WEEKNUM(daily!$A2265))</f>
        <v>151</v>
      </c>
      <c r="Y2265">
        <f>SUMIFS(COT!P:P,COT!$A:$A,YEAR(daily!$A2265),COT!$B:$B,WEEKNUM(daily!$A2265))</f>
        <v>85</v>
      </c>
      <c r="Z2265">
        <f>SUMIFS(COT!Q:Q,COT!$A:$A,YEAR(daily!$A2265),COT!$B:$B,WEEKNUM(daily!$A2265))</f>
        <v>92</v>
      </c>
      <c r="AA2265">
        <f>SUMIFS(Saudi!B:B,Saudi!$A:$A,YEAR(daily!$A2265))</f>
        <v>509.80500000000001</v>
      </c>
      <c r="AB2265">
        <f>SUMIFS(Saudi!C:C,Saudi!$A:$A,YEAR(daily!$A2265))</f>
        <v>596.43100000000004</v>
      </c>
      <c r="AC2265">
        <f>SUMIFS(Saudi!F:F,Saudi!$A:$A,YEAR(daily!$A2265))</f>
        <v>3764937</v>
      </c>
      <c r="AD2265">
        <f>SUMIFS(Saudi!G:G,Saudi!$A:$A,YEAR(daily!$A2265))</f>
        <v>61.797740354674566</v>
      </c>
      <c r="AE2265">
        <f>SUMIFS(Saudi!H:H,Saudi!$A:$A,YEAR(daily!$A2265))</f>
        <v>232664599.1777074</v>
      </c>
      <c r="AF2265" s="5">
        <f t="shared" si="95"/>
        <v>3</v>
      </c>
      <c r="AG2265" s="5">
        <f t="shared" si="96"/>
        <v>2009</v>
      </c>
    </row>
    <row r="2266" spans="1:33">
      <c r="A2266" s="3">
        <v>39878</v>
      </c>
      <c r="B2266" s="1">
        <v>239886</v>
      </c>
      <c r="C2266" s="1">
        <v>155713</v>
      </c>
      <c r="D2266" s="1">
        <v>69900</v>
      </c>
      <c r="E2266" s="1">
        <v>45.52</v>
      </c>
      <c r="F2266" s="1">
        <v>48.77</v>
      </c>
      <c r="G2266" s="1">
        <v>49.58</v>
      </c>
      <c r="H2266" s="2">
        <v>50.3</v>
      </c>
      <c r="I2266" s="2">
        <v>29.2</v>
      </c>
      <c r="J2266" s="2">
        <v>84.5</v>
      </c>
      <c r="K2266" s="2">
        <v>84.5</v>
      </c>
      <c r="L2266">
        <f>SUMIFS(US!B:B,US!$D:$D,YEAR(daily!$A2266),US!$E:$E,MONTH(daily!$A2266))</f>
        <v>8859</v>
      </c>
      <c r="M2266">
        <f>SUMIFS(US!C:C,US!$D:$D,YEAR(daily!$A2266),US!$E:$E,MONTH(daily!$A2266))</f>
        <v>18719</v>
      </c>
      <c r="N2266">
        <f>SUMIFS(COT!E:E,COT!$A:$A,YEAR(daily!$A2266),COT!$B:$B,WEEKNUM(daily!$A2266))</f>
        <v>1191724</v>
      </c>
      <c r="O2266">
        <f>SUMIFS(COT!F:F,COT!$A:$A,YEAR(daily!$A2266),COT!$B:$B,WEEKNUM(daily!$A2266))</f>
        <v>214302</v>
      </c>
      <c r="P2266">
        <f>SUMIFS(COT!G:G,COT!$A:$A,YEAR(daily!$A2266),COT!$B:$B,WEEKNUM(daily!$A2266))</f>
        <v>214834</v>
      </c>
      <c r="Q2266">
        <f>SUMIFS(COT!H:H,COT!$A:$A,YEAR(daily!$A2266),COT!$B:$B,WEEKNUM(daily!$A2266))</f>
        <v>287242</v>
      </c>
      <c r="R2266">
        <f>SUMIFS(COT!I:I,COT!$A:$A,YEAR(daily!$A2266),COT!$B:$B,WEEKNUM(daily!$A2266))</f>
        <v>613910</v>
      </c>
      <c r="S2266">
        <f>SUMIFS(COT!J:J,COT!$A:$A,YEAR(daily!$A2266),COT!$B:$B,WEEKNUM(daily!$A2266))</f>
        <v>610109</v>
      </c>
      <c r="T2266">
        <f>SUMIFS(COT!K:K,COT!$A:$A,YEAR(daily!$A2266),COT!$B:$B,WEEKNUM(daily!$A2266))</f>
        <v>76270</v>
      </c>
      <c r="U2266">
        <f>SUMIFS(COT!L:L,COT!$A:$A,YEAR(daily!$A2266),COT!$B:$B,WEEKNUM(daily!$A2266))</f>
        <v>79539</v>
      </c>
      <c r="V2266">
        <f>SUMIFS(COT!M:M,COT!$A:$A,YEAR(daily!$A2266),COT!$B:$B,WEEKNUM(daily!$A2266))</f>
        <v>77</v>
      </c>
      <c r="W2266">
        <f>SUMIFS(COT!N:N,COT!$A:$A,YEAR(daily!$A2266),COT!$B:$B,WEEKNUM(daily!$A2266))</f>
        <v>107</v>
      </c>
      <c r="X2266">
        <f>SUMIFS(COT!O:O,COT!$A:$A,YEAR(daily!$A2266),COT!$B:$B,WEEKNUM(daily!$A2266))</f>
        <v>151</v>
      </c>
      <c r="Y2266">
        <f>SUMIFS(COT!P:P,COT!$A:$A,YEAR(daily!$A2266),COT!$B:$B,WEEKNUM(daily!$A2266))</f>
        <v>85</v>
      </c>
      <c r="Z2266">
        <f>SUMIFS(COT!Q:Q,COT!$A:$A,YEAR(daily!$A2266),COT!$B:$B,WEEKNUM(daily!$A2266))</f>
        <v>92</v>
      </c>
      <c r="AA2266">
        <f>SUMIFS(Saudi!B:B,Saudi!$A:$A,YEAR(daily!$A2266))</f>
        <v>509.80500000000001</v>
      </c>
      <c r="AB2266">
        <f>SUMIFS(Saudi!C:C,Saudi!$A:$A,YEAR(daily!$A2266))</f>
        <v>596.43100000000004</v>
      </c>
      <c r="AC2266">
        <f>SUMIFS(Saudi!F:F,Saudi!$A:$A,YEAR(daily!$A2266))</f>
        <v>3764937</v>
      </c>
      <c r="AD2266">
        <f>SUMIFS(Saudi!G:G,Saudi!$A:$A,YEAR(daily!$A2266))</f>
        <v>61.797740354674566</v>
      </c>
      <c r="AE2266">
        <f>SUMIFS(Saudi!H:H,Saudi!$A:$A,YEAR(daily!$A2266))</f>
        <v>232664599.1777074</v>
      </c>
      <c r="AF2266" s="5">
        <f t="shared" si="95"/>
        <v>3</v>
      </c>
      <c r="AG2266" s="5">
        <f t="shared" si="96"/>
        <v>2009</v>
      </c>
    </row>
    <row r="2267" spans="1:33">
      <c r="A2267" s="3">
        <v>39881</v>
      </c>
      <c r="B2267" s="1">
        <v>204514</v>
      </c>
      <c r="C2267" s="1">
        <v>158047</v>
      </c>
      <c r="D2267" s="1">
        <v>71642</v>
      </c>
      <c r="E2267" s="1">
        <v>47.07</v>
      </c>
      <c r="F2267" s="1">
        <v>48.75</v>
      </c>
      <c r="G2267" s="1">
        <v>49.38</v>
      </c>
      <c r="H2267" s="2">
        <v>50.3</v>
      </c>
      <c r="I2267" s="2">
        <v>29.2</v>
      </c>
      <c r="J2267" s="2">
        <v>84.5</v>
      </c>
      <c r="K2267" s="2">
        <v>84.5</v>
      </c>
      <c r="L2267">
        <f>SUMIFS(US!B:B,US!$D:$D,YEAR(daily!$A2267),US!$E:$E,MONTH(daily!$A2267))</f>
        <v>8859</v>
      </c>
      <c r="M2267">
        <f>SUMIFS(US!C:C,US!$D:$D,YEAR(daily!$A2267),US!$E:$E,MONTH(daily!$A2267))</f>
        <v>18719</v>
      </c>
      <c r="N2267">
        <f>SUMIFS(COT!E:E,COT!$A:$A,YEAR(daily!$A2267),COT!$B:$B,WEEKNUM(daily!$A2267))</f>
        <v>1210253</v>
      </c>
      <c r="O2267">
        <f>SUMIFS(COT!F:F,COT!$A:$A,YEAR(daily!$A2267),COT!$B:$B,WEEKNUM(daily!$A2267))</f>
        <v>197055</v>
      </c>
      <c r="P2267">
        <f>SUMIFS(COT!G:G,COT!$A:$A,YEAR(daily!$A2267),COT!$B:$B,WEEKNUM(daily!$A2267))</f>
        <v>203070</v>
      </c>
      <c r="Q2267">
        <f>SUMIFS(COT!H:H,COT!$A:$A,YEAR(daily!$A2267),COT!$B:$B,WEEKNUM(daily!$A2267))</f>
        <v>297822</v>
      </c>
      <c r="R2267">
        <f>SUMIFS(COT!I:I,COT!$A:$A,YEAR(daily!$A2267),COT!$B:$B,WEEKNUM(daily!$A2267))</f>
        <v>641564</v>
      </c>
      <c r="S2267">
        <f>SUMIFS(COT!J:J,COT!$A:$A,YEAR(daily!$A2267),COT!$B:$B,WEEKNUM(daily!$A2267))</f>
        <v>648468</v>
      </c>
      <c r="T2267">
        <f>SUMIFS(COT!K:K,COT!$A:$A,YEAR(daily!$A2267),COT!$B:$B,WEEKNUM(daily!$A2267))</f>
        <v>73812</v>
      </c>
      <c r="U2267">
        <f>SUMIFS(COT!L:L,COT!$A:$A,YEAR(daily!$A2267),COT!$B:$B,WEEKNUM(daily!$A2267))</f>
        <v>60893</v>
      </c>
      <c r="V2267">
        <f>SUMIFS(COT!M:M,COT!$A:$A,YEAR(daily!$A2267),COT!$B:$B,WEEKNUM(daily!$A2267))</f>
        <v>77</v>
      </c>
      <c r="W2267">
        <f>SUMIFS(COT!N:N,COT!$A:$A,YEAR(daily!$A2267),COT!$B:$B,WEEKNUM(daily!$A2267))</f>
        <v>111</v>
      </c>
      <c r="X2267">
        <f>SUMIFS(COT!O:O,COT!$A:$A,YEAR(daily!$A2267),COT!$B:$B,WEEKNUM(daily!$A2267))</f>
        <v>153</v>
      </c>
      <c r="Y2267">
        <f>SUMIFS(COT!P:P,COT!$A:$A,YEAR(daily!$A2267),COT!$B:$B,WEEKNUM(daily!$A2267))</f>
        <v>84</v>
      </c>
      <c r="Z2267">
        <f>SUMIFS(COT!Q:Q,COT!$A:$A,YEAR(daily!$A2267),COT!$B:$B,WEEKNUM(daily!$A2267))</f>
        <v>93</v>
      </c>
      <c r="AA2267">
        <f>SUMIFS(Saudi!B:B,Saudi!$A:$A,YEAR(daily!$A2267))</f>
        <v>509.80500000000001</v>
      </c>
      <c r="AB2267">
        <f>SUMIFS(Saudi!C:C,Saudi!$A:$A,YEAR(daily!$A2267))</f>
        <v>596.43100000000004</v>
      </c>
      <c r="AC2267">
        <f>SUMIFS(Saudi!F:F,Saudi!$A:$A,YEAR(daily!$A2267))</f>
        <v>3764937</v>
      </c>
      <c r="AD2267">
        <f>SUMIFS(Saudi!G:G,Saudi!$A:$A,YEAR(daily!$A2267))</f>
        <v>61.797740354674566</v>
      </c>
      <c r="AE2267">
        <f>SUMIFS(Saudi!H:H,Saudi!$A:$A,YEAR(daily!$A2267))</f>
        <v>232664599.1777074</v>
      </c>
      <c r="AF2267" s="5">
        <f t="shared" si="95"/>
        <v>3</v>
      </c>
      <c r="AG2267" s="5">
        <f t="shared" si="96"/>
        <v>2009</v>
      </c>
    </row>
    <row r="2268" spans="1:33">
      <c r="A2268" s="3">
        <v>39882</v>
      </c>
      <c r="B2268" s="1">
        <v>165483</v>
      </c>
      <c r="C2268" s="1">
        <v>154274</v>
      </c>
      <c r="D2268" s="1">
        <v>74057</v>
      </c>
      <c r="E2268" s="1">
        <v>45.71</v>
      </c>
      <c r="F2268" s="1">
        <v>48.07</v>
      </c>
      <c r="G2268" s="1">
        <v>48.98</v>
      </c>
      <c r="H2268" s="2">
        <v>50.3</v>
      </c>
      <c r="I2268" s="2">
        <v>29.2</v>
      </c>
      <c r="J2268" s="2">
        <v>84.5</v>
      </c>
      <c r="K2268" s="2">
        <v>84.5</v>
      </c>
      <c r="L2268">
        <f>SUMIFS(US!B:B,US!$D:$D,YEAR(daily!$A2268),US!$E:$E,MONTH(daily!$A2268))</f>
        <v>8859</v>
      </c>
      <c r="M2268">
        <f>SUMIFS(US!C:C,US!$D:$D,YEAR(daily!$A2268),US!$E:$E,MONTH(daily!$A2268))</f>
        <v>18719</v>
      </c>
      <c r="N2268">
        <f>SUMIFS(COT!E:E,COT!$A:$A,YEAR(daily!$A2268),COT!$B:$B,WEEKNUM(daily!$A2268))</f>
        <v>1210253</v>
      </c>
      <c r="O2268">
        <f>SUMIFS(COT!F:F,COT!$A:$A,YEAR(daily!$A2268),COT!$B:$B,WEEKNUM(daily!$A2268))</f>
        <v>197055</v>
      </c>
      <c r="P2268">
        <f>SUMIFS(COT!G:G,COT!$A:$A,YEAR(daily!$A2268),COT!$B:$B,WEEKNUM(daily!$A2268))</f>
        <v>203070</v>
      </c>
      <c r="Q2268">
        <f>SUMIFS(COT!H:H,COT!$A:$A,YEAR(daily!$A2268),COT!$B:$B,WEEKNUM(daily!$A2268))</f>
        <v>297822</v>
      </c>
      <c r="R2268">
        <f>SUMIFS(COT!I:I,COT!$A:$A,YEAR(daily!$A2268),COT!$B:$B,WEEKNUM(daily!$A2268))</f>
        <v>641564</v>
      </c>
      <c r="S2268">
        <f>SUMIFS(COT!J:J,COT!$A:$A,YEAR(daily!$A2268),COT!$B:$B,WEEKNUM(daily!$A2268))</f>
        <v>648468</v>
      </c>
      <c r="T2268">
        <f>SUMIFS(COT!K:K,COT!$A:$A,YEAR(daily!$A2268),COT!$B:$B,WEEKNUM(daily!$A2268))</f>
        <v>73812</v>
      </c>
      <c r="U2268">
        <f>SUMIFS(COT!L:L,COT!$A:$A,YEAR(daily!$A2268),COT!$B:$B,WEEKNUM(daily!$A2268))</f>
        <v>60893</v>
      </c>
      <c r="V2268">
        <f>SUMIFS(COT!M:M,COT!$A:$A,YEAR(daily!$A2268),COT!$B:$B,WEEKNUM(daily!$A2268))</f>
        <v>77</v>
      </c>
      <c r="W2268">
        <f>SUMIFS(COT!N:N,COT!$A:$A,YEAR(daily!$A2268),COT!$B:$B,WEEKNUM(daily!$A2268))</f>
        <v>111</v>
      </c>
      <c r="X2268">
        <f>SUMIFS(COT!O:O,COT!$A:$A,YEAR(daily!$A2268),COT!$B:$B,WEEKNUM(daily!$A2268))</f>
        <v>153</v>
      </c>
      <c r="Y2268">
        <f>SUMIFS(COT!P:P,COT!$A:$A,YEAR(daily!$A2268),COT!$B:$B,WEEKNUM(daily!$A2268))</f>
        <v>84</v>
      </c>
      <c r="Z2268">
        <f>SUMIFS(COT!Q:Q,COT!$A:$A,YEAR(daily!$A2268),COT!$B:$B,WEEKNUM(daily!$A2268))</f>
        <v>93</v>
      </c>
      <c r="AA2268">
        <f>SUMIFS(Saudi!B:B,Saudi!$A:$A,YEAR(daily!$A2268))</f>
        <v>509.80500000000001</v>
      </c>
      <c r="AB2268">
        <f>SUMIFS(Saudi!C:C,Saudi!$A:$A,YEAR(daily!$A2268))</f>
        <v>596.43100000000004</v>
      </c>
      <c r="AC2268">
        <f>SUMIFS(Saudi!F:F,Saudi!$A:$A,YEAR(daily!$A2268))</f>
        <v>3764937</v>
      </c>
      <c r="AD2268">
        <f>SUMIFS(Saudi!G:G,Saudi!$A:$A,YEAR(daily!$A2268))</f>
        <v>61.797740354674566</v>
      </c>
      <c r="AE2268">
        <f>SUMIFS(Saudi!H:H,Saudi!$A:$A,YEAR(daily!$A2268))</f>
        <v>232664599.1777074</v>
      </c>
      <c r="AF2268" s="5">
        <f t="shared" si="95"/>
        <v>3</v>
      </c>
      <c r="AG2268" s="5">
        <f t="shared" si="96"/>
        <v>2009</v>
      </c>
    </row>
    <row r="2269" spans="1:33">
      <c r="A2269" s="3">
        <v>39883</v>
      </c>
      <c r="B2269" s="1">
        <v>150415</v>
      </c>
      <c r="C2269" s="1">
        <v>154748</v>
      </c>
      <c r="D2269" s="1">
        <v>75345</v>
      </c>
      <c r="E2269" s="1">
        <v>42.33</v>
      </c>
      <c r="F2269" s="1">
        <v>45.29</v>
      </c>
      <c r="G2269" s="1">
        <v>46.42</v>
      </c>
      <c r="H2269" s="2">
        <v>50.3</v>
      </c>
      <c r="I2269" s="2">
        <v>29.2</v>
      </c>
      <c r="J2269" s="2">
        <v>84.5</v>
      </c>
      <c r="K2269" s="2">
        <v>84.5</v>
      </c>
      <c r="L2269">
        <f>SUMIFS(US!B:B,US!$D:$D,YEAR(daily!$A2269),US!$E:$E,MONTH(daily!$A2269))</f>
        <v>8859</v>
      </c>
      <c r="M2269">
        <f>SUMIFS(US!C:C,US!$D:$D,YEAR(daily!$A2269),US!$E:$E,MONTH(daily!$A2269))</f>
        <v>18719</v>
      </c>
      <c r="N2269">
        <f>SUMIFS(COT!E:E,COT!$A:$A,YEAR(daily!$A2269),COT!$B:$B,WEEKNUM(daily!$A2269))</f>
        <v>1210253</v>
      </c>
      <c r="O2269">
        <f>SUMIFS(COT!F:F,COT!$A:$A,YEAR(daily!$A2269),COT!$B:$B,WEEKNUM(daily!$A2269))</f>
        <v>197055</v>
      </c>
      <c r="P2269">
        <f>SUMIFS(COT!G:G,COT!$A:$A,YEAR(daily!$A2269),COT!$B:$B,WEEKNUM(daily!$A2269))</f>
        <v>203070</v>
      </c>
      <c r="Q2269">
        <f>SUMIFS(COT!H:H,COT!$A:$A,YEAR(daily!$A2269),COT!$B:$B,WEEKNUM(daily!$A2269))</f>
        <v>297822</v>
      </c>
      <c r="R2269">
        <f>SUMIFS(COT!I:I,COT!$A:$A,YEAR(daily!$A2269),COT!$B:$B,WEEKNUM(daily!$A2269))</f>
        <v>641564</v>
      </c>
      <c r="S2269">
        <f>SUMIFS(COT!J:J,COT!$A:$A,YEAR(daily!$A2269),COT!$B:$B,WEEKNUM(daily!$A2269))</f>
        <v>648468</v>
      </c>
      <c r="T2269">
        <f>SUMIFS(COT!K:K,COT!$A:$A,YEAR(daily!$A2269),COT!$B:$B,WEEKNUM(daily!$A2269))</f>
        <v>73812</v>
      </c>
      <c r="U2269">
        <f>SUMIFS(COT!L:L,COT!$A:$A,YEAR(daily!$A2269),COT!$B:$B,WEEKNUM(daily!$A2269))</f>
        <v>60893</v>
      </c>
      <c r="V2269">
        <f>SUMIFS(COT!M:M,COT!$A:$A,YEAR(daily!$A2269),COT!$B:$B,WEEKNUM(daily!$A2269))</f>
        <v>77</v>
      </c>
      <c r="W2269">
        <f>SUMIFS(COT!N:N,COT!$A:$A,YEAR(daily!$A2269),COT!$B:$B,WEEKNUM(daily!$A2269))</f>
        <v>111</v>
      </c>
      <c r="X2269">
        <f>SUMIFS(COT!O:O,COT!$A:$A,YEAR(daily!$A2269),COT!$B:$B,WEEKNUM(daily!$A2269))</f>
        <v>153</v>
      </c>
      <c r="Y2269">
        <f>SUMIFS(COT!P:P,COT!$A:$A,YEAR(daily!$A2269),COT!$B:$B,WEEKNUM(daily!$A2269))</f>
        <v>84</v>
      </c>
      <c r="Z2269">
        <f>SUMIFS(COT!Q:Q,COT!$A:$A,YEAR(daily!$A2269),COT!$B:$B,WEEKNUM(daily!$A2269))</f>
        <v>93</v>
      </c>
      <c r="AA2269">
        <f>SUMIFS(Saudi!B:B,Saudi!$A:$A,YEAR(daily!$A2269))</f>
        <v>509.80500000000001</v>
      </c>
      <c r="AB2269">
        <f>SUMIFS(Saudi!C:C,Saudi!$A:$A,YEAR(daily!$A2269))</f>
        <v>596.43100000000004</v>
      </c>
      <c r="AC2269">
        <f>SUMIFS(Saudi!F:F,Saudi!$A:$A,YEAR(daily!$A2269))</f>
        <v>3764937</v>
      </c>
      <c r="AD2269">
        <f>SUMIFS(Saudi!G:G,Saudi!$A:$A,YEAR(daily!$A2269))</f>
        <v>61.797740354674566</v>
      </c>
      <c r="AE2269">
        <f>SUMIFS(Saudi!H:H,Saudi!$A:$A,YEAR(daily!$A2269))</f>
        <v>232664599.1777074</v>
      </c>
      <c r="AF2269" s="5">
        <f t="shared" si="95"/>
        <v>3</v>
      </c>
      <c r="AG2269" s="5">
        <f t="shared" si="96"/>
        <v>2009</v>
      </c>
    </row>
    <row r="2270" spans="1:33">
      <c r="A2270" s="3">
        <v>39884</v>
      </c>
      <c r="B2270" s="1">
        <v>129240</v>
      </c>
      <c r="C2270" s="1">
        <v>161295</v>
      </c>
      <c r="D2270" s="1">
        <v>76872</v>
      </c>
      <c r="E2270" s="1">
        <v>47.03</v>
      </c>
      <c r="F2270" s="1">
        <v>49.01</v>
      </c>
      <c r="G2270" s="1">
        <v>49.99</v>
      </c>
      <c r="H2270" s="2">
        <v>50.3</v>
      </c>
      <c r="I2270" s="2">
        <v>29.2</v>
      </c>
      <c r="J2270" s="2">
        <v>84.5</v>
      </c>
      <c r="K2270" s="2">
        <v>84.5</v>
      </c>
      <c r="L2270">
        <f>SUMIFS(US!B:B,US!$D:$D,YEAR(daily!$A2270),US!$E:$E,MONTH(daily!$A2270))</f>
        <v>8859</v>
      </c>
      <c r="M2270">
        <f>SUMIFS(US!C:C,US!$D:$D,YEAR(daily!$A2270),US!$E:$E,MONTH(daily!$A2270))</f>
        <v>18719</v>
      </c>
      <c r="N2270">
        <f>SUMIFS(COT!E:E,COT!$A:$A,YEAR(daily!$A2270),COT!$B:$B,WEEKNUM(daily!$A2270))</f>
        <v>1210253</v>
      </c>
      <c r="O2270">
        <f>SUMIFS(COT!F:F,COT!$A:$A,YEAR(daily!$A2270),COT!$B:$B,WEEKNUM(daily!$A2270))</f>
        <v>197055</v>
      </c>
      <c r="P2270">
        <f>SUMIFS(COT!G:G,COT!$A:$A,YEAR(daily!$A2270),COT!$B:$B,WEEKNUM(daily!$A2270))</f>
        <v>203070</v>
      </c>
      <c r="Q2270">
        <f>SUMIFS(COT!H:H,COT!$A:$A,YEAR(daily!$A2270),COT!$B:$B,WEEKNUM(daily!$A2270))</f>
        <v>297822</v>
      </c>
      <c r="R2270">
        <f>SUMIFS(COT!I:I,COT!$A:$A,YEAR(daily!$A2270),COT!$B:$B,WEEKNUM(daily!$A2270))</f>
        <v>641564</v>
      </c>
      <c r="S2270">
        <f>SUMIFS(COT!J:J,COT!$A:$A,YEAR(daily!$A2270),COT!$B:$B,WEEKNUM(daily!$A2270))</f>
        <v>648468</v>
      </c>
      <c r="T2270">
        <f>SUMIFS(COT!K:K,COT!$A:$A,YEAR(daily!$A2270),COT!$B:$B,WEEKNUM(daily!$A2270))</f>
        <v>73812</v>
      </c>
      <c r="U2270">
        <f>SUMIFS(COT!L:L,COT!$A:$A,YEAR(daily!$A2270),COT!$B:$B,WEEKNUM(daily!$A2270))</f>
        <v>60893</v>
      </c>
      <c r="V2270">
        <f>SUMIFS(COT!M:M,COT!$A:$A,YEAR(daily!$A2270),COT!$B:$B,WEEKNUM(daily!$A2270))</f>
        <v>77</v>
      </c>
      <c r="W2270">
        <f>SUMIFS(COT!N:N,COT!$A:$A,YEAR(daily!$A2270),COT!$B:$B,WEEKNUM(daily!$A2270))</f>
        <v>111</v>
      </c>
      <c r="X2270">
        <f>SUMIFS(COT!O:O,COT!$A:$A,YEAR(daily!$A2270),COT!$B:$B,WEEKNUM(daily!$A2270))</f>
        <v>153</v>
      </c>
      <c r="Y2270">
        <f>SUMIFS(COT!P:P,COT!$A:$A,YEAR(daily!$A2270),COT!$B:$B,WEEKNUM(daily!$A2270))</f>
        <v>84</v>
      </c>
      <c r="Z2270">
        <f>SUMIFS(COT!Q:Q,COT!$A:$A,YEAR(daily!$A2270),COT!$B:$B,WEEKNUM(daily!$A2270))</f>
        <v>93</v>
      </c>
      <c r="AA2270">
        <f>SUMIFS(Saudi!B:B,Saudi!$A:$A,YEAR(daily!$A2270))</f>
        <v>509.80500000000001</v>
      </c>
      <c r="AB2270">
        <f>SUMIFS(Saudi!C:C,Saudi!$A:$A,YEAR(daily!$A2270))</f>
        <v>596.43100000000004</v>
      </c>
      <c r="AC2270">
        <f>SUMIFS(Saudi!F:F,Saudi!$A:$A,YEAR(daily!$A2270))</f>
        <v>3764937</v>
      </c>
      <c r="AD2270">
        <f>SUMIFS(Saudi!G:G,Saudi!$A:$A,YEAR(daily!$A2270))</f>
        <v>61.797740354674566</v>
      </c>
      <c r="AE2270">
        <f>SUMIFS(Saudi!H:H,Saudi!$A:$A,YEAR(daily!$A2270))</f>
        <v>232664599.1777074</v>
      </c>
      <c r="AF2270" s="5">
        <f t="shared" si="95"/>
        <v>3</v>
      </c>
      <c r="AG2270" s="5">
        <f t="shared" si="96"/>
        <v>2009</v>
      </c>
    </row>
    <row r="2271" spans="1:33">
      <c r="A2271" s="3">
        <v>39885</v>
      </c>
      <c r="B2271" s="1">
        <v>108188</v>
      </c>
      <c r="C2271" s="1">
        <v>161554</v>
      </c>
      <c r="D2271" s="1">
        <v>77352</v>
      </c>
      <c r="E2271" s="1">
        <v>46.25</v>
      </c>
      <c r="F2271" s="1">
        <v>48.11</v>
      </c>
      <c r="G2271" s="1">
        <v>49.05</v>
      </c>
      <c r="H2271" s="2">
        <v>50.3</v>
      </c>
      <c r="I2271" s="2">
        <v>29.2</v>
      </c>
      <c r="J2271" s="2">
        <v>84.5</v>
      </c>
      <c r="K2271" s="2">
        <v>84.5</v>
      </c>
      <c r="L2271">
        <f>SUMIFS(US!B:B,US!$D:$D,YEAR(daily!$A2271),US!$E:$E,MONTH(daily!$A2271))</f>
        <v>8859</v>
      </c>
      <c r="M2271">
        <f>SUMIFS(US!C:C,US!$D:$D,YEAR(daily!$A2271),US!$E:$E,MONTH(daily!$A2271))</f>
        <v>18719</v>
      </c>
      <c r="N2271">
        <f>SUMIFS(COT!E:E,COT!$A:$A,YEAR(daily!$A2271),COT!$B:$B,WEEKNUM(daily!$A2271))</f>
        <v>1210253</v>
      </c>
      <c r="O2271">
        <f>SUMIFS(COT!F:F,COT!$A:$A,YEAR(daily!$A2271),COT!$B:$B,WEEKNUM(daily!$A2271))</f>
        <v>197055</v>
      </c>
      <c r="P2271">
        <f>SUMIFS(COT!G:G,COT!$A:$A,YEAR(daily!$A2271),COT!$B:$B,WEEKNUM(daily!$A2271))</f>
        <v>203070</v>
      </c>
      <c r="Q2271">
        <f>SUMIFS(COT!H:H,COT!$A:$A,YEAR(daily!$A2271),COT!$B:$B,WEEKNUM(daily!$A2271))</f>
        <v>297822</v>
      </c>
      <c r="R2271">
        <f>SUMIFS(COT!I:I,COT!$A:$A,YEAR(daily!$A2271),COT!$B:$B,WEEKNUM(daily!$A2271))</f>
        <v>641564</v>
      </c>
      <c r="S2271">
        <f>SUMIFS(COT!J:J,COT!$A:$A,YEAR(daily!$A2271),COT!$B:$B,WEEKNUM(daily!$A2271))</f>
        <v>648468</v>
      </c>
      <c r="T2271">
        <f>SUMIFS(COT!K:K,COT!$A:$A,YEAR(daily!$A2271),COT!$B:$B,WEEKNUM(daily!$A2271))</f>
        <v>73812</v>
      </c>
      <c r="U2271">
        <f>SUMIFS(COT!L:L,COT!$A:$A,YEAR(daily!$A2271),COT!$B:$B,WEEKNUM(daily!$A2271))</f>
        <v>60893</v>
      </c>
      <c r="V2271">
        <f>SUMIFS(COT!M:M,COT!$A:$A,YEAR(daily!$A2271),COT!$B:$B,WEEKNUM(daily!$A2271))</f>
        <v>77</v>
      </c>
      <c r="W2271">
        <f>SUMIFS(COT!N:N,COT!$A:$A,YEAR(daily!$A2271),COT!$B:$B,WEEKNUM(daily!$A2271))</f>
        <v>111</v>
      </c>
      <c r="X2271">
        <f>SUMIFS(COT!O:O,COT!$A:$A,YEAR(daily!$A2271),COT!$B:$B,WEEKNUM(daily!$A2271))</f>
        <v>153</v>
      </c>
      <c r="Y2271">
        <f>SUMIFS(COT!P:P,COT!$A:$A,YEAR(daily!$A2271),COT!$B:$B,WEEKNUM(daily!$A2271))</f>
        <v>84</v>
      </c>
      <c r="Z2271">
        <f>SUMIFS(COT!Q:Q,COT!$A:$A,YEAR(daily!$A2271),COT!$B:$B,WEEKNUM(daily!$A2271))</f>
        <v>93</v>
      </c>
      <c r="AA2271">
        <f>SUMIFS(Saudi!B:B,Saudi!$A:$A,YEAR(daily!$A2271))</f>
        <v>509.80500000000001</v>
      </c>
      <c r="AB2271">
        <f>SUMIFS(Saudi!C:C,Saudi!$A:$A,YEAR(daily!$A2271))</f>
        <v>596.43100000000004</v>
      </c>
      <c r="AC2271">
        <f>SUMIFS(Saudi!F:F,Saudi!$A:$A,YEAR(daily!$A2271))</f>
        <v>3764937</v>
      </c>
      <c r="AD2271">
        <f>SUMIFS(Saudi!G:G,Saudi!$A:$A,YEAR(daily!$A2271))</f>
        <v>61.797740354674566</v>
      </c>
      <c r="AE2271">
        <f>SUMIFS(Saudi!H:H,Saudi!$A:$A,YEAR(daily!$A2271))</f>
        <v>232664599.1777074</v>
      </c>
      <c r="AF2271" s="5">
        <f t="shared" si="95"/>
        <v>3</v>
      </c>
      <c r="AG2271" s="5">
        <f t="shared" si="96"/>
        <v>2009</v>
      </c>
    </row>
    <row r="2272" spans="1:33">
      <c r="A2272" s="3">
        <v>39888</v>
      </c>
      <c r="B2272" s="1">
        <v>94054</v>
      </c>
      <c r="C2272" s="1">
        <v>163428</v>
      </c>
      <c r="D2272" s="1">
        <v>78913</v>
      </c>
      <c r="E2272" s="1">
        <v>47.35</v>
      </c>
      <c r="F2272" s="1">
        <v>49.11</v>
      </c>
      <c r="G2272" s="1">
        <v>49.96</v>
      </c>
      <c r="H2272" s="2">
        <v>50.3</v>
      </c>
      <c r="I2272" s="2">
        <v>29.2</v>
      </c>
      <c r="J2272" s="2">
        <v>84.5</v>
      </c>
      <c r="K2272" s="2">
        <v>84.5</v>
      </c>
      <c r="L2272">
        <f>SUMIFS(US!B:B,US!$D:$D,YEAR(daily!$A2272),US!$E:$E,MONTH(daily!$A2272))</f>
        <v>8859</v>
      </c>
      <c r="M2272">
        <f>SUMIFS(US!C:C,US!$D:$D,YEAR(daily!$A2272),US!$E:$E,MONTH(daily!$A2272))</f>
        <v>18719</v>
      </c>
      <c r="N2272">
        <f>SUMIFS(COT!E:E,COT!$A:$A,YEAR(daily!$A2272),COT!$B:$B,WEEKNUM(daily!$A2272))</f>
        <v>1197113</v>
      </c>
      <c r="O2272">
        <f>SUMIFS(COT!F:F,COT!$A:$A,YEAR(daily!$A2272),COT!$B:$B,WEEKNUM(daily!$A2272))</f>
        <v>195950</v>
      </c>
      <c r="P2272">
        <f>SUMIFS(COT!G:G,COT!$A:$A,YEAR(daily!$A2272),COT!$B:$B,WEEKNUM(daily!$A2272))</f>
        <v>182443</v>
      </c>
      <c r="Q2272">
        <f>SUMIFS(COT!H:H,COT!$A:$A,YEAR(daily!$A2272),COT!$B:$B,WEEKNUM(daily!$A2272))</f>
        <v>268585</v>
      </c>
      <c r="R2272">
        <f>SUMIFS(COT!I:I,COT!$A:$A,YEAR(daily!$A2272),COT!$B:$B,WEEKNUM(daily!$A2272))</f>
        <v>660645</v>
      </c>
      <c r="S2272">
        <f>SUMIFS(COT!J:J,COT!$A:$A,YEAR(daily!$A2272),COT!$B:$B,WEEKNUM(daily!$A2272))</f>
        <v>677035</v>
      </c>
      <c r="T2272">
        <f>SUMIFS(COT!K:K,COT!$A:$A,YEAR(daily!$A2272),COT!$B:$B,WEEKNUM(daily!$A2272))</f>
        <v>71933</v>
      </c>
      <c r="U2272">
        <f>SUMIFS(COT!L:L,COT!$A:$A,YEAR(daily!$A2272),COT!$B:$B,WEEKNUM(daily!$A2272))</f>
        <v>69050</v>
      </c>
      <c r="V2272">
        <f>SUMIFS(COT!M:M,COT!$A:$A,YEAR(daily!$A2272),COT!$B:$B,WEEKNUM(daily!$A2272))</f>
        <v>77</v>
      </c>
      <c r="W2272">
        <f>SUMIFS(COT!N:N,COT!$A:$A,YEAR(daily!$A2272),COT!$B:$B,WEEKNUM(daily!$A2272))</f>
        <v>104</v>
      </c>
      <c r="X2272">
        <f>SUMIFS(COT!O:O,COT!$A:$A,YEAR(daily!$A2272),COT!$B:$B,WEEKNUM(daily!$A2272))</f>
        <v>133</v>
      </c>
      <c r="Y2272">
        <f>SUMIFS(COT!P:P,COT!$A:$A,YEAR(daily!$A2272),COT!$B:$B,WEEKNUM(daily!$A2272))</f>
        <v>84</v>
      </c>
      <c r="Z2272">
        <f>SUMIFS(COT!Q:Q,COT!$A:$A,YEAR(daily!$A2272),COT!$B:$B,WEEKNUM(daily!$A2272))</f>
        <v>91</v>
      </c>
      <c r="AA2272">
        <f>SUMIFS(Saudi!B:B,Saudi!$A:$A,YEAR(daily!$A2272))</f>
        <v>509.80500000000001</v>
      </c>
      <c r="AB2272">
        <f>SUMIFS(Saudi!C:C,Saudi!$A:$A,YEAR(daily!$A2272))</f>
        <v>596.43100000000004</v>
      </c>
      <c r="AC2272">
        <f>SUMIFS(Saudi!F:F,Saudi!$A:$A,YEAR(daily!$A2272))</f>
        <v>3764937</v>
      </c>
      <c r="AD2272">
        <f>SUMIFS(Saudi!G:G,Saudi!$A:$A,YEAR(daily!$A2272))</f>
        <v>61.797740354674566</v>
      </c>
      <c r="AE2272">
        <f>SUMIFS(Saudi!H:H,Saudi!$A:$A,YEAR(daily!$A2272))</f>
        <v>232664599.1777074</v>
      </c>
      <c r="AF2272" s="5">
        <f t="shared" si="95"/>
        <v>3</v>
      </c>
      <c r="AG2272" s="5">
        <f t="shared" si="96"/>
        <v>2009</v>
      </c>
    </row>
    <row r="2273" spans="1:33">
      <c r="A2273" s="3">
        <v>39889</v>
      </c>
      <c r="B2273" s="1">
        <v>69903</v>
      </c>
      <c r="C2273" s="1">
        <v>160876</v>
      </c>
      <c r="D2273" s="1">
        <v>79001</v>
      </c>
      <c r="E2273" s="1">
        <v>49.16</v>
      </c>
      <c r="F2273" s="1">
        <v>51.21</v>
      </c>
      <c r="G2273" s="1">
        <v>52.18</v>
      </c>
      <c r="H2273" s="2">
        <v>50.3</v>
      </c>
      <c r="I2273" s="2">
        <v>29.2</v>
      </c>
      <c r="J2273" s="2">
        <v>84.5</v>
      </c>
      <c r="K2273" s="2">
        <v>84.5</v>
      </c>
      <c r="L2273">
        <f>SUMIFS(US!B:B,US!$D:$D,YEAR(daily!$A2273),US!$E:$E,MONTH(daily!$A2273))</f>
        <v>8859</v>
      </c>
      <c r="M2273">
        <f>SUMIFS(US!C:C,US!$D:$D,YEAR(daily!$A2273),US!$E:$E,MONTH(daily!$A2273))</f>
        <v>18719</v>
      </c>
      <c r="N2273">
        <f>SUMIFS(COT!E:E,COT!$A:$A,YEAR(daily!$A2273),COT!$B:$B,WEEKNUM(daily!$A2273))</f>
        <v>1197113</v>
      </c>
      <c r="O2273">
        <f>SUMIFS(COT!F:F,COT!$A:$A,YEAR(daily!$A2273),COT!$B:$B,WEEKNUM(daily!$A2273))</f>
        <v>195950</v>
      </c>
      <c r="P2273">
        <f>SUMIFS(COT!G:G,COT!$A:$A,YEAR(daily!$A2273),COT!$B:$B,WEEKNUM(daily!$A2273))</f>
        <v>182443</v>
      </c>
      <c r="Q2273">
        <f>SUMIFS(COT!H:H,COT!$A:$A,YEAR(daily!$A2273),COT!$B:$B,WEEKNUM(daily!$A2273))</f>
        <v>268585</v>
      </c>
      <c r="R2273">
        <f>SUMIFS(COT!I:I,COT!$A:$A,YEAR(daily!$A2273),COT!$B:$B,WEEKNUM(daily!$A2273))</f>
        <v>660645</v>
      </c>
      <c r="S2273">
        <f>SUMIFS(COT!J:J,COT!$A:$A,YEAR(daily!$A2273),COT!$B:$B,WEEKNUM(daily!$A2273))</f>
        <v>677035</v>
      </c>
      <c r="T2273">
        <f>SUMIFS(COT!K:K,COT!$A:$A,YEAR(daily!$A2273),COT!$B:$B,WEEKNUM(daily!$A2273))</f>
        <v>71933</v>
      </c>
      <c r="U2273">
        <f>SUMIFS(COT!L:L,COT!$A:$A,YEAR(daily!$A2273),COT!$B:$B,WEEKNUM(daily!$A2273))</f>
        <v>69050</v>
      </c>
      <c r="V2273">
        <f>SUMIFS(COT!M:M,COT!$A:$A,YEAR(daily!$A2273),COT!$B:$B,WEEKNUM(daily!$A2273))</f>
        <v>77</v>
      </c>
      <c r="W2273">
        <f>SUMIFS(COT!N:N,COT!$A:$A,YEAR(daily!$A2273),COT!$B:$B,WEEKNUM(daily!$A2273))</f>
        <v>104</v>
      </c>
      <c r="X2273">
        <f>SUMIFS(COT!O:O,COT!$A:$A,YEAR(daily!$A2273),COT!$B:$B,WEEKNUM(daily!$A2273))</f>
        <v>133</v>
      </c>
      <c r="Y2273">
        <f>SUMIFS(COT!P:P,COT!$A:$A,YEAR(daily!$A2273),COT!$B:$B,WEEKNUM(daily!$A2273))</f>
        <v>84</v>
      </c>
      <c r="Z2273">
        <f>SUMIFS(COT!Q:Q,COT!$A:$A,YEAR(daily!$A2273),COT!$B:$B,WEEKNUM(daily!$A2273))</f>
        <v>91</v>
      </c>
      <c r="AA2273">
        <f>SUMIFS(Saudi!B:B,Saudi!$A:$A,YEAR(daily!$A2273))</f>
        <v>509.80500000000001</v>
      </c>
      <c r="AB2273">
        <f>SUMIFS(Saudi!C:C,Saudi!$A:$A,YEAR(daily!$A2273))</f>
        <v>596.43100000000004</v>
      </c>
      <c r="AC2273">
        <f>SUMIFS(Saudi!F:F,Saudi!$A:$A,YEAR(daily!$A2273))</f>
        <v>3764937</v>
      </c>
      <c r="AD2273">
        <f>SUMIFS(Saudi!G:G,Saudi!$A:$A,YEAR(daily!$A2273))</f>
        <v>61.797740354674566</v>
      </c>
      <c r="AE2273">
        <f>SUMIFS(Saudi!H:H,Saudi!$A:$A,YEAR(daily!$A2273))</f>
        <v>232664599.1777074</v>
      </c>
      <c r="AF2273" s="5">
        <f t="shared" si="95"/>
        <v>3</v>
      </c>
      <c r="AG2273" s="5">
        <f t="shared" si="96"/>
        <v>2009</v>
      </c>
    </row>
    <row r="2274" spans="1:33">
      <c r="A2274" s="3">
        <v>39890</v>
      </c>
      <c r="B2274" s="1">
        <v>51422</v>
      </c>
      <c r="C2274" s="1">
        <v>164786</v>
      </c>
      <c r="D2274" s="1">
        <v>81715</v>
      </c>
      <c r="E2274" s="1">
        <v>48.14</v>
      </c>
      <c r="F2274" s="1">
        <v>50.35</v>
      </c>
      <c r="G2274" s="1">
        <v>51.64</v>
      </c>
      <c r="H2274" s="2">
        <v>50.3</v>
      </c>
      <c r="I2274" s="2">
        <v>29.2</v>
      </c>
      <c r="J2274" s="2">
        <v>84.5</v>
      </c>
      <c r="K2274" s="2">
        <v>84.5</v>
      </c>
      <c r="L2274">
        <f>SUMIFS(US!B:B,US!$D:$D,YEAR(daily!$A2274),US!$E:$E,MONTH(daily!$A2274))</f>
        <v>8859</v>
      </c>
      <c r="M2274">
        <f>SUMIFS(US!C:C,US!$D:$D,YEAR(daily!$A2274),US!$E:$E,MONTH(daily!$A2274))</f>
        <v>18719</v>
      </c>
      <c r="N2274">
        <f>SUMIFS(COT!E:E,COT!$A:$A,YEAR(daily!$A2274),COT!$B:$B,WEEKNUM(daily!$A2274))</f>
        <v>1197113</v>
      </c>
      <c r="O2274">
        <f>SUMIFS(COT!F:F,COT!$A:$A,YEAR(daily!$A2274),COT!$B:$B,WEEKNUM(daily!$A2274))</f>
        <v>195950</v>
      </c>
      <c r="P2274">
        <f>SUMIFS(COT!G:G,COT!$A:$A,YEAR(daily!$A2274),COT!$B:$B,WEEKNUM(daily!$A2274))</f>
        <v>182443</v>
      </c>
      <c r="Q2274">
        <f>SUMIFS(COT!H:H,COT!$A:$A,YEAR(daily!$A2274),COT!$B:$B,WEEKNUM(daily!$A2274))</f>
        <v>268585</v>
      </c>
      <c r="R2274">
        <f>SUMIFS(COT!I:I,COT!$A:$A,YEAR(daily!$A2274),COT!$B:$B,WEEKNUM(daily!$A2274))</f>
        <v>660645</v>
      </c>
      <c r="S2274">
        <f>SUMIFS(COT!J:J,COT!$A:$A,YEAR(daily!$A2274),COT!$B:$B,WEEKNUM(daily!$A2274))</f>
        <v>677035</v>
      </c>
      <c r="T2274">
        <f>SUMIFS(COT!K:K,COT!$A:$A,YEAR(daily!$A2274),COT!$B:$B,WEEKNUM(daily!$A2274))</f>
        <v>71933</v>
      </c>
      <c r="U2274">
        <f>SUMIFS(COT!L:L,COT!$A:$A,YEAR(daily!$A2274),COT!$B:$B,WEEKNUM(daily!$A2274))</f>
        <v>69050</v>
      </c>
      <c r="V2274">
        <f>SUMIFS(COT!M:M,COT!$A:$A,YEAR(daily!$A2274),COT!$B:$B,WEEKNUM(daily!$A2274))</f>
        <v>77</v>
      </c>
      <c r="W2274">
        <f>SUMIFS(COT!N:N,COT!$A:$A,YEAR(daily!$A2274),COT!$B:$B,WEEKNUM(daily!$A2274))</f>
        <v>104</v>
      </c>
      <c r="X2274">
        <f>SUMIFS(COT!O:O,COT!$A:$A,YEAR(daily!$A2274),COT!$B:$B,WEEKNUM(daily!$A2274))</f>
        <v>133</v>
      </c>
      <c r="Y2274">
        <f>SUMIFS(COT!P:P,COT!$A:$A,YEAR(daily!$A2274),COT!$B:$B,WEEKNUM(daily!$A2274))</f>
        <v>84</v>
      </c>
      <c r="Z2274">
        <f>SUMIFS(COT!Q:Q,COT!$A:$A,YEAR(daily!$A2274),COT!$B:$B,WEEKNUM(daily!$A2274))</f>
        <v>91</v>
      </c>
      <c r="AA2274">
        <f>SUMIFS(Saudi!B:B,Saudi!$A:$A,YEAR(daily!$A2274))</f>
        <v>509.80500000000001</v>
      </c>
      <c r="AB2274">
        <f>SUMIFS(Saudi!C:C,Saudi!$A:$A,YEAR(daily!$A2274))</f>
        <v>596.43100000000004</v>
      </c>
      <c r="AC2274">
        <f>SUMIFS(Saudi!F:F,Saudi!$A:$A,YEAR(daily!$A2274))</f>
        <v>3764937</v>
      </c>
      <c r="AD2274">
        <f>SUMIFS(Saudi!G:G,Saudi!$A:$A,YEAR(daily!$A2274))</f>
        <v>61.797740354674566</v>
      </c>
      <c r="AE2274">
        <f>SUMIFS(Saudi!H:H,Saudi!$A:$A,YEAR(daily!$A2274))</f>
        <v>232664599.1777074</v>
      </c>
      <c r="AF2274" s="5">
        <f t="shared" si="95"/>
        <v>3</v>
      </c>
      <c r="AG2274" s="5">
        <f t="shared" si="96"/>
        <v>2009</v>
      </c>
    </row>
    <row r="2275" spans="1:33">
      <c r="A2275" s="3">
        <v>39891</v>
      </c>
      <c r="B2275" s="1">
        <v>18018</v>
      </c>
      <c r="C2275" s="1">
        <v>174025</v>
      </c>
      <c r="D2275" s="1">
        <v>83128</v>
      </c>
      <c r="E2275" s="1">
        <v>51.61</v>
      </c>
      <c r="F2275" s="1">
        <v>53.53</v>
      </c>
      <c r="G2275" s="1">
        <v>54.79</v>
      </c>
      <c r="H2275" s="2">
        <v>50.3</v>
      </c>
      <c r="I2275" s="2">
        <v>29.2</v>
      </c>
      <c r="J2275" s="2">
        <v>84.5</v>
      </c>
      <c r="K2275" s="2">
        <v>84.5</v>
      </c>
      <c r="L2275">
        <f>SUMIFS(US!B:B,US!$D:$D,YEAR(daily!$A2275),US!$E:$E,MONTH(daily!$A2275))</f>
        <v>8859</v>
      </c>
      <c r="M2275">
        <f>SUMIFS(US!C:C,US!$D:$D,YEAR(daily!$A2275),US!$E:$E,MONTH(daily!$A2275))</f>
        <v>18719</v>
      </c>
      <c r="N2275">
        <f>SUMIFS(COT!E:E,COT!$A:$A,YEAR(daily!$A2275),COT!$B:$B,WEEKNUM(daily!$A2275))</f>
        <v>1197113</v>
      </c>
      <c r="O2275">
        <f>SUMIFS(COT!F:F,COT!$A:$A,YEAR(daily!$A2275),COT!$B:$B,WEEKNUM(daily!$A2275))</f>
        <v>195950</v>
      </c>
      <c r="P2275">
        <f>SUMIFS(COT!G:G,COT!$A:$A,YEAR(daily!$A2275),COT!$B:$B,WEEKNUM(daily!$A2275))</f>
        <v>182443</v>
      </c>
      <c r="Q2275">
        <f>SUMIFS(COT!H:H,COT!$A:$A,YEAR(daily!$A2275),COT!$B:$B,WEEKNUM(daily!$A2275))</f>
        <v>268585</v>
      </c>
      <c r="R2275">
        <f>SUMIFS(COT!I:I,COT!$A:$A,YEAR(daily!$A2275),COT!$B:$B,WEEKNUM(daily!$A2275))</f>
        <v>660645</v>
      </c>
      <c r="S2275">
        <f>SUMIFS(COT!J:J,COT!$A:$A,YEAR(daily!$A2275),COT!$B:$B,WEEKNUM(daily!$A2275))</f>
        <v>677035</v>
      </c>
      <c r="T2275">
        <f>SUMIFS(COT!K:K,COT!$A:$A,YEAR(daily!$A2275),COT!$B:$B,WEEKNUM(daily!$A2275))</f>
        <v>71933</v>
      </c>
      <c r="U2275">
        <f>SUMIFS(COT!L:L,COT!$A:$A,YEAR(daily!$A2275),COT!$B:$B,WEEKNUM(daily!$A2275))</f>
        <v>69050</v>
      </c>
      <c r="V2275">
        <f>SUMIFS(COT!M:M,COT!$A:$A,YEAR(daily!$A2275),COT!$B:$B,WEEKNUM(daily!$A2275))</f>
        <v>77</v>
      </c>
      <c r="W2275">
        <f>SUMIFS(COT!N:N,COT!$A:$A,YEAR(daily!$A2275),COT!$B:$B,WEEKNUM(daily!$A2275))</f>
        <v>104</v>
      </c>
      <c r="X2275">
        <f>SUMIFS(COT!O:O,COT!$A:$A,YEAR(daily!$A2275),COT!$B:$B,WEEKNUM(daily!$A2275))</f>
        <v>133</v>
      </c>
      <c r="Y2275">
        <f>SUMIFS(COT!P:P,COT!$A:$A,YEAR(daily!$A2275),COT!$B:$B,WEEKNUM(daily!$A2275))</f>
        <v>84</v>
      </c>
      <c r="Z2275">
        <f>SUMIFS(COT!Q:Q,COT!$A:$A,YEAR(daily!$A2275),COT!$B:$B,WEEKNUM(daily!$A2275))</f>
        <v>91</v>
      </c>
      <c r="AA2275">
        <f>SUMIFS(Saudi!B:B,Saudi!$A:$A,YEAR(daily!$A2275))</f>
        <v>509.80500000000001</v>
      </c>
      <c r="AB2275">
        <f>SUMIFS(Saudi!C:C,Saudi!$A:$A,YEAR(daily!$A2275))</f>
        <v>596.43100000000004</v>
      </c>
      <c r="AC2275">
        <f>SUMIFS(Saudi!F:F,Saudi!$A:$A,YEAR(daily!$A2275))</f>
        <v>3764937</v>
      </c>
      <c r="AD2275">
        <f>SUMIFS(Saudi!G:G,Saudi!$A:$A,YEAR(daily!$A2275))</f>
        <v>61.797740354674566</v>
      </c>
      <c r="AE2275">
        <f>SUMIFS(Saudi!H:H,Saudi!$A:$A,YEAR(daily!$A2275))</f>
        <v>232664599.1777074</v>
      </c>
      <c r="AF2275" s="5">
        <f t="shared" si="95"/>
        <v>3</v>
      </c>
      <c r="AG2275" s="5">
        <f t="shared" si="96"/>
        <v>2009</v>
      </c>
    </row>
    <row r="2276" spans="1:33">
      <c r="A2276" s="3">
        <v>39892</v>
      </c>
      <c r="B2276" s="1">
        <v>3199</v>
      </c>
      <c r="C2276" s="1">
        <v>182825</v>
      </c>
      <c r="D2276" s="1">
        <v>84425</v>
      </c>
      <c r="E2276" s="1">
        <v>51.06</v>
      </c>
      <c r="F2276" s="1">
        <v>53.8</v>
      </c>
      <c r="G2276" s="1">
        <v>55.2</v>
      </c>
      <c r="H2276" s="2">
        <v>50.3</v>
      </c>
      <c r="I2276" s="2">
        <v>29.2</v>
      </c>
      <c r="J2276" s="2">
        <v>84.5</v>
      </c>
      <c r="K2276" s="2">
        <v>84.5</v>
      </c>
      <c r="L2276">
        <f>SUMIFS(US!B:B,US!$D:$D,YEAR(daily!$A2276),US!$E:$E,MONTH(daily!$A2276))</f>
        <v>8859</v>
      </c>
      <c r="M2276">
        <f>SUMIFS(US!C:C,US!$D:$D,YEAR(daily!$A2276),US!$E:$E,MONTH(daily!$A2276))</f>
        <v>18719</v>
      </c>
      <c r="N2276">
        <f>SUMIFS(COT!E:E,COT!$A:$A,YEAR(daily!$A2276),COT!$B:$B,WEEKNUM(daily!$A2276))</f>
        <v>1197113</v>
      </c>
      <c r="O2276">
        <f>SUMIFS(COT!F:F,COT!$A:$A,YEAR(daily!$A2276),COT!$B:$B,WEEKNUM(daily!$A2276))</f>
        <v>195950</v>
      </c>
      <c r="P2276">
        <f>SUMIFS(COT!G:G,COT!$A:$A,YEAR(daily!$A2276),COT!$B:$B,WEEKNUM(daily!$A2276))</f>
        <v>182443</v>
      </c>
      <c r="Q2276">
        <f>SUMIFS(COT!H:H,COT!$A:$A,YEAR(daily!$A2276),COT!$B:$B,WEEKNUM(daily!$A2276))</f>
        <v>268585</v>
      </c>
      <c r="R2276">
        <f>SUMIFS(COT!I:I,COT!$A:$A,YEAR(daily!$A2276),COT!$B:$B,WEEKNUM(daily!$A2276))</f>
        <v>660645</v>
      </c>
      <c r="S2276">
        <f>SUMIFS(COT!J:J,COT!$A:$A,YEAR(daily!$A2276),COT!$B:$B,WEEKNUM(daily!$A2276))</f>
        <v>677035</v>
      </c>
      <c r="T2276">
        <f>SUMIFS(COT!K:K,COT!$A:$A,YEAR(daily!$A2276),COT!$B:$B,WEEKNUM(daily!$A2276))</f>
        <v>71933</v>
      </c>
      <c r="U2276">
        <f>SUMIFS(COT!L:L,COT!$A:$A,YEAR(daily!$A2276),COT!$B:$B,WEEKNUM(daily!$A2276))</f>
        <v>69050</v>
      </c>
      <c r="V2276">
        <f>SUMIFS(COT!M:M,COT!$A:$A,YEAR(daily!$A2276),COT!$B:$B,WEEKNUM(daily!$A2276))</f>
        <v>77</v>
      </c>
      <c r="W2276">
        <f>SUMIFS(COT!N:N,COT!$A:$A,YEAR(daily!$A2276),COT!$B:$B,WEEKNUM(daily!$A2276))</f>
        <v>104</v>
      </c>
      <c r="X2276">
        <f>SUMIFS(COT!O:O,COT!$A:$A,YEAR(daily!$A2276),COT!$B:$B,WEEKNUM(daily!$A2276))</f>
        <v>133</v>
      </c>
      <c r="Y2276">
        <f>SUMIFS(COT!P:P,COT!$A:$A,YEAR(daily!$A2276),COT!$B:$B,WEEKNUM(daily!$A2276))</f>
        <v>84</v>
      </c>
      <c r="Z2276">
        <f>SUMIFS(COT!Q:Q,COT!$A:$A,YEAR(daily!$A2276),COT!$B:$B,WEEKNUM(daily!$A2276))</f>
        <v>91</v>
      </c>
      <c r="AA2276">
        <f>SUMIFS(Saudi!B:B,Saudi!$A:$A,YEAR(daily!$A2276))</f>
        <v>509.80500000000001</v>
      </c>
      <c r="AB2276">
        <f>SUMIFS(Saudi!C:C,Saudi!$A:$A,YEAR(daily!$A2276))</f>
        <v>596.43100000000004</v>
      </c>
      <c r="AC2276">
        <f>SUMIFS(Saudi!F:F,Saudi!$A:$A,YEAR(daily!$A2276))</f>
        <v>3764937</v>
      </c>
      <c r="AD2276">
        <f>SUMIFS(Saudi!G:G,Saudi!$A:$A,YEAR(daily!$A2276))</f>
        <v>61.797740354674566</v>
      </c>
      <c r="AE2276">
        <f>SUMIFS(Saudi!H:H,Saudi!$A:$A,YEAR(daily!$A2276))</f>
        <v>232664599.1777074</v>
      </c>
      <c r="AF2276" s="5">
        <f t="shared" si="95"/>
        <v>3</v>
      </c>
      <c r="AG2276" s="5">
        <f t="shared" si="96"/>
        <v>2009</v>
      </c>
    </row>
    <row r="2277" spans="1:33">
      <c r="A2277" s="3">
        <v>39895</v>
      </c>
      <c r="B2277" s="1">
        <v>315672</v>
      </c>
      <c r="C2277" s="1">
        <v>87058</v>
      </c>
      <c r="D2277" s="1">
        <v>32575</v>
      </c>
      <c r="E2277" s="1">
        <v>53.8</v>
      </c>
      <c r="F2277" s="1">
        <v>57.2</v>
      </c>
      <c r="G2277" s="1">
        <v>58.33</v>
      </c>
      <c r="H2277" s="2">
        <v>50.3</v>
      </c>
      <c r="I2277" s="2">
        <v>29.2</v>
      </c>
      <c r="J2277" s="2">
        <v>84.5</v>
      </c>
      <c r="K2277" s="2">
        <v>84.5</v>
      </c>
      <c r="L2277">
        <f>SUMIFS(US!B:B,US!$D:$D,YEAR(daily!$A2277),US!$E:$E,MONTH(daily!$A2277))</f>
        <v>8859</v>
      </c>
      <c r="M2277">
        <f>SUMIFS(US!C:C,US!$D:$D,YEAR(daily!$A2277),US!$E:$E,MONTH(daily!$A2277))</f>
        <v>18719</v>
      </c>
      <c r="N2277">
        <f>SUMIFS(COT!E:E,COT!$A:$A,YEAR(daily!$A2277),COT!$B:$B,WEEKNUM(daily!$A2277))</f>
        <v>1160240</v>
      </c>
      <c r="O2277">
        <f>SUMIFS(COT!F:F,COT!$A:$A,YEAR(daily!$A2277),COT!$B:$B,WEEKNUM(daily!$A2277))</f>
        <v>192871</v>
      </c>
      <c r="P2277">
        <f>SUMIFS(COT!G:G,COT!$A:$A,YEAR(daily!$A2277),COT!$B:$B,WEEKNUM(daily!$A2277))</f>
        <v>175234</v>
      </c>
      <c r="Q2277">
        <f>SUMIFS(COT!H:H,COT!$A:$A,YEAR(daily!$A2277),COT!$B:$B,WEEKNUM(daily!$A2277))</f>
        <v>263814</v>
      </c>
      <c r="R2277">
        <f>SUMIFS(COT!I:I,COT!$A:$A,YEAR(daily!$A2277),COT!$B:$B,WEEKNUM(daily!$A2277))</f>
        <v>639673</v>
      </c>
      <c r="S2277">
        <f>SUMIFS(COT!J:J,COT!$A:$A,YEAR(daily!$A2277),COT!$B:$B,WEEKNUM(daily!$A2277))</f>
        <v>662394</v>
      </c>
      <c r="T2277">
        <f>SUMIFS(COT!K:K,COT!$A:$A,YEAR(daily!$A2277),COT!$B:$B,WEEKNUM(daily!$A2277))</f>
        <v>63882</v>
      </c>
      <c r="U2277">
        <f>SUMIFS(COT!L:L,COT!$A:$A,YEAR(daily!$A2277),COT!$B:$B,WEEKNUM(daily!$A2277))</f>
        <v>58798</v>
      </c>
      <c r="V2277">
        <f>SUMIFS(COT!M:M,COT!$A:$A,YEAR(daily!$A2277),COT!$B:$B,WEEKNUM(daily!$A2277))</f>
        <v>85</v>
      </c>
      <c r="W2277">
        <f>SUMIFS(COT!N:N,COT!$A:$A,YEAR(daily!$A2277),COT!$B:$B,WEEKNUM(daily!$A2277))</f>
        <v>98</v>
      </c>
      <c r="X2277">
        <f>SUMIFS(COT!O:O,COT!$A:$A,YEAR(daily!$A2277),COT!$B:$B,WEEKNUM(daily!$A2277))</f>
        <v>132</v>
      </c>
      <c r="Y2277">
        <f>SUMIFS(COT!P:P,COT!$A:$A,YEAR(daily!$A2277),COT!$B:$B,WEEKNUM(daily!$A2277))</f>
        <v>83</v>
      </c>
      <c r="Z2277">
        <f>SUMIFS(COT!Q:Q,COT!$A:$A,YEAR(daily!$A2277),COT!$B:$B,WEEKNUM(daily!$A2277))</f>
        <v>88</v>
      </c>
      <c r="AA2277">
        <f>SUMIFS(Saudi!B:B,Saudi!$A:$A,YEAR(daily!$A2277))</f>
        <v>509.80500000000001</v>
      </c>
      <c r="AB2277">
        <f>SUMIFS(Saudi!C:C,Saudi!$A:$A,YEAR(daily!$A2277))</f>
        <v>596.43100000000004</v>
      </c>
      <c r="AC2277">
        <f>SUMIFS(Saudi!F:F,Saudi!$A:$A,YEAR(daily!$A2277))</f>
        <v>3764937</v>
      </c>
      <c r="AD2277">
        <f>SUMIFS(Saudi!G:G,Saudi!$A:$A,YEAR(daily!$A2277))</f>
        <v>61.797740354674566</v>
      </c>
      <c r="AE2277">
        <f>SUMIFS(Saudi!H:H,Saudi!$A:$A,YEAR(daily!$A2277))</f>
        <v>232664599.1777074</v>
      </c>
      <c r="AF2277" s="5">
        <f t="shared" si="95"/>
        <v>3</v>
      </c>
      <c r="AG2277" s="5">
        <f t="shared" si="96"/>
        <v>2009</v>
      </c>
    </row>
    <row r="2278" spans="1:33">
      <c r="A2278" s="3">
        <v>39896</v>
      </c>
      <c r="B2278" s="1">
        <v>305206</v>
      </c>
      <c r="C2278" s="1">
        <v>89181</v>
      </c>
      <c r="D2278" s="1">
        <v>32081</v>
      </c>
      <c r="E2278" s="1">
        <v>53.98</v>
      </c>
      <c r="F2278" s="1">
        <v>57</v>
      </c>
      <c r="G2278" s="1">
        <v>58.08</v>
      </c>
      <c r="H2278" s="2">
        <v>50.3</v>
      </c>
      <c r="I2278" s="2">
        <v>29.2</v>
      </c>
      <c r="J2278" s="2">
        <v>84.5</v>
      </c>
      <c r="K2278" s="2">
        <v>84.5</v>
      </c>
      <c r="L2278">
        <f>SUMIFS(US!B:B,US!$D:$D,YEAR(daily!$A2278),US!$E:$E,MONTH(daily!$A2278))</f>
        <v>8859</v>
      </c>
      <c r="M2278">
        <f>SUMIFS(US!C:C,US!$D:$D,YEAR(daily!$A2278),US!$E:$E,MONTH(daily!$A2278))</f>
        <v>18719</v>
      </c>
      <c r="N2278">
        <f>SUMIFS(COT!E:E,COT!$A:$A,YEAR(daily!$A2278),COT!$B:$B,WEEKNUM(daily!$A2278))</f>
        <v>1160240</v>
      </c>
      <c r="O2278">
        <f>SUMIFS(COT!F:F,COT!$A:$A,YEAR(daily!$A2278),COT!$B:$B,WEEKNUM(daily!$A2278))</f>
        <v>192871</v>
      </c>
      <c r="P2278">
        <f>SUMIFS(COT!G:G,COT!$A:$A,YEAR(daily!$A2278),COT!$B:$B,WEEKNUM(daily!$A2278))</f>
        <v>175234</v>
      </c>
      <c r="Q2278">
        <f>SUMIFS(COT!H:H,COT!$A:$A,YEAR(daily!$A2278),COT!$B:$B,WEEKNUM(daily!$A2278))</f>
        <v>263814</v>
      </c>
      <c r="R2278">
        <f>SUMIFS(COT!I:I,COT!$A:$A,YEAR(daily!$A2278),COT!$B:$B,WEEKNUM(daily!$A2278))</f>
        <v>639673</v>
      </c>
      <c r="S2278">
        <f>SUMIFS(COT!J:J,COT!$A:$A,YEAR(daily!$A2278),COT!$B:$B,WEEKNUM(daily!$A2278))</f>
        <v>662394</v>
      </c>
      <c r="T2278">
        <f>SUMIFS(COT!K:K,COT!$A:$A,YEAR(daily!$A2278),COT!$B:$B,WEEKNUM(daily!$A2278))</f>
        <v>63882</v>
      </c>
      <c r="U2278">
        <f>SUMIFS(COT!L:L,COT!$A:$A,YEAR(daily!$A2278),COT!$B:$B,WEEKNUM(daily!$A2278))</f>
        <v>58798</v>
      </c>
      <c r="V2278">
        <f>SUMIFS(COT!M:M,COT!$A:$A,YEAR(daily!$A2278),COT!$B:$B,WEEKNUM(daily!$A2278))</f>
        <v>85</v>
      </c>
      <c r="W2278">
        <f>SUMIFS(COT!N:N,COT!$A:$A,YEAR(daily!$A2278),COT!$B:$B,WEEKNUM(daily!$A2278))</f>
        <v>98</v>
      </c>
      <c r="X2278">
        <f>SUMIFS(COT!O:O,COT!$A:$A,YEAR(daily!$A2278),COT!$B:$B,WEEKNUM(daily!$A2278))</f>
        <v>132</v>
      </c>
      <c r="Y2278">
        <f>SUMIFS(COT!P:P,COT!$A:$A,YEAR(daily!$A2278),COT!$B:$B,WEEKNUM(daily!$A2278))</f>
        <v>83</v>
      </c>
      <c r="Z2278">
        <f>SUMIFS(COT!Q:Q,COT!$A:$A,YEAR(daily!$A2278),COT!$B:$B,WEEKNUM(daily!$A2278))</f>
        <v>88</v>
      </c>
      <c r="AA2278">
        <f>SUMIFS(Saudi!B:B,Saudi!$A:$A,YEAR(daily!$A2278))</f>
        <v>509.80500000000001</v>
      </c>
      <c r="AB2278">
        <f>SUMIFS(Saudi!C:C,Saudi!$A:$A,YEAR(daily!$A2278))</f>
        <v>596.43100000000004</v>
      </c>
      <c r="AC2278">
        <f>SUMIFS(Saudi!F:F,Saudi!$A:$A,YEAR(daily!$A2278))</f>
        <v>3764937</v>
      </c>
      <c r="AD2278">
        <f>SUMIFS(Saudi!G:G,Saudi!$A:$A,YEAR(daily!$A2278))</f>
        <v>61.797740354674566</v>
      </c>
      <c r="AE2278">
        <f>SUMIFS(Saudi!H:H,Saudi!$A:$A,YEAR(daily!$A2278))</f>
        <v>232664599.1777074</v>
      </c>
      <c r="AF2278" s="5">
        <f t="shared" si="95"/>
        <v>3</v>
      </c>
      <c r="AG2278" s="5">
        <f t="shared" si="96"/>
        <v>2009</v>
      </c>
    </row>
    <row r="2279" spans="1:33">
      <c r="A2279" s="3">
        <v>39897</v>
      </c>
      <c r="B2279" s="1">
        <v>300102</v>
      </c>
      <c r="C2279" s="1">
        <v>88196</v>
      </c>
      <c r="D2279" s="1">
        <v>32386</v>
      </c>
      <c r="E2279" s="1">
        <v>52.77</v>
      </c>
      <c r="F2279" s="1">
        <v>55.47</v>
      </c>
      <c r="G2279" s="1">
        <v>56.52</v>
      </c>
      <c r="H2279" s="2">
        <v>50.3</v>
      </c>
      <c r="I2279" s="2">
        <v>29.2</v>
      </c>
      <c r="J2279" s="2">
        <v>84.5</v>
      </c>
      <c r="K2279" s="2">
        <v>84.5</v>
      </c>
      <c r="L2279">
        <f>SUMIFS(US!B:B,US!$D:$D,YEAR(daily!$A2279),US!$E:$E,MONTH(daily!$A2279))</f>
        <v>8859</v>
      </c>
      <c r="M2279">
        <f>SUMIFS(US!C:C,US!$D:$D,YEAR(daily!$A2279),US!$E:$E,MONTH(daily!$A2279))</f>
        <v>18719</v>
      </c>
      <c r="N2279">
        <f>SUMIFS(COT!E:E,COT!$A:$A,YEAR(daily!$A2279),COT!$B:$B,WEEKNUM(daily!$A2279))</f>
        <v>1160240</v>
      </c>
      <c r="O2279">
        <f>SUMIFS(COT!F:F,COT!$A:$A,YEAR(daily!$A2279),COT!$B:$B,WEEKNUM(daily!$A2279))</f>
        <v>192871</v>
      </c>
      <c r="P2279">
        <f>SUMIFS(COT!G:G,COT!$A:$A,YEAR(daily!$A2279),COT!$B:$B,WEEKNUM(daily!$A2279))</f>
        <v>175234</v>
      </c>
      <c r="Q2279">
        <f>SUMIFS(COT!H:H,COT!$A:$A,YEAR(daily!$A2279),COT!$B:$B,WEEKNUM(daily!$A2279))</f>
        <v>263814</v>
      </c>
      <c r="R2279">
        <f>SUMIFS(COT!I:I,COT!$A:$A,YEAR(daily!$A2279),COT!$B:$B,WEEKNUM(daily!$A2279))</f>
        <v>639673</v>
      </c>
      <c r="S2279">
        <f>SUMIFS(COT!J:J,COT!$A:$A,YEAR(daily!$A2279),COT!$B:$B,WEEKNUM(daily!$A2279))</f>
        <v>662394</v>
      </c>
      <c r="T2279">
        <f>SUMIFS(COT!K:K,COT!$A:$A,YEAR(daily!$A2279),COT!$B:$B,WEEKNUM(daily!$A2279))</f>
        <v>63882</v>
      </c>
      <c r="U2279">
        <f>SUMIFS(COT!L:L,COT!$A:$A,YEAR(daily!$A2279),COT!$B:$B,WEEKNUM(daily!$A2279))</f>
        <v>58798</v>
      </c>
      <c r="V2279">
        <f>SUMIFS(COT!M:M,COT!$A:$A,YEAR(daily!$A2279),COT!$B:$B,WEEKNUM(daily!$A2279))</f>
        <v>85</v>
      </c>
      <c r="W2279">
        <f>SUMIFS(COT!N:N,COT!$A:$A,YEAR(daily!$A2279),COT!$B:$B,WEEKNUM(daily!$A2279))</f>
        <v>98</v>
      </c>
      <c r="X2279">
        <f>SUMIFS(COT!O:O,COT!$A:$A,YEAR(daily!$A2279),COT!$B:$B,WEEKNUM(daily!$A2279))</f>
        <v>132</v>
      </c>
      <c r="Y2279">
        <f>SUMIFS(COT!P:P,COT!$A:$A,YEAR(daily!$A2279),COT!$B:$B,WEEKNUM(daily!$A2279))</f>
        <v>83</v>
      </c>
      <c r="Z2279">
        <f>SUMIFS(COT!Q:Q,COT!$A:$A,YEAR(daily!$A2279),COT!$B:$B,WEEKNUM(daily!$A2279))</f>
        <v>88</v>
      </c>
      <c r="AA2279">
        <f>SUMIFS(Saudi!B:B,Saudi!$A:$A,YEAR(daily!$A2279))</f>
        <v>509.80500000000001</v>
      </c>
      <c r="AB2279">
        <f>SUMIFS(Saudi!C:C,Saudi!$A:$A,YEAR(daily!$A2279))</f>
        <v>596.43100000000004</v>
      </c>
      <c r="AC2279">
        <f>SUMIFS(Saudi!F:F,Saudi!$A:$A,YEAR(daily!$A2279))</f>
        <v>3764937</v>
      </c>
      <c r="AD2279">
        <f>SUMIFS(Saudi!G:G,Saudi!$A:$A,YEAR(daily!$A2279))</f>
        <v>61.797740354674566</v>
      </c>
      <c r="AE2279">
        <f>SUMIFS(Saudi!H:H,Saudi!$A:$A,YEAR(daily!$A2279))</f>
        <v>232664599.1777074</v>
      </c>
      <c r="AF2279" s="5">
        <f t="shared" si="95"/>
        <v>3</v>
      </c>
      <c r="AG2279" s="5">
        <f t="shared" si="96"/>
        <v>2009</v>
      </c>
    </row>
    <row r="2280" spans="1:33">
      <c r="A2280" s="3">
        <v>39898</v>
      </c>
      <c r="B2280" s="1">
        <v>293565</v>
      </c>
      <c r="C2280" s="1">
        <v>88502</v>
      </c>
      <c r="D2280" s="1">
        <v>33109</v>
      </c>
      <c r="E2280" s="1">
        <v>54.34</v>
      </c>
      <c r="F2280" s="1">
        <v>57.04</v>
      </c>
      <c r="G2280" s="1">
        <v>58.07</v>
      </c>
      <c r="H2280" s="2">
        <v>50.3</v>
      </c>
      <c r="I2280" s="2">
        <v>29.2</v>
      </c>
      <c r="J2280" s="2">
        <v>84.5</v>
      </c>
      <c r="K2280" s="2">
        <v>84.5</v>
      </c>
      <c r="L2280">
        <f>SUMIFS(US!B:B,US!$D:$D,YEAR(daily!$A2280),US!$E:$E,MONTH(daily!$A2280))</f>
        <v>8859</v>
      </c>
      <c r="M2280">
        <f>SUMIFS(US!C:C,US!$D:$D,YEAR(daily!$A2280),US!$E:$E,MONTH(daily!$A2280))</f>
        <v>18719</v>
      </c>
      <c r="N2280">
        <f>SUMIFS(COT!E:E,COT!$A:$A,YEAR(daily!$A2280),COT!$B:$B,WEEKNUM(daily!$A2280))</f>
        <v>1160240</v>
      </c>
      <c r="O2280">
        <f>SUMIFS(COT!F:F,COT!$A:$A,YEAR(daily!$A2280),COT!$B:$B,WEEKNUM(daily!$A2280))</f>
        <v>192871</v>
      </c>
      <c r="P2280">
        <f>SUMIFS(COT!G:G,COT!$A:$A,YEAR(daily!$A2280),COT!$B:$B,WEEKNUM(daily!$A2280))</f>
        <v>175234</v>
      </c>
      <c r="Q2280">
        <f>SUMIFS(COT!H:H,COT!$A:$A,YEAR(daily!$A2280),COT!$B:$B,WEEKNUM(daily!$A2280))</f>
        <v>263814</v>
      </c>
      <c r="R2280">
        <f>SUMIFS(COT!I:I,COT!$A:$A,YEAR(daily!$A2280),COT!$B:$B,WEEKNUM(daily!$A2280))</f>
        <v>639673</v>
      </c>
      <c r="S2280">
        <f>SUMIFS(COT!J:J,COT!$A:$A,YEAR(daily!$A2280),COT!$B:$B,WEEKNUM(daily!$A2280))</f>
        <v>662394</v>
      </c>
      <c r="T2280">
        <f>SUMIFS(COT!K:K,COT!$A:$A,YEAR(daily!$A2280),COT!$B:$B,WEEKNUM(daily!$A2280))</f>
        <v>63882</v>
      </c>
      <c r="U2280">
        <f>SUMIFS(COT!L:L,COT!$A:$A,YEAR(daily!$A2280),COT!$B:$B,WEEKNUM(daily!$A2280))</f>
        <v>58798</v>
      </c>
      <c r="V2280">
        <f>SUMIFS(COT!M:M,COT!$A:$A,YEAR(daily!$A2280),COT!$B:$B,WEEKNUM(daily!$A2280))</f>
        <v>85</v>
      </c>
      <c r="W2280">
        <f>SUMIFS(COT!N:N,COT!$A:$A,YEAR(daily!$A2280),COT!$B:$B,WEEKNUM(daily!$A2280))</f>
        <v>98</v>
      </c>
      <c r="X2280">
        <f>SUMIFS(COT!O:O,COT!$A:$A,YEAR(daily!$A2280),COT!$B:$B,WEEKNUM(daily!$A2280))</f>
        <v>132</v>
      </c>
      <c r="Y2280">
        <f>SUMIFS(COT!P:P,COT!$A:$A,YEAR(daily!$A2280),COT!$B:$B,WEEKNUM(daily!$A2280))</f>
        <v>83</v>
      </c>
      <c r="Z2280">
        <f>SUMIFS(COT!Q:Q,COT!$A:$A,YEAR(daily!$A2280),COT!$B:$B,WEEKNUM(daily!$A2280))</f>
        <v>88</v>
      </c>
      <c r="AA2280">
        <f>SUMIFS(Saudi!B:B,Saudi!$A:$A,YEAR(daily!$A2280))</f>
        <v>509.80500000000001</v>
      </c>
      <c r="AB2280">
        <f>SUMIFS(Saudi!C:C,Saudi!$A:$A,YEAR(daily!$A2280))</f>
        <v>596.43100000000004</v>
      </c>
      <c r="AC2280">
        <f>SUMIFS(Saudi!F:F,Saudi!$A:$A,YEAR(daily!$A2280))</f>
        <v>3764937</v>
      </c>
      <c r="AD2280">
        <f>SUMIFS(Saudi!G:G,Saudi!$A:$A,YEAR(daily!$A2280))</f>
        <v>61.797740354674566</v>
      </c>
      <c r="AE2280">
        <f>SUMIFS(Saudi!H:H,Saudi!$A:$A,YEAR(daily!$A2280))</f>
        <v>232664599.1777074</v>
      </c>
      <c r="AF2280" s="5">
        <f t="shared" si="95"/>
        <v>3</v>
      </c>
      <c r="AG2280" s="5">
        <f t="shared" si="96"/>
        <v>2009</v>
      </c>
    </row>
    <row r="2281" spans="1:33">
      <c r="A2281" s="3">
        <v>39899</v>
      </c>
      <c r="B2281" s="1">
        <v>296232</v>
      </c>
      <c r="C2281" s="1">
        <v>91671</v>
      </c>
      <c r="D2281" s="1">
        <v>33048</v>
      </c>
      <c r="E2281" s="1">
        <v>52.38</v>
      </c>
      <c r="F2281" s="1">
        <v>55.48</v>
      </c>
      <c r="G2281" s="1">
        <v>56.65</v>
      </c>
      <c r="H2281" s="2">
        <v>50.3</v>
      </c>
      <c r="I2281" s="2">
        <v>29.2</v>
      </c>
      <c r="J2281" s="2">
        <v>84.5</v>
      </c>
      <c r="K2281" s="2">
        <v>84.5</v>
      </c>
      <c r="L2281">
        <f>SUMIFS(US!B:B,US!$D:$D,YEAR(daily!$A2281),US!$E:$E,MONTH(daily!$A2281))</f>
        <v>8859</v>
      </c>
      <c r="M2281">
        <f>SUMIFS(US!C:C,US!$D:$D,YEAR(daily!$A2281),US!$E:$E,MONTH(daily!$A2281))</f>
        <v>18719</v>
      </c>
      <c r="N2281">
        <f>SUMIFS(COT!E:E,COT!$A:$A,YEAR(daily!$A2281),COT!$B:$B,WEEKNUM(daily!$A2281))</f>
        <v>1160240</v>
      </c>
      <c r="O2281">
        <f>SUMIFS(COT!F:F,COT!$A:$A,YEAR(daily!$A2281),COT!$B:$B,WEEKNUM(daily!$A2281))</f>
        <v>192871</v>
      </c>
      <c r="P2281">
        <f>SUMIFS(COT!G:G,COT!$A:$A,YEAR(daily!$A2281),COT!$B:$B,WEEKNUM(daily!$A2281))</f>
        <v>175234</v>
      </c>
      <c r="Q2281">
        <f>SUMIFS(COT!H:H,COT!$A:$A,YEAR(daily!$A2281),COT!$B:$B,WEEKNUM(daily!$A2281))</f>
        <v>263814</v>
      </c>
      <c r="R2281">
        <f>SUMIFS(COT!I:I,COT!$A:$A,YEAR(daily!$A2281),COT!$B:$B,WEEKNUM(daily!$A2281))</f>
        <v>639673</v>
      </c>
      <c r="S2281">
        <f>SUMIFS(COT!J:J,COT!$A:$A,YEAR(daily!$A2281),COT!$B:$B,WEEKNUM(daily!$A2281))</f>
        <v>662394</v>
      </c>
      <c r="T2281">
        <f>SUMIFS(COT!K:K,COT!$A:$A,YEAR(daily!$A2281),COT!$B:$B,WEEKNUM(daily!$A2281))</f>
        <v>63882</v>
      </c>
      <c r="U2281">
        <f>SUMIFS(COT!L:L,COT!$A:$A,YEAR(daily!$A2281),COT!$B:$B,WEEKNUM(daily!$A2281))</f>
        <v>58798</v>
      </c>
      <c r="V2281">
        <f>SUMIFS(COT!M:M,COT!$A:$A,YEAR(daily!$A2281),COT!$B:$B,WEEKNUM(daily!$A2281))</f>
        <v>85</v>
      </c>
      <c r="W2281">
        <f>SUMIFS(COT!N:N,COT!$A:$A,YEAR(daily!$A2281),COT!$B:$B,WEEKNUM(daily!$A2281))</f>
        <v>98</v>
      </c>
      <c r="X2281">
        <f>SUMIFS(COT!O:O,COT!$A:$A,YEAR(daily!$A2281),COT!$B:$B,WEEKNUM(daily!$A2281))</f>
        <v>132</v>
      </c>
      <c r="Y2281">
        <f>SUMIFS(COT!P:P,COT!$A:$A,YEAR(daily!$A2281),COT!$B:$B,WEEKNUM(daily!$A2281))</f>
        <v>83</v>
      </c>
      <c r="Z2281">
        <f>SUMIFS(COT!Q:Q,COT!$A:$A,YEAR(daily!$A2281),COT!$B:$B,WEEKNUM(daily!$A2281))</f>
        <v>88</v>
      </c>
      <c r="AA2281">
        <f>SUMIFS(Saudi!B:B,Saudi!$A:$A,YEAR(daily!$A2281))</f>
        <v>509.80500000000001</v>
      </c>
      <c r="AB2281">
        <f>SUMIFS(Saudi!C:C,Saudi!$A:$A,YEAR(daily!$A2281))</f>
        <v>596.43100000000004</v>
      </c>
      <c r="AC2281">
        <f>SUMIFS(Saudi!F:F,Saudi!$A:$A,YEAR(daily!$A2281))</f>
        <v>3764937</v>
      </c>
      <c r="AD2281">
        <f>SUMIFS(Saudi!G:G,Saudi!$A:$A,YEAR(daily!$A2281))</f>
        <v>61.797740354674566</v>
      </c>
      <c r="AE2281">
        <f>SUMIFS(Saudi!H:H,Saudi!$A:$A,YEAR(daily!$A2281))</f>
        <v>232664599.1777074</v>
      </c>
      <c r="AF2281" s="5">
        <f t="shared" si="95"/>
        <v>3</v>
      </c>
      <c r="AG2281" s="5">
        <f t="shared" si="96"/>
        <v>2009</v>
      </c>
    </row>
    <row r="2282" spans="1:33">
      <c r="A2282" s="3">
        <v>39902</v>
      </c>
      <c r="B2282" s="1">
        <v>285029</v>
      </c>
      <c r="C2282" s="1">
        <v>90443</v>
      </c>
      <c r="D2282" s="1">
        <v>33306</v>
      </c>
      <c r="E2282" s="1">
        <v>48.41</v>
      </c>
      <c r="F2282" s="1">
        <v>51.79</v>
      </c>
      <c r="G2282" s="1">
        <v>53.05</v>
      </c>
      <c r="H2282" s="2">
        <v>50.3</v>
      </c>
      <c r="I2282" s="2">
        <v>29.2</v>
      </c>
      <c r="J2282" s="2">
        <v>84.5</v>
      </c>
      <c r="K2282" s="2">
        <v>84.5</v>
      </c>
      <c r="L2282">
        <f>SUMIFS(US!B:B,US!$D:$D,YEAR(daily!$A2282),US!$E:$E,MONTH(daily!$A2282))</f>
        <v>8859</v>
      </c>
      <c r="M2282">
        <f>SUMIFS(US!C:C,US!$D:$D,YEAR(daily!$A2282),US!$E:$E,MONTH(daily!$A2282))</f>
        <v>18719</v>
      </c>
      <c r="N2282">
        <f>SUMIFS(COT!E:E,COT!$A:$A,YEAR(daily!$A2282),COT!$B:$B,WEEKNUM(daily!$A2282))</f>
        <v>1148687</v>
      </c>
      <c r="O2282">
        <f>SUMIFS(COT!F:F,COT!$A:$A,YEAR(daily!$A2282),COT!$B:$B,WEEKNUM(daily!$A2282))</f>
        <v>184850</v>
      </c>
      <c r="P2282">
        <f>SUMIFS(COT!G:G,COT!$A:$A,YEAR(daily!$A2282),COT!$B:$B,WEEKNUM(daily!$A2282))</f>
        <v>178304</v>
      </c>
      <c r="Q2282">
        <f>SUMIFS(COT!H:H,COT!$A:$A,YEAR(daily!$A2282),COT!$B:$B,WEEKNUM(daily!$A2282))</f>
        <v>245520</v>
      </c>
      <c r="R2282">
        <f>SUMIFS(COT!I:I,COT!$A:$A,YEAR(daily!$A2282),COT!$B:$B,WEEKNUM(daily!$A2282))</f>
        <v>647102</v>
      </c>
      <c r="S2282">
        <f>SUMIFS(COT!J:J,COT!$A:$A,YEAR(daily!$A2282),COT!$B:$B,WEEKNUM(daily!$A2282))</f>
        <v>658553</v>
      </c>
      <c r="T2282">
        <f>SUMIFS(COT!K:K,COT!$A:$A,YEAR(daily!$A2282),COT!$B:$B,WEEKNUM(daily!$A2282))</f>
        <v>71215</v>
      </c>
      <c r="U2282">
        <f>SUMIFS(COT!L:L,COT!$A:$A,YEAR(daily!$A2282),COT!$B:$B,WEEKNUM(daily!$A2282))</f>
        <v>66310</v>
      </c>
      <c r="V2282">
        <f>SUMIFS(COT!M:M,COT!$A:$A,YEAR(daily!$A2282),COT!$B:$B,WEEKNUM(daily!$A2282))</f>
        <v>85</v>
      </c>
      <c r="W2282">
        <f>SUMIFS(COT!N:N,COT!$A:$A,YEAR(daily!$A2282),COT!$B:$B,WEEKNUM(daily!$A2282))</f>
        <v>95</v>
      </c>
      <c r="X2282">
        <f>SUMIFS(COT!O:O,COT!$A:$A,YEAR(daily!$A2282),COT!$B:$B,WEEKNUM(daily!$A2282))</f>
        <v>131</v>
      </c>
      <c r="Y2282">
        <f>SUMIFS(COT!P:P,COT!$A:$A,YEAR(daily!$A2282),COT!$B:$B,WEEKNUM(daily!$A2282))</f>
        <v>81</v>
      </c>
      <c r="Z2282">
        <f>SUMIFS(COT!Q:Q,COT!$A:$A,YEAR(daily!$A2282),COT!$B:$B,WEEKNUM(daily!$A2282))</f>
        <v>89</v>
      </c>
      <c r="AA2282">
        <f>SUMIFS(Saudi!B:B,Saudi!$A:$A,YEAR(daily!$A2282))</f>
        <v>509.80500000000001</v>
      </c>
      <c r="AB2282">
        <f>SUMIFS(Saudi!C:C,Saudi!$A:$A,YEAR(daily!$A2282))</f>
        <v>596.43100000000004</v>
      </c>
      <c r="AC2282">
        <f>SUMIFS(Saudi!F:F,Saudi!$A:$A,YEAR(daily!$A2282))</f>
        <v>3764937</v>
      </c>
      <c r="AD2282">
        <f>SUMIFS(Saudi!G:G,Saudi!$A:$A,YEAR(daily!$A2282))</f>
        <v>61.797740354674566</v>
      </c>
      <c r="AE2282">
        <f>SUMIFS(Saudi!H:H,Saudi!$A:$A,YEAR(daily!$A2282))</f>
        <v>232664599.1777074</v>
      </c>
      <c r="AF2282" s="5">
        <f t="shared" si="95"/>
        <v>3</v>
      </c>
      <c r="AG2282" s="5">
        <f t="shared" si="96"/>
        <v>2009</v>
      </c>
    </row>
    <row r="2283" spans="1:33">
      <c r="A2283" s="3">
        <v>39903</v>
      </c>
      <c r="B2283" s="1">
        <v>279640</v>
      </c>
      <c r="C2283" s="1">
        <v>93679</v>
      </c>
      <c r="D2283" s="1">
        <v>34644</v>
      </c>
      <c r="E2283" s="1">
        <v>49.66</v>
      </c>
      <c r="F2283" s="1">
        <v>52.85</v>
      </c>
      <c r="G2283" s="1">
        <v>53.93</v>
      </c>
      <c r="H2283" s="2">
        <v>50.3</v>
      </c>
      <c r="I2283" s="2">
        <v>29.2</v>
      </c>
      <c r="J2283" s="2">
        <v>84.5</v>
      </c>
      <c r="K2283" s="2">
        <v>84.5</v>
      </c>
      <c r="L2283">
        <f>SUMIFS(US!B:B,US!$D:$D,YEAR(daily!$A2283),US!$E:$E,MONTH(daily!$A2283))</f>
        <v>8859</v>
      </c>
      <c r="M2283">
        <f>SUMIFS(US!C:C,US!$D:$D,YEAR(daily!$A2283),US!$E:$E,MONTH(daily!$A2283))</f>
        <v>18719</v>
      </c>
      <c r="N2283">
        <f>SUMIFS(COT!E:E,COT!$A:$A,YEAR(daily!$A2283),COT!$B:$B,WEEKNUM(daily!$A2283))</f>
        <v>1148687</v>
      </c>
      <c r="O2283">
        <f>SUMIFS(COT!F:F,COT!$A:$A,YEAR(daily!$A2283),COT!$B:$B,WEEKNUM(daily!$A2283))</f>
        <v>184850</v>
      </c>
      <c r="P2283">
        <f>SUMIFS(COT!G:G,COT!$A:$A,YEAR(daily!$A2283),COT!$B:$B,WEEKNUM(daily!$A2283))</f>
        <v>178304</v>
      </c>
      <c r="Q2283">
        <f>SUMIFS(COT!H:H,COT!$A:$A,YEAR(daily!$A2283),COT!$B:$B,WEEKNUM(daily!$A2283))</f>
        <v>245520</v>
      </c>
      <c r="R2283">
        <f>SUMIFS(COT!I:I,COT!$A:$A,YEAR(daily!$A2283),COT!$B:$B,WEEKNUM(daily!$A2283))</f>
        <v>647102</v>
      </c>
      <c r="S2283">
        <f>SUMIFS(COT!J:J,COT!$A:$A,YEAR(daily!$A2283),COT!$B:$B,WEEKNUM(daily!$A2283))</f>
        <v>658553</v>
      </c>
      <c r="T2283">
        <f>SUMIFS(COT!K:K,COT!$A:$A,YEAR(daily!$A2283),COT!$B:$B,WEEKNUM(daily!$A2283))</f>
        <v>71215</v>
      </c>
      <c r="U2283">
        <f>SUMIFS(COT!L:L,COT!$A:$A,YEAR(daily!$A2283),COT!$B:$B,WEEKNUM(daily!$A2283))</f>
        <v>66310</v>
      </c>
      <c r="V2283">
        <f>SUMIFS(COT!M:M,COT!$A:$A,YEAR(daily!$A2283),COT!$B:$B,WEEKNUM(daily!$A2283))</f>
        <v>85</v>
      </c>
      <c r="W2283">
        <f>SUMIFS(COT!N:N,COT!$A:$A,YEAR(daily!$A2283),COT!$B:$B,WEEKNUM(daily!$A2283))</f>
        <v>95</v>
      </c>
      <c r="X2283">
        <f>SUMIFS(COT!O:O,COT!$A:$A,YEAR(daily!$A2283),COT!$B:$B,WEEKNUM(daily!$A2283))</f>
        <v>131</v>
      </c>
      <c r="Y2283">
        <f>SUMIFS(COT!P:P,COT!$A:$A,YEAR(daily!$A2283),COT!$B:$B,WEEKNUM(daily!$A2283))</f>
        <v>81</v>
      </c>
      <c r="Z2283">
        <f>SUMIFS(COT!Q:Q,COT!$A:$A,YEAR(daily!$A2283),COT!$B:$B,WEEKNUM(daily!$A2283))</f>
        <v>89</v>
      </c>
      <c r="AA2283">
        <f>SUMIFS(Saudi!B:B,Saudi!$A:$A,YEAR(daily!$A2283))</f>
        <v>509.80500000000001</v>
      </c>
      <c r="AB2283">
        <f>SUMIFS(Saudi!C:C,Saudi!$A:$A,YEAR(daily!$A2283))</f>
        <v>596.43100000000004</v>
      </c>
      <c r="AC2283">
        <f>SUMIFS(Saudi!F:F,Saudi!$A:$A,YEAR(daily!$A2283))</f>
        <v>3764937</v>
      </c>
      <c r="AD2283">
        <f>SUMIFS(Saudi!G:G,Saudi!$A:$A,YEAR(daily!$A2283))</f>
        <v>61.797740354674566</v>
      </c>
      <c r="AE2283">
        <f>SUMIFS(Saudi!H:H,Saudi!$A:$A,YEAR(daily!$A2283))</f>
        <v>232664599.1777074</v>
      </c>
      <c r="AF2283" s="5">
        <f t="shared" si="95"/>
        <v>3</v>
      </c>
      <c r="AG2283" s="5">
        <f t="shared" si="96"/>
        <v>2009</v>
      </c>
    </row>
    <row r="2284" spans="1:33">
      <c r="A2284" s="3">
        <v>39904</v>
      </c>
      <c r="B2284" s="1">
        <v>278630</v>
      </c>
      <c r="C2284" s="1">
        <v>93844</v>
      </c>
      <c r="D2284" s="1">
        <v>35478</v>
      </c>
      <c r="E2284" s="1">
        <v>48.39</v>
      </c>
      <c r="F2284" s="1">
        <v>51.77</v>
      </c>
      <c r="G2284" s="1">
        <v>52.84</v>
      </c>
      <c r="H2284" s="2">
        <v>50.3</v>
      </c>
      <c r="I2284" s="2">
        <v>29.2</v>
      </c>
      <c r="J2284" s="2">
        <v>84.5</v>
      </c>
      <c r="K2284" s="2">
        <v>84.5</v>
      </c>
      <c r="L2284">
        <f>SUMIFS(US!B:B,US!$D:$D,YEAR(daily!$A2284),US!$E:$E,MONTH(daily!$A2284))</f>
        <v>8975</v>
      </c>
      <c r="M2284">
        <f>SUMIFS(US!C:C,US!$D:$D,YEAR(daily!$A2284),US!$E:$E,MONTH(daily!$A2284))</f>
        <v>18672</v>
      </c>
      <c r="N2284">
        <f>SUMIFS(COT!E:E,COT!$A:$A,YEAR(daily!$A2284),COT!$B:$B,WEEKNUM(daily!$A2284))</f>
        <v>1148687</v>
      </c>
      <c r="O2284">
        <f>SUMIFS(COT!F:F,COT!$A:$A,YEAR(daily!$A2284),COT!$B:$B,WEEKNUM(daily!$A2284))</f>
        <v>184850</v>
      </c>
      <c r="P2284">
        <f>SUMIFS(COT!G:G,COT!$A:$A,YEAR(daily!$A2284),COT!$B:$B,WEEKNUM(daily!$A2284))</f>
        <v>178304</v>
      </c>
      <c r="Q2284">
        <f>SUMIFS(COT!H:H,COT!$A:$A,YEAR(daily!$A2284),COT!$B:$B,WEEKNUM(daily!$A2284))</f>
        <v>245520</v>
      </c>
      <c r="R2284">
        <f>SUMIFS(COT!I:I,COT!$A:$A,YEAR(daily!$A2284),COT!$B:$B,WEEKNUM(daily!$A2284))</f>
        <v>647102</v>
      </c>
      <c r="S2284">
        <f>SUMIFS(COT!J:J,COT!$A:$A,YEAR(daily!$A2284),COT!$B:$B,WEEKNUM(daily!$A2284))</f>
        <v>658553</v>
      </c>
      <c r="T2284">
        <f>SUMIFS(COT!K:K,COT!$A:$A,YEAR(daily!$A2284),COT!$B:$B,WEEKNUM(daily!$A2284))</f>
        <v>71215</v>
      </c>
      <c r="U2284">
        <f>SUMIFS(COT!L:L,COT!$A:$A,YEAR(daily!$A2284),COT!$B:$B,WEEKNUM(daily!$A2284))</f>
        <v>66310</v>
      </c>
      <c r="V2284">
        <f>SUMIFS(COT!M:M,COT!$A:$A,YEAR(daily!$A2284),COT!$B:$B,WEEKNUM(daily!$A2284))</f>
        <v>85</v>
      </c>
      <c r="W2284">
        <f>SUMIFS(COT!N:N,COT!$A:$A,YEAR(daily!$A2284),COT!$B:$B,WEEKNUM(daily!$A2284))</f>
        <v>95</v>
      </c>
      <c r="X2284">
        <f>SUMIFS(COT!O:O,COT!$A:$A,YEAR(daily!$A2284),COT!$B:$B,WEEKNUM(daily!$A2284))</f>
        <v>131</v>
      </c>
      <c r="Y2284">
        <f>SUMIFS(COT!P:P,COT!$A:$A,YEAR(daily!$A2284),COT!$B:$B,WEEKNUM(daily!$A2284))</f>
        <v>81</v>
      </c>
      <c r="Z2284">
        <f>SUMIFS(COT!Q:Q,COT!$A:$A,YEAR(daily!$A2284),COT!$B:$B,WEEKNUM(daily!$A2284))</f>
        <v>89</v>
      </c>
      <c r="AA2284">
        <f>SUMIFS(Saudi!B:B,Saudi!$A:$A,YEAR(daily!$A2284))</f>
        <v>509.80500000000001</v>
      </c>
      <c r="AB2284">
        <f>SUMIFS(Saudi!C:C,Saudi!$A:$A,YEAR(daily!$A2284))</f>
        <v>596.43100000000004</v>
      </c>
      <c r="AC2284">
        <f>SUMIFS(Saudi!F:F,Saudi!$A:$A,YEAR(daily!$A2284))</f>
        <v>3764937</v>
      </c>
      <c r="AD2284">
        <f>SUMIFS(Saudi!G:G,Saudi!$A:$A,YEAR(daily!$A2284))</f>
        <v>61.797740354674566</v>
      </c>
      <c r="AE2284">
        <f>SUMIFS(Saudi!H:H,Saudi!$A:$A,YEAR(daily!$A2284))</f>
        <v>232664599.1777074</v>
      </c>
      <c r="AF2284" s="5">
        <f t="shared" si="95"/>
        <v>4</v>
      </c>
      <c r="AG2284" s="5">
        <f t="shared" si="96"/>
        <v>2009</v>
      </c>
    </row>
    <row r="2285" spans="1:33">
      <c r="A2285" s="3">
        <v>39905</v>
      </c>
      <c r="B2285" s="1">
        <v>277482</v>
      </c>
      <c r="C2285" s="1">
        <v>95520</v>
      </c>
      <c r="D2285" s="1">
        <v>34923</v>
      </c>
      <c r="E2285" s="1">
        <v>52.64</v>
      </c>
      <c r="F2285" s="1">
        <v>56.1</v>
      </c>
      <c r="G2285" s="1">
        <v>57.22</v>
      </c>
      <c r="H2285" s="2">
        <v>50.3</v>
      </c>
      <c r="I2285" s="2">
        <v>29.2</v>
      </c>
      <c r="J2285" s="2">
        <v>84.5</v>
      </c>
      <c r="K2285" s="2">
        <v>84.5</v>
      </c>
      <c r="L2285">
        <f>SUMIFS(US!B:B,US!$D:$D,YEAR(daily!$A2285),US!$E:$E,MONTH(daily!$A2285))</f>
        <v>8975</v>
      </c>
      <c r="M2285">
        <f>SUMIFS(US!C:C,US!$D:$D,YEAR(daily!$A2285),US!$E:$E,MONTH(daily!$A2285))</f>
        <v>18672</v>
      </c>
      <c r="N2285">
        <f>SUMIFS(COT!E:E,COT!$A:$A,YEAR(daily!$A2285),COT!$B:$B,WEEKNUM(daily!$A2285))</f>
        <v>1148687</v>
      </c>
      <c r="O2285">
        <f>SUMIFS(COT!F:F,COT!$A:$A,YEAR(daily!$A2285),COT!$B:$B,WEEKNUM(daily!$A2285))</f>
        <v>184850</v>
      </c>
      <c r="P2285">
        <f>SUMIFS(COT!G:G,COT!$A:$A,YEAR(daily!$A2285),COT!$B:$B,WEEKNUM(daily!$A2285))</f>
        <v>178304</v>
      </c>
      <c r="Q2285">
        <f>SUMIFS(COT!H:H,COT!$A:$A,YEAR(daily!$A2285),COT!$B:$B,WEEKNUM(daily!$A2285))</f>
        <v>245520</v>
      </c>
      <c r="R2285">
        <f>SUMIFS(COT!I:I,COT!$A:$A,YEAR(daily!$A2285),COT!$B:$B,WEEKNUM(daily!$A2285))</f>
        <v>647102</v>
      </c>
      <c r="S2285">
        <f>SUMIFS(COT!J:J,COT!$A:$A,YEAR(daily!$A2285),COT!$B:$B,WEEKNUM(daily!$A2285))</f>
        <v>658553</v>
      </c>
      <c r="T2285">
        <f>SUMIFS(COT!K:K,COT!$A:$A,YEAR(daily!$A2285),COT!$B:$B,WEEKNUM(daily!$A2285))</f>
        <v>71215</v>
      </c>
      <c r="U2285">
        <f>SUMIFS(COT!L:L,COT!$A:$A,YEAR(daily!$A2285),COT!$B:$B,WEEKNUM(daily!$A2285))</f>
        <v>66310</v>
      </c>
      <c r="V2285">
        <f>SUMIFS(COT!M:M,COT!$A:$A,YEAR(daily!$A2285),COT!$B:$B,WEEKNUM(daily!$A2285))</f>
        <v>85</v>
      </c>
      <c r="W2285">
        <f>SUMIFS(COT!N:N,COT!$A:$A,YEAR(daily!$A2285),COT!$B:$B,WEEKNUM(daily!$A2285))</f>
        <v>95</v>
      </c>
      <c r="X2285">
        <f>SUMIFS(COT!O:O,COT!$A:$A,YEAR(daily!$A2285),COT!$B:$B,WEEKNUM(daily!$A2285))</f>
        <v>131</v>
      </c>
      <c r="Y2285">
        <f>SUMIFS(COT!P:P,COT!$A:$A,YEAR(daily!$A2285),COT!$B:$B,WEEKNUM(daily!$A2285))</f>
        <v>81</v>
      </c>
      <c r="Z2285">
        <f>SUMIFS(COT!Q:Q,COT!$A:$A,YEAR(daily!$A2285),COT!$B:$B,WEEKNUM(daily!$A2285))</f>
        <v>89</v>
      </c>
      <c r="AA2285">
        <f>SUMIFS(Saudi!B:B,Saudi!$A:$A,YEAR(daily!$A2285))</f>
        <v>509.80500000000001</v>
      </c>
      <c r="AB2285">
        <f>SUMIFS(Saudi!C:C,Saudi!$A:$A,YEAR(daily!$A2285))</f>
        <v>596.43100000000004</v>
      </c>
      <c r="AC2285">
        <f>SUMIFS(Saudi!F:F,Saudi!$A:$A,YEAR(daily!$A2285))</f>
        <v>3764937</v>
      </c>
      <c r="AD2285">
        <f>SUMIFS(Saudi!G:G,Saudi!$A:$A,YEAR(daily!$A2285))</f>
        <v>61.797740354674566</v>
      </c>
      <c r="AE2285">
        <f>SUMIFS(Saudi!H:H,Saudi!$A:$A,YEAR(daily!$A2285))</f>
        <v>232664599.1777074</v>
      </c>
      <c r="AF2285" s="5">
        <f t="shared" si="95"/>
        <v>4</v>
      </c>
      <c r="AG2285" s="5">
        <f t="shared" si="96"/>
        <v>2009</v>
      </c>
    </row>
    <row r="2286" spans="1:33">
      <c r="A2286" s="3">
        <v>39906</v>
      </c>
      <c r="B2286" s="1">
        <v>273024</v>
      </c>
      <c r="C2286" s="1">
        <v>97514</v>
      </c>
      <c r="D2286" s="1">
        <v>35569</v>
      </c>
      <c r="E2286" s="1">
        <v>52.51</v>
      </c>
      <c r="F2286" s="1">
        <v>56.52</v>
      </c>
      <c r="G2286" s="1">
        <v>57.71</v>
      </c>
      <c r="H2286" s="2">
        <v>50.3</v>
      </c>
      <c r="I2286" s="2">
        <v>29.2</v>
      </c>
      <c r="J2286" s="2">
        <v>84.5</v>
      </c>
      <c r="K2286" s="2">
        <v>84.5</v>
      </c>
      <c r="L2286">
        <f>SUMIFS(US!B:B,US!$D:$D,YEAR(daily!$A2286),US!$E:$E,MONTH(daily!$A2286))</f>
        <v>8975</v>
      </c>
      <c r="M2286">
        <f>SUMIFS(US!C:C,US!$D:$D,YEAR(daily!$A2286),US!$E:$E,MONTH(daily!$A2286))</f>
        <v>18672</v>
      </c>
      <c r="N2286">
        <f>SUMIFS(COT!E:E,COT!$A:$A,YEAR(daily!$A2286),COT!$B:$B,WEEKNUM(daily!$A2286))</f>
        <v>1148687</v>
      </c>
      <c r="O2286">
        <f>SUMIFS(COT!F:F,COT!$A:$A,YEAR(daily!$A2286),COT!$B:$B,WEEKNUM(daily!$A2286))</f>
        <v>184850</v>
      </c>
      <c r="P2286">
        <f>SUMIFS(COT!G:G,COT!$A:$A,YEAR(daily!$A2286),COT!$B:$B,WEEKNUM(daily!$A2286))</f>
        <v>178304</v>
      </c>
      <c r="Q2286">
        <f>SUMIFS(COT!H:H,COT!$A:$A,YEAR(daily!$A2286),COT!$B:$B,WEEKNUM(daily!$A2286))</f>
        <v>245520</v>
      </c>
      <c r="R2286">
        <f>SUMIFS(COT!I:I,COT!$A:$A,YEAR(daily!$A2286),COT!$B:$B,WEEKNUM(daily!$A2286))</f>
        <v>647102</v>
      </c>
      <c r="S2286">
        <f>SUMIFS(COT!J:J,COT!$A:$A,YEAR(daily!$A2286),COT!$B:$B,WEEKNUM(daily!$A2286))</f>
        <v>658553</v>
      </c>
      <c r="T2286">
        <f>SUMIFS(COT!K:K,COT!$A:$A,YEAR(daily!$A2286),COT!$B:$B,WEEKNUM(daily!$A2286))</f>
        <v>71215</v>
      </c>
      <c r="U2286">
        <f>SUMIFS(COT!L:L,COT!$A:$A,YEAR(daily!$A2286),COT!$B:$B,WEEKNUM(daily!$A2286))</f>
        <v>66310</v>
      </c>
      <c r="V2286">
        <f>SUMIFS(COT!M:M,COT!$A:$A,YEAR(daily!$A2286),COT!$B:$B,WEEKNUM(daily!$A2286))</f>
        <v>85</v>
      </c>
      <c r="W2286">
        <f>SUMIFS(COT!N:N,COT!$A:$A,YEAR(daily!$A2286),COT!$B:$B,WEEKNUM(daily!$A2286))</f>
        <v>95</v>
      </c>
      <c r="X2286">
        <f>SUMIFS(COT!O:O,COT!$A:$A,YEAR(daily!$A2286),COT!$B:$B,WEEKNUM(daily!$A2286))</f>
        <v>131</v>
      </c>
      <c r="Y2286">
        <f>SUMIFS(COT!P:P,COT!$A:$A,YEAR(daily!$A2286),COT!$B:$B,WEEKNUM(daily!$A2286))</f>
        <v>81</v>
      </c>
      <c r="Z2286">
        <f>SUMIFS(COT!Q:Q,COT!$A:$A,YEAR(daily!$A2286),COT!$B:$B,WEEKNUM(daily!$A2286))</f>
        <v>89</v>
      </c>
      <c r="AA2286">
        <f>SUMIFS(Saudi!B:B,Saudi!$A:$A,YEAR(daily!$A2286))</f>
        <v>509.80500000000001</v>
      </c>
      <c r="AB2286">
        <f>SUMIFS(Saudi!C:C,Saudi!$A:$A,YEAR(daily!$A2286))</f>
        <v>596.43100000000004</v>
      </c>
      <c r="AC2286">
        <f>SUMIFS(Saudi!F:F,Saudi!$A:$A,YEAR(daily!$A2286))</f>
        <v>3764937</v>
      </c>
      <c r="AD2286">
        <f>SUMIFS(Saudi!G:G,Saudi!$A:$A,YEAR(daily!$A2286))</f>
        <v>61.797740354674566</v>
      </c>
      <c r="AE2286">
        <f>SUMIFS(Saudi!H:H,Saudi!$A:$A,YEAR(daily!$A2286))</f>
        <v>232664599.1777074</v>
      </c>
      <c r="AF2286" s="5">
        <f t="shared" si="95"/>
        <v>4</v>
      </c>
      <c r="AG2286" s="5">
        <f t="shared" si="96"/>
        <v>2009</v>
      </c>
    </row>
    <row r="2287" spans="1:33">
      <c r="A2287" s="3">
        <v>39909</v>
      </c>
      <c r="B2287" s="1">
        <v>263055</v>
      </c>
      <c r="C2287" s="1">
        <v>106384</v>
      </c>
      <c r="D2287" s="1">
        <v>39392</v>
      </c>
      <c r="E2287" s="1">
        <v>51.05</v>
      </c>
      <c r="F2287" s="1">
        <v>55.4</v>
      </c>
      <c r="G2287" s="1">
        <v>56.76</v>
      </c>
      <c r="H2287" s="2">
        <v>50.3</v>
      </c>
      <c r="I2287" s="2">
        <v>29.2</v>
      </c>
      <c r="J2287" s="2">
        <v>84.5</v>
      </c>
      <c r="K2287" s="2">
        <v>84.5</v>
      </c>
      <c r="L2287">
        <f>SUMIFS(US!B:B,US!$D:$D,YEAR(daily!$A2287),US!$E:$E,MONTH(daily!$A2287))</f>
        <v>8975</v>
      </c>
      <c r="M2287">
        <f>SUMIFS(US!C:C,US!$D:$D,YEAR(daily!$A2287),US!$E:$E,MONTH(daily!$A2287))</f>
        <v>18672</v>
      </c>
      <c r="N2287">
        <f>SUMIFS(COT!E:E,COT!$A:$A,YEAR(daily!$A2287),COT!$B:$B,WEEKNUM(daily!$A2287))</f>
        <v>1162312</v>
      </c>
      <c r="O2287">
        <f>SUMIFS(COT!F:F,COT!$A:$A,YEAR(daily!$A2287),COT!$B:$B,WEEKNUM(daily!$A2287))</f>
        <v>186928</v>
      </c>
      <c r="P2287">
        <f>SUMIFS(COT!G:G,COT!$A:$A,YEAR(daily!$A2287),COT!$B:$B,WEEKNUM(daily!$A2287))</f>
        <v>174435</v>
      </c>
      <c r="Q2287">
        <f>SUMIFS(COT!H:H,COT!$A:$A,YEAR(daily!$A2287),COT!$B:$B,WEEKNUM(daily!$A2287))</f>
        <v>259443</v>
      </c>
      <c r="R2287">
        <f>SUMIFS(COT!I:I,COT!$A:$A,YEAR(daily!$A2287),COT!$B:$B,WEEKNUM(daily!$A2287))</f>
        <v>650424</v>
      </c>
      <c r="S2287">
        <f>SUMIFS(COT!J:J,COT!$A:$A,YEAR(daily!$A2287),COT!$B:$B,WEEKNUM(daily!$A2287))</f>
        <v>669668</v>
      </c>
      <c r="T2287">
        <f>SUMIFS(COT!K:K,COT!$A:$A,YEAR(daily!$A2287),COT!$B:$B,WEEKNUM(daily!$A2287))</f>
        <v>65517</v>
      </c>
      <c r="U2287">
        <f>SUMIFS(COT!L:L,COT!$A:$A,YEAR(daily!$A2287),COT!$B:$B,WEEKNUM(daily!$A2287))</f>
        <v>58766</v>
      </c>
      <c r="V2287">
        <f>SUMIFS(COT!M:M,COT!$A:$A,YEAR(daily!$A2287),COT!$B:$B,WEEKNUM(daily!$A2287))</f>
        <v>87</v>
      </c>
      <c r="W2287">
        <f>SUMIFS(COT!N:N,COT!$A:$A,YEAR(daily!$A2287),COT!$B:$B,WEEKNUM(daily!$A2287))</f>
        <v>99</v>
      </c>
      <c r="X2287">
        <f>SUMIFS(COT!O:O,COT!$A:$A,YEAR(daily!$A2287),COT!$B:$B,WEEKNUM(daily!$A2287))</f>
        <v>140</v>
      </c>
      <c r="Y2287">
        <f>SUMIFS(COT!P:P,COT!$A:$A,YEAR(daily!$A2287),COT!$B:$B,WEEKNUM(daily!$A2287))</f>
        <v>81</v>
      </c>
      <c r="Z2287">
        <f>SUMIFS(COT!Q:Q,COT!$A:$A,YEAR(daily!$A2287),COT!$B:$B,WEEKNUM(daily!$A2287))</f>
        <v>86</v>
      </c>
      <c r="AA2287">
        <f>SUMIFS(Saudi!B:B,Saudi!$A:$A,YEAR(daily!$A2287))</f>
        <v>509.80500000000001</v>
      </c>
      <c r="AB2287">
        <f>SUMIFS(Saudi!C:C,Saudi!$A:$A,YEAR(daily!$A2287))</f>
        <v>596.43100000000004</v>
      </c>
      <c r="AC2287">
        <f>SUMIFS(Saudi!F:F,Saudi!$A:$A,YEAR(daily!$A2287))</f>
        <v>3764937</v>
      </c>
      <c r="AD2287">
        <f>SUMIFS(Saudi!G:G,Saudi!$A:$A,YEAR(daily!$A2287))</f>
        <v>61.797740354674566</v>
      </c>
      <c r="AE2287">
        <f>SUMIFS(Saudi!H:H,Saudi!$A:$A,YEAR(daily!$A2287))</f>
        <v>232664599.1777074</v>
      </c>
      <c r="AF2287" s="5">
        <f t="shared" si="95"/>
        <v>4</v>
      </c>
      <c r="AG2287" s="5">
        <f t="shared" si="96"/>
        <v>2009</v>
      </c>
    </row>
    <row r="2288" spans="1:33">
      <c r="A2288" s="3">
        <v>39910</v>
      </c>
      <c r="B2288" s="1">
        <v>226328</v>
      </c>
      <c r="C2288" s="1">
        <v>115029</v>
      </c>
      <c r="D2288" s="1">
        <v>40533</v>
      </c>
      <c r="E2288" s="1">
        <v>49.15</v>
      </c>
      <c r="F2288" s="1">
        <v>54.29</v>
      </c>
      <c r="G2288" s="1">
        <v>55.83</v>
      </c>
      <c r="H2288" s="2">
        <v>50.3</v>
      </c>
      <c r="I2288" s="2">
        <v>29.2</v>
      </c>
      <c r="J2288" s="2">
        <v>84.5</v>
      </c>
      <c r="K2288" s="2">
        <v>84.5</v>
      </c>
      <c r="L2288">
        <f>SUMIFS(US!B:B,US!$D:$D,YEAR(daily!$A2288),US!$E:$E,MONTH(daily!$A2288))</f>
        <v>8975</v>
      </c>
      <c r="M2288">
        <f>SUMIFS(US!C:C,US!$D:$D,YEAR(daily!$A2288),US!$E:$E,MONTH(daily!$A2288))</f>
        <v>18672</v>
      </c>
      <c r="N2288">
        <f>SUMIFS(COT!E:E,COT!$A:$A,YEAR(daily!$A2288),COT!$B:$B,WEEKNUM(daily!$A2288))</f>
        <v>1162312</v>
      </c>
      <c r="O2288">
        <f>SUMIFS(COT!F:F,COT!$A:$A,YEAR(daily!$A2288),COT!$B:$B,WEEKNUM(daily!$A2288))</f>
        <v>186928</v>
      </c>
      <c r="P2288">
        <f>SUMIFS(COT!G:G,COT!$A:$A,YEAR(daily!$A2288),COT!$B:$B,WEEKNUM(daily!$A2288))</f>
        <v>174435</v>
      </c>
      <c r="Q2288">
        <f>SUMIFS(COT!H:H,COT!$A:$A,YEAR(daily!$A2288),COT!$B:$B,WEEKNUM(daily!$A2288))</f>
        <v>259443</v>
      </c>
      <c r="R2288">
        <f>SUMIFS(COT!I:I,COT!$A:$A,YEAR(daily!$A2288),COT!$B:$B,WEEKNUM(daily!$A2288))</f>
        <v>650424</v>
      </c>
      <c r="S2288">
        <f>SUMIFS(COT!J:J,COT!$A:$A,YEAR(daily!$A2288),COT!$B:$B,WEEKNUM(daily!$A2288))</f>
        <v>669668</v>
      </c>
      <c r="T2288">
        <f>SUMIFS(COT!K:K,COT!$A:$A,YEAR(daily!$A2288),COT!$B:$B,WEEKNUM(daily!$A2288))</f>
        <v>65517</v>
      </c>
      <c r="U2288">
        <f>SUMIFS(COT!L:L,COT!$A:$A,YEAR(daily!$A2288),COT!$B:$B,WEEKNUM(daily!$A2288))</f>
        <v>58766</v>
      </c>
      <c r="V2288">
        <f>SUMIFS(COT!M:M,COT!$A:$A,YEAR(daily!$A2288),COT!$B:$B,WEEKNUM(daily!$A2288))</f>
        <v>87</v>
      </c>
      <c r="W2288">
        <f>SUMIFS(COT!N:N,COT!$A:$A,YEAR(daily!$A2288),COT!$B:$B,WEEKNUM(daily!$A2288))</f>
        <v>99</v>
      </c>
      <c r="X2288">
        <f>SUMIFS(COT!O:O,COT!$A:$A,YEAR(daily!$A2288),COT!$B:$B,WEEKNUM(daily!$A2288))</f>
        <v>140</v>
      </c>
      <c r="Y2288">
        <f>SUMIFS(COT!P:P,COT!$A:$A,YEAR(daily!$A2288),COT!$B:$B,WEEKNUM(daily!$A2288))</f>
        <v>81</v>
      </c>
      <c r="Z2288">
        <f>SUMIFS(COT!Q:Q,COT!$A:$A,YEAR(daily!$A2288),COT!$B:$B,WEEKNUM(daily!$A2288))</f>
        <v>86</v>
      </c>
      <c r="AA2288">
        <f>SUMIFS(Saudi!B:B,Saudi!$A:$A,YEAR(daily!$A2288))</f>
        <v>509.80500000000001</v>
      </c>
      <c r="AB2288">
        <f>SUMIFS(Saudi!C:C,Saudi!$A:$A,YEAR(daily!$A2288))</f>
        <v>596.43100000000004</v>
      </c>
      <c r="AC2288">
        <f>SUMIFS(Saudi!F:F,Saudi!$A:$A,YEAR(daily!$A2288))</f>
        <v>3764937</v>
      </c>
      <c r="AD2288">
        <f>SUMIFS(Saudi!G:G,Saudi!$A:$A,YEAR(daily!$A2288))</f>
        <v>61.797740354674566</v>
      </c>
      <c r="AE2288">
        <f>SUMIFS(Saudi!H:H,Saudi!$A:$A,YEAR(daily!$A2288))</f>
        <v>232664599.1777074</v>
      </c>
      <c r="AF2288" s="5">
        <f t="shared" si="95"/>
        <v>4</v>
      </c>
      <c r="AG2288" s="5">
        <f t="shared" si="96"/>
        <v>2009</v>
      </c>
    </row>
    <row r="2289" spans="1:33">
      <c r="A2289" s="3">
        <v>39911</v>
      </c>
      <c r="B2289" s="1">
        <v>193217</v>
      </c>
      <c r="C2289" s="1">
        <v>128144</v>
      </c>
      <c r="D2289" s="1">
        <v>41137</v>
      </c>
      <c r="E2289" s="1">
        <v>49.38</v>
      </c>
      <c r="F2289" s="1">
        <v>54.48</v>
      </c>
      <c r="G2289" s="1">
        <v>56.07</v>
      </c>
      <c r="H2289" s="2">
        <v>50.3</v>
      </c>
      <c r="I2289" s="2">
        <v>29.2</v>
      </c>
      <c r="J2289" s="2">
        <v>84.5</v>
      </c>
      <c r="K2289" s="2">
        <v>84.5</v>
      </c>
      <c r="L2289">
        <f>SUMIFS(US!B:B,US!$D:$D,YEAR(daily!$A2289),US!$E:$E,MONTH(daily!$A2289))</f>
        <v>8975</v>
      </c>
      <c r="M2289">
        <f>SUMIFS(US!C:C,US!$D:$D,YEAR(daily!$A2289),US!$E:$E,MONTH(daily!$A2289))</f>
        <v>18672</v>
      </c>
      <c r="N2289">
        <f>SUMIFS(COT!E:E,COT!$A:$A,YEAR(daily!$A2289),COT!$B:$B,WEEKNUM(daily!$A2289))</f>
        <v>1162312</v>
      </c>
      <c r="O2289">
        <f>SUMIFS(COT!F:F,COT!$A:$A,YEAR(daily!$A2289),COT!$B:$B,WEEKNUM(daily!$A2289))</f>
        <v>186928</v>
      </c>
      <c r="P2289">
        <f>SUMIFS(COT!G:G,COT!$A:$A,YEAR(daily!$A2289),COT!$B:$B,WEEKNUM(daily!$A2289))</f>
        <v>174435</v>
      </c>
      <c r="Q2289">
        <f>SUMIFS(COT!H:H,COT!$A:$A,YEAR(daily!$A2289),COT!$B:$B,WEEKNUM(daily!$A2289))</f>
        <v>259443</v>
      </c>
      <c r="R2289">
        <f>SUMIFS(COT!I:I,COT!$A:$A,YEAR(daily!$A2289),COT!$B:$B,WEEKNUM(daily!$A2289))</f>
        <v>650424</v>
      </c>
      <c r="S2289">
        <f>SUMIFS(COT!J:J,COT!$A:$A,YEAR(daily!$A2289),COT!$B:$B,WEEKNUM(daily!$A2289))</f>
        <v>669668</v>
      </c>
      <c r="T2289">
        <f>SUMIFS(COT!K:K,COT!$A:$A,YEAR(daily!$A2289),COT!$B:$B,WEEKNUM(daily!$A2289))</f>
        <v>65517</v>
      </c>
      <c r="U2289">
        <f>SUMIFS(COT!L:L,COT!$A:$A,YEAR(daily!$A2289),COT!$B:$B,WEEKNUM(daily!$A2289))</f>
        <v>58766</v>
      </c>
      <c r="V2289">
        <f>SUMIFS(COT!M:M,COT!$A:$A,YEAR(daily!$A2289),COT!$B:$B,WEEKNUM(daily!$A2289))</f>
        <v>87</v>
      </c>
      <c r="W2289">
        <f>SUMIFS(COT!N:N,COT!$A:$A,YEAR(daily!$A2289),COT!$B:$B,WEEKNUM(daily!$A2289))</f>
        <v>99</v>
      </c>
      <c r="X2289">
        <f>SUMIFS(COT!O:O,COT!$A:$A,YEAR(daily!$A2289),COT!$B:$B,WEEKNUM(daily!$A2289))</f>
        <v>140</v>
      </c>
      <c r="Y2289">
        <f>SUMIFS(COT!P:P,COT!$A:$A,YEAR(daily!$A2289),COT!$B:$B,WEEKNUM(daily!$A2289))</f>
        <v>81</v>
      </c>
      <c r="Z2289">
        <f>SUMIFS(COT!Q:Q,COT!$A:$A,YEAR(daily!$A2289),COT!$B:$B,WEEKNUM(daily!$A2289))</f>
        <v>86</v>
      </c>
      <c r="AA2289">
        <f>SUMIFS(Saudi!B:B,Saudi!$A:$A,YEAR(daily!$A2289))</f>
        <v>509.80500000000001</v>
      </c>
      <c r="AB2289">
        <f>SUMIFS(Saudi!C:C,Saudi!$A:$A,YEAR(daily!$A2289))</f>
        <v>596.43100000000004</v>
      </c>
      <c r="AC2289">
        <f>SUMIFS(Saudi!F:F,Saudi!$A:$A,YEAR(daily!$A2289))</f>
        <v>3764937</v>
      </c>
      <c r="AD2289">
        <f>SUMIFS(Saudi!G:G,Saudi!$A:$A,YEAR(daily!$A2289))</f>
        <v>61.797740354674566</v>
      </c>
      <c r="AE2289">
        <f>SUMIFS(Saudi!H:H,Saudi!$A:$A,YEAR(daily!$A2289))</f>
        <v>232664599.1777074</v>
      </c>
      <c r="AF2289" s="5">
        <f t="shared" si="95"/>
        <v>4</v>
      </c>
      <c r="AG2289" s="5">
        <f t="shared" si="96"/>
        <v>2009</v>
      </c>
    </row>
    <row r="2290" spans="1:33">
      <c r="A2290" s="3">
        <v>39912</v>
      </c>
      <c r="B2290" s="1">
        <v>172928</v>
      </c>
      <c r="C2290" s="1">
        <v>141904</v>
      </c>
      <c r="D2290" s="1">
        <v>44399</v>
      </c>
      <c r="E2290" s="1">
        <v>52.24</v>
      </c>
      <c r="F2290" s="1">
        <v>56.9</v>
      </c>
      <c r="G2290" s="1">
        <v>58.33</v>
      </c>
      <c r="H2290" s="2">
        <v>50.3</v>
      </c>
      <c r="I2290" s="2">
        <v>29.2</v>
      </c>
      <c r="J2290" s="2">
        <v>84.5</v>
      </c>
      <c r="K2290" s="2">
        <v>84.5</v>
      </c>
      <c r="L2290">
        <f>SUMIFS(US!B:B,US!$D:$D,YEAR(daily!$A2290),US!$E:$E,MONTH(daily!$A2290))</f>
        <v>8975</v>
      </c>
      <c r="M2290">
        <f>SUMIFS(US!C:C,US!$D:$D,YEAR(daily!$A2290),US!$E:$E,MONTH(daily!$A2290))</f>
        <v>18672</v>
      </c>
      <c r="N2290">
        <f>SUMIFS(COT!E:E,COT!$A:$A,YEAR(daily!$A2290),COT!$B:$B,WEEKNUM(daily!$A2290))</f>
        <v>1162312</v>
      </c>
      <c r="O2290">
        <f>SUMIFS(COT!F:F,COT!$A:$A,YEAR(daily!$A2290),COT!$B:$B,WEEKNUM(daily!$A2290))</f>
        <v>186928</v>
      </c>
      <c r="P2290">
        <f>SUMIFS(COT!G:G,COT!$A:$A,YEAR(daily!$A2290),COT!$B:$B,WEEKNUM(daily!$A2290))</f>
        <v>174435</v>
      </c>
      <c r="Q2290">
        <f>SUMIFS(COT!H:H,COT!$A:$A,YEAR(daily!$A2290),COT!$B:$B,WEEKNUM(daily!$A2290))</f>
        <v>259443</v>
      </c>
      <c r="R2290">
        <f>SUMIFS(COT!I:I,COT!$A:$A,YEAR(daily!$A2290),COT!$B:$B,WEEKNUM(daily!$A2290))</f>
        <v>650424</v>
      </c>
      <c r="S2290">
        <f>SUMIFS(COT!J:J,COT!$A:$A,YEAR(daily!$A2290),COT!$B:$B,WEEKNUM(daily!$A2290))</f>
        <v>669668</v>
      </c>
      <c r="T2290">
        <f>SUMIFS(COT!K:K,COT!$A:$A,YEAR(daily!$A2290),COT!$B:$B,WEEKNUM(daily!$A2290))</f>
        <v>65517</v>
      </c>
      <c r="U2290">
        <f>SUMIFS(COT!L:L,COT!$A:$A,YEAR(daily!$A2290),COT!$B:$B,WEEKNUM(daily!$A2290))</f>
        <v>58766</v>
      </c>
      <c r="V2290">
        <f>SUMIFS(COT!M:M,COT!$A:$A,YEAR(daily!$A2290),COT!$B:$B,WEEKNUM(daily!$A2290))</f>
        <v>87</v>
      </c>
      <c r="W2290">
        <f>SUMIFS(COT!N:N,COT!$A:$A,YEAR(daily!$A2290),COT!$B:$B,WEEKNUM(daily!$A2290))</f>
        <v>99</v>
      </c>
      <c r="X2290">
        <f>SUMIFS(COT!O:O,COT!$A:$A,YEAR(daily!$A2290),COT!$B:$B,WEEKNUM(daily!$A2290))</f>
        <v>140</v>
      </c>
      <c r="Y2290">
        <f>SUMIFS(COT!P:P,COT!$A:$A,YEAR(daily!$A2290),COT!$B:$B,WEEKNUM(daily!$A2290))</f>
        <v>81</v>
      </c>
      <c r="Z2290">
        <f>SUMIFS(COT!Q:Q,COT!$A:$A,YEAR(daily!$A2290),COT!$B:$B,WEEKNUM(daily!$A2290))</f>
        <v>86</v>
      </c>
      <c r="AA2290">
        <f>SUMIFS(Saudi!B:B,Saudi!$A:$A,YEAR(daily!$A2290))</f>
        <v>509.80500000000001</v>
      </c>
      <c r="AB2290">
        <f>SUMIFS(Saudi!C:C,Saudi!$A:$A,YEAR(daily!$A2290))</f>
        <v>596.43100000000004</v>
      </c>
      <c r="AC2290">
        <f>SUMIFS(Saudi!F:F,Saudi!$A:$A,YEAR(daily!$A2290))</f>
        <v>3764937</v>
      </c>
      <c r="AD2290">
        <f>SUMIFS(Saudi!G:G,Saudi!$A:$A,YEAR(daily!$A2290))</f>
        <v>61.797740354674566</v>
      </c>
      <c r="AE2290">
        <f>SUMIFS(Saudi!H:H,Saudi!$A:$A,YEAR(daily!$A2290))</f>
        <v>232664599.1777074</v>
      </c>
      <c r="AF2290" s="5">
        <f t="shared" si="95"/>
        <v>4</v>
      </c>
      <c r="AG2290" s="5">
        <f t="shared" si="96"/>
        <v>2009</v>
      </c>
    </row>
    <row r="2291" spans="1:33">
      <c r="A2291" s="3">
        <v>39916</v>
      </c>
      <c r="B2291" s="1">
        <v>132583</v>
      </c>
      <c r="C2291" s="1">
        <v>142044</v>
      </c>
      <c r="D2291" s="1">
        <v>43386</v>
      </c>
      <c r="E2291" s="1">
        <v>50.05</v>
      </c>
      <c r="F2291" s="1">
        <v>55.33</v>
      </c>
      <c r="G2291" s="1">
        <v>56.83</v>
      </c>
      <c r="H2291" s="2">
        <v>50.3</v>
      </c>
      <c r="I2291" s="2">
        <v>29.2</v>
      </c>
      <c r="J2291" s="2">
        <v>84.5</v>
      </c>
      <c r="K2291" s="2">
        <v>84.5</v>
      </c>
      <c r="L2291">
        <f>SUMIFS(US!B:B,US!$D:$D,YEAR(daily!$A2291),US!$E:$E,MONTH(daily!$A2291))</f>
        <v>8975</v>
      </c>
      <c r="M2291">
        <f>SUMIFS(US!C:C,US!$D:$D,YEAR(daily!$A2291),US!$E:$E,MONTH(daily!$A2291))</f>
        <v>18672</v>
      </c>
      <c r="N2291">
        <f>SUMIFS(COT!E:E,COT!$A:$A,YEAR(daily!$A2291),COT!$B:$B,WEEKNUM(daily!$A2291))</f>
        <v>1192619</v>
      </c>
      <c r="O2291">
        <f>SUMIFS(COT!F:F,COT!$A:$A,YEAR(daily!$A2291),COT!$B:$B,WEEKNUM(daily!$A2291))</f>
        <v>180982</v>
      </c>
      <c r="P2291">
        <f>SUMIFS(COT!G:G,COT!$A:$A,YEAR(daily!$A2291),COT!$B:$B,WEEKNUM(daily!$A2291))</f>
        <v>176020</v>
      </c>
      <c r="Q2291">
        <f>SUMIFS(COT!H:H,COT!$A:$A,YEAR(daily!$A2291),COT!$B:$B,WEEKNUM(daily!$A2291))</f>
        <v>264260</v>
      </c>
      <c r="R2291">
        <f>SUMIFS(COT!I:I,COT!$A:$A,YEAR(daily!$A2291),COT!$B:$B,WEEKNUM(daily!$A2291))</f>
        <v>671472</v>
      </c>
      <c r="S2291">
        <f>SUMIFS(COT!J:J,COT!$A:$A,YEAR(daily!$A2291),COT!$B:$B,WEEKNUM(daily!$A2291))</f>
        <v>685580</v>
      </c>
      <c r="T2291">
        <f>SUMIFS(COT!K:K,COT!$A:$A,YEAR(daily!$A2291),COT!$B:$B,WEEKNUM(daily!$A2291))</f>
        <v>75905</v>
      </c>
      <c r="U2291">
        <f>SUMIFS(COT!L:L,COT!$A:$A,YEAR(daily!$A2291),COT!$B:$B,WEEKNUM(daily!$A2291))</f>
        <v>66759</v>
      </c>
      <c r="V2291">
        <f>SUMIFS(COT!M:M,COT!$A:$A,YEAR(daily!$A2291),COT!$B:$B,WEEKNUM(daily!$A2291))</f>
        <v>88</v>
      </c>
      <c r="W2291">
        <f>SUMIFS(COT!N:N,COT!$A:$A,YEAR(daily!$A2291),COT!$B:$B,WEEKNUM(daily!$A2291))</f>
        <v>96</v>
      </c>
      <c r="X2291">
        <f>SUMIFS(COT!O:O,COT!$A:$A,YEAR(daily!$A2291),COT!$B:$B,WEEKNUM(daily!$A2291))</f>
        <v>140</v>
      </c>
      <c r="Y2291">
        <f>SUMIFS(COT!P:P,COT!$A:$A,YEAR(daily!$A2291),COT!$B:$B,WEEKNUM(daily!$A2291))</f>
        <v>86</v>
      </c>
      <c r="Z2291">
        <f>SUMIFS(COT!Q:Q,COT!$A:$A,YEAR(daily!$A2291),COT!$B:$B,WEEKNUM(daily!$A2291))</f>
        <v>90</v>
      </c>
      <c r="AA2291">
        <f>SUMIFS(Saudi!B:B,Saudi!$A:$A,YEAR(daily!$A2291))</f>
        <v>509.80500000000001</v>
      </c>
      <c r="AB2291">
        <f>SUMIFS(Saudi!C:C,Saudi!$A:$A,YEAR(daily!$A2291))</f>
        <v>596.43100000000004</v>
      </c>
      <c r="AC2291">
        <f>SUMIFS(Saudi!F:F,Saudi!$A:$A,YEAR(daily!$A2291))</f>
        <v>3764937</v>
      </c>
      <c r="AD2291">
        <f>SUMIFS(Saudi!G:G,Saudi!$A:$A,YEAR(daily!$A2291))</f>
        <v>61.797740354674566</v>
      </c>
      <c r="AE2291">
        <f>SUMIFS(Saudi!H:H,Saudi!$A:$A,YEAR(daily!$A2291))</f>
        <v>232664599.1777074</v>
      </c>
      <c r="AF2291" s="5">
        <f t="shared" si="95"/>
        <v>4</v>
      </c>
      <c r="AG2291" s="5">
        <f t="shared" si="96"/>
        <v>2009</v>
      </c>
    </row>
    <row r="2292" spans="1:33">
      <c r="A2292" s="3">
        <v>39917</v>
      </c>
      <c r="B2292" s="1">
        <v>107341</v>
      </c>
      <c r="C2292" s="1">
        <v>149930</v>
      </c>
      <c r="D2292" s="1">
        <v>46295</v>
      </c>
      <c r="E2292" s="1">
        <v>49.41</v>
      </c>
      <c r="F2292" s="1">
        <v>54.93</v>
      </c>
      <c r="G2292" s="1">
        <v>56.44</v>
      </c>
      <c r="H2292" s="2">
        <v>50.3</v>
      </c>
      <c r="I2292" s="2">
        <v>29.2</v>
      </c>
      <c r="J2292" s="2">
        <v>84.5</v>
      </c>
      <c r="K2292" s="2">
        <v>84.5</v>
      </c>
      <c r="L2292">
        <f>SUMIFS(US!B:B,US!$D:$D,YEAR(daily!$A2292),US!$E:$E,MONTH(daily!$A2292))</f>
        <v>8975</v>
      </c>
      <c r="M2292">
        <f>SUMIFS(US!C:C,US!$D:$D,YEAR(daily!$A2292),US!$E:$E,MONTH(daily!$A2292))</f>
        <v>18672</v>
      </c>
      <c r="N2292">
        <f>SUMIFS(COT!E:E,COT!$A:$A,YEAR(daily!$A2292),COT!$B:$B,WEEKNUM(daily!$A2292))</f>
        <v>1192619</v>
      </c>
      <c r="O2292">
        <f>SUMIFS(COT!F:F,COT!$A:$A,YEAR(daily!$A2292),COT!$B:$B,WEEKNUM(daily!$A2292))</f>
        <v>180982</v>
      </c>
      <c r="P2292">
        <f>SUMIFS(COT!G:G,COT!$A:$A,YEAR(daily!$A2292),COT!$B:$B,WEEKNUM(daily!$A2292))</f>
        <v>176020</v>
      </c>
      <c r="Q2292">
        <f>SUMIFS(COT!H:H,COT!$A:$A,YEAR(daily!$A2292),COT!$B:$B,WEEKNUM(daily!$A2292))</f>
        <v>264260</v>
      </c>
      <c r="R2292">
        <f>SUMIFS(COT!I:I,COT!$A:$A,YEAR(daily!$A2292),COT!$B:$B,WEEKNUM(daily!$A2292))</f>
        <v>671472</v>
      </c>
      <c r="S2292">
        <f>SUMIFS(COT!J:J,COT!$A:$A,YEAR(daily!$A2292),COT!$B:$B,WEEKNUM(daily!$A2292))</f>
        <v>685580</v>
      </c>
      <c r="T2292">
        <f>SUMIFS(COT!K:K,COT!$A:$A,YEAR(daily!$A2292),COT!$B:$B,WEEKNUM(daily!$A2292))</f>
        <v>75905</v>
      </c>
      <c r="U2292">
        <f>SUMIFS(COT!L:L,COT!$A:$A,YEAR(daily!$A2292),COT!$B:$B,WEEKNUM(daily!$A2292))</f>
        <v>66759</v>
      </c>
      <c r="V2292">
        <f>SUMIFS(COT!M:M,COT!$A:$A,YEAR(daily!$A2292),COT!$B:$B,WEEKNUM(daily!$A2292))</f>
        <v>88</v>
      </c>
      <c r="W2292">
        <f>SUMIFS(COT!N:N,COT!$A:$A,YEAR(daily!$A2292),COT!$B:$B,WEEKNUM(daily!$A2292))</f>
        <v>96</v>
      </c>
      <c r="X2292">
        <f>SUMIFS(COT!O:O,COT!$A:$A,YEAR(daily!$A2292),COT!$B:$B,WEEKNUM(daily!$A2292))</f>
        <v>140</v>
      </c>
      <c r="Y2292">
        <f>SUMIFS(COT!P:P,COT!$A:$A,YEAR(daily!$A2292),COT!$B:$B,WEEKNUM(daily!$A2292))</f>
        <v>86</v>
      </c>
      <c r="Z2292">
        <f>SUMIFS(COT!Q:Q,COT!$A:$A,YEAR(daily!$A2292),COT!$B:$B,WEEKNUM(daily!$A2292))</f>
        <v>90</v>
      </c>
      <c r="AA2292">
        <f>SUMIFS(Saudi!B:B,Saudi!$A:$A,YEAR(daily!$A2292))</f>
        <v>509.80500000000001</v>
      </c>
      <c r="AB2292">
        <f>SUMIFS(Saudi!C:C,Saudi!$A:$A,YEAR(daily!$A2292))</f>
        <v>596.43100000000004</v>
      </c>
      <c r="AC2292">
        <f>SUMIFS(Saudi!F:F,Saudi!$A:$A,YEAR(daily!$A2292))</f>
        <v>3764937</v>
      </c>
      <c r="AD2292">
        <f>SUMIFS(Saudi!G:G,Saudi!$A:$A,YEAR(daily!$A2292))</f>
        <v>61.797740354674566</v>
      </c>
      <c r="AE2292">
        <f>SUMIFS(Saudi!H:H,Saudi!$A:$A,YEAR(daily!$A2292))</f>
        <v>232664599.1777074</v>
      </c>
      <c r="AF2292" s="5">
        <f t="shared" si="95"/>
        <v>4</v>
      </c>
      <c r="AG2292" s="5">
        <f t="shared" si="96"/>
        <v>2009</v>
      </c>
    </row>
    <row r="2293" spans="1:33">
      <c r="A2293" s="3">
        <v>39918</v>
      </c>
      <c r="B2293" s="1">
        <v>85002</v>
      </c>
      <c r="C2293" s="1">
        <v>155835</v>
      </c>
      <c r="D2293" s="1">
        <v>47554</v>
      </c>
      <c r="E2293" s="1">
        <v>49.25</v>
      </c>
      <c r="F2293" s="1">
        <v>54.09</v>
      </c>
      <c r="G2293" s="1">
        <v>55.62</v>
      </c>
      <c r="H2293" s="2">
        <v>50.3</v>
      </c>
      <c r="I2293" s="2">
        <v>29.2</v>
      </c>
      <c r="J2293" s="2">
        <v>84.5</v>
      </c>
      <c r="K2293" s="2">
        <v>84.5</v>
      </c>
      <c r="L2293">
        <f>SUMIFS(US!B:B,US!$D:$D,YEAR(daily!$A2293),US!$E:$E,MONTH(daily!$A2293))</f>
        <v>8975</v>
      </c>
      <c r="M2293">
        <f>SUMIFS(US!C:C,US!$D:$D,YEAR(daily!$A2293),US!$E:$E,MONTH(daily!$A2293))</f>
        <v>18672</v>
      </c>
      <c r="N2293">
        <f>SUMIFS(COT!E:E,COT!$A:$A,YEAR(daily!$A2293),COT!$B:$B,WEEKNUM(daily!$A2293))</f>
        <v>1192619</v>
      </c>
      <c r="O2293">
        <f>SUMIFS(COT!F:F,COT!$A:$A,YEAR(daily!$A2293),COT!$B:$B,WEEKNUM(daily!$A2293))</f>
        <v>180982</v>
      </c>
      <c r="P2293">
        <f>SUMIFS(COT!G:G,COT!$A:$A,YEAR(daily!$A2293),COT!$B:$B,WEEKNUM(daily!$A2293))</f>
        <v>176020</v>
      </c>
      <c r="Q2293">
        <f>SUMIFS(COT!H:H,COT!$A:$A,YEAR(daily!$A2293),COT!$B:$B,WEEKNUM(daily!$A2293))</f>
        <v>264260</v>
      </c>
      <c r="R2293">
        <f>SUMIFS(COT!I:I,COT!$A:$A,YEAR(daily!$A2293),COT!$B:$B,WEEKNUM(daily!$A2293))</f>
        <v>671472</v>
      </c>
      <c r="S2293">
        <f>SUMIFS(COT!J:J,COT!$A:$A,YEAR(daily!$A2293),COT!$B:$B,WEEKNUM(daily!$A2293))</f>
        <v>685580</v>
      </c>
      <c r="T2293">
        <f>SUMIFS(COT!K:K,COT!$A:$A,YEAR(daily!$A2293),COT!$B:$B,WEEKNUM(daily!$A2293))</f>
        <v>75905</v>
      </c>
      <c r="U2293">
        <f>SUMIFS(COT!L:L,COT!$A:$A,YEAR(daily!$A2293),COT!$B:$B,WEEKNUM(daily!$A2293))</f>
        <v>66759</v>
      </c>
      <c r="V2293">
        <f>SUMIFS(COT!M:M,COT!$A:$A,YEAR(daily!$A2293),COT!$B:$B,WEEKNUM(daily!$A2293))</f>
        <v>88</v>
      </c>
      <c r="W2293">
        <f>SUMIFS(COT!N:N,COT!$A:$A,YEAR(daily!$A2293),COT!$B:$B,WEEKNUM(daily!$A2293))</f>
        <v>96</v>
      </c>
      <c r="X2293">
        <f>SUMIFS(COT!O:O,COT!$A:$A,YEAR(daily!$A2293),COT!$B:$B,WEEKNUM(daily!$A2293))</f>
        <v>140</v>
      </c>
      <c r="Y2293">
        <f>SUMIFS(COT!P:P,COT!$A:$A,YEAR(daily!$A2293),COT!$B:$B,WEEKNUM(daily!$A2293))</f>
        <v>86</v>
      </c>
      <c r="Z2293">
        <f>SUMIFS(COT!Q:Q,COT!$A:$A,YEAR(daily!$A2293),COT!$B:$B,WEEKNUM(daily!$A2293))</f>
        <v>90</v>
      </c>
      <c r="AA2293">
        <f>SUMIFS(Saudi!B:B,Saudi!$A:$A,YEAR(daily!$A2293))</f>
        <v>509.80500000000001</v>
      </c>
      <c r="AB2293">
        <f>SUMIFS(Saudi!C:C,Saudi!$A:$A,YEAR(daily!$A2293))</f>
        <v>596.43100000000004</v>
      </c>
      <c r="AC2293">
        <f>SUMIFS(Saudi!F:F,Saudi!$A:$A,YEAR(daily!$A2293))</f>
        <v>3764937</v>
      </c>
      <c r="AD2293">
        <f>SUMIFS(Saudi!G:G,Saudi!$A:$A,YEAR(daily!$A2293))</f>
        <v>61.797740354674566</v>
      </c>
      <c r="AE2293">
        <f>SUMIFS(Saudi!H:H,Saudi!$A:$A,YEAR(daily!$A2293))</f>
        <v>232664599.1777074</v>
      </c>
      <c r="AF2293" s="5">
        <f t="shared" si="95"/>
        <v>4</v>
      </c>
      <c r="AG2293" s="5">
        <f t="shared" si="96"/>
        <v>2009</v>
      </c>
    </row>
    <row r="2294" spans="1:33">
      <c r="A2294" s="3">
        <v>39919</v>
      </c>
      <c r="B2294" s="1">
        <v>64746</v>
      </c>
      <c r="C2294" s="1">
        <v>163833</v>
      </c>
      <c r="D2294" s="1">
        <v>49898</v>
      </c>
      <c r="E2294" s="1">
        <v>49.98</v>
      </c>
      <c r="F2294" s="1">
        <v>54.36</v>
      </c>
      <c r="G2294" s="1">
        <v>55.93</v>
      </c>
      <c r="H2294" s="2">
        <v>50.3</v>
      </c>
      <c r="I2294" s="2">
        <v>29.2</v>
      </c>
      <c r="J2294" s="2">
        <v>84.5</v>
      </c>
      <c r="K2294" s="2">
        <v>84.5</v>
      </c>
      <c r="L2294">
        <f>SUMIFS(US!B:B,US!$D:$D,YEAR(daily!$A2294),US!$E:$E,MONTH(daily!$A2294))</f>
        <v>8975</v>
      </c>
      <c r="M2294">
        <f>SUMIFS(US!C:C,US!$D:$D,YEAR(daily!$A2294),US!$E:$E,MONTH(daily!$A2294))</f>
        <v>18672</v>
      </c>
      <c r="N2294">
        <f>SUMIFS(COT!E:E,COT!$A:$A,YEAR(daily!$A2294),COT!$B:$B,WEEKNUM(daily!$A2294))</f>
        <v>1192619</v>
      </c>
      <c r="O2294">
        <f>SUMIFS(COT!F:F,COT!$A:$A,YEAR(daily!$A2294),COT!$B:$B,WEEKNUM(daily!$A2294))</f>
        <v>180982</v>
      </c>
      <c r="P2294">
        <f>SUMIFS(COT!G:G,COT!$A:$A,YEAR(daily!$A2294),COT!$B:$B,WEEKNUM(daily!$A2294))</f>
        <v>176020</v>
      </c>
      <c r="Q2294">
        <f>SUMIFS(COT!H:H,COT!$A:$A,YEAR(daily!$A2294),COT!$B:$B,WEEKNUM(daily!$A2294))</f>
        <v>264260</v>
      </c>
      <c r="R2294">
        <f>SUMIFS(COT!I:I,COT!$A:$A,YEAR(daily!$A2294),COT!$B:$B,WEEKNUM(daily!$A2294))</f>
        <v>671472</v>
      </c>
      <c r="S2294">
        <f>SUMIFS(COT!J:J,COT!$A:$A,YEAR(daily!$A2294),COT!$B:$B,WEEKNUM(daily!$A2294))</f>
        <v>685580</v>
      </c>
      <c r="T2294">
        <f>SUMIFS(COT!K:K,COT!$A:$A,YEAR(daily!$A2294),COT!$B:$B,WEEKNUM(daily!$A2294))</f>
        <v>75905</v>
      </c>
      <c r="U2294">
        <f>SUMIFS(COT!L:L,COT!$A:$A,YEAR(daily!$A2294),COT!$B:$B,WEEKNUM(daily!$A2294))</f>
        <v>66759</v>
      </c>
      <c r="V2294">
        <f>SUMIFS(COT!M:M,COT!$A:$A,YEAR(daily!$A2294),COT!$B:$B,WEEKNUM(daily!$A2294))</f>
        <v>88</v>
      </c>
      <c r="W2294">
        <f>SUMIFS(COT!N:N,COT!$A:$A,YEAR(daily!$A2294),COT!$B:$B,WEEKNUM(daily!$A2294))</f>
        <v>96</v>
      </c>
      <c r="X2294">
        <f>SUMIFS(COT!O:O,COT!$A:$A,YEAR(daily!$A2294),COT!$B:$B,WEEKNUM(daily!$A2294))</f>
        <v>140</v>
      </c>
      <c r="Y2294">
        <f>SUMIFS(COT!P:P,COT!$A:$A,YEAR(daily!$A2294),COT!$B:$B,WEEKNUM(daily!$A2294))</f>
        <v>86</v>
      </c>
      <c r="Z2294">
        <f>SUMIFS(COT!Q:Q,COT!$A:$A,YEAR(daily!$A2294),COT!$B:$B,WEEKNUM(daily!$A2294))</f>
        <v>90</v>
      </c>
      <c r="AA2294">
        <f>SUMIFS(Saudi!B:B,Saudi!$A:$A,YEAR(daily!$A2294))</f>
        <v>509.80500000000001</v>
      </c>
      <c r="AB2294">
        <f>SUMIFS(Saudi!C:C,Saudi!$A:$A,YEAR(daily!$A2294))</f>
        <v>596.43100000000004</v>
      </c>
      <c r="AC2294">
        <f>SUMIFS(Saudi!F:F,Saudi!$A:$A,YEAR(daily!$A2294))</f>
        <v>3764937</v>
      </c>
      <c r="AD2294">
        <f>SUMIFS(Saudi!G:G,Saudi!$A:$A,YEAR(daily!$A2294))</f>
        <v>61.797740354674566</v>
      </c>
      <c r="AE2294">
        <f>SUMIFS(Saudi!H:H,Saudi!$A:$A,YEAR(daily!$A2294))</f>
        <v>232664599.1777074</v>
      </c>
      <c r="AF2294" s="5">
        <f t="shared" si="95"/>
        <v>4</v>
      </c>
      <c r="AG2294" s="5">
        <f t="shared" si="96"/>
        <v>2009</v>
      </c>
    </row>
    <row r="2295" spans="1:33">
      <c r="A2295" s="3">
        <v>39920</v>
      </c>
      <c r="B2295" s="1">
        <v>44105</v>
      </c>
      <c r="C2295" s="1">
        <v>164665</v>
      </c>
      <c r="D2295" s="1">
        <v>49057</v>
      </c>
      <c r="E2295" s="1">
        <v>50.33</v>
      </c>
      <c r="F2295" s="1">
        <v>54.56</v>
      </c>
      <c r="G2295" s="1">
        <v>56.11</v>
      </c>
      <c r="H2295" s="2">
        <v>50.3</v>
      </c>
      <c r="I2295" s="2">
        <v>29.2</v>
      </c>
      <c r="J2295" s="2">
        <v>84.5</v>
      </c>
      <c r="K2295" s="2">
        <v>84.5</v>
      </c>
      <c r="L2295">
        <f>SUMIFS(US!B:B,US!$D:$D,YEAR(daily!$A2295),US!$E:$E,MONTH(daily!$A2295))</f>
        <v>8975</v>
      </c>
      <c r="M2295">
        <f>SUMIFS(US!C:C,US!$D:$D,YEAR(daily!$A2295),US!$E:$E,MONTH(daily!$A2295))</f>
        <v>18672</v>
      </c>
      <c r="N2295">
        <f>SUMIFS(COT!E:E,COT!$A:$A,YEAR(daily!$A2295),COT!$B:$B,WEEKNUM(daily!$A2295))</f>
        <v>1192619</v>
      </c>
      <c r="O2295">
        <f>SUMIFS(COT!F:F,COT!$A:$A,YEAR(daily!$A2295),COT!$B:$B,WEEKNUM(daily!$A2295))</f>
        <v>180982</v>
      </c>
      <c r="P2295">
        <f>SUMIFS(COT!G:G,COT!$A:$A,YEAR(daily!$A2295),COT!$B:$B,WEEKNUM(daily!$A2295))</f>
        <v>176020</v>
      </c>
      <c r="Q2295">
        <f>SUMIFS(COT!H:H,COT!$A:$A,YEAR(daily!$A2295),COT!$B:$B,WEEKNUM(daily!$A2295))</f>
        <v>264260</v>
      </c>
      <c r="R2295">
        <f>SUMIFS(COT!I:I,COT!$A:$A,YEAR(daily!$A2295),COT!$B:$B,WEEKNUM(daily!$A2295))</f>
        <v>671472</v>
      </c>
      <c r="S2295">
        <f>SUMIFS(COT!J:J,COT!$A:$A,YEAR(daily!$A2295),COT!$B:$B,WEEKNUM(daily!$A2295))</f>
        <v>685580</v>
      </c>
      <c r="T2295">
        <f>SUMIFS(COT!K:K,COT!$A:$A,YEAR(daily!$A2295),COT!$B:$B,WEEKNUM(daily!$A2295))</f>
        <v>75905</v>
      </c>
      <c r="U2295">
        <f>SUMIFS(COT!L:L,COT!$A:$A,YEAR(daily!$A2295),COT!$B:$B,WEEKNUM(daily!$A2295))</f>
        <v>66759</v>
      </c>
      <c r="V2295">
        <f>SUMIFS(COT!M:M,COT!$A:$A,YEAR(daily!$A2295),COT!$B:$B,WEEKNUM(daily!$A2295))</f>
        <v>88</v>
      </c>
      <c r="W2295">
        <f>SUMIFS(COT!N:N,COT!$A:$A,YEAR(daily!$A2295),COT!$B:$B,WEEKNUM(daily!$A2295))</f>
        <v>96</v>
      </c>
      <c r="X2295">
        <f>SUMIFS(COT!O:O,COT!$A:$A,YEAR(daily!$A2295),COT!$B:$B,WEEKNUM(daily!$A2295))</f>
        <v>140</v>
      </c>
      <c r="Y2295">
        <f>SUMIFS(COT!P:P,COT!$A:$A,YEAR(daily!$A2295),COT!$B:$B,WEEKNUM(daily!$A2295))</f>
        <v>86</v>
      </c>
      <c r="Z2295">
        <f>SUMIFS(COT!Q:Q,COT!$A:$A,YEAR(daily!$A2295),COT!$B:$B,WEEKNUM(daily!$A2295))</f>
        <v>90</v>
      </c>
      <c r="AA2295">
        <f>SUMIFS(Saudi!B:B,Saudi!$A:$A,YEAR(daily!$A2295))</f>
        <v>509.80500000000001</v>
      </c>
      <c r="AB2295">
        <f>SUMIFS(Saudi!C:C,Saudi!$A:$A,YEAR(daily!$A2295))</f>
        <v>596.43100000000004</v>
      </c>
      <c r="AC2295">
        <f>SUMIFS(Saudi!F:F,Saudi!$A:$A,YEAR(daily!$A2295))</f>
        <v>3764937</v>
      </c>
      <c r="AD2295">
        <f>SUMIFS(Saudi!G:G,Saudi!$A:$A,YEAR(daily!$A2295))</f>
        <v>61.797740354674566</v>
      </c>
      <c r="AE2295">
        <f>SUMIFS(Saudi!H:H,Saudi!$A:$A,YEAR(daily!$A2295))</f>
        <v>232664599.1777074</v>
      </c>
      <c r="AF2295" s="5">
        <f t="shared" si="95"/>
        <v>4</v>
      </c>
      <c r="AG2295" s="5">
        <f t="shared" si="96"/>
        <v>2009</v>
      </c>
    </row>
    <row r="2296" spans="1:33">
      <c r="A2296" s="3">
        <v>39923</v>
      </c>
      <c r="B2296" s="1">
        <v>20752</v>
      </c>
      <c r="C2296" s="1">
        <v>168186</v>
      </c>
      <c r="D2296" s="1">
        <v>49906</v>
      </c>
      <c r="E2296" s="1">
        <v>45.88</v>
      </c>
      <c r="F2296" s="1">
        <v>50.77</v>
      </c>
      <c r="G2296" s="1">
        <v>52.43</v>
      </c>
      <c r="H2296" s="2">
        <v>50.3</v>
      </c>
      <c r="I2296" s="2">
        <v>29.2</v>
      </c>
      <c r="J2296" s="2">
        <v>84.5</v>
      </c>
      <c r="K2296" s="2">
        <v>84.5</v>
      </c>
      <c r="L2296">
        <f>SUMIFS(US!B:B,US!$D:$D,YEAR(daily!$A2296),US!$E:$E,MONTH(daily!$A2296))</f>
        <v>8975</v>
      </c>
      <c r="M2296">
        <f>SUMIFS(US!C:C,US!$D:$D,YEAR(daily!$A2296),US!$E:$E,MONTH(daily!$A2296))</f>
        <v>18672</v>
      </c>
      <c r="N2296">
        <f>SUMIFS(COT!E:E,COT!$A:$A,YEAR(daily!$A2296),COT!$B:$B,WEEKNUM(daily!$A2296))</f>
        <v>1140230</v>
      </c>
      <c r="O2296">
        <f>SUMIFS(COT!F:F,COT!$A:$A,YEAR(daily!$A2296),COT!$B:$B,WEEKNUM(daily!$A2296))</f>
        <v>180383</v>
      </c>
      <c r="P2296">
        <f>SUMIFS(COT!G:G,COT!$A:$A,YEAR(daily!$A2296),COT!$B:$B,WEEKNUM(daily!$A2296))</f>
        <v>194988</v>
      </c>
      <c r="Q2296">
        <f>SUMIFS(COT!H:H,COT!$A:$A,YEAR(daily!$A2296),COT!$B:$B,WEEKNUM(daily!$A2296))</f>
        <v>248511</v>
      </c>
      <c r="R2296">
        <f>SUMIFS(COT!I:I,COT!$A:$A,YEAR(daily!$A2296),COT!$B:$B,WEEKNUM(daily!$A2296))</f>
        <v>635931</v>
      </c>
      <c r="S2296">
        <f>SUMIFS(COT!J:J,COT!$A:$A,YEAR(daily!$A2296),COT!$B:$B,WEEKNUM(daily!$A2296))</f>
        <v>633346</v>
      </c>
      <c r="T2296">
        <f>SUMIFS(COT!K:K,COT!$A:$A,YEAR(daily!$A2296),COT!$B:$B,WEEKNUM(daily!$A2296))</f>
        <v>75405</v>
      </c>
      <c r="U2296">
        <f>SUMIFS(COT!L:L,COT!$A:$A,YEAR(daily!$A2296),COT!$B:$B,WEEKNUM(daily!$A2296))</f>
        <v>63385</v>
      </c>
      <c r="V2296">
        <f>SUMIFS(COT!M:M,COT!$A:$A,YEAR(daily!$A2296),COT!$B:$B,WEEKNUM(daily!$A2296))</f>
        <v>84</v>
      </c>
      <c r="W2296">
        <f>SUMIFS(COT!N:N,COT!$A:$A,YEAR(daily!$A2296),COT!$B:$B,WEEKNUM(daily!$A2296))</f>
        <v>101</v>
      </c>
      <c r="X2296">
        <f>SUMIFS(COT!O:O,COT!$A:$A,YEAR(daily!$A2296),COT!$B:$B,WEEKNUM(daily!$A2296))</f>
        <v>130</v>
      </c>
      <c r="Y2296">
        <f>SUMIFS(COT!P:P,COT!$A:$A,YEAR(daily!$A2296),COT!$B:$B,WEEKNUM(daily!$A2296))</f>
        <v>81</v>
      </c>
      <c r="Z2296">
        <f>SUMIFS(COT!Q:Q,COT!$A:$A,YEAR(daily!$A2296),COT!$B:$B,WEEKNUM(daily!$A2296))</f>
        <v>87</v>
      </c>
      <c r="AA2296">
        <f>SUMIFS(Saudi!B:B,Saudi!$A:$A,YEAR(daily!$A2296))</f>
        <v>509.80500000000001</v>
      </c>
      <c r="AB2296">
        <f>SUMIFS(Saudi!C:C,Saudi!$A:$A,YEAR(daily!$A2296))</f>
        <v>596.43100000000004</v>
      </c>
      <c r="AC2296">
        <f>SUMIFS(Saudi!F:F,Saudi!$A:$A,YEAR(daily!$A2296))</f>
        <v>3764937</v>
      </c>
      <c r="AD2296">
        <f>SUMIFS(Saudi!G:G,Saudi!$A:$A,YEAR(daily!$A2296))</f>
        <v>61.797740354674566</v>
      </c>
      <c r="AE2296">
        <f>SUMIFS(Saudi!H:H,Saudi!$A:$A,YEAR(daily!$A2296))</f>
        <v>232664599.1777074</v>
      </c>
      <c r="AF2296" s="5">
        <f t="shared" si="95"/>
        <v>4</v>
      </c>
      <c r="AG2296" s="5">
        <f t="shared" si="96"/>
        <v>2009</v>
      </c>
    </row>
    <row r="2297" spans="1:33">
      <c r="A2297" s="3">
        <v>39924</v>
      </c>
      <c r="B2297" s="1">
        <v>6289</v>
      </c>
      <c r="C2297" s="1">
        <v>171543</v>
      </c>
      <c r="D2297" s="1">
        <v>48022</v>
      </c>
      <c r="E2297" s="1">
        <v>46.51</v>
      </c>
      <c r="F2297" s="1">
        <v>50.61</v>
      </c>
      <c r="G2297" s="1">
        <v>52.22</v>
      </c>
      <c r="H2297" s="2">
        <v>50.3</v>
      </c>
      <c r="I2297" s="2">
        <v>29.2</v>
      </c>
      <c r="J2297" s="2">
        <v>84.5</v>
      </c>
      <c r="K2297" s="2">
        <v>84.5</v>
      </c>
      <c r="L2297">
        <f>SUMIFS(US!B:B,US!$D:$D,YEAR(daily!$A2297),US!$E:$E,MONTH(daily!$A2297))</f>
        <v>8975</v>
      </c>
      <c r="M2297">
        <f>SUMIFS(US!C:C,US!$D:$D,YEAR(daily!$A2297),US!$E:$E,MONTH(daily!$A2297))</f>
        <v>18672</v>
      </c>
      <c r="N2297">
        <f>SUMIFS(COT!E:E,COT!$A:$A,YEAR(daily!$A2297),COT!$B:$B,WEEKNUM(daily!$A2297))</f>
        <v>1140230</v>
      </c>
      <c r="O2297">
        <f>SUMIFS(COT!F:F,COT!$A:$A,YEAR(daily!$A2297),COT!$B:$B,WEEKNUM(daily!$A2297))</f>
        <v>180383</v>
      </c>
      <c r="P2297">
        <f>SUMIFS(COT!G:G,COT!$A:$A,YEAR(daily!$A2297),COT!$B:$B,WEEKNUM(daily!$A2297))</f>
        <v>194988</v>
      </c>
      <c r="Q2297">
        <f>SUMIFS(COT!H:H,COT!$A:$A,YEAR(daily!$A2297),COT!$B:$B,WEEKNUM(daily!$A2297))</f>
        <v>248511</v>
      </c>
      <c r="R2297">
        <f>SUMIFS(COT!I:I,COT!$A:$A,YEAR(daily!$A2297),COT!$B:$B,WEEKNUM(daily!$A2297))</f>
        <v>635931</v>
      </c>
      <c r="S2297">
        <f>SUMIFS(COT!J:J,COT!$A:$A,YEAR(daily!$A2297),COT!$B:$B,WEEKNUM(daily!$A2297))</f>
        <v>633346</v>
      </c>
      <c r="T2297">
        <f>SUMIFS(COT!K:K,COT!$A:$A,YEAR(daily!$A2297),COT!$B:$B,WEEKNUM(daily!$A2297))</f>
        <v>75405</v>
      </c>
      <c r="U2297">
        <f>SUMIFS(COT!L:L,COT!$A:$A,YEAR(daily!$A2297),COT!$B:$B,WEEKNUM(daily!$A2297))</f>
        <v>63385</v>
      </c>
      <c r="V2297">
        <f>SUMIFS(COT!M:M,COT!$A:$A,YEAR(daily!$A2297),COT!$B:$B,WEEKNUM(daily!$A2297))</f>
        <v>84</v>
      </c>
      <c r="W2297">
        <f>SUMIFS(COT!N:N,COT!$A:$A,YEAR(daily!$A2297),COT!$B:$B,WEEKNUM(daily!$A2297))</f>
        <v>101</v>
      </c>
      <c r="X2297">
        <f>SUMIFS(COT!O:O,COT!$A:$A,YEAR(daily!$A2297),COT!$B:$B,WEEKNUM(daily!$A2297))</f>
        <v>130</v>
      </c>
      <c r="Y2297">
        <f>SUMIFS(COT!P:P,COT!$A:$A,YEAR(daily!$A2297),COT!$B:$B,WEEKNUM(daily!$A2297))</f>
        <v>81</v>
      </c>
      <c r="Z2297">
        <f>SUMIFS(COT!Q:Q,COT!$A:$A,YEAR(daily!$A2297),COT!$B:$B,WEEKNUM(daily!$A2297))</f>
        <v>87</v>
      </c>
      <c r="AA2297">
        <f>SUMIFS(Saudi!B:B,Saudi!$A:$A,YEAR(daily!$A2297))</f>
        <v>509.80500000000001</v>
      </c>
      <c r="AB2297">
        <f>SUMIFS(Saudi!C:C,Saudi!$A:$A,YEAR(daily!$A2297))</f>
        <v>596.43100000000004</v>
      </c>
      <c r="AC2297">
        <f>SUMIFS(Saudi!F:F,Saudi!$A:$A,YEAR(daily!$A2297))</f>
        <v>3764937</v>
      </c>
      <c r="AD2297">
        <f>SUMIFS(Saudi!G:G,Saudi!$A:$A,YEAR(daily!$A2297))</f>
        <v>61.797740354674566</v>
      </c>
      <c r="AE2297">
        <f>SUMIFS(Saudi!H:H,Saudi!$A:$A,YEAR(daily!$A2297))</f>
        <v>232664599.1777074</v>
      </c>
      <c r="AF2297" s="5">
        <f t="shared" si="95"/>
        <v>4</v>
      </c>
      <c r="AG2297" s="5">
        <f t="shared" si="96"/>
        <v>2009</v>
      </c>
    </row>
    <row r="2298" spans="1:33">
      <c r="A2298" s="3">
        <v>39925</v>
      </c>
      <c r="B2298" s="1">
        <v>339018</v>
      </c>
      <c r="C2298" s="1">
        <v>50876</v>
      </c>
      <c r="D2298" s="1">
        <v>37940</v>
      </c>
      <c r="E2298" s="1">
        <v>48.85</v>
      </c>
      <c r="F2298" s="1">
        <v>52.19</v>
      </c>
      <c r="G2298" s="1">
        <v>53.49</v>
      </c>
      <c r="H2298" s="2">
        <v>50.3</v>
      </c>
      <c r="I2298" s="2">
        <v>29.2</v>
      </c>
      <c r="J2298" s="2">
        <v>84.5</v>
      </c>
      <c r="K2298" s="2">
        <v>84.5</v>
      </c>
      <c r="L2298">
        <f>SUMIFS(US!B:B,US!$D:$D,YEAR(daily!$A2298),US!$E:$E,MONTH(daily!$A2298))</f>
        <v>8975</v>
      </c>
      <c r="M2298">
        <f>SUMIFS(US!C:C,US!$D:$D,YEAR(daily!$A2298),US!$E:$E,MONTH(daily!$A2298))</f>
        <v>18672</v>
      </c>
      <c r="N2298">
        <f>SUMIFS(COT!E:E,COT!$A:$A,YEAR(daily!$A2298),COT!$B:$B,WEEKNUM(daily!$A2298))</f>
        <v>1140230</v>
      </c>
      <c r="O2298">
        <f>SUMIFS(COT!F:F,COT!$A:$A,YEAR(daily!$A2298),COT!$B:$B,WEEKNUM(daily!$A2298))</f>
        <v>180383</v>
      </c>
      <c r="P2298">
        <f>SUMIFS(COT!G:G,COT!$A:$A,YEAR(daily!$A2298),COT!$B:$B,WEEKNUM(daily!$A2298))</f>
        <v>194988</v>
      </c>
      <c r="Q2298">
        <f>SUMIFS(COT!H:H,COT!$A:$A,YEAR(daily!$A2298),COT!$B:$B,WEEKNUM(daily!$A2298))</f>
        <v>248511</v>
      </c>
      <c r="R2298">
        <f>SUMIFS(COT!I:I,COT!$A:$A,YEAR(daily!$A2298),COT!$B:$B,WEEKNUM(daily!$A2298))</f>
        <v>635931</v>
      </c>
      <c r="S2298">
        <f>SUMIFS(COT!J:J,COT!$A:$A,YEAR(daily!$A2298),COT!$B:$B,WEEKNUM(daily!$A2298))</f>
        <v>633346</v>
      </c>
      <c r="T2298">
        <f>SUMIFS(COT!K:K,COT!$A:$A,YEAR(daily!$A2298),COT!$B:$B,WEEKNUM(daily!$A2298))</f>
        <v>75405</v>
      </c>
      <c r="U2298">
        <f>SUMIFS(COT!L:L,COT!$A:$A,YEAR(daily!$A2298),COT!$B:$B,WEEKNUM(daily!$A2298))</f>
        <v>63385</v>
      </c>
      <c r="V2298">
        <f>SUMIFS(COT!M:M,COT!$A:$A,YEAR(daily!$A2298),COT!$B:$B,WEEKNUM(daily!$A2298))</f>
        <v>84</v>
      </c>
      <c r="W2298">
        <f>SUMIFS(COT!N:N,COT!$A:$A,YEAR(daily!$A2298),COT!$B:$B,WEEKNUM(daily!$A2298))</f>
        <v>101</v>
      </c>
      <c r="X2298">
        <f>SUMIFS(COT!O:O,COT!$A:$A,YEAR(daily!$A2298),COT!$B:$B,WEEKNUM(daily!$A2298))</f>
        <v>130</v>
      </c>
      <c r="Y2298">
        <f>SUMIFS(COT!P:P,COT!$A:$A,YEAR(daily!$A2298),COT!$B:$B,WEEKNUM(daily!$A2298))</f>
        <v>81</v>
      </c>
      <c r="Z2298">
        <f>SUMIFS(COT!Q:Q,COT!$A:$A,YEAR(daily!$A2298),COT!$B:$B,WEEKNUM(daily!$A2298))</f>
        <v>87</v>
      </c>
      <c r="AA2298">
        <f>SUMIFS(Saudi!B:B,Saudi!$A:$A,YEAR(daily!$A2298))</f>
        <v>509.80500000000001</v>
      </c>
      <c r="AB2298">
        <f>SUMIFS(Saudi!C:C,Saudi!$A:$A,YEAR(daily!$A2298))</f>
        <v>596.43100000000004</v>
      </c>
      <c r="AC2298">
        <f>SUMIFS(Saudi!F:F,Saudi!$A:$A,YEAR(daily!$A2298))</f>
        <v>3764937</v>
      </c>
      <c r="AD2298">
        <f>SUMIFS(Saudi!G:G,Saudi!$A:$A,YEAR(daily!$A2298))</f>
        <v>61.797740354674566</v>
      </c>
      <c r="AE2298">
        <f>SUMIFS(Saudi!H:H,Saudi!$A:$A,YEAR(daily!$A2298))</f>
        <v>232664599.1777074</v>
      </c>
      <c r="AF2298" s="5">
        <f t="shared" si="95"/>
        <v>4</v>
      </c>
      <c r="AG2298" s="5">
        <f t="shared" si="96"/>
        <v>2009</v>
      </c>
    </row>
    <row r="2299" spans="1:33">
      <c r="A2299" s="3">
        <v>39926</v>
      </c>
      <c r="B2299" s="1">
        <v>329157</v>
      </c>
      <c r="C2299" s="1">
        <v>53862</v>
      </c>
      <c r="D2299" s="1">
        <v>38501</v>
      </c>
      <c r="E2299" s="1">
        <v>49.62</v>
      </c>
      <c r="F2299" s="1">
        <v>52.33</v>
      </c>
      <c r="G2299" s="1">
        <v>53.5</v>
      </c>
      <c r="H2299" s="2">
        <v>50.3</v>
      </c>
      <c r="I2299" s="2">
        <v>29.2</v>
      </c>
      <c r="J2299" s="2">
        <v>84.5</v>
      </c>
      <c r="K2299" s="2">
        <v>84.5</v>
      </c>
      <c r="L2299">
        <f>SUMIFS(US!B:B,US!$D:$D,YEAR(daily!$A2299),US!$E:$E,MONTH(daily!$A2299))</f>
        <v>8975</v>
      </c>
      <c r="M2299">
        <f>SUMIFS(US!C:C,US!$D:$D,YEAR(daily!$A2299),US!$E:$E,MONTH(daily!$A2299))</f>
        <v>18672</v>
      </c>
      <c r="N2299">
        <f>SUMIFS(COT!E:E,COT!$A:$A,YEAR(daily!$A2299),COT!$B:$B,WEEKNUM(daily!$A2299))</f>
        <v>1140230</v>
      </c>
      <c r="O2299">
        <f>SUMIFS(COT!F:F,COT!$A:$A,YEAR(daily!$A2299),COT!$B:$B,WEEKNUM(daily!$A2299))</f>
        <v>180383</v>
      </c>
      <c r="P2299">
        <f>SUMIFS(COT!G:G,COT!$A:$A,YEAR(daily!$A2299),COT!$B:$B,WEEKNUM(daily!$A2299))</f>
        <v>194988</v>
      </c>
      <c r="Q2299">
        <f>SUMIFS(COT!H:H,COT!$A:$A,YEAR(daily!$A2299),COT!$B:$B,WEEKNUM(daily!$A2299))</f>
        <v>248511</v>
      </c>
      <c r="R2299">
        <f>SUMIFS(COT!I:I,COT!$A:$A,YEAR(daily!$A2299),COT!$B:$B,WEEKNUM(daily!$A2299))</f>
        <v>635931</v>
      </c>
      <c r="S2299">
        <f>SUMIFS(COT!J:J,COT!$A:$A,YEAR(daily!$A2299),COT!$B:$B,WEEKNUM(daily!$A2299))</f>
        <v>633346</v>
      </c>
      <c r="T2299">
        <f>SUMIFS(COT!K:K,COT!$A:$A,YEAR(daily!$A2299),COT!$B:$B,WEEKNUM(daily!$A2299))</f>
        <v>75405</v>
      </c>
      <c r="U2299">
        <f>SUMIFS(COT!L:L,COT!$A:$A,YEAR(daily!$A2299),COT!$B:$B,WEEKNUM(daily!$A2299))</f>
        <v>63385</v>
      </c>
      <c r="V2299">
        <f>SUMIFS(COT!M:M,COT!$A:$A,YEAR(daily!$A2299),COT!$B:$B,WEEKNUM(daily!$A2299))</f>
        <v>84</v>
      </c>
      <c r="W2299">
        <f>SUMIFS(COT!N:N,COT!$A:$A,YEAR(daily!$A2299),COT!$B:$B,WEEKNUM(daily!$A2299))</f>
        <v>101</v>
      </c>
      <c r="X2299">
        <f>SUMIFS(COT!O:O,COT!$A:$A,YEAR(daily!$A2299),COT!$B:$B,WEEKNUM(daily!$A2299))</f>
        <v>130</v>
      </c>
      <c r="Y2299">
        <f>SUMIFS(COT!P:P,COT!$A:$A,YEAR(daily!$A2299),COT!$B:$B,WEEKNUM(daily!$A2299))</f>
        <v>81</v>
      </c>
      <c r="Z2299">
        <f>SUMIFS(COT!Q:Q,COT!$A:$A,YEAR(daily!$A2299),COT!$B:$B,WEEKNUM(daily!$A2299))</f>
        <v>87</v>
      </c>
      <c r="AA2299">
        <f>SUMIFS(Saudi!B:B,Saudi!$A:$A,YEAR(daily!$A2299))</f>
        <v>509.80500000000001</v>
      </c>
      <c r="AB2299">
        <f>SUMIFS(Saudi!C:C,Saudi!$A:$A,YEAR(daily!$A2299))</f>
        <v>596.43100000000004</v>
      </c>
      <c r="AC2299">
        <f>SUMIFS(Saudi!F:F,Saudi!$A:$A,YEAR(daily!$A2299))</f>
        <v>3764937</v>
      </c>
      <c r="AD2299">
        <f>SUMIFS(Saudi!G:G,Saudi!$A:$A,YEAR(daily!$A2299))</f>
        <v>61.797740354674566</v>
      </c>
      <c r="AE2299">
        <f>SUMIFS(Saudi!H:H,Saudi!$A:$A,YEAR(daily!$A2299))</f>
        <v>232664599.1777074</v>
      </c>
      <c r="AF2299" s="5">
        <f t="shared" si="95"/>
        <v>4</v>
      </c>
      <c r="AG2299" s="5">
        <f t="shared" si="96"/>
        <v>2009</v>
      </c>
    </row>
    <row r="2300" spans="1:33">
      <c r="A2300" s="3">
        <v>39927</v>
      </c>
      <c r="B2300" s="1">
        <v>320964</v>
      </c>
      <c r="C2300" s="1">
        <v>54302</v>
      </c>
      <c r="D2300" s="1">
        <v>39655</v>
      </c>
      <c r="E2300" s="1">
        <v>51.55</v>
      </c>
      <c r="F2300" s="1">
        <v>54.1</v>
      </c>
      <c r="G2300" s="1">
        <v>55.12</v>
      </c>
      <c r="H2300" s="2">
        <v>50.3</v>
      </c>
      <c r="I2300" s="2">
        <v>29.2</v>
      </c>
      <c r="J2300" s="2">
        <v>84.5</v>
      </c>
      <c r="K2300" s="2">
        <v>84.5</v>
      </c>
      <c r="L2300">
        <f>SUMIFS(US!B:B,US!$D:$D,YEAR(daily!$A2300),US!$E:$E,MONTH(daily!$A2300))</f>
        <v>8975</v>
      </c>
      <c r="M2300">
        <f>SUMIFS(US!C:C,US!$D:$D,YEAR(daily!$A2300),US!$E:$E,MONTH(daily!$A2300))</f>
        <v>18672</v>
      </c>
      <c r="N2300">
        <f>SUMIFS(COT!E:E,COT!$A:$A,YEAR(daily!$A2300),COT!$B:$B,WEEKNUM(daily!$A2300))</f>
        <v>1140230</v>
      </c>
      <c r="O2300">
        <f>SUMIFS(COT!F:F,COT!$A:$A,YEAR(daily!$A2300),COT!$B:$B,WEEKNUM(daily!$A2300))</f>
        <v>180383</v>
      </c>
      <c r="P2300">
        <f>SUMIFS(COT!G:G,COT!$A:$A,YEAR(daily!$A2300),COT!$B:$B,WEEKNUM(daily!$A2300))</f>
        <v>194988</v>
      </c>
      <c r="Q2300">
        <f>SUMIFS(COT!H:H,COT!$A:$A,YEAR(daily!$A2300),COT!$B:$B,WEEKNUM(daily!$A2300))</f>
        <v>248511</v>
      </c>
      <c r="R2300">
        <f>SUMIFS(COT!I:I,COT!$A:$A,YEAR(daily!$A2300),COT!$B:$B,WEEKNUM(daily!$A2300))</f>
        <v>635931</v>
      </c>
      <c r="S2300">
        <f>SUMIFS(COT!J:J,COT!$A:$A,YEAR(daily!$A2300),COT!$B:$B,WEEKNUM(daily!$A2300))</f>
        <v>633346</v>
      </c>
      <c r="T2300">
        <f>SUMIFS(COT!K:K,COT!$A:$A,YEAR(daily!$A2300),COT!$B:$B,WEEKNUM(daily!$A2300))</f>
        <v>75405</v>
      </c>
      <c r="U2300">
        <f>SUMIFS(COT!L:L,COT!$A:$A,YEAR(daily!$A2300),COT!$B:$B,WEEKNUM(daily!$A2300))</f>
        <v>63385</v>
      </c>
      <c r="V2300">
        <f>SUMIFS(COT!M:M,COT!$A:$A,YEAR(daily!$A2300),COT!$B:$B,WEEKNUM(daily!$A2300))</f>
        <v>84</v>
      </c>
      <c r="W2300">
        <f>SUMIFS(COT!N:N,COT!$A:$A,YEAR(daily!$A2300),COT!$B:$B,WEEKNUM(daily!$A2300))</f>
        <v>101</v>
      </c>
      <c r="X2300">
        <f>SUMIFS(COT!O:O,COT!$A:$A,YEAR(daily!$A2300),COT!$B:$B,WEEKNUM(daily!$A2300))</f>
        <v>130</v>
      </c>
      <c r="Y2300">
        <f>SUMIFS(COT!P:P,COT!$A:$A,YEAR(daily!$A2300),COT!$B:$B,WEEKNUM(daily!$A2300))</f>
        <v>81</v>
      </c>
      <c r="Z2300">
        <f>SUMIFS(COT!Q:Q,COT!$A:$A,YEAR(daily!$A2300),COT!$B:$B,WEEKNUM(daily!$A2300))</f>
        <v>87</v>
      </c>
      <c r="AA2300">
        <f>SUMIFS(Saudi!B:B,Saudi!$A:$A,YEAR(daily!$A2300))</f>
        <v>509.80500000000001</v>
      </c>
      <c r="AB2300">
        <f>SUMIFS(Saudi!C:C,Saudi!$A:$A,YEAR(daily!$A2300))</f>
        <v>596.43100000000004</v>
      </c>
      <c r="AC2300">
        <f>SUMIFS(Saudi!F:F,Saudi!$A:$A,YEAR(daily!$A2300))</f>
        <v>3764937</v>
      </c>
      <c r="AD2300">
        <f>SUMIFS(Saudi!G:G,Saudi!$A:$A,YEAR(daily!$A2300))</f>
        <v>61.797740354674566</v>
      </c>
      <c r="AE2300">
        <f>SUMIFS(Saudi!H:H,Saudi!$A:$A,YEAR(daily!$A2300))</f>
        <v>232664599.1777074</v>
      </c>
      <c r="AF2300" s="5">
        <f t="shared" si="95"/>
        <v>4</v>
      </c>
      <c r="AG2300" s="5">
        <f t="shared" si="96"/>
        <v>2009</v>
      </c>
    </row>
    <row r="2301" spans="1:33">
      <c r="A2301" s="3">
        <v>39930</v>
      </c>
      <c r="B2301" s="1">
        <v>321884</v>
      </c>
      <c r="C2301" s="1">
        <v>55851</v>
      </c>
      <c r="D2301" s="1">
        <v>39775</v>
      </c>
      <c r="E2301" s="1">
        <v>50.14</v>
      </c>
      <c r="F2301" s="1">
        <v>52.69</v>
      </c>
      <c r="G2301" s="1">
        <v>53.74</v>
      </c>
      <c r="H2301" s="2">
        <v>50.3</v>
      </c>
      <c r="I2301" s="2">
        <v>29.2</v>
      </c>
      <c r="J2301" s="2">
        <v>84.5</v>
      </c>
      <c r="K2301" s="2">
        <v>84.5</v>
      </c>
      <c r="L2301">
        <f>SUMIFS(US!B:B,US!$D:$D,YEAR(daily!$A2301),US!$E:$E,MONTH(daily!$A2301))</f>
        <v>8975</v>
      </c>
      <c r="M2301">
        <f>SUMIFS(US!C:C,US!$D:$D,YEAR(daily!$A2301),US!$E:$E,MONTH(daily!$A2301))</f>
        <v>18672</v>
      </c>
      <c r="N2301">
        <f>SUMIFS(COT!E:E,COT!$A:$A,YEAR(daily!$A2301),COT!$B:$B,WEEKNUM(daily!$A2301))</f>
        <v>1139336</v>
      </c>
      <c r="O2301">
        <f>SUMIFS(COT!F:F,COT!$A:$A,YEAR(daily!$A2301),COT!$B:$B,WEEKNUM(daily!$A2301))</f>
        <v>174308</v>
      </c>
      <c r="P2301">
        <f>SUMIFS(COT!G:G,COT!$A:$A,YEAR(daily!$A2301),COT!$B:$B,WEEKNUM(daily!$A2301))</f>
        <v>174000</v>
      </c>
      <c r="Q2301">
        <f>SUMIFS(COT!H:H,COT!$A:$A,YEAR(daily!$A2301),COT!$B:$B,WEEKNUM(daily!$A2301))</f>
        <v>241094</v>
      </c>
      <c r="R2301">
        <f>SUMIFS(COT!I:I,COT!$A:$A,YEAR(daily!$A2301),COT!$B:$B,WEEKNUM(daily!$A2301))</f>
        <v>650007</v>
      </c>
      <c r="S2301">
        <f>SUMIFS(COT!J:J,COT!$A:$A,YEAR(daily!$A2301),COT!$B:$B,WEEKNUM(daily!$A2301))</f>
        <v>642918</v>
      </c>
      <c r="T2301">
        <f>SUMIFS(COT!K:K,COT!$A:$A,YEAR(daily!$A2301),COT!$B:$B,WEEKNUM(daily!$A2301))</f>
        <v>73927</v>
      </c>
      <c r="U2301">
        <f>SUMIFS(COT!L:L,COT!$A:$A,YEAR(daily!$A2301),COT!$B:$B,WEEKNUM(daily!$A2301))</f>
        <v>81324</v>
      </c>
      <c r="V2301">
        <f>SUMIFS(COT!M:M,COT!$A:$A,YEAR(daily!$A2301),COT!$B:$B,WEEKNUM(daily!$A2301))</f>
        <v>81</v>
      </c>
      <c r="W2301">
        <f>SUMIFS(COT!N:N,COT!$A:$A,YEAR(daily!$A2301),COT!$B:$B,WEEKNUM(daily!$A2301))</f>
        <v>99</v>
      </c>
      <c r="X2301">
        <f>SUMIFS(COT!O:O,COT!$A:$A,YEAR(daily!$A2301),COT!$B:$B,WEEKNUM(daily!$A2301))</f>
        <v>141</v>
      </c>
      <c r="Y2301">
        <f>SUMIFS(COT!P:P,COT!$A:$A,YEAR(daily!$A2301),COT!$B:$B,WEEKNUM(daily!$A2301))</f>
        <v>84</v>
      </c>
      <c r="Z2301">
        <f>SUMIFS(COT!Q:Q,COT!$A:$A,YEAR(daily!$A2301),COT!$B:$B,WEEKNUM(daily!$A2301))</f>
        <v>92</v>
      </c>
      <c r="AA2301">
        <f>SUMIFS(Saudi!B:B,Saudi!$A:$A,YEAR(daily!$A2301))</f>
        <v>509.80500000000001</v>
      </c>
      <c r="AB2301">
        <f>SUMIFS(Saudi!C:C,Saudi!$A:$A,YEAR(daily!$A2301))</f>
        <v>596.43100000000004</v>
      </c>
      <c r="AC2301">
        <f>SUMIFS(Saudi!F:F,Saudi!$A:$A,YEAR(daily!$A2301))</f>
        <v>3764937</v>
      </c>
      <c r="AD2301">
        <f>SUMIFS(Saudi!G:G,Saudi!$A:$A,YEAR(daily!$A2301))</f>
        <v>61.797740354674566</v>
      </c>
      <c r="AE2301">
        <f>SUMIFS(Saudi!H:H,Saudi!$A:$A,YEAR(daily!$A2301))</f>
        <v>232664599.1777074</v>
      </c>
      <c r="AF2301" s="5">
        <f t="shared" si="95"/>
        <v>4</v>
      </c>
      <c r="AG2301" s="5">
        <f t="shared" si="96"/>
        <v>2009</v>
      </c>
    </row>
    <row r="2302" spans="1:33">
      <c r="A2302" s="3">
        <v>39931</v>
      </c>
      <c r="B2302" s="1">
        <v>313282</v>
      </c>
      <c r="C2302" s="1">
        <v>58162</v>
      </c>
      <c r="D2302" s="1">
        <v>41789</v>
      </c>
      <c r="E2302" s="1">
        <v>49.92</v>
      </c>
      <c r="F2302" s="1">
        <v>52.18</v>
      </c>
      <c r="G2302" s="1">
        <v>53.19</v>
      </c>
      <c r="H2302" s="2">
        <v>50.3</v>
      </c>
      <c r="I2302" s="2">
        <v>29.2</v>
      </c>
      <c r="J2302" s="2">
        <v>84.5</v>
      </c>
      <c r="K2302" s="2">
        <v>84.5</v>
      </c>
      <c r="L2302">
        <f>SUMIFS(US!B:B,US!$D:$D,YEAR(daily!$A2302),US!$E:$E,MONTH(daily!$A2302))</f>
        <v>8975</v>
      </c>
      <c r="M2302">
        <f>SUMIFS(US!C:C,US!$D:$D,YEAR(daily!$A2302),US!$E:$E,MONTH(daily!$A2302))</f>
        <v>18672</v>
      </c>
      <c r="N2302">
        <f>SUMIFS(COT!E:E,COT!$A:$A,YEAR(daily!$A2302),COT!$B:$B,WEEKNUM(daily!$A2302))</f>
        <v>1139336</v>
      </c>
      <c r="O2302">
        <f>SUMIFS(COT!F:F,COT!$A:$A,YEAR(daily!$A2302),COT!$B:$B,WEEKNUM(daily!$A2302))</f>
        <v>174308</v>
      </c>
      <c r="P2302">
        <f>SUMIFS(COT!G:G,COT!$A:$A,YEAR(daily!$A2302),COT!$B:$B,WEEKNUM(daily!$A2302))</f>
        <v>174000</v>
      </c>
      <c r="Q2302">
        <f>SUMIFS(COT!H:H,COT!$A:$A,YEAR(daily!$A2302),COT!$B:$B,WEEKNUM(daily!$A2302))</f>
        <v>241094</v>
      </c>
      <c r="R2302">
        <f>SUMIFS(COT!I:I,COT!$A:$A,YEAR(daily!$A2302),COT!$B:$B,WEEKNUM(daily!$A2302))</f>
        <v>650007</v>
      </c>
      <c r="S2302">
        <f>SUMIFS(COT!J:J,COT!$A:$A,YEAR(daily!$A2302),COT!$B:$B,WEEKNUM(daily!$A2302))</f>
        <v>642918</v>
      </c>
      <c r="T2302">
        <f>SUMIFS(COT!K:K,COT!$A:$A,YEAR(daily!$A2302),COT!$B:$B,WEEKNUM(daily!$A2302))</f>
        <v>73927</v>
      </c>
      <c r="U2302">
        <f>SUMIFS(COT!L:L,COT!$A:$A,YEAR(daily!$A2302),COT!$B:$B,WEEKNUM(daily!$A2302))</f>
        <v>81324</v>
      </c>
      <c r="V2302">
        <f>SUMIFS(COT!M:M,COT!$A:$A,YEAR(daily!$A2302),COT!$B:$B,WEEKNUM(daily!$A2302))</f>
        <v>81</v>
      </c>
      <c r="W2302">
        <f>SUMIFS(COT!N:N,COT!$A:$A,YEAR(daily!$A2302),COT!$B:$B,WEEKNUM(daily!$A2302))</f>
        <v>99</v>
      </c>
      <c r="X2302">
        <f>SUMIFS(COT!O:O,COT!$A:$A,YEAR(daily!$A2302),COT!$B:$B,WEEKNUM(daily!$A2302))</f>
        <v>141</v>
      </c>
      <c r="Y2302">
        <f>SUMIFS(COT!P:P,COT!$A:$A,YEAR(daily!$A2302),COT!$B:$B,WEEKNUM(daily!$A2302))</f>
        <v>84</v>
      </c>
      <c r="Z2302">
        <f>SUMIFS(COT!Q:Q,COT!$A:$A,YEAR(daily!$A2302),COT!$B:$B,WEEKNUM(daily!$A2302))</f>
        <v>92</v>
      </c>
      <c r="AA2302">
        <f>SUMIFS(Saudi!B:B,Saudi!$A:$A,YEAR(daily!$A2302))</f>
        <v>509.80500000000001</v>
      </c>
      <c r="AB2302">
        <f>SUMIFS(Saudi!C:C,Saudi!$A:$A,YEAR(daily!$A2302))</f>
        <v>596.43100000000004</v>
      </c>
      <c r="AC2302">
        <f>SUMIFS(Saudi!F:F,Saudi!$A:$A,YEAR(daily!$A2302))</f>
        <v>3764937</v>
      </c>
      <c r="AD2302">
        <f>SUMIFS(Saudi!G:G,Saudi!$A:$A,YEAR(daily!$A2302))</f>
        <v>61.797740354674566</v>
      </c>
      <c r="AE2302">
        <f>SUMIFS(Saudi!H:H,Saudi!$A:$A,YEAR(daily!$A2302))</f>
        <v>232664599.1777074</v>
      </c>
      <c r="AF2302" s="5">
        <f t="shared" si="95"/>
        <v>4</v>
      </c>
      <c r="AG2302" s="5">
        <f t="shared" si="96"/>
        <v>2009</v>
      </c>
    </row>
    <row r="2303" spans="1:33">
      <c r="A2303" s="3">
        <v>39932</v>
      </c>
      <c r="B2303" s="1">
        <v>309929</v>
      </c>
      <c r="C2303" s="1">
        <v>61368</v>
      </c>
      <c r="D2303" s="1">
        <v>41940</v>
      </c>
      <c r="E2303" s="1">
        <v>50.97</v>
      </c>
      <c r="F2303" s="1">
        <v>53.31</v>
      </c>
      <c r="G2303" s="1">
        <v>54.32</v>
      </c>
      <c r="H2303" s="2">
        <v>50.3</v>
      </c>
      <c r="I2303" s="2">
        <v>29.2</v>
      </c>
      <c r="J2303" s="2">
        <v>84.5</v>
      </c>
      <c r="K2303" s="2">
        <v>84.5</v>
      </c>
      <c r="L2303">
        <f>SUMIFS(US!B:B,US!$D:$D,YEAR(daily!$A2303),US!$E:$E,MONTH(daily!$A2303))</f>
        <v>8975</v>
      </c>
      <c r="M2303">
        <f>SUMIFS(US!C:C,US!$D:$D,YEAR(daily!$A2303),US!$E:$E,MONTH(daily!$A2303))</f>
        <v>18672</v>
      </c>
      <c r="N2303">
        <f>SUMIFS(COT!E:E,COT!$A:$A,YEAR(daily!$A2303),COT!$B:$B,WEEKNUM(daily!$A2303))</f>
        <v>1139336</v>
      </c>
      <c r="O2303">
        <f>SUMIFS(COT!F:F,COT!$A:$A,YEAR(daily!$A2303),COT!$B:$B,WEEKNUM(daily!$A2303))</f>
        <v>174308</v>
      </c>
      <c r="P2303">
        <f>SUMIFS(COT!G:G,COT!$A:$A,YEAR(daily!$A2303),COT!$B:$B,WEEKNUM(daily!$A2303))</f>
        <v>174000</v>
      </c>
      <c r="Q2303">
        <f>SUMIFS(COT!H:H,COT!$A:$A,YEAR(daily!$A2303),COT!$B:$B,WEEKNUM(daily!$A2303))</f>
        <v>241094</v>
      </c>
      <c r="R2303">
        <f>SUMIFS(COT!I:I,COT!$A:$A,YEAR(daily!$A2303),COT!$B:$B,WEEKNUM(daily!$A2303))</f>
        <v>650007</v>
      </c>
      <c r="S2303">
        <f>SUMIFS(COT!J:J,COT!$A:$A,YEAR(daily!$A2303),COT!$B:$B,WEEKNUM(daily!$A2303))</f>
        <v>642918</v>
      </c>
      <c r="T2303">
        <f>SUMIFS(COT!K:K,COT!$A:$A,YEAR(daily!$A2303),COT!$B:$B,WEEKNUM(daily!$A2303))</f>
        <v>73927</v>
      </c>
      <c r="U2303">
        <f>SUMIFS(COT!L:L,COT!$A:$A,YEAR(daily!$A2303),COT!$B:$B,WEEKNUM(daily!$A2303))</f>
        <v>81324</v>
      </c>
      <c r="V2303">
        <f>SUMIFS(COT!M:M,COT!$A:$A,YEAR(daily!$A2303),COT!$B:$B,WEEKNUM(daily!$A2303))</f>
        <v>81</v>
      </c>
      <c r="W2303">
        <f>SUMIFS(COT!N:N,COT!$A:$A,YEAR(daily!$A2303),COT!$B:$B,WEEKNUM(daily!$A2303))</f>
        <v>99</v>
      </c>
      <c r="X2303">
        <f>SUMIFS(COT!O:O,COT!$A:$A,YEAR(daily!$A2303),COT!$B:$B,WEEKNUM(daily!$A2303))</f>
        <v>141</v>
      </c>
      <c r="Y2303">
        <f>SUMIFS(COT!P:P,COT!$A:$A,YEAR(daily!$A2303),COT!$B:$B,WEEKNUM(daily!$A2303))</f>
        <v>84</v>
      </c>
      <c r="Z2303">
        <f>SUMIFS(COT!Q:Q,COT!$A:$A,YEAR(daily!$A2303),COT!$B:$B,WEEKNUM(daily!$A2303))</f>
        <v>92</v>
      </c>
      <c r="AA2303">
        <f>SUMIFS(Saudi!B:B,Saudi!$A:$A,YEAR(daily!$A2303))</f>
        <v>509.80500000000001</v>
      </c>
      <c r="AB2303">
        <f>SUMIFS(Saudi!C:C,Saudi!$A:$A,YEAR(daily!$A2303))</f>
        <v>596.43100000000004</v>
      </c>
      <c r="AC2303">
        <f>SUMIFS(Saudi!F:F,Saudi!$A:$A,YEAR(daily!$A2303))</f>
        <v>3764937</v>
      </c>
      <c r="AD2303">
        <f>SUMIFS(Saudi!G:G,Saudi!$A:$A,YEAR(daily!$A2303))</f>
        <v>61.797740354674566</v>
      </c>
      <c r="AE2303">
        <f>SUMIFS(Saudi!H:H,Saudi!$A:$A,YEAR(daily!$A2303))</f>
        <v>232664599.1777074</v>
      </c>
      <c r="AF2303" s="5">
        <f t="shared" si="95"/>
        <v>4</v>
      </c>
      <c r="AG2303" s="5">
        <f t="shared" si="96"/>
        <v>2009</v>
      </c>
    </row>
    <row r="2304" spans="1:33">
      <c r="A2304" s="3">
        <v>39933</v>
      </c>
      <c r="B2304" s="1">
        <v>313829</v>
      </c>
      <c r="C2304" s="1">
        <v>64111</v>
      </c>
      <c r="D2304" s="1">
        <v>42464</v>
      </c>
      <c r="E2304" s="1">
        <v>51.12</v>
      </c>
      <c r="F2304" s="1">
        <v>53.4</v>
      </c>
      <c r="G2304" s="1">
        <v>54.45</v>
      </c>
      <c r="H2304" s="2">
        <v>50.3</v>
      </c>
      <c r="I2304" s="2">
        <v>29.2</v>
      </c>
      <c r="J2304" s="2">
        <v>84.5</v>
      </c>
      <c r="K2304" s="2">
        <v>84.5</v>
      </c>
      <c r="L2304">
        <f>SUMIFS(US!B:B,US!$D:$D,YEAR(daily!$A2304),US!$E:$E,MONTH(daily!$A2304))</f>
        <v>8975</v>
      </c>
      <c r="M2304">
        <f>SUMIFS(US!C:C,US!$D:$D,YEAR(daily!$A2304),US!$E:$E,MONTH(daily!$A2304))</f>
        <v>18672</v>
      </c>
      <c r="N2304">
        <f>SUMIFS(COT!E:E,COT!$A:$A,YEAR(daily!$A2304),COT!$B:$B,WEEKNUM(daily!$A2304))</f>
        <v>1139336</v>
      </c>
      <c r="O2304">
        <f>SUMIFS(COT!F:F,COT!$A:$A,YEAR(daily!$A2304),COT!$B:$B,WEEKNUM(daily!$A2304))</f>
        <v>174308</v>
      </c>
      <c r="P2304">
        <f>SUMIFS(COT!G:G,COT!$A:$A,YEAR(daily!$A2304),COT!$B:$B,WEEKNUM(daily!$A2304))</f>
        <v>174000</v>
      </c>
      <c r="Q2304">
        <f>SUMIFS(COT!H:H,COT!$A:$A,YEAR(daily!$A2304),COT!$B:$B,WEEKNUM(daily!$A2304))</f>
        <v>241094</v>
      </c>
      <c r="R2304">
        <f>SUMIFS(COT!I:I,COT!$A:$A,YEAR(daily!$A2304),COT!$B:$B,WEEKNUM(daily!$A2304))</f>
        <v>650007</v>
      </c>
      <c r="S2304">
        <f>SUMIFS(COT!J:J,COT!$A:$A,YEAR(daily!$A2304),COT!$B:$B,WEEKNUM(daily!$A2304))</f>
        <v>642918</v>
      </c>
      <c r="T2304">
        <f>SUMIFS(COT!K:K,COT!$A:$A,YEAR(daily!$A2304),COT!$B:$B,WEEKNUM(daily!$A2304))</f>
        <v>73927</v>
      </c>
      <c r="U2304">
        <f>SUMIFS(COT!L:L,COT!$A:$A,YEAR(daily!$A2304),COT!$B:$B,WEEKNUM(daily!$A2304))</f>
        <v>81324</v>
      </c>
      <c r="V2304">
        <f>SUMIFS(COT!M:M,COT!$A:$A,YEAR(daily!$A2304),COT!$B:$B,WEEKNUM(daily!$A2304))</f>
        <v>81</v>
      </c>
      <c r="W2304">
        <f>SUMIFS(COT!N:N,COT!$A:$A,YEAR(daily!$A2304),COT!$B:$B,WEEKNUM(daily!$A2304))</f>
        <v>99</v>
      </c>
      <c r="X2304">
        <f>SUMIFS(COT!O:O,COT!$A:$A,YEAR(daily!$A2304),COT!$B:$B,WEEKNUM(daily!$A2304))</f>
        <v>141</v>
      </c>
      <c r="Y2304">
        <f>SUMIFS(COT!P:P,COT!$A:$A,YEAR(daily!$A2304),COT!$B:$B,WEEKNUM(daily!$A2304))</f>
        <v>84</v>
      </c>
      <c r="Z2304">
        <f>SUMIFS(COT!Q:Q,COT!$A:$A,YEAR(daily!$A2304),COT!$B:$B,WEEKNUM(daily!$A2304))</f>
        <v>92</v>
      </c>
      <c r="AA2304">
        <f>SUMIFS(Saudi!B:B,Saudi!$A:$A,YEAR(daily!$A2304))</f>
        <v>509.80500000000001</v>
      </c>
      <c r="AB2304">
        <f>SUMIFS(Saudi!C:C,Saudi!$A:$A,YEAR(daily!$A2304))</f>
        <v>596.43100000000004</v>
      </c>
      <c r="AC2304">
        <f>SUMIFS(Saudi!F:F,Saudi!$A:$A,YEAR(daily!$A2304))</f>
        <v>3764937</v>
      </c>
      <c r="AD2304">
        <f>SUMIFS(Saudi!G:G,Saudi!$A:$A,YEAR(daily!$A2304))</f>
        <v>61.797740354674566</v>
      </c>
      <c r="AE2304">
        <f>SUMIFS(Saudi!H:H,Saudi!$A:$A,YEAR(daily!$A2304))</f>
        <v>232664599.1777074</v>
      </c>
      <c r="AF2304" s="5">
        <f t="shared" si="95"/>
        <v>4</v>
      </c>
      <c r="AG2304" s="5">
        <f t="shared" si="96"/>
        <v>2009</v>
      </c>
    </row>
    <row r="2305" spans="1:33">
      <c r="A2305" s="3">
        <v>39934</v>
      </c>
      <c r="B2305" s="1">
        <v>312127</v>
      </c>
      <c r="C2305" s="1">
        <v>65695</v>
      </c>
      <c r="D2305" s="1">
        <v>44306</v>
      </c>
      <c r="E2305" s="1">
        <v>53.2</v>
      </c>
      <c r="F2305" s="1">
        <v>55.73</v>
      </c>
      <c r="G2305" s="1">
        <v>56.78</v>
      </c>
      <c r="H2305" s="2">
        <v>50.3</v>
      </c>
      <c r="I2305" s="2">
        <v>29.2</v>
      </c>
      <c r="J2305" s="2">
        <v>84.5</v>
      </c>
      <c r="K2305" s="2">
        <v>84.5</v>
      </c>
      <c r="L2305">
        <f>SUMIFS(US!B:B,US!$D:$D,YEAR(daily!$A2305),US!$E:$E,MONTH(daily!$A2305))</f>
        <v>9158</v>
      </c>
      <c r="M2305">
        <f>SUMIFS(US!C:C,US!$D:$D,YEAR(daily!$A2305),US!$E:$E,MONTH(daily!$A2305))</f>
        <v>18211</v>
      </c>
      <c r="N2305">
        <f>SUMIFS(COT!E:E,COT!$A:$A,YEAR(daily!$A2305),COT!$B:$B,WEEKNUM(daily!$A2305))</f>
        <v>1139336</v>
      </c>
      <c r="O2305">
        <f>SUMIFS(COT!F:F,COT!$A:$A,YEAR(daily!$A2305),COT!$B:$B,WEEKNUM(daily!$A2305))</f>
        <v>174308</v>
      </c>
      <c r="P2305">
        <f>SUMIFS(COT!G:G,COT!$A:$A,YEAR(daily!$A2305),COT!$B:$B,WEEKNUM(daily!$A2305))</f>
        <v>174000</v>
      </c>
      <c r="Q2305">
        <f>SUMIFS(COT!H:H,COT!$A:$A,YEAR(daily!$A2305),COT!$B:$B,WEEKNUM(daily!$A2305))</f>
        <v>241094</v>
      </c>
      <c r="R2305">
        <f>SUMIFS(COT!I:I,COT!$A:$A,YEAR(daily!$A2305),COT!$B:$B,WEEKNUM(daily!$A2305))</f>
        <v>650007</v>
      </c>
      <c r="S2305">
        <f>SUMIFS(COT!J:J,COT!$A:$A,YEAR(daily!$A2305),COT!$B:$B,WEEKNUM(daily!$A2305))</f>
        <v>642918</v>
      </c>
      <c r="T2305">
        <f>SUMIFS(COT!K:K,COT!$A:$A,YEAR(daily!$A2305),COT!$B:$B,WEEKNUM(daily!$A2305))</f>
        <v>73927</v>
      </c>
      <c r="U2305">
        <f>SUMIFS(COT!L:L,COT!$A:$A,YEAR(daily!$A2305),COT!$B:$B,WEEKNUM(daily!$A2305))</f>
        <v>81324</v>
      </c>
      <c r="V2305">
        <f>SUMIFS(COT!M:M,COT!$A:$A,YEAR(daily!$A2305),COT!$B:$B,WEEKNUM(daily!$A2305))</f>
        <v>81</v>
      </c>
      <c r="W2305">
        <f>SUMIFS(COT!N:N,COT!$A:$A,YEAR(daily!$A2305),COT!$B:$B,WEEKNUM(daily!$A2305))</f>
        <v>99</v>
      </c>
      <c r="X2305">
        <f>SUMIFS(COT!O:O,COT!$A:$A,YEAR(daily!$A2305),COT!$B:$B,WEEKNUM(daily!$A2305))</f>
        <v>141</v>
      </c>
      <c r="Y2305">
        <f>SUMIFS(COT!P:P,COT!$A:$A,YEAR(daily!$A2305),COT!$B:$B,WEEKNUM(daily!$A2305))</f>
        <v>84</v>
      </c>
      <c r="Z2305">
        <f>SUMIFS(COT!Q:Q,COT!$A:$A,YEAR(daily!$A2305),COT!$B:$B,WEEKNUM(daily!$A2305))</f>
        <v>92</v>
      </c>
      <c r="AA2305">
        <f>SUMIFS(Saudi!B:B,Saudi!$A:$A,YEAR(daily!$A2305))</f>
        <v>509.80500000000001</v>
      </c>
      <c r="AB2305">
        <f>SUMIFS(Saudi!C:C,Saudi!$A:$A,YEAR(daily!$A2305))</f>
        <v>596.43100000000004</v>
      </c>
      <c r="AC2305">
        <f>SUMIFS(Saudi!F:F,Saudi!$A:$A,YEAR(daily!$A2305))</f>
        <v>3764937</v>
      </c>
      <c r="AD2305">
        <f>SUMIFS(Saudi!G:G,Saudi!$A:$A,YEAR(daily!$A2305))</f>
        <v>61.797740354674566</v>
      </c>
      <c r="AE2305">
        <f>SUMIFS(Saudi!H:H,Saudi!$A:$A,YEAR(daily!$A2305))</f>
        <v>232664599.1777074</v>
      </c>
      <c r="AF2305" s="5">
        <f t="shared" si="95"/>
        <v>5</v>
      </c>
      <c r="AG2305" s="5">
        <f t="shared" si="96"/>
        <v>2009</v>
      </c>
    </row>
    <row r="2306" spans="1:33">
      <c r="A2306" s="3">
        <v>39937</v>
      </c>
      <c r="B2306" s="1">
        <v>306934</v>
      </c>
      <c r="C2306" s="1">
        <v>67804</v>
      </c>
      <c r="D2306" s="1">
        <v>46160</v>
      </c>
      <c r="E2306" s="1">
        <v>54.47</v>
      </c>
      <c r="F2306" s="1">
        <v>57.64</v>
      </c>
      <c r="G2306" s="1">
        <v>58.82</v>
      </c>
      <c r="H2306" s="2">
        <v>50.3</v>
      </c>
      <c r="I2306" s="2">
        <v>29.2</v>
      </c>
      <c r="J2306" s="2">
        <v>84.5</v>
      </c>
      <c r="K2306" s="2">
        <v>84.5</v>
      </c>
      <c r="L2306">
        <f>SUMIFS(US!B:B,US!$D:$D,YEAR(daily!$A2306),US!$E:$E,MONTH(daily!$A2306))</f>
        <v>9158</v>
      </c>
      <c r="M2306">
        <f>SUMIFS(US!C:C,US!$D:$D,YEAR(daily!$A2306),US!$E:$E,MONTH(daily!$A2306))</f>
        <v>18211</v>
      </c>
      <c r="N2306">
        <f>SUMIFS(COT!E:E,COT!$A:$A,YEAR(daily!$A2306),COT!$B:$B,WEEKNUM(daily!$A2306))</f>
        <v>1197954</v>
      </c>
      <c r="O2306">
        <f>SUMIFS(COT!F:F,COT!$A:$A,YEAR(daily!$A2306),COT!$B:$B,WEEKNUM(daily!$A2306))</f>
        <v>175443</v>
      </c>
      <c r="P2306">
        <f>SUMIFS(COT!G:G,COT!$A:$A,YEAR(daily!$A2306),COT!$B:$B,WEEKNUM(daily!$A2306))</f>
        <v>186728</v>
      </c>
      <c r="Q2306">
        <f>SUMIFS(COT!H:H,COT!$A:$A,YEAR(daily!$A2306),COT!$B:$B,WEEKNUM(daily!$A2306))</f>
        <v>262131</v>
      </c>
      <c r="R2306">
        <f>SUMIFS(COT!I:I,COT!$A:$A,YEAR(daily!$A2306),COT!$B:$B,WEEKNUM(daily!$A2306))</f>
        <v>667069</v>
      </c>
      <c r="S2306">
        <f>SUMIFS(COT!J:J,COT!$A:$A,YEAR(daily!$A2306),COT!$B:$B,WEEKNUM(daily!$A2306))</f>
        <v>662705</v>
      </c>
      <c r="T2306">
        <f>SUMIFS(COT!K:K,COT!$A:$A,YEAR(daily!$A2306),COT!$B:$B,WEEKNUM(daily!$A2306))</f>
        <v>93311</v>
      </c>
      <c r="U2306">
        <f>SUMIFS(COT!L:L,COT!$A:$A,YEAR(daily!$A2306),COT!$B:$B,WEEKNUM(daily!$A2306))</f>
        <v>86390</v>
      </c>
      <c r="V2306">
        <f>SUMIFS(COT!M:M,COT!$A:$A,YEAR(daily!$A2306),COT!$B:$B,WEEKNUM(daily!$A2306))</f>
        <v>86</v>
      </c>
      <c r="W2306">
        <f>SUMIFS(COT!N:N,COT!$A:$A,YEAR(daily!$A2306),COT!$B:$B,WEEKNUM(daily!$A2306))</f>
        <v>107</v>
      </c>
      <c r="X2306">
        <f>SUMIFS(COT!O:O,COT!$A:$A,YEAR(daily!$A2306),COT!$B:$B,WEEKNUM(daily!$A2306))</f>
        <v>147</v>
      </c>
      <c r="Y2306">
        <f>SUMIFS(COT!P:P,COT!$A:$A,YEAR(daily!$A2306),COT!$B:$B,WEEKNUM(daily!$A2306))</f>
        <v>84</v>
      </c>
      <c r="Z2306">
        <f>SUMIFS(COT!Q:Q,COT!$A:$A,YEAR(daily!$A2306),COT!$B:$B,WEEKNUM(daily!$A2306))</f>
        <v>95</v>
      </c>
      <c r="AA2306">
        <f>SUMIFS(Saudi!B:B,Saudi!$A:$A,YEAR(daily!$A2306))</f>
        <v>509.80500000000001</v>
      </c>
      <c r="AB2306">
        <f>SUMIFS(Saudi!C:C,Saudi!$A:$A,YEAR(daily!$A2306))</f>
        <v>596.43100000000004</v>
      </c>
      <c r="AC2306">
        <f>SUMIFS(Saudi!F:F,Saudi!$A:$A,YEAR(daily!$A2306))</f>
        <v>3764937</v>
      </c>
      <c r="AD2306">
        <f>SUMIFS(Saudi!G:G,Saudi!$A:$A,YEAR(daily!$A2306))</f>
        <v>61.797740354674566</v>
      </c>
      <c r="AE2306">
        <f>SUMIFS(Saudi!H:H,Saudi!$A:$A,YEAR(daily!$A2306))</f>
        <v>232664599.1777074</v>
      </c>
      <c r="AF2306" s="5">
        <f t="shared" ref="AF2306:AF2369" si="97">MONTH(A2306)</f>
        <v>5</v>
      </c>
      <c r="AG2306" s="5">
        <f t="shared" ref="AG2306:AG2369" si="98">YEAR(A2306)</f>
        <v>2009</v>
      </c>
    </row>
    <row r="2307" spans="1:33">
      <c r="A2307" s="3">
        <v>39938</v>
      </c>
      <c r="B2307" s="1">
        <v>294409</v>
      </c>
      <c r="C2307" s="1">
        <v>73274</v>
      </c>
      <c r="D2307" s="1">
        <v>46696</v>
      </c>
      <c r="E2307" s="1">
        <v>53.84</v>
      </c>
      <c r="F2307" s="1">
        <v>56.84</v>
      </c>
      <c r="G2307" s="1">
        <v>58.04</v>
      </c>
      <c r="H2307" s="2">
        <v>50.3</v>
      </c>
      <c r="I2307" s="2">
        <v>29.2</v>
      </c>
      <c r="J2307" s="2">
        <v>84.5</v>
      </c>
      <c r="K2307" s="2">
        <v>84.5</v>
      </c>
      <c r="L2307">
        <f>SUMIFS(US!B:B,US!$D:$D,YEAR(daily!$A2307),US!$E:$E,MONTH(daily!$A2307))</f>
        <v>9158</v>
      </c>
      <c r="M2307">
        <f>SUMIFS(US!C:C,US!$D:$D,YEAR(daily!$A2307),US!$E:$E,MONTH(daily!$A2307))</f>
        <v>18211</v>
      </c>
      <c r="N2307">
        <f>SUMIFS(COT!E:E,COT!$A:$A,YEAR(daily!$A2307),COT!$B:$B,WEEKNUM(daily!$A2307))</f>
        <v>1197954</v>
      </c>
      <c r="O2307">
        <f>SUMIFS(COT!F:F,COT!$A:$A,YEAR(daily!$A2307),COT!$B:$B,WEEKNUM(daily!$A2307))</f>
        <v>175443</v>
      </c>
      <c r="P2307">
        <f>SUMIFS(COT!G:G,COT!$A:$A,YEAR(daily!$A2307),COT!$B:$B,WEEKNUM(daily!$A2307))</f>
        <v>186728</v>
      </c>
      <c r="Q2307">
        <f>SUMIFS(COT!H:H,COT!$A:$A,YEAR(daily!$A2307),COT!$B:$B,WEEKNUM(daily!$A2307))</f>
        <v>262131</v>
      </c>
      <c r="R2307">
        <f>SUMIFS(COT!I:I,COT!$A:$A,YEAR(daily!$A2307),COT!$B:$B,WEEKNUM(daily!$A2307))</f>
        <v>667069</v>
      </c>
      <c r="S2307">
        <f>SUMIFS(COT!J:J,COT!$A:$A,YEAR(daily!$A2307),COT!$B:$B,WEEKNUM(daily!$A2307))</f>
        <v>662705</v>
      </c>
      <c r="T2307">
        <f>SUMIFS(COT!K:K,COT!$A:$A,YEAR(daily!$A2307),COT!$B:$B,WEEKNUM(daily!$A2307))</f>
        <v>93311</v>
      </c>
      <c r="U2307">
        <f>SUMIFS(COT!L:L,COT!$A:$A,YEAR(daily!$A2307),COT!$B:$B,WEEKNUM(daily!$A2307))</f>
        <v>86390</v>
      </c>
      <c r="V2307">
        <f>SUMIFS(COT!M:M,COT!$A:$A,YEAR(daily!$A2307),COT!$B:$B,WEEKNUM(daily!$A2307))</f>
        <v>86</v>
      </c>
      <c r="W2307">
        <f>SUMIFS(COT!N:N,COT!$A:$A,YEAR(daily!$A2307),COT!$B:$B,WEEKNUM(daily!$A2307))</f>
        <v>107</v>
      </c>
      <c r="X2307">
        <f>SUMIFS(COT!O:O,COT!$A:$A,YEAR(daily!$A2307),COT!$B:$B,WEEKNUM(daily!$A2307))</f>
        <v>147</v>
      </c>
      <c r="Y2307">
        <f>SUMIFS(COT!P:P,COT!$A:$A,YEAR(daily!$A2307),COT!$B:$B,WEEKNUM(daily!$A2307))</f>
        <v>84</v>
      </c>
      <c r="Z2307">
        <f>SUMIFS(COT!Q:Q,COT!$A:$A,YEAR(daily!$A2307),COT!$B:$B,WEEKNUM(daily!$A2307))</f>
        <v>95</v>
      </c>
      <c r="AA2307">
        <f>SUMIFS(Saudi!B:B,Saudi!$A:$A,YEAR(daily!$A2307))</f>
        <v>509.80500000000001</v>
      </c>
      <c r="AB2307">
        <f>SUMIFS(Saudi!C:C,Saudi!$A:$A,YEAR(daily!$A2307))</f>
        <v>596.43100000000004</v>
      </c>
      <c r="AC2307">
        <f>SUMIFS(Saudi!F:F,Saudi!$A:$A,YEAR(daily!$A2307))</f>
        <v>3764937</v>
      </c>
      <c r="AD2307">
        <f>SUMIFS(Saudi!G:G,Saudi!$A:$A,YEAR(daily!$A2307))</f>
        <v>61.797740354674566</v>
      </c>
      <c r="AE2307">
        <f>SUMIFS(Saudi!H:H,Saudi!$A:$A,YEAR(daily!$A2307))</f>
        <v>232664599.1777074</v>
      </c>
      <c r="AF2307" s="5">
        <f t="shared" si="97"/>
        <v>5</v>
      </c>
      <c r="AG2307" s="5">
        <f t="shared" si="98"/>
        <v>2009</v>
      </c>
    </row>
    <row r="2308" spans="1:33">
      <c r="A2308" s="3">
        <v>39939</v>
      </c>
      <c r="B2308" s="1">
        <v>278836</v>
      </c>
      <c r="C2308" s="1">
        <v>73399</v>
      </c>
      <c r="D2308" s="1">
        <v>48679</v>
      </c>
      <c r="E2308" s="1">
        <v>56.34</v>
      </c>
      <c r="F2308" s="1">
        <v>58.76</v>
      </c>
      <c r="G2308" s="1">
        <v>59.82</v>
      </c>
      <c r="H2308" s="2">
        <v>50.3</v>
      </c>
      <c r="I2308" s="2">
        <v>29.2</v>
      </c>
      <c r="J2308" s="2">
        <v>84.5</v>
      </c>
      <c r="K2308" s="2">
        <v>84.5</v>
      </c>
      <c r="L2308">
        <f>SUMIFS(US!B:B,US!$D:$D,YEAR(daily!$A2308),US!$E:$E,MONTH(daily!$A2308))</f>
        <v>9158</v>
      </c>
      <c r="M2308">
        <f>SUMIFS(US!C:C,US!$D:$D,YEAR(daily!$A2308),US!$E:$E,MONTH(daily!$A2308))</f>
        <v>18211</v>
      </c>
      <c r="N2308">
        <f>SUMIFS(COT!E:E,COT!$A:$A,YEAR(daily!$A2308),COT!$B:$B,WEEKNUM(daily!$A2308))</f>
        <v>1197954</v>
      </c>
      <c r="O2308">
        <f>SUMIFS(COT!F:F,COT!$A:$A,YEAR(daily!$A2308),COT!$B:$B,WEEKNUM(daily!$A2308))</f>
        <v>175443</v>
      </c>
      <c r="P2308">
        <f>SUMIFS(COT!G:G,COT!$A:$A,YEAR(daily!$A2308),COT!$B:$B,WEEKNUM(daily!$A2308))</f>
        <v>186728</v>
      </c>
      <c r="Q2308">
        <f>SUMIFS(COT!H:H,COT!$A:$A,YEAR(daily!$A2308),COT!$B:$B,WEEKNUM(daily!$A2308))</f>
        <v>262131</v>
      </c>
      <c r="R2308">
        <f>SUMIFS(COT!I:I,COT!$A:$A,YEAR(daily!$A2308),COT!$B:$B,WEEKNUM(daily!$A2308))</f>
        <v>667069</v>
      </c>
      <c r="S2308">
        <f>SUMIFS(COT!J:J,COT!$A:$A,YEAR(daily!$A2308),COT!$B:$B,WEEKNUM(daily!$A2308))</f>
        <v>662705</v>
      </c>
      <c r="T2308">
        <f>SUMIFS(COT!K:K,COT!$A:$A,YEAR(daily!$A2308),COT!$B:$B,WEEKNUM(daily!$A2308))</f>
        <v>93311</v>
      </c>
      <c r="U2308">
        <f>SUMIFS(COT!L:L,COT!$A:$A,YEAR(daily!$A2308),COT!$B:$B,WEEKNUM(daily!$A2308))</f>
        <v>86390</v>
      </c>
      <c r="V2308">
        <f>SUMIFS(COT!M:M,COT!$A:$A,YEAR(daily!$A2308),COT!$B:$B,WEEKNUM(daily!$A2308))</f>
        <v>86</v>
      </c>
      <c r="W2308">
        <f>SUMIFS(COT!N:N,COT!$A:$A,YEAR(daily!$A2308),COT!$B:$B,WEEKNUM(daily!$A2308))</f>
        <v>107</v>
      </c>
      <c r="X2308">
        <f>SUMIFS(COT!O:O,COT!$A:$A,YEAR(daily!$A2308),COT!$B:$B,WEEKNUM(daily!$A2308))</f>
        <v>147</v>
      </c>
      <c r="Y2308">
        <f>SUMIFS(COT!P:P,COT!$A:$A,YEAR(daily!$A2308),COT!$B:$B,WEEKNUM(daily!$A2308))</f>
        <v>84</v>
      </c>
      <c r="Z2308">
        <f>SUMIFS(COT!Q:Q,COT!$A:$A,YEAR(daily!$A2308),COT!$B:$B,WEEKNUM(daily!$A2308))</f>
        <v>95</v>
      </c>
      <c r="AA2308">
        <f>SUMIFS(Saudi!B:B,Saudi!$A:$A,YEAR(daily!$A2308))</f>
        <v>509.80500000000001</v>
      </c>
      <c r="AB2308">
        <f>SUMIFS(Saudi!C:C,Saudi!$A:$A,YEAR(daily!$A2308))</f>
        <v>596.43100000000004</v>
      </c>
      <c r="AC2308">
        <f>SUMIFS(Saudi!F:F,Saudi!$A:$A,YEAR(daily!$A2308))</f>
        <v>3764937</v>
      </c>
      <c r="AD2308">
        <f>SUMIFS(Saudi!G:G,Saudi!$A:$A,YEAR(daily!$A2308))</f>
        <v>61.797740354674566</v>
      </c>
      <c r="AE2308">
        <f>SUMIFS(Saudi!H:H,Saudi!$A:$A,YEAR(daily!$A2308))</f>
        <v>232664599.1777074</v>
      </c>
      <c r="AF2308" s="5">
        <f t="shared" si="97"/>
        <v>5</v>
      </c>
      <c r="AG2308" s="5">
        <f t="shared" si="98"/>
        <v>2009</v>
      </c>
    </row>
    <row r="2309" spans="1:33">
      <c r="A2309" s="3">
        <v>39940</v>
      </c>
      <c r="B2309" s="1">
        <v>249656</v>
      </c>
      <c r="C2309" s="1">
        <v>80409</v>
      </c>
      <c r="D2309" s="1">
        <v>52537</v>
      </c>
      <c r="E2309" s="1">
        <v>56.71</v>
      </c>
      <c r="F2309" s="1">
        <v>59.03</v>
      </c>
      <c r="G2309" s="1">
        <v>59.98</v>
      </c>
      <c r="H2309" s="2">
        <v>50.3</v>
      </c>
      <c r="I2309" s="2">
        <v>29.2</v>
      </c>
      <c r="J2309" s="2">
        <v>84.5</v>
      </c>
      <c r="K2309" s="2">
        <v>84.5</v>
      </c>
      <c r="L2309">
        <f>SUMIFS(US!B:B,US!$D:$D,YEAR(daily!$A2309),US!$E:$E,MONTH(daily!$A2309))</f>
        <v>9158</v>
      </c>
      <c r="M2309">
        <f>SUMIFS(US!C:C,US!$D:$D,YEAR(daily!$A2309),US!$E:$E,MONTH(daily!$A2309))</f>
        <v>18211</v>
      </c>
      <c r="N2309">
        <f>SUMIFS(COT!E:E,COT!$A:$A,YEAR(daily!$A2309),COT!$B:$B,WEEKNUM(daily!$A2309))</f>
        <v>1197954</v>
      </c>
      <c r="O2309">
        <f>SUMIFS(COT!F:F,COT!$A:$A,YEAR(daily!$A2309),COT!$B:$B,WEEKNUM(daily!$A2309))</f>
        <v>175443</v>
      </c>
      <c r="P2309">
        <f>SUMIFS(COT!G:G,COT!$A:$A,YEAR(daily!$A2309),COT!$B:$B,WEEKNUM(daily!$A2309))</f>
        <v>186728</v>
      </c>
      <c r="Q2309">
        <f>SUMIFS(COT!H:H,COT!$A:$A,YEAR(daily!$A2309),COT!$B:$B,WEEKNUM(daily!$A2309))</f>
        <v>262131</v>
      </c>
      <c r="R2309">
        <f>SUMIFS(COT!I:I,COT!$A:$A,YEAR(daily!$A2309),COT!$B:$B,WEEKNUM(daily!$A2309))</f>
        <v>667069</v>
      </c>
      <c r="S2309">
        <f>SUMIFS(COT!J:J,COT!$A:$A,YEAR(daily!$A2309),COT!$B:$B,WEEKNUM(daily!$A2309))</f>
        <v>662705</v>
      </c>
      <c r="T2309">
        <f>SUMIFS(COT!K:K,COT!$A:$A,YEAR(daily!$A2309),COT!$B:$B,WEEKNUM(daily!$A2309))</f>
        <v>93311</v>
      </c>
      <c r="U2309">
        <f>SUMIFS(COT!L:L,COT!$A:$A,YEAR(daily!$A2309),COT!$B:$B,WEEKNUM(daily!$A2309))</f>
        <v>86390</v>
      </c>
      <c r="V2309">
        <f>SUMIFS(COT!M:M,COT!$A:$A,YEAR(daily!$A2309),COT!$B:$B,WEEKNUM(daily!$A2309))</f>
        <v>86</v>
      </c>
      <c r="W2309">
        <f>SUMIFS(COT!N:N,COT!$A:$A,YEAR(daily!$A2309),COT!$B:$B,WEEKNUM(daily!$A2309))</f>
        <v>107</v>
      </c>
      <c r="X2309">
        <f>SUMIFS(COT!O:O,COT!$A:$A,YEAR(daily!$A2309),COT!$B:$B,WEEKNUM(daily!$A2309))</f>
        <v>147</v>
      </c>
      <c r="Y2309">
        <f>SUMIFS(COT!P:P,COT!$A:$A,YEAR(daily!$A2309),COT!$B:$B,WEEKNUM(daily!$A2309))</f>
        <v>84</v>
      </c>
      <c r="Z2309">
        <f>SUMIFS(COT!Q:Q,COT!$A:$A,YEAR(daily!$A2309),COT!$B:$B,WEEKNUM(daily!$A2309))</f>
        <v>95</v>
      </c>
      <c r="AA2309">
        <f>SUMIFS(Saudi!B:B,Saudi!$A:$A,YEAR(daily!$A2309))</f>
        <v>509.80500000000001</v>
      </c>
      <c r="AB2309">
        <f>SUMIFS(Saudi!C:C,Saudi!$A:$A,YEAR(daily!$A2309))</f>
        <v>596.43100000000004</v>
      </c>
      <c r="AC2309">
        <f>SUMIFS(Saudi!F:F,Saudi!$A:$A,YEAR(daily!$A2309))</f>
        <v>3764937</v>
      </c>
      <c r="AD2309">
        <f>SUMIFS(Saudi!G:G,Saudi!$A:$A,YEAR(daily!$A2309))</f>
        <v>61.797740354674566</v>
      </c>
      <c r="AE2309">
        <f>SUMIFS(Saudi!H:H,Saudi!$A:$A,YEAR(daily!$A2309))</f>
        <v>232664599.1777074</v>
      </c>
      <c r="AF2309" s="5">
        <f t="shared" si="97"/>
        <v>5</v>
      </c>
      <c r="AG2309" s="5">
        <f t="shared" si="98"/>
        <v>2009</v>
      </c>
    </row>
    <row r="2310" spans="1:33">
      <c r="A2310" s="3">
        <v>39941</v>
      </c>
      <c r="B2310" s="1">
        <v>231266</v>
      </c>
      <c r="C2310" s="1">
        <v>77226</v>
      </c>
      <c r="D2310" s="1">
        <v>54392</v>
      </c>
      <c r="E2310" s="1">
        <v>58.63</v>
      </c>
      <c r="F2310" s="1">
        <v>60.62</v>
      </c>
      <c r="G2310" s="1">
        <v>61.45</v>
      </c>
      <c r="H2310" s="2">
        <v>50.3</v>
      </c>
      <c r="I2310" s="2">
        <v>29.2</v>
      </c>
      <c r="J2310" s="2">
        <v>84.5</v>
      </c>
      <c r="K2310" s="2">
        <v>84.5</v>
      </c>
      <c r="L2310">
        <f>SUMIFS(US!B:B,US!$D:$D,YEAR(daily!$A2310),US!$E:$E,MONTH(daily!$A2310))</f>
        <v>9158</v>
      </c>
      <c r="M2310">
        <f>SUMIFS(US!C:C,US!$D:$D,YEAR(daily!$A2310),US!$E:$E,MONTH(daily!$A2310))</f>
        <v>18211</v>
      </c>
      <c r="N2310">
        <f>SUMIFS(COT!E:E,COT!$A:$A,YEAR(daily!$A2310),COT!$B:$B,WEEKNUM(daily!$A2310))</f>
        <v>1197954</v>
      </c>
      <c r="O2310">
        <f>SUMIFS(COT!F:F,COT!$A:$A,YEAR(daily!$A2310),COT!$B:$B,WEEKNUM(daily!$A2310))</f>
        <v>175443</v>
      </c>
      <c r="P2310">
        <f>SUMIFS(COT!G:G,COT!$A:$A,YEAR(daily!$A2310),COT!$B:$B,WEEKNUM(daily!$A2310))</f>
        <v>186728</v>
      </c>
      <c r="Q2310">
        <f>SUMIFS(COT!H:H,COT!$A:$A,YEAR(daily!$A2310),COT!$B:$B,WEEKNUM(daily!$A2310))</f>
        <v>262131</v>
      </c>
      <c r="R2310">
        <f>SUMIFS(COT!I:I,COT!$A:$A,YEAR(daily!$A2310),COT!$B:$B,WEEKNUM(daily!$A2310))</f>
        <v>667069</v>
      </c>
      <c r="S2310">
        <f>SUMIFS(COT!J:J,COT!$A:$A,YEAR(daily!$A2310),COT!$B:$B,WEEKNUM(daily!$A2310))</f>
        <v>662705</v>
      </c>
      <c r="T2310">
        <f>SUMIFS(COT!K:K,COT!$A:$A,YEAR(daily!$A2310),COT!$B:$B,WEEKNUM(daily!$A2310))</f>
        <v>93311</v>
      </c>
      <c r="U2310">
        <f>SUMIFS(COT!L:L,COT!$A:$A,YEAR(daily!$A2310),COT!$B:$B,WEEKNUM(daily!$A2310))</f>
        <v>86390</v>
      </c>
      <c r="V2310">
        <f>SUMIFS(COT!M:M,COT!$A:$A,YEAR(daily!$A2310),COT!$B:$B,WEEKNUM(daily!$A2310))</f>
        <v>86</v>
      </c>
      <c r="W2310">
        <f>SUMIFS(COT!N:N,COT!$A:$A,YEAR(daily!$A2310),COT!$B:$B,WEEKNUM(daily!$A2310))</f>
        <v>107</v>
      </c>
      <c r="X2310">
        <f>SUMIFS(COT!O:O,COT!$A:$A,YEAR(daily!$A2310),COT!$B:$B,WEEKNUM(daily!$A2310))</f>
        <v>147</v>
      </c>
      <c r="Y2310">
        <f>SUMIFS(COT!P:P,COT!$A:$A,YEAR(daily!$A2310),COT!$B:$B,WEEKNUM(daily!$A2310))</f>
        <v>84</v>
      </c>
      <c r="Z2310">
        <f>SUMIFS(COT!Q:Q,COT!$A:$A,YEAR(daily!$A2310),COT!$B:$B,WEEKNUM(daily!$A2310))</f>
        <v>95</v>
      </c>
      <c r="AA2310">
        <f>SUMIFS(Saudi!B:B,Saudi!$A:$A,YEAR(daily!$A2310))</f>
        <v>509.80500000000001</v>
      </c>
      <c r="AB2310">
        <f>SUMIFS(Saudi!C:C,Saudi!$A:$A,YEAR(daily!$A2310))</f>
        <v>596.43100000000004</v>
      </c>
      <c r="AC2310">
        <f>SUMIFS(Saudi!F:F,Saudi!$A:$A,YEAR(daily!$A2310))</f>
        <v>3764937</v>
      </c>
      <c r="AD2310">
        <f>SUMIFS(Saudi!G:G,Saudi!$A:$A,YEAR(daily!$A2310))</f>
        <v>61.797740354674566</v>
      </c>
      <c r="AE2310">
        <f>SUMIFS(Saudi!H:H,Saudi!$A:$A,YEAR(daily!$A2310))</f>
        <v>232664599.1777074</v>
      </c>
      <c r="AF2310" s="5">
        <f t="shared" si="97"/>
        <v>5</v>
      </c>
      <c r="AG2310" s="5">
        <f t="shared" si="98"/>
        <v>2009</v>
      </c>
    </row>
    <row r="2311" spans="1:33">
      <c r="A2311" s="3">
        <v>39944</v>
      </c>
      <c r="B2311" s="1">
        <v>202327</v>
      </c>
      <c r="C2311" s="1">
        <v>75633</v>
      </c>
      <c r="D2311" s="1">
        <v>53885</v>
      </c>
      <c r="E2311" s="1">
        <v>58.5</v>
      </c>
      <c r="F2311" s="1">
        <v>60.23</v>
      </c>
      <c r="G2311" s="1">
        <v>61.08</v>
      </c>
      <c r="H2311" s="2">
        <v>50.3</v>
      </c>
      <c r="I2311" s="2">
        <v>29.2</v>
      </c>
      <c r="J2311" s="2">
        <v>84.5</v>
      </c>
      <c r="K2311" s="2">
        <v>84.5</v>
      </c>
      <c r="L2311">
        <f>SUMIFS(US!B:B,US!$D:$D,YEAR(daily!$A2311),US!$E:$E,MONTH(daily!$A2311))</f>
        <v>9158</v>
      </c>
      <c r="M2311">
        <f>SUMIFS(US!C:C,US!$D:$D,YEAR(daily!$A2311),US!$E:$E,MONTH(daily!$A2311))</f>
        <v>18211</v>
      </c>
      <c r="N2311">
        <f>SUMIFS(COT!E:E,COT!$A:$A,YEAR(daily!$A2311),COT!$B:$B,WEEKNUM(daily!$A2311))</f>
        <v>1246806</v>
      </c>
      <c r="O2311">
        <f>SUMIFS(COT!F:F,COT!$A:$A,YEAR(daily!$A2311),COT!$B:$B,WEEKNUM(daily!$A2311))</f>
        <v>170991</v>
      </c>
      <c r="P2311">
        <f>SUMIFS(COT!G:G,COT!$A:$A,YEAR(daily!$A2311),COT!$B:$B,WEEKNUM(daily!$A2311))</f>
        <v>167925</v>
      </c>
      <c r="Q2311">
        <f>SUMIFS(COT!H:H,COT!$A:$A,YEAR(daily!$A2311),COT!$B:$B,WEEKNUM(daily!$A2311))</f>
        <v>277306</v>
      </c>
      <c r="R2311">
        <f>SUMIFS(COT!I:I,COT!$A:$A,YEAR(daily!$A2311),COT!$B:$B,WEEKNUM(daily!$A2311))</f>
        <v>673149</v>
      </c>
      <c r="S2311">
        <f>SUMIFS(COT!J:J,COT!$A:$A,YEAR(daily!$A2311),COT!$B:$B,WEEKNUM(daily!$A2311))</f>
        <v>690277</v>
      </c>
      <c r="T2311">
        <f>SUMIFS(COT!K:K,COT!$A:$A,YEAR(daily!$A2311),COT!$B:$B,WEEKNUM(daily!$A2311))</f>
        <v>125360</v>
      </c>
      <c r="U2311">
        <f>SUMIFS(COT!L:L,COT!$A:$A,YEAR(daily!$A2311),COT!$B:$B,WEEKNUM(daily!$A2311))</f>
        <v>111298</v>
      </c>
      <c r="V2311">
        <f>SUMIFS(COT!M:M,COT!$A:$A,YEAR(daily!$A2311),COT!$B:$B,WEEKNUM(daily!$A2311))</f>
        <v>83</v>
      </c>
      <c r="W2311">
        <f>SUMIFS(COT!N:N,COT!$A:$A,YEAR(daily!$A2311),COT!$B:$B,WEEKNUM(daily!$A2311))</f>
        <v>111</v>
      </c>
      <c r="X2311">
        <f>SUMIFS(COT!O:O,COT!$A:$A,YEAR(daily!$A2311),COT!$B:$B,WEEKNUM(daily!$A2311))</f>
        <v>146</v>
      </c>
      <c r="Y2311">
        <f>SUMIFS(COT!P:P,COT!$A:$A,YEAR(daily!$A2311),COT!$B:$B,WEEKNUM(daily!$A2311))</f>
        <v>86</v>
      </c>
      <c r="Z2311">
        <f>SUMIFS(COT!Q:Q,COT!$A:$A,YEAR(daily!$A2311),COT!$B:$B,WEEKNUM(daily!$A2311))</f>
        <v>94</v>
      </c>
      <c r="AA2311">
        <f>SUMIFS(Saudi!B:B,Saudi!$A:$A,YEAR(daily!$A2311))</f>
        <v>509.80500000000001</v>
      </c>
      <c r="AB2311">
        <f>SUMIFS(Saudi!C:C,Saudi!$A:$A,YEAR(daily!$A2311))</f>
        <v>596.43100000000004</v>
      </c>
      <c r="AC2311">
        <f>SUMIFS(Saudi!F:F,Saudi!$A:$A,YEAR(daily!$A2311))</f>
        <v>3764937</v>
      </c>
      <c r="AD2311">
        <f>SUMIFS(Saudi!G:G,Saudi!$A:$A,YEAR(daily!$A2311))</f>
        <v>61.797740354674566</v>
      </c>
      <c r="AE2311">
        <f>SUMIFS(Saudi!H:H,Saudi!$A:$A,YEAR(daily!$A2311))</f>
        <v>232664599.1777074</v>
      </c>
      <c r="AF2311" s="5">
        <f t="shared" si="97"/>
        <v>5</v>
      </c>
      <c r="AG2311" s="5">
        <f t="shared" si="98"/>
        <v>2009</v>
      </c>
    </row>
    <row r="2312" spans="1:33">
      <c r="A2312" s="3">
        <v>39945</v>
      </c>
      <c r="B2312" s="1">
        <v>186826</v>
      </c>
      <c r="C2312" s="1">
        <v>84774</v>
      </c>
      <c r="D2312" s="1">
        <v>61643</v>
      </c>
      <c r="E2312" s="1">
        <v>58.85</v>
      </c>
      <c r="F2312" s="1">
        <v>60.59</v>
      </c>
      <c r="G2312" s="1">
        <v>61.45</v>
      </c>
      <c r="H2312" s="2">
        <v>50.3</v>
      </c>
      <c r="I2312" s="2">
        <v>29.2</v>
      </c>
      <c r="J2312" s="2">
        <v>84.5</v>
      </c>
      <c r="K2312" s="2">
        <v>84.5</v>
      </c>
      <c r="L2312">
        <f>SUMIFS(US!B:B,US!$D:$D,YEAR(daily!$A2312),US!$E:$E,MONTH(daily!$A2312))</f>
        <v>9158</v>
      </c>
      <c r="M2312">
        <f>SUMIFS(US!C:C,US!$D:$D,YEAR(daily!$A2312),US!$E:$E,MONTH(daily!$A2312))</f>
        <v>18211</v>
      </c>
      <c r="N2312">
        <f>SUMIFS(COT!E:E,COT!$A:$A,YEAR(daily!$A2312),COT!$B:$B,WEEKNUM(daily!$A2312))</f>
        <v>1246806</v>
      </c>
      <c r="O2312">
        <f>SUMIFS(COT!F:F,COT!$A:$A,YEAR(daily!$A2312),COT!$B:$B,WEEKNUM(daily!$A2312))</f>
        <v>170991</v>
      </c>
      <c r="P2312">
        <f>SUMIFS(COT!G:G,COT!$A:$A,YEAR(daily!$A2312),COT!$B:$B,WEEKNUM(daily!$A2312))</f>
        <v>167925</v>
      </c>
      <c r="Q2312">
        <f>SUMIFS(COT!H:H,COT!$A:$A,YEAR(daily!$A2312),COT!$B:$B,WEEKNUM(daily!$A2312))</f>
        <v>277306</v>
      </c>
      <c r="R2312">
        <f>SUMIFS(COT!I:I,COT!$A:$A,YEAR(daily!$A2312),COT!$B:$B,WEEKNUM(daily!$A2312))</f>
        <v>673149</v>
      </c>
      <c r="S2312">
        <f>SUMIFS(COT!J:J,COT!$A:$A,YEAR(daily!$A2312),COT!$B:$B,WEEKNUM(daily!$A2312))</f>
        <v>690277</v>
      </c>
      <c r="T2312">
        <f>SUMIFS(COT!K:K,COT!$A:$A,YEAR(daily!$A2312),COT!$B:$B,WEEKNUM(daily!$A2312))</f>
        <v>125360</v>
      </c>
      <c r="U2312">
        <f>SUMIFS(COT!L:L,COT!$A:$A,YEAR(daily!$A2312),COT!$B:$B,WEEKNUM(daily!$A2312))</f>
        <v>111298</v>
      </c>
      <c r="V2312">
        <f>SUMIFS(COT!M:M,COT!$A:$A,YEAR(daily!$A2312),COT!$B:$B,WEEKNUM(daily!$A2312))</f>
        <v>83</v>
      </c>
      <c r="W2312">
        <f>SUMIFS(COT!N:N,COT!$A:$A,YEAR(daily!$A2312),COT!$B:$B,WEEKNUM(daily!$A2312))</f>
        <v>111</v>
      </c>
      <c r="X2312">
        <f>SUMIFS(COT!O:O,COT!$A:$A,YEAR(daily!$A2312),COT!$B:$B,WEEKNUM(daily!$A2312))</f>
        <v>146</v>
      </c>
      <c r="Y2312">
        <f>SUMIFS(COT!P:P,COT!$A:$A,YEAR(daily!$A2312),COT!$B:$B,WEEKNUM(daily!$A2312))</f>
        <v>86</v>
      </c>
      <c r="Z2312">
        <f>SUMIFS(COT!Q:Q,COT!$A:$A,YEAR(daily!$A2312),COT!$B:$B,WEEKNUM(daily!$A2312))</f>
        <v>94</v>
      </c>
      <c r="AA2312">
        <f>SUMIFS(Saudi!B:B,Saudi!$A:$A,YEAR(daily!$A2312))</f>
        <v>509.80500000000001</v>
      </c>
      <c r="AB2312">
        <f>SUMIFS(Saudi!C:C,Saudi!$A:$A,YEAR(daily!$A2312))</f>
        <v>596.43100000000004</v>
      </c>
      <c r="AC2312">
        <f>SUMIFS(Saudi!F:F,Saudi!$A:$A,YEAR(daily!$A2312))</f>
        <v>3764937</v>
      </c>
      <c r="AD2312">
        <f>SUMIFS(Saudi!G:G,Saudi!$A:$A,YEAR(daily!$A2312))</f>
        <v>61.797740354674566</v>
      </c>
      <c r="AE2312">
        <f>SUMIFS(Saudi!H:H,Saudi!$A:$A,YEAR(daily!$A2312))</f>
        <v>232664599.1777074</v>
      </c>
      <c r="AF2312" s="5">
        <f t="shared" si="97"/>
        <v>5</v>
      </c>
      <c r="AG2312" s="5">
        <f t="shared" si="98"/>
        <v>2009</v>
      </c>
    </row>
    <row r="2313" spans="1:33">
      <c r="A2313" s="3">
        <v>39946</v>
      </c>
      <c r="B2313" s="1">
        <v>154931</v>
      </c>
      <c r="C2313" s="1">
        <v>82315</v>
      </c>
      <c r="D2313" s="1">
        <v>60125</v>
      </c>
      <c r="E2313" s="1">
        <v>58.02</v>
      </c>
      <c r="F2313" s="1">
        <v>59.88</v>
      </c>
      <c r="G2313" s="1">
        <v>60.73</v>
      </c>
      <c r="H2313" s="2">
        <v>50.3</v>
      </c>
      <c r="I2313" s="2">
        <v>29.2</v>
      </c>
      <c r="J2313" s="2">
        <v>84.5</v>
      </c>
      <c r="K2313" s="2">
        <v>84.5</v>
      </c>
      <c r="L2313">
        <f>SUMIFS(US!B:B,US!$D:$D,YEAR(daily!$A2313),US!$E:$E,MONTH(daily!$A2313))</f>
        <v>9158</v>
      </c>
      <c r="M2313">
        <f>SUMIFS(US!C:C,US!$D:$D,YEAR(daily!$A2313),US!$E:$E,MONTH(daily!$A2313))</f>
        <v>18211</v>
      </c>
      <c r="N2313">
        <f>SUMIFS(COT!E:E,COT!$A:$A,YEAR(daily!$A2313),COT!$B:$B,WEEKNUM(daily!$A2313))</f>
        <v>1246806</v>
      </c>
      <c r="O2313">
        <f>SUMIFS(COT!F:F,COT!$A:$A,YEAR(daily!$A2313),COT!$B:$B,WEEKNUM(daily!$A2313))</f>
        <v>170991</v>
      </c>
      <c r="P2313">
        <f>SUMIFS(COT!G:G,COT!$A:$A,YEAR(daily!$A2313),COT!$B:$B,WEEKNUM(daily!$A2313))</f>
        <v>167925</v>
      </c>
      <c r="Q2313">
        <f>SUMIFS(COT!H:H,COT!$A:$A,YEAR(daily!$A2313),COT!$B:$B,WEEKNUM(daily!$A2313))</f>
        <v>277306</v>
      </c>
      <c r="R2313">
        <f>SUMIFS(COT!I:I,COT!$A:$A,YEAR(daily!$A2313),COT!$B:$B,WEEKNUM(daily!$A2313))</f>
        <v>673149</v>
      </c>
      <c r="S2313">
        <f>SUMIFS(COT!J:J,COT!$A:$A,YEAR(daily!$A2313),COT!$B:$B,WEEKNUM(daily!$A2313))</f>
        <v>690277</v>
      </c>
      <c r="T2313">
        <f>SUMIFS(COT!K:K,COT!$A:$A,YEAR(daily!$A2313),COT!$B:$B,WEEKNUM(daily!$A2313))</f>
        <v>125360</v>
      </c>
      <c r="U2313">
        <f>SUMIFS(COT!L:L,COT!$A:$A,YEAR(daily!$A2313),COT!$B:$B,WEEKNUM(daily!$A2313))</f>
        <v>111298</v>
      </c>
      <c r="V2313">
        <f>SUMIFS(COT!M:M,COT!$A:$A,YEAR(daily!$A2313),COT!$B:$B,WEEKNUM(daily!$A2313))</f>
        <v>83</v>
      </c>
      <c r="W2313">
        <f>SUMIFS(COT!N:N,COT!$A:$A,YEAR(daily!$A2313),COT!$B:$B,WEEKNUM(daily!$A2313))</f>
        <v>111</v>
      </c>
      <c r="X2313">
        <f>SUMIFS(COT!O:O,COT!$A:$A,YEAR(daily!$A2313),COT!$B:$B,WEEKNUM(daily!$A2313))</f>
        <v>146</v>
      </c>
      <c r="Y2313">
        <f>SUMIFS(COT!P:P,COT!$A:$A,YEAR(daily!$A2313),COT!$B:$B,WEEKNUM(daily!$A2313))</f>
        <v>86</v>
      </c>
      <c r="Z2313">
        <f>SUMIFS(COT!Q:Q,COT!$A:$A,YEAR(daily!$A2313),COT!$B:$B,WEEKNUM(daily!$A2313))</f>
        <v>94</v>
      </c>
      <c r="AA2313">
        <f>SUMIFS(Saudi!B:B,Saudi!$A:$A,YEAR(daily!$A2313))</f>
        <v>509.80500000000001</v>
      </c>
      <c r="AB2313">
        <f>SUMIFS(Saudi!C:C,Saudi!$A:$A,YEAR(daily!$A2313))</f>
        <v>596.43100000000004</v>
      </c>
      <c r="AC2313">
        <f>SUMIFS(Saudi!F:F,Saudi!$A:$A,YEAR(daily!$A2313))</f>
        <v>3764937</v>
      </c>
      <c r="AD2313">
        <f>SUMIFS(Saudi!G:G,Saudi!$A:$A,YEAR(daily!$A2313))</f>
        <v>61.797740354674566</v>
      </c>
      <c r="AE2313">
        <f>SUMIFS(Saudi!H:H,Saudi!$A:$A,YEAR(daily!$A2313))</f>
        <v>232664599.1777074</v>
      </c>
      <c r="AF2313" s="5">
        <f t="shared" si="97"/>
        <v>5</v>
      </c>
      <c r="AG2313" s="5">
        <f t="shared" si="98"/>
        <v>2009</v>
      </c>
    </row>
    <row r="2314" spans="1:33">
      <c r="A2314" s="3">
        <v>39947</v>
      </c>
      <c r="B2314" s="1">
        <v>92659</v>
      </c>
      <c r="C2314" s="1">
        <v>89156</v>
      </c>
      <c r="D2314" s="1">
        <v>62801</v>
      </c>
      <c r="E2314" s="1">
        <v>58.62</v>
      </c>
      <c r="F2314" s="1">
        <v>60.27</v>
      </c>
      <c r="G2314" s="1">
        <v>61.12</v>
      </c>
      <c r="H2314" s="2">
        <v>50.3</v>
      </c>
      <c r="I2314" s="2">
        <v>29.2</v>
      </c>
      <c r="J2314" s="2">
        <v>84.5</v>
      </c>
      <c r="K2314" s="2">
        <v>84.5</v>
      </c>
      <c r="L2314">
        <f>SUMIFS(US!B:B,US!$D:$D,YEAR(daily!$A2314),US!$E:$E,MONTH(daily!$A2314))</f>
        <v>9158</v>
      </c>
      <c r="M2314">
        <f>SUMIFS(US!C:C,US!$D:$D,YEAR(daily!$A2314),US!$E:$E,MONTH(daily!$A2314))</f>
        <v>18211</v>
      </c>
      <c r="N2314">
        <f>SUMIFS(COT!E:E,COT!$A:$A,YEAR(daily!$A2314),COT!$B:$B,WEEKNUM(daily!$A2314))</f>
        <v>1246806</v>
      </c>
      <c r="O2314">
        <f>SUMIFS(COT!F:F,COT!$A:$A,YEAR(daily!$A2314),COT!$B:$B,WEEKNUM(daily!$A2314))</f>
        <v>170991</v>
      </c>
      <c r="P2314">
        <f>SUMIFS(COT!G:G,COT!$A:$A,YEAR(daily!$A2314),COT!$B:$B,WEEKNUM(daily!$A2314))</f>
        <v>167925</v>
      </c>
      <c r="Q2314">
        <f>SUMIFS(COT!H:H,COT!$A:$A,YEAR(daily!$A2314),COT!$B:$B,WEEKNUM(daily!$A2314))</f>
        <v>277306</v>
      </c>
      <c r="R2314">
        <f>SUMIFS(COT!I:I,COT!$A:$A,YEAR(daily!$A2314),COT!$B:$B,WEEKNUM(daily!$A2314))</f>
        <v>673149</v>
      </c>
      <c r="S2314">
        <f>SUMIFS(COT!J:J,COT!$A:$A,YEAR(daily!$A2314),COT!$B:$B,WEEKNUM(daily!$A2314))</f>
        <v>690277</v>
      </c>
      <c r="T2314">
        <f>SUMIFS(COT!K:K,COT!$A:$A,YEAR(daily!$A2314),COT!$B:$B,WEEKNUM(daily!$A2314))</f>
        <v>125360</v>
      </c>
      <c r="U2314">
        <f>SUMIFS(COT!L:L,COT!$A:$A,YEAR(daily!$A2314),COT!$B:$B,WEEKNUM(daily!$A2314))</f>
        <v>111298</v>
      </c>
      <c r="V2314">
        <f>SUMIFS(COT!M:M,COT!$A:$A,YEAR(daily!$A2314),COT!$B:$B,WEEKNUM(daily!$A2314))</f>
        <v>83</v>
      </c>
      <c r="W2314">
        <f>SUMIFS(COT!N:N,COT!$A:$A,YEAR(daily!$A2314),COT!$B:$B,WEEKNUM(daily!$A2314))</f>
        <v>111</v>
      </c>
      <c r="X2314">
        <f>SUMIFS(COT!O:O,COT!$A:$A,YEAR(daily!$A2314),COT!$B:$B,WEEKNUM(daily!$A2314))</f>
        <v>146</v>
      </c>
      <c r="Y2314">
        <f>SUMIFS(COT!P:P,COT!$A:$A,YEAR(daily!$A2314),COT!$B:$B,WEEKNUM(daily!$A2314))</f>
        <v>86</v>
      </c>
      <c r="Z2314">
        <f>SUMIFS(COT!Q:Q,COT!$A:$A,YEAR(daily!$A2314),COT!$B:$B,WEEKNUM(daily!$A2314))</f>
        <v>94</v>
      </c>
      <c r="AA2314">
        <f>SUMIFS(Saudi!B:B,Saudi!$A:$A,YEAR(daily!$A2314))</f>
        <v>509.80500000000001</v>
      </c>
      <c r="AB2314">
        <f>SUMIFS(Saudi!C:C,Saudi!$A:$A,YEAR(daily!$A2314))</f>
        <v>596.43100000000004</v>
      </c>
      <c r="AC2314">
        <f>SUMIFS(Saudi!F:F,Saudi!$A:$A,YEAR(daily!$A2314))</f>
        <v>3764937</v>
      </c>
      <c r="AD2314">
        <f>SUMIFS(Saudi!G:G,Saudi!$A:$A,YEAR(daily!$A2314))</f>
        <v>61.797740354674566</v>
      </c>
      <c r="AE2314">
        <f>SUMIFS(Saudi!H:H,Saudi!$A:$A,YEAR(daily!$A2314))</f>
        <v>232664599.1777074</v>
      </c>
      <c r="AF2314" s="5">
        <f t="shared" si="97"/>
        <v>5</v>
      </c>
      <c r="AG2314" s="5">
        <f t="shared" si="98"/>
        <v>2009</v>
      </c>
    </row>
    <row r="2315" spans="1:33">
      <c r="A2315" s="3">
        <v>39948</v>
      </c>
      <c r="B2315" s="1">
        <v>58524</v>
      </c>
      <c r="C2315" s="1">
        <v>90259</v>
      </c>
      <c r="D2315" s="1">
        <v>63151</v>
      </c>
      <c r="E2315" s="1">
        <v>56.34</v>
      </c>
      <c r="F2315" s="1">
        <v>57.78</v>
      </c>
      <c r="G2315" s="1">
        <v>58.61</v>
      </c>
      <c r="H2315" s="2">
        <v>50.3</v>
      </c>
      <c r="I2315" s="2">
        <v>29.2</v>
      </c>
      <c r="J2315" s="2">
        <v>84.5</v>
      </c>
      <c r="K2315" s="2">
        <v>84.5</v>
      </c>
      <c r="L2315">
        <f>SUMIFS(US!B:B,US!$D:$D,YEAR(daily!$A2315),US!$E:$E,MONTH(daily!$A2315))</f>
        <v>9158</v>
      </c>
      <c r="M2315">
        <f>SUMIFS(US!C:C,US!$D:$D,YEAR(daily!$A2315),US!$E:$E,MONTH(daily!$A2315))</f>
        <v>18211</v>
      </c>
      <c r="N2315">
        <f>SUMIFS(COT!E:E,COT!$A:$A,YEAR(daily!$A2315),COT!$B:$B,WEEKNUM(daily!$A2315))</f>
        <v>1246806</v>
      </c>
      <c r="O2315">
        <f>SUMIFS(COT!F:F,COT!$A:$A,YEAR(daily!$A2315),COT!$B:$B,WEEKNUM(daily!$A2315))</f>
        <v>170991</v>
      </c>
      <c r="P2315">
        <f>SUMIFS(COT!G:G,COT!$A:$A,YEAR(daily!$A2315),COT!$B:$B,WEEKNUM(daily!$A2315))</f>
        <v>167925</v>
      </c>
      <c r="Q2315">
        <f>SUMIFS(COT!H:H,COT!$A:$A,YEAR(daily!$A2315),COT!$B:$B,WEEKNUM(daily!$A2315))</f>
        <v>277306</v>
      </c>
      <c r="R2315">
        <f>SUMIFS(COT!I:I,COT!$A:$A,YEAR(daily!$A2315),COT!$B:$B,WEEKNUM(daily!$A2315))</f>
        <v>673149</v>
      </c>
      <c r="S2315">
        <f>SUMIFS(COT!J:J,COT!$A:$A,YEAR(daily!$A2315),COT!$B:$B,WEEKNUM(daily!$A2315))</f>
        <v>690277</v>
      </c>
      <c r="T2315">
        <f>SUMIFS(COT!K:K,COT!$A:$A,YEAR(daily!$A2315),COT!$B:$B,WEEKNUM(daily!$A2315))</f>
        <v>125360</v>
      </c>
      <c r="U2315">
        <f>SUMIFS(COT!L:L,COT!$A:$A,YEAR(daily!$A2315),COT!$B:$B,WEEKNUM(daily!$A2315))</f>
        <v>111298</v>
      </c>
      <c r="V2315">
        <f>SUMIFS(COT!M:M,COT!$A:$A,YEAR(daily!$A2315),COT!$B:$B,WEEKNUM(daily!$A2315))</f>
        <v>83</v>
      </c>
      <c r="W2315">
        <f>SUMIFS(COT!N:N,COT!$A:$A,YEAR(daily!$A2315),COT!$B:$B,WEEKNUM(daily!$A2315))</f>
        <v>111</v>
      </c>
      <c r="X2315">
        <f>SUMIFS(COT!O:O,COT!$A:$A,YEAR(daily!$A2315),COT!$B:$B,WEEKNUM(daily!$A2315))</f>
        <v>146</v>
      </c>
      <c r="Y2315">
        <f>SUMIFS(COT!P:P,COT!$A:$A,YEAR(daily!$A2315),COT!$B:$B,WEEKNUM(daily!$A2315))</f>
        <v>86</v>
      </c>
      <c r="Z2315">
        <f>SUMIFS(COT!Q:Q,COT!$A:$A,YEAR(daily!$A2315),COT!$B:$B,WEEKNUM(daily!$A2315))</f>
        <v>94</v>
      </c>
      <c r="AA2315">
        <f>SUMIFS(Saudi!B:B,Saudi!$A:$A,YEAR(daily!$A2315))</f>
        <v>509.80500000000001</v>
      </c>
      <c r="AB2315">
        <f>SUMIFS(Saudi!C:C,Saudi!$A:$A,YEAR(daily!$A2315))</f>
        <v>596.43100000000004</v>
      </c>
      <c r="AC2315">
        <f>SUMIFS(Saudi!F:F,Saudi!$A:$A,YEAR(daily!$A2315))</f>
        <v>3764937</v>
      </c>
      <c r="AD2315">
        <f>SUMIFS(Saudi!G:G,Saudi!$A:$A,YEAR(daily!$A2315))</f>
        <v>61.797740354674566</v>
      </c>
      <c r="AE2315">
        <f>SUMIFS(Saudi!H:H,Saudi!$A:$A,YEAR(daily!$A2315))</f>
        <v>232664599.1777074</v>
      </c>
      <c r="AF2315" s="5">
        <f t="shared" si="97"/>
        <v>5</v>
      </c>
      <c r="AG2315" s="5">
        <f t="shared" si="98"/>
        <v>2009</v>
      </c>
    </row>
    <row r="2316" spans="1:33">
      <c r="A2316" s="3">
        <v>39951</v>
      </c>
      <c r="B2316" s="1">
        <v>19950</v>
      </c>
      <c r="C2316" s="1">
        <v>92559</v>
      </c>
      <c r="D2316" s="1">
        <v>62515</v>
      </c>
      <c r="E2316" s="1">
        <v>59.03</v>
      </c>
      <c r="F2316" s="1">
        <v>60.29</v>
      </c>
      <c r="G2316" s="1">
        <v>61.02</v>
      </c>
      <c r="H2316" s="2">
        <v>50.3</v>
      </c>
      <c r="I2316" s="2">
        <v>29.2</v>
      </c>
      <c r="J2316" s="2">
        <v>84.5</v>
      </c>
      <c r="K2316" s="2">
        <v>84.5</v>
      </c>
      <c r="L2316">
        <f>SUMIFS(US!B:B,US!$D:$D,YEAR(daily!$A2316),US!$E:$E,MONTH(daily!$A2316))</f>
        <v>9158</v>
      </c>
      <c r="M2316">
        <f>SUMIFS(US!C:C,US!$D:$D,YEAR(daily!$A2316),US!$E:$E,MONTH(daily!$A2316))</f>
        <v>18211</v>
      </c>
      <c r="N2316">
        <f>SUMIFS(COT!E:E,COT!$A:$A,YEAR(daily!$A2316),COT!$B:$B,WEEKNUM(daily!$A2316))</f>
        <v>1093976</v>
      </c>
      <c r="O2316">
        <f>SUMIFS(COT!F:F,COT!$A:$A,YEAR(daily!$A2316),COT!$B:$B,WEEKNUM(daily!$A2316))</f>
        <v>175047</v>
      </c>
      <c r="P2316">
        <f>SUMIFS(COT!G:G,COT!$A:$A,YEAR(daily!$A2316),COT!$B:$B,WEEKNUM(daily!$A2316))</f>
        <v>139810</v>
      </c>
      <c r="Q2316">
        <f>SUMIFS(COT!H:H,COT!$A:$A,YEAR(daily!$A2316),COT!$B:$B,WEEKNUM(daily!$A2316))</f>
        <v>257340</v>
      </c>
      <c r="R2316">
        <f>SUMIFS(COT!I:I,COT!$A:$A,YEAR(daily!$A2316),COT!$B:$B,WEEKNUM(daily!$A2316))</f>
        <v>578870</v>
      </c>
      <c r="S2316">
        <f>SUMIFS(COT!J:J,COT!$A:$A,YEAR(daily!$A2316),COT!$B:$B,WEEKNUM(daily!$A2316))</f>
        <v>626843</v>
      </c>
      <c r="T2316">
        <f>SUMIFS(COT!K:K,COT!$A:$A,YEAR(daily!$A2316),COT!$B:$B,WEEKNUM(daily!$A2316))</f>
        <v>82719</v>
      </c>
      <c r="U2316">
        <f>SUMIFS(COT!L:L,COT!$A:$A,YEAR(daily!$A2316),COT!$B:$B,WEEKNUM(daily!$A2316))</f>
        <v>69983</v>
      </c>
      <c r="V2316">
        <f>SUMIFS(COT!M:M,COT!$A:$A,YEAR(daily!$A2316),COT!$B:$B,WEEKNUM(daily!$A2316))</f>
        <v>82</v>
      </c>
      <c r="W2316">
        <f>SUMIFS(COT!N:N,COT!$A:$A,YEAR(daily!$A2316),COT!$B:$B,WEEKNUM(daily!$A2316))</f>
        <v>96</v>
      </c>
      <c r="X2316">
        <f>SUMIFS(COT!O:O,COT!$A:$A,YEAR(daily!$A2316),COT!$B:$B,WEEKNUM(daily!$A2316))</f>
        <v>130</v>
      </c>
      <c r="Y2316">
        <f>SUMIFS(COT!P:P,COT!$A:$A,YEAR(daily!$A2316),COT!$B:$B,WEEKNUM(daily!$A2316))</f>
        <v>78</v>
      </c>
      <c r="Z2316">
        <f>SUMIFS(COT!Q:Q,COT!$A:$A,YEAR(daily!$A2316),COT!$B:$B,WEEKNUM(daily!$A2316))</f>
        <v>93</v>
      </c>
      <c r="AA2316">
        <f>SUMIFS(Saudi!B:B,Saudi!$A:$A,YEAR(daily!$A2316))</f>
        <v>509.80500000000001</v>
      </c>
      <c r="AB2316">
        <f>SUMIFS(Saudi!C:C,Saudi!$A:$A,YEAR(daily!$A2316))</f>
        <v>596.43100000000004</v>
      </c>
      <c r="AC2316">
        <f>SUMIFS(Saudi!F:F,Saudi!$A:$A,YEAR(daily!$A2316))</f>
        <v>3764937</v>
      </c>
      <c r="AD2316">
        <f>SUMIFS(Saudi!G:G,Saudi!$A:$A,YEAR(daily!$A2316))</f>
        <v>61.797740354674566</v>
      </c>
      <c r="AE2316">
        <f>SUMIFS(Saudi!H:H,Saudi!$A:$A,YEAR(daily!$A2316))</f>
        <v>232664599.1777074</v>
      </c>
      <c r="AF2316" s="5">
        <f t="shared" si="97"/>
        <v>5</v>
      </c>
      <c r="AG2316" s="5">
        <f t="shared" si="98"/>
        <v>2009</v>
      </c>
    </row>
    <row r="2317" spans="1:33">
      <c r="A2317" s="3">
        <v>39952</v>
      </c>
      <c r="B2317" s="1">
        <v>1838</v>
      </c>
      <c r="C2317" s="1">
        <v>95864</v>
      </c>
      <c r="D2317" s="1">
        <v>64748</v>
      </c>
      <c r="E2317" s="1">
        <v>59.65</v>
      </c>
      <c r="F2317" s="1">
        <v>60.81</v>
      </c>
      <c r="G2317" s="1">
        <v>61.59</v>
      </c>
      <c r="H2317" s="2">
        <v>50.3</v>
      </c>
      <c r="I2317" s="2">
        <v>29.2</v>
      </c>
      <c r="J2317" s="2">
        <v>84.5</v>
      </c>
      <c r="K2317" s="2">
        <v>84.5</v>
      </c>
      <c r="L2317">
        <f>SUMIFS(US!B:B,US!$D:$D,YEAR(daily!$A2317),US!$E:$E,MONTH(daily!$A2317))</f>
        <v>9158</v>
      </c>
      <c r="M2317">
        <f>SUMIFS(US!C:C,US!$D:$D,YEAR(daily!$A2317),US!$E:$E,MONTH(daily!$A2317))</f>
        <v>18211</v>
      </c>
      <c r="N2317">
        <f>SUMIFS(COT!E:E,COT!$A:$A,YEAR(daily!$A2317),COT!$B:$B,WEEKNUM(daily!$A2317))</f>
        <v>1093976</v>
      </c>
      <c r="O2317">
        <f>SUMIFS(COT!F:F,COT!$A:$A,YEAR(daily!$A2317),COT!$B:$B,WEEKNUM(daily!$A2317))</f>
        <v>175047</v>
      </c>
      <c r="P2317">
        <f>SUMIFS(COT!G:G,COT!$A:$A,YEAR(daily!$A2317),COT!$B:$B,WEEKNUM(daily!$A2317))</f>
        <v>139810</v>
      </c>
      <c r="Q2317">
        <f>SUMIFS(COT!H:H,COT!$A:$A,YEAR(daily!$A2317),COT!$B:$B,WEEKNUM(daily!$A2317))</f>
        <v>257340</v>
      </c>
      <c r="R2317">
        <f>SUMIFS(COT!I:I,COT!$A:$A,YEAR(daily!$A2317),COT!$B:$B,WEEKNUM(daily!$A2317))</f>
        <v>578870</v>
      </c>
      <c r="S2317">
        <f>SUMIFS(COT!J:J,COT!$A:$A,YEAR(daily!$A2317),COT!$B:$B,WEEKNUM(daily!$A2317))</f>
        <v>626843</v>
      </c>
      <c r="T2317">
        <f>SUMIFS(COT!K:K,COT!$A:$A,YEAR(daily!$A2317),COT!$B:$B,WEEKNUM(daily!$A2317))</f>
        <v>82719</v>
      </c>
      <c r="U2317">
        <f>SUMIFS(COT!L:L,COT!$A:$A,YEAR(daily!$A2317),COT!$B:$B,WEEKNUM(daily!$A2317))</f>
        <v>69983</v>
      </c>
      <c r="V2317">
        <f>SUMIFS(COT!M:M,COT!$A:$A,YEAR(daily!$A2317),COT!$B:$B,WEEKNUM(daily!$A2317))</f>
        <v>82</v>
      </c>
      <c r="W2317">
        <f>SUMIFS(COT!N:N,COT!$A:$A,YEAR(daily!$A2317),COT!$B:$B,WEEKNUM(daily!$A2317))</f>
        <v>96</v>
      </c>
      <c r="X2317">
        <f>SUMIFS(COT!O:O,COT!$A:$A,YEAR(daily!$A2317),COT!$B:$B,WEEKNUM(daily!$A2317))</f>
        <v>130</v>
      </c>
      <c r="Y2317">
        <f>SUMIFS(COT!P:P,COT!$A:$A,YEAR(daily!$A2317),COT!$B:$B,WEEKNUM(daily!$A2317))</f>
        <v>78</v>
      </c>
      <c r="Z2317">
        <f>SUMIFS(COT!Q:Q,COT!$A:$A,YEAR(daily!$A2317),COT!$B:$B,WEEKNUM(daily!$A2317))</f>
        <v>93</v>
      </c>
      <c r="AA2317">
        <f>SUMIFS(Saudi!B:B,Saudi!$A:$A,YEAR(daily!$A2317))</f>
        <v>509.80500000000001</v>
      </c>
      <c r="AB2317">
        <f>SUMIFS(Saudi!C:C,Saudi!$A:$A,YEAR(daily!$A2317))</f>
        <v>596.43100000000004</v>
      </c>
      <c r="AC2317">
        <f>SUMIFS(Saudi!F:F,Saudi!$A:$A,YEAR(daily!$A2317))</f>
        <v>3764937</v>
      </c>
      <c r="AD2317">
        <f>SUMIFS(Saudi!G:G,Saudi!$A:$A,YEAR(daily!$A2317))</f>
        <v>61.797740354674566</v>
      </c>
      <c r="AE2317">
        <f>SUMIFS(Saudi!H:H,Saudi!$A:$A,YEAR(daily!$A2317))</f>
        <v>232664599.1777074</v>
      </c>
      <c r="AF2317" s="5">
        <f t="shared" si="97"/>
        <v>5</v>
      </c>
      <c r="AG2317" s="5">
        <f t="shared" si="98"/>
        <v>2009</v>
      </c>
    </row>
    <row r="2318" spans="1:33">
      <c r="A2318" s="3">
        <v>39953</v>
      </c>
      <c r="B2318" s="1">
        <v>350995</v>
      </c>
      <c r="C2318" s="1">
        <v>67057</v>
      </c>
      <c r="D2318" s="1">
        <v>41802</v>
      </c>
      <c r="E2318" s="1">
        <v>62.04</v>
      </c>
      <c r="F2318" s="1">
        <v>63.21</v>
      </c>
      <c r="G2318" s="1">
        <v>63.75</v>
      </c>
      <c r="H2318" s="2">
        <v>50.3</v>
      </c>
      <c r="I2318" s="2">
        <v>29.2</v>
      </c>
      <c r="J2318" s="2">
        <v>84.5</v>
      </c>
      <c r="K2318" s="2">
        <v>84.5</v>
      </c>
      <c r="L2318">
        <f>SUMIFS(US!B:B,US!$D:$D,YEAR(daily!$A2318),US!$E:$E,MONTH(daily!$A2318))</f>
        <v>9158</v>
      </c>
      <c r="M2318">
        <f>SUMIFS(US!C:C,US!$D:$D,YEAR(daily!$A2318),US!$E:$E,MONTH(daily!$A2318))</f>
        <v>18211</v>
      </c>
      <c r="N2318">
        <f>SUMIFS(COT!E:E,COT!$A:$A,YEAR(daily!$A2318),COT!$B:$B,WEEKNUM(daily!$A2318))</f>
        <v>1093976</v>
      </c>
      <c r="O2318">
        <f>SUMIFS(COT!F:F,COT!$A:$A,YEAR(daily!$A2318),COT!$B:$B,WEEKNUM(daily!$A2318))</f>
        <v>175047</v>
      </c>
      <c r="P2318">
        <f>SUMIFS(COT!G:G,COT!$A:$A,YEAR(daily!$A2318),COT!$B:$B,WEEKNUM(daily!$A2318))</f>
        <v>139810</v>
      </c>
      <c r="Q2318">
        <f>SUMIFS(COT!H:H,COT!$A:$A,YEAR(daily!$A2318),COT!$B:$B,WEEKNUM(daily!$A2318))</f>
        <v>257340</v>
      </c>
      <c r="R2318">
        <f>SUMIFS(COT!I:I,COT!$A:$A,YEAR(daily!$A2318),COT!$B:$B,WEEKNUM(daily!$A2318))</f>
        <v>578870</v>
      </c>
      <c r="S2318">
        <f>SUMIFS(COT!J:J,COT!$A:$A,YEAR(daily!$A2318),COT!$B:$B,WEEKNUM(daily!$A2318))</f>
        <v>626843</v>
      </c>
      <c r="T2318">
        <f>SUMIFS(COT!K:K,COT!$A:$A,YEAR(daily!$A2318),COT!$B:$B,WEEKNUM(daily!$A2318))</f>
        <v>82719</v>
      </c>
      <c r="U2318">
        <f>SUMIFS(COT!L:L,COT!$A:$A,YEAR(daily!$A2318),COT!$B:$B,WEEKNUM(daily!$A2318))</f>
        <v>69983</v>
      </c>
      <c r="V2318">
        <f>SUMIFS(COT!M:M,COT!$A:$A,YEAR(daily!$A2318),COT!$B:$B,WEEKNUM(daily!$A2318))</f>
        <v>82</v>
      </c>
      <c r="W2318">
        <f>SUMIFS(COT!N:N,COT!$A:$A,YEAR(daily!$A2318),COT!$B:$B,WEEKNUM(daily!$A2318))</f>
        <v>96</v>
      </c>
      <c r="X2318">
        <f>SUMIFS(COT!O:O,COT!$A:$A,YEAR(daily!$A2318),COT!$B:$B,WEEKNUM(daily!$A2318))</f>
        <v>130</v>
      </c>
      <c r="Y2318">
        <f>SUMIFS(COT!P:P,COT!$A:$A,YEAR(daily!$A2318),COT!$B:$B,WEEKNUM(daily!$A2318))</f>
        <v>78</v>
      </c>
      <c r="Z2318">
        <f>SUMIFS(COT!Q:Q,COT!$A:$A,YEAR(daily!$A2318),COT!$B:$B,WEEKNUM(daily!$A2318))</f>
        <v>93</v>
      </c>
      <c r="AA2318">
        <f>SUMIFS(Saudi!B:B,Saudi!$A:$A,YEAR(daily!$A2318))</f>
        <v>509.80500000000001</v>
      </c>
      <c r="AB2318">
        <f>SUMIFS(Saudi!C:C,Saudi!$A:$A,YEAR(daily!$A2318))</f>
        <v>596.43100000000004</v>
      </c>
      <c r="AC2318">
        <f>SUMIFS(Saudi!F:F,Saudi!$A:$A,YEAR(daily!$A2318))</f>
        <v>3764937</v>
      </c>
      <c r="AD2318">
        <f>SUMIFS(Saudi!G:G,Saudi!$A:$A,YEAR(daily!$A2318))</f>
        <v>61.797740354674566</v>
      </c>
      <c r="AE2318">
        <f>SUMIFS(Saudi!H:H,Saudi!$A:$A,YEAR(daily!$A2318))</f>
        <v>232664599.1777074</v>
      </c>
      <c r="AF2318" s="5">
        <f t="shared" si="97"/>
        <v>5</v>
      </c>
      <c r="AG2318" s="5">
        <f t="shared" si="98"/>
        <v>2009</v>
      </c>
    </row>
    <row r="2319" spans="1:33">
      <c r="A2319" s="3">
        <v>39954</v>
      </c>
      <c r="B2319" s="1">
        <v>344894</v>
      </c>
      <c r="C2319" s="1">
        <v>71082</v>
      </c>
      <c r="D2319" s="1">
        <v>42653</v>
      </c>
      <c r="E2319" s="1">
        <v>61.05</v>
      </c>
      <c r="F2319" s="1">
        <v>62.54</v>
      </c>
      <c r="G2319" s="1">
        <v>63.16</v>
      </c>
      <c r="H2319" s="2">
        <v>50.3</v>
      </c>
      <c r="I2319" s="2">
        <v>29.2</v>
      </c>
      <c r="J2319" s="2">
        <v>84.5</v>
      </c>
      <c r="K2319" s="2">
        <v>84.5</v>
      </c>
      <c r="L2319">
        <f>SUMIFS(US!B:B,US!$D:$D,YEAR(daily!$A2319),US!$E:$E,MONTH(daily!$A2319))</f>
        <v>9158</v>
      </c>
      <c r="M2319">
        <f>SUMIFS(US!C:C,US!$D:$D,YEAR(daily!$A2319),US!$E:$E,MONTH(daily!$A2319))</f>
        <v>18211</v>
      </c>
      <c r="N2319">
        <f>SUMIFS(COT!E:E,COT!$A:$A,YEAR(daily!$A2319),COT!$B:$B,WEEKNUM(daily!$A2319))</f>
        <v>1093976</v>
      </c>
      <c r="O2319">
        <f>SUMIFS(COT!F:F,COT!$A:$A,YEAR(daily!$A2319),COT!$B:$B,WEEKNUM(daily!$A2319))</f>
        <v>175047</v>
      </c>
      <c r="P2319">
        <f>SUMIFS(COT!G:G,COT!$A:$A,YEAR(daily!$A2319),COT!$B:$B,WEEKNUM(daily!$A2319))</f>
        <v>139810</v>
      </c>
      <c r="Q2319">
        <f>SUMIFS(COT!H:H,COT!$A:$A,YEAR(daily!$A2319),COT!$B:$B,WEEKNUM(daily!$A2319))</f>
        <v>257340</v>
      </c>
      <c r="R2319">
        <f>SUMIFS(COT!I:I,COT!$A:$A,YEAR(daily!$A2319),COT!$B:$B,WEEKNUM(daily!$A2319))</f>
        <v>578870</v>
      </c>
      <c r="S2319">
        <f>SUMIFS(COT!J:J,COT!$A:$A,YEAR(daily!$A2319),COT!$B:$B,WEEKNUM(daily!$A2319))</f>
        <v>626843</v>
      </c>
      <c r="T2319">
        <f>SUMIFS(COT!K:K,COT!$A:$A,YEAR(daily!$A2319),COT!$B:$B,WEEKNUM(daily!$A2319))</f>
        <v>82719</v>
      </c>
      <c r="U2319">
        <f>SUMIFS(COT!L:L,COT!$A:$A,YEAR(daily!$A2319),COT!$B:$B,WEEKNUM(daily!$A2319))</f>
        <v>69983</v>
      </c>
      <c r="V2319">
        <f>SUMIFS(COT!M:M,COT!$A:$A,YEAR(daily!$A2319),COT!$B:$B,WEEKNUM(daily!$A2319))</f>
        <v>82</v>
      </c>
      <c r="W2319">
        <f>SUMIFS(COT!N:N,COT!$A:$A,YEAR(daily!$A2319),COT!$B:$B,WEEKNUM(daily!$A2319))</f>
        <v>96</v>
      </c>
      <c r="X2319">
        <f>SUMIFS(COT!O:O,COT!$A:$A,YEAR(daily!$A2319),COT!$B:$B,WEEKNUM(daily!$A2319))</f>
        <v>130</v>
      </c>
      <c r="Y2319">
        <f>SUMIFS(COT!P:P,COT!$A:$A,YEAR(daily!$A2319),COT!$B:$B,WEEKNUM(daily!$A2319))</f>
        <v>78</v>
      </c>
      <c r="Z2319">
        <f>SUMIFS(COT!Q:Q,COT!$A:$A,YEAR(daily!$A2319),COT!$B:$B,WEEKNUM(daily!$A2319))</f>
        <v>93</v>
      </c>
      <c r="AA2319">
        <f>SUMIFS(Saudi!B:B,Saudi!$A:$A,YEAR(daily!$A2319))</f>
        <v>509.80500000000001</v>
      </c>
      <c r="AB2319">
        <f>SUMIFS(Saudi!C:C,Saudi!$A:$A,YEAR(daily!$A2319))</f>
        <v>596.43100000000004</v>
      </c>
      <c r="AC2319">
        <f>SUMIFS(Saudi!F:F,Saudi!$A:$A,YEAR(daily!$A2319))</f>
        <v>3764937</v>
      </c>
      <c r="AD2319">
        <f>SUMIFS(Saudi!G:G,Saudi!$A:$A,YEAR(daily!$A2319))</f>
        <v>61.797740354674566</v>
      </c>
      <c r="AE2319">
        <f>SUMIFS(Saudi!H:H,Saudi!$A:$A,YEAR(daily!$A2319))</f>
        <v>232664599.1777074</v>
      </c>
      <c r="AF2319" s="5">
        <f t="shared" si="97"/>
        <v>5</v>
      </c>
      <c r="AG2319" s="5">
        <f t="shared" si="98"/>
        <v>2009</v>
      </c>
    </row>
    <row r="2320" spans="1:33">
      <c r="A2320" s="3">
        <v>39955</v>
      </c>
      <c r="B2320" s="1">
        <v>342463</v>
      </c>
      <c r="C2320" s="1">
        <v>70236</v>
      </c>
      <c r="D2320" s="1">
        <v>41834</v>
      </c>
      <c r="E2320" s="1">
        <v>61.67</v>
      </c>
      <c r="F2320" s="1">
        <v>63.07</v>
      </c>
      <c r="G2320" s="1">
        <v>63.68</v>
      </c>
      <c r="H2320" s="2">
        <v>50.3</v>
      </c>
      <c r="I2320" s="2">
        <v>29.2</v>
      </c>
      <c r="J2320" s="2">
        <v>84.5</v>
      </c>
      <c r="K2320" s="2">
        <v>84.5</v>
      </c>
      <c r="L2320">
        <f>SUMIFS(US!B:B,US!$D:$D,YEAR(daily!$A2320),US!$E:$E,MONTH(daily!$A2320))</f>
        <v>9158</v>
      </c>
      <c r="M2320">
        <f>SUMIFS(US!C:C,US!$D:$D,YEAR(daily!$A2320),US!$E:$E,MONTH(daily!$A2320))</f>
        <v>18211</v>
      </c>
      <c r="N2320">
        <f>SUMIFS(COT!E:E,COT!$A:$A,YEAR(daily!$A2320),COT!$B:$B,WEEKNUM(daily!$A2320))</f>
        <v>1093976</v>
      </c>
      <c r="O2320">
        <f>SUMIFS(COT!F:F,COT!$A:$A,YEAR(daily!$A2320),COT!$B:$B,WEEKNUM(daily!$A2320))</f>
        <v>175047</v>
      </c>
      <c r="P2320">
        <f>SUMIFS(COT!G:G,COT!$A:$A,YEAR(daily!$A2320),COT!$B:$B,WEEKNUM(daily!$A2320))</f>
        <v>139810</v>
      </c>
      <c r="Q2320">
        <f>SUMIFS(COT!H:H,COT!$A:$A,YEAR(daily!$A2320),COT!$B:$B,WEEKNUM(daily!$A2320))</f>
        <v>257340</v>
      </c>
      <c r="R2320">
        <f>SUMIFS(COT!I:I,COT!$A:$A,YEAR(daily!$A2320),COT!$B:$B,WEEKNUM(daily!$A2320))</f>
        <v>578870</v>
      </c>
      <c r="S2320">
        <f>SUMIFS(COT!J:J,COT!$A:$A,YEAR(daily!$A2320),COT!$B:$B,WEEKNUM(daily!$A2320))</f>
        <v>626843</v>
      </c>
      <c r="T2320">
        <f>SUMIFS(COT!K:K,COT!$A:$A,YEAR(daily!$A2320),COT!$B:$B,WEEKNUM(daily!$A2320))</f>
        <v>82719</v>
      </c>
      <c r="U2320">
        <f>SUMIFS(COT!L:L,COT!$A:$A,YEAR(daily!$A2320),COT!$B:$B,WEEKNUM(daily!$A2320))</f>
        <v>69983</v>
      </c>
      <c r="V2320">
        <f>SUMIFS(COT!M:M,COT!$A:$A,YEAR(daily!$A2320),COT!$B:$B,WEEKNUM(daily!$A2320))</f>
        <v>82</v>
      </c>
      <c r="W2320">
        <f>SUMIFS(COT!N:N,COT!$A:$A,YEAR(daily!$A2320),COT!$B:$B,WEEKNUM(daily!$A2320))</f>
        <v>96</v>
      </c>
      <c r="X2320">
        <f>SUMIFS(COT!O:O,COT!$A:$A,YEAR(daily!$A2320),COT!$B:$B,WEEKNUM(daily!$A2320))</f>
        <v>130</v>
      </c>
      <c r="Y2320">
        <f>SUMIFS(COT!P:P,COT!$A:$A,YEAR(daily!$A2320),COT!$B:$B,WEEKNUM(daily!$A2320))</f>
        <v>78</v>
      </c>
      <c r="Z2320">
        <f>SUMIFS(COT!Q:Q,COT!$A:$A,YEAR(daily!$A2320),COT!$B:$B,WEEKNUM(daily!$A2320))</f>
        <v>93</v>
      </c>
      <c r="AA2320">
        <f>SUMIFS(Saudi!B:B,Saudi!$A:$A,YEAR(daily!$A2320))</f>
        <v>509.80500000000001</v>
      </c>
      <c r="AB2320">
        <f>SUMIFS(Saudi!C:C,Saudi!$A:$A,YEAR(daily!$A2320))</f>
        <v>596.43100000000004</v>
      </c>
      <c r="AC2320">
        <f>SUMIFS(Saudi!F:F,Saudi!$A:$A,YEAR(daily!$A2320))</f>
        <v>3764937</v>
      </c>
      <c r="AD2320">
        <f>SUMIFS(Saudi!G:G,Saudi!$A:$A,YEAR(daily!$A2320))</f>
        <v>61.797740354674566</v>
      </c>
      <c r="AE2320">
        <f>SUMIFS(Saudi!H:H,Saudi!$A:$A,YEAR(daily!$A2320))</f>
        <v>232664599.1777074</v>
      </c>
      <c r="AF2320" s="5">
        <f t="shared" si="97"/>
        <v>5</v>
      </c>
      <c r="AG2320" s="5">
        <f t="shared" si="98"/>
        <v>2009</v>
      </c>
    </row>
    <row r="2321" spans="1:33">
      <c r="A2321" s="3">
        <v>39959</v>
      </c>
      <c r="B2321" s="1">
        <v>341237</v>
      </c>
      <c r="C2321" s="1">
        <v>69217</v>
      </c>
      <c r="D2321" s="1">
        <v>39553</v>
      </c>
      <c r="E2321" s="1">
        <v>62.45</v>
      </c>
      <c r="F2321" s="1">
        <v>63.7</v>
      </c>
      <c r="G2321" s="1">
        <v>64.209999999999994</v>
      </c>
      <c r="H2321" s="2">
        <v>50.3</v>
      </c>
      <c r="I2321" s="2">
        <v>29.2</v>
      </c>
      <c r="J2321" s="2">
        <v>84.5</v>
      </c>
      <c r="K2321" s="2">
        <v>84.5</v>
      </c>
      <c r="L2321">
        <f>SUMIFS(US!B:B,US!$D:$D,YEAR(daily!$A2321),US!$E:$E,MONTH(daily!$A2321))</f>
        <v>9158</v>
      </c>
      <c r="M2321">
        <f>SUMIFS(US!C:C,US!$D:$D,YEAR(daily!$A2321),US!$E:$E,MONTH(daily!$A2321))</f>
        <v>18211</v>
      </c>
      <c r="N2321">
        <f>SUMIFS(COT!E:E,COT!$A:$A,YEAR(daily!$A2321),COT!$B:$B,WEEKNUM(daily!$A2321))</f>
        <v>1095865</v>
      </c>
      <c r="O2321">
        <f>SUMIFS(COT!F:F,COT!$A:$A,YEAR(daily!$A2321),COT!$B:$B,WEEKNUM(daily!$A2321))</f>
        <v>185237</v>
      </c>
      <c r="P2321">
        <f>SUMIFS(COT!G:G,COT!$A:$A,YEAR(daily!$A2321),COT!$B:$B,WEEKNUM(daily!$A2321))</f>
        <v>145115</v>
      </c>
      <c r="Q2321">
        <f>SUMIFS(COT!H:H,COT!$A:$A,YEAR(daily!$A2321),COT!$B:$B,WEEKNUM(daily!$A2321))</f>
        <v>258216</v>
      </c>
      <c r="R2321">
        <f>SUMIFS(COT!I:I,COT!$A:$A,YEAR(daily!$A2321),COT!$B:$B,WEEKNUM(daily!$A2321))</f>
        <v>569025</v>
      </c>
      <c r="S2321">
        <f>SUMIFS(COT!J:J,COT!$A:$A,YEAR(daily!$A2321),COT!$B:$B,WEEKNUM(daily!$A2321))</f>
        <v>624670</v>
      </c>
      <c r="T2321">
        <f>SUMIFS(COT!K:K,COT!$A:$A,YEAR(daily!$A2321),COT!$B:$B,WEEKNUM(daily!$A2321))</f>
        <v>83387</v>
      </c>
      <c r="U2321">
        <f>SUMIFS(COT!L:L,COT!$A:$A,YEAR(daily!$A2321),COT!$B:$B,WEEKNUM(daily!$A2321))</f>
        <v>67864</v>
      </c>
      <c r="V2321">
        <f>SUMIFS(COT!M:M,COT!$A:$A,YEAR(daily!$A2321),COT!$B:$B,WEEKNUM(daily!$A2321))</f>
        <v>94</v>
      </c>
      <c r="W2321">
        <f>SUMIFS(COT!N:N,COT!$A:$A,YEAR(daily!$A2321),COT!$B:$B,WEEKNUM(daily!$A2321))</f>
        <v>92</v>
      </c>
      <c r="X2321">
        <f>SUMIFS(COT!O:O,COT!$A:$A,YEAR(daily!$A2321),COT!$B:$B,WEEKNUM(daily!$A2321))</f>
        <v>134</v>
      </c>
      <c r="Y2321">
        <f>SUMIFS(COT!P:P,COT!$A:$A,YEAR(daily!$A2321),COT!$B:$B,WEEKNUM(daily!$A2321))</f>
        <v>79</v>
      </c>
      <c r="Z2321">
        <f>SUMIFS(COT!Q:Q,COT!$A:$A,YEAR(daily!$A2321),COT!$B:$B,WEEKNUM(daily!$A2321))</f>
        <v>94</v>
      </c>
      <c r="AA2321">
        <f>SUMIFS(Saudi!B:B,Saudi!$A:$A,YEAR(daily!$A2321))</f>
        <v>509.80500000000001</v>
      </c>
      <c r="AB2321">
        <f>SUMIFS(Saudi!C:C,Saudi!$A:$A,YEAR(daily!$A2321))</f>
        <v>596.43100000000004</v>
      </c>
      <c r="AC2321">
        <f>SUMIFS(Saudi!F:F,Saudi!$A:$A,YEAR(daily!$A2321))</f>
        <v>3764937</v>
      </c>
      <c r="AD2321">
        <f>SUMIFS(Saudi!G:G,Saudi!$A:$A,YEAR(daily!$A2321))</f>
        <v>61.797740354674566</v>
      </c>
      <c r="AE2321">
        <f>SUMIFS(Saudi!H:H,Saudi!$A:$A,YEAR(daily!$A2321))</f>
        <v>232664599.1777074</v>
      </c>
      <c r="AF2321" s="5">
        <f t="shared" si="97"/>
        <v>5</v>
      </c>
      <c r="AG2321" s="5">
        <f t="shared" si="98"/>
        <v>2009</v>
      </c>
    </row>
    <row r="2322" spans="1:33">
      <c r="A2322" s="3">
        <v>39960</v>
      </c>
      <c r="B2322" s="1">
        <v>348653</v>
      </c>
      <c r="C2322" s="1">
        <v>71912</v>
      </c>
      <c r="D2322" s="1">
        <v>40409</v>
      </c>
      <c r="E2322" s="1">
        <v>63.45</v>
      </c>
      <c r="F2322" s="1">
        <v>64.739999999999995</v>
      </c>
      <c r="G2322" s="1">
        <v>65.22</v>
      </c>
      <c r="H2322" s="2">
        <v>50.3</v>
      </c>
      <c r="I2322" s="2">
        <v>29.2</v>
      </c>
      <c r="J2322" s="2">
        <v>84.5</v>
      </c>
      <c r="K2322" s="2">
        <v>84.5</v>
      </c>
      <c r="L2322">
        <f>SUMIFS(US!B:B,US!$D:$D,YEAR(daily!$A2322),US!$E:$E,MONTH(daily!$A2322))</f>
        <v>9158</v>
      </c>
      <c r="M2322">
        <f>SUMIFS(US!C:C,US!$D:$D,YEAR(daily!$A2322),US!$E:$E,MONTH(daily!$A2322))</f>
        <v>18211</v>
      </c>
      <c r="N2322">
        <f>SUMIFS(COT!E:E,COT!$A:$A,YEAR(daily!$A2322),COT!$B:$B,WEEKNUM(daily!$A2322))</f>
        <v>1095865</v>
      </c>
      <c r="O2322">
        <f>SUMIFS(COT!F:F,COT!$A:$A,YEAR(daily!$A2322),COT!$B:$B,WEEKNUM(daily!$A2322))</f>
        <v>185237</v>
      </c>
      <c r="P2322">
        <f>SUMIFS(COT!G:G,COT!$A:$A,YEAR(daily!$A2322),COT!$B:$B,WEEKNUM(daily!$A2322))</f>
        <v>145115</v>
      </c>
      <c r="Q2322">
        <f>SUMIFS(COT!H:H,COT!$A:$A,YEAR(daily!$A2322),COT!$B:$B,WEEKNUM(daily!$A2322))</f>
        <v>258216</v>
      </c>
      <c r="R2322">
        <f>SUMIFS(COT!I:I,COT!$A:$A,YEAR(daily!$A2322),COT!$B:$B,WEEKNUM(daily!$A2322))</f>
        <v>569025</v>
      </c>
      <c r="S2322">
        <f>SUMIFS(COT!J:J,COT!$A:$A,YEAR(daily!$A2322),COT!$B:$B,WEEKNUM(daily!$A2322))</f>
        <v>624670</v>
      </c>
      <c r="T2322">
        <f>SUMIFS(COT!K:K,COT!$A:$A,YEAR(daily!$A2322),COT!$B:$B,WEEKNUM(daily!$A2322))</f>
        <v>83387</v>
      </c>
      <c r="U2322">
        <f>SUMIFS(COT!L:L,COT!$A:$A,YEAR(daily!$A2322),COT!$B:$B,WEEKNUM(daily!$A2322))</f>
        <v>67864</v>
      </c>
      <c r="V2322">
        <f>SUMIFS(COT!M:M,COT!$A:$A,YEAR(daily!$A2322),COT!$B:$B,WEEKNUM(daily!$A2322))</f>
        <v>94</v>
      </c>
      <c r="W2322">
        <f>SUMIFS(COT!N:N,COT!$A:$A,YEAR(daily!$A2322),COT!$B:$B,WEEKNUM(daily!$A2322))</f>
        <v>92</v>
      </c>
      <c r="X2322">
        <f>SUMIFS(COT!O:O,COT!$A:$A,YEAR(daily!$A2322),COT!$B:$B,WEEKNUM(daily!$A2322))</f>
        <v>134</v>
      </c>
      <c r="Y2322">
        <f>SUMIFS(COT!P:P,COT!$A:$A,YEAR(daily!$A2322),COT!$B:$B,WEEKNUM(daily!$A2322))</f>
        <v>79</v>
      </c>
      <c r="Z2322">
        <f>SUMIFS(COT!Q:Q,COT!$A:$A,YEAR(daily!$A2322),COT!$B:$B,WEEKNUM(daily!$A2322))</f>
        <v>94</v>
      </c>
      <c r="AA2322">
        <f>SUMIFS(Saudi!B:B,Saudi!$A:$A,YEAR(daily!$A2322))</f>
        <v>509.80500000000001</v>
      </c>
      <c r="AB2322">
        <f>SUMIFS(Saudi!C:C,Saudi!$A:$A,YEAR(daily!$A2322))</f>
        <v>596.43100000000004</v>
      </c>
      <c r="AC2322">
        <f>SUMIFS(Saudi!F:F,Saudi!$A:$A,YEAR(daily!$A2322))</f>
        <v>3764937</v>
      </c>
      <c r="AD2322">
        <f>SUMIFS(Saudi!G:G,Saudi!$A:$A,YEAR(daily!$A2322))</f>
        <v>61.797740354674566</v>
      </c>
      <c r="AE2322">
        <f>SUMIFS(Saudi!H:H,Saudi!$A:$A,YEAR(daily!$A2322))</f>
        <v>232664599.1777074</v>
      </c>
      <c r="AF2322" s="5">
        <f t="shared" si="97"/>
        <v>5</v>
      </c>
      <c r="AG2322" s="5">
        <f t="shared" si="98"/>
        <v>2009</v>
      </c>
    </row>
    <row r="2323" spans="1:33">
      <c r="A2323" s="3">
        <v>39961</v>
      </c>
      <c r="B2323" s="1">
        <v>346632</v>
      </c>
      <c r="C2323" s="1">
        <v>75630</v>
      </c>
      <c r="D2323" s="1">
        <v>41867</v>
      </c>
      <c r="E2323" s="1">
        <v>65.08</v>
      </c>
      <c r="F2323" s="1">
        <v>66.55</v>
      </c>
      <c r="G2323" s="1">
        <v>67.06</v>
      </c>
      <c r="H2323" s="2">
        <v>50.3</v>
      </c>
      <c r="I2323" s="2">
        <v>29.2</v>
      </c>
      <c r="J2323" s="2">
        <v>84.5</v>
      </c>
      <c r="K2323" s="2">
        <v>84.5</v>
      </c>
      <c r="L2323">
        <f>SUMIFS(US!B:B,US!$D:$D,YEAR(daily!$A2323),US!$E:$E,MONTH(daily!$A2323))</f>
        <v>9158</v>
      </c>
      <c r="M2323">
        <f>SUMIFS(US!C:C,US!$D:$D,YEAR(daily!$A2323),US!$E:$E,MONTH(daily!$A2323))</f>
        <v>18211</v>
      </c>
      <c r="N2323">
        <f>SUMIFS(COT!E:E,COT!$A:$A,YEAR(daily!$A2323),COT!$B:$B,WEEKNUM(daily!$A2323))</f>
        <v>1095865</v>
      </c>
      <c r="O2323">
        <f>SUMIFS(COT!F:F,COT!$A:$A,YEAR(daily!$A2323),COT!$B:$B,WEEKNUM(daily!$A2323))</f>
        <v>185237</v>
      </c>
      <c r="P2323">
        <f>SUMIFS(COT!G:G,COT!$A:$A,YEAR(daily!$A2323),COT!$B:$B,WEEKNUM(daily!$A2323))</f>
        <v>145115</v>
      </c>
      <c r="Q2323">
        <f>SUMIFS(COT!H:H,COT!$A:$A,YEAR(daily!$A2323),COT!$B:$B,WEEKNUM(daily!$A2323))</f>
        <v>258216</v>
      </c>
      <c r="R2323">
        <f>SUMIFS(COT!I:I,COT!$A:$A,YEAR(daily!$A2323),COT!$B:$B,WEEKNUM(daily!$A2323))</f>
        <v>569025</v>
      </c>
      <c r="S2323">
        <f>SUMIFS(COT!J:J,COT!$A:$A,YEAR(daily!$A2323),COT!$B:$B,WEEKNUM(daily!$A2323))</f>
        <v>624670</v>
      </c>
      <c r="T2323">
        <f>SUMIFS(COT!K:K,COT!$A:$A,YEAR(daily!$A2323),COT!$B:$B,WEEKNUM(daily!$A2323))</f>
        <v>83387</v>
      </c>
      <c r="U2323">
        <f>SUMIFS(COT!L:L,COT!$A:$A,YEAR(daily!$A2323),COT!$B:$B,WEEKNUM(daily!$A2323))</f>
        <v>67864</v>
      </c>
      <c r="V2323">
        <f>SUMIFS(COT!M:M,COT!$A:$A,YEAR(daily!$A2323),COT!$B:$B,WEEKNUM(daily!$A2323))</f>
        <v>94</v>
      </c>
      <c r="W2323">
        <f>SUMIFS(COT!N:N,COT!$A:$A,YEAR(daily!$A2323),COT!$B:$B,WEEKNUM(daily!$A2323))</f>
        <v>92</v>
      </c>
      <c r="X2323">
        <f>SUMIFS(COT!O:O,COT!$A:$A,YEAR(daily!$A2323),COT!$B:$B,WEEKNUM(daily!$A2323))</f>
        <v>134</v>
      </c>
      <c r="Y2323">
        <f>SUMIFS(COT!P:P,COT!$A:$A,YEAR(daily!$A2323),COT!$B:$B,WEEKNUM(daily!$A2323))</f>
        <v>79</v>
      </c>
      <c r="Z2323">
        <f>SUMIFS(COT!Q:Q,COT!$A:$A,YEAR(daily!$A2323),COT!$B:$B,WEEKNUM(daily!$A2323))</f>
        <v>94</v>
      </c>
      <c r="AA2323">
        <f>SUMIFS(Saudi!B:B,Saudi!$A:$A,YEAR(daily!$A2323))</f>
        <v>509.80500000000001</v>
      </c>
      <c r="AB2323">
        <f>SUMIFS(Saudi!C:C,Saudi!$A:$A,YEAR(daily!$A2323))</f>
        <v>596.43100000000004</v>
      </c>
      <c r="AC2323">
        <f>SUMIFS(Saudi!F:F,Saudi!$A:$A,YEAR(daily!$A2323))</f>
        <v>3764937</v>
      </c>
      <c r="AD2323">
        <f>SUMIFS(Saudi!G:G,Saudi!$A:$A,YEAR(daily!$A2323))</f>
        <v>61.797740354674566</v>
      </c>
      <c r="AE2323">
        <f>SUMIFS(Saudi!H:H,Saudi!$A:$A,YEAR(daily!$A2323))</f>
        <v>232664599.1777074</v>
      </c>
      <c r="AF2323" s="5">
        <f t="shared" si="97"/>
        <v>5</v>
      </c>
      <c r="AG2323" s="5">
        <f t="shared" si="98"/>
        <v>2009</v>
      </c>
    </row>
    <row r="2324" spans="1:33">
      <c r="A2324" s="3">
        <v>39962</v>
      </c>
      <c r="B2324" s="1">
        <v>347339</v>
      </c>
      <c r="C2324" s="1">
        <v>74171</v>
      </c>
      <c r="D2324" s="1">
        <v>41419</v>
      </c>
      <c r="E2324" s="1">
        <v>66.31</v>
      </c>
      <c r="F2324" s="1">
        <v>67.72</v>
      </c>
      <c r="G2324" s="1">
        <v>68.2</v>
      </c>
      <c r="H2324" s="2">
        <v>50.3</v>
      </c>
      <c r="I2324" s="2">
        <v>29.2</v>
      </c>
      <c r="J2324" s="2">
        <v>84.5</v>
      </c>
      <c r="K2324" s="2">
        <v>84.5</v>
      </c>
      <c r="L2324">
        <f>SUMIFS(US!B:B,US!$D:$D,YEAR(daily!$A2324),US!$E:$E,MONTH(daily!$A2324))</f>
        <v>9158</v>
      </c>
      <c r="M2324">
        <f>SUMIFS(US!C:C,US!$D:$D,YEAR(daily!$A2324),US!$E:$E,MONTH(daily!$A2324))</f>
        <v>18211</v>
      </c>
      <c r="N2324">
        <f>SUMIFS(COT!E:E,COT!$A:$A,YEAR(daily!$A2324),COT!$B:$B,WEEKNUM(daily!$A2324))</f>
        <v>1095865</v>
      </c>
      <c r="O2324">
        <f>SUMIFS(COT!F:F,COT!$A:$A,YEAR(daily!$A2324),COT!$B:$B,WEEKNUM(daily!$A2324))</f>
        <v>185237</v>
      </c>
      <c r="P2324">
        <f>SUMIFS(COT!G:G,COT!$A:$A,YEAR(daily!$A2324),COT!$B:$B,WEEKNUM(daily!$A2324))</f>
        <v>145115</v>
      </c>
      <c r="Q2324">
        <f>SUMIFS(COT!H:H,COT!$A:$A,YEAR(daily!$A2324),COT!$B:$B,WEEKNUM(daily!$A2324))</f>
        <v>258216</v>
      </c>
      <c r="R2324">
        <f>SUMIFS(COT!I:I,COT!$A:$A,YEAR(daily!$A2324),COT!$B:$B,WEEKNUM(daily!$A2324))</f>
        <v>569025</v>
      </c>
      <c r="S2324">
        <f>SUMIFS(COT!J:J,COT!$A:$A,YEAR(daily!$A2324),COT!$B:$B,WEEKNUM(daily!$A2324))</f>
        <v>624670</v>
      </c>
      <c r="T2324">
        <f>SUMIFS(COT!K:K,COT!$A:$A,YEAR(daily!$A2324),COT!$B:$B,WEEKNUM(daily!$A2324))</f>
        <v>83387</v>
      </c>
      <c r="U2324">
        <f>SUMIFS(COT!L:L,COT!$A:$A,YEAR(daily!$A2324),COT!$B:$B,WEEKNUM(daily!$A2324))</f>
        <v>67864</v>
      </c>
      <c r="V2324">
        <f>SUMIFS(COT!M:M,COT!$A:$A,YEAR(daily!$A2324),COT!$B:$B,WEEKNUM(daily!$A2324))</f>
        <v>94</v>
      </c>
      <c r="W2324">
        <f>SUMIFS(COT!N:N,COT!$A:$A,YEAR(daily!$A2324),COT!$B:$B,WEEKNUM(daily!$A2324))</f>
        <v>92</v>
      </c>
      <c r="X2324">
        <f>SUMIFS(COT!O:O,COT!$A:$A,YEAR(daily!$A2324),COT!$B:$B,WEEKNUM(daily!$A2324))</f>
        <v>134</v>
      </c>
      <c r="Y2324">
        <f>SUMIFS(COT!P:P,COT!$A:$A,YEAR(daily!$A2324),COT!$B:$B,WEEKNUM(daily!$A2324))</f>
        <v>79</v>
      </c>
      <c r="Z2324">
        <f>SUMIFS(COT!Q:Q,COT!$A:$A,YEAR(daily!$A2324),COT!$B:$B,WEEKNUM(daily!$A2324))</f>
        <v>94</v>
      </c>
      <c r="AA2324">
        <f>SUMIFS(Saudi!B:B,Saudi!$A:$A,YEAR(daily!$A2324))</f>
        <v>509.80500000000001</v>
      </c>
      <c r="AB2324">
        <f>SUMIFS(Saudi!C:C,Saudi!$A:$A,YEAR(daily!$A2324))</f>
        <v>596.43100000000004</v>
      </c>
      <c r="AC2324">
        <f>SUMIFS(Saudi!F:F,Saudi!$A:$A,YEAR(daily!$A2324))</f>
        <v>3764937</v>
      </c>
      <c r="AD2324">
        <f>SUMIFS(Saudi!G:G,Saudi!$A:$A,YEAR(daily!$A2324))</f>
        <v>61.797740354674566</v>
      </c>
      <c r="AE2324">
        <f>SUMIFS(Saudi!H:H,Saudi!$A:$A,YEAR(daily!$A2324))</f>
        <v>232664599.1777074</v>
      </c>
      <c r="AF2324" s="5">
        <f t="shared" si="97"/>
        <v>5</v>
      </c>
      <c r="AG2324" s="5">
        <f t="shared" si="98"/>
        <v>2009</v>
      </c>
    </row>
    <row r="2325" spans="1:33">
      <c r="A2325" s="3">
        <v>39965</v>
      </c>
      <c r="B2325" s="1">
        <v>348751</v>
      </c>
      <c r="C2325" s="1">
        <v>73892</v>
      </c>
      <c r="D2325" s="1">
        <v>39927</v>
      </c>
      <c r="E2325" s="1">
        <v>68.58</v>
      </c>
      <c r="F2325" s="1">
        <v>70.069999999999993</v>
      </c>
      <c r="G2325" s="1">
        <v>70.58</v>
      </c>
      <c r="H2325" s="2">
        <v>50.8</v>
      </c>
      <c r="I2325" s="2">
        <v>29.1</v>
      </c>
      <c r="J2325" s="2">
        <v>84.9</v>
      </c>
      <c r="K2325" s="2">
        <v>84.6</v>
      </c>
      <c r="L2325">
        <f>SUMIFS(US!B:B,US!$D:$D,YEAR(daily!$A2325),US!$E:$E,MONTH(daily!$A2325))</f>
        <v>9132</v>
      </c>
      <c r="M2325">
        <f>SUMIFS(US!C:C,US!$D:$D,YEAR(daily!$A2325),US!$E:$E,MONTH(daily!$A2325))</f>
        <v>18828</v>
      </c>
      <c r="N2325">
        <f>SUMIFS(COT!E:E,COT!$A:$A,YEAR(daily!$A2325),COT!$B:$B,WEEKNUM(daily!$A2325))</f>
        <v>1191638</v>
      </c>
      <c r="O2325">
        <f>SUMIFS(COT!F:F,COT!$A:$A,YEAR(daily!$A2325),COT!$B:$B,WEEKNUM(daily!$A2325))</f>
        <v>199497</v>
      </c>
      <c r="P2325">
        <f>SUMIFS(COT!G:G,COT!$A:$A,YEAR(daily!$A2325),COT!$B:$B,WEEKNUM(daily!$A2325))</f>
        <v>159810</v>
      </c>
      <c r="Q2325">
        <f>SUMIFS(COT!H:H,COT!$A:$A,YEAR(daily!$A2325),COT!$B:$B,WEEKNUM(daily!$A2325))</f>
        <v>279557</v>
      </c>
      <c r="R2325">
        <f>SUMIFS(COT!I:I,COT!$A:$A,YEAR(daily!$A2325),COT!$B:$B,WEEKNUM(daily!$A2325))</f>
        <v>597601</v>
      </c>
      <c r="S2325">
        <f>SUMIFS(COT!J:J,COT!$A:$A,YEAR(daily!$A2325),COT!$B:$B,WEEKNUM(daily!$A2325))</f>
        <v>654322</v>
      </c>
      <c r="T2325">
        <f>SUMIFS(COT!K:K,COT!$A:$A,YEAR(daily!$A2325),COT!$B:$B,WEEKNUM(daily!$A2325))</f>
        <v>114983</v>
      </c>
      <c r="U2325">
        <f>SUMIFS(COT!L:L,COT!$A:$A,YEAR(daily!$A2325),COT!$B:$B,WEEKNUM(daily!$A2325))</f>
        <v>97949</v>
      </c>
      <c r="V2325">
        <f>SUMIFS(COT!M:M,COT!$A:$A,YEAR(daily!$A2325),COT!$B:$B,WEEKNUM(daily!$A2325))</f>
        <v>100</v>
      </c>
      <c r="W2325">
        <f>SUMIFS(COT!N:N,COT!$A:$A,YEAR(daily!$A2325),COT!$B:$B,WEEKNUM(daily!$A2325))</f>
        <v>95</v>
      </c>
      <c r="X2325">
        <f>SUMIFS(COT!O:O,COT!$A:$A,YEAR(daily!$A2325),COT!$B:$B,WEEKNUM(daily!$A2325))</f>
        <v>138</v>
      </c>
      <c r="Y2325">
        <f>SUMIFS(COT!P:P,COT!$A:$A,YEAR(daily!$A2325),COT!$B:$B,WEEKNUM(daily!$A2325))</f>
        <v>76</v>
      </c>
      <c r="Z2325">
        <f>SUMIFS(COT!Q:Q,COT!$A:$A,YEAR(daily!$A2325),COT!$B:$B,WEEKNUM(daily!$A2325))</f>
        <v>93</v>
      </c>
      <c r="AA2325">
        <f>SUMIFS(Saudi!B:B,Saudi!$A:$A,YEAR(daily!$A2325))</f>
        <v>509.80500000000001</v>
      </c>
      <c r="AB2325">
        <f>SUMIFS(Saudi!C:C,Saudi!$A:$A,YEAR(daily!$A2325))</f>
        <v>596.43100000000004</v>
      </c>
      <c r="AC2325">
        <f>SUMIFS(Saudi!F:F,Saudi!$A:$A,YEAR(daily!$A2325))</f>
        <v>3764937</v>
      </c>
      <c r="AD2325">
        <f>SUMIFS(Saudi!G:G,Saudi!$A:$A,YEAR(daily!$A2325))</f>
        <v>61.797740354674566</v>
      </c>
      <c r="AE2325">
        <f>SUMIFS(Saudi!H:H,Saudi!$A:$A,YEAR(daily!$A2325))</f>
        <v>232664599.1777074</v>
      </c>
      <c r="AF2325" s="5">
        <f t="shared" si="97"/>
        <v>6</v>
      </c>
      <c r="AG2325" s="5">
        <f t="shared" si="98"/>
        <v>2009</v>
      </c>
    </row>
    <row r="2326" spans="1:33">
      <c r="A2326" s="3">
        <v>39966</v>
      </c>
      <c r="B2326" s="1">
        <v>342921</v>
      </c>
      <c r="C2326" s="1">
        <v>75952</v>
      </c>
      <c r="D2326" s="1">
        <v>40918</v>
      </c>
      <c r="E2326" s="1">
        <v>68.55</v>
      </c>
      <c r="F2326" s="1">
        <v>70.25</v>
      </c>
      <c r="G2326" s="1">
        <v>70.930000000000007</v>
      </c>
      <c r="H2326" s="2">
        <v>50.8</v>
      </c>
      <c r="I2326" s="2">
        <v>29.1</v>
      </c>
      <c r="J2326" s="2">
        <v>84.9</v>
      </c>
      <c r="K2326" s="2">
        <v>84.6</v>
      </c>
      <c r="L2326">
        <f>SUMIFS(US!B:B,US!$D:$D,YEAR(daily!$A2326),US!$E:$E,MONTH(daily!$A2326))</f>
        <v>9132</v>
      </c>
      <c r="M2326">
        <f>SUMIFS(US!C:C,US!$D:$D,YEAR(daily!$A2326),US!$E:$E,MONTH(daily!$A2326))</f>
        <v>18828</v>
      </c>
      <c r="N2326">
        <f>SUMIFS(COT!E:E,COT!$A:$A,YEAR(daily!$A2326),COT!$B:$B,WEEKNUM(daily!$A2326))</f>
        <v>1191638</v>
      </c>
      <c r="O2326">
        <f>SUMIFS(COT!F:F,COT!$A:$A,YEAR(daily!$A2326),COT!$B:$B,WEEKNUM(daily!$A2326))</f>
        <v>199497</v>
      </c>
      <c r="P2326">
        <f>SUMIFS(COT!G:G,COT!$A:$A,YEAR(daily!$A2326),COT!$B:$B,WEEKNUM(daily!$A2326))</f>
        <v>159810</v>
      </c>
      <c r="Q2326">
        <f>SUMIFS(COT!H:H,COT!$A:$A,YEAR(daily!$A2326),COT!$B:$B,WEEKNUM(daily!$A2326))</f>
        <v>279557</v>
      </c>
      <c r="R2326">
        <f>SUMIFS(COT!I:I,COT!$A:$A,YEAR(daily!$A2326),COT!$B:$B,WEEKNUM(daily!$A2326))</f>
        <v>597601</v>
      </c>
      <c r="S2326">
        <f>SUMIFS(COT!J:J,COT!$A:$A,YEAR(daily!$A2326),COT!$B:$B,WEEKNUM(daily!$A2326))</f>
        <v>654322</v>
      </c>
      <c r="T2326">
        <f>SUMIFS(COT!K:K,COT!$A:$A,YEAR(daily!$A2326),COT!$B:$B,WEEKNUM(daily!$A2326))</f>
        <v>114983</v>
      </c>
      <c r="U2326">
        <f>SUMIFS(COT!L:L,COT!$A:$A,YEAR(daily!$A2326),COT!$B:$B,WEEKNUM(daily!$A2326))</f>
        <v>97949</v>
      </c>
      <c r="V2326">
        <f>SUMIFS(COT!M:M,COT!$A:$A,YEAR(daily!$A2326),COT!$B:$B,WEEKNUM(daily!$A2326))</f>
        <v>100</v>
      </c>
      <c r="W2326">
        <f>SUMIFS(COT!N:N,COT!$A:$A,YEAR(daily!$A2326),COT!$B:$B,WEEKNUM(daily!$A2326))</f>
        <v>95</v>
      </c>
      <c r="X2326">
        <f>SUMIFS(COT!O:O,COT!$A:$A,YEAR(daily!$A2326),COT!$B:$B,WEEKNUM(daily!$A2326))</f>
        <v>138</v>
      </c>
      <c r="Y2326">
        <f>SUMIFS(COT!P:P,COT!$A:$A,YEAR(daily!$A2326),COT!$B:$B,WEEKNUM(daily!$A2326))</f>
        <v>76</v>
      </c>
      <c r="Z2326">
        <f>SUMIFS(COT!Q:Q,COT!$A:$A,YEAR(daily!$A2326),COT!$B:$B,WEEKNUM(daily!$A2326))</f>
        <v>93</v>
      </c>
      <c r="AA2326">
        <f>SUMIFS(Saudi!B:B,Saudi!$A:$A,YEAR(daily!$A2326))</f>
        <v>509.80500000000001</v>
      </c>
      <c r="AB2326">
        <f>SUMIFS(Saudi!C:C,Saudi!$A:$A,YEAR(daily!$A2326))</f>
        <v>596.43100000000004</v>
      </c>
      <c r="AC2326">
        <f>SUMIFS(Saudi!F:F,Saudi!$A:$A,YEAR(daily!$A2326))</f>
        <v>3764937</v>
      </c>
      <c r="AD2326">
        <f>SUMIFS(Saudi!G:G,Saudi!$A:$A,YEAR(daily!$A2326))</f>
        <v>61.797740354674566</v>
      </c>
      <c r="AE2326">
        <f>SUMIFS(Saudi!H:H,Saudi!$A:$A,YEAR(daily!$A2326))</f>
        <v>232664599.1777074</v>
      </c>
      <c r="AF2326" s="5">
        <f t="shared" si="97"/>
        <v>6</v>
      </c>
      <c r="AG2326" s="5">
        <f t="shared" si="98"/>
        <v>2009</v>
      </c>
    </row>
    <row r="2327" spans="1:33">
      <c r="A2327" s="3">
        <v>39967</v>
      </c>
      <c r="B2327" s="1">
        <v>348323</v>
      </c>
      <c r="C2327" s="1">
        <v>82753</v>
      </c>
      <c r="D2327" s="1">
        <v>44027</v>
      </c>
      <c r="E2327" s="1">
        <v>66.12</v>
      </c>
      <c r="F2327" s="1">
        <v>68.02</v>
      </c>
      <c r="G2327" s="1">
        <v>68.86</v>
      </c>
      <c r="H2327" s="2">
        <v>50.8</v>
      </c>
      <c r="I2327" s="2">
        <v>29.1</v>
      </c>
      <c r="J2327" s="2">
        <v>84.9</v>
      </c>
      <c r="K2327" s="2">
        <v>84.6</v>
      </c>
      <c r="L2327">
        <f>SUMIFS(US!B:B,US!$D:$D,YEAR(daily!$A2327),US!$E:$E,MONTH(daily!$A2327))</f>
        <v>9132</v>
      </c>
      <c r="M2327">
        <f>SUMIFS(US!C:C,US!$D:$D,YEAR(daily!$A2327),US!$E:$E,MONTH(daily!$A2327))</f>
        <v>18828</v>
      </c>
      <c r="N2327">
        <f>SUMIFS(COT!E:E,COT!$A:$A,YEAR(daily!$A2327),COT!$B:$B,WEEKNUM(daily!$A2327))</f>
        <v>1191638</v>
      </c>
      <c r="O2327">
        <f>SUMIFS(COT!F:F,COT!$A:$A,YEAR(daily!$A2327),COT!$B:$B,WEEKNUM(daily!$A2327))</f>
        <v>199497</v>
      </c>
      <c r="P2327">
        <f>SUMIFS(COT!G:G,COT!$A:$A,YEAR(daily!$A2327),COT!$B:$B,WEEKNUM(daily!$A2327))</f>
        <v>159810</v>
      </c>
      <c r="Q2327">
        <f>SUMIFS(COT!H:H,COT!$A:$A,YEAR(daily!$A2327),COT!$B:$B,WEEKNUM(daily!$A2327))</f>
        <v>279557</v>
      </c>
      <c r="R2327">
        <f>SUMIFS(COT!I:I,COT!$A:$A,YEAR(daily!$A2327),COT!$B:$B,WEEKNUM(daily!$A2327))</f>
        <v>597601</v>
      </c>
      <c r="S2327">
        <f>SUMIFS(COT!J:J,COT!$A:$A,YEAR(daily!$A2327),COT!$B:$B,WEEKNUM(daily!$A2327))</f>
        <v>654322</v>
      </c>
      <c r="T2327">
        <f>SUMIFS(COT!K:K,COT!$A:$A,YEAR(daily!$A2327),COT!$B:$B,WEEKNUM(daily!$A2327))</f>
        <v>114983</v>
      </c>
      <c r="U2327">
        <f>SUMIFS(COT!L:L,COT!$A:$A,YEAR(daily!$A2327),COT!$B:$B,WEEKNUM(daily!$A2327))</f>
        <v>97949</v>
      </c>
      <c r="V2327">
        <f>SUMIFS(COT!M:M,COT!$A:$A,YEAR(daily!$A2327),COT!$B:$B,WEEKNUM(daily!$A2327))</f>
        <v>100</v>
      </c>
      <c r="W2327">
        <f>SUMIFS(COT!N:N,COT!$A:$A,YEAR(daily!$A2327),COT!$B:$B,WEEKNUM(daily!$A2327))</f>
        <v>95</v>
      </c>
      <c r="X2327">
        <f>SUMIFS(COT!O:O,COT!$A:$A,YEAR(daily!$A2327),COT!$B:$B,WEEKNUM(daily!$A2327))</f>
        <v>138</v>
      </c>
      <c r="Y2327">
        <f>SUMIFS(COT!P:P,COT!$A:$A,YEAR(daily!$A2327),COT!$B:$B,WEEKNUM(daily!$A2327))</f>
        <v>76</v>
      </c>
      <c r="Z2327">
        <f>SUMIFS(COT!Q:Q,COT!$A:$A,YEAR(daily!$A2327),COT!$B:$B,WEEKNUM(daily!$A2327))</f>
        <v>93</v>
      </c>
      <c r="AA2327">
        <f>SUMIFS(Saudi!B:B,Saudi!$A:$A,YEAR(daily!$A2327))</f>
        <v>509.80500000000001</v>
      </c>
      <c r="AB2327">
        <f>SUMIFS(Saudi!C:C,Saudi!$A:$A,YEAR(daily!$A2327))</f>
        <v>596.43100000000004</v>
      </c>
      <c r="AC2327">
        <f>SUMIFS(Saudi!F:F,Saudi!$A:$A,YEAR(daily!$A2327))</f>
        <v>3764937</v>
      </c>
      <c r="AD2327">
        <f>SUMIFS(Saudi!G:G,Saudi!$A:$A,YEAR(daily!$A2327))</f>
        <v>61.797740354674566</v>
      </c>
      <c r="AE2327">
        <f>SUMIFS(Saudi!H:H,Saudi!$A:$A,YEAR(daily!$A2327))</f>
        <v>232664599.1777074</v>
      </c>
      <c r="AF2327" s="5">
        <f t="shared" si="97"/>
        <v>6</v>
      </c>
      <c r="AG2327" s="5">
        <f t="shared" si="98"/>
        <v>2009</v>
      </c>
    </row>
    <row r="2328" spans="1:33">
      <c r="A2328" s="3">
        <v>39968</v>
      </c>
      <c r="B2328" s="1">
        <v>344711</v>
      </c>
      <c r="C2328" s="1">
        <v>87070</v>
      </c>
      <c r="D2328" s="1">
        <v>43053</v>
      </c>
      <c r="E2328" s="1">
        <v>68.81</v>
      </c>
      <c r="F2328" s="1">
        <v>70.52</v>
      </c>
      <c r="G2328" s="1">
        <v>71.290000000000006</v>
      </c>
      <c r="H2328" s="2">
        <v>50.8</v>
      </c>
      <c r="I2328" s="2">
        <v>29.1</v>
      </c>
      <c r="J2328" s="2">
        <v>84.9</v>
      </c>
      <c r="K2328" s="2">
        <v>84.6</v>
      </c>
      <c r="L2328">
        <f>SUMIFS(US!B:B,US!$D:$D,YEAR(daily!$A2328),US!$E:$E,MONTH(daily!$A2328))</f>
        <v>9132</v>
      </c>
      <c r="M2328">
        <f>SUMIFS(US!C:C,US!$D:$D,YEAR(daily!$A2328),US!$E:$E,MONTH(daily!$A2328))</f>
        <v>18828</v>
      </c>
      <c r="N2328">
        <f>SUMIFS(COT!E:E,COT!$A:$A,YEAR(daily!$A2328),COT!$B:$B,WEEKNUM(daily!$A2328))</f>
        <v>1191638</v>
      </c>
      <c r="O2328">
        <f>SUMIFS(COT!F:F,COT!$A:$A,YEAR(daily!$A2328),COT!$B:$B,WEEKNUM(daily!$A2328))</f>
        <v>199497</v>
      </c>
      <c r="P2328">
        <f>SUMIFS(COT!G:G,COT!$A:$A,YEAR(daily!$A2328),COT!$B:$B,WEEKNUM(daily!$A2328))</f>
        <v>159810</v>
      </c>
      <c r="Q2328">
        <f>SUMIFS(COT!H:H,COT!$A:$A,YEAR(daily!$A2328),COT!$B:$B,WEEKNUM(daily!$A2328))</f>
        <v>279557</v>
      </c>
      <c r="R2328">
        <f>SUMIFS(COT!I:I,COT!$A:$A,YEAR(daily!$A2328),COT!$B:$B,WEEKNUM(daily!$A2328))</f>
        <v>597601</v>
      </c>
      <c r="S2328">
        <f>SUMIFS(COT!J:J,COT!$A:$A,YEAR(daily!$A2328),COT!$B:$B,WEEKNUM(daily!$A2328))</f>
        <v>654322</v>
      </c>
      <c r="T2328">
        <f>SUMIFS(COT!K:K,COT!$A:$A,YEAR(daily!$A2328),COT!$B:$B,WEEKNUM(daily!$A2328))</f>
        <v>114983</v>
      </c>
      <c r="U2328">
        <f>SUMIFS(COT!L:L,COT!$A:$A,YEAR(daily!$A2328),COT!$B:$B,WEEKNUM(daily!$A2328))</f>
        <v>97949</v>
      </c>
      <c r="V2328">
        <f>SUMIFS(COT!M:M,COT!$A:$A,YEAR(daily!$A2328),COT!$B:$B,WEEKNUM(daily!$A2328))</f>
        <v>100</v>
      </c>
      <c r="W2328">
        <f>SUMIFS(COT!N:N,COT!$A:$A,YEAR(daily!$A2328),COT!$B:$B,WEEKNUM(daily!$A2328))</f>
        <v>95</v>
      </c>
      <c r="X2328">
        <f>SUMIFS(COT!O:O,COT!$A:$A,YEAR(daily!$A2328),COT!$B:$B,WEEKNUM(daily!$A2328))</f>
        <v>138</v>
      </c>
      <c r="Y2328">
        <f>SUMIFS(COT!P:P,COT!$A:$A,YEAR(daily!$A2328),COT!$B:$B,WEEKNUM(daily!$A2328))</f>
        <v>76</v>
      </c>
      <c r="Z2328">
        <f>SUMIFS(COT!Q:Q,COT!$A:$A,YEAR(daily!$A2328),COT!$B:$B,WEEKNUM(daily!$A2328))</f>
        <v>93</v>
      </c>
      <c r="AA2328">
        <f>SUMIFS(Saudi!B:B,Saudi!$A:$A,YEAR(daily!$A2328))</f>
        <v>509.80500000000001</v>
      </c>
      <c r="AB2328">
        <f>SUMIFS(Saudi!C:C,Saudi!$A:$A,YEAR(daily!$A2328))</f>
        <v>596.43100000000004</v>
      </c>
      <c r="AC2328">
        <f>SUMIFS(Saudi!F:F,Saudi!$A:$A,YEAR(daily!$A2328))</f>
        <v>3764937</v>
      </c>
      <c r="AD2328">
        <f>SUMIFS(Saudi!G:G,Saudi!$A:$A,YEAR(daily!$A2328))</f>
        <v>61.797740354674566</v>
      </c>
      <c r="AE2328">
        <f>SUMIFS(Saudi!H:H,Saudi!$A:$A,YEAR(daily!$A2328))</f>
        <v>232664599.1777074</v>
      </c>
      <c r="AF2328" s="5">
        <f t="shared" si="97"/>
        <v>6</v>
      </c>
      <c r="AG2328" s="5">
        <f t="shared" si="98"/>
        <v>2009</v>
      </c>
    </row>
    <row r="2329" spans="1:33">
      <c r="A2329" s="3">
        <v>39969</v>
      </c>
      <c r="B2329" s="1">
        <v>300939</v>
      </c>
      <c r="C2329" s="1">
        <v>90801</v>
      </c>
      <c r="D2329" s="1">
        <v>44339</v>
      </c>
      <c r="E2329" s="1">
        <v>68.44</v>
      </c>
      <c r="F2329" s="1">
        <v>70.239999999999995</v>
      </c>
      <c r="G2329" s="1">
        <v>71.069999999999993</v>
      </c>
      <c r="H2329" s="2">
        <v>50.8</v>
      </c>
      <c r="I2329" s="2">
        <v>29.1</v>
      </c>
      <c r="J2329" s="2">
        <v>84.9</v>
      </c>
      <c r="K2329" s="2">
        <v>84.6</v>
      </c>
      <c r="L2329">
        <f>SUMIFS(US!B:B,US!$D:$D,YEAR(daily!$A2329),US!$E:$E,MONTH(daily!$A2329))</f>
        <v>9132</v>
      </c>
      <c r="M2329">
        <f>SUMIFS(US!C:C,US!$D:$D,YEAR(daily!$A2329),US!$E:$E,MONTH(daily!$A2329))</f>
        <v>18828</v>
      </c>
      <c r="N2329">
        <f>SUMIFS(COT!E:E,COT!$A:$A,YEAR(daily!$A2329),COT!$B:$B,WEEKNUM(daily!$A2329))</f>
        <v>1191638</v>
      </c>
      <c r="O2329">
        <f>SUMIFS(COT!F:F,COT!$A:$A,YEAR(daily!$A2329),COT!$B:$B,WEEKNUM(daily!$A2329))</f>
        <v>199497</v>
      </c>
      <c r="P2329">
        <f>SUMIFS(COT!G:G,COT!$A:$A,YEAR(daily!$A2329),COT!$B:$B,WEEKNUM(daily!$A2329))</f>
        <v>159810</v>
      </c>
      <c r="Q2329">
        <f>SUMIFS(COT!H:H,COT!$A:$A,YEAR(daily!$A2329),COT!$B:$B,WEEKNUM(daily!$A2329))</f>
        <v>279557</v>
      </c>
      <c r="R2329">
        <f>SUMIFS(COT!I:I,COT!$A:$A,YEAR(daily!$A2329),COT!$B:$B,WEEKNUM(daily!$A2329))</f>
        <v>597601</v>
      </c>
      <c r="S2329">
        <f>SUMIFS(COT!J:J,COT!$A:$A,YEAR(daily!$A2329),COT!$B:$B,WEEKNUM(daily!$A2329))</f>
        <v>654322</v>
      </c>
      <c r="T2329">
        <f>SUMIFS(COT!K:K,COT!$A:$A,YEAR(daily!$A2329),COT!$B:$B,WEEKNUM(daily!$A2329))</f>
        <v>114983</v>
      </c>
      <c r="U2329">
        <f>SUMIFS(COT!L:L,COT!$A:$A,YEAR(daily!$A2329),COT!$B:$B,WEEKNUM(daily!$A2329))</f>
        <v>97949</v>
      </c>
      <c r="V2329">
        <f>SUMIFS(COT!M:M,COT!$A:$A,YEAR(daily!$A2329),COT!$B:$B,WEEKNUM(daily!$A2329))</f>
        <v>100</v>
      </c>
      <c r="W2329">
        <f>SUMIFS(COT!N:N,COT!$A:$A,YEAR(daily!$A2329),COT!$B:$B,WEEKNUM(daily!$A2329))</f>
        <v>95</v>
      </c>
      <c r="X2329">
        <f>SUMIFS(COT!O:O,COT!$A:$A,YEAR(daily!$A2329),COT!$B:$B,WEEKNUM(daily!$A2329))</f>
        <v>138</v>
      </c>
      <c r="Y2329">
        <f>SUMIFS(COT!P:P,COT!$A:$A,YEAR(daily!$A2329),COT!$B:$B,WEEKNUM(daily!$A2329))</f>
        <v>76</v>
      </c>
      <c r="Z2329">
        <f>SUMIFS(COT!Q:Q,COT!$A:$A,YEAR(daily!$A2329),COT!$B:$B,WEEKNUM(daily!$A2329))</f>
        <v>93</v>
      </c>
      <c r="AA2329">
        <f>SUMIFS(Saudi!B:B,Saudi!$A:$A,YEAR(daily!$A2329))</f>
        <v>509.80500000000001</v>
      </c>
      <c r="AB2329">
        <f>SUMIFS(Saudi!C:C,Saudi!$A:$A,YEAR(daily!$A2329))</f>
        <v>596.43100000000004</v>
      </c>
      <c r="AC2329">
        <f>SUMIFS(Saudi!F:F,Saudi!$A:$A,YEAR(daily!$A2329))</f>
        <v>3764937</v>
      </c>
      <c r="AD2329">
        <f>SUMIFS(Saudi!G:G,Saudi!$A:$A,YEAR(daily!$A2329))</f>
        <v>61.797740354674566</v>
      </c>
      <c r="AE2329">
        <f>SUMIFS(Saudi!H:H,Saudi!$A:$A,YEAR(daily!$A2329))</f>
        <v>232664599.1777074</v>
      </c>
      <c r="AF2329" s="5">
        <f t="shared" si="97"/>
        <v>6</v>
      </c>
      <c r="AG2329" s="5">
        <f t="shared" si="98"/>
        <v>2009</v>
      </c>
    </row>
    <row r="2330" spans="1:33">
      <c r="A2330" s="3">
        <v>39972</v>
      </c>
      <c r="B2330" s="1">
        <v>262530</v>
      </c>
      <c r="C2330" s="1">
        <v>95687</v>
      </c>
      <c r="D2330" s="1">
        <v>44142</v>
      </c>
      <c r="E2330" s="1">
        <v>68.09</v>
      </c>
      <c r="F2330" s="1">
        <v>70.02</v>
      </c>
      <c r="G2330" s="1">
        <v>70.900000000000006</v>
      </c>
      <c r="H2330" s="2">
        <v>50.8</v>
      </c>
      <c r="I2330" s="2">
        <v>29.1</v>
      </c>
      <c r="J2330" s="2">
        <v>84.9</v>
      </c>
      <c r="K2330" s="2">
        <v>84.6</v>
      </c>
      <c r="L2330">
        <f>SUMIFS(US!B:B,US!$D:$D,YEAR(daily!$A2330),US!$E:$E,MONTH(daily!$A2330))</f>
        <v>9132</v>
      </c>
      <c r="M2330">
        <f>SUMIFS(US!C:C,US!$D:$D,YEAR(daily!$A2330),US!$E:$E,MONTH(daily!$A2330))</f>
        <v>18828</v>
      </c>
      <c r="N2330">
        <f>SUMIFS(COT!E:E,COT!$A:$A,YEAR(daily!$A2330),COT!$B:$B,WEEKNUM(daily!$A2330))</f>
        <v>1203679</v>
      </c>
      <c r="O2330">
        <f>SUMIFS(COT!F:F,COT!$A:$A,YEAR(daily!$A2330),COT!$B:$B,WEEKNUM(daily!$A2330))</f>
        <v>204490</v>
      </c>
      <c r="P2330">
        <f>SUMIFS(COT!G:G,COT!$A:$A,YEAR(daily!$A2330),COT!$B:$B,WEEKNUM(daily!$A2330))</f>
        <v>156607</v>
      </c>
      <c r="Q2330">
        <f>SUMIFS(COT!H:H,COT!$A:$A,YEAR(daily!$A2330),COT!$B:$B,WEEKNUM(daily!$A2330))</f>
        <v>288748</v>
      </c>
      <c r="R2330">
        <f>SUMIFS(COT!I:I,COT!$A:$A,YEAR(daily!$A2330),COT!$B:$B,WEEKNUM(daily!$A2330))</f>
        <v>589809</v>
      </c>
      <c r="S2330">
        <f>SUMIFS(COT!J:J,COT!$A:$A,YEAR(daily!$A2330),COT!$B:$B,WEEKNUM(daily!$A2330))</f>
        <v>656131</v>
      </c>
      <c r="T2330">
        <f>SUMIFS(COT!K:K,COT!$A:$A,YEAR(daily!$A2330),COT!$B:$B,WEEKNUM(daily!$A2330))</f>
        <v>120632</v>
      </c>
      <c r="U2330">
        <f>SUMIFS(COT!L:L,COT!$A:$A,YEAR(daily!$A2330),COT!$B:$B,WEEKNUM(daily!$A2330))</f>
        <v>102193</v>
      </c>
      <c r="V2330">
        <f>SUMIFS(COT!M:M,COT!$A:$A,YEAR(daily!$A2330),COT!$B:$B,WEEKNUM(daily!$A2330))</f>
        <v>98</v>
      </c>
      <c r="W2330">
        <f>SUMIFS(COT!N:N,COT!$A:$A,YEAR(daily!$A2330),COT!$B:$B,WEEKNUM(daily!$A2330))</f>
        <v>93</v>
      </c>
      <c r="X2330">
        <f>SUMIFS(COT!O:O,COT!$A:$A,YEAR(daily!$A2330),COT!$B:$B,WEEKNUM(daily!$A2330))</f>
        <v>140</v>
      </c>
      <c r="Y2330">
        <f>SUMIFS(COT!P:P,COT!$A:$A,YEAR(daily!$A2330),COT!$B:$B,WEEKNUM(daily!$A2330))</f>
        <v>76</v>
      </c>
      <c r="Z2330">
        <f>SUMIFS(COT!Q:Q,COT!$A:$A,YEAR(daily!$A2330),COT!$B:$B,WEEKNUM(daily!$A2330))</f>
        <v>89</v>
      </c>
      <c r="AA2330">
        <f>SUMIFS(Saudi!B:B,Saudi!$A:$A,YEAR(daily!$A2330))</f>
        <v>509.80500000000001</v>
      </c>
      <c r="AB2330">
        <f>SUMIFS(Saudi!C:C,Saudi!$A:$A,YEAR(daily!$A2330))</f>
        <v>596.43100000000004</v>
      </c>
      <c r="AC2330">
        <f>SUMIFS(Saudi!F:F,Saudi!$A:$A,YEAR(daily!$A2330))</f>
        <v>3764937</v>
      </c>
      <c r="AD2330">
        <f>SUMIFS(Saudi!G:G,Saudi!$A:$A,YEAR(daily!$A2330))</f>
        <v>61.797740354674566</v>
      </c>
      <c r="AE2330">
        <f>SUMIFS(Saudi!H:H,Saudi!$A:$A,YEAR(daily!$A2330))</f>
        <v>232664599.1777074</v>
      </c>
      <c r="AF2330" s="5">
        <f t="shared" si="97"/>
        <v>6</v>
      </c>
      <c r="AG2330" s="5">
        <f t="shared" si="98"/>
        <v>2009</v>
      </c>
    </row>
    <row r="2331" spans="1:33">
      <c r="A2331" s="3">
        <v>39973</v>
      </c>
      <c r="B2331" s="1">
        <v>221695</v>
      </c>
      <c r="C2331" s="1">
        <v>104634</v>
      </c>
      <c r="D2331" s="1">
        <v>44821</v>
      </c>
      <c r="E2331" s="1">
        <v>70.010000000000005</v>
      </c>
      <c r="F2331" s="1">
        <v>71.650000000000006</v>
      </c>
      <c r="G2331" s="1">
        <v>72.45</v>
      </c>
      <c r="H2331" s="2">
        <v>50.8</v>
      </c>
      <c r="I2331" s="2">
        <v>29.1</v>
      </c>
      <c r="J2331" s="2">
        <v>84.9</v>
      </c>
      <c r="K2331" s="2">
        <v>84.6</v>
      </c>
      <c r="L2331">
        <f>SUMIFS(US!B:B,US!$D:$D,YEAR(daily!$A2331),US!$E:$E,MONTH(daily!$A2331))</f>
        <v>9132</v>
      </c>
      <c r="M2331">
        <f>SUMIFS(US!C:C,US!$D:$D,YEAR(daily!$A2331),US!$E:$E,MONTH(daily!$A2331))</f>
        <v>18828</v>
      </c>
      <c r="N2331">
        <f>SUMIFS(COT!E:E,COT!$A:$A,YEAR(daily!$A2331),COT!$B:$B,WEEKNUM(daily!$A2331))</f>
        <v>1203679</v>
      </c>
      <c r="O2331">
        <f>SUMIFS(COT!F:F,COT!$A:$A,YEAR(daily!$A2331),COT!$B:$B,WEEKNUM(daily!$A2331))</f>
        <v>204490</v>
      </c>
      <c r="P2331">
        <f>SUMIFS(COT!G:G,COT!$A:$A,YEAR(daily!$A2331),COT!$B:$B,WEEKNUM(daily!$A2331))</f>
        <v>156607</v>
      </c>
      <c r="Q2331">
        <f>SUMIFS(COT!H:H,COT!$A:$A,YEAR(daily!$A2331),COT!$B:$B,WEEKNUM(daily!$A2331))</f>
        <v>288748</v>
      </c>
      <c r="R2331">
        <f>SUMIFS(COT!I:I,COT!$A:$A,YEAR(daily!$A2331),COT!$B:$B,WEEKNUM(daily!$A2331))</f>
        <v>589809</v>
      </c>
      <c r="S2331">
        <f>SUMIFS(COT!J:J,COT!$A:$A,YEAR(daily!$A2331),COT!$B:$B,WEEKNUM(daily!$A2331))</f>
        <v>656131</v>
      </c>
      <c r="T2331">
        <f>SUMIFS(COT!K:K,COT!$A:$A,YEAR(daily!$A2331),COT!$B:$B,WEEKNUM(daily!$A2331))</f>
        <v>120632</v>
      </c>
      <c r="U2331">
        <f>SUMIFS(COT!L:L,COT!$A:$A,YEAR(daily!$A2331),COT!$B:$B,WEEKNUM(daily!$A2331))</f>
        <v>102193</v>
      </c>
      <c r="V2331">
        <f>SUMIFS(COT!M:M,COT!$A:$A,YEAR(daily!$A2331),COT!$B:$B,WEEKNUM(daily!$A2331))</f>
        <v>98</v>
      </c>
      <c r="W2331">
        <f>SUMIFS(COT!N:N,COT!$A:$A,YEAR(daily!$A2331),COT!$B:$B,WEEKNUM(daily!$A2331))</f>
        <v>93</v>
      </c>
      <c r="X2331">
        <f>SUMIFS(COT!O:O,COT!$A:$A,YEAR(daily!$A2331),COT!$B:$B,WEEKNUM(daily!$A2331))</f>
        <v>140</v>
      </c>
      <c r="Y2331">
        <f>SUMIFS(COT!P:P,COT!$A:$A,YEAR(daily!$A2331),COT!$B:$B,WEEKNUM(daily!$A2331))</f>
        <v>76</v>
      </c>
      <c r="Z2331">
        <f>SUMIFS(COT!Q:Q,COT!$A:$A,YEAR(daily!$A2331),COT!$B:$B,WEEKNUM(daily!$A2331))</f>
        <v>89</v>
      </c>
      <c r="AA2331">
        <f>SUMIFS(Saudi!B:B,Saudi!$A:$A,YEAR(daily!$A2331))</f>
        <v>509.80500000000001</v>
      </c>
      <c r="AB2331">
        <f>SUMIFS(Saudi!C:C,Saudi!$A:$A,YEAR(daily!$A2331))</f>
        <v>596.43100000000004</v>
      </c>
      <c r="AC2331">
        <f>SUMIFS(Saudi!F:F,Saudi!$A:$A,YEAR(daily!$A2331))</f>
        <v>3764937</v>
      </c>
      <c r="AD2331">
        <f>SUMIFS(Saudi!G:G,Saudi!$A:$A,YEAR(daily!$A2331))</f>
        <v>61.797740354674566</v>
      </c>
      <c r="AE2331">
        <f>SUMIFS(Saudi!H:H,Saudi!$A:$A,YEAR(daily!$A2331))</f>
        <v>232664599.1777074</v>
      </c>
      <c r="AF2331" s="5">
        <f t="shared" si="97"/>
        <v>6</v>
      </c>
      <c r="AG2331" s="5">
        <f t="shared" si="98"/>
        <v>2009</v>
      </c>
    </row>
    <row r="2332" spans="1:33">
      <c r="A2332" s="3">
        <v>39974</v>
      </c>
      <c r="B2332" s="1">
        <v>180539</v>
      </c>
      <c r="C2332" s="1">
        <v>113491</v>
      </c>
      <c r="D2332" s="1">
        <v>44346</v>
      </c>
      <c r="E2332" s="1">
        <v>71.33</v>
      </c>
      <c r="F2332" s="1">
        <v>72.89</v>
      </c>
      <c r="G2332" s="1">
        <v>73.599999999999994</v>
      </c>
      <c r="H2332" s="2">
        <v>50.8</v>
      </c>
      <c r="I2332" s="2">
        <v>29.1</v>
      </c>
      <c r="J2332" s="2">
        <v>84.9</v>
      </c>
      <c r="K2332" s="2">
        <v>84.6</v>
      </c>
      <c r="L2332">
        <f>SUMIFS(US!B:B,US!$D:$D,YEAR(daily!$A2332),US!$E:$E,MONTH(daily!$A2332))</f>
        <v>9132</v>
      </c>
      <c r="M2332">
        <f>SUMIFS(US!C:C,US!$D:$D,YEAR(daily!$A2332),US!$E:$E,MONTH(daily!$A2332))</f>
        <v>18828</v>
      </c>
      <c r="N2332">
        <f>SUMIFS(COT!E:E,COT!$A:$A,YEAR(daily!$A2332),COT!$B:$B,WEEKNUM(daily!$A2332))</f>
        <v>1203679</v>
      </c>
      <c r="O2332">
        <f>SUMIFS(COT!F:F,COT!$A:$A,YEAR(daily!$A2332),COT!$B:$B,WEEKNUM(daily!$A2332))</f>
        <v>204490</v>
      </c>
      <c r="P2332">
        <f>SUMIFS(COT!G:G,COT!$A:$A,YEAR(daily!$A2332),COT!$B:$B,WEEKNUM(daily!$A2332))</f>
        <v>156607</v>
      </c>
      <c r="Q2332">
        <f>SUMIFS(COT!H:H,COT!$A:$A,YEAR(daily!$A2332),COT!$B:$B,WEEKNUM(daily!$A2332))</f>
        <v>288748</v>
      </c>
      <c r="R2332">
        <f>SUMIFS(COT!I:I,COT!$A:$A,YEAR(daily!$A2332),COT!$B:$B,WEEKNUM(daily!$A2332))</f>
        <v>589809</v>
      </c>
      <c r="S2332">
        <f>SUMIFS(COT!J:J,COT!$A:$A,YEAR(daily!$A2332),COT!$B:$B,WEEKNUM(daily!$A2332))</f>
        <v>656131</v>
      </c>
      <c r="T2332">
        <f>SUMIFS(COT!K:K,COT!$A:$A,YEAR(daily!$A2332),COT!$B:$B,WEEKNUM(daily!$A2332))</f>
        <v>120632</v>
      </c>
      <c r="U2332">
        <f>SUMIFS(COT!L:L,COT!$A:$A,YEAR(daily!$A2332),COT!$B:$B,WEEKNUM(daily!$A2332))</f>
        <v>102193</v>
      </c>
      <c r="V2332">
        <f>SUMIFS(COT!M:M,COT!$A:$A,YEAR(daily!$A2332),COT!$B:$B,WEEKNUM(daily!$A2332))</f>
        <v>98</v>
      </c>
      <c r="W2332">
        <f>SUMIFS(COT!N:N,COT!$A:$A,YEAR(daily!$A2332),COT!$B:$B,WEEKNUM(daily!$A2332))</f>
        <v>93</v>
      </c>
      <c r="X2332">
        <f>SUMIFS(COT!O:O,COT!$A:$A,YEAR(daily!$A2332),COT!$B:$B,WEEKNUM(daily!$A2332))</f>
        <v>140</v>
      </c>
      <c r="Y2332">
        <f>SUMIFS(COT!P:P,COT!$A:$A,YEAR(daily!$A2332),COT!$B:$B,WEEKNUM(daily!$A2332))</f>
        <v>76</v>
      </c>
      <c r="Z2332">
        <f>SUMIFS(COT!Q:Q,COT!$A:$A,YEAR(daily!$A2332),COT!$B:$B,WEEKNUM(daily!$A2332))</f>
        <v>89</v>
      </c>
      <c r="AA2332">
        <f>SUMIFS(Saudi!B:B,Saudi!$A:$A,YEAR(daily!$A2332))</f>
        <v>509.80500000000001</v>
      </c>
      <c r="AB2332">
        <f>SUMIFS(Saudi!C:C,Saudi!$A:$A,YEAR(daily!$A2332))</f>
        <v>596.43100000000004</v>
      </c>
      <c r="AC2332">
        <f>SUMIFS(Saudi!F:F,Saudi!$A:$A,YEAR(daily!$A2332))</f>
        <v>3764937</v>
      </c>
      <c r="AD2332">
        <f>SUMIFS(Saudi!G:G,Saudi!$A:$A,YEAR(daily!$A2332))</f>
        <v>61.797740354674566</v>
      </c>
      <c r="AE2332">
        <f>SUMIFS(Saudi!H:H,Saudi!$A:$A,YEAR(daily!$A2332))</f>
        <v>232664599.1777074</v>
      </c>
      <c r="AF2332" s="5">
        <f t="shared" si="97"/>
        <v>6</v>
      </c>
      <c r="AG2332" s="5">
        <f t="shared" si="98"/>
        <v>2009</v>
      </c>
    </row>
    <row r="2333" spans="1:33">
      <c r="A2333" s="3">
        <v>39975</v>
      </c>
      <c r="B2333" s="1">
        <v>152156</v>
      </c>
      <c r="C2333" s="1">
        <v>124606</v>
      </c>
      <c r="D2333" s="1">
        <v>43052</v>
      </c>
      <c r="E2333" s="1">
        <v>72.680000000000007</v>
      </c>
      <c r="F2333" s="1">
        <v>74.31</v>
      </c>
      <c r="G2333" s="1">
        <v>74.95</v>
      </c>
      <c r="H2333" s="2">
        <v>50.8</v>
      </c>
      <c r="I2333" s="2">
        <v>29.1</v>
      </c>
      <c r="J2333" s="2">
        <v>84.9</v>
      </c>
      <c r="K2333" s="2">
        <v>84.6</v>
      </c>
      <c r="L2333">
        <f>SUMIFS(US!B:B,US!$D:$D,YEAR(daily!$A2333),US!$E:$E,MONTH(daily!$A2333))</f>
        <v>9132</v>
      </c>
      <c r="M2333">
        <f>SUMIFS(US!C:C,US!$D:$D,YEAR(daily!$A2333),US!$E:$E,MONTH(daily!$A2333))</f>
        <v>18828</v>
      </c>
      <c r="N2333">
        <f>SUMIFS(COT!E:E,COT!$A:$A,YEAR(daily!$A2333),COT!$B:$B,WEEKNUM(daily!$A2333))</f>
        <v>1203679</v>
      </c>
      <c r="O2333">
        <f>SUMIFS(COT!F:F,COT!$A:$A,YEAR(daily!$A2333),COT!$B:$B,WEEKNUM(daily!$A2333))</f>
        <v>204490</v>
      </c>
      <c r="P2333">
        <f>SUMIFS(COT!G:G,COT!$A:$A,YEAR(daily!$A2333),COT!$B:$B,WEEKNUM(daily!$A2333))</f>
        <v>156607</v>
      </c>
      <c r="Q2333">
        <f>SUMIFS(COT!H:H,COT!$A:$A,YEAR(daily!$A2333),COT!$B:$B,WEEKNUM(daily!$A2333))</f>
        <v>288748</v>
      </c>
      <c r="R2333">
        <f>SUMIFS(COT!I:I,COT!$A:$A,YEAR(daily!$A2333),COT!$B:$B,WEEKNUM(daily!$A2333))</f>
        <v>589809</v>
      </c>
      <c r="S2333">
        <f>SUMIFS(COT!J:J,COT!$A:$A,YEAR(daily!$A2333),COT!$B:$B,WEEKNUM(daily!$A2333))</f>
        <v>656131</v>
      </c>
      <c r="T2333">
        <f>SUMIFS(COT!K:K,COT!$A:$A,YEAR(daily!$A2333),COT!$B:$B,WEEKNUM(daily!$A2333))</f>
        <v>120632</v>
      </c>
      <c r="U2333">
        <f>SUMIFS(COT!L:L,COT!$A:$A,YEAR(daily!$A2333),COT!$B:$B,WEEKNUM(daily!$A2333))</f>
        <v>102193</v>
      </c>
      <c r="V2333">
        <f>SUMIFS(COT!M:M,COT!$A:$A,YEAR(daily!$A2333),COT!$B:$B,WEEKNUM(daily!$A2333))</f>
        <v>98</v>
      </c>
      <c r="W2333">
        <f>SUMIFS(COT!N:N,COT!$A:$A,YEAR(daily!$A2333),COT!$B:$B,WEEKNUM(daily!$A2333))</f>
        <v>93</v>
      </c>
      <c r="X2333">
        <f>SUMIFS(COT!O:O,COT!$A:$A,YEAR(daily!$A2333),COT!$B:$B,WEEKNUM(daily!$A2333))</f>
        <v>140</v>
      </c>
      <c r="Y2333">
        <f>SUMIFS(COT!P:P,COT!$A:$A,YEAR(daily!$A2333),COT!$B:$B,WEEKNUM(daily!$A2333))</f>
        <v>76</v>
      </c>
      <c r="Z2333">
        <f>SUMIFS(COT!Q:Q,COT!$A:$A,YEAR(daily!$A2333),COT!$B:$B,WEEKNUM(daily!$A2333))</f>
        <v>89</v>
      </c>
      <c r="AA2333">
        <f>SUMIFS(Saudi!B:B,Saudi!$A:$A,YEAR(daily!$A2333))</f>
        <v>509.80500000000001</v>
      </c>
      <c r="AB2333">
        <f>SUMIFS(Saudi!C:C,Saudi!$A:$A,YEAR(daily!$A2333))</f>
        <v>596.43100000000004</v>
      </c>
      <c r="AC2333">
        <f>SUMIFS(Saudi!F:F,Saudi!$A:$A,YEAR(daily!$A2333))</f>
        <v>3764937</v>
      </c>
      <c r="AD2333">
        <f>SUMIFS(Saudi!G:G,Saudi!$A:$A,YEAR(daily!$A2333))</f>
        <v>61.797740354674566</v>
      </c>
      <c r="AE2333">
        <f>SUMIFS(Saudi!H:H,Saudi!$A:$A,YEAR(daily!$A2333))</f>
        <v>232664599.1777074</v>
      </c>
      <c r="AF2333" s="5">
        <f t="shared" si="97"/>
        <v>6</v>
      </c>
      <c r="AG2333" s="5">
        <f t="shared" si="98"/>
        <v>2009</v>
      </c>
    </row>
    <row r="2334" spans="1:33">
      <c r="A2334" s="3">
        <v>39976</v>
      </c>
      <c r="B2334" s="1">
        <v>134388</v>
      </c>
      <c r="C2334" s="1">
        <v>126546</v>
      </c>
      <c r="D2334" s="1">
        <v>42675</v>
      </c>
      <c r="E2334" s="1">
        <v>72.040000000000006</v>
      </c>
      <c r="F2334" s="1">
        <v>73.56</v>
      </c>
      <c r="G2334" s="1">
        <v>74.239999999999995</v>
      </c>
      <c r="H2334" s="2">
        <v>50.8</v>
      </c>
      <c r="I2334" s="2">
        <v>29.1</v>
      </c>
      <c r="J2334" s="2">
        <v>84.9</v>
      </c>
      <c r="K2334" s="2">
        <v>84.6</v>
      </c>
      <c r="L2334">
        <f>SUMIFS(US!B:B,US!$D:$D,YEAR(daily!$A2334),US!$E:$E,MONTH(daily!$A2334))</f>
        <v>9132</v>
      </c>
      <c r="M2334">
        <f>SUMIFS(US!C:C,US!$D:$D,YEAR(daily!$A2334),US!$E:$E,MONTH(daily!$A2334))</f>
        <v>18828</v>
      </c>
      <c r="N2334">
        <f>SUMIFS(COT!E:E,COT!$A:$A,YEAR(daily!$A2334),COT!$B:$B,WEEKNUM(daily!$A2334))</f>
        <v>1203679</v>
      </c>
      <c r="O2334">
        <f>SUMIFS(COT!F:F,COT!$A:$A,YEAR(daily!$A2334),COT!$B:$B,WEEKNUM(daily!$A2334))</f>
        <v>204490</v>
      </c>
      <c r="P2334">
        <f>SUMIFS(COT!G:G,COT!$A:$A,YEAR(daily!$A2334),COT!$B:$B,WEEKNUM(daily!$A2334))</f>
        <v>156607</v>
      </c>
      <c r="Q2334">
        <f>SUMIFS(COT!H:H,COT!$A:$A,YEAR(daily!$A2334),COT!$B:$B,WEEKNUM(daily!$A2334))</f>
        <v>288748</v>
      </c>
      <c r="R2334">
        <f>SUMIFS(COT!I:I,COT!$A:$A,YEAR(daily!$A2334),COT!$B:$B,WEEKNUM(daily!$A2334))</f>
        <v>589809</v>
      </c>
      <c r="S2334">
        <f>SUMIFS(COT!J:J,COT!$A:$A,YEAR(daily!$A2334),COT!$B:$B,WEEKNUM(daily!$A2334))</f>
        <v>656131</v>
      </c>
      <c r="T2334">
        <f>SUMIFS(COT!K:K,COT!$A:$A,YEAR(daily!$A2334),COT!$B:$B,WEEKNUM(daily!$A2334))</f>
        <v>120632</v>
      </c>
      <c r="U2334">
        <f>SUMIFS(COT!L:L,COT!$A:$A,YEAR(daily!$A2334),COT!$B:$B,WEEKNUM(daily!$A2334))</f>
        <v>102193</v>
      </c>
      <c r="V2334">
        <f>SUMIFS(COT!M:M,COT!$A:$A,YEAR(daily!$A2334),COT!$B:$B,WEEKNUM(daily!$A2334))</f>
        <v>98</v>
      </c>
      <c r="W2334">
        <f>SUMIFS(COT!N:N,COT!$A:$A,YEAR(daily!$A2334),COT!$B:$B,WEEKNUM(daily!$A2334))</f>
        <v>93</v>
      </c>
      <c r="X2334">
        <f>SUMIFS(COT!O:O,COT!$A:$A,YEAR(daily!$A2334),COT!$B:$B,WEEKNUM(daily!$A2334))</f>
        <v>140</v>
      </c>
      <c r="Y2334">
        <f>SUMIFS(COT!P:P,COT!$A:$A,YEAR(daily!$A2334),COT!$B:$B,WEEKNUM(daily!$A2334))</f>
        <v>76</v>
      </c>
      <c r="Z2334">
        <f>SUMIFS(COT!Q:Q,COT!$A:$A,YEAR(daily!$A2334),COT!$B:$B,WEEKNUM(daily!$A2334))</f>
        <v>89</v>
      </c>
      <c r="AA2334">
        <f>SUMIFS(Saudi!B:B,Saudi!$A:$A,YEAR(daily!$A2334))</f>
        <v>509.80500000000001</v>
      </c>
      <c r="AB2334">
        <f>SUMIFS(Saudi!C:C,Saudi!$A:$A,YEAR(daily!$A2334))</f>
        <v>596.43100000000004</v>
      </c>
      <c r="AC2334">
        <f>SUMIFS(Saudi!F:F,Saudi!$A:$A,YEAR(daily!$A2334))</f>
        <v>3764937</v>
      </c>
      <c r="AD2334">
        <f>SUMIFS(Saudi!G:G,Saudi!$A:$A,YEAR(daily!$A2334))</f>
        <v>61.797740354674566</v>
      </c>
      <c r="AE2334">
        <f>SUMIFS(Saudi!H:H,Saudi!$A:$A,YEAR(daily!$A2334))</f>
        <v>232664599.1777074</v>
      </c>
      <c r="AF2334" s="5">
        <f t="shared" si="97"/>
        <v>6</v>
      </c>
      <c r="AG2334" s="5">
        <f t="shared" si="98"/>
        <v>2009</v>
      </c>
    </row>
    <row r="2335" spans="1:33">
      <c r="A2335" s="3">
        <v>39979</v>
      </c>
      <c r="B2335" s="1">
        <v>125107</v>
      </c>
      <c r="C2335" s="1">
        <v>126750</v>
      </c>
      <c r="D2335" s="1">
        <v>44296</v>
      </c>
      <c r="E2335" s="1">
        <v>70.62</v>
      </c>
      <c r="F2335" s="1">
        <v>72.150000000000006</v>
      </c>
      <c r="G2335" s="1">
        <v>72.86</v>
      </c>
      <c r="H2335" s="2">
        <v>50.8</v>
      </c>
      <c r="I2335" s="2">
        <v>29.1</v>
      </c>
      <c r="J2335" s="2">
        <v>84.9</v>
      </c>
      <c r="K2335" s="2">
        <v>84.6</v>
      </c>
      <c r="L2335">
        <f>SUMIFS(US!B:B,US!$D:$D,YEAR(daily!$A2335),US!$E:$E,MONTH(daily!$A2335))</f>
        <v>9132</v>
      </c>
      <c r="M2335">
        <f>SUMIFS(US!C:C,US!$D:$D,YEAR(daily!$A2335),US!$E:$E,MONTH(daily!$A2335))</f>
        <v>18828</v>
      </c>
      <c r="N2335">
        <f>SUMIFS(COT!E:E,COT!$A:$A,YEAR(daily!$A2335),COT!$B:$B,WEEKNUM(daily!$A2335))</f>
        <v>1198182</v>
      </c>
      <c r="O2335">
        <f>SUMIFS(COT!F:F,COT!$A:$A,YEAR(daily!$A2335),COT!$B:$B,WEEKNUM(daily!$A2335))</f>
        <v>201362</v>
      </c>
      <c r="P2335">
        <f>SUMIFS(COT!G:G,COT!$A:$A,YEAR(daily!$A2335),COT!$B:$B,WEEKNUM(daily!$A2335))</f>
        <v>174932</v>
      </c>
      <c r="Q2335">
        <f>SUMIFS(COT!H:H,COT!$A:$A,YEAR(daily!$A2335),COT!$B:$B,WEEKNUM(daily!$A2335))</f>
        <v>279561</v>
      </c>
      <c r="R2335">
        <f>SUMIFS(COT!I:I,COT!$A:$A,YEAR(daily!$A2335),COT!$B:$B,WEEKNUM(daily!$A2335))</f>
        <v>614337</v>
      </c>
      <c r="S2335">
        <f>SUMIFS(COT!J:J,COT!$A:$A,YEAR(daily!$A2335),COT!$B:$B,WEEKNUM(daily!$A2335))</f>
        <v>660678</v>
      </c>
      <c r="T2335">
        <f>SUMIFS(COT!K:K,COT!$A:$A,YEAR(daily!$A2335),COT!$B:$B,WEEKNUM(daily!$A2335))</f>
        <v>102922</v>
      </c>
      <c r="U2335">
        <f>SUMIFS(COT!L:L,COT!$A:$A,YEAR(daily!$A2335),COT!$B:$B,WEEKNUM(daily!$A2335))</f>
        <v>83011</v>
      </c>
      <c r="V2335">
        <f>SUMIFS(COT!M:M,COT!$A:$A,YEAR(daily!$A2335),COT!$B:$B,WEEKNUM(daily!$A2335))</f>
        <v>92</v>
      </c>
      <c r="W2335">
        <f>SUMIFS(COT!N:N,COT!$A:$A,YEAR(daily!$A2335),COT!$B:$B,WEEKNUM(daily!$A2335))</f>
        <v>99</v>
      </c>
      <c r="X2335">
        <f>SUMIFS(COT!O:O,COT!$A:$A,YEAR(daily!$A2335),COT!$B:$B,WEEKNUM(daily!$A2335))</f>
        <v>135</v>
      </c>
      <c r="Y2335">
        <f>SUMIFS(COT!P:P,COT!$A:$A,YEAR(daily!$A2335),COT!$B:$B,WEEKNUM(daily!$A2335))</f>
        <v>79</v>
      </c>
      <c r="Z2335">
        <f>SUMIFS(COT!Q:Q,COT!$A:$A,YEAR(daily!$A2335),COT!$B:$B,WEEKNUM(daily!$A2335))</f>
        <v>86</v>
      </c>
      <c r="AA2335">
        <f>SUMIFS(Saudi!B:B,Saudi!$A:$A,YEAR(daily!$A2335))</f>
        <v>509.80500000000001</v>
      </c>
      <c r="AB2335">
        <f>SUMIFS(Saudi!C:C,Saudi!$A:$A,YEAR(daily!$A2335))</f>
        <v>596.43100000000004</v>
      </c>
      <c r="AC2335">
        <f>SUMIFS(Saudi!F:F,Saudi!$A:$A,YEAR(daily!$A2335))</f>
        <v>3764937</v>
      </c>
      <c r="AD2335">
        <f>SUMIFS(Saudi!G:G,Saudi!$A:$A,YEAR(daily!$A2335))</f>
        <v>61.797740354674566</v>
      </c>
      <c r="AE2335">
        <f>SUMIFS(Saudi!H:H,Saudi!$A:$A,YEAR(daily!$A2335))</f>
        <v>232664599.1777074</v>
      </c>
      <c r="AF2335" s="5">
        <f t="shared" si="97"/>
        <v>6</v>
      </c>
      <c r="AG2335" s="5">
        <f t="shared" si="98"/>
        <v>2009</v>
      </c>
    </row>
    <row r="2336" spans="1:33">
      <c r="A2336" s="3">
        <v>39980</v>
      </c>
      <c r="B2336" s="1">
        <v>102278</v>
      </c>
      <c r="C2336" s="1">
        <v>126011</v>
      </c>
      <c r="D2336" s="1">
        <v>45066</v>
      </c>
      <c r="E2336" s="1">
        <v>70.47</v>
      </c>
      <c r="F2336" s="1">
        <v>71.959999999999994</v>
      </c>
      <c r="G2336" s="1">
        <v>72.64</v>
      </c>
      <c r="H2336" s="2">
        <v>50.8</v>
      </c>
      <c r="I2336" s="2">
        <v>29.1</v>
      </c>
      <c r="J2336" s="2">
        <v>84.9</v>
      </c>
      <c r="K2336" s="2">
        <v>84.6</v>
      </c>
      <c r="L2336">
        <f>SUMIFS(US!B:B,US!$D:$D,YEAR(daily!$A2336),US!$E:$E,MONTH(daily!$A2336))</f>
        <v>9132</v>
      </c>
      <c r="M2336">
        <f>SUMIFS(US!C:C,US!$D:$D,YEAR(daily!$A2336),US!$E:$E,MONTH(daily!$A2336))</f>
        <v>18828</v>
      </c>
      <c r="N2336">
        <f>SUMIFS(COT!E:E,COT!$A:$A,YEAR(daily!$A2336),COT!$B:$B,WEEKNUM(daily!$A2336))</f>
        <v>1198182</v>
      </c>
      <c r="O2336">
        <f>SUMIFS(COT!F:F,COT!$A:$A,YEAR(daily!$A2336),COT!$B:$B,WEEKNUM(daily!$A2336))</f>
        <v>201362</v>
      </c>
      <c r="P2336">
        <f>SUMIFS(COT!G:G,COT!$A:$A,YEAR(daily!$A2336),COT!$B:$B,WEEKNUM(daily!$A2336))</f>
        <v>174932</v>
      </c>
      <c r="Q2336">
        <f>SUMIFS(COT!H:H,COT!$A:$A,YEAR(daily!$A2336),COT!$B:$B,WEEKNUM(daily!$A2336))</f>
        <v>279561</v>
      </c>
      <c r="R2336">
        <f>SUMIFS(COT!I:I,COT!$A:$A,YEAR(daily!$A2336),COT!$B:$B,WEEKNUM(daily!$A2336))</f>
        <v>614337</v>
      </c>
      <c r="S2336">
        <f>SUMIFS(COT!J:J,COT!$A:$A,YEAR(daily!$A2336),COT!$B:$B,WEEKNUM(daily!$A2336))</f>
        <v>660678</v>
      </c>
      <c r="T2336">
        <f>SUMIFS(COT!K:K,COT!$A:$A,YEAR(daily!$A2336),COT!$B:$B,WEEKNUM(daily!$A2336))</f>
        <v>102922</v>
      </c>
      <c r="U2336">
        <f>SUMIFS(COT!L:L,COT!$A:$A,YEAR(daily!$A2336),COT!$B:$B,WEEKNUM(daily!$A2336))</f>
        <v>83011</v>
      </c>
      <c r="V2336">
        <f>SUMIFS(COT!M:M,COT!$A:$A,YEAR(daily!$A2336),COT!$B:$B,WEEKNUM(daily!$A2336))</f>
        <v>92</v>
      </c>
      <c r="W2336">
        <f>SUMIFS(COT!N:N,COT!$A:$A,YEAR(daily!$A2336),COT!$B:$B,WEEKNUM(daily!$A2336))</f>
        <v>99</v>
      </c>
      <c r="X2336">
        <f>SUMIFS(COT!O:O,COT!$A:$A,YEAR(daily!$A2336),COT!$B:$B,WEEKNUM(daily!$A2336))</f>
        <v>135</v>
      </c>
      <c r="Y2336">
        <f>SUMIFS(COT!P:P,COT!$A:$A,YEAR(daily!$A2336),COT!$B:$B,WEEKNUM(daily!$A2336))</f>
        <v>79</v>
      </c>
      <c r="Z2336">
        <f>SUMIFS(COT!Q:Q,COT!$A:$A,YEAR(daily!$A2336),COT!$B:$B,WEEKNUM(daily!$A2336))</f>
        <v>86</v>
      </c>
      <c r="AA2336">
        <f>SUMIFS(Saudi!B:B,Saudi!$A:$A,YEAR(daily!$A2336))</f>
        <v>509.80500000000001</v>
      </c>
      <c r="AB2336">
        <f>SUMIFS(Saudi!C:C,Saudi!$A:$A,YEAR(daily!$A2336))</f>
        <v>596.43100000000004</v>
      </c>
      <c r="AC2336">
        <f>SUMIFS(Saudi!F:F,Saudi!$A:$A,YEAR(daily!$A2336))</f>
        <v>3764937</v>
      </c>
      <c r="AD2336">
        <f>SUMIFS(Saudi!G:G,Saudi!$A:$A,YEAR(daily!$A2336))</f>
        <v>61.797740354674566</v>
      </c>
      <c r="AE2336">
        <f>SUMIFS(Saudi!H:H,Saudi!$A:$A,YEAR(daily!$A2336))</f>
        <v>232664599.1777074</v>
      </c>
      <c r="AF2336" s="5">
        <f t="shared" si="97"/>
        <v>6</v>
      </c>
      <c r="AG2336" s="5">
        <f t="shared" si="98"/>
        <v>2009</v>
      </c>
    </row>
    <row r="2337" spans="1:33">
      <c r="A2337" s="3">
        <v>39981</v>
      </c>
      <c r="B2337" s="1">
        <v>75657</v>
      </c>
      <c r="C2337" s="1">
        <v>132227</v>
      </c>
      <c r="D2337" s="1">
        <v>44779</v>
      </c>
      <c r="E2337" s="1">
        <v>71.03</v>
      </c>
      <c r="F2337" s="1">
        <v>72.61</v>
      </c>
      <c r="G2337" s="1">
        <v>73.34</v>
      </c>
      <c r="H2337" s="2">
        <v>50.8</v>
      </c>
      <c r="I2337" s="2">
        <v>29.1</v>
      </c>
      <c r="J2337" s="2">
        <v>84.9</v>
      </c>
      <c r="K2337" s="2">
        <v>84.6</v>
      </c>
      <c r="L2337">
        <f>SUMIFS(US!B:B,US!$D:$D,YEAR(daily!$A2337),US!$E:$E,MONTH(daily!$A2337))</f>
        <v>9132</v>
      </c>
      <c r="M2337">
        <f>SUMIFS(US!C:C,US!$D:$D,YEAR(daily!$A2337),US!$E:$E,MONTH(daily!$A2337))</f>
        <v>18828</v>
      </c>
      <c r="N2337">
        <f>SUMIFS(COT!E:E,COT!$A:$A,YEAR(daily!$A2337),COT!$B:$B,WEEKNUM(daily!$A2337))</f>
        <v>1198182</v>
      </c>
      <c r="O2337">
        <f>SUMIFS(COT!F:F,COT!$A:$A,YEAR(daily!$A2337),COT!$B:$B,WEEKNUM(daily!$A2337))</f>
        <v>201362</v>
      </c>
      <c r="P2337">
        <f>SUMIFS(COT!G:G,COT!$A:$A,YEAR(daily!$A2337),COT!$B:$B,WEEKNUM(daily!$A2337))</f>
        <v>174932</v>
      </c>
      <c r="Q2337">
        <f>SUMIFS(COT!H:H,COT!$A:$A,YEAR(daily!$A2337),COT!$B:$B,WEEKNUM(daily!$A2337))</f>
        <v>279561</v>
      </c>
      <c r="R2337">
        <f>SUMIFS(COT!I:I,COT!$A:$A,YEAR(daily!$A2337),COT!$B:$B,WEEKNUM(daily!$A2337))</f>
        <v>614337</v>
      </c>
      <c r="S2337">
        <f>SUMIFS(COT!J:J,COT!$A:$A,YEAR(daily!$A2337),COT!$B:$B,WEEKNUM(daily!$A2337))</f>
        <v>660678</v>
      </c>
      <c r="T2337">
        <f>SUMIFS(COT!K:K,COT!$A:$A,YEAR(daily!$A2337),COT!$B:$B,WEEKNUM(daily!$A2337))</f>
        <v>102922</v>
      </c>
      <c r="U2337">
        <f>SUMIFS(COT!L:L,COT!$A:$A,YEAR(daily!$A2337),COT!$B:$B,WEEKNUM(daily!$A2337))</f>
        <v>83011</v>
      </c>
      <c r="V2337">
        <f>SUMIFS(COT!M:M,COT!$A:$A,YEAR(daily!$A2337),COT!$B:$B,WEEKNUM(daily!$A2337))</f>
        <v>92</v>
      </c>
      <c r="W2337">
        <f>SUMIFS(COT!N:N,COT!$A:$A,YEAR(daily!$A2337),COT!$B:$B,WEEKNUM(daily!$A2337))</f>
        <v>99</v>
      </c>
      <c r="X2337">
        <f>SUMIFS(COT!O:O,COT!$A:$A,YEAR(daily!$A2337),COT!$B:$B,WEEKNUM(daily!$A2337))</f>
        <v>135</v>
      </c>
      <c r="Y2337">
        <f>SUMIFS(COT!P:P,COT!$A:$A,YEAR(daily!$A2337),COT!$B:$B,WEEKNUM(daily!$A2337))</f>
        <v>79</v>
      </c>
      <c r="Z2337">
        <f>SUMIFS(COT!Q:Q,COT!$A:$A,YEAR(daily!$A2337),COT!$B:$B,WEEKNUM(daily!$A2337))</f>
        <v>86</v>
      </c>
      <c r="AA2337">
        <f>SUMIFS(Saudi!B:B,Saudi!$A:$A,YEAR(daily!$A2337))</f>
        <v>509.80500000000001</v>
      </c>
      <c r="AB2337">
        <f>SUMIFS(Saudi!C:C,Saudi!$A:$A,YEAR(daily!$A2337))</f>
        <v>596.43100000000004</v>
      </c>
      <c r="AC2337">
        <f>SUMIFS(Saudi!F:F,Saudi!$A:$A,YEAR(daily!$A2337))</f>
        <v>3764937</v>
      </c>
      <c r="AD2337">
        <f>SUMIFS(Saudi!G:G,Saudi!$A:$A,YEAR(daily!$A2337))</f>
        <v>61.797740354674566</v>
      </c>
      <c r="AE2337">
        <f>SUMIFS(Saudi!H:H,Saudi!$A:$A,YEAR(daily!$A2337))</f>
        <v>232664599.1777074</v>
      </c>
      <c r="AF2337" s="5">
        <f t="shared" si="97"/>
        <v>6</v>
      </c>
      <c r="AG2337" s="5">
        <f t="shared" si="98"/>
        <v>2009</v>
      </c>
    </row>
    <row r="2338" spans="1:33">
      <c r="A2338" s="3">
        <v>39982</v>
      </c>
      <c r="B2338" s="1">
        <v>53282</v>
      </c>
      <c r="C2338" s="1">
        <v>128422</v>
      </c>
      <c r="D2338" s="1">
        <v>45925</v>
      </c>
      <c r="E2338" s="1">
        <v>71.37</v>
      </c>
      <c r="F2338" s="1">
        <v>72.69</v>
      </c>
      <c r="G2338" s="1">
        <v>73.37</v>
      </c>
      <c r="H2338" s="2">
        <v>50.8</v>
      </c>
      <c r="I2338" s="2">
        <v>29.1</v>
      </c>
      <c r="J2338" s="2">
        <v>84.9</v>
      </c>
      <c r="K2338" s="2">
        <v>84.6</v>
      </c>
      <c r="L2338">
        <f>SUMIFS(US!B:B,US!$D:$D,YEAR(daily!$A2338),US!$E:$E,MONTH(daily!$A2338))</f>
        <v>9132</v>
      </c>
      <c r="M2338">
        <f>SUMIFS(US!C:C,US!$D:$D,YEAR(daily!$A2338),US!$E:$E,MONTH(daily!$A2338))</f>
        <v>18828</v>
      </c>
      <c r="N2338">
        <f>SUMIFS(COT!E:E,COT!$A:$A,YEAR(daily!$A2338),COT!$B:$B,WEEKNUM(daily!$A2338))</f>
        <v>1198182</v>
      </c>
      <c r="O2338">
        <f>SUMIFS(COT!F:F,COT!$A:$A,YEAR(daily!$A2338),COT!$B:$B,WEEKNUM(daily!$A2338))</f>
        <v>201362</v>
      </c>
      <c r="P2338">
        <f>SUMIFS(COT!G:G,COT!$A:$A,YEAR(daily!$A2338),COT!$B:$B,WEEKNUM(daily!$A2338))</f>
        <v>174932</v>
      </c>
      <c r="Q2338">
        <f>SUMIFS(COT!H:H,COT!$A:$A,YEAR(daily!$A2338),COT!$B:$B,WEEKNUM(daily!$A2338))</f>
        <v>279561</v>
      </c>
      <c r="R2338">
        <f>SUMIFS(COT!I:I,COT!$A:$A,YEAR(daily!$A2338),COT!$B:$B,WEEKNUM(daily!$A2338))</f>
        <v>614337</v>
      </c>
      <c r="S2338">
        <f>SUMIFS(COT!J:J,COT!$A:$A,YEAR(daily!$A2338),COT!$B:$B,WEEKNUM(daily!$A2338))</f>
        <v>660678</v>
      </c>
      <c r="T2338">
        <f>SUMIFS(COT!K:K,COT!$A:$A,YEAR(daily!$A2338),COT!$B:$B,WEEKNUM(daily!$A2338))</f>
        <v>102922</v>
      </c>
      <c r="U2338">
        <f>SUMIFS(COT!L:L,COT!$A:$A,YEAR(daily!$A2338),COT!$B:$B,WEEKNUM(daily!$A2338))</f>
        <v>83011</v>
      </c>
      <c r="V2338">
        <f>SUMIFS(COT!M:M,COT!$A:$A,YEAR(daily!$A2338),COT!$B:$B,WEEKNUM(daily!$A2338))</f>
        <v>92</v>
      </c>
      <c r="W2338">
        <f>SUMIFS(COT!N:N,COT!$A:$A,YEAR(daily!$A2338),COT!$B:$B,WEEKNUM(daily!$A2338))</f>
        <v>99</v>
      </c>
      <c r="X2338">
        <f>SUMIFS(COT!O:O,COT!$A:$A,YEAR(daily!$A2338),COT!$B:$B,WEEKNUM(daily!$A2338))</f>
        <v>135</v>
      </c>
      <c r="Y2338">
        <f>SUMIFS(COT!P:P,COT!$A:$A,YEAR(daily!$A2338),COT!$B:$B,WEEKNUM(daily!$A2338))</f>
        <v>79</v>
      </c>
      <c r="Z2338">
        <f>SUMIFS(COT!Q:Q,COT!$A:$A,YEAR(daily!$A2338),COT!$B:$B,WEEKNUM(daily!$A2338))</f>
        <v>86</v>
      </c>
      <c r="AA2338">
        <f>SUMIFS(Saudi!B:B,Saudi!$A:$A,YEAR(daily!$A2338))</f>
        <v>509.80500000000001</v>
      </c>
      <c r="AB2338">
        <f>SUMIFS(Saudi!C:C,Saudi!$A:$A,YEAR(daily!$A2338))</f>
        <v>596.43100000000004</v>
      </c>
      <c r="AC2338">
        <f>SUMIFS(Saudi!F:F,Saudi!$A:$A,YEAR(daily!$A2338))</f>
        <v>3764937</v>
      </c>
      <c r="AD2338">
        <f>SUMIFS(Saudi!G:G,Saudi!$A:$A,YEAR(daily!$A2338))</f>
        <v>61.797740354674566</v>
      </c>
      <c r="AE2338">
        <f>SUMIFS(Saudi!H:H,Saudi!$A:$A,YEAR(daily!$A2338))</f>
        <v>232664599.1777074</v>
      </c>
      <c r="AF2338" s="5">
        <f t="shared" si="97"/>
        <v>6</v>
      </c>
      <c r="AG2338" s="5">
        <f t="shared" si="98"/>
        <v>2009</v>
      </c>
    </row>
    <row r="2339" spans="1:33">
      <c r="A2339" s="3">
        <v>39983</v>
      </c>
      <c r="B2339" s="1">
        <v>23650</v>
      </c>
      <c r="C2339" s="1">
        <v>132773</v>
      </c>
      <c r="D2339" s="1">
        <v>48189</v>
      </c>
      <c r="E2339" s="1">
        <v>69.55</v>
      </c>
      <c r="F2339" s="1">
        <v>70.88</v>
      </c>
      <c r="G2339" s="1">
        <v>71.64</v>
      </c>
      <c r="H2339" s="2">
        <v>50.8</v>
      </c>
      <c r="I2339" s="2">
        <v>29.1</v>
      </c>
      <c r="J2339" s="2">
        <v>84.9</v>
      </c>
      <c r="K2339" s="2">
        <v>84.6</v>
      </c>
      <c r="L2339">
        <f>SUMIFS(US!B:B,US!$D:$D,YEAR(daily!$A2339),US!$E:$E,MONTH(daily!$A2339))</f>
        <v>9132</v>
      </c>
      <c r="M2339">
        <f>SUMIFS(US!C:C,US!$D:$D,YEAR(daily!$A2339),US!$E:$E,MONTH(daily!$A2339))</f>
        <v>18828</v>
      </c>
      <c r="N2339">
        <f>SUMIFS(COT!E:E,COT!$A:$A,YEAR(daily!$A2339),COT!$B:$B,WEEKNUM(daily!$A2339))</f>
        <v>1198182</v>
      </c>
      <c r="O2339">
        <f>SUMIFS(COT!F:F,COT!$A:$A,YEAR(daily!$A2339),COT!$B:$B,WEEKNUM(daily!$A2339))</f>
        <v>201362</v>
      </c>
      <c r="P2339">
        <f>SUMIFS(COT!G:G,COT!$A:$A,YEAR(daily!$A2339),COT!$B:$B,WEEKNUM(daily!$A2339))</f>
        <v>174932</v>
      </c>
      <c r="Q2339">
        <f>SUMIFS(COT!H:H,COT!$A:$A,YEAR(daily!$A2339),COT!$B:$B,WEEKNUM(daily!$A2339))</f>
        <v>279561</v>
      </c>
      <c r="R2339">
        <f>SUMIFS(COT!I:I,COT!$A:$A,YEAR(daily!$A2339),COT!$B:$B,WEEKNUM(daily!$A2339))</f>
        <v>614337</v>
      </c>
      <c r="S2339">
        <f>SUMIFS(COT!J:J,COT!$A:$A,YEAR(daily!$A2339),COT!$B:$B,WEEKNUM(daily!$A2339))</f>
        <v>660678</v>
      </c>
      <c r="T2339">
        <f>SUMIFS(COT!K:K,COT!$A:$A,YEAR(daily!$A2339),COT!$B:$B,WEEKNUM(daily!$A2339))</f>
        <v>102922</v>
      </c>
      <c r="U2339">
        <f>SUMIFS(COT!L:L,COT!$A:$A,YEAR(daily!$A2339),COT!$B:$B,WEEKNUM(daily!$A2339))</f>
        <v>83011</v>
      </c>
      <c r="V2339">
        <f>SUMIFS(COT!M:M,COT!$A:$A,YEAR(daily!$A2339),COT!$B:$B,WEEKNUM(daily!$A2339))</f>
        <v>92</v>
      </c>
      <c r="W2339">
        <f>SUMIFS(COT!N:N,COT!$A:$A,YEAR(daily!$A2339),COT!$B:$B,WEEKNUM(daily!$A2339))</f>
        <v>99</v>
      </c>
      <c r="X2339">
        <f>SUMIFS(COT!O:O,COT!$A:$A,YEAR(daily!$A2339),COT!$B:$B,WEEKNUM(daily!$A2339))</f>
        <v>135</v>
      </c>
      <c r="Y2339">
        <f>SUMIFS(COT!P:P,COT!$A:$A,YEAR(daily!$A2339),COT!$B:$B,WEEKNUM(daily!$A2339))</f>
        <v>79</v>
      </c>
      <c r="Z2339">
        <f>SUMIFS(COT!Q:Q,COT!$A:$A,YEAR(daily!$A2339),COT!$B:$B,WEEKNUM(daily!$A2339))</f>
        <v>86</v>
      </c>
      <c r="AA2339">
        <f>SUMIFS(Saudi!B:B,Saudi!$A:$A,YEAR(daily!$A2339))</f>
        <v>509.80500000000001</v>
      </c>
      <c r="AB2339">
        <f>SUMIFS(Saudi!C:C,Saudi!$A:$A,YEAR(daily!$A2339))</f>
        <v>596.43100000000004</v>
      </c>
      <c r="AC2339">
        <f>SUMIFS(Saudi!F:F,Saudi!$A:$A,YEAR(daily!$A2339))</f>
        <v>3764937</v>
      </c>
      <c r="AD2339">
        <f>SUMIFS(Saudi!G:G,Saudi!$A:$A,YEAR(daily!$A2339))</f>
        <v>61.797740354674566</v>
      </c>
      <c r="AE2339">
        <f>SUMIFS(Saudi!H:H,Saudi!$A:$A,YEAR(daily!$A2339))</f>
        <v>232664599.1777074</v>
      </c>
      <c r="AF2339" s="5">
        <f t="shared" si="97"/>
        <v>6</v>
      </c>
      <c r="AG2339" s="5">
        <f t="shared" si="98"/>
        <v>2009</v>
      </c>
    </row>
    <row r="2340" spans="1:33">
      <c r="A2340" s="3">
        <v>39986</v>
      </c>
      <c r="B2340" s="1">
        <v>4299</v>
      </c>
      <c r="C2340" s="1">
        <v>133560</v>
      </c>
      <c r="D2340" s="1">
        <v>50229</v>
      </c>
      <c r="E2340" s="1">
        <v>66.930000000000007</v>
      </c>
      <c r="F2340" s="1">
        <v>68.319999999999993</v>
      </c>
      <c r="G2340" s="1">
        <v>69.069999999999993</v>
      </c>
      <c r="H2340" s="2">
        <v>50.8</v>
      </c>
      <c r="I2340" s="2">
        <v>29.1</v>
      </c>
      <c r="J2340" s="2">
        <v>84.9</v>
      </c>
      <c r="K2340" s="2">
        <v>84.6</v>
      </c>
      <c r="L2340">
        <f>SUMIFS(US!B:B,US!$D:$D,YEAR(daily!$A2340),US!$E:$E,MONTH(daily!$A2340))</f>
        <v>9132</v>
      </c>
      <c r="M2340">
        <f>SUMIFS(US!C:C,US!$D:$D,YEAR(daily!$A2340),US!$E:$E,MONTH(daily!$A2340))</f>
        <v>18828</v>
      </c>
      <c r="N2340">
        <f>SUMIFS(COT!E:E,COT!$A:$A,YEAR(daily!$A2340),COT!$B:$B,WEEKNUM(daily!$A2340))</f>
        <v>1110597</v>
      </c>
      <c r="O2340">
        <f>SUMIFS(COT!F:F,COT!$A:$A,YEAR(daily!$A2340),COT!$B:$B,WEEKNUM(daily!$A2340))</f>
        <v>201463</v>
      </c>
      <c r="P2340">
        <f>SUMIFS(COT!G:G,COT!$A:$A,YEAR(daily!$A2340),COT!$B:$B,WEEKNUM(daily!$A2340))</f>
        <v>162093</v>
      </c>
      <c r="Q2340">
        <f>SUMIFS(COT!H:H,COT!$A:$A,YEAR(daily!$A2340),COT!$B:$B,WEEKNUM(daily!$A2340))</f>
        <v>255513</v>
      </c>
      <c r="R2340">
        <f>SUMIFS(COT!I:I,COT!$A:$A,YEAR(daily!$A2340),COT!$B:$B,WEEKNUM(daily!$A2340))</f>
        <v>572646</v>
      </c>
      <c r="S2340">
        <f>SUMIFS(COT!J:J,COT!$A:$A,YEAR(daily!$A2340),COT!$B:$B,WEEKNUM(daily!$A2340))</f>
        <v>624003</v>
      </c>
      <c r="T2340">
        <f>SUMIFS(COT!K:K,COT!$A:$A,YEAR(daily!$A2340),COT!$B:$B,WEEKNUM(daily!$A2340))</f>
        <v>80975</v>
      </c>
      <c r="U2340">
        <f>SUMIFS(COT!L:L,COT!$A:$A,YEAR(daily!$A2340),COT!$B:$B,WEEKNUM(daily!$A2340))</f>
        <v>68988</v>
      </c>
      <c r="V2340">
        <f>SUMIFS(COT!M:M,COT!$A:$A,YEAR(daily!$A2340),COT!$B:$B,WEEKNUM(daily!$A2340))</f>
        <v>84</v>
      </c>
      <c r="W2340">
        <f>SUMIFS(COT!N:N,COT!$A:$A,YEAR(daily!$A2340),COT!$B:$B,WEEKNUM(daily!$A2340))</f>
        <v>97</v>
      </c>
      <c r="X2340">
        <f>SUMIFS(COT!O:O,COT!$A:$A,YEAR(daily!$A2340),COT!$B:$B,WEEKNUM(daily!$A2340))</f>
        <v>124</v>
      </c>
      <c r="Y2340">
        <f>SUMIFS(COT!P:P,COT!$A:$A,YEAR(daily!$A2340),COT!$B:$B,WEEKNUM(daily!$A2340))</f>
        <v>75</v>
      </c>
      <c r="Z2340">
        <f>SUMIFS(COT!Q:Q,COT!$A:$A,YEAR(daily!$A2340),COT!$B:$B,WEEKNUM(daily!$A2340))</f>
        <v>91</v>
      </c>
      <c r="AA2340">
        <f>SUMIFS(Saudi!B:B,Saudi!$A:$A,YEAR(daily!$A2340))</f>
        <v>509.80500000000001</v>
      </c>
      <c r="AB2340">
        <f>SUMIFS(Saudi!C:C,Saudi!$A:$A,YEAR(daily!$A2340))</f>
        <v>596.43100000000004</v>
      </c>
      <c r="AC2340">
        <f>SUMIFS(Saudi!F:F,Saudi!$A:$A,YEAR(daily!$A2340))</f>
        <v>3764937</v>
      </c>
      <c r="AD2340">
        <f>SUMIFS(Saudi!G:G,Saudi!$A:$A,YEAR(daily!$A2340))</f>
        <v>61.797740354674566</v>
      </c>
      <c r="AE2340">
        <f>SUMIFS(Saudi!H:H,Saudi!$A:$A,YEAR(daily!$A2340))</f>
        <v>232664599.1777074</v>
      </c>
      <c r="AF2340" s="5">
        <f t="shared" si="97"/>
        <v>6</v>
      </c>
      <c r="AG2340" s="5">
        <f t="shared" si="98"/>
        <v>2009</v>
      </c>
    </row>
    <row r="2341" spans="1:33">
      <c r="A2341" s="3">
        <v>39987</v>
      </c>
      <c r="B2341" s="1">
        <v>261196</v>
      </c>
      <c r="C2341" s="1">
        <v>48835</v>
      </c>
      <c r="D2341" s="1">
        <v>27127</v>
      </c>
      <c r="E2341" s="1">
        <v>69.239999999999995</v>
      </c>
      <c r="F2341" s="1">
        <v>70.709999999999994</v>
      </c>
      <c r="G2341" s="1">
        <v>71.33</v>
      </c>
      <c r="H2341" s="2">
        <v>50.8</v>
      </c>
      <c r="I2341" s="2">
        <v>29.1</v>
      </c>
      <c r="J2341" s="2">
        <v>84.9</v>
      </c>
      <c r="K2341" s="2">
        <v>84.6</v>
      </c>
      <c r="L2341">
        <f>SUMIFS(US!B:B,US!$D:$D,YEAR(daily!$A2341),US!$E:$E,MONTH(daily!$A2341))</f>
        <v>9132</v>
      </c>
      <c r="M2341">
        <f>SUMIFS(US!C:C,US!$D:$D,YEAR(daily!$A2341),US!$E:$E,MONTH(daily!$A2341))</f>
        <v>18828</v>
      </c>
      <c r="N2341">
        <f>SUMIFS(COT!E:E,COT!$A:$A,YEAR(daily!$A2341),COT!$B:$B,WEEKNUM(daily!$A2341))</f>
        <v>1110597</v>
      </c>
      <c r="O2341">
        <f>SUMIFS(COT!F:F,COT!$A:$A,YEAR(daily!$A2341),COT!$B:$B,WEEKNUM(daily!$A2341))</f>
        <v>201463</v>
      </c>
      <c r="P2341">
        <f>SUMIFS(COT!G:G,COT!$A:$A,YEAR(daily!$A2341),COT!$B:$B,WEEKNUM(daily!$A2341))</f>
        <v>162093</v>
      </c>
      <c r="Q2341">
        <f>SUMIFS(COT!H:H,COT!$A:$A,YEAR(daily!$A2341),COT!$B:$B,WEEKNUM(daily!$A2341))</f>
        <v>255513</v>
      </c>
      <c r="R2341">
        <f>SUMIFS(COT!I:I,COT!$A:$A,YEAR(daily!$A2341),COT!$B:$B,WEEKNUM(daily!$A2341))</f>
        <v>572646</v>
      </c>
      <c r="S2341">
        <f>SUMIFS(COT!J:J,COT!$A:$A,YEAR(daily!$A2341),COT!$B:$B,WEEKNUM(daily!$A2341))</f>
        <v>624003</v>
      </c>
      <c r="T2341">
        <f>SUMIFS(COT!K:K,COT!$A:$A,YEAR(daily!$A2341),COT!$B:$B,WEEKNUM(daily!$A2341))</f>
        <v>80975</v>
      </c>
      <c r="U2341">
        <f>SUMIFS(COT!L:L,COT!$A:$A,YEAR(daily!$A2341),COT!$B:$B,WEEKNUM(daily!$A2341))</f>
        <v>68988</v>
      </c>
      <c r="V2341">
        <f>SUMIFS(COT!M:M,COT!$A:$A,YEAR(daily!$A2341),COT!$B:$B,WEEKNUM(daily!$A2341))</f>
        <v>84</v>
      </c>
      <c r="W2341">
        <f>SUMIFS(COT!N:N,COT!$A:$A,YEAR(daily!$A2341),COT!$B:$B,WEEKNUM(daily!$A2341))</f>
        <v>97</v>
      </c>
      <c r="X2341">
        <f>SUMIFS(COT!O:O,COT!$A:$A,YEAR(daily!$A2341),COT!$B:$B,WEEKNUM(daily!$A2341))</f>
        <v>124</v>
      </c>
      <c r="Y2341">
        <f>SUMIFS(COT!P:P,COT!$A:$A,YEAR(daily!$A2341),COT!$B:$B,WEEKNUM(daily!$A2341))</f>
        <v>75</v>
      </c>
      <c r="Z2341">
        <f>SUMIFS(COT!Q:Q,COT!$A:$A,YEAR(daily!$A2341),COT!$B:$B,WEEKNUM(daily!$A2341))</f>
        <v>91</v>
      </c>
      <c r="AA2341">
        <f>SUMIFS(Saudi!B:B,Saudi!$A:$A,YEAR(daily!$A2341))</f>
        <v>509.80500000000001</v>
      </c>
      <c r="AB2341">
        <f>SUMIFS(Saudi!C:C,Saudi!$A:$A,YEAR(daily!$A2341))</f>
        <v>596.43100000000004</v>
      </c>
      <c r="AC2341">
        <f>SUMIFS(Saudi!F:F,Saudi!$A:$A,YEAR(daily!$A2341))</f>
        <v>3764937</v>
      </c>
      <c r="AD2341">
        <f>SUMIFS(Saudi!G:G,Saudi!$A:$A,YEAR(daily!$A2341))</f>
        <v>61.797740354674566</v>
      </c>
      <c r="AE2341">
        <f>SUMIFS(Saudi!H:H,Saudi!$A:$A,YEAR(daily!$A2341))</f>
        <v>232664599.1777074</v>
      </c>
      <c r="AF2341" s="5">
        <f t="shared" si="97"/>
        <v>6</v>
      </c>
      <c r="AG2341" s="5">
        <f t="shared" si="98"/>
        <v>2009</v>
      </c>
    </row>
    <row r="2342" spans="1:33">
      <c r="A2342" s="3">
        <v>39988</v>
      </c>
      <c r="B2342" s="1">
        <v>262273</v>
      </c>
      <c r="C2342" s="1">
        <v>49832</v>
      </c>
      <c r="D2342" s="1">
        <v>28821</v>
      </c>
      <c r="E2342" s="1">
        <v>68.67</v>
      </c>
      <c r="F2342" s="1">
        <v>70.209999999999994</v>
      </c>
      <c r="G2342" s="1">
        <v>70.86</v>
      </c>
      <c r="H2342" s="2">
        <v>50.8</v>
      </c>
      <c r="I2342" s="2">
        <v>29.1</v>
      </c>
      <c r="J2342" s="2">
        <v>84.9</v>
      </c>
      <c r="K2342" s="2">
        <v>84.6</v>
      </c>
      <c r="L2342">
        <f>SUMIFS(US!B:B,US!$D:$D,YEAR(daily!$A2342),US!$E:$E,MONTH(daily!$A2342))</f>
        <v>9132</v>
      </c>
      <c r="M2342">
        <f>SUMIFS(US!C:C,US!$D:$D,YEAR(daily!$A2342),US!$E:$E,MONTH(daily!$A2342))</f>
        <v>18828</v>
      </c>
      <c r="N2342">
        <f>SUMIFS(COT!E:E,COT!$A:$A,YEAR(daily!$A2342),COT!$B:$B,WEEKNUM(daily!$A2342))</f>
        <v>1110597</v>
      </c>
      <c r="O2342">
        <f>SUMIFS(COT!F:F,COT!$A:$A,YEAR(daily!$A2342),COT!$B:$B,WEEKNUM(daily!$A2342))</f>
        <v>201463</v>
      </c>
      <c r="P2342">
        <f>SUMIFS(COT!G:G,COT!$A:$A,YEAR(daily!$A2342),COT!$B:$B,WEEKNUM(daily!$A2342))</f>
        <v>162093</v>
      </c>
      <c r="Q2342">
        <f>SUMIFS(COT!H:H,COT!$A:$A,YEAR(daily!$A2342),COT!$B:$B,WEEKNUM(daily!$A2342))</f>
        <v>255513</v>
      </c>
      <c r="R2342">
        <f>SUMIFS(COT!I:I,COT!$A:$A,YEAR(daily!$A2342),COT!$B:$B,WEEKNUM(daily!$A2342))</f>
        <v>572646</v>
      </c>
      <c r="S2342">
        <f>SUMIFS(COT!J:J,COT!$A:$A,YEAR(daily!$A2342),COT!$B:$B,WEEKNUM(daily!$A2342))</f>
        <v>624003</v>
      </c>
      <c r="T2342">
        <f>SUMIFS(COT!K:K,COT!$A:$A,YEAR(daily!$A2342),COT!$B:$B,WEEKNUM(daily!$A2342))</f>
        <v>80975</v>
      </c>
      <c r="U2342">
        <f>SUMIFS(COT!L:L,COT!$A:$A,YEAR(daily!$A2342),COT!$B:$B,WEEKNUM(daily!$A2342))</f>
        <v>68988</v>
      </c>
      <c r="V2342">
        <f>SUMIFS(COT!M:M,COT!$A:$A,YEAR(daily!$A2342),COT!$B:$B,WEEKNUM(daily!$A2342))</f>
        <v>84</v>
      </c>
      <c r="W2342">
        <f>SUMIFS(COT!N:N,COT!$A:$A,YEAR(daily!$A2342),COT!$B:$B,WEEKNUM(daily!$A2342))</f>
        <v>97</v>
      </c>
      <c r="X2342">
        <f>SUMIFS(COT!O:O,COT!$A:$A,YEAR(daily!$A2342),COT!$B:$B,WEEKNUM(daily!$A2342))</f>
        <v>124</v>
      </c>
      <c r="Y2342">
        <f>SUMIFS(COT!P:P,COT!$A:$A,YEAR(daily!$A2342),COT!$B:$B,WEEKNUM(daily!$A2342))</f>
        <v>75</v>
      </c>
      <c r="Z2342">
        <f>SUMIFS(COT!Q:Q,COT!$A:$A,YEAR(daily!$A2342),COT!$B:$B,WEEKNUM(daily!$A2342))</f>
        <v>91</v>
      </c>
      <c r="AA2342">
        <f>SUMIFS(Saudi!B:B,Saudi!$A:$A,YEAR(daily!$A2342))</f>
        <v>509.80500000000001</v>
      </c>
      <c r="AB2342">
        <f>SUMIFS(Saudi!C:C,Saudi!$A:$A,YEAR(daily!$A2342))</f>
        <v>596.43100000000004</v>
      </c>
      <c r="AC2342">
        <f>SUMIFS(Saudi!F:F,Saudi!$A:$A,YEAR(daily!$A2342))</f>
        <v>3764937</v>
      </c>
      <c r="AD2342">
        <f>SUMIFS(Saudi!G:G,Saudi!$A:$A,YEAR(daily!$A2342))</f>
        <v>61.797740354674566</v>
      </c>
      <c r="AE2342">
        <f>SUMIFS(Saudi!H:H,Saudi!$A:$A,YEAR(daily!$A2342))</f>
        <v>232664599.1777074</v>
      </c>
      <c r="AF2342" s="5">
        <f t="shared" si="97"/>
        <v>6</v>
      </c>
      <c r="AG2342" s="5">
        <f t="shared" si="98"/>
        <v>2009</v>
      </c>
    </row>
    <row r="2343" spans="1:33">
      <c r="A2343" s="3">
        <v>39989</v>
      </c>
      <c r="B2343" s="1">
        <v>268610</v>
      </c>
      <c r="C2343" s="1">
        <v>53328</v>
      </c>
      <c r="D2343" s="1">
        <v>29630</v>
      </c>
      <c r="E2343" s="1">
        <v>70.23</v>
      </c>
      <c r="F2343" s="1">
        <v>71.81</v>
      </c>
      <c r="G2343" s="1">
        <v>72.44</v>
      </c>
      <c r="H2343" s="2">
        <v>50.8</v>
      </c>
      <c r="I2343" s="2">
        <v>29.1</v>
      </c>
      <c r="J2343" s="2">
        <v>84.9</v>
      </c>
      <c r="K2343" s="2">
        <v>84.6</v>
      </c>
      <c r="L2343">
        <f>SUMIFS(US!B:B,US!$D:$D,YEAR(daily!$A2343),US!$E:$E,MONTH(daily!$A2343))</f>
        <v>9132</v>
      </c>
      <c r="M2343">
        <f>SUMIFS(US!C:C,US!$D:$D,YEAR(daily!$A2343),US!$E:$E,MONTH(daily!$A2343))</f>
        <v>18828</v>
      </c>
      <c r="N2343">
        <f>SUMIFS(COT!E:E,COT!$A:$A,YEAR(daily!$A2343),COT!$B:$B,WEEKNUM(daily!$A2343))</f>
        <v>1110597</v>
      </c>
      <c r="O2343">
        <f>SUMIFS(COT!F:F,COT!$A:$A,YEAR(daily!$A2343),COT!$B:$B,WEEKNUM(daily!$A2343))</f>
        <v>201463</v>
      </c>
      <c r="P2343">
        <f>SUMIFS(COT!G:G,COT!$A:$A,YEAR(daily!$A2343),COT!$B:$B,WEEKNUM(daily!$A2343))</f>
        <v>162093</v>
      </c>
      <c r="Q2343">
        <f>SUMIFS(COT!H:H,COT!$A:$A,YEAR(daily!$A2343),COT!$B:$B,WEEKNUM(daily!$A2343))</f>
        <v>255513</v>
      </c>
      <c r="R2343">
        <f>SUMIFS(COT!I:I,COT!$A:$A,YEAR(daily!$A2343),COT!$B:$B,WEEKNUM(daily!$A2343))</f>
        <v>572646</v>
      </c>
      <c r="S2343">
        <f>SUMIFS(COT!J:J,COT!$A:$A,YEAR(daily!$A2343),COT!$B:$B,WEEKNUM(daily!$A2343))</f>
        <v>624003</v>
      </c>
      <c r="T2343">
        <f>SUMIFS(COT!K:K,COT!$A:$A,YEAR(daily!$A2343),COT!$B:$B,WEEKNUM(daily!$A2343))</f>
        <v>80975</v>
      </c>
      <c r="U2343">
        <f>SUMIFS(COT!L:L,COT!$A:$A,YEAR(daily!$A2343),COT!$B:$B,WEEKNUM(daily!$A2343))</f>
        <v>68988</v>
      </c>
      <c r="V2343">
        <f>SUMIFS(COT!M:M,COT!$A:$A,YEAR(daily!$A2343),COT!$B:$B,WEEKNUM(daily!$A2343))</f>
        <v>84</v>
      </c>
      <c r="W2343">
        <f>SUMIFS(COT!N:N,COT!$A:$A,YEAR(daily!$A2343),COT!$B:$B,WEEKNUM(daily!$A2343))</f>
        <v>97</v>
      </c>
      <c r="X2343">
        <f>SUMIFS(COT!O:O,COT!$A:$A,YEAR(daily!$A2343),COT!$B:$B,WEEKNUM(daily!$A2343))</f>
        <v>124</v>
      </c>
      <c r="Y2343">
        <f>SUMIFS(COT!P:P,COT!$A:$A,YEAR(daily!$A2343),COT!$B:$B,WEEKNUM(daily!$A2343))</f>
        <v>75</v>
      </c>
      <c r="Z2343">
        <f>SUMIFS(COT!Q:Q,COT!$A:$A,YEAR(daily!$A2343),COT!$B:$B,WEEKNUM(daily!$A2343))</f>
        <v>91</v>
      </c>
      <c r="AA2343">
        <f>SUMIFS(Saudi!B:B,Saudi!$A:$A,YEAR(daily!$A2343))</f>
        <v>509.80500000000001</v>
      </c>
      <c r="AB2343">
        <f>SUMIFS(Saudi!C:C,Saudi!$A:$A,YEAR(daily!$A2343))</f>
        <v>596.43100000000004</v>
      </c>
      <c r="AC2343">
        <f>SUMIFS(Saudi!F:F,Saudi!$A:$A,YEAR(daily!$A2343))</f>
        <v>3764937</v>
      </c>
      <c r="AD2343">
        <f>SUMIFS(Saudi!G:G,Saudi!$A:$A,YEAR(daily!$A2343))</f>
        <v>61.797740354674566</v>
      </c>
      <c r="AE2343">
        <f>SUMIFS(Saudi!H:H,Saudi!$A:$A,YEAR(daily!$A2343))</f>
        <v>232664599.1777074</v>
      </c>
      <c r="AF2343" s="5">
        <f t="shared" si="97"/>
        <v>6</v>
      </c>
      <c r="AG2343" s="5">
        <f t="shared" si="98"/>
        <v>2009</v>
      </c>
    </row>
    <row r="2344" spans="1:33">
      <c r="A2344" s="3">
        <v>39990</v>
      </c>
      <c r="B2344" s="1">
        <v>255959</v>
      </c>
      <c r="C2344" s="1">
        <v>52799</v>
      </c>
      <c r="D2344" s="1">
        <v>28677</v>
      </c>
      <c r="E2344" s="1">
        <v>69.16</v>
      </c>
      <c r="F2344" s="1">
        <v>70.760000000000005</v>
      </c>
      <c r="G2344" s="1">
        <v>71.38</v>
      </c>
      <c r="H2344" s="2">
        <v>50.8</v>
      </c>
      <c r="I2344" s="2">
        <v>29.1</v>
      </c>
      <c r="J2344" s="2">
        <v>84.9</v>
      </c>
      <c r="K2344" s="2">
        <v>84.6</v>
      </c>
      <c r="L2344">
        <f>SUMIFS(US!B:B,US!$D:$D,YEAR(daily!$A2344),US!$E:$E,MONTH(daily!$A2344))</f>
        <v>9132</v>
      </c>
      <c r="M2344">
        <f>SUMIFS(US!C:C,US!$D:$D,YEAR(daily!$A2344),US!$E:$E,MONTH(daily!$A2344))</f>
        <v>18828</v>
      </c>
      <c r="N2344">
        <f>SUMIFS(COT!E:E,COT!$A:$A,YEAR(daily!$A2344),COT!$B:$B,WEEKNUM(daily!$A2344))</f>
        <v>1110597</v>
      </c>
      <c r="O2344">
        <f>SUMIFS(COT!F:F,COT!$A:$A,YEAR(daily!$A2344),COT!$B:$B,WEEKNUM(daily!$A2344))</f>
        <v>201463</v>
      </c>
      <c r="P2344">
        <f>SUMIFS(COT!G:G,COT!$A:$A,YEAR(daily!$A2344),COT!$B:$B,WEEKNUM(daily!$A2344))</f>
        <v>162093</v>
      </c>
      <c r="Q2344">
        <f>SUMIFS(COT!H:H,COT!$A:$A,YEAR(daily!$A2344),COT!$B:$B,WEEKNUM(daily!$A2344))</f>
        <v>255513</v>
      </c>
      <c r="R2344">
        <f>SUMIFS(COT!I:I,COT!$A:$A,YEAR(daily!$A2344),COT!$B:$B,WEEKNUM(daily!$A2344))</f>
        <v>572646</v>
      </c>
      <c r="S2344">
        <f>SUMIFS(COT!J:J,COT!$A:$A,YEAR(daily!$A2344),COT!$B:$B,WEEKNUM(daily!$A2344))</f>
        <v>624003</v>
      </c>
      <c r="T2344">
        <f>SUMIFS(COT!K:K,COT!$A:$A,YEAR(daily!$A2344),COT!$B:$B,WEEKNUM(daily!$A2344))</f>
        <v>80975</v>
      </c>
      <c r="U2344">
        <f>SUMIFS(COT!L:L,COT!$A:$A,YEAR(daily!$A2344),COT!$B:$B,WEEKNUM(daily!$A2344))</f>
        <v>68988</v>
      </c>
      <c r="V2344">
        <f>SUMIFS(COT!M:M,COT!$A:$A,YEAR(daily!$A2344),COT!$B:$B,WEEKNUM(daily!$A2344))</f>
        <v>84</v>
      </c>
      <c r="W2344">
        <f>SUMIFS(COT!N:N,COT!$A:$A,YEAR(daily!$A2344),COT!$B:$B,WEEKNUM(daily!$A2344))</f>
        <v>97</v>
      </c>
      <c r="X2344">
        <f>SUMIFS(COT!O:O,COT!$A:$A,YEAR(daily!$A2344),COT!$B:$B,WEEKNUM(daily!$A2344))</f>
        <v>124</v>
      </c>
      <c r="Y2344">
        <f>SUMIFS(COT!P:P,COT!$A:$A,YEAR(daily!$A2344),COT!$B:$B,WEEKNUM(daily!$A2344))</f>
        <v>75</v>
      </c>
      <c r="Z2344">
        <f>SUMIFS(COT!Q:Q,COT!$A:$A,YEAR(daily!$A2344),COT!$B:$B,WEEKNUM(daily!$A2344))</f>
        <v>91</v>
      </c>
      <c r="AA2344">
        <f>SUMIFS(Saudi!B:B,Saudi!$A:$A,YEAR(daily!$A2344))</f>
        <v>509.80500000000001</v>
      </c>
      <c r="AB2344">
        <f>SUMIFS(Saudi!C:C,Saudi!$A:$A,YEAR(daily!$A2344))</f>
        <v>596.43100000000004</v>
      </c>
      <c r="AC2344">
        <f>SUMIFS(Saudi!F:F,Saudi!$A:$A,YEAR(daily!$A2344))</f>
        <v>3764937</v>
      </c>
      <c r="AD2344">
        <f>SUMIFS(Saudi!G:G,Saudi!$A:$A,YEAR(daily!$A2344))</f>
        <v>61.797740354674566</v>
      </c>
      <c r="AE2344">
        <f>SUMIFS(Saudi!H:H,Saudi!$A:$A,YEAR(daily!$A2344))</f>
        <v>232664599.1777074</v>
      </c>
      <c r="AF2344" s="5">
        <f t="shared" si="97"/>
        <v>6</v>
      </c>
      <c r="AG2344" s="5">
        <f t="shared" si="98"/>
        <v>2009</v>
      </c>
    </row>
    <row r="2345" spans="1:33">
      <c r="A2345" s="3">
        <v>39993</v>
      </c>
      <c r="B2345" s="1">
        <v>263941</v>
      </c>
      <c r="C2345" s="1">
        <v>53669</v>
      </c>
      <c r="D2345" s="1">
        <v>29059</v>
      </c>
      <c r="E2345" s="1">
        <v>71.489999999999995</v>
      </c>
      <c r="F2345" s="1">
        <v>73.09</v>
      </c>
      <c r="G2345" s="1">
        <v>73.650000000000006</v>
      </c>
      <c r="H2345" s="2">
        <v>50.8</v>
      </c>
      <c r="I2345" s="2">
        <v>29.1</v>
      </c>
      <c r="J2345" s="2">
        <v>84.9</v>
      </c>
      <c r="K2345" s="2">
        <v>84.6</v>
      </c>
      <c r="L2345">
        <f>SUMIFS(US!B:B,US!$D:$D,YEAR(daily!$A2345),US!$E:$E,MONTH(daily!$A2345))</f>
        <v>9132</v>
      </c>
      <c r="M2345">
        <f>SUMIFS(US!C:C,US!$D:$D,YEAR(daily!$A2345),US!$E:$E,MONTH(daily!$A2345))</f>
        <v>18828</v>
      </c>
      <c r="N2345">
        <f>SUMIFS(COT!E:E,COT!$A:$A,YEAR(daily!$A2345),COT!$B:$B,WEEKNUM(daily!$A2345))</f>
        <v>1159868</v>
      </c>
      <c r="O2345">
        <f>SUMIFS(COT!F:F,COT!$A:$A,YEAR(daily!$A2345),COT!$B:$B,WEEKNUM(daily!$A2345))</f>
        <v>210249</v>
      </c>
      <c r="P2345">
        <f>SUMIFS(COT!G:G,COT!$A:$A,YEAR(daily!$A2345),COT!$B:$B,WEEKNUM(daily!$A2345))</f>
        <v>169472</v>
      </c>
      <c r="Q2345">
        <f>SUMIFS(COT!H:H,COT!$A:$A,YEAR(daily!$A2345),COT!$B:$B,WEEKNUM(daily!$A2345))</f>
        <v>271131</v>
      </c>
      <c r="R2345">
        <f>SUMIFS(COT!I:I,COT!$A:$A,YEAR(daily!$A2345),COT!$B:$B,WEEKNUM(daily!$A2345))</f>
        <v>576502</v>
      </c>
      <c r="S2345">
        <f>SUMIFS(COT!J:J,COT!$A:$A,YEAR(daily!$A2345),COT!$B:$B,WEEKNUM(daily!$A2345))</f>
        <v>629933</v>
      </c>
      <c r="T2345">
        <f>SUMIFS(COT!K:K,COT!$A:$A,YEAR(daily!$A2345),COT!$B:$B,WEEKNUM(daily!$A2345))</f>
        <v>101986</v>
      </c>
      <c r="U2345">
        <f>SUMIFS(COT!L:L,COT!$A:$A,YEAR(daily!$A2345),COT!$B:$B,WEEKNUM(daily!$A2345))</f>
        <v>89332</v>
      </c>
      <c r="V2345">
        <f>SUMIFS(COT!M:M,COT!$A:$A,YEAR(daily!$A2345),COT!$B:$B,WEEKNUM(daily!$A2345))</f>
        <v>90</v>
      </c>
      <c r="W2345">
        <f>SUMIFS(COT!N:N,COT!$A:$A,YEAR(daily!$A2345),COT!$B:$B,WEEKNUM(daily!$A2345))</f>
        <v>106</v>
      </c>
      <c r="X2345">
        <f>SUMIFS(COT!O:O,COT!$A:$A,YEAR(daily!$A2345),COT!$B:$B,WEEKNUM(daily!$A2345))</f>
        <v>134</v>
      </c>
      <c r="Y2345">
        <f>SUMIFS(COT!P:P,COT!$A:$A,YEAR(daily!$A2345),COT!$B:$B,WEEKNUM(daily!$A2345))</f>
        <v>75</v>
      </c>
      <c r="Z2345">
        <f>SUMIFS(COT!Q:Q,COT!$A:$A,YEAR(daily!$A2345),COT!$B:$B,WEEKNUM(daily!$A2345))</f>
        <v>87</v>
      </c>
      <c r="AA2345">
        <f>SUMIFS(Saudi!B:B,Saudi!$A:$A,YEAR(daily!$A2345))</f>
        <v>509.80500000000001</v>
      </c>
      <c r="AB2345">
        <f>SUMIFS(Saudi!C:C,Saudi!$A:$A,YEAR(daily!$A2345))</f>
        <v>596.43100000000004</v>
      </c>
      <c r="AC2345">
        <f>SUMIFS(Saudi!F:F,Saudi!$A:$A,YEAR(daily!$A2345))</f>
        <v>3764937</v>
      </c>
      <c r="AD2345">
        <f>SUMIFS(Saudi!G:G,Saudi!$A:$A,YEAR(daily!$A2345))</f>
        <v>61.797740354674566</v>
      </c>
      <c r="AE2345">
        <f>SUMIFS(Saudi!H:H,Saudi!$A:$A,YEAR(daily!$A2345))</f>
        <v>232664599.1777074</v>
      </c>
      <c r="AF2345" s="5">
        <f t="shared" si="97"/>
        <v>6</v>
      </c>
      <c r="AG2345" s="5">
        <f t="shared" si="98"/>
        <v>2009</v>
      </c>
    </row>
    <row r="2346" spans="1:33">
      <c r="A2346" s="3">
        <v>39994</v>
      </c>
      <c r="B2346" s="1">
        <v>255527</v>
      </c>
      <c r="C2346" s="1">
        <v>56794</v>
      </c>
      <c r="D2346" s="1">
        <v>29849</v>
      </c>
      <c r="E2346" s="1">
        <v>69.89</v>
      </c>
      <c r="F2346" s="1">
        <v>71.599999999999994</v>
      </c>
      <c r="G2346" s="1">
        <v>72.2</v>
      </c>
      <c r="H2346" s="2">
        <v>50.8</v>
      </c>
      <c r="I2346" s="2">
        <v>29.1</v>
      </c>
      <c r="J2346" s="2">
        <v>84.9</v>
      </c>
      <c r="K2346" s="2">
        <v>84.6</v>
      </c>
      <c r="L2346">
        <f>SUMIFS(US!B:B,US!$D:$D,YEAR(daily!$A2346),US!$E:$E,MONTH(daily!$A2346))</f>
        <v>9132</v>
      </c>
      <c r="M2346">
        <f>SUMIFS(US!C:C,US!$D:$D,YEAR(daily!$A2346),US!$E:$E,MONTH(daily!$A2346))</f>
        <v>18828</v>
      </c>
      <c r="N2346">
        <f>SUMIFS(COT!E:E,COT!$A:$A,YEAR(daily!$A2346),COT!$B:$B,WEEKNUM(daily!$A2346))</f>
        <v>1159868</v>
      </c>
      <c r="O2346">
        <f>SUMIFS(COT!F:F,COT!$A:$A,YEAR(daily!$A2346),COT!$B:$B,WEEKNUM(daily!$A2346))</f>
        <v>210249</v>
      </c>
      <c r="P2346">
        <f>SUMIFS(COT!G:G,COT!$A:$A,YEAR(daily!$A2346),COT!$B:$B,WEEKNUM(daily!$A2346))</f>
        <v>169472</v>
      </c>
      <c r="Q2346">
        <f>SUMIFS(COT!H:H,COT!$A:$A,YEAR(daily!$A2346),COT!$B:$B,WEEKNUM(daily!$A2346))</f>
        <v>271131</v>
      </c>
      <c r="R2346">
        <f>SUMIFS(COT!I:I,COT!$A:$A,YEAR(daily!$A2346),COT!$B:$B,WEEKNUM(daily!$A2346))</f>
        <v>576502</v>
      </c>
      <c r="S2346">
        <f>SUMIFS(COT!J:J,COT!$A:$A,YEAR(daily!$A2346),COT!$B:$B,WEEKNUM(daily!$A2346))</f>
        <v>629933</v>
      </c>
      <c r="T2346">
        <f>SUMIFS(COT!K:K,COT!$A:$A,YEAR(daily!$A2346),COT!$B:$B,WEEKNUM(daily!$A2346))</f>
        <v>101986</v>
      </c>
      <c r="U2346">
        <f>SUMIFS(COT!L:L,COT!$A:$A,YEAR(daily!$A2346),COT!$B:$B,WEEKNUM(daily!$A2346))</f>
        <v>89332</v>
      </c>
      <c r="V2346">
        <f>SUMIFS(COT!M:M,COT!$A:$A,YEAR(daily!$A2346),COT!$B:$B,WEEKNUM(daily!$A2346))</f>
        <v>90</v>
      </c>
      <c r="W2346">
        <f>SUMIFS(COT!N:N,COT!$A:$A,YEAR(daily!$A2346),COT!$B:$B,WEEKNUM(daily!$A2346))</f>
        <v>106</v>
      </c>
      <c r="X2346">
        <f>SUMIFS(COT!O:O,COT!$A:$A,YEAR(daily!$A2346),COT!$B:$B,WEEKNUM(daily!$A2346))</f>
        <v>134</v>
      </c>
      <c r="Y2346">
        <f>SUMIFS(COT!P:P,COT!$A:$A,YEAR(daily!$A2346),COT!$B:$B,WEEKNUM(daily!$A2346))</f>
        <v>75</v>
      </c>
      <c r="Z2346">
        <f>SUMIFS(COT!Q:Q,COT!$A:$A,YEAR(daily!$A2346),COT!$B:$B,WEEKNUM(daily!$A2346))</f>
        <v>87</v>
      </c>
      <c r="AA2346">
        <f>SUMIFS(Saudi!B:B,Saudi!$A:$A,YEAR(daily!$A2346))</f>
        <v>509.80500000000001</v>
      </c>
      <c r="AB2346">
        <f>SUMIFS(Saudi!C:C,Saudi!$A:$A,YEAR(daily!$A2346))</f>
        <v>596.43100000000004</v>
      </c>
      <c r="AC2346">
        <f>SUMIFS(Saudi!F:F,Saudi!$A:$A,YEAR(daily!$A2346))</f>
        <v>3764937</v>
      </c>
      <c r="AD2346">
        <f>SUMIFS(Saudi!G:G,Saudi!$A:$A,YEAR(daily!$A2346))</f>
        <v>61.797740354674566</v>
      </c>
      <c r="AE2346">
        <f>SUMIFS(Saudi!H:H,Saudi!$A:$A,YEAR(daily!$A2346))</f>
        <v>232664599.1777074</v>
      </c>
      <c r="AF2346" s="5">
        <f t="shared" si="97"/>
        <v>6</v>
      </c>
      <c r="AG2346" s="5">
        <f t="shared" si="98"/>
        <v>2009</v>
      </c>
    </row>
    <row r="2347" spans="1:33">
      <c r="A2347" s="3">
        <v>39995</v>
      </c>
      <c r="B2347" s="1">
        <v>246916</v>
      </c>
      <c r="C2347" s="1">
        <v>61628</v>
      </c>
      <c r="D2347" s="1">
        <v>29225</v>
      </c>
      <c r="E2347" s="1">
        <v>69.31</v>
      </c>
      <c r="F2347" s="1">
        <v>71.08</v>
      </c>
      <c r="G2347" s="1">
        <v>71.78</v>
      </c>
      <c r="H2347" s="2">
        <v>50.8</v>
      </c>
      <c r="I2347" s="2">
        <v>29.1</v>
      </c>
      <c r="J2347" s="2">
        <v>84.9</v>
      </c>
      <c r="K2347" s="2">
        <v>84.6</v>
      </c>
      <c r="L2347">
        <f>SUMIFS(US!B:B,US!$D:$D,YEAR(daily!$A2347),US!$E:$E,MONTH(daily!$A2347))</f>
        <v>9203</v>
      </c>
      <c r="M2347">
        <f>SUMIFS(US!C:C,US!$D:$D,YEAR(daily!$A2347),US!$E:$E,MONTH(daily!$A2347))</f>
        <v>18626</v>
      </c>
      <c r="N2347">
        <f>SUMIFS(COT!E:E,COT!$A:$A,YEAR(daily!$A2347),COT!$B:$B,WEEKNUM(daily!$A2347))</f>
        <v>1159868</v>
      </c>
      <c r="O2347">
        <f>SUMIFS(COT!F:F,COT!$A:$A,YEAR(daily!$A2347),COT!$B:$B,WEEKNUM(daily!$A2347))</f>
        <v>210249</v>
      </c>
      <c r="P2347">
        <f>SUMIFS(COT!G:G,COT!$A:$A,YEAR(daily!$A2347),COT!$B:$B,WEEKNUM(daily!$A2347))</f>
        <v>169472</v>
      </c>
      <c r="Q2347">
        <f>SUMIFS(COT!H:H,COT!$A:$A,YEAR(daily!$A2347),COT!$B:$B,WEEKNUM(daily!$A2347))</f>
        <v>271131</v>
      </c>
      <c r="R2347">
        <f>SUMIFS(COT!I:I,COT!$A:$A,YEAR(daily!$A2347),COT!$B:$B,WEEKNUM(daily!$A2347))</f>
        <v>576502</v>
      </c>
      <c r="S2347">
        <f>SUMIFS(COT!J:J,COT!$A:$A,YEAR(daily!$A2347),COT!$B:$B,WEEKNUM(daily!$A2347))</f>
        <v>629933</v>
      </c>
      <c r="T2347">
        <f>SUMIFS(COT!K:K,COT!$A:$A,YEAR(daily!$A2347),COT!$B:$B,WEEKNUM(daily!$A2347))</f>
        <v>101986</v>
      </c>
      <c r="U2347">
        <f>SUMIFS(COT!L:L,COT!$A:$A,YEAR(daily!$A2347),COT!$B:$B,WEEKNUM(daily!$A2347))</f>
        <v>89332</v>
      </c>
      <c r="V2347">
        <f>SUMIFS(COT!M:M,COT!$A:$A,YEAR(daily!$A2347),COT!$B:$B,WEEKNUM(daily!$A2347))</f>
        <v>90</v>
      </c>
      <c r="W2347">
        <f>SUMIFS(COT!N:N,COT!$A:$A,YEAR(daily!$A2347),COT!$B:$B,WEEKNUM(daily!$A2347))</f>
        <v>106</v>
      </c>
      <c r="X2347">
        <f>SUMIFS(COT!O:O,COT!$A:$A,YEAR(daily!$A2347),COT!$B:$B,WEEKNUM(daily!$A2347))</f>
        <v>134</v>
      </c>
      <c r="Y2347">
        <f>SUMIFS(COT!P:P,COT!$A:$A,YEAR(daily!$A2347),COT!$B:$B,WEEKNUM(daily!$A2347))</f>
        <v>75</v>
      </c>
      <c r="Z2347">
        <f>SUMIFS(COT!Q:Q,COT!$A:$A,YEAR(daily!$A2347),COT!$B:$B,WEEKNUM(daily!$A2347))</f>
        <v>87</v>
      </c>
      <c r="AA2347">
        <f>SUMIFS(Saudi!B:B,Saudi!$A:$A,YEAR(daily!$A2347))</f>
        <v>509.80500000000001</v>
      </c>
      <c r="AB2347">
        <f>SUMIFS(Saudi!C:C,Saudi!$A:$A,YEAR(daily!$A2347))</f>
        <v>596.43100000000004</v>
      </c>
      <c r="AC2347">
        <f>SUMIFS(Saudi!F:F,Saudi!$A:$A,YEAR(daily!$A2347))</f>
        <v>3764937</v>
      </c>
      <c r="AD2347">
        <f>SUMIFS(Saudi!G:G,Saudi!$A:$A,YEAR(daily!$A2347))</f>
        <v>61.797740354674566</v>
      </c>
      <c r="AE2347">
        <f>SUMIFS(Saudi!H:H,Saudi!$A:$A,YEAR(daily!$A2347))</f>
        <v>232664599.1777074</v>
      </c>
      <c r="AF2347" s="5">
        <f t="shared" si="97"/>
        <v>7</v>
      </c>
      <c r="AG2347" s="5">
        <f t="shared" si="98"/>
        <v>2009</v>
      </c>
    </row>
    <row r="2348" spans="1:33">
      <c r="A2348" s="3">
        <v>39996</v>
      </c>
      <c r="B2348" s="1">
        <v>238617</v>
      </c>
      <c r="C2348" s="1">
        <v>63936</v>
      </c>
      <c r="D2348" s="1">
        <v>28379</v>
      </c>
      <c r="E2348" s="1">
        <v>66.73</v>
      </c>
      <c r="F2348" s="1">
        <v>68.650000000000006</v>
      </c>
      <c r="G2348" s="1">
        <v>69.47</v>
      </c>
      <c r="H2348" s="2">
        <v>50.8</v>
      </c>
      <c r="I2348" s="2">
        <v>29.1</v>
      </c>
      <c r="J2348" s="2">
        <v>84.9</v>
      </c>
      <c r="K2348" s="2">
        <v>84.6</v>
      </c>
      <c r="L2348">
        <f>SUMIFS(US!B:B,US!$D:$D,YEAR(daily!$A2348),US!$E:$E,MONTH(daily!$A2348))</f>
        <v>9203</v>
      </c>
      <c r="M2348">
        <f>SUMIFS(US!C:C,US!$D:$D,YEAR(daily!$A2348),US!$E:$E,MONTH(daily!$A2348))</f>
        <v>18626</v>
      </c>
      <c r="N2348">
        <f>SUMIFS(COT!E:E,COT!$A:$A,YEAR(daily!$A2348),COT!$B:$B,WEEKNUM(daily!$A2348))</f>
        <v>1159868</v>
      </c>
      <c r="O2348">
        <f>SUMIFS(COT!F:F,COT!$A:$A,YEAR(daily!$A2348),COT!$B:$B,WEEKNUM(daily!$A2348))</f>
        <v>210249</v>
      </c>
      <c r="P2348">
        <f>SUMIFS(COT!G:G,COT!$A:$A,YEAR(daily!$A2348),COT!$B:$B,WEEKNUM(daily!$A2348))</f>
        <v>169472</v>
      </c>
      <c r="Q2348">
        <f>SUMIFS(COT!H:H,COT!$A:$A,YEAR(daily!$A2348),COT!$B:$B,WEEKNUM(daily!$A2348))</f>
        <v>271131</v>
      </c>
      <c r="R2348">
        <f>SUMIFS(COT!I:I,COT!$A:$A,YEAR(daily!$A2348),COT!$B:$B,WEEKNUM(daily!$A2348))</f>
        <v>576502</v>
      </c>
      <c r="S2348">
        <f>SUMIFS(COT!J:J,COT!$A:$A,YEAR(daily!$A2348),COT!$B:$B,WEEKNUM(daily!$A2348))</f>
        <v>629933</v>
      </c>
      <c r="T2348">
        <f>SUMIFS(COT!K:K,COT!$A:$A,YEAR(daily!$A2348),COT!$B:$B,WEEKNUM(daily!$A2348))</f>
        <v>101986</v>
      </c>
      <c r="U2348">
        <f>SUMIFS(COT!L:L,COT!$A:$A,YEAR(daily!$A2348),COT!$B:$B,WEEKNUM(daily!$A2348))</f>
        <v>89332</v>
      </c>
      <c r="V2348">
        <f>SUMIFS(COT!M:M,COT!$A:$A,YEAR(daily!$A2348),COT!$B:$B,WEEKNUM(daily!$A2348))</f>
        <v>90</v>
      </c>
      <c r="W2348">
        <f>SUMIFS(COT!N:N,COT!$A:$A,YEAR(daily!$A2348),COT!$B:$B,WEEKNUM(daily!$A2348))</f>
        <v>106</v>
      </c>
      <c r="X2348">
        <f>SUMIFS(COT!O:O,COT!$A:$A,YEAR(daily!$A2348),COT!$B:$B,WEEKNUM(daily!$A2348))</f>
        <v>134</v>
      </c>
      <c r="Y2348">
        <f>SUMIFS(COT!P:P,COT!$A:$A,YEAR(daily!$A2348),COT!$B:$B,WEEKNUM(daily!$A2348))</f>
        <v>75</v>
      </c>
      <c r="Z2348">
        <f>SUMIFS(COT!Q:Q,COT!$A:$A,YEAR(daily!$A2348),COT!$B:$B,WEEKNUM(daily!$A2348))</f>
        <v>87</v>
      </c>
      <c r="AA2348">
        <f>SUMIFS(Saudi!B:B,Saudi!$A:$A,YEAR(daily!$A2348))</f>
        <v>509.80500000000001</v>
      </c>
      <c r="AB2348">
        <f>SUMIFS(Saudi!C:C,Saudi!$A:$A,YEAR(daily!$A2348))</f>
        <v>596.43100000000004</v>
      </c>
      <c r="AC2348">
        <f>SUMIFS(Saudi!F:F,Saudi!$A:$A,YEAR(daily!$A2348))</f>
        <v>3764937</v>
      </c>
      <c r="AD2348">
        <f>SUMIFS(Saudi!G:G,Saudi!$A:$A,YEAR(daily!$A2348))</f>
        <v>61.797740354674566</v>
      </c>
      <c r="AE2348">
        <f>SUMIFS(Saudi!H:H,Saudi!$A:$A,YEAR(daily!$A2348))</f>
        <v>232664599.1777074</v>
      </c>
      <c r="AF2348" s="5">
        <f t="shared" si="97"/>
        <v>7</v>
      </c>
      <c r="AG2348" s="5">
        <f t="shared" si="98"/>
        <v>2009</v>
      </c>
    </row>
    <row r="2349" spans="1:33">
      <c r="A2349" s="3">
        <v>40000</v>
      </c>
      <c r="B2349" s="1">
        <v>225634</v>
      </c>
      <c r="C2349" s="1">
        <v>63932</v>
      </c>
      <c r="D2349" s="1">
        <v>25817</v>
      </c>
      <c r="E2349" s="1">
        <v>64.05</v>
      </c>
      <c r="F2349" s="1">
        <v>65.900000000000006</v>
      </c>
      <c r="G2349" s="1">
        <v>66.739999999999995</v>
      </c>
      <c r="H2349" s="2">
        <v>50.8</v>
      </c>
      <c r="I2349" s="2">
        <v>29.1</v>
      </c>
      <c r="J2349" s="2">
        <v>84.9</v>
      </c>
      <c r="K2349" s="2">
        <v>84.6</v>
      </c>
      <c r="L2349">
        <f>SUMIFS(US!B:B,US!$D:$D,YEAR(daily!$A2349),US!$E:$E,MONTH(daily!$A2349))</f>
        <v>9203</v>
      </c>
      <c r="M2349">
        <f>SUMIFS(US!C:C,US!$D:$D,YEAR(daily!$A2349),US!$E:$E,MONTH(daily!$A2349))</f>
        <v>18626</v>
      </c>
      <c r="N2349">
        <f>SUMIFS(COT!E:E,COT!$A:$A,YEAR(daily!$A2349),COT!$B:$B,WEEKNUM(daily!$A2349))</f>
        <v>1162597</v>
      </c>
      <c r="O2349">
        <f>SUMIFS(COT!F:F,COT!$A:$A,YEAR(daily!$A2349),COT!$B:$B,WEEKNUM(daily!$A2349))</f>
        <v>193867</v>
      </c>
      <c r="P2349">
        <f>SUMIFS(COT!G:G,COT!$A:$A,YEAR(daily!$A2349),COT!$B:$B,WEEKNUM(daily!$A2349))</f>
        <v>178510</v>
      </c>
      <c r="Q2349">
        <f>SUMIFS(COT!H:H,COT!$A:$A,YEAR(daily!$A2349),COT!$B:$B,WEEKNUM(daily!$A2349))</f>
        <v>264799</v>
      </c>
      <c r="R2349">
        <f>SUMIFS(COT!I:I,COT!$A:$A,YEAR(daily!$A2349),COT!$B:$B,WEEKNUM(daily!$A2349))</f>
        <v>620812</v>
      </c>
      <c r="S2349">
        <f>SUMIFS(COT!J:J,COT!$A:$A,YEAR(daily!$A2349),COT!$B:$B,WEEKNUM(daily!$A2349))</f>
        <v>648692</v>
      </c>
      <c r="T2349">
        <f>SUMIFS(COT!K:K,COT!$A:$A,YEAR(daily!$A2349),COT!$B:$B,WEEKNUM(daily!$A2349))</f>
        <v>83119</v>
      </c>
      <c r="U2349">
        <f>SUMIFS(COT!L:L,COT!$A:$A,YEAR(daily!$A2349),COT!$B:$B,WEEKNUM(daily!$A2349))</f>
        <v>70596</v>
      </c>
      <c r="V2349">
        <f>SUMIFS(COT!M:M,COT!$A:$A,YEAR(daily!$A2349),COT!$B:$B,WEEKNUM(daily!$A2349))</f>
        <v>86</v>
      </c>
      <c r="W2349">
        <f>SUMIFS(COT!N:N,COT!$A:$A,YEAR(daily!$A2349),COT!$B:$B,WEEKNUM(daily!$A2349))</f>
        <v>112</v>
      </c>
      <c r="X2349">
        <f>SUMIFS(COT!O:O,COT!$A:$A,YEAR(daily!$A2349),COT!$B:$B,WEEKNUM(daily!$A2349))</f>
        <v>150</v>
      </c>
      <c r="Y2349">
        <f>SUMIFS(COT!P:P,COT!$A:$A,YEAR(daily!$A2349),COT!$B:$B,WEEKNUM(daily!$A2349))</f>
        <v>76</v>
      </c>
      <c r="Z2349">
        <f>SUMIFS(COT!Q:Q,COT!$A:$A,YEAR(daily!$A2349),COT!$B:$B,WEEKNUM(daily!$A2349))</f>
        <v>86</v>
      </c>
      <c r="AA2349">
        <f>SUMIFS(Saudi!B:B,Saudi!$A:$A,YEAR(daily!$A2349))</f>
        <v>509.80500000000001</v>
      </c>
      <c r="AB2349">
        <f>SUMIFS(Saudi!C:C,Saudi!$A:$A,YEAR(daily!$A2349))</f>
        <v>596.43100000000004</v>
      </c>
      <c r="AC2349">
        <f>SUMIFS(Saudi!F:F,Saudi!$A:$A,YEAR(daily!$A2349))</f>
        <v>3764937</v>
      </c>
      <c r="AD2349">
        <f>SUMIFS(Saudi!G:G,Saudi!$A:$A,YEAR(daily!$A2349))</f>
        <v>61.797740354674566</v>
      </c>
      <c r="AE2349">
        <f>SUMIFS(Saudi!H:H,Saudi!$A:$A,YEAR(daily!$A2349))</f>
        <v>232664599.1777074</v>
      </c>
      <c r="AF2349" s="5">
        <f t="shared" si="97"/>
        <v>7</v>
      </c>
      <c r="AG2349" s="5">
        <f t="shared" si="98"/>
        <v>2009</v>
      </c>
    </row>
    <row r="2350" spans="1:33">
      <c r="A2350" s="3">
        <v>40001</v>
      </c>
      <c r="B2350" s="1">
        <v>222866</v>
      </c>
      <c r="C2350" s="1">
        <v>67989</v>
      </c>
      <c r="D2350" s="1">
        <v>28054</v>
      </c>
      <c r="E2350" s="1">
        <v>62.93</v>
      </c>
      <c r="F2350" s="1">
        <v>64.819999999999993</v>
      </c>
      <c r="G2350" s="1">
        <v>65.69</v>
      </c>
      <c r="H2350" s="2">
        <v>50.8</v>
      </c>
      <c r="I2350" s="2">
        <v>29.1</v>
      </c>
      <c r="J2350" s="2">
        <v>84.9</v>
      </c>
      <c r="K2350" s="2">
        <v>84.6</v>
      </c>
      <c r="L2350">
        <f>SUMIFS(US!B:B,US!$D:$D,YEAR(daily!$A2350),US!$E:$E,MONTH(daily!$A2350))</f>
        <v>9203</v>
      </c>
      <c r="M2350">
        <f>SUMIFS(US!C:C,US!$D:$D,YEAR(daily!$A2350),US!$E:$E,MONTH(daily!$A2350))</f>
        <v>18626</v>
      </c>
      <c r="N2350">
        <f>SUMIFS(COT!E:E,COT!$A:$A,YEAR(daily!$A2350),COT!$B:$B,WEEKNUM(daily!$A2350))</f>
        <v>1162597</v>
      </c>
      <c r="O2350">
        <f>SUMIFS(COT!F:F,COT!$A:$A,YEAR(daily!$A2350),COT!$B:$B,WEEKNUM(daily!$A2350))</f>
        <v>193867</v>
      </c>
      <c r="P2350">
        <f>SUMIFS(COT!G:G,COT!$A:$A,YEAR(daily!$A2350),COT!$B:$B,WEEKNUM(daily!$A2350))</f>
        <v>178510</v>
      </c>
      <c r="Q2350">
        <f>SUMIFS(COT!H:H,COT!$A:$A,YEAR(daily!$A2350),COT!$B:$B,WEEKNUM(daily!$A2350))</f>
        <v>264799</v>
      </c>
      <c r="R2350">
        <f>SUMIFS(COT!I:I,COT!$A:$A,YEAR(daily!$A2350),COT!$B:$B,WEEKNUM(daily!$A2350))</f>
        <v>620812</v>
      </c>
      <c r="S2350">
        <f>SUMIFS(COT!J:J,COT!$A:$A,YEAR(daily!$A2350),COT!$B:$B,WEEKNUM(daily!$A2350))</f>
        <v>648692</v>
      </c>
      <c r="T2350">
        <f>SUMIFS(COT!K:K,COT!$A:$A,YEAR(daily!$A2350),COT!$B:$B,WEEKNUM(daily!$A2350))</f>
        <v>83119</v>
      </c>
      <c r="U2350">
        <f>SUMIFS(COT!L:L,COT!$A:$A,YEAR(daily!$A2350),COT!$B:$B,WEEKNUM(daily!$A2350))</f>
        <v>70596</v>
      </c>
      <c r="V2350">
        <f>SUMIFS(COT!M:M,COT!$A:$A,YEAR(daily!$A2350),COT!$B:$B,WEEKNUM(daily!$A2350))</f>
        <v>86</v>
      </c>
      <c r="W2350">
        <f>SUMIFS(COT!N:N,COT!$A:$A,YEAR(daily!$A2350),COT!$B:$B,WEEKNUM(daily!$A2350))</f>
        <v>112</v>
      </c>
      <c r="X2350">
        <f>SUMIFS(COT!O:O,COT!$A:$A,YEAR(daily!$A2350),COT!$B:$B,WEEKNUM(daily!$A2350))</f>
        <v>150</v>
      </c>
      <c r="Y2350">
        <f>SUMIFS(COT!P:P,COT!$A:$A,YEAR(daily!$A2350),COT!$B:$B,WEEKNUM(daily!$A2350))</f>
        <v>76</v>
      </c>
      <c r="Z2350">
        <f>SUMIFS(COT!Q:Q,COT!$A:$A,YEAR(daily!$A2350),COT!$B:$B,WEEKNUM(daily!$A2350))</f>
        <v>86</v>
      </c>
      <c r="AA2350">
        <f>SUMIFS(Saudi!B:B,Saudi!$A:$A,YEAR(daily!$A2350))</f>
        <v>509.80500000000001</v>
      </c>
      <c r="AB2350">
        <f>SUMIFS(Saudi!C:C,Saudi!$A:$A,YEAR(daily!$A2350))</f>
        <v>596.43100000000004</v>
      </c>
      <c r="AC2350">
        <f>SUMIFS(Saudi!F:F,Saudi!$A:$A,YEAR(daily!$A2350))</f>
        <v>3764937</v>
      </c>
      <c r="AD2350">
        <f>SUMIFS(Saudi!G:G,Saudi!$A:$A,YEAR(daily!$A2350))</f>
        <v>61.797740354674566</v>
      </c>
      <c r="AE2350">
        <f>SUMIFS(Saudi!H:H,Saudi!$A:$A,YEAR(daily!$A2350))</f>
        <v>232664599.1777074</v>
      </c>
      <c r="AF2350" s="5">
        <f t="shared" si="97"/>
        <v>7</v>
      </c>
      <c r="AG2350" s="5">
        <f t="shared" si="98"/>
        <v>2009</v>
      </c>
    </row>
    <row r="2351" spans="1:33">
      <c r="A2351" s="3">
        <v>40002</v>
      </c>
      <c r="B2351" s="1">
        <v>208279</v>
      </c>
      <c r="C2351" s="1">
        <v>71831</v>
      </c>
      <c r="D2351" s="1">
        <v>31223</v>
      </c>
      <c r="E2351" s="1">
        <v>60.14</v>
      </c>
      <c r="F2351" s="1">
        <v>62.23</v>
      </c>
      <c r="G2351" s="1">
        <v>63.18</v>
      </c>
      <c r="H2351" s="2">
        <v>50.8</v>
      </c>
      <c r="I2351" s="2">
        <v>29.1</v>
      </c>
      <c r="J2351" s="2">
        <v>84.9</v>
      </c>
      <c r="K2351" s="2">
        <v>84.6</v>
      </c>
      <c r="L2351">
        <f>SUMIFS(US!B:B,US!$D:$D,YEAR(daily!$A2351),US!$E:$E,MONTH(daily!$A2351))</f>
        <v>9203</v>
      </c>
      <c r="M2351">
        <f>SUMIFS(US!C:C,US!$D:$D,YEAR(daily!$A2351),US!$E:$E,MONTH(daily!$A2351))</f>
        <v>18626</v>
      </c>
      <c r="N2351">
        <f>SUMIFS(COT!E:E,COT!$A:$A,YEAR(daily!$A2351),COT!$B:$B,WEEKNUM(daily!$A2351))</f>
        <v>1162597</v>
      </c>
      <c r="O2351">
        <f>SUMIFS(COT!F:F,COT!$A:$A,YEAR(daily!$A2351),COT!$B:$B,WEEKNUM(daily!$A2351))</f>
        <v>193867</v>
      </c>
      <c r="P2351">
        <f>SUMIFS(COT!G:G,COT!$A:$A,YEAR(daily!$A2351),COT!$B:$B,WEEKNUM(daily!$A2351))</f>
        <v>178510</v>
      </c>
      <c r="Q2351">
        <f>SUMIFS(COT!H:H,COT!$A:$A,YEAR(daily!$A2351),COT!$B:$B,WEEKNUM(daily!$A2351))</f>
        <v>264799</v>
      </c>
      <c r="R2351">
        <f>SUMIFS(COT!I:I,COT!$A:$A,YEAR(daily!$A2351),COT!$B:$B,WEEKNUM(daily!$A2351))</f>
        <v>620812</v>
      </c>
      <c r="S2351">
        <f>SUMIFS(COT!J:J,COT!$A:$A,YEAR(daily!$A2351),COT!$B:$B,WEEKNUM(daily!$A2351))</f>
        <v>648692</v>
      </c>
      <c r="T2351">
        <f>SUMIFS(COT!K:K,COT!$A:$A,YEAR(daily!$A2351),COT!$B:$B,WEEKNUM(daily!$A2351))</f>
        <v>83119</v>
      </c>
      <c r="U2351">
        <f>SUMIFS(COT!L:L,COT!$A:$A,YEAR(daily!$A2351),COT!$B:$B,WEEKNUM(daily!$A2351))</f>
        <v>70596</v>
      </c>
      <c r="V2351">
        <f>SUMIFS(COT!M:M,COT!$A:$A,YEAR(daily!$A2351),COT!$B:$B,WEEKNUM(daily!$A2351))</f>
        <v>86</v>
      </c>
      <c r="W2351">
        <f>SUMIFS(COT!N:N,COT!$A:$A,YEAR(daily!$A2351),COT!$B:$B,WEEKNUM(daily!$A2351))</f>
        <v>112</v>
      </c>
      <c r="X2351">
        <f>SUMIFS(COT!O:O,COT!$A:$A,YEAR(daily!$A2351),COT!$B:$B,WEEKNUM(daily!$A2351))</f>
        <v>150</v>
      </c>
      <c r="Y2351">
        <f>SUMIFS(COT!P:P,COT!$A:$A,YEAR(daily!$A2351),COT!$B:$B,WEEKNUM(daily!$A2351))</f>
        <v>76</v>
      </c>
      <c r="Z2351">
        <f>SUMIFS(COT!Q:Q,COT!$A:$A,YEAR(daily!$A2351),COT!$B:$B,WEEKNUM(daily!$A2351))</f>
        <v>86</v>
      </c>
      <c r="AA2351">
        <f>SUMIFS(Saudi!B:B,Saudi!$A:$A,YEAR(daily!$A2351))</f>
        <v>509.80500000000001</v>
      </c>
      <c r="AB2351">
        <f>SUMIFS(Saudi!C:C,Saudi!$A:$A,YEAR(daily!$A2351))</f>
        <v>596.43100000000004</v>
      </c>
      <c r="AC2351">
        <f>SUMIFS(Saudi!F:F,Saudi!$A:$A,YEAR(daily!$A2351))</f>
        <v>3764937</v>
      </c>
      <c r="AD2351">
        <f>SUMIFS(Saudi!G:G,Saudi!$A:$A,YEAR(daily!$A2351))</f>
        <v>61.797740354674566</v>
      </c>
      <c r="AE2351">
        <f>SUMIFS(Saudi!H:H,Saudi!$A:$A,YEAR(daily!$A2351))</f>
        <v>232664599.1777074</v>
      </c>
      <c r="AF2351" s="5">
        <f t="shared" si="97"/>
        <v>7</v>
      </c>
      <c r="AG2351" s="5">
        <f t="shared" si="98"/>
        <v>2009</v>
      </c>
    </row>
    <row r="2352" spans="1:33">
      <c r="A2352" s="3">
        <v>40003</v>
      </c>
      <c r="B2352" s="1">
        <v>178807</v>
      </c>
      <c r="C2352" s="1">
        <v>72265</v>
      </c>
      <c r="D2352" s="1">
        <v>32644</v>
      </c>
      <c r="E2352" s="1">
        <v>60.41</v>
      </c>
      <c r="F2352" s="1">
        <v>62.59</v>
      </c>
      <c r="G2352" s="1">
        <v>63.58</v>
      </c>
      <c r="H2352" s="2">
        <v>50.8</v>
      </c>
      <c r="I2352" s="2">
        <v>29.1</v>
      </c>
      <c r="J2352" s="2">
        <v>84.9</v>
      </c>
      <c r="K2352" s="2">
        <v>84.6</v>
      </c>
      <c r="L2352">
        <f>SUMIFS(US!B:B,US!$D:$D,YEAR(daily!$A2352),US!$E:$E,MONTH(daily!$A2352))</f>
        <v>9203</v>
      </c>
      <c r="M2352">
        <f>SUMIFS(US!C:C,US!$D:$D,YEAR(daily!$A2352),US!$E:$E,MONTH(daily!$A2352))</f>
        <v>18626</v>
      </c>
      <c r="N2352">
        <f>SUMIFS(COT!E:E,COT!$A:$A,YEAR(daily!$A2352),COT!$B:$B,WEEKNUM(daily!$A2352))</f>
        <v>1162597</v>
      </c>
      <c r="O2352">
        <f>SUMIFS(COT!F:F,COT!$A:$A,YEAR(daily!$A2352),COT!$B:$B,WEEKNUM(daily!$A2352))</f>
        <v>193867</v>
      </c>
      <c r="P2352">
        <f>SUMIFS(COT!G:G,COT!$A:$A,YEAR(daily!$A2352),COT!$B:$B,WEEKNUM(daily!$A2352))</f>
        <v>178510</v>
      </c>
      <c r="Q2352">
        <f>SUMIFS(COT!H:H,COT!$A:$A,YEAR(daily!$A2352),COT!$B:$B,WEEKNUM(daily!$A2352))</f>
        <v>264799</v>
      </c>
      <c r="R2352">
        <f>SUMIFS(COT!I:I,COT!$A:$A,YEAR(daily!$A2352),COT!$B:$B,WEEKNUM(daily!$A2352))</f>
        <v>620812</v>
      </c>
      <c r="S2352">
        <f>SUMIFS(COT!J:J,COT!$A:$A,YEAR(daily!$A2352),COT!$B:$B,WEEKNUM(daily!$A2352))</f>
        <v>648692</v>
      </c>
      <c r="T2352">
        <f>SUMIFS(COT!K:K,COT!$A:$A,YEAR(daily!$A2352),COT!$B:$B,WEEKNUM(daily!$A2352))</f>
        <v>83119</v>
      </c>
      <c r="U2352">
        <f>SUMIFS(COT!L:L,COT!$A:$A,YEAR(daily!$A2352),COT!$B:$B,WEEKNUM(daily!$A2352))</f>
        <v>70596</v>
      </c>
      <c r="V2352">
        <f>SUMIFS(COT!M:M,COT!$A:$A,YEAR(daily!$A2352),COT!$B:$B,WEEKNUM(daily!$A2352))</f>
        <v>86</v>
      </c>
      <c r="W2352">
        <f>SUMIFS(COT!N:N,COT!$A:$A,YEAR(daily!$A2352),COT!$B:$B,WEEKNUM(daily!$A2352))</f>
        <v>112</v>
      </c>
      <c r="X2352">
        <f>SUMIFS(COT!O:O,COT!$A:$A,YEAR(daily!$A2352),COT!$B:$B,WEEKNUM(daily!$A2352))</f>
        <v>150</v>
      </c>
      <c r="Y2352">
        <f>SUMIFS(COT!P:P,COT!$A:$A,YEAR(daily!$A2352),COT!$B:$B,WEEKNUM(daily!$A2352))</f>
        <v>76</v>
      </c>
      <c r="Z2352">
        <f>SUMIFS(COT!Q:Q,COT!$A:$A,YEAR(daily!$A2352),COT!$B:$B,WEEKNUM(daily!$A2352))</f>
        <v>86</v>
      </c>
      <c r="AA2352">
        <f>SUMIFS(Saudi!B:B,Saudi!$A:$A,YEAR(daily!$A2352))</f>
        <v>509.80500000000001</v>
      </c>
      <c r="AB2352">
        <f>SUMIFS(Saudi!C:C,Saudi!$A:$A,YEAR(daily!$A2352))</f>
        <v>596.43100000000004</v>
      </c>
      <c r="AC2352">
        <f>SUMIFS(Saudi!F:F,Saudi!$A:$A,YEAR(daily!$A2352))</f>
        <v>3764937</v>
      </c>
      <c r="AD2352">
        <f>SUMIFS(Saudi!G:G,Saudi!$A:$A,YEAR(daily!$A2352))</f>
        <v>61.797740354674566</v>
      </c>
      <c r="AE2352">
        <f>SUMIFS(Saudi!H:H,Saudi!$A:$A,YEAR(daily!$A2352))</f>
        <v>232664599.1777074</v>
      </c>
      <c r="AF2352" s="5">
        <f t="shared" si="97"/>
        <v>7</v>
      </c>
      <c r="AG2352" s="5">
        <f t="shared" si="98"/>
        <v>2009</v>
      </c>
    </row>
    <row r="2353" spans="1:33">
      <c r="A2353" s="3">
        <v>40004</v>
      </c>
      <c r="B2353" s="1">
        <v>168217</v>
      </c>
      <c r="C2353" s="1">
        <v>77452</v>
      </c>
      <c r="D2353" s="1">
        <v>37205</v>
      </c>
      <c r="E2353" s="1">
        <v>59.89</v>
      </c>
      <c r="F2353" s="1">
        <v>61.94</v>
      </c>
      <c r="G2353" s="1">
        <v>62.88</v>
      </c>
      <c r="H2353" s="2">
        <v>50.8</v>
      </c>
      <c r="I2353" s="2">
        <v>29.1</v>
      </c>
      <c r="J2353" s="2">
        <v>84.9</v>
      </c>
      <c r="K2353" s="2">
        <v>84.6</v>
      </c>
      <c r="L2353">
        <f>SUMIFS(US!B:B,US!$D:$D,YEAR(daily!$A2353),US!$E:$E,MONTH(daily!$A2353))</f>
        <v>9203</v>
      </c>
      <c r="M2353">
        <f>SUMIFS(US!C:C,US!$D:$D,YEAR(daily!$A2353),US!$E:$E,MONTH(daily!$A2353))</f>
        <v>18626</v>
      </c>
      <c r="N2353">
        <f>SUMIFS(COT!E:E,COT!$A:$A,YEAR(daily!$A2353),COT!$B:$B,WEEKNUM(daily!$A2353))</f>
        <v>1162597</v>
      </c>
      <c r="O2353">
        <f>SUMIFS(COT!F:F,COT!$A:$A,YEAR(daily!$A2353),COT!$B:$B,WEEKNUM(daily!$A2353))</f>
        <v>193867</v>
      </c>
      <c r="P2353">
        <f>SUMIFS(COT!G:G,COT!$A:$A,YEAR(daily!$A2353),COT!$B:$B,WEEKNUM(daily!$A2353))</f>
        <v>178510</v>
      </c>
      <c r="Q2353">
        <f>SUMIFS(COT!H:H,COT!$A:$A,YEAR(daily!$A2353),COT!$B:$B,WEEKNUM(daily!$A2353))</f>
        <v>264799</v>
      </c>
      <c r="R2353">
        <f>SUMIFS(COT!I:I,COT!$A:$A,YEAR(daily!$A2353),COT!$B:$B,WEEKNUM(daily!$A2353))</f>
        <v>620812</v>
      </c>
      <c r="S2353">
        <f>SUMIFS(COT!J:J,COT!$A:$A,YEAR(daily!$A2353),COT!$B:$B,WEEKNUM(daily!$A2353))</f>
        <v>648692</v>
      </c>
      <c r="T2353">
        <f>SUMIFS(COT!K:K,COT!$A:$A,YEAR(daily!$A2353),COT!$B:$B,WEEKNUM(daily!$A2353))</f>
        <v>83119</v>
      </c>
      <c r="U2353">
        <f>SUMIFS(COT!L:L,COT!$A:$A,YEAR(daily!$A2353),COT!$B:$B,WEEKNUM(daily!$A2353))</f>
        <v>70596</v>
      </c>
      <c r="V2353">
        <f>SUMIFS(COT!M:M,COT!$A:$A,YEAR(daily!$A2353),COT!$B:$B,WEEKNUM(daily!$A2353))</f>
        <v>86</v>
      </c>
      <c r="W2353">
        <f>SUMIFS(COT!N:N,COT!$A:$A,YEAR(daily!$A2353),COT!$B:$B,WEEKNUM(daily!$A2353))</f>
        <v>112</v>
      </c>
      <c r="X2353">
        <f>SUMIFS(COT!O:O,COT!$A:$A,YEAR(daily!$A2353),COT!$B:$B,WEEKNUM(daily!$A2353))</f>
        <v>150</v>
      </c>
      <c r="Y2353">
        <f>SUMIFS(COT!P:P,COT!$A:$A,YEAR(daily!$A2353),COT!$B:$B,WEEKNUM(daily!$A2353))</f>
        <v>76</v>
      </c>
      <c r="Z2353">
        <f>SUMIFS(COT!Q:Q,COT!$A:$A,YEAR(daily!$A2353),COT!$B:$B,WEEKNUM(daily!$A2353))</f>
        <v>86</v>
      </c>
      <c r="AA2353">
        <f>SUMIFS(Saudi!B:B,Saudi!$A:$A,YEAR(daily!$A2353))</f>
        <v>509.80500000000001</v>
      </c>
      <c r="AB2353">
        <f>SUMIFS(Saudi!C:C,Saudi!$A:$A,YEAR(daily!$A2353))</f>
        <v>596.43100000000004</v>
      </c>
      <c r="AC2353">
        <f>SUMIFS(Saudi!F:F,Saudi!$A:$A,YEAR(daily!$A2353))</f>
        <v>3764937</v>
      </c>
      <c r="AD2353">
        <f>SUMIFS(Saudi!G:G,Saudi!$A:$A,YEAR(daily!$A2353))</f>
        <v>61.797740354674566</v>
      </c>
      <c r="AE2353">
        <f>SUMIFS(Saudi!H:H,Saudi!$A:$A,YEAR(daily!$A2353))</f>
        <v>232664599.1777074</v>
      </c>
      <c r="AF2353" s="5">
        <f t="shared" si="97"/>
        <v>7</v>
      </c>
      <c r="AG2353" s="5">
        <f t="shared" si="98"/>
        <v>2009</v>
      </c>
    </row>
    <row r="2354" spans="1:33">
      <c r="A2354" s="3">
        <v>40007</v>
      </c>
      <c r="B2354" s="1">
        <v>143508</v>
      </c>
      <c r="C2354" s="1">
        <v>77208</v>
      </c>
      <c r="D2354" s="1">
        <v>36139</v>
      </c>
      <c r="E2354" s="1">
        <v>59.69</v>
      </c>
      <c r="F2354" s="1">
        <v>61.62</v>
      </c>
      <c r="G2354" s="1">
        <v>62.56</v>
      </c>
      <c r="H2354" s="2">
        <v>50.8</v>
      </c>
      <c r="I2354" s="2">
        <v>29.1</v>
      </c>
      <c r="J2354" s="2">
        <v>84.9</v>
      </c>
      <c r="K2354" s="2">
        <v>84.6</v>
      </c>
      <c r="L2354">
        <f>SUMIFS(US!B:B,US!$D:$D,YEAR(daily!$A2354),US!$E:$E,MONTH(daily!$A2354))</f>
        <v>9203</v>
      </c>
      <c r="M2354">
        <f>SUMIFS(US!C:C,US!$D:$D,YEAR(daily!$A2354),US!$E:$E,MONTH(daily!$A2354))</f>
        <v>18626</v>
      </c>
      <c r="N2354">
        <f>SUMIFS(COT!E:E,COT!$A:$A,YEAR(daily!$A2354),COT!$B:$B,WEEKNUM(daily!$A2354))</f>
        <v>1203729</v>
      </c>
      <c r="O2354">
        <f>SUMIFS(COT!F:F,COT!$A:$A,YEAR(daily!$A2354),COT!$B:$B,WEEKNUM(daily!$A2354))</f>
        <v>194213</v>
      </c>
      <c r="P2354">
        <f>SUMIFS(COT!G:G,COT!$A:$A,YEAR(daily!$A2354),COT!$B:$B,WEEKNUM(daily!$A2354))</f>
        <v>178056</v>
      </c>
      <c r="Q2354">
        <f>SUMIFS(COT!H:H,COT!$A:$A,YEAR(daily!$A2354),COT!$B:$B,WEEKNUM(daily!$A2354))</f>
        <v>264411</v>
      </c>
      <c r="R2354">
        <f>SUMIFS(COT!I:I,COT!$A:$A,YEAR(daily!$A2354),COT!$B:$B,WEEKNUM(daily!$A2354))</f>
        <v>641755</v>
      </c>
      <c r="S2354">
        <f>SUMIFS(COT!J:J,COT!$A:$A,YEAR(daily!$A2354),COT!$B:$B,WEEKNUM(daily!$A2354))</f>
        <v>670225</v>
      </c>
      <c r="T2354">
        <f>SUMIFS(COT!K:K,COT!$A:$A,YEAR(daily!$A2354),COT!$B:$B,WEEKNUM(daily!$A2354))</f>
        <v>103350</v>
      </c>
      <c r="U2354">
        <f>SUMIFS(COT!L:L,COT!$A:$A,YEAR(daily!$A2354),COT!$B:$B,WEEKNUM(daily!$A2354))</f>
        <v>91037</v>
      </c>
      <c r="V2354">
        <f>SUMIFS(COT!M:M,COT!$A:$A,YEAR(daily!$A2354),COT!$B:$B,WEEKNUM(daily!$A2354))</f>
        <v>93</v>
      </c>
      <c r="W2354">
        <f>SUMIFS(COT!N:N,COT!$A:$A,YEAR(daily!$A2354),COT!$B:$B,WEEKNUM(daily!$A2354))</f>
        <v>110</v>
      </c>
      <c r="X2354">
        <f>SUMIFS(COT!O:O,COT!$A:$A,YEAR(daily!$A2354),COT!$B:$B,WEEKNUM(daily!$A2354))</f>
        <v>152</v>
      </c>
      <c r="Y2354">
        <f>SUMIFS(COT!P:P,COT!$A:$A,YEAR(daily!$A2354),COT!$B:$B,WEEKNUM(daily!$A2354))</f>
        <v>82</v>
      </c>
      <c r="Z2354">
        <f>SUMIFS(COT!Q:Q,COT!$A:$A,YEAR(daily!$A2354),COT!$B:$B,WEEKNUM(daily!$A2354))</f>
        <v>92</v>
      </c>
      <c r="AA2354">
        <f>SUMIFS(Saudi!B:B,Saudi!$A:$A,YEAR(daily!$A2354))</f>
        <v>509.80500000000001</v>
      </c>
      <c r="AB2354">
        <f>SUMIFS(Saudi!C:C,Saudi!$A:$A,YEAR(daily!$A2354))</f>
        <v>596.43100000000004</v>
      </c>
      <c r="AC2354">
        <f>SUMIFS(Saudi!F:F,Saudi!$A:$A,YEAR(daily!$A2354))</f>
        <v>3764937</v>
      </c>
      <c r="AD2354">
        <f>SUMIFS(Saudi!G:G,Saudi!$A:$A,YEAR(daily!$A2354))</f>
        <v>61.797740354674566</v>
      </c>
      <c r="AE2354">
        <f>SUMIFS(Saudi!H:H,Saudi!$A:$A,YEAR(daily!$A2354))</f>
        <v>232664599.1777074</v>
      </c>
      <c r="AF2354" s="5">
        <f t="shared" si="97"/>
        <v>7</v>
      </c>
      <c r="AG2354" s="5">
        <f t="shared" si="98"/>
        <v>2009</v>
      </c>
    </row>
    <row r="2355" spans="1:33">
      <c r="A2355" s="3">
        <v>40008</v>
      </c>
      <c r="B2355" s="1">
        <v>118789</v>
      </c>
      <c r="C2355" s="1">
        <v>84180</v>
      </c>
      <c r="D2355" s="1">
        <v>41749</v>
      </c>
      <c r="E2355" s="1">
        <v>59.52</v>
      </c>
      <c r="F2355" s="1">
        <v>61.5</v>
      </c>
      <c r="G2355" s="1">
        <v>62.49</v>
      </c>
      <c r="H2355" s="2">
        <v>50.8</v>
      </c>
      <c r="I2355" s="2">
        <v>29.1</v>
      </c>
      <c r="J2355" s="2">
        <v>84.9</v>
      </c>
      <c r="K2355" s="2">
        <v>84.6</v>
      </c>
      <c r="L2355">
        <f>SUMIFS(US!B:B,US!$D:$D,YEAR(daily!$A2355),US!$E:$E,MONTH(daily!$A2355))</f>
        <v>9203</v>
      </c>
      <c r="M2355">
        <f>SUMIFS(US!C:C,US!$D:$D,YEAR(daily!$A2355),US!$E:$E,MONTH(daily!$A2355))</f>
        <v>18626</v>
      </c>
      <c r="N2355">
        <f>SUMIFS(COT!E:E,COT!$A:$A,YEAR(daily!$A2355),COT!$B:$B,WEEKNUM(daily!$A2355))</f>
        <v>1203729</v>
      </c>
      <c r="O2355">
        <f>SUMIFS(COT!F:F,COT!$A:$A,YEAR(daily!$A2355),COT!$B:$B,WEEKNUM(daily!$A2355))</f>
        <v>194213</v>
      </c>
      <c r="P2355">
        <f>SUMIFS(COT!G:G,COT!$A:$A,YEAR(daily!$A2355),COT!$B:$B,WEEKNUM(daily!$A2355))</f>
        <v>178056</v>
      </c>
      <c r="Q2355">
        <f>SUMIFS(COT!H:H,COT!$A:$A,YEAR(daily!$A2355),COT!$B:$B,WEEKNUM(daily!$A2355))</f>
        <v>264411</v>
      </c>
      <c r="R2355">
        <f>SUMIFS(COT!I:I,COT!$A:$A,YEAR(daily!$A2355),COT!$B:$B,WEEKNUM(daily!$A2355))</f>
        <v>641755</v>
      </c>
      <c r="S2355">
        <f>SUMIFS(COT!J:J,COT!$A:$A,YEAR(daily!$A2355),COT!$B:$B,WEEKNUM(daily!$A2355))</f>
        <v>670225</v>
      </c>
      <c r="T2355">
        <f>SUMIFS(COT!K:K,COT!$A:$A,YEAR(daily!$A2355),COT!$B:$B,WEEKNUM(daily!$A2355))</f>
        <v>103350</v>
      </c>
      <c r="U2355">
        <f>SUMIFS(COT!L:L,COT!$A:$A,YEAR(daily!$A2355),COT!$B:$B,WEEKNUM(daily!$A2355))</f>
        <v>91037</v>
      </c>
      <c r="V2355">
        <f>SUMIFS(COT!M:M,COT!$A:$A,YEAR(daily!$A2355),COT!$B:$B,WEEKNUM(daily!$A2355))</f>
        <v>93</v>
      </c>
      <c r="W2355">
        <f>SUMIFS(COT!N:N,COT!$A:$A,YEAR(daily!$A2355),COT!$B:$B,WEEKNUM(daily!$A2355))</f>
        <v>110</v>
      </c>
      <c r="X2355">
        <f>SUMIFS(COT!O:O,COT!$A:$A,YEAR(daily!$A2355),COT!$B:$B,WEEKNUM(daily!$A2355))</f>
        <v>152</v>
      </c>
      <c r="Y2355">
        <f>SUMIFS(COT!P:P,COT!$A:$A,YEAR(daily!$A2355),COT!$B:$B,WEEKNUM(daily!$A2355))</f>
        <v>82</v>
      </c>
      <c r="Z2355">
        <f>SUMIFS(COT!Q:Q,COT!$A:$A,YEAR(daily!$A2355),COT!$B:$B,WEEKNUM(daily!$A2355))</f>
        <v>92</v>
      </c>
      <c r="AA2355">
        <f>SUMIFS(Saudi!B:B,Saudi!$A:$A,YEAR(daily!$A2355))</f>
        <v>509.80500000000001</v>
      </c>
      <c r="AB2355">
        <f>SUMIFS(Saudi!C:C,Saudi!$A:$A,YEAR(daily!$A2355))</f>
        <v>596.43100000000004</v>
      </c>
      <c r="AC2355">
        <f>SUMIFS(Saudi!F:F,Saudi!$A:$A,YEAR(daily!$A2355))</f>
        <v>3764937</v>
      </c>
      <c r="AD2355">
        <f>SUMIFS(Saudi!G:G,Saudi!$A:$A,YEAR(daily!$A2355))</f>
        <v>61.797740354674566</v>
      </c>
      <c r="AE2355">
        <f>SUMIFS(Saudi!H:H,Saudi!$A:$A,YEAR(daily!$A2355))</f>
        <v>232664599.1777074</v>
      </c>
      <c r="AF2355" s="5">
        <f t="shared" si="97"/>
        <v>7</v>
      </c>
      <c r="AG2355" s="5">
        <f t="shared" si="98"/>
        <v>2009</v>
      </c>
    </row>
    <row r="2356" spans="1:33">
      <c r="A2356" s="3">
        <v>40009</v>
      </c>
      <c r="B2356" s="1">
        <v>95171</v>
      </c>
      <c r="C2356" s="1">
        <v>87339</v>
      </c>
      <c r="D2356" s="1">
        <v>40310</v>
      </c>
      <c r="E2356" s="1">
        <v>61.54</v>
      </c>
      <c r="F2356" s="1">
        <v>63.76</v>
      </c>
      <c r="G2356" s="1">
        <v>64.86</v>
      </c>
      <c r="H2356" s="2">
        <v>50.8</v>
      </c>
      <c r="I2356" s="2">
        <v>29.1</v>
      </c>
      <c r="J2356" s="2">
        <v>84.9</v>
      </c>
      <c r="K2356" s="2">
        <v>84.6</v>
      </c>
      <c r="L2356">
        <f>SUMIFS(US!B:B,US!$D:$D,YEAR(daily!$A2356),US!$E:$E,MONTH(daily!$A2356))</f>
        <v>9203</v>
      </c>
      <c r="M2356">
        <f>SUMIFS(US!C:C,US!$D:$D,YEAR(daily!$A2356),US!$E:$E,MONTH(daily!$A2356))</f>
        <v>18626</v>
      </c>
      <c r="N2356">
        <f>SUMIFS(COT!E:E,COT!$A:$A,YEAR(daily!$A2356),COT!$B:$B,WEEKNUM(daily!$A2356))</f>
        <v>1203729</v>
      </c>
      <c r="O2356">
        <f>SUMIFS(COT!F:F,COT!$A:$A,YEAR(daily!$A2356),COT!$B:$B,WEEKNUM(daily!$A2356))</f>
        <v>194213</v>
      </c>
      <c r="P2356">
        <f>SUMIFS(COT!G:G,COT!$A:$A,YEAR(daily!$A2356),COT!$B:$B,WEEKNUM(daily!$A2356))</f>
        <v>178056</v>
      </c>
      <c r="Q2356">
        <f>SUMIFS(COT!H:H,COT!$A:$A,YEAR(daily!$A2356),COT!$B:$B,WEEKNUM(daily!$A2356))</f>
        <v>264411</v>
      </c>
      <c r="R2356">
        <f>SUMIFS(COT!I:I,COT!$A:$A,YEAR(daily!$A2356),COT!$B:$B,WEEKNUM(daily!$A2356))</f>
        <v>641755</v>
      </c>
      <c r="S2356">
        <f>SUMIFS(COT!J:J,COT!$A:$A,YEAR(daily!$A2356),COT!$B:$B,WEEKNUM(daily!$A2356))</f>
        <v>670225</v>
      </c>
      <c r="T2356">
        <f>SUMIFS(COT!K:K,COT!$A:$A,YEAR(daily!$A2356),COT!$B:$B,WEEKNUM(daily!$A2356))</f>
        <v>103350</v>
      </c>
      <c r="U2356">
        <f>SUMIFS(COT!L:L,COT!$A:$A,YEAR(daily!$A2356),COT!$B:$B,WEEKNUM(daily!$A2356))</f>
        <v>91037</v>
      </c>
      <c r="V2356">
        <f>SUMIFS(COT!M:M,COT!$A:$A,YEAR(daily!$A2356),COT!$B:$B,WEEKNUM(daily!$A2356))</f>
        <v>93</v>
      </c>
      <c r="W2356">
        <f>SUMIFS(COT!N:N,COT!$A:$A,YEAR(daily!$A2356),COT!$B:$B,WEEKNUM(daily!$A2356))</f>
        <v>110</v>
      </c>
      <c r="X2356">
        <f>SUMIFS(COT!O:O,COT!$A:$A,YEAR(daily!$A2356),COT!$B:$B,WEEKNUM(daily!$A2356))</f>
        <v>152</v>
      </c>
      <c r="Y2356">
        <f>SUMIFS(COT!P:P,COT!$A:$A,YEAR(daily!$A2356),COT!$B:$B,WEEKNUM(daily!$A2356))</f>
        <v>82</v>
      </c>
      <c r="Z2356">
        <f>SUMIFS(COT!Q:Q,COT!$A:$A,YEAR(daily!$A2356),COT!$B:$B,WEEKNUM(daily!$A2356))</f>
        <v>92</v>
      </c>
      <c r="AA2356">
        <f>SUMIFS(Saudi!B:B,Saudi!$A:$A,YEAR(daily!$A2356))</f>
        <v>509.80500000000001</v>
      </c>
      <c r="AB2356">
        <f>SUMIFS(Saudi!C:C,Saudi!$A:$A,YEAR(daily!$A2356))</f>
        <v>596.43100000000004</v>
      </c>
      <c r="AC2356">
        <f>SUMIFS(Saudi!F:F,Saudi!$A:$A,YEAR(daily!$A2356))</f>
        <v>3764937</v>
      </c>
      <c r="AD2356">
        <f>SUMIFS(Saudi!G:G,Saudi!$A:$A,YEAR(daily!$A2356))</f>
        <v>61.797740354674566</v>
      </c>
      <c r="AE2356">
        <f>SUMIFS(Saudi!H:H,Saudi!$A:$A,YEAR(daily!$A2356))</f>
        <v>232664599.1777074</v>
      </c>
      <c r="AF2356" s="5">
        <f t="shared" si="97"/>
        <v>7</v>
      </c>
      <c r="AG2356" s="5">
        <f t="shared" si="98"/>
        <v>2009</v>
      </c>
    </row>
    <row r="2357" spans="1:33">
      <c r="A2357" s="3">
        <v>40010</v>
      </c>
      <c r="B2357" s="1">
        <v>66721</v>
      </c>
      <c r="C2357" s="1">
        <v>85677</v>
      </c>
      <c r="D2357" s="1">
        <v>40714</v>
      </c>
      <c r="E2357" s="1">
        <v>62.02</v>
      </c>
      <c r="F2357" s="1">
        <v>64.33</v>
      </c>
      <c r="G2357" s="1">
        <v>65.53</v>
      </c>
      <c r="H2357" s="2">
        <v>50.8</v>
      </c>
      <c r="I2357" s="2">
        <v>29.1</v>
      </c>
      <c r="J2357" s="2">
        <v>84.9</v>
      </c>
      <c r="K2357" s="2">
        <v>84.6</v>
      </c>
      <c r="L2357">
        <f>SUMIFS(US!B:B,US!$D:$D,YEAR(daily!$A2357),US!$E:$E,MONTH(daily!$A2357))</f>
        <v>9203</v>
      </c>
      <c r="M2357">
        <f>SUMIFS(US!C:C,US!$D:$D,YEAR(daily!$A2357),US!$E:$E,MONTH(daily!$A2357))</f>
        <v>18626</v>
      </c>
      <c r="N2357">
        <f>SUMIFS(COT!E:E,COT!$A:$A,YEAR(daily!$A2357),COT!$B:$B,WEEKNUM(daily!$A2357))</f>
        <v>1203729</v>
      </c>
      <c r="O2357">
        <f>SUMIFS(COT!F:F,COT!$A:$A,YEAR(daily!$A2357),COT!$B:$B,WEEKNUM(daily!$A2357))</f>
        <v>194213</v>
      </c>
      <c r="P2357">
        <f>SUMIFS(COT!G:G,COT!$A:$A,YEAR(daily!$A2357),COT!$B:$B,WEEKNUM(daily!$A2357))</f>
        <v>178056</v>
      </c>
      <c r="Q2357">
        <f>SUMIFS(COT!H:H,COT!$A:$A,YEAR(daily!$A2357),COT!$B:$B,WEEKNUM(daily!$A2357))</f>
        <v>264411</v>
      </c>
      <c r="R2357">
        <f>SUMIFS(COT!I:I,COT!$A:$A,YEAR(daily!$A2357),COT!$B:$B,WEEKNUM(daily!$A2357))</f>
        <v>641755</v>
      </c>
      <c r="S2357">
        <f>SUMIFS(COT!J:J,COT!$A:$A,YEAR(daily!$A2357),COT!$B:$B,WEEKNUM(daily!$A2357))</f>
        <v>670225</v>
      </c>
      <c r="T2357">
        <f>SUMIFS(COT!K:K,COT!$A:$A,YEAR(daily!$A2357),COT!$B:$B,WEEKNUM(daily!$A2357))</f>
        <v>103350</v>
      </c>
      <c r="U2357">
        <f>SUMIFS(COT!L:L,COT!$A:$A,YEAR(daily!$A2357),COT!$B:$B,WEEKNUM(daily!$A2357))</f>
        <v>91037</v>
      </c>
      <c r="V2357">
        <f>SUMIFS(COT!M:M,COT!$A:$A,YEAR(daily!$A2357),COT!$B:$B,WEEKNUM(daily!$A2357))</f>
        <v>93</v>
      </c>
      <c r="W2357">
        <f>SUMIFS(COT!N:N,COT!$A:$A,YEAR(daily!$A2357),COT!$B:$B,WEEKNUM(daily!$A2357))</f>
        <v>110</v>
      </c>
      <c r="X2357">
        <f>SUMIFS(COT!O:O,COT!$A:$A,YEAR(daily!$A2357),COT!$B:$B,WEEKNUM(daily!$A2357))</f>
        <v>152</v>
      </c>
      <c r="Y2357">
        <f>SUMIFS(COT!P:P,COT!$A:$A,YEAR(daily!$A2357),COT!$B:$B,WEEKNUM(daily!$A2357))</f>
        <v>82</v>
      </c>
      <c r="Z2357">
        <f>SUMIFS(COT!Q:Q,COT!$A:$A,YEAR(daily!$A2357),COT!$B:$B,WEEKNUM(daily!$A2357))</f>
        <v>92</v>
      </c>
      <c r="AA2357">
        <f>SUMIFS(Saudi!B:B,Saudi!$A:$A,YEAR(daily!$A2357))</f>
        <v>509.80500000000001</v>
      </c>
      <c r="AB2357">
        <f>SUMIFS(Saudi!C:C,Saudi!$A:$A,YEAR(daily!$A2357))</f>
        <v>596.43100000000004</v>
      </c>
      <c r="AC2357">
        <f>SUMIFS(Saudi!F:F,Saudi!$A:$A,YEAR(daily!$A2357))</f>
        <v>3764937</v>
      </c>
      <c r="AD2357">
        <f>SUMIFS(Saudi!G:G,Saudi!$A:$A,YEAR(daily!$A2357))</f>
        <v>61.797740354674566</v>
      </c>
      <c r="AE2357">
        <f>SUMIFS(Saudi!H:H,Saudi!$A:$A,YEAR(daily!$A2357))</f>
        <v>232664599.1777074</v>
      </c>
      <c r="AF2357" s="5">
        <f t="shared" si="97"/>
        <v>7</v>
      </c>
      <c r="AG2357" s="5">
        <f t="shared" si="98"/>
        <v>2009</v>
      </c>
    </row>
    <row r="2358" spans="1:33">
      <c r="A2358" s="3">
        <v>40011</v>
      </c>
      <c r="B2358" s="1">
        <v>48873</v>
      </c>
      <c r="C2358" s="1">
        <v>89139</v>
      </c>
      <c r="D2358" s="1">
        <v>40962</v>
      </c>
      <c r="E2358" s="1">
        <v>63.56</v>
      </c>
      <c r="F2358" s="1">
        <v>65.849999999999994</v>
      </c>
      <c r="G2358" s="1">
        <v>67.05</v>
      </c>
      <c r="H2358" s="2">
        <v>50.8</v>
      </c>
      <c r="I2358" s="2">
        <v>29.1</v>
      </c>
      <c r="J2358" s="2">
        <v>84.9</v>
      </c>
      <c r="K2358" s="2">
        <v>84.6</v>
      </c>
      <c r="L2358">
        <f>SUMIFS(US!B:B,US!$D:$D,YEAR(daily!$A2358),US!$E:$E,MONTH(daily!$A2358))</f>
        <v>9203</v>
      </c>
      <c r="M2358">
        <f>SUMIFS(US!C:C,US!$D:$D,YEAR(daily!$A2358),US!$E:$E,MONTH(daily!$A2358))</f>
        <v>18626</v>
      </c>
      <c r="N2358">
        <f>SUMIFS(COT!E:E,COT!$A:$A,YEAR(daily!$A2358),COT!$B:$B,WEEKNUM(daily!$A2358))</f>
        <v>1203729</v>
      </c>
      <c r="O2358">
        <f>SUMIFS(COT!F:F,COT!$A:$A,YEAR(daily!$A2358),COT!$B:$B,WEEKNUM(daily!$A2358))</f>
        <v>194213</v>
      </c>
      <c r="P2358">
        <f>SUMIFS(COT!G:G,COT!$A:$A,YEAR(daily!$A2358),COT!$B:$B,WEEKNUM(daily!$A2358))</f>
        <v>178056</v>
      </c>
      <c r="Q2358">
        <f>SUMIFS(COT!H:H,COT!$A:$A,YEAR(daily!$A2358),COT!$B:$B,WEEKNUM(daily!$A2358))</f>
        <v>264411</v>
      </c>
      <c r="R2358">
        <f>SUMIFS(COT!I:I,COT!$A:$A,YEAR(daily!$A2358),COT!$B:$B,WEEKNUM(daily!$A2358))</f>
        <v>641755</v>
      </c>
      <c r="S2358">
        <f>SUMIFS(COT!J:J,COT!$A:$A,YEAR(daily!$A2358),COT!$B:$B,WEEKNUM(daily!$A2358))</f>
        <v>670225</v>
      </c>
      <c r="T2358">
        <f>SUMIFS(COT!K:K,COT!$A:$A,YEAR(daily!$A2358),COT!$B:$B,WEEKNUM(daily!$A2358))</f>
        <v>103350</v>
      </c>
      <c r="U2358">
        <f>SUMIFS(COT!L:L,COT!$A:$A,YEAR(daily!$A2358),COT!$B:$B,WEEKNUM(daily!$A2358))</f>
        <v>91037</v>
      </c>
      <c r="V2358">
        <f>SUMIFS(COT!M:M,COT!$A:$A,YEAR(daily!$A2358),COT!$B:$B,WEEKNUM(daily!$A2358))</f>
        <v>93</v>
      </c>
      <c r="W2358">
        <f>SUMIFS(COT!N:N,COT!$A:$A,YEAR(daily!$A2358),COT!$B:$B,WEEKNUM(daily!$A2358))</f>
        <v>110</v>
      </c>
      <c r="X2358">
        <f>SUMIFS(COT!O:O,COT!$A:$A,YEAR(daily!$A2358),COT!$B:$B,WEEKNUM(daily!$A2358))</f>
        <v>152</v>
      </c>
      <c r="Y2358">
        <f>SUMIFS(COT!P:P,COT!$A:$A,YEAR(daily!$A2358),COT!$B:$B,WEEKNUM(daily!$A2358))</f>
        <v>82</v>
      </c>
      <c r="Z2358">
        <f>SUMIFS(COT!Q:Q,COT!$A:$A,YEAR(daily!$A2358),COT!$B:$B,WEEKNUM(daily!$A2358))</f>
        <v>92</v>
      </c>
      <c r="AA2358">
        <f>SUMIFS(Saudi!B:B,Saudi!$A:$A,YEAR(daily!$A2358))</f>
        <v>509.80500000000001</v>
      </c>
      <c r="AB2358">
        <f>SUMIFS(Saudi!C:C,Saudi!$A:$A,YEAR(daily!$A2358))</f>
        <v>596.43100000000004</v>
      </c>
      <c r="AC2358">
        <f>SUMIFS(Saudi!F:F,Saudi!$A:$A,YEAR(daily!$A2358))</f>
        <v>3764937</v>
      </c>
      <c r="AD2358">
        <f>SUMIFS(Saudi!G:G,Saudi!$A:$A,YEAR(daily!$A2358))</f>
        <v>61.797740354674566</v>
      </c>
      <c r="AE2358">
        <f>SUMIFS(Saudi!H:H,Saudi!$A:$A,YEAR(daily!$A2358))</f>
        <v>232664599.1777074</v>
      </c>
      <c r="AF2358" s="5">
        <f t="shared" si="97"/>
        <v>7</v>
      </c>
      <c r="AG2358" s="5">
        <f t="shared" si="98"/>
        <v>2009</v>
      </c>
    </row>
    <row r="2359" spans="1:33">
      <c r="A2359" s="3">
        <v>40014</v>
      </c>
      <c r="B2359" s="1">
        <v>19292</v>
      </c>
      <c r="C2359" s="1">
        <v>95248</v>
      </c>
      <c r="D2359" s="1">
        <v>45470</v>
      </c>
      <c r="E2359" s="1">
        <v>63.98</v>
      </c>
      <c r="F2359" s="1">
        <v>66.77</v>
      </c>
      <c r="G2359" s="1">
        <v>68.06</v>
      </c>
      <c r="H2359" s="2">
        <v>50.8</v>
      </c>
      <c r="I2359" s="2">
        <v>29.1</v>
      </c>
      <c r="J2359" s="2">
        <v>84.9</v>
      </c>
      <c r="K2359" s="2">
        <v>84.6</v>
      </c>
      <c r="L2359">
        <f>SUMIFS(US!B:B,US!$D:$D,YEAR(daily!$A2359),US!$E:$E,MONTH(daily!$A2359))</f>
        <v>9203</v>
      </c>
      <c r="M2359">
        <f>SUMIFS(US!C:C,US!$D:$D,YEAR(daily!$A2359),US!$E:$E,MONTH(daily!$A2359))</f>
        <v>18626</v>
      </c>
      <c r="N2359">
        <f>SUMIFS(COT!E:E,COT!$A:$A,YEAR(daily!$A2359),COT!$B:$B,WEEKNUM(daily!$A2359))</f>
        <v>1149799</v>
      </c>
      <c r="O2359">
        <f>SUMIFS(COT!F:F,COT!$A:$A,YEAR(daily!$A2359),COT!$B:$B,WEEKNUM(daily!$A2359))</f>
        <v>191829</v>
      </c>
      <c r="P2359">
        <f>SUMIFS(COT!G:G,COT!$A:$A,YEAR(daily!$A2359),COT!$B:$B,WEEKNUM(daily!$A2359))</f>
        <v>189611</v>
      </c>
      <c r="Q2359">
        <f>SUMIFS(COT!H:H,COT!$A:$A,YEAR(daily!$A2359),COT!$B:$B,WEEKNUM(daily!$A2359))</f>
        <v>252638</v>
      </c>
      <c r="R2359">
        <f>SUMIFS(COT!I:I,COT!$A:$A,YEAR(daily!$A2359),COT!$B:$B,WEEKNUM(daily!$A2359))</f>
        <v>633889</v>
      </c>
      <c r="S2359">
        <f>SUMIFS(COT!J:J,COT!$A:$A,YEAR(daily!$A2359),COT!$B:$B,WEEKNUM(daily!$A2359))</f>
        <v>645398</v>
      </c>
      <c r="T2359">
        <f>SUMIFS(COT!K:K,COT!$A:$A,YEAR(daily!$A2359),COT!$B:$B,WEEKNUM(daily!$A2359))</f>
        <v>71443</v>
      </c>
      <c r="U2359">
        <f>SUMIFS(COT!L:L,COT!$A:$A,YEAR(daily!$A2359),COT!$B:$B,WEEKNUM(daily!$A2359))</f>
        <v>62152</v>
      </c>
      <c r="V2359">
        <f>SUMIFS(COT!M:M,COT!$A:$A,YEAR(daily!$A2359),COT!$B:$B,WEEKNUM(daily!$A2359))</f>
        <v>93</v>
      </c>
      <c r="W2359">
        <f>SUMIFS(COT!N:N,COT!$A:$A,YEAR(daily!$A2359),COT!$B:$B,WEEKNUM(daily!$A2359))</f>
        <v>103</v>
      </c>
      <c r="X2359">
        <f>SUMIFS(COT!O:O,COT!$A:$A,YEAR(daily!$A2359),COT!$B:$B,WEEKNUM(daily!$A2359))</f>
        <v>155</v>
      </c>
      <c r="Y2359">
        <f>SUMIFS(COT!P:P,COT!$A:$A,YEAR(daily!$A2359),COT!$B:$B,WEEKNUM(daily!$A2359))</f>
        <v>79</v>
      </c>
      <c r="Z2359">
        <f>SUMIFS(COT!Q:Q,COT!$A:$A,YEAR(daily!$A2359),COT!$B:$B,WEEKNUM(daily!$A2359))</f>
        <v>89</v>
      </c>
      <c r="AA2359">
        <f>SUMIFS(Saudi!B:B,Saudi!$A:$A,YEAR(daily!$A2359))</f>
        <v>509.80500000000001</v>
      </c>
      <c r="AB2359">
        <f>SUMIFS(Saudi!C:C,Saudi!$A:$A,YEAR(daily!$A2359))</f>
        <v>596.43100000000004</v>
      </c>
      <c r="AC2359">
        <f>SUMIFS(Saudi!F:F,Saudi!$A:$A,YEAR(daily!$A2359))</f>
        <v>3764937</v>
      </c>
      <c r="AD2359">
        <f>SUMIFS(Saudi!G:G,Saudi!$A:$A,YEAR(daily!$A2359))</f>
        <v>61.797740354674566</v>
      </c>
      <c r="AE2359">
        <f>SUMIFS(Saudi!H:H,Saudi!$A:$A,YEAR(daily!$A2359))</f>
        <v>232664599.1777074</v>
      </c>
      <c r="AF2359" s="5">
        <f t="shared" si="97"/>
        <v>7</v>
      </c>
      <c r="AG2359" s="5">
        <f t="shared" si="98"/>
        <v>2009</v>
      </c>
    </row>
    <row r="2360" spans="1:33">
      <c r="A2360" s="3">
        <v>40015</v>
      </c>
      <c r="B2360" s="1">
        <v>4302</v>
      </c>
      <c r="C2360" s="1">
        <v>97907</v>
      </c>
      <c r="D2360" s="1">
        <v>45375</v>
      </c>
      <c r="E2360" s="1">
        <v>64.72</v>
      </c>
      <c r="F2360" s="1">
        <v>66.97</v>
      </c>
      <c r="G2360" s="1">
        <v>68.239999999999995</v>
      </c>
      <c r="H2360" s="2">
        <v>50.8</v>
      </c>
      <c r="I2360" s="2">
        <v>29.1</v>
      </c>
      <c r="J2360" s="2">
        <v>84.9</v>
      </c>
      <c r="K2360" s="2">
        <v>84.6</v>
      </c>
      <c r="L2360">
        <f>SUMIFS(US!B:B,US!$D:$D,YEAR(daily!$A2360),US!$E:$E,MONTH(daily!$A2360))</f>
        <v>9203</v>
      </c>
      <c r="M2360">
        <f>SUMIFS(US!C:C,US!$D:$D,YEAR(daily!$A2360),US!$E:$E,MONTH(daily!$A2360))</f>
        <v>18626</v>
      </c>
      <c r="N2360">
        <f>SUMIFS(COT!E:E,COT!$A:$A,YEAR(daily!$A2360),COT!$B:$B,WEEKNUM(daily!$A2360))</f>
        <v>1149799</v>
      </c>
      <c r="O2360">
        <f>SUMIFS(COT!F:F,COT!$A:$A,YEAR(daily!$A2360),COT!$B:$B,WEEKNUM(daily!$A2360))</f>
        <v>191829</v>
      </c>
      <c r="P2360">
        <f>SUMIFS(COT!G:G,COT!$A:$A,YEAR(daily!$A2360),COT!$B:$B,WEEKNUM(daily!$A2360))</f>
        <v>189611</v>
      </c>
      <c r="Q2360">
        <f>SUMIFS(COT!H:H,COT!$A:$A,YEAR(daily!$A2360),COT!$B:$B,WEEKNUM(daily!$A2360))</f>
        <v>252638</v>
      </c>
      <c r="R2360">
        <f>SUMIFS(COT!I:I,COT!$A:$A,YEAR(daily!$A2360),COT!$B:$B,WEEKNUM(daily!$A2360))</f>
        <v>633889</v>
      </c>
      <c r="S2360">
        <f>SUMIFS(COT!J:J,COT!$A:$A,YEAR(daily!$A2360),COT!$B:$B,WEEKNUM(daily!$A2360))</f>
        <v>645398</v>
      </c>
      <c r="T2360">
        <f>SUMIFS(COT!K:K,COT!$A:$A,YEAR(daily!$A2360),COT!$B:$B,WEEKNUM(daily!$A2360))</f>
        <v>71443</v>
      </c>
      <c r="U2360">
        <f>SUMIFS(COT!L:L,COT!$A:$A,YEAR(daily!$A2360),COT!$B:$B,WEEKNUM(daily!$A2360))</f>
        <v>62152</v>
      </c>
      <c r="V2360">
        <f>SUMIFS(COT!M:M,COT!$A:$A,YEAR(daily!$A2360),COT!$B:$B,WEEKNUM(daily!$A2360))</f>
        <v>93</v>
      </c>
      <c r="W2360">
        <f>SUMIFS(COT!N:N,COT!$A:$A,YEAR(daily!$A2360),COT!$B:$B,WEEKNUM(daily!$A2360))</f>
        <v>103</v>
      </c>
      <c r="X2360">
        <f>SUMIFS(COT!O:O,COT!$A:$A,YEAR(daily!$A2360),COT!$B:$B,WEEKNUM(daily!$A2360))</f>
        <v>155</v>
      </c>
      <c r="Y2360">
        <f>SUMIFS(COT!P:P,COT!$A:$A,YEAR(daily!$A2360),COT!$B:$B,WEEKNUM(daily!$A2360))</f>
        <v>79</v>
      </c>
      <c r="Z2360">
        <f>SUMIFS(COT!Q:Q,COT!$A:$A,YEAR(daily!$A2360),COT!$B:$B,WEEKNUM(daily!$A2360))</f>
        <v>89</v>
      </c>
      <c r="AA2360">
        <f>SUMIFS(Saudi!B:B,Saudi!$A:$A,YEAR(daily!$A2360))</f>
        <v>509.80500000000001</v>
      </c>
      <c r="AB2360">
        <f>SUMIFS(Saudi!C:C,Saudi!$A:$A,YEAR(daily!$A2360))</f>
        <v>596.43100000000004</v>
      </c>
      <c r="AC2360">
        <f>SUMIFS(Saudi!F:F,Saudi!$A:$A,YEAR(daily!$A2360))</f>
        <v>3764937</v>
      </c>
      <c r="AD2360">
        <f>SUMIFS(Saudi!G:G,Saudi!$A:$A,YEAR(daily!$A2360))</f>
        <v>61.797740354674566</v>
      </c>
      <c r="AE2360">
        <f>SUMIFS(Saudi!H:H,Saudi!$A:$A,YEAR(daily!$A2360))</f>
        <v>232664599.1777074</v>
      </c>
      <c r="AF2360" s="5">
        <f t="shared" si="97"/>
        <v>7</v>
      </c>
      <c r="AG2360" s="5">
        <f t="shared" si="98"/>
        <v>2009</v>
      </c>
    </row>
    <row r="2361" spans="1:33">
      <c r="A2361" s="3">
        <v>40016</v>
      </c>
      <c r="B2361" s="1">
        <v>335971</v>
      </c>
      <c r="C2361" s="1">
        <v>48681</v>
      </c>
      <c r="D2361" s="1">
        <v>161006</v>
      </c>
      <c r="E2361" s="1">
        <v>65.400000000000006</v>
      </c>
      <c r="F2361" s="1">
        <v>68.53</v>
      </c>
      <c r="G2361" s="1">
        <v>69.75</v>
      </c>
      <c r="H2361" s="2">
        <v>50.8</v>
      </c>
      <c r="I2361" s="2">
        <v>29.1</v>
      </c>
      <c r="J2361" s="2">
        <v>84.9</v>
      </c>
      <c r="K2361" s="2">
        <v>84.6</v>
      </c>
      <c r="L2361">
        <f>SUMIFS(US!B:B,US!$D:$D,YEAR(daily!$A2361),US!$E:$E,MONTH(daily!$A2361))</f>
        <v>9203</v>
      </c>
      <c r="M2361">
        <f>SUMIFS(US!C:C,US!$D:$D,YEAR(daily!$A2361),US!$E:$E,MONTH(daily!$A2361))</f>
        <v>18626</v>
      </c>
      <c r="N2361">
        <f>SUMIFS(COT!E:E,COT!$A:$A,YEAR(daily!$A2361),COT!$B:$B,WEEKNUM(daily!$A2361))</f>
        <v>1149799</v>
      </c>
      <c r="O2361">
        <f>SUMIFS(COT!F:F,COT!$A:$A,YEAR(daily!$A2361),COT!$B:$B,WEEKNUM(daily!$A2361))</f>
        <v>191829</v>
      </c>
      <c r="P2361">
        <f>SUMIFS(COT!G:G,COT!$A:$A,YEAR(daily!$A2361),COT!$B:$B,WEEKNUM(daily!$A2361))</f>
        <v>189611</v>
      </c>
      <c r="Q2361">
        <f>SUMIFS(COT!H:H,COT!$A:$A,YEAR(daily!$A2361),COT!$B:$B,WEEKNUM(daily!$A2361))</f>
        <v>252638</v>
      </c>
      <c r="R2361">
        <f>SUMIFS(COT!I:I,COT!$A:$A,YEAR(daily!$A2361),COT!$B:$B,WEEKNUM(daily!$A2361))</f>
        <v>633889</v>
      </c>
      <c r="S2361">
        <f>SUMIFS(COT!J:J,COT!$A:$A,YEAR(daily!$A2361),COT!$B:$B,WEEKNUM(daily!$A2361))</f>
        <v>645398</v>
      </c>
      <c r="T2361">
        <f>SUMIFS(COT!K:K,COT!$A:$A,YEAR(daily!$A2361),COT!$B:$B,WEEKNUM(daily!$A2361))</f>
        <v>71443</v>
      </c>
      <c r="U2361">
        <f>SUMIFS(COT!L:L,COT!$A:$A,YEAR(daily!$A2361),COT!$B:$B,WEEKNUM(daily!$A2361))</f>
        <v>62152</v>
      </c>
      <c r="V2361">
        <f>SUMIFS(COT!M:M,COT!$A:$A,YEAR(daily!$A2361),COT!$B:$B,WEEKNUM(daily!$A2361))</f>
        <v>93</v>
      </c>
      <c r="W2361">
        <f>SUMIFS(COT!N:N,COT!$A:$A,YEAR(daily!$A2361),COT!$B:$B,WEEKNUM(daily!$A2361))</f>
        <v>103</v>
      </c>
      <c r="X2361">
        <f>SUMIFS(COT!O:O,COT!$A:$A,YEAR(daily!$A2361),COT!$B:$B,WEEKNUM(daily!$A2361))</f>
        <v>155</v>
      </c>
      <c r="Y2361">
        <f>SUMIFS(COT!P:P,COT!$A:$A,YEAR(daily!$A2361),COT!$B:$B,WEEKNUM(daily!$A2361))</f>
        <v>79</v>
      </c>
      <c r="Z2361">
        <f>SUMIFS(COT!Q:Q,COT!$A:$A,YEAR(daily!$A2361),COT!$B:$B,WEEKNUM(daily!$A2361))</f>
        <v>89</v>
      </c>
      <c r="AA2361">
        <f>SUMIFS(Saudi!B:B,Saudi!$A:$A,YEAR(daily!$A2361))</f>
        <v>509.80500000000001</v>
      </c>
      <c r="AB2361">
        <f>SUMIFS(Saudi!C:C,Saudi!$A:$A,YEAR(daily!$A2361))</f>
        <v>596.43100000000004</v>
      </c>
      <c r="AC2361">
        <f>SUMIFS(Saudi!F:F,Saudi!$A:$A,YEAR(daily!$A2361))</f>
        <v>3764937</v>
      </c>
      <c r="AD2361">
        <f>SUMIFS(Saudi!G:G,Saudi!$A:$A,YEAR(daily!$A2361))</f>
        <v>61.797740354674566</v>
      </c>
      <c r="AE2361">
        <f>SUMIFS(Saudi!H:H,Saudi!$A:$A,YEAR(daily!$A2361))</f>
        <v>232664599.1777074</v>
      </c>
      <c r="AF2361" s="5">
        <f t="shared" si="97"/>
        <v>7</v>
      </c>
      <c r="AG2361" s="5">
        <f t="shared" si="98"/>
        <v>2009</v>
      </c>
    </row>
    <row r="2362" spans="1:33">
      <c r="A2362" s="3">
        <v>40017</v>
      </c>
      <c r="B2362" s="1">
        <v>340783</v>
      </c>
      <c r="C2362" s="1">
        <v>52455</v>
      </c>
      <c r="D2362" s="1">
        <v>163923</v>
      </c>
      <c r="E2362" s="1">
        <v>67.16</v>
      </c>
      <c r="F2362" s="1">
        <v>70.41</v>
      </c>
      <c r="G2362" s="1">
        <v>71.59</v>
      </c>
      <c r="H2362" s="2">
        <v>50.8</v>
      </c>
      <c r="I2362" s="2">
        <v>29.1</v>
      </c>
      <c r="J2362" s="2">
        <v>84.9</v>
      </c>
      <c r="K2362" s="2">
        <v>84.6</v>
      </c>
      <c r="L2362">
        <f>SUMIFS(US!B:B,US!$D:$D,YEAR(daily!$A2362),US!$E:$E,MONTH(daily!$A2362))</f>
        <v>9203</v>
      </c>
      <c r="M2362">
        <f>SUMIFS(US!C:C,US!$D:$D,YEAR(daily!$A2362),US!$E:$E,MONTH(daily!$A2362))</f>
        <v>18626</v>
      </c>
      <c r="N2362">
        <f>SUMIFS(COT!E:E,COT!$A:$A,YEAR(daily!$A2362),COT!$B:$B,WEEKNUM(daily!$A2362))</f>
        <v>1149799</v>
      </c>
      <c r="O2362">
        <f>SUMIFS(COT!F:F,COT!$A:$A,YEAR(daily!$A2362),COT!$B:$B,WEEKNUM(daily!$A2362))</f>
        <v>191829</v>
      </c>
      <c r="P2362">
        <f>SUMIFS(COT!G:G,COT!$A:$A,YEAR(daily!$A2362),COT!$B:$B,WEEKNUM(daily!$A2362))</f>
        <v>189611</v>
      </c>
      <c r="Q2362">
        <f>SUMIFS(COT!H:H,COT!$A:$A,YEAR(daily!$A2362),COT!$B:$B,WEEKNUM(daily!$A2362))</f>
        <v>252638</v>
      </c>
      <c r="R2362">
        <f>SUMIFS(COT!I:I,COT!$A:$A,YEAR(daily!$A2362),COT!$B:$B,WEEKNUM(daily!$A2362))</f>
        <v>633889</v>
      </c>
      <c r="S2362">
        <f>SUMIFS(COT!J:J,COT!$A:$A,YEAR(daily!$A2362),COT!$B:$B,WEEKNUM(daily!$A2362))</f>
        <v>645398</v>
      </c>
      <c r="T2362">
        <f>SUMIFS(COT!K:K,COT!$A:$A,YEAR(daily!$A2362),COT!$B:$B,WEEKNUM(daily!$A2362))</f>
        <v>71443</v>
      </c>
      <c r="U2362">
        <f>SUMIFS(COT!L:L,COT!$A:$A,YEAR(daily!$A2362),COT!$B:$B,WEEKNUM(daily!$A2362))</f>
        <v>62152</v>
      </c>
      <c r="V2362">
        <f>SUMIFS(COT!M:M,COT!$A:$A,YEAR(daily!$A2362),COT!$B:$B,WEEKNUM(daily!$A2362))</f>
        <v>93</v>
      </c>
      <c r="W2362">
        <f>SUMIFS(COT!N:N,COT!$A:$A,YEAR(daily!$A2362),COT!$B:$B,WEEKNUM(daily!$A2362))</f>
        <v>103</v>
      </c>
      <c r="X2362">
        <f>SUMIFS(COT!O:O,COT!$A:$A,YEAR(daily!$A2362),COT!$B:$B,WEEKNUM(daily!$A2362))</f>
        <v>155</v>
      </c>
      <c r="Y2362">
        <f>SUMIFS(COT!P:P,COT!$A:$A,YEAR(daily!$A2362),COT!$B:$B,WEEKNUM(daily!$A2362))</f>
        <v>79</v>
      </c>
      <c r="Z2362">
        <f>SUMIFS(COT!Q:Q,COT!$A:$A,YEAR(daily!$A2362),COT!$B:$B,WEEKNUM(daily!$A2362))</f>
        <v>89</v>
      </c>
      <c r="AA2362">
        <f>SUMIFS(Saudi!B:B,Saudi!$A:$A,YEAR(daily!$A2362))</f>
        <v>509.80500000000001</v>
      </c>
      <c r="AB2362">
        <f>SUMIFS(Saudi!C:C,Saudi!$A:$A,YEAR(daily!$A2362))</f>
        <v>596.43100000000004</v>
      </c>
      <c r="AC2362">
        <f>SUMIFS(Saudi!F:F,Saudi!$A:$A,YEAR(daily!$A2362))</f>
        <v>3764937</v>
      </c>
      <c r="AD2362">
        <f>SUMIFS(Saudi!G:G,Saudi!$A:$A,YEAR(daily!$A2362))</f>
        <v>61.797740354674566</v>
      </c>
      <c r="AE2362">
        <f>SUMIFS(Saudi!H:H,Saudi!$A:$A,YEAR(daily!$A2362))</f>
        <v>232664599.1777074</v>
      </c>
      <c r="AF2362" s="5">
        <f t="shared" si="97"/>
        <v>7</v>
      </c>
      <c r="AG2362" s="5">
        <f t="shared" si="98"/>
        <v>2009</v>
      </c>
    </row>
    <row r="2363" spans="1:33">
      <c r="A2363" s="3">
        <v>40018</v>
      </c>
      <c r="B2363" s="1">
        <v>332239</v>
      </c>
      <c r="C2363" s="1">
        <v>52329</v>
      </c>
      <c r="D2363" s="1">
        <v>158678</v>
      </c>
      <c r="E2363" s="1">
        <v>68.05</v>
      </c>
      <c r="F2363" s="1">
        <v>71.36</v>
      </c>
      <c r="G2363" s="1">
        <v>72.52</v>
      </c>
      <c r="H2363" s="2">
        <v>50.8</v>
      </c>
      <c r="I2363" s="2">
        <v>29.1</v>
      </c>
      <c r="J2363" s="2">
        <v>84.9</v>
      </c>
      <c r="K2363" s="2">
        <v>84.6</v>
      </c>
      <c r="L2363">
        <f>SUMIFS(US!B:B,US!$D:$D,YEAR(daily!$A2363),US!$E:$E,MONTH(daily!$A2363))</f>
        <v>9203</v>
      </c>
      <c r="M2363">
        <f>SUMIFS(US!C:C,US!$D:$D,YEAR(daily!$A2363),US!$E:$E,MONTH(daily!$A2363))</f>
        <v>18626</v>
      </c>
      <c r="N2363">
        <f>SUMIFS(COT!E:E,COT!$A:$A,YEAR(daily!$A2363),COT!$B:$B,WEEKNUM(daily!$A2363))</f>
        <v>1149799</v>
      </c>
      <c r="O2363">
        <f>SUMIFS(COT!F:F,COT!$A:$A,YEAR(daily!$A2363),COT!$B:$B,WEEKNUM(daily!$A2363))</f>
        <v>191829</v>
      </c>
      <c r="P2363">
        <f>SUMIFS(COT!G:G,COT!$A:$A,YEAR(daily!$A2363),COT!$B:$B,WEEKNUM(daily!$A2363))</f>
        <v>189611</v>
      </c>
      <c r="Q2363">
        <f>SUMIFS(COT!H:H,COT!$A:$A,YEAR(daily!$A2363),COT!$B:$B,WEEKNUM(daily!$A2363))</f>
        <v>252638</v>
      </c>
      <c r="R2363">
        <f>SUMIFS(COT!I:I,COT!$A:$A,YEAR(daily!$A2363),COT!$B:$B,WEEKNUM(daily!$A2363))</f>
        <v>633889</v>
      </c>
      <c r="S2363">
        <f>SUMIFS(COT!J:J,COT!$A:$A,YEAR(daily!$A2363),COT!$B:$B,WEEKNUM(daily!$A2363))</f>
        <v>645398</v>
      </c>
      <c r="T2363">
        <f>SUMIFS(COT!K:K,COT!$A:$A,YEAR(daily!$A2363),COT!$B:$B,WEEKNUM(daily!$A2363))</f>
        <v>71443</v>
      </c>
      <c r="U2363">
        <f>SUMIFS(COT!L:L,COT!$A:$A,YEAR(daily!$A2363),COT!$B:$B,WEEKNUM(daily!$A2363))</f>
        <v>62152</v>
      </c>
      <c r="V2363">
        <f>SUMIFS(COT!M:M,COT!$A:$A,YEAR(daily!$A2363),COT!$B:$B,WEEKNUM(daily!$A2363))</f>
        <v>93</v>
      </c>
      <c r="W2363">
        <f>SUMIFS(COT!N:N,COT!$A:$A,YEAR(daily!$A2363),COT!$B:$B,WEEKNUM(daily!$A2363))</f>
        <v>103</v>
      </c>
      <c r="X2363">
        <f>SUMIFS(COT!O:O,COT!$A:$A,YEAR(daily!$A2363),COT!$B:$B,WEEKNUM(daily!$A2363))</f>
        <v>155</v>
      </c>
      <c r="Y2363">
        <f>SUMIFS(COT!P:P,COT!$A:$A,YEAR(daily!$A2363),COT!$B:$B,WEEKNUM(daily!$A2363))</f>
        <v>79</v>
      </c>
      <c r="Z2363">
        <f>SUMIFS(COT!Q:Q,COT!$A:$A,YEAR(daily!$A2363),COT!$B:$B,WEEKNUM(daily!$A2363))</f>
        <v>89</v>
      </c>
      <c r="AA2363">
        <f>SUMIFS(Saudi!B:B,Saudi!$A:$A,YEAR(daily!$A2363))</f>
        <v>509.80500000000001</v>
      </c>
      <c r="AB2363">
        <f>SUMIFS(Saudi!C:C,Saudi!$A:$A,YEAR(daily!$A2363))</f>
        <v>596.43100000000004</v>
      </c>
      <c r="AC2363">
        <f>SUMIFS(Saudi!F:F,Saudi!$A:$A,YEAR(daily!$A2363))</f>
        <v>3764937</v>
      </c>
      <c r="AD2363">
        <f>SUMIFS(Saudi!G:G,Saudi!$A:$A,YEAR(daily!$A2363))</f>
        <v>61.797740354674566</v>
      </c>
      <c r="AE2363">
        <f>SUMIFS(Saudi!H:H,Saudi!$A:$A,YEAR(daily!$A2363))</f>
        <v>232664599.1777074</v>
      </c>
      <c r="AF2363" s="5">
        <f t="shared" si="97"/>
        <v>7</v>
      </c>
      <c r="AG2363" s="5">
        <f t="shared" si="98"/>
        <v>2009</v>
      </c>
    </row>
    <row r="2364" spans="1:33">
      <c r="A2364" s="3">
        <v>40021</v>
      </c>
      <c r="B2364" s="1">
        <v>334158</v>
      </c>
      <c r="C2364" s="1">
        <v>54509</v>
      </c>
      <c r="D2364" s="1">
        <v>161301</v>
      </c>
      <c r="E2364" s="1">
        <v>68.38</v>
      </c>
      <c r="F2364" s="1">
        <v>71.48</v>
      </c>
      <c r="G2364" s="1">
        <v>72.47</v>
      </c>
      <c r="H2364" s="2">
        <v>50.8</v>
      </c>
      <c r="I2364" s="2">
        <v>29.1</v>
      </c>
      <c r="J2364" s="2">
        <v>84.9</v>
      </c>
      <c r="K2364" s="2">
        <v>84.6</v>
      </c>
      <c r="L2364">
        <f>SUMIFS(US!B:B,US!$D:$D,YEAR(daily!$A2364),US!$E:$E,MONTH(daily!$A2364))</f>
        <v>9203</v>
      </c>
      <c r="M2364">
        <f>SUMIFS(US!C:C,US!$D:$D,YEAR(daily!$A2364),US!$E:$E,MONTH(daily!$A2364))</f>
        <v>18626</v>
      </c>
      <c r="N2364">
        <f>SUMIFS(COT!E:E,COT!$A:$A,YEAR(daily!$A2364),COT!$B:$B,WEEKNUM(daily!$A2364))</f>
        <v>1173580</v>
      </c>
      <c r="O2364">
        <f>SUMIFS(COT!F:F,COT!$A:$A,YEAR(daily!$A2364),COT!$B:$B,WEEKNUM(daily!$A2364))</f>
        <v>199654</v>
      </c>
      <c r="P2364">
        <f>SUMIFS(COT!G:G,COT!$A:$A,YEAR(daily!$A2364),COT!$B:$B,WEEKNUM(daily!$A2364))</f>
        <v>195078</v>
      </c>
      <c r="Q2364">
        <f>SUMIFS(COT!H:H,COT!$A:$A,YEAR(daily!$A2364),COT!$B:$B,WEEKNUM(daily!$A2364))</f>
        <v>255363</v>
      </c>
      <c r="R2364">
        <f>SUMIFS(COT!I:I,COT!$A:$A,YEAR(daily!$A2364),COT!$B:$B,WEEKNUM(daily!$A2364))</f>
        <v>640468</v>
      </c>
      <c r="S2364">
        <f>SUMIFS(COT!J:J,COT!$A:$A,YEAR(daily!$A2364),COT!$B:$B,WEEKNUM(daily!$A2364))</f>
        <v>654676</v>
      </c>
      <c r="T2364">
        <f>SUMIFS(COT!K:K,COT!$A:$A,YEAR(daily!$A2364),COT!$B:$B,WEEKNUM(daily!$A2364))</f>
        <v>78095</v>
      </c>
      <c r="U2364">
        <f>SUMIFS(COT!L:L,COT!$A:$A,YEAR(daily!$A2364),COT!$B:$B,WEEKNUM(daily!$A2364))</f>
        <v>68463</v>
      </c>
      <c r="V2364">
        <f>SUMIFS(COT!M:M,COT!$A:$A,YEAR(daily!$A2364),COT!$B:$B,WEEKNUM(daily!$A2364))</f>
        <v>91</v>
      </c>
      <c r="W2364">
        <f>SUMIFS(COT!N:N,COT!$A:$A,YEAR(daily!$A2364),COT!$B:$B,WEEKNUM(daily!$A2364))</f>
        <v>104</v>
      </c>
      <c r="X2364">
        <f>SUMIFS(COT!O:O,COT!$A:$A,YEAR(daily!$A2364),COT!$B:$B,WEEKNUM(daily!$A2364))</f>
        <v>150</v>
      </c>
      <c r="Y2364">
        <f>SUMIFS(COT!P:P,COT!$A:$A,YEAR(daily!$A2364),COT!$B:$B,WEEKNUM(daily!$A2364))</f>
        <v>82</v>
      </c>
      <c r="Z2364">
        <f>SUMIFS(COT!Q:Q,COT!$A:$A,YEAR(daily!$A2364),COT!$B:$B,WEEKNUM(daily!$A2364))</f>
        <v>95</v>
      </c>
      <c r="AA2364">
        <f>SUMIFS(Saudi!B:B,Saudi!$A:$A,YEAR(daily!$A2364))</f>
        <v>509.80500000000001</v>
      </c>
      <c r="AB2364">
        <f>SUMIFS(Saudi!C:C,Saudi!$A:$A,YEAR(daily!$A2364))</f>
        <v>596.43100000000004</v>
      </c>
      <c r="AC2364">
        <f>SUMIFS(Saudi!F:F,Saudi!$A:$A,YEAR(daily!$A2364))</f>
        <v>3764937</v>
      </c>
      <c r="AD2364">
        <f>SUMIFS(Saudi!G:G,Saudi!$A:$A,YEAR(daily!$A2364))</f>
        <v>61.797740354674566</v>
      </c>
      <c r="AE2364">
        <f>SUMIFS(Saudi!H:H,Saudi!$A:$A,YEAR(daily!$A2364))</f>
        <v>232664599.1777074</v>
      </c>
      <c r="AF2364" s="5">
        <f t="shared" si="97"/>
        <v>7</v>
      </c>
      <c r="AG2364" s="5">
        <f t="shared" si="98"/>
        <v>2009</v>
      </c>
    </row>
    <row r="2365" spans="1:33">
      <c r="A2365" s="3">
        <v>40022</v>
      </c>
      <c r="B2365" s="1">
        <v>331575</v>
      </c>
      <c r="C2365" s="1">
        <v>55755</v>
      </c>
      <c r="D2365" s="1">
        <v>161896</v>
      </c>
      <c r="E2365" s="1">
        <v>67.23</v>
      </c>
      <c r="F2365" s="1">
        <v>70.459999999999994</v>
      </c>
      <c r="G2365" s="1">
        <v>71.459999999999994</v>
      </c>
      <c r="H2365" s="2">
        <v>50.8</v>
      </c>
      <c r="I2365" s="2">
        <v>29.1</v>
      </c>
      <c r="J2365" s="2">
        <v>84.9</v>
      </c>
      <c r="K2365" s="2">
        <v>84.6</v>
      </c>
      <c r="L2365">
        <f>SUMIFS(US!B:B,US!$D:$D,YEAR(daily!$A2365),US!$E:$E,MONTH(daily!$A2365))</f>
        <v>9203</v>
      </c>
      <c r="M2365">
        <f>SUMIFS(US!C:C,US!$D:$D,YEAR(daily!$A2365),US!$E:$E,MONTH(daily!$A2365))</f>
        <v>18626</v>
      </c>
      <c r="N2365">
        <f>SUMIFS(COT!E:E,COT!$A:$A,YEAR(daily!$A2365),COT!$B:$B,WEEKNUM(daily!$A2365))</f>
        <v>1173580</v>
      </c>
      <c r="O2365">
        <f>SUMIFS(COT!F:F,COT!$A:$A,YEAR(daily!$A2365),COT!$B:$B,WEEKNUM(daily!$A2365))</f>
        <v>199654</v>
      </c>
      <c r="P2365">
        <f>SUMIFS(COT!G:G,COT!$A:$A,YEAR(daily!$A2365),COT!$B:$B,WEEKNUM(daily!$A2365))</f>
        <v>195078</v>
      </c>
      <c r="Q2365">
        <f>SUMIFS(COT!H:H,COT!$A:$A,YEAR(daily!$A2365),COT!$B:$B,WEEKNUM(daily!$A2365))</f>
        <v>255363</v>
      </c>
      <c r="R2365">
        <f>SUMIFS(COT!I:I,COT!$A:$A,YEAR(daily!$A2365),COT!$B:$B,WEEKNUM(daily!$A2365))</f>
        <v>640468</v>
      </c>
      <c r="S2365">
        <f>SUMIFS(COT!J:J,COT!$A:$A,YEAR(daily!$A2365),COT!$B:$B,WEEKNUM(daily!$A2365))</f>
        <v>654676</v>
      </c>
      <c r="T2365">
        <f>SUMIFS(COT!K:K,COT!$A:$A,YEAR(daily!$A2365),COT!$B:$B,WEEKNUM(daily!$A2365))</f>
        <v>78095</v>
      </c>
      <c r="U2365">
        <f>SUMIFS(COT!L:L,COT!$A:$A,YEAR(daily!$A2365),COT!$B:$B,WEEKNUM(daily!$A2365))</f>
        <v>68463</v>
      </c>
      <c r="V2365">
        <f>SUMIFS(COT!M:M,COT!$A:$A,YEAR(daily!$A2365),COT!$B:$B,WEEKNUM(daily!$A2365))</f>
        <v>91</v>
      </c>
      <c r="W2365">
        <f>SUMIFS(COT!N:N,COT!$A:$A,YEAR(daily!$A2365),COT!$B:$B,WEEKNUM(daily!$A2365))</f>
        <v>104</v>
      </c>
      <c r="X2365">
        <f>SUMIFS(COT!O:O,COT!$A:$A,YEAR(daily!$A2365),COT!$B:$B,WEEKNUM(daily!$A2365))</f>
        <v>150</v>
      </c>
      <c r="Y2365">
        <f>SUMIFS(COT!P:P,COT!$A:$A,YEAR(daily!$A2365),COT!$B:$B,WEEKNUM(daily!$A2365))</f>
        <v>82</v>
      </c>
      <c r="Z2365">
        <f>SUMIFS(COT!Q:Q,COT!$A:$A,YEAR(daily!$A2365),COT!$B:$B,WEEKNUM(daily!$A2365))</f>
        <v>95</v>
      </c>
      <c r="AA2365">
        <f>SUMIFS(Saudi!B:B,Saudi!$A:$A,YEAR(daily!$A2365))</f>
        <v>509.80500000000001</v>
      </c>
      <c r="AB2365">
        <f>SUMIFS(Saudi!C:C,Saudi!$A:$A,YEAR(daily!$A2365))</f>
        <v>596.43100000000004</v>
      </c>
      <c r="AC2365">
        <f>SUMIFS(Saudi!F:F,Saudi!$A:$A,YEAR(daily!$A2365))</f>
        <v>3764937</v>
      </c>
      <c r="AD2365">
        <f>SUMIFS(Saudi!G:G,Saudi!$A:$A,YEAR(daily!$A2365))</f>
        <v>61.797740354674566</v>
      </c>
      <c r="AE2365">
        <f>SUMIFS(Saudi!H:H,Saudi!$A:$A,YEAR(daily!$A2365))</f>
        <v>232664599.1777074</v>
      </c>
      <c r="AF2365" s="5">
        <f t="shared" si="97"/>
        <v>7</v>
      </c>
      <c r="AG2365" s="5">
        <f t="shared" si="98"/>
        <v>2009</v>
      </c>
    </row>
    <row r="2366" spans="1:33">
      <c r="A2366" s="3">
        <v>40023</v>
      </c>
      <c r="B2366" s="1">
        <v>321276</v>
      </c>
      <c r="C2366" s="1">
        <v>55861</v>
      </c>
      <c r="D2366" s="1">
        <v>162318</v>
      </c>
      <c r="E2366" s="1">
        <v>63.35</v>
      </c>
      <c r="F2366" s="1">
        <v>66.900000000000006</v>
      </c>
      <c r="G2366" s="1">
        <v>68.099999999999994</v>
      </c>
      <c r="H2366" s="2">
        <v>50.8</v>
      </c>
      <c r="I2366" s="2">
        <v>29.1</v>
      </c>
      <c r="J2366" s="2">
        <v>84.9</v>
      </c>
      <c r="K2366" s="2">
        <v>84.6</v>
      </c>
      <c r="L2366">
        <f>SUMIFS(US!B:B,US!$D:$D,YEAR(daily!$A2366),US!$E:$E,MONTH(daily!$A2366))</f>
        <v>9203</v>
      </c>
      <c r="M2366">
        <f>SUMIFS(US!C:C,US!$D:$D,YEAR(daily!$A2366),US!$E:$E,MONTH(daily!$A2366))</f>
        <v>18626</v>
      </c>
      <c r="N2366">
        <f>SUMIFS(COT!E:E,COT!$A:$A,YEAR(daily!$A2366),COT!$B:$B,WEEKNUM(daily!$A2366))</f>
        <v>1173580</v>
      </c>
      <c r="O2366">
        <f>SUMIFS(COT!F:F,COT!$A:$A,YEAR(daily!$A2366),COT!$B:$B,WEEKNUM(daily!$A2366))</f>
        <v>199654</v>
      </c>
      <c r="P2366">
        <f>SUMIFS(COT!G:G,COT!$A:$A,YEAR(daily!$A2366),COT!$B:$B,WEEKNUM(daily!$A2366))</f>
        <v>195078</v>
      </c>
      <c r="Q2366">
        <f>SUMIFS(COT!H:H,COT!$A:$A,YEAR(daily!$A2366),COT!$B:$B,WEEKNUM(daily!$A2366))</f>
        <v>255363</v>
      </c>
      <c r="R2366">
        <f>SUMIFS(COT!I:I,COT!$A:$A,YEAR(daily!$A2366),COT!$B:$B,WEEKNUM(daily!$A2366))</f>
        <v>640468</v>
      </c>
      <c r="S2366">
        <f>SUMIFS(COT!J:J,COT!$A:$A,YEAR(daily!$A2366),COT!$B:$B,WEEKNUM(daily!$A2366))</f>
        <v>654676</v>
      </c>
      <c r="T2366">
        <f>SUMIFS(COT!K:K,COT!$A:$A,YEAR(daily!$A2366),COT!$B:$B,WEEKNUM(daily!$A2366))</f>
        <v>78095</v>
      </c>
      <c r="U2366">
        <f>SUMIFS(COT!L:L,COT!$A:$A,YEAR(daily!$A2366),COT!$B:$B,WEEKNUM(daily!$A2366))</f>
        <v>68463</v>
      </c>
      <c r="V2366">
        <f>SUMIFS(COT!M:M,COT!$A:$A,YEAR(daily!$A2366),COT!$B:$B,WEEKNUM(daily!$A2366))</f>
        <v>91</v>
      </c>
      <c r="W2366">
        <f>SUMIFS(COT!N:N,COT!$A:$A,YEAR(daily!$A2366),COT!$B:$B,WEEKNUM(daily!$A2366))</f>
        <v>104</v>
      </c>
      <c r="X2366">
        <f>SUMIFS(COT!O:O,COT!$A:$A,YEAR(daily!$A2366),COT!$B:$B,WEEKNUM(daily!$A2366))</f>
        <v>150</v>
      </c>
      <c r="Y2366">
        <f>SUMIFS(COT!P:P,COT!$A:$A,YEAR(daily!$A2366),COT!$B:$B,WEEKNUM(daily!$A2366))</f>
        <v>82</v>
      </c>
      <c r="Z2366">
        <f>SUMIFS(COT!Q:Q,COT!$A:$A,YEAR(daily!$A2366),COT!$B:$B,WEEKNUM(daily!$A2366))</f>
        <v>95</v>
      </c>
      <c r="AA2366">
        <f>SUMIFS(Saudi!B:B,Saudi!$A:$A,YEAR(daily!$A2366))</f>
        <v>509.80500000000001</v>
      </c>
      <c r="AB2366">
        <f>SUMIFS(Saudi!C:C,Saudi!$A:$A,YEAR(daily!$A2366))</f>
        <v>596.43100000000004</v>
      </c>
      <c r="AC2366">
        <f>SUMIFS(Saudi!F:F,Saudi!$A:$A,YEAR(daily!$A2366))</f>
        <v>3764937</v>
      </c>
      <c r="AD2366">
        <f>SUMIFS(Saudi!G:G,Saudi!$A:$A,YEAR(daily!$A2366))</f>
        <v>61.797740354674566</v>
      </c>
      <c r="AE2366">
        <f>SUMIFS(Saudi!H:H,Saudi!$A:$A,YEAR(daily!$A2366))</f>
        <v>232664599.1777074</v>
      </c>
      <c r="AF2366" s="5">
        <f t="shared" si="97"/>
        <v>7</v>
      </c>
      <c r="AG2366" s="5">
        <f t="shared" si="98"/>
        <v>2009</v>
      </c>
    </row>
    <row r="2367" spans="1:33">
      <c r="A2367" s="3">
        <v>40024</v>
      </c>
      <c r="B2367" s="1">
        <v>313373</v>
      </c>
      <c r="C2367" s="1">
        <v>58468</v>
      </c>
      <c r="D2367" s="1">
        <v>164129</v>
      </c>
      <c r="E2367" s="1">
        <v>66.94</v>
      </c>
      <c r="F2367" s="1">
        <v>70.48</v>
      </c>
      <c r="G2367" s="1">
        <v>71.58</v>
      </c>
      <c r="H2367" s="2">
        <v>50.8</v>
      </c>
      <c r="I2367" s="2">
        <v>29.1</v>
      </c>
      <c r="J2367" s="2">
        <v>84.9</v>
      </c>
      <c r="K2367" s="2">
        <v>84.6</v>
      </c>
      <c r="L2367">
        <f>SUMIFS(US!B:B,US!$D:$D,YEAR(daily!$A2367),US!$E:$E,MONTH(daily!$A2367))</f>
        <v>9203</v>
      </c>
      <c r="M2367">
        <f>SUMIFS(US!C:C,US!$D:$D,YEAR(daily!$A2367),US!$E:$E,MONTH(daily!$A2367))</f>
        <v>18626</v>
      </c>
      <c r="N2367">
        <f>SUMIFS(COT!E:E,COT!$A:$A,YEAR(daily!$A2367),COT!$B:$B,WEEKNUM(daily!$A2367))</f>
        <v>1173580</v>
      </c>
      <c r="O2367">
        <f>SUMIFS(COT!F:F,COT!$A:$A,YEAR(daily!$A2367),COT!$B:$B,WEEKNUM(daily!$A2367))</f>
        <v>199654</v>
      </c>
      <c r="P2367">
        <f>SUMIFS(COT!G:G,COT!$A:$A,YEAR(daily!$A2367),COT!$B:$B,WEEKNUM(daily!$A2367))</f>
        <v>195078</v>
      </c>
      <c r="Q2367">
        <f>SUMIFS(COT!H:H,COT!$A:$A,YEAR(daily!$A2367),COT!$B:$B,WEEKNUM(daily!$A2367))</f>
        <v>255363</v>
      </c>
      <c r="R2367">
        <f>SUMIFS(COT!I:I,COT!$A:$A,YEAR(daily!$A2367),COT!$B:$B,WEEKNUM(daily!$A2367))</f>
        <v>640468</v>
      </c>
      <c r="S2367">
        <f>SUMIFS(COT!J:J,COT!$A:$A,YEAR(daily!$A2367),COT!$B:$B,WEEKNUM(daily!$A2367))</f>
        <v>654676</v>
      </c>
      <c r="T2367">
        <f>SUMIFS(COT!K:K,COT!$A:$A,YEAR(daily!$A2367),COT!$B:$B,WEEKNUM(daily!$A2367))</f>
        <v>78095</v>
      </c>
      <c r="U2367">
        <f>SUMIFS(COT!L:L,COT!$A:$A,YEAR(daily!$A2367),COT!$B:$B,WEEKNUM(daily!$A2367))</f>
        <v>68463</v>
      </c>
      <c r="V2367">
        <f>SUMIFS(COT!M:M,COT!$A:$A,YEAR(daily!$A2367),COT!$B:$B,WEEKNUM(daily!$A2367))</f>
        <v>91</v>
      </c>
      <c r="W2367">
        <f>SUMIFS(COT!N:N,COT!$A:$A,YEAR(daily!$A2367),COT!$B:$B,WEEKNUM(daily!$A2367))</f>
        <v>104</v>
      </c>
      <c r="X2367">
        <f>SUMIFS(COT!O:O,COT!$A:$A,YEAR(daily!$A2367),COT!$B:$B,WEEKNUM(daily!$A2367))</f>
        <v>150</v>
      </c>
      <c r="Y2367">
        <f>SUMIFS(COT!P:P,COT!$A:$A,YEAR(daily!$A2367),COT!$B:$B,WEEKNUM(daily!$A2367))</f>
        <v>82</v>
      </c>
      <c r="Z2367">
        <f>SUMIFS(COT!Q:Q,COT!$A:$A,YEAR(daily!$A2367),COT!$B:$B,WEEKNUM(daily!$A2367))</f>
        <v>95</v>
      </c>
      <c r="AA2367">
        <f>SUMIFS(Saudi!B:B,Saudi!$A:$A,YEAR(daily!$A2367))</f>
        <v>509.80500000000001</v>
      </c>
      <c r="AB2367">
        <f>SUMIFS(Saudi!C:C,Saudi!$A:$A,YEAR(daily!$A2367))</f>
        <v>596.43100000000004</v>
      </c>
      <c r="AC2367">
        <f>SUMIFS(Saudi!F:F,Saudi!$A:$A,YEAR(daily!$A2367))</f>
        <v>3764937</v>
      </c>
      <c r="AD2367">
        <f>SUMIFS(Saudi!G:G,Saudi!$A:$A,YEAR(daily!$A2367))</f>
        <v>61.797740354674566</v>
      </c>
      <c r="AE2367">
        <f>SUMIFS(Saudi!H:H,Saudi!$A:$A,YEAR(daily!$A2367))</f>
        <v>232664599.1777074</v>
      </c>
      <c r="AF2367" s="5">
        <f t="shared" si="97"/>
        <v>7</v>
      </c>
      <c r="AG2367" s="5">
        <f t="shared" si="98"/>
        <v>2009</v>
      </c>
    </row>
    <row r="2368" spans="1:33">
      <c r="A2368" s="3">
        <v>40025</v>
      </c>
      <c r="B2368" s="1">
        <v>319255</v>
      </c>
      <c r="C2368" s="1">
        <v>58603</v>
      </c>
      <c r="D2368" s="1">
        <v>159545</v>
      </c>
      <c r="E2368" s="1">
        <v>69.45</v>
      </c>
      <c r="F2368" s="1">
        <v>72.400000000000006</v>
      </c>
      <c r="G2368" s="1">
        <v>73.2</v>
      </c>
      <c r="H2368" s="2">
        <v>50.8</v>
      </c>
      <c r="I2368" s="2">
        <v>29.1</v>
      </c>
      <c r="J2368" s="2">
        <v>84.9</v>
      </c>
      <c r="K2368" s="2">
        <v>84.6</v>
      </c>
      <c r="L2368">
        <f>SUMIFS(US!B:B,US!$D:$D,YEAR(daily!$A2368),US!$E:$E,MONTH(daily!$A2368))</f>
        <v>9203</v>
      </c>
      <c r="M2368">
        <f>SUMIFS(US!C:C,US!$D:$D,YEAR(daily!$A2368),US!$E:$E,MONTH(daily!$A2368))</f>
        <v>18626</v>
      </c>
      <c r="N2368">
        <f>SUMIFS(COT!E:E,COT!$A:$A,YEAR(daily!$A2368),COT!$B:$B,WEEKNUM(daily!$A2368))</f>
        <v>1173580</v>
      </c>
      <c r="O2368">
        <f>SUMIFS(COT!F:F,COT!$A:$A,YEAR(daily!$A2368),COT!$B:$B,WEEKNUM(daily!$A2368))</f>
        <v>199654</v>
      </c>
      <c r="P2368">
        <f>SUMIFS(COT!G:G,COT!$A:$A,YEAR(daily!$A2368),COT!$B:$B,WEEKNUM(daily!$A2368))</f>
        <v>195078</v>
      </c>
      <c r="Q2368">
        <f>SUMIFS(COT!H:H,COT!$A:$A,YEAR(daily!$A2368),COT!$B:$B,WEEKNUM(daily!$A2368))</f>
        <v>255363</v>
      </c>
      <c r="R2368">
        <f>SUMIFS(COT!I:I,COT!$A:$A,YEAR(daily!$A2368),COT!$B:$B,WEEKNUM(daily!$A2368))</f>
        <v>640468</v>
      </c>
      <c r="S2368">
        <f>SUMIFS(COT!J:J,COT!$A:$A,YEAR(daily!$A2368),COT!$B:$B,WEEKNUM(daily!$A2368))</f>
        <v>654676</v>
      </c>
      <c r="T2368">
        <f>SUMIFS(COT!K:K,COT!$A:$A,YEAR(daily!$A2368),COT!$B:$B,WEEKNUM(daily!$A2368))</f>
        <v>78095</v>
      </c>
      <c r="U2368">
        <f>SUMIFS(COT!L:L,COT!$A:$A,YEAR(daily!$A2368),COT!$B:$B,WEEKNUM(daily!$A2368))</f>
        <v>68463</v>
      </c>
      <c r="V2368">
        <f>SUMIFS(COT!M:M,COT!$A:$A,YEAR(daily!$A2368),COT!$B:$B,WEEKNUM(daily!$A2368))</f>
        <v>91</v>
      </c>
      <c r="W2368">
        <f>SUMIFS(COT!N:N,COT!$A:$A,YEAR(daily!$A2368),COT!$B:$B,WEEKNUM(daily!$A2368))</f>
        <v>104</v>
      </c>
      <c r="X2368">
        <f>SUMIFS(COT!O:O,COT!$A:$A,YEAR(daily!$A2368),COT!$B:$B,WEEKNUM(daily!$A2368))</f>
        <v>150</v>
      </c>
      <c r="Y2368">
        <f>SUMIFS(COT!P:P,COT!$A:$A,YEAR(daily!$A2368),COT!$B:$B,WEEKNUM(daily!$A2368))</f>
        <v>82</v>
      </c>
      <c r="Z2368">
        <f>SUMIFS(COT!Q:Q,COT!$A:$A,YEAR(daily!$A2368),COT!$B:$B,WEEKNUM(daily!$A2368))</f>
        <v>95</v>
      </c>
      <c r="AA2368">
        <f>SUMIFS(Saudi!B:B,Saudi!$A:$A,YEAR(daily!$A2368))</f>
        <v>509.80500000000001</v>
      </c>
      <c r="AB2368">
        <f>SUMIFS(Saudi!C:C,Saudi!$A:$A,YEAR(daily!$A2368))</f>
        <v>596.43100000000004</v>
      </c>
      <c r="AC2368">
        <f>SUMIFS(Saudi!F:F,Saudi!$A:$A,YEAR(daily!$A2368))</f>
        <v>3764937</v>
      </c>
      <c r="AD2368">
        <f>SUMIFS(Saudi!G:G,Saudi!$A:$A,YEAR(daily!$A2368))</f>
        <v>61.797740354674566</v>
      </c>
      <c r="AE2368">
        <f>SUMIFS(Saudi!H:H,Saudi!$A:$A,YEAR(daily!$A2368))</f>
        <v>232664599.1777074</v>
      </c>
      <c r="AF2368" s="5">
        <f t="shared" si="97"/>
        <v>7</v>
      </c>
      <c r="AG2368" s="5">
        <f t="shared" si="98"/>
        <v>2009</v>
      </c>
    </row>
    <row r="2369" spans="1:33">
      <c r="A2369" s="3">
        <v>40028</v>
      </c>
      <c r="B2369" s="1">
        <v>320204</v>
      </c>
      <c r="C2369" s="1">
        <v>63132</v>
      </c>
      <c r="D2369" s="1">
        <v>157921</v>
      </c>
      <c r="E2369" s="1">
        <v>71.58</v>
      </c>
      <c r="F2369" s="1">
        <v>74.27</v>
      </c>
      <c r="G2369" s="1">
        <v>75.06</v>
      </c>
      <c r="H2369" s="2">
        <v>50.8</v>
      </c>
      <c r="I2369" s="2">
        <v>29.1</v>
      </c>
      <c r="J2369" s="2">
        <v>84.9</v>
      </c>
      <c r="K2369" s="2">
        <v>84.6</v>
      </c>
      <c r="L2369">
        <f>SUMIFS(US!B:B,US!$D:$D,YEAR(daily!$A2369),US!$E:$E,MONTH(daily!$A2369))</f>
        <v>9239</v>
      </c>
      <c r="M2369">
        <f>SUMIFS(US!C:C,US!$D:$D,YEAR(daily!$A2369),US!$E:$E,MONTH(daily!$A2369))</f>
        <v>18949</v>
      </c>
      <c r="N2369">
        <f>SUMIFS(COT!E:E,COT!$A:$A,YEAR(daily!$A2369),COT!$B:$B,WEEKNUM(daily!$A2369))</f>
        <v>1202598</v>
      </c>
      <c r="O2369">
        <f>SUMIFS(COT!F:F,COT!$A:$A,YEAR(daily!$A2369),COT!$B:$B,WEEKNUM(daily!$A2369))</f>
        <v>219556</v>
      </c>
      <c r="P2369">
        <f>SUMIFS(COT!G:G,COT!$A:$A,YEAR(daily!$A2369),COT!$B:$B,WEEKNUM(daily!$A2369))</f>
        <v>185411</v>
      </c>
      <c r="Q2369">
        <f>SUMIFS(COT!H:H,COT!$A:$A,YEAR(daily!$A2369),COT!$B:$B,WEEKNUM(daily!$A2369))</f>
        <v>273584</v>
      </c>
      <c r="R2369">
        <f>SUMIFS(COT!I:I,COT!$A:$A,YEAR(daily!$A2369),COT!$B:$B,WEEKNUM(daily!$A2369))</f>
        <v>621573</v>
      </c>
      <c r="S2369">
        <f>SUMIFS(COT!J:J,COT!$A:$A,YEAR(daily!$A2369),COT!$B:$B,WEEKNUM(daily!$A2369))</f>
        <v>668316</v>
      </c>
      <c r="T2369">
        <f>SUMIFS(COT!K:K,COT!$A:$A,YEAR(daily!$A2369),COT!$B:$B,WEEKNUM(daily!$A2369))</f>
        <v>87885</v>
      </c>
      <c r="U2369">
        <f>SUMIFS(COT!L:L,COT!$A:$A,YEAR(daily!$A2369),COT!$B:$B,WEEKNUM(daily!$A2369))</f>
        <v>75287</v>
      </c>
      <c r="V2369">
        <f>SUMIFS(COT!M:M,COT!$A:$A,YEAR(daily!$A2369),COT!$B:$B,WEEKNUM(daily!$A2369))</f>
        <v>102</v>
      </c>
      <c r="W2369">
        <f>SUMIFS(COT!N:N,COT!$A:$A,YEAR(daily!$A2369),COT!$B:$B,WEEKNUM(daily!$A2369))</f>
        <v>90</v>
      </c>
      <c r="X2369">
        <f>SUMIFS(COT!O:O,COT!$A:$A,YEAR(daily!$A2369),COT!$B:$B,WEEKNUM(daily!$A2369))</f>
        <v>151</v>
      </c>
      <c r="Y2369">
        <f>SUMIFS(COT!P:P,COT!$A:$A,YEAR(daily!$A2369),COT!$B:$B,WEEKNUM(daily!$A2369))</f>
        <v>84</v>
      </c>
      <c r="Z2369">
        <f>SUMIFS(COT!Q:Q,COT!$A:$A,YEAR(daily!$A2369),COT!$B:$B,WEEKNUM(daily!$A2369))</f>
        <v>93</v>
      </c>
      <c r="AA2369">
        <f>SUMIFS(Saudi!B:B,Saudi!$A:$A,YEAR(daily!$A2369))</f>
        <v>509.80500000000001</v>
      </c>
      <c r="AB2369">
        <f>SUMIFS(Saudi!C:C,Saudi!$A:$A,YEAR(daily!$A2369))</f>
        <v>596.43100000000004</v>
      </c>
      <c r="AC2369">
        <f>SUMIFS(Saudi!F:F,Saudi!$A:$A,YEAR(daily!$A2369))</f>
        <v>3764937</v>
      </c>
      <c r="AD2369">
        <f>SUMIFS(Saudi!G:G,Saudi!$A:$A,YEAR(daily!$A2369))</f>
        <v>61.797740354674566</v>
      </c>
      <c r="AE2369">
        <f>SUMIFS(Saudi!H:H,Saudi!$A:$A,YEAR(daily!$A2369))</f>
        <v>232664599.1777074</v>
      </c>
      <c r="AF2369" s="5">
        <f t="shared" si="97"/>
        <v>8</v>
      </c>
      <c r="AG2369" s="5">
        <f t="shared" si="98"/>
        <v>2009</v>
      </c>
    </row>
    <row r="2370" spans="1:33">
      <c r="A2370" s="3">
        <v>40029</v>
      </c>
      <c r="B2370" s="1">
        <v>311751</v>
      </c>
      <c r="C2370" s="1">
        <v>66199</v>
      </c>
      <c r="D2370" s="1">
        <v>157479</v>
      </c>
      <c r="E2370" s="1">
        <v>71.42</v>
      </c>
      <c r="F2370" s="1">
        <v>74.69</v>
      </c>
      <c r="G2370" s="1">
        <v>75.62</v>
      </c>
      <c r="H2370" s="2">
        <v>50.8</v>
      </c>
      <c r="I2370" s="2">
        <v>29.1</v>
      </c>
      <c r="J2370" s="2">
        <v>84.9</v>
      </c>
      <c r="K2370" s="2">
        <v>84.6</v>
      </c>
      <c r="L2370">
        <f>SUMIFS(US!B:B,US!$D:$D,YEAR(daily!$A2370),US!$E:$E,MONTH(daily!$A2370))</f>
        <v>9239</v>
      </c>
      <c r="M2370">
        <f>SUMIFS(US!C:C,US!$D:$D,YEAR(daily!$A2370),US!$E:$E,MONTH(daily!$A2370))</f>
        <v>18949</v>
      </c>
      <c r="N2370">
        <f>SUMIFS(COT!E:E,COT!$A:$A,YEAR(daily!$A2370),COT!$B:$B,WEEKNUM(daily!$A2370))</f>
        <v>1202598</v>
      </c>
      <c r="O2370">
        <f>SUMIFS(COT!F:F,COT!$A:$A,YEAR(daily!$A2370),COT!$B:$B,WEEKNUM(daily!$A2370))</f>
        <v>219556</v>
      </c>
      <c r="P2370">
        <f>SUMIFS(COT!G:G,COT!$A:$A,YEAR(daily!$A2370),COT!$B:$B,WEEKNUM(daily!$A2370))</f>
        <v>185411</v>
      </c>
      <c r="Q2370">
        <f>SUMIFS(COT!H:H,COT!$A:$A,YEAR(daily!$A2370),COT!$B:$B,WEEKNUM(daily!$A2370))</f>
        <v>273584</v>
      </c>
      <c r="R2370">
        <f>SUMIFS(COT!I:I,COT!$A:$A,YEAR(daily!$A2370),COT!$B:$B,WEEKNUM(daily!$A2370))</f>
        <v>621573</v>
      </c>
      <c r="S2370">
        <f>SUMIFS(COT!J:J,COT!$A:$A,YEAR(daily!$A2370),COT!$B:$B,WEEKNUM(daily!$A2370))</f>
        <v>668316</v>
      </c>
      <c r="T2370">
        <f>SUMIFS(COT!K:K,COT!$A:$A,YEAR(daily!$A2370),COT!$B:$B,WEEKNUM(daily!$A2370))</f>
        <v>87885</v>
      </c>
      <c r="U2370">
        <f>SUMIFS(COT!L:L,COT!$A:$A,YEAR(daily!$A2370),COT!$B:$B,WEEKNUM(daily!$A2370))</f>
        <v>75287</v>
      </c>
      <c r="V2370">
        <f>SUMIFS(COT!M:M,COT!$A:$A,YEAR(daily!$A2370),COT!$B:$B,WEEKNUM(daily!$A2370))</f>
        <v>102</v>
      </c>
      <c r="W2370">
        <f>SUMIFS(COT!N:N,COT!$A:$A,YEAR(daily!$A2370),COT!$B:$B,WEEKNUM(daily!$A2370))</f>
        <v>90</v>
      </c>
      <c r="X2370">
        <f>SUMIFS(COT!O:O,COT!$A:$A,YEAR(daily!$A2370),COT!$B:$B,WEEKNUM(daily!$A2370))</f>
        <v>151</v>
      </c>
      <c r="Y2370">
        <f>SUMIFS(COT!P:P,COT!$A:$A,YEAR(daily!$A2370),COT!$B:$B,WEEKNUM(daily!$A2370))</f>
        <v>84</v>
      </c>
      <c r="Z2370">
        <f>SUMIFS(COT!Q:Q,COT!$A:$A,YEAR(daily!$A2370),COT!$B:$B,WEEKNUM(daily!$A2370))</f>
        <v>93</v>
      </c>
      <c r="AA2370">
        <f>SUMIFS(Saudi!B:B,Saudi!$A:$A,YEAR(daily!$A2370))</f>
        <v>509.80500000000001</v>
      </c>
      <c r="AB2370">
        <f>SUMIFS(Saudi!C:C,Saudi!$A:$A,YEAR(daily!$A2370))</f>
        <v>596.43100000000004</v>
      </c>
      <c r="AC2370">
        <f>SUMIFS(Saudi!F:F,Saudi!$A:$A,YEAR(daily!$A2370))</f>
        <v>3764937</v>
      </c>
      <c r="AD2370">
        <f>SUMIFS(Saudi!G:G,Saudi!$A:$A,YEAR(daily!$A2370))</f>
        <v>61.797740354674566</v>
      </c>
      <c r="AE2370">
        <f>SUMIFS(Saudi!H:H,Saudi!$A:$A,YEAR(daily!$A2370))</f>
        <v>232664599.1777074</v>
      </c>
      <c r="AF2370" s="5">
        <f t="shared" ref="AF2370:AF2433" si="99">MONTH(A2370)</f>
        <v>8</v>
      </c>
      <c r="AG2370" s="5">
        <f t="shared" ref="AG2370:AG2433" si="100">YEAR(A2370)</f>
        <v>2009</v>
      </c>
    </row>
    <row r="2371" spans="1:33">
      <c r="A2371" s="3">
        <v>40030</v>
      </c>
      <c r="B2371" s="1">
        <v>309605</v>
      </c>
      <c r="C2371" s="1">
        <v>65805</v>
      </c>
      <c r="D2371" s="1">
        <v>157524</v>
      </c>
      <c r="E2371" s="1">
        <v>71.97</v>
      </c>
      <c r="F2371" s="1">
        <v>75.37</v>
      </c>
      <c r="G2371" s="1">
        <v>76.33</v>
      </c>
      <c r="H2371" s="2">
        <v>50.8</v>
      </c>
      <c r="I2371" s="2">
        <v>29.1</v>
      </c>
      <c r="J2371" s="2">
        <v>84.9</v>
      </c>
      <c r="K2371" s="2">
        <v>84.6</v>
      </c>
      <c r="L2371">
        <f>SUMIFS(US!B:B,US!$D:$D,YEAR(daily!$A2371),US!$E:$E,MONTH(daily!$A2371))</f>
        <v>9239</v>
      </c>
      <c r="M2371">
        <f>SUMIFS(US!C:C,US!$D:$D,YEAR(daily!$A2371),US!$E:$E,MONTH(daily!$A2371))</f>
        <v>18949</v>
      </c>
      <c r="N2371">
        <f>SUMIFS(COT!E:E,COT!$A:$A,YEAR(daily!$A2371),COT!$B:$B,WEEKNUM(daily!$A2371))</f>
        <v>1202598</v>
      </c>
      <c r="O2371">
        <f>SUMIFS(COT!F:F,COT!$A:$A,YEAR(daily!$A2371),COT!$B:$B,WEEKNUM(daily!$A2371))</f>
        <v>219556</v>
      </c>
      <c r="P2371">
        <f>SUMIFS(COT!G:G,COT!$A:$A,YEAR(daily!$A2371),COT!$B:$B,WEEKNUM(daily!$A2371))</f>
        <v>185411</v>
      </c>
      <c r="Q2371">
        <f>SUMIFS(COT!H:H,COT!$A:$A,YEAR(daily!$A2371),COT!$B:$B,WEEKNUM(daily!$A2371))</f>
        <v>273584</v>
      </c>
      <c r="R2371">
        <f>SUMIFS(COT!I:I,COT!$A:$A,YEAR(daily!$A2371),COT!$B:$B,WEEKNUM(daily!$A2371))</f>
        <v>621573</v>
      </c>
      <c r="S2371">
        <f>SUMIFS(COT!J:J,COT!$A:$A,YEAR(daily!$A2371),COT!$B:$B,WEEKNUM(daily!$A2371))</f>
        <v>668316</v>
      </c>
      <c r="T2371">
        <f>SUMIFS(COT!K:K,COT!$A:$A,YEAR(daily!$A2371),COT!$B:$B,WEEKNUM(daily!$A2371))</f>
        <v>87885</v>
      </c>
      <c r="U2371">
        <f>SUMIFS(COT!L:L,COT!$A:$A,YEAR(daily!$A2371),COT!$B:$B,WEEKNUM(daily!$A2371))</f>
        <v>75287</v>
      </c>
      <c r="V2371">
        <f>SUMIFS(COT!M:M,COT!$A:$A,YEAR(daily!$A2371),COT!$B:$B,WEEKNUM(daily!$A2371))</f>
        <v>102</v>
      </c>
      <c r="W2371">
        <f>SUMIFS(COT!N:N,COT!$A:$A,YEAR(daily!$A2371),COT!$B:$B,WEEKNUM(daily!$A2371))</f>
        <v>90</v>
      </c>
      <c r="X2371">
        <f>SUMIFS(COT!O:O,COT!$A:$A,YEAR(daily!$A2371),COT!$B:$B,WEEKNUM(daily!$A2371))</f>
        <v>151</v>
      </c>
      <c r="Y2371">
        <f>SUMIFS(COT!P:P,COT!$A:$A,YEAR(daily!$A2371),COT!$B:$B,WEEKNUM(daily!$A2371))</f>
        <v>84</v>
      </c>
      <c r="Z2371">
        <f>SUMIFS(COT!Q:Q,COT!$A:$A,YEAR(daily!$A2371),COT!$B:$B,WEEKNUM(daily!$A2371))</f>
        <v>93</v>
      </c>
      <c r="AA2371">
        <f>SUMIFS(Saudi!B:B,Saudi!$A:$A,YEAR(daily!$A2371))</f>
        <v>509.80500000000001</v>
      </c>
      <c r="AB2371">
        <f>SUMIFS(Saudi!C:C,Saudi!$A:$A,YEAR(daily!$A2371))</f>
        <v>596.43100000000004</v>
      </c>
      <c r="AC2371">
        <f>SUMIFS(Saudi!F:F,Saudi!$A:$A,YEAR(daily!$A2371))</f>
        <v>3764937</v>
      </c>
      <c r="AD2371">
        <f>SUMIFS(Saudi!G:G,Saudi!$A:$A,YEAR(daily!$A2371))</f>
        <v>61.797740354674566</v>
      </c>
      <c r="AE2371">
        <f>SUMIFS(Saudi!H:H,Saudi!$A:$A,YEAR(daily!$A2371))</f>
        <v>232664599.1777074</v>
      </c>
      <c r="AF2371" s="5">
        <f t="shared" si="99"/>
        <v>8</v>
      </c>
      <c r="AG2371" s="5">
        <f t="shared" si="100"/>
        <v>2009</v>
      </c>
    </row>
    <row r="2372" spans="1:33">
      <c r="A2372" s="3">
        <v>40031</v>
      </c>
      <c r="B2372" s="1">
        <v>300436</v>
      </c>
      <c r="C2372" s="1">
        <v>72394</v>
      </c>
      <c r="D2372" s="1">
        <v>163848</v>
      </c>
      <c r="E2372" s="1">
        <v>71.94</v>
      </c>
      <c r="F2372" s="1">
        <v>75.209999999999994</v>
      </c>
      <c r="G2372" s="1">
        <v>76.13</v>
      </c>
      <c r="H2372" s="2">
        <v>50.8</v>
      </c>
      <c r="I2372" s="2">
        <v>29.1</v>
      </c>
      <c r="J2372" s="2">
        <v>84.9</v>
      </c>
      <c r="K2372" s="2">
        <v>84.6</v>
      </c>
      <c r="L2372">
        <f>SUMIFS(US!B:B,US!$D:$D,YEAR(daily!$A2372),US!$E:$E,MONTH(daily!$A2372))</f>
        <v>9239</v>
      </c>
      <c r="M2372">
        <f>SUMIFS(US!C:C,US!$D:$D,YEAR(daily!$A2372),US!$E:$E,MONTH(daily!$A2372))</f>
        <v>18949</v>
      </c>
      <c r="N2372">
        <f>SUMIFS(COT!E:E,COT!$A:$A,YEAR(daily!$A2372),COT!$B:$B,WEEKNUM(daily!$A2372))</f>
        <v>1202598</v>
      </c>
      <c r="O2372">
        <f>SUMIFS(COT!F:F,COT!$A:$A,YEAR(daily!$A2372),COT!$B:$B,WEEKNUM(daily!$A2372))</f>
        <v>219556</v>
      </c>
      <c r="P2372">
        <f>SUMIFS(COT!G:G,COT!$A:$A,YEAR(daily!$A2372),COT!$B:$B,WEEKNUM(daily!$A2372))</f>
        <v>185411</v>
      </c>
      <c r="Q2372">
        <f>SUMIFS(COT!H:H,COT!$A:$A,YEAR(daily!$A2372),COT!$B:$B,WEEKNUM(daily!$A2372))</f>
        <v>273584</v>
      </c>
      <c r="R2372">
        <f>SUMIFS(COT!I:I,COT!$A:$A,YEAR(daily!$A2372),COT!$B:$B,WEEKNUM(daily!$A2372))</f>
        <v>621573</v>
      </c>
      <c r="S2372">
        <f>SUMIFS(COT!J:J,COT!$A:$A,YEAR(daily!$A2372),COT!$B:$B,WEEKNUM(daily!$A2372))</f>
        <v>668316</v>
      </c>
      <c r="T2372">
        <f>SUMIFS(COT!K:K,COT!$A:$A,YEAR(daily!$A2372),COT!$B:$B,WEEKNUM(daily!$A2372))</f>
        <v>87885</v>
      </c>
      <c r="U2372">
        <f>SUMIFS(COT!L:L,COT!$A:$A,YEAR(daily!$A2372),COT!$B:$B,WEEKNUM(daily!$A2372))</f>
        <v>75287</v>
      </c>
      <c r="V2372">
        <f>SUMIFS(COT!M:M,COT!$A:$A,YEAR(daily!$A2372),COT!$B:$B,WEEKNUM(daily!$A2372))</f>
        <v>102</v>
      </c>
      <c r="W2372">
        <f>SUMIFS(COT!N:N,COT!$A:$A,YEAR(daily!$A2372),COT!$B:$B,WEEKNUM(daily!$A2372))</f>
        <v>90</v>
      </c>
      <c r="X2372">
        <f>SUMIFS(COT!O:O,COT!$A:$A,YEAR(daily!$A2372),COT!$B:$B,WEEKNUM(daily!$A2372))</f>
        <v>151</v>
      </c>
      <c r="Y2372">
        <f>SUMIFS(COT!P:P,COT!$A:$A,YEAR(daily!$A2372),COT!$B:$B,WEEKNUM(daily!$A2372))</f>
        <v>84</v>
      </c>
      <c r="Z2372">
        <f>SUMIFS(COT!Q:Q,COT!$A:$A,YEAR(daily!$A2372),COT!$B:$B,WEEKNUM(daily!$A2372))</f>
        <v>93</v>
      </c>
      <c r="AA2372">
        <f>SUMIFS(Saudi!B:B,Saudi!$A:$A,YEAR(daily!$A2372))</f>
        <v>509.80500000000001</v>
      </c>
      <c r="AB2372">
        <f>SUMIFS(Saudi!C:C,Saudi!$A:$A,YEAR(daily!$A2372))</f>
        <v>596.43100000000004</v>
      </c>
      <c r="AC2372">
        <f>SUMIFS(Saudi!F:F,Saudi!$A:$A,YEAR(daily!$A2372))</f>
        <v>3764937</v>
      </c>
      <c r="AD2372">
        <f>SUMIFS(Saudi!G:G,Saudi!$A:$A,YEAR(daily!$A2372))</f>
        <v>61.797740354674566</v>
      </c>
      <c r="AE2372">
        <f>SUMIFS(Saudi!H:H,Saudi!$A:$A,YEAR(daily!$A2372))</f>
        <v>232664599.1777074</v>
      </c>
      <c r="AF2372" s="5">
        <f t="shared" si="99"/>
        <v>8</v>
      </c>
      <c r="AG2372" s="5">
        <f t="shared" si="100"/>
        <v>2009</v>
      </c>
    </row>
    <row r="2373" spans="1:33">
      <c r="A2373" s="3">
        <v>40032</v>
      </c>
      <c r="B2373" s="1">
        <v>262861</v>
      </c>
      <c r="C2373" s="1">
        <v>75050</v>
      </c>
      <c r="D2373" s="1">
        <v>162714</v>
      </c>
      <c r="E2373" s="1">
        <v>70.930000000000007</v>
      </c>
      <c r="F2373" s="1">
        <v>74.08</v>
      </c>
      <c r="G2373" s="1">
        <v>74.91</v>
      </c>
      <c r="H2373" s="2">
        <v>50.8</v>
      </c>
      <c r="I2373" s="2">
        <v>29.1</v>
      </c>
      <c r="J2373" s="2">
        <v>84.9</v>
      </c>
      <c r="K2373" s="2">
        <v>84.6</v>
      </c>
      <c r="L2373">
        <f>SUMIFS(US!B:B,US!$D:$D,YEAR(daily!$A2373),US!$E:$E,MONTH(daily!$A2373))</f>
        <v>9239</v>
      </c>
      <c r="M2373">
        <f>SUMIFS(US!C:C,US!$D:$D,YEAR(daily!$A2373),US!$E:$E,MONTH(daily!$A2373))</f>
        <v>18949</v>
      </c>
      <c r="N2373">
        <f>SUMIFS(COT!E:E,COT!$A:$A,YEAR(daily!$A2373),COT!$B:$B,WEEKNUM(daily!$A2373))</f>
        <v>1202598</v>
      </c>
      <c r="O2373">
        <f>SUMIFS(COT!F:F,COT!$A:$A,YEAR(daily!$A2373),COT!$B:$B,WEEKNUM(daily!$A2373))</f>
        <v>219556</v>
      </c>
      <c r="P2373">
        <f>SUMIFS(COT!G:G,COT!$A:$A,YEAR(daily!$A2373),COT!$B:$B,WEEKNUM(daily!$A2373))</f>
        <v>185411</v>
      </c>
      <c r="Q2373">
        <f>SUMIFS(COT!H:H,COT!$A:$A,YEAR(daily!$A2373),COT!$B:$B,WEEKNUM(daily!$A2373))</f>
        <v>273584</v>
      </c>
      <c r="R2373">
        <f>SUMIFS(COT!I:I,COT!$A:$A,YEAR(daily!$A2373),COT!$B:$B,WEEKNUM(daily!$A2373))</f>
        <v>621573</v>
      </c>
      <c r="S2373">
        <f>SUMIFS(COT!J:J,COT!$A:$A,YEAR(daily!$A2373),COT!$B:$B,WEEKNUM(daily!$A2373))</f>
        <v>668316</v>
      </c>
      <c r="T2373">
        <f>SUMIFS(COT!K:K,COT!$A:$A,YEAR(daily!$A2373),COT!$B:$B,WEEKNUM(daily!$A2373))</f>
        <v>87885</v>
      </c>
      <c r="U2373">
        <f>SUMIFS(COT!L:L,COT!$A:$A,YEAR(daily!$A2373),COT!$B:$B,WEEKNUM(daily!$A2373))</f>
        <v>75287</v>
      </c>
      <c r="V2373">
        <f>SUMIFS(COT!M:M,COT!$A:$A,YEAR(daily!$A2373),COT!$B:$B,WEEKNUM(daily!$A2373))</f>
        <v>102</v>
      </c>
      <c r="W2373">
        <f>SUMIFS(COT!N:N,COT!$A:$A,YEAR(daily!$A2373),COT!$B:$B,WEEKNUM(daily!$A2373))</f>
        <v>90</v>
      </c>
      <c r="X2373">
        <f>SUMIFS(COT!O:O,COT!$A:$A,YEAR(daily!$A2373),COT!$B:$B,WEEKNUM(daily!$A2373))</f>
        <v>151</v>
      </c>
      <c r="Y2373">
        <f>SUMIFS(COT!P:P,COT!$A:$A,YEAR(daily!$A2373),COT!$B:$B,WEEKNUM(daily!$A2373))</f>
        <v>84</v>
      </c>
      <c r="Z2373">
        <f>SUMIFS(COT!Q:Q,COT!$A:$A,YEAR(daily!$A2373),COT!$B:$B,WEEKNUM(daily!$A2373))</f>
        <v>93</v>
      </c>
      <c r="AA2373">
        <f>SUMIFS(Saudi!B:B,Saudi!$A:$A,YEAR(daily!$A2373))</f>
        <v>509.80500000000001</v>
      </c>
      <c r="AB2373">
        <f>SUMIFS(Saudi!C:C,Saudi!$A:$A,YEAR(daily!$A2373))</f>
        <v>596.43100000000004</v>
      </c>
      <c r="AC2373">
        <f>SUMIFS(Saudi!F:F,Saudi!$A:$A,YEAR(daily!$A2373))</f>
        <v>3764937</v>
      </c>
      <c r="AD2373">
        <f>SUMIFS(Saudi!G:G,Saudi!$A:$A,YEAR(daily!$A2373))</f>
        <v>61.797740354674566</v>
      </c>
      <c r="AE2373">
        <f>SUMIFS(Saudi!H:H,Saudi!$A:$A,YEAR(daily!$A2373))</f>
        <v>232664599.1777074</v>
      </c>
      <c r="AF2373" s="5">
        <f t="shared" si="99"/>
        <v>8</v>
      </c>
      <c r="AG2373" s="5">
        <f t="shared" si="100"/>
        <v>2009</v>
      </c>
    </row>
    <row r="2374" spans="1:33">
      <c r="A2374" s="3">
        <v>40035</v>
      </c>
      <c r="B2374" s="1">
        <v>231631</v>
      </c>
      <c r="C2374" s="1">
        <v>81254</v>
      </c>
      <c r="D2374" s="1">
        <v>159869</v>
      </c>
      <c r="E2374" s="1">
        <v>70.599999999999994</v>
      </c>
      <c r="F2374" s="1">
        <v>74.08</v>
      </c>
      <c r="G2374" s="1">
        <v>75.040000000000006</v>
      </c>
      <c r="H2374" s="2">
        <v>50.8</v>
      </c>
      <c r="I2374" s="2">
        <v>29.1</v>
      </c>
      <c r="J2374" s="2">
        <v>84.9</v>
      </c>
      <c r="K2374" s="2">
        <v>84.6</v>
      </c>
      <c r="L2374">
        <f>SUMIFS(US!B:B,US!$D:$D,YEAR(daily!$A2374),US!$E:$E,MONTH(daily!$A2374))</f>
        <v>9239</v>
      </c>
      <c r="M2374">
        <f>SUMIFS(US!C:C,US!$D:$D,YEAR(daily!$A2374),US!$E:$E,MONTH(daily!$A2374))</f>
        <v>18949</v>
      </c>
      <c r="N2374">
        <f>SUMIFS(COT!E:E,COT!$A:$A,YEAR(daily!$A2374),COT!$B:$B,WEEKNUM(daily!$A2374))</f>
        <v>1172385</v>
      </c>
      <c r="O2374">
        <f>SUMIFS(COT!F:F,COT!$A:$A,YEAR(daily!$A2374),COT!$B:$B,WEEKNUM(daily!$A2374))</f>
        <v>214274</v>
      </c>
      <c r="P2374">
        <f>SUMIFS(COT!G:G,COT!$A:$A,YEAR(daily!$A2374),COT!$B:$B,WEEKNUM(daily!$A2374))</f>
        <v>187197</v>
      </c>
      <c r="Q2374">
        <f>SUMIFS(COT!H:H,COT!$A:$A,YEAR(daily!$A2374),COT!$B:$B,WEEKNUM(daily!$A2374))</f>
        <v>279466</v>
      </c>
      <c r="R2374">
        <f>SUMIFS(COT!I:I,COT!$A:$A,YEAR(daily!$A2374),COT!$B:$B,WEEKNUM(daily!$A2374))</f>
        <v>594530</v>
      </c>
      <c r="S2374">
        <f>SUMIFS(COT!J:J,COT!$A:$A,YEAR(daily!$A2374),COT!$B:$B,WEEKNUM(daily!$A2374))</f>
        <v>634308</v>
      </c>
      <c r="T2374">
        <f>SUMIFS(COT!K:K,COT!$A:$A,YEAR(daily!$A2374),COT!$B:$B,WEEKNUM(daily!$A2374))</f>
        <v>84115</v>
      </c>
      <c r="U2374">
        <f>SUMIFS(COT!L:L,COT!$A:$A,YEAR(daily!$A2374),COT!$B:$B,WEEKNUM(daily!$A2374))</f>
        <v>71414</v>
      </c>
      <c r="V2374">
        <f>SUMIFS(COT!M:M,COT!$A:$A,YEAR(daily!$A2374),COT!$B:$B,WEEKNUM(daily!$A2374))</f>
        <v>104</v>
      </c>
      <c r="W2374">
        <f>SUMIFS(COT!N:N,COT!$A:$A,YEAR(daily!$A2374),COT!$B:$B,WEEKNUM(daily!$A2374))</f>
        <v>87</v>
      </c>
      <c r="X2374">
        <f>SUMIFS(COT!O:O,COT!$A:$A,YEAR(daily!$A2374),COT!$B:$B,WEEKNUM(daily!$A2374))</f>
        <v>147</v>
      </c>
      <c r="Y2374">
        <f>SUMIFS(COT!P:P,COT!$A:$A,YEAR(daily!$A2374),COT!$B:$B,WEEKNUM(daily!$A2374))</f>
        <v>86</v>
      </c>
      <c r="Z2374">
        <f>SUMIFS(COT!Q:Q,COT!$A:$A,YEAR(daily!$A2374),COT!$B:$B,WEEKNUM(daily!$A2374))</f>
        <v>91</v>
      </c>
      <c r="AA2374">
        <f>SUMIFS(Saudi!B:B,Saudi!$A:$A,YEAR(daily!$A2374))</f>
        <v>509.80500000000001</v>
      </c>
      <c r="AB2374">
        <f>SUMIFS(Saudi!C:C,Saudi!$A:$A,YEAR(daily!$A2374))</f>
        <v>596.43100000000004</v>
      </c>
      <c r="AC2374">
        <f>SUMIFS(Saudi!F:F,Saudi!$A:$A,YEAR(daily!$A2374))</f>
        <v>3764937</v>
      </c>
      <c r="AD2374">
        <f>SUMIFS(Saudi!G:G,Saudi!$A:$A,YEAR(daily!$A2374))</f>
        <v>61.797740354674566</v>
      </c>
      <c r="AE2374">
        <f>SUMIFS(Saudi!H:H,Saudi!$A:$A,YEAR(daily!$A2374))</f>
        <v>232664599.1777074</v>
      </c>
      <c r="AF2374" s="5">
        <f t="shared" si="99"/>
        <v>8</v>
      </c>
      <c r="AG2374" s="5">
        <f t="shared" si="100"/>
        <v>2009</v>
      </c>
    </row>
    <row r="2375" spans="1:33">
      <c r="A2375" s="3">
        <v>40036</v>
      </c>
      <c r="B2375" s="1">
        <v>198620</v>
      </c>
      <c r="C2375" s="1">
        <v>86800</v>
      </c>
      <c r="D2375" s="1">
        <v>160292</v>
      </c>
      <c r="E2375" s="1">
        <v>69.45</v>
      </c>
      <c r="F2375" s="1">
        <v>72.77</v>
      </c>
      <c r="G2375" s="1">
        <v>73.73</v>
      </c>
      <c r="H2375" s="2">
        <v>50.8</v>
      </c>
      <c r="I2375" s="2">
        <v>29.1</v>
      </c>
      <c r="J2375" s="2">
        <v>84.9</v>
      </c>
      <c r="K2375" s="2">
        <v>84.6</v>
      </c>
      <c r="L2375">
        <f>SUMIFS(US!B:B,US!$D:$D,YEAR(daily!$A2375),US!$E:$E,MONTH(daily!$A2375))</f>
        <v>9239</v>
      </c>
      <c r="M2375">
        <f>SUMIFS(US!C:C,US!$D:$D,YEAR(daily!$A2375),US!$E:$E,MONTH(daily!$A2375))</f>
        <v>18949</v>
      </c>
      <c r="N2375">
        <f>SUMIFS(COT!E:E,COT!$A:$A,YEAR(daily!$A2375),COT!$B:$B,WEEKNUM(daily!$A2375))</f>
        <v>1172385</v>
      </c>
      <c r="O2375">
        <f>SUMIFS(COT!F:F,COT!$A:$A,YEAR(daily!$A2375),COT!$B:$B,WEEKNUM(daily!$A2375))</f>
        <v>214274</v>
      </c>
      <c r="P2375">
        <f>SUMIFS(COT!G:G,COT!$A:$A,YEAR(daily!$A2375),COT!$B:$B,WEEKNUM(daily!$A2375))</f>
        <v>187197</v>
      </c>
      <c r="Q2375">
        <f>SUMIFS(COT!H:H,COT!$A:$A,YEAR(daily!$A2375),COT!$B:$B,WEEKNUM(daily!$A2375))</f>
        <v>279466</v>
      </c>
      <c r="R2375">
        <f>SUMIFS(COT!I:I,COT!$A:$A,YEAR(daily!$A2375),COT!$B:$B,WEEKNUM(daily!$A2375))</f>
        <v>594530</v>
      </c>
      <c r="S2375">
        <f>SUMIFS(COT!J:J,COT!$A:$A,YEAR(daily!$A2375),COT!$B:$B,WEEKNUM(daily!$A2375))</f>
        <v>634308</v>
      </c>
      <c r="T2375">
        <f>SUMIFS(COT!K:K,COT!$A:$A,YEAR(daily!$A2375),COT!$B:$B,WEEKNUM(daily!$A2375))</f>
        <v>84115</v>
      </c>
      <c r="U2375">
        <f>SUMIFS(COT!L:L,COT!$A:$A,YEAR(daily!$A2375),COT!$B:$B,WEEKNUM(daily!$A2375))</f>
        <v>71414</v>
      </c>
      <c r="V2375">
        <f>SUMIFS(COT!M:M,COT!$A:$A,YEAR(daily!$A2375),COT!$B:$B,WEEKNUM(daily!$A2375))</f>
        <v>104</v>
      </c>
      <c r="W2375">
        <f>SUMIFS(COT!N:N,COT!$A:$A,YEAR(daily!$A2375),COT!$B:$B,WEEKNUM(daily!$A2375))</f>
        <v>87</v>
      </c>
      <c r="X2375">
        <f>SUMIFS(COT!O:O,COT!$A:$A,YEAR(daily!$A2375),COT!$B:$B,WEEKNUM(daily!$A2375))</f>
        <v>147</v>
      </c>
      <c r="Y2375">
        <f>SUMIFS(COT!P:P,COT!$A:$A,YEAR(daily!$A2375),COT!$B:$B,WEEKNUM(daily!$A2375))</f>
        <v>86</v>
      </c>
      <c r="Z2375">
        <f>SUMIFS(COT!Q:Q,COT!$A:$A,YEAR(daily!$A2375),COT!$B:$B,WEEKNUM(daily!$A2375))</f>
        <v>91</v>
      </c>
      <c r="AA2375">
        <f>SUMIFS(Saudi!B:B,Saudi!$A:$A,YEAR(daily!$A2375))</f>
        <v>509.80500000000001</v>
      </c>
      <c r="AB2375">
        <f>SUMIFS(Saudi!C:C,Saudi!$A:$A,YEAR(daily!$A2375))</f>
        <v>596.43100000000004</v>
      </c>
      <c r="AC2375">
        <f>SUMIFS(Saudi!F:F,Saudi!$A:$A,YEAR(daily!$A2375))</f>
        <v>3764937</v>
      </c>
      <c r="AD2375">
        <f>SUMIFS(Saudi!G:G,Saudi!$A:$A,YEAR(daily!$A2375))</f>
        <v>61.797740354674566</v>
      </c>
      <c r="AE2375">
        <f>SUMIFS(Saudi!H:H,Saudi!$A:$A,YEAR(daily!$A2375))</f>
        <v>232664599.1777074</v>
      </c>
      <c r="AF2375" s="5">
        <f t="shared" si="99"/>
        <v>8</v>
      </c>
      <c r="AG2375" s="5">
        <f t="shared" si="100"/>
        <v>2009</v>
      </c>
    </row>
    <row r="2376" spans="1:33">
      <c r="A2376" s="3">
        <v>40037</v>
      </c>
      <c r="B2376" s="1">
        <v>167244</v>
      </c>
      <c r="C2376" s="1">
        <v>96343</v>
      </c>
      <c r="D2376" s="1">
        <v>160362</v>
      </c>
      <c r="E2376" s="1">
        <v>70.16</v>
      </c>
      <c r="F2376" s="1">
        <v>73.36</v>
      </c>
      <c r="G2376" s="1">
        <v>74.239999999999995</v>
      </c>
      <c r="H2376" s="2">
        <v>50.8</v>
      </c>
      <c r="I2376" s="2">
        <v>29.1</v>
      </c>
      <c r="J2376" s="2">
        <v>84.9</v>
      </c>
      <c r="K2376" s="2">
        <v>84.6</v>
      </c>
      <c r="L2376">
        <f>SUMIFS(US!B:B,US!$D:$D,YEAR(daily!$A2376),US!$E:$E,MONTH(daily!$A2376))</f>
        <v>9239</v>
      </c>
      <c r="M2376">
        <f>SUMIFS(US!C:C,US!$D:$D,YEAR(daily!$A2376),US!$E:$E,MONTH(daily!$A2376))</f>
        <v>18949</v>
      </c>
      <c r="N2376">
        <f>SUMIFS(COT!E:E,COT!$A:$A,YEAR(daily!$A2376),COT!$B:$B,WEEKNUM(daily!$A2376))</f>
        <v>1172385</v>
      </c>
      <c r="O2376">
        <f>SUMIFS(COT!F:F,COT!$A:$A,YEAR(daily!$A2376),COT!$B:$B,WEEKNUM(daily!$A2376))</f>
        <v>214274</v>
      </c>
      <c r="P2376">
        <f>SUMIFS(COT!G:G,COT!$A:$A,YEAR(daily!$A2376),COT!$B:$B,WEEKNUM(daily!$A2376))</f>
        <v>187197</v>
      </c>
      <c r="Q2376">
        <f>SUMIFS(COT!H:H,COT!$A:$A,YEAR(daily!$A2376),COT!$B:$B,WEEKNUM(daily!$A2376))</f>
        <v>279466</v>
      </c>
      <c r="R2376">
        <f>SUMIFS(COT!I:I,COT!$A:$A,YEAR(daily!$A2376),COT!$B:$B,WEEKNUM(daily!$A2376))</f>
        <v>594530</v>
      </c>
      <c r="S2376">
        <f>SUMIFS(COT!J:J,COT!$A:$A,YEAR(daily!$A2376),COT!$B:$B,WEEKNUM(daily!$A2376))</f>
        <v>634308</v>
      </c>
      <c r="T2376">
        <f>SUMIFS(COT!K:K,COT!$A:$A,YEAR(daily!$A2376),COT!$B:$B,WEEKNUM(daily!$A2376))</f>
        <v>84115</v>
      </c>
      <c r="U2376">
        <f>SUMIFS(COT!L:L,COT!$A:$A,YEAR(daily!$A2376),COT!$B:$B,WEEKNUM(daily!$A2376))</f>
        <v>71414</v>
      </c>
      <c r="V2376">
        <f>SUMIFS(COT!M:M,COT!$A:$A,YEAR(daily!$A2376),COT!$B:$B,WEEKNUM(daily!$A2376))</f>
        <v>104</v>
      </c>
      <c r="W2376">
        <f>SUMIFS(COT!N:N,COT!$A:$A,YEAR(daily!$A2376),COT!$B:$B,WEEKNUM(daily!$A2376))</f>
        <v>87</v>
      </c>
      <c r="X2376">
        <f>SUMIFS(COT!O:O,COT!$A:$A,YEAR(daily!$A2376),COT!$B:$B,WEEKNUM(daily!$A2376))</f>
        <v>147</v>
      </c>
      <c r="Y2376">
        <f>SUMIFS(COT!P:P,COT!$A:$A,YEAR(daily!$A2376),COT!$B:$B,WEEKNUM(daily!$A2376))</f>
        <v>86</v>
      </c>
      <c r="Z2376">
        <f>SUMIFS(COT!Q:Q,COT!$A:$A,YEAR(daily!$A2376),COT!$B:$B,WEEKNUM(daily!$A2376))</f>
        <v>91</v>
      </c>
      <c r="AA2376">
        <f>SUMIFS(Saudi!B:B,Saudi!$A:$A,YEAR(daily!$A2376))</f>
        <v>509.80500000000001</v>
      </c>
      <c r="AB2376">
        <f>SUMIFS(Saudi!C:C,Saudi!$A:$A,YEAR(daily!$A2376))</f>
        <v>596.43100000000004</v>
      </c>
      <c r="AC2376">
        <f>SUMIFS(Saudi!F:F,Saudi!$A:$A,YEAR(daily!$A2376))</f>
        <v>3764937</v>
      </c>
      <c r="AD2376">
        <f>SUMIFS(Saudi!G:G,Saudi!$A:$A,YEAR(daily!$A2376))</f>
        <v>61.797740354674566</v>
      </c>
      <c r="AE2376">
        <f>SUMIFS(Saudi!H:H,Saudi!$A:$A,YEAR(daily!$A2376))</f>
        <v>232664599.1777074</v>
      </c>
      <c r="AF2376" s="5">
        <f t="shared" si="99"/>
        <v>8</v>
      </c>
      <c r="AG2376" s="5">
        <f t="shared" si="100"/>
        <v>2009</v>
      </c>
    </row>
    <row r="2377" spans="1:33">
      <c r="A2377" s="3">
        <v>40038</v>
      </c>
      <c r="B2377" s="1">
        <v>130807</v>
      </c>
      <c r="C2377" s="1">
        <v>107216</v>
      </c>
      <c r="D2377" s="1">
        <v>163276</v>
      </c>
      <c r="E2377" s="1">
        <v>70.52</v>
      </c>
      <c r="F2377" s="1">
        <v>73.87</v>
      </c>
      <c r="G2377" s="1">
        <v>74.75</v>
      </c>
      <c r="H2377" s="2">
        <v>50.8</v>
      </c>
      <c r="I2377" s="2">
        <v>29.1</v>
      </c>
      <c r="J2377" s="2">
        <v>84.9</v>
      </c>
      <c r="K2377" s="2">
        <v>84.6</v>
      </c>
      <c r="L2377">
        <f>SUMIFS(US!B:B,US!$D:$D,YEAR(daily!$A2377),US!$E:$E,MONTH(daily!$A2377))</f>
        <v>9239</v>
      </c>
      <c r="M2377">
        <f>SUMIFS(US!C:C,US!$D:$D,YEAR(daily!$A2377),US!$E:$E,MONTH(daily!$A2377))</f>
        <v>18949</v>
      </c>
      <c r="N2377">
        <f>SUMIFS(COT!E:E,COT!$A:$A,YEAR(daily!$A2377),COT!$B:$B,WEEKNUM(daily!$A2377))</f>
        <v>1172385</v>
      </c>
      <c r="O2377">
        <f>SUMIFS(COT!F:F,COT!$A:$A,YEAR(daily!$A2377),COT!$B:$B,WEEKNUM(daily!$A2377))</f>
        <v>214274</v>
      </c>
      <c r="P2377">
        <f>SUMIFS(COT!G:G,COT!$A:$A,YEAR(daily!$A2377),COT!$B:$B,WEEKNUM(daily!$A2377))</f>
        <v>187197</v>
      </c>
      <c r="Q2377">
        <f>SUMIFS(COT!H:H,COT!$A:$A,YEAR(daily!$A2377),COT!$B:$B,WEEKNUM(daily!$A2377))</f>
        <v>279466</v>
      </c>
      <c r="R2377">
        <f>SUMIFS(COT!I:I,COT!$A:$A,YEAR(daily!$A2377),COT!$B:$B,WEEKNUM(daily!$A2377))</f>
        <v>594530</v>
      </c>
      <c r="S2377">
        <f>SUMIFS(COT!J:J,COT!$A:$A,YEAR(daily!$A2377),COT!$B:$B,WEEKNUM(daily!$A2377))</f>
        <v>634308</v>
      </c>
      <c r="T2377">
        <f>SUMIFS(COT!K:K,COT!$A:$A,YEAR(daily!$A2377),COT!$B:$B,WEEKNUM(daily!$A2377))</f>
        <v>84115</v>
      </c>
      <c r="U2377">
        <f>SUMIFS(COT!L:L,COT!$A:$A,YEAR(daily!$A2377),COT!$B:$B,WEEKNUM(daily!$A2377))</f>
        <v>71414</v>
      </c>
      <c r="V2377">
        <f>SUMIFS(COT!M:M,COT!$A:$A,YEAR(daily!$A2377),COT!$B:$B,WEEKNUM(daily!$A2377))</f>
        <v>104</v>
      </c>
      <c r="W2377">
        <f>SUMIFS(COT!N:N,COT!$A:$A,YEAR(daily!$A2377),COT!$B:$B,WEEKNUM(daily!$A2377))</f>
        <v>87</v>
      </c>
      <c r="X2377">
        <f>SUMIFS(COT!O:O,COT!$A:$A,YEAR(daily!$A2377),COT!$B:$B,WEEKNUM(daily!$A2377))</f>
        <v>147</v>
      </c>
      <c r="Y2377">
        <f>SUMIFS(COT!P:P,COT!$A:$A,YEAR(daily!$A2377),COT!$B:$B,WEEKNUM(daily!$A2377))</f>
        <v>86</v>
      </c>
      <c r="Z2377">
        <f>SUMIFS(COT!Q:Q,COT!$A:$A,YEAR(daily!$A2377),COT!$B:$B,WEEKNUM(daily!$A2377))</f>
        <v>91</v>
      </c>
      <c r="AA2377">
        <f>SUMIFS(Saudi!B:B,Saudi!$A:$A,YEAR(daily!$A2377))</f>
        <v>509.80500000000001</v>
      </c>
      <c r="AB2377">
        <f>SUMIFS(Saudi!C:C,Saudi!$A:$A,YEAR(daily!$A2377))</f>
        <v>596.43100000000004</v>
      </c>
      <c r="AC2377">
        <f>SUMIFS(Saudi!F:F,Saudi!$A:$A,YEAR(daily!$A2377))</f>
        <v>3764937</v>
      </c>
      <c r="AD2377">
        <f>SUMIFS(Saudi!G:G,Saudi!$A:$A,YEAR(daily!$A2377))</f>
        <v>61.797740354674566</v>
      </c>
      <c r="AE2377">
        <f>SUMIFS(Saudi!H:H,Saudi!$A:$A,YEAR(daily!$A2377))</f>
        <v>232664599.1777074</v>
      </c>
      <c r="AF2377" s="5">
        <f t="shared" si="99"/>
        <v>8</v>
      </c>
      <c r="AG2377" s="5">
        <f t="shared" si="100"/>
        <v>2009</v>
      </c>
    </row>
    <row r="2378" spans="1:33">
      <c r="A2378" s="3">
        <v>40039</v>
      </c>
      <c r="B2378" s="1">
        <v>106781</v>
      </c>
      <c r="C2378" s="1">
        <v>110406</v>
      </c>
      <c r="D2378" s="1">
        <v>164919</v>
      </c>
      <c r="E2378" s="1">
        <v>67.510000000000005</v>
      </c>
      <c r="F2378" s="1">
        <v>71.06</v>
      </c>
      <c r="G2378" s="1">
        <v>72</v>
      </c>
      <c r="H2378" s="2">
        <v>50.8</v>
      </c>
      <c r="I2378" s="2">
        <v>29.1</v>
      </c>
      <c r="J2378" s="2">
        <v>84.9</v>
      </c>
      <c r="K2378" s="2">
        <v>84.6</v>
      </c>
      <c r="L2378">
        <f>SUMIFS(US!B:B,US!$D:$D,YEAR(daily!$A2378),US!$E:$E,MONTH(daily!$A2378))</f>
        <v>9239</v>
      </c>
      <c r="M2378">
        <f>SUMIFS(US!C:C,US!$D:$D,YEAR(daily!$A2378),US!$E:$E,MONTH(daily!$A2378))</f>
        <v>18949</v>
      </c>
      <c r="N2378">
        <f>SUMIFS(COT!E:E,COT!$A:$A,YEAR(daily!$A2378),COT!$B:$B,WEEKNUM(daily!$A2378))</f>
        <v>1172385</v>
      </c>
      <c r="O2378">
        <f>SUMIFS(COT!F:F,COT!$A:$A,YEAR(daily!$A2378),COT!$B:$B,WEEKNUM(daily!$A2378))</f>
        <v>214274</v>
      </c>
      <c r="P2378">
        <f>SUMIFS(COT!G:G,COT!$A:$A,YEAR(daily!$A2378),COT!$B:$B,WEEKNUM(daily!$A2378))</f>
        <v>187197</v>
      </c>
      <c r="Q2378">
        <f>SUMIFS(COT!H:H,COT!$A:$A,YEAR(daily!$A2378),COT!$B:$B,WEEKNUM(daily!$A2378))</f>
        <v>279466</v>
      </c>
      <c r="R2378">
        <f>SUMIFS(COT!I:I,COT!$A:$A,YEAR(daily!$A2378),COT!$B:$B,WEEKNUM(daily!$A2378))</f>
        <v>594530</v>
      </c>
      <c r="S2378">
        <f>SUMIFS(COT!J:J,COT!$A:$A,YEAR(daily!$A2378),COT!$B:$B,WEEKNUM(daily!$A2378))</f>
        <v>634308</v>
      </c>
      <c r="T2378">
        <f>SUMIFS(COT!K:K,COT!$A:$A,YEAR(daily!$A2378),COT!$B:$B,WEEKNUM(daily!$A2378))</f>
        <v>84115</v>
      </c>
      <c r="U2378">
        <f>SUMIFS(COT!L:L,COT!$A:$A,YEAR(daily!$A2378),COT!$B:$B,WEEKNUM(daily!$A2378))</f>
        <v>71414</v>
      </c>
      <c r="V2378">
        <f>SUMIFS(COT!M:M,COT!$A:$A,YEAR(daily!$A2378),COT!$B:$B,WEEKNUM(daily!$A2378))</f>
        <v>104</v>
      </c>
      <c r="W2378">
        <f>SUMIFS(COT!N:N,COT!$A:$A,YEAR(daily!$A2378),COT!$B:$B,WEEKNUM(daily!$A2378))</f>
        <v>87</v>
      </c>
      <c r="X2378">
        <f>SUMIFS(COT!O:O,COT!$A:$A,YEAR(daily!$A2378),COT!$B:$B,WEEKNUM(daily!$A2378))</f>
        <v>147</v>
      </c>
      <c r="Y2378">
        <f>SUMIFS(COT!P:P,COT!$A:$A,YEAR(daily!$A2378),COT!$B:$B,WEEKNUM(daily!$A2378))</f>
        <v>86</v>
      </c>
      <c r="Z2378">
        <f>SUMIFS(COT!Q:Q,COT!$A:$A,YEAR(daily!$A2378),COT!$B:$B,WEEKNUM(daily!$A2378))</f>
        <v>91</v>
      </c>
      <c r="AA2378">
        <f>SUMIFS(Saudi!B:B,Saudi!$A:$A,YEAR(daily!$A2378))</f>
        <v>509.80500000000001</v>
      </c>
      <c r="AB2378">
        <f>SUMIFS(Saudi!C:C,Saudi!$A:$A,YEAR(daily!$A2378))</f>
        <v>596.43100000000004</v>
      </c>
      <c r="AC2378">
        <f>SUMIFS(Saudi!F:F,Saudi!$A:$A,YEAR(daily!$A2378))</f>
        <v>3764937</v>
      </c>
      <c r="AD2378">
        <f>SUMIFS(Saudi!G:G,Saudi!$A:$A,YEAR(daily!$A2378))</f>
        <v>61.797740354674566</v>
      </c>
      <c r="AE2378">
        <f>SUMIFS(Saudi!H:H,Saudi!$A:$A,YEAR(daily!$A2378))</f>
        <v>232664599.1777074</v>
      </c>
      <c r="AF2378" s="5">
        <f t="shared" si="99"/>
        <v>8</v>
      </c>
      <c r="AG2378" s="5">
        <f t="shared" si="100"/>
        <v>2009</v>
      </c>
    </row>
    <row r="2379" spans="1:33">
      <c r="A2379" s="3">
        <v>40042</v>
      </c>
      <c r="B2379" s="1">
        <v>64996</v>
      </c>
      <c r="C2379" s="1">
        <v>112387</v>
      </c>
      <c r="D2379" s="1">
        <v>163242</v>
      </c>
      <c r="E2379" s="1">
        <v>66.75</v>
      </c>
      <c r="F2379" s="1">
        <v>70.239999999999995</v>
      </c>
      <c r="G2379" s="1">
        <v>71.22</v>
      </c>
      <c r="H2379" s="2">
        <v>50.8</v>
      </c>
      <c r="I2379" s="2">
        <v>29.1</v>
      </c>
      <c r="J2379" s="2">
        <v>84.9</v>
      </c>
      <c r="K2379" s="2">
        <v>84.6</v>
      </c>
      <c r="L2379">
        <f>SUMIFS(US!B:B,US!$D:$D,YEAR(daily!$A2379),US!$E:$E,MONTH(daily!$A2379))</f>
        <v>9239</v>
      </c>
      <c r="M2379">
        <f>SUMIFS(US!C:C,US!$D:$D,YEAR(daily!$A2379),US!$E:$E,MONTH(daily!$A2379))</f>
        <v>18949</v>
      </c>
      <c r="N2379">
        <f>SUMIFS(COT!E:E,COT!$A:$A,YEAR(daily!$A2379),COT!$B:$B,WEEKNUM(daily!$A2379))</f>
        <v>1173172</v>
      </c>
      <c r="O2379">
        <f>SUMIFS(COT!F:F,COT!$A:$A,YEAR(daily!$A2379),COT!$B:$B,WEEKNUM(daily!$A2379))</f>
        <v>208367</v>
      </c>
      <c r="P2379">
        <f>SUMIFS(COT!G:G,COT!$A:$A,YEAR(daily!$A2379),COT!$B:$B,WEEKNUM(daily!$A2379))</f>
        <v>185669</v>
      </c>
      <c r="Q2379">
        <f>SUMIFS(COT!H:H,COT!$A:$A,YEAR(daily!$A2379),COT!$B:$B,WEEKNUM(daily!$A2379))</f>
        <v>274894</v>
      </c>
      <c r="R2379">
        <f>SUMIFS(COT!I:I,COT!$A:$A,YEAR(daily!$A2379),COT!$B:$B,WEEKNUM(daily!$A2379))</f>
        <v>614569</v>
      </c>
      <c r="S2379">
        <f>SUMIFS(COT!J:J,COT!$A:$A,YEAR(daily!$A2379),COT!$B:$B,WEEKNUM(daily!$A2379))</f>
        <v>636515</v>
      </c>
      <c r="T2379">
        <f>SUMIFS(COT!K:K,COT!$A:$A,YEAR(daily!$A2379),COT!$B:$B,WEEKNUM(daily!$A2379))</f>
        <v>75342</v>
      </c>
      <c r="U2379">
        <f>SUMIFS(COT!L:L,COT!$A:$A,YEAR(daily!$A2379),COT!$B:$B,WEEKNUM(daily!$A2379))</f>
        <v>76094</v>
      </c>
      <c r="V2379">
        <f>SUMIFS(COT!M:M,COT!$A:$A,YEAR(daily!$A2379),COT!$B:$B,WEEKNUM(daily!$A2379))</f>
        <v>98</v>
      </c>
      <c r="W2379">
        <f>SUMIFS(COT!N:N,COT!$A:$A,YEAR(daily!$A2379),COT!$B:$B,WEEKNUM(daily!$A2379))</f>
        <v>91</v>
      </c>
      <c r="X2379">
        <f>SUMIFS(COT!O:O,COT!$A:$A,YEAR(daily!$A2379),COT!$B:$B,WEEKNUM(daily!$A2379))</f>
        <v>141</v>
      </c>
      <c r="Y2379">
        <f>SUMIFS(COT!P:P,COT!$A:$A,YEAR(daily!$A2379),COT!$B:$B,WEEKNUM(daily!$A2379))</f>
        <v>86</v>
      </c>
      <c r="Z2379">
        <f>SUMIFS(COT!Q:Q,COT!$A:$A,YEAR(daily!$A2379),COT!$B:$B,WEEKNUM(daily!$A2379))</f>
        <v>96</v>
      </c>
      <c r="AA2379">
        <f>SUMIFS(Saudi!B:B,Saudi!$A:$A,YEAR(daily!$A2379))</f>
        <v>509.80500000000001</v>
      </c>
      <c r="AB2379">
        <f>SUMIFS(Saudi!C:C,Saudi!$A:$A,YEAR(daily!$A2379))</f>
        <v>596.43100000000004</v>
      </c>
      <c r="AC2379">
        <f>SUMIFS(Saudi!F:F,Saudi!$A:$A,YEAR(daily!$A2379))</f>
        <v>3764937</v>
      </c>
      <c r="AD2379">
        <f>SUMIFS(Saudi!G:G,Saudi!$A:$A,YEAR(daily!$A2379))</f>
        <v>61.797740354674566</v>
      </c>
      <c r="AE2379">
        <f>SUMIFS(Saudi!H:H,Saudi!$A:$A,YEAR(daily!$A2379))</f>
        <v>232664599.1777074</v>
      </c>
      <c r="AF2379" s="5">
        <f t="shared" si="99"/>
        <v>8</v>
      </c>
      <c r="AG2379" s="5">
        <f t="shared" si="100"/>
        <v>2009</v>
      </c>
    </row>
    <row r="2380" spans="1:33">
      <c r="A2380" s="3">
        <v>40043</v>
      </c>
      <c r="B2380" s="1">
        <v>50824</v>
      </c>
      <c r="C2380" s="1">
        <v>115024</v>
      </c>
      <c r="D2380" s="1">
        <v>165020</v>
      </c>
      <c r="E2380" s="1">
        <v>69.19</v>
      </c>
      <c r="F2380" s="1">
        <v>72.3</v>
      </c>
      <c r="G2380" s="1">
        <v>73.17</v>
      </c>
      <c r="H2380" s="2">
        <v>50.8</v>
      </c>
      <c r="I2380" s="2">
        <v>29.1</v>
      </c>
      <c r="J2380" s="2">
        <v>84.9</v>
      </c>
      <c r="K2380" s="2">
        <v>84.6</v>
      </c>
      <c r="L2380">
        <f>SUMIFS(US!B:B,US!$D:$D,YEAR(daily!$A2380),US!$E:$E,MONTH(daily!$A2380))</f>
        <v>9239</v>
      </c>
      <c r="M2380">
        <f>SUMIFS(US!C:C,US!$D:$D,YEAR(daily!$A2380),US!$E:$E,MONTH(daily!$A2380))</f>
        <v>18949</v>
      </c>
      <c r="N2380">
        <f>SUMIFS(COT!E:E,COT!$A:$A,YEAR(daily!$A2380),COT!$B:$B,WEEKNUM(daily!$A2380))</f>
        <v>1173172</v>
      </c>
      <c r="O2380">
        <f>SUMIFS(COT!F:F,COT!$A:$A,YEAR(daily!$A2380),COT!$B:$B,WEEKNUM(daily!$A2380))</f>
        <v>208367</v>
      </c>
      <c r="P2380">
        <f>SUMIFS(COT!G:G,COT!$A:$A,YEAR(daily!$A2380),COT!$B:$B,WEEKNUM(daily!$A2380))</f>
        <v>185669</v>
      </c>
      <c r="Q2380">
        <f>SUMIFS(COT!H:H,COT!$A:$A,YEAR(daily!$A2380),COT!$B:$B,WEEKNUM(daily!$A2380))</f>
        <v>274894</v>
      </c>
      <c r="R2380">
        <f>SUMIFS(COT!I:I,COT!$A:$A,YEAR(daily!$A2380),COT!$B:$B,WEEKNUM(daily!$A2380))</f>
        <v>614569</v>
      </c>
      <c r="S2380">
        <f>SUMIFS(COT!J:J,COT!$A:$A,YEAR(daily!$A2380),COT!$B:$B,WEEKNUM(daily!$A2380))</f>
        <v>636515</v>
      </c>
      <c r="T2380">
        <f>SUMIFS(COT!K:K,COT!$A:$A,YEAR(daily!$A2380),COT!$B:$B,WEEKNUM(daily!$A2380))</f>
        <v>75342</v>
      </c>
      <c r="U2380">
        <f>SUMIFS(COT!L:L,COT!$A:$A,YEAR(daily!$A2380),COT!$B:$B,WEEKNUM(daily!$A2380))</f>
        <v>76094</v>
      </c>
      <c r="V2380">
        <f>SUMIFS(COT!M:M,COT!$A:$A,YEAR(daily!$A2380),COT!$B:$B,WEEKNUM(daily!$A2380))</f>
        <v>98</v>
      </c>
      <c r="W2380">
        <f>SUMIFS(COT!N:N,COT!$A:$A,YEAR(daily!$A2380),COT!$B:$B,WEEKNUM(daily!$A2380))</f>
        <v>91</v>
      </c>
      <c r="X2380">
        <f>SUMIFS(COT!O:O,COT!$A:$A,YEAR(daily!$A2380),COT!$B:$B,WEEKNUM(daily!$A2380))</f>
        <v>141</v>
      </c>
      <c r="Y2380">
        <f>SUMIFS(COT!P:P,COT!$A:$A,YEAR(daily!$A2380),COT!$B:$B,WEEKNUM(daily!$A2380))</f>
        <v>86</v>
      </c>
      <c r="Z2380">
        <f>SUMIFS(COT!Q:Q,COT!$A:$A,YEAR(daily!$A2380),COT!$B:$B,WEEKNUM(daily!$A2380))</f>
        <v>96</v>
      </c>
      <c r="AA2380">
        <f>SUMIFS(Saudi!B:B,Saudi!$A:$A,YEAR(daily!$A2380))</f>
        <v>509.80500000000001</v>
      </c>
      <c r="AB2380">
        <f>SUMIFS(Saudi!C:C,Saudi!$A:$A,YEAR(daily!$A2380))</f>
        <v>596.43100000000004</v>
      </c>
      <c r="AC2380">
        <f>SUMIFS(Saudi!F:F,Saudi!$A:$A,YEAR(daily!$A2380))</f>
        <v>3764937</v>
      </c>
      <c r="AD2380">
        <f>SUMIFS(Saudi!G:G,Saudi!$A:$A,YEAR(daily!$A2380))</f>
        <v>61.797740354674566</v>
      </c>
      <c r="AE2380">
        <f>SUMIFS(Saudi!H:H,Saudi!$A:$A,YEAR(daily!$A2380))</f>
        <v>232664599.1777074</v>
      </c>
      <c r="AF2380" s="5">
        <f t="shared" si="99"/>
        <v>8</v>
      </c>
      <c r="AG2380" s="5">
        <f t="shared" si="100"/>
        <v>2009</v>
      </c>
    </row>
    <row r="2381" spans="1:33">
      <c r="A2381" s="3">
        <v>40044</v>
      </c>
      <c r="B2381" s="1">
        <v>19934</v>
      </c>
      <c r="C2381" s="1">
        <v>122279</v>
      </c>
      <c r="D2381" s="1">
        <v>167496</v>
      </c>
      <c r="E2381" s="1">
        <v>72.42</v>
      </c>
      <c r="F2381" s="1">
        <v>74.790000000000006</v>
      </c>
      <c r="G2381" s="1">
        <v>75.56</v>
      </c>
      <c r="H2381" s="2">
        <v>50.8</v>
      </c>
      <c r="I2381" s="2">
        <v>29.1</v>
      </c>
      <c r="J2381" s="2">
        <v>84.9</v>
      </c>
      <c r="K2381" s="2">
        <v>84.6</v>
      </c>
      <c r="L2381">
        <f>SUMIFS(US!B:B,US!$D:$D,YEAR(daily!$A2381),US!$E:$E,MONTH(daily!$A2381))</f>
        <v>9239</v>
      </c>
      <c r="M2381">
        <f>SUMIFS(US!C:C,US!$D:$D,YEAR(daily!$A2381),US!$E:$E,MONTH(daily!$A2381))</f>
        <v>18949</v>
      </c>
      <c r="N2381">
        <f>SUMIFS(COT!E:E,COT!$A:$A,YEAR(daily!$A2381),COT!$B:$B,WEEKNUM(daily!$A2381))</f>
        <v>1173172</v>
      </c>
      <c r="O2381">
        <f>SUMIFS(COT!F:F,COT!$A:$A,YEAR(daily!$A2381),COT!$B:$B,WEEKNUM(daily!$A2381))</f>
        <v>208367</v>
      </c>
      <c r="P2381">
        <f>SUMIFS(COT!G:G,COT!$A:$A,YEAR(daily!$A2381),COT!$B:$B,WEEKNUM(daily!$A2381))</f>
        <v>185669</v>
      </c>
      <c r="Q2381">
        <f>SUMIFS(COT!H:H,COT!$A:$A,YEAR(daily!$A2381),COT!$B:$B,WEEKNUM(daily!$A2381))</f>
        <v>274894</v>
      </c>
      <c r="R2381">
        <f>SUMIFS(COT!I:I,COT!$A:$A,YEAR(daily!$A2381),COT!$B:$B,WEEKNUM(daily!$A2381))</f>
        <v>614569</v>
      </c>
      <c r="S2381">
        <f>SUMIFS(COT!J:J,COT!$A:$A,YEAR(daily!$A2381),COT!$B:$B,WEEKNUM(daily!$A2381))</f>
        <v>636515</v>
      </c>
      <c r="T2381">
        <f>SUMIFS(COT!K:K,COT!$A:$A,YEAR(daily!$A2381),COT!$B:$B,WEEKNUM(daily!$A2381))</f>
        <v>75342</v>
      </c>
      <c r="U2381">
        <f>SUMIFS(COT!L:L,COT!$A:$A,YEAR(daily!$A2381),COT!$B:$B,WEEKNUM(daily!$A2381))</f>
        <v>76094</v>
      </c>
      <c r="V2381">
        <f>SUMIFS(COT!M:M,COT!$A:$A,YEAR(daily!$A2381),COT!$B:$B,WEEKNUM(daily!$A2381))</f>
        <v>98</v>
      </c>
      <c r="W2381">
        <f>SUMIFS(COT!N:N,COT!$A:$A,YEAR(daily!$A2381),COT!$B:$B,WEEKNUM(daily!$A2381))</f>
        <v>91</v>
      </c>
      <c r="X2381">
        <f>SUMIFS(COT!O:O,COT!$A:$A,YEAR(daily!$A2381),COT!$B:$B,WEEKNUM(daily!$A2381))</f>
        <v>141</v>
      </c>
      <c r="Y2381">
        <f>SUMIFS(COT!P:P,COT!$A:$A,YEAR(daily!$A2381),COT!$B:$B,WEEKNUM(daily!$A2381))</f>
        <v>86</v>
      </c>
      <c r="Z2381">
        <f>SUMIFS(COT!Q:Q,COT!$A:$A,YEAR(daily!$A2381),COT!$B:$B,WEEKNUM(daily!$A2381))</f>
        <v>96</v>
      </c>
      <c r="AA2381">
        <f>SUMIFS(Saudi!B:B,Saudi!$A:$A,YEAR(daily!$A2381))</f>
        <v>509.80500000000001</v>
      </c>
      <c r="AB2381">
        <f>SUMIFS(Saudi!C:C,Saudi!$A:$A,YEAR(daily!$A2381))</f>
        <v>596.43100000000004</v>
      </c>
      <c r="AC2381">
        <f>SUMIFS(Saudi!F:F,Saudi!$A:$A,YEAR(daily!$A2381))</f>
        <v>3764937</v>
      </c>
      <c r="AD2381">
        <f>SUMIFS(Saudi!G:G,Saudi!$A:$A,YEAR(daily!$A2381))</f>
        <v>61.797740354674566</v>
      </c>
      <c r="AE2381">
        <f>SUMIFS(Saudi!H:H,Saudi!$A:$A,YEAR(daily!$A2381))</f>
        <v>232664599.1777074</v>
      </c>
      <c r="AF2381" s="5">
        <f t="shared" si="99"/>
        <v>8</v>
      </c>
      <c r="AG2381" s="5">
        <f t="shared" si="100"/>
        <v>2009</v>
      </c>
    </row>
    <row r="2382" spans="1:33">
      <c r="A2382" s="3">
        <v>40045</v>
      </c>
      <c r="B2382" s="1">
        <v>3349</v>
      </c>
      <c r="C2382" s="1">
        <v>121051</v>
      </c>
      <c r="D2382" s="1">
        <v>162015</v>
      </c>
      <c r="E2382" s="1">
        <v>72.540000000000006</v>
      </c>
      <c r="F2382" s="1">
        <v>73.77</v>
      </c>
      <c r="G2382" s="1">
        <v>74.52</v>
      </c>
      <c r="H2382" s="2">
        <v>50.8</v>
      </c>
      <c r="I2382" s="2">
        <v>29.1</v>
      </c>
      <c r="J2382" s="2">
        <v>84.9</v>
      </c>
      <c r="K2382" s="2">
        <v>84.6</v>
      </c>
      <c r="L2382">
        <f>SUMIFS(US!B:B,US!$D:$D,YEAR(daily!$A2382),US!$E:$E,MONTH(daily!$A2382))</f>
        <v>9239</v>
      </c>
      <c r="M2382">
        <f>SUMIFS(US!C:C,US!$D:$D,YEAR(daily!$A2382),US!$E:$E,MONTH(daily!$A2382))</f>
        <v>18949</v>
      </c>
      <c r="N2382">
        <f>SUMIFS(COT!E:E,COT!$A:$A,YEAR(daily!$A2382),COT!$B:$B,WEEKNUM(daily!$A2382))</f>
        <v>1173172</v>
      </c>
      <c r="O2382">
        <f>SUMIFS(COT!F:F,COT!$A:$A,YEAR(daily!$A2382),COT!$B:$B,WEEKNUM(daily!$A2382))</f>
        <v>208367</v>
      </c>
      <c r="P2382">
        <f>SUMIFS(COT!G:G,COT!$A:$A,YEAR(daily!$A2382),COT!$B:$B,WEEKNUM(daily!$A2382))</f>
        <v>185669</v>
      </c>
      <c r="Q2382">
        <f>SUMIFS(COT!H:H,COT!$A:$A,YEAR(daily!$A2382),COT!$B:$B,WEEKNUM(daily!$A2382))</f>
        <v>274894</v>
      </c>
      <c r="R2382">
        <f>SUMIFS(COT!I:I,COT!$A:$A,YEAR(daily!$A2382),COT!$B:$B,WEEKNUM(daily!$A2382))</f>
        <v>614569</v>
      </c>
      <c r="S2382">
        <f>SUMIFS(COT!J:J,COT!$A:$A,YEAR(daily!$A2382),COT!$B:$B,WEEKNUM(daily!$A2382))</f>
        <v>636515</v>
      </c>
      <c r="T2382">
        <f>SUMIFS(COT!K:K,COT!$A:$A,YEAR(daily!$A2382),COT!$B:$B,WEEKNUM(daily!$A2382))</f>
        <v>75342</v>
      </c>
      <c r="U2382">
        <f>SUMIFS(COT!L:L,COT!$A:$A,YEAR(daily!$A2382),COT!$B:$B,WEEKNUM(daily!$A2382))</f>
        <v>76094</v>
      </c>
      <c r="V2382">
        <f>SUMIFS(COT!M:M,COT!$A:$A,YEAR(daily!$A2382),COT!$B:$B,WEEKNUM(daily!$A2382))</f>
        <v>98</v>
      </c>
      <c r="W2382">
        <f>SUMIFS(COT!N:N,COT!$A:$A,YEAR(daily!$A2382),COT!$B:$B,WEEKNUM(daily!$A2382))</f>
        <v>91</v>
      </c>
      <c r="X2382">
        <f>SUMIFS(COT!O:O,COT!$A:$A,YEAR(daily!$A2382),COT!$B:$B,WEEKNUM(daily!$A2382))</f>
        <v>141</v>
      </c>
      <c r="Y2382">
        <f>SUMIFS(COT!P:P,COT!$A:$A,YEAR(daily!$A2382),COT!$B:$B,WEEKNUM(daily!$A2382))</f>
        <v>86</v>
      </c>
      <c r="Z2382">
        <f>SUMIFS(COT!Q:Q,COT!$A:$A,YEAR(daily!$A2382),COT!$B:$B,WEEKNUM(daily!$A2382))</f>
        <v>96</v>
      </c>
      <c r="AA2382">
        <f>SUMIFS(Saudi!B:B,Saudi!$A:$A,YEAR(daily!$A2382))</f>
        <v>509.80500000000001</v>
      </c>
      <c r="AB2382">
        <f>SUMIFS(Saudi!C:C,Saudi!$A:$A,YEAR(daily!$A2382))</f>
        <v>596.43100000000004</v>
      </c>
      <c r="AC2382">
        <f>SUMIFS(Saudi!F:F,Saudi!$A:$A,YEAR(daily!$A2382))</f>
        <v>3764937</v>
      </c>
      <c r="AD2382">
        <f>SUMIFS(Saudi!G:G,Saudi!$A:$A,YEAR(daily!$A2382))</f>
        <v>61.797740354674566</v>
      </c>
      <c r="AE2382">
        <f>SUMIFS(Saudi!H:H,Saudi!$A:$A,YEAR(daily!$A2382))</f>
        <v>232664599.1777074</v>
      </c>
      <c r="AF2382" s="5">
        <f t="shared" si="99"/>
        <v>8</v>
      </c>
      <c r="AG2382" s="5">
        <f t="shared" si="100"/>
        <v>2009</v>
      </c>
    </row>
    <row r="2383" spans="1:33">
      <c r="A2383" s="3">
        <v>40046</v>
      </c>
      <c r="B2383" s="1">
        <v>275213</v>
      </c>
      <c r="C2383" s="1">
        <v>161360</v>
      </c>
      <c r="D2383" s="1">
        <v>37611</v>
      </c>
      <c r="E2383" s="1">
        <v>73.89</v>
      </c>
      <c r="F2383" s="1">
        <v>75.48</v>
      </c>
      <c r="G2383" s="1">
        <v>76.13</v>
      </c>
      <c r="H2383" s="2">
        <v>50.8</v>
      </c>
      <c r="I2383" s="2">
        <v>29.1</v>
      </c>
      <c r="J2383" s="2">
        <v>84.9</v>
      </c>
      <c r="K2383" s="2">
        <v>84.6</v>
      </c>
      <c r="L2383">
        <f>SUMIFS(US!B:B,US!$D:$D,YEAR(daily!$A2383),US!$E:$E,MONTH(daily!$A2383))</f>
        <v>9239</v>
      </c>
      <c r="M2383">
        <f>SUMIFS(US!C:C,US!$D:$D,YEAR(daily!$A2383),US!$E:$E,MONTH(daily!$A2383))</f>
        <v>18949</v>
      </c>
      <c r="N2383">
        <f>SUMIFS(COT!E:E,COT!$A:$A,YEAR(daily!$A2383),COT!$B:$B,WEEKNUM(daily!$A2383))</f>
        <v>1173172</v>
      </c>
      <c r="O2383">
        <f>SUMIFS(COT!F:F,COT!$A:$A,YEAR(daily!$A2383),COT!$B:$B,WEEKNUM(daily!$A2383))</f>
        <v>208367</v>
      </c>
      <c r="P2383">
        <f>SUMIFS(COT!G:G,COT!$A:$A,YEAR(daily!$A2383),COT!$B:$B,WEEKNUM(daily!$A2383))</f>
        <v>185669</v>
      </c>
      <c r="Q2383">
        <f>SUMIFS(COT!H:H,COT!$A:$A,YEAR(daily!$A2383),COT!$B:$B,WEEKNUM(daily!$A2383))</f>
        <v>274894</v>
      </c>
      <c r="R2383">
        <f>SUMIFS(COT!I:I,COT!$A:$A,YEAR(daily!$A2383),COT!$B:$B,WEEKNUM(daily!$A2383))</f>
        <v>614569</v>
      </c>
      <c r="S2383">
        <f>SUMIFS(COT!J:J,COT!$A:$A,YEAR(daily!$A2383),COT!$B:$B,WEEKNUM(daily!$A2383))</f>
        <v>636515</v>
      </c>
      <c r="T2383">
        <f>SUMIFS(COT!K:K,COT!$A:$A,YEAR(daily!$A2383),COT!$B:$B,WEEKNUM(daily!$A2383))</f>
        <v>75342</v>
      </c>
      <c r="U2383">
        <f>SUMIFS(COT!L:L,COT!$A:$A,YEAR(daily!$A2383),COT!$B:$B,WEEKNUM(daily!$A2383))</f>
        <v>76094</v>
      </c>
      <c r="V2383">
        <f>SUMIFS(COT!M:M,COT!$A:$A,YEAR(daily!$A2383),COT!$B:$B,WEEKNUM(daily!$A2383))</f>
        <v>98</v>
      </c>
      <c r="W2383">
        <f>SUMIFS(COT!N:N,COT!$A:$A,YEAR(daily!$A2383),COT!$B:$B,WEEKNUM(daily!$A2383))</f>
        <v>91</v>
      </c>
      <c r="X2383">
        <f>SUMIFS(COT!O:O,COT!$A:$A,YEAR(daily!$A2383),COT!$B:$B,WEEKNUM(daily!$A2383))</f>
        <v>141</v>
      </c>
      <c r="Y2383">
        <f>SUMIFS(COT!P:P,COT!$A:$A,YEAR(daily!$A2383),COT!$B:$B,WEEKNUM(daily!$A2383))</f>
        <v>86</v>
      </c>
      <c r="Z2383">
        <f>SUMIFS(COT!Q:Q,COT!$A:$A,YEAR(daily!$A2383),COT!$B:$B,WEEKNUM(daily!$A2383))</f>
        <v>96</v>
      </c>
      <c r="AA2383">
        <f>SUMIFS(Saudi!B:B,Saudi!$A:$A,YEAR(daily!$A2383))</f>
        <v>509.80500000000001</v>
      </c>
      <c r="AB2383">
        <f>SUMIFS(Saudi!C:C,Saudi!$A:$A,YEAR(daily!$A2383))</f>
        <v>596.43100000000004</v>
      </c>
      <c r="AC2383">
        <f>SUMIFS(Saudi!F:F,Saudi!$A:$A,YEAR(daily!$A2383))</f>
        <v>3764937</v>
      </c>
      <c r="AD2383">
        <f>SUMIFS(Saudi!G:G,Saudi!$A:$A,YEAR(daily!$A2383))</f>
        <v>61.797740354674566</v>
      </c>
      <c r="AE2383">
        <f>SUMIFS(Saudi!H:H,Saudi!$A:$A,YEAR(daily!$A2383))</f>
        <v>232664599.1777074</v>
      </c>
      <c r="AF2383" s="5">
        <f t="shared" si="99"/>
        <v>8</v>
      </c>
      <c r="AG2383" s="5">
        <f t="shared" si="100"/>
        <v>2009</v>
      </c>
    </row>
    <row r="2384" spans="1:33">
      <c r="A2384" s="3">
        <v>40049</v>
      </c>
      <c r="B2384" s="1">
        <v>272421</v>
      </c>
      <c r="C2384" s="1">
        <v>160627</v>
      </c>
      <c r="D2384" s="1">
        <v>38489</v>
      </c>
      <c r="E2384" s="1">
        <v>74.37</v>
      </c>
      <c r="F2384" s="1">
        <v>75.75</v>
      </c>
      <c r="G2384" s="1">
        <v>76.38</v>
      </c>
      <c r="H2384" s="2">
        <v>50.8</v>
      </c>
      <c r="I2384" s="2">
        <v>29.1</v>
      </c>
      <c r="J2384" s="2">
        <v>84.9</v>
      </c>
      <c r="K2384" s="2">
        <v>84.6</v>
      </c>
      <c r="L2384">
        <f>SUMIFS(US!B:B,US!$D:$D,YEAR(daily!$A2384),US!$E:$E,MONTH(daily!$A2384))</f>
        <v>9239</v>
      </c>
      <c r="M2384">
        <f>SUMIFS(US!C:C,US!$D:$D,YEAR(daily!$A2384),US!$E:$E,MONTH(daily!$A2384))</f>
        <v>18949</v>
      </c>
      <c r="N2384">
        <f>SUMIFS(COT!E:E,COT!$A:$A,YEAR(daily!$A2384),COT!$B:$B,WEEKNUM(daily!$A2384))</f>
        <v>1159096</v>
      </c>
      <c r="O2384">
        <f>SUMIFS(COT!F:F,COT!$A:$A,YEAR(daily!$A2384),COT!$B:$B,WEEKNUM(daily!$A2384))</f>
        <v>225204</v>
      </c>
      <c r="P2384">
        <f>SUMIFS(COT!G:G,COT!$A:$A,YEAR(daily!$A2384),COT!$B:$B,WEEKNUM(daily!$A2384))</f>
        <v>185672</v>
      </c>
      <c r="Q2384">
        <f>SUMIFS(COT!H:H,COT!$A:$A,YEAR(daily!$A2384),COT!$B:$B,WEEKNUM(daily!$A2384))</f>
        <v>267721</v>
      </c>
      <c r="R2384">
        <f>SUMIFS(COT!I:I,COT!$A:$A,YEAR(daily!$A2384),COT!$B:$B,WEEKNUM(daily!$A2384))</f>
        <v>588462</v>
      </c>
      <c r="S2384">
        <f>SUMIFS(COT!J:J,COT!$A:$A,YEAR(daily!$A2384),COT!$B:$B,WEEKNUM(daily!$A2384))</f>
        <v>634771</v>
      </c>
      <c r="T2384">
        <f>SUMIFS(COT!K:K,COT!$A:$A,YEAR(daily!$A2384),COT!$B:$B,WEEKNUM(daily!$A2384))</f>
        <v>77709</v>
      </c>
      <c r="U2384">
        <f>SUMIFS(COT!L:L,COT!$A:$A,YEAR(daily!$A2384),COT!$B:$B,WEEKNUM(daily!$A2384))</f>
        <v>70932</v>
      </c>
      <c r="V2384">
        <f>SUMIFS(COT!M:M,COT!$A:$A,YEAR(daily!$A2384),COT!$B:$B,WEEKNUM(daily!$A2384))</f>
        <v>100</v>
      </c>
      <c r="W2384">
        <f>SUMIFS(COT!N:N,COT!$A:$A,YEAR(daily!$A2384),COT!$B:$B,WEEKNUM(daily!$A2384))</f>
        <v>102</v>
      </c>
      <c r="X2384">
        <f>SUMIFS(COT!O:O,COT!$A:$A,YEAR(daily!$A2384),COT!$B:$B,WEEKNUM(daily!$A2384))</f>
        <v>149</v>
      </c>
      <c r="Y2384">
        <f>SUMIFS(COT!P:P,COT!$A:$A,YEAR(daily!$A2384),COT!$B:$B,WEEKNUM(daily!$A2384))</f>
        <v>79</v>
      </c>
      <c r="Z2384">
        <f>SUMIFS(COT!Q:Q,COT!$A:$A,YEAR(daily!$A2384),COT!$B:$B,WEEKNUM(daily!$A2384))</f>
        <v>95</v>
      </c>
      <c r="AA2384">
        <f>SUMIFS(Saudi!B:B,Saudi!$A:$A,YEAR(daily!$A2384))</f>
        <v>509.80500000000001</v>
      </c>
      <c r="AB2384">
        <f>SUMIFS(Saudi!C:C,Saudi!$A:$A,YEAR(daily!$A2384))</f>
        <v>596.43100000000004</v>
      </c>
      <c r="AC2384">
        <f>SUMIFS(Saudi!F:F,Saudi!$A:$A,YEAR(daily!$A2384))</f>
        <v>3764937</v>
      </c>
      <c r="AD2384">
        <f>SUMIFS(Saudi!G:G,Saudi!$A:$A,YEAR(daily!$A2384))</f>
        <v>61.797740354674566</v>
      </c>
      <c r="AE2384">
        <f>SUMIFS(Saudi!H:H,Saudi!$A:$A,YEAR(daily!$A2384))</f>
        <v>232664599.1777074</v>
      </c>
      <c r="AF2384" s="5">
        <f t="shared" si="99"/>
        <v>8</v>
      </c>
      <c r="AG2384" s="5">
        <f t="shared" si="100"/>
        <v>2009</v>
      </c>
    </row>
    <row r="2385" spans="1:33">
      <c r="A2385" s="3">
        <v>40050</v>
      </c>
      <c r="B2385" s="1">
        <v>267930</v>
      </c>
      <c r="C2385" s="1">
        <v>163674</v>
      </c>
      <c r="D2385" s="1">
        <v>38762</v>
      </c>
      <c r="E2385" s="1">
        <v>72.05</v>
      </c>
      <c r="F2385" s="1">
        <v>73.510000000000005</v>
      </c>
      <c r="G2385" s="1">
        <v>74.150000000000006</v>
      </c>
      <c r="H2385" s="2">
        <v>50.8</v>
      </c>
      <c r="I2385" s="2">
        <v>29.1</v>
      </c>
      <c r="J2385" s="2">
        <v>84.9</v>
      </c>
      <c r="K2385" s="2">
        <v>84.6</v>
      </c>
      <c r="L2385">
        <f>SUMIFS(US!B:B,US!$D:$D,YEAR(daily!$A2385),US!$E:$E,MONTH(daily!$A2385))</f>
        <v>9239</v>
      </c>
      <c r="M2385">
        <f>SUMIFS(US!C:C,US!$D:$D,YEAR(daily!$A2385),US!$E:$E,MONTH(daily!$A2385))</f>
        <v>18949</v>
      </c>
      <c r="N2385">
        <f>SUMIFS(COT!E:E,COT!$A:$A,YEAR(daily!$A2385),COT!$B:$B,WEEKNUM(daily!$A2385))</f>
        <v>1159096</v>
      </c>
      <c r="O2385">
        <f>SUMIFS(COT!F:F,COT!$A:$A,YEAR(daily!$A2385),COT!$B:$B,WEEKNUM(daily!$A2385))</f>
        <v>225204</v>
      </c>
      <c r="P2385">
        <f>SUMIFS(COT!G:G,COT!$A:$A,YEAR(daily!$A2385),COT!$B:$B,WEEKNUM(daily!$A2385))</f>
        <v>185672</v>
      </c>
      <c r="Q2385">
        <f>SUMIFS(COT!H:H,COT!$A:$A,YEAR(daily!$A2385),COT!$B:$B,WEEKNUM(daily!$A2385))</f>
        <v>267721</v>
      </c>
      <c r="R2385">
        <f>SUMIFS(COT!I:I,COT!$A:$A,YEAR(daily!$A2385),COT!$B:$B,WEEKNUM(daily!$A2385))</f>
        <v>588462</v>
      </c>
      <c r="S2385">
        <f>SUMIFS(COT!J:J,COT!$A:$A,YEAR(daily!$A2385),COT!$B:$B,WEEKNUM(daily!$A2385))</f>
        <v>634771</v>
      </c>
      <c r="T2385">
        <f>SUMIFS(COT!K:K,COT!$A:$A,YEAR(daily!$A2385),COT!$B:$B,WEEKNUM(daily!$A2385))</f>
        <v>77709</v>
      </c>
      <c r="U2385">
        <f>SUMIFS(COT!L:L,COT!$A:$A,YEAR(daily!$A2385),COT!$B:$B,WEEKNUM(daily!$A2385))</f>
        <v>70932</v>
      </c>
      <c r="V2385">
        <f>SUMIFS(COT!M:M,COT!$A:$A,YEAR(daily!$A2385),COT!$B:$B,WEEKNUM(daily!$A2385))</f>
        <v>100</v>
      </c>
      <c r="W2385">
        <f>SUMIFS(COT!N:N,COT!$A:$A,YEAR(daily!$A2385),COT!$B:$B,WEEKNUM(daily!$A2385))</f>
        <v>102</v>
      </c>
      <c r="X2385">
        <f>SUMIFS(COT!O:O,COT!$A:$A,YEAR(daily!$A2385),COT!$B:$B,WEEKNUM(daily!$A2385))</f>
        <v>149</v>
      </c>
      <c r="Y2385">
        <f>SUMIFS(COT!P:P,COT!$A:$A,YEAR(daily!$A2385),COT!$B:$B,WEEKNUM(daily!$A2385))</f>
        <v>79</v>
      </c>
      <c r="Z2385">
        <f>SUMIFS(COT!Q:Q,COT!$A:$A,YEAR(daily!$A2385),COT!$B:$B,WEEKNUM(daily!$A2385))</f>
        <v>95</v>
      </c>
      <c r="AA2385">
        <f>SUMIFS(Saudi!B:B,Saudi!$A:$A,YEAR(daily!$A2385))</f>
        <v>509.80500000000001</v>
      </c>
      <c r="AB2385">
        <f>SUMIFS(Saudi!C:C,Saudi!$A:$A,YEAR(daily!$A2385))</f>
        <v>596.43100000000004</v>
      </c>
      <c r="AC2385">
        <f>SUMIFS(Saudi!F:F,Saudi!$A:$A,YEAR(daily!$A2385))</f>
        <v>3764937</v>
      </c>
      <c r="AD2385">
        <f>SUMIFS(Saudi!G:G,Saudi!$A:$A,YEAR(daily!$A2385))</f>
        <v>61.797740354674566</v>
      </c>
      <c r="AE2385">
        <f>SUMIFS(Saudi!H:H,Saudi!$A:$A,YEAR(daily!$A2385))</f>
        <v>232664599.1777074</v>
      </c>
      <c r="AF2385" s="5">
        <f t="shared" si="99"/>
        <v>8</v>
      </c>
      <c r="AG2385" s="5">
        <f t="shared" si="100"/>
        <v>2009</v>
      </c>
    </row>
    <row r="2386" spans="1:33">
      <c r="A2386" s="3">
        <v>40051</v>
      </c>
      <c r="B2386" s="1">
        <v>261262</v>
      </c>
      <c r="C2386" s="1">
        <v>163164</v>
      </c>
      <c r="D2386" s="1">
        <v>38256</v>
      </c>
      <c r="E2386" s="1">
        <v>71.430000000000007</v>
      </c>
      <c r="F2386" s="1">
        <v>72.98</v>
      </c>
      <c r="G2386" s="1">
        <v>73.680000000000007</v>
      </c>
      <c r="H2386" s="2">
        <v>50.8</v>
      </c>
      <c r="I2386" s="2">
        <v>29.1</v>
      </c>
      <c r="J2386" s="2">
        <v>84.9</v>
      </c>
      <c r="K2386" s="2">
        <v>84.6</v>
      </c>
      <c r="L2386">
        <f>SUMIFS(US!B:B,US!$D:$D,YEAR(daily!$A2386),US!$E:$E,MONTH(daily!$A2386))</f>
        <v>9239</v>
      </c>
      <c r="M2386">
        <f>SUMIFS(US!C:C,US!$D:$D,YEAR(daily!$A2386),US!$E:$E,MONTH(daily!$A2386))</f>
        <v>18949</v>
      </c>
      <c r="N2386">
        <f>SUMIFS(COT!E:E,COT!$A:$A,YEAR(daily!$A2386),COT!$B:$B,WEEKNUM(daily!$A2386))</f>
        <v>1159096</v>
      </c>
      <c r="O2386">
        <f>SUMIFS(COT!F:F,COT!$A:$A,YEAR(daily!$A2386),COT!$B:$B,WEEKNUM(daily!$A2386))</f>
        <v>225204</v>
      </c>
      <c r="P2386">
        <f>SUMIFS(COT!G:G,COT!$A:$A,YEAR(daily!$A2386),COT!$B:$B,WEEKNUM(daily!$A2386))</f>
        <v>185672</v>
      </c>
      <c r="Q2386">
        <f>SUMIFS(COT!H:H,COT!$A:$A,YEAR(daily!$A2386),COT!$B:$B,WEEKNUM(daily!$A2386))</f>
        <v>267721</v>
      </c>
      <c r="R2386">
        <f>SUMIFS(COT!I:I,COT!$A:$A,YEAR(daily!$A2386),COT!$B:$B,WEEKNUM(daily!$A2386))</f>
        <v>588462</v>
      </c>
      <c r="S2386">
        <f>SUMIFS(COT!J:J,COT!$A:$A,YEAR(daily!$A2386),COT!$B:$B,WEEKNUM(daily!$A2386))</f>
        <v>634771</v>
      </c>
      <c r="T2386">
        <f>SUMIFS(COT!K:K,COT!$A:$A,YEAR(daily!$A2386),COT!$B:$B,WEEKNUM(daily!$A2386))</f>
        <v>77709</v>
      </c>
      <c r="U2386">
        <f>SUMIFS(COT!L:L,COT!$A:$A,YEAR(daily!$A2386),COT!$B:$B,WEEKNUM(daily!$A2386))</f>
        <v>70932</v>
      </c>
      <c r="V2386">
        <f>SUMIFS(COT!M:M,COT!$A:$A,YEAR(daily!$A2386),COT!$B:$B,WEEKNUM(daily!$A2386))</f>
        <v>100</v>
      </c>
      <c r="W2386">
        <f>SUMIFS(COT!N:N,COT!$A:$A,YEAR(daily!$A2386),COT!$B:$B,WEEKNUM(daily!$A2386))</f>
        <v>102</v>
      </c>
      <c r="X2386">
        <f>SUMIFS(COT!O:O,COT!$A:$A,YEAR(daily!$A2386),COT!$B:$B,WEEKNUM(daily!$A2386))</f>
        <v>149</v>
      </c>
      <c r="Y2386">
        <f>SUMIFS(COT!P:P,COT!$A:$A,YEAR(daily!$A2386),COT!$B:$B,WEEKNUM(daily!$A2386))</f>
        <v>79</v>
      </c>
      <c r="Z2386">
        <f>SUMIFS(COT!Q:Q,COT!$A:$A,YEAR(daily!$A2386),COT!$B:$B,WEEKNUM(daily!$A2386))</f>
        <v>95</v>
      </c>
      <c r="AA2386">
        <f>SUMIFS(Saudi!B:B,Saudi!$A:$A,YEAR(daily!$A2386))</f>
        <v>509.80500000000001</v>
      </c>
      <c r="AB2386">
        <f>SUMIFS(Saudi!C:C,Saudi!$A:$A,YEAR(daily!$A2386))</f>
        <v>596.43100000000004</v>
      </c>
      <c r="AC2386">
        <f>SUMIFS(Saudi!F:F,Saudi!$A:$A,YEAR(daily!$A2386))</f>
        <v>3764937</v>
      </c>
      <c r="AD2386">
        <f>SUMIFS(Saudi!G:G,Saudi!$A:$A,YEAR(daily!$A2386))</f>
        <v>61.797740354674566</v>
      </c>
      <c r="AE2386">
        <f>SUMIFS(Saudi!H:H,Saudi!$A:$A,YEAR(daily!$A2386))</f>
        <v>232664599.1777074</v>
      </c>
      <c r="AF2386" s="5">
        <f t="shared" si="99"/>
        <v>8</v>
      </c>
      <c r="AG2386" s="5">
        <f t="shared" si="100"/>
        <v>2009</v>
      </c>
    </row>
    <row r="2387" spans="1:33">
      <c r="A2387" s="3">
        <v>40052</v>
      </c>
      <c r="B2387" s="1">
        <v>254897</v>
      </c>
      <c r="C2387" s="1">
        <v>162343</v>
      </c>
      <c r="D2387" s="1">
        <v>38637</v>
      </c>
      <c r="E2387" s="1">
        <v>72.489999999999995</v>
      </c>
      <c r="F2387" s="1">
        <v>73.87</v>
      </c>
      <c r="G2387" s="1">
        <v>74.53</v>
      </c>
      <c r="H2387" s="2">
        <v>50.8</v>
      </c>
      <c r="I2387" s="2">
        <v>29.1</v>
      </c>
      <c r="J2387" s="2">
        <v>84.9</v>
      </c>
      <c r="K2387" s="2">
        <v>84.6</v>
      </c>
      <c r="L2387">
        <f>SUMIFS(US!B:B,US!$D:$D,YEAR(daily!$A2387),US!$E:$E,MONTH(daily!$A2387))</f>
        <v>9239</v>
      </c>
      <c r="M2387">
        <f>SUMIFS(US!C:C,US!$D:$D,YEAR(daily!$A2387),US!$E:$E,MONTH(daily!$A2387))</f>
        <v>18949</v>
      </c>
      <c r="N2387">
        <f>SUMIFS(COT!E:E,COT!$A:$A,YEAR(daily!$A2387),COT!$B:$B,WEEKNUM(daily!$A2387))</f>
        <v>1159096</v>
      </c>
      <c r="O2387">
        <f>SUMIFS(COT!F:F,COT!$A:$A,YEAR(daily!$A2387),COT!$B:$B,WEEKNUM(daily!$A2387))</f>
        <v>225204</v>
      </c>
      <c r="P2387">
        <f>SUMIFS(COT!G:G,COT!$A:$A,YEAR(daily!$A2387),COT!$B:$B,WEEKNUM(daily!$A2387))</f>
        <v>185672</v>
      </c>
      <c r="Q2387">
        <f>SUMIFS(COT!H:H,COT!$A:$A,YEAR(daily!$A2387),COT!$B:$B,WEEKNUM(daily!$A2387))</f>
        <v>267721</v>
      </c>
      <c r="R2387">
        <f>SUMIFS(COT!I:I,COT!$A:$A,YEAR(daily!$A2387),COT!$B:$B,WEEKNUM(daily!$A2387))</f>
        <v>588462</v>
      </c>
      <c r="S2387">
        <f>SUMIFS(COT!J:J,COT!$A:$A,YEAR(daily!$A2387),COT!$B:$B,WEEKNUM(daily!$A2387))</f>
        <v>634771</v>
      </c>
      <c r="T2387">
        <f>SUMIFS(COT!K:K,COT!$A:$A,YEAR(daily!$A2387),COT!$B:$B,WEEKNUM(daily!$A2387))</f>
        <v>77709</v>
      </c>
      <c r="U2387">
        <f>SUMIFS(COT!L:L,COT!$A:$A,YEAR(daily!$A2387),COT!$B:$B,WEEKNUM(daily!$A2387))</f>
        <v>70932</v>
      </c>
      <c r="V2387">
        <f>SUMIFS(COT!M:M,COT!$A:$A,YEAR(daily!$A2387),COT!$B:$B,WEEKNUM(daily!$A2387))</f>
        <v>100</v>
      </c>
      <c r="W2387">
        <f>SUMIFS(COT!N:N,COT!$A:$A,YEAR(daily!$A2387),COT!$B:$B,WEEKNUM(daily!$A2387))</f>
        <v>102</v>
      </c>
      <c r="X2387">
        <f>SUMIFS(COT!O:O,COT!$A:$A,YEAR(daily!$A2387),COT!$B:$B,WEEKNUM(daily!$A2387))</f>
        <v>149</v>
      </c>
      <c r="Y2387">
        <f>SUMIFS(COT!P:P,COT!$A:$A,YEAR(daily!$A2387),COT!$B:$B,WEEKNUM(daily!$A2387))</f>
        <v>79</v>
      </c>
      <c r="Z2387">
        <f>SUMIFS(COT!Q:Q,COT!$A:$A,YEAR(daily!$A2387),COT!$B:$B,WEEKNUM(daily!$A2387))</f>
        <v>95</v>
      </c>
      <c r="AA2387">
        <f>SUMIFS(Saudi!B:B,Saudi!$A:$A,YEAR(daily!$A2387))</f>
        <v>509.80500000000001</v>
      </c>
      <c r="AB2387">
        <f>SUMIFS(Saudi!C:C,Saudi!$A:$A,YEAR(daily!$A2387))</f>
        <v>596.43100000000004</v>
      </c>
      <c r="AC2387">
        <f>SUMIFS(Saudi!F:F,Saudi!$A:$A,YEAR(daily!$A2387))</f>
        <v>3764937</v>
      </c>
      <c r="AD2387">
        <f>SUMIFS(Saudi!G:G,Saudi!$A:$A,YEAR(daily!$A2387))</f>
        <v>61.797740354674566</v>
      </c>
      <c r="AE2387">
        <f>SUMIFS(Saudi!H:H,Saudi!$A:$A,YEAR(daily!$A2387))</f>
        <v>232664599.1777074</v>
      </c>
      <c r="AF2387" s="5">
        <f t="shared" si="99"/>
        <v>8</v>
      </c>
      <c r="AG2387" s="5">
        <f t="shared" si="100"/>
        <v>2009</v>
      </c>
    </row>
    <row r="2388" spans="1:33">
      <c r="A2388" s="3">
        <v>40053</v>
      </c>
      <c r="B2388" s="1">
        <v>256547</v>
      </c>
      <c r="C2388" s="1">
        <v>163642</v>
      </c>
      <c r="D2388" s="1">
        <v>39172</v>
      </c>
      <c r="E2388" s="1">
        <v>72.739999999999995</v>
      </c>
      <c r="F2388" s="1">
        <v>74.16</v>
      </c>
      <c r="G2388" s="1">
        <v>74.78</v>
      </c>
      <c r="H2388" s="2">
        <v>50.8</v>
      </c>
      <c r="I2388" s="2">
        <v>29.1</v>
      </c>
      <c r="J2388" s="2">
        <v>84.9</v>
      </c>
      <c r="K2388" s="2">
        <v>84.6</v>
      </c>
      <c r="L2388">
        <f>SUMIFS(US!B:B,US!$D:$D,YEAR(daily!$A2388),US!$E:$E,MONTH(daily!$A2388))</f>
        <v>9239</v>
      </c>
      <c r="M2388">
        <f>SUMIFS(US!C:C,US!$D:$D,YEAR(daily!$A2388),US!$E:$E,MONTH(daily!$A2388))</f>
        <v>18949</v>
      </c>
      <c r="N2388">
        <f>SUMIFS(COT!E:E,COT!$A:$A,YEAR(daily!$A2388),COT!$B:$B,WEEKNUM(daily!$A2388))</f>
        <v>1159096</v>
      </c>
      <c r="O2388">
        <f>SUMIFS(COT!F:F,COT!$A:$A,YEAR(daily!$A2388),COT!$B:$B,WEEKNUM(daily!$A2388))</f>
        <v>225204</v>
      </c>
      <c r="P2388">
        <f>SUMIFS(COT!G:G,COT!$A:$A,YEAR(daily!$A2388),COT!$B:$B,WEEKNUM(daily!$A2388))</f>
        <v>185672</v>
      </c>
      <c r="Q2388">
        <f>SUMIFS(COT!H:H,COT!$A:$A,YEAR(daily!$A2388),COT!$B:$B,WEEKNUM(daily!$A2388))</f>
        <v>267721</v>
      </c>
      <c r="R2388">
        <f>SUMIFS(COT!I:I,COT!$A:$A,YEAR(daily!$A2388),COT!$B:$B,WEEKNUM(daily!$A2388))</f>
        <v>588462</v>
      </c>
      <c r="S2388">
        <f>SUMIFS(COT!J:J,COT!$A:$A,YEAR(daily!$A2388),COT!$B:$B,WEEKNUM(daily!$A2388))</f>
        <v>634771</v>
      </c>
      <c r="T2388">
        <f>SUMIFS(COT!K:K,COT!$A:$A,YEAR(daily!$A2388),COT!$B:$B,WEEKNUM(daily!$A2388))</f>
        <v>77709</v>
      </c>
      <c r="U2388">
        <f>SUMIFS(COT!L:L,COT!$A:$A,YEAR(daily!$A2388),COT!$B:$B,WEEKNUM(daily!$A2388))</f>
        <v>70932</v>
      </c>
      <c r="V2388">
        <f>SUMIFS(COT!M:M,COT!$A:$A,YEAR(daily!$A2388),COT!$B:$B,WEEKNUM(daily!$A2388))</f>
        <v>100</v>
      </c>
      <c r="W2388">
        <f>SUMIFS(COT!N:N,COT!$A:$A,YEAR(daily!$A2388),COT!$B:$B,WEEKNUM(daily!$A2388))</f>
        <v>102</v>
      </c>
      <c r="X2388">
        <f>SUMIFS(COT!O:O,COT!$A:$A,YEAR(daily!$A2388),COT!$B:$B,WEEKNUM(daily!$A2388))</f>
        <v>149</v>
      </c>
      <c r="Y2388">
        <f>SUMIFS(COT!P:P,COT!$A:$A,YEAR(daily!$A2388),COT!$B:$B,WEEKNUM(daily!$A2388))</f>
        <v>79</v>
      </c>
      <c r="Z2388">
        <f>SUMIFS(COT!Q:Q,COT!$A:$A,YEAR(daily!$A2388),COT!$B:$B,WEEKNUM(daily!$A2388))</f>
        <v>95</v>
      </c>
      <c r="AA2388">
        <f>SUMIFS(Saudi!B:B,Saudi!$A:$A,YEAR(daily!$A2388))</f>
        <v>509.80500000000001</v>
      </c>
      <c r="AB2388">
        <f>SUMIFS(Saudi!C:C,Saudi!$A:$A,YEAR(daily!$A2388))</f>
        <v>596.43100000000004</v>
      </c>
      <c r="AC2388">
        <f>SUMIFS(Saudi!F:F,Saudi!$A:$A,YEAR(daily!$A2388))</f>
        <v>3764937</v>
      </c>
      <c r="AD2388">
        <f>SUMIFS(Saudi!G:G,Saudi!$A:$A,YEAR(daily!$A2388))</f>
        <v>61.797740354674566</v>
      </c>
      <c r="AE2388">
        <f>SUMIFS(Saudi!H:H,Saudi!$A:$A,YEAR(daily!$A2388))</f>
        <v>232664599.1777074</v>
      </c>
      <c r="AF2388" s="5">
        <f t="shared" si="99"/>
        <v>8</v>
      </c>
      <c r="AG2388" s="5">
        <f t="shared" si="100"/>
        <v>2009</v>
      </c>
    </row>
    <row r="2389" spans="1:33">
      <c r="A2389" s="3">
        <v>40056</v>
      </c>
      <c r="B2389" s="1">
        <v>250813</v>
      </c>
      <c r="C2389" s="1">
        <v>166237</v>
      </c>
      <c r="D2389" s="1">
        <v>39128</v>
      </c>
      <c r="E2389" s="1">
        <v>69.959999999999994</v>
      </c>
      <c r="F2389" s="1">
        <v>71.38</v>
      </c>
      <c r="G2389" s="1">
        <v>72</v>
      </c>
      <c r="H2389" s="2">
        <v>50.8</v>
      </c>
      <c r="I2389" s="2">
        <v>29.1</v>
      </c>
      <c r="J2389" s="2">
        <v>84.9</v>
      </c>
      <c r="K2389" s="2">
        <v>84.6</v>
      </c>
      <c r="L2389">
        <f>SUMIFS(US!B:B,US!$D:$D,YEAR(daily!$A2389),US!$E:$E,MONTH(daily!$A2389))</f>
        <v>9239</v>
      </c>
      <c r="M2389">
        <f>SUMIFS(US!C:C,US!$D:$D,YEAR(daily!$A2389),US!$E:$E,MONTH(daily!$A2389))</f>
        <v>18949</v>
      </c>
      <c r="N2389">
        <f>SUMIFS(COT!E:E,COT!$A:$A,YEAR(daily!$A2389),COT!$B:$B,WEEKNUM(daily!$A2389))</f>
        <v>1164511</v>
      </c>
      <c r="O2389">
        <f>SUMIFS(COT!F:F,COT!$A:$A,YEAR(daily!$A2389),COT!$B:$B,WEEKNUM(daily!$A2389))</f>
        <v>215729</v>
      </c>
      <c r="P2389">
        <f>SUMIFS(COT!G:G,COT!$A:$A,YEAR(daily!$A2389),COT!$B:$B,WEEKNUM(daily!$A2389))</f>
        <v>187135</v>
      </c>
      <c r="Q2389">
        <f>SUMIFS(COT!H:H,COT!$A:$A,YEAR(daily!$A2389),COT!$B:$B,WEEKNUM(daily!$A2389))</f>
        <v>267723</v>
      </c>
      <c r="R2389">
        <f>SUMIFS(COT!I:I,COT!$A:$A,YEAR(daily!$A2389),COT!$B:$B,WEEKNUM(daily!$A2389))</f>
        <v>607591</v>
      </c>
      <c r="S2389">
        <f>SUMIFS(COT!J:J,COT!$A:$A,YEAR(daily!$A2389),COT!$B:$B,WEEKNUM(daily!$A2389))</f>
        <v>645206</v>
      </c>
      <c r="T2389">
        <f>SUMIFS(COT!K:K,COT!$A:$A,YEAR(daily!$A2389),COT!$B:$B,WEEKNUM(daily!$A2389))</f>
        <v>73468</v>
      </c>
      <c r="U2389">
        <f>SUMIFS(COT!L:L,COT!$A:$A,YEAR(daily!$A2389),COT!$B:$B,WEEKNUM(daily!$A2389))</f>
        <v>64447</v>
      </c>
      <c r="V2389">
        <f>SUMIFS(COT!M:M,COT!$A:$A,YEAR(daily!$A2389),COT!$B:$B,WEEKNUM(daily!$A2389))</f>
        <v>99</v>
      </c>
      <c r="W2389">
        <f>SUMIFS(COT!N:N,COT!$A:$A,YEAR(daily!$A2389),COT!$B:$B,WEEKNUM(daily!$A2389))</f>
        <v>103</v>
      </c>
      <c r="X2389">
        <f>SUMIFS(COT!O:O,COT!$A:$A,YEAR(daily!$A2389),COT!$B:$B,WEEKNUM(daily!$A2389))</f>
        <v>147</v>
      </c>
      <c r="Y2389">
        <f>SUMIFS(COT!P:P,COT!$A:$A,YEAR(daily!$A2389),COT!$B:$B,WEEKNUM(daily!$A2389))</f>
        <v>82</v>
      </c>
      <c r="Z2389">
        <f>SUMIFS(COT!Q:Q,COT!$A:$A,YEAR(daily!$A2389),COT!$B:$B,WEEKNUM(daily!$A2389))</f>
        <v>94</v>
      </c>
      <c r="AA2389">
        <f>SUMIFS(Saudi!B:B,Saudi!$A:$A,YEAR(daily!$A2389))</f>
        <v>509.80500000000001</v>
      </c>
      <c r="AB2389">
        <f>SUMIFS(Saudi!C:C,Saudi!$A:$A,YEAR(daily!$A2389))</f>
        <v>596.43100000000004</v>
      </c>
      <c r="AC2389">
        <f>SUMIFS(Saudi!F:F,Saudi!$A:$A,YEAR(daily!$A2389))</f>
        <v>3764937</v>
      </c>
      <c r="AD2389">
        <f>SUMIFS(Saudi!G:G,Saudi!$A:$A,YEAR(daily!$A2389))</f>
        <v>61.797740354674566</v>
      </c>
      <c r="AE2389">
        <f>SUMIFS(Saudi!H:H,Saudi!$A:$A,YEAR(daily!$A2389))</f>
        <v>232664599.1777074</v>
      </c>
      <c r="AF2389" s="5">
        <f t="shared" si="99"/>
        <v>8</v>
      </c>
      <c r="AG2389" s="5">
        <f t="shared" si="100"/>
        <v>2009</v>
      </c>
    </row>
    <row r="2390" spans="1:33">
      <c r="A2390" s="3">
        <v>40057</v>
      </c>
      <c r="B2390" s="1">
        <v>243543</v>
      </c>
      <c r="C2390" s="1">
        <v>168904</v>
      </c>
      <c r="D2390" s="1">
        <v>39099</v>
      </c>
      <c r="E2390" s="1">
        <v>68.05</v>
      </c>
      <c r="F2390" s="1">
        <v>69.45</v>
      </c>
      <c r="G2390" s="1">
        <v>70.13</v>
      </c>
      <c r="H2390" s="2">
        <v>51.3</v>
      </c>
      <c r="I2390" s="2">
        <v>29.1</v>
      </c>
      <c r="J2390" s="2">
        <v>85.5</v>
      </c>
      <c r="K2390" s="2">
        <v>86.1</v>
      </c>
      <c r="L2390">
        <f>SUMIFS(US!B:B,US!$D:$D,YEAR(daily!$A2390),US!$E:$E,MONTH(daily!$A2390))</f>
        <v>9481</v>
      </c>
      <c r="M2390">
        <f>SUMIFS(US!C:C,US!$D:$D,YEAR(daily!$A2390),US!$E:$E,MONTH(daily!$A2390))</f>
        <v>18594</v>
      </c>
      <c r="N2390">
        <f>SUMIFS(COT!E:E,COT!$A:$A,YEAR(daily!$A2390),COT!$B:$B,WEEKNUM(daily!$A2390))</f>
        <v>1164511</v>
      </c>
      <c r="O2390">
        <f>SUMIFS(COT!F:F,COT!$A:$A,YEAR(daily!$A2390),COT!$B:$B,WEEKNUM(daily!$A2390))</f>
        <v>215729</v>
      </c>
      <c r="P2390">
        <f>SUMIFS(COT!G:G,COT!$A:$A,YEAR(daily!$A2390),COT!$B:$B,WEEKNUM(daily!$A2390))</f>
        <v>187135</v>
      </c>
      <c r="Q2390">
        <f>SUMIFS(COT!H:H,COT!$A:$A,YEAR(daily!$A2390),COT!$B:$B,WEEKNUM(daily!$A2390))</f>
        <v>267723</v>
      </c>
      <c r="R2390">
        <f>SUMIFS(COT!I:I,COT!$A:$A,YEAR(daily!$A2390),COT!$B:$B,WEEKNUM(daily!$A2390))</f>
        <v>607591</v>
      </c>
      <c r="S2390">
        <f>SUMIFS(COT!J:J,COT!$A:$A,YEAR(daily!$A2390),COT!$B:$B,WEEKNUM(daily!$A2390))</f>
        <v>645206</v>
      </c>
      <c r="T2390">
        <f>SUMIFS(COT!K:K,COT!$A:$A,YEAR(daily!$A2390),COT!$B:$B,WEEKNUM(daily!$A2390))</f>
        <v>73468</v>
      </c>
      <c r="U2390">
        <f>SUMIFS(COT!L:L,COT!$A:$A,YEAR(daily!$A2390),COT!$B:$B,WEEKNUM(daily!$A2390))</f>
        <v>64447</v>
      </c>
      <c r="V2390">
        <f>SUMIFS(COT!M:M,COT!$A:$A,YEAR(daily!$A2390),COT!$B:$B,WEEKNUM(daily!$A2390))</f>
        <v>99</v>
      </c>
      <c r="W2390">
        <f>SUMIFS(COT!N:N,COT!$A:$A,YEAR(daily!$A2390),COT!$B:$B,WEEKNUM(daily!$A2390))</f>
        <v>103</v>
      </c>
      <c r="X2390">
        <f>SUMIFS(COT!O:O,COT!$A:$A,YEAR(daily!$A2390),COT!$B:$B,WEEKNUM(daily!$A2390))</f>
        <v>147</v>
      </c>
      <c r="Y2390">
        <f>SUMIFS(COT!P:P,COT!$A:$A,YEAR(daily!$A2390),COT!$B:$B,WEEKNUM(daily!$A2390))</f>
        <v>82</v>
      </c>
      <c r="Z2390">
        <f>SUMIFS(COT!Q:Q,COT!$A:$A,YEAR(daily!$A2390),COT!$B:$B,WEEKNUM(daily!$A2390))</f>
        <v>94</v>
      </c>
      <c r="AA2390">
        <f>SUMIFS(Saudi!B:B,Saudi!$A:$A,YEAR(daily!$A2390))</f>
        <v>509.80500000000001</v>
      </c>
      <c r="AB2390">
        <f>SUMIFS(Saudi!C:C,Saudi!$A:$A,YEAR(daily!$A2390))</f>
        <v>596.43100000000004</v>
      </c>
      <c r="AC2390">
        <f>SUMIFS(Saudi!F:F,Saudi!$A:$A,YEAR(daily!$A2390))</f>
        <v>3764937</v>
      </c>
      <c r="AD2390">
        <f>SUMIFS(Saudi!G:G,Saudi!$A:$A,YEAR(daily!$A2390))</f>
        <v>61.797740354674566</v>
      </c>
      <c r="AE2390">
        <f>SUMIFS(Saudi!H:H,Saudi!$A:$A,YEAR(daily!$A2390))</f>
        <v>232664599.1777074</v>
      </c>
      <c r="AF2390" s="5">
        <f t="shared" si="99"/>
        <v>9</v>
      </c>
      <c r="AG2390" s="5">
        <f t="shared" si="100"/>
        <v>2009</v>
      </c>
    </row>
    <row r="2391" spans="1:33">
      <c r="A2391" s="3">
        <v>40058</v>
      </c>
      <c r="B2391" s="1">
        <v>245186</v>
      </c>
      <c r="C2391" s="1">
        <v>164765</v>
      </c>
      <c r="D2391" s="1">
        <v>40683</v>
      </c>
      <c r="E2391" s="1">
        <v>68.05</v>
      </c>
      <c r="F2391" s="1">
        <v>69.33</v>
      </c>
      <c r="G2391" s="1">
        <v>69.959999999999994</v>
      </c>
      <c r="H2391" s="2">
        <v>51.3</v>
      </c>
      <c r="I2391" s="2">
        <v>29.1</v>
      </c>
      <c r="J2391" s="2">
        <v>85.5</v>
      </c>
      <c r="K2391" s="2">
        <v>86.1</v>
      </c>
      <c r="L2391">
        <f>SUMIFS(US!B:B,US!$D:$D,YEAR(daily!$A2391),US!$E:$E,MONTH(daily!$A2391))</f>
        <v>9481</v>
      </c>
      <c r="M2391">
        <f>SUMIFS(US!C:C,US!$D:$D,YEAR(daily!$A2391),US!$E:$E,MONTH(daily!$A2391))</f>
        <v>18594</v>
      </c>
      <c r="N2391">
        <f>SUMIFS(COT!E:E,COT!$A:$A,YEAR(daily!$A2391),COT!$B:$B,WEEKNUM(daily!$A2391))</f>
        <v>1164511</v>
      </c>
      <c r="O2391">
        <f>SUMIFS(COT!F:F,COT!$A:$A,YEAR(daily!$A2391),COT!$B:$B,WEEKNUM(daily!$A2391))</f>
        <v>215729</v>
      </c>
      <c r="P2391">
        <f>SUMIFS(COT!G:G,COT!$A:$A,YEAR(daily!$A2391),COT!$B:$B,WEEKNUM(daily!$A2391))</f>
        <v>187135</v>
      </c>
      <c r="Q2391">
        <f>SUMIFS(COT!H:H,COT!$A:$A,YEAR(daily!$A2391),COT!$B:$B,WEEKNUM(daily!$A2391))</f>
        <v>267723</v>
      </c>
      <c r="R2391">
        <f>SUMIFS(COT!I:I,COT!$A:$A,YEAR(daily!$A2391),COT!$B:$B,WEEKNUM(daily!$A2391))</f>
        <v>607591</v>
      </c>
      <c r="S2391">
        <f>SUMIFS(COT!J:J,COT!$A:$A,YEAR(daily!$A2391),COT!$B:$B,WEEKNUM(daily!$A2391))</f>
        <v>645206</v>
      </c>
      <c r="T2391">
        <f>SUMIFS(COT!K:K,COT!$A:$A,YEAR(daily!$A2391),COT!$B:$B,WEEKNUM(daily!$A2391))</f>
        <v>73468</v>
      </c>
      <c r="U2391">
        <f>SUMIFS(COT!L:L,COT!$A:$A,YEAR(daily!$A2391),COT!$B:$B,WEEKNUM(daily!$A2391))</f>
        <v>64447</v>
      </c>
      <c r="V2391">
        <f>SUMIFS(COT!M:M,COT!$A:$A,YEAR(daily!$A2391),COT!$B:$B,WEEKNUM(daily!$A2391))</f>
        <v>99</v>
      </c>
      <c r="W2391">
        <f>SUMIFS(COT!N:N,COT!$A:$A,YEAR(daily!$A2391),COT!$B:$B,WEEKNUM(daily!$A2391))</f>
        <v>103</v>
      </c>
      <c r="X2391">
        <f>SUMIFS(COT!O:O,COT!$A:$A,YEAR(daily!$A2391),COT!$B:$B,WEEKNUM(daily!$A2391))</f>
        <v>147</v>
      </c>
      <c r="Y2391">
        <f>SUMIFS(COT!P:P,COT!$A:$A,YEAR(daily!$A2391),COT!$B:$B,WEEKNUM(daily!$A2391))</f>
        <v>82</v>
      </c>
      <c r="Z2391">
        <f>SUMIFS(COT!Q:Q,COT!$A:$A,YEAR(daily!$A2391),COT!$B:$B,WEEKNUM(daily!$A2391))</f>
        <v>94</v>
      </c>
      <c r="AA2391">
        <f>SUMIFS(Saudi!B:B,Saudi!$A:$A,YEAR(daily!$A2391))</f>
        <v>509.80500000000001</v>
      </c>
      <c r="AB2391">
        <f>SUMIFS(Saudi!C:C,Saudi!$A:$A,YEAR(daily!$A2391))</f>
        <v>596.43100000000004</v>
      </c>
      <c r="AC2391">
        <f>SUMIFS(Saudi!F:F,Saudi!$A:$A,YEAR(daily!$A2391))</f>
        <v>3764937</v>
      </c>
      <c r="AD2391">
        <f>SUMIFS(Saudi!G:G,Saudi!$A:$A,YEAR(daily!$A2391))</f>
        <v>61.797740354674566</v>
      </c>
      <c r="AE2391">
        <f>SUMIFS(Saudi!H:H,Saudi!$A:$A,YEAR(daily!$A2391))</f>
        <v>232664599.1777074</v>
      </c>
      <c r="AF2391" s="5">
        <f t="shared" si="99"/>
        <v>9</v>
      </c>
      <c r="AG2391" s="5">
        <f t="shared" si="100"/>
        <v>2009</v>
      </c>
    </row>
    <row r="2392" spans="1:33">
      <c r="A2392" s="3">
        <v>40059</v>
      </c>
      <c r="B2392" s="1">
        <v>238294</v>
      </c>
      <c r="C2392" s="1">
        <v>167163</v>
      </c>
      <c r="D2392" s="1">
        <v>43581</v>
      </c>
      <c r="E2392" s="1">
        <v>67.959999999999994</v>
      </c>
      <c r="F2392" s="1">
        <v>69.150000000000006</v>
      </c>
      <c r="G2392" s="1">
        <v>69.73</v>
      </c>
      <c r="H2392" s="2">
        <v>51.3</v>
      </c>
      <c r="I2392" s="2">
        <v>29.1</v>
      </c>
      <c r="J2392" s="2">
        <v>85.5</v>
      </c>
      <c r="K2392" s="2">
        <v>86.1</v>
      </c>
      <c r="L2392">
        <f>SUMIFS(US!B:B,US!$D:$D,YEAR(daily!$A2392),US!$E:$E,MONTH(daily!$A2392))</f>
        <v>9481</v>
      </c>
      <c r="M2392">
        <f>SUMIFS(US!C:C,US!$D:$D,YEAR(daily!$A2392),US!$E:$E,MONTH(daily!$A2392))</f>
        <v>18594</v>
      </c>
      <c r="N2392">
        <f>SUMIFS(COT!E:E,COT!$A:$A,YEAR(daily!$A2392),COT!$B:$B,WEEKNUM(daily!$A2392))</f>
        <v>1164511</v>
      </c>
      <c r="O2392">
        <f>SUMIFS(COT!F:F,COT!$A:$A,YEAR(daily!$A2392),COT!$B:$B,WEEKNUM(daily!$A2392))</f>
        <v>215729</v>
      </c>
      <c r="P2392">
        <f>SUMIFS(COT!G:G,COT!$A:$A,YEAR(daily!$A2392),COT!$B:$B,WEEKNUM(daily!$A2392))</f>
        <v>187135</v>
      </c>
      <c r="Q2392">
        <f>SUMIFS(COT!H:H,COT!$A:$A,YEAR(daily!$A2392),COT!$B:$B,WEEKNUM(daily!$A2392))</f>
        <v>267723</v>
      </c>
      <c r="R2392">
        <f>SUMIFS(COT!I:I,COT!$A:$A,YEAR(daily!$A2392),COT!$B:$B,WEEKNUM(daily!$A2392))</f>
        <v>607591</v>
      </c>
      <c r="S2392">
        <f>SUMIFS(COT!J:J,COT!$A:$A,YEAR(daily!$A2392),COT!$B:$B,WEEKNUM(daily!$A2392))</f>
        <v>645206</v>
      </c>
      <c r="T2392">
        <f>SUMIFS(COT!K:K,COT!$A:$A,YEAR(daily!$A2392),COT!$B:$B,WEEKNUM(daily!$A2392))</f>
        <v>73468</v>
      </c>
      <c r="U2392">
        <f>SUMIFS(COT!L:L,COT!$A:$A,YEAR(daily!$A2392),COT!$B:$B,WEEKNUM(daily!$A2392))</f>
        <v>64447</v>
      </c>
      <c r="V2392">
        <f>SUMIFS(COT!M:M,COT!$A:$A,YEAR(daily!$A2392),COT!$B:$B,WEEKNUM(daily!$A2392))</f>
        <v>99</v>
      </c>
      <c r="W2392">
        <f>SUMIFS(COT!N:N,COT!$A:$A,YEAR(daily!$A2392),COT!$B:$B,WEEKNUM(daily!$A2392))</f>
        <v>103</v>
      </c>
      <c r="X2392">
        <f>SUMIFS(COT!O:O,COT!$A:$A,YEAR(daily!$A2392),COT!$B:$B,WEEKNUM(daily!$A2392))</f>
        <v>147</v>
      </c>
      <c r="Y2392">
        <f>SUMIFS(COT!P:P,COT!$A:$A,YEAR(daily!$A2392),COT!$B:$B,WEEKNUM(daily!$A2392))</f>
        <v>82</v>
      </c>
      <c r="Z2392">
        <f>SUMIFS(COT!Q:Q,COT!$A:$A,YEAR(daily!$A2392),COT!$B:$B,WEEKNUM(daily!$A2392))</f>
        <v>94</v>
      </c>
      <c r="AA2392">
        <f>SUMIFS(Saudi!B:B,Saudi!$A:$A,YEAR(daily!$A2392))</f>
        <v>509.80500000000001</v>
      </c>
      <c r="AB2392">
        <f>SUMIFS(Saudi!C:C,Saudi!$A:$A,YEAR(daily!$A2392))</f>
        <v>596.43100000000004</v>
      </c>
      <c r="AC2392">
        <f>SUMIFS(Saudi!F:F,Saudi!$A:$A,YEAR(daily!$A2392))</f>
        <v>3764937</v>
      </c>
      <c r="AD2392">
        <f>SUMIFS(Saudi!G:G,Saudi!$A:$A,YEAR(daily!$A2392))</f>
        <v>61.797740354674566</v>
      </c>
      <c r="AE2392">
        <f>SUMIFS(Saudi!H:H,Saudi!$A:$A,YEAR(daily!$A2392))</f>
        <v>232664599.1777074</v>
      </c>
      <c r="AF2392" s="5">
        <f t="shared" si="99"/>
        <v>9</v>
      </c>
      <c r="AG2392" s="5">
        <f t="shared" si="100"/>
        <v>2009</v>
      </c>
    </row>
    <row r="2393" spans="1:33">
      <c r="A2393" s="3">
        <v>40060</v>
      </c>
      <c r="B2393" s="1">
        <v>222774</v>
      </c>
      <c r="C2393" s="1">
        <v>166600</v>
      </c>
      <c r="D2393" s="1">
        <v>44471</v>
      </c>
      <c r="E2393" s="1">
        <v>68.02</v>
      </c>
      <c r="F2393" s="1">
        <v>69.08</v>
      </c>
      <c r="G2393" s="1">
        <v>69.63</v>
      </c>
      <c r="H2393" s="2">
        <v>51.3</v>
      </c>
      <c r="I2393" s="2">
        <v>29.1</v>
      </c>
      <c r="J2393" s="2">
        <v>85.5</v>
      </c>
      <c r="K2393" s="2">
        <v>86.1</v>
      </c>
      <c r="L2393">
        <f>SUMIFS(US!B:B,US!$D:$D,YEAR(daily!$A2393),US!$E:$E,MONTH(daily!$A2393))</f>
        <v>9481</v>
      </c>
      <c r="M2393">
        <f>SUMIFS(US!C:C,US!$D:$D,YEAR(daily!$A2393),US!$E:$E,MONTH(daily!$A2393))</f>
        <v>18594</v>
      </c>
      <c r="N2393">
        <f>SUMIFS(COT!E:E,COT!$A:$A,YEAR(daily!$A2393),COT!$B:$B,WEEKNUM(daily!$A2393))</f>
        <v>1164511</v>
      </c>
      <c r="O2393">
        <f>SUMIFS(COT!F:F,COT!$A:$A,YEAR(daily!$A2393),COT!$B:$B,WEEKNUM(daily!$A2393))</f>
        <v>215729</v>
      </c>
      <c r="P2393">
        <f>SUMIFS(COT!G:G,COT!$A:$A,YEAR(daily!$A2393),COT!$B:$B,WEEKNUM(daily!$A2393))</f>
        <v>187135</v>
      </c>
      <c r="Q2393">
        <f>SUMIFS(COT!H:H,COT!$A:$A,YEAR(daily!$A2393),COT!$B:$B,WEEKNUM(daily!$A2393))</f>
        <v>267723</v>
      </c>
      <c r="R2393">
        <f>SUMIFS(COT!I:I,COT!$A:$A,YEAR(daily!$A2393),COT!$B:$B,WEEKNUM(daily!$A2393))</f>
        <v>607591</v>
      </c>
      <c r="S2393">
        <f>SUMIFS(COT!J:J,COT!$A:$A,YEAR(daily!$A2393),COT!$B:$B,WEEKNUM(daily!$A2393))</f>
        <v>645206</v>
      </c>
      <c r="T2393">
        <f>SUMIFS(COT!K:K,COT!$A:$A,YEAR(daily!$A2393),COT!$B:$B,WEEKNUM(daily!$A2393))</f>
        <v>73468</v>
      </c>
      <c r="U2393">
        <f>SUMIFS(COT!L:L,COT!$A:$A,YEAR(daily!$A2393),COT!$B:$B,WEEKNUM(daily!$A2393))</f>
        <v>64447</v>
      </c>
      <c r="V2393">
        <f>SUMIFS(COT!M:M,COT!$A:$A,YEAR(daily!$A2393),COT!$B:$B,WEEKNUM(daily!$A2393))</f>
        <v>99</v>
      </c>
      <c r="W2393">
        <f>SUMIFS(COT!N:N,COT!$A:$A,YEAR(daily!$A2393),COT!$B:$B,WEEKNUM(daily!$A2393))</f>
        <v>103</v>
      </c>
      <c r="X2393">
        <f>SUMIFS(COT!O:O,COT!$A:$A,YEAR(daily!$A2393),COT!$B:$B,WEEKNUM(daily!$A2393))</f>
        <v>147</v>
      </c>
      <c r="Y2393">
        <f>SUMIFS(COT!P:P,COT!$A:$A,YEAR(daily!$A2393),COT!$B:$B,WEEKNUM(daily!$A2393))</f>
        <v>82</v>
      </c>
      <c r="Z2393">
        <f>SUMIFS(COT!Q:Q,COT!$A:$A,YEAR(daily!$A2393),COT!$B:$B,WEEKNUM(daily!$A2393))</f>
        <v>94</v>
      </c>
      <c r="AA2393">
        <f>SUMIFS(Saudi!B:B,Saudi!$A:$A,YEAR(daily!$A2393))</f>
        <v>509.80500000000001</v>
      </c>
      <c r="AB2393">
        <f>SUMIFS(Saudi!C:C,Saudi!$A:$A,YEAR(daily!$A2393))</f>
        <v>596.43100000000004</v>
      </c>
      <c r="AC2393">
        <f>SUMIFS(Saudi!F:F,Saudi!$A:$A,YEAR(daily!$A2393))</f>
        <v>3764937</v>
      </c>
      <c r="AD2393">
        <f>SUMIFS(Saudi!G:G,Saudi!$A:$A,YEAR(daily!$A2393))</f>
        <v>61.797740354674566</v>
      </c>
      <c r="AE2393">
        <f>SUMIFS(Saudi!H:H,Saudi!$A:$A,YEAR(daily!$A2393))</f>
        <v>232664599.1777074</v>
      </c>
      <c r="AF2393" s="5">
        <f t="shared" si="99"/>
        <v>9</v>
      </c>
      <c r="AG2393" s="5">
        <f t="shared" si="100"/>
        <v>2009</v>
      </c>
    </row>
    <row r="2394" spans="1:33">
      <c r="A2394" s="3">
        <v>40064</v>
      </c>
      <c r="B2394" s="1">
        <v>207719</v>
      </c>
      <c r="C2394" s="1">
        <v>167543</v>
      </c>
      <c r="D2394" s="1">
        <v>47867</v>
      </c>
      <c r="E2394" s="1">
        <v>71.099999999999994</v>
      </c>
      <c r="F2394" s="1">
        <v>72</v>
      </c>
      <c r="G2394" s="1">
        <v>72.45</v>
      </c>
      <c r="H2394" s="2">
        <v>51.3</v>
      </c>
      <c r="I2394" s="2">
        <v>29.1</v>
      </c>
      <c r="J2394" s="2">
        <v>85.5</v>
      </c>
      <c r="K2394" s="2">
        <v>86.1</v>
      </c>
      <c r="L2394">
        <f>SUMIFS(US!B:B,US!$D:$D,YEAR(daily!$A2394),US!$E:$E,MONTH(daily!$A2394))</f>
        <v>9481</v>
      </c>
      <c r="M2394">
        <f>SUMIFS(US!C:C,US!$D:$D,YEAR(daily!$A2394),US!$E:$E,MONTH(daily!$A2394))</f>
        <v>18594</v>
      </c>
      <c r="N2394">
        <f>SUMIFS(COT!E:E,COT!$A:$A,YEAR(daily!$A2394),COT!$B:$B,WEEKNUM(daily!$A2394))</f>
        <v>1178263</v>
      </c>
      <c r="O2394">
        <f>SUMIFS(COT!F:F,COT!$A:$A,YEAR(daily!$A2394),COT!$B:$B,WEEKNUM(daily!$A2394))</f>
        <v>211936</v>
      </c>
      <c r="P2394">
        <f>SUMIFS(COT!G:G,COT!$A:$A,YEAR(daily!$A2394),COT!$B:$B,WEEKNUM(daily!$A2394))</f>
        <v>178824</v>
      </c>
      <c r="Q2394">
        <f>SUMIFS(COT!H:H,COT!$A:$A,YEAR(daily!$A2394),COT!$B:$B,WEEKNUM(daily!$A2394))</f>
        <v>260391</v>
      </c>
      <c r="R2394">
        <f>SUMIFS(COT!I:I,COT!$A:$A,YEAR(daily!$A2394),COT!$B:$B,WEEKNUM(daily!$A2394))</f>
        <v>629710</v>
      </c>
      <c r="S2394">
        <f>SUMIFS(COT!J:J,COT!$A:$A,YEAR(daily!$A2394),COT!$B:$B,WEEKNUM(daily!$A2394))</f>
        <v>667430</v>
      </c>
      <c r="T2394">
        <f>SUMIFS(COT!K:K,COT!$A:$A,YEAR(daily!$A2394),COT!$B:$B,WEEKNUM(daily!$A2394))</f>
        <v>76226</v>
      </c>
      <c r="U2394">
        <f>SUMIFS(COT!L:L,COT!$A:$A,YEAR(daily!$A2394),COT!$B:$B,WEEKNUM(daily!$A2394))</f>
        <v>71618</v>
      </c>
      <c r="V2394">
        <f>SUMIFS(COT!M:M,COT!$A:$A,YEAR(daily!$A2394),COT!$B:$B,WEEKNUM(daily!$A2394))</f>
        <v>100</v>
      </c>
      <c r="W2394">
        <f>SUMIFS(COT!N:N,COT!$A:$A,YEAR(daily!$A2394),COT!$B:$B,WEEKNUM(daily!$A2394))</f>
        <v>102</v>
      </c>
      <c r="X2394">
        <f>SUMIFS(COT!O:O,COT!$A:$A,YEAR(daily!$A2394),COT!$B:$B,WEEKNUM(daily!$A2394))</f>
        <v>152</v>
      </c>
      <c r="Y2394">
        <f>SUMIFS(COT!P:P,COT!$A:$A,YEAR(daily!$A2394),COT!$B:$B,WEEKNUM(daily!$A2394))</f>
        <v>87</v>
      </c>
      <c r="Z2394">
        <f>SUMIFS(COT!Q:Q,COT!$A:$A,YEAR(daily!$A2394),COT!$B:$B,WEEKNUM(daily!$A2394))</f>
        <v>97</v>
      </c>
      <c r="AA2394">
        <f>SUMIFS(Saudi!B:B,Saudi!$A:$A,YEAR(daily!$A2394))</f>
        <v>509.80500000000001</v>
      </c>
      <c r="AB2394">
        <f>SUMIFS(Saudi!C:C,Saudi!$A:$A,YEAR(daily!$A2394))</f>
        <v>596.43100000000004</v>
      </c>
      <c r="AC2394">
        <f>SUMIFS(Saudi!F:F,Saudi!$A:$A,YEAR(daily!$A2394))</f>
        <v>3764937</v>
      </c>
      <c r="AD2394">
        <f>SUMIFS(Saudi!G:G,Saudi!$A:$A,YEAR(daily!$A2394))</f>
        <v>61.797740354674566</v>
      </c>
      <c r="AE2394">
        <f>SUMIFS(Saudi!H:H,Saudi!$A:$A,YEAR(daily!$A2394))</f>
        <v>232664599.1777074</v>
      </c>
      <c r="AF2394" s="5">
        <f t="shared" si="99"/>
        <v>9</v>
      </c>
      <c r="AG2394" s="5">
        <f t="shared" si="100"/>
        <v>2009</v>
      </c>
    </row>
    <row r="2395" spans="1:33">
      <c r="A2395" s="3">
        <v>40065</v>
      </c>
      <c r="B2395" s="1">
        <v>194469</v>
      </c>
      <c r="C2395" s="1">
        <v>173020</v>
      </c>
      <c r="D2395" s="1">
        <v>50874</v>
      </c>
      <c r="E2395" s="1">
        <v>71.31</v>
      </c>
      <c r="F2395" s="1">
        <v>72.209999999999994</v>
      </c>
      <c r="G2395" s="1">
        <v>72.62</v>
      </c>
      <c r="H2395" s="2">
        <v>51.3</v>
      </c>
      <c r="I2395" s="2">
        <v>29.1</v>
      </c>
      <c r="J2395" s="2">
        <v>85.5</v>
      </c>
      <c r="K2395" s="2">
        <v>86.1</v>
      </c>
      <c r="L2395">
        <f>SUMIFS(US!B:B,US!$D:$D,YEAR(daily!$A2395),US!$E:$E,MONTH(daily!$A2395))</f>
        <v>9481</v>
      </c>
      <c r="M2395">
        <f>SUMIFS(US!C:C,US!$D:$D,YEAR(daily!$A2395),US!$E:$E,MONTH(daily!$A2395))</f>
        <v>18594</v>
      </c>
      <c r="N2395">
        <f>SUMIFS(COT!E:E,COT!$A:$A,YEAR(daily!$A2395),COT!$B:$B,WEEKNUM(daily!$A2395))</f>
        <v>1178263</v>
      </c>
      <c r="O2395">
        <f>SUMIFS(COT!F:F,COT!$A:$A,YEAR(daily!$A2395),COT!$B:$B,WEEKNUM(daily!$A2395))</f>
        <v>211936</v>
      </c>
      <c r="P2395">
        <f>SUMIFS(COT!G:G,COT!$A:$A,YEAR(daily!$A2395),COT!$B:$B,WEEKNUM(daily!$A2395))</f>
        <v>178824</v>
      </c>
      <c r="Q2395">
        <f>SUMIFS(COT!H:H,COT!$A:$A,YEAR(daily!$A2395),COT!$B:$B,WEEKNUM(daily!$A2395))</f>
        <v>260391</v>
      </c>
      <c r="R2395">
        <f>SUMIFS(COT!I:I,COT!$A:$A,YEAR(daily!$A2395),COT!$B:$B,WEEKNUM(daily!$A2395))</f>
        <v>629710</v>
      </c>
      <c r="S2395">
        <f>SUMIFS(COT!J:J,COT!$A:$A,YEAR(daily!$A2395),COT!$B:$B,WEEKNUM(daily!$A2395))</f>
        <v>667430</v>
      </c>
      <c r="T2395">
        <f>SUMIFS(COT!K:K,COT!$A:$A,YEAR(daily!$A2395),COT!$B:$B,WEEKNUM(daily!$A2395))</f>
        <v>76226</v>
      </c>
      <c r="U2395">
        <f>SUMIFS(COT!L:L,COT!$A:$A,YEAR(daily!$A2395),COT!$B:$B,WEEKNUM(daily!$A2395))</f>
        <v>71618</v>
      </c>
      <c r="V2395">
        <f>SUMIFS(COT!M:M,COT!$A:$A,YEAR(daily!$A2395),COT!$B:$B,WEEKNUM(daily!$A2395))</f>
        <v>100</v>
      </c>
      <c r="W2395">
        <f>SUMIFS(COT!N:N,COT!$A:$A,YEAR(daily!$A2395),COT!$B:$B,WEEKNUM(daily!$A2395))</f>
        <v>102</v>
      </c>
      <c r="X2395">
        <f>SUMIFS(COT!O:O,COT!$A:$A,YEAR(daily!$A2395),COT!$B:$B,WEEKNUM(daily!$A2395))</f>
        <v>152</v>
      </c>
      <c r="Y2395">
        <f>SUMIFS(COT!P:P,COT!$A:$A,YEAR(daily!$A2395),COT!$B:$B,WEEKNUM(daily!$A2395))</f>
        <v>87</v>
      </c>
      <c r="Z2395">
        <f>SUMIFS(COT!Q:Q,COT!$A:$A,YEAR(daily!$A2395),COT!$B:$B,WEEKNUM(daily!$A2395))</f>
        <v>97</v>
      </c>
      <c r="AA2395">
        <f>SUMIFS(Saudi!B:B,Saudi!$A:$A,YEAR(daily!$A2395))</f>
        <v>509.80500000000001</v>
      </c>
      <c r="AB2395">
        <f>SUMIFS(Saudi!C:C,Saudi!$A:$A,YEAR(daily!$A2395))</f>
        <v>596.43100000000004</v>
      </c>
      <c r="AC2395">
        <f>SUMIFS(Saudi!F:F,Saudi!$A:$A,YEAR(daily!$A2395))</f>
        <v>3764937</v>
      </c>
      <c r="AD2395">
        <f>SUMIFS(Saudi!G:G,Saudi!$A:$A,YEAR(daily!$A2395))</f>
        <v>61.797740354674566</v>
      </c>
      <c r="AE2395">
        <f>SUMIFS(Saudi!H:H,Saudi!$A:$A,YEAR(daily!$A2395))</f>
        <v>232664599.1777074</v>
      </c>
      <c r="AF2395" s="5">
        <f t="shared" si="99"/>
        <v>9</v>
      </c>
      <c r="AG2395" s="5">
        <f t="shared" si="100"/>
        <v>2009</v>
      </c>
    </row>
    <row r="2396" spans="1:33">
      <c r="A2396" s="3">
        <v>40066</v>
      </c>
      <c r="B2396" s="1">
        <v>166266</v>
      </c>
      <c r="C2396" s="1">
        <v>171871</v>
      </c>
      <c r="D2396" s="1">
        <v>51627</v>
      </c>
      <c r="E2396" s="1">
        <v>71.94</v>
      </c>
      <c r="F2396" s="1">
        <v>72.61</v>
      </c>
      <c r="G2396" s="1">
        <v>72.97</v>
      </c>
      <c r="H2396" s="2">
        <v>51.3</v>
      </c>
      <c r="I2396" s="2">
        <v>29.1</v>
      </c>
      <c r="J2396" s="2">
        <v>85.5</v>
      </c>
      <c r="K2396" s="2">
        <v>86.1</v>
      </c>
      <c r="L2396">
        <f>SUMIFS(US!B:B,US!$D:$D,YEAR(daily!$A2396),US!$E:$E,MONTH(daily!$A2396))</f>
        <v>9481</v>
      </c>
      <c r="M2396">
        <f>SUMIFS(US!C:C,US!$D:$D,YEAR(daily!$A2396),US!$E:$E,MONTH(daily!$A2396))</f>
        <v>18594</v>
      </c>
      <c r="N2396">
        <f>SUMIFS(COT!E:E,COT!$A:$A,YEAR(daily!$A2396),COT!$B:$B,WEEKNUM(daily!$A2396))</f>
        <v>1178263</v>
      </c>
      <c r="O2396">
        <f>SUMIFS(COT!F:F,COT!$A:$A,YEAR(daily!$A2396),COT!$B:$B,WEEKNUM(daily!$A2396))</f>
        <v>211936</v>
      </c>
      <c r="P2396">
        <f>SUMIFS(COT!G:G,COT!$A:$A,YEAR(daily!$A2396),COT!$B:$B,WEEKNUM(daily!$A2396))</f>
        <v>178824</v>
      </c>
      <c r="Q2396">
        <f>SUMIFS(COT!H:H,COT!$A:$A,YEAR(daily!$A2396),COT!$B:$B,WEEKNUM(daily!$A2396))</f>
        <v>260391</v>
      </c>
      <c r="R2396">
        <f>SUMIFS(COT!I:I,COT!$A:$A,YEAR(daily!$A2396),COT!$B:$B,WEEKNUM(daily!$A2396))</f>
        <v>629710</v>
      </c>
      <c r="S2396">
        <f>SUMIFS(COT!J:J,COT!$A:$A,YEAR(daily!$A2396),COT!$B:$B,WEEKNUM(daily!$A2396))</f>
        <v>667430</v>
      </c>
      <c r="T2396">
        <f>SUMIFS(COT!K:K,COT!$A:$A,YEAR(daily!$A2396),COT!$B:$B,WEEKNUM(daily!$A2396))</f>
        <v>76226</v>
      </c>
      <c r="U2396">
        <f>SUMIFS(COT!L:L,COT!$A:$A,YEAR(daily!$A2396),COT!$B:$B,WEEKNUM(daily!$A2396))</f>
        <v>71618</v>
      </c>
      <c r="V2396">
        <f>SUMIFS(COT!M:M,COT!$A:$A,YEAR(daily!$A2396),COT!$B:$B,WEEKNUM(daily!$A2396))</f>
        <v>100</v>
      </c>
      <c r="W2396">
        <f>SUMIFS(COT!N:N,COT!$A:$A,YEAR(daily!$A2396),COT!$B:$B,WEEKNUM(daily!$A2396))</f>
        <v>102</v>
      </c>
      <c r="X2396">
        <f>SUMIFS(COT!O:O,COT!$A:$A,YEAR(daily!$A2396),COT!$B:$B,WEEKNUM(daily!$A2396))</f>
        <v>152</v>
      </c>
      <c r="Y2396">
        <f>SUMIFS(COT!P:P,COT!$A:$A,YEAR(daily!$A2396),COT!$B:$B,WEEKNUM(daily!$A2396))</f>
        <v>87</v>
      </c>
      <c r="Z2396">
        <f>SUMIFS(COT!Q:Q,COT!$A:$A,YEAR(daily!$A2396),COT!$B:$B,WEEKNUM(daily!$A2396))</f>
        <v>97</v>
      </c>
      <c r="AA2396">
        <f>SUMIFS(Saudi!B:B,Saudi!$A:$A,YEAR(daily!$A2396))</f>
        <v>509.80500000000001</v>
      </c>
      <c r="AB2396">
        <f>SUMIFS(Saudi!C:C,Saudi!$A:$A,YEAR(daily!$A2396))</f>
        <v>596.43100000000004</v>
      </c>
      <c r="AC2396">
        <f>SUMIFS(Saudi!F:F,Saudi!$A:$A,YEAR(daily!$A2396))</f>
        <v>3764937</v>
      </c>
      <c r="AD2396">
        <f>SUMIFS(Saudi!G:G,Saudi!$A:$A,YEAR(daily!$A2396))</f>
        <v>61.797740354674566</v>
      </c>
      <c r="AE2396">
        <f>SUMIFS(Saudi!H:H,Saudi!$A:$A,YEAR(daily!$A2396))</f>
        <v>232664599.1777074</v>
      </c>
      <c r="AF2396" s="5">
        <f t="shared" si="99"/>
        <v>9</v>
      </c>
      <c r="AG2396" s="5">
        <f t="shared" si="100"/>
        <v>2009</v>
      </c>
    </row>
    <row r="2397" spans="1:33">
      <c r="A2397" s="3">
        <v>40067</v>
      </c>
      <c r="B2397" s="1">
        <v>142398</v>
      </c>
      <c r="C2397" s="1">
        <v>168541</v>
      </c>
      <c r="D2397" s="1">
        <v>54795</v>
      </c>
      <c r="E2397" s="1">
        <v>69.290000000000006</v>
      </c>
      <c r="F2397" s="1">
        <v>70.2</v>
      </c>
      <c r="G2397" s="1">
        <v>70.680000000000007</v>
      </c>
      <c r="H2397" s="2">
        <v>51.3</v>
      </c>
      <c r="I2397" s="2">
        <v>29.1</v>
      </c>
      <c r="J2397" s="2">
        <v>85.5</v>
      </c>
      <c r="K2397" s="2">
        <v>86.1</v>
      </c>
      <c r="L2397">
        <f>SUMIFS(US!B:B,US!$D:$D,YEAR(daily!$A2397),US!$E:$E,MONTH(daily!$A2397))</f>
        <v>9481</v>
      </c>
      <c r="M2397">
        <f>SUMIFS(US!C:C,US!$D:$D,YEAR(daily!$A2397),US!$E:$E,MONTH(daily!$A2397))</f>
        <v>18594</v>
      </c>
      <c r="N2397">
        <f>SUMIFS(COT!E:E,COT!$A:$A,YEAR(daily!$A2397),COT!$B:$B,WEEKNUM(daily!$A2397))</f>
        <v>1178263</v>
      </c>
      <c r="O2397">
        <f>SUMIFS(COT!F:F,COT!$A:$A,YEAR(daily!$A2397),COT!$B:$B,WEEKNUM(daily!$A2397))</f>
        <v>211936</v>
      </c>
      <c r="P2397">
        <f>SUMIFS(COT!G:G,COT!$A:$A,YEAR(daily!$A2397),COT!$B:$B,WEEKNUM(daily!$A2397))</f>
        <v>178824</v>
      </c>
      <c r="Q2397">
        <f>SUMIFS(COT!H:H,COT!$A:$A,YEAR(daily!$A2397),COT!$B:$B,WEEKNUM(daily!$A2397))</f>
        <v>260391</v>
      </c>
      <c r="R2397">
        <f>SUMIFS(COT!I:I,COT!$A:$A,YEAR(daily!$A2397),COT!$B:$B,WEEKNUM(daily!$A2397))</f>
        <v>629710</v>
      </c>
      <c r="S2397">
        <f>SUMIFS(COT!J:J,COT!$A:$A,YEAR(daily!$A2397),COT!$B:$B,WEEKNUM(daily!$A2397))</f>
        <v>667430</v>
      </c>
      <c r="T2397">
        <f>SUMIFS(COT!K:K,COT!$A:$A,YEAR(daily!$A2397),COT!$B:$B,WEEKNUM(daily!$A2397))</f>
        <v>76226</v>
      </c>
      <c r="U2397">
        <f>SUMIFS(COT!L:L,COT!$A:$A,YEAR(daily!$A2397),COT!$B:$B,WEEKNUM(daily!$A2397))</f>
        <v>71618</v>
      </c>
      <c r="V2397">
        <f>SUMIFS(COT!M:M,COT!$A:$A,YEAR(daily!$A2397),COT!$B:$B,WEEKNUM(daily!$A2397))</f>
        <v>100</v>
      </c>
      <c r="W2397">
        <f>SUMIFS(COT!N:N,COT!$A:$A,YEAR(daily!$A2397),COT!$B:$B,WEEKNUM(daily!$A2397))</f>
        <v>102</v>
      </c>
      <c r="X2397">
        <f>SUMIFS(COT!O:O,COT!$A:$A,YEAR(daily!$A2397),COT!$B:$B,WEEKNUM(daily!$A2397))</f>
        <v>152</v>
      </c>
      <c r="Y2397">
        <f>SUMIFS(COT!P:P,COT!$A:$A,YEAR(daily!$A2397),COT!$B:$B,WEEKNUM(daily!$A2397))</f>
        <v>87</v>
      </c>
      <c r="Z2397">
        <f>SUMIFS(COT!Q:Q,COT!$A:$A,YEAR(daily!$A2397),COT!$B:$B,WEEKNUM(daily!$A2397))</f>
        <v>97</v>
      </c>
      <c r="AA2397">
        <f>SUMIFS(Saudi!B:B,Saudi!$A:$A,YEAR(daily!$A2397))</f>
        <v>509.80500000000001</v>
      </c>
      <c r="AB2397">
        <f>SUMIFS(Saudi!C:C,Saudi!$A:$A,YEAR(daily!$A2397))</f>
        <v>596.43100000000004</v>
      </c>
      <c r="AC2397">
        <f>SUMIFS(Saudi!F:F,Saudi!$A:$A,YEAR(daily!$A2397))</f>
        <v>3764937</v>
      </c>
      <c r="AD2397">
        <f>SUMIFS(Saudi!G:G,Saudi!$A:$A,YEAR(daily!$A2397))</f>
        <v>61.797740354674566</v>
      </c>
      <c r="AE2397">
        <f>SUMIFS(Saudi!H:H,Saudi!$A:$A,YEAR(daily!$A2397))</f>
        <v>232664599.1777074</v>
      </c>
      <c r="AF2397" s="5">
        <f t="shared" si="99"/>
        <v>9</v>
      </c>
      <c r="AG2397" s="5">
        <f t="shared" si="100"/>
        <v>2009</v>
      </c>
    </row>
    <row r="2398" spans="1:33">
      <c r="A2398" s="3">
        <v>40070</v>
      </c>
      <c r="B2398" s="1">
        <v>134385</v>
      </c>
      <c r="C2398" s="1">
        <v>172770</v>
      </c>
      <c r="D2398" s="1">
        <v>58225</v>
      </c>
      <c r="E2398" s="1">
        <v>68.86</v>
      </c>
      <c r="F2398" s="1">
        <v>69.86</v>
      </c>
      <c r="G2398" s="1">
        <v>70.37</v>
      </c>
      <c r="H2398" s="2">
        <v>51.3</v>
      </c>
      <c r="I2398" s="2">
        <v>29.1</v>
      </c>
      <c r="J2398" s="2">
        <v>85.5</v>
      </c>
      <c r="K2398" s="2">
        <v>86.1</v>
      </c>
      <c r="L2398">
        <f>SUMIFS(US!B:B,US!$D:$D,YEAR(daily!$A2398),US!$E:$E,MONTH(daily!$A2398))</f>
        <v>9481</v>
      </c>
      <c r="M2398">
        <f>SUMIFS(US!C:C,US!$D:$D,YEAR(daily!$A2398),US!$E:$E,MONTH(daily!$A2398))</f>
        <v>18594</v>
      </c>
      <c r="N2398">
        <f>SUMIFS(COT!E:E,COT!$A:$A,YEAR(daily!$A2398),COT!$B:$B,WEEKNUM(daily!$A2398))</f>
        <v>1197629</v>
      </c>
      <c r="O2398">
        <f>SUMIFS(COT!F:F,COT!$A:$A,YEAR(daily!$A2398),COT!$B:$B,WEEKNUM(daily!$A2398))</f>
        <v>219352</v>
      </c>
      <c r="P2398">
        <f>SUMIFS(COT!G:G,COT!$A:$A,YEAR(daily!$A2398),COT!$B:$B,WEEKNUM(daily!$A2398))</f>
        <v>173795</v>
      </c>
      <c r="Q2398">
        <f>SUMIFS(COT!H:H,COT!$A:$A,YEAR(daily!$A2398),COT!$B:$B,WEEKNUM(daily!$A2398))</f>
        <v>273646</v>
      </c>
      <c r="R2398">
        <f>SUMIFS(COT!I:I,COT!$A:$A,YEAR(daily!$A2398),COT!$B:$B,WEEKNUM(daily!$A2398))</f>
        <v>629344</v>
      </c>
      <c r="S2398">
        <f>SUMIFS(COT!J:J,COT!$A:$A,YEAR(daily!$A2398),COT!$B:$B,WEEKNUM(daily!$A2398))</f>
        <v>676051</v>
      </c>
      <c r="T2398">
        <f>SUMIFS(COT!K:K,COT!$A:$A,YEAR(daily!$A2398),COT!$B:$B,WEEKNUM(daily!$A2398))</f>
        <v>75287</v>
      </c>
      <c r="U2398">
        <f>SUMIFS(COT!L:L,COT!$A:$A,YEAR(daily!$A2398),COT!$B:$B,WEEKNUM(daily!$A2398))</f>
        <v>74137</v>
      </c>
      <c r="V2398">
        <f>SUMIFS(COT!M:M,COT!$A:$A,YEAR(daily!$A2398),COT!$B:$B,WEEKNUM(daily!$A2398))</f>
        <v>102</v>
      </c>
      <c r="W2398">
        <f>SUMIFS(COT!N:N,COT!$A:$A,YEAR(daily!$A2398),COT!$B:$B,WEEKNUM(daily!$A2398))</f>
        <v>98</v>
      </c>
      <c r="X2398">
        <f>SUMIFS(COT!O:O,COT!$A:$A,YEAR(daily!$A2398),COT!$B:$B,WEEKNUM(daily!$A2398))</f>
        <v>140</v>
      </c>
      <c r="Y2398">
        <f>SUMIFS(COT!P:P,COT!$A:$A,YEAR(daily!$A2398),COT!$B:$B,WEEKNUM(daily!$A2398))</f>
        <v>88</v>
      </c>
      <c r="Z2398">
        <f>SUMIFS(COT!Q:Q,COT!$A:$A,YEAR(daily!$A2398),COT!$B:$B,WEEKNUM(daily!$A2398))</f>
        <v>95</v>
      </c>
      <c r="AA2398">
        <f>SUMIFS(Saudi!B:B,Saudi!$A:$A,YEAR(daily!$A2398))</f>
        <v>509.80500000000001</v>
      </c>
      <c r="AB2398">
        <f>SUMIFS(Saudi!C:C,Saudi!$A:$A,YEAR(daily!$A2398))</f>
        <v>596.43100000000004</v>
      </c>
      <c r="AC2398">
        <f>SUMIFS(Saudi!F:F,Saudi!$A:$A,YEAR(daily!$A2398))</f>
        <v>3764937</v>
      </c>
      <c r="AD2398">
        <f>SUMIFS(Saudi!G:G,Saudi!$A:$A,YEAR(daily!$A2398))</f>
        <v>61.797740354674566</v>
      </c>
      <c r="AE2398">
        <f>SUMIFS(Saudi!H:H,Saudi!$A:$A,YEAR(daily!$A2398))</f>
        <v>232664599.1777074</v>
      </c>
      <c r="AF2398" s="5">
        <f t="shared" si="99"/>
        <v>9</v>
      </c>
      <c r="AG2398" s="5">
        <f t="shared" si="100"/>
        <v>2009</v>
      </c>
    </row>
    <row r="2399" spans="1:33">
      <c r="A2399" s="3">
        <v>40071</v>
      </c>
      <c r="B2399" s="1">
        <v>111923</v>
      </c>
      <c r="C2399" s="1">
        <v>170254</v>
      </c>
      <c r="D2399" s="1">
        <v>57366</v>
      </c>
      <c r="E2399" s="1">
        <v>70.930000000000007</v>
      </c>
      <c r="F2399" s="1">
        <v>71.69</v>
      </c>
      <c r="G2399" s="1">
        <v>72.14</v>
      </c>
      <c r="H2399" s="2">
        <v>51.3</v>
      </c>
      <c r="I2399" s="2">
        <v>29.1</v>
      </c>
      <c r="J2399" s="2">
        <v>85.5</v>
      </c>
      <c r="K2399" s="2">
        <v>86.1</v>
      </c>
      <c r="L2399">
        <f>SUMIFS(US!B:B,US!$D:$D,YEAR(daily!$A2399),US!$E:$E,MONTH(daily!$A2399))</f>
        <v>9481</v>
      </c>
      <c r="M2399">
        <f>SUMIFS(US!C:C,US!$D:$D,YEAR(daily!$A2399),US!$E:$E,MONTH(daily!$A2399))</f>
        <v>18594</v>
      </c>
      <c r="N2399">
        <f>SUMIFS(COT!E:E,COT!$A:$A,YEAR(daily!$A2399),COT!$B:$B,WEEKNUM(daily!$A2399))</f>
        <v>1197629</v>
      </c>
      <c r="O2399">
        <f>SUMIFS(COT!F:F,COT!$A:$A,YEAR(daily!$A2399),COT!$B:$B,WEEKNUM(daily!$A2399))</f>
        <v>219352</v>
      </c>
      <c r="P2399">
        <f>SUMIFS(COT!G:G,COT!$A:$A,YEAR(daily!$A2399),COT!$B:$B,WEEKNUM(daily!$A2399))</f>
        <v>173795</v>
      </c>
      <c r="Q2399">
        <f>SUMIFS(COT!H:H,COT!$A:$A,YEAR(daily!$A2399),COT!$B:$B,WEEKNUM(daily!$A2399))</f>
        <v>273646</v>
      </c>
      <c r="R2399">
        <f>SUMIFS(COT!I:I,COT!$A:$A,YEAR(daily!$A2399),COT!$B:$B,WEEKNUM(daily!$A2399))</f>
        <v>629344</v>
      </c>
      <c r="S2399">
        <f>SUMIFS(COT!J:J,COT!$A:$A,YEAR(daily!$A2399),COT!$B:$B,WEEKNUM(daily!$A2399))</f>
        <v>676051</v>
      </c>
      <c r="T2399">
        <f>SUMIFS(COT!K:K,COT!$A:$A,YEAR(daily!$A2399),COT!$B:$B,WEEKNUM(daily!$A2399))</f>
        <v>75287</v>
      </c>
      <c r="U2399">
        <f>SUMIFS(COT!L:L,COT!$A:$A,YEAR(daily!$A2399),COT!$B:$B,WEEKNUM(daily!$A2399))</f>
        <v>74137</v>
      </c>
      <c r="V2399">
        <f>SUMIFS(COT!M:M,COT!$A:$A,YEAR(daily!$A2399),COT!$B:$B,WEEKNUM(daily!$A2399))</f>
        <v>102</v>
      </c>
      <c r="W2399">
        <f>SUMIFS(COT!N:N,COT!$A:$A,YEAR(daily!$A2399),COT!$B:$B,WEEKNUM(daily!$A2399))</f>
        <v>98</v>
      </c>
      <c r="X2399">
        <f>SUMIFS(COT!O:O,COT!$A:$A,YEAR(daily!$A2399),COT!$B:$B,WEEKNUM(daily!$A2399))</f>
        <v>140</v>
      </c>
      <c r="Y2399">
        <f>SUMIFS(COT!P:P,COT!$A:$A,YEAR(daily!$A2399),COT!$B:$B,WEEKNUM(daily!$A2399))</f>
        <v>88</v>
      </c>
      <c r="Z2399">
        <f>SUMIFS(COT!Q:Q,COT!$A:$A,YEAR(daily!$A2399),COT!$B:$B,WEEKNUM(daily!$A2399))</f>
        <v>95</v>
      </c>
      <c r="AA2399">
        <f>SUMIFS(Saudi!B:B,Saudi!$A:$A,YEAR(daily!$A2399))</f>
        <v>509.80500000000001</v>
      </c>
      <c r="AB2399">
        <f>SUMIFS(Saudi!C:C,Saudi!$A:$A,YEAR(daily!$A2399))</f>
        <v>596.43100000000004</v>
      </c>
      <c r="AC2399">
        <f>SUMIFS(Saudi!F:F,Saudi!$A:$A,YEAR(daily!$A2399))</f>
        <v>3764937</v>
      </c>
      <c r="AD2399">
        <f>SUMIFS(Saudi!G:G,Saudi!$A:$A,YEAR(daily!$A2399))</f>
        <v>61.797740354674566</v>
      </c>
      <c r="AE2399">
        <f>SUMIFS(Saudi!H:H,Saudi!$A:$A,YEAR(daily!$A2399))</f>
        <v>232664599.1777074</v>
      </c>
      <c r="AF2399" s="5">
        <f t="shared" si="99"/>
        <v>9</v>
      </c>
      <c r="AG2399" s="5">
        <f t="shared" si="100"/>
        <v>2009</v>
      </c>
    </row>
    <row r="2400" spans="1:33">
      <c r="A2400" s="3">
        <v>40072</v>
      </c>
      <c r="B2400" s="1">
        <v>92318</v>
      </c>
      <c r="C2400" s="1">
        <v>165951</v>
      </c>
      <c r="D2400" s="1">
        <v>55811</v>
      </c>
      <c r="E2400" s="1">
        <v>72.510000000000005</v>
      </c>
      <c r="F2400" s="1">
        <v>73.25</v>
      </c>
      <c r="G2400" s="1">
        <v>73.650000000000006</v>
      </c>
      <c r="H2400" s="2">
        <v>51.3</v>
      </c>
      <c r="I2400" s="2">
        <v>29.1</v>
      </c>
      <c r="J2400" s="2">
        <v>85.5</v>
      </c>
      <c r="K2400" s="2">
        <v>86.1</v>
      </c>
      <c r="L2400">
        <f>SUMIFS(US!B:B,US!$D:$D,YEAR(daily!$A2400),US!$E:$E,MONTH(daily!$A2400))</f>
        <v>9481</v>
      </c>
      <c r="M2400">
        <f>SUMIFS(US!C:C,US!$D:$D,YEAR(daily!$A2400),US!$E:$E,MONTH(daily!$A2400))</f>
        <v>18594</v>
      </c>
      <c r="N2400">
        <f>SUMIFS(COT!E:E,COT!$A:$A,YEAR(daily!$A2400),COT!$B:$B,WEEKNUM(daily!$A2400))</f>
        <v>1197629</v>
      </c>
      <c r="O2400">
        <f>SUMIFS(COT!F:F,COT!$A:$A,YEAR(daily!$A2400),COT!$B:$B,WEEKNUM(daily!$A2400))</f>
        <v>219352</v>
      </c>
      <c r="P2400">
        <f>SUMIFS(COT!G:G,COT!$A:$A,YEAR(daily!$A2400),COT!$B:$B,WEEKNUM(daily!$A2400))</f>
        <v>173795</v>
      </c>
      <c r="Q2400">
        <f>SUMIFS(COT!H:H,COT!$A:$A,YEAR(daily!$A2400),COT!$B:$B,WEEKNUM(daily!$A2400))</f>
        <v>273646</v>
      </c>
      <c r="R2400">
        <f>SUMIFS(COT!I:I,COT!$A:$A,YEAR(daily!$A2400),COT!$B:$B,WEEKNUM(daily!$A2400))</f>
        <v>629344</v>
      </c>
      <c r="S2400">
        <f>SUMIFS(COT!J:J,COT!$A:$A,YEAR(daily!$A2400),COT!$B:$B,WEEKNUM(daily!$A2400))</f>
        <v>676051</v>
      </c>
      <c r="T2400">
        <f>SUMIFS(COT!K:K,COT!$A:$A,YEAR(daily!$A2400),COT!$B:$B,WEEKNUM(daily!$A2400))</f>
        <v>75287</v>
      </c>
      <c r="U2400">
        <f>SUMIFS(COT!L:L,COT!$A:$A,YEAR(daily!$A2400),COT!$B:$B,WEEKNUM(daily!$A2400))</f>
        <v>74137</v>
      </c>
      <c r="V2400">
        <f>SUMIFS(COT!M:M,COT!$A:$A,YEAR(daily!$A2400),COT!$B:$B,WEEKNUM(daily!$A2400))</f>
        <v>102</v>
      </c>
      <c r="W2400">
        <f>SUMIFS(COT!N:N,COT!$A:$A,YEAR(daily!$A2400),COT!$B:$B,WEEKNUM(daily!$A2400))</f>
        <v>98</v>
      </c>
      <c r="X2400">
        <f>SUMIFS(COT!O:O,COT!$A:$A,YEAR(daily!$A2400),COT!$B:$B,WEEKNUM(daily!$A2400))</f>
        <v>140</v>
      </c>
      <c r="Y2400">
        <f>SUMIFS(COT!P:P,COT!$A:$A,YEAR(daily!$A2400),COT!$B:$B,WEEKNUM(daily!$A2400))</f>
        <v>88</v>
      </c>
      <c r="Z2400">
        <f>SUMIFS(COT!Q:Q,COT!$A:$A,YEAR(daily!$A2400),COT!$B:$B,WEEKNUM(daily!$A2400))</f>
        <v>95</v>
      </c>
      <c r="AA2400">
        <f>SUMIFS(Saudi!B:B,Saudi!$A:$A,YEAR(daily!$A2400))</f>
        <v>509.80500000000001</v>
      </c>
      <c r="AB2400">
        <f>SUMIFS(Saudi!C:C,Saudi!$A:$A,YEAR(daily!$A2400))</f>
        <v>596.43100000000004</v>
      </c>
      <c r="AC2400">
        <f>SUMIFS(Saudi!F:F,Saudi!$A:$A,YEAR(daily!$A2400))</f>
        <v>3764937</v>
      </c>
      <c r="AD2400">
        <f>SUMIFS(Saudi!G:G,Saudi!$A:$A,YEAR(daily!$A2400))</f>
        <v>61.797740354674566</v>
      </c>
      <c r="AE2400">
        <f>SUMIFS(Saudi!H:H,Saudi!$A:$A,YEAR(daily!$A2400))</f>
        <v>232664599.1777074</v>
      </c>
      <c r="AF2400" s="5">
        <f t="shared" si="99"/>
        <v>9</v>
      </c>
      <c r="AG2400" s="5">
        <f t="shared" si="100"/>
        <v>2009</v>
      </c>
    </row>
    <row r="2401" spans="1:33">
      <c r="A2401" s="3">
        <v>40073</v>
      </c>
      <c r="B2401" s="1">
        <v>74237</v>
      </c>
      <c r="C2401" s="1">
        <v>172017</v>
      </c>
      <c r="D2401" s="1">
        <v>62128</v>
      </c>
      <c r="E2401" s="1">
        <v>72.47</v>
      </c>
      <c r="F2401" s="1">
        <v>73.430000000000007</v>
      </c>
      <c r="G2401" s="1">
        <v>73.930000000000007</v>
      </c>
      <c r="H2401" s="2">
        <v>51.3</v>
      </c>
      <c r="I2401" s="2">
        <v>29.1</v>
      </c>
      <c r="J2401" s="2">
        <v>85.5</v>
      </c>
      <c r="K2401" s="2">
        <v>86.1</v>
      </c>
      <c r="L2401">
        <f>SUMIFS(US!B:B,US!$D:$D,YEAR(daily!$A2401),US!$E:$E,MONTH(daily!$A2401))</f>
        <v>9481</v>
      </c>
      <c r="M2401">
        <f>SUMIFS(US!C:C,US!$D:$D,YEAR(daily!$A2401),US!$E:$E,MONTH(daily!$A2401))</f>
        <v>18594</v>
      </c>
      <c r="N2401">
        <f>SUMIFS(COT!E:E,COT!$A:$A,YEAR(daily!$A2401),COT!$B:$B,WEEKNUM(daily!$A2401))</f>
        <v>1197629</v>
      </c>
      <c r="O2401">
        <f>SUMIFS(COT!F:F,COT!$A:$A,YEAR(daily!$A2401),COT!$B:$B,WEEKNUM(daily!$A2401))</f>
        <v>219352</v>
      </c>
      <c r="P2401">
        <f>SUMIFS(COT!G:G,COT!$A:$A,YEAR(daily!$A2401),COT!$B:$B,WEEKNUM(daily!$A2401))</f>
        <v>173795</v>
      </c>
      <c r="Q2401">
        <f>SUMIFS(COT!H:H,COT!$A:$A,YEAR(daily!$A2401),COT!$B:$B,WEEKNUM(daily!$A2401))</f>
        <v>273646</v>
      </c>
      <c r="R2401">
        <f>SUMIFS(COT!I:I,COT!$A:$A,YEAR(daily!$A2401),COT!$B:$B,WEEKNUM(daily!$A2401))</f>
        <v>629344</v>
      </c>
      <c r="S2401">
        <f>SUMIFS(COT!J:J,COT!$A:$A,YEAR(daily!$A2401),COT!$B:$B,WEEKNUM(daily!$A2401))</f>
        <v>676051</v>
      </c>
      <c r="T2401">
        <f>SUMIFS(COT!K:K,COT!$A:$A,YEAR(daily!$A2401),COT!$B:$B,WEEKNUM(daily!$A2401))</f>
        <v>75287</v>
      </c>
      <c r="U2401">
        <f>SUMIFS(COT!L:L,COT!$A:$A,YEAR(daily!$A2401),COT!$B:$B,WEEKNUM(daily!$A2401))</f>
        <v>74137</v>
      </c>
      <c r="V2401">
        <f>SUMIFS(COT!M:M,COT!$A:$A,YEAR(daily!$A2401),COT!$B:$B,WEEKNUM(daily!$A2401))</f>
        <v>102</v>
      </c>
      <c r="W2401">
        <f>SUMIFS(COT!N:N,COT!$A:$A,YEAR(daily!$A2401),COT!$B:$B,WEEKNUM(daily!$A2401))</f>
        <v>98</v>
      </c>
      <c r="X2401">
        <f>SUMIFS(COT!O:O,COT!$A:$A,YEAR(daily!$A2401),COT!$B:$B,WEEKNUM(daily!$A2401))</f>
        <v>140</v>
      </c>
      <c r="Y2401">
        <f>SUMIFS(COT!P:P,COT!$A:$A,YEAR(daily!$A2401),COT!$B:$B,WEEKNUM(daily!$A2401))</f>
        <v>88</v>
      </c>
      <c r="Z2401">
        <f>SUMIFS(COT!Q:Q,COT!$A:$A,YEAR(daily!$A2401),COT!$B:$B,WEEKNUM(daily!$A2401))</f>
        <v>95</v>
      </c>
      <c r="AA2401">
        <f>SUMIFS(Saudi!B:B,Saudi!$A:$A,YEAR(daily!$A2401))</f>
        <v>509.80500000000001</v>
      </c>
      <c r="AB2401">
        <f>SUMIFS(Saudi!C:C,Saudi!$A:$A,YEAR(daily!$A2401))</f>
        <v>596.43100000000004</v>
      </c>
      <c r="AC2401">
        <f>SUMIFS(Saudi!F:F,Saudi!$A:$A,YEAR(daily!$A2401))</f>
        <v>3764937</v>
      </c>
      <c r="AD2401">
        <f>SUMIFS(Saudi!G:G,Saudi!$A:$A,YEAR(daily!$A2401))</f>
        <v>61.797740354674566</v>
      </c>
      <c r="AE2401">
        <f>SUMIFS(Saudi!H:H,Saudi!$A:$A,YEAR(daily!$A2401))</f>
        <v>232664599.1777074</v>
      </c>
      <c r="AF2401" s="5">
        <f t="shared" si="99"/>
        <v>9</v>
      </c>
      <c r="AG2401" s="5">
        <f t="shared" si="100"/>
        <v>2009</v>
      </c>
    </row>
    <row r="2402" spans="1:33">
      <c r="A2402" s="3">
        <v>40074</v>
      </c>
      <c r="B2402" s="1">
        <v>51794</v>
      </c>
      <c r="C2402" s="1">
        <v>171014</v>
      </c>
      <c r="D2402" s="1">
        <v>60012</v>
      </c>
      <c r="E2402" s="1">
        <v>72.040000000000006</v>
      </c>
      <c r="F2402" s="1">
        <v>73.040000000000006</v>
      </c>
      <c r="G2402" s="1">
        <v>73.61</v>
      </c>
      <c r="H2402" s="2">
        <v>51.3</v>
      </c>
      <c r="I2402" s="2">
        <v>29.1</v>
      </c>
      <c r="J2402" s="2">
        <v>85.5</v>
      </c>
      <c r="K2402" s="2">
        <v>86.1</v>
      </c>
      <c r="L2402">
        <f>SUMIFS(US!B:B,US!$D:$D,YEAR(daily!$A2402),US!$E:$E,MONTH(daily!$A2402))</f>
        <v>9481</v>
      </c>
      <c r="M2402">
        <f>SUMIFS(US!C:C,US!$D:$D,YEAR(daily!$A2402),US!$E:$E,MONTH(daily!$A2402))</f>
        <v>18594</v>
      </c>
      <c r="N2402">
        <f>SUMIFS(COT!E:E,COT!$A:$A,YEAR(daily!$A2402),COT!$B:$B,WEEKNUM(daily!$A2402))</f>
        <v>1197629</v>
      </c>
      <c r="O2402">
        <f>SUMIFS(COT!F:F,COT!$A:$A,YEAR(daily!$A2402),COT!$B:$B,WEEKNUM(daily!$A2402))</f>
        <v>219352</v>
      </c>
      <c r="P2402">
        <f>SUMIFS(COT!G:G,COT!$A:$A,YEAR(daily!$A2402),COT!$B:$B,WEEKNUM(daily!$A2402))</f>
        <v>173795</v>
      </c>
      <c r="Q2402">
        <f>SUMIFS(COT!H:H,COT!$A:$A,YEAR(daily!$A2402),COT!$B:$B,WEEKNUM(daily!$A2402))</f>
        <v>273646</v>
      </c>
      <c r="R2402">
        <f>SUMIFS(COT!I:I,COT!$A:$A,YEAR(daily!$A2402),COT!$B:$B,WEEKNUM(daily!$A2402))</f>
        <v>629344</v>
      </c>
      <c r="S2402">
        <f>SUMIFS(COT!J:J,COT!$A:$A,YEAR(daily!$A2402),COT!$B:$B,WEEKNUM(daily!$A2402))</f>
        <v>676051</v>
      </c>
      <c r="T2402">
        <f>SUMIFS(COT!K:K,COT!$A:$A,YEAR(daily!$A2402),COT!$B:$B,WEEKNUM(daily!$A2402))</f>
        <v>75287</v>
      </c>
      <c r="U2402">
        <f>SUMIFS(COT!L:L,COT!$A:$A,YEAR(daily!$A2402),COT!$B:$B,WEEKNUM(daily!$A2402))</f>
        <v>74137</v>
      </c>
      <c r="V2402">
        <f>SUMIFS(COT!M:M,COT!$A:$A,YEAR(daily!$A2402),COT!$B:$B,WEEKNUM(daily!$A2402))</f>
        <v>102</v>
      </c>
      <c r="W2402">
        <f>SUMIFS(COT!N:N,COT!$A:$A,YEAR(daily!$A2402),COT!$B:$B,WEEKNUM(daily!$A2402))</f>
        <v>98</v>
      </c>
      <c r="X2402">
        <f>SUMIFS(COT!O:O,COT!$A:$A,YEAR(daily!$A2402),COT!$B:$B,WEEKNUM(daily!$A2402))</f>
        <v>140</v>
      </c>
      <c r="Y2402">
        <f>SUMIFS(COT!P:P,COT!$A:$A,YEAR(daily!$A2402),COT!$B:$B,WEEKNUM(daily!$A2402))</f>
        <v>88</v>
      </c>
      <c r="Z2402">
        <f>SUMIFS(COT!Q:Q,COT!$A:$A,YEAR(daily!$A2402),COT!$B:$B,WEEKNUM(daily!$A2402))</f>
        <v>95</v>
      </c>
      <c r="AA2402">
        <f>SUMIFS(Saudi!B:B,Saudi!$A:$A,YEAR(daily!$A2402))</f>
        <v>509.80500000000001</v>
      </c>
      <c r="AB2402">
        <f>SUMIFS(Saudi!C:C,Saudi!$A:$A,YEAR(daily!$A2402))</f>
        <v>596.43100000000004</v>
      </c>
      <c r="AC2402">
        <f>SUMIFS(Saudi!F:F,Saudi!$A:$A,YEAR(daily!$A2402))</f>
        <v>3764937</v>
      </c>
      <c r="AD2402">
        <f>SUMIFS(Saudi!G:G,Saudi!$A:$A,YEAR(daily!$A2402))</f>
        <v>61.797740354674566</v>
      </c>
      <c r="AE2402">
        <f>SUMIFS(Saudi!H:H,Saudi!$A:$A,YEAR(daily!$A2402))</f>
        <v>232664599.1777074</v>
      </c>
      <c r="AF2402" s="5">
        <f t="shared" si="99"/>
        <v>9</v>
      </c>
      <c r="AG2402" s="5">
        <f t="shared" si="100"/>
        <v>2009</v>
      </c>
    </row>
    <row r="2403" spans="1:33">
      <c r="A2403" s="3">
        <v>40077</v>
      </c>
      <c r="B2403" s="1">
        <v>19771</v>
      </c>
      <c r="C2403" s="1">
        <v>171554</v>
      </c>
      <c r="D2403" s="1">
        <v>59495</v>
      </c>
      <c r="E2403" s="1">
        <v>69.709999999999994</v>
      </c>
      <c r="F2403" s="1">
        <v>70.41</v>
      </c>
      <c r="G2403" s="1">
        <v>70.94</v>
      </c>
      <c r="H2403" s="2">
        <v>51.3</v>
      </c>
      <c r="I2403" s="2">
        <v>29.1</v>
      </c>
      <c r="J2403" s="2">
        <v>85.5</v>
      </c>
      <c r="K2403" s="2">
        <v>86.1</v>
      </c>
      <c r="L2403">
        <f>SUMIFS(US!B:B,US!$D:$D,YEAR(daily!$A2403),US!$E:$E,MONTH(daily!$A2403))</f>
        <v>9481</v>
      </c>
      <c r="M2403">
        <f>SUMIFS(US!C:C,US!$D:$D,YEAR(daily!$A2403),US!$E:$E,MONTH(daily!$A2403))</f>
        <v>18594</v>
      </c>
      <c r="N2403">
        <f>SUMIFS(COT!E:E,COT!$A:$A,YEAR(daily!$A2403),COT!$B:$B,WEEKNUM(daily!$A2403))</f>
        <v>1124865</v>
      </c>
      <c r="O2403">
        <f>SUMIFS(COT!F:F,COT!$A:$A,YEAR(daily!$A2403),COT!$B:$B,WEEKNUM(daily!$A2403))</f>
        <v>231093</v>
      </c>
      <c r="P2403">
        <f>SUMIFS(COT!G:G,COT!$A:$A,YEAR(daily!$A2403),COT!$B:$B,WEEKNUM(daily!$A2403))</f>
        <v>168877</v>
      </c>
      <c r="Q2403">
        <f>SUMIFS(COT!H:H,COT!$A:$A,YEAR(daily!$A2403),COT!$B:$B,WEEKNUM(daily!$A2403))</f>
        <v>240075</v>
      </c>
      <c r="R2403">
        <f>SUMIFS(COT!I:I,COT!$A:$A,YEAR(daily!$A2403),COT!$B:$B,WEEKNUM(daily!$A2403))</f>
        <v>579274</v>
      </c>
      <c r="S2403">
        <f>SUMIFS(COT!J:J,COT!$A:$A,YEAR(daily!$A2403),COT!$B:$B,WEEKNUM(daily!$A2403))</f>
        <v>649080</v>
      </c>
      <c r="T2403">
        <f>SUMIFS(COT!K:K,COT!$A:$A,YEAR(daily!$A2403),COT!$B:$B,WEEKNUM(daily!$A2403))</f>
        <v>74423</v>
      </c>
      <c r="U2403">
        <f>SUMIFS(COT!L:L,COT!$A:$A,YEAR(daily!$A2403),COT!$B:$B,WEEKNUM(daily!$A2403))</f>
        <v>66833</v>
      </c>
      <c r="V2403">
        <f>SUMIFS(COT!M:M,COT!$A:$A,YEAR(daily!$A2403),COT!$B:$B,WEEKNUM(daily!$A2403))</f>
        <v>101</v>
      </c>
      <c r="W2403">
        <f>SUMIFS(COT!N:N,COT!$A:$A,YEAR(daily!$A2403),COT!$B:$B,WEEKNUM(daily!$A2403))</f>
        <v>88</v>
      </c>
      <c r="X2403">
        <f>SUMIFS(COT!O:O,COT!$A:$A,YEAR(daily!$A2403),COT!$B:$B,WEEKNUM(daily!$A2403))</f>
        <v>133</v>
      </c>
      <c r="Y2403">
        <f>SUMIFS(COT!P:P,COT!$A:$A,YEAR(daily!$A2403),COT!$B:$B,WEEKNUM(daily!$A2403))</f>
        <v>86</v>
      </c>
      <c r="Z2403">
        <f>SUMIFS(COT!Q:Q,COT!$A:$A,YEAR(daily!$A2403),COT!$B:$B,WEEKNUM(daily!$A2403))</f>
        <v>96</v>
      </c>
      <c r="AA2403">
        <f>SUMIFS(Saudi!B:B,Saudi!$A:$A,YEAR(daily!$A2403))</f>
        <v>509.80500000000001</v>
      </c>
      <c r="AB2403">
        <f>SUMIFS(Saudi!C:C,Saudi!$A:$A,YEAR(daily!$A2403))</f>
        <v>596.43100000000004</v>
      </c>
      <c r="AC2403">
        <f>SUMIFS(Saudi!F:F,Saudi!$A:$A,YEAR(daily!$A2403))</f>
        <v>3764937</v>
      </c>
      <c r="AD2403">
        <f>SUMIFS(Saudi!G:G,Saudi!$A:$A,YEAR(daily!$A2403))</f>
        <v>61.797740354674566</v>
      </c>
      <c r="AE2403">
        <f>SUMIFS(Saudi!H:H,Saudi!$A:$A,YEAR(daily!$A2403))</f>
        <v>232664599.1777074</v>
      </c>
      <c r="AF2403" s="5">
        <f t="shared" si="99"/>
        <v>9</v>
      </c>
      <c r="AG2403" s="5">
        <f t="shared" si="100"/>
        <v>2009</v>
      </c>
    </row>
    <row r="2404" spans="1:33">
      <c r="A2404" s="3">
        <v>40078</v>
      </c>
      <c r="B2404" s="1">
        <v>4080</v>
      </c>
      <c r="C2404" s="1">
        <v>172215</v>
      </c>
      <c r="D2404" s="1">
        <v>61113</v>
      </c>
      <c r="E2404" s="1">
        <v>71.55</v>
      </c>
      <c r="F2404" s="1">
        <v>72.22</v>
      </c>
      <c r="G2404" s="1">
        <v>72.69</v>
      </c>
      <c r="H2404" s="2">
        <v>51.3</v>
      </c>
      <c r="I2404" s="2">
        <v>29.1</v>
      </c>
      <c r="J2404" s="2">
        <v>85.5</v>
      </c>
      <c r="K2404" s="2">
        <v>86.1</v>
      </c>
      <c r="L2404">
        <f>SUMIFS(US!B:B,US!$D:$D,YEAR(daily!$A2404),US!$E:$E,MONTH(daily!$A2404))</f>
        <v>9481</v>
      </c>
      <c r="M2404">
        <f>SUMIFS(US!C:C,US!$D:$D,YEAR(daily!$A2404),US!$E:$E,MONTH(daily!$A2404))</f>
        <v>18594</v>
      </c>
      <c r="N2404">
        <f>SUMIFS(COT!E:E,COT!$A:$A,YEAR(daily!$A2404),COT!$B:$B,WEEKNUM(daily!$A2404))</f>
        <v>1124865</v>
      </c>
      <c r="O2404">
        <f>SUMIFS(COT!F:F,COT!$A:$A,YEAR(daily!$A2404),COT!$B:$B,WEEKNUM(daily!$A2404))</f>
        <v>231093</v>
      </c>
      <c r="P2404">
        <f>SUMIFS(COT!G:G,COT!$A:$A,YEAR(daily!$A2404),COT!$B:$B,WEEKNUM(daily!$A2404))</f>
        <v>168877</v>
      </c>
      <c r="Q2404">
        <f>SUMIFS(COT!H:H,COT!$A:$A,YEAR(daily!$A2404),COT!$B:$B,WEEKNUM(daily!$A2404))</f>
        <v>240075</v>
      </c>
      <c r="R2404">
        <f>SUMIFS(COT!I:I,COT!$A:$A,YEAR(daily!$A2404),COT!$B:$B,WEEKNUM(daily!$A2404))</f>
        <v>579274</v>
      </c>
      <c r="S2404">
        <f>SUMIFS(COT!J:J,COT!$A:$A,YEAR(daily!$A2404),COT!$B:$B,WEEKNUM(daily!$A2404))</f>
        <v>649080</v>
      </c>
      <c r="T2404">
        <f>SUMIFS(COT!K:K,COT!$A:$A,YEAR(daily!$A2404),COT!$B:$B,WEEKNUM(daily!$A2404))</f>
        <v>74423</v>
      </c>
      <c r="U2404">
        <f>SUMIFS(COT!L:L,COT!$A:$A,YEAR(daily!$A2404),COT!$B:$B,WEEKNUM(daily!$A2404))</f>
        <v>66833</v>
      </c>
      <c r="V2404">
        <f>SUMIFS(COT!M:M,COT!$A:$A,YEAR(daily!$A2404),COT!$B:$B,WEEKNUM(daily!$A2404))</f>
        <v>101</v>
      </c>
      <c r="W2404">
        <f>SUMIFS(COT!N:N,COT!$A:$A,YEAR(daily!$A2404),COT!$B:$B,WEEKNUM(daily!$A2404))</f>
        <v>88</v>
      </c>
      <c r="X2404">
        <f>SUMIFS(COT!O:O,COT!$A:$A,YEAR(daily!$A2404),COT!$B:$B,WEEKNUM(daily!$A2404))</f>
        <v>133</v>
      </c>
      <c r="Y2404">
        <f>SUMIFS(COT!P:P,COT!$A:$A,YEAR(daily!$A2404),COT!$B:$B,WEEKNUM(daily!$A2404))</f>
        <v>86</v>
      </c>
      <c r="Z2404">
        <f>SUMIFS(COT!Q:Q,COT!$A:$A,YEAR(daily!$A2404),COT!$B:$B,WEEKNUM(daily!$A2404))</f>
        <v>96</v>
      </c>
      <c r="AA2404">
        <f>SUMIFS(Saudi!B:B,Saudi!$A:$A,YEAR(daily!$A2404))</f>
        <v>509.80500000000001</v>
      </c>
      <c r="AB2404">
        <f>SUMIFS(Saudi!C:C,Saudi!$A:$A,YEAR(daily!$A2404))</f>
        <v>596.43100000000004</v>
      </c>
      <c r="AC2404">
        <f>SUMIFS(Saudi!F:F,Saudi!$A:$A,YEAR(daily!$A2404))</f>
        <v>3764937</v>
      </c>
      <c r="AD2404">
        <f>SUMIFS(Saudi!G:G,Saudi!$A:$A,YEAR(daily!$A2404))</f>
        <v>61.797740354674566</v>
      </c>
      <c r="AE2404">
        <f>SUMIFS(Saudi!H:H,Saudi!$A:$A,YEAR(daily!$A2404))</f>
        <v>232664599.1777074</v>
      </c>
      <c r="AF2404" s="5">
        <f t="shared" si="99"/>
        <v>9</v>
      </c>
      <c r="AG2404" s="5">
        <f t="shared" si="100"/>
        <v>2009</v>
      </c>
    </row>
    <row r="2405" spans="1:33">
      <c r="A2405" s="3">
        <v>40079</v>
      </c>
      <c r="B2405" s="1">
        <v>304629</v>
      </c>
      <c r="C2405" s="1">
        <v>62557</v>
      </c>
      <c r="D2405" s="1">
        <v>27456</v>
      </c>
      <c r="E2405" s="1">
        <v>68.97</v>
      </c>
      <c r="F2405" s="1">
        <v>70.06</v>
      </c>
      <c r="G2405" s="1">
        <v>70.599999999999994</v>
      </c>
      <c r="H2405" s="2">
        <v>51.3</v>
      </c>
      <c r="I2405" s="2">
        <v>29.1</v>
      </c>
      <c r="J2405" s="2">
        <v>85.5</v>
      </c>
      <c r="K2405" s="2">
        <v>86.1</v>
      </c>
      <c r="L2405">
        <f>SUMIFS(US!B:B,US!$D:$D,YEAR(daily!$A2405),US!$E:$E,MONTH(daily!$A2405))</f>
        <v>9481</v>
      </c>
      <c r="M2405">
        <f>SUMIFS(US!C:C,US!$D:$D,YEAR(daily!$A2405),US!$E:$E,MONTH(daily!$A2405))</f>
        <v>18594</v>
      </c>
      <c r="N2405">
        <f>SUMIFS(COT!E:E,COT!$A:$A,YEAR(daily!$A2405),COT!$B:$B,WEEKNUM(daily!$A2405))</f>
        <v>1124865</v>
      </c>
      <c r="O2405">
        <f>SUMIFS(COT!F:F,COT!$A:$A,YEAR(daily!$A2405),COT!$B:$B,WEEKNUM(daily!$A2405))</f>
        <v>231093</v>
      </c>
      <c r="P2405">
        <f>SUMIFS(COT!G:G,COT!$A:$A,YEAR(daily!$A2405),COT!$B:$B,WEEKNUM(daily!$A2405))</f>
        <v>168877</v>
      </c>
      <c r="Q2405">
        <f>SUMIFS(COT!H:H,COT!$A:$A,YEAR(daily!$A2405),COT!$B:$B,WEEKNUM(daily!$A2405))</f>
        <v>240075</v>
      </c>
      <c r="R2405">
        <f>SUMIFS(COT!I:I,COT!$A:$A,YEAR(daily!$A2405),COT!$B:$B,WEEKNUM(daily!$A2405))</f>
        <v>579274</v>
      </c>
      <c r="S2405">
        <f>SUMIFS(COT!J:J,COT!$A:$A,YEAR(daily!$A2405),COT!$B:$B,WEEKNUM(daily!$A2405))</f>
        <v>649080</v>
      </c>
      <c r="T2405">
        <f>SUMIFS(COT!K:K,COT!$A:$A,YEAR(daily!$A2405),COT!$B:$B,WEEKNUM(daily!$A2405))</f>
        <v>74423</v>
      </c>
      <c r="U2405">
        <f>SUMIFS(COT!L:L,COT!$A:$A,YEAR(daily!$A2405),COT!$B:$B,WEEKNUM(daily!$A2405))</f>
        <v>66833</v>
      </c>
      <c r="V2405">
        <f>SUMIFS(COT!M:M,COT!$A:$A,YEAR(daily!$A2405),COT!$B:$B,WEEKNUM(daily!$A2405))</f>
        <v>101</v>
      </c>
      <c r="W2405">
        <f>SUMIFS(COT!N:N,COT!$A:$A,YEAR(daily!$A2405),COT!$B:$B,WEEKNUM(daily!$A2405))</f>
        <v>88</v>
      </c>
      <c r="X2405">
        <f>SUMIFS(COT!O:O,COT!$A:$A,YEAR(daily!$A2405),COT!$B:$B,WEEKNUM(daily!$A2405))</f>
        <v>133</v>
      </c>
      <c r="Y2405">
        <f>SUMIFS(COT!P:P,COT!$A:$A,YEAR(daily!$A2405),COT!$B:$B,WEEKNUM(daily!$A2405))</f>
        <v>86</v>
      </c>
      <c r="Z2405">
        <f>SUMIFS(COT!Q:Q,COT!$A:$A,YEAR(daily!$A2405),COT!$B:$B,WEEKNUM(daily!$A2405))</f>
        <v>96</v>
      </c>
      <c r="AA2405">
        <f>SUMIFS(Saudi!B:B,Saudi!$A:$A,YEAR(daily!$A2405))</f>
        <v>509.80500000000001</v>
      </c>
      <c r="AB2405">
        <f>SUMIFS(Saudi!C:C,Saudi!$A:$A,YEAR(daily!$A2405))</f>
        <v>596.43100000000004</v>
      </c>
      <c r="AC2405">
        <f>SUMIFS(Saudi!F:F,Saudi!$A:$A,YEAR(daily!$A2405))</f>
        <v>3764937</v>
      </c>
      <c r="AD2405">
        <f>SUMIFS(Saudi!G:G,Saudi!$A:$A,YEAR(daily!$A2405))</f>
        <v>61.797740354674566</v>
      </c>
      <c r="AE2405">
        <f>SUMIFS(Saudi!H:H,Saudi!$A:$A,YEAR(daily!$A2405))</f>
        <v>232664599.1777074</v>
      </c>
      <c r="AF2405" s="5">
        <f t="shared" si="99"/>
        <v>9</v>
      </c>
      <c r="AG2405" s="5">
        <f t="shared" si="100"/>
        <v>2009</v>
      </c>
    </row>
    <row r="2406" spans="1:33">
      <c r="A2406" s="3">
        <v>40080</v>
      </c>
      <c r="B2406" s="1">
        <v>301052</v>
      </c>
      <c r="C2406" s="1">
        <v>66141</v>
      </c>
      <c r="D2406" s="1">
        <v>31291</v>
      </c>
      <c r="E2406" s="1">
        <v>65.89</v>
      </c>
      <c r="F2406" s="1">
        <v>66.930000000000007</v>
      </c>
      <c r="G2406" s="1">
        <v>67.489999999999995</v>
      </c>
      <c r="H2406" s="2">
        <v>51.3</v>
      </c>
      <c r="I2406" s="2">
        <v>29.1</v>
      </c>
      <c r="J2406" s="2">
        <v>85.5</v>
      </c>
      <c r="K2406" s="2">
        <v>86.1</v>
      </c>
      <c r="L2406">
        <f>SUMIFS(US!B:B,US!$D:$D,YEAR(daily!$A2406),US!$E:$E,MONTH(daily!$A2406))</f>
        <v>9481</v>
      </c>
      <c r="M2406">
        <f>SUMIFS(US!C:C,US!$D:$D,YEAR(daily!$A2406),US!$E:$E,MONTH(daily!$A2406))</f>
        <v>18594</v>
      </c>
      <c r="N2406">
        <f>SUMIFS(COT!E:E,COT!$A:$A,YEAR(daily!$A2406),COT!$B:$B,WEEKNUM(daily!$A2406))</f>
        <v>1124865</v>
      </c>
      <c r="O2406">
        <f>SUMIFS(COT!F:F,COT!$A:$A,YEAR(daily!$A2406),COT!$B:$B,WEEKNUM(daily!$A2406))</f>
        <v>231093</v>
      </c>
      <c r="P2406">
        <f>SUMIFS(COT!G:G,COT!$A:$A,YEAR(daily!$A2406),COT!$B:$B,WEEKNUM(daily!$A2406))</f>
        <v>168877</v>
      </c>
      <c r="Q2406">
        <f>SUMIFS(COT!H:H,COT!$A:$A,YEAR(daily!$A2406),COT!$B:$B,WEEKNUM(daily!$A2406))</f>
        <v>240075</v>
      </c>
      <c r="R2406">
        <f>SUMIFS(COT!I:I,COT!$A:$A,YEAR(daily!$A2406),COT!$B:$B,WEEKNUM(daily!$A2406))</f>
        <v>579274</v>
      </c>
      <c r="S2406">
        <f>SUMIFS(COT!J:J,COT!$A:$A,YEAR(daily!$A2406),COT!$B:$B,WEEKNUM(daily!$A2406))</f>
        <v>649080</v>
      </c>
      <c r="T2406">
        <f>SUMIFS(COT!K:K,COT!$A:$A,YEAR(daily!$A2406),COT!$B:$B,WEEKNUM(daily!$A2406))</f>
        <v>74423</v>
      </c>
      <c r="U2406">
        <f>SUMIFS(COT!L:L,COT!$A:$A,YEAR(daily!$A2406),COT!$B:$B,WEEKNUM(daily!$A2406))</f>
        <v>66833</v>
      </c>
      <c r="V2406">
        <f>SUMIFS(COT!M:M,COT!$A:$A,YEAR(daily!$A2406),COT!$B:$B,WEEKNUM(daily!$A2406))</f>
        <v>101</v>
      </c>
      <c r="W2406">
        <f>SUMIFS(COT!N:N,COT!$A:$A,YEAR(daily!$A2406),COT!$B:$B,WEEKNUM(daily!$A2406))</f>
        <v>88</v>
      </c>
      <c r="X2406">
        <f>SUMIFS(COT!O:O,COT!$A:$A,YEAR(daily!$A2406),COT!$B:$B,WEEKNUM(daily!$A2406))</f>
        <v>133</v>
      </c>
      <c r="Y2406">
        <f>SUMIFS(COT!P:P,COT!$A:$A,YEAR(daily!$A2406),COT!$B:$B,WEEKNUM(daily!$A2406))</f>
        <v>86</v>
      </c>
      <c r="Z2406">
        <f>SUMIFS(COT!Q:Q,COT!$A:$A,YEAR(daily!$A2406),COT!$B:$B,WEEKNUM(daily!$A2406))</f>
        <v>96</v>
      </c>
      <c r="AA2406">
        <f>SUMIFS(Saudi!B:B,Saudi!$A:$A,YEAR(daily!$A2406))</f>
        <v>509.80500000000001</v>
      </c>
      <c r="AB2406">
        <f>SUMIFS(Saudi!C:C,Saudi!$A:$A,YEAR(daily!$A2406))</f>
        <v>596.43100000000004</v>
      </c>
      <c r="AC2406">
        <f>SUMIFS(Saudi!F:F,Saudi!$A:$A,YEAR(daily!$A2406))</f>
        <v>3764937</v>
      </c>
      <c r="AD2406">
        <f>SUMIFS(Saudi!G:G,Saudi!$A:$A,YEAR(daily!$A2406))</f>
        <v>61.797740354674566</v>
      </c>
      <c r="AE2406">
        <f>SUMIFS(Saudi!H:H,Saudi!$A:$A,YEAR(daily!$A2406))</f>
        <v>232664599.1777074</v>
      </c>
      <c r="AF2406" s="5">
        <f t="shared" si="99"/>
        <v>9</v>
      </c>
      <c r="AG2406" s="5">
        <f t="shared" si="100"/>
        <v>2009</v>
      </c>
    </row>
    <row r="2407" spans="1:33">
      <c r="A2407" s="3">
        <v>40081</v>
      </c>
      <c r="B2407" s="1">
        <v>303673</v>
      </c>
      <c r="C2407" s="1">
        <v>66567</v>
      </c>
      <c r="D2407" s="1">
        <v>31775</v>
      </c>
      <c r="E2407" s="1">
        <v>66.02</v>
      </c>
      <c r="F2407" s="1">
        <v>66.900000000000006</v>
      </c>
      <c r="G2407" s="1">
        <v>67.400000000000006</v>
      </c>
      <c r="H2407" s="2">
        <v>51.3</v>
      </c>
      <c r="I2407" s="2">
        <v>29.1</v>
      </c>
      <c r="J2407" s="2">
        <v>85.5</v>
      </c>
      <c r="K2407" s="2">
        <v>86.1</v>
      </c>
      <c r="L2407">
        <f>SUMIFS(US!B:B,US!$D:$D,YEAR(daily!$A2407),US!$E:$E,MONTH(daily!$A2407))</f>
        <v>9481</v>
      </c>
      <c r="M2407">
        <f>SUMIFS(US!C:C,US!$D:$D,YEAR(daily!$A2407),US!$E:$E,MONTH(daily!$A2407))</f>
        <v>18594</v>
      </c>
      <c r="N2407">
        <f>SUMIFS(COT!E:E,COT!$A:$A,YEAR(daily!$A2407),COT!$B:$B,WEEKNUM(daily!$A2407))</f>
        <v>1124865</v>
      </c>
      <c r="O2407">
        <f>SUMIFS(COT!F:F,COT!$A:$A,YEAR(daily!$A2407),COT!$B:$B,WEEKNUM(daily!$A2407))</f>
        <v>231093</v>
      </c>
      <c r="P2407">
        <f>SUMIFS(COT!G:G,COT!$A:$A,YEAR(daily!$A2407),COT!$B:$B,WEEKNUM(daily!$A2407))</f>
        <v>168877</v>
      </c>
      <c r="Q2407">
        <f>SUMIFS(COT!H:H,COT!$A:$A,YEAR(daily!$A2407),COT!$B:$B,WEEKNUM(daily!$A2407))</f>
        <v>240075</v>
      </c>
      <c r="R2407">
        <f>SUMIFS(COT!I:I,COT!$A:$A,YEAR(daily!$A2407),COT!$B:$B,WEEKNUM(daily!$A2407))</f>
        <v>579274</v>
      </c>
      <c r="S2407">
        <f>SUMIFS(COT!J:J,COT!$A:$A,YEAR(daily!$A2407),COT!$B:$B,WEEKNUM(daily!$A2407))</f>
        <v>649080</v>
      </c>
      <c r="T2407">
        <f>SUMIFS(COT!K:K,COT!$A:$A,YEAR(daily!$A2407),COT!$B:$B,WEEKNUM(daily!$A2407))</f>
        <v>74423</v>
      </c>
      <c r="U2407">
        <f>SUMIFS(COT!L:L,COT!$A:$A,YEAR(daily!$A2407),COT!$B:$B,WEEKNUM(daily!$A2407))</f>
        <v>66833</v>
      </c>
      <c r="V2407">
        <f>SUMIFS(COT!M:M,COT!$A:$A,YEAR(daily!$A2407),COT!$B:$B,WEEKNUM(daily!$A2407))</f>
        <v>101</v>
      </c>
      <c r="W2407">
        <f>SUMIFS(COT!N:N,COT!$A:$A,YEAR(daily!$A2407),COT!$B:$B,WEEKNUM(daily!$A2407))</f>
        <v>88</v>
      </c>
      <c r="X2407">
        <f>SUMIFS(COT!O:O,COT!$A:$A,YEAR(daily!$A2407),COT!$B:$B,WEEKNUM(daily!$A2407))</f>
        <v>133</v>
      </c>
      <c r="Y2407">
        <f>SUMIFS(COT!P:P,COT!$A:$A,YEAR(daily!$A2407),COT!$B:$B,WEEKNUM(daily!$A2407))</f>
        <v>86</v>
      </c>
      <c r="Z2407">
        <f>SUMIFS(COT!Q:Q,COT!$A:$A,YEAR(daily!$A2407),COT!$B:$B,WEEKNUM(daily!$A2407))</f>
        <v>96</v>
      </c>
      <c r="AA2407">
        <f>SUMIFS(Saudi!B:B,Saudi!$A:$A,YEAR(daily!$A2407))</f>
        <v>509.80500000000001</v>
      </c>
      <c r="AB2407">
        <f>SUMIFS(Saudi!C:C,Saudi!$A:$A,YEAR(daily!$A2407))</f>
        <v>596.43100000000004</v>
      </c>
      <c r="AC2407">
        <f>SUMIFS(Saudi!F:F,Saudi!$A:$A,YEAR(daily!$A2407))</f>
        <v>3764937</v>
      </c>
      <c r="AD2407">
        <f>SUMIFS(Saudi!G:G,Saudi!$A:$A,YEAR(daily!$A2407))</f>
        <v>61.797740354674566</v>
      </c>
      <c r="AE2407">
        <f>SUMIFS(Saudi!H:H,Saudi!$A:$A,YEAR(daily!$A2407))</f>
        <v>232664599.1777074</v>
      </c>
      <c r="AF2407" s="5">
        <f t="shared" si="99"/>
        <v>9</v>
      </c>
      <c r="AG2407" s="5">
        <f t="shared" si="100"/>
        <v>2009</v>
      </c>
    </row>
    <row r="2408" spans="1:33">
      <c r="A2408" s="3">
        <v>40084</v>
      </c>
      <c r="B2408" s="1">
        <v>305009</v>
      </c>
      <c r="C2408" s="1">
        <v>68863</v>
      </c>
      <c r="D2408" s="1">
        <v>31767</v>
      </c>
      <c r="E2408" s="1">
        <v>66.84</v>
      </c>
      <c r="F2408" s="1">
        <v>67.64</v>
      </c>
      <c r="G2408" s="1">
        <v>68.13</v>
      </c>
      <c r="H2408" s="2">
        <v>51.3</v>
      </c>
      <c r="I2408" s="2">
        <v>29.1</v>
      </c>
      <c r="J2408" s="2">
        <v>85.5</v>
      </c>
      <c r="K2408" s="2">
        <v>86.1</v>
      </c>
      <c r="L2408">
        <f>SUMIFS(US!B:B,US!$D:$D,YEAR(daily!$A2408),US!$E:$E,MONTH(daily!$A2408))</f>
        <v>9481</v>
      </c>
      <c r="M2408">
        <f>SUMIFS(US!C:C,US!$D:$D,YEAR(daily!$A2408),US!$E:$E,MONTH(daily!$A2408))</f>
        <v>18594</v>
      </c>
      <c r="N2408">
        <f>SUMIFS(COT!E:E,COT!$A:$A,YEAR(daily!$A2408),COT!$B:$B,WEEKNUM(daily!$A2408))</f>
        <v>1178475</v>
      </c>
      <c r="O2408">
        <f>SUMIFS(COT!F:F,COT!$A:$A,YEAR(daily!$A2408),COT!$B:$B,WEEKNUM(daily!$A2408))</f>
        <v>231180</v>
      </c>
      <c r="P2408">
        <f>SUMIFS(COT!G:G,COT!$A:$A,YEAR(daily!$A2408),COT!$B:$B,WEEKNUM(daily!$A2408))</f>
        <v>189038</v>
      </c>
      <c r="Q2408">
        <f>SUMIFS(COT!H:H,COT!$A:$A,YEAR(daily!$A2408),COT!$B:$B,WEEKNUM(daily!$A2408))</f>
        <v>269415</v>
      </c>
      <c r="R2408">
        <f>SUMIFS(COT!I:I,COT!$A:$A,YEAR(daily!$A2408),COT!$B:$B,WEEKNUM(daily!$A2408))</f>
        <v>601709</v>
      </c>
      <c r="S2408">
        <f>SUMIFS(COT!J:J,COT!$A:$A,YEAR(daily!$A2408),COT!$B:$B,WEEKNUM(daily!$A2408))</f>
        <v>651778</v>
      </c>
      <c r="T2408">
        <f>SUMIFS(COT!K:K,COT!$A:$A,YEAR(daily!$A2408),COT!$B:$B,WEEKNUM(daily!$A2408))</f>
        <v>76171</v>
      </c>
      <c r="U2408">
        <f>SUMIFS(COT!L:L,COT!$A:$A,YEAR(daily!$A2408),COT!$B:$B,WEEKNUM(daily!$A2408))</f>
        <v>68244</v>
      </c>
      <c r="V2408">
        <f>SUMIFS(COT!M:M,COT!$A:$A,YEAR(daily!$A2408),COT!$B:$B,WEEKNUM(daily!$A2408))</f>
        <v>106</v>
      </c>
      <c r="W2408">
        <f>SUMIFS(COT!N:N,COT!$A:$A,YEAR(daily!$A2408),COT!$B:$B,WEEKNUM(daily!$A2408))</f>
        <v>98</v>
      </c>
      <c r="X2408">
        <f>SUMIFS(COT!O:O,COT!$A:$A,YEAR(daily!$A2408),COT!$B:$B,WEEKNUM(daily!$A2408))</f>
        <v>145</v>
      </c>
      <c r="Y2408">
        <f>SUMIFS(COT!P:P,COT!$A:$A,YEAR(daily!$A2408),COT!$B:$B,WEEKNUM(daily!$A2408))</f>
        <v>86</v>
      </c>
      <c r="Z2408">
        <f>SUMIFS(COT!Q:Q,COT!$A:$A,YEAR(daily!$A2408),COT!$B:$B,WEEKNUM(daily!$A2408))</f>
        <v>95</v>
      </c>
      <c r="AA2408">
        <f>SUMIFS(Saudi!B:B,Saudi!$A:$A,YEAR(daily!$A2408))</f>
        <v>509.80500000000001</v>
      </c>
      <c r="AB2408">
        <f>SUMIFS(Saudi!C:C,Saudi!$A:$A,YEAR(daily!$A2408))</f>
        <v>596.43100000000004</v>
      </c>
      <c r="AC2408">
        <f>SUMIFS(Saudi!F:F,Saudi!$A:$A,YEAR(daily!$A2408))</f>
        <v>3764937</v>
      </c>
      <c r="AD2408">
        <f>SUMIFS(Saudi!G:G,Saudi!$A:$A,YEAR(daily!$A2408))</f>
        <v>61.797740354674566</v>
      </c>
      <c r="AE2408">
        <f>SUMIFS(Saudi!H:H,Saudi!$A:$A,YEAR(daily!$A2408))</f>
        <v>232664599.1777074</v>
      </c>
      <c r="AF2408" s="5">
        <f t="shared" si="99"/>
        <v>9</v>
      </c>
      <c r="AG2408" s="5">
        <f t="shared" si="100"/>
        <v>2009</v>
      </c>
    </row>
    <row r="2409" spans="1:33">
      <c r="A2409" s="3">
        <v>40085</v>
      </c>
      <c r="B2409" s="1">
        <v>303381</v>
      </c>
      <c r="C2409" s="1">
        <v>71392</v>
      </c>
      <c r="D2409" s="1">
        <v>31435</v>
      </c>
      <c r="E2409" s="1">
        <v>66.709999999999994</v>
      </c>
      <c r="F2409" s="1">
        <v>67.53</v>
      </c>
      <c r="G2409" s="1">
        <v>68.010000000000005</v>
      </c>
      <c r="H2409" s="2">
        <v>51.3</v>
      </c>
      <c r="I2409" s="2">
        <v>29.1</v>
      </c>
      <c r="J2409" s="2">
        <v>85.5</v>
      </c>
      <c r="K2409" s="2">
        <v>86.1</v>
      </c>
      <c r="L2409">
        <f>SUMIFS(US!B:B,US!$D:$D,YEAR(daily!$A2409),US!$E:$E,MONTH(daily!$A2409))</f>
        <v>9481</v>
      </c>
      <c r="M2409">
        <f>SUMIFS(US!C:C,US!$D:$D,YEAR(daily!$A2409),US!$E:$E,MONTH(daily!$A2409))</f>
        <v>18594</v>
      </c>
      <c r="N2409">
        <f>SUMIFS(COT!E:E,COT!$A:$A,YEAR(daily!$A2409),COT!$B:$B,WEEKNUM(daily!$A2409))</f>
        <v>1178475</v>
      </c>
      <c r="O2409">
        <f>SUMIFS(COT!F:F,COT!$A:$A,YEAR(daily!$A2409),COT!$B:$B,WEEKNUM(daily!$A2409))</f>
        <v>231180</v>
      </c>
      <c r="P2409">
        <f>SUMIFS(COT!G:G,COT!$A:$A,YEAR(daily!$A2409),COT!$B:$B,WEEKNUM(daily!$A2409))</f>
        <v>189038</v>
      </c>
      <c r="Q2409">
        <f>SUMIFS(COT!H:H,COT!$A:$A,YEAR(daily!$A2409),COT!$B:$B,WEEKNUM(daily!$A2409))</f>
        <v>269415</v>
      </c>
      <c r="R2409">
        <f>SUMIFS(COT!I:I,COT!$A:$A,YEAR(daily!$A2409),COT!$B:$B,WEEKNUM(daily!$A2409))</f>
        <v>601709</v>
      </c>
      <c r="S2409">
        <f>SUMIFS(COT!J:J,COT!$A:$A,YEAR(daily!$A2409),COT!$B:$B,WEEKNUM(daily!$A2409))</f>
        <v>651778</v>
      </c>
      <c r="T2409">
        <f>SUMIFS(COT!K:K,COT!$A:$A,YEAR(daily!$A2409),COT!$B:$B,WEEKNUM(daily!$A2409))</f>
        <v>76171</v>
      </c>
      <c r="U2409">
        <f>SUMIFS(COT!L:L,COT!$A:$A,YEAR(daily!$A2409),COT!$B:$B,WEEKNUM(daily!$A2409))</f>
        <v>68244</v>
      </c>
      <c r="V2409">
        <f>SUMIFS(COT!M:M,COT!$A:$A,YEAR(daily!$A2409),COT!$B:$B,WEEKNUM(daily!$A2409))</f>
        <v>106</v>
      </c>
      <c r="W2409">
        <f>SUMIFS(COT!N:N,COT!$A:$A,YEAR(daily!$A2409),COT!$B:$B,WEEKNUM(daily!$A2409))</f>
        <v>98</v>
      </c>
      <c r="X2409">
        <f>SUMIFS(COT!O:O,COT!$A:$A,YEAR(daily!$A2409),COT!$B:$B,WEEKNUM(daily!$A2409))</f>
        <v>145</v>
      </c>
      <c r="Y2409">
        <f>SUMIFS(COT!P:P,COT!$A:$A,YEAR(daily!$A2409),COT!$B:$B,WEEKNUM(daily!$A2409))</f>
        <v>86</v>
      </c>
      <c r="Z2409">
        <f>SUMIFS(COT!Q:Q,COT!$A:$A,YEAR(daily!$A2409),COT!$B:$B,WEEKNUM(daily!$A2409))</f>
        <v>95</v>
      </c>
      <c r="AA2409">
        <f>SUMIFS(Saudi!B:B,Saudi!$A:$A,YEAR(daily!$A2409))</f>
        <v>509.80500000000001</v>
      </c>
      <c r="AB2409">
        <f>SUMIFS(Saudi!C:C,Saudi!$A:$A,YEAR(daily!$A2409))</f>
        <v>596.43100000000004</v>
      </c>
      <c r="AC2409">
        <f>SUMIFS(Saudi!F:F,Saudi!$A:$A,YEAR(daily!$A2409))</f>
        <v>3764937</v>
      </c>
      <c r="AD2409">
        <f>SUMIFS(Saudi!G:G,Saudi!$A:$A,YEAR(daily!$A2409))</f>
        <v>61.797740354674566</v>
      </c>
      <c r="AE2409">
        <f>SUMIFS(Saudi!H:H,Saudi!$A:$A,YEAR(daily!$A2409))</f>
        <v>232664599.1777074</v>
      </c>
      <c r="AF2409" s="5">
        <f t="shared" si="99"/>
        <v>9</v>
      </c>
      <c r="AG2409" s="5">
        <f t="shared" si="100"/>
        <v>2009</v>
      </c>
    </row>
    <row r="2410" spans="1:33">
      <c r="A2410" s="3">
        <v>40086</v>
      </c>
      <c r="B2410" s="1">
        <v>300090</v>
      </c>
      <c r="C2410" s="1">
        <v>75161</v>
      </c>
      <c r="D2410" s="1">
        <v>31961</v>
      </c>
      <c r="E2410" s="1">
        <v>70.61</v>
      </c>
      <c r="F2410" s="1">
        <v>71.31</v>
      </c>
      <c r="G2410" s="1">
        <v>71.709999999999994</v>
      </c>
      <c r="H2410" s="2">
        <v>51.3</v>
      </c>
      <c r="I2410" s="2">
        <v>29.1</v>
      </c>
      <c r="J2410" s="2">
        <v>85.5</v>
      </c>
      <c r="K2410" s="2">
        <v>86.1</v>
      </c>
      <c r="L2410">
        <f>SUMIFS(US!B:B,US!$D:$D,YEAR(daily!$A2410),US!$E:$E,MONTH(daily!$A2410))</f>
        <v>9481</v>
      </c>
      <c r="M2410">
        <f>SUMIFS(US!C:C,US!$D:$D,YEAR(daily!$A2410),US!$E:$E,MONTH(daily!$A2410))</f>
        <v>18594</v>
      </c>
      <c r="N2410">
        <f>SUMIFS(COT!E:E,COT!$A:$A,YEAR(daily!$A2410),COT!$B:$B,WEEKNUM(daily!$A2410))</f>
        <v>1178475</v>
      </c>
      <c r="O2410">
        <f>SUMIFS(COT!F:F,COT!$A:$A,YEAR(daily!$A2410),COT!$B:$B,WEEKNUM(daily!$A2410))</f>
        <v>231180</v>
      </c>
      <c r="P2410">
        <f>SUMIFS(COT!G:G,COT!$A:$A,YEAR(daily!$A2410),COT!$B:$B,WEEKNUM(daily!$A2410))</f>
        <v>189038</v>
      </c>
      <c r="Q2410">
        <f>SUMIFS(COT!H:H,COT!$A:$A,YEAR(daily!$A2410),COT!$B:$B,WEEKNUM(daily!$A2410))</f>
        <v>269415</v>
      </c>
      <c r="R2410">
        <f>SUMIFS(COT!I:I,COT!$A:$A,YEAR(daily!$A2410),COT!$B:$B,WEEKNUM(daily!$A2410))</f>
        <v>601709</v>
      </c>
      <c r="S2410">
        <f>SUMIFS(COT!J:J,COT!$A:$A,YEAR(daily!$A2410),COT!$B:$B,WEEKNUM(daily!$A2410))</f>
        <v>651778</v>
      </c>
      <c r="T2410">
        <f>SUMIFS(COT!K:K,COT!$A:$A,YEAR(daily!$A2410),COT!$B:$B,WEEKNUM(daily!$A2410))</f>
        <v>76171</v>
      </c>
      <c r="U2410">
        <f>SUMIFS(COT!L:L,COT!$A:$A,YEAR(daily!$A2410),COT!$B:$B,WEEKNUM(daily!$A2410))</f>
        <v>68244</v>
      </c>
      <c r="V2410">
        <f>SUMIFS(COT!M:M,COT!$A:$A,YEAR(daily!$A2410),COT!$B:$B,WEEKNUM(daily!$A2410))</f>
        <v>106</v>
      </c>
      <c r="W2410">
        <f>SUMIFS(COT!N:N,COT!$A:$A,YEAR(daily!$A2410),COT!$B:$B,WEEKNUM(daily!$A2410))</f>
        <v>98</v>
      </c>
      <c r="X2410">
        <f>SUMIFS(COT!O:O,COT!$A:$A,YEAR(daily!$A2410),COT!$B:$B,WEEKNUM(daily!$A2410))</f>
        <v>145</v>
      </c>
      <c r="Y2410">
        <f>SUMIFS(COT!P:P,COT!$A:$A,YEAR(daily!$A2410),COT!$B:$B,WEEKNUM(daily!$A2410))</f>
        <v>86</v>
      </c>
      <c r="Z2410">
        <f>SUMIFS(COT!Q:Q,COT!$A:$A,YEAR(daily!$A2410),COT!$B:$B,WEEKNUM(daily!$A2410))</f>
        <v>95</v>
      </c>
      <c r="AA2410">
        <f>SUMIFS(Saudi!B:B,Saudi!$A:$A,YEAR(daily!$A2410))</f>
        <v>509.80500000000001</v>
      </c>
      <c r="AB2410">
        <f>SUMIFS(Saudi!C:C,Saudi!$A:$A,YEAR(daily!$A2410))</f>
        <v>596.43100000000004</v>
      </c>
      <c r="AC2410">
        <f>SUMIFS(Saudi!F:F,Saudi!$A:$A,YEAR(daily!$A2410))</f>
        <v>3764937</v>
      </c>
      <c r="AD2410">
        <f>SUMIFS(Saudi!G:G,Saudi!$A:$A,YEAR(daily!$A2410))</f>
        <v>61.797740354674566</v>
      </c>
      <c r="AE2410">
        <f>SUMIFS(Saudi!H:H,Saudi!$A:$A,YEAR(daily!$A2410))</f>
        <v>232664599.1777074</v>
      </c>
      <c r="AF2410" s="5">
        <f t="shared" si="99"/>
        <v>9</v>
      </c>
      <c r="AG2410" s="5">
        <f t="shared" si="100"/>
        <v>2009</v>
      </c>
    </row>
    <row r="2411" spans="1:33">
      <c r="A2411" s="3">
        <v>40087</v>
      </c>
      <c r="B2411" s="1">
        <v>297948</v>
      </c>
      <c r="C2411" s="1">
        <v>77861</v>
      </c>
      <c r="D2411" s="1">
        <v>33661</v>
      </c>
      <c r="E2411" s="1">
        <v>70.819999999999993</v>
      </c>
      <c r="F2411" s="1">
        <v>71.63</v>
      </c>
      <c r="G2411" s="1">
        <v>72.069999999999993</v>
      </c>
      <c r="H2411" s="2">
        <v>51.3</v>
      </c>
      <c r="I2411" s="2">
        <v>29.1</v>
      </c>
      <c r="J2411" s="2">
        <v>85.5</v>
      </c>
      <c r="K2411" s="2">
        <v>86.1</v>
      </c>
      <c r="L2411">
        <f>SUMIFS(US!B:B,US!$D:$D,YEAR(daily!$A2411),US!$E:$E,MONTH(daily!$A2411))</f>
        <v>9397</v>
      </c>
      <c r="M2411">
        <f>SUMIFS(US!C:C,US!$D:$D,YEAR(daily!$A2411),US!$E:$E,MONTH(daily!$A2411))</f>
        <v>18803</v>
      </c>
      <c r="N2411">
        <f>SUMIFS(COT!E:E,COT!$A:$A,YEAR(daily!$A2411),COT!$B:$B,WEEKNUM(daily!$A2411))</f>
        <v>1178475</v>
      </c>
      <c r="O2411">
        <f>SUMIFS(COT!F:F,COT!$A:$A,YEAR(daily!$A2411),COT!$B:$B,WEEKNUM(daily!$A2411))</f>
        <v>231180</v>
      </c>
      <c r="P2411">
        <f>SUMIFS(COT!G:G,COT!$A:$A,YEAR(daily!$A2411),COT!$B:$B,WEEKNUM(daily!$A2411))</f>
        <v>189038</v>
      </c>
      <c r="Q2411">
        <f>SUMIFS(COT!H:H,COT!$A:$A,YEAR(daily!$A2411),COT!$B:$B,WEEKNUM(daily!$A2411))</f>
        <v>269415</v>
      </c>
      <c r="R2411">
        <f>SUMIFS(COT!I:I,COT!$A:$A,YEAR(daily!$A2411),COT!$B:$B,WEEKNUM(daily!$A2411))</f>
        <v>601709</v>
      </c>
      <c r="S2411">
        <f>SUMIFS(COT!J:J,COT!$A:$A,YEAR(daily!$A2411),COT!$B:$B,WEEKNUM(daily!$A2411))</f>
        <v>651778</v>
      </c>
      <c r="T2411">
        <f>SUMIFS(COT!K:K,COT!$A:$A,YEAR(daily!$A2411),COT!$B:$B,WEEKNUM(daily!$A2411))</f>
        <v>76171</v>
      </c>
      <c r="U2411">
        <f>SUMIFS(COT!L:L,COT!$A:$A,YEAR(daily!$A2411),COT!$B:$B,WEEKNUM(daily!$A2411))</f>
        <v>68244</v>
      </c>
      <c r="V2411">
        <f>SUMIFS(COT!M:M,COT!$A:$A,YEAR(daily!$A2411),COT!$B:$B,WEEKNUM(daily!$A2411))</f>
        <v>106</v>
      </c>
      <c r="W2411">
        <f>SUMIFS(COT!N:N,COT!$A:$A,YEAR(daily!$A2411),COT!$B:$B,WEEKNUM(daily!$A2411))</f>
        <v>98</v>
      </c>
      <c r="X2411">
        <f>SUMIFS(COT!O:O,COT!$A:$A,YEAR(daily!$A2411),COT!$B:$B,WEEKNUM(daily!$A2411))</f>
        <v>145</v>
      </c>
      <c r="Y2411">
        <f>SUMIFS(COT!P:P,COT!$A:$A,YEAR(daily!$A2411),COT!$B:$B,WEEKNUM(daily!$A2411))</f>
        <v>86</v>
      </c>
      <c r="Z2411">
        <f>SUMIFS(COT!Q:Q,COT!$A:$A,YEAR(daily!$A2411),COT!$B:$B,WEEKNUM(daily!$A2411))</f>
        <v>95</v>
      </c>
      <c r="AA2411">
        <f>SUMIFS(Saudi!B:B,Saudi!$A:$A,YEAR(daily!$A2411))</f>
        <v>509.80500000000001</v>
      </c>
      <c r="AB2411">
        <f>SUMIFS(Saudi!C:C,Saudi!$A:$A,YEAR(daily!$A2411))</f>
        <v>596.43100000000004</v>
      </c>
      <c r="AC2411">
        <f>SUMIFS(Saudi!F:F,Saudi!$A:$A,YEAR(daily!$A2411))</f>
        <v>3764937</v>
      </c>
      <c r="AD2411">
        <f>SUMIFS(Saudi!G:G,Saudi!$A:$A,YEAR(daily!$A2411))</f>
        <v>61.797740354674566</v>
      </c>
      <c r="AE2411">
        <f>SUMIFS(Saudi!H:H,Saudi!$A:$A,YEAR(daily!$A2411))</f>
        <v>232664599.1777074</v>
      </c>
      <c r="AF2411" s="5">
        <f t="shared" si="99"/>
        <v>10</v>
      </c>
      <c r="AG2411" s="5">
        <f t="shared" si="100"/>
        <v>2009</v>
      </c>
    </row>
    <row r="2412" spans="1:33">
      <c r="A2412" s="3">
        <v>40088</v>
      </c>
      <c r="B2412" s="1">
        <v>298730</v>
      </c>
      <c r="C2412" s="1">
        <v>83516</v>
      </c>
      <c r="D2412" s="1">
        <v>36097</v>
      </c>
      <c r="E2412" s="1">
        <v>69.95</v>
      </c>
      <c r="F2412" s="1">
        <v>70.78</v>
      </c>
      <c r="G2412" s="1">
        <v>71.23</v>
      </c>
      <c r="H2412" s="2">
        <v>51.3</v>
      </c>
      <c r="I2412" s="2">
        <v>29.1</v>
      </c>
      <c r="J2412" s="2">
        <v>85.5</v>
      </c>
      <c r="K2412" s="2">
        <v>86.1</v>
      </c>
      <c r="L2412">
        <f>SUMIFS(US!B:B,US!$D:$D,YEAR(daily!$A2412),US!$E:$E,MONTH(daily!$A2412))</f>
        <v>9397</v>
      </c>
      <c r="M2412">
        <f>SUMIFS(US!C:C,US!$D:$D,YEAR(daily!$A2412),US!$E:$E,MONTH(daily!$A2412))</f>
        <v>18803</v>
      </c>
      <c r="N2412">
        <f>SUMIFS(COT!E:E,COT!$A:$A,YEAR(daily!$A2412),COT!$B:$B,WEEKNUM(daily!$A2412))</f>
        <v>1178475</v>
      </c>
      <c r="O2412">
        <f>SUMIFS(COT!F:F,COT!$A:$A,YEAR(daily!$A2412),COT!$B:$B,WEEKNUM(daily!$A2412))</f>
        <v>231180</v>
      </c>
      <c r="P2412">
        <f>SUMIFS(COT!G:G,COT!$A:$A,YEAR(daily!$A2412),COT!$B:$B,WEEKNUM(daily!$A2412))</f>
        <v>189038</v>
      </c>
      <c r="Q2412">
        <f>SUMIFS(COT!H:H,COT!$A:$A,YEAR(daily!$A2412),COT!$B:$B,WEEKNUM(daily!$A2412))</f>
        <v>269415</v>
      </c>
      <c r="R2412">
        <f>SUMIFS(COT!I:I,COT!$A:$A,YEAR(daily!$A2412),COT!$B:$B,WEEKNUM(daily!$A2412))</f>
        <v>601709</v>
      </c>
      <c r="S2412">
        <f>SUMIFS(COT!J:J,COT!$A:$A,YEAR(daily!$A2412),COT!$B:$B,WEEKNUM(daily!$A2412))</f>
        <v>651778</v>
      </c>
      <c r="T2412">
        <f>SUMIFS(COT!K:K,COT!$A:$A,YEAR(daily!$A2412),COT!$B:$B,WEEKNUM(daily!$A2412))</f>
        <v>76171</v>
      </c>
      <c r="U2412">
        <f>SUMIFS(COT!L:L,COT!$A:$A,YEAR(daily!$A2412),COT!$B:$B,WEEKNUM(daily!$A2412))</f>
        <v>68244</v>
      </c>
      <c r="V2412">
        <f>SUMIFS(COT!M:M,COT!$A:$A,YEAR(daily!$A2412),COT!$B:$B,WEEKNUM(daily!$A2412))</f>
        <v>106</v>
      </c>
      <c r="W2412">
        <f>SUMIFS(COT!N:N,COT!$A:$A,YEAR(daily!$A2412),COT!$B:$B,WEEKNUM(daily!$A2412))</f>
        <v>98</v>
      </c>
      <c r="X2412">
        <f>SUMIFS(COT!O:O,COT!$A:$A,YEAR(daily!$A2412),COT!$B:$B,WEEKNUM(daily!$A2412))</f>
        <v>145</v>
      </c>
      <c r="Y2412">
        <f>SUMIFS(COT!P:P,COT!$A:$A,YEAR(daily!$A2412),COT!$B:$B,WEEKNUM(daily!$A2412))</f>
        <v>86</v>
      </c>
      <c r="Z2412">
        <f>SUMIFS(COT!Q:Q,COT!$A:$A,YEAR(daily!$A2412),COT!$B:$B,WEEKNUM(daily!$A2412))</f>
        <v>95</v>
      </c>
      <c r="AA2412">
        <f>SUMIFS(Saudi!B:B,Saudi!$A:$A,YEAR(daily!$A2412))</f>
        <v>509.80500000000001</v>
      </c>
      <c r="AB2412">
        <f>SUMIFS(Saudi!C:C,Saudi!$A:$A,YEAR(daily!$A2412))</f>
        <v>596.43100000000004</v>
      </c>
      <c r="AC2412">
        <f>SUMIFS(Saudi!F:F,Saudi!$A:$A,YEAR(daily!$A2412))</f>
        <v>3764937</v>
      </c>
      <c r="AD2412">
        <f>SUMIFS(Saudi!G:G,Saudi!$A:$A,YEAR(daily!$A2412))</f>
        <v>61.797740354674566</v>
      </c>
      <c r="AE2412">
        <f>SUMIFS(Saudi!H:H,Saudi!$A:$A,YEAR(daily!$A2412))</f>
        <v>232664599.1777074</v>
      </c>
      <c r="AF2412" s="5">
        <f t="shared" si="99"/>
        <v>10</v>
      </c>
      <c r="AG2412" s="5">
        <f t="shared" si="100"/>
        <v>2009</v>
      </c>
    </row>
    <row r="2413" spans="1:33">
      <c r="A2413" s="3">
        <v>40091</v>
      </c>
      <c r="B2413" s="1">
        <v>291390</v>
      </c>
      <c r="C2413" s="1">
        <v>87822</v>
      </c>
      <c r="D2413" s="1">
        <v>34877</v>
      </c>
      <c r="E2413" s="1">
        <v>70.41</v>
      </c>
      <c r="F2413" s="1">
        <v>70.98</v>
      </c>
      <c r="G2413" s="1">
        <v>71.37</v>
      </c>
      <c r="H2413" s="2">
        <v>51.3</v>
      </c>
      <c r="I2413" s="2">
        <v>29.1</v>
      </c>
      <c r="J2413" s="2">
        <v>85.5</v>
      </c>
      <c r="K2413" s="2">
        <v>86.1</v>
      </c>
      <c r="L2413">
        <f>SUMIFS(US!B:B,US!$D:$D,YEAR(daily!$A2413),US!$E:$E,MONTH(daily!$A2413))</f>
        <v>9397</v>
      </c>
      <c r="M2413">
        <f>SUMIFS(US!C:C,US!$D:$D,YEAR(daily!$A2413),US!$E:$E,MONTH(daily!$A2413))</f>
        <v>18803</v>
      </c>
      <c r="N2413">
        <f>SUMIFS(COT!E:E,COT!$A:$A,YEAR(daily!$A2413),COT!$B:$B,WEEKNUM(daily!$A2413))</f>
        <v>1248517</v>
      </c>
      <c r="O2413">
        <f>SUMIFS(COT!F:F,COT!$A:$A,YEAR(daily!$A2413),COT!$B:$B,WEEKNUM(daily!$A2413))</f>
        <v>235569</v>
      </c>
      <c r="P2413">
        <f>SUMIFS(COT!G:G,COT!$A:$A,YEAR(daily!$A2413),COT!$B:$B,WEEKNUM(daily!$A2413))</f>
        <v>185563</v>
      </c>
      <c r="Q2413">
        <f>SUMIFS(COT!H:H,COT!$A:$A,YEAR(daily!$A2413),COT!$B:$B,WEEKNUM(daily!$A2413))</f>
        <v>278865</v>
      </c>
      <c r="R2413">
        <f>SUMIFS(COT!I:I,COT!$A:$A,YEAR(daily!$A2413),COT!$B:$B,WEEKNUM(daily!$A2413))</f>
        <v>631663</v>
      </c>
      <c r="S2413">
        <f>SUMIFS(COT!J:J,COT!$A:$A,YEAR(daily!$A2413),COT!$B:$B,WEEKNUM(daily!$A2413))</f>
        <v>675950</v>
      </c>
      <c r="T2413">
        <f>SUMIFS(COT!K:K,COT!$A:$A,YEAR(daily!$A2413),COT!$B:$B,WEEKNUM(daily!$A2413))</f>
        <v>102420</v>
      </c>
      <c r="U2413">
        <f>SUMIFS(COT!L:L,COT!$A:$A,YEAR(daily!$A2413),COT!$B:$B,WEEKNUM(daily!$A2413))</f>
        <v>108139</v>
      </c>
      <c r="V2413">
        <f>SUMIFS(COT!M:M,COT!$A:$A,YEAR(daily!$A2413),COT!$B:$B,WEEKNUM(daily!$A2413))</f>
        <v>108</v>
      </c>
      <c r="W2413">
        <f>SUMIFS(COT!N:N,COT!$A:$A,YEAR(daily!$A2413),COT!$B:$B,WEEKNUM(daily!$A2413))</f>
        <v>108</v>
      </c>
      <c r="X2413">
        <f>SUMIFS(COT!O:O,COT!$A:$A,YEAR(daily!$A2413),COT!$B:$B,WEEKNUM(daily!$A2413))</f>
        <v>146</v>
      </c>
      <c r="Y2413">
        <f>SUMIFS(COT!P:P,COT!$A:$A,YEAR(daily!$A2413),COT!$B:$B,WEEKNUM(daily!$A2413))</f>
        <v>83</v>
      </c>
      <c r="Z2413">
        <f>SUMIFS(COT!Q:Q,COT!$A:$A,YEAR(daily!$A2413),COT!$B:$B,WEEKNUM(daily!$A2413))</f>
        <v>95</v>
      </c>
      <c r="AA2413">
        <f>SUMIFS(Saudi!B:B,Saudi!$A:$A,YEAR(daily!$A2413))</f>
        <v>509.80500000000001</v>
      </c>
      <c r="AB2413">
        <f>SUMIFS(Saudi!C:C,Saudi!$A:$A,YEAR(daily!$A2413))</f>
        <v>596.43100000000004</v>
      </c>
      <c r="AC2413">
        <f>SUMIFS(Saudi!F:F,Saudi!$A:$A,YEAR(daily!$A2413))</f>
        <v>3764937</v>
      </c>
      <c r="AD2413">
        <f>SUMIFS(Saudi!G:G,Saudi!$A:$A,YEAR(daily!$A2413))</f>
        <v>61.797740354674566</v>
      </c>
      <c r="AE2413">
        <f>SUMIFS(Saudi!H:H,Saudi!$A:$A,YEAR(daily!$A2413))</f>
        <v>232664599.1777074</v>
      </c>
      <c r="AF2413" s="5">
        <f t="shared" si="99"/>
        <v>10</v>
      </c>
      <c r="AG2413" s="5">
        <f t="shared" si="100"/>
        <v>2009</v>
      </c>
    </row>
    <row r="2414" spans="1:33">
      <c r="A2414" s="3">
        <v>40092</v>
      </c>
      <c r="B2414" s="1">
        <v>290444</v>
      </c>
      <c r="C2414" s="1">
        <v>88405</v>
      </c>
      <c r="D2414" s="1">
        <v>39251</v>
      </c>
      <c r="E2414" s="1">
        <v>70.88</v>
      </c>
      <c r="F2414" s="1">
        <v>71.52</v>
      </c>
      <c r="G2414" s="1">
        <v>71.92</v>
      </c>
      <c r="H2414" s="2">
        <v>51.3</v>
      </c>
      <c r="I2414" s="2">
        <v>29.1</v>
      </c>
      <c r="J2414" s="2">
        <v>85.5</v>
      </c>
      <c r="K2414" s="2">
        <v>86.1</v>
      </c>
      <c r="L2414">
        <f>SUMIFS(US!B:B,US!$D:$D,YEAR(daily!$A2414),US!$E:$E,MONTH(daily!$A2414))</f>
        <v>9397</v>
      </c>
      <c r="M2414">
        <f>SUMIFS(US!C:C,US!$D:$D,YEAR(daily!$A2414),US!$E:$E,MONTH(daily!$A2414))</f>
        <v>18803</v>
      </c>
      <c r="N2414">
        <f>SUMIFS(COT!E:E,COT!$A:$A,YEAR(daily!$A2414),COT!$B:$B,WEEKNUM(daily!$A2414))</f>
        <v>1248517</v>
      </c>
      <c r="O2414">
        <f>SUMIFS(COT!F:F,COT!$A:$A,YEAR(daily!$A2414),COT!$B:$B,WEEKNUM(daily!$A2414))</f>
        <v>235569</v>
      </c>
      <c r="P2414">
        <f>SUMIFS(COT!G:G,COT!$A:$A,YEAR(daily!$A2414),COT!$B:$B,WEEKNUM(daily!$A2414))</f>
        <v>185563</v>
      </c>
      <c r="Q2414">
        <f>SUMIFS(COT!H:H,COT!$A:$A,YEAR(daily!$A2414),COT!$B:$B,WEEKNUM(daily!$A2414))</f>
        <v>278865</v>
      </c>
      <c r="R2414">
        <f>SUMIFS(COT!I:I,COT!$A:$A,YEAR(daily!$A2414),COT!$B:$B,WEEKNUM(daily!$A2414))</f>
        <v>631663</v>
      </c>
      <c r="S2414">
        <f>SUMIFS(COT!J:J,COT!$A:$A,YEAR(daily!$A2414),COT!$B:$B,WEEKNUM(daily!$A2414))</f>
        <v>675950</v>
      </c>
      <c r="T2414">
        <f>SUMIFS(COT!K:K,COT!$A:$A,YEAR(daily!$A2414),COT!$B:$B,WEEKNUM(daily!$A2414))</f>
        <v>102420</v>
      </c>
      <c r="U2414">
        <f>SUMIFS(COT!L:L,COT!$A:$A,YEAR(daily!$A2414),COT!$B:$B,WEEKNUM(daily!$A2414))</f>
        <v>108139</v>
      </c>
      <c r="V2414">
        <f>SUMIFS(COT!M:M,COT!$A:$A,YEAR(daily!$A2414),COT!$B:$B,WEEKNUM(daily!$A2414))</f>
        <v>108</v>
      </c>
      <c r="W2414">
        <f>SUMIFS(COT!N:N,COT!$A:$A,YEAR(daily!$A2414),COT!$B:$B,WEEKNUM(daily!$A2414))</f>
        <v>108</v>
      </c>
      <c r="X2414">
        <f>SUMIFS(COT!O:O,COT!$A:$A,YEAR(daily!$A2414),COT!$B:$B,WEEKNUM(daily!$A2414))</f>
        <v>146</v>
      </c>
      <c r="Y2414">
        <f>SUMIFS(COT!P:P,COT!$A:$A,YEAR(daily!$A2414),COT!$B:$B,WEEKNUM(daily!$A2414))</f>
        <v>83</v>
      </c>
      <c r="Z2414">
        <f>SUMIFS(COT!Q:Q,COT!$A:$A,YEAR(daily!$A2414),COT!$B:$B,WEEKNUM(daily!$A2414))</f>
        <v>95</v>
      </c>
      <c r="AA2414">
        <f>SUMIFS(Saudi!B:B,Saudi!$A:$A,YEAR(daily!$A2414))</f>
        <v>509.80500000000001</v>
      </c>
      <c r="AB2414">
        <f>SUMIFS(Saudi!C:C,Saudi!$A:$A,YEAR(daily!$A2414))</f>
        <v>596.43100000000004</v>
      </c>
      <c r="AC2414">
        <f>SUMIFS(Saudi!F:F,Saudi!$A:$A,YEAR(daily!$A2414))</f>
        <v>3764937</v>
      </c>
      <c r="AD2414">
        <f>SUMIFS(Saudi!G:G,Saudi!$A:$A,YEAR(daily!$A2414))</f>
        <v>61.797740354674566</v>
      </c>
      <c r="AE2414">
        <f>SUMIFS(Saudi!H:H,Saudi!$A:$A,YEAR(daily!$A2414))</f>
        <v>232664599.1777074</v>
      </c>
      <c r="AF2414" s="5">
        <f t="shared" si="99"/>
        <v>10</v>
      </c>
      <c r="AG2414" s="5">
        <f t="shared" si="100"/>
        <v>2009</v>
      </c>
    </row>
    <row r="2415" spans="1:33">
      <c r="A2415" s="3">
        <v>40093</v>
      </c>
      <c r="B2415" s="1">
        <v>268321</v>
      </c>
      <c r="C2415" s="1">
        <v>95054</v>
      </c>
      <c r="D2415" s="1">
        <v>41095</v>
      </c>
      <c r="E2415" s="1">
        <v>69.569999999999993</v>
      </c>
      <c r="F2415" s="1">
        <v>70.34</v>
      </c>
      <c r="G2415" s="1">
        <v>70.8</v>
      </c>
      <c r="H2415" s="2">
        <v>51.3</v>
      </c>
      <c r="I2415" s="2">
        <v>29.1</v>
      </c>
      <c r="J2415" s="2">
        <v>85.5</v>
      </c>
      <c r="K2415" s="2">
        <v>86.1</v>
      </c>
      <c r="L2415">
        <f>SUMIFS(US!B:B,US!$D:$D,YEAR(daily!$A2415),US!$E:$E,MONTH(daily!$A2415))</f>
        <v>9397</v>
      </c>
      <c r="M2415">
        <f>SUMIFS(US!C:C,US!$D:$D,YEAR(daily!$A2415),US!$E:$E,MONTH(daily!$A2415))</f>
        <v>18803</v>
      </c>
      <c r="N2415">
        <f>SUMIFS(COT!E:E,COT!$A:$A,YEAR(daily!$A2415),COT!$B:$B,WEEKNUM(daily!$A2415))</f>
        <v>1248517</v>
      </c>
      <c r="O2415">
        <f>SUMIFS(COT!F:F,COT!$A:$A,YEAR(daily!$A2415),COT!$B:$B,WEEKNUM(daily!$A2415))</f>
        <v>235569</v>
      </c>
      <c r="P2415">
        <f>SUMIFS(COT!G:G,COT!$A:$A,YEAR(daily!$A2415),COT!$B:$B,WEEKNUM(daily!$A2415))</f>
        <v>185563</v>
      </c>
      <c r="Q2415">
        <f>SUMIFS(COT!H:H,COT!$A:$A,YEAR(daily!$A2415),COT!$B:$B,WEEKNUM(daily!$A2415))</f>
        <v>278865</v>
      </c>
      <c r="R2415">
        <f>SUMIFS(COT!I:I,COT!$A:$A,YEAR(daily!$A2415),COT!$B:$B,WEEKNUM(daily!$A2415))</f>
        <v>631663</v>
      </c>
      <c r="S2415">
        <f>SUMIFS(COT!J:J,COT!$A:$A,YEAR(daily!$A2415),COT!$B:$B,WEEKNUM(daily!$A2415))</f>
        <v>675950</v>
      </c>
      <c r="T2415">
        <f>SUMIFS(COT!K:K,COT!$A:$A,YEAR(daily!$A2415),COT!$B:$B,WEEKNUM(daily!$A2415))</f>
        <v>102420</v>
      </c>
      <c r="U2415">
        <f>SUMIFS(COT!L:L,COT!$A:$A,YEAR(daily!$A2415),COT!$B:$B,WEEKNUM(daily!$A2415))</f>
        <v>108139</v>
      </c>
      <c r="V2415">
        <f>SUMIFS(COT!M:M,COT!$A:$A,YEAR(daily!$A2415),COT!$B:$B,WEEKNUM(daily!$A2415))</f>
        <v>108</v>
      </c>
      <c r="W2415">
        <f>SUMIFS(COT!N:N,COT!$A:$A,YEAR(daily!$A2415),COT!$B:$B,WEEKNUM(daily!$A2415))</f>
        <v>108</v>
      </c>
      <c r="X2415">
        <f>SUMIFS(COT!O:O,COT!$A:$A,YEAR(daily!$A2415),COT!$B:$B,WEEKNUM(daily!$A2415))</f>
        <v>146</v>
      </c>
      <c r="Y2415">
        <f>SUMIFS(COT!P:P,COT!$A:$A,YEAR(daily!$A2415),COT!$B:$B,WEEKNUM(daily!$A2415))</f>
        <v>83</v>
      </c>
      <c r="Z2415">
        <f>SUMIFS(COT!Q:Q,COT!$A:$A,YEAR(daily!$A2415),COT!$B:$B,WEEKNUM(daily!$A2415))</f>
        <v>95</v>
      </c>
      <c r="AA2415">
        <f>SUMIFS(Saudi!B:B,Saudi!$A:$A,YEAR(daily!$A2415))</f>
        <v>509.80500000000001</v>
      </c>
      <c r="AB2415">
        <f>SUMIFS(Saudi!C:C,Saudi!$A:$A,YEAR(daily!$A2415))</f>
        <v>596.43100000000004</v>
      </c>
      <c r="AC2415">
        <f>SUMIFS(Saudi!F:F,Saudi!$A:$A,YEAR(daily!$A2415))</f>
        <v>3764937</v>
      </c>
      <c r="AD2415">
        <f>SUMIFS(Saudi!G:G,Saudi!$A:$A,YEAR(daily!$A2415))</f>
        <v>61.797740354674566</v>
      </c>
      <c r="AE2415">
        <f>SUMIFS(Saudi!H:H,Saudi!$A:$A,YEAR(daily!$A2415))</f>
        <v>232664599.1777074</v>
      </c>
      <c r="AF2415" s="5">
        <f t="shared" si="99"/>
        <v>10</v>
      </c>
      <c r="AG2415" s="5">
        <f t="shared" si="100"/>
        <v>2009</v>
      </c>
    </row>
    <row r="2416" spans="1:33">
      <c r="A2416" s="3">
        <v>40094</v>
      </c>
      <c r="B2416" s="1">
        <v>240606</v>
      </c>
      <c r="C2416" s="1">
        <v>109864</v>
      </c>
      <c r="D2416" s="1">
        <v>43244</v>
      </c>
      <c r="E2416" s="1">
        <v>71.69</v>
      </c>
      <c r="F2416" s="1">
        <v>72.72</v>
      </c>
      <c r="G2416" s="1">
        <v>73.28</v>
      </c>
      <c r="H2416" s="2">
        <v>51.3</v>
      </c>
      <c r="I2416" s="2">
        <v>29.1</v>
      </c>
      <c r="J2416" s="2">
        <v>85.5</v>
      </c>
      <c r="K2416" s="2">
        <v>86.1</v>
      </c>
      <c r="L2416">
        <f>SUMIFS(US!B:B,US!$D:$D,YEAR(daily!$A2416),US!$E:$E,MONTH(daily!$A2416))</f>
        <v>9397</v>
      </c>
      <c r="M2416">
        <f>SUMIFS(US!C:C,US!$D:$D,YEAR(daily!$A2416),US!$E:$E,MONTH(daily!$A2416))</f>
        <v>18803</v>
      </c>
      <c r="N2416">
        <f>SUMIFS(COT!E:E,COT!$A:$A,YEAR(daily!$A2416),COT!$B:$B,WEEKNUM(daily!$A2416))</f>
        <v>1248517</v>
      </c>
      <c r="O2416">
        <f>SUMIFS(COT!F:F,COT!$A:$A,YEAR(daily!$A2416),COT!$B:$B,WEEKNUM(daily!$A2416))</f>
        <v>235569</v>
      </c>
      <c r="P2416">
        <f>SUMIFS(COT!G:G,COT!$A:$A,YEAR(daily!$A2416),COT!$B:$B,WEEKNUM(daily!$A2416))</f>
        <v>185563</v>
      </c>
      <c r="Q2416">
        <f>SUMIFS(COT!H:H,COT!$A:$A,YEAR(daily!$A2416),COT!$B:$B,WEEKNUM(daily!$A2416))</f>
        <v>278865</v>
      </c>
      <c r="R2416">
        <f>SUMIFS(COT!I:I,COT!$A:$A,YEAR(daily!$A2416),COT!$B:$B,WEEKNUM(daily!$A2416))</f>
        <v>631663</v>
      </c>
      <c r="S2416">
        <f>SUMIFS(COT!J:J,COT!$A:$A,YEAR(daily!$A2416),COT!$B:$B,WEEKNUM(daily!$A2416))</f>
        <v>675950</v>
      </c>
      <c r="T2416">
        <f>SUMIFS(COT!K:K,COT!$A:$A,YEAR(daily!$A2416),COT!$B:$B,WEEKNUM(daily!$A2416))</f>
        <v>102420</v>
      </c>
      <c r="U2416">
        <f>SUMIFS(COT!L:L,COT!$A:$A,YEAR(daily!$A2416),COT!$B:$B,WEEKNUM(daily!$A2416))</f>
        <v>108139</v>
      </c>
      <c r="V2416">
        <f>SUMIFS(COT!M:M,COT!$A:$A,YEAR(daily!$A2416),COT!$B:$B,WEEKNUM(daily!$A2416))</f>
        <v>108</v>
      </c>
      <c r="W2416">
        <f>SUMIFS(COT!N:N,COT!$A:$A,YEAR(daily!$A2416),COT!$B:$B,WEEKNUM(daily!$A2416))</f>
        <v>108</v>
      </c>
      <c r="X2416">
        <f>SUMIFS(COT!O:O,COT!$A:$A,YEAR(daily!$A2416),COT!$B:$B,WEEKNUM(daily!$A2416))</f>
        <v>146</v>
      </c>
      <c r="Y2416">
        <f>SUMIFS(COT!P:P,COT!$A:$A,YEAR(daily!$A2416),COT!$B:$B,WEEKNUM(daily!$A2416))</f>
        <v>83</v>
      </c>
      <c r="Z2416">
        <f>SUMIFS(COT!Q:Q,COT!$A:$A,YEAR(daily!$A2416),COT!$B:$B,WEEKNUM(daily!$A2416))</f>
        <v>95</v>
      </c>
      <c r="AA2416">
        <f>SUMIFS(Saudi!B:B,Saudi!$A:$A,YEAR(daily!$A2416))</f>
        <v>509.80500000000001</v>
      </c>
      <c r="AB2416">
        <f>SUMIFS(Saudi!C:C,Saudi!$A:$A,YEAR(daily!$A2416))</f>
        <v>596.43100000000004</v>
      </c>
      <c r="AC2416">
        <f>SUMIFS(Saudi!F:F,Saudi!$A:$A,YEAR(daily!$A2416))</f>
        <v>3764937</v>
      </c>
      <c r="AD2416">
        <f>SUMIFS(Saudi!G:G,Saudi!$A:$A,YEAR(daily!$A2416))</f>
        <v>61.797740354674566</v>
      </c>
      <c r="AE2416">
        <f>SUMIFS(Saudi!H:H,Saudi!$A:$A,YEAR(daily!$A2416))</f>
        <v>232664599.1777074</v>
      </c>
      <c r="AF2416" s="5">
        <f t="shared" si="99"/>
        <v>10</v>
      </c>
      <c r="AG2416" s="5">
        <f t="shared" si="100"/>
        <v>2009</v>
      </c>
    </row>
    <row r="2417" spans="1:33">
      <c r="A2417" s="3">
        <v>40095</v>
      </c>
      <c r="B2417" s="1">
        <v>192598</v>
      </c>
      <c r="C2417" s="1">
        <v>118281</v>
      </c>
      <c r="D2417" s="1">
        <v>43501</v>
      </c>
      <c r="E2417" s="1">
        <v>71.77</v>
      </c>
      <c r="F2417" s="1">
        <v>72.84</v>
      </c>
      <c r="G2417" s="1">
        <v>73.430000000000007</v>
      </c>
      <c r="H2417" s="2">
        <v>51.3</v>
      </c>
      <c r="I2417" s="2">
        <v>29.1</v>
      </c>
      <c r="J2417" s="2">
        <v>85.5</v>
      </c>
      <c r="K2417" s="2">
        <v>86.1</v>
      </c>
      <c r="L2417">
        <f>SUMIFS(US!B:B,US!$D:$D,YEAR(daily!$A2417),US!$E:$E,MONTH(daily!$A2417))</f>
        <v>9397</v>
      </c>
      <c r="M2417">
        <f>SUMIFS(US!C:C,US!$D:$D,YEAR(daily!$A2417),US!$E:$E,MONTH(daily!$A2417))</f>
        <v>18803</v>
      </c>
      <c r="N2417">
        <f>SUMIFS(COT!E:E,COT!$A:$A,YEAR(daily!$A2417),COT!$B:$B,WEEKNUM(daily!$A2417))</f>
        <v>1248517</v>
      </c>
      <c r="O2417">
        <f>SUMIFS(COT!F:F,COT!$A:$A,YEAR(daily!$A2417),COT!$B:$B,WEEKNUM(daily!$A2417))</f>
        <v>235569</v>
      </c>
      <c r="P2417">
        <f>SUMIFS(COT!G:G,COT!$A:$A,YEAR(daily!$A2417),COT!$B:$B,WEEKNUM(daily!$A2417))</f>
        <v>185563</v>
      </c>
      <c r="Q2417">
        <f>SUMIFS(COT!H:H,COT!$A:$A,YEAR(daily!$A2417),COT!$B:$B,WEEKNUM(daily!$A2417))</f>
        <v>278865</v>
      </c>
      <c r="R2417">
        <f>SUMIFS(COT!I:I,COT!$A:$A,YEAR(daily!$A2417),COT!$B:$B,WEEKNUM(daily!$A2417))</f>
        <v>631663</v>
      </c>
      <c r="S2417">
        <f>SUMIFS(COT!J:J,COT!$A:$A,YEAR(daily!$A2417),COT!$B:$B,WEEKNUM(daily!$A2417))</f>
        <v>675950</v>
      </c>
      <c r="T2417">
        <f>SUMIFS(COT!K:K,COT!$A:$A,YEAR(daily!$A2417),COT!$B:$B,WEEKNUM(daily!$A2417))</f>
        <v>102420</v>
      </c>
      <c r="U2417">
        <f>SUMIFS(COT!L:L,COT!$A:$A,YEAR(daily!$A2417),COT!$B:$B,WEEKNUM(daily!$A2417))</f>
        <v>108139</v>
      </c>
      <c r="V2417">
        <f>SUMIFS(COT!M:M,COT!$A:$A,YEAR(daily!$A2417),COT!$B:$B,WEEKNUM(daily!$A2417))</f>
        <v>108</v>
      </c>
      <c r="W2417">
        <f>SUMIFS(COT!N:N,COT!$A:$A,YEAR(daily!$A2417),COT!$B:$B,WEEKNUM(daily!$A2417))</f>
        <v>108</v>
      </c>
      <c r="X2417">
        <f>SUMIFS(COT!O:O,COT!$A:$A,YEAR(daily!$A2417),COT!$B:$B,WEEKNUM(daily!$A2417))</f>
        <v>146</v>
      </c>
      <c r="Y2417">
        <f>SUMIFS(COT!P:P,COT!$A:$A,YEAR(daily!$A2417),COT!$B:$B,WEEKNUM(daily!$A2417))</f>
        <v>83</v>
      </c>
      <c r="Z2417">
        <f>SUMIFS(COT!Q:Q,COT!$A:$A,YEAR(daily!$A2417),COT!$B:$B,WEEKNUM(daily!$A2417))</f>
        <v>95</v>
      </c>
      <c r="AA2417">
        <f>SUMIFS(Saudi!B:B,Saudi!$A:$A,YEAR(daily!$A2417))</f>
        <v>509.80500000000001</v>
      </c>
      <c r="AB2417">
        <f>SUMIFS(Saudi!C:C,Saudi!$A:$A,YEAR(daily!$A2417))</f>
        <v>596.43100000000004</v>
      </c>
      <c r="AC2417">
        <f>SUMIFS(Saudi!F:F,Saudi!$A:$A,YEAR(daily!$A2417))</f>
        <v>3764937</v>
      </c>
      <c r="AD2417">
        <f>SUMIFS(Saudi!G:G,Saudi!$A:$A,YEAR(daily!$A2417))</f>
        <v>61.797740354674566</v>
      </c>
      <c r="AE2417">
        <f>SUMIFS(Saudi!H:H,Saudi!$A:$A,YEAR(daily!$A2417))</f>
        <v>232664599.1777074</v>
      </c>
      <c r="AF2417" s="5">
        <f t="shared" si="99"/>
        <v>10</v>
      </c>
      <c r="AG2417" s="5">
        <f t="shared" si="100"/>
        <v>2009</v>
      </c>
    </row>
    <row r="2418" spans="1:33">
      <c r="A2418" s="3">
        <v>40098</v>
      </c>
      <c r="B2418" s="1">
        <v>165166</v>
      </c>
      <c r="C2418" s="1">
        <v>128561</v>
      </c>
      <c r="D2418" s="1">
        <v>46789</v>
      </c>
      <c r="E2418" s="1">
        <v>73.27</v>
      </c>
      <c r="F2418" s="1">
        <v>74.28</v>
      </c>
      <c r="G2418" s="1">
        <v>74.84</v>
      </c>
      <c r="H2418" s="2">
        <v>51.3</v>
      </c>
      <c r="I2418" s="2">
        <v>29.1</v>
      </c>
      <c r="J2418" s="2">
        <v>85.5</v>
      </c>
      <c r="K2418" s="2">
        <v>86.1</v>
      </c>
      <c r="L2418">
        <f>SUMIFS(US!B:B,US!$D:$D,YEAR(daily!$A2418),US!$E:$E,MONTH(daily!$A2418))</f>
        <v>9397</v>
      </c>
      <c r="M2418">
        <f>SUMIFS(US!C:C,US!$D:$D,YEAR(daily!$A2418),US!$E:$E,MONTH(daily!$A2418))</f>
        <v>18803</v>
      </c>
      <c r="N2418">
        <f>SUMIFS(COT!E:E,COT!$A:$A,YEAR(daily!$A2418),COT!$B:$B,WEEKNUM(daily!$A2418))</f>
        <v>1263193</v>
      </c>
      <c r="O2418">
        <f>SUMIFS(COT!F:F,COT!$A:$A,YEAR(daily!$A2418),COT!$B:$B,WEEKNUM(daily!$A2418))</f>
        <v>252327</v>
      </c>
      <c r="P2418">
        <f>SUMIFS(COT!G:G,COT!$A:$A,YEAR(daily!$A2418),COT!$B:$B,WEEKNUM(daily!$A2418))</f>
        <v>183491</v>
      </c>
      <c r="Q2418">
        <f>SUMIFS(COT!H:H,COT!$A:$A,YEAR(daily!$A2418),COT!$B:$B,WEEKNUM(daily!$A2418))</f>
        <v>301580</v>
      </c>
      <c r="R2418">
        <f>SUMIFS(COT!I:I,COT!$A:$A,YEAR(daily!$A2418),COT!$B:$B,WEEKNUM(daily!$A2418))</f>
        <v>601526</v>
      </c>
      <c r="S2418">
        <f>SUMIFS(COT!J:J,COT!$A:$A,YEAR(daily!$A2418),COT!$B:$B,WEEKNUM(daily!$A2418))</f>
        <v>664318</v>
      </c>
      <c r="T2418">
        <f>SUMIFS(COT!K:K,COT!$A:$A,YEAR(daily!$A2418),COT!$B:$B,WEEKNUM(daily!$A2418))</f>
        <v>107760</v>
      </c>
      <c r="U2418">
        <f>SUMIFS(COT!L:L,COT!$A:$A,YEAR(daily!$A2418),COT!$B:$B,WEEKNUM(daily!$A2418))</f>
        <v>113804</v>
      </c>
      <c r="V2418">
        <f>SUMIFS(COT!M:M,COT!$A:$A,YEAR(daily!$A2418),COT!$B:$B,WEEKNUM(daily!$A2418))</f>
        <v>116</v>
      </c>
      <c r="W2418">
        <f>SUMIFS(COT!N:N,COT!$A:$A,YEAR(daily!$A2418),COT!$B:$B,WEEKNUM(daily!$A2418))</f>
        <v>111</v>
      </c>
      <c r="X2418">
        <f>SUMIFS(COT!O:O,COT!$A:$A,YEAR(daily!$A2418),COT!$B:$B,WEEKNUM(daily!$A2418))</f>
        <v>159</v>
      </c>
      <c r="Y2418">
        <f>SUMIFS(COT!P:P,COT!$A:$A,YEAR(daily!$A2418),COT!$B:$B,WEEKNUM(daily!$A2418))</f>
        <v>84</v>
      </c>
      <c r="Z2418">
        <f>SUMIFS(COT!Q:Q,COT!$A:$A,YEAR(daily!$A2418),COT!$B:$B,WEEKNUM(daily!$A2418))</f>
        <v>96</v>
      </c>
      <c r="AA2418">
        <f>SUMIFS(Saudi!B:B,Saudi!$A:$A,YEAR(daily!$A2418))</f>
        <v>509.80500000000001</v>
      </c>
      <c r="AB2418">
        <f>SUMIFS(Saudi!C:C,Saudi!$A:$A,YEAR(daily!$A2418))</f>
        <v>596.43100000000004</v>
      </c>
      <c r="AC2418">
        <f>SUMIFS(Saudi!F:F,Saudi!$A:$A,YEAR(daily!$A2418))</f>
        <v>3764937</v>
      </c>
      <c r="AD2418">
        <f>SUMIFS(Saudi!G:G,Saudi!$A:$A,YEAR(daily!$A2418))</f>
        <v>61.797740354674566</v>
      </c>
      <c r="AE2418">
        <f>SUMIFS(Saudi!H:H,Saudi!$A:$A,YEAR(daily!$A2418))</f>
        <v>232664599.1777074</v>
      </c>
      <c r="AF2418" s="5">
        <f t="shared" si="99"/>
        <v>10</v>
      </c>
      <c r="AG2418" s="5">
        <f t="shared" si="100"/>
        <v>2009</v>
      </c>
    </row>
    <row r="2419" spans="1:33">
      <c r="A2419" s="3">
        <v>40099</v>
      </c>
      <c r="B2419" s="1">
        <v>137590</v>
      </c>
      <c r="C2419" s="1">
        <v>143411</v>
      </c>
      <c r="D2419" s="1">
        <v>52585</v>
      </c>
      <c r="E2419" s="1">
        <v>74.150000000000006</v>
      </c>
      <c r="F2419" s="1">
        <v>75.290000000000006</v>
      </c>
      <c r="G2419" s="1">
        <v>75.89</v>
      </c>
      <c r="H2419" s="2">
        <v>51.3</v>
      </c>
      <c r="I2419" s="2">
        <v>29.1</v>
      </c>
      <c r="J2419" s="2">
        <v>85.5</v>
      </c>
      <c r="K2419" s="2">
        <v>86.1</v>
      </c>
      <c r="L2419">
        <f>SUMIFS(US!B:B,US!$D:$D,YEAR(daily!$A2419),US!$E:$E,MONTH(daily!$A2419))</f>
        <v>9397</v>
      </c>
      <c r="M2419">
        <f>SUMIFS(US!C:C,US!$D:$D,YEAR(daily!$A2419),US!$E:$E,MONTH(daily!$A2419))</f>
        <v>18803</v>
      </c>
      <c r="N2419">
        <f>SUMIFS(COT!E:E,COT!$A:$A,YEAR(daily!$A2419),COT!$B:$B,WEEKNUM(daily!$A2419))</f>
        <v>1263193</v>
      </c>
      <c r="O2419">
        <f>SUMIFS(COT!F:F,COT!$A:$A,YEAR(daily!$A2419),COT!$B:$B,WEEKNUM(daily!$A2419))</f>
        <v>252327</v>
      </c>
      <c r="P2419">
        <f>SUMIFS(COT!G:G,COT!$A:$A,YEAR(daily!$A2419),COT!$B:$B,WEEKNUM(daily!$A2419))</f>
        <v>183491</v>
      </c>
      <c r="Q2419">
        <f>SUMIFS(COT!H:H,COT!$A:$A,YEAR(daily!$A2419),COT!$B:$B,WEEKNUM(daily!$A2419))</f>
        <v>301580</v>
      </c>
      <c r="R2419">
        <f>SUMIFS(COT!I:I,COT!$A:$A,YEAR(daily!$A2419),COT!$B:$B,WEEKNUM(daily!$A2419))</f>
        <v>601526</v>
      </c>
      <c r="S2419">
        <f>SUMIFS(COT!J:J,COT!$A:$A,YEAR(daily!$A2419),COT!$B:$B,WEEKNUM(daily!$A2419))</f>
        <v>664318</v>
      </c>
      <c r="T2419">
        <f>SUMIFS(COT!K:K,COT!$A:$A,YEAR(daily!$A2419),COT!$B:$B,WEEKNUM(daily!$A2419))</f>
        <v>107760</v>
      </c>
      <c r="U2419">
        <f>SUMIFS(COT!L:L,COT!$A:$A,YEAR(daily!$A2419),COT!$B:$B,WEEKNUM(daily!$A2419))</f>
        <v>113804</v>
      </c>
      <c r="V2419">
        <f>SUMIFS(COT!M:M,COT!$A:$A,YEAR(daily!$A2419),COT!$B:$B,WEEKNUM(daily!$A2419))</f>
        <v>116</v>
      </c>
      <c r="W2419">
        <f>SUMIFS(COT!N:N,COT!$A:$A,YEAR(daily!$A2419),COT!$B:$B,WEEKNUM(daily!$A2419))</f>
        <v>111</v>
      </c>
      <c r="X2419">
        <f>SUMIFS(COT!O:O,COT!$A:$A,YEAR(daily!$A2419),COT!$B:$B,WEEKNUM(daily!$A2419))</f>
        <v>159</v>
      </c>
      <c r="Y2419">
        <f>SUMIFS(COT!P:P,COT!$A:$A,YEAR(daily!$A2419),COT!$B:$B,WEEKNUM(daily!$A2419))</f>
        <v>84</v>
      </c>
      <c r="Z2419">
        <f>SUMIFS(COT!Q:Q,COT!$A:$A,YEAR(daily!$A2419),COT!$B:$B,WEEKNUM(daily!$A2419))</f>
        <v>96</v>
      </c>
      <c r="AA2419">
        <f>SUMIFS(Saudi!B:B,Saudi!$A:$A,YEAR(daily!$A2419))</f>
        <v>509.80500000000001</v>
      </c>
      <c r="AB2419">
        <f>SUMIFS(Saudi!C:C,Saudi!$A:$A,YEAR(daily!$A2419))</f>
        <v>596.43100000000004</v>
      </c>
      <c r="AC2419">
        <f>SUMIFS(Saudi!F:F,Saudi!$A:$A,YEAR(daily!$A2419))</f>
        <v>3764937</v>
      </c>
      <c r="AD2419">
        <f>SUMIFS(Saudi!G:G,Saudi!$A:$A,YEAR(daily!$A2419))</f>
        <v>61.797740354674566</v>
      </c>
      <c r="AE2419">
        <f>SUMIFS(Saudi!H:H,Saudi!$A:$A,YEAR(daily!$A2419))</f>
        <v>232664599.1777074</v>
      </c>
      <c r="AF2419" s="5">
        <f t="shared" si="99"/>
        <v>10</v>
      </c>
      <c r="AG2419" s="5">
        <f t="shared" si="100"/>
        <v>2009</v>
      </c>
    </row>
    <row r="2420" spans="1:33">
      <c r="A2420" s="3">
        <v>40100</v>
      </c>
      <c r="B2420" s="1">
        <v>123692</v>
      </c>
      <c r="C2420" s="1">
        <v>148512</v>
      </c>
      <c r="D2420" s="1">
        <v>55003</v>
      </c>
      <c r="E2420" s="1">
        <v>75.180000000000007</v>
      </c>
      <c r="F2420" s="1">
        <v>76.12</v>
      </c>
      <c r="G2420" s="1">
        <v>76.680000000000007</v>
      </c>
      <c r="H2420" s="2">
        <v>51.3</v>
      </c>
      <c r="I2420" s="2">
        <v>29.1</v>
      </c>
      <c r="J2420" s="2">
        <v>85.5</v>
      </c>
      <c r="K2420" s="2">
        <v>86.1</v>
      </c>
      <c r="L2420">
        <f>SUMIFS(US!B:B,US!$D:$D,YEAR(daily!$A2420),US!$E:$E,MONTH(daily!$A2420))</f>
        <v>9397</v>
      </c>
      <c r="M2420">
        <f>SUMIFS(US!C:C,US!$D:$D,YEAR(daily!$A2420),US!$E:$E,MONTH(daily!$A2420))</f>
        <v>18803</v>
      </c>
      <c r="N2420">
        <f>SUMIFS(COT!E:E,COT!$A:$A,YEAR(daily!$A2420),COT!$B:$B,WEEKNUM(daily!$A2420))</f>
        <v>1263193</v>
      </c>
      <c r="O2420">
        <f>SUMIFS(COT!F:F,COT!$A:$A,YEAR(daily!$A2420),COT!$B:$B,WEEKNUM(daily!$A2420))</f>
        <v>252327</v>
      </c>
      <c r="P2420">
        <f>SUMIFS(COT!G:G,COT!$A:$A,YEAR(daily!$A2420),COT!$B:$B,WEEKNUM(daily!$A2420))</f>
        <v>183491</v>
      </c>
      <c r="Q2420">
        <f>SUMIFS(COT!H:H,COT!$A:$A,YEAR(daily!$A2420),COT!$B:$B,WEEKNUM(daily!$A2420))</f>
        <v>301580</v>
      </c>
      <c r="R2420">
        <f>SUMIFS(COT!I:I,COT!$A:$A,YEAR(daily!$A2420),COT!$B:$B,WEEKNUM(daily!$A2420))</f>
        <v>601526</v>
      </c>
      <c r="S2420">
        <f>SUMIFS(COT!J:J,COT!$A:$A,YEAR(daily!$A2420),COT!$B:$B,WEEKNUM(daily!$A2420))</f>
        <v>664318</v>
      </c>
      <c r="T2420">
        <f>SUMIFS(COT!K:K,COT!$A:$A,YEAR(daily!$A2420),COT!$B:$B,WEEKNUM(daily!$A2420))</f>
        <v>107760</v>
      </c>
      <c r="U2420">
        <f>SUMIFS(COT!L:L,COT!$A:$A,YEAR(daily!$A2420),COT!$B:$B,WEEKNUM(daily!$A2420))</f>
        <v>113804</v>
      </c>
      <c r="V2420">
        <f>SUMIFS(COT!M:M,COT!$A:$A,YEAR(daily!$A2420),COT!$B:$B,WEEKNUM(daily!$A2420))</f>
        <v>116</v>
      </c>
      <c r="W2420">
        <f>SUMIFS(COT!N:N,COT!$A:$A,YEAR(daily!$A2420),COT!$B:$B,WEEKNUM(daily!$A2420))</f>
        <v>111</v>
      </c>
      <c r="X2420">
        <f>SUMIFS(COT!O:O,COT!$A:$A,YEAR(daily!$A2420),COT!$B:$B,WEEKNUM(daily!$A2420))</f>
        <v>159</v>
      </c>
      <c r="Y2420">
        <f>SUMIFS(COT!P:P,COT!$A:$A,YEAR(daily!$A2420),COT!$B:$B,WEEKNUM(daily!$A2420))</f>
        <v>84</v>
      </c>
      <c r="Z2420">
        <f>SUMIFS(COT!Q:Q,COT!$A:$A,YEAR(daily!$A2420),COT!$B:$B,WEEKNUM(daily!$A2420))</f>
        <v>96</v>
      </c>
      <c r="AA2420">
        <f>SUMIFS(Saudi!B:B,Saudi!$A:$A,YEAR(daily!$A2420))</f>
        <v>509.80500000000001</v>
      </c>
      <c r="AB2420">
        <f>SUMIFS(Saudi!C:C,Saudi!$A:$A,YEAR(daily!$A2420))</f>
        <v>596.43100000000004</v>
      </c>
      <c r="AC2420">
        <f>SUMIFS(Saudi!F:F,Saudi!$A:$A,YEAR(daily!$A2420))</f>
        <v>3764937</v>
      </c>
      <c r="AD2420">
        <f>SUMIFS(Saudi!G:G,Saudi!$A:$A,YEAR(daily!$A2420))</f>
        <v>61.797740354674566</v>
      </c>
      <c r="AE2420">
        <f>SUMIFS(Saudi!H:H,Saudi!$A:$A,YEAR(daily!$A2420))</f>
        <v>232664599.1777074</v>
      </c>
      <c r="AF2420" s="5">
        <f t="shared" si="99"/>
        <v>10</v>
      </c>
      <c r="AG2420" s="5">
        <f t="shared" si="100"/>
        <v>2009</v>
      </c>
    </row>
    <row r="2421" spans="1:33">
      <c r="A2421" s="3">
        <v>40101</v>
      </c>
      <c r="B2421" s="1">
        <v>98012</v>
      </c>
      <c r="C2421" s="1">
        <v>149963</v>
      </c>
      <c r="D2421" s="1">
        <v>55805</v>
      </c>
      <c r="E2421" s="1">
        <v>77.58</v>
      </c>
      <c r="F2421" s="1">
        <v>78.59</v>
      </c>
      <c r="G2421" s="1">
        <v>79.13</v>
      </c>
      <c r="H2421" s="2">
        <v>51.3</v>
      </c>
      <c r="I2421" s="2">
        <v>29.1</v>
      </c>
      <c r="J2421" s="2">
        <v>85.5</v>
      </c>
      <c r="K2421" s="2">
        <v>86.1</v>
      </c>
      <c r="L2421">
        <f>SUMIFS(US!B:B,US!$D:$D,YEAR(daily!$A2421),US!$E:$E,MONTH(daily!$A2421))</f>
        <v>9397</v>
      </c>
      <c r="M2421">
        <f>SUMIFS(US!C:C,US!$D:$D,YEAR(daily!$A2421),US!$E:$E,MONTH(daily!$A2421))</f>
        <v>18803</v>
      </c>
      <c r="N2421">
        <f>SUMIFS(COT!E:E,COT!$A:$A,YEAR(daily!$A2421),COT!$B:$B,WEEKNUM(daily!$A2421))</f>
        <v>1263193</v>
      </c>
      <c r="O2421">
        <f>SUMIFS(COT!F:F,COT!$A:$A,YEAR(daily!$A2421),COT!$B:$B,WEEKNUM(daily!$A2421))</f>
        <v>252327</v>
      </c>
      <c r="P2421">
        <f>SUMIFS(COT!G:G,COT!$A:$A,YEAR(daily!$A2421),COT!$B:$B,WEEKNUM(daily!$A2421))</f>
        <v>183491</v>
      </c>
      <c r="Q2421">
        <f>SUMIFS(COT!H:H,COT!$A:$A,YEAR(daily!$A2421),COT!$B:$B,WEEKNUM(daily!$A2421))</f>
        <v>301580</v>
      </c>
      <c r="R2421">
        <f>SUMIFS(COT!I:I,COT!$A:$A,YEAR(daily!$A2421),COT!$B:$B,WEEKNUM(daily!$A2421))</f>
        <v>601526</v>
      </c>
      <c r="S2421">
        <f>SUMIFS(COT!J:J,COT!$A:$A,YEAR(daily!$A2421),COT!$B:$B,WEEKNUM(daily!$A2421))</f>
        <v>664318</v>
      </c>
      <c r="T2421">
        <f>SUMIFS(COT!K:K,COT!$A:$A,YEAR(daily!$A2421),COT!$B:$B,WEEKNUM(daily!$A2421))</f>
        <v>107760</v>
      </c>
      <c r="U2421">
        <f>SUMIFS(COT!L:L,COT!$A:$A,YEAR(daily!$A2421),COT!$B:$B,WEEKNUM(daily!$A2421))</f>
        <v>113804</v>
      </c>
      <c r="V2421">
        <f>SUMIFS(COT!M:M,COT!$A:$A,YEAR(daily!$A2421),COT!$B:$B,WEEKNUM(daily!$A2421))</f>
        <v>116</v>
      </c>
      <c r="W2421">
        <f>SUMIFS(COT!N:N,COT!$A:$A,YEAR(daily!$A2421),COT!$B:$B,WEEKNUM(daily!$A2421))</f>
        <v>111</v>
      </c>
      <c r="X2421">
        <f>SUMIFS(COT!O:O,COT!$A:$A,YEAR(daily!$A2421),COT!$B:$B,WEEKNUM(daily!$A2421))</f>
        <v>159</v>
      </c>
      <c r="Y2421">
        <f>SUMIFS(COT!P:P,COT!$A:$A,YEAR(daily!$A2421),COT!$B:$B,WEEKNUM(daily!$A2421))</f>
        <v>84</v>
      </c>
      <c r="Z2421">
        <f>SUMIFS(COT!Q:Q,COT!$A:$A,YEAR(daily!$A2421),COT!$B:$B,WEEKNUM(daily!$A2421))</f>
        <v>96</v>
      </c>
      <c r="AA2421">
        <f>SUMIFS(Saudi!B:B,Saudi!$A:$A,YEAR(daily!$A2421))</f>
        <v>509.80500000000001</v>
      </c>
      <c r="AB2421">
        <f>SUMIFS(Saudi!C:C,Saudi!$A:$A,YEAR(daily!$A2421))</f>
        <v>596.43100000000004</v>
      </c>
      <c r="AC2421">
        <f>SUMIFS(Saudi!F:F,Saudi!$A:$A,YEAR(daily!$A2421))</f>
        <v>3764937</v>
      </c>
      <c r="AD2421">
        <f>SUMIFS(Saudi!G:G,Saudi!$A:$A,YEAR(daily!$A2421))</f>
        <v>61.797740354674566</v>
      </c>
      <c r="AE2421">
        <f>SUMIFS(Saudi!H:H,Saudi!$A:$A,YEAR(daily!$A2421))</f>
        <v>232664599.1777074</v>
      </c>
      <c r="AF2421" s="5">
        <f t="shared" si="99"/>
        <v>10</v>
      </c>
      <c r="AG2421" s="5">
        <f t="shared" si="100"/>
        <v>2009</v>
      </c>
    </row>
    <row r="2422" spans="1:33">
      <c r="A2422" s="3">
        <v>40102</v>
      </c>
      <c r="B2422" s="1">
        <v>67269</v>
      </c>
      <c r="C2422" s="1">
        <v>146131</v>
      </c>
      <c r="D2422" s="1">
        <v>55485</v>
      </c>
      <c r="E2422" s="1">
        <v>78.53</v>
      </c>
      <c r="F2422" s="1">
        <v>79.5</v>
      </c>
      <c r="G2422" s="1">
        <v>80.040000000000006</v>
      </c>
      <c r="H2422" s="2">
        <v>51.3</v>
      </c>
      <c r="I2422" s="2">
        <v>29.1</v>
      </c>
      <c r="J2422" s="2">
        <v>85.5</v>
      </c>
      <c r="K2422" s="2">
        <v>86.1</v>
      </c>
      <c r="L2422">
        <f>SUMIFS(US!B:B,US!$D:$D,YEAR(daily!$A2422),US!$E:$E,MONTH(daily!$A2422))</f>
        <v>9397</v>
      </c>
      <c r="M2422">
        <f>SUMIFS(US!C:C,US!$D:$D,YEAR(daily!$A2422),US!$E:$E,MONTH(daily!$A2422))</f>
        <v>18803</v>
      </c>
      <c r="N2422">
        <f>SUMIFS(COT!E:E,COT!$A:$A,YEAR(daily!$A2422),COT!$B:$B,WEEKNUM(daily!$A2422))</f>
        <v>1263193</v>
      </c>
      <c r="O2422">
        <f>SUMIFS(COT!F:F,COT!$A:$A,YEAR(daily!$A2422),COT!$B:$B,WEEKNUM(daily!$A2422))</f>
        <v>252327</v>
      </c>
      <c r="P2422">
        <f>SUMIFS(COT!G:G,COT!$A:$A,YEAR(daily!$A2422),COT!$B:$B,WEEKNUM(daily!$A2422))</f>
        <v>183491</v>
      </c>
      <c r="Q2422">
        <f>SUMIFS(COT!H:H,COT!$A:$A,YEAR(daily!$A2422),COT!$B:$B,WEEKNUM(daily!$A2422))</f>
        <v>301580</v>
      </c>
      <c r="R2422">
        <f>SUMIFS(COT!I:I,COT!$A:$A,YEAR(daily!$A2422),COT!$B:$B,WEEKNUM(daily!$A2422))</f>
        <v>601526</v>
      </c>
      <c r="S2422">
        <f>SUMIFS(COT!J:J,COT!$A:$A,YEAR(daily!$A2422),COT!$B:$B,WEEKNUM(daily!$A2422))</f>
        <v>664318</v>
      </c>
      <c r="T2422">
        <f>SUMIFS(COT!K:K,COT!$A:$A,YEAR(daily!$A2422),COT!$B:$B,WEEKNUM(daily!$A2422))</f>
        <v>107760</v>
      </c>
      <c r="U2422">
        <f>SUMIFS(COT!L:L,COT!$A:$A,YEAR(daily!$A2422),COT!$B:$B,WEEKNUM(daily!$A2422))</f>
        <v>113804</v>
      </c>
      <c r="V2422">
        <f>SUMIFS(COT!M:M,COT!$A:$A,YEAR(daily!$A2422),COT!$B:$B,WEEKNUM(daily!$A2422))</f>
        <v>116</v>
      </c>
      <c r="W2422">
        <f>SUMIFS(COT!N:N,COT!$A:$A,YEAR(daily!$A2422),COT!$B:$B,WEEKNUM(daily!$A2422))</f>
        <v>111</v>
      </c>
      <c r="X2422">
        <f>SUMIFS(COT!O:O,COT!$A:$A,YEAR(daily!$A2422),COT!$B:$B,WEEKNUM(daily!$A2422))</f>
        <v>159</v>
      </c>
      <c r="Y2422">
        <f>SUMIFS(COT!P:P,COT!$A:$A,YEAR(daily!$A2422),COT!$B:$B,WEEKNUM(daily!$A2422))</f>
        <v>84</v>
      </c>
      <c r="Z2422">
        <f>SUMIFS(COT!Q:Q,COT!$A:$A,YEAR(daily!$A2422),COT!$B:$B,WEEKNUM(daily!$A2422))</f>
        <v>96</v>
      </c>
      <c r="AA2422">
        <f>SUMIFS(Saudi!B:B,Saudi!$A:$A,YEAR(daily!$A2422))</f>
        <v>509.80500000000001</v>
      </c>
      <c r="AB2422">
        <f>SUMIFS(Saudi!C:C,Saudi!$A:$A,YEAR(daily!$A2422))</f>
        <v>596.43100000000004</v>
      </c>
      <c r="AC2422">
        <f>SUMIFS(Saudi!F:F,Saudi!$A:$A,YEAR(daily!$A2422))</f>
        <v>3764937</v>
      </c>
      <c r="AD2422">
        <f>SUMIFS(Saudi!G:G,Saudi!$A:$A,YEAR(daily!$A2422))</f>
        <v>61.797740354674566</v>
      </c>
      <c r="AE2422">
        <f>SUMIFS(Saudi!H:H,Saudi!$A:$A,YEAR(daily!$A2422))</f>
        <v>232664599.1777074</v>
      </c>
      <c r="AF2422" s="5">
        <f t="shared" si="99"/>
        <v>10</v>
      </c>
      <c r="AG2422" s="5">
        <f t="shared" si="100"/>
        <v>2009</v>
      </c>
    </row>
    <row r="2423" spans="1:33">
      <c r="A2423" s="3">
        <v>40105</v>
      </c>
      <c r="B2423" s="1">
        <v>30650</v>
      </c>
      <c r="C2423" s="1">
        <v>143624</v>
      </c>
      <c r="D2423" s="1">
        <v>55805</v>
      </c>
      <c r="E2423" s="1">
        <v>79.61</v>
      </c>
      <c r="F2423" s="1">
        <v>80.430000000000007</v>
      </c>
      <c r="G2423" s="1">
        <v>80.959999999999994</v>
      </c>
      <c r="H2423" s="2">
        <v>51.3</v>
      </c>
      <c r="I2423" s="2">
        <v>29.1</v>
      </c>
      <c r="J2423" s="2">
        <v>85.5</v>
      </c>
      <c r="K2423" s="2">
        <v>86.1</v>
      </c>
      <c r="L2423">
        <f>SUMIFS(US!B:B,US!$D:$D,YEAR(daily!$A2423),US!$E:$E,MONTH(daily!$A2423))</f>
        <v>9397</v>
      </c>
      <c r="M2423">
        <f>SUMIFS(US!C:C,US!$D:$D,YEAR(daily!$A2423),US!$E:$E,MONTH(daily!$A2423))</f>
        <v>18803</v>
      </c>
      <c r="N2423">
        <f>SUMIFS(COT!E:E,COT!$A:$A,YEAR(daily!$A2423),COT!$B:$B,WEEKNUM(daily!$A2423))</f>
        <v>1216356</v>
      </c>
      <c r="O2423">
        <f>SUMIFS(COT!F:F,COT!$A:$A,YEAR(daily!$A2423),COT!$B:$B,WEEKNUM(daily!$A2423))</f>
        <v>275122</v>
      </c>
      <c r="P2423">
        <f>SUMIFS(COT!G:G,COT!$A:$A,YEAR(daily!$A2423),COT!$B:$B,WEEKNUM(daily!$A2423))</f>
        <v>200739</v>
      </c>
      <c r="Q2423">
        <f>SUMIFS(COT!H:H,COT!$A:$A,YEAR(daily!$A2423),COT!$B:$B,WEEKNUM(daily!$A2423))</f>
        <v>270377</v>
      </c>
      <c r="R2423">
        <f>SUMIFS(COT!I:I,COT!$A:$A,YEAR(daily!$A2423),COT!$B:$B,WEEKNUM(daily!$A2423))</f>
        <v>568480</v>
      </c>
      <c r="S2423">
        <f>SUMIFS(COT!J:J,COT!$A:$A,YEAR(daily!$A2423),COT!$B:$B,WEEKNUM(daily!$A2423))</f>
        <v>647639</v>
      </c>
      <c r="T2423">
        <f>SUMIFS(COT!K:K,COT!$A:$A,YEAR(daily!$A2423),COT!$B:$B,WEEKNUM(daily!$A2423))</f>
        <v>102377</v>
      </c>
      <c r="U2423">
        <f>SUMIFS(COT!L:L,COT!$A:$A,YEAR(daily!$A2423),COT!$B:$B,WEEKNUM(daily!$A2423))</f>
        <v>97601</v>
      </c>
      <c r="V2423">
        <f>SUMIFS(COT!M:M,COT!$A:$A,YEAR(daily!$A2423),COT!$B:$B,WEEKNUM(daily!$A2423))</f>
        <v>113</v>
      </c>
      <c r="W2423">
        <f>SUMIFS(COT!N:N,COT!$A:$A,YEAR(daily!$A2423),COT!$B:$B,WEEKNUM(daily!$A2423))</f>
        <v>110</v>
      </c>
      <c r="X2423">
        <f>SUMIFS(COT!O:O,COT!$A:$A,YEAR(daily!$A2423),COT!$B:$B,WEEKNUM(daily!$A2423))</f>
        <v>147</v>
      </c>
      <c r="Y2423">
        <f>SUMIFS(COT!P:P,COT!$A:$A,YEAR(daily!$A2423),COT!$B:$B,WEEKNUM(daily!$A2423))</f>
        <v>77</v>
      </c>
      <c r="Z2423">
        <f>SUMIFS(COT!Q:Q,COT!$A:$A,YEAR(daily!$A2423),COT!$B:$B,WEEKNUM(daily!$A2423))</f>
        <v>89</v>
      </c>
      <c r="AA2423">
        <f>SUMIFS(Saudi!B:B,Saudi!$A:$A,YEAR(daily!$A2423))</f>
        <v>509.80500000000001</v>
      </c>
      <c r="AB2423">
        <f>SUMIFS(Saudi!C:C,Saudi!$A:$A,YEAR(daily!$A2423))</f>
        <v>596.43100000000004</v>
      </c>
      <c r="AC2423">
        <f>SUMIFS(Saudi!F:F,Saudi!$A:$A,YEAR(daily!$A2423))</f>
        <v>3764937</v>
      </c>
      <c r="AD2423">
        <f>SUMIFS(Saudi!G:G,Saudi!$A:$A,YEAR(daily!$A2423))</f>
        <v>61.797740354674566</v>
      </c>
      <c r="AE2423">
        <f>SUMIFS(Saudi!H:H,Saudi!$A:$A,YEAR(daily!$A2423))</f>
        <v>232664599.1777074</v>
      </c>
      <c r="AF2423" s="5">
        <f t="shared" si="99"/>
        <v>10</v>
      </c>
      <c r="AG2423" s="5">
        <f t="shared" si="100"/>
        <v>2009</v>
      </c>
    </row>
    <row r="2424" spans="1:33">
      <c r="A2424" s="3">
        <v>40106</v>
      </c>
      <c r="B2424" s="1">
        <v>7129</v>
      </c>
      <c r="C2424" s="1">
        <v>144836</v>
      </c>
      <c r="D2424" s="1">
        <v>60070</v>
      </c>
      <c r="E2424" s="1">
        <v>79.09</v>
      </c>
      <c r="F2424" s="1">
        <v>79.680000000000007</v>
      </c>
      <c r="G2424" s="1">
        <v>80.260000000000005</v>
      </c>
      <c r="H2424" s="2">
        <v>51.3</v>
      </c>
      <c r="I2424" s="2">
        <v>29.1</v>
      </c>
      <c r="J2424" s="2">
        <v>85.5</v>
      </c>
      <c r="K2424" s="2">
        <v>86.1</v>
      </c>
      <c r="L2424">
        <f>SUMIFS(US!B:B,US!$D:$D,YEAR(daily!$A2424),US!$E:$E,MONTH(daily!$A2424))</f>
        <v>9397</v>
      </c>
      <c r="M2424">
        <f>SUMIFS(US!C:C,US!$D:$D,YEAR(daily!$A2424),US!$E:$E,MONTH(daily!$A2424))</f>
        <v>18803</v>
      </c>
      <c r="N2424">
        <f>SUMIFS(COT!E:E,COT!$A:$A,YEAR(daily!$A2424),COT!$B:$B,WEEKNUM(daily!$A2424))</f>
        <v>1216356</v>
      </c>
      <c r="O2424">
        <f>SUMIFS(COT!F:F,COT!$A:$A,YEAR(daily!$A2424),COT!$B:$B,WEEKNUM(daily!$A2424))</f>
        <v>275122</v>
      </c>
      <c r="P2424">
        <f>SUMIFS(COT!G:G,COT!$A:$A,YEAR(daily!$A2424),COT!$B:$B,WEEKNUM(daily!$A2424))</f>
        <v>200739</v>
      </c>
      <c r="Q2424">
        <f>SUMIFS(COT!H:H,COT!$A:$A,YEAR(daily!$A2424),COT!$B:$B,WEEKNUM(daily!$A2424))</f>
        <v>270377</v>
      </c>
      <c r="R2424">
        <f>SUMIFS(COT!I:I,COT!$A:$A,YEAR(daily!$A2424),COT!$B:$B,WEEKNUM(daily!$A2424))</f>
        <v>568480</v>
      </c>
      <c r="S2424">
        <f>SUMIFS(COT!J:J,COT!$A:$A,YEAR(daily!$A2424),COT!$B:$B,WEEKNUM(daily!$A2424))</f>
        <v>647639</v>
      </c>
      <c r="T2424">
        <f>SUMIFS(COT!K:K,COT!$A:$A,YEAR(daily!$A2424),COT!$B:$B,WEEKNUM(daily!$A2424))</f>
        <v>102377</v>
      </c>
      <c r="U2424">
        <f>SUMIFS(COT!L:L,COT!$A:$A,YEAR(daily!$A2424),COT!$B:$B,WEEKNUM(daily!$A2424))</f>
        <v>97601</v>
      </c>
      <c r="V2424">
        <f>SUMIFS(COT!M:M,COT!$A:$A,YEAR(daily!$A2424),COT!$B:$B,WEEKNUM(daily!$A2424))</f>
        <v>113</v>
      </c>
      <c r="W2424">
        <f>SUMIFS(COT!N:N,COT!$A:$A,YEAR(daily!$A2424),COT!$B:$B,WEEKNUM(daily!$A2424))</f>
        <v>110</v>
      </c>
      <c r="X2424">
        <f>SUMIFS(COT!O:O,COT!$A:$A,YEAR(daily!$A2424),COT!$B:$B,WEEKNUM(daily!$A2424))</f>
        <v>147</v>
      </c>
      <c r="Y2424">
        <f>SUMIFS(COT!P:P,COT!$A:$A,YEAR(daily!$A2424),COT!$B:$B,WEEKNUM(daily!$A2424))</f>
        <v>77</v>
      </c>
      <c r="Z2424">
        <f>SUMIFS(COT!Q:Q,COT!$A:$A,YEAR(daily!$A2424),COT!$B:$B,WEEKNUM(daily!$A2424))</f>
        <v>89</v>
      </c>
      <c r="AA2424">
        <f>SUMIFS(Saudi!B:B,Saudi!$A:$A,YEAR(daily!$A2424))</f>
        <v>509.80500000000001</v>
      </c>
      <c r="AB2424">
        <f>SUMIFS(Saudi!C:C,Saudi!$A:$A,YEAR(daily!$A2424))</f>
        <v>596.43100000000004</v>
      </c>
      <c r="AC2424">
        <f>SUMIFS(Saudi!F:F,Saudi!$A:$A,YEAR(daily!$A2424))</f>
        <v>3764937</v>
      </c>
      <c r="AD2424">
        <f>SUMIFS(Saudi!G:G,Saudi!$A:$A,YEAR(daily!$A2424))</f>
        <v>61.797740354674566</v>
      </c>
      <c r="AE2424">
        <f>SUMIFS(Saudi!H:H,Saudi!$A:$A,YEAR(daily!$A2424))</f>
        <v>232664599.1777074</v>
      </c>
      <c r="AF2424" s="5">
        <f t="shared" si="99"/>
        <v>10</v>
      </c>
      <c r="AG2424" s="5">
        <f t="shared" si="100"/>
        <v>2009</v>
      </c>
    </row>
    <row r="2425" spans="1:33">
      <c r="A2425" s="3">
        <v>40107</v>
      </c>
      <c r="B2425" s="1">
        <v>359806</v>
      </c>
      <c r="C2425" s="1">
        <v>62750</v>
      </c>
      <c r="D2425" s="1">
        <v>46631</v>
      </c>
      <c r="E2425" s="1">
        <v>81.37</v>
      </c>
      <c r="F2425" s="1">
        <v>82.58</v>
      </c>
      <c r="G2425" s="1">
        <v>83.06</v>
      </c>
      <c r="H2425" s="2">
        <v>51.3</v>
      </c>
      <c r="I2425" s="2">
        <v>29.1</v>
      </c>
      <c r="J2425" s="2">
        <v>85.5</v>
      </c>
      <c r="K2425" s="2">
        <v>86.1</v>
      </c>
      <c r="L2425">
        <f>SUMIFS(US!B:B,US!$D:$D,YEAR(daily!$A2425),US!$E:$E,MONTH(daily!$A2425))</f>
        <v>9397</v>
      </c>
      <c r="M2425">
        <f>SUMIFS(US!C:C,US!$D:$D,YEAR(daily!$A2425),US!$E:$E,MONTH(daily!$A2425))</f>
        <v>18803</v>
      </c>
      <c r="N2425">
        <f>SUMIFS(COT!E:E,COT!$A:$A,YEAR(daily!$A2425),COT!$B:$B,WEEKNUM(daily!$A2425))</f>
        <v>1216356</v>
      </c>
      <c r="O2425">
        <f>SUMIFS(COT!F:F,COT!$A:$A,YEAR(daily!$A2425),COT!$B:$B,WEEKNUM(daily!$A2425))</f>
        <v>275122</v>
      </c>
      <c r="P2425">
        <f>SUMIFS(COT!G:G,COT!$A:$A,YEAR(daily!$A2425),COT!$B:$B,WEEKNUM(daily!$A2425))</f>
        <v>200739</v>
      </c>
      <c r="Q2425">
        <f>SUMIFS(COT!H:H,COT!$A:$A,YEAR(daily!$A2425),COT!$B:$B,WEEKNUM(daily!$A2425))</f>
        <v>270377</v>
      </c>
      <c r="R2425">
        <f>SUMIFS(COT!I:I,COT!$A:$A,YEAR(daily!$A2425),COT!$B:$B,WEEKNUM(daily!$A2425))</f>
        <v>568480</v>
      </c>
      <c r="S2425">
        <f>SUMIFS(COT!J:J,COT!$A:$A,YEAR(daily!$A2425),COT!$B:$B,WEEKNUM(daily!$A2425))</f>
        <v>647639</v>
      </c>
      <c r="T2425">
        <f>SUMIFS(COT!K:K,COT!$A:$A,YEAR(daily!$A2425),COT!$B:$B,WEEKNUM(daily!$A2425))</f>
        <v>102377</v>
      </c>
      <c r="U2425">
        <f>SUMIFS(COT!L:L,COT!$A:$A,YEAR(daily!$A2425),COT!$B:$B,WEEKNUM(daily!$A2425))</f>
        <v>97601</v>
      </c>
      <c r="V2425">
        <f>SUMIFS(COT!M:M,COT!$A:$A,YEAR(daily!$A2425),COT!$B:$B,WEEKNUM(daily!$A2425))</f>
        <v>113</v>
      </c>
      <c r="W2425">
        <f>SUMIFS(COT!N:N,COT!$A:$A,YEAR(daily!$A2425),COT!$B:$B,WEEKNUM(daily!$A2425))</f>
        <v>110</v>
      </c>
      <c r="X2425">
        <f>SUMIFS(COT!O:O,COT!$A:$A,YEAR(daily!$A2425),COT!$B:$B,WEEKNUM(daily!$A2425))</f>
        <v>147</v>
      </c>
      <c r="Y2425">
        <f>SUMIFS(COT!P:P,COT!$A:$A,YEAR(daily!$A2425),COT!$B:$B,WEEKNUM(daily!$A2425))</f>
        <v>77</v>
      </c>
      <c r="Z2425">
        <f>SUMIFS(COT!Q:Q,COT!$A:$A,YEAR(daily!$A2425),COT!$B:$B,WEEKNUM(daily!$A2425))</f>
        <v>89</v>
      </c>
      <c r="AA2425">
        <f>SUMIFS(Saudi!B:B,Saudi!$A:$A,YEAR(daily!$A2425))</f>
        <v>509.80500000000001</v>
      </c>
      <c r="AB2425">
        <f>SUMIFS(Saudi!C:C,Saudi!$A:$A,YEAR(daily!$A2425))</f>
        <v>596.43100000000004</v>
      </c>
      <c r="AC2425">
        <f>SUMIFS(Saudi!F:F,Saudi!$A:$A,YEAR(daily!$A2425))</f>
        <v>3764937</v>
      </c>
      <c r="AD2425">
        <f>SUMIFS(Saudi!G:G,Saudi!$A:$A,YEAR(daily!$A2425))</f>
        <v>61.797740354674566</v>
      </c>
      <c r="AE2425">
        <f>SUMIFS(Saudi!H:H,Saudi!$A:$A,YEAR(daily!$A2425))</f>
        <v>232664599.1777074</v>
      </c>
      <c r="AF2425" s="5">
        <f t="shared" si="99"/>
        <v>10</v>
      </c>
      <c r="AG2425" s="5">
        <f t="shared" si="100"/>
        <v>2009</v>
      </c>
    </row>
    <row r="2426" spans="1:33">
      <c r="A2426" s="3">
        <v>40108</v>
      </c>
      <c r="B2426" s="1">
        <v>366506</v>
      </c>
      <c r="C2426" s="1">
        <v>61726</v>
      </c>
      <c r="D2426" s="1">
        <v>48366</v>
      </c>
      <c r="E2426" s="1">
        <v>81.19</v>
      </c>
      <c r="F2426" s="1">
        <v>82.48</v>
      </c>
      <c r="G2426" s="1">
        <v>82.99</v>
      </c>
      <c r="H2426" s="2">
        <v>51.3</v>
      </c>
      <c r="I2426" s="2">
        <v>29.1</v>
      </c>
      <c r="J2426" s="2">
        <v>85.5</v>
      </c>
      <c r="K2426" s="2">
        <v>86.1</v>
      </c>
      <c r="L2426">
        <f>SUMIFS(US!B:B,US!$D:$D,YEAR(daily!$A2426),US!$E:$E,MONTH(daily!$A2426))</f>
        <v>9397</v>
      </c>
      <c r="M2426">
        <f>SUMIFS(US!C:C,US!$D:$D,YEAR(daily!$A2426),US!$E:$E,MONTH(daily!$A2426))</f>
        <v>18803</v>
      </c>
      <c r="N2426">
        <f>SUMIFS(COT!E:E,COT!$A:$A,YEAR(daily!$A2426),COT!$B:$B,WEEKNUM(daily!$A2426))</f>
        <v>1216356</v>
      </c>
      <c r="O2426">
        <f>SUMIFS(COT!F:F,COT!$A:$A,YEAR(daily!$A2426),COT!$B:$B,WEEKNUM(daily!$A2426))</f>
        <v>275122</v>
      </c>
      <c r="P2426">
        <f>SUMIFS(COT!G:G,COT!$A:$A,YEAR(daily!$A2426),COT!$B:$B,WEEKNUM(daily!$A2426))</f>
        <v>200739</v>
      </c>
      <c r="Q2426">
        <f>SUMIFS(COT!H:H,COT!$A:$A,YEAR(daily!$A2426),COT!$B:$B,WEEKNUM(daily!$A2426))</f>
        <v>270377</v>
      </c>
      <c r="R2426">
        <f>SUMIFS(COT!I:I,COT!$A:$A,YEAR(daily!$A2426),COT!$B:$B,WEEKNUM(daily!$A2426))</f>
        <v>568480</v>
      </c>
      <c r="S2426">
        <f>SUMIFS(COT!J:J,COT!$A:$A,YEAR(daily!$A2426),COT!$B:$B,WEEKNUM(daily!$A2426))</f>
        <v>647639</v>
      </c>
      <c r="T2426">
        <f>SUMIFS(COT!K:K,COT!$A:$A,YEAR(daily!$A2426),COT!$B:$B,WEEKNUM(daily!$A2426))</f>
        <v>102377</v>
      </c>
      <c r="U2426">
        <f>SUMIFS(COT!L:L,COT!$A:$A,YEAR(daily!$A2426),COT!$B:$B,WEEKNUM(daily!$A2426))</f>
        <v>97601</v>
      </c>
      <c r="V2426">
        <f>SUMIFS(COT!M:M,COT!$A:$A,YEAR(daily!$A2426),COT!$B:$B,WEEKNUM(daily!$A2426))</f>
        <v>113</v>
      </c>
      <c r="W2426">
        <f>SUMIFS(COT!N:N,COT!$A:$A,YEAR(daily!$A2426),COT!$B:$B,WEEKNUM(daily!$A2426))</f>
        <v>110</v>
      </c>
      <c r="X2426">
        <f>SUMIFS(COT!O:O,COT!$A:$A,YEAR(daily!$A2426),COT!$B:$B,WEEKNUM(daily!$A2426))</f>
        <v>147</v>
      </c>
      <c r="Y2426">
        <f>SUMIFS(COT!P:P,COT!$A:$A,YEAR(daily!$A2426),COT!$B:$B,WEEKNUM(daily!$A2426))</f>
        <v>77</v>
      </c>
      <c r="Z2426">
        <f>SUMIFS(COT!Q:Q,COT!$A:$A,YEAR(daily!$A2426),COT!$B:$B,WEEKNUM(daily!$A2426))</f>
        <v>89</v>
      </c>
      <c r="AA2426">
        <f>SUMIFS(Saudi!B:B,Saudi!$A:$A,YEAR(daily!$A2426))</f>
        <v>509.80500000000001</v>
      </c>
      <c r="AB2426">
        <f>SUMIFS(Saudi!C:C,Saudi!$A:$A,YEAR(daily!$A2426))</f>
        <v>596.43100000000004</v>
      </c>
      <c r="AC2426">
        <f>SUMIFS(Saudi!F:F,Saudi!$A:$A,YEAR(daily!$A2426))</f>
        <v>3764937</v>
      </c>
      <c r="AD2426">
        <f>SUMIFS(Saudi!G:G,Saudi!$A:$A,YEAR(daily!$A2426))</f>
        <v>61.797740354674566</v>
      </c>
      <c r="AE2426">
        <f>SUMIFS(Saudi!H:H,Saudi!$A:$A,YEAR(daily!$A2426))</f>
        <v>232664599.1777074</v>
      </c>
      <c r="AF2426" s="5">
        <f t="shared" si="99"/>
        <v>10</v>
      </c>
      <c r="AG2426" s="5">
        <f t="shared" si="100"/>
        <v>2009</v>
      </c>
    </row>
    <row r="2427" spans="1:33">
      <c r="A2427" s="3">
        <v>40109</v>
      </c>
      <c r="B2427" s="1">
        <v>354827</v>
      </c>
      <c r="C2427" s="1">
        <v>59697</v>
      </c>
      <c r="D2427" s="1">
        <v>45988</v>
      </c>
      <c r="E2427" s="1">
        <v>80.5</v>
      </c>
      <c r="F2427" s="1">
        <v>81.87</v>
      </c>
      <c r="G2427" s="1">
        <v>82.43</v>
      </c>
      <c r="H2427" s="2">
        <v>51.3</v>
      </c>
      <c r="I2427" s="2">
        <v>29.1</v>
      </c>
      <c r="J2427" s="2">
        <v>85.5</v>
      </c>
      <c r="K2427" s="2">
        <v>86.1</v>
      </c>
      <c r="L2427">
        <f>SUMIFS(US!B:B,US!$D:$D,YEAR(daily!$A2427),US!$E:$E,MONTH(daily!$A2427))</f>
        <v>9397</v>
      </c>
      <c r="M2427">
        <f>SUMIFS(US!C:C,US!$D:$D,YEAR(daily!$A2427),US!$E:$E,MONTH(daily!$A2427))</f>
        <v>18803</v>
      </c>
      <c r="N2427">
        <f>SUMIFS(COT!E:E,COT!$A:$A,YEAR(daily!$A2427),COT!$B:$B,WEEKNUM(daily!$A2427))</f>
        <v>1216356</v>
      </c>
      <c r="O2427">
        <f>SUMIFS(COT!F:F,COT!$A:$A,YEAR(daily!$A2427),COT!$B:$B,WEEKNUM(daily!$A2427))</f>
        <v>275122</v>
      </c>
      <c r="P2427">
        <f>SUMIFS(COT!G:G,COT!$A:$A,YEAR(daily!$A2427),COT!$B:$B,WEEKNUM(daily!$A2427))</f>
        <v>200739</v>
      </c>
      <c r="Q2427">
        <f>SUMIFS(COT!H:H,COT!$A:$A,YEAR(daily!$A2427),COT!$B:$B,WEEKNUM(daily!$A2427))</f>
        <v>270377</v>
      </c>
      <c r="R2427">
        <f>SUMIFS(COT!I:I,COT!$A:$A,YEAR(daily!$A2427),COT!$B:$B,WEEKNUM(daily!$A2427))</f>
        <v>568480</v>
      </c>
      <c r="S2427">
        <f>SUMIFS(COT!J:J,COT!$A:$A,YEAR(daily!$A2427),COT!$B:$B,WEEKNUM(daily!$A2427))</f>
        <v>647639</v>
      </c>
      <c r="T2427">
        <f>SUMIFS(COT!K:K,COT!$A:$A,YEAR(daily!$A2427),COT!$B:$B,WEEKNUM(daily!$A2427))</f>
        <v>102377</v>
      </c>
      <c r="U2427">
        <f>SUMIFS(COT!L:L,COT!$A:$A,YEAR(daily!$A2427),COT!$B:$B,WEEKNUM(daily!$A2427))</f>
        <v>97601</v>
      </c>
      <c r="V2427">
        <f>SUMIFS(COT!M:M,COT!$A:$A,YEAR(daily!$A2427),COT!$B:$B,WEEKNUM(daily!$A2427))</f>
        <v>113</v>
      </c>
      <c r="W2427">
        <f>SUMIFS(COT!N:N,COT!$A:$A,YEAR(daily!$A2427),COT!$B:$B,WEEKNUM(daily!$A2427))</f>
        <v>110</v>
      </c>
      <c r="X2427">
        <f>SUMIFS(COT!O:O,COT!$A:$A,YEAR(daily!$A2427),COT!$B:$B,WEEKNUM(daily!$A2427))</f>
        <v>147</v>
      </c>
      <c r="Y2427">
        <f>SUMIFS(COT!P:P,COT!$A:$A,YEAR(daily!$A2427),COT!$B:$B,WEEKNUM(daily!$A2427))</f>
        <v>77</v>
      </c>
      <c r="Z2427">
        <f>SUMIFS(COT!Q:Q,COT!$A:$A,YEAR(daily!$A2427),COT!$B:$B,WEEKNUM(daily!$A2427))</f>
        <v>89</v>
      </c>
      <c r="AA2427">
        <f>SUMIFS(Saudi!B:B,Saudi!$A:$A,YEAR(daily!$A2427))</f>
        <v>509.80500000000001</v>
      </c>
      <c r="AB2427">
        <f>SUMIFS(Saudi!C:C,Saudi!$A:$A,YEAR(daily!$A2427))</f>
        <v>596.43100000000004</v>
      </c>
      <c r="AC2427">
        <f>SUMIFS(Saudi!F:F,Saudi!$A:$A,YEAR(daily!$A2427))</f>
        <v>3764937</v>
      </c>
      <c r="AD2427">
        <f>SUMIFS(Saudi!G:G,Saudi!$A:$A,YEAR(daily!$A2427))</f>
        <v>61.797740354674566</v>
      </c>
      <c r="AE2427">
        <f>SUMIFS(Saudi!H:H,Saudi!$A:$A,YEAR(daily!$A2427))</f>
        <v>232664599.1777074</v>
      </c>
      <c r="AF2427" s="5">
        <f t="shared" si="99"/>
        <v>10</v>
      </c>
      <c r="AG2427" s="5">
        <f t="shared" si="100"/>
        <v>2009</v>
      </c>
    </row>
    <row r="2428" spans="1:33">
      <c r="A2428" s="3">
        <v>40112</v>
      </c>
      <c r="B2428" s="1">
        <v>360602</v>
      </c>
      <c r="C2428" s="1">
        <v>63429</v>
      </c>
      <c r="D2428" s="1">
        <v>47249</v>
      </c>
      <c r="E2428" s="1">
        <v>78.680000000000007</v>
      </c>
      <c r="F2428" s="1">
        <v>80.040000000000006</v>
      </c>
      <c r="G2428" s="1">
        <v>80.58</v>
      </c>
      <c r="H2428" s="2">
        <v>51.3</v>
      </c>
      <c r="I2428" s="2">
        <v>29.1</v>
      </c>
      <c r="J2428" s="2">
        <v>85.5</v>
      </c>
      <c r="K2428" s="2">
        <v>86.1</v>
      </c>
      <c r="L2428">
        <f>SUMIFS(US!B:B,US!$D:$D,YEAR(daily!$A2428),US!$E:$E,MONTH(daily!$A2428))</f>
        <v>9397</v>
      </c>
      <c r="M2428">
        <f>SUMIFS(US!C:C,US!$D:$D,YEAR(daily!$A2428),US!$E:$E,MONTH(daily!$A2428))</f>
        <v>18803</v>
      </c>
      <c r="N2428">
        <f>SUMIFS(COT!E:E,COT!$A:$A,YEAR(daily!$A2428),COT!$B:$B,WEEKNUM(daily!$A2428))</f>
        <v>1220540</v>
      </c>
      <c r="O2428">
        <f>SUMIFS(COT!F:F,COT!$A:$A,YEAR(daily!$A2428),COT!$B:$B,WEEKNUM(daily!$A2428))</f>
        <v>285475</v>
      </c>
      <c r="P2428">
        <f>SUMIFS(COT!G:G,COT!$A:$A,YEAR(daily!$A2428),COT!$B:$B,WEEKNUM(daily!$A2428))</f>
        <v>175856</v>
      </c>
      <c r="Q2428">
        <f>SUMIFS(COT!H:H,COT!$A:$A,YEAR(daily!$A2428),COT!$B:$B,WEEKNUM(daily!$A2428))</f>
        <v>276270</v>
      </c>
      <c r="R2428">
        <f>SUMIFS(COT!I:I,COT!$A:$A,YEAR(daily!$A2428),COT!$B:$B,WEEKNUM(daily!$A2428))</f>
        <v>573391</v>
      </c>
      <c r="S2428">
        <f>SUMIFS(COT!J:J,COT!$A:$A,YEAR(daily!$A2428),COT!$B:$B,WEEKNUM(daily!$A2428))</f>
        <v>672134</v>
      </c>
      <c r="T2428">
        <f>SUMIFS(COT!K:K,COT!$A:$A,YEAR(daily!$A2428),COT!$B:$B,WEEKNUM(daily!$A2428))</f>
        <v>85404</v>
      </c>
      <c r="U2428">
        <f>SUMIFS(COT!L:L,COT!$A:$A,YEAR(daily!$A2428),COT!$B:$B,WEEKNUM(daily!$A2428))</f>
        <v>96280</v>
      </c>
      <c r="V2428">
        <f>SUMIFS(COT!M:M,COT!$A:$A,YEAR(daily!$A2428),COT!$B:$B,WEEKNUM(daily!$A2428))</f>
        <v>128</v>
      </c>
      <c r="W2428">
        <f>SUMIFS(COT!N:N,COT!$A:$A,YEAR(daily!$A2428),COT!$B:$B,WEEKNUM(daily!$A2428))</f>
        <v>101</v>
      </c>
      <c r="X2428">
        <f>SUMIFS(COT!O:O,COT!$A:$A,YEAR(daily!$A2428),COT!$B:$B,WEEKNUM(daily!$A2428))</f>
        <v>148</v>
      </c>
      <c r="Y2428">
        <f>SUMIFS(COT!P:P,COT!$A:$A,YEAR(daily!$A2428),COT!$B:$B,WEEKNUM(daily!$A2428))</f>
        <v>81</v>
      </c>
      <c r="Z2428">
        <f>SUMIFS(COT!Q:Q,COT!$A:$A,YEAR(daily!$A2428),COT!$B:$B,WEEKNUM(daily!$A2428))</f>
        <v>95</v>
      </c>
      <c r="AA2428">
        <f>SUMIFS(Saudi!B:B,Saudi!$A:$A,YEAR(daily!$A2428))</f>
        <v>509.80500000000001</v>
      </c>
      <c r="AB2428">
        <f>SUMIFS(Saudi!C:C,Saudi!$A:$A,YEAR(daily!$A2428))</f>
        <v>596.43100000000004</v>
      </c>
      <c r="AC2428">
        <f>SUMIFS(Saudi!F:F,Saudi!$A:$A,YEAR(daily!$A2428))</f>
        <v>3764937</v>
      </c>
      <c r="AD2428">
        <f>SUMIFS(Saudi!G:G,Saudi!$A:$A,YEAR(daily!$A2428))</f>
        <v>61.797740354674566</v>
      </c>
      <c r="AE2428">
        <f>SUMIFS(Saudi!H:H,Saudi!$A:$A,YEAR(daily!$A2428))</f>
        <v>232664599.1777074</v>
      </c>
      <c r="AF2428" s="5">
        <f t="shared" si="99"/>
        <v>10</v>
      </c>
      <c r="AG2428" s="5">
        <f t="shared" si="100"/>
        <v>2009</v>
      </c>
    </row>
    <row r="2429" spans="1:33">
      <c r="A2429" s="3">
        <v>40113</v>
      </c>
      <c r="B2429" s="1">
        <v>353279</v>
      </c>
      <c r="C2429" s="1">
        <v>65270</v>
      </c>
      <c r="D2429" s="1">
        <v>49591</v>
      </c>
      <c r="E2429" s="1">
        <v>79.55</v>
      </c>
      <c r="F2429" s="1">
        <v>80.75</v>
      </c>
      <c r="G2429" s="1">
        <v>81.260000000000005</v>
      </c>
      <c r="H2429" s="2">
        <v>51.3</v>
      </c>
      <c r="I2429" s="2">
        <v>29.1</v>
      </c>
      <c r="J2429" s="2">
        <v>85.5</v>
      </c>
      <c r="K2429" s="2">
        <v>86.1</v>
      </c>
      <c r="L2429">
        <f>SUMIFS(US!B:B,US!$D:$D,YEAR(daily!$A2429),US!$E:$E,MONTH(daily!$A2429))</f>
        <v>9397</v>
      </c>
      <c r="M2429">
        <f>SUMIFS(US!C:C,US!$D:$D,YEAR(daily!$A2429),US!$E:$E,MONTH(daily!$A2429))</f>
        <v>18803</v>
      </c>
      <c r="N2429">
        <f>SUMIFS(COT!E:E,COT!$A:$A,YEAR(daily!$A2429),COT!$B:$B,WEEKNUM(daily!$A2429))</f>
        <v>1220540</v>
      </c>
      <c r="O2429">
        <f>SUMIFS(COT!F:F,COT!$A:$A,YEAR(daily!$A2429),COT!$B:$B,WEEKNUM(daily!$A2429))</f>
        <v>285475</v>
      </c>
      <c r="P2429">
        <f>SUMIFS(COT!G:G,COT!$A:$A,YEAR(daily!$A2429),COT!$B:$B,WEEKNUM(daily!$A2429))</f>
        <v>175856</v>
      </c>
      <c r="Q2429">
        <f>SUMIFS(COT!H:H,COT!$A:$A,YEAR(daily!$A2429),COT!$B:$B,WEEKNUM(daily!$A2429))</f>
        <v>276270</v>
      </c>
      <c r="R2429">
        <f>SUMIFS(COT!I:I,COT!$A:$A,YEAR(daily!$A2429),COT!$B:$B,WEEKNUM(daily!$A2429))</f>
        <v>573391</v>
      </c>
      <c r="S2429">
        <f>SUMIFS(COT!J:J,COT!$A:$A,YEAR(daily!$A2429),COT!$B:$B,WEEKNUM(daily!$A2429))</f>
        <v>672134</v>
      </c>
      <c r="T2429">
        <f>SUMIFS(COT!K:K,COT!$A:$A,YEAR(daily!$A2429),COT!$B:$B,WEEKNUM(daily!$A2429))</f>
        <v>85404</v>
      </c>
      <c r="U2429">
        <f>SUMIFS(COT!L:L,COT!$A:$A,YEAR(daily!$A2429),COT!$B:$B,WEEKNUM(daily!$A2429))</f>
        <v>96280</v>
      </c>
      <c r="V2429">
        <f>SUMIFS(COT!M:M,COT!$A:$A,YEAR(daily!$A2429),COT!$B:$B,WEEKNUM(daily!$A2429))</f>
        <v>128</v>
      </c>
      <c r="W2429">
        <f>SUMIFS(COT!N:N,COT!$A:$A,YEAR(daily!$A2429),COT!$B:$B,WEEKNUM(daily!$A2429))</f>
        <v>101</v>
      </c>
      <c r="X2429">
        <f>SUMIFS(COT!O:O,COT!$A:$A,YEAR(daily!$A2429),COT!$B:$B,WEEKNUM(daily!$A2429))</f>
        <v>148</v>
      </c>
      <c r="Y2429">
        <f>SUMIFS(COT!P:P,COT!$A:$A,YEAR(daily!$A2429),COT!$B:$B,WEEKNUM(daily!$A2429))</f>
        <v>81</v>
      </c>
      <c r="Z2429">
        <f>SUMIFS(COT!Q:Q,COT!$A:$A,YEAR(daily!$A2429),COT!$B:$B,WEEKNUM(daily!$A2429))</f>
        <v>95</v>
      </c>
      <c r="AA2429">
        <f>SUMIFS(Saudi!B:B,Saudi!$A:$A,YEAR(daily!$A2429))</f>
        <v>509.80500000000001</v>
      </c>
      <c r="AB2429">
        <f>SUMIFS(Saudi!C:C,Saudi!$A:$A,YEAR(daily!$A2429))</f>
        <v>596.43100000000004</v>
      </c>
      <c r="AC2429">
        <f>SUMIFS(Saudi!F:F,Saudi!$A:$A,YEAR(daily!$A2429))</f>
        <v>3764937</v>
      </c>
      <c r="AD2429">
        <f>SUMIFS(Saudi!G:G,Saudi!$A:$A,YEAR(daily!$A2429))</f>
        <v>61.797740354674566</v>
      </c>
      <c r="AE2429">
        <f>SUMIFS(Saudi!H:H,Saudi!$A:$A,YEAR(daily!$A2429))</f>
        <v>232664599.1777074</v>
      </c>
      <c r="AF2429" s="5">
        <f t="shared" si="99"/>
        <v>10</v>
      </c>
      <c r="AG2429" s="5">
        <f t="shared" si="100"/>
        <v>2009</v>
      </c>
    </row>
    <row r="2430" spans="1:33">
      <c r="A2430" s="3">
        <v>40114</v>
      </c>
      <c r="B2430" s="1">
        <v>349049</v>
      </c>
      <c r="C2430" s="1">
        <v>65997</v>
      </c>
      <c r="D2430" s="1">
        <v>49561</v>
      </c>
      <c r="E2430" s="1">
        <v>77.459999999999994</v>
      </c>
      <c r="F2430" s="1">
        <v>78.650000000000006</v>
      </c>
      <c r="G2430" s="1">
        <v>79.14</v>
      </c>
      <c r="H2430" s="2">
        <v>51.3</v>
      </c>
      <c r="I2430" s="2">
        <v>29.1</v>
      </c>
      <c r="J2430" s="2">
        <v>85.5</v>
      </c>
      <c r="K2430" s="2">
        <v>86.1</v>
      </c>
      <c r="L2430">
        <f>SUMIFS(US!B:B,US!$D:$D,YEAR(daily!$A2430),US!$E:$E,MONTH(daily!$A2430))</f>
        <v>9397</v>
      </c>
      <c r="M2430">
        <f>SUMIFS(US!C:C,US!$D:$D,YEAR(daily!$A2430),US!$E:$E,MONTH(daily!$A2430))</f>
        <v>18803</v>
      </c>
      <c r="N2430">
        <f>SUMIFS(COT!E:E,COT!$A:$A,YEAR(daily!$A2430),COT!$B:$B,WEEKNUM(daily!$A2430))</f>
        <v>1220540</v>
      </c>
      <c r="O2430">
        <f>SUMIFS(COT!F:F,COT!$A:$A,YEAR(daily!$A2430),COT!$B:$B,WEEKNUM(daily!$A2430))</f>
        <v>285475</v>
      </c>
      <c r="P2430">
        <f>SUMIFS(COT!G:G,COT!$A:$A,YEAR(daily!$A2430),COT!$B:$B,WEEKNUM(daily!$A2430))</f>
        <v>175856</v>
      </c>
      <c r="Q2430">
        <f>SUMIFS(COT!H:H,COT!$A:$A,YEAR(daily!$A2430),COT!$B:$B,WEEKNUM(daily!$A2430))</f>
        <v>276270</v>
      </c>
      <c r="R2430">
        <f>SUMIFS(COT!I:I,COT!$A:$A,YEAR(daily!$A2430),COT!$B:$B,WEEKNUM(daily!$A2430))</f>
        <v>573391</v>
      </c>
      <c r="S2430">
        <f>SUMIFS(COT!J:J,COT!$A:$A,YEAR(daily!$A2430),COT!$B:$B,WEEKNUM(daily!$A2430))</f>
        <v>672134</v>
      </c>
      <c r="T2430">
        <f>SUMIFS(COT!K:K,COT!$A:$A,YEAR(daily!$A2430),COT!$B:$B,WEEKNUM(daily!$A2430))</f>
        <v>85404</v>
      </c>
      <c r="U2430">
        <f>SUMIFS(COT!L:L,COT!$A:$A,YEAR(daily!$A2430),COT!$B:$B,WEEKNUM(daily!$A2430))</f>
        <v>96280</v>
      </c>
      <c r="V2430">
        <f>SUMIFS(COT!M:M,COT!$A:$A,YEAR(daily!$A2430),COT!$B:$B,WEEKNUM(daily!$A2430))</f>
        <v>128</v>
      </c>
      <c r="W2430">
        <f>SUMIFS(COT!N:N,COT!$A:$A,YEAR(daily!$A2430),COT!$B:$B,WEEKNUM(daily!$A2430))</f>
        <v>101</v>
      </c>
      <c r="X2430">
        <f>SUMIFS(COT!O:O,COT!$A:$A,YEAR(daily!$A2430),COT!$B:$B,WEEKNUM(daily!$A2430))</f>
        <v>148</v>
      </c>
      <c r="Y2430">
        <f>SUMIFS(COT!P:P,COT!$A:$A,YEAR(daily!$A2430),COT!$B:$B,WEEKNUM(daily!$A2430))</f>
        <v>81</v>
      </c>
      <c r="Z2430">
        <f>SUMIFS(COT!Q:Q,COT!$A:$A,YEAR(daily!$A2430),COT!$B:$B,WEEKNUM(daily!$A2430))</f>
        <v>95</v>
      </c>
      <c r="AA2430">
        <f>SUMIFS(Saudi!B:B,Saudi!$A:$A,YEAR(daily!$A2430))</f>
        <v>509.80500000000001</v>
      </c>
      <c r="AB2430">
        <f>SUMIFS(Saudi!C:C,Saudi!$A:$A,YEAR(daily!$A2430))</f>
        <v>596.43100000000004</v>
      </c>
      <c r="AC2430">
        <f>SUMIFS(Saudi!F:F,Saudi!$A:$A,YEAR(daily!$A2430))</f>
        <v>3764937</v>
      </c>
      <c r="AD2430">
        <f>SUMIFS(Saudi!G:G,Saudi!$A:$A,YEAR(daily!$A2430))</f>
        <v>61.797740354674566</v>
      </c>
      <c r="AE2430">
        <f>SUMIFS(Saudi!H:H,Saudi!$A:$A,YEAR(daily!$A2430))</f>
        <v>232664599.1777074</v>
      </c>
      <c r="AF2430" s="5">
        <f t="shared" si="99"/>
        <v>10</v>
      </c>
      <c r="AG2430" s="5">
        <f t="shared" si="100"/>
        <v>2009</v>
      </c>
    </row>
    <row r="2431" spans="1:33">
      <c r="A2431" s="3">
        <v>40115</v>
      </c>
      <c r="B2431" s="1">
        <v>339190</v>
      </c>
      <c r="C2431" s="1">
        <v>65557</v>
      </c>
      <c r="D2431" s="1">
        <v>50446</v>
      </c>
      <c r="E2431" s="1">
        <v>79.87</v>
      </c>
      <c r="F2431" s="1">
        <v>80.95</v>
      </c>
      <c r="G2431" s="1">
        <v>81.430000000000007</v>
      </c>
      <c r="H2431" s="2">
        <v>51.3</v>
      </c>
      <c r="I2431" s="2">
        <v>29.1</v>
      </c>
      <c r="J2431" s="2">
        <v>85.5</v>
      </c>
      <c r="K2431" s="2">
        <v>86.1</v>
      </c>
      <c r="L2431">
        <f>SUMIFS(US!B:B,US!$D:$D,YEAR(daily!$A2431),US!$E:$E,MONTH(daily!$A2431))</f>
        <v>9397</v>
      </c>
      <c r="M2431">
        <f>SUMIFS(US!C:C,US!$D:$D,YEAR(daily!$A2431),US!$E:$E,MONTH(daily!$A2431))</f>
        <v>18803</v>
      </c>
      <c r="N2431">
        <f>SUMIFS(COT!E:E,COT!$A:$A,YEAR(daily!$A2431),COT!$B:$B,WEEKNUM(daily!$A2431))</f>
        <v>1220540</v>
      </c>
      <c r="O2431">
        <f>SUMIFS(COT!F:F,COT!$A:$A,YEAR(daily!$A2431),COT!$B:$B,WEEKNUM(daily!$A2431))</f>
        <v>285475</v>
      </c>
      <c r="P2431">
        <f>SUMIFS(COT!G:G,COT!$A:$A,YEAR(daily!$A2431),COT!$B:$B,WEEKNUM(daily!$A2431))</f>
        <v>175856</v>
      </c>
      <c r="Q2431">
        <f>SUMIFS(COT!H:H,COT!$A:$A,YEAR(daily!$A2431),COT!$B:$B,WEEKNUM(daily!$A2431))</f>
        <v>276270</v>
      </c>
      <c r="R2431">
        <f>SUMIFS(COT!I:I,COT!$A:$A,YEAR(daily!$A2431),COT!$B:$B,WEEKNUM(daily!$A2431))</f>
        <v>573391</v>
      </c>
      <c r="S2431">
        <f>SUMIFS(COT!J:J,COT!$A:$A,YEAR(daily!$A2431),COT!$B:$B,WEEKNUM(daily!$A2431))</f>
        <v>672134</v>
      </c>
      <c r="T2431">
        <f>SUMIFS(COT!K:K,COT!$A:$A,YEAR(daily!$A2431),COT!$B:$B,WEEKNUM(daily!$A2431))</f>
        <v>85404</v>
      </c>
      <c r="U2431">
        <f>SUMIFS(COT!L:L,COT!$A:$A,YEAR(daily!$A2431),COT!$B:$B,WEEKNUM(daily!$A2431))</f>
        <v>96280</v>
      </c>
      <c r="V2431">
        <f>SUMIFS(COT!M:M,COT!$A:$A,YEAR(daily!$A2431),COT!$B:$B,WEEKNUM(daily!$A2431))</f>
        <v>128</v>
      </c>
      <c r="W2431">
        <f>SUMIFS(COT!N:N,COT!$A:$A,YEAR(daily!$A2431),COT!$B:$B,WEEKNUM(daily!$A2431))</f>
        <v>101</v>
      </c>
      <c r="X2431">
        <f>SUMIFS(COT!O:O,COT!$A:$A,YEAR(daily!$A2431),COT!$B:$B,WEEKNUM(daily!$A2431))</f>
        <v>148</v>
      </c>
      <c r="Y2431">
        <f>SUMIFS(COT!P:P,COT!$A:$A,YEAR(daily!$A2431),COT!$B:$B,WEEKNUM(daily!$A2431))</f>
        <v>81</v>
      </c>
      <c r="Z2431">
        <f>SUMIFS(COT!Q:Q,COT!$A:$A,YEAR(daily!$A2431),COT!$B:$B,WEEKNUM(daily!$A2431))</f>
        <v>95</v>
      </c>
      <c r="AA2431">
        <f>SUMIFS(Saudi!B:B,Saudi!$A:$A,YEAR(daily!$A2431))</f>
        <v>509.80500000000001</v>
      </c>
      <c r="AB2431">
        <f>SUMIFS(Saudi!C:C,Saudi!$A:$A,YEAR(daily!$A2431))</f>
        <v>596.43100000000004</v>
      </c>
      <c r="AC2431">
        <f>SUMIFS(Saudi!F:F,Saudi!$A:$A,YEAR(daily!$A2431))</f>
        <v>3764937</v>
      </c>
      <c r="AD2431">
        <f>SUMIFS(Saudi!G:G,Saudi!$A:$A,YEAR(daily!$A2431))</f>
        <v>61.797740354674566</v>
      </c>
      <c r="AE2431">
        <f>SUMIFS(Saudi!H:H,Saudi!$A:$A,YEAR(daily!$A2431))</f>
        <v>232664599.1777074</v>
      </c>
      <c r="AF2431" s="5">
        <f t="shared" si="99"/>
        <v>10</v>
      </c>
      <c r="AG2431" s="5">
        <f t="shared" si="100"/>
        <v>2009</v>
      </c>
    </row>
    <row r="2432" spans="1:33">
      <c r="A2432" s="3">
        <v>40116</v>
      </c>
      <c r="B2432" s="1">
        <v>351822</v>
      </c>
      <c r="C2432" s="1">
        <v>75795</v>
      </c>
      <c r="D2432" s="1">
        <v>56198</v>
      </c>
      <c r="E2432" s="1">
        <v>77</v>
      </c>
      <c r="F2432" s="1">
        <v>78.27</v>
      </c>
      <c r="G2432" s="1">
        <v>78.790000000000006</v>
      </c>
      <c r="H2432" s="2">
        <v>51.3</v>
      </c>
      <c r="I2432" s="2">
        <v>29.1</v>
      </c>
      <c r="J2432" s="2">
        <v>85.5</v>
      </c>
      <c r="K2432" s="2">
        <v>86.1</v>
      </c>
      <c r="L2432">
        <f>SUMIFS(US!B:B,US!$D:$D,YEAR(daily!$A2432),US!$E:$E,MONTH(daily!$A2432))</f>
        <v>9397</v>
      </c>
      <c r="M2432">
        <f>SUMIFS(US!C:C,US!$D:$D,YEAR(daily!$A2432),US!$E:$E,MONTH(daily!$A2432))</f>
        <v>18803</v>
      </c>
      <c r="N2432">
        <f>SUMIFS(COT!E:E,COT!$A:$A,YEAR(daily!$A2432),COT!$B:$B,WEEKNUM(daily!$A2432))</f>
        <v>1220540</v>
      </c>
      <c r="O2432">
        <f>SUMIFS(COT!F:F,COT!$A:$A,YEAR(daily!$A2432),COT!$B:$B,WEEKNUM(daily!$A2432))</f>
        <v>285475</v>
      </c>
      <c r="P2432">
        <f>SUMIFS(COT!G:G,COT!$A:$A,YEAR(daily!$A2432),COT!$B:$B,WEEKNUM(daily!$A2432))</f>
        <v>175856</v>
      </c>
      <c r="Q2432">
        <f>SUMIFS(COT!H:H,COT!$A:$A,YEAR(daily!$A2432),COT!$B:$B,WEEKNUM(daily!$A2432))</f>
        <v>276270</v>
      </c>
      <c r="R2432">
        <f>SUMIFS(COT!I:I,COT!$A:$A,YEAR(daily!$A2432),COT!$B:$B,WEEKNUM(daily!$A2432))</f>
        <v>573391</v>
      </c>
      <c r="S2432">
        <f>SUMIFS(COT!J:J,COT!$A:$A,YEAR(daily!$A2432),COT!$B:$B,WEEKNUM(daily!$A2432))</f>
        <v>672134</v>
      </c>
      <c r="T2432">
        <f>SUMIFS(COT!K:K,COT!$A:$A,YEAR(daily!$A2432),COT!$B:$B,WEEKNUM(daily!$A2432))</f>
        <v>85404</v>
      </c>
      <c r="U2432">
        <f>SUMIFS(COT!L:L,COT!$A:$A,YEAR(daily!$A2432),COT!$B:$B,WEEKNUM(daily!$A2432))</f>
        <v>96280</v>
      </c>
      <c r="V2432">
        <f>SUMIFS(COT!M:M,COT!$A:$A,YEAR(daily!$A2432),COT!$B:$B,WEEKNUM(daily!$A2432))</f>
        <v>128</v>
      </c>
      <c r="W2432">
        <f>SUMIFS(COT!N:N,COT!$A:$A,YEAR(daily!$A2432),COT!$B:$B,WEEKNUM(daily!$A2432))</f>
        <v>101</v>
      </c>
      <c r="X2432">
        <f>SUMIFS(COT!O:O,COT!$A:$A,YEAR(daily!$A2432),COT!$B:$B,WEEKNUM(daily!$A2432))</f>
        <v>148</v>
      </c>
      <c r="Y2432">
        <f>SUMIFS(COT!P:P,COT!$A:$A,YEAR(daily!$A2432),COT!$B:$B,WEEKNUM(daily!$A2432))</f>
        <v>81</v>
      </c>
      <c r="Z2432">
        <f>SUMIFS(COT!Q:Q,COT!$A:$A,YEAR(daily!$A2432),COT!$B:$B,WEEKNUM(daily!$A2432))</f>
        <v>95</v>
      </c>
      <c r="AA2432">
        <f>SUMIFS(Saudi!B:B,Saudi!$A:$A,YEAR(daily!$A2432))</f>
        <v>509.80500000000001</v>
      </c>
      <c r="AB2432">
        <f>SUMIFS(Saudi!C:C,Saudi!$A:$A,YEAR(daily!$A2432))</f>
        <v>596.43100000000004</v>
      </c>
      <c r="AC2432">
        <f>SUMIFS(Saudi!F:F,Saudi!$A:$A,YEAR(daily!$A2432))</f>
        <v>3764937</v>
      </c>
      <c r="AD2432">
        <f>SUMIFS(Saudi!G:G,Saudi!$A:$A,YEAR(daily!$A2432))</f>
        <v>61.797740354674566</v>
      </c>
      <c r="AE2432">
        <f>SUMIFS(Saudi!H:H,Saudi!$A:$A,YEAR(daily!$A2432))</f>
        <v>232664599.1777074</v>
      </c>
      <c r="AF2432" s="5">
        <f t="shared" si="99"/>
        <v>10</v>
      </c>
      <c r="AG2432" s="5">
        <f t="shared" si="100"/>
        <v>2009</v>
      </c>
    </row>
    <row r="2433" spans="1:33">
      <c r="A2433" s="3">
        <v>40119</v>
      </c>
      <c r="B2433" s="1">
        <v>311166</v>
      </c>
      <c r="C2433" s="1">
        <v>73413</v>
      </c>
      <c r="D2433" s="1">
        <v>59672</v>
      </c>
      <c r="E2433" s="1">
        <v>78.13</v>
      </c>
      <c r="F2433" s="1">
        <v>79.510000000000005</v>
      </c>
      <c r="G2433" s="1">
        <v>80.12</v>
      </c>
      <c r="H2433" s="2">
        <v>51.3</v>
      </c>
      <c r="I2433" s="2">
        <v>29.1</v>
      </c>
      <c r="J2433" s="2">
        <v>85.5</v>
      </c>
      <c r="K2433" s="2">
        <v>86.1</v>
      </c>
      <c r="L2433">
        <f>SUMIFS(US!B:B,US!$D:$D,YEAR(daily!$A2433),US!$E:$E,MONTH(daily!$A2433))</f>
        <v>9305</v>
      </c>
      <c r="M2433">
        <f>SUMIFS(US!C:C,US!$D:$D,YEAR(daily!$A2433),US!$E:$E,MONTH(daily!$A2433))</f>
        <v>18753</v>
      </c>
      <c r="N2433">
        <f>SUMIFS(COT!E:E,COT!$A:$A,YEAR(daily!$A2433),COT!$B:$B,WEEKNUM(daily!$A2433))</f>
        <v>1191055</v>
      </c>
      <c r="O2433">
        <f>SUMIFS(COT!F:F,COT!$A:$A,YEAR(daily!$A2433),COT!$B:$B,WEEKNUM(daily!$A2433))</f>
        <v>277025</v>
      </c>
      <c r="P2433">
        <f>SUMIFS(COT!G:G,COT!$A:$A,YEAR(daily!$A2433),COT!$B:$B,WEEKNUM(daily!$A2433))</f>
        <v>173208</v>
      </c>
      <c r="Q2433">
        <f>SUMIFS(COT!H:H,COT!$A:$A,YEAR(daily!$A2433),COT!$B:$B,WEEKNUM(daily!$A2433))</f>
        <v>262921</v>
      </c>
      <c r="R2433">
        <f>SUMIFS(COT!I:I,COT!$A:$A,YEAR(daily!$A2433),COT!$B:$B,WEEKNUM(daily!$A2433))</f>
        <v>578797</v>
      </c>
      <c r="S2433">
        <f>SUMIFS(COT!J:J,COT!$A:$A,YEAR(daily!$A2433),COT!$B:$B,WEEKNUM(daily!$A2433))</f>
        <v>694916</v>
      </c>
      <c r="T2433">
        <f>SUMIFS(COT!K:K,COT!$A:$A,YEAR(daily!$A2433),COT!$B:$B,WEEKNUM(daily!$A2433))</f>
        <v>72312</v>
      </c>
      <c r="U2433">
        <f>SUMIFS(COT!L:L,COT!$A:$A,YEAR(daily!$A2433),COT!$B:$B,WEEKNUM(daily!$A2433))</f>
        <v>60010</v>
      </c>
      <c r="V2433">
        <f>SUMIFS(COT!M:M,COT!$A:$A,YEAR(daily!$A2433),COT!$B:$B,WEEKNUM(daily!$A2433))</f>
        <v>132</v>
      </c>
      <c r="W2433">
        <f>SUMIFS(COT!N:N,COT!$A:$A,YEAR(daily!$A2433),COT!$B:$B,WEEKNUM(daily!$A2433))</f>
        <v>97</v>
      </c>
      <c r="X2433">
        <f>SUMIFS(COT!O:O,COT!$A:$A,YEAR(daily!$A2433),COT!$B:$B,WEEKNUM(daily!$A2433))</f>
        <v>149</v>
      </c>
      <c r="Y2433">
        <f>SUMIFS(COT!P:P,COT!$A:$A,YEAR(daily!$A2433),COT!$B:$B,WEEKNUM(daily!$A2433))</f>
        <v>88</v>
      </c>
      <c r="Z2433">
        <f>SUMIFS(COT!Q:Q,COT!$A:$A,YEAR(daily!$A2433),COT!$B:$B,WEEKNUM(daily!$A2433))</f>
        <v>100</v>
      </c>
      <c r="AA2433">
        <f>SUMIFS(Saudi!B:B,Saudi!$A:$A,YEAR(daily!$A2433))</f>
        <v>509.80500000000001</v>
      </c>
      <c r="AB2433">
        <f>SUMIFS(Saudi!C:C,Saudi!$A:$A,YEAR(daily!$A2433))</f>
        <v>596.43100000000004</v>
      </c>
      <c r="AC2433">
        <f>SUMIFS(Saudi!F:F,Saudi!$A:$A,YEAR(daily!$A2433))</f>
        <v>3764937</v>
      </c>
      <c r="AD2433">
        <f>SUMIFS(Saudi!G:G,Saudi!$A:$A,YEAR(daily!$A2433))</f>
        <v>61.797740354674566</v>
      </c>
      <c r="AE2433">
        <f>SUMIFS(Saudi!H:H,Saudi!$A:$A,YEAR(daily!$A2433))</f>
        <v>232664599.1777074</v>
      </c>
      <c r="AF2433" s="5">
        <f t="shared" si="99"/>
        <v>11</v>
      </c>
      <c r="AG2433" s="5">
        <f t="shared" si="100"/>
        <v>2009</v>
      </c>
    </row>
    <row r="2434" spans="1:33">
      <c r="A2434" s="3">
        <v>40120</v>
      </c>
      <c r="B2434" s="1">
        <v>303921</v>
      </c>
      <c r="C2434" s="1">
        <v>64149</v>
      </c>
      <c r="D2434" s="1">
        <v>59236</v>
      </c>
      <c r="E2434" s="1">
        <v>79.599999999999994</v>
      </c>
      <c r="F2434" s="1">
        <v>80.92</v>
      </c>
      <c r="G2434" s="1">
        <v>81.540000000000006</v>
      </c>
      <c r="H2434" s="2">
        <v>51.3</v>
      </c>
      <c r="I2434" s="2">
        <v>29.1</v>
      </c>
      <c r="J2434" s="2">
        <v>85.5</v>
      </c>
      <c r="K2434" s="2">
        <v>86.1</v>
      </c>
      <c r="L2434">
        <f>SUMIFS(US!B:B,US!$D:$D,YEAR(daily!$A2434),US!$E:$E,MONTH(daily!$A2434))</f>
        <v>9305</v>
      </c>
      <c r="M2434">
        <f>SUMIFS(US!C:C,US!$D:$D,YEAR(daily!$A2434),US!$E:$E,MONTH(daily!$A2434))</f>
        <v>18753</v>
      </c>
      <c r="N2434">
        <f>SUMIFS(COT!E:E,COT!$A:$A,YEAR(daily!$A2434),COT!$B:$B,WEEKNUM(daily!$A2434))</f>
        <v>1191055</v>
      </c>
      <c r="O2434">
        <f>SUMIFS(COT!F:F,COT!$A:$A,YEAR(daily!$A2434),COT!$B:$B,WEEKNUM(daily!$A2434))</f>
        <v>277025</v>
      </c>
      <c r="P2434">
        <f>SUMIFS(COT!G:G,COT!$A:$A,YEAR(daily!$A2434),COT!$B:$B,WEEKNUM(daily!$A2434))</f>
        <v>173208</v>
      </c>
      <c r="Q2434">
        <f>SUMIFS(COT!H:H,COT!$A:$A,YEAR(daily!$A2434),COT!$B:$B,WEEKNUM(daily!$A2434))</f>
        <v>262921</v>
      </c>
      <c r="R2434">
        <f>SUMIFS(COT!I:I,COT!$A:$A,YEAR(daily!$A2434),COT!$B:$B,WEEKNUM(daily!$A2434))</f>
        <v>578797</v>
      </c>
      <c r="S2434">
        <f>SUMIFS(COT!J:J,COT!$A:$A,YEAR(daily!$A2434),COT!$B:$B,WEEKNUM(daily!$A2434))</f>
        <v>694916</v>
      </c>
      <c r="T2434">
        <f>SUMIFS(COT!K:K,COT!$A:$A,YEAR(daily!$A2434),COT!$B:$B,WEEKNUM(daily!$A2434))</f>
        <v>72312</v>
      </c>
      <c r="U2434">
        <f>SUMIFS(COT!L:L,COT!$A:$A,YEAR(daily!$A2434),COT!$B:$B,WEEKNUM(daily!$A2434))</f>
        <v>60010</v>
      </c>
      <c r="V2434">
        <f>SUMIFS(COT!M:M,COT!$A:$A,YEAR(daily!$A2434),COT!$B:$B,WEEKNUM(daily!$A2434))</f>
        <v>132</v>
      </c>
      <c r="W2434">
        <f>SUMIFS(COT!N:N,COT!$A:$A,YEAR(daily!$A2434),COT!$B:$B,WEEKNUM(daily!$A2434))</f>
        <v>97</v>
      </c>
      <c r="X2434">
        <f>SUMIFS(COT!O:O,COT!$A:$A,YEAR(daily!$A2434),COT!$B:$B,WEEKNUM(daily!$A2434))</f>
        <v>149</v>
      </c>
      <c r="Y2434">
        <f>SUMIFS(COT!P:P,COT!$A:$A,YEAR(daily!$A2434),COT!$B:$B,WEEKNUM(daily!$A2434))</f>
        <v>88</v>
      </c>
      <c r="Z2434">
        <f>SUMIFS(COT!Q:Q,COT!$A:$A,YEAR(daily!$A2434),COT!$B:$B,WEEKNUM(daily!$A2434))</f>
        <v>100</v>
      </c>
      <c r="AA2434">
        <f>SUMIFS(Saudi!B:B,Saudi!$A:$A,YEAR(daily!$A2434))</f>
        <v>509.80500000000001</v>
      </c>
      <c r="AB2434">
        <f>SUMIFS(Saudi!C:C,Saudi!$A:$A,YEAR(daily!$A2434))</f>
        <v>596.43100000000004</v>
      </c>
      <c r="AC2434">
        <f>SUMIFS(Saudi!F:F,Saudi!$A:$A,YEAR(daily!$A2434))</f>
        <v>3764937</v>
      </c>
      <c r="AD2434">
        <f>SUMIFS(Saudi!G:G,Saudi!$A:$A,YEAR(daily!$A2434))</f>
        <v>61.797740354674566</v>
      </c>
      <c r="AE2434">
        <f>SUMIFS(Saudi!H:H,Saudi!$A:$A,YEAR(daily!$A2434))</f>
        <v>232664599.1777074</v>
      </c>
      <c r="AF2434" s="5">
        <f t="shared" ref="AF2434:AF2497" si="101">MONTH(A2434)</f>
        <v>11</v>
      </c>
      <c r="AG2434" s="5">
        <f t="shared" ref="AG2434:AG2497" si="102">YEAR(A2434)</f>
        <v>2009</v>
      </c>
    </row>
    <row r="2435" spans="1:33">
      <c r="A2435" s="3">
        <v>40121</v>
      </c>
      <c r="B2435" s="1">
        <v>324780</v>
      </c>
      <c r="C2435" s="1">
        <v>74125</v>
      </c>
      <c r="D2435" s="1">
        <v>60741</v>
      </c>
      <c r="E2435" s="1">
        <v>80.400000000000006</v>
      </c>
      <c r="F2435" s="1">
        <v>81.739999999999995</v>
      </c>
      <c r="G2435" s="1">
        <v>82.36</v>
      </c>
      <c r="H2435" s="2">
        <v>51.3</v>
      </c>
      <c r="I2435" s="2">
        <v>29.1</v>
      </c>
      <c r="J2435" s="2">
        <v>85.5</v>
      </c>
      <c r="K2435" s="2">
        <v>86.1</v>
      </c>
      <c r="L2435">
        <f>SUMIFS(US!B:B,US!$D:$D,YEAR(daily!$A2435),US!$E:$E,MONTH(daily!$A2435))</f>
        <v>9305</v>
      </c>
      <c r="M2435">
        <f>SUMIFS(US!C:C,US!$D:$D,YEAR(daily!$A2435),US!$E:$E,MONTH(daily!$A2435))</f>
        <v>18753</v>
      </c>
      <c r="N2435">
        <f>SUMIFS(COT!E:E,COT!$A:$A,YEAR(daily!$A2435),COT!$B:$B,WEEKNUM(daily!$A2435))</f>
        <v>1191055</v>
      </c>
      <c r="O2435">
        <f>SUMIFS(COT!F:F,COT!$A:$A,YEAR(daily!$A2435),COT!$B:$B,WEEKNUM(daily!$A2435))</f>
        <v>277025</v>
      </c>
      <c r="P2435">
        <f>SUMIFS(COT!G:G,COT!$A:$A,YEAR(daily!$A2435),COT!$B:$B,WEEKNUM(daily!$A2435))</f>
        <v>173208</v>
      </c>
      <c r="Q2435">
        <f>SUMIFS(COT!H:H,COT!$A:$A,YEAR(daily!$A2435),COT!$B:$B,WEEKNUM(daily!$A2435))</f>
        <v>262921</v>
      </c>
      <c r="R2435">
        <f>SUMIFS(COT!I:I,COT!$A:$A,YEAR(daily!$A2435),COT!$B:$B,WEEKNUM(daily!$A2435))</f>
        <v>578797</v>
      </c>
      <c r="S2435">
        <f>SUMIFS(COT!J:J,COT!$A:$A,YEAR(daily!$A2435),COT!$B:$B,WEEKNUM(daily!$A2435))</f>
        <v>694916</v>
      </c>
      <c r="T2435">
        <f>SUMIFS(COT!K:K,COT!$A:$A,YEAR(daily!$A2435),COT!$B:$B,WEEKNUM(daily!$A2435))</f>
        <v>72312</v>
      </c>
      <c r="U2435">
        <f>SUMIFS(COT!L:L,COT!$A:$A,YEAR(daily!$A2435),COT!$B:$B,WEEKNUM(daily!$A2435))</f>
        <v>60010</v>
      </c>
      <c r="V2435">
        <f>SUMIFS(COT!M:M,COT!$A:$A,YEAR(daily!$A2435),COT!$B:$B,WEEKNUM(daily!$A2435))</f>
        <v>132</v>
      </c>
      <c r="W2435">
        <f>SUMIFS(COT!N:N,COT!$A:$A,YEAR(daily!$A2435),COT!$B:$B,WEEKNUM(daily!$A2435))</f>
        <v>97</v>
      </c>
      <c r="X2435">
        <f>SUMIFS(COT!O:O,COT!$A:$A,YEAR(daily!$A2435),COT!$B:$B,WEEKNUM(daily!$A2435))</f>
        <v>149</v>
      </c>
      <c r="Y2435">
        <f>SUMIFS(COT!P:P,COT!$A:$A,YEAR(daily!$A2435),COT!$B:$B,WEEKNUM(daily!$A2435))</f>
        <v>88</v>
      </c>
      <c r="Z2435">
        <f>SUMIFS(COT!Q:Q,COT!$A:$A,YEAR(daily!$A2435),COT!$B:$B,WEEKNUM(daily!$A2435))</f>
        <v>100</v>
      </c>
      <c r="AA2435">
        <f>SUMIFS(Saudi!B:B,Saudi!$A:$A,YEAR(daily!$A2435))</f>
        <v>509.80500000000001</v>
      </c>
      <c r="AB2435">
        <f>SUMIFS(Saudi!C:C,Saudi!$A:$A,YEAR(daily!$A2435))</f>
        <v>596.43100000000004</v>
      </c>
      <c r="AC2435">
        <f>SUMIFS(Saudi!F:F,Saudi!$A:$A,YEAR(daily!$A2435))</f>
        <v>3764937</v>
      </c>
      <c r="AD2435">
        <f>SUMIFS(Saudi!G:G,Saudi!$A:$A,YEAR(daily!$A2435))</f>
        <v>61.797740354674566</v>
      </c>
      <c r="AE2435">
        <f>SUMIFS(Saudi!H:H,Saudi!$A:$A,YEAR(daily!$A2435))</f>
        <v>232664599.1777074</v>
      </c>
      <c r="AF2435" s="5">
        <f t="shared" si="101"/>
        <v>11</v>
      </c>
      <c r="AG2435" s="5">
        <f t="shared" si="102"/>
        <v>2009</v>
      </c>
    </row>
    <row r="2436" spans="1:33">
      <c r="A2436" s="3">
        <v>40122</v>
      </c>
      <c r="B2436" s="1">
        <v>311051</v>
      </c>
      <c r="C2436" s="1">
        <v>73688</v>
      </c>
      <c r="D2436" s="1">
        <v>60832</v>
      </c>
      <c r="E2436" s="1">
        <v>79.62</v>
      </c>
      <c r="F2436" s="1">
        <v>80.930000000000007</v>
      </c>
      <c r="G2436" s="1">
        <v>81.55</v>
      </c>
      <c r="H2436" s="2">
        <v>51.3</v>
      </c>
      <c r="I2436" s="2">
        <v>29.1</v>
      </c>
      <c r="J2436" s="2">
        <v>85.5</v>
      </c>
      <c r="K2436" s="2">
        <v>86.1</v>
      </c>
      <c r="L2436">
        <f>SUMIFS(US!B:B,US!$D:$D,YEAR(daily!$A2436),US!$E:$E,MONTH(daily!$A2436))</f>
        <v>9305</v>
      </c>
      <c r="M2436">
        <f>SUMIFS(US!C:C,US!$D:$D,YEAR(daily!$A2436),US!$E:$E,MONTH(daily!$A2436))</f>
        <v>18753</v>
      </c>
      <c r="N2436">
        <f>SUMIFS(COT!E:E,COT!$A:$A,YEAR(daily!$A2436),COT!$B:$B,WEEKNUM(daily!$A2436))</f>
        <v>1191055</v>
      </c>
      <c r="O2436">
        <f>SUMIFS(COT!F:F,COT!$A:$A,YEAR(daily!$A2436),COT!$B:$B,WEEKNUM(daily!$A2436))</f>
        <v>277025</v>
      </c>
      <c r="P2436">
        <f>SUMIFS(COT!G:G,COT!$A:$A,YEAR(daily!$A2436),COT!$B:$B,WEEKNUM(daily!$A2436))</f>
        <v>173208</v>
      </c>
      <c r="Q2436">
        <f>SUMIFS(COT!H:H,COT!$A:$A,YEAR(daily!$A2436),COT!$B:$B,WEEKNUM(daily!$A2436))</f>
        <v>262921</v>
      </c>
      <c r="R2436">
        <f>SUMIFS(COT!I:I,COT!$A:$A,YEAR(daily!$A2436),COT!$B:$B,WEEKNUM(daily!$A2436))</f>
        <v>578797</v>
      </c>
      <c r="S2436">
        <f>SUMIFS(COT!J:J,COT!$A:$A,YEAR(daily!$A2436),COT!$B:$B,WEEKNUM(daily!$A2436))</f>
        <v>694916</v>
      </c>
      <c r="T2436">
        <f>SUMIFS(COT!K:K,COT!$A:$A,YEAR(daily!$A2436),COT!$B:$B,WEEKNUM(daily!$A2436))</f>
        <v>72312</v>
      </c>
      <c r="U2436">
        <f>SUMIFS(COT!L:L,COT!$A:$A,YEAR(daily!$A2436),COT!$B:$B,WEEKNUM(daily!$A2436))</f>
        <v>60010</v>
      </c>
      <c r="V2436">
        <f>SUMIFS(COT!M:M,COT!$A:$A,YEAR(daily!$A2436),COT!$B:$B,WEEKNUM(daily!$A2436))</f>
        <v>132</v>
      </c>
      <c r="W2436">
        <f>SUMIFS(COT!N:N,COT!$A:$A,YEAR(daily!$A2436),COT!$B:$B,WEEKNUM(daily!$A2436))</f>
        <v>97</v>
      </c>
      <c r="X2436">
        <f>SUMIFS(COT!O:O,COT!$A:$A,YEAR(daily!$A2436),COT!$B:$B,WEEKNUM(daily!$A2436))</f>
        <v>149</v>
      </c>
      <c r="Y2436">
        <f>SUMIFS(COT!P:P,COT!$A:$A,YEAR(daily!$A2436),COT!$B:$B,WEEKNUM(daily!$A2436))</f>
        <v>88</v>
      </c>
      <c r="Z2436">
        <f>SUMIFS(COT!Q:Q,COT!$A:$A,YEAR(daily!$A2436),COT!$B:$B,WEEKNUM(daily!$A2436))</f>
        <v>100</v>
      </c>
      <c r="AA2436">
        <f>SUMIFS(Saudi!B:B,Saudi!$A:$A,YEAR(daily!$A2436))</f>
        <v>509.80500000000001</v>
      </c>
      <c r="AB2436">
        <f>SUMIFS(Saudi!C:C,Saudi!$A:$A,YEAR(daily!$A2436))</f>
        <v>596.43100000000004</v>
      </c>
      <c r="AC2436">
        <f>SUMIFS(Saudi!F:F,Saudi!$A:$A,YEAR(daily!$A2436))</f>
        <v>3764937</v>
      </c>
      <c r="AD2436">
        <f>SUMIFS(Saudi!G:G,Saudi!$A:$A,YEAR(daily!$A2436))</f>
        <v>61.797740354674566</v>
      </c>
      <c r="AE2436">
        <f>SUMIFS(Saudi!H:H,Saudi!$A:$A,YEAR(daily!$A2436))</f>
        <v>232664599.1777074</v>
      </c>
      <c r="AF2436" s="5">
        <f t="shared" si="101"/>
        <v>11</v>
      </c>
      <c r="AG2436" s="5">
        <f t="shared" si="102"/>
        <v>2009</v>
      </c>
    </row>
    <row r="2437" spans="1:33">
      <c r="A2437" s="3">
        <v>40123</v>
      </c>
      <c r="B2437" s="1">
        <v>291668</v>
      </c>
      <c r="C2437" s="1">
        <v>70727</v>
      </c>
      <c r="D2437" s="1">
        <v>61153</v>
      </c>
      <c r="E2437" s="1">
        <v>77.430000000000007</v>
      </c>
      <c r="F2437" s="1">
        <v>78.75</v>
      </c>
      <c r="G2437" s="1">
        <v>79.39</v>
      </c>
      <c r="H2437" s="2">
        <v>51.3</v>
      </c>
      <c r="I2437" s="2">
        <v>29.1</v>
      </c>
      <c r="J2437" s="2">
        <v>85.5</v>
      </c>
      <c r="K2437" s="2">
        <v>86.1</v>
      </c>
      <c r="L2437">
        <f>SUMIFS(US!B:B,US!$D:$D,YEAR(daily!$A2437),US!$E:$E,MONTH(daily!$A2437))</f>
        <v>9305</v>
      </c>
      <c r="M2437">
        <f>SUMIFS(US!C:C,US!$D:$D,YEAR(daily!$A2437),US!$E:$E,MONTH(daily!$A2437))</f>
        <v>18753</v>
      </c>
      <c r="N2437">
        <f>SUMIFS(COT!E:E,COT!$A:$A,YEAR(daily!$A2437),COT!$B:$B,WEEKNUM(daily!$A2437))</f>
        <v>1191055</v>
      </c>
      <c r="O2437">
        <f>SUMIFS(COT!F:F,COT!$A:$A,YEAR(daily!$A2437),COT!$B:$B,WEEKNUM(daily!$A2437))</f>
        <v>277025</v>
      </c>
      <c r="P2437">
        <f>SUMIFS(COT!G:G,COT!$A:$A,YEAR(daily!$A2437),COT!$B:$B,WEEKNUM(daily!$A2437))</f>
        <v>173208</v>
      </c>
      <c r="Q2437">
        <f>SUMIFS(COT!H:H,COT!$A:$A,YEAR(daily!$A2437),COT!$B:$B,WEEKNUM(daily!$A2437))</f>
        <v>262921</v>
      </c>
      <c r="R2437">
        <f>SUMIFS(COT!I:I,COT!$A:$A,YEAR(daily!$A2437),COT!$B:$B,WEEKNUM(daily!$A2437))</f>
        <v>578797</v>
      </c>
      <c r="S2437">
        <f>SUMIFS(COT!J:J,COT!$A:$A,YEAR(daily!$A2437),COT!$B:$B,WEEKNUM(daily!$A2437))</f>
        <v>694916</v>
      </c>
      <c r="T2437">
        <f>SUMIFS(COT!K:K,COT!$A:$A,YEAR(daily!$A2437),COT!$B:$B,WEEKNUM(daily!$A2437))</f>
        <v>72312</v>
      </c>
      <c r="U2437">
        <f>SUMIFS(COT!L:L,COT!$A:$A,YEAR(daily!$A2437),COT!$B:$B,WEEKNUM(daily!$A2437))</f>
        <v>60010</v>
      </c>
      <c r="V2437">
        <f>SUMIFS(COT!M:M,COT!$A:$A,YEAR(daily!$A2437),COT!$B:$B,WEEKNUM(daily!$A2437))</f>
        <v>132</v>
      </c>
      <c r="W2437">
        <f>SUMIFS(COT!N:N,COT!$A:$A,YEAR(daily!$A2437),COT!$B:$B,WEEKNUM(daily!$A2437))</f>
        <v>97</v>
      </c>
      <c r="X2437">
        <f>SUMIFS(COT!O:O,COT!$A:$A,YEAR(daily!$A2437),COT!$B:$B,WEEKNUM(daily!$A2437))</f>
        <v>149</v>
      </c>
      <c r="Y2437">
        <f>SUMIFS(COT!P:P,COT!$A:$A,YEAR(daily!$A2437),COT!$B:$B,WEEKNUM(daily!$A2437))</f>
        <v>88</v>
      </c>
      <c r="Z2437">
        <f>SUMIFS(COT!Q:Q,COT!$A:$A,YEAR(daily!$A2437),COT!$B:$B,WEEKNUM(daily!$A2437))</f>
        <v>100</v>
      </c>
      <c r="AA2437">
        <f>SUMIFS(Saudi!B:B,Saudi!$A:$A,YEAR(daily!$A2437))</f>
        <v>509.80500000000001</v>
      </c>
      <c r="AB2437">
        <f>SUMIFS(Saudi!C:C,Saudi!$A:$A,YEAR(daily!$A2437))</f>
        <v>596.43100000000004</v>
      </c>
      <c r="AC2437">
        <f>SUMIFS(Saudi!F:F,Saudi!$A:$A,YEAR(daily!$A2437))</f>
        <v>3764937</v>
      </c>
      <c r="AD2437">
        <f>SUMIFS(Saudi!G:G,Saudi!$A:$A,YEAR(daily!$A2437))</f>
        <v>61.797740354674566</v>
      </c>
      <c r="AE2437">
        <f>SUMIFS(Saudi!H:H,Saudi!$A:$A,YEAR(daily!$A2437))</f>
        <v>232664599.1777074</v>
      </c>
      <c r="AF2437" s="5">
        <f t="shared" si="101"/>
        <v>11</v>
      </c>
      <c r="AG2437" s="5">
        <f t="shared" si="102"/>
        <v>2009</v>
      </c>
    </row>
    <row r="2438" spans="1:33">
      <c r="A2438" s="3">
        <v>40126</v>
      </c>
      <c r="B2438" s="1">
        <v>258226</v>
      </c>
      <c r="C2438" s="1">
        <v>72751</v>
      </c>
      <c r="D2438" s="1">
        <v>62711</v>
      </c>
      <c r="E2438" s="1">
        <v>79.430000000000007</v>
      </c>
      <c r="F2438" s="1">
        <v>80.72</v>
      </c>
      <c r="G2438" s="1">
        <v>81.36</v>
      </c>
      <c r="H2438" s="2">
        <v>51.3</v>
      </c>
      <c r="I2438" s="2">
        <v>29.1</v>
      </c>
      <c r="J2438" s="2">
        <v>85.5</v>
      </c>
      <c r="K2438" s="2">
        <v>86.1</v>
      </c>
      <c r="L2438">
        <f>SUMIFS(US!B:B,US!$D:$D,YEAR(daily!$A2438),US!$E:$E,MONTH(daily!$A2438))</f>
        <v>9305</v>
      </c>
      <c r="M2438">
        <f>SUMIFS(US!C:C,US!$D:$D,YEAR(daily!$A2438),US!$E:$E,MONTH(daily!$A2438))</f>
        <v>18753</v>
      </c>
      <c r="N2438">
        <f>SUMIFS(COT!E:E,COT!$A:$A,YEAR(daily!$A2438),COT!$B:$B,WEEKNUM(daily!$A2438))</f>
        <v>1234952</v>
      </c>
      <c r="O2438">
        <f>SUMIFS(COT!F:F,COT!$A:$A,YEAR(daily!$A2438),COT!$B:$B,WEEKNUM(daily!$A2438))</f>
        <v>269879</v>
      </c>
      <c r="P2438">
        <f>SUMIFS(COT!G:G,COT!$A:$A,YEAR(daily!$A2438),COT!$B:$B,WEEKNUM(daily!$A2438))</f>
        <v>181834</v>
      </c>
      <c r="Q2438">
        <f>SUMIFS(COT!H:H,COT!$A:$A,YEAR(daily!$A2438),COT!$B:$B,WEEKNUM(daily!$A2438))</f>
        <v>252640</v>
      </c>
      <c r="R2438">
        <f>SUMIFS(COT!I:I,COT!$A:$A,YEAR(daily!$A2438),COT!$B:$B,WEEKNUM(daily!$A2438))</f>
        <v>608136</v>
      </c>
      <c r="S2438">
        <f>SUMIFS(COT!J:J,COT!$A:$A,YEAR(daily!$A2438),COT!$B:$B,WEEKNUM(daily!$A2438))</f>
        <v>719207</v>
      </c>
      <c r="T2438">
        <f>SUMIFS(COT!K:K,COT!$A:$A,YEAR(daily!$A2438),COT!$B:$B,WEEKNUM(daily!$A2438))</f>
        <v>104297</v>
      </c>
      <c r="U2438">
        <f>SUMIFS(COT!L:L,COT!$A:$A,YEAR(daily!$A2438),COT!$B:$B,WEEKNUM(daily!$A2438))</f>
        <v>81271</v>
      </c>
      <c r="V2438">
        <f>SUMIFS(COT!M:M,COT!$A:$A,YEAR(daily!$A2438),COT!$B:$B,WEEKNUM(daily!$A2438))</f>
        <v>130</v>
      </c>
      <c r="W2438">
        <f>SUMIFS(COT!N:N,COT!$A:$A,YEAR(daily!$A2438),COT!$B:$B,WEEKNUM(daily!$A2438))</f>
        <v>92</v>
      </c>
      <c r="X2438">
        <f>SUMIFS(COT!O:O,COT!$A:$A,YEAR(daily!$A2438),COT!$B:$B,WEEKNUM(daily!$A2438))</f>
        <v>144</v>
      </c>
      <c r="Y2438">
        <f>SUMIFS(COT!P:P,COT!$A:$A,YEAR(daily!$A2438),COT!$B:$B,WEEKNUM(daily!$A2438))</f>
        <v>86</v>
      </c>
      <c r="Z2438">
        <f>SUMIFS(COT!Q:Q,COT!$A:$A,YEAR(daily!$A2438),COT!$B:$B,WEEKNUM(daily!$A2438))</f>
        <v>99</v>
      </c>
      <c r="AA2438">
        <f>SUMIFS(Saudi!B:B,Saudi!$A:$A,YEAR(daily!$A2438))</f>
        <v>509.80500000000001</v>
      </c>
      <c r="AB2438">
        <f>SUMIFS(Saudi!C:C,Saudi!$A:$A,YEAR(daily!$A2438))</f>
        <v>596.43100000000004</v>
      </c>
      <c r="AC2438">
        <f>SUMIFS(Saudi!F:F,Saudi!$A:$A,YEAR(daily!$A2438))</f>
        <v>3764937</v>
      </c>
      <c r="AD2438">
        <f>SUMIFS(Saudi!G:G,Saudi!$A:$A,YEAR(daily!$A2438))</f>
        <v>61.797740354674566</v>
      </c>
      <c r="AE2438">
        <f>SUMIFS(Saudi!H:H,Saudi!$A:$A,YEAR(daily!$A2438))</f>
        <v>232664599.1777074</v>
      </c>
      <c r="AF2438" s="5">
        <f t="shared" si="101"/>
        <v>11</v>
      </c>
      <c r="AG2438" s="5">
        <f t="shared" si="102"/>
        <v>2009</v>
      </c>
    </row>
    <row r="2439" spans="1:33">
      <c r="A2439" s="3">
        <v>40127</v>
      </c>
      <c r="B2439" s="1">
        <v>244084</v>
      </c>
      <c r="C2439" s="1">
        <v>74156</v>
      </c>
      <c r="D2439" s="1">
        <v>63733</v>
      </c>
      <c r="E2439" s="1">
        <v>79.05</v>
      </c>
      <c r="F2439" s="1">
        <v>80.27</v>
      </c>
      <c r="G2439" s="1">
        <v>80.89</v>
      </c>
      <c r="H2439" s="2">
        <v>51.3</v>
      </c>
      <c r="I2439" s="2">
        <v>29.1</v>
      </c>
      <c r="J2439" s="2">
        <v>85.5</v>
      </c>
      <c r="K2439" s="2">
        <v>86.1</v>
      </c>
      <c r="L2439">
        <f>SUMIFS(US!B:B,US!$D:$D,YEAR(daily!$A2439),US!$E:$E,MONTH(daily!$A2439))</f>
        <v>9305</v>
      </c>
      <c r="M2439">
        <f>SUMIFS(US!C:C,US!$D:$D,YEAR(daily!$A2439),US!$E:$E,MONTH(daily!$A2439))</f>
        <v>18753</v>
      </c>
      <c r="N2439">
        <f>SUMIFS(COT!E:E,COT!$A:$A,YEAR(daily!$A2439),COT!$B:$B,WEEKNUM(daily!$A2439))</f>
        <v>1234952</v>
      </c>
      <c r="O2439">
        <f>SUMIFS(COT!F:F,COT!$A:$A,YEAR(daily!$A2439),COT!$B:$B,WEEKNUM(daily!$A2439))</f>
        <v>269879</v>
      </c>
      <c r="P2439">
        <f>SUMIFS(COT!G:G,COT!$A:$A,YEAR(daily!$A2439),COT!$B:$B,WEEKNUM(daily!$A2439))</f>
        <v>181834</v>
      </c>
      <c r="Q2439">
        <f>SUMIFS(COT!H:H,COT!$A:$A,YEAR(daily!$A2439),COT!$B:$B,WEEKNUM(daily!$A2439))</f>
        <v>252640</v>
      </c>
      <c r="R2439">
        <f>SUMIFS(COT!I:I,COT!$A:$A,YEAR(daily!$A2439),COT!$B:$B,WEEKNUM(daily!$A2439))</f>
        <v>608136</v>
      </c>
      <c r="S2439">
        <f>SUMIFS(COT!J:J,COT!$A:$A,YEAR(daily!$A2439),COT!$B:$B,WEEKNUM(daily!$A2439))</f>
        <v>719207</v>
      </c>
      <c r="T2439">
        <f>SUMIFS(COT!K:K,COT!$A:$A,YEAR(daily!$A2439),COT!$B:$B,WEEKNUM(daily!$A2439))</f>
        <v>104297</v>
      </c>
      <c r="U2439">
        <f>SUMIFS(COT!L:L,COT!$A:$A,YEAR(daily!$A2439),COT!$B:$B,WEEKNUM(daily!$A2439))</f>
        <v>81271</v>
      </c>
      <c r="V2439">
        <f>SUMIFS(COT!M:M,COT!$A:$A,YEAR(daily!$A2439),COT!$B:$B,WEEKNUM(daily!$A2439))</f>
        <v>130</v>
      </c>
      <c r="W2439">
        <f>SUMIFS(COT!N:N,COT!$A:$A,YEAR(daily!$A2439),COT!$B:$B,WEEKNUM(daily!$A2439))</f>
        <v>92</v>
      </c>
      <c r="X2439">
        <f>SUMIFS(COT!O:O,COT!$A:$A,YEAR(daily!$A2439),COT!$B:$B,WEEKNUM(daily!$A2439))</f>
        <v>144</v>
      </c>
      <c r="Y2439">
        <f>SUMIFS(COT!P:P,COT!$A:$A,YEAR(daily!$A2439),COT!$B:$B,WEEKNUM(daily!$A2439))</f>
        <v>86</v>
      </c>
      <c r="Z2439">
        <f>SUMIFS(COT!Q:Q,COT!$A:$A,YEAR(daily!$A2439),COT!$B:$B,WEEKNUM(daily!$A2439))</f>
        <v>99</v>
      </c>
      <c r="AA2439">
        <f>SUMIFS(Saudi!B:B,Saudi!$A:$A,YEAR(daily!$A2439))</f>
        <v>509.80500000000001</v>
      </c>
      <c r="AB2439">
        <f>SUMIFS(Saudi!C:C,Saudi!$A:$A,YEAR(daily!$A2439))</f>
        <v>596.43100000000004</v>
      </c>
      <c r="AC2439">
        <f>SUMIFS(Saudi!F:F,Saudi!$A:$A,YEAR(daily!$A2439))</f>
        <v>3764937</v>
      </c>
      <c r="AD2439">
        <f>SUMIFS(Saudi!G:G,Saudi!$A:$A,YEAR(daily!$A2439))</f>
        <v>61.797740354674566</v>
      </c>
      <c r="AE2439">
        <f>SUMIFS(Saudi!H:H,Saudi!$A:$A,YEAR(daily!$A2439))</f>
        <v>232664599.1777074</v>
      </c>
      <c r="AF2439" s="5">
        <f t="shared" si="101"/>
        <v>11</v>
      </c>
      <c r="AG2439" s="5">
        <f t="shared" si="102"/>
        <v>2009</v>
      </c>
    </row>
    <row r="2440" spans="1:33">
      <c r="A2440" s="3">
        <v>40128</v>
      </c>
      <c r="B2440" s="1">
        <v>227690</v>
      </c>
      <c r="C2440" s="1">
        <v>73471</v>
      </c>
      <c r="D2440" s="1">
        <v>63987</v>
      </c>
      <c r="E2440" s="1">
        <v>79.28</v>
      </c>
      <c r="F2440" s="1">
        <v>80.59</v>
      </c>
      <c r="G2440" s="1">
        <v>81.25</v>
      </c>
      <c r="H2440" s="2">
        <v>51.3</v>
      </c>
      <c r="I2440" s="2">
        <v>29.1</v>
      </c>
      <c r="J2440" s="2">
        <v>85.5</v>
      </c>
      <c r="K2440" s="2">
        <v>86.1</v>
      </c>
      <c r="L2440">
        <f>SUMIFS(US!B:B,US!$D:$D,YEAR(daily!$A2440),US!$E:$E,MONTH(daily!$A2440))</f>
        <v>9305</v>
      </c>
      <c r="M2440">
        <f>SUMIFS(US!C:C,US!$D:$D,YEAR(daily!$A2440),US!$E:$E,MONTH(daily!$A2440))</f>
        <v>18753</v>
      </c>
      <c r="N2440">
        <f>SUMIFS(COT!E:E,COT!$A:$A,YEAR(daily!$A2440),COT!$B:$B,WEEKNUM(daily!$A2440))</f>
        <v>1234952</v>
      </c>
      <c r="O2440">
        <f>SUMIFS(COT!F:F,COT!$A:$A,YEAR(daily!$A2440),COT!$B:$B,WEEKNUM(daily!$A2440))</f>
        <v>269879</v>
      </c>
      <c r="P2440">
        <f>SUMIFS(COT!G:G,COT!$A:$A,YEAR(daily!$A2440),COT!$B:$B,WEEKNUM(daily!$A2440))</f>
        <v>181834</v>
      </c>
      <c r="Q2440">
        <f>SUMIFS(COT!H:H,COT!$A:$A,YEAR(daily!$A2440),COT!$B:$B,WEEKNUM(daily!$A2440))</f>
        <v>252640</v>
      </c>
      <c r="R2440">
        <f>SUMIFS(COT!I:I,COT!$A:$A,YEAR(daily!$A2440),COT!$B:$B,WEEKNUM(daily!$A2440))</f>
        <v>608136</v>
      </c>
      <c r="S2440">
        <f>SUMIFS(COT!J:J,COT!$A:$A,YEAR(daily!$A2440),COT!$B:$B,WEEKNUM(daily!$A2440))</f>
        <v>719207</v>
      </c>
      <c r="T2440">
        <f>SUMIFS(COT!K:K,COT!$A:$A,YEAR(daily!$A2440),COT!$B:$B,WEEKNUM(daily!$A2440))</f>
        <v>104297</v>
      </c>
      <c r="U2440">
        <f>SUMIFS(COT!L:L,COT!$A:$A,YEAR(daily!$A2440),COT!$B:$B,WEEKNUM(daily!$A2440))</f>
        <v>81271</v>
      </c>
      <c r="V2440">
        <f>SUMIFS(COT!M:M,COT!$A:$A,YEAR(daily!$A2440),COT!$B:$B,WEEKNUM(daily!$A2440))</f>
        <v>130</v>
      </c>
      <c r="W2440">
        <f>SUMIFS(COT!N:N,COT!$A:$A,YEAR(daily!$A2440),COT!$B:$B,WEEKNUM(daily!$A2440))</f>
        <v>92</v>
      </c>
      <c r="X2440">
        <f>SUMIFS(COT!O:O,COT!$A:$A,YEAR(daily!$A2440),COT!$B:$B,WEEKNUM(daily!$A2440))</f>
        <v>144</v>
      </c>
      <c r="Y2440">
        <f>SUMIFS(COT!P:P,COT!$A:$A,YEAR(daily!$A2440),COT!$B:$B,WEEKNUM(daily!$A2440))</f>
        <v>86</v>
      </c>
      <c r="Z2440">
        <f>SUMIFS(COT!Q:Q,COT!$A:$A,YEAR(daily!$A2440),COT!$B:$B,WEEKNUM(daily!$A2440))</f>
        <v>99</v>
      </c>
      <c r="AA2440">
        <f>SUMIFS(Saudi!B:B,Saudi!$A:$A,YEAR(daily!$A2440))</f>
        <v>509.80500000000001</v>
      </c>
      <c r="AB2440">
        <f>SUMIFS(Saudi!C:C,Saudi!$A:$A,YEAR(daily!$A2440))</f>
        <v>596.43100000000004</v>
      </c>
      <c r="AC2440">
        <f>SUMIFS(Saudi!F:F,Saudi!$A:$A,YEAR(daily!$A2440))</f>
        <v>3764937</v>
      </c>
      <c r="AD2440">
        <f>SUMIFS(Saudi!G:G,Saudi!$A:$A,YEAR(daily!$A2440))</f>
        <v>61.797740354674566</v>
      </c>
      <c r="AE2440">
        <f>SUMIFS(Saudi!H:H,Saudi!$A:$A,YEAR(daily!$A2440))</f>
        <v>232664599.1777074</v>
      </c>
      <c r="AF2440" s="5">
        <f t="shared" si="101"/>
        <v>11</v>
      </c>
      <c r="AG2440" s="5">
        <f t="shared" si="102"/>
        <v>2009</v>
      </c>
    </row>
    <row r="2441" spans="1:33">
      <c r="A2441" s="3">
        <v>40129</v>
      </c>
      <c r="B2441" s="1">
        <v>211021</v>
      </c>
      <c r="C2441" s="1">
        <v>73628</v>
      </c>
      <c r="D2441" s="1">
        <v>64566</v>
      </c>
      <c r="E2441" s="1">
        <v>76.94</v>
      </c>
      <c r="F2441" s="1">
        <v>78.39</v>
      </c>
      <c r="G2441" s="1">
        <v>79.13</v>
      </c>
      <c r="H2441" s="2">
        <v>51.3</v>
      </c>
      <c r="I2441" s="2">
        <v>29.1</v>
      </c>
      <c r="J2441" s="2">
        <v>85.5</v>
      </c>
      <c r="K2441" s="2">
        <v>86.1</v>
      </c>
      <c r="L2441">
        <f>SUMIFS(US!B:B,US!$D:$D,YEAR(daily!$A2441),US!$E:$E,MONTH(daily!$A2441))</f>
        <v>9305</v>
      </c>
      <c r="M2441">
        <f>SUMIFS(US!C:C,US!$D:$D,YEAR(daily!$A2441),US!$E:$E,MONTH(daily!$A2441))</f>
        <v>18753</v>
      </c>
      <c r="N2441">
        <f>SUMIFS(COT!E:E,COT!$A:$A,YEAR(daily!$A2441),COT!$B:$B,WEEKNUM(daily!$A2441))</f>
        <v>1234952</v>
      </c>
      <c r="O2441">
        <f>SUMIFS(COT!F:F,COT!$A:$A,YEAR(daily!$A2441),COT!$B:$B,WEEKNUM(daily!$A2441))</f>
        <v>269879</v>
      </c>
      <c r="P2441">
        <f>SUMIFS(COT!G:G,COT!$A:$A,YEAR(daily!$A2441),COT!$B:$B,WEEKNUM(daily!$A2441))</f>
        <v>181834</v>
      </c>
      <c r="Q2441">
        <f>SUMIFS(COT!H:H,COT!$A:$A,YEAR(daily!$A2441),COT!$B:$B,WEEKNUM(daily!$A2441))</f>
        <v>252640</v>
      </c>
      <c r="R2441">
        <f>SUMIFS(COT!I:I,COT!$A:$A,YEAR(daily!$A2441),COT!$B:$B,WEEKNUM(daily!$A2441))</f>
        <v>608136</v>
      </c>
      <c r="S2441">
        <f>SUMIFS(COT!J:J,COT!$A:$A,YEAR(daily!$A2441),COT!$B:$B,WEEKNUM(daily!$A2441))</f>
        <v>719207</v>
      </c>
      <c r="T2441">
        <f>SUMIFS(COT!K:K,COT!$A:$A,YEAR(daily!$A2441),COT!$B:$B,WEEKNUM(daily!$A2441))</f>
        <v>104297</v>
      </c>
      <c r="U2441">
        <f>SUMIFS(COT!L:L,COT!$A:$A,YEAR(daily!$A2441),COT!$B:$B,WEEKNUM(daily!$A2441))</f>
        <v>81271</v>
      </c>
      <c r="V2441">
        <f>SUMIFS(COT!M:M,COT!$A:$A,YEAR(daily!$A2441),COT!$B:$B,WEEKNUM(daily!$A2441))</f>
        <v>130</v>
      </c>
      <c r="W2441">
        <f>SUMIFS(COT!N:N,COT!$A:$A,YEAR(daily!$A2441),COT!$B:$B,WEEKNUM(daily!$A2441))</f>
        <v>92</v>
      </c>
      <c r="X2441">
        <f>SUMIFS(COT!O:O,COT!$A:$A,YEAR(daily!$A2441),COT!$B:$B,WEEKNUM(daily!$A2441))</f>
        <v>144</v>
      </c>
      <c r="Y2441">
        <f>SUMIFS(COT!P:P,COT!$A:$A,YEAR(daily!$A2441),COT!$B:$B,WEEKNUM(daily!$A2441))</f>
        <v>86</v>
      </c>
      <c r="Z2441">
        <f>SUMIFS(COT!Q:Q,COT!$A:$A,YEAR(daily!$A2441),COT!$B:$B,WEEKNUM(daily!$A2441))</f>
        <v>99</v>
      </c>
      <c r="AA2441">
        <f>SUMIFS(Saudi!B:B,Saudi!$A:$A,YEAR(daily!$A2441))</f>
        <v>509.80500000000001</v>
      </c>
      <c r="AB2441">
        <f>SUMIFS(Saudi!C:C,Saudi!$A:$A,YEAR(daily!$A2441))</f>
        <v>596.43100000000004</v>
      </c>
      <c r="AC2441">
        <f>SUMIFS(Saudi!F:F,Saudi!$A:$A,YEAR(daily!$A2441))</f>
        <v>3764937</v>
      </c>
      <c r="AD2441">
        <f>SUMIFS(Saudi!G:G,Saudi!$A:$A,YEAR(daily!$A2441))</f>
        <v>61.797740354674566</v>
      </c>
      <c r="AE2441">
        <f>SUMIFS(Saudi!H:H,Saudi!$A:$A,YEAR(daily!$A2441))</f>
        <v>232664599.1777074</v>
      </c>
      <c r="AF2441" s="5">
        <f t="shared" si="101"/>
        <v>11</v>
      </c>
      <c r="AG2441" s="5">
        <f t="shared" si="102"/>
        <v>2009</v>
      </c>
    </row>
    <row r="2442" spans="1:33">
      <c r="A2442" s="3">
        <v>40130</v>
      </c>
      <c r="B2442" s="1">
        <v>188471</v>
      </c>
      <c r="C2442" s="1">
        <v>76303</v>
      </c>
      <c r="D2442" s="1">
        <v>65898</v>
      </c>
      <c r="E2442" s="1">
        <v>76.349999999999994</v>
      </c>
      <c r="F2442" s="1">
        <v>77.75</v>
      </c>
      <c r="G2442" s="1">
        <v>78.48</v>
      </c>
      <c r="H2442" s="2">
        <v>51.3</v>
      </c>
      <c r="I2442" s="2">
        <v>29.1</v>
      </c>
      <c r="J2442" s="2">
        <v>85.5</v>
      </c>
      <c r="K2442" s="2">
        <v>86.1</v>
      </c>
      <c r="L2442">
        <f>SUMIFS(US!B:B,US!$D:$D,YEAR(daily!$A2442),US!$E:$E,MONTH(daily!$A2442))</f>
        <v>9305</v>
      </c>
      <c r="M2442">
        <f>SUMIFS(US!C:C,US!$D:$D,YEAR(daily!$A2442),US!$E:$E,MONTH(daily!$A2442))</f>
        <v>18753</v>
      </c>
      <c r="N2442">
        <f>SUMIFS(COT!E:E,COT!$A:$A,YEAR(daily!$A2442),COT!$B:$B,WEEKNUM(daily!$A2442))</f>
        <v>1234952</v>
      </c>
      <c r="O2442">
        <f>SUMIFS(COT!F:F,COT!$A:$A,YEAR(daily!$A2442),COT!$B:$B,WEEKNUM(daily!$A2442))</f>
        <v>269879</v>
      </c>
      <c r="P2442">
        <f>SUMIFS(COT!G:G,COT!$A:$A,YEAR(daily!$A2442),COT!$B:$B,WEEKNUM(daily!$A2442))</f>
        <v>181834</v>
      </c>
      <c r="Q2442">
        <f>SUMIFS(COT!H:H,COT!$A:$A,YEAR(daily!$A2442),COT!$B:$B,WEEKNUM(daily!$A2442))</f>
        <v>252640</v>
      </c>
      <c r="R2442">
        <f>SUMIFS(COT!I:I,COT!$A:$A,YEAR(daily!$A2442),COT!$B:$B,WEEKNUM(daily!$A2442))</f>
        <v>608136</v>
      </c>
      <c r="S2442">
        <f>SUMIFS(COT!J:J,COT!$A:$A,YEAR(daily!$A2442),COT!$B:$B,WEEKNUM(daily!$A2442))</f>
        <v>719207</v>
      </c>
      <c r="T2442">
        <f>SUMIFS(COT!K:K,COT!$A:$A,YEAR(daily!$A2442),COT!$B:$B,WEEKNUM(daily!$A2442))</f>
        <v>104297</v>
      </c>
      <c r="U2442">
        <f>SUMIFS(COT!L:L,COT!$A:$A,YEAR(daily!$A2442),COT!$B:$B,WEEKNUM(daily!$A2442))</f>
        <v>81271</v>
      </c>
      <c r="V2442">
        <f>SUMIFS(COT!M:M,COT!$A:$A,YEAR(daily!$A2442),COT!$B:$B,WEEKNUM(daily!$A2442))</f>
        <v>130</v>
      </c>
      <c r="W2442">
        <f>SUMIFS(COT!N:N,COT!$A:$A,YEAR(daily!$A2442),COT!$B:$B,WEEKNUM(daily!$A2442))</f>
        <v>92</v>
      </c>
      <c r="X2442">
        <f>SUMIFS(COT!O:O,COT!$A:$A,YEAR(daily!$A2442),COT!$B:$B,WEEKNUM(daily!$A2442))</f>
        <v>144</v>
      </c>
      <c r="Y2442">
        <f>SUMIFS(COT!P:P,COT!$A:$A,YEAR(daily!$A2442),COT!$B:$B,WEEKNUM(daily!$A2442))</f>
        <v>86</v>
      </c>
      <c r="Z2442">
        <f>SUMIFS(COT!Q:Q,COT!$A:$A,YEAR(daily!$A2442),COT!$B:$B,WEEKNUM(daily!$A2442))</f>
        <v>99</v>
      </c>
      <c r="AA2442">
        <f>SUMIFS(Saudi!B:B,Saudi!$A:$A,YEAR(daily!$A2442))</f>
        <v>509.80500000000001</v>
      </c>
      <c r="AB2442">
        <f>SUMIFS(Saudi!C:C,Saudi!$A:$A,YEAR(daily!$A2442))</f>
        <v>596.43100000000004</v>
      </c>
      <c r="AC2442">
        <f>SUMIFS(Saudi!F:F,Saudi!$A:$A,YEAR(daily!$A2442))</f>
        <v>3764937</v>
      </c>
      <c r="AD2442">
        <f>SUMIFS(Saudi!G:G,Saudi!$A:$A,YEAR(daily!$A2442))</f>
        <v>61.797740354674566</v>
      </c>
      <c r="AE2442">
        <f>SUMIFS(Saudi!H:H,Saudi!$A:$A,YEAR(daily!$A2442))</f>
        <v>232664599.1777074</v>
      </c>
      <c r="AF2442" s="5">
        <f t="shared" si="101"/>
        <v>11</v>
      </c>
      <c r="AG2442" s="5">
        <f t="shared" si="102"/>
        <v>2009</v>
      </c>
    </row>
    <row r="2443" spans="1:33">
      <c r="A2443" s="3">
        <v>40133</v>
      </c>
      <c r="B2443" s="1">
        <v>162516</v>
      </c>
      <c r="C2443" s="1">
        <v>77340</v>
      </c>
      <c r="D2443" s="1">
        <v>68643</v>
      </c>
      <c r="E2443" s="1">
        <v>78.900000000000006</v>
      </c>
      <c r="F2443" s="1">
        <v>80.22</v>
      </c>
      <c r="G2443" s="1">
        <v>80.930000000000007</v>
      </c>
      <c r="H2443" s="2">
        <v>51.3</v>
      </c>
      <c r="I2443" s="2">
        <v>29.1</v>
      </c>
      <c r="J2443" s="2">
        <v>85.5</v>
      </c>
      <c r="K2443" s="2">
        <v>86.1</v>
      </c>
      <c r="L2443">
        <f>SUMIFS(US!B:B,US!$D:$D,YEAR(daily!$A2443),US!$E:$E,MONTH(daily!$A2443))</f>
        <v>9305</v>
      </c>
      <c r="M2443">
        <f>SUMIFS(US!C:C,US!$D:$D,YEAR(daily!$A2443),US!$E:$E,MONTH(daily!$A2443))</f>
        <v>18753</v>
      </c>
      <c r="N2443">
        <f>SUMIFS(COT!E:E,COT!$A:$A,YEAR(daily!$A2443),COT!$B:$B,WEEKNUM(daily!$A2443))</f>
        <v>1250074</v>
      </c>
      <c r="O2443">
        <f>SUMIFS(COT!F:F,COT!$A:$A,YEAR(daily!$A2443),COT!$B:$B,WEEKNUM(daily!$A2443))</f>
        <v>250170</v>
      </c>
      <c r="P2443">
        <f>SUMIFS(COT!G:G,COT!$A:$A,YEAR(daily!$A2443),COT!$B:$B,WEEKNUM(daily!$A2443))</f>
        <v>163822</v>
      </c>
      <c r="Q2443">
        <f>SUMIFS(COT!H:H,COT!$A:$A,YEAR(daily!$A2443),COT!$B:$B,WEEKNUM(daily!$A2443))</f>
        <v>249372</v>
      </c>
      <c r="R2443">
        <f>SUMIFS(COT!I:I,COT!$A:$A,YEAR(daily!$A2443),COT!$B:$B,WEEKNUM(daily!$A2443))</f>
        <v>609511</v>
      </c>
      <c r="S2443">
        <f>SUMIFS(COT!J:J,COT!$A:$A,YEAR(daily!$A2443),COT!$B:$B,WEEKNUM(daily!$A2443))</f>
        <v>722123</v>
      </c>
      <c r="T2443">
        <f>SUMIFS(COT!K:K,COT!$A:$A,YEAR(daily!$A2443),COT!$B:$B,WEEKNUM(daily!$A2443))</f>
        <v>141021</v>
      </c>
      <c r="U2443">
        <f>SUMIFS(COT!L:L,COT!$A:$A,YEAR(daily!$A2443),COT!$B:$B,WEEKNUM(daily!$A2443))</f>
        <v>114757</v>
      </c>
      <c r="V2443">
        <f>SUMIFS(COT!M:M,COT!$A:$A,YEAR(daily!$A2443),COT!$B:$B,WEEKNUM(daily!$A2443))</f>
        <v>114</v>
      </c>
      <c r="W2443">
        <f>SUMIFS(COT!N:N,COT!$A:$A,YEAR(daily!$A2443),COT!$B:$B,WEEKNUM(daily!$A2443))</f>
        <v>87</v>
      </c>
      <c r="X2443">
        <f>SUMIFS(COT!O:O,COT!$A:$A,YEAR(daily!$A2443),COT!$B:$B,WEEKNUM(daily!$A2443))</f>
        <v>144</v>
      </c>
      <c r="Y2443">
        <f>SUMIFS(COT!P:P,COT!$A:$A,YEAR(daily!$A2443),COT!$B:$B,WEEKNUM(daily!$A2443))</f>
        <v>84</v>
      </c>
      <c r="Z2443">
        <f>SUMIFS(COT!Q:Q,COT!$A:$A,YEAR(daily!$A2443),COT!$B:$B,WEEKNUM(daily!$A2443))</f>
        <v>100</v>
      </c>
      <c r="AA2443">
        <f>SUMIFS(Saudi!B:B,Saudi!$A:$A,YEAR(daily!$A2443))</f>
        <v>509.80500000000001</v>
      </c>
      <c r="AB2443">
        <f>SUMIFS(Saudi!C:C,Saudi!$A:$A,YEAR(daily!$A2443))</f>
        <v>596.43100000000004</v>
      </c>
      <c r="AC2443">
        <f>SUMIFS(Saudi!F:F,Saudi!$A:$A,YEAR(daily!$A2443))</f>
        <v>3764937</v>
      </c>
      <c r="AD2443">
        <f>SUMIFS(Saudi!G:G,Saudi!$A:$A,YEAR(daily!$A2443))</f>
        <v>61.797740354674566</v>
      </c>
      <c r="AE2443">
        <f>SUMIFS(Saudi!H:H,Saudi!$A:$A,YEAR(daily!$A2443))</f>
        <v>232664599.1777074</v>
      </c>
      <c r="AF2443" s="5">
        <f t="shared" si="101"/>
        <v>11</v>
      </c>
      <c r="AG2443" s="5">
        <f t="shared" si="102"/>
        <v>2009</v>
      </c>
    </row>
    <row r="2444" spans="1:33">
      <c r="A2444" s="3">
        <v>40134</v>
      </c>
      <c r="B2444" s="1">
        <v>96277</v>
      </c>
      <c r="C2444" s="1">
        <v>80870</v>
      </c>
      <c r="D2444" s="1">
        <v>70604</v>
      </c>
      <c r="E2444" s="1">
        <v>79.14</v>
      </c>
      <c r="F2444" s="1">
        <v>80.44</v>
      </c>
      <c r="G2444" s="1">
        <v>81.16</v>
      </c>
      <c r="H2444" s="2">
        <v>51.3</v>
      </c>
      <c r="I2444" s="2">
        <v>29.1</v>
      </c>
      <c r="J2444" s="2">
        <v>85.5</v>
      </c>
      <c r="K2444" s="2">
        <v>86.1</v>
      </c>
      <c r="L2444">
        <f>SUMIFS(US!B:B,US!$D:$D,YEAR(daily!$A2444),US!$E:$E,MONTH(daily!$A2444))</f>
        <v>9305</v>
      </c>
      <c r="M2444">
        <f>SUMIFS(US!C:C,US!$D:$D,YEAR(daily!$A2444),US!$E:$E,MONTH(daily!$A2444))</f>
        <v>18753</v>
      </c>
      <c r="N2444">
        <f>SUMIFS(COT!E:E,COT!$A:$A,YEAR(daily!$A2444),COT!$B:$B,WEEKNUM(daily!$A2444))</f>
        <v>1250074</v>
      </c>
      <c r="O2444">
        <f>SUMIFS(COT!F:F,COT!$A:$A,YEAR(daily!$A2444),COT!$B:$B,WEEKNUM(daily!$A2444))</f>
        <v>250170</v>
      </c>
      <c r="P2444">
        <f>SUMIFS(COT!G:G,COT!$A:$A,YEAR(daily!$A2444),COT!$B:$B,WEEKNUM(daily!$A2444))</f>
        <v>163822</v>
      </c>
      <c r="Q2444">
        <f>SUMIFS(COT!H:H,COT!$A:$A,YEAR(daily!$A2444),COT!$B:$B,WEEKNUM(daily!$A2444))</f>
        <v>249372</v>
      </c>
      <c r="R2444">
        <f>SUMIFS(COT!I:I,COT!$A:$A,YEAR(daily!$A2444),COT!$B:$B,WEEKNUM(daily!$A2444))</f>
        <v>609511</v>
      </c>
      <c r="S2444">
        <f>SUMIFS(COT!J:J,COT!$A:$A,YEAR(daily!$A2444),COT!$B:$B,WEEKNUM(daily!$A2444))</f>
        <v>722123</v>
      </c>
      <c r="T2444">
        <f>SUMIFS(COT!K:K,COT!$A:$A,YEAR(daily!$A2444),COT!$B:$B,WEEKNUM(daily!$A2444))</f>
        <v>141021</v>
      </c>
      <c r="U2444">
        <f>SUMIFS(COT!L:L,COT!$A:$A,YEAR(daily!$A2444),COT!$B:$B,WEEKNUM(daily!$A2444))</f>
        <v>114757</v>
      </c>
      <c r="V2444">
        <f>SUMIFS(COT!M:M,COT!$A:$A,YEAR(daily!$A2444),COT!$B:$B,WEEKNUM(daily!$A2444))</f>
        <v>114</v>
      </c>
      <c r="W2444">
        <f>SUMIFS(COT!N:N,COT!$A:$A,YEAR(daily!$A2444),COT!$B:$B,WEEKNUM(daily!$A2444))</f>
        <v>87</v>
      </c>
      <c r="X2444">
        <f>SUMIFS(COT!O:O,COT!$A:$A,YEAR(daily!$A2444),COT!$B:$B,WEEKNUM(daily!$A2444))</f>
        <v>144</v>
      </c>
      <c r="Y2444">
        <f>SUMIFS(COT!P:P,COT!$A:$A,YEAR(daily!$A2444),COT!$B:$B,WEEKNUM(daily!$A2444))</f>
        <v>84</v>
      </c>
      <c r="Z2444">
        <f>SUMIFS(COT!Q:Q,COT!$A:$A,YEAR(daily!$A2444),COT!$B:$B,WEEKNUM(daily!$A2444))</f>
        <v>100</v>
      </c>
      <c r="AA2444">
        <f>SUMIFS(Saudi!B:B,Saudi!$A:$A,YEAR(daily!$A2444))</f>
        <v>509.80500000000001</v>
      </c>
      <c r="AB2444">
        <f>SUMIFS(Saudi!C:C,Saudi!$A:$A,YEAR(daily!$A2444))</f>
        <v>596.43100000000004</v>
      </c>
      <c r="AC2444">
        <f>SUMIFS(Saudi!F:F,Saudi!$A:$A,YEAR(daily!$A2444))</f>
        <v>3764937</v>
      </c>
      <c r="AD2444">
        <f>SUMIFS(Saudi!G:G,Saudi!$A:$A,YEAR(daily!$A2444))</f>
        <v>61.797740354674566</v>
      </c>
      <c r="AE2444">
        <f>SUMIFS(Saudi!H:H,Saudi!$A:$A,YEAR(daily!$A2444))</f>
        <v>232664599.1777074</v>
      </c>
      <c r="AF2444" s="5">
        <f t="shared" si="101"/>
        <v>11</v>
      </c>
      <c r="AG2444" s="5">
        <f t="shared" si="102"/>
        <v>2009</v>
      </c>
    </row>
    <row r="2445" spans="1:33">
      <c r="A2445" s="3">
        <v>40135</v>
      </c>
      <c r="B2445" s="1">
        <v>70506</v>
      </c>
      <c r="C2445" s="1">
        <v>82362</v>
      </c>
      <c r="D2445" s="1">
        <v>75125</v>
      </c>
      <c r="E2445" s="1">
        <v>79.58</v>
      </c>
      <c r="F2445" s="1">
        <v>80.819999999999993</v>
      </c>
      <c r="G2445" s="1">
        <v>81.569999999999993</v>
      </c>
      <c r="H2445" s="2">
        <v>51.3</v>
      </c>
      <c r="I2445" s="2">
        <v>29.1</v>
      </c>
      <c r="J2445" s="2">
        <v>85.5</v>
      </c>
      <c r="K2445" s="2">
        <v>86.1</v>
      </c>
      <c r="L2445">
        <f>SUMIFS(US!B:B,US!$D:$D,YEAR(daily!$A2445),US!$E:$E,MONTH(daily!$A2445))</f>
        <v>9305</v>
      </c>
      <c r="M2445">
        <f>SUMIFS(US!C:C,US!$D:$D,YEAR(daily!$A2445),US!$E:$E,MONTH(daily!$A2445))</f>
        <v>18753</v>
      </c>
      <c r="N2445">
        <f>SUMIFS(COT!E:E,COT!$A:$A,YEAR(daily!$A2445),COT!$B:$B,WEEKNUM(daily!$A2445))</f>
        <v>1250074</v>
      </c>
      <c r="O2445">
        <f>SUMIFS(COT!F:F,COT!$A:$A,YEAR(daily!$A2445),COT!$B:$B,WEEKNUM(daily!$A2445))</f>
        <v>250170</v>
      </c>
      <c r="P2445">
        <f>SUMIFS(COT!G:G,COT!$A:$A,YEAR(daily!$A2445),COT!$B:$B,WEEKNUM(daily!$A2445))</f>
        <v>163822</v>
      </c>
      <c r="Q2445">
        <f>SUMIFS(COT!H:H,COT!$A:$A,YEAR(daily!$A2445),COT!$B:$B,WEEKNUM(daily!$A2445))</f>
        <v>249372</v>
      </c>
      <c r="R2445">
        <f>SUMIFS(COT!I:I,COT!$A:$A,YEAR(daily!$A2445),COT!$B:$B,WEEKNUM(daily!$A2445))</f>
        <v>609511</v>
      </c>
      <c r="S2445">
        <f>SUMIFS(COT!J:J,COT!$A:$A,YEAR(daily!$A2445),COT!$B:$B,WEEKNUM(daily!$A2445))</f>
        <v>722123</v>
      </c>
      <c r="T2445">
        <f>SUMIFS(COT!K:K,COT!$A:$A,YEAR(daily!$A2445),COT!$B:$B,WEEKNUM(daily!$A2445))</f>
        <v>141021</v>
      </c>
      <c r="U2445">
        <f>SUMIFS(COT!L:L,COT!$A:$A,YEAR(daily!$A2445),COT!$B:$B,WEEKNUM(daily!$A2445))</f>
        <v>114757</v>
      </c>
      <c r="V2445">
        <f>SUMIFS(COT!M:M,COT!$A:$A,YEAR(daily!$A2445),COT!$B:$B,WEEKNUM(daily!$A2445))</f>
        <v>114</v>
      </c>
      <c r="W2445">
        <f>SUMIFS(COT!N:N,COT!$A:$A,YEAR(daily!$A2445),COT!$B:$B,WEEKNUM(daily!$A2445))</f>
        <v>87</v>
      </c>
      <c r="X2445">
        <f>SUMIFS(COT!O:O,COT!$A:$A,YEAR(daily!$A2445),COT!$B:$B,WEEKNUM(daily!$A2445))</f>
        <v>144</v>
      </c>
      <c r="Y2445">
        <f>SUMIFS(COT!P:P,COT!$A:$A,YEAR(daily!$A2445),COT!$B:$B,WEEKNUM(daily!$A2445))</f>
        <v>84</v>
      </c>
      <c r="Z2445">
        <f>SUMIFS(COT!Q:Q,COT!$A:$A,YEAR(daily!$A2445),COT!$B:$B,WEEKNUM(daily!$A2445))</f>
        <v>100</v>
      </c>
      <c r="AA2445">
        <f>SUMIFS(Saudi!B:B,Saudi!$A:$A,YEAR(daily!$A2445))</f>
        <v>509.80500000000001</v>
      </c>
      <c r="AB2445">
        <f>SUMIFS(Saudi!C:C,Saudi!$A:$A,YEAR(daily!$A2445))</f>
        <v>596.43100000000004</v>
      </c>
      <c r="AC2445">
        <f>SUMIFS(Saudi!F:F,Saudi!$A:$A,YEAR(daily!$A2445))</f>
        <v>3764937</v>
      </c>
      <c r="AD2445">
        <f>SUMIFS(Saudi!G:G,Saudi!$A:$A,YEAR(daily!$A2445))</f>
        <v>61.797740354674566</v>
      </c>
      <c r="AE2445">
        <f>SUMIFS(Saudi!H:H,Saudi!$A:$A,YEAR(daily!$A2445))</f>
        <v>232664599.1777074</v>
      </c>
      <c r="AF2445" s="5">
        <f t="shared" si="101"/>
        <v>11</v>
      </c>
      <c r="AG2445" s="5">
        <f t="shared" si="102"/>
        <v>2009</v>
      </c>
    </row>
    <row r="2446" spans="1:33">
      <c r="A2446" s="3">
        <v>40136</v>
      </c>
      <c r="B2446" s="1">
        <v>33683</v>
      </c>
      <c r="C2446" s="1">
        <v>86896</v>
      </c>
      <c r="D2446" s="1">
        <v>77733</v>
      </c>
      <c r="E2446" s="1">
        <v>77.459999999999994</v>
      </c>
      <c r="F2446" s="1">
        <v>78.84</v>
      </c>
      <c r="G2446" s="1">
        <v>79.63</v>
      </c>
      <c r="H2446" s="2">
        <v>51.3</v>
      </c>
      <c r="I2446" s="2">
        <v>29.1</v>
      </c>
      <c r="J2446" s="2">
        <v>85.5</v>
      </c>
      <c r="K2446" s="2">
        <v>86.1</v>
      </c>
      <c r="L2446">
        <f>SUMIFS(US!B:B,US!$D:$D,YEAR(daily!$A2446),US!$E:$E,MONTH(daily!$A2446))</f>
        <v>9305</v>
      </c>
      <c r="M2446">
        <f>SUMIFS(US!C:C,US!$D:$D,YEAR(daily!$A2446),US!$E:$E,MONTH(daily!$A2446))</f>
        <v>18753</v>
      </c>
      <c r="N2446">
        <f>SUMIFS(COT!E:E,COT!$A:$A,YEAR(daily!$A2446),COT!$B:$B,WEEKNUM(daily!$A2446))</f>
        <v>1250074</v>
      </c>
      <c r="O2446">
        <f>SUMIFS(COT!F:F,COT!$A:$A,YEAR(daily!$A2446),COT!$B:$B,WEEKNUM(daily!$A2446))</f>
        <v>250170</v>
      </c>
      <c r="P2446">
        <f>SUMIFS(COT!G:G,COT!$A:$A,YEAR(daily!$A2446),COT!$B:$B,WEEKNUM(daily!$A2446))</f>
        <v>163822</v>
      </c>
      <c r="Q2446">
        <f>SUMIFS(COT!H:H,COT!$A:$A,YEAR(daily!$A2446),COT!$B:$B,WEEKNUM(daily!$A2446))</f>
        <v>249372</v>
      </c>
      <c r="R2446">
        <f>SUMIFS(COT!I:I,COT!$A:$A,YEAR(daily!$A2446),COT!$B:$B,WEEKNUM(daily!$A2446))</f>
        <v>609511</v>
      </c>
      <c r="S2446">
        <f>SUMIFS(COT!J:J,COT!$A:$A,YEAR(daily!$A2446),COT!$B:$B,WEEKNUM(daily!$A2446))</f>
        <v>722123</v>
      </c>
      <c r="T2446">
        <f>SUMIFS(COT!K:K,COT!$A:$A,YEAR(daily!$A2446),COT!$B:$B,WEEKNUM(daily!$A2446))</f>
        <v>141021</v>
      </c>
      <c r="U2446">
        <f>SUMIFS(COT!L:L,COT!$A:$A,YEAR(daily!$A2446),COT!$B:$B,WEEKNUM(daily!$A2446))</f>
        <v>114757</v>
      </c>
      <c r="V2446">
        <f>SUMIFS(COT!M:M,COT!$A:$A,YEAR(daily!$A2446),COT!$B:$B,WEEKNUM(daily!$A2446))</f>
        <v>114</v>
      </c>
      <c r="W2446">
        <f>SUMIFS(COT!N:N,COT!$A:$A,YEAR(daily!$A2446),COT!$B:$B,WEEKNUM(daily!$A2446))</f>
        <v>87</v>
      </c>
      <c r="X2446">
        <f>SUMIFS(COT!O:O,COT!$A:$A,YEAR(daily!$A2446),COT!$B:$B,WEEKNUM(daily!$A2446))</f>
        <v>144</v>
      </c>
      <c r="Y2446">
        <f>SUMIFS(COT!P:P,COT!$A:$A,YEAR(daily!$A2446),COT!$B:$B,WEEKNUM(daily!$A2446))</f>
        <v>84</v>
      </c>
      <c r="Z2446">
        <f>SUMIFS(COT!Q:Q,COT!$A:$A,YEAR(daily!$A2446),COT!$B:$B,WEEKNUM(daily!$A2446))</f>
        <v>100</v>
      </c>
      <c r="AA2446">
        <f>SUMIFS(Saudi!B:B,Saudi!$A:$A,YEAR(daily!$A2446))</f>
        <v>509.80500000000001</v>
      </c>
      <c r="AB2446">
        <f>SUMIFS(Saudi!C:C,Saudi!$A:$A,YEAR(daily!$A2446))</f>
        <v>596.43100000000004</v>
      </c>
      <c r="AC2446">
        <f>SUMIFS(Saudi!F:F,Saudi!$A:$A,YEAR(daily!$A2446))</f>
        <v>3764937</v>
      </c>
      <c r="AD2446">
        <f>SUMIFS(Saudi!G:G,Saudi!$A:$A,YEAR(daily!$A2446))</f>
        <v>61.797740354674566</v>
      </c>
      <c r="AE2446">
        <f>SUMIFS(Saudi!H:H,Saudi!$A:$A,YEAR(daily!$A2446))</f>
        <v>232664599.1777074</v>
      </c>
      <c r="AF2446" s="5">
        <f t="shared" si="101"/>
        <v>11</v>
      </c>
      <c r="AG2446" s="5">
        <f t="shared" si="102"/>
        <v>2009</v>
      </c>
    </row>
    <row r="2447" spans="1:33">
      <c r="A2447" s="3">
        <v>40137</v>
      </c>
      <c r="B2447" s="1">
        <v>5075</v>
      </c>
      <c r="C2447" s="1">
        <v>90333</v>
      </c>
      <c r="D2447" s="1">
        <v>79483</v>
      </c>
      <c r="E2447" s="1">
        <v>76.72</v>
      </c>
      <c r="F2447" s="1">
        <v>78.3</v>
      </c>
      <c r="G2447" s="1">
        <v>79.11</v>
      </c>
      <c r="H2447" s="2">
        <v>51.3</v>
      </c>
      <c r="I2447" s="2">
        <v>29.1</v>
      </c>
      <c r="J2447" s="2">
        <v>85.5</v>
      </c>
      <c r="K2447" s="2">
        <v>86.1</v>
      </c>
      <c r="L2447">
        <f>SUMIFS(US!B:B,US!$D:$D,YEAR(daily!$A2447),US!$E:$E,MONTH(daily!$A2447))</f>
        <v>9305</v>
      </c>
      <c r="M2447">
        <f>SUMIFS(US!C:C,US!$D:$D,YEAR(daily!$A2447),US!$E:$E,MONTH(daily!$A2447))</f>
        <v>18753</v>
      </c>
      <c r="N2447">
        <f>SUMIFS(COT!E:E,COT!$A:$A,YEAR(daily!$A2447),COT!$B:$B,WEEKNUM(daily!$A2447))</f>
        <v>1250074</v>
      </c>
      <c r="O2447">
        <f>SUMIFS(COT!F:F,COT!$A:$A,YEAR(daily!$A2447),COT!$B:$B,WEEKNUM(daily!$A2447))</f>
        <v>250170</v>
      </c>
      <c r="P2447">
        <f>SUMIFS(COT!G:G,COT!$A:$A,YEAR(daily!$A2447),COT!$B:$B,WEEKNUM(daily!$A2447))</f>
        <v>163822</v>
      </c>
      <c r="Q2447">
        <f>SUMIFS(COT!H:H,COT!$A:$A,YEAR(daily!$A2447),COT!$B:$B,WEEKNUM(daily!$A2447))</f>
        <v>249372</v>
      </c>
      <c r="R2447">
        <f>SUMIFS(COT!I:I,COT!$A:$A,YEAR(daily!$A2447),COT!$B:$B,WEEKNUM(daily!$A2447))</f>
        <v>609511</v>
      </c>
      <c r="S2447">
        <f>SUMIFS(COT!J:J,COT!$A:$A,YEAR(daily!$A2447),COT!$B:$B,WEEKNUM(daily!$A2447))</f>
        <v>722123</v>
      </c>
      <c r="T2447">
        <f>SUMIFS(COT!K:K,COT!$A:$A,YEAR(daily!$A2447),COT!$B:$B,WEEKNUM(daily!$A2447))</f>
        <v>141021</v>
      </c>
      <c r="U2447">
        <f>SUMIFS(COT!L:L,COT!$A:$A,YEAR(daily!$A2447),COT!$B:$B,WEEKNUM(daily!$A2447))</f>
        <v>114757</v>
      </c>
      <c r="V2447">
        <f>SUMIFS(COT!M:M,COT!$A:$A,YEAR(daily!$A2447),COT!$B:$B,WEEKNUM(daily!$A2447))</f>
        <v>114</v>
      </c>
      <c r="W2447">
        <f>SUMIFS(COT!N:N,COT!$A:$A,YEAR(daily!$A2447),COT!$B:$B,WEEKNUM(daily!$A2447))</f>
        <v>87</v>
      </c>
      <c r="X2447">
        <f>SUMIFS(COT!O:O,COT!$A:$A,YEAR(daily!$A2447),COT!$B:$B,WEEKNUM(daily!$A2447))</f>
        <v>144</v>
      </c>
      <c r="Y2447">
        <f>SUMIFS(COT!P:P,COT!$A:$A,YEAR(daily!$A2447),COT!$B:$B,WEEKNUM(daily!$A2447))</f>
        <v>84</v>
      </c>
      <c r="Z2447">
        <f>SUMIFS(COT!Q:Q,COT!$A:$A,YEAR(daily!$A2447),COT!$B:$B,WEEKNUM(daily!$A2447))</f>
        <v>100</v>
      </c>
      <c r="AA2447">
        <f>SUMIFS(Saudi!B:B,Saudi!$A:$A,YEAR(daily!$A2447))</f>
        <v>509.80500000000001</v>
      </c>
      <c r="AB2447">
        <f>SUMIFS(Saudi!C:C,Saudi!$A:$A,YEAR(daily!$A2447))</f>
        <v>596.43100000000004</v>
      </c>
      <c r="AC2447">
        <f>SUMIFS(Saudi!F:F,Saudi!$A:$A,YEAR(daily!$A2447))</f>
        <v>3764937</v>
      </c>
      <c r="AD2447">
        <f>SUMIFS(Saudi!G:G,Saudi!$A:$A,YEAR(daily!$A2447))</f>
        <v>61.797740354674566</v>
      </c>
      <c r="AE2447">
        <f>SUMIFS(Saudi!H:H,Saudi!$A:$A,YEAR(daily!$A2447))</f>
        <v>232664599.1777074</v>
      </c>
      <c r="AF2447" s="5">
        <f t="shared" si="101"/>
        <v>11</v>
      </c>
      <c r="AG2447" s="5">
        <f t="shared" si="102"/>
        <v>2009</v>
      </c>
    </row>
    <row r="2448" spans="1:33">
      <c r="A2448" s="3">
        <v>40140</v>
      </c>
      <c r="B2448" s="1">
        <v>338312</v>
      </c>
      <c r="C2448" s="1">
        <v>79595</v>
      </c>
      <c r="D2448" s="1">
        <v>25702</v>
      </c>
      <c r="E2448" s="1">
        <v>77.56</v>
      </c>
      <c r="F2448" s="1">
        <v>79.33</v>
      </c>
      <c r="G2448" s="1">
        <v>80.069999999999993</v>
      </c>
      <c r="H2448" s="2">
        <v>51.3</v>
      </c>
      <c r="I2448" s="2">
        <v>29.1</v>
      </c>
      <c r="J2448" s="2">
        <v>85.5</v>
      </c>
      <c r="K2448" s="2">
        <v>86.1</v>
      </c>
      <c r="L2448">
        <f>SUMIFS(US!B:B,US!$D:$D,YEAR(daily!$A2448),US!$E:$E,MONTH(daily!$A2448))</f>
        <v>9305</v>
      </c>
      <c r="M2448">
        <f>SUMIFS(US!C:C,US!$D:$D,YEAR(daily!$A2448),US!$E:$E,MONTH(daily!$A2448))</f>
        <v>18753</v>
      </c>
      <c r="N2448">
        <f>SUMIFS(COT!E:E,COT!$A:$A,YEAR(daily!$A2448),COT!$B:$B,WEEKNUM(daily!$A2448))</f>
        <v>1182804</v>
      </c>
      <c r="O2448">
        <f>SUMIFS(COT!F:F,COT!$A:$A,YEAR(daily!$A2448),COT!$B:$B,WEEKNUM(daily!$A2448))</f>
        <v>237667</v>
      </c>
      <c r="P2448">
        <f>SUMIFS(COT!G:G,COT!$A:$A,YEAR(daily!$A2448),COT!$B:$B,WEEKNUM(daily!$A2448))</f>
        <v>162174</v>
      </c>
      <c r="Q2448">
        <f>SUMIFS(COT!H:H,COT!$A:$A,YEAR(daily!$A2448),COT!$B:$B,WEEKNUM(daily!$A2448))</f>
        <v>254117</v>
      </c>
      <c r="R2448">
        <f>SUMIFS(COT!I:I,COT!$A:$A,YEAR(daily!$A2448),COT!$B:$B,WEEKNUM(daily!$A2448))</f>
        <v>602507</v>
      </c>
      <c r="S2448">
        <f>SUMIFS(COT!J:J,COT!$A:$A,YEAR(daily!$A2448),COT!$B:$B,WEEKNUM(daily!$A2448))</f>
        <v>707843</v>
      </c>
      <c r="T2448">
        <f>SUMIFS(COT!K:K,COT!$A:$A,YEAR(daily!$A2448),COT!$B:$B,WEEKNUM(daily!$A2448))</f>
        <v>88513</v>
      </c>
      <c r="U2448">
        <f>SUMIFS(COT!L:L,COT!$A:$A,YEAR(daily!$A2448),COT!$B:$B,WEEKNUM(daily!$A2448))</f>
        <v>58670</v>
      </c>
      <c r="V2448">
        <f>SUMIFS(COT!M:M,COT!$A:$A,YEAR(daily!$A2448),COT!$B:$B,WEEKNUM(daily!$A2448))</f>
        <v>109</v>
      </c>
      <c r="W2448">
        <f>SUMIFS(COT!N:N,COT!$A:$A,YEAR(daily!$A2448),COT!$B:$B,WEEKNUM(daily!$A2448))</f>
        <v>90</v>
      </c>
      <c r="X2448">
        <f>SUMIFS(COT!O:O,COT!$A:$A,YEAR(daily!$A2448),COT!$B:$B,WEEKNUM(daily!$A2448))</f>
        <v>138</v>
      </c>
      <c r="Y2448">
        <f>SUMIFS(COT!P:P,COT!$A:$A,YEAR(daily!$A2448),COT!$B:$B,WEEKNUM(daily!$A2448))</f>
        <v>79</v>
      </c>
      <c r="Z2448">
        <f>SUMIFS(COT!Q:Q,COT!$A:$A,YEAR(daily!$A2448),COT!$B:$B,WEEKNUM(daily!$A2448))</f>
        <v>99</v>
      </c>
      <c r="AA2448">
        <f>SUMIFS(Saudi!B:B,Saudi!$A:$A,YEAR(daily!$A2448))</f>
        <v>509.80500000000001</v>
      </c>
      <c r="AB2448">
        <f>SUMIFS(Saudi!C:C,Saudi!$A:$A,YEAR(daily!$A2448))</f>
        <v>596.43100000000004</v>
      </c>
      <c r="AC2448">
        <f>SUMIFS(Saudi!F:F,Saudi!$A:$A,YEAR(daily!$A2448))</f>
        <v>3764937</v>
      </c>
      <c r="AD2448">
        <f>SUMIFS(Saudi!G:G,Saudi!$A:$A,YEAR(daily!$A2448))</f>
        <v>61.797740354674566</v>
      </c>
      <c r="AE2448">
        <f>SUMIFS(Saudi!H:H,Saudi!$A:$A,YEAR(daily!$A2448))</f>
        <v>232664599.1777074</v>
      </c>
      <c r="AF2448" s="5">
        <f t="shared" si="101"/>
        <v>11</v>
      </c>
      <c r="AG2448" s="5">
        <f t="shared" si="102"/>
        <v>2009</v>
      </c>
    </row>
    <row r="2449" spans="1:33">
      <c r="A2449" s="3">
        <v>40141</v>
      </c>
      <c r="B2449" s="1">
        <v>348313</v>
      </c>
      <c r="C2449" s="1">
        <v>86410</v>
      </c>
      <c r="D2449" s="1">
        <v>27222</v>
      </c>
      <c r="E2449" s="1">
        <v>76.02</v>
      </c>
      <c r="F2449" s="1">
        <v>78.180000000000007</v>
      </c>
      <c r="G2449" s="1">
        <v>78.959999999999994</v>
      </c>
      <c r="H2449" s="2">
        <v>51.3</v>
      </c>
      <c r="I2449" s="2">
        <v>29.1</v>
      </c>
      <c r="J2449" s="2">
        <v>85.5</v>
      </c>
      <c r="K2449" s="2">
        <v>86.1</v>
      </c>
      <c r="L2449">
        <f>SUMIFS(US!B:B,US!$D:$D,YEAR(daily!$A2449),US!$E:$E,MONTH(daily!$A2449))</f>
        <v>9305</v>
      </c>
      <c r="M2449">
        <f>SUMIFS(US!C:C,US!$D:$D,YEAR(daily!$A2449),US!$E:$E,MONTH(daily!$A2449))</f>
        <v>18753</v>
      </c>
      <c r="N2449">
        <f>SUMIFS(COT!E:E,COT!$A:$A,YEAR(daily!$A2449),COT!$B:$B,WEEKNUM(daily!$A2449))</f>
        <v>1182804</v>
      </c>
      <c r="O2449">
        <f>SUMIFS(COT!F:F,COT!$A:$A,YEAR(daily!$A2449),COT!$B:$B,WEEKNUM(daily!$A2449))</f>
        <v>237667</v>
      </c>
      <c r="P2449">
        <f>SUMIFS(COT!G:G,COT!$A:$A,YEAR(daily!$A2449),COT!$B:$B,WEEKNUM(daily!$A2449))</f>
        <v>162174</v>
      </c>
      <c r="Q2449">
        <f>SUMIFS(COT!H:H,COT!$A:$A,YEAR(daily!$A2449),COT!$B:$B,WEEKNUM(daily!$A2449))</f>
        <v>254117</v>
      </c>
      <c r="R2449">
        <f>SUMIFS(COT!I:I,COT!$A:$A,YEAR(daily!$A2449),COT!$B:$B,WEEKNUM(daily!$A2449))</f>
        <v>602507</v>
      </c>
      <c r="S2449">
        <f>SUMIFS(COT!J:J,COT!$A:$A,YEAR(daily!$A2449),COT!$B:$B,WEEKNUM(daily!$A2449))</f>
        <v>707843</v>
      </c>
      <c r="T2449">
        <f>SUMIFS(COT!K:K,COT!$A:$A,YEAR(daily!$A2449),COT!$B:$B,WEEKNUM(daily!$A2449))</f>
        <v>88513</v>
      </c>
      <c r="U2449">
        <f>SUMIFS(COT!L:L,COT!$A:$A,YEAR(daily!$A2449),COT!$B:$B,WEEKNUM(daily!$A2449))</f>
        <v>58670</v>
      </c>
      <c r="V2449">
        <f>SUMIFS(COT!M:M,COT!$A:$A,YEAR(daily!$A2449),COT!$B:$B,WEEKNUM(daily!$A2449))</f>
        <v>109</v>
      </c>
      <c r="W2449">
        <f>SUMIFS(COT!N:N,COT!$A:$A,YEAR(daily!$A2449),COT!$B:$B,WEEKNUM(daily!$A2449))</f>
        <v>90</v>
      </c>
      <c r="X2449">
        <f>SUMIFS(COT!O:O,COT!$A:$A,YEAR(daily!$A2449),COT!$B:$B,WEEKNUM(daily!$A2449))</f>
        <v>138</v>
      </c>
      <c r="Y2449">
        <f>SUMIFS(COT!P:P,COT!$A:$A,YEAR(daily!$A2449),COT!$B:$B,WEEKNUM(daily!$A2449))</f>
        <v>79</v>
      </c>
      <c r="Z2449">
        <f>SUMIFS(COT!Q:Q,COT!$A:$A,YEAR(daily!$A2449),COT!$B:$B,WEEKNUM(daily!$A2449))</f>
        <v>99</v>
      </c>
      <c r="AA2449">
        <f>SUMIFS(Saudi!B:B,Saudi!$A:$A,YEAR(daily!$A2449))</f>
        <v>509.80500000000001</v>
      </c>
      <c r="AB2449">
        <f>SUMIFS(Saudi!C:C,Saudi!$A:$A,YEAR(daily!$A2449))</f>
        <v>596.43100000000004</v>
      </c>
      <c r="AC2449">
        <f>SUMIFS(Saudi!F:F,Saudi!$A:$A,YEAR(daily!$A2449))</f>
        <v>3764937</v>
      </c>
      <c r="AD2449">
        <f>SUMIFS(Saudi!G:G,Saudi!$A:$A,YEAR(daily!$A2449))</f>
        <v>61.797740354674566</v>
      </c>
      <c r="AE2449">
        <f>SUMIFS(Saudi!H:H,Saudi!$A:$A,YEAR(daily!$A2449))</f>
        <v>232664599.1777074</v>
      </c>
      <c r="AF2449" s="5">
        <f t="shared" si="101"/>
        <v>11</v>
      </c>
      <c r="AG2449" s="5">
        <f t="shared" si="102"/>
        <v>2009</v>
      </c>
    </row>
    <row r="2450" spans="1:33">
      <c r="A2450" s="3">
        <v>40142</v>
      </c>
      <c r="B2450" s="1">
        <v>344495</v>
      </c>
      <c r="C2450" s="1">
        <v>88675</v>
      </c>
      <c r="D2450" s="1">
        <v>28197</v>
      </c>
      <c r="E2450" s="1">
        <v>77.959999999999994</v>
      </c>
      <c r="F2450" s="1">
        <v>80.23</v>
      </c>
      <c r="G2450" s="1">
        <v>81.03</v>
      </c>
      <c r="H2450" s="2">
        <v>51.3</v>
      </c>
      <c r="I2450" s="2">
        <v>29.1</v>
      </c>
      <c r="J2450" s="2">
        <v>85.5</v>
      </c>
      <c r="K2450" s="2">
        <v>86.1</v>
      </c>
      <c r="L2450">
        <f>SUMIFS(US!B:B,US!$D:$D,YEAR(daily!$A2450),US!$E:$E,MONTH(daily!$A2450))</f>
        <v>9305</v>
      </c>
      <c r="M2450">
        <f>SUMIFS(US!C:C,US!$D:$D,YEAR(daily!$A2450),US!$E:$E,MONTH(daily!$A2450))</f>
        <v>18753</v>
      </c>
      <c r="N2450">
        <f>SUMIFS(COT!E:E,COT!$A:$A,YEAR(daily!$A2450),COT!$B:$B,WEEKNUM(daily!$A2450))</f>
        <v>1182804</v>
      </c>
      <c r="O2450">
        <f>SUMIFS(COT!F:F,COT!$A:$A,YEAR(daily!$A2450),COT!$B:$B,WEEKNUM(daily!$A2450))</f>
        <v>237667</v>
      </c>
      <c r="P2450">
        <f>SUMIFS(COT!G:G,COT!$A:$A,YEAR(daily!$A2450),COT!$B:$B,WEEKNUM(daily!$A2450))</f>
        <v>162174</v>
      </c>
      <c r="Q2450">
        <f>SUMIFS(COT!H:H,COT!$A:$A,YEAR(daily!$A2450),COT!$B:$B,WEEKNUM(daily!$A2450))</f>
        <v>254117</v>
      </c>
      <c r="R2450">
        <f>SUMIFS(COT!I:I,COT!$A:$A,YEAR(daily!$A2450),COT!$B:$B,WEEKNUM(daily!$A2450))</f>
        <v>602507</v>
      </c>
      <c r="S2450">
        <f>SUMIFS(COT!J:J,COT!$A:$A,YEAR(daily!$A2450),COT!$B:$B,WEEKNUM(daily!$A2450))</f>
        <v>707843</v>
      </c>
      <c r="T2450">
        <f>SUMIFS(COT!K:K,COT!$A:$A,YEAR(daily!$A2450),COT!$B:$B,WEEKNUM(daily!$A2450))</f>
        <v>88513</v>
      </c>
      <c r="U2450">
        <f>SUMIFS(COT!L:L,COT!$A:$A,YEAR(daily!$A2450),COT!$B:$B,WEEKNUM(daily!$A2450))</f>
        <v>58670</v>
      </c>
      <c r="V2450">
        <f>SUMIFS(COT!M:M,COT!$A:$A,YEAR(daily!$A2450),COT!$B:$B,WEEKNUM(daily!$A2450))</f>
        <v>109</v>
      </c>
      <c r="W2450">
        <f>SUMIFS(COT!N:N,COT!$A:$A,YEAR(daily!$A2450),COT!$B:$B,WEEKNUM(daily!$A2450))</f>
        <v>90</v>
      </c>
      <c r="X2450">
        <f>SUMIFS(COT!O:O,COT!$A:$A,YEAR(daily!$A2450),COT!$B:$B,WEEKNUM(daily!$A2450))</f>
        <v>138</v>
      </c>
      <c r="Y2450">
        <f>SUMIFS(COT!P:P,COT!$A:$A,YEAR(daily!$A2450),COT!$B:$B,WEEKNUM(daily!$A2450))</f>
        <v>79</v>
      </c>
      <c r="Z2450">
        <f>SUMIFS(COT!Q:Q,COT!$A:$A,YEAR(daily!$A2450),COT!$B:$B,WEEKNUM(daily!$A2450))</f>
        <v>99</v>
      </c>
      <c r="AA2450">
        <f>SUMIFS(Saudi!B:B,Saudi!$A:$A,YEAR(daily!$A2450))</f>
        <v>509.80500000000001</v>
      </c>
      <c r="AB2450">
        <f>SUMIFS(Saudi!C:C,Saudi!$A:$A,YEAR(daily!$A2450))</f>
        <v>596.43100000000004</v>
      </c>
      <c r="AC2450">
        <f>SUMIFS(Saudi!F:F,Saudi!$A:$A,YEAR(daily!$A2450))</f>
        <v>3764937</v>
      </c>
      <c r="AD2450">
        <f>SUMIFS(Saudi!G:G,Saudi!$A:$A,YEAR(daily!$A2450))</f>
        <v>61.797740354674566</v>
      </c>
      <c r="AE2450">
        <f>SUMIFS(Saudi!H:H,Saudi!$A:$A,YEAR(daily!$A2450))</f>
        <v>232664599.1777074</v>
      </c>
      <c r="AF2450" s="5">
        <f t="shared" si="101"/>
        <v>11</v>
      </c>
      <c r="AG2450" s="5">
        <f t="shared" si="102"/>
        <v>2009</v>
      </c>
    </row>
    <row r="2451" spans="1:33">
      <c r="A2451" s="3">
        <v>40144</v>
      </c>
      <c r="B2451" s="1">
        <v>354436</v>
      </c>
      <c r="C2451" s="1">
        <v>91840</v>
      </c>
      <c r="D2451" s="1">
        <v>30495</v>
      </c>
      <c r="E2451" s="1">
        <v>76.05</v>
      </c>
      <c r="F2451" s="1">
        <v>78.5</v>
      </c>
      <c r="G2451" s="1">
        <v>79.38</v>
      </c>
      <c r="H2451" s="2">
        <v>51.3</v>
      </c>
      <c r="I2451" s="2">
        <v>29.1</v>
      </c>
      <c r="J2451" s="2">
        <v>85.5</v>
      </c>
      <c r="K2451" s="2">
        <v>86.1</v>
      </c>
      <c r="L2451">
        <f>SUMIFS(US!B:B,US!$D:$D,YEAR(daily!$A2451),US!$E:$E,MONTH(daily!$A2451))</f>
        <v>9305</v>
      </c>
      <c r="M2451">
        <f>SUMIFS(US!C:C,US!$D:$D,YEAR(daily!$A2451),US!$E:$E,MONTH(daily!$A2451))</f>
        <v>18753</v>
      </c>
      <c r="N2451">
        <f>SUMIFS(COT!E:E,COT!$A:$A,YEAR(daily!$A2451),COT!$B:$B,WEEKNUM(daily!$A2451))</f>
        <v>1182804</v>
      </c>
      <c r="O2451">
        <f>SUMIFS(COT!F:F,COT!$A:$A,YEAR(daily!$A2451),COT!$B:$B,WEEKNUM(daily!$A2451))</f>
        <v>237667</v>
      </c>
      <c r="P2451">
        <f>SUMIFS(COT!G:G,COT!$A:$A,YEAR(daily!$A2451),COT!$B:$B,WEEKNUM(daily!$A2451))</f>
        <v>162174</v>
      </c>
      <c r="Q2451">
        <f>SUMIFS(COT!H:H,COT!$A:$A,YEAR(daily!$A2451),COT!$B:$B,WEEKNUM(daily!$A2451))</f>
        <v>254117</v>
      </c>
      <c r="R2451">
        <f>SUMIFS(COT!I:I,COT!$A:$A,YEAR(daily!$A2451),COT!$B:$B,WEEKNUM(daily!$A2451))</f>
        <v>602507</v>
      </c>
      <c r="S2451">
        <f>SUMIFS(COT!J:J,COT!$A:$A,YEAR(daily!$A2451),COT!$B:$B,WEEKNUM(daily!$A2451))</f>
        <v>707843</v>
      </c>
      <c r="T2451">
        <f>SUMIFS(COT!K:K,COT!$A:$A,YEAR(daily!$A2451),COT!$B:$B,WEEKNUM(daily!$A2451))</f>
        <v>88513</v>
      </c>
      <c r="U2451">
        <f>SUMIFS(COT!L:L,COT!$A:$A,YEAR(daily!$A2451),COT!$B:$B,WEEKNUM(daily!$A2451))</f>
        <v>58670</v>
      </c>
      <c r="V2451">
        <f>SUMIFS(COT!M:M,COT!$A:$A,YEAR(daily!$A2451),COT!$B:$B,WEEKNUM(daily!$A2451))</f>
        <v>109</v>
      </c>
      <c r="W2451">
        <f>SUMIFS(COT!N:N,COT!$A:$A,YEAR(daily!$A2451),COT!$B:$B,WEEKNUM(daily!$A2451))</f>
        <v>90</v>
      </c>
      <c r="X2451">
        <f>SUMIFS(COT!O:O,COT!$A:$A,YEAR(daily!$A2451),COT!$B:$B,WEEKNUM(daily!$A2451))</f>
        <v>138</v>
      </c>
      <c r="Y2451">
        <f>SUMIFS(COT!P:P,COT!$A:$A,YEAR(daily!$A2451),COT!$B:$B,WEEKNUM(daily!$A2451))</f>
        <v>79</v>
      </c>
      <c r="Z2451">
        <f>SUMIFS(COT!Q:Q,COT!$A:$A,YEAR(daily!$A2451),COT!$B:$B,WEEKNUM(daily!$A2451))</f>
        <v>99</v>
      </c>
      <c r="AA2451">
        <f>SUMIFS(Saudi!B:B,Saudi!$A:$A,YEAR(daily!$A2451))</f>
        <v>509.80500000000001</v>
      </c>
      <c r="AB2451">
        <f>SUMIFS(Saudi!C:C,Saudi!$A:$A,YEAR(daily!$A2451))</f>
        <v>596.43100000000004</v>
      </c>
      <c r="AC2451">
        <f>SUMIFS(Saudi!F:F,Saudi!$A:$A,YEAR(daily!$A2451))</f>
        <v>3764937</v>
      </c>
      <c r="AD2451">
        <f>SUMIFS(Saudi!G:G,Saudi!$A:$A,YEAR(daily!$A2451))</f>
        <v>61.797740354674566</v>
      </c>
      <c r="AE2451">
        <f>SUMIFS(Saudi!H:H,Saudi!$A:$A,YEAR(daily!$A2451))</f>
        <v>232664599.1777074</v>
      </c>
      <c r="AF2451" s="5">
        <f t="shared" si="101"/>
        <v>11</v>
      </c>
      <c r="AG2451" s="5">
        <f t="shared" si="102"/>
        <v>2009</v>
      </c>
    </row>
    <row r="2452" spans="1:33">
      <c r="A2452" s="3">
        <v>40147</v>
      </c>
      <c r="B2452" s="1">
        <v>348022</v>
      </c>
      <c r="C2452" s="1">
        <v>90525</v>
      </c>
      <c r="D2452" s="1">
        <v>28414</v>
      </c>
      <c r="E2452" s="1">
        <v>77.28</v>
      </c>
      <c r="F2452" s="1">
        <v>79.84</v>
      </c>
      <c r="G2452" s="1">
        <v>80.739999999999995</v>
      </c>
      <c r="H2452" s="2">
        <v>51.3</v>
      </c>
      <c r="I2452" s="2">
        <v>29.1</v>
      </c>
      <c r="J2452" s="2">
        <v>85.5</v>
      </c>
      <c r="K2452" s="2">
        <v>86.1</v>
      </c>
      <c r="L2452">
        <f>SUMIFS(US!B:B,US!$D:$D,YEAR(daily!$A2452),US!$E:$E,MONTH(daily!$A2452))</f>
        <v>9305</v>
      </c>
      <c r="M2452">
        <f>SUMIFS(US!C:C,US!$D:$D,YEAR(daily!$A2452),US!$E:$E,MONTH(daily!$A2452))</f>
        <v>18753</v>
      </c>
      <c r="N2452">
        <f>SUMIFS(COT!E:E,COT!$A:$A,YEAR(daily!$A2452),COT!$B:$B,WEEKNUM(daily!$A2452))</f>
        <v>1209796</v>
      </c>
      <c r="O2452">
        <f>SUMIFS(COT!F:F,COT!$A:$A,YEAR(daily!$A2452),COT!$B:$B,WEEKNUM(daily!$A2452))</f>
        <v>238536</v>
      </c>
      <c r="P2452">
        <f>SUMIFS(COT!G:G,COT!$A:$A,YEAR(daily!$A2452),COT!$B:$B,WEEKNUM(daily!$A2452))</f>
        <v>162143</v>
      </c>
      <c r="Q2452">
        <f>SUMIFS(COT!H:H,COT!$A:$A,YEAR(daily!$A2452),COT!$B:$B,WEEKNUM(daily!$A2452))</f>
        <v>270151</v>
      </c>
      <c r="R2452">
        <f>SUMIFS(COT!I:I,COT!$A:$A,YEAR(daily!$A2452),COT!$B:$B,WEEKNUM(daily!$A2452))</f>
        <v>605606</v>
      </c>
      <c r="S2452">
        <f>SUMIFS(COT!J:J,COT!$A:$A,YEAR(daily!$A2452),COT!$B:$B,WEEKNUM(daily!$A2452))</f>
        <v>701729</v>
      </c>
      <c r="T2452">
        <f>SUMIFS(COT!K:K,COT!$A:$A,YEAR(daily!$A2452),COT!$B:$B,WEEKNUM(daily!$A2452))</f>
        <v>95503</v>
      </c>
      <c r="U2452">
        <f>SUMIFS(COT!L:L,COT!$A:$A,YEAR(daily!$A2452),COT!$B:$B,WEEKNUM(daily!$A2452))</f>
        <v>75773</v>
      </c>
      <c r="V2452">
        <f>SUMIFS(COT!M:M,COT!$A:$A,YEAR(daily!$A2452),COT!$B:$B,WEEKNUM(daily!$A2452))</f>
        <v>95</v>
      </c>
      <c r="W2452">
        <f>SUMIFS(COT!N:N,COT!$A:$A,YEAR(daily!$A2452),COT!$B:$B,WEEKNUM(daily!$A2452))</f>
        <v>95</v>
      </c>
      <c r="X2452">
        <f>SUMIFS(COT!O:O,COT!$A:$A,YEAR(daily!$A2452),COT!$B:$B,WEEKNUM(daily!$A2452))</f>
        <v>143</v>
      </c>
      <c r="Y2452">
        <f>SUMIFS(COT!P:P,COT!$A:$A,YEAR(daily!$A2452),COT!$B:$B,WEEKNUM(daily!$A2452))</f>
        <v>79</v>
      </c>
      <c r="Z2452">
        <f>SUMIFS(COT!Q:Q,COT!$A:$A,YEAR(daily!$A2452),COT!$B:$B,WEEKNUM(daily!$A2452))</f>
        <v>98</v>
      </c>
      <c r="AA2452">
        <f>SUMIFS(Saudi!B:B,Saudi!$A:$A,YEAR(daily!$A2452))</f>
        <v>509.80500000000001</v>
      </c>
      <c r="AB2452">
        <f>SUMIFS(Saudi!C:C,Saudi!$A:$A,YEAR(daily!$A2452))</f>
        <v>596.43100000000004</v>
      </c>
      <c r="AC2452">
        <f>SUMIFS(Saudi!F:F,Saudi!$A:$A,YEAR(daily!$A2452))</f>
        <v>3764937</v>
      </c>
      <c r="AD2452">
        <f>SUMIFS(Saudi!G:G,Saudi!$A:$A,YEAR(daily!$A2452))</f>
        <v>61.797740354674566</v>
      </c>
      <c r="AE2452">
        <f>SUMIFS(Saudi!H:H,Saudi!$A:$A,YEAR(daily!$A2452))</f>
        <v>232664599.1777074</v>
      </c>
      <c r="AF2452" s="5">
        <f t="shared" si="101"/>
        <v>11</v>
      </c>
      <c r="AG2452" s="5">
        <f t="shared" si="102"/>
        <v>2009</v>
      </c>
    </row>
    <row r="2453" spans="1:33">
      <c r="A2453" s="3">
        <v>40148</v>
      </c>
      <c r="B2453" s="1">
        <v>336298</v>
      </c>
      <c r="C2453" s="1">
        <v>97073</v>
      </c>
      <c r="D2453" s="1">
        <v>29337</v>
      </c>
      <c r="E2453" s="1">
        <v>78.37</v>
      </c>
      <c r="F2453" s="1">
        <v>80.94</v>
      </c>
      <c r="G2453" s="1">
        <v>81.84</v>
      </c>
      <c r="H2453" s="2">
        <v>51.9</v>
      </c>
      <c r="I2453" s="2">
        <v>29.1</v>
      </c>
      <c r="J2453" s="2">
        <v>86.3</v>
      </c>
      <c r="K2453" s="2">
        <v>87</v>
      </c>
      <c r="L2453">
        <f>SUMIFS(US!B:B,US!$D:$D,YEAR(daily!$A2453),US!$E:$E,MONTH(daily!$A2453))</f>
        <v>9423</v>
      </c>
      <c r="M2453">
        <f>SUMIFS(US!C:C,US!$D:$D,YEAR(daily!$A2453),US!$E:$E,MONTH(daily!$A2453))</f>
        <v>19237</v>
      </c>
      <c r="N2453">
        <f>SUMIFS(COT!E:E,COT!$A:$A,YEAR(daily!$A2453),COT!$B:$B,WEEKNUM(daily!$A2453))</f>
        <v>1209796</v>
      </c>
      <c r="O2453">
        <f>SUMIFS(COT!F:F,COT!$A:$A,YEAR(daily!$A2453),COT!$B:$B,WEEKNUM(daily!$A2453))</f>
        <v>238536</v>
      </c>
      <c r="P2453">
        <f>SUMIFS(COT!G:G,COT!$A:$A,YEAR(daily!$A2453),COT!$B:$B,WEEKNUM(daily!$A2453))</f>
        <v>162143</v>
      </c>
      <c r="Q2453">
        <f>SUMIFS(COT!H:H,COT!$A:$A,YEAR(daily!$A2453),COT!$B:$B,WEEKNUM(daily!$A2453))</f>
        <v>270151</v>
      </c>
      <c r="R2453">
        <f>SUMIFS(COT!I:I,COT!$A:$A,YEAR(daily!$A2453),COT!$B:$B,WEEKNUM(daily!$A2453))</f>
        <v>605606</v>
      </c>
      <c r="S2453">
        <f>SUMIFS(COT!J:J,COT!$A:$A,YEAR(daily!$A2453),COT!$B:$B,WEEKNUM(daily!$A2453))</f>
        <v>701729</v>
      </c>
      <c r="T2453">
        <f>SUMIFS(COT!K:K,COT!$A:$A,YEAR(daily!$A2453),COT!$B:$B,WEEKNUM(daily!$A2453))</f>
        <v>95503</v>
      </c>
      <c r="U2453">
        <f>SUMIFS(COT!L:L,COT!$A:$A,YEAR(daily!$A2453),COT!$B:$B,WEEKNUM(daily!$A2453))</f>
        <v>75773</v>
      </c>
      <c r="V2453">
        <f>SUMIFS(COT!M:M,COT!$A:$A,YEAR(daily!$A2453),COT!$B:$B,WEEKNUM(daily!$A2453))</f>
        <v>95</v>
      </c>
      <c r="W2453">
        <f>SUMIFS(COT!N:N,COT!$A:$A,YEAR(daily!$A2453),COT!$B:$B,WEEKNUM(daily!$A2453))</f>
        <v>95</v>
      </c>
      <c r="X2453">
        <f>SUMIFS(COT!O:O,COT!$A:$A,YEAR(daily!$A2453),COT!$B:$B,WEEKNUM(daily!$A2453))</f>
        <v>143</v>
      </c>
      <c r="Y2453">
        <f>SUMIFS(COT!P:P,COT!$A:$A,YEAR(daily!$A2453),COT!$B:$B,WEEKNUM(daily!$A2453))</f>
        <v>79</v>
      </c>
      <c r="Z2453">
        <f>SUMIFS(COT!Q:Q,COT!$A:$A,YEAR(daily!$A2453),COT!$B:$B,WEEKNUM(daily!$A2453))</f>
        <v>98</v>
      </c>
      <c r="AA2453">
        <f>SUMIFS(Saudi!B:B,Saudi!$A:$A,YEAR(daily!$A2453))</f>
        <v>509.80500000000001</v>
      </c>
      <c r="AB2453">
        <f>SUMIFS(Saudi!C:C,Saudi!$A:$A,YEAR(daily!$A2453))</f>
        <v>596.43100000000004</v>
      </c>
      <c r="AC2453">
        <f>SUMIFS(Saudi!F:F,Saudi!$A:$A,YEAR(daily!$A2453))</f>
        <v>3764937</v>
      </c>
      <c r="AD2453">
        <f>SUMIFS(Saudi!G:G,Saudi!$A:$A,YEAR(daily!$A2453))</f>
        <v>61.797740354674566</v>
      </c>
      <c r="AE2453">
        <f>SUMIFS(Saudi!H:H,Saudi!$A:$A,YEAR(daily!$A2453))</f>
        <v>232664599.1777074</v>
      </c>
      <c r="AF2453" s="5">
        <f t="shared" si="101"/>
        <v>12</v>
      </c>
      <c r="AG2453" s="5">
        <f t="shared" si="102"/>
        <v>2009</v>
      </c>
    </row>
    <row r="2454" spans="1:33">
      <c r="A2454" s="3">
        <v>40149</v>
      </c>
      <c r="B2454" s="1">
        <v>320710</v>
      </c>
      <c r="C2454" s="1">
        <v>95882</v>
      </c>
      <c r="D2454" s="1">
        <v>30102</v>
      </c>
      <c r="E2454" s="1">
        <v>76.599999999999994</v>
      </c>
      <c r="F2454" s="1">
        <v>79.45</v>
      </c>
      <c r="G2454" s="1">
        <v>80.44</v>
      </c>
      <c r="H2454" s="2">
        <v>51.9</v>
      </c>
      <c r="I2454" s="2">
        <v>29.1</v>
      </c>
      <c r="J2454" s="2">
        <v>86.3</v>
      </c>
      <c r="K2454" s="2">
        <v>87</v>
      </c>
      <c r="L2454">
        <f>SUMIFS(US!B:B,US!$D:$D,YEAR(daily!$A2454),US!$E:$E,MONTH(daily!$A2454))</f>
        <v>9423</v>
      </c>
      <c r="M2454">
        <f>SUMIFS(US!C:C,US!$D:$D,YEAR(daily!$A2454),US!$E:$E,MONTH(daily!$A2454))</f>
        <v>19237</v>
      </c>
      <c r="N2454">
        <f>SUMIFS(COT!E:E,COT!$A:$A,YEAR(daily!$A2454),COT!$B:$B,WEEKNUM(daily!$A2454))</f>
        <v>1209796</v>
      </c>
      <c r="O2454">
        <f>SUMIFS(COT!F:F,COT!$A:$A,YEAR(daily!$A2454),COT!$B:$B,WEEKNUM(daily!$A2454))</f>
        <v>238536</v>
      </c>
      <c r="P2454">
        <f>SUMIFS(COT!G:G,COT!$A:$A,YEAR(daily!$A2454),COT!$B:$B,WEEKNUM(daily!$A2454))</f>
        <v>162143</v>
      </c>
      <c r="Q2454">
        <f>SUMIFS(COT!H:H,COT!$A:$A,YEAR(daily!$A2454),COT!$B:$B,WEEKNUM(daily!$A2454))</f>
        <v>270151</v>
      </c>
      <c r="R2454">
        <f>SUMIFS(COT!I:I,COT!$A:$A,YEAR(daily!$A2454),COT!$B:$B,WEEKNUM(daily!$A2454))</f>
        <v>605606</v>
      </c>
      <c r="S2454">
        <f>SUMIFS(COT!J:J,COT!$A:$A,YEAR(daily!$A2454),COT!$B:$B,WEEKNUM(daily!$A2454))</f>
        <v>701729</v>
      </c>
      <c r="T2454">
        <f>SUMIFS(COT!K:K,COT!$A:$A,YEAR(daily!$A2454),COT!$B:$B,WEEKNUM(daily!$A2454))</f>
        <v>95503</v>
      </c>
      <c r="U2454">
        <f>SUMIFS(COT!L:L,COT!$A:$A,YEAR(daily!$A2454),COT!$B:$B,WEEKNUM(daily!$A2454))</f>
        <v>75773</v>
      </c>
      <c r="V2454">
        <f>SUMIFS(COT!M:M,COT!$A:$A,YEAR(daily!$A2454),COT!$B:$B,WEEKNUM(daily!$A2454))</f>
        <v>95</v>
      </c>
      <c r="W2454">
        <f>SUMIFS(COT!N:N,COT!$A:$A,YEAR(daily!$A2454),COT!$B:$B,WEEKNUM(daily!$A2454))</f>
        <v>95</v>
      </c>
      <c r="X2454">
        <f>SUMIFS(COT!O:O,COT!$A:$A,YEAR(daily!$A2454),COT!$B:$B,WEEKNUM(daily!$A2454))</f>
        <v>143</v>
      </c>
      <c r="Y2454">
        <f>SUMIFS(COT!P:P,COT!$A:$A,YEAR(daily!$A2454),COT!$B:$B,WEEKNUM(daily!$A2454))</f>
        <v>79</v>
      </c>
      <c r="Z2454">
        <f>SUMIFS(COT!Q:Q,COT!$A:$A,YEAR(daily!$A2454),COT!$B:$B,WEEKNUM(daily!$A2454))</f>
        <v>98</v>
      </c>
      <c r="AA2454">
        <f>SUMIFS(Saudi!B:B,Saudi!$A:$A,YEAR(daily!$A2454))</f>
        <v>509.80500000000001</v>
      </c>
      <c r="AB2454">
        <f>SUMIFS(Saudi!C:C,Saudi!$A:$A,YEAR(daily!$A2454))</f>
        <v>596.43100000000004</v>
      </c>
      <c r="AC2454">
        <f>SUMIFS(Saudi!F:F,Saudi!$A:$A,YEAR(daily!$A2454))</f>
        <v>3764937</v>
      </c>
      <c r="AD2454">
        <f>SUMIFS(Saudi!G:G,Saudi!$A:$A,YEAR(daily!$A2454))</f>
        <v>61.797740354674566</v>
      </c>
      <c r="AE2454">
        <f>SUMIFS(Saudi!H:H,Saudi!$A:$A,YEAR(daily!$A2454))</f>
        <v>232664599.1777074</v>
      </c>
      <c r="AF2454" s="5">
        <f t="shared" si="101"/>
        <v>12</v>
      </c>
      <c r="AG2454" s="5">
        <f t="shared" si="102"/>
        <v>2009</v>
      </c>
    </row>
    <row r="2455" spans="1:33">
      <c r="A2455" s="3">
        <v>40150</v>
      </c>
      <c r="B2455" s="1">
        <v>318192</v>
      </c>
      <c r="C2455" s="1">
        <v>102064</v>
      </c>
      <c r="D2455" s="1">
        <v>34098</v>
      </c>
      <c r="E2455" s="1">
        <v>76.459999999999994</v>
      </c>
      <c r="F2455" s="1">
        <v>79.650000000000006</v>
      </c>
      <c r="G2455" s="1">
        <v>80.760000000000005</v>
      </c>
      <c r="H2455" s="2">
        <v>51.9</v>
      </c>
      <c r="I2455" s="2">
        <v>29.1</v>
      </c>
      <c r="J2455" s="2">
        <v>86.3</v>
      </c>
      <c r="K2455" s="2">
        <v>87</v>
      </c>
      <c r="L2455">
        <f>SUMIFS(US!B:B,US!$D:$D,YEAR(daily!$A2455),US!$E:$E,MONTH(daily!$A2455))</f>
        <v>9423</v>
      </c>
      <c r="M2455">
        <f>SUMIFS(US!C:C,US!$D:$D,YEAR(daily!$A2455),US!$E:$E,MONTH(daily!$A2455))</f>
        <v>19237</v>
      </c>
      <c r="N2455">
        <f>SUMIFS(COT!E:E,COT!$A:$A,YEAR(daily!$A2455),COT!$B:$B,WEEKNUM(daily!$A2455))</f>
        <v>1209796</v>
      </c>
      <c r="O2455">
        <f>SUMIFS(COT!F:F,COT!$A:$A,YEAR(daily!$A2455),COT!$B:$B,WEEKNUM(daily!$A2455))</f>
        <v>238536</v>
      </c>
      <c r="P2455">
        <f>SUMIFS(COT!G:G,COT!$A:$A,YEAR(daily!$A2455),COT!$B:$B,WEEKNUM(daily!$A2455))</f>
        <v>162143</v>
      </c>
      <c r="Q2455">
        <f>SUMIFS(COT!H:H,COT!$A:$A,YEAR(daily!$A2455),COT!$B:$B,WEEKNUM(daily!$A2455))</f>
        <v>270151</v>
      </c>
      <c r="R2455">
        <f>SUMIFS(COT!I:I,COT!$A:$A,YEAR(daily!$A2455),COT!$B:$B,WEEKNUM(daily!$A2455))</f>
        <v>605606</v>
      </c>
      <c r="S2455">
        <f>SUMIFS(COT!J:J,COT!$A:$A,YEAR(daily!$A2455),COT!$B:$B,WEEKNUM(daily!$A2455))</f>
        <v>701729</v>
      </c>
      <c r="T2455">
        <f>SUMIFS(COT!K:K,COT!$A:$A,YEAR(daily!$A2455),COT!$B:$B,WEEKNUM(daily!$A2455))</f>
        <v>95503</v>
      </c>
      <c r="U2455">
        <f>SUMIFS(COT!L:L,COT!$A:$A,YEAR(daily!$A2455),COT!$B:$B,WEEKNUM(daily!$A2455))</f>
        <v>75773</v>
      </c>
      <c r="V2455">
        <f>SUMIFS(COT!M:M,COT!$A:$A,YEAR(daily!$A2455),COT!$B:$B,WEEKNUM(daily!$A2455))</f>
        <v>95</v>
      </c>
      <c r="W2455">
        <f>SUMIFS(COT!N:N,COT!$A:$A,YEAR(daily!$A2455),COT!$B:$B,WEEKNUM(daily!$A2455))</f>
        <v>95</v>
      </c>
      <c r="X2455">
        <f>SUMIFS(COT!O:O,COT!$A:$A,YEAR(daily!$A2455),COT!$B:$B,WEEKNUM(daily!$A2455))</f>
        <v>143</v>
      </c>
      <c r="Y2455">
        <f>SUMIFS(COT!P:P,COT!$A:$A,YEAR(daily!$A2455),COT!$B:$B,WEEKNUM(daily!$A2455))</f>
        <v>79</v>
      </c>
      <c r="Z2455">
        <f>SUMIFS(COT!Q:Q,COT!$A:$A,YEAR(daily!$A2455),COT!$B:$B,WEEKNUM(daily!$A2455))</f>
        <v>98</v>
      </c>
      <c r="AA2455">
        <f>SUMIFS(Saudi!B:B,Saudi!$A:$A,YEAR(daily!$A2455))</f>
        <v>509.80500000000001</v>
      </c>
      <c r="AB2455">
        <f>SUMIFS(Saudi!C:C,Saudi!$A:$A,YEAR(daily!$A2455))</f>
        <v>596.43100000000004</v>
      </c>
      <c r="AC2455">
        <f>SUMIFS(Saudi!F:F,Saudi!$A:$A,YEAR(daily!$A2455))</f>
        <v>3764937</v>
      </c>
      <c r="AD2455">
        <f>SUMIFS(Saudi!G:G,Saudi!$A:$A,YEAR(daily!$A2455))</f>
        <v>61.797740354674566</v>
      </c>
      <c r="AE2455">
        <f>SUMIFS(Saudi!H:H,Saudi!$A:$A,YEAR(daily!$A2455))</f>
        <v>232664599.1777074</v>
      </c>
      <c r="AF2455" s="5">
        <f t="shared" si="101"/>
        <v>12</v>
      </c>
      <c r="AG2455" s="5">
        <f t="shared" si="102"/>
        <v>2009</v>
      </c>
    </row>
    <row r="2456" spans="1:33">
      <c r="A2456" s="3">
        <v>40151</v>
      </c>
      <c r="B2456" s="1">
        <v>320427</v>
      </c>
      <c r="C2456" s="1">
        <v>106678</v>
      </c>
      <c r="D2456" s="1">
        <v>33859</v>
      </c>
      <c r="E2456" s="1">
        <v>75.47</v>
      </c>
      <c r="F2456" s="1">
        <v>78.72</v>
      </c>
      <c r="G2456" s="1">
        <v>79.84</v>
      </c>
      <c r="H2456" s="2">
        <v>51.9</v>
      </c>
      <c r="I2456" s="2">
        <v>29.1</v>
      </c>
      <c r="J2456" s="2">
        <v>86.3</v>
      </c>
      <c r="K2456" s="2">
        <v>87</v>
      </c>
      <c r="L2456">
        <f>SUMIFS(US!B:B,US!$D:$D,YEAR(daily!$A2456),US!$E:$E,MONTH(daily!$A2456))</f>
        <v>9423</v>
      </c>
      <c r="M2456">
        <f>SUMIFS(US!C:C,US!$D:$D,YEAR(daily!$A2456),US!$E:$E,MONTH(daily!$A2456))</f>
        <v>19237</v>
      </c>
      <c r="N2456">
        <f>SUMIFS(COT!E:E,COT!$A:$A,YEAR(daily!$A2456),COT!$B:$B,WEEKNUM(daily!$A2456))</f>
        <v>1209796</v>
      </c>
      <c r="O2456">
        <f>SUMIFS(COT!F:F,COT!$A:$A,YEAR(daily!$A2456),COT!$B:$B,WEEKNUM(daily!$A2456))</f>
        <v>238536</v>
      </c>
      <c r="P2456">
        <f>SUMIFS(COT!G:G,COT!$A:$A,YEAR(daily!$A2456),COT!$B:$B,WEEKNUM(daily!$A2456))</f>
        <v>162143</v>
      </c>
      <c r="Q2456">
        <f>SUMIFS(COT!H:H,COT!$A:$A,YEAR(daily!$A2456),COT!$B:$B,WEEKNUM(daily!$A2456))</f>
        <v>270151</v>
      </c>
      <c r="R2456">
        <f>SUMIFS(COT!I:I,COT!$A:$A,YEAR(daily!$A2456),COT!$B:$B,WEEKNUM(daily!$A2456))</f>
        <v>605606</v>
      </c>
      <c r="S2456">
        <f>SUMIFS(COT!J:J,COT!$A:$A,YEAR(daily!$A2456),COT!$B:$B,WEEKNUM(daily!$A2456))</f>
        <v>701729</v>
      </c>
      <c r="T2456">
        <f>SUMIFS(COT!K:K,COT!$A:$A,YEAR(daily!$A2456),COT!$B:$B,WEEKNUM(daily!$A2456))</f>
        <v>95503</v>
      </c>
      <c r="U2456">
        <f>SUMIFS(COT!L:L,COT!$A:$A,YEAR(daily!$A2456),COT!$B:$B,WEEKNUM(daily!$A2456))</f>
        <v>75773</v>
      </c>
      <c r="V2456">
        <f>SUMIFS(COT!M:M,COT!$A:$A,YEAR(daily!$A2456),COT!$B:$B,WEEKNUM(daily!$A2456))</f>
        <v>95</v>
      </c>
      <c r="W2456">
        <f>SUMIFS(COT!N:N,COT!$A:$A,YEAR(daily!$A2456),COT!$B:$B,WEEKNUM(daily!$A2456))</f>
        <v>95</v>
      </c>
      <c r="X2456">
        <f>SUMIFS(COT!O:O,COT!$A:$A,YEAR(daily!$A2456),COT!$B:$B,WEEKNUM(daily!$A2456))</f>
        <v>143</v>
      </c>
      <c r="Y2456">
        <f>SUMIFS(COT!P:P,COT!$A:$A,YEAR(daily!$A2456),COT!$B:$B,WEEKNUM(daily!$A2456))</f>
        <v>79</v>
      </c>
      <c r="Z2456">
        <f>SUMIFS(COT!Q:Q,COT!$A:$A,YEAR(daily!$A2456),COT!$B:$B,WEEKNUM(daily!$A2456))</f>
        <v>98</v>
      </c>
      <c r="AA2456">
        <f>SUMIFS(Saudi!B:B,Saudi!$A:$A,YEAR(daily!$A2456))</f>
        <v>509.80500000000001</v>
      </c>
      <c r="AB2456">
        <f>SUMIFS(Saudi!C:C,Saudi!$A:$A,YEAR(daily!$A2456))</f>
        <v>596.43100000000004</v>
      </c>
      <c r="AC2456">
        <f>SUMIFS(Saudi!F:F,Saudi!$A:$A,YEAR(daily!$A2456))</f>
        <v>3764937</v>
      </c>
      <c r="AD2456">
        <f>SUMIFS(Saudi!G:G,Saudi!$A:$A,YEAR(daily!$A2456))</f>
        <v>61.797740354674566</v>
      </c>
      <c r="AE2456">
        <f>SUMIFS(Saudi!H:H,Saudi!$A:$A,YEAR(daily!$A2456))</f>
        <v>232664599.1777074</v>
      </c>
      <c r="AF2456" s="5">
        <f t="shared" si="101"/>
        <v>12</v>
      </c>
      <c r="AG2456" s="5">
        <f t="shared" si="102"/>
        <v>2009</v>
      </c>
    </row>
    <row r="2457" spans="1:33">
      <c r="A2457" s="3">
        <v>40154</v>
      </c>
      <c r="B2457" s="1">
        <v>307952</v>
      </c>
      <c r="C2457" s="1">
        <v>122637</v>
      </c>
      <c r="D2457" s="1">
        <v>39005</v>
      </c>
      <c r="E2457" s="1">
        <v>73.930000000000007</v>
      </c>
      <c r="F2457" s="1">
        <v>77.55</v>
      </c>
      <c r="G2457" s="1">
        <v>78.75</v>
      </c>
      <c r="H2457" s="2">
        <v>51.9</v>
      </c>
      <c r="I2457" s="2">
        <v>29.1</v>
      </c>
      <c r="J2457" s="2">
        <v>86.3</v>
      </c>
      <c r="K2457" s="2">
        <v>87</v>
      </c>
      <c r="L2457">
        <f>SUMIFS(US!B:B,US!$D:$D,YEAR(daily!$A2457),US!$E:$E,MONTH(daily!$A2457))</f>
        <v>9423</v>
      </c>
      <c r="M2457">
        <f>SUMIFS(US!C:C,US!$D:$D,YEAR(daily!$A2457),US!$E:$E,MONTH(daily!$A2457))</f>
        <v>19237</v>
      </c>
      <c r="N2457">
        <f>SUMIFS(COT!E:E,COT!$A:$A,YEAR(daily!$A2457),COT!$B:$B,WEEKNUM(daily!$A2457))</f>
        <v>1217908</v>
      </c>
      <c r="O2457">
        <f>SUMIFS(COT!F:F,COT!$A:$A,YEAR(daily!$A2457),COT!$B:$B,WEEKNUM(daily!$A2457))</f>
        <v>237538</v>
      </c>
      <c r="P2457">
        <f>SUMIFS(COT!G:G,COT!$A:$A,YEAR(daily!$A2457),COT!$B:$B,WEEKNUM(daily!$A2457))</f>
        <v>169721</v>
      </c>
      <c r="Q2457">
        <f>SUMIFS(COT!H:H,COT!$A:$A,YEAR(daily!$A2457),COT!$B:$B,WEEKNUM(daily!$A2457))</f>
        <v>270965</v>
      </c>
      <c r="R2457">
        <f>SUMIFS(COT!I:I,COT!$A:$A,YEAR(daily!$A2457),COT!$B:$B,WEEKNUM(daily!$A2457))</f>
        <v>613740</v>
      </c>
      <c r="S2457">
        <f>SUMIFS(COT!J:J,COT!$A:$A,YEAR(daily!$A2457),COT!$B:$B,WEEKNUM(daily!$A2457))</f>
        <v>700945</v>
      </c>
      <c r="T2457">
        <f>SUMIFS(COT!K:K,COT!$A:$A,YEAR(daily!$A2457),COT!$B:$B,WEEKNUM(daily!$A2457))</f>
        <v>95665</v>
      </c>
      <c r="U2457">
        <f>SUMIFS(COT!L:L,COT!$A:$A,YEAR(daily!$A2457),COT!$B:$B,WEEKNUM(daily!$A2457))</f>
        <v>76277</v>
      </c>
      <c r="V2457">
        <f>SUMIFS(COT!M:M,COT!$A:$A,YEAR(daily!$A2457),COT!$B:$B,WEEKNUM(daily!$A2457))</f>
        <v>105</v>
      </c>
      <c r="W2457">
        <f>SUMIFS(COT!N:N,COT!$A:$A,YEAR(daily!$A2457),COT!$B:$B,WEEKNUM(daily!$A2457))</f>
        <v>88</v>
      </c>
      <c r="X2457">
        <f>SUMIFS(COT!O:O,COT!$A:$A,YEAR(daily!$A2457),COT!$B:$B,WEEKNUM(daily!$A2457))</f>
        <v>140</v>
      </c>
      <c r="Y2457">
        <f>SUMIFS(COT!P:P,COT!$A:$A,YEAR(daily!$A2457),COT!$B:$B,WEEKNUM(daily!$A2457))</f>
        <v>85</v>
      </c>
      <c r="Z2457">
        <f>SUMIFS(COT!Q:Q,COT!$A:$A,YEAR(daily!$A2457),COT!$B:$B,WEEKNUM(daily!$A2457))</f>
        <v>92</v>
      </c>
      <c r="AA2457">
        <f>SUMIFS(Saudi!B:B,Saudi!$A:$A,YEAR(daily!$A2457))</f>
        <v>509.80500000000001</v>
      </c>
      <c r="AB2457">
        <f>SUMIFS(Saudi!C:C,Saudi!$A:$A,YEAR(daily!$A2457))</f>
        <v>596.43100000000004</v>
      </c>
      <c r="AC2457">
        <f>SUMIFS(Saudi!F:F,Saudi!$A:$A,YEAR(daily!$A2457))</f>
        <v>3764937</v>
      </c>
      <c r="AD2457">
        <f>SUMIFS(Saudi!G:G,Saudi!$A:$A,YEAR(daily!$A2457))</f>
        <v>61.797740354674566</v>
      </c>
      <c r="AE2457">
        <f>SUMIFS(Saudi!H:H,Saudi!$A:$A,YEAR(daily!$A2457))</f>
        <v>232664599.1777074</v>
      </c>
      <c r="AF2457" s="5">
        <f t="shared" si="101"/>
        <v>12</v>
      </c>
      <c r="AG2457" s="5">
        <f t="shared" si="102"/>
        <v>2009</v>
      </c>
    </row>
    <row r="2458" spans="1:33">
      <c r="A2458" s="3">
        <v>40155</v>
      </c>
      <c r="B2458" s="1">
        <v>264311</v>
      </c>
      <c r="C2458" s="1">
        <v>122071</v>
      </c>
      <c r="D2458" s="1">
        <v>37709</v>
      </c>
      <c r="E2458" s="1">
        <v>72.62</v>
      </c>
      <c r="F2458" s="1">
        <v>76.14</v>
      </c>
      <c r="G2458" s="1">
        <v>77.239999999999995</v>
      </c>
      <c r="H2458" s="2">
        <v>51.9</v>
      </c>
      <c r="I2458" s="2">
        <v>29.1</v>
      </c>
      <c r="J2458" s="2">
        <v>86.3</v>
      </c>
      <c r="K2458" s="2">
        <v>87</v>
      </c>
      <c r="L2458">
        <f>SUMIFS(US!B:B,US!$D:$D,YEAR(daily!$A2458),US!$E:$E,MONTH(daily!$A2458))</f>
        <v>9423</v>
      </c>
      <c r="M2458">
        <f>SUMIFS(US!C:C,US!$D:$D,YEAR(daily!$A2458),US!$E:$E,MONTH(daily!$A2458))</f>
        <v>19237</v>
      </c>
      <c r="N2458">
        <f>SUMIFS(COT!E:E,COT!$A:$A,YEAR(daily!$A2458),COT!$B:$B,WEEKNUM(daily!$A2458))</f>
        <v>1217908</v>
      </c>
      <c r="O2458">
        <f>SUMIFS(COT!F:F,COT!$A:$A,YEAR(daily!$A2458),COT!$B:$B,WEEKNUM(daily!$A2458))</f>
        <v>237538</v>
      </c>
      <c r="P2458">
        <f>SUMIFS(COT!G:G,COT!$A:$A,YEAR(daily!$A2458),COT!$B:$B,WEEKNUM(daily!$A2458))</f>
        <v>169721</v>
      </c>
      <c r="Q2458">
        <f>SUMIFS(COT!H:H,COT!$A:$A,YEAR(daily!$A2458),COT!$B:$B,WEEKNUM(daily!$A2458))</f>
        <v>270965</v>
      </c>
      <c r="R2458">
        <f>SUMIFS(COT!I:I,COT!$A:$A,YEAR(daily!$A2458),COT!$B:$B,WEEKNUM(daily!$A2458))</f>
        <v>613740</v>
      </c>
      <c r="S2458">
        <f>SUMIFS(COT!J:J,COT!$A:$A,YEAR(daily!$A2458),COT!$B:$B,WEEKNUM(daily!$A2458))</f>
        <v>700945</v>
      </c>
      <c r="T2458">
        <f>SUMIFS(COT!K:K,COT!$A:$A,YEAR(daily!$A2458),COT!$B:$B,WEEKNUM(daily!$A2458))</f>
        <v>95665</v>
      </c>
      <c r="U2458">
        <f>SUMIFS(COT!L:L,COT!$A:$A,YEAR(daily!$A2458),COT!$B:$B,WEEKNUM(daily!$A2458))</f>
        <v>76277</v>
      </c>
      <c r="V2458">
        <f>SUMIFS(COT!M:M,COT!$A:$A,YEAR(daily!$A2458),COT!$B:$B,WEEKNUM(daily!$A2458))</f>
        <v>105</v>
      </c>
      <c r="W2458">
        <f>SUMIFS(COT!N:N,COT!$A:$A,YEAR(daily!$A2458),COT!$B:$B,WEEKNUM(daily!$A2458))</f>
        <v>88</v>
      </c>
      <c r="X2458">
        <f>SUMIFS(COT!O:O,COT!$A:$A,YEAR(daily!$A2458),COT!$B:$B,WEEKNUM(daily!$A2458))</f>
        <v>140</v>
      </c>
      <c r="Y2458">
        <f>SUMIFS(COT!P:P,COT!$A:$A,YEAR(daily!$A2458),COT!$B:$B,WEEKNUM(daily!$A2458))</f>
        <v>85</v>
      </c>
      <c r="Z2458">
        <f>SUMIFS(COT!Q:Q,COT!$A:$A,YEAR(daily!$A2458),COT!$B:$B,WEEKNUM(daily!$A2458))</f>
        <v>92</v>
      </c>
      <c r="AA2458">
        <f>SUMIFS(Saudi!B:B,Saudi!$A:$A,YEAR(daily!$A2458))</f>
        <v>509.80500000000001</v>
      </c>
      <c r="AB2458">
        <f>SUMIFS(Saudi!C:C,Saudi!$A:$A,YEAR(daily!$A2458))</f>
        <v>596.43100000000004</v>
      </c>
      <c r="AC2458">
        <f>SUMIFS(Saudi!F:F,Saudi!$A:$A,YEAR(daily!$A2458))</f>
        <v>3764937</v>
      </c>
      <c r="AD2458">
        <f>SUMIFS(Saudi!G:G,Saudi!$A:$A,YEAR(daily!$A2458))</f>
        <v>61.797740354674566</v>
      </c>
      <c r="AE2458">
        <f>SUMIFS(Saudi!H:H,Saudi!$A:$A,YEAR(daily!$A2458))</f>
        <v>232664599.1777074</v>
      </c>
      <c r="AF2458" s="5">
        <f t="shared" si="101"/>
        <v>12</v>
      </c>
      <c r="AG2458" s="5">
        <f t="shared" si="102"/>
        <v>2009</v>
      </c>
    </row>
    <row r="2459" spans="1:33">
      <c r="A2459" s="3">
        <v>40156</v>
      </c>
      <c r="B2459" s="1">
        <v>235576</v>
      </c>
      <c r="C2459" s="1">
        <v>127140</v>
      </c>
      <c r="D2459" s="1">
        <v>38188</v>
      </c>
      <c r="E2459" s="1">
        <v>70.67</v>
      </c>
      <c r="F2459" s="1">
        <v>73.92</v>
      </c>
      <c r="G2459" s="1">
        <v>74.900000000000006</v>
      </c>
      <c r="H2459" s="2">
        <v>51.9</v>
      </c>
      <c r="I2459" s="2">
        <v>29.1</v>
      </c>
      <c r="J2459" s="2">
        <v>86.3</v>
      </c>
      <c r="K2459" s="2">
        <v>87</v>
      </c>
      <c r="L2459">
        <f>SUMIFS(US!B:B,US!$D:$D,YEAR(daily!$A2459),US!$E:$E,MONTH(daily!$A2459))</f>
        <v>9423</v>
      </c>
      <c r="M2459">
        <f>SUMIFS(US!C:C,US!$D:$D,YEAR(daily!$A2459),US!$E:$E,MONTH(daily!$A2459))</f>
        <v>19237</v>
      </c>
      <c r="N2459">
        <f>SUMIFS(COT!E:E,COT!$A:$A,YEAR(daily!$A2459),COT!$B:$B,WEEKNUM(daily!$A2459))</f>
        <v>1217908</v>
      </c>
      <c r="O2459">
        <f>SUMIFS(COT!F:F,COT!$A:$A,YEAR(daily!$A2459),COT!$B:$B,WEEKNUM(daily!$A2459))</f>
        <v>237538</v>
      </c>
      <c r="P2459">
        <f>SUMIFS(COT!G:G,COT!$A:$A,YEAR(daily!$A2459),COT!$B:$B,WEEKNUM(daily!$A2459))</f>
        <v>169721</v>
      </c>
      <c r="Q2459">
        <f>SUMIFS(COT!H:H,COT!$A:$A,YEAR(daily!$A2459),COT!$B:$B,WEEKNUM(daily!$A2459))</f>
        <v>270965</v>
      </c>
      <c r="R2459">
        <f>SUMIFS(COT!I:I,COT!$A:$A,YEAR(daily!$A2459),COT!$B:$B,WEEKNUM(daily!$A2459))</f>
        <v>613740</v>
      </c>
      <c r="S2459">
        <f>SUMIFS(COT!J:J,COT!$A:$A,YEAR(daily!$A2459),COT!$B:$B,WEEKNUM(daily!$A2459))</f>
        <v>700945</v>
      </c>
      <c r="T2459">
        <f>SUMIFS(COT!K:K,COT!$A:$A,YEAR(daily!$A2459),COT!$B:$B,WEEKNUM(daily!$A2459))</f>
        <v>95665</v>
      </c>
      <c r="U2459">
        <f>SUMIFS(COT!L:L,COT!$A:$A,YEAR(daily!$A2459),COT!$B:$B,WEEKNUM(daily!$A2459))</f>
        <v>76277</v>
      </c>
      <c r="V2459">
        <f>SUMIFS(COT!M:M,COT!$A:$A,YEAR(daily!$A2459),COT!$B:$B,WEEKNUM(daily!$A2459))</f>
        <v>105</v>
      </c>
      <c r="W2459">
        <f>SUMIFS(COT!N:N,COT!$A:$A,YEAR(daily!$A2459),COT!$B:$B,WEEKNUM(daily!$A2459))</f>
        <v>88</v>
      </c>
      <c r="X2459">
        <f>SUMIFS(COT!O:O,COT!$A:$A,YEAR(daily!$A2459),COT!$B:$B,WEEKNUM(daily!$A2459))</f>
        <v>140</v>
      </c>
      <c r="Y2459">
        <f>SUMIFS(COT!P:P,COT!$A:$A,YEAR(daily!$A2459),COT!$B:$B,WEEKNUM(daily!$A2459))</f>
        <v>85</v>
      </c>
      <c r="Z2459">
        <f>SUMIFS(COT!Q:Q,COT!$A:$A,YEAR(daily!$A2459),COT!$B:$B,WEEKNUM(daily!$A2459))</f>
        <v>92</v>
      </c>
      <c r="AA2459">
        <f>SUMIFS(Saudi!B:B,Saudi!$A:$A,YEAR(daily!$A2459))</f>
        <v>509.80500000000001</v>
      </c>
      <c r="AB2459">
        <f>SUMIFS(Saudi!C:C,Saudi!$A:$A,YEAR(daily!$A2459))</f>
        <v>596.43100000000004</v>
      </c>
      <c r="AC2459">
        <f>SUMIFS(Saudi!F:F,Saudi!$A:$A,YEAR(daily!$A2459))</f>
        <v>3764937</v>
      </c>
      <c r="AD2459">
        <f>SUMIFS(Saudi!G:G,Saudi!$A:$A,YEAR(daily!$A2459))</f>
        <v>61.797740354674566</v>
      </c>
      <c r="AE2459">
        <f>SUMIFS(Saudi!H:H,Saudi!$A:$A,YEAR(daily!$A2459))</f>
        <v>232664599.1777074</v>
      </c>
      <c r="AF2459" s="5">
        <f t="shared" si="101"/>
        <v>12</v>
      </c>
      <c r="AG2459" s="5">
        <f t="shared" si="102"/>
        <v>2009</v>
      </c>
    </row>
    <row r="2460" spans="1:33">
      <c r="A2460" s="3">
        <v>40157</v>
      </c>
      <c r="B2460" s="1">
        <v>188681</v>
      </c>
      <c r="C2460" s="1">
        <v>133771</v>
      </c>
      <c r="D2460" s="1">
        <v>37337</v>
      </c>
      <c r="E2460" s="1">
        <v>70.540000000000006</v>
      </c>
      <c r="F2460" s="1">
        <v>73.680000000000007</v>
      </c>
      <c r="G2460" s="1">
        <v>74.64</v>
      </c>
      <c r="H2460" s="2">
        <v>51.9</v>
      </c>
      <c r="I2460" s="2">
        <v>29.1</v>
      </c>
      <c r="J2460" s="2">
        <v>86.3</v>
      </c>
      <c r="K2460" s="2">
        <v>87</v>
      </c>
      <c r="L2460">
        <f>SUMIFS(US!B:B,US!$D:$D,YEAR(daily!$A2460),US!$E:$E,MONTH(daily!$A2460))</f>
        <v>9423</v>
      </c>
      <c r="M2460">
        <f>SUMIFS(US!C:C,US!$D:$D,YEAR(daily!$A2460),US!$E:$E,MONTH(daily!$A2460))</f>
        <v>19237</v>
      </c>
      <c r="N2460">
        <f>SUMIFS(COT!E:E,COT!$A:$A,YEAR(daily!$A2460),COT!$B:$B,WEEKNUM(daily!$A2460))</f>
        <v>1217908</v>
      </c>
      <c r="O2460">
        <f>SUMIFS(COT!F:F,COT!$A:$A,YEAR(daily!$A2460),COT!$B:$B,WEEKNUM(daily!$A2460))</f>
        <v>237538</v>
      </c>
      <c r="P2460">
        <f>SUMIFS(COT!G:G,COT!$A:$A,YEAR(daily!$A2460),COT!$B:$B,WEEKNUM(daily!$A2460))</f>
        <v>169721</v>
      </c>
      <c r="Q2460">
        <f>SUMIFS(COT!H:H,COT!$A:$A,YEAR(daily!$A2460),COT!$B:$B,WEEKNUM(daily!$A2460))</f>
        <v>270965</v>
      </c>
      <c r="R2460">
        <f>SUMIFS(COT!I:I,COT!$A:$A,YEAR(daily!$A2460),COT!$B:$B,WEEKNUM(daily!$A2460))</f>
        <v>613740</v>
      </c>
      <c r="S2460">
        <f>SUMIFS(COT!J:J,COT!$A:$A,YEAR(daily!$A2460),COT!$B:$B,WEEKNUM(daily!$A2460))</f>
        <v>700945</v>
      </c>
      <c r="T2460">
        <f>SUMIFS(COT!K:K,COT!$A:$A,YEAR(daily!$A2460),COT!$B:$B,WEEKNUM(daily!$A2460))</f>
        <v>95665</v>
      </c>
      <c r="U2460">
        <f>SUMIFS(COT!L:L,COT!$A:$A,YEAR(daily!$A2460),COT!$B:$B,WEEKNUM(daily!$A2460))</f>
        <v>76277</v>
      </c>
      <c r="V2460">
        <f>SUMIFS(COT!M:M,COT!$A:$A,YEAR(daily!$A2460),COT!$B:$B,WEEKNUM(daily!$A2460))</f>
        <v>105</v>
      </c>
      <c r="W2460">
        <f>SUMIFS(COT!N:N,COT!$A:$A,YEAR(daily!$A2460),COT!$B:$B,WEEKNUM(daily!$A2460))</f>
        <v>88</v>
      </c>
      <c r="X2460">
        <f>SUMIFS(COT!O:O,COT!$A:$A,YEAR(daily!$A2460),COT!$B:$B,WEEKNUM(daily!$A2460))</f>
        <v>140</v>
      </c>
      <c r="Y2460">
        <f>SUMIFS(COT!P:P,COT!$A:$A,YEAR(daily!$A2460),COT!$B:$B,WEEKNUM(daily!$A2460))</f>
        <v>85</v>
      </c>
      <c r="Z2460">
        <f>SUMIFS(COT!Q:Q,COT!$A:$A,YEAR(daily!$A2460),COT!$B:$B,WEEKNUM(daily!$A2460))</f>
        <v>92</v>
      </c>
      <c r="AA2460">
        <f>SUMIFS(Saudi!B:B,Saudi!$A:$A,YEAR(daily!$A2460))</f>
        <v>509.80500000000001</v>
      </c>
      <c r="AB2460">
        <f>SUMIFS(Saudi!C:C,Saudi!$A:$A,YEAR(daily!$A2460))</f>
        <v>596.43100000000004</v>
      </c>
      <c r="AC2460">
        <f>SUMIFS(Saudi!F:F,Saudi!$A:$A,YEAR(daily!$A2460))</f>
        <v>3764937</v>
      </c>
      <c r="AD2460">
        <f>SUMIFS(Saudi!G:G,Saudi!$A:$A,YEAR(daily!$A2460))</f>
        <v>61.797740354674566</v>
      </c>
      <c r="AE2460">
        <f>SUMIFS(Saudi!H:H,Saudi!$A:$A,YEAR(daily!$A2460))</f>
        <v>232664599.1777074</v>
      </c>
      <c r="AF2460" s="5">
        <f t="shared" si="101"/>
        <v>12</v>
      </c>
      <c r="AG2460" s="5">
        <f t="shared" si="102"/>
        <v>2009</v>
      </c>
    </row>
    <row r="2461" spans="1:33">
      <c r="A2461" s="3">
        <v>40158</v>
      </c>
      <c r="B2461" s="1">
        <v>172256</v>
      </c>
      <c r="C2461" s="1">
        <v>149509</v>
      </c>
      <c r="D2461" s="1">
        <v>41508</v>
      </c>
      <c r="E2461" s="1">
        <v>69.87</v>
      </c>
      <c r="F2461" s="1">
        <v>73.540000000000006</v>
      </c>
      <c r="G2461" s="1">
        <v>74.63</v>
      </c>
      <c r="H2461" s="2">
        <v>51.9</v>
      </c>
      <c r="I2461" s="2">
        <v>29.1</v>
      </c>
      <c r="J2461" s="2">
        <v>86.3</v>
      </c>
      <c r="K2461" s="2">
        <v>87</v>
      </c>
      <c r="L2461">
        <f>SUMIFS(US!B:B,US!$D:$D,YEAR(daily!$A2461),US!$E:$E,MONTH(daily!$A2461))</f>
        <v>9423</v>
      </c>
      <c r="M2461">
        <f>SUMIFS(US!C:C,US!$D:$D,YEAR(daily!$A2461),US!$E:$E,MONTH(daily!$A2461))</f>
        <v>19237</v>
      </c>
      <c r="N2461">
        <f>SUMIFS(COT!E:E,COT!$A:$A,YEAR(daily!$A2461),COT!$B:$B,WEEKNUM(daily!$A2461))</f>
        <v>1217908</v>
      </c>
      <c r="O2461">
        <f>SUMIFS(COT!F:F,COT!$A:$A,YEAR(daily!$A2461),COT!$B:$B,WEEKNUM(daily!$A2461))</f>
        <v>237538</v>
      </c>
      <c r="P2461">
        <f>SUMIFS(COT!G:G,COT!$A:$A,YEAR(daily!$A2461),COT!$B:$B,WEEKNUM(daily!$A2461))</f>
        <v>169721</v>
      </c>
      <c r="Q2461">
        <f>SUMIFS(COT!H:H,COT!$A:$A,YEAR(daily!$A2461),COT!$B:$B,WEEKNUM(daily!$A2461))</f>
        <v>270965</v>
      </c>
      <c r="R2461">
        <f>SUMIFS(COT!I:I,COT!$A:$A,YEAR(daily!$A2461),COT!$B:$B,WEEKNUM(daily!$A2461))</f>
        <v>613740</v>
      </c>
      <c r="S2461">
        <f>SUMIFS(COT!J:J,COT!$A:$A,YEAR(daily!$A2461),COT!$B:$B,WEEKNUM(daily!$A2461))</f>
        <v>700945</v>
      </c>
      <c r="T2461">
        <f>SUMIFS(COT!K:K,COT!$A:$A,YEAR(daily!$A2461),COT!$B:$B,WEEKNUM(daily!$A2461))</f>
        <v>95665</v>
      </c>
      <c r="U2461">
        <f>SUMIFS(COT!L:L,COT!$A:$A,YEAR(daily!$A2461),COT!$B:$B,WEEKNUM(daily!$A2461))</f>
        <v>76277</v>
      </c>
      <c r="V2461">
        <f>SUMIFS(COT!M:M,COT!$A:$A,YEAR(daily!$A2461),COT!$B:$B,WEEKNUM(daily!$A2461))</f>
        <v>105</v>
      </c>
      <c r="W2461">
        <f>SUMIFS(COT!N:N,COT!$A:$A,YEAR(daily!$A2461),COT!$B:$B,WEEKNUM(daily!$A2461))</f>
        <v>88</v>
      </c>
      <c r="X2461">
        <f>SUMIFS(COT!O:O,COT!$A:$A,YEAR(daily!$A2461),COT!$B:$B,WEEKNUM(daily!$A2461))</f>
        <v>140</v>
      </c>
      <c r="Y2461">
        <f>SUMIFS(COT!P:P,COT!$A:$A,YEAR(daily!$A2461),COT!$B:$B,WEEKNUM(daily!$A2461))</f>
        <v>85</v>
      </c>
      <c r="Z2461">
        <f>SUMIFS(COT!Q:Q,COT!$A:$A,YEAR(daily!$A2461),COT!$B:$B,WEEKNUM(daily!$A2461))</f>
        <v>92</v>
      </c>
      <c r="AA2461">
        <f>SUMIFS(Saudi!B:B,Saudi!$A:$A,YEAR(daily!$A2461))</f>
        <v>509.80500000000001</v>
      </c>
      <c r="AB2461">
        <f>SUMIFS(Saudi!C:C,Saudi!$A:$A,YEAR(daily!$A2461))</f>
        <v>596.43100000000004</v>
      </c>
      <c r="AC2461">
        <f>SUMIFS(Saudi!F:F,Saudi!$A:$A,YEAR(daily!$A2461))</f>
        <v>3764937</v>
      </c>
      <c r="AD2461">
        <f>SUMIFS(Saudi!G:G,Saudi!$A:$A,YEAR(daily!$A2461))</f>
        <v>61.797740354674566</v>
      </c>
      <c r="AE2461">
        <f>SUMIFS(Saudi!H:H,Saudi!$A:$A,YEAR(daily!$A2461))</f>
        <v>232664599.1777074</v>
      </c>
      <c r="AF2461" s="5">
        <f t="shared" si="101"/>
        <v>12</v>
      </c>
      <c r="AG2461" s="5">
        <f t="shared" si="102"/>
        <v>2009</v>
      </c>
    </row>
    <row r="2462" spans="1:33">
      <c r="A2462" s="3">
        <v>40161</v>
      </c>
      <c r="B2462" s="1">
        <v>147635</v>
      </c>
      <c r="C2462" s="1">
        <v>152900</v>
      </c>
      <c r="D2462" s="1">
        <v>38254</v>
      </c>
      <c r="E2462" s="1">
        <v>69.510000000000005</v>
      </c>
      <c r="F2462" s="1">
        <v>73.459999999999994</v>
      </c>
      <c r="G2462" s="1">
        <v>74.56</v>
      </c>
      <c r="H2462" s="2">
        <v>51.9</v>
      </c>
      <c r="I2462" s="2">
        <v>29.1</v>
      </c>
      <c r="J2462" s="2">
        <v>86.3</v>
      </c>
      <c r="K2462" s="2">
        <v>87</v>
      </c>
      <c r="L2462">
        <f>SUMIFS(US!B:B,US!$D:$D,YEAR(daily!$A2462),US!$E:$E,MONTH(daily!$A2462))</f>
        <v>9423</v>
      </c>
      <c r="M2462">
        <f>SUMIFS(US!C:C,US!$D:$D,YEAR(daily!$A2462),US!$E:$E,MONTH(daily!$A2462))</f>
        <v>19237</v>
      </c>
      <c r="N2462">
        <f>SUMIFS(COT!E:E,COT!$A:$A,YEAR(daily!$A2462),COT!$B:$B,WEEKNUM(daily!$A2462))</f>
        <v>1217100</v>
      </c>
      <c r="O2462">
        <f>SUMIFS(COT!F:F,COT!$A:$A,YEAR(daily!$A2462),COT!$B:$B,WEEKNUM(daily!$A2462))</f>
        <v>239601</v>
      </c>
      <c r="P2462">
        <f>SUMIFS(COT!G:G,COT!$A:$A,YEAR(daily!$A2462),COT!$B:$B,WEEKNUM(daily!$A2462))</f>
        <v>186409</v>
      </c>
      <c r="Q2462">
        <f>SUMIFS(COT!H:H,COT!$A:$A,YEAR(daily!$A2462),COT!$B:$B,WEEKNUM(daily!$A2462))</f>
        <v>261918</v>
      </c>
      <c r="R2462">
        <f>SUMIFS(COT!I:I,COT!$A:$A,YEAR(daily!$A2462),COT!$B:$B,WEEKNUM(daily!$A2462))</f>
        <v>627885</v>
      </c>
      <c r="S2462">
        <f>SUMIFS(COT!J:J,COT!$A:$A,YEAR(daily!$A2462),COT!$B:$B,WEEKNUM(daily!$A2462))</f>
        <v>699857</v>
      </c>
      <c r="T2462">
        <f>SUMIFS(COT!K:K,COT!$A:$A,YEAR(daily!$A2462),COT!$B:$B,WEEKNUM(daily!$A2462))</f>
        <v>87696</v>
      </c>
      <c r="U2462">
        <f>SUMIFS(COT!L:L,COT!$A:$A,YEAR(daily!$A2462),COT!$B:$B,WEEKNUM(daily!$A2462))</f>
        <v>68916</v>
      </c>
      <c r="V2462">
        <f>SUMIFS(COT!M:M,COT!$A:$A,YEAR(daily!$A2462),COT!$B:$B,WEEKNUM(daily!$A2462))</f>
        <v>107</v>
      </c>
      <c r="W2462">
        <f>SUMIFS(COT!N:N,COT!$A:$A,YEAR(daily!$A2462),COT!$B:$B,WEEKNUM(daily!$A2462))</f>
        <v>90</v>
      </c>
      <c r="X2462">
        <f>SUMIFS(COT!O:O,COT!$A:$A,YEAR(daily!$A2462),COT!$B:$B,WEEKNUM(daily!$A2462))</f>
        <v>131</v>
      </c>
      <c r="Y2462">
        <f>SUMIFS(COT!P:P,COT!$A:$A,YEAR(daily!$A2462),COT!$B:$B,WEEKNUM(daily!$A2462))</f>
        <v>85</v>
      </c>
      <c r="Z2462">
        <f>SUMIFS(COT!Q:Q,COT!$A:$A,YEAR(daily!$A2462),COT!$B:$B,WEEKNUM(daily!$A2462))</f>
        <v>99</v>
      </c>
      <c r="AA2462">
        <f>SUMIFS(Saudi!B:B,Saudi!$A:$A,YEAR(daily!$A2462))</f>
        <v>509.80500000000001</v>
      </c>
      <c r="AB2462">
        <f>SUMIFS(Saudi!C:C,Saudi!$A:$A,YEAR(daily!$A2462))</f>
        <v>596.43100000000004</v>
      </c>
      <c r="AC2462">
        <f>SUMIFS(Saudi!F:F,Saudi!$A:$A,YEAR(daily!$A2462))</f>
        <v>3764937</v>
      </c>
      <c r="AD2462">
        <f>SUMIFS(Saudi!G:G,Saudi!$A:$A,YEAR(daily!$A2462))</f>
        <v>61.797740354674566</v>
      </c>
      <c r="AE2462">
        <f>SUMIFS(Saudi!H:H,Saudi!$A:$A,YEAR(daily!$A2462))</f>
        <v>232664599.1777074</v>
      </c>
      <c r="AF2462" s="5">
        <f t="shared" si="101"/>
        <v>12</v>
      </c>
      <c r="AG2462" s="5">
        <f t="shared" si="102"/>
        <v>2009</v>
      </c>
    </row>
    <row r="2463" spans="1:33">
      <c r="A2463" s="3">
        <v>40162</v>
      </c>
      <c r="B2463" s="1">
        <v>110864</v>
      </c>
      <c r="C2463" s="1">
        <v>159891</v>
      </c>
      <c r="D2463" s="1">
        <v>39288</v>
      </c>
      <c r="E2463" s="1">
        <v>70.69</v>
      </c>
      <c r="F2463" s="1">
        <v>73.930000000000007</v>
      </c>
      <c r="G2463" s="1">
        <v>74.84</v>
      </c>
      <c r="H2463" s="2">
        <v>51.9</v>
      </c>
      <c r="I2463" s="2">
        <v>29.1</v>
      </c>
      <c r="J2463" s="2">
        <v>86.3</v>
      </c>
      <c r="K2463" s="2">
        <v>87</v>
      </c>
      <c r="L2463">
        <f>SUMIFS(US!B:B,US!$D:$D,YEAR(daily!$A2463),US!$E:$E,MONTH(daily!$A2463))</f>
        <v>9423</v>
      </c>
      <c r="M2463">
        <f>SUMIFS(US!C:C,US!$D:$D,YEAR(daily!$A2463),US!$E:$E,MONTH(daily!$A2463))</f>
        <v>19237</v>
      </c>
      <c r="N2463">
        <f>SUMIFS(COT!E:E,COT!$A:$A,YEAR(daily!$A2463),COT!$B:$B,WEEKNUM(daily!$A2463))</f>
        <v>1217100</v>
      </c>
      <c r="O2463">
        <f>SUMIFS(COT!F:F,COT!$A:$A,YEAR(daily!$A2463),COT!$B:$B,WEEKNUM(daily!$A2463))</f>
        <v>239601</v>
      </c>
      <c r="P2463">
        <f>SUMIFS(COT!G:G,COT!$A:$A,YEAR(daily!$A2463),COT!$B:$B,WEEKNUM(daily!$A2463))</f>
        <v>186409</v>
      </c>
      <c r="Q2463">
        <f>SUMIFS(COT!H:H,COT!$A:$A,YEAR(daily!$A2463),COT!$B:$B,WEEKNUM(daily!$A2463))</f>
        <v>261918</v>
      </c>
      <c r="R2463">
        <f>SUMIFS(COT!I:I,COT!$A:$A,YEAR(daily!$A2463),COT!$B:$B,WEEKNUM(daily!$A2463))</f>
        <v>627885</v>
      </c>
      <c r="S2463">
        <f>SUMIFS(COT!J:J,COT!$A:$A,YEAR(daily!$A2463),COT!$B:$B,WEEKNUM(daily!$A2463))</f>
        <v>699857</v>
      </c>
      <c r="T2463">
        <f>SUMIFS(COT!K:K,COT!$A:$A,YEAR(daily!$A2463),COT!$B:$B,WEEKNUM(daily!$A2463))</f>
        <v>87696</v>
      </c>
      <c r="U2463">
        <f>SUMIFS(COT!L:L,COT!$A:$A,YEAR(daily!$A2463),COT!$B:$B,WEEKNUM(daily!$A2463))</f>
        <v>68916</v>
      </c>
      <c r="V2463">
        <f>SUMIFS(COT!M:M,COT!$A:$A,YEAR(daily!$A2463),COT!$B:$B,WEEKNUM(daily!$A2463))</f>
        <v>107</v>
      </c>
      <c r="W2463">
        <f>SUMIFS(COT!N:N,COT!$A:$A,YEAR(daily!$A2463),COT!$B:$B,WEEKNUM(daily!$A2463))</f>
        <v>90</v>
      </c>
      <c r="X2463">
        <f>SUMIFS(COT!O:O,COT!$A:$A,YEAR(daily!$A2463),COT!$B:$B,WEEKNUM(daily!$A2463))</f>
        <v>131</v>
      </c>
      <c r="Y2463">
        <f>SUMIFS(COT!P:P,COT!$A:$A,YEAR(daily!$A2463),COT!$B:$B,WEEKNUM(daily!$A2463))</f>
        <v>85</v>
      </c>
      <c r="Z2463">
        <f>SUMIFS(COT!Q:Q,COT!$A:$A,YEAR(daily!$A2463),COT!$B:$B,WEEKNUM(daily!$A2463))</f>
        <v>99</v>
      </c>
      <c r="AA2463">
        <f>SUMIFS(Saudi!B:B,Saudi!$A:$A,YEAR(daily!$A2463))</f>
        <v>509.80500000000001</v>
      </c>
      <c r="AB2463">
        <f>SUMIFS(Saudi!C:C,Saudi!$A:$A,YEAR(daily!$A2463))</f>
        <v>596.43100000000004</v>
      </c>
      <c r="AC2463">
        <f>SUMIFS(Saudi!F:F,Saudi!$A:$A,YEAR(daily!$A2463))</f>
        <v>3764937</v>
      </c>
      <c r="AD2463">
        <f>SUMIFS(Saudi!G:G,Saudi!$A:$A,YEAR(daily!$A2463))</f>
        <v>61.797740354674566</v>
      </c>
      <c r="AE2463">
        <f>SUMIFS(Saudi!H:H,Saudi!$A:$A,YEAR(daily!$A2463))</f>
        <v>232664599.1777074</v>
      </c>
      <c r="AF2463" s="5">
        <f t="shared" si="101"/>
        <v>12</v>
      </c>
      <c r="AG2463" s="5">
        <f t="shared" si="102"/>
        <v>2009</v>
      </c>
    </row>
    <row r="2464" spans="1:33">
      <c r="A2464" s="3">
        <v>40163</v>
      </c>
      <c r="B2464" s="1">
        <v>76914</v>
      </c>
      <c r="C2464" s="1">
        <v>167060</v>
      </c>
      <c r="D2464" s="1">
        <v>41939</v>
      </c>
      <c r="E2464" s="1">
        <v>72.66</v>
      </c>
      <c r="F2464" s="1">
        <v>75.319999999999993</v>
      </c>
      <c r="G2464" s="1">
        <v>76.09</v>
      </c>
      <c r="H2464" s="2">
        <v>51.9</v>
      </c>
      <c r="I2464" s="2">
        <v>29.1</v>
      </c>
      <c r="J2464" s="2">
        <v>86.3</v>
      </c>
      <c r="K2464" s="2">
        <v>87</v>
      </c>
      <c r="L2464">
        <f>SUMIFS(US!B:B,US!$D:$D,YEAR(daily!$A2464),US!$E:$E,MONTH(daily!$A2464))</f>
        <v>9423</v>
      </c>
      <c r="M2464">
        <f>SUMIFS(US!C:C,US!$D:$D,YEAR(daily!$A2464),US!$E:$E,MONTH(daily!$A2464))</f>
        <v>19237</v>
      </c>
      <c r="N2464">
        <f>SUMIFS(COT!E:E,COT!$A:$A,YEAR(daily!$A2464),COT!$B:$B,WEEKNUM(daily!$A2464))</f>
        <v>1217100</v>
      </c>
      <c r="O2464">
        <f>SUMIFS(COT!F:F,COT!$A:$A,YEAR(daily!$A2464),COT!$B:$B,WEEKNUM(daily!$A2464))</f>
        <v>239601</v>
      </c>
      <c r="P2464">
        <f>SUMIFS(COT!G:G,COT!$A:$A,YEAR(daily!$A2464),COT!$B:$B,WEEKNUM(daily!$A2464))</f>
        <v>186409</v>
      </c>
      <c r="Q2464">
        <f>SUMIFS(COT!H:H,COT!$A:$A,YEAR(daily!$A2464),COT!$B:$B,WEEKNUM(daily!$A2464))</f>
        <v>261918</v>
      </c>
      <c r="R2464">
        <f>SUMIFS(COT!I:I,COT!$A:$A,YEAR(daily!$A2464),COT!$B:$B,WEEKNUM(daily!$A2464))</f>
        <v>627885</v>
      </c>
      <c r="S2464">
        <f>SUMIFS(COT!J:J,COT!$A:$A,YEAR(daily!$A2464),COT!$B:$B,WEEKNUM(daily!$A2464))</f>
        <v>699857</v>
      </c>
      <c r="T2464">
        <f>SUMIFS(COT!K:K,COT!$A:$A,YEAR(daily!$A2464),COT!$B:$B,WEEKNUM(daily!$A2464))</f>
        <v>87696</v>
      </c>
      <c r="U2464">
        <f>SUMIFS(COT!L:L,COT!$A:$A,YEAR(daily!$A2464),COT!$B:$B,WEEKNUM(daily!$A2464))</f>
        <v>68916</v>
      </c>
      <c r="V2464">
        <f>SUMIFS(COT!M:M,COT!$A:$A,YEAR(daily!$A2464),COT!$B:$B,WEEKNUM(daily!$A2464))</f>
        <v>107</v>
      </c>
      <c r="W2464">
        <f>SUMIFS(COT!N:N,COT!$A:$A,YEAR(daily!$A2464),COT!$B:$B,WEEKNUM(daily!$A2464))</f>
        <v>90</v>
      </c>
      <c r="X2464">
        <f>SUMIFS(COT!O:O,COT!$A:$A,YEAR(daily!$A2464),COT!$B:$B,WEEKNUM(daily!$A2464))</f>
        <v>131</v>
      </c>
      <c r="Y2464">
        <f>SUMIFS(COT!P:P,COT!$A:$A,YEAR(daily!$A2464),COT!$B:$B,WEEKNUM(daily!$A2464))</f>
        <v>85</v>
      </c>
      <c r="Z2464">
        <f>SUMIFS(COT!Q:Q,COT!$A:$A,YEAR(daily!$A2464),COT!$B:$B,WEEKNUM(daily!$A2464))</f>
        <v>99</v>
      </c>
      <c r="AA2464">
        <f>SUMIFS(Saudi!B:B,Saudi!$A:$A,YEAR(daily!$A2464))</f>
        <v>509.80500000000001</v>
      </c>
      <c r="AB2464">
        <f>SUMIFS(Saudi!C:C,Saudi!$A:$A,YEAR(daily!$A2464))</f>
        <v>596.43100000000004</v>
      </c>
      <c r="AC2464">
        <f>SUMIFS(Saudi!F:F,Saudi!$A:$A,YEAR(daily!$A2464))</f>
        <v>3764937</v>
      </c>
      <c r="AD2464">
        <f>SUMIFS(Saudi!G:G,Saudi!$A:$A,YEAR(daily!$A2464))</f>
        <v>61.797740354674566</v>
      </c>
      <c r="AE2464">
        <f>SUMIFS(Saudi!H:H,Saudi!$A:$A,YEAR(daily!$A2464))</f>
        <v>232664599.1777074</v>
      </c>
      <c r="AF2464" s="5">
        <f t="shared" si="101"/>
        <v>12</v>
      </c>
      <c r="AG2464" s="5">
        <f t="shared" si="102"/>
        <v>2009</v>
      </c>
    </row>
    <row r="2465" spans="1:33">
      <c r="A2465" s="3">
        <v>40164</v>
      </c>
      <c r="B2465" s="1">
        <v>52291</v>
      </c>
      <c r="C2465" s="1">
        <v>160935</v>
      </c>
      <c r="D2465" s="1">
        <v>39487</v>
      </c>
      <c r="E2465" s="1">
        <v>72.650000000000006</v>
      </c>
      <c r="F2465" s="1">
        <v>74.89</v>
      </c>
      <c r="G2465" s="1">
        <v>75.56</v>
      </c>
      <c r="H2465" s="2">
        <v>51.9</v>
      </c>
      <c r="I2465" s="2">
        <v>29.1</v>
      </c>
      <c r="J2465" s="2">
        <v>86.3</v>
      </c>
      <c r="K2465" s="2">
        <v>87</v>
      </c>
      <c r="L2465">
        <f>SUMIFS(US!B:B,US!$D:$D,YEAR(daily!$A2465),US!$E:$E,MONTH(daily!$A2465))</f>
        <v>9423</v>
      </c>
      <c r="M2465">
        <f>SUMIFS(US!C:C,US!$D:$D,YEAR(daily!$A2465),US!$E:$E,MONTH(daily!$A2465))</f>
        <v>19237</v>
      </c>
      <c r="N2465">
        <f>SUMIFS(COT!E:E,COT!$A:$A,YEAR(daily!$A2465),COT!$B:$B,WEEKNUM(daily!$A2465))</f>
        <v>1217100</v>
      </c>
      <c r="O2465">
        <f>SUMIFS(COT!F:F,COT!$A:$A,YEAR(daily!$A2465),COT!$B:$B,WEEKNUM(daily!$A2465))</f>
        <v>239601</v>
      </c>
      <c r="P2465">
        <f>SUMIFS(COT!G:G,COT!$A:$A,YEAR(daily!$A2465),COT!$B:$B,WEEKNUM(daily!$A2465))</f>
        <v>186409</v>
      </c>
      <c r="Q2465">
        <f>SUMIFS(COT!H:H,COT!$A:$A,YEAR(daily!$A2465),COT!$B:$B,WEEKNUM(daily!$A2465))</f>
        <v>261918</v>
      </c>
      <c r="R2465">
        <f>SUMIFS(COT!I:I,COT!$A:$A,YEAR(daily!$A2465),COT!$B:$B,WEEKNUM(daily!$A2465))</f>
        <v>627885</v>
      </c>
      <c r="S2465">
        <f>SUMIFS(COT!J:J,COT!$A:$A,YEAR(daily!$A2465),COT!$B:$B,WEEKNUM(daily!$A2465))</f>
        <v>699857</v>
      </c>
      <c r="T2465">
        <f>SUMIFS(COT!K:K,COT!$A:$A,YEAR(daily!$A2465),COT!$B:$B,WEEKNUM(daily!$A2465))</f>
        <v>87696</v>
      </c>
      <c r="U2465">
        <f>SUMIFS(COT!L:L,COT!$A:$A,YEAR(daily!$A2465),COT!$B:$B,WEEKNUM(daily!$A2465))</f>
        <v>68916</v>
      </c>
      <c r="V2465">
        <f>SUMIFS(COT!M:M,COT!$A:$A,YEAR(daily!$A2465),COT!$B:$B,WEEKNUM(daily!$A2465))</f>
        <v>107</v>
      </c>
      <c r="W2465">
        <f>SUMIFS(COT!N:N,COT!$A:$A,YEAR(daily!$A2465),COT!$B:$B,WEEKNUM(daily!$A2465))</f>
        <v>90</v>
      </c>
      <c r="X2465">
        <f>SUMIFS(COT!O:O,COT!$A:$A,YEAR(daily!$A2465),COT!$B:$B,WEEKNUM(daily!$A2465))</f>
        <v>131</v>
      </c>
      <c r="Y2465">
        <f>SUMIFS(COT!P:P,COT!$A:$A,YEAR(daily!$A2465),COT!$B:$B,WEEKNUM(daily!$A2465))</f>
        <v>85</v>
      </c>
      <c r="Z2465">
        <f>SUMIFS(COT!Q:Q,COT!$A:$A,YEAR(daily!$A2465),COT!$B:$B,WEEKNUM(daily!$A2465))</f>
        <v>99</v>
      </c>
      <c r="AA2465">
        <f>SUMIFS(Saudi!B:B,Saudi!$A:$A,YEAR(daily!$A2465))</f>
        <v>509.80500000000001</v>
      </c>
      <c r="AB2465">
        <f>SUMIFS(Saudi!C:C,Saudi!$A:$A,YEAR(daily!$A2465))</f>
        <v>596.43100000000004</v>
      </c>
      <c r="AC2465">
        <f>SUMIFS(Saudi!F:F,Saudi!$A:$A,YEAR(daily!$A2465))</f>
        <v>3764937</v>
      </c>
      <c r="AD2465">
        <f>SUMIFS(Saudi!G:G,Saudi!$A:$A,YEAR(daily!$A2465))</f>
        <v>61.797740354674566</v>
      </c>
      <c r="AE2465">
        <f>SUMIFS(Saudi!H:H,Saudi!$A:$A,YEAR(daily!$A2465))</f>
        <v>232664599.1777074</v>
      </c>
      <c r="AF2465" s="5">
        <f t="shared" si="101"/>
        <v>12</v>
      </c>
      <c r="AG2465" s="5">
        <f t="shared" si="102"/>
        <v>2009</v>
      </c>
    </row>
    <row r="2466" spans="1:33">
      <c r="A2466" s="3">
        <v>40165</v>
      </c>
      <c r="B2466" s="1">
        <v>19599</v>
      </c>
      <c r="C2466" s="1">
        <v>164322</v>
      </c>
      <c r="D2466" s="1">
        <v>41843</v>
      </c>
      <c r="E2466" s="1">
        <v>73.36</v>
      </c>
      <c r="F2466" s="1">
        <v>75.23</v>
      </c>
      <c r="G2466" s="1">
        <v>75.989999999999995</v>
      </c>
      <c r="H2466" s="2">
        <v>51.9</v>
      </c>
      <c r="I2466" s="2">
        <v>29.1</v>
      </c>
      <c r="J2466" s="2">
        <v>86.3</v>
      </c>
      <c r="K2466" s="2">
        <v>87</v>
      </c>
      <c r="L2466">
        <f>SUMIFS(US!B:B,US!$D:$D,YEAR(daily!$A2466),US!$E:$E,MONTH(daily!$A2466))</f>
        <v>9423</v>
      </c>
      <c r="M2466">
        <f>SUMIFS(US!C:C,US!$D:$D,YEAR(daily!$A2466),US!$E:$E,MONTH(daily!$A2466))</f>
        <v>19237</v>
      </c>
      <c r="N2466">
        <f>SUMIFS(COT!E:E,COT!$A:$A,YEAR(daily!$A2466),COT!$B:$B,WEEKNUM(daily!$A2466))</f>
        <v>1217100</v>
      </c>
      <c r="O2466">
        <f>SUMIFS(COT!F:F,COT!$A:$A,YEAR(daily!$A2466),COT!$B:$B,WEEKNUM(daily!$A2466))</f>
        <v>239601</v>
      </c>
      <c r="P2466">
        <f>SUMIFS(COT!G:G,COT!$A:$A,YEAR(daily!$A2466),COT!$B:$B,WEEKNUM(daily!$A2466))</f>
        <v>186409</v>
      </c>
      <c r="Q2466">
        <f>SUMIFS(COT!H:H,COT!$A:$A,YEAR(daily!$A2466),COT!$B:$B,WEEKNUM(daily!$A2466))</f>
        <v>261918</v>
      </c>
      <c r="R2466">
        <f>SUMIFS(COT!I:I,COT!$A:$A,YEAR(daily!$A2466),COT!$B:$B,WEEKNUM(daily!$A2466))</f>
        <v>627885</v>
      </c>
      <c r="S2466">
        <f>SUMIFS(COT!J:J,COT!$A:$A,YEAR(daily!$A2466),COT!$B:$B,WEEKNUM(daily!$A2466))</f>
        <v>699857</v>
      </c>
      <c r="T2466">
        <f>SUMIFS(COT!K:K,COT!$A:$A,YEAR(daily!$A2466),COT!$B:$B,WEEKNUM(daily!$A2466))</f>
        <v>87696</v>
      </c>
      <c r="U2466">
        <f>SUMIFS(COT!L:L,COT!$A:$A,YEAR(daily!$A2466),COT!$B:$B,WEEKNUM(daily!$A2466))</f>
        <v>68916</v>
      </c>
      <c r="V2466">
        <f>SUMIFS(COT!M:M,COT!$A:$A,YEAR(daily!$A2466),COT!$B:$B,WEEKNUM(daily!$A2466))</f>
        <v>107</v>
      </c>
      <c r="W2466">
        <f>SUMIFS(COT!N:N,COT!$A:$A,YEAR(daily!$A2466),COT!$B:$B,WEEKNUM(daily!$A2466))</f>
        <v>90</v>
      </c>
      <c r="X2466">
        <f>SUMIFS(COT!O:O,COT!$A:$A,YEAR(daily!$A2466),COT!$B:$B,WEEKNUM(daily!$A2466))</f>
        <v>131</v>
      </c>
      <c r="Y2466">
        <f>SUMIFS(COT!P:P,COT!$A:$A,YEAR(daily!$A2466),COT!$B:$B,WEEKNUM(daily!$A2466))</f>
        <v>85</v>
      </c>
      <c r="Z2466">
        <f>SUMIFS(COT!Q:Q,COT!$A:$A,YEAR(daily!$A2466),COT!$B:$B,WEEKNUM(daily!$A2466))</f>
        <v>99</v>
      </c>
      <c r="AA2466">
        <f>SUMIFS(Saudi!B:B,Saudi!$A:$A,YEAR(daily!$A2466))</f>
        <v>509.80500000000001</v>
      </c>
      <c r="AB2466">
        <f>SUMIFS(Saudi!C:C,Saudi!$A:$A,YEAR(daily!$A2466))</f>
        <v>596.43100000000004</v>
      </c>
      <c r="AC2466">
        <f>SUMIFS(Saudi!F:F,Saudi!$A:$A,YEAR(daily!$A2466))</f>
        <v>3764937</v>
      </c>
      <c r="AD2466">
        <f>SUMIFS(Saudi!G:G,Saudi!$A:$A,YEAR(daily!$A2466))</f>
        <v>61.797740354674566</v>
      </c>
      <c r="AE2466">
        <f>SUMIFS(Saudi!H:H,Saudi!$A:$A,YEAR(daily!$A2466))</f>
        <v>232664599.1777074</v>
      </c>
      <c r="AF2466" s="5">
        <f t="shared" si="101"/>
        <v>12</v>
      </c>
      <c r="AG2466" s="5">
        <f t="shared" si="102"/>
        <v>2009</v>
      </c>
    </row>
    <row r="2467" spans="1:33">
      <c r="A2467" s="3">
        <v>40168</v>
      </c>
      <c r="B2467" s="1">
        <v>1107</v>
      </c>
      <c r="C2467" s="1">
        <v>168699</v>
      </c>
      <c r="D2467" s="1">
        <v>46272</v>
      </c>
      <c r="E2467" s="1">
        <v>72.47</v>
      </c>
      <c r="F2467" s="1">
        <v>74.55</v>
      </c>
      <c r="G2467" s="1">
        <v>75.319999999999993</v>
      </c>
      <c r="H2467" s="2">
        <v>51.9</v>
      </c>
      <c r="I2467" s="2">
        <v>29.1</v>
      </c>
      <c r="J2467" s="2">
        <v>86.3</v>
      </c>
      <c r="K2467" s="2">
        <v>87</v>
      </c>
      <c r="L2467">
        <f>SUMIFS(US!B:B,US!$D:$D,YEAR(daily!$A2467),US!$E:$E,MONTH(daily!$A2467))</f>
        <v>9423</v>
      </c>
      <c r="M2467">
        <f>SUMIFS(US!C:C,US!$D:$D,YEAR(daily!$A2467),US!$E:$E,MONTH(daily!$A2467))</f>
        <v>19237</v>
      </c>
      <c r="N2467">
        <f>SUMIFS(COT!E:E,COT!$A:$A,YEAR(daily!$A2467),COT!$B:$B,WEEKNUM(daily!$A2467))</f>
        <v>1159436</v>
      </c>
      <c r="O2467">
        <f>SUMIFS(COT!F:F,COT!$A:$A,YEAR(daily!$A2467),COT!$B:$B,WEEKNUM(daily!$A2467))</f>
        <v>235768</v>
      </c>
      <c r="P2467">
        <f>SUMIFS(COT!G:G,COT!$A:$A,YEAR(daily!$A2467),COT!$B:$B,WEEKNUM(daily!$A2467))</f>
        <v>160506</v>
      </c>
      <c r="Q2467">
        <f>SUMIFS(COT!H:H,COT!$A:$A,YEAR(daily!$A2467),COT!$B:$B,WEEKNUM(daily!$A2467))</f>
        <v>240270</v>
      </c>
      <c r="R2467">
        <f>SUMIFS(COT!I:I,COT!$A:$A,YEAR(daily!$A2467),COT!$B:$B,WEEKNUM(daily!$A2467))</f>
        <v>612836</v>
      </c>
      <c r="S2467">
        <f>SUMIFS(COT!J:J,COT!$A:$A,YEAR(daily!$A2467),COT!$B:$B,WEEKNUM(daily!$A2467))</f>
        <v>696962</v>
      </c>
      <c r="T2467">
        <f>SUMIFS(COT!K:K,COT!$A:$A,YEAR(daily!$A2467),COT!$B:$B,WEEKNUM(daily!$A2467))</f>
        <v>70562</v>
      </c>
      <c r="U2467">
        <f>SUMIFS(COT!L:L,COT!$A:$A,YEAR(daily!$A2467),COT!$B:$B,WEEKNUM(daily!$A2467))</f>
        <v>61698</v>
      </c>
      <c r="V2467">
        <f>SUMIFS(COT!M:M,COT!$A:$A,YEAR(daily!$A2467),COT!$B:$B,WEEKNUM(daily!$A2467))</f>
        <v>95</v>
      </c>
      <c r="W2467">
        <f>SUMIFS(COT!N:N,COT!$A:$A,YEAR(daily!$A2467),COT!$B:$B,WEEKNUM(daily!$A2467))</f>
        <v>84</v>
      </c>
      <c r="X2467">
        <f>SUMIFS(COT!O:O,COT!$A:$A,YEAR(daily!$A2467),COT!$B:$B,WEEKNUM(daily!$A2467))</f>
        <v>127</v>
      </c>
      <c r="Y2467">
        <f>SUMIFS(COT!P:P,COT!$A:$A,YEAR(daily!$A2467),COT!$B:$B,WEEKNUM(daily!$A2467))</f>
        <v>86</v>
      </c>
      <c r="Z2467">
        <f>SUMIFS(COT!Q:Q,COT!$A:$A,YEAR(daily!$A2467),COT!$B:$B,WEEKNUM(daily!$A2467))</f>
        <v>99</v>
      </c>
      <c r="AA2467">
        <f>SUMIFS(Saudi!B:B,Saudi!$A:$A,YEAR(daily!$A2467))</f>
        <v>509.80500000000001</v>
      </c>
      <c r="AB2467">
        <f>SUMIFS(Saudi!C:C,Saudi!$A:$A,YEAR(daily!$A2467))</f>
        <v>596.43100000000004</v>
      </c>
      <c r="AC2467">
        <f>SUMIFS(Saudi!F:F,Saudi!$A:$A,YEAR(daily!$A2467))</f>
        <v>3764937</v>
      </c>
      <c r="AD2467">
        <f>SUMIFS(Saudi!G:G,Saudi!$A:$A,YEAR(daily!$A2467))</f>
        <v>61.797740354674566</v>
      </c>
      <c r="AE2467">
        <f>SUMIFS(Saudi!H:H,Saudi!$A:$A,YEAR(daily!$A2467))</f>
        <v>232664599.1777074</v>
      </c>
      <c r="AF2467" s="5">
        <f t="shared" si="101"/>
        <v>12</v>
      </c>
      <c r="AG2467" s="5">
        <f t="shared" si="102"/>
        <v>2009</v>
      </c>
    </row>
    <row r="2468" spans="1:33">
      <c r="A2468" s="3">
        <v>40169</v>
      </c>
      <c r="B2468" s="1">
        <v>275173</v>
      </c>
      <c r="C2468" s="1">
        <v>47375</v>
      </c>
      <c r="D2468" s="1">
        <v>33920</v>
      </c>
      <c r="E2468" s="1">
        <v>74.400000000000006</v>
      </c>
      <c r="F2468" s="1">
        <v>75.739999999999995</v>
      </c>
      <c r="G2468" s="1">
        <v>76.36</v>
      </c>
      <c r="H2468" s="2">
        <v>51.9</v>
      </c>
      <c r="I2468" s="2">
        <v>29.1</v>
      </c>
      <c r="J2468" s="2">
        <v>86.3</v>
      </c>
      <c r="K2468" s="2">
        <v>87</v>
      </c>
      <c r="L2468">
        <f>SUMIFS(US!B:B,US!$D:$D,YEAR(daily!$A2468),US!$E:$E,MONTH(daily!$A2468))</f>
        <v>9423</v>
      </c>
      <c r="M2468">
        <f>SUMIFS(US!C:C,US!$D:$D,YEAR(daily!$A2468),US!$E:$E,MONTH(daily!$A2468))</f>
        <v>19237</v>
      </c>
      <c r="N2468">
        <f>SUMIFS(COT!E:E,COT!$A:$A,YEAR(daily!$A2468),COT!$B:$B,WEEKNUM(daily!$A2468))</f>
        <v>1159436</v>
      </c>
      <c r="O2468">
        <f>SUMIFS(COT!F:F,COT!$A:$A,YEAR(daily!$A2468),COT!$B:$B,WEEKNUM(daily!$A2468))</f>
        <v>235768</v>
      </c>
      <c r="P2468">
        <f>SUMIFS(COT!G:G,COT!$A:$A,YEAR(daily!$A2468),COT!$B:$B,WEEKNUM(daily!$A2468))</f>
        <v>160506</v>
      </c>
      <c r="Q2468">
        <f>SUMIFS(COT!H:H,COT!$A:$A,YEAR(daily!$A2468),COT!$B:$B,WEEKNUM(daily!$A2468))</f>
        <v>240270</v>
      </c>
      <c r="R2468">
        <f>SUMIFS(COT!I:I,COT!$A:$A,YEAR(daily!$A2468),COT!$B:$B,WEEKNUM(daily!$A2468))</f>
        <v>612836</v>
      </c>
      <c r="S2468">
        <f>SUMIFS(COT!J:J,COT!$A:$A,YEAR(daily!$A2468),COT!$B:$B,WEEKNUM(daily!$A2468))</f>
        <v>696962</v>
      </c>
      <c r="T2468">
        <f>SUMIFS(COT!K:K,COT!$A:$A,YEAR(daily!$A2468),COT!$B:$B,WEEKNUM(daily!$A2468))</f>
        <v>70562</v>
      </c>
      <c r="U2468">
        <f>SUMIFS(COT!L:L,COT!$A:$A,YEAR(daily!$A2468),COT!$B:$B,WEEKNUM(daily!$A2468))</f>
        <v>61698</v>
      </c>
      <c r="V2468">
        <f>SUMIFS(COT!M:M,COT!$A:$A,YEAR(daily!$A2468),COT!$B:$B,WEEKNUM(daily!$A2468))</f>
        <v>95</v>
      </c>
      <c r="W2468">
        <f>SUMIFS(COT!N:N,COT!$A:$A,YEAR(daily!$A2468),COT!$B:$B,WEEKNUM(daily!$A2468))</f>
        <v>84</v>
      </c>
      <c r="X2468">
        <f>SUMIFS(COT!O:O,COT!$A:$A,YEAR(daily!$A2468),COT!$B:$B,WEEKNUM(daily!$A2468))</f>
        <v>127</v>
      </c>
      <c r="Y2468">
        <f>SUMIFS(COT!P:P,COT!$A:$A,YEAR(daily!$A2468),COT!$B:$B,WEEKNUM(daily!$A2468))</f>
        <v>86</v>
      </c>
      <c r="Z2468">
        <f>SUMIFS(COT!Q:Q,COT!$A:$A,YEAR(daily!$A2468),COT!$B:$B,WEEKNUM(daily!$A2468))</f>
        <v>99</v>
      </c>
      <c r="AA2468">
        <f>SUMIFS(Saudi!B:B,Saudi!$A:$A,YEAR(daily!$A2468))</f>
        <v>509.80500000000001</v>
      </c>
      <c r="AB2468">
        <f>SUMIFS(Saudi!C:C,Saudi!$A:$A,YEAR(daily!$A2468))</f>
        <v>596.43100000000004</v>
      </c>
      <c r="AC2468">
        <f>SUMIFS(Saudi!F:F,Saudi!$A:$A,YEAR(daily!$A2468))</f>
        <v>3764937</v>
      </c>
      <c r="AD2468">
        <f>SUMIFS(Saudi!G:G,Saudi!$A:$A,YEAR(daily!$A2468))</f>
        <v>61.797740354674566</v>
      </c>
      <c r="AE2468">
        <f>SUMIFS(Saudi!H:H,Saudi!$A:$A,YEAR(daily!$A2468))</f>
        <v>232664599.1777074</v>
      </c>
      <c r="AF2468" s="5">
        <f t="shared" si="101"/>
        <v>12</v>
      </c>
      <c r="AG2468" s="5">
        <f t="shared" si="102"/>
        <v>2009</v>
      </c>
    </row>
    <row r="2469" spans="1:33">
      <c r="A2469" s="3">
        <v>40170</v>
      </c>
      <c r="B2469" s="1">
        <v>278881</v>
      </c>
      <c r="C2469" s="1">
        <v>48037</v>
      </c>
      <c r="D2469" s="1">
        <v>34468</v>
      </c>
      <c r="E2469" s="1">
        <v>76.67</v>
      </c>
      <c r="F2469" s="1">
        <v>77.86</v>
      </c>
      <c r="G2469" s="1">
        <v>78.430000000000007</v>
      </c>
      <c r="H2469" s="2">
        <v>51.9</v>
      </c>
      <c r="I2469" s="2">
        <v>29.1</v>
      </c>
      <c r="J2469" s="2">
        <v>86.3</v>
      </c>
      <c r="K2469" s="2">
        <v>87</v>
      </c>
      <c r="L2469">
        <f>SUMIFS(US!B:B,US!$D:$D,YEAR(daily!$A2469),US!$E:$E,MONTH(daily!$A2469))</f>
        <v>9423</v>
      </c>
      <c r="M2469">
        <f>SUMIFS(US!C:C,US!$D:$D,YEAR(daily!$A2469),US!$E:$E,MONTH(daily!$A2469))</f>
        <v>19237</v>
      </c>
      <c r="N2469">
        <f>SUMIFS(COT!E:E,COT!$A:$A,YEAR(daily!$A2469),COT!$B:$B,WEEKNUM(daily!$A2469))</f>
        <v>1159436</v>
      </c>
      <c r="O2469">
        <f>SUMIFS(COT!F:F,COT!$A:$A,YEAR(daily!$A2469),COT!$B:$B,WEEKNUM(daily!$A2469))</f>
        <v>235768</v>
      </c>
      <c r="P2469">
        <f>SUMIFS(COT!G:G,COT!$A:$A,YEAR(daily!$A2469),COT!$B:$B,WEEKNUM(daily!$A2469))</f>
        <v>160506</v>
      </c>
      <c r="Q2469">
        <f>SUMIFS(COT!H:H,COT!$A:$A,YEAR(daily!$A2469),COT!$B:$B,WEEKNUM(daily!$A2469))</f>
        <v>240270</v>
      </c>
      <c r="R2469">
        <f>SUMIFS(COT!I:I,COT!$A:$A,YEAR(daily!$A2469),COT!$B:$B,WEEKNUM(daily!$A2469))</f>
        <v>612836</v>
      </c>
      <c r="S2469">
        <f>SUMIFS(COT!J:J,COT!$A:$A,YEAR(daily!$A2469),COT!$B:$B,WEEKNUM(daily!$A2469))</f>
        <v>696962</v>
      </c>
      <c r="T2469">
        <f>SUMIFS(COT!K:K,COT!$A:$A,YEAR(daily!$A2469),COT!$B:$B,WEEKNUM(daily!$A2469))</f>
        <v>70562</v>
      </c>
      <c r="U2469">
        <f>SUMIFS(COT!L:L,COT!$A:$A,YEAR(daily!$A2469),COT!$B:$B,WEEKNUM(daily!$A2469))</f>
        <v>61698</v>
      </c>
      <c r="V2469">
        <f>SUMIFS(COT!M:M,COT!$A:$A,YEAR(daily!$A2469),COT!$B:$B,WEEKNUM(daily!$A2469))</f>
        <v>95</v>
      </c>
      <c r="W2469">
        <f>SUMIFS(COT!N:N,COT!$A:$A,YEAR(daily!$A2469),COT!$B:$B,WEEKNUM(daily!$A2469))</f>
        <v>84</v>
      </c>
      <c r="X2469">
        <f>SUMIFS(COT!O:O,COT!$A:$A,YEAR(daily!$A2469),COT!$B:$B,WEEKNUM(daily!$A2469))</f>
        <v>127</v>
      </c>
      <c r="Y2469">
        <f>SUMIFS(COT!P:P,COT!$A:$A,YEAR(daily!$A2469),COT!$B:$B,WEEKNUM(daily!$A2469))</f>
        <v>86</v>
      </c>
      <c r="Z2469">
        <f>SUMIFS(COT!Q:Q,COT!$A:$A,YEAR(daily!$A2469),COT!$B:$B,WEEKNUM(daily!$A2469))</f>
        <v>99</v>
      </c>
      <c r="AA2469">
        <f>SUMIFS(Saudi!B:B,Saudi!$A:$A,YEAR(daily!$A2469))</f>
        <v>509.80500000000001</v>
      </c>
      <c r="AB2469">
        <f>SUMIFS(Saudi!C:C,Saudi!$A:$A,YEAR(daily!$A2469))</f>
        <v>596.43100000000004</v>
      </c>
      <c r="AC2469">
        <f>SUMIFS(Saudi!F:F,Saudi!$A:$A,YEAR(daily!$A2469))</f>
        <v>3764937</v>
      </c>
      <c r="AD2469">
        <f>SUMIFS(Saudi!G:G,Saudi!$A:$A,YEAR(daily!$A2469))</f>
        <v>61.797740354674566</v>
      </c>
      <c r="AE2469">
        <f>SUMIFS(Saudi!H:H,Saudi!$A:$A,YEAR(daily!$A2469))</f>
        <v>232664599.1777074</v>
      </c>
      <c r="AF2469" s="5">
        <f t="shared" si="101"/>
        <v>12</v>
      </c>
      <c r="AG2469" s="5">
        <f t="shared" si="102"/>
        <v>2009</v>
      </c>
    </row>
    <row r="2470" spans="1:33">
      <c r="A2470" s="3">
        <v>40171</v>
      </c>
      <c r="B2470" s="1">
        <v>279539</v>
      </c>
      <c r="C2470" s="1">
        <v>48504</v>
      </c>
      <c r="D2470" s="1">
        <v>35192</v>
      </c>
      <c r="E2470" s="1">
        <v>78.05</v>
      </c>
      <c r="F2470" s="1">
        <v>79.319999999999993</v>
      </c>
      <c r="G2470" s="1">
        <v>79.86</v>
      </c>
      <c r="H2470" s="2">
        <v>51.9</v>
      </c>
      <c r="I2470" s="2">
        <v>29.1</v>
      </c>
      <c r="J2470" s="2">
        <v>86.3</v>
      </c>
      <c r="K2470" s="2">
        <v>87</v>
      </c>
      <c r="L2470">
        <f>SUMIFS(US!B:B,US!$D:$D,YEAR(daily!$A2470),US!$E:$E,MONTH(daily!$A2470))</f>
        <v>9423</v>
      </c>
      <c r="M2470">
        <f>SUMIFS(US!C:C,US!$D:$D,YEAR(daily!$A2470),US!$E:$E,MONTH(daily!$A2470))</f>
        <v>19237</v>
      </c>
      <c r="N2470">
        <f>SUMIFS(COT!E:E,COT!$A:$A,YEAR(daily!$A2470),COT!$B:$B,WEEKNUM(daily!$A2470))</f>
        <v>1159436</v>
      </c>
      <c r="O2470">
        <f>SUMIFS(COT!F:F,COT!$A:$A,YEAR(daily!$A2470),COT!$B:$B,WEEKNUM(daily!$A2470))</f>
        <v>235768</v>
      </c>
      <c r="P2470">
        <f>SUMIFS(COT!G:G,COT!$A:$A,YEAR(daily!$A2470),COT!$B:$B,WEEKNUM(daily!$A2470))</f>
        <v>160506</v>
      </c>
      <c r="Q2470">
        <f>SUMIFS(COT!H:H,COT!$A:$A,YEAR(daily!$A2470),COT!$B:$B,WEEKNUM(daily!$A2470))</f>
        <v>240270</v>
      </c>
      <c r="R2470">
        <f>SUMIFS(COT!I:I,COT!$A:$A,YEAR(daily!$A2470),COT!$B:$B,WEEKNUM(daily!$A2470))</f>
        <v>612836</v>
      </c>
      <c r="S2470">
        <f>SUMIFS(COT!J:J,COT!$A:$A,YEAR(daily!$A2470),COT!$B:$B,WEEKNUM(daily!$A2470))</f>
        <v>696962</v>
      </c>
      <c r="T2470">
        <f>SUMIFS(COT!K:K,COT!$A:$A,YEAR(daily!$A2470),COT!$B:$B,WEEKNUM(daily!$A2470))</f>
        <v>70562</v>
      </c>
      <c r="U2470">
        <f>SUMIFS(COT!L:L,COT!$A:$A,YEAR(daily!$A2470),COT!$B:$B,WEEKNUM(daily!$A2470))</f>
        <v>61698</v>
      </c>
      <c r="V2470">
        <f>SUMIFS(COT!M:M,COT!$A:$A,YEAR(daily!$A2470),COT!$B:$B,WEEKNUM(daily!$A2470))</f>
        <v>95</v>
      </c>
      <c r="W2470">
        <f>SUMIFS(COT!N:N,COT!$A:$A,YEAR(daily!$A2470),COT!$B:$B,WEEKNUM(daily!$A2470))</f>
        <v>84</v>
      </c>
      <c r="X2470">
        <f>SUMIFS(COT!O:O,COT!$A:$A,YEAR(daily!$A2470),COT!$B:$B,WEEKNUM(daily!$A2470))</f>
        <v>127</v>
      </c>
      <c r="Y2470">
        <f>SUMIFS(COT!P:P,COT!$A:$A,YEAR(daily!$A2470),COT!$B:$B,WEEKNUM(daily!$A2470))</f>
        <v>86</v>
      </c>
      <c r="Z2470">
        <f>SUMIFS(COT!Q:Q,COT!$A:$A,YEAR(daily!$A2470),COT!$B:$B,WEEKNUM(daily!$A2470))</f>
        <v>99</v>
      </c>
      <c r="AA2470">
        <f>SUMIFS(Saudi!B:B,Saudi!$A:$A,YEAR(daily!$A2470))</f>
        <v>509.80500000000001</v>
      </c>
      <c r="AB2470">
        <f>SUMIFS(Saudi!C:C,Saudi!$A:$A,YEAR(daily!$A2470))</f>
        <v>596.43100000000004</v>
      </c>
      <c r="AC2470">
        <f>SUMIFS(Saudi!F:F,Saudi!$A:$A,YEAR(daily!$A2470))</f>
        <v>3764937</v>
      </c>
      <c r="AD2470">
        <f>SUMIFS(Saudi!G:G,Saudi!$A:$A,YEAR(daily!$A2470))</f>
        <v>61.797740354674566</v>
      </c>
      <c r="AE2470">
        <f>SUMIFS(Saudi!H:H,Saudi!$A:$A,YEAR(daily!$A2470))</f>
        <v>232664599.1777074</v>
      </c>
      <c r="AF2470" s="5">
        <f t="shared" si="101"/>
        <v>12</v>
      </c>
      <c r="AG2470" s="5">
        <f t="shared" si="102"/>
        <v>2009</v>
      </c>
    </row>
    <row r="2471" spans="1:33">
      <c r="A2471" s="3">
        <v>40175</v>
      </c>
      <c r="B2471" s="1">
        <v>280101</v>
      </c>
      <c r="C2471" s="1">
        <v>49539</v>
      </c>
      <c r="D2471" s="1">
        <v>34576</v>
      </c>
      <c r="E2471" s="1">
        <v>78.77</v>
      </c>
      <c r="F2471" s="1">
        <v>80.17</v>
      </c>
      <c r="G2471" s="1">
        <v>80.739999999999995</v>
      </c>
      <c r="H2471" s="2">
        <v>51.9</v>
      </c>
      <c r="I2471" s="2">
        <v>29.1</v>
      </c>
      <c r="J2471" s="2">
        <v>86.3</v>
      </c>
      <c r="K2471" s="2">
        <v>87</v>
      </c>
      <c r="L2471">
        <f>SUMIFS(US!B:B,US!$D:$D,YEAR(daily!$A2471),US!$E:$E,MONTH(daily!$A2471))</f>
        <v>9423</v>
      </c>
      <c r="M2471">
        <f>SUMIFS(US!C:C,US!$D:$D,YEAR(daily!$A2471),US!$E:$E,MONTH(daily!$A2471))</f>
        <v>19237</v>
      </c>
      <c r="N2471">
        <f>SUMIFS(COT!E:E,COT!$A:$A,YEAR(daily!$A2471),COT!$B:$B,WEEKNUM(daily!$A2471))</f>
        <v>1185208</v>
      </c>
      <c r="O2471">
        <f>SUMIFS(COT!F:F,COT!$A:$A,YEAR(daily!$A2471),COT!$B:$B,WEEKNUM(daily!$A2471))</f>
        <v>247499</v>
      </c>
      <c r="P2471">
        <f>SUMIFS(COT!G:G,COT!$A:$A,YEAR(daily!$A2471),COT!$B:$B,WEEKNUM(daily!$A2471))</f>
        <v>153421</v>
      </c>
      <c r="Q2471">
        <f>SUMIFS(COT!H:H,COT!$A:$A,YEAR(daily!$A2471),COT!$B:$B,WEEKNUM(daily!$A2471))</f>
        <v>250490</v>
      </c>
      <c r="R2471">
        <f>SUMIFS(COT!I:I,COT!$A:$A,YEAR(daily!$A2471),COT!$B:$B,WEEKNUM(daily!$A2471))</f>
        <v>612391</v>
      </c>
      <c r="S2471">
        <f>SUMIFS(COT!J:J,COT!$A:$A,YEAR(daily!$A2471),COT!$B:$B,WEEKNUM(daily!$A2471))</f>
        <v>718686</v>
      </c>
      <c r="T2471">
        <f>SUMIFS(COT!K:K,COT!$A:$A,YEAR(daily!$A2471),COT!$B:$B,WEEKNUM(daily!$A2471))</f>
        <v>74828</v>
      </c>
      <c r="U2471">
        <f>SUMIFS(COT!L:L,COT!$A:$A,YEAR(daily!$A2471),COT!$B:$B,WEEKNUM(daily!$A2471))</f>
        <v>62611</v>
      </c>
      <c r="V2471">
        <f>SUMIFS(COT!M:M,COT!$A:$A,YEAR(daily!$A2471),COT!$B:$B,WEEKNUM(daily!$A2471))</f>
        <v>103</v>
      </c>
      <c r="W2471">
        <f>SUMIFS(COT!N:N,COT!$A:$A,YEAR(daily!$A2471),COT!$B:$B,WEEKNUM(daily!$A2471))</f>
        <v>87</v>
      </c>
      <c r="X2471">
        <f>SUMIFS(COT!O:O,COT!$A:$A,YEAR(daily!$A2471),COT!$B:$B,WEEKNUM(daily!$A2471))</f>
        <v>125</v>
      </c>
      <c r="Y2471">
        <f>SUMIFS(COT!P:P,COT!$A:$A,YEAR(daily!$A2471),COT!$B:$B,WEEKNUM(daily!$A2471))</f>
        <v>85</v>
      </c>
      <c r="Z2471">
        <f>SUMIFS(COT!Q:Q,COT!$A:$A,YEAR(daily!$A2471),COT!$B:$B,WEEKNUM(daily!$A2471))</f>
        <v>95</v>
      </c>
      <c r="AA2471">
        <f>SUMIFS(Saudi!B:B,Saudi!$A:$A,YEAR(daily!$A2471))</f>
        <v>509.80500000000001</v>
      </c>
      <c r="AB2471">
        <f>SUMIFS(Saudi!C:C,Saudi!$A:$A,YEAR(daily!$A2471))</f>
        <v>596.43100000000004</v>
      </c>
      <c r="AC2471">
        <f>SUMIFS(Saudi!F:F,Saudi!$A:$A,YEAR(daily!$A2471))</f>
        <v>3764937</v>
      </c>
      <c r="AD2471">
        <f>SUMIFS(Saudi!G:G,Saudi!$A:$A,YEAR(daily!$A2471))</f>
        <v>61.797740354674566</v>
      </c>
      <c r="AE2471">
        <f>SUMIFS(Saudi!H:H,Saudi!$A:$A,YEAR(daily!$A2471))</f>
        <v>232664599.1777074</v>
      </c>
      <c r="AF2471" s="5">
        <f t="shared" si="101"/>
        <v>12</v>
      </c>
      <c r="AG2471" s="5">
        <f t="shared" si="102"/>
        <v>2009</v>
      </c>
    </row>
    <row r="2472" spans="1:33">
      <c r="A2472" s="3">
        <v>40176</v>
      </c>
      <c r="B2472" s="1">
        <v>279550</v>
      </c>
      <c r="C2472" s="1">
        <v>51721</v>
      </c>
      <c r="D2472" s="1">
        <v>34991</v>
      </c>
      <c r="E2472" s="1">
        <v>78.87</v>
      </c>
      <c r="F2472" s="1">
        <v>80.31</v>
      </c>
      <c r="G2472" s="1">
        <v>80.88</v>
      </c>
      <c r="H2472" s="2">
        <v>51.9</v>
      </c>
      <c r="I2472" s="2">
        <v>29.1</v>
      </c>
      <c r="J2472" s="2">
        <v>86.3</v>
      </c>
      <c r="K2472" s="2">
        <v>87</v>
      </c>
      <c r="L2472">
        <f>SUMIFS(US!B:B,US!$D:$D,YEAR(daily!$A2472),US!$E:$E,MONTH(daily!$A2472))</f>
        <v>9423</v>
      </c>
      <c r="M2472">
        <f>SUMIFS(US!C:C,US!$D:$D,YEAR(daily!$A2472),US!$E:$E,MONTH(daily!$A2472))</f>
        <v>19237</v>
      </c>
      <c r="N2472">
        <f>SUMIFS(COT!E:E,COT!$A:$A,YEAR(daily!$A2472),COT!$B:$B,WEEKNUM(daily!$A2472))</f>
        <v>1185208</v>
      </c>
      <c r="O2472">
        <f>SUMIFS(COT!F:F,COT!$A:$A,YEAR(daily!$A2472),COT!$B:$B,WEEKNUM(daily!$A2472))</f>
        <v>247499</v>
      </c>
      <c r="P2472">
        <f>SUMIFS(COT!G:G,COT!$A:$A,YEAR(daily!$A2472),COT!$B:$B,WEEKNUM(daily!$A2472))</f>
        <v>153421</v>
      </c>
      <c r="Q2472">
        <f>SUMIFS(COT!H:H,COT!$A:$A,YEAR(daily!$A2472),COT!$B:$B,WEEKNUM(daily!$A2472))</f>
        <v>250490</v>
      </c>
      <c r="R2472">
        <f>SUMIFS(COT!I:I,COT!$A:$A,YEAR(daily!$A2472),COT!$B:$B,WEEKNUM(daily!$A2472))</f>
        <v>612391</v>
      </c>
      <c r="S2472">
        <f>SUMIFS(COT!J:J,COT!$A:$A,YEAR(daily!$A2472),COT!$B:$B,WEEKNUM(daily!$A2472))</f>
        <v>718686</v>
      </c>
      <c r="T2472">
        <f>SUMIFS(COT!K:K,COT!$A:$A,YEAR(daily!$A2472),COT!$B:$B,WEEKNUM(daily!$A2472))</f>
        <v>74828</v>
      </c>
      <c r="U2472">
        <f>SUMIFS(COT!L:L,COT!$A:$A,YEAR(daily!$A2472),COT!$B:$B,WEEKNUM(daily!$A2472))</f>
        <v>62611</v>
      </c>
      <c r="V2472">
        <f>SUMIFS(COT!M:M,COT!$A:$A,YEAR(daily!$A2472),COT!$B:$B,WEEKNUM(daily!$A2472))</f>
        <v>103</v>
      </c>
      <c r="W2472">
        <f>SUMIFS(COT!N:N,COT!$A:$A,YEAR(daily!$A2472),COT!$B:$B,WEEKNUM(daily!$A2472))</f>
        <v>87</v>
      </c>
      <c r="X2472">
        <f>SUMIFS(COT!O:O,COT!$A:$A,YEAR(daily!$A2472),COT!$B:$B,WEEKNUM(daily!$A2472))</f>
        <v>125</v>
      </c>
      <c r="Y2472">
        <f>SUMIFS(COT!P:P,COT!$A:$A,YEAR(daily!$A2472),COT!$B:$B,WEEKNUM(daily!$A2472))</f>
        <v>85</v>
      </c>
      <c r="Z2472">
        <f>SUMIFS(COT!Q:Q,COT!$A:$A,YEAR(daily!$A2472),COT!$B:$B,WEEKNUM(daily!$A2472))</f>
        <v>95</v>
      </c>
      <c r="AA2472">
        <f>SUMIFS(Saudi!B:B,Saudi!$A:$A,YEAR(daily!$A2472))</f>
        <v>509.80500000000001</v>
      </c>
      <c r="AB2472">
        <f>SUMIFS(Saudi!C:C,Saudi!$A:$A,YEAR(daily!$A2472))</f>
        <v>596.43100000000004</v>
      </c>
      <c r="AC2472">
        <f>SUMIFS(Saudi!F:F,Saudi!$A:$A,YEAR(daily!$A2472))</f>
        <v>3764937</v>
      </c>
      <c r="AD2472">
        <f>SUMIFS(Saudi!G:G,Saudi!$A:$A,YEAR(daily!$A2472))</f>
        <v>61.797740354674566</v>
      </c>
      <c r="AE2472">
        <f>SUMIFS(Saudi!H:H,Saudi!$A:$A,YEAR(daily!$A2472))</f>
        <v>232664599.1777074</v>
      </c>
      <c r="AF2472" s="5">
        <f t="shared" si="101"/>
        <v>12</v>
      </c>
      <c r="AG2472" s="5">
        <f t="shared" si="102"/>
        <v>2009</v>
      </c>
    </row>
    <row r="2473" spans="1:33">
      <c r="A2473" s="3">
        <v>40177</v>
      </c>
      <c r="B2473" s="1">
        <v>282617</v>
      </c>
      <c r="C2473" s="1">
        <v>52703</v>
      </c>
      <c r="D2473" s="1">
        <v>35988</v>
      </c>
      <c r="E2473" s="1">
        <v>79.28</v>
      </c>
      <c r="F2473" s="1">
        <v>80.73</v>
      </c>
      <c r="G2473" s="1">
        <v>81.290000000000006</v>
      </c>
      <c r="H2473" s="2">
        <v>51.9</v>
      </c>
      <c r="I2473" s="2">
        <v>29.1</v>
      </c>
      <c r="J2473" s="2">
        <v>86.3</v>
      </c>
      <c r="K2473" s="2">
        <v>87</v>
      </c>
      <c r="L2473">
        <f>SUMIFS(US!B:B,US!$D:$D,YEAR(daily!$A2473),US!$E:$E,MONTH(daily!$A2473))</f>
        <v>9423</v>
      </c>
      <c r="M2473">
        <f>SUMIFS(US!C:C,US!$D:$D,YEAR(daily!$A2473),US!$E:$E,MONTH(daily!$A2473))</f>
        <v>19237</v>
      </c>
      <c r="N2473">
        <f>SUMIFS(COT!E:E,COT!$A:$A,YEAR(daily!$A2473),COT!$B:$B,WEEKNUM(daily!$A2473))</f>
        <v>1185208</v>
      </c>
      <c r="O2473">
        <f>SUMIFS(COT!F:F,COT!$A:$A,YEAR(daily!$A2473),COT!$B:$B,WEEKNUM(daily!$A2473))</f>
        <v>247499</v>
      </c>
      <c r="P2473">
        <f>SUMIFS(COT!G:G,COT!$A:$A,YEAR(daily!$A2473),COT!$B:$B,WEEKNUM(daily!$A2473))</f>
        <v>153421</v>
      </c>
      <c r="Q2473">
        <f>SUMIFS(COT!H:H,COT!$A:$A,YEAR(daily!$A2473),COT!$B:$B,WEEKNUM(daily!$A2473))</f>
        <v>250490</v>
      </c>
      <c r="R2473">
        <f>SUMIFS(COT!I:I,COT!$A:$A,YEAR(daily!$A2473),COT!$B:$B,WEEKNUM(daily!$A2473))</f>
        <v>612391</v>
      </c>
      <c r="S2473">
        <f>SUMIFS(COT!J:J,COT!$A:$A,YEAR(daily!$A2473),COT!$B:$B,WEEKNUM(daily!$A2473))</f>
        <v>718686</v>
      </c>
      <c r="T2473">
        <f>SUMIFS(COT!K:K,COT!$A:$A,YEAR(daily!$A2473),COT!$B:$B,WEEKNUM(daily!$A2473))</f>
        <v>74828</v>
      </c>
      <c r="U2473">
        <f>SUMIFS(COT!L:L,COT!$A:$A,YEAR(daily!$A2473),COT!$B:$B,WEEKNUM(daily!$A2473))</f>
        <v>62611</v>
      </c>
      <c r="V2473">
        <f>SUMIFS(COT!M:M,COT!$A:$A,YEAR(daily!$A2473),COT!$B:$B,WEEKNUM(daily!$A2473))</f>
        <v>103</v>
      </c>
      <c r="W2473">
        <f>SUMIFS(COT!N:N,COT!$A:$A,YEAR(daily!$A2473),COT!$B:$B,WEEKNUM(daily!$A2473))</f>
        <v>87</v>
      </c>
      <c r="X2473">
        <f>SUMIFS(COT!O:O,COT!$A:$A,YEAR(daily!$A2473),COT!$B:$B,WEEKNUM(daily!$A2473))</f>
        <v>125</v>
      </c>
      <c r="Y2473">
        <f>SUMIFS(COT!P:P,COT!$A:$A,YEAR(daily!$A2473),COT!$B:$B,WEEKNUM(daily!$A2473))</f>
        <v>85</v>
      </c>
      <c r="Z2473">
        <f>SUMIFS(COT!Q:Q,COT!$A:$A,YEAR(daily!$A2473),COT!$B:$B,WEEKNUM(daily!$A2473))</f>
        <v>95</v>
      </c>
      <c r="AA2473">
        <f>SUMIFS(Saudi!B:B,Saudi!$A:$A,YEAR(daily!$A2473))</f>
        <v>509.80500000000001</v>
      </c>
      <c r="AB2473">
        <f>SUMIFS(Saudi!C:C,Saudi!$A:$A,YEAR(daily!$A2473))</f>
        <v>596.43100000000004</v>
      </c>
      <c r="AC2473">
        <f>SUMIFS(Saudi!F:F,Saudi!$A:$A,YEAR(daily!$A2473))</f>
        <v>3764937</v>
      </c>
      <c r="AD2473">
        <f>SUMIFS(Saudi!G:G,Saudi!$A:$A,YEAR(daily!$A2473))</f>
        <v>61.797740354674566</v>
      </c>
      <c r="AE2473">
        <f>SUMIFS(Saudi!H:H,Saudi!$A:$A,YEAR(daily!$A2473))</f>
        <v>232664599.1777074</v>
      </c>
      <c r="AF2473" s="5">
        <f t="shared" si="101"/>
        <v>12</v>
      </c>
      <c r="AG2473" s="5">
        <f t="shared" si="102"/>
        <v>2009</v>
      </c>
    </row>
    <row r="2474" spans="1:33">
      <c r="A2474" s="3">
        <v>40178</v>
      </c>
      <c r="B2474" s="1">
        <v>278234</v>
      </c>
      <c r="C2474" s="1">
        <v>52636</v>
      </c>
      <c r="D2474" s="1">
        <v>35863</v>
      </c>
      <c r="E2474" s="1">
        <v>79.36</v>
      </c>
      <c r="F2474" s="1">
        <v>80.63</v>
      </c>
      <c r="G2474" s="1">
        <v>81.11</v>
      </c>
      <c r="H2474" s="2">
        <v>51.9</v>
      </c>
      <c r="I2474" s="2">
        <v>29.1</v>
      </c>
      <c r="J2474" s="2">
        <v>86.3</v>
      </c>
      <c r="K2474" s="2">
        <v>87</v>
      </c>
      <c r="L2474">
        <f>SUMIFS(US!B:B,US!$D:$D,YEAR(daily!$A2474),US!$E:$E,MONTH(daily!$A2474))</f>
        <v>9423</v>
      </c>
      <c r="M2474">
        <f>SUMIFS(US!C:C,US!$D:$D,YEAR(daily!$A2474),US!$E:$E,MONTH(daily!$A2474))</f>
        <v>19237</v>
      </c>
      <c r="N2474">
        <f>SUMIFS(COT!E:E,COT!$A:$A,YEAR(daily!$A2474),COT!$B:$B,WEEKNUM(daily!$A2474))</f>
        <v>1185208</v>
      </c>
      <c r="O2474">
        <f>SUMIFS(COT!F:F,COT!$A:$A,YEAR(daily!$A2474),COT!$B:$B,WEEKNUM(daily!$A2474))</f>
        <v>247499</v>
      </c>
      <c r="P2474">
        <f>SUMIFS(COT!G:G,COT!$A:$A,YEAR(daily!$A2474),COT!$B:$B,WEEKNUM(daily!$A2474))</f>
        <v>153421</v>
      </c>
      <c r="Q2474">
        <f>SUMIFS(COT!H:H,COT!$A:$A,YEAR(daily!$A2474),COT!$B:$B,WEEKNUM(daily!$A2474))</f>
        <v>250490</v>
      </c>
      <c r="R2474">
        <f>SUMIFS(COT!I:I,COT!$A:$A,YEAR(daily!$A2474),COT!$B:$B,WEEKNUM(daily!$A2474))</f>
        <v>612391</v>
      </c>
      <c r="S2474">
        <f>SUMIFS(COT!J:J,COT!$A:$A,YEAR(daily!$A2474),COT!$B:$B,WEEKNUM(daily!$A2474))</f>
        <v>718686</v>
      </c>
      <c r="T2474">
        <f>SUMIFS(COT!K:K,COT!$A:$A,YEAR(daily!$A2474),COT!$B:$B,WEEKNUM(daily!$A2474))</f>
        <v>74828</v>
      </c>
      <c r="U2474">
        <f>SUMIFS(COT!L:L,COT!$A:$A,YEAR(daily!$A2474),COT!$B:$B,WEEKNUM(daily!$A2474))</f>
        <v>62611</v>
      </c>
      <c r="V2474">
        <f>SUMIFS(COT!M:M,COT!$A:$A,YEAR(daily!$A2474),COT!$B:$B,WEEKNUM(daily!$A2474))</f>
        <v>103</v>
      </c>
      <c r="W2474">
        <f>SUMIFS(COT!N:N,COT!$A:$A,YEAR(daily!$A2474),COT!$B:$B,WEEKNUM(daily!$A2474))</f>
        <v>87</v>
      </c>
      <c r="X2474">
        <f>SUMIFS(COT!O:O,COT!$A:$A,YEAR(daily!$A2474),COT!$B:$B,WEEKNUM(daily!$A2474))</f>
        <v>125</v>
      </c>
      <c r="Y2474">
        <f>SUMIFS(COT!P:P,COT!$A:$A,YEAR(daily!$A2474),COT!$B:$B,WEEKNUM(daily!$A2474))</f>
        <v>85</v>
      </c>
      <c r="Z2474">
        <f>SUMIFS(COT!Q:Q,COT!$A:$A,YEAR(daily!$A2474),COT!$B:$B,WEEKNUM(daily!$A2474))</f>
        <v>95</v>
      </c>
      <c r="AA2474">
        <f>SUMIFS(Saudi!B:B,Saudi!$A:$A,YEAR(daily!$A2474))</f>
        <v>509.80500000000001</v>
      </c>
      <c r="AB2474">
        <f>SUMIFS(Saudi!C:C,Saudi!$A:$A,YEAR(daily!$A2474))</f>
        <v>596.43100000000004</v>
      </c>
      <c r="AC2474">
        <f>SUMIFS(Saudi!F:F,Saudi!$A:$A,YEAR(daily!$A2474))</f>
        <v>3764937</v>
      </c>
      <c r="AD2474">
        <f>SUMIFS(Saudi!G:G,Saudi!$A:$A,YEAR(daily!$A2474))</f>
        <v>61.797740354674566</v>
      </c>
      <c r="AE2474">
        <f>SUMIFS(Saudi!H:H,Saudi!$A:$A,YEAR(daily!$A2474))</f>
        <v>232664599.1777074</v>
      </c>
      <c r="AF2474" s="5">
        <f t="shared" si="101"/>
        <v>12</v>
      </c>
      <c r="AG2474" s="5">
        <f t="shared" si="102"/>
        <v>2009</v>
      </c>
    </row>
    <row r="2475" spans="1:33">
      <c r="A2475" s="3">
        <v>40182</v>
      </c>
      <c r="B2475" s="1">
        <v>290352</v>
      </c>
      <c r="C2475" s="1">
        <v>58585</v>
      </c>
      <c r="D2475" s="1">
        <v>39390</v>
      </c>
      <c r="E2475" s="1">
        <v>81.510000000000005</v>
      </c>
      <c r="F2475" s="1">
        <v>82.65</v>
      </c>
      <c r="G2475" s="1">
        <v>83.12</v>
      </c>
      <c r="H2475" s="2">
        <v>51.9</v>
      </c>
      <c r="I2475" s="2">
        <v>29.1</v>
      </c>
      <c r="J2475" s="2">
        <v>86.3</v>
      </c>
      <c r="K2475" s="2">
        <v>87</v>
      </c>
      <c r="L2475">
        <f>SUMIFS(US!B:B,US!$D:$D,YEAR(daily!$A2475),US!$E:$E,MONTH(daily!$A2475))</f>
        <v>9365</v>
      </c>
      <c r="M2475">
        <f>SUMIFS(US!C:C,US!$D:$D,YEAR(daily!$A2475),US!$E:$E,MONTH(daily!$A2475))</f>
        <v>18652</v>
      </c>
      <c r="N2475">
        <f>SUMIFS(COT!E:E,COT!$A:$A,YEAR(daily!$A2475),COT!$B:$B,WEEKNUM(daily!$A2475))</f>
        <v>1231436</v>
      </c>
      <c r="O2475">
        <f>SUMIFS(COT!F:F,COT!$A:$A,YEAR(daily!$A2475),COT!$B:$B,WEEKNUM(daily!$A2475))</f>
        <v>265034</v>
      </c>
      <c r="P2475">
        <f>SUMIFS(COT!G:G,COT!$A:$A,YEAR(daily!$A2475),COT!$B:$B,WEEKNUM(daily!$A2475))</f>
        <v>156199</v>
      </c>
      <c r="Q2475">
        <f>SUMIFS(COT!H:H,COT!$A:$A,YEAR(daily!$A2475),COT!$B:$B,WEEKNUM(daily!$A2475))</f>
        <v>269160</v>
      </c>
      <c r="R2475">
        <f>SUMIFS(COT!I:I,COT!$A:$A,YEAR(daily!$A2475),COT!$B:$B,WEEKNUM(daily!$A2475))</f>
        <v>611986</v>
      </c>
      <c r="S2475">
        <f>SUMIFS(COT!J:J,COT!$A:$A,YEAR(daily!$A2475),COT!$B:$B,WEEKNUM(daily!$A2475))</f>
        <v>738471</v>
      </c>
      <c r="T2475">
        <f>SUMIFS(COT!K:K,COT!$A:$A,YEAR(daily!$A2475),COT!$B:$B,WEEKNUM(daily!$A2475))</f>
        <v>85256</v>
      </c>
      <c r="U2475">
        <f>SUMIFS(COT!L:L,COT!$A:$A,YEAR(daily!$A2475),COT!$B:$B,WEEKNUM(daily!$A2475))</f>
        <v>67606</v>
      </c>
      <c r="V2475">
        <f>SUMIFS(COT!M:M,COT!$A:$A,YEAR(daily!$A2475),COT!$B:$B,WEEKNUM(daily!$A2475))</f>
        <v>114</v>
      </c>
      <c r="W2475">
        <f>SUMIFS(COT!N:N,COT!$A:$A,YEAR(daily!$A2475),COT!$B:$B,WEEKNUM(daily!$A2475))</f>
        <v>91</v>
      </c>
      <c r="X2475">
        <f>SUMIFS(COT!O:O,COT!$A:$A,YEAR(daily!$A2475),COT!$B:$B,WEEKNUM(daily!$A2475))</f>
        <v>140</v>
      </c>
      <c r="Y2475">
        <f>SUMIFS(COT!P:P,COT!$A:$A,YEAR(daily!$A2475),COT!$B:$B,WEEKNUM(daily!$A2475))</f>
        <v>81</v>
      </c>
      <c r="Z2475">
        <f>SUMIFS(COT!Q:Q,COT!$A:$A,YEAR(daily!$A2475),COT!$B:$B,WEEKNUM(daily!$A2475))</f>
        <v>92</v>
      </c>
      <c r="AA2475">
        <f>SUMIFS(Saudi!B:B,Saudi!$A:$A,YEAR(daily!$A2475))</f>
        <v>741.61599999999999</v>
      </c>
      <c r="AB2475">
        <f>SUMIFS(Saudi!C:C,Saudi!$A:$A,YEAR(daily!$A2475))</f>
        <v>670.98500000000001</v>
      </c>
      <c r="AC2475">
        <f>SUMIFS(Saudi!F:F,Saudi!$A:$A,YEAR(daily!$A2475))</f>
        <v>3981420</v>
      </c>
      <c r="AD2475">
        <f>SUMIFS(Saudi!G:G,Saudi!$A:$A,YEAR(daily!$A2475))</f>
        <v>79.530291590719216</v>
      </c>
      <c r="AE2475">
        <f>SUMIFS(Saudi!H:H,Saudi!$A:$A,YEAR(daily!$A2475))</f>
        <v>316643493.54512131</v>
      </c>
      <c r="AF2475" s="5">
        <f t="shared" si="101"/>
        <v>1</v>
      </c>
      <c r="AG2475" s="5">
        <f t="shared" si="102"/>
        <v>2010</v>
      </c>
    </row>
    <row r="2476" spans="1:33">
      <c r="A2476" s="3">
        <v>40183</v>
      </c>
      <c r="B2476" s="1">
        <v>280580</v>
      </c>
      <c r="C2476" s="1">
        <v>59261</v>
      </c>
      <c r="D2476" s="1">
        <v>39102</v>
      </c>
      <c r="E2476" s="1">
        <v>81.77</v>
      </c>
      <c r="F2476" s="1">
        <v>82.99</v>
      </c>
      <c r="G2476" s="1">
        <v>83.52</v>
      </c>
      <c r="H2476" s="2">
        <v>51.9</v>
      </c>
      <c r="I2476" s="2">
        <v>29.1</v>
      </c>
      <c r="J2476" s="2">
        <v>86.3</v>
      </c>
      <c r="K2476" s="2">
        <v>87</v>
      </c>
      <c r="L2476">
        <f>SUMIFS(US!B:B,US!$D:$D,YEAR(daily!$A2476),US!$E:$E,MONTH(daily!$A2476))</f>
        <v>9365</v>
      </c>
      <c r="M2476">
        <f>SUMIFS(US!C:C,US!$D:$D,YEAR(daily!$A2476),US!$E:$E,MONTH(daily!$A2476))</f>
        <v>18652</v>
      </c>
      <c r="N2476">
        <f>SUMIFS(COT!E:E,COT!$A:$A,YEAR(daily!$A2476),COT!$B:$B,WEEKNUM(daily!$A2476))</f>
        <v>1231436</v>
      </c>
      <c r="O2476">
        <f>SUMIFS(COT!F:F,COT!$A:$A,YEAR(daily!$A2476),COT!$B:$B,WEEKNUM(daily!$A2476))</f>
        <v>265034</v>
      </c>
      <c r="P2476">
        <f>SUMIFS(COT!G:G,COT!$A:$A,YEAR(daily!$A2476),COT!$B:$B,WEEKNUM(daily!$A2476))</f>
        <v>156199</v>
      </c>
      <c r="Q2476">
        <f>SUMIFS(COT!H:H,COT!$A:$A,YEAR(daily!$A2476),COT!$B:$B,WEEKNUM(daily!$A2476))</f>
        <v>269160</v>
      </c>
      <c r="R2476">
        <f>SUMIFS(COT!I:I,COT!$A:$A,YEAR(daily!$A2476),COT!$B:$B,WEEKNUM(daily!$A2476))</f>
        <v>611986</v>
      </c>
      <c r="S2476">
        <f>SUMIFS(COT!J:J,COT!$A:$A,YEAR(daily!$A2476),COT!$B:$B,WEEKNUM(daily!$A2476))</f>
        <v>738471</v>
      </c>
      <c r="T2476">
        <f>SUMIFS(COT!K:K,COT!$A:$A,YEAR(daily!$A2476),COT!$B:$B,WEEKNUM(daily!$A2476))</f>
        <v>85256</v>
      </c>
      <c r="U2476">
        <f>SUMIFS(COT!L:L,COT!$A:$A,YEAR(daily!$A2476),COT!$B:$B,WEEKNUM(daily!$A2476))</f>
        <v>67606</v>
      </c>
      <c r="V2476">
        <f>SUMIFS(COT!M:M,COT!$A:$A,YEAR(daily!$A2476),COT!$B:$B,WEEKNUM(daily!$A2476))</f>
        <v>114</v>
      </c>
      <c r="W2476">
        <f>SUMIFS(COT!N:N,COT!$A:$A,YEAR(daily!$A2476),COT!$B:$B,WEEKNUM(daily!$A2476))</f>
        <v>91</v>
      </c>
      <c r="X2476">
        <f>SUMIFS(COT!O:O,COT!$A:$A,YEAR(daily!$A2476),COT!$B:$B,WEEKNUM(daily!$A2476))</f>
        <v>140</v>
      </c>
      <c r="Y2476">
        <f>SUMIFS(COT!P:P,COT!$A:$A,YEAR(daily!$A2476),COT!$B:$B,WEEKNUM(daily!$A2476))</f>
        <v>81</v>
      </c>
      <c r="Z2476">
        <f>SUMIFS(COT!Q:Q,COT!$A:$A,YEAR(daily!$A2476),COT!$B:$B,WEEKNUM(daily!$A2476))</f>
        <v>92</v>
      </c>
      <c r="AA2476">
        <f>SUMIFS(Saudi!B:B,Saudi!$A:$A,YEAR(daily!$A2476))</f>
        <v>741.61599999999999</v>
      </c>
      <c r="AB2476">
        <f>SUMIFS(Saudi!C:C,Saudi!$A:$A,YEAR(daily!$A2476))</f>
        <v>670.98500000000001</v>
      </c>
      <c r="AC2476">
        <f>SUMIFS(Saudi!F:F,Saudi!$A:$A,YEAR(daily!$A2476))</f>
        <v>3981420</v>
      </c>
      <c r="AD2476">
        <f>SUMIFS(Saudi!G:G,Saudi!$A:$A,YEAR(daily!$A2476))</f>
        <v>79.530291590719216</v>
      </c>
      <c r="AE2476">
        <f>SUMIFS(Saudi!H:H,Saudi!$A:$A,YEAR(daily!$A2476))</f>
        <v>316643493.54512131</v>
      </c>
      <c r="AF2476" s="5">
        <f t="shared" si="101"/>
        <v>1</v>
      </c>
      <c r="AG2476" s="5">
        <f t="shared" si="102"/>
        <v>2010</v>
      </c>
    </row>
    <row r="2477" spans="1:33">
      <c r="A2477" s="3">
        <v>40184</v>
      </c>
      <c r="B2477" s="1">
        <v>275043</v>
      </c>
      <c r="C2477" s="1">
        <v>72163</v>
      </c>
      <c r="D2477" s="1">
        <v>44533</v>
      </c>
      <c r="E2477" s="1">
        <v>83.18</v>
      </c>
      <c r="F2477" s="1">
        <v>84.31</v>
      </c>
      <c r="G2477" s="1">
        <v>84.86</v>
      </c>
      <c r="H2477" s="2">
        <v>51.9</v>
      </c>
      <c r="I2477" s="2">
        <v>29.1</v>
      </c>
      <c r="J2477" s="2">
        <v>86.3</v>
      </c>
      <c r="K2477" s="2">
        <v>87</v>
      </c>
      <c r="L2477">
        <f>SUMIFS(US!B:B,US!$D:$D,YEAR(daily!$A2477),US!$E:$E,MONTH(daily!$A2477))</f>
        <v>9365</v>
      </c>
      <c r="M2477">
        <f>SUMIFS(US!C:C,US!$D:$D,YEAR(daily!$A2477),US!$E:$E,MONTH(daily!$A2477))</f>
        <v>18652</v>
      </c>
      <c r="N2477">
        <f>SUMIFS(COT!E:E,COT!$A:$A,YEAR(daily!$A2477),COT!$B:$B,WEEKNUM(daily!$A2477))</f>
        <v>1231436</v>
      </c>
      <c r="O2477">
        <f>SUMIFS(COT!F:F,COT!$A:$A,YEAR(daily!$A2477),COT!$B:$B,WEEKNUM(daily!$A2477))</f>
        <v>265034</v>
      </c>
      <c r="P2477">
        <f>SUMIFS(COT!G:G,COT!$A:$A,YEAR(daily!$A2477),COT!$B:$B,WEEKNUM(daily!$A2477))</f>
        <v>156199</v>
      </c>
      <c r="Q2477">
        <f>SUMIFS(COT!H:H,COT!$A:$A,YEAR(daily!$A2477),COT!$B:$B,WEEKNUM(daily!$A2477))</f>
        <v>269160</v>
      </c>
      <c r="R2477">
        <f>SUMIFS(COT!I:I,COT!$A:$A,YEAR(daily!$A2477),COT!$B:$B,WEEKNUM(daily!$A2477))</f>
        <v>611986</v>
      </c>
      <c r="S2477">
        <f>SUMIFS(COT!J:J,COT!$A:$A,YEAR(daily!$A2477),COT!$B:$B,WEEKNUM(daily!$A2477))</f>
        <v>738471</v>
      </c>
      <c r="T2477">
        <f>SUMIFS(COT!K:K,COT!$A:$A,YEAR(daily!$A2477),COT!$B:$B,WEEKNUM(daily!$A2477))</f>
        <v>85256</v>
      </c>
      <c r="U2477">
        <f>SUMIFS(COT!L:L,COT!$A:$A,YEAR(daily!$A2477),COT!$B:$B,WEEKNUM(daily!$A2477))</f>
        <v>67606</v>
      </c>
      <c r="V2477">
        <f>SUMIFS(COT!M:M,COT!$A:$A,YEAR(daily!$A2477),COT!$B:$B,WEEKNUM(daily!$A2477))</f>
        <v>114</v>
      </c>
      <c r="W2477">
        <f>SUMIFS(COT!N:N,COT!$A:$A,YEAR(daily!$A2477),COT!$B:$B,WEEKNUM(daily!$A2477))</f>
        <v>91</v>
      </c>
      <c r="X2477">
        <f>SUMIFS(COT!O:O,COT!$A:$A,YEAR(daily!$A2477),COT!$B:$B,WEEKNUM(daily!$A2477))</f>
        <v>140</v>
      </c>
      <c r="Y2477">
        <f>SUMIFS(COT!P:P,COT!$A:$A,YEAR(daily!$A2477),COT!$B:$B,WEEKNUM(daily!$A2477))</f>
        <v>81</v>
      </c>
      <c r="Z2477">
        <f>SUMIFS(COT!Q:Q,COT!$A:$A,YEAR(daily!$A2477),COT!$B:$B,WEEKNUM(daily!$A2477))</f>
        <v>92</v>
      </c>
      <c r="AA2477">
        <f>SUMIFS(Saudi!B:B,Saudi!$A:$A,YEAR(daily!$A2477))</f>
        <v>741.61599999999999</v>
      </c>
      <c r="AB2477">
        <f>SUMIFS(Saudi!C:C,Saudi!$A:$A,YEAR(daily!$A2477))</f>
        <v>670.98500000000001</v>
      </c>
      <c r="AC2477">
        <f>SUMIFS(Saudi!F:F,Saudi!$A:$A,YEAR(daily!$A2477))</f>
        <v>3981420</v>
      </c>
      <c r="AD2477">
        <f>SUMIFS(Saudi!G:G,Saudi!$A:$A,YEAR(daily!$A2477))</f>
        <v>79.530291590719216</v>
      </c>
      <c r="AE2477">
        <f>SUMIFS(Saudi!H:H,Saudi!$A:$A,YEAR(daily!$A2477))</f>
        <v>316643493.54512131</v>
      </c>
      <c r="AF2477" s="5">
        <f t="shared" si="101"/>
        <v>1</v>
      </c>
      <c r="AG2477" s="5">
        <f t="shared" si="102"/>
        <v>2010</v>
      </c>
    </row>
    <row r="2478" spans="1:33">
      <c r="A2478" s="3">
        <v>40185</v>
      </c>
      <c r="B2478" s="1">
        <v>262309</v>
      </c>
      <c r="C2478" s="1">
        <v>79734</v>
      </c>
      <c r="D2478" s="1">
        <v>49369</v>
      </c>
      <c r="E2478" s="1">
        <v>82.66</v>
      </c>
      <c r="F2478" s="1">
        <v>83.75</v>
      </c>
      <c r="G2478" s="1">
        <v>84.29</v>
      </c>
      <c r="H2478" s="2">
        <v>51.9</v>
      </c>
      <c r="I2478" s="2">
        <v>29.1</v>
      </c>
      <c r="J2478" s="2">
        <v>86.3</v>
      </c>
      <c r="K2478" s="2">
        <v>87</v>
      </c>
      <c r="L2478">
        <f>SUMIFS(US!B:B,US!$D:$D,YEAR(daily!$A2478),US!$E:$E,MONTH(daily!$A2478))</f>
        <v>9365</v>
      </c>
      <c r="M2478">
        <f>SUMIFS(US!C:C,US!$D:$D,YEAR(daily!$A2478),US!$E:$E,MONTH(daily!$A2478))</f>
        <v>18652</v>
      </c>
      <c r="N2478">
        <f>SUMIFS(COT!E:E,COT!$A:$A,YEAR(daily!$A2478),COT!$B:$B,WEEKNUM(daily!$A2478))</f>
        <v>1231436</v>
      </c>
      <c r="O2478">
        <f>SUMIFS(COT!F:F,COT!$A:$A,YEAR(daily!$A2478),COT!$B:$B,WEEKNUM(daily!$A2478))</f>
        <v>265034</v>
      </c>
      <c r="P2478">
        <f>SUMIFS(COT!G:G,COT!$A:$A,YEAR(daily!$A2478),COT!$B:$B,WEEKNUM(daily!$A2478))</f>
        <v>156199</v>
      </c>
      <c r="Q2478">
        <f>SUMIFS(COT!H:H,COT!$A:$A,YEAR(daily!$A2478),COT!$B:$B,WEEKNUM(daily!$A2478))</f>
        <v>269160</v>
      </c>
      <c r="R2478">
        <f>SUMIFS(COT!I:I,COT!$A:$A,YEAR(daily!$A2478),COT!$B:$B,WEEKNUM(daily!$A2478))</f>
        <v>611986</v>
      </c>
      <c r="S2478">
        <f>SUMIFS(COT!J:J,COT!$A:$A,YEAR(daily!$A2478),COT!$B:$B,WEEKNUM(daily!$A2478))</f>
        <v>738471</v>
      </c>
      <c r="T2478">
        <f>SUMIFS(COT!K:K,COT!$A:$A,YEAR(daily!$A2478),COT!$B:$B,WEEKNUM(daily!$A2478))</f>
        <v>85256</v>
      </c>
      <c r="U2478">
        <f>SUMIFS(COT!L:L,COT!$A:$A,YEAR(daily!$A2478),COT!$B:$B,WEEKNUM(daily!$A2478))</f>
        <v>67606</v>
      </c>
      <c r="V2478">
        <f>SUMIFS(COT!M:M,COT!$A:$A,YEAR(daily!$A2478),COT!$B:$B,WEEKNUM(daily!$A2478))</f>
        <v>114</v>
      </c>
      <c r="W2478">
        <f>SUMIFS(COT!N:N,COT!$A:$A,YEAR(daily!$A2478),COT!$B:$B,WEEKNUM(daily!$A2478))</f>
        <v>91</v>
      </c>
      <c r="X2478">
        <f>SUMIFS(COT!O:O,COT!$A:$A,YEAR(daily!$A2478),COT!$B:$B,WEEKNUM(daily!$A2478))</f>
        <v>140</v>
      </c>
      <c r="Y2478">
        <f>SUMIFS(COT!P:P,COT!$A:$A,YEAR(daily!$A2478),COT!$B:$B,WEEKNUM(daily!$A2478))</f>
        <v>81</v>
      </c>
      <c r="Z2478">
        <f>SUMIFS(COT!Q:Q,COT!$A:$A,YEAR(daily!$A2478),COT!$B:$B,WEEKNUM(daily!$A2478))</f>
        <v>92</v>
      </c>
      <c r="AA2478">
        <f>SUMIFS(Saudi!B:B,Saudi!$A:$A,YEAR(daily!$A2478))</f>
        <v>741.61599999999999</v>
      </c>
      <c r="AB2478">
        <f>SUMIFS(Saudi!C:C,Saudi!$A:$A,YEAR(daily!$A2478))</f>
        <v>670.98500000000001</v>
      </c>
      <c r="AC2478">
        <f>SUMIFS(Saudi!F:F,Saudi!$A:$A,YEAR(daily!$A2478))</f>
        <v>3981420</v>
      </c>
      <c r="AD2478">
        <f>SUMIFS(Saudi!G:G,Saudi!$A:$A,YEAR(daily!$A2478))</f>
        <v>79.530291590719216</v>
      </c>
      <c r="AE2478">
        <f>SUMIFS(Saudi!H:H,Saudi!$A:$A,YEAR(daily!$A2478))</f>
        <v>316643493.54512131</v>
      </c>
      <c r="AF2478" s="5">
        <f t="shared" si="101"/>
        <v>1</v>
      </c>
      <c r="AG2478" s="5">
        <f t="shared" si="102"/>
        <v>2010</v>
      </c>
    </row>
    <row r="2479" spans="1:33">
      <c r="A2479" s="3">
        <v>40186</v>
      </c>
      <c r="B2479" s="1">
        <v>250371</v>
      </c>
      <c r="C2479" s="1">
        <v>85524</v>
      </c>
      <c r="D2479" s="1">
        <v>111794</v>
      </c>
      <c r="E2479" s="1">
        <v>82.75</v>
      </c>
      <c r="F2479" s="1">
        <v>83.87</v>
      </c>
      <c r="G2479" s="1">
        <v>84.47</v>
      </c>
      <c r="H2479" s="2">
        <v>51.9</v>
      </c>
      <c r="I2479" s="2">
        <v>29.1</v>
      </c>
      <c r="J2479" s="2">
        <v>86.3</v>
      </c>
      <c r="K2479" s="2">
        <v>87</v>
      </c>
      <c r="L2479">
        <f>SUMIFS(US!B:B,US!$D:$D,YEAR(daily!$A2479),US!$E:$E,MONTH(daily!$A2479))</f>
        <v>9365</v>
      </c>
      <c r="M2479">
        <f>SUMIFS(US!C:C,US!$D:$D,YEAR(daily!$A2479),US!$E:$E,MONTH(daily!$A2479))</f>
        <v>18652</v>
      </c>
      <c r="N2479">
        <f>SUMIFS(COT!E:E,COT!$A:$A,YEAR(daily!$A2479),COT!$B:$B,WEEKNUM(daily!$A2479))</f>
        <v>1231436</v>
      </c>
      <c r="O2479">
        <f>SUMIFS(COT!F:F,COT!$A:$A,YEAR(daily!$A2479),COT!$B:$B,WEEKNUM(daily!$A2479))</f>
        <v>265034</v>
      </c>
      <c r="P2479">
        <f>SUMIFS(COT!G:G,COT!$A:$A,YEAR(daily!$A2479),COT!$B:$B,WEEKNUM(daily!$A2479))</f>
        <v>156199</v>
      </c>
      <c r="Q2479">
        <f>SUMIFS(COT!H:H,COT!$A:$A,YEAR(daily!$A2479),COT!$B:$B,WEEKNUM(daily!$A2479))</f>
        <v>269160</v>
      </c>
      <c r="R2479">
        <f>SUMIFS(COT!I:I,COT!$A:$A,YEAR(daily!$A2479),COT!$B:$B,WEEKNUM(daily!$A2479))</f>
        <v>611986</v>
      </c>
      <c r="S2479">
        <f>SUMIFS(COT!J:J,COT!$A:$A,YEAR(daily!$A2479),COT!$B:$B,WEEKNUM(daily!$A2479))</f>
        <v>738471</v>
      </c>
      <c r="T2479">
        <f>SUMIFS(COT!K:K,COT!$A:$A,YEAR(daily!$A2479),COT!$B:$B,WEEKNUM(daily!$A2479))</f>
        <v>85256</v>
      </c>
      <c r="U2479">
        <f>SUMIFS(COT!L:L,COT!$A:$A,YEAR(daily!$A2479),COT!$B:$B,WEEKNUM(daily!$A2479))</f>
        <v>67606</v>
      </c>
      <c r="V2479">
        <f>SUMIFS(COT!M:M,COT!$A:$A,YEAR(daily!$A2479),COT!$B:$B,WEEKNUM(daily!$A2479))</f>
        <v>114</v>
      </c>
      <c r="W2479">
        <f>SUMIFS(COT!N:N,COT!$A:$A,YEAR(daily!$A2479),COT!$B:$B,WEEKNUM(daily!$A2479))</f>
        <v>91</v>
      </c>
      <c r="X2479">
        <f>SUMIFS(COT!O:O,COT!$A:$A,YEAR(daily!$A2479),COT!$B:$B,WEEKNUM(daily!$A2479))</f>
        <v>140</v>
      </c>
      <c r="Y2479">
        <f>SUMIFS(COT!P:P,COT!$A:$A,YEAR(daily!$A2479),COT!$B:$B,WEEKNUM(daily!$A2479))</f>
        <v>81</v>
      </c>
      <c r="Z2479">
        <f>SUMIFS(COT!Q:Q,COT!$A:$A,YEAR(daily!$A2479),COT!$B:$B,WEEKNUM(daily!$A2479))</f>
        <v>92</v>
      </c>
      <c r="AA2479">
        <f>SUMIFS(Saudi!B:B,Saudi!$A:$A,YEAR(daily!$A2479))</f>
        <v>741.61599999999999</v>
      </c>
      <c r="AB2479">
        <f>SUMIFS(Saudi!C:C,Saudi!$A:$A,YEAR(daily!$A2479))</f>
        <v>670.98500000000001</v>
      </c>
      <c r="AC2479">
        <f>SUMIFS(Saudi!F:F,Saudi!$A:$A,YEAR(daily!$A2479))</f>
        <v>3981420</v>
      </c>
      <c r="AD2479">
        <f>SUMIFS(Saudi!G:G,Saudi!$A:$A,YEAR(daily!$A2479))</f>
        <v>79.530291590719216</v>
      </c>
      <c r="AE2479">
        <f>SUMIFS(Saudi!H:H,Saudi!$A:$A,YEAR(daily!$A2479))</f>
        <v>316643493.54512131</v>
      </c>
      <c r="AF2479" s="5">
        <f t="shared" si="101"/>
        <v>1</v>
      </c>
      <c r="AG2479" s="5">
        <f t="shared" si="102"/>
        <v>2010</v>
      </c>
    </row>
    <row r="2480" spans="1:33">
      <c r="A2480" s="3">
        <v>40189</v>
      </c>
      <c r="B2480" s="1">
        <v>226210</v>
      </c>
      <c r="C2480" s="1">
        <v>84853</v>
      </c>
      <c r="D2480" s="1">
        <v>51982</v>
      </c>
      <c r="E2480" s="1">
        <v>82.52</v>
      </c>
      <c r="F2480" s="1">
        <v>83.55</v>
      </c>
      <c r="G2480" s="1">
        <v>84.14</v>
      </c>
      <c r="H2480" s="2">
        <v>51.9</v>
      </c>
      <c r="I2480" s="2">
        <v>29.1</v>
      </c>
      <c r="J2480" s="2">
        <v>86.3</v>
      </c>
      <c r="K2480" s="2">
        <v>87</v>
      </c>
      <c r="L2480">
        <f>SUMIFS(US!B:B,US!$D:$D,YEAR(daily!$A2480),US!$E:$E,MONTH(daily!$A2480))</f>
        <v>9365</v>
      </c>
      <c r="M2480">
        <f>SUMIFS(US!C:C,US!$D:$D,YEAR(daily!$A2480),US!$E:$E,MONTH(daily!$A2480))</f>
        <v>18652</v>
      </c>
      <c r="N2480">
        <f>SUMIFS(COT!E:E,COT!$A:$A,YEAR(daily!$A2480),COT!$B:$B,WEEKNUM(daily!$A2480))</f>
        <v>1300867</v>
      </c>
      <c r="O2480">
        <f>SUMIFS(COT!F:F,COT!$A:$A,YEAR(daily!$A2480),COT!$B:$B,WEEKNUM(daily!$A2480))</f>
        <v>291426</v>
      </c>
      <c r="P2480">
        <f>SUMIFS(COT!G:G,COT!$A:$A,YEAR(daily!$A2480),COT!$B:$B,WEEKNUM(daily!$A2480))</f>
        <v>155757</v>
      </c>
      <c r="Q2480">
        <f>SUMIFS(COT!H:H,COT!$A:$A,YEAR(daily!$A2480),COT!$B:$B,WEEKNUM(daily!$A2480))</f>
        <v>313944</v>
      </c>
      <c r="R2480">
        <f>SUMIFS(COT!I:I,COT!$A:$A,YEAR(daily!$A2480),COT!$B:$B,WEEKNUM(daily!$A2480))</f>
        <v>613653</v>
      </c>
      <c r="S2480">
        <f>SUMIFS(COT!J:J,COT!$A:$A,YEAR(daily!$A2480),COT!$B:$B,WEEKNUM(daily!$A2480))</f>
        <v>764289</v>
      </c>
      <c r="T2480">
        <f>SUMIFS(COT!K:K,COT!$A:$A,YEAR(daily!$A2480),COT!$B:$B,WEEKNUM(daily!$A2480))</f>
        <v>81844</v>
      </c>
      <c r="U2480">
        <f>SUMIFS(COT!L:L,COT!$A:$A,YEAR(daily!$A2480),COT!$B:$B,WEEKNUM(daily!$A2480))</f>
        <v>66877</v>
      </c>
      <c r="V2480">
        <f>SUMIFS(COT!M:M,COT!$A:$A,YEAR(daily!$A2480),COT!$B:$B,WEEKNUM(daily!$A2480))</f>
        <v>116</v>
      </c>
      <c r="W2480">
        <f>SUMIFS(COT!N:N,COT!$A:$A,YEAR(daily!$A2480),COT!$B:$B,WEEKNUM(daily!$A2480))</f>
        <v>84</v>
      </c>
      <c r="X2480">
        <f>SUMIFS(COT!O:O,COT!$A:$A,YEAR(daily!$A2480),COT!$B:$B,WEEKNUM(daily!$A2480))</f>
        <v>143</v>
      </c>
      <c r="Y2480">
        <f>SUMIFS(COT!P:P,COT!$A:$A,YEAR(daily!$A2480),COT!$B:$B,WEEKNUM(daily!$A2480))</f>
        <v>81</v>
      </c>
      <c r="Z2480">
        <f>SUMIFS(COT!Q:Q,COT!$A:$A,YEAR(daily!$A2480),COT!$B:$B,WEEKNUM(daily!$A2480))</f>
        <v>92</v>
      </c>
      <c r="AA2480">
        <f>SUMIFS(Saudi!B:B,Saudi!$A:$A,YEAR(daily!$A2480))</f>
        <v>741.61599999999999</v>
      </c>
      <c r="AB2480">
        <f>SUMIFS(Saudi!C:C,Saudi!$A:$A,YEAR(daily!$A2480))</f>
        <v>670.98500000000001</v>
      </c>
      <c r="AC2480">
        <f>SUMIFS(Saudi!F:F,Saudi!$A:$A,YEAR(daily!$A2480))</f>
        <v>3981420</v>
      </c>
      <c r="AD2480">
        <f>SUMIFS(Saudi!G:G,Saudi!$A:$A,YEAR(daily!$A2480))</f>
        <v>79.530291590719216</v>
      </c>
      <c r="AE2480">
        <f>SUMIFS(Saudi!H:H,Saudi!$A:$A,YEAR(daily!$A2480))</f>
        <v>316643493.54512131</v>
      </c>
      <c r="AF2480" s="5">
        <f t="shared" si="101"/>
        <v>1</v>
      </c>
      <c r="AG2480" s="5">
        <f t="shared" si="102"/>
        <v>2010</v>
      </c>
    </row>
    <row r="2481" spans="1:33">
      <c r="A2481" s="3">
        <v>40190</v>
      </c>
      <c r="B2481" s="1">
        <v>189671</v>
      </c>
      <c r="C2481" s="1">
        <v>90028</v>
      </c>
      <c r="D2481" s="1">
        <v>53897</v>
      </c>
      <c r="E2481" s="1">
        <v>80.790000000000006</v>
      </c>
      <c r="F2481" s="1">
        <v>81.7</v>
      </c>
      <c r="G2481" s="1">
        <v>82.28</v>
      </c>
      <c r="H2481" s="2">
        <v>51.9</v>
      </c>
      <c r="I2481" s="2">
        <v>29.1</v>
      </c>
      <c r="J2481" s="2">
        <v>86.3</v>
      </c>
      <c r="K2481" s="2">
        <v>87</v>
      </c>
      <c r="L2481">
        <f>SUMIFS(US!B:B,US!$D:$D,YEAR(daily!$A2481),US!$E:$E,MONTH(daily!$A2481))</f>
        <v>9365</v>
      </c>
      <c r="M2481">
        <f>SUMIFS(US!C:C,US!$D:$D,YEAR(daily!$A2481),US!$E:$E,MONTH(daily!$A2481))</f>
        <v>18652</v>
      </c>
      <c r="N2481">
        <f>SUMIFS(COT!E:E,COT!$A:$A,YEAR(daily!$A2481),COT!$B:$B,WEEKNUM(daily!$A2481))</f>
        <v>1300867</v>
      </c>
      <c r="O2481">
        <f>SUMIFS(COT!F:F,COT!$A:$A,YEAR(daily!$A2481),COT!$B:$B,WEEKNUM(daily!$A2481))</f>
        <v>291426</v>
      </c>
      <c r="P2481">
        <f>SUMIFS(COT!G:G,COT!$A:$A,YEAR(daily!$A2481),COT!$B:$B,WEEKNUM(daily!$A2481))</f>
        <v>155757</v>
      </c>
      <c r="Q2481">
        <f>SUMIFS(COT!H:H,COT!$A:$A,YEAR(daily!$A2481),COT!$B:$B,WEEKNUM(daily!$A2481))</f>
        <v>313944</v>
      </c>
      <c r="R2481">
        <f>SUMIFS(COT!I:I,COT!$A:$A,YEAR(daily!$A2481),COT!$B:$B,WEEKNUM(daily!$A2481))</f>
        <v>613653</v>
      </c>
      <c r="S2481">
        <f>SUMIFS(COT!J:J,COT!$A:$A,YEAR(daily!$A2481),COT!$B:$B,WEEKNUM(daily!$A2481))</f>
        <v>764289</v>
      </c>
      <c r="T2481">
        <f>SUMIFS(COT!K:K,COT!$A:$A,YEAR(daily!$A2481),COT!$B:$B,WEEKNUM(daily!$A2481))</f>
        <v>81844</v>
      </c>
      <c r="U2481">
        <f>SUMIFS(COT!L:L,COT!$A:$A,YEAR(daily!$A2481),COT!$B:$B,WEEKNUM(daily!$A2481))</f>
        <v>66877</v>
      </c>
      <c r="V2481">
        <f>SUMIFS(COT!M:M,COT!$A:$A,YEAR(daily!$A2481),COT!$B:$B,WEEKNUM(daily!$A2481))</f>
        <v>116</v>
      </c>
      <c r="W2481">
        <f>SUMIFS(COT!N:N,COT!$A:$A,YEAR(daily!$A2481),COT!$B:$B,WEEKNUM(daily!$A2481))</f>
        <v>84</v>
      </c>
      <c r="X2481">
        <f>SUMIFS(COT!O:O,COT!$A:$A,YEAR(daily!$A2481),COT!$B:$B,WEEKNUM(daily!$A2481))</f>
        <v>143</v>
      </c>
      <c r="Y2481">
        <f>SUMIFS(COT!P:P,COT!$A:$A,YEAR(daily!$A2481),COT!$B:$B,WEEKNUM(daily!$A2481))</f>
        <v>81</v>
      </c>
      <c r="Z2481">
        <f>SUMIFS(COT!Q:Q,COT!$A:$A,YEAR(daily!$A2481),COT!$B:$B,WEEKNUM(daily!$A2481))</f>
        <v>92</v>
      </c>
      <c r="AA2481">
        <f>SUMIFS(Saudi!B:B,Saudi!$A:$A,YEAR(daily!$A2481))</f>
        <v>741.61599999999999</v>
      </c>
      <c r="AB2481">
        <f>SUMIFS(Saudi!C:C,Saudi!$A:$A,YEAR(daily!$A2481))</f>
        <v>670.98500000000001</v>
      </c>
      <c r="AC2481">
        <f>SUMIFS(Saudi!F:F,Saudi!$A:$A,YEAR(daily!$A2481))</f>
        <v>3981420</v>
      </c>
      <c r="AD2481">
        <f>SUMIFS(Saudi!G:G,Saudi!$A:$A,YEAR(daily!$A2481))</f>
        <v>79.530291590719216</v>
      </c>
      <c r="AE2481">
        <f>SUMIFS(Saudi!H:H,Saudi!$A:$A,YEAR(daily!$A2481))</f>
        <v>316643493.54512131</v>
      </c>
      <c r="AF2481" s="5">
        <f t="shared" si="101"/>
        <v>1</v>
      </c>
      <c r="AG2481" s="5">
        <f t="shared" si="102"/>
        <v>2010</v>
      </c>
    </row>
    <row r="2482" spans="1:33">
      <c r="A2482" s="3">
        <v>40191</v>
      </c>
      <c r="B2482" s="1">
        <v>140073</v>
      </c>
      <c r="C2482" s="1">
        <v>96182</v>
      </c>
      <c r="D2482" s="1">
        <v>55081</v>
      </c>
      <c r="E2482" s="1">
        <v>79.650000000000006</v>
      </c>
      <c r="F2482" s="1">
        <v>80.599999999999994</v>
      </c>
      <c r="G2482" s="1">
        <v>81.209999999999994</v>
      </c>
      <c r="H2482" s="2">
        <v>51.9</v>
      </c>
      <c r="I2482" s="2">
        <v>29.1</v>
      </c>
      <c r="J2482" s="2">
        <v>86.3</v>
      </c>
      <c r="K2482" s="2">
        <v>87</v>
      </c>
      <c r="L2482">
        <f>SUMIFS(US!B:B,US!$D:$D,YEAR(daily!$A2482),US!$E:$E,MONTH(daily!$A2482))</f>
        <v>9365</v>
      </c>
      <c r="M2482">
        <f>SUMIFS(US!C:C,US!$D:$D,YEAR(daily!$A2482),US!$E:$E,MONTH(daily!$A2482))</f>
        <v>18652</v>
      </c>
      <c r="N2482">
        <f>SUMIFS(COT!E:E,COT!$A:$A,YEAR(daily!$A2482),COT!$B:$B,WEEKNUM(daily!$A2482))</f>
        <v>1300867</v>
      </c>
      <c r="O2482">
        <f>SUMIFS(COT!F:F,COT!$A:$A,YEAR(daily!$A2482),COT!$B:$B,WEEKNUM(daily!$A2482))</f>
        <v>291426</v>
      </c>
      <c r="P2482">
        <f>SUMIFS(COT!G:G,COT!$A:$A,YEAR(daily!$A2482),COT!$B:$B,WEEKNUM(daily!$A2482))</f>
        <v>155757</v>
      </c>
      <c r="Q2482">
        <f>SUMIFS(COT!H:H,COT!$A:$A,YEAR(daily!$A2482),COT!$B:$B,WEEKNUM(daily!$A2482))</f>
        <v>313944</v>
      </c>
      <c r="R2482">
        <f>SUMIFS(COT!I:I,COT!$A:$A,YEAR(daily!$A2482),COT!$B:$B,WEEKNUM(daily!$A2482))</f>
        <v>613653</v>
      </c>
      <c r="S2482">
        <f>SUMIFS(COT!J:J,COT!$A:$A,YEAR(daily!$A2482),COT!$B:$B,WEEKNUM(daily!$A2482))</f>
        <v>764289</v>
      </c>
      <c r="T2482">
        <f>SUMIFS(COT!K:K,COT!$A:$A,YEAR(daily!$A2482),COT!$B:$B,WEEKNUM(daily!$A2482))</f>
        <v>81844</v>
      </c>
      <c r="U2482">
        <f>SUMIFS(COT!L:L,COT!$A:$A,YEAR(daily!$A2482),COT!$B:$B,WEEKNUM(daily!$A2482))</f>
        <v>66877</v>
      </c>
      <c r="V2482">
        <f>SUMIFS(COT!M:M,COT!$A:$A,YEAR(daily!$A2482),COT!$B:$B,WEEKNUM(daily!$A2482))</f>
        <v>116</v>
      </c>
      <c r="W2482">
        <f>SUMIFS(COT!N:N,COT!$A:$A,YEAR(daily!$A2482),COT!$B:$B,WEEKNUM(daily!$A2482))</f>
        <v>84</v>
      </c>
      <c r="X2482">
        <f>SUMIFS(COT!O:O,COT!$A:$A,YEAR(daily!$A2482),COT!$B:$B,WEEKNUM(daily!$A2482))</f>
        <v>143</v>
      </c>
      <c r="Y2482">
        <f>SUMIFS(COT!P:P,COT!$A:$A,YEAR(daily!$A2482),COT!$B:$B,WEEKNUM(daily!$A2482))</f>
        <v>81</v>
      </c>
      <c r="Z2482">
        <f>SUMIFS(COT!Q:Q,COT!$A:$A,YEAR(daily!$A2482),COT!$B:$B,WEEKNUM(daily!$A2482))</f>
        <v>92</v>
      </c>
      <c r="AA2482">
        <f>SUMIFS(Saudi!B:B,Saudi!$A:$A,YEAR(daily!$A2482))</f>
        <v>741.61599999999999</v>
      </c>
      <c r="AB2482">
        <f>SUMIFS(Saudi!C:C,Saudi!$A:$A,YEAR(daily!$A2482))</f>
        <v>670.98500000000001</v>
      </c>
      <c r="AC2482">
        <f>SUMIFS(Saudi!F:F,Saudi!$A:$A,YEAR(daily!$A2482))</f>
        <v>3981420</v>
      </c>
      <c r="AD2482">
        <f>SUMIFS(Saudi!G:G,Saudi!$A:$A,YEAR(daily!$A2482))</f>
        <v>79.530291590719216</v>
      </c>
      <c r="AE2482">
        <f>SUMIFS(Saudi!H:H,Saudi!$A:$A,YEAR(daily!$A2482))</f>
        <v>316643493.54512131</v>
      </c>
      <c r="AF2482" s="5">
        <f t="shared" si="101"/>
        <v>1</v>
      </c>
      <c r="AG2482" s="5">
        <f t="shared" si="102"/>
        <v>2010</v>
      </c>
    </row>
    <row r="2483" spans="1:33">
      <c r="A2483" s="3">
        <v>40192</v>
      </c>
      <c r="B2483" s="1">
        <v>101425</v>
      </c>
      <c r="C2483" s="1">
        <v>111961</v>
      </c>
      <c r="D2483" s="1">
        <v>61535</v>
      </c>
      <c r="E2483" s="1">
        <v>79.39</v>
      </c>
      <c r="F2483" s="1">
        <v>80.47</v>
      </c>
      <c r="G2483" s="1">
        <v>81.11</v>
      </c>
      <c r="H2483" s="2">
        <v>51.9</v>
      </c>
      <c r="I2483" s="2">
        <v>29.1</v>
      </c>
      <c r="J2483" s="2">
        <v>86.3</v>
      </c>
      <c r="K2483" s="2">
        <v>87</v>
      </c>
      <c r="L2483">
        <f>SUMIFS(US!B:B,US!$D:$D,YEAR(daily!$A2483),US!$E:$E,MONTH(daily!$A2483))</f>
        <v>9365</v>
      </c>
      <c r="M2483">
        <f>SUMIFS(US!C:C,US!$D:$D,YEAR(daily!$A2483),US!$E:$E,MONTH(daily!$A2483))</f>
        <v>18652</v>
      </c>
      <c r="N2483">
        <f>SUMIFS(COT!E:E,COT!$A:$A,YEAR(daily!$A2483),COT!$B:$B,WEEKNUM(daily!$A2483))</f>
        <v>1300867</v>
      </c>
      <c r="O2483">
        <f>SUMIFS(COT!F:F,COT!$A:$A,YEAR(daily!$A2483),COT!$B:$B,WEEKNUM(daily!$A2483))</f>
        <v>291426</v>
      </c>
      <c r="P2483">
        <f>SUMIFS(COT!G:G,COT!$A:$A,YEAR(daily!$A2483),COT!$B:$B,WEEKNUM(daily!$A2483))</f>
        <v>155757</v>
      </c>
      <c r="Q2483">
        <f>SUMIFS(COT!H:H,COT!$A:$A,YEAR(daily!$A2483),COT!$B:$B,WEEKNUM(daily!$A2483))</f>
        <v>313944</v>
      </c>
      <c r="R2483">
        <f>SUMIFS(COT!I:I,COT!$A:$A,YEAR(daily!$A2483),COT!$B:$B,WEEKNUM(daily!$A2483))</f>
        <v>613653</v>
      </c>
      <c r="S2483">
        <f>SUMIFS(COT!J:J,COT!$A:$A,YEAR(daily!$A2483),COT!$B:$B,WEEKNUM(daily!$A2483))</f>
        <v>764289</v>
      </c>
      <c r="T2483">
        <f>SUMIFS(COT!K:K,COT!$A:$A,YEAR(daily!$A2483),COT!$B:$B,WEEKNUM(daily!$A2483))</f>
        <v>81844</v>
      </c>
      <c r="U2483">
        <f>SUMIFS(COT!L:L,COT!$A:$A,YEAR(daily!$A2483),COT!$B:$B,WEEKNUM(daily!$A2483))</f>
        <v>66877</v>
      </c>
      <c r="V2483">
        <f>SUMIFS(COT!M:M,COT!$A:$A,YEAR(daily!$A2483),COT!$B:$B,WEEKNUM(daily!$A2483))</f>
        <v>116</v>
      </c>
      <c r="W2483">
        <f>SUMIFS(COT!N:N,COT!$A:$A,YEAR(daily!$A2483),COT!$B:$B,WEEKNUM(daily!$A2483))</f>
        <v>84</v>
      </c>
      <c r="X2483">
        <f>SUMIFS(COT!O:O,COT!$A:$A,YEAR(daily!$A2483),COT!$B:$B,WEEKNUM(daily!$A2483))</f>
        <v>143</v>
      </c>
      <c r="Y2483">
        <f>SUMIFS(COT!P:P,COT!$A:$A,YEAR(daily!$A2483),COT!$B:$B,WEEKNUM(daily!$A2483))</f>
        <v>81</v>
      </c>
      <c r="Z2483">
        <f>SUMIFS(COT!Q:Q,COT!$A:$A,YEAR(daily!$A2483),COT!$B:$B,WEEKNUM(daily!$A2483))</f>
        <v>92</v>
      </c>
      <c r="AA2483">
        <f>SUMIFS(Saudi!B:B,Saudi!$A:$A,YEAR(daily!$A2483))</f>
        <v>741.61599999999999</v>
      </c>
      <c r="AB2483">
        <f>SUMIFS(Saudi!C:C,Saudi!$A:$A,YEAR(daily!$A2483))</f>
        <v>670.98500000000001</v>
      </c>
      <c r="AC2483">
        <f>SUMIFS(Saudi!F:F,Saudi!$A:$A,YEAR(daily!$A2483))</f>
        <v>3981420</v>
      </c>
      <c r="AD2483">
        <f>SUMIFS(Saudi!G:G,Saudi!$A:$A,YEAR(daily!$A2483))</f>
        <v>79.530291590719216</v>
      </c>
      <c r="AE2483">
        <f>SUMIFS(Saudi!H:H,Saudi!$A:$A,YEAR(daily!$A2483))</f>
        <v>316643493.54512131</v>
      </c>
      <c r="AF2483" s="5">
        <f t="shared" si="101"/>
        <v>1</v>
      </c>
      <c r="AG2483" s="5">
        <f t="shared" si="102"/>
        <v>2010</v>
      </c>
    </row>
    <row r="2484" spans="1:33">
      <c r="A2484" s="3">
        <v>40193</v>
      </c>
      <c r="B2484" s="1">
        <v>68799</v>
      </c>
      <c r="C2484" s="1">
        <v>117013</v>
      </c>
      <c r="D2484" s="1">
        <v>63719</v>
      </c>
      <c r="E2484" s="1">
        <v>78</v>
      </c>
      <c r="F2484" s="1">
        <v>78.97</v>
      </c>
      <c r="G2484" s="1">
        <v>79.64</v>
      </c>
      <c r="H2484" s="2">
        <v>51.9</v>
      </c>
      <c r="I2484" s="2">
        <v>29.1</v>
      </c>
      <c r="J2484" s="2">
        <v>86.3</v>
      </c>
      <c r="K2484" s="2">
        <v>87</v>
      </c>
      <c r="L2484">
        <f>SUMIFS(US!B:B,US!$D:$D,YEAR(daily!$A2484),US!$E:$E,MONTH(daily!$A2484))</f>
        <v>9365</v>
      </c>
      <c r="M2484">
        <f>SUMIFS(US!C:C,US!$D:$D,YEAR(daily!$A2484),US!$E:$E,MONTH(daily!$A2484))</f>
        <v>18652</v>
      </c>
      <c r="N2484">
        <f>SUMIFS(COT!E:E,COT!$A:$A,YEAR(daily!$A2484),COT!$B:$B,WEEKNUM(daily!$A2484))</f>
        <v>1300867</v>
      </c>
      <c r="O2484">
        <f>SUMIFS(COT!F:F,COT!$A:$A,YEAR(daily!$A2484),COT!$B:$B,WEEKNUM(daily!$A2484))</f>
        <v>291426</v>
      </c>
      <c r="P2484">
        <f>SUMIFS(COT!G:G,COT!$A:$A,YEAR(daily!$A2484),COT!$B:$B,WEEKNUM(daily!$A2484))</f>
        <v>155757</v>
      </c>
      <c r="Q2484">
        <f>SUMIFS(COT!H:H,COT!$A:$A,YEAR(daily!$A2484),COT!$B:$B,WEEKNUM(daily!$A2484))</f>
        <v>313944</v>
      </c>
      <c r="R2484">
        <f>SUMIFS(COT!I:I,COT!$A:$A,YEAR(daily!$A2484),COT!$B:$B,WEEKNUM(daily!$A2484))</f>
        <v>613653</v>
      </c>
      <c r="S2484">
        <f>SUMIFS(COT!J:J,COT!$A:$A,YEAR(daily!$A2484),COT!$B:$B,WEEKNUM(daily!$A2484))</f>
        <v>764289</v>
      </c>
      <c r="T2484">
        <f>SUMIFS(COT!K:K,COT!$A:$A,YEAR(daily!$A2484),COT!$B:$B,WEEKNUM(daily!$A2484))</f>
        <v>81844</v>
      </c>
      <c r="U2484">
        <f>SUMIFS(COT!L:L,COT!$A:$A,YEAR(daily!$A2484),COT!$B:$B,WEEKNUM(daily!$A2484))</f>
        <v>66877</v>
      </c>
      <c r="V2484">
        <f>SUMIFS(COT!M:M,COT!$A:$A,YEAR(daily!$A2484),COT!$B:$B,WEEKNUM(daily!$A2484))</f>
        <v>116</v>
      </c>
      <c r="W2484">
        <f>SUMIFS(COT!N:N,COT!$A:$A,YEAR(daily!$A2484),COT!$B:$B,WEEKNUM(daily!$A2484))</f>
        <v>84</v>
      </c>
      <c r="X2484">
        <f>SUMIFS(COT!O:O,COT!$A:$A,YEAR(daily!$A2484),COT!$B:$B,WEEKNUM(daily!$A2484))</f>
        <v>143</v>
      </c>
      <c r="Y2484">
        <f>SUMIFS(COT!P:P,COT!$A:$A,YEAR(daily!$A2484),COT!$B:$B,WEEKNUM(daily!$A2484))</f>
        <v>81</v>
      </c>
      <c r="Z2484">
        <f>SUMIFS(COT!Q:Q,COT!$A:$A,YEAR(daily!$A2484),COT!$B:$B,WEEKNUM(daily!$A2484))</f>
        <v>92</v>
      </c>
      <c r="AA2484">
        <f>SUMIFS(Saudi!B:B,Saudi!$A:$A,YEAR(daily!$A2484))</f>
        <v>741.61599999999999</v>
      </c>
      <c r="AB2484">
        <f>SUMIFS(Saudi!C:C,Saudi!$A:$A,YEAR(daily!$A2484))</f>
        <v>670.98500000000001</v>
      </c>
      <c r="AC2484">
        <f>SUMIFS(Saudi!F:F,Saudi!$A:$A,YEAR(daily!$A2484))</f>
        <v>3981420</v>
      </c>
      <c r="AD2484">
        <f>SUMIFS(Saudi!G:G,Saudi!$A:$A,YEAR(daily!$A2484))</f>
        <v>79.530291590719216</v>
      </c>
      <c r="AE2484">
        <f>SUMIFS(Saudi!H:H,Saudi!$A:$A,YEAR(daily!$A2484))</f>
        <v>316643493.54512131</v>
      </c>
      <c r="AF2484" s="5">
        <f t="shared" si="101"/>
        <v>1</v>
      </c>
      <c r="AG2484" s="5">
        <f t="shared" si="102"/>
        <v>2010</v>
      </c>
    </row>
    <row r="2485" spans="1:33">
      <c r="A2485" s="3">
        <v>40197</v>
      </c>
      <c r="B2485" s="1">
        <v>25198</v>
      </c>
      <c r="C2485" s="1">
        <v>128210</v>
      </c>
      <c r="D2485" s="1">
        <v>68251</v>
      </c>
      <c r="E2485" s="1">
        <v>79.02</v>
      </c>
      <c r="F2485" s="1">
        <v>79.81</v>
      </c>
      <c r="G2485" s="1">
        <v>80.400000000000006</v>
      </c>
      <c r="H2485" s="2">
        <v>51.9</v>
      </c>
      <c r="I2485" s="2">
        <v>29.1</v>
      </c>
      <c r="J2485" s="2">
        <v>86.3</v>
      </c>
      <c r="K2485" s="2">
        <v>87</v>
      </c>
      <c r="L2485">
        <f>SUMIFS(US!B:B,US!$D:$D,YEAR(daily!$A2485),US!$E:$E,MONTH(daily!$A2485))</f>
        <v>9365</v>
      </c>
      <c r="M2485">
        <f>SUMIFS(US!C:C,US!$D:$D,YEAR(daily!$A2485),US!$E:$E,MONTH(daily!$A2485))</f>
        <v>18652</v>
      </c>
      <c r="N2485">
        <f>SUMIFS(COT!E:E,COT!$A:$A,YEAR(daily!$A2485),COT!$B:$B,WEEKNUM(daily!$A2485))</f>
        <v>1324903</v>
      </c>
      <c r="O2485">
        <f>SUMIFS(COT!F:F,COT!$A:$A,YEAR(daily!$A2485),COT!$B:$B,WEEKNUM(daily!$A2485))</f>
        <v>280410</v>
      </c>
      <c r="P2485">
        <f>SUMIFS(COT!G:G,COT!$A:$A,YEAR(daily!$A2485),COT!$B:$B,WEEKNUM(daily!$A2485))</f>
        <v>146029</v>
      </c>
      <c r="Q2485">
        <f>SUMIFS(COT!H:H,COT!$A:$A,YEAR(daily!$A2485),COT!$B:$B,WEEKNUM(daily!$A2485))</f>
        <v>322275</v>
      </c>
      <c r="R2485">
        <f>SUMIFS(COT!I:I,COT!$A:$A,YEAR(daily!$A2485),COT!$B:$B,WEEKNUM(daily!$A2485))</f>
        <v>643780</v>
      </c>
      <c r="S2485">
        <f>SUMIFS(COT!J:J,COT!$A:$A,YEAR(daily!$A2485),COT!$B:$B,WEEKNUM(daily!$A2485))</f>
        <v>796774</v>
      </c>
      <c r="T2485">
        <f>SUMIFS(COT!K:K,COT!$A:$A,YEAR(daily!$A2485),COT!$B:$B,WEEKNUM(daily!$A2485))</f>
        <v>78438</v>
      </c>
      <c r="U2485">
        <f>SUMIFS(COT!L:L,COT!$A:$A,YEAR(daily!$A2485),COT!$B:$B,WEEKNUM(daily!$A2485))</f>
        <v>59825</v>
      </c>
      <c r="V2485">
        <f>SUMIFS(COT!M:M,COT!$A:$A,YEAR(daily!$A2485),COT!$B:$B,WEEKNUM(daily!$A2485))</f>
        <v>119</v>
      </c>
      <c r="W2485">
        <f>SUMIFS(COT!N:N,COT!$A:$A,YEAR(daily!$A2485),COT!$B:$B,WEEKNUM(daily!$A2485))</f>
        <v>80</v>
      </c>
      <c r="X2485">
        <f>SUMIFS(COT!O:O,COT!$A:$A,YEAR(daily!$A2485),COT!$B:$B,WEEKNUM(daily!$A2485))</f>
        <v>138</v>
      </c>
      <c r="Y2485">
        <f>SUMIFS(COT!P:P,COT!$A:$A,YEAR(daily!$A2485),COT!$B:$B,WEEKNUM(daily!$A2485))</f>
        <v>83</v>
      </c>
      <c r="Z2485">
        <f>SUMIFS(COT!Q:Q,COT!$A:$A,YEAR(daily!$A2485),COT!$B:$B,WEEKNUM(daily!$A2485))</f>
        <v>93</v>
      </c>
      <c r="AA2485">
        <f>SUMIFS(Saudi!B:B,Saudi!$A:$A,YEAR(daily!$A2485))</f>
        <v>741.61599999999999</v>
      </c>
      <c r="AB2485">
        <f>SUMIFS(Saudi!C:C,Saudi!$A:$A,YEAR(daily!$A2485))</f>
        <v>670.98500000000001</v>
      </c>
      <c r="AC2485">
        <f>SUMIFS(Saudi!F:F,Saudi!$A:$A,YEAR(daily!$A2485))</f>
        <v>3981420</v>
      </c>
      <c r="AD2485">
        <f>SUMIFS(Saudi!G:G,Saudi!$A:$A,YEAR(daily!$A2485))</f>
        <v>79.530291590719216</v>
      </c>
      <c r="AE2485">
        <f>SUMIFS(Saudi!H:H,Saudi!$A:$A,YEAR(daily!$A2485))</f>
        <v>316643493.54512131</v>
      </c>
      <c r="AF2485" s="5">
        <f t="shared" si="101"/>
        <v>1</v>
      </c>
      <c r="AG2485" s="5">
        <f t="shared" si="102"/>
        <v>2010</v>
      </c>
    </row>
    <row r="2486" spans="1:33">
      <c r="A2486" s="3">
        <v>40198</v>
      </c>
      <c r="B2486" s="1">
        <v>2945</v>
      </c>
      <c r="C2486" s="1">
        <v>133047</v>
      </c>
      <c r="D2486" s="1">
        <v>71669</v>
      </c>
      <c r="E2486" s="1">
        <v>77.62</v>
      </c>
      <c r="F2486" s="1">
        <v>78.23</v>
      </c>
      <c r="G2486" s="1">
        <v>78.849999999999994</v>
      </c>
      <c r="H2486" s="2">
        <v>51.9</v>
      </c>
      <c r="I2486" s="2">
        <v>29.1</v>
      </c>
      <c r="J2486" s="2">
        <v>86.3</v>
      </c>
      <c r="K2486" s="2">
        <v>87</v>
      </c>
      <c r="L2486">
        <f>SUMIFS(US!B:B,US!$D:$D,YEAR(daily!$A2486),US!$E:$E,MONTH(daily!$A2486))</f>
        <v>9365</v>
      </c>
      <c r="M2486">
        <f>SUMIFS(US!C:C,US!$D:$D,YEAR(daily!$A2486),US!$E:$E,MONTH(daily!$A2486))</f>
        <v>18652</v>
      </c>
      <c r="N2486">
        <f>SUMIFS(COT!E:E,COT!$A:$A,YEAR(daily!$A2486),COT!$B:$B,WEEKNUM(daily!$A2486))</f>
        <v>1324903</v>
      </c>
      <c r="O2486">
        <f>SUMIFS(COT!F:F,COT!$A:$A,YEAR(daily!$A2486),COT!$B:$B,WEEKNUM(daily!$A2486))</f>
        <v>280410</v>
      </c>
      <c r="P2486">
        <f>SUMIFS(COT!G:G,COT!$A:$A,YEAR(daily!$A2486),COT!$B:$B,WEEKNUM(daily!$A2486))</f>
        <v>146029</v>
      </c>
      <c r="Q2486">
        <f>SUMIFS(COT!H:H,COT!$A:$A,YEAR(daily!$A2486),COT!$B:$B,WEEKNUM(daily!$A2486))</f>
        <v>322275</v>
      </c>
      <c r="R2486">
        <f>SUMIFS(COT!I:I,COT!$A:$A,YEAR(daily!$A2486),COT!$B:$B,WEEKNUM(daily!$A2486))</f>
        <v>643780</v>
      </c>
      <c r="S2486">
        <f>SUMIFS(COT!J:J,COT!$A:$A,YEAR(daily!$A2486),COT!$B:$B,WEEKNUM(daily!$A2486))</f>
        <v>796774</v>
      </c>
      <c r="T2486">
        <f>SUMIFS(COT!K:K,COT!$A:$A,YEAR(daily!$A2486),COT!$B:$B,WEEKNUM(daily!$A2486))</f>
        <v>78438</v>
      </c>
      <c r="U2486">
        <f>SUMIFS(COT!L:L,COT!$A:$A,YEAR(daily!$A2486),COT!$B:$B,WEEKNUM(daily!$A2486))</f>
        <v>59825</v>
      </c>
      <c r="V2486">
        <f>SUMIFS(COT!M:M,COT!$A:$A,YEAR(daily!$A2486),COT!$B:$B,WEEKNUM(daily!$A2486))</f>
        <v>119</v>
      </c>
      <c r="W2486">
        <f>SUMIFS(COT!N:N,COT!$A:$A,YEAR(daily!$A2486),COT!$B:$B,WEEKNUM(daily!$A2486))</f>
        <v>80</v>
      </c>
      <c r="X2486">
        <f>SUMIFS(COT!O:O,COT!$A:$A,YEAR(daily!$A2486),COT!$B:$B,WEEKNUM(daily!$A2486))</f>
        <v>138</v>
      </c>
      <c r="Y2486">
        <f>SUMIFS(COT!P:P,COT!$A:$A,YEAR(daily!$A2486),COT!$B:$B,WEEKNUM(daily!$A2486))</f>
        <v>83</v>
      </c>
      <c r="Z2486">
        <f>SUMIFS(COT!Q:Q,COT!$A:$A,YEAR(daily!$A2486),COT!$B:$B,WEEKNUM(daily!$A2486))</f>
        <v>93</v>
      </c>
      <c r="AA2486">
        <f>SUMIFS(Saudi!B:B,Saudi!$A:$A,YEAR(daily!$A2486))</f>
        <v>741.61599999999999</v>
      </c>
      <c r="AB2486">
        <f>SUMIFS(Saudi!C:C,Saudi!$A:$A,YEAR(daily!$A2486))</f>
        <v>670.98500000000001</v>
      </c>
      <c r="AC2486">
        <f>SUMIFS(Saudi!F:F,Saudi!$A:$A,YEAR(daily!$A2486))</f>
        <v>3981420</v>
      </c>
      <c r="AD2486">
        <f>SUMIFS(Saudi!G:G,Saudi!$A:$A,YEAR(daily!$A2486))</f>
        <v>79.530291590719216</v>
      </c>
      <c r="AE2486">
        <f>SUMIFS(Saudi!H:H,Saudi!$A:$A,YEAR(daily!$A2486))</f>
        <v>316643493.54512131</v>
      </c>
      <c r="AF2486" s="5">
        <f t="shared" si="101"/>
        <v>1</v>
      </c>
      <c r="AG2486" s="5">
        <f t="shared" si="102"/>
        <v>2010</v>
      </c>
    </row>
    <row r="2487" spans="1:33">
      <c r="A2487" s="3">
        <v>40199</v>
      </c>
      <c r="B2487" s="1">
        <v>366538</v>
      </c>
      <c r="C2487" s="1">
        <v>74065</v>
      </c>
      <c r="D2487" s="1">
        <v>125376</v>
      </c>
      <c r="E2487" s="1">
        <v>76.08</v>
      </c>
      <c r="F2487" s="1">
        <v>77.13</v>
      </c>
      <c r="G2487" s="1">
        <v>77.739999999999995</v>
      </c>
      <c r="H2487" s="2">
        <v>51.9</v>
      </c>
      <c r="I2487" s="2">
        <v>29.1</v>
      </c>
      <c r="J2487" s="2">
        <v>86.3</v>
      </c>
      <c r="K2487" s="2">
        <v>87</v>
      </c>
      <c r="L2487">
        <f>SUMIFS(US!B:B,US!$D:$D,YEAR(daily!$A2487),US!$E:$E,MONTH(daily!$A2487))</f>
        <v>9365</v>
      </c>
      <c r="M2487">
        <f>SUMIFS(US!C:C,US!$D:$D,YEAR(daily!$A2487),US!$E:$E,MONTH(daily!$A2487))</f>
        <v>18652</v>
      </c>
      <c r="N2487">
        <f>SUMIFS(COT!E:E,COT!$A:$A,YEAR(daily!$A2487),COT!$B:$B,WEEKNUM(daily!$A2487))</f>
        <v>1324903</v>
      </c>
      <c r="O2487">
        <f>SUMIFS(COT!F:F,COT!$A:$A,YEAR(daily!$A2487),COT!$B:$B,WEEKNUM(daily!$A2487))</f>
        <v>280410</v>
      </c>
      <c r="P2487">
        <f>SUMIFS(COT!G:G,COT!$A:$A,YEAR(daily!$A2487),COT!$B:$B,WEEKNUM(daily!$A2487))</f>
        <v>146029</v>
      </c>
      <c r="Q2487">
        <f>SUMIFS(COT!H:H,COT!$A:$A,YEAR(daily!$A2487),COT!$B:$B,WEEKNUM(daily!$A2487))</f>
        <v>322275</v>
      </c>
      <c r="R2487">
        <f>SUMIFS(COT!I:I,COT!$A:$A,YEAR(daily!$A2487),COT!$B:$B,WEEKNUM(daily!$A2487))</f>
        <v>643780</v>
      </c>
      <c r="S2487">
        <f>SUMIFS(COT!J:J,COT!$A:$A,YEAR(daily!$A2487),COT!$B:$B,WEEKNUM(daily!$A2487))</f>
        <v>796774</v>
      </c>
      <c r="T2487">
        <f>SUMIFS(COT!K:K,COT!$A:$A,YEAR(daily!$A2487),COT!$B:$B,WEEKNUM(daily!$A2487))</f>
        <v>78438</v>
      </c>
      <c r="U2487">
        <f>SUMIFS(COT!L:L,COT!$A:$A,YEAR(daily!$A2487),COT!$B:$B,WEEKNUM(daily!$A2487))</f>
        <v>59825</v>
      </c>
      <c r="V2487">
        <f>SUMIFS(COT!M:M,COT!$A:$A,YEAR(daily!$A2487),COT!$B:$B,WEEKNUM(daily!$A2487))</f>
        <v>119</v>
      </c>
      <c r="W2487">
        <f>SUMIFS(COT!N:N,COT!$A:$A,YEAR(daily!$A2487),COT!$B:$B,WEEKNUM(daily!$A2487))</f>
        <v>80</v>
      </c>
      <c r="X2487">
        <f>SUMIFS(COT!O:O,COT!$A:$A,YEAR(daily!$A2487),COT!$B:$B,WEEKNUM(daily!$A2487))</f>
        <v>138</v>
      </c>
      <c r="Y2487">
        <f>SUMIFS(COT!P:P,COT!$A:$A,YEAR(daily!$A2487),COT!$B:$B,WEEKNUM(daily!$A2487))</f>
        <v>83</v>
      </c>
      <c r="Z2487">
        <f>SUMIFS(COT!Q:Q,COT!$A:$A,YEAR(daily!$A2487),COT!$B:$B,WEEKNUM(daily!$A2487))</f>
        <v>93</v>
      </c>
      <c r="AA2487">
        <f>SUMIFS(Saudi!B:B,Saudi!$A:$A,YEAR(daily!$A2487))</f>
        <v>741.61599999999999</v>
      </c>
      <c r="AB2487">
        <f>SUMIFS(Saudi!C:C,Saudi!$A:$A,YEAR(daily!$A2487))</f>
        <v>670.98500000000001</v>
      </c>
      <c r="AC2487">
        <f>SUMIFS(Saudi!F:F,Saudi!$A:$A,YEAR(daily!$A2487))</f>
        <v>3981420</v>
      </c>
      <c r="AD2487">
        <f>SUMIFS(Saudi!G:G,Saudi!$A:$A,YEAR(daily!$A2487))</f>
        <v>79.530291590719216</v>
      </c>
      <c r="AE2487">
        <f>SUMIFS(Saudi!H:H,Saudi!$A:$A,YEAR(daily!$A2487))</f>
        <v>316643493.54512131</v>
      </c>
      <c r="AF2487" s="5">
        <f t="shared" si="101"/>
        <v>1</v>
      </c>
      <c r="AG2487" s="5">
        <f t="shared" si="102"/>
        <v>2010</v>
      </c>
    </row>
    <row r="2488" spans="1:33">
      <c r="A2488" s="3">
        <v>40200</v>
      </c>
      <c r="B2488" s="1">
        <v>358151</v>
      </c>
      <c r="C2488" s="1">
        <v>71832</v>
      </c>
      <c r="D2488" s="1">
        <v>123379</v>
      </c>
      <c r="E2488" s="1">
        <v>74.540000000000006</v>
      </c>
      <c r="F2488" s="1">
        <v>75.459999999999994</v>
      </c>
      <c r="G2488" s="1">
        <v>76.05</v>
      </c>
      <c r="H2488" s="2">
        <v>51.9</v>
      </c>
      <c r="I2488" s="2">
        <v>29.1</v>
      </c>
      <c r="J2488" s="2">
        <v>86.3</v>
      </c>
      <c r="K2488" s="2">
        <v>87</v>
      </c>
      <c r="L2488">
        <f>SUMIFS(US!B:B,US!$D:$D,YEAR(daily!$A2488),US!$E:$E,MONTH(daily!$A2488))</f>
        <v>9365</v>
      </c>
      <c r="M2488">
        <f>SUMIFS(US!C:C,US!$D:$D,YEAR(daily!$A2488),US!$E:$E,MONTH(daily!$A2488))</f>
        <v>18652</v>
      </c>
      <c r="N2488">
        <f>SUMIFS(COT!E:E,COT!$A:$A,YEAR(daily!$A2488),COT!$B:$B,WEEKNUM(daily!$A2488))</f>
        <v>1324903</v>
      </c>
      <c r="O2488">
        <f>SUMIFS(COT!F:F,COT!$A:$A,YEAR(daily!$A2488),COT!$B:$B,WEEKNUM(daily!$A2488))</f>
        <v>280410</v>
      </c>
      <c r="P2488">
        <f>SUMIFS(COT!G:G,COT!$A:$A,YEAR(daily!$A2488),COT!$B:$B,WEEKNUM(daily!$A2488))</f>
        <v>146029</v>
      </c>
      <c r="Q2488">
        <f>SUMIFS(COT!H:H,COT!$A:$A,YEAR(daily!$A2488),COT!$B:$B,WEEKNUM(daily!$A2488))</f>
        <v>322275</v>
      </c>
      <c r="R2488">
        <f>SUMIFS(COT!I:I,COT!$A:$A,YEAR(daily!$A2488),COT!$B:$B,WEEKNUM(daily!$A2488))</f>
        <v>643780</v>
      </c>
      <c r="S2488">
        <f>SUMIFS(COT!J:J,COT!$A:$A,YEAR(daily!$A2488),COT!$B:$B,WEEKNUM(daily!$A2488))</f>
        <v>796774</v>
      </c>
      <c r="T2488">
        <f>SUMIFS(COT!K:K,COT!$A:$A,YEAR(daily!$A2488),COT!$B:$B,WEEKNUM(daily!$A2488))</f>
        <v>78438</v>
      </c>
      <c r="U2488">
        <f>SUMIFS(COT!L:L,COT!$A:$A,YEAR(daily!$A2488),COT!$B:$B,WEEKNUM(daily!$A2488))</f>
        <v>59825</v>
      </c>
      <c r="V2488">
        <f>SUMIFS(COT!M:M,COT!$A:$A,YEAR(daily!$A2488),COT!$B:$B,WEEKNUM(daily!$A2488))</f>
        <v>119</v>
      </c>
      <c r="W2488">
        <f>SUMIFS(COT!N:N,COT!$A:$A,YEAR(daily!$A2488),COT!$B:$B,WEEKNUM(daily!$A2488))</f>
        <v>80</v>
      </c>
      <c r="X2488">
        <f>SUMIFS(COT!O:O,COT!$A:$A,YEAR(daily!$A2488),COT!$B:$B,WEEKNUM(daily!$A2488))</f>
        <v>138</v>
      </c>
      <c r="Y2488">
        <f>SUMIFS(COT!P:P,COT!$A:$A,YEAR(daily!$A2488),COT!$B:$B,WEEKNUM(daily!$A2488))</f>
        <v>83</v>
      </c>
      <c r="Z2488">
        <f>SUMIFS(COT!Q:Q,COT!$A:$A,YEAR(daily!$A2488),COT!$B:$B,WEEKNUM(daily!$A2488))</f>
        <v>93</v>
      </c>
      <c r="AA2488">
        <f>SUMIFS(Saudi!B:B,Saudi!$A:$A,YEAR(daily!$A2488))</f>
        <v>741.61599999999999</v>
      </c>
      <c r="AB2488">
        <f>SUMIFS(Saudi!C:C,Saudi!$A:$A,YEAR(daily!$A2488))</f>
        <v>670.98500000000001</v>
      </c>
      <c r="AC2488">
        <f>SUMIFS(Saudi!F:F,Saudi!$A:$A,YEAR(daily!$A2488))</f>
        <v>3981420</v>
      </c>
      <c r="AD2488">
        <f>SUMIFS(Saudi!G:G,Saudi!$A:$A,YEAR(daily!$A2488))</f>
        <v>79.530291590719216</v>
      </c>
      <c r="AE2488">
        <f>SUMIFS(Saudi!H:H,Saudi!$A:$A,YEAR(daily!$A2488))</f>
        <v>316643493.54512131</v>
      </c>
      <c r="AF2488" s="5">
        <f t="shared" si="101"/>
        <v>1</v>
      </c>
      <c r="AG2488" s="5">
        <f t="shared" si="102"/>
        <v>2010</v>
      </c>
    </row>
    <row r="2489" spans="1:33">
      <c r="A2489" s="3">
        <v>40203</v>
      </c>
      <c r="B2489" s="1">
        <v>359909</v>
      </c>
      <c r="C2489" s="1">
        <v>77442</v>
      </c>
      <c r="D2489" s="1">
        <v>124083</v>
      </c>
      <c r="E2489" s="1">
        <v>75.260000000000005</v>
      </c>
      <c r="F2489" s="1">
        <v>76.27</v>
      </c>
      <c r="G2489" s="1">
        <v>76.84</v>
      </c>
      <c r="H2489" s="2">
        <v>51.9</v>
      </c>
      <c r="I2489" s="2">
        <v>29.1</v>
      </c>
      <c r="J2489" s="2">
        <v>86.3</v>
      </c>
      <c r="K2489" s="2">
        <v>87</v>
      </c>
      <c r="L2489">
        <f>SUMIFS(US!B:B,US!$D:$D,YEAR(daily!$A2489),US!$E:$E,MONTH(daily!$A2489))</f>
        <v>9365</v>
      </c>
      <c r="M2489">
        <f>SUMIFS(US!C:C,US!$D:$D,YEAR(daily!$A2489),US!$E:$E,MONTH(daily!$A2489))</f>
        <v>18652</v>
      </c>
      <c r="N2489">
        <f>SUMIFS(COT!E:E,COT!$A:$A,YEAR(daily!$A2489),COT!$B:$B,WEEKNUM(daily!$A2489))</f>
        <v>1320661</v>
      </c>
      <c r="O2489">
        <f>SUMIFS(COT!F:F,COT!$A:$A,YEAR(daily!$A2489),COT!$B:$B,WEEKNUM(daily!$A2489))</f>
        <v>246573</v>
      </c>
      <c r="P2489">
        <f>SUMIFS(COT!G:G,COT!$A:$A,YEAR(daily!$A2489),COT!$B:$B,WEEKNUM(daily!$A2489))</f>
        <v>146953</v>
      </c>
      <c r="Q2489">
        <f>SUMIFS(COT!H:H,COT!$A:$A,YEAR(daily!$A2489),COT!$B:$B,WEEKNUM(daily!$A2489))</f>
        <v>327078</v>
      </c>
      <c r="R2489">
        <f>SUMIFS(COT!I:I,COT!$A:$A,YEAR(daily!$A2489),COT!$B:$B,WEEKNUM(daily!$A2489))</f>
        <v>661990</v>
      </c>
      <c r="S2489">
        <f>SUMIFS(COT!J:J,COT!$A:$A,YEAR(daily!$A2489),COT!$B:$B,WEEKNUM(daily!$A2489))</f>
        <v>784287</v>
      </c>
      <c r="T2489">
        <f>SUMIFS(COT!K:K,COT!$A:$A,YEAR(daily!$A2489),COT!$B:$B,WEEKNUM(daily!$A2489))</f>
        <v>85020</v>
      </c>
      <c r="U2489">
        <f>SUMIFS(COT!L:L,COT!$A:$A,YEAR(daily!$A2489),COT!$B:$B,WEEKNUM(daily!$A2489))</f>
        <v>62343</v>
      </c>
      <c r="V2489">
        <f>SUMIFS(COT!M:M,COT!$A:$A,YEAR(daily!$A2489),COT!$B:$B,WEEKNUM(daily!$A2489))</f>
        <v>107</v>
      </c>
      <c r="W2489">
        <f>SUMIFS(COT!N:N,COT!$A:$A,YEAR(daily!$A2489),COT!$B:$B,WEEKNUM(daily!$A2489))</f>
        <v>83</v>
      </c>
      <c r="X2489">
        <f>SUMIFS(COT!O:O,COT!$A:$A,YEAR(daily!$A2489),COT!$B:$B,WEEKNUM(daily!$A2489))</f>
        <v>138</v>
      </c>
      <c r="Y2489">
        <f>SUMIFS(COT!P:P,COT!$A:$A,YEAR(daily!$A2489),COT!$B:$B,WEEKNUM(daily!$A2489))</f>
        <v>85</v>
      </c>
      <c r="Z2489">
        <f>SUMIFS(COT!Q:Q,COT!$A:$A,YEAR(daily!$A2489),COT!$B:$B,WEEKNUM(daily!$A2489))</f>
        <v>97</v>
      </c>
      <c r="AA2489">
        <f>SUMIFS(Saudi!B:B,Saudi!$A:$A,YEAR(daily!$A2489))</f>
        <v>741.61599999999999</v>
      </c>
      <c r="AB2489">
        <f>SUMIFS(Saudi!C:C,Saudi!$A:$A,YEAR(daily!$A2489))</f>
        <v>670.98500000000001</v>
      </c>
      <c r="AC2489">
        <f>SUMIFS(Saudi!F:F,Saudi!$A:$A,YEAR(daily!$A2489))</f>
        <v>3981420</v>
      </c>
      <c r="AD2489">
        <f>SUMIFS(Saudi!G:G,Saudi!$A:$A,YEAR(daily!$A2489))</f>
        <v>79.530291590719216</v>
      </c>
      <c r="AE2489">
        <f>SUMIFS(Saudi!H:H,Saudi!$A:$A,YEAR(daily!$A2489))</f>
        <v>316643493.54512131</v>
      </c>
      <c r="AF2489" s="5">
        <f t="shared" si="101"/>
        <v>1</v>
      </c>
      <c r="AG2489" s="5">
        <f t="shared" si="102"/>
        <v>2010</v>
      </c>
    </row>
    <row r="2490" spans="1:33">
      <c r="A2490" s="3">
        <v>40204</v>
      </c>
      <c r="B2490" s="1">
        <v>352878</v>
      </c>
      <c r="C2490" s="1">
        <v>82949</v>
      </c>
      <c r="D2490" s="1">
        <v>125062</v>
      </c>
      <c r="E2490" s="1">
        <v>74.709999999999994</v>
      </c>
      <c r="F2490" s="1">
        <v>75.73</v>
      </c>
      <c r="G2490" s="1">
        <v>76.290000000000006</v>
      </c>
      <c r="H2490" s="2">
        <v>51.9</v>
      </c>
      <c r="I2490" s="2">
        <v>29.1</v>
      </c>
      <c r="J2490" s="2">
        <v>86.3</v>
      </c>
      <c r="K2490" s="2">
        <v>87</v>
      </c>
      <c r="L2490">
        <f>SUMIFS(US!B:B,US!$D:$D,YEAR(daily!$A2490),US!$E:$E,MONTH(daily!$A2490))</f>
        <v>9365</v>
      </c>
      <c r="M2490">
        <f>SUMIFS(US!C:C,US!$D:$D,YEAR(daily!$A2490),US!$E:$E,MONTH(daily!$A2490))</f>
        <v>18652</v>
      </c>
      <c r="N2490">
        <f>SUMIFS(COT!E:E,COT!$A:$A,YEAR(daily!$A2490),COT!$B:$B,WEEKNUM(daily!$A2490))</f>
        <v>1320661</v>
      </c>
      <c r="O2490">
        <f>SUMIFS(COT!F:F,COT!$A:$A,YEAR(daily!$A2490),COT!$B:$B,WEEKNUM(daily!$A2490))</f>
        <v>246573</v>
      </c>
      <c r="P2490">
        <f>SUMIFS(COT!G:G,COT!$A:$A,YEAR(daily!$A2490),COT!$B:$B,WEEKNUM(daily!$A2490))</f>
        <v>146953</v>
      </c>
      <c r="Q2490">
        <f>SUMIFS(COT!H:H,COT!$A:$A,YEAR(daily!$A2490),COT!$B:$B,WEEKNUM(daily!$A2490))</f>
        <v>327078</v>
      </c>
      <c r="R2490">
        <f>SUMIFS(COT!I:I,COT!$A:$A,YEAR(daily!$A2490),COT!$B:$B,WEEKNUM(daily!$A2490))</f>
        <v>661990</v>
      </c>
      <c r="S2490">
        <f>SUMIFS(COT!J:J,COT!$A:$A,YEAR(daily!$A2490),COT!$B:$B,WEEKNUM(daily!$A2490))</f>
        <v>784287</v>
      </c>
      <c r="T2490">
        <f>SUMIFS(COT!K:K,COT!$A:$A,YEAR(daily!$A2490),COT!$B:$B,WEEKNUM(daily!$A2490))</f>
        <v>85020</v>
      </c>
      <c r="U2490">
        <f>SUMIFS(COT!L:L,COT!$A:$A,YEAR(daily!$A2490),COT!$B:$B,WEEKNUM(daily!$A2490))</f>
        <v>62343</v>
      </c>
      <c r="V2490">
        <f>SUMIFS(COT!M:M,COT!$A:$A,YEAR(daily!$A2490),COT!$B:$B,WEEKNUM(daily!$A2490))</f>
        <v>107</v>
      </c>
      <c r="W2490">
        <f>SUMIFS(COT!N:N,COT!$A:$A,YEAR(daily!$A2490),COT!$B:$B,WEEKNUM(daily!$A2490))</f>
        <v>83</v>
      </c>
      <c r="X2490">
        <f>SUMIFS(COT!O:O,COT!$A:$A,YEAR(daily!$A2490),COT!$B:$B,WEEKNUM(daily!$A2490))</f>
        <v>138</v>
      </c>
      <c r="Y2490">
        <f>SUMIFS(COT!P:P,COT!$A:$A,YEAR(daily!$A2490),COT!$B:$B,WEEKNUM(daily!$A2490))</f>
        <v>85</v>
      </c>
      <c r="Z2490">
        <f>SUMIFS(COT!Q:Q,COT!$A:$A,YEAR(daily!$A2490),COT!$B:$B,WEEKNUM(daily!$A2490))</f>
        <v>97</v>
      </c>
      <c r="AA2490">
        <f>SUMIFS(Saudi!B:B,Saudi!$A:$A,YEAR(daily!$A2490))</f>
        <v>741.61599999999999</v>
      </c>
      <c r="AB2490">
        <f>SUMIFS(Saudi!C:C,Saudi!$A:$A,YEAR(daily!$A2490))</f>
        <v>670.98500000000001</v>
      </c>
      <c r="AC2490">
        <f>SUMIFS(Saudi!F:F,Saudi!$A:$A,YEAR(daily!$A2490))</f>
        <v>3981420</v>
      </c>
      <c r="AD2490">
        <f>SUMIFS(Saudi!G:G,Saudi!$A:$A,YEAR(daily!$A2490))</f>
        <v>79.530291590719216</v>
      </c>
      <c r="AE2490">
        <f>SUMIFS(Saudi!H:H,Saudi!$A:$A,YEAR(daily!$A2490))</f>
        <v>316643493.54512131</v>
      </c>
      <c r="AF2490" s="5">
        <f t="shared" si="101"/>
        <v>1</v>
      </c>
      <c r="AG2490" s="5">
        <f t="shared" si="102"/>
        <v>2010</v>
      </c>
    </row>
    <row r="2491" spans="1:33">
      <c r="A2491" s="3">
        <v>40205</v>
      </c>
      <c r="B2491" s="1">
        <v>346799</v>
      </c>
      <c r="C2491" s="1">
        <v>87233</v>
      </c>
      <c r="D2491" s="1">
        <v>124148</v>
      </c>
      <c r="E2491" s="1">
        <v>73.67</v>
      </c>
      <c r="F2491" s="1">
        <v>74.75</v>
      </c>
      <c r="G2491" s="1">
        <v>75.319999999999993</v>
      </c>
      <c r="H2491" s="2">
        <v>51.9</v>
      </c>
      <c r="I2491" s="2">
        <v>29.1</v>
      </c>
      <c r="J2491" s="2">
        <v>86.3</v>
      </c>
      <c r="K2491" s="2">
        <v>87</v>
      </c>
      <c r="L2491">
        <f>SUMIFS(US!B:B,US!$D:$D,YEAR(daily!$A2491),US!$E:$E,MONTH(daily!$A2491))</f>
        <v>9365</v>
      </c>
      <c r="M2491">
        <f>SUMIFS(US!C:C,US!$D:$D,YEAR(daily!$A2491),US!$E:$E,MONTH(daily!$A2491))</f>
        <v>18652</v>
      </c>
      <c r="N2491">
        <f>SUMIFS(COT!E:E,COT!$A:$A,YEAR(daily!$A2491),COT!$B:$B,WEEKNUM(daily!$A2491))</f>
        <v>1320661</v>
      </c>
      <c r="O2491">
        <f>SUMIFS(COT!F:F,COT!$A:$A,YEAR(daily!$A2491),COT!$B:$B,WEEKNUM(daily!$A2491))</f>
        <v>246573</v>
      </c>
      <c r="P2491">
        <f>SUMIFS(COT!G:G,COT!$A:$A,YEAR(daily!$A2491),COT!$B:$B,WEEKNUM(daily!$A2491))</f>
        <v>146953</v>
      </c>
      <c r="Q2491">
        <f>SUMIFS(COT!H:H,COT!$A:$A,YEAR(daily!$A2491),COT!$B:$B,WEEKNUM(daily!$A2491))</f>
        <v>327078</v>
      </c>
      <c r="R2491">
        <f>SUMIFS(COT!I:I,COT!$A:$A,YEAR(daily!$A2491),COT!$B:$B,WEEKNUM(daily!$A2491))</f>
        <v>661990</v>
      </c>
      <c r="S2491">
        <f>SUMIFS(COT!J:J,COT!$A:$A,YEAR(daily!$A2491),COT!$B:$B,WEEKNUM(daily!$A2491))</f>
        <v>784287</v>
      </c>
      <c r="T2491">
        <f>SUMIFS(COT!K:K,COT!$A:$A,YEAR(daily!$A2491),COT!$B:$B,WEEKNUM(daily!$A2491))</f>
        <v>85020</v>
      </c>
      <c r="U2491">
        <f>SUMIFS(COT!L:L,COT!$A:$A,YEAR(daily!$A2491),COT!$B:$B,WEEKNUM(daily!$A2491))</f>
        <v>62343</v>
      </c>
      <c r="V2491">
        <f>SUMIFS(COT!M:M,COT!$A:$A,YEAR(daily!$A2491),COT!$B:$B,WEEKNUM(daily!$A2491))</f>
        <v>107</v>
      </c>
      <c r="W2491">
        <f>SUMIFS(COT!N:N,COT!$A:$A,YEAR(daily!$A2491),COT!$B:$B,WEEKNUM(daily!$A2491))</f>
        <v>83</v>
      </c>
      <c r="X2491">
        <f>SUMIFS(COT!O:O,COT!$A:$A,YEAR(daily!$A2491),COT!$B:$B,WEEKNUM(daily!$A2491))</f>
        <v>138</v>
      </c>
      <c r="Y2491">
        <f>SUMIFS(COT!P:P,COT!$A:$A,YEAR(daily!$A2491),COT!$B:$B,WEEKNUM(daily!$A2491))</f>
        <v>85</v>
      </c>
      <c r="Z2491">
        <f>SUMIFS(COT!Q:Q,COT!$A:$A,YEAR(daily!$A2491),COT!$B:$B,WEEKNUM(daily!$A2491))</f>
        <v>97</v>
      </c>
      <c r="AA2491">
        <f>SUMIFS(Saudi!B:B,Saudi!$A:$A,YEAR(daily!$A2491))</f>
        <v>741.61599999999999</v>
      </c>
      <c r="AB2491">
        <f>SUMIFS(Saudi!C:C,Saudi!$A:$A,YEAR(daily!$A2491))</f>
        <v>670.98500000000001</v>
      </c>
      <c r="AC2491">
        <f>SUMIFS(Saudi!F:F,Saudi!$A:$A,YEAR(daily!$A2491))</f>
        <v>3981420</v>
      </c>
      <c r="AD2491">
        <f>SUMIFS(Saudi!G:G,Saudi!$A:$A,YEAR(daily!$A2491))</f>
        <v>79.530291590719216</v>
      </c>
      <c r="AE2491">
        <f>SUMIFS(Saudi!H:H,Saudi!$A:$A,YEAR(daily!$A2491))</f>
        <v>316643493.54512131</v>
      </c>
      <c r="AF2491" s="5">
        <f t="shared" si="101"/>
        <v>1</v>
      </c>
      <c r="AG2491" s="5">
        <f t="shared" si="102"/>
        <v>2010</v>
      </c>
    </row>
    <row r="2492" spans="1:33">
      <c r="A2492" s="3">
        <v>40206</v>
      </c>
      <c r="B2492" s="1">
        <v>341430</v>
      </c>
      <c r="C2492" s="1">
        <v>88782</v>
      </c>
      <c r="D2492" s="1">
        <v>131419</v>
      </c>
      <c r="E2492" s="1">
        <v>73.64</v>
      </c>
      <c r="F2492" s="1">
        <v>74.64</v>
      </c>
      <c r="G2492" s="1">
        <v>75.180000000000007</v>
      </c>
      <c r="H2492" s="2">
        <v>51.9</v>
      </c>
      <c r="I2492" s="2">
        <v>29.1</v>
      </c>
      <c r="J2492" s="2">
        <v>86.3</v>
      </c>
      <c r="K2492" s="2">
        <v>87</v>
      </c>
      <c r="L2492">
        <f>SUMIFS(US!B:B,US!$D:$D,YEAR(daily!$A2492),US!$E:$E,MONTH(daily!$A2492))</f>
        <v>9365</v>
      </c>
      <c r="M2492">
        <f>SUMIFS(US!C:C,US!$D:$D,YEAR(daily!$A2492),US!$E:$E,MONTH(daily!$A2492))</f>
        <v>18652</v>
      </c>
      <c r="N2492">
        <f>SUMIFS(COT!E:E,COT!$A:$A,YEAR(daily!$A2492),COT!$B:$B,WEEKNUM(daily!$A2492))</f>
        <v>1320661</v>
      </c>
      <c r="O2492">
        <f>SUMIFS(COT!F:F,COT!$A:$A,YEAR(daily!$A2492),COT!$B:$B,WEEKNUM(daily!$A2492))</f>
        <v>246573</v>
      </c>
      <c r="P2492">
        <f>SUMIFS(COT!G:G,COT!$A:$A,YEAR(daily!$A2492),COT!$B:$B,WEEKNUM(daily!$A2492))</f>
        <v>146953</v>
      </c>
      <c r="Q2492">
        <f>SUMIFS(COT!H:H,COT!$A:$A,YEAR(daily!$A2492),COT!$B:$B,WEEKNUM(daily!$A2492))</f>
        <v>327078</v>
      </c>
      <c r="R2492">
        <f>SUMIFS(COT!I:I,COT!$A:$A,YEAR(daily!$A2492),COT!$B:$B,WEEKNUM(daily!$A2492))</f>
        <v>661990</v>
      </c>
      <c r="S2492">
        <f>SUMIFS(COT!J:J,COT!$A:$A,YEAR(daily!$A2492),COT!$B:$B,WEEKNUM(daily!$A2492))</f>
        <v>784287</v>
      </c>
      <c r="T2492">
        <f>SUMIFS(COT!K:K,COT!$A:$A,YEAR(daily!$A2492),COT!$B:$B,WEEKNUM(daily!$A2492))</f>
        <v>85020</v>
      </c>
      <c r="U2492">
        <f>SUMIFS(COT!L:L,COT!$A:$A,YEAR(daily!$A2492),COT!$B:$B,WEEKNUM(daily!$A2492))</f>
        <v>62343</v>
      </c>
      <c r="V2492">
        <f>SUMIFS(COT!M:M,COT!$A:$A,YEAR(daily!$A2492),COT!$B:$B,WEEKNUM(daily!$A2492))</f>
        <v>107</v>
      </c>
      <c r="W2492">
        <f>SUMIFS(COT!N:N,COT!$A:$A,YEAR(daily!$A2492),COT!$B:$B,WEEKNUM(daily!$A2492))</f>
        <v>83</v>
      </c>
      <c r="X2492">
        <f>SUMIFS(COT!O:O,COT!$A:$A,YEAR(daily!$A2492),COT!$B:$B,WEEKNUM(daily!$A2492))</f>
        <v>138</v>
      </c>
      <c r="Y2492">
        <f>SUMIFS(COT!P:P,COT!$A:$A,YEAR(daily!$A2492),COT!$B:$B,WEEKNUM(daily!$A2492))</f>
        <v>85</v>
      </c>
      <c r="Z2492">
        <f>SUMIFS(COT!Q:Q,COT!$A:$A,YEAR(daily!$A2492),COT!$B:$B,WEEKNUM(daily!$A2492))</f>
        <v>97</v>
      </c>
      <c r="AA2492">
        <f>SUMIFS(Saudi!B:B,Saudi!$A:$A,YEAR(daily!$A2492))</f>
        <v>741.61599999999999</v>
      </c>
      <c r="AB2492">
        <f>SUMIFS(Saudi!C:C,Saudi!$A:$A,YEAR(daily!$A2492))</f>
        <v>670.98500000000001</v>
      </c>
      <c r="AC2492">
        <f>SUMIFS(Saudi!F:F,Saudi!$A:$A,YEAR(daily!$A2492))</f>
        <v>3981420</v>
      </c>
      <c r="AD2492">
        <f>SUMIFS(Saudi!G:G,Saudi!$A:$A,YEAR(daily!$A2492))</f>
        <v>79.530291590719216</v>
      </c>
      <c r="AE2492">
        <f>SUMIFS(Saudi!H:H,Saudi!$A:$A,YEAR(daily!$A2492))</f>
        <v>316643493.54512131</v>
      </c>
      <c r="AF2492" s="5">
        <f t="shared" si="101"/>
        <v>1</v>
      </c>
      <c r="AG2492" s="5">
        <f t="shared" si="102"/>
        <v>2010</v>
      </c>
    </row>
    <row r="2493" spans="1:33">
      <c r="A2493" s="3">
        <v>40207</v>
      </c>
      <c r="B2493" s="1">
        <v>342928</v>
      </c>
      <c r="C2493" s="1">
        <v>89284</v>
      </c>
      <c r="D2493" s="1">
        <v>125645</v>
      </c>
      <c r="E2493" s="1">
        <v>72.89</v>
      </c>
      <c r="F2493" s="1">
        <v>73.95</v>
      </c>
      <c r="G2493" s="1">
        <v>74.53</v>
      </c>
      <c r="H2493" s="2">
        <v>51.9</v>
      </c>
      <c r="I2493" s="2">
        <v>29.1</v>
      </c>
      <c r="J2493" s="2">
        <v>86.3</v>
      </c>
      <c r="K2493" s="2">
        <v>87</v>
      </c>
      <c r="L2493">
        <f>SUMIFS(US!B:B,US!$D:$D,YEAR(daily!$A2493),US!$E:$E,MONTH(daily!$A2493))</f>
        <v>9365</v>
      </c>
      <c r="M2493">
        <f>SUMIFS(US!C:C,US!$D:$D,YEAR(daily!$A2493),US!$E:$E,MONTH(daily!$A2493))</f>
        <v>18652</v>
      </c>
      <c r="N2493">
        <f>SUMIFS(COT!E:E,COT!$A:$A,YEAR(daily!$A2493),COT!$B:$B,WEEKNUM(daily!$A2493))</f>
        <v>1320661</v>
      </c>
      <c r="O2493">
        <f>SUMIFS(COT!F:F,COT!$A:$A,YEAR(daily!$A2493),COT!$B:$B,WEEKNUM(daily!$A2493))</f>
        <v>246573</v>
      </c>
      <c r="P2493">
        <f>SUMIFS(COT!G:G,COT!$A:$A,YEAR(daily!$A2493),COT!$B:$B,WEEKNUM(daily!$A2493))</f>
        <v>146953</v>
      </c>
      <c r="Q2493">
        <f>SUMIFS(COT!H:H,COT!$A:$A,YEAR(daily!$A2493),COT!$B:$B,WEEKNUM(daily!$A2493))</f>
        <v>327078</v>
      </c>
      <c r="R2493">
        <f>SUMIFS(COT!I:I,COT!$A:$A,YEAR(daily!$A2493),COT!$B:$B,WEEKNUM(daily!$A2493))</f>
        <v>661990</v>
      </c>
      <c r="S2493">
        <f>SUMIFS(COT!J:J,COT!$A:$A,YEAR(daily!$A2493),COT!$B:$B,WEEKNUM(daily!$A2493))</f>
        <v>784287</v>
      </c>
      <c r="T2493">
        <f>SUMIFS(COT!K:K,COT!$A:$A,YEAR(daily!$A2493),COT!$B:$B,WEEKNUM(daily!$A2493))</f>
        <v>85020</v>
      </c>
      <c r="U2493">
        <f>SUMIFS(COT!L:L,COT!$A:$A,YEAR(daily!$A2493),COT!$B:$B,WEEKNUM(daily!$A2493))</f>
        <v>62343</v>
      </c>
      <c r="V2493">
        <f>SUMIFS(COT!M:M,COT!$A:$A,YEAR(daily!$A2493),COT!$B:$B,WEEKNUM(daily!$A2493))</f>
        <v>107</v>
      </c>
      <c r="W2493">
        <f>SUMIFS(COT!N:N,COT!$A:$A,YEAR(daily!$A2493),COT!$B:$B,WEEKNUM(daily!$A2493))</f>
        <v>83</v>
      </c>
      <c r="X2493">
        <f>SUMIFS(COT!O:O,COT!$A:$A,YEAR(daily!$A2493),COT!$B:$B,WEEKNUM(daily!$A2493))</f>
        <v>138</v>
      </c>
      <c r="Y2493">
        <f>SUMIFS(COT!P:P,COT!$A:$A,YEAR(daily!$A2493),COT!$B:$B,WEEKNUM(daily!$A2493))</f>
        <v>85</v>
      </c>
      <c r="Z2493">
        <f>SUMIFS(COT!Q:Q,COT!$A:$A,YEAR(daily!$A2493),COT!$B:$B,WEEKNUM(daily!$A2493))</f>
        <v>97</v>
      </c>
      <c r="AA2493">
        <f>SUMIFS(Saudi!B:B,Saudi!$A:$A,YEAR(daily!$A2493))</f>
        <v>741.61599999999999</v>
      </c>
      <c r="AB2493">
        <f>SUMIFS(Saudi!C:C,Saudi!$A:$A,YEAR(daily!$A2493))</f>
        <v>670.98500000000001</v>
      </c>
      <c r="AC2493">
        <f>SUMIFS(Saudi!F:F,Saudi!$A:$A,YEAR(daily!$A2493))</f>
        <v>3981420</v>
      </c>
      <c r="AD2493">
        <f>SUMIFS(Saudi!G:G,Saudi!$A:$A,YEAR(daily!$A2493))</f>
        <v>79.530291590719216</v>
      </c>
      <c r="AE2493">
        <f>SUMIFS(Saudi!H:H,Saudi!$A:$A,YEAR(daily!$A2493))</f>
        <v>316643493.54512131</v>
      </c>
      <c r="AF2493" s="5">
        <f t="shared" si="101"/>
        <v>1</v>
      </c>
      <c r="AG2493" s="5">
        <f t="shared" si="102"/>
        <v>2010</v>
      </c>
    </row>
    <row r="2494" spans="1:33">
      <c r="A2494" s="3">
        <v>40210</v>
      </c>
      <c r="B2494" s="1">
        <v>338307</v>
      </c>
      <c r="C2494" s="1">
        <v>93357</v>
      </c>
      <c r="D2494" s="1">
        <v>124834</v>
      </c>
      <c r="E2494" s="1">
        <v>74.430000000000007</v>
      </c>
      <c r="F2494" s="1">
        <v>75.52</v>
      </c>
      <c r="G2494" s="1">
        <v>76.11</v>
      </c>
      <c r="H2494" s="2">
        <v>51.9</v>
      </c>
      <c r="I2494" s="2">
        <v>29.1</v>
      </c>
      <c r="J2494" s="2">
        <v>86.3</v>
      </c>
      <c r="K2494" s="2">
        <v>87</v>
      </c>
      <c r="L2494">
        <f>SUMIFS(US!B:B,US!$D:$D,YEAR(daily!$A2494),US!$E:$E,MONTH(daily!$A2494))</f>
        <v>9677</v>
      </c>
      <c r="M2494">
        <f>SUMIFS(US!C:C,US!$D:$D,YEAR(daily!$A2494),US!$E:$E,MONTH(daily!$A2494))</f>
        <v>18850</v>
      </c>
      <c r="N2494">
        <f>SUMIFS(COT!E:E,COT!$A:$A,YEAR(daily!$A2494),COT!$B:$B,WEEKNUM(daily!$A2494))</f>
        <v>1360697</v>
      </c>
      <c r="O2494">
        <f>SUMIFS(COT!F:F,COT!$A:$A,YEAR(daily!$A2494),COT!$B:$B,WEEKNUM(daily!$A2494))</f>
        <v>242085</v>
      </c>
      <c r="P2494">
        <f>SUMIFS(COT!G:G,COT!$A:$A,YEAR(daily!$A2494),COT!$B:$B,WEEKNUM(daily!$A2494))</f>
        <v>156058</v>
      </c>
      <c r="Q2494">
        <f>SUMIFS(COT!H:H,COT!$A:$A,YEAR(daily!$A2494),COT!$B:$B,WEEKNUM(daily!$A2494))</f>
        <v>347076</v>
      </c>
      <c r="R2494">
        <f>SUMIFS(COT!I:I,COT!$A:$A,YEAR(daily!$A2494),COT!$B:$B,WEEKNUM(daily!$A2494))</f>
        <v>676881</v>
      </c>
      <c r="S2494">
        <f>SUMIFS(COT!J:J,COT!$A:$A,YEAR(daily!$A2494),COT!$B:$B,WEEKNUM(daily!$A2494))</f>
        <v>772175</v>
      </c>
      <c r="T2494">
        <f>SUMIFS(COT!K:K,COT!$A:$A,YEAR(daily!$A2494),COT!$B:$B,WEEKNUM(daily!$A2494))</f>
        <v>94655</v>
      </c>
      <c r="U2494">
        <f>SUMIFS(COT!L:L,COT!$A:$A,YEAR(daily!$A2494),COT!$B:$B,WEEKNUM(daily!$A2494))</f>
        <v>85388</v>
      </c>
      <c r="V2494">
        <f>SUMIFS(COT!M:M,COT!$A:$A,YEAR(daily!$A2494),COT!$B:$B,WEEKNUM(daily!$A2494))</f>
        <v>105</v>
      </c>
      <c r="W2494">
        <f>SUMIFS(COT!N:N,COT!$A:$A,YEAR(daily!$A2494),COT!$B:$B,WEEKNUM(daily!$A2494))</f>
        <v>99</v>
      </c>
      <c r="X2494">
        <f>SUMIFS(COT!O:O,COT!$A:$A,YEAR(daily!$A2494),COT!$B:$B,WEEKNUM(daily!$A2494))</f>
        <v>149</v>
      </c>
      <c r="Y2494">
        <f>SUMIFS(COT!P:P,COT!$A:$A,YEAR(daily!$A2494),COT!$B:$B,WEEKNUM(daily!$A2494))</f>
        <v>87</v>
      </c>
      <c r="Z2494">
        <f>SUMIFS(COT!Q:Q,COT!$A:$A,YEAR(daily!$A2494),COT!$B:$B,WEEKNUM(daily!$A2494))</f>
        <v>99</v>
      </c>
      <c r="AA2494">
        <f>SUMIFS(Saudi!B:B,Saudi!$A:$A,YEAR(daily!$A2494))</f>
        <v>741.61599999999999</v>
      </c>
      <c r="AB2494">
        <f>SUMIFS(Saudi!C:C,Saudi!$A:$A,YEAR(daily!$A2494))</f>
        <v>670.98500000000001</v>
      </c>
      <c r="AC2494">
        <f>SUMIFS(Saudi!F:F,Saudi!$A:$A,YEAR(daily!$A2494))</f>
        <v>3981420</v>
      </c>
      <c r="AD2494">
        <f>SUMIFS(Saudi!G:G,Saudi!$A:$A,YEAR(daily!$A2494))</f>
        <v>79.530291590719216</v>
      </c>
      <c r="AE2494">
        <f>SUMIFS(Saudi!H:H,Saudi!$A:$A,YEAR(daily!$A2494))</f>
        <v>316643493.54512131</v>
      </c>
      <c r="AF2494" s="5">
        <f t="shared" si="101"/>
        <v>2</v>
      </c>
      <c r="AG2494" s="5">
        <f t="shared" si="102"/>
        <v>2010</v>
      </c>
    </row>
    <row r="2495" spans="1:33">
      <c r="A2495" s="3">
        <v>40211</v>
      </c>
      <c r="B2495" s="1">
        <v>343139</v>
      </c>
      <c r="C2495" s="1">
        <v>99661</v>
      </c>
      <c r="D2495" s="1">
        <v>126694</v>
      </c>
      <c r="E2495" s="1">
        <v>77.23</v>
      </c>
      <c r="F2495" s="1">
        <v>78.34</v>
      </c>
      <c r="G2495" s="1">
        <v>78.91</v>
      </c>
      <c r="H2495" s="2">
        <v>51.9</v>
      </c>
      <c r="I2495" s="2">
        <v>29.1</v>
      </c>
      <c r="J2495" s="2">
        <v>86.3</v>
      </c>
      <c r="K2495" s="2">
        <v>87</v>
      </c>
      <c r="L2495">
        <f>SUMIFS(US!B:B,US!$D:$D,YEAR(daily!$A2495),US!$E:$E,MONTH(daily!$A2495))</f>
        <v>9677</v>
      </c>
      <c r="M2495">
        <f>SUMIFS(US!C:C,US!$D:$D,YEAR(daily!$A2495),US!$E:$E,MONTH(daily!$A2495))</f>
        <v>18850</v>
      </c>
      <c r="N2495">
        <f>SUMIFS(COT!E:E,COT!$A:$A,YEAR(daily!$A2495),COT!$B:$B,WEEKNUM(daily!$A2495))</f>
        <v>1360697</v>
      </c>
      <c r="O2495">
        <f>SUMIFS(COT!F:F,COT!$A:$A,YEAR(daily!$A2495),COT!$B:$B,WEEKNUM(daily!$A2495))</f>
        <v>242085</v>
      </c>
      <c r="P2495">
        <f>SUMIFS(COT!G:G,COT!$A:$A,YEAR(daily!$A2495),COT!$B:$B,WEEKNUM(daily!$A2495))</f>
        <v>156058</v>
      </c>
      <c r="Q2495">
        <f>SUMIFS(COT!H:H,COT!$A:$A,YEAR(daily!$A2495),COT!$B:$B,WEEKNUM(daily!$A2495))</f>
        <v>347076</v>
      </c>
      <c r="R2495">
        <f>SUMIFS(COT!I:I,COT!$A:$A,YEAR(daily!$A2495),COT!$B:$B,WEEKNUM(daily!$A2495))</f>
        <v>676881</v>
      </c>
      <c r="S2495">
        <f>SUMIFS(COT!J:J,COT!$A:$A,YEAR(daily!$A2495),COT!$B:$B,WEEKNUM(daily!$A2495))</f>
        <v>772175</v>
      </c>
      <c r="T2495">
        <f>SUMIFS(COT!K:K,COT!$A:$A,YEAR(daily!$A2495),COT!$B:$B,WEEKNUM(daily!$A2495))</f>
        <v>94655</v>
      </c>
      <c r="U2495">
        <f>SUMIFS(COT!L:L,COT!$A:$A,YEAR(daily!$A2495),COT!$B:$B,WEEKNUM(daily!$A2495))</f>
        <v>85388</v>
      </c>
      <c r="V2495">
        <f>SUMIFS(COT!M:M,COT!$A:$A,YEAR(daily!$A2495),COT!$B:$B,WEEKNUM(daily!$A2495))</f>
        <v>105</v>
      </c>
      <c r="W2495">
        <f>SUMIFS(COT!N:N,COT!$A:$A,YEAR(daily!$A2495),COT!$B:$B,WEEKNUM(daily!$A2495))</f>
        <v>99</v>
      </c>
      <c r="X2495">
        <f>SUMIFS(COT!O:O,COT!$A:$A,YEAR(daily!$A2495),COT!$B:$B,WEEKNUM(daily!$A2495))</f>
        <v>149</v>
      </c>
      <c r="Y2495">
        <f>SUMIFS(COT!P:P,COT!$A:$A,YEAR(daily!$A2495),COT!$B:$B,WEEKNUM(daily!$A2495))</f>
        <v>87</v>
      </c>
      <c r="Z2495">
        <f>SUMIFS(COT!Q:Q,COT!$A:$A,YEAR(daily!$A2495),COT!$B:$B,WEEKNUM(daily!$A2495))</f>
        <v>99</v>
      </c>
      <c r="AA2495">
        <f>SUMIFS(Saudi!B:B,Saudi!$A:$A,YEAR(daily!$A2495))</f>
        <v>741.61599999999999</v>
      </c>
      <c r="AB2495">
        <f>SUMIFS(Saudi!C:C,Saudi!$A:$A,YEAR(daily!$A2495))</f>
        <v>670.98500000000001</v>
      </c>
      <c r="AC2495">
        <f>SUMIFS(Saudi!F:F,Saudi!$A:$A,YEAR(daily!$A2495))</f>
        <v>3981420</v>
      </c>
      <c r="AD2495">
        <f>SUMIFS(Saudi!G:G,Saudi!$A:$A,YEAR(daily!$A2495))</f>
        <v>79.530291590719216</v>
      </c>
      <c r="AE2495">
        <f>SUMIFS(Saudi!H:H,Saudi!$A:$A,YEAR(daily!$A2495))</f>
        <v>316643493.54512131</v>
      </c>
      <c r="AF2495" s="5">
        <f t="shared" si="101"/>
        <v>2</v>
      </c>
      <c r="AG2495" s="5">
        <f t="shared" si="102"/>
        <v>2010</v>
      </c>
    </row>
    <row r="2496" spans="1:33">
      <c r="A2496" s="3">
        <v>40212</v>
      </c>
      <c r="B2496" s="1">
        <v>329819</v>
      </c>
      <c r="C2496" s="1">
        <v>99769</v>
      </c>
      <c r="D2496" s="1">
        <v>125618</v>
      </c>
      <c r="E2496" s="1">
        <v>76.98</v>
      </c>
      <c r="F2496" s="1">
        <v>78.05</v>
      </c>
      <c r="G2496" s="1">
        <v>78.64</v>
      </c>
      <c r="H2496" s="2">
        <v>51.9</v>
      </c>
      <c r="I2496" s="2">
        <v>29.1</v>
      </c>
      <c r="J2496" s="2">
        <v>86.3</v>
      </c>
      <c r="K2496" s="2">
        <v>87</v>
      </c>
      <c r="L2496">
        <f>SUMIFS(US!B:B,US!$D:$D,YEAR(daily!$A2496),US!$E:$E,MONTH(daily!$A2496))</f>
        <v>9677</v>
      </c>
      <c r="M2496">
        <f>SUMIFS(US!C:C,US!$D:$D,YEAR(daily!$A2496),US!$E:$E,MONTH(daily!$A2496))</f>
        <v>18850</v>
      </c>
      <c r="N2496">
        <f>SUMIFS(COT!E:E,COT!$A:$A,YEAR(daily!$A2496),COT!$B:$B,WEEKNUM(daily!$A2496))</f>
        <v>1360697</v>
      </c>
      <c r="O2496">
        <f>SUMIFS(COT!F:F,COT!$A:$A,YEAR(daily!$A2496),COT!$B:$B,WEEKNUM(daily!$A2496))</f>
        <v>242085</v>
      </c>
      <c r="P2496">
        <f>SUMIFS(COT!G:G,COT!$A:$A,YEAR(daily!$A2496),COT!$B:$B,WEEKNUM(daily!$A2496))</f>
        <v>156058</v>
      </c>
      <c r="Q2496">
        <f>SUMIFS(COT!H:H,COT!$A:$A,YEAR(daily!$A2496),COT!$B:$B,WEEKNUM(daily!$A2496))</f>
        <v>347076</v>
      </c>
      <c r="R2496">
        <f>SUMIFS(COT!I:I,COT!$A:$A,YEAR(daily!$A2496),COT!$B:$B,WEEKNUM(daily!$A2496))</f>
        <v>676881</v>
      </c>
      <c r="S2496">
        <f>SUMIFS(COT!J:J,COT!$A:$A,YEAR(daily!$A2496),COT!$B:$B,WEEKNUM(daily!$A2496))</f>
        <v>772175</v>
      </c>
      <c r="T2496">
        <f>SUMIFS(COT!K:K,COT!$A:$A,YEAR(daily!$A2496),COT!$B:$B,WEEKNUM(daily!$A2496))</f>
        <v>94655</v>
      </c>
      <c r="U2496">
        <f>SUMIFS(COT!L:L,COT!$A:$A,YEAR(daily!$A2496),COT!$B:$B,WEEKNUM(daily!$A2496))</f>
        <v>85388</v>
      </c>
      <c r="V2496">
        <f>SUMIFS(COT!M:M,COT!$A:$A,YEAR(daily!$A2496),COT!$B:$B,WEEKNUM(daily!$A2496))</f>
        <v>105</v>
      </c>
      <c r="W2496">
        <f>SUMIFS(COT!N:N,COT!$A:$A,YEAR(daily!$A2496),COT!$B:$B,WEEKNUM(daily!$A2496))</f>
        <v>99</v>
      </c>
      <c r="X2496">
        <f>SUMIFS(COT!O:O,COT!$A:$A,YEAR(daily!$A2496),COT!$B:$B,WEEKNUM(daily!$A2496))</f>
        <v>149</v>
      </c>
      <c r="Y2496">
        <f>SUMIFS(COT!P:P,COT!$A:$A,YEAR(daily!$A2496),COT!$B:$B,WEEKNUM(daily!$A2496))</f>
        <v>87</v>
      </c>
      <c r="Z2496">
        <f>SUMIFS(COT!Q:Q,COT!$A:$A,YEAR(daily!$A2496),COT!$B:$B,WEEKNUM(daily!$A2496))</f>
        <v>99</v>
      </c>
      <c r="AA2496">
        <f>SUMIFS(Saudi!B:B,Saudi!$A:$A,YEAR(daily!$A2496))</f>
        <v>741.61599999999999</v>
      </c>
      <c r="AB2496">
        <f>SUMIFS(Saudi!C:C,Saudi!$A:$A,YEAR(daily!$A2496))</f>
        <v>670.98500000000001</v>
      </c>
      <c r="AC2496">
        <f>SUMIFS(Saudi!F:F,Saudi!$A:$A,YEAR(daily!$A2496))</f>
        <v>3981420</v>
      </c>
      <c r="AD2496">
        <f>SUMIFS(Saudi!G:G,Saudi!$A:$A,YEAR(daily!$A2496))</f>
        <v>79.530291590719216</v>
      </c>
      <c r="AE2496">
        <f>SUMIFS(Saudi!H:H,Saudi!$A:$A,YEAR(daily!$A2496))</f>
        <v>316643493.54512131</v>
      </c>
      <c r="AF2496" s="5">
        <f t="shared" si="101"/>
        <v>2</v>
      </c>
      <c r="AG2496" s="5">
        <f t="shared" si="102"/>
        <v>2010</v>
      </c>
    </row>
    <row r="2497" spans="1:33">
      <c r="A2497" s="3">
        <v>40213</v>
      </c>
      <c r="B2497" s="1">
        <v>311435</v>
      </c>
      <c r="C2497" s="1">
        <v>102177</v>
      </c>
      <c r="D2497" s="1">
        <v>125864</v>
      </c>
      <c r="E2497" s="1">
        <v>73.14</v>
      </c>
      <c r="F2497" s="1">
        <v>74.14</v>
      </c>
      <c r="G2497" s="1">
        <v>74.739999999999995</v>
      </c>
      <c r="H2497" s="2">
        <v>51.9</v>
      </c>
      <c r="I2497" s="2">
        <v>29.1</v>
      </c>
      <c r="J2497" s="2">
        <v>86.3</v>
      </c>
      <c r="K2497" s="2">
        <v>87</v>
      </c>
      <c r="L2497">
        <f>SUMIFS(US!B:B,US!$D:$D,YEAR(daily!$A2497),US!$E:$E,MONTH(daily!$A2497))</f>
        <v>9677</v>
      </c>
      <c r="M2497">
        <f>SUMIFS(US!C:C,US!$D:$D,YEAR(daily!$A2497),US!$E:$E,MONTH(daily!$A2497))</f>
        <v>18850</v>
      </c>
      <c r="N2497">
        <f>SUMIFS(COT!E:E,COT!$A:$A,YEAR(daily!$A2497),COT!$B:$B,WEEKNUM(daily!$A2497))</f>
        <v>1360697</v>
      </c>
      <c r="O2497">
        <f>SUMIFS(COT!F:F,COT!$A:$A,YEAR(daily!$A2497),COT!$B:$B,WEEKNUM(daily!$A2497))</f>
        <v>242085</v>
      </c>
      <c r="P2497">
        <f>SUMIFS(COT!G:G,COT!$A:$A,YEAR(daily!$A2497),COT!$B:$B,WEEKNUM(daily!$A2497))</f>
        <v>156058</v>
      </c>
      <c r="Q2497">
        <f>SUMIFS(COT!H:H,COT!$A:$A,YEAR(daily!$A2497),COT!$B:$B,WEEKNUM(daily!$A2497))</f>
        <v>347076</v>
      </c>
      <c r="R2497">
        <f>SUMIFS(COT!I:I,COT!$A:$A,YEAR(daily!$A2497),COT!$B:$B,WEEKNUM(daily!$A2497))</f>
        <v>676881</v>
      </c>
      <c r="S2497">
        <f>SUMIFS(COT!J:J,COT!$A:$A,YEAR(daily!$A2497),COT!$B:$B,WEEKNUM(daily!$A2497))</f>
        <v>772175</v>
      </c>
      <c r="T2497">
        <f>SUMIFS(COT!K:K,COT!$A:$A,YEAR(daily!$A2497),COT!$B:$B,WEEKNUM(daily!$A2497))</f>
        <v>94655</v>
      </c>
      <c r="U2497">
        <f>SUMIFS(COT!L:L,COT!$A:$A,YEAR(daily!$A2497),COT!$B:$B,WEEKNUM(daily!$A2497))</f>
        <v>85388</v>
      </c>
      <c r="V2497">
        <f>SUMIFS(COT!M:M,COT!$A:$A,YEAR(daily!$A2497),COT!$B:$B,WEEKNUM(daily!$A2497))</f>
        <v>105</v>
      </c>
      <c r="W2497">
        <f>SUMIFS(COT!N:N,COT!$A:$A,YEAR(daily!$A2497),COT!$B:$B,WEEKNUM(daily!$A2497))</f>
        <v>99</v>
      </c>
      <c r="X2497">
        <f>SUMIFS(COT!O:O,COT!$A:$A,YEAR(daily!$A2497),COT!$B:$B,WEEKNUM(daily!$A2497))</f>
        <v>149</v>
      </c>
      <c r="Y2497">
        <f>SUMIFS(COT!P:P,COT!$A:$A,YEAR(daily!$A2497),COT!$B:$B,WEEKNUM(daily!$A2497))</f>
        <v>87</v>
      </c>
      <c r="Z2497">
        <f>SUMIFS(COT!Q:Q,COT!$A:$A,YEAR(daily!$A2497),COT!$B:$B,WEEKNUM(daily!$A2497))</f>
        <v>99</v>
      </c>
      <c r="AA2497">
        <f>SUMIFS(Saudi!B:B,Saudi!$A:$A,YEAR(daily!$A2497))</f>
        <v>741.61599999999999</v>
      </c>
      <c r="AB2497">
        <f>SUMIFS(Saudi!C:C,Saudi!$A:$A,YEAR(daily!$A2497))</f>
        <v>670.98500000000001</v>
      </c>
      <c r="AC2497">
        <f>SUMIFS(Saudi!F:F,Saudi!$A:$A,YEAR(daily!$A2497))</f>
        <v>3981420</v>
      </c>
      <c r="AD2497">
        <f>SUMIFS(Saudi!G:G,Saudi!$A:$A,YEAR(daily!$A2497))</f>
        <v>79.530291590719216</v>
      </c>
      <c r="AE2497">
        <f>SUMIFS(Saudi!H:H,Saudi!$A:$A,YEAR(daily!$A2497))</f>
        <v>316643493.54512131</v>
      </c>
      <c r="AF2497" s="5">
        <f t="shared" si="101"/>
        <v>2</v>
      </c>
      <c r="AG2497" s="5">
        <f t="shared" si="102"/>
        <v>2010</v>
      </c>
    </row>
    <row r="2498" spans="1:33">
      <c r="A2498" s="3">
        <v>40214</v>
      </c>
      <c r="B2498" s="1">
        <v>287290</v>
      </c>
      <c r="C2498" s="1">
        <v>108181</v>
      </c>
      <c r="D2498" s="1">
        <v>126542</v>
      </c>
      <c r="E2498" s="1">
        <v>71.19</v>
      </c>
      <c r="F2498" s="1">
        <v>71.95</v>
      </c>
      <c r="G2498" s="1">
        <v>72.45</v>
      </c>
      <c r="H2498" s="2">
        <v>51.9</v>
      </c>
      <c r="I2498" s="2">
        <v>29.1</v>
      </c>
      <c r="J2498" s="2">
        <v>86.3</v>
      </c>
      <c r="K2498" s="2">
        <v>87</v>
      </c>
      <c r="L2498">
        <f>SUMIFS(US!B:B,US!$D:$D,YEAR(daily!$A2498),US!$E:$E,MONTH(daily!$A2498))</f>
        <v>9677</v>
      </c>
      <c r="M2498">
        <f>SUMIFS(US!C:C,US!$D:$D,YEAR(daily!$A2498),US!$E:$E,MONTH(daily!$A2498))</f>
        <v>18850</v>
      </c>
      <c r="N2498">
        <f>SUMIFS(COT!E:E,COT!$A:$A,YEAR(daily!$A2498),COT!$B:$B,WEEKNUM(daily!$A2498))</f>
        <v>1360697</v>
      </c>
      <c r="O2498">
        <f>SUMIFS(COT!F:F,COT!$A:$A,YEAR(daily!$A2498),COT!$B:$B,WEEKNUM(daily!$A2498))</f>
        <v>242085</v>
      </c>
      <c r="P2498">
        <f>SUMIFS(COT!G:G,COT!$A:$A,YEAR(daily!$A2498),COT!$B:$B,WEEKNUM(daily!$A2498))</f>
        <v>156058</v>
      </c>
      <c r="Q2498">
        <f>SUMIFS(COT!H:H,COT!$A:$A,YEAR(daily!$A2498),COT!$B:$B,WEEKNUM(daily!$A2498))</f>
        <v>347076</v>
      </c>
      <c r="R2498">
        <f>SUMIFS(COT!I:I,COT!$A:$A,YEAR(daily!$A2498),COT!$B:$B,WEEKNUM(daily!$A2498))</f>
        <v>676881</v>
      </c>
      <c r="S2498">
        <f>SUMIFS(COT!J:J,COT!$A:$A,YEAR(daily!$A2498),COT!$B:$B,WEEKNUM(daily!$A2498))</f>
        <v>772175</v>
      </c>
      <c r="T2498">
        <f>SUMIFS(COT!K:K,COT!$A:$A,YEAR(daily!$A2498),COT!$B:$B,WEEKNUM(daily!$A2498))</f>
        <v>94655</v>
      </c>
      <c r="U2498">
        <f>SUMIFS(COT!L:L,COT!$A:$A,YEAR(daily!$A2498),COT!$B:$B,WEEKNUM(daily!$A2498))</f>
        <v>85388</v>
      </c>
      <c r="V2498">
        <f>SUMIFS(COT!M:M,COT!$A:$A,YEAR(daily!$A2498),COT!$B:$B,WEEKNUM(daily!$A2498))</f>
        <v>105</v>
      </c>
      <c r="W2498">
        <f>SUMIFS(COT!N:N,COT!$A:$A,YEAR(daily!$A2498),COT!$B:$B,WEEKNUM(daily!$A2498))</f>
        <v>99</v>
      </c>
      <c r="X2498">
        <f>SUMIFS(COT!O:O,COT!$A:$A,YEAR(daily!$A2498),COT!$B:$B,WEEKNUM(daily!$A2498))</f>
        <v>149</v>
      </c>
      <c r="Y2498">
        <f>SUMIFS(COT!P:P,COT!$A:$A,YEAR(daily!$A2498),COT!$B:$B,WEEKNUM(daily!$A2498))</f>
        <v>87</v>
      </c>
      <c r="Z2498">
        <f>SUMIFS(COT!Q:Q,COT!$A:$A,YEAR(daily!$A2498),COT!$B:$B,WEEKNUM(daily!$A2498))</f>
        <v>99</v>
      </c>
      <c r="AA2498">
        <f>SUMIFS(Saudi!B:B,Saudi!$A:$A,YEAR(daily!$A2498))</f>
        <v>741.61599999999999</v>
      </c>
      <c r="AB2498">
        <f>SUMIFS(Saudi!C:C,Saudi!$A:$A,YEAR(daily!$A2498))</f>
        <v>670.98500000000001</v>
      </c>
      <c r="AC2498">
        <f>SUMIFS(Saudi!F:F,Saudi!$A:$A,YEAR(daily!$A2498))</f>
        <v>3981420</v>
      </c>
      <c r="AD2498">
        <f>SUMIFS(Saudi!G:G,Saudi!$A:$A,YEAR(daily!$A2498))</f>
        <v>79.530291590719216</v>
      </c>
      <c r="AE2498">
        <f>SUMIFS(Saudi!H:H,Saudi!$A:$A,YEAR(daily!$A2498))</f>
        <v>316643493.54512131</v>
      </c>
      <c r="AF2498" s="5">
        <f t="shared" ref="AF2498:AF2561" si="103">MONTH(A2498)</f>
        <v>2</v>
      </c>
      <c r="AG2498" s="5">
        <f t="shared" ref="AG2498:AG2561" si="104">YEAR(A2498)</f>
        <v>2010</v>
      </c>
    </row>
    <row r="2499" spans="1:33">
      <c r="A2499" s="3">
        <v>40217</v>
      </c>
      <c r="B2499" s="1">
        <v>259192</v>
      </c>
      <c r="C2499" s="1">
        <v>113254</v>
      </c>
      <c r="D2499" s="1">
        <v>127959</v>
      </c>
      <c r="E2499" s="1">
        <v>71.89</v>
      </c>
      <c r="F2499" s="1">
        <v>72.760000000000005</v>
      </c>
      <c r="G2499" s="1">
        <v>73.260000000000005</v>
      </c>
      <c r="H2499" s="2">
        <v>51.9</v>
      </c>
      <c r="I2499" s="2">
        <v>29.1</v>
      </c>
      <c r="J2499" s="2">
        <v>86.3</v>
      </c>
      <c r="K2499" s="2">
        <v>87</v>
      </c>
      <c r="L2499">
        <f>SUMIFS(US!B:B,US!$D:$D,YEAR(daily!$A2499),US!$E:$E,MONTH(daily!$A2499))</f>
        <v>9677</v>
      </c>
      <c r="M2499">
        <f>SUMIFS(US!C:C,US!$D:$D,YEAR(daily!$A2499),US!$E:$E,MONTH(daily!$A2499))</f>
        <v>18850</v>
      </c>
      <c r="N2499">
        <f>SUMIFS(COT!E:E,COT!$A:$A,YEAR(daily!$A2499),COT!$B:$B,WEEKNUM(daily!$A2499))</f>
        <v>1307602</v>
      </c>
      <c r="O2499">
        <f>SUMIFS(COT!F:F,COT!$A:$A,YEAR(daily!$A2499),COT!$B:$B,WEEKNUM(daily!$A2499))</f>
        <v>225068</v>
      </c>
      <c r="P2499">
        <f>SUMIFS(COT!G:G,COT!$A:$A,YEAR(daily!$A2499),COT!$B:$B,WEEKNUM(daily!$A2499))</f>
        <v>183008</v>
      </c>
      <c r="Q2499">
        <f>SUMIFS(COT!H:H,COT!$A:$A,YEAR(daily!$A2499),COT!$B:$B,WEEKNUM(daily!$A2499))</f>
        <v>320352</v>
      </c>
      <c r="R2499">
        <f>SUMIFS(COT!I:I,COT!$A:$A,YEAR(daily!$A2499),COT!$B:$B,WEEKNUM(daily!$A2499))</f>
        <v>686710</v>
      </c>
      <c r="S2499">
        <f>SUMIFS(COT!J:J,COT!$A:$A,YEAR(daily!$A2499),COT!$B:$B,WEEKNUM(daily!$A2499))</f>
        <v>734745</v>
      </c>
      <c r="T2499">
        <f>SUMIFS(COT!K:K,COT!$A:$A,YEAR(daily!$A2499),COT!$B:$B,WEEKNUM(daily!$A2499))</f>
        <v>75472</v>
      </c>
      <c r="U2499">
        <f>SUMIFS(COT!L:L,COT!$A:$A,YEAR(daily!$A2499),COT!$B:$B,WEEKNUM(daily!$A2499))</f>
        <v>69497</v>
      </c>
      <c r="V2499">
        <f>SUMIFS(COT!M:M,COT!$A:$A,YEAR(daily!$A2499),COT!$B:$B,WEEKNUM(daily!$A2499))</f>
        <v>100</v>
      </c>
      <c r="W2499">
        <f>SUMIFS(COT!N:N,COT!$A:$A,YEAR(daily!$A2499),COT!$B:$B,WEEKNUM(daily!$A2499))</f>
        <v>99</v>
      </c>
      <c r="X2499">
        <f>SUMIFS(COT!O:O,COT!$A:$A,YEAR(daily!$A2499),COT!$B:$B,WEEKNUM(daily!$A2499))</f>
        <v>147</v>
      </c>
      <c r="Y2499">
        <f>SUMIFS(COT!P:P,COT!$A:$A,YEAR(daily!$A2499),COT!$B:$B,WEEKNUM(daily!$A2499))</f>
        <v>88</v>
      </c>
      <c r="Z2499">
        <f>SUMIFS(COT!Q:Q,COT!$A:$A,YEAR(daily!$A2499),COT!$B:$B,WEEKNUM(daily!$A2499))</f>
        <v>95</v>
      </c>
      <c r="AA2499">
        <f>SUMIFS(Saudi!B:B,Saudi!$A:$A,YEAR(daily!$A2499))</f>
        <v>741.61599999999999</v>
      </c>
      <c r="AB2499">
        <f>SUMIFS(Saudi!C:C,Saudi!$A:$A,YEAR(daily!$A2499))</f>
        <v>670.98500000000001</v>
      </c>
      <c r="AC2499">
        <f>SUMIFS(Saudi!F:F,Saudi!$A:$A,YEAR(daily!$A2499))</f>
        <v>3981420</v>
      </c>
      <c r="AD2499">
        <f>SUMIFS(Saudi!G:G,Saudi!$A:$A,YEAR(daily!$A2499))</f>
        <v>79.530291590719216</v>
      </c>
      <c r="AE2499">
        <f>SUMIFS(Saudi!H:H,Saudi!$A:$A,YEAR(daily!$A2499))</f>
        <v>316643493.54512131</v>
      </c>
      <c r="AF2499" s="5">
        <f t="shared" si="103"/>
        <v>2</v>
      </c>
      <c r="AG2499" s="5">
        <f t="shared" si="104"/>
        <v>2010</v>
      </c>
    </row>
    <row r="2500" spans="1:33">
      <c r="A2500" s="3">
        <v>40218</v>
      </c>
      <c r="B2500" s="1">
        <v>222137</v>
      </c>
      <c r="C2500" s="1">
        <v>123694</v>
      </c>
      <c r="D2500" s="1">
        <v>129428</v>
      </c>
      <c r="E2500" s="1">
        <v>73.75</v>
      </c>
      <c r="F2500" s="1">
        <v>74.709999999999994</v>
      </c>
      <c r="G2500" s="1">
        <v>75.239999999999995</v>
      </c>
      <c r="H2500" s="2">
        <v>51.9</v>
      </c>
      <c r="I2500" s="2">
        <v>29.1</v>
      </c>
      <c r="J2500" s="2">
        <v>86.3</v>
      </c>
      <c r="K2500" s="2">
        <v>87</v>
      </c>
      <c r="L2500">
        <f>SUMIFS(US!B:B,US!$D:$D,YEAR(daily!$A2500),US!$E:$E,MONTH(daily!$A2500))</f>
        <v>9677</v>
      </c>
      <c r="M2500">
        <f>SUMIFS(US!C:C,US!$D:$D,YEAR(daily!$A2500),US!$E:$E,MONTH(daily!$A2500))</f>
        <v>18850</v>
      </c>
      <c r="N2500">
        <f>SUMIFS(COT!E:E,COT!$A:$A,YEAR(daily!$A2500),COT!$B:$B,WEEKNUM(daily!$A2500))</f>
        <v>1307602</v>
      </c>
      <c r="O2500">
        <f>SUMIFS(COT!F:F,COT!$A:$A,YEAR(daily!$A2500),COT!$B:$B,WEEKNUM(daily!$A2500))</f>
        <v>225068</v>
      </c>
      <c r="P2500">
        <f>SUMIFS(COT!G:G,COT!$A:$A,YEAR(daily!$A2500),COT!$B:$B,WEEKNUM(daily!$A2500))</f>
        <v>183008</v>
      </c>
      <c r="Q2500">
        <f>SUMIFS(COT!H:H,COT!$A:$A,YEAR(daily!$A2500),COT!$B:$B,WEEKNUM(daily!$A2500))</f>
        <v>320352</v>
      </c>
      <c r="R2500">
        <f>SUMIFS(COT!I:I,COT!$A:$A,YEAR(daily!$A2500),COT!$B:$B,WEEKNUM(daily!$A2500))</f>
        <v>686710</v>
      </c>
      <c r="S2500">
        <f>SUMIFS(COT!J:J,COT!$A:$A,YEAR(daily!$A2500),COT!$B:$B,WEEKNUM(daily!$A2500))</f>
        <v>734745</v>
      </c>
      <c r="T2500">
        <f>SUMIFS(COT!K:K,COT!$A:$A,YEAR(daily!$A2500),COT!$B:$B,WEEKNUM(daily!$A2500))</f>
        <v>75472</v>
      </c>
      <c r="U2500">
        <f>SUMIFS(COT!L:L,COT!$A:$A,YEAR(daily!$A2500),COT!$B:$B,WEEKNUM(daily!$A2500))</f>
        <v>69497</v>
      </c>
      <c r="V2500">
        <f>SUMIFS(COT!M:M,COT!$A:$A,YEAR(daily!$A2500),COT!$B:$B,WEEKNUM(daily!$A2500))</f>
        <v>100</v>
      </c>
      <c r="W2500">
        <f>SUMIFS(COT!N:N,COT!$A:$A,YEAR(daily!$A2500),COT!$B:$B,WEEKNUM(daily!$A2500))</f>
        <v>99</v>
      </c>
      <c r="X2500">
        <f>SUMIFS(COT!O:O,COT!$A:$A,YEAR(daily!$A2500),COT!$B:$B,WEEKNUM(daily!$A2500))</f>
        <v>147</v>
      </c>
      <c r="Y2500">
        <f>SUMIFS(COT!P:P,COT!$A:$A,YEAR(daily!$A2500),COT!$B:$B,WEEKNUM(daily!$A2500))</f>
        <v>88</v>
      </c>
      <c r="Z2500">
        <f>SUMIFS(COT!Q:Q,COT!$A:$A,YEAR(daily!$A2500),COT!$B:$B,WEEKNUM(daily!$A2500))</f>
        <v>95</v>
      </c>
      <c r="AA2500">
        <f>SUMIFS(Saudi!B:B,Saudi!$A:$A,YEAR(daily!$A2500))</f>
        <v>741.61599999999999</v>
      </c>
      <c r="AB2500">
        <f>SUMIFS(Saudi!C:C,Saudi!$A:$A,YEAR(daily!$A2500))</f>
        <v>670.98500000000001</v>
      </c>
      <c r="AC2500">
        <f>SUMIFS(Saudi!F:F,Saudi!$A:$A,YEAR(daily!$A2500))</f>
        <v>3981420</v>
      </c>
      <c r="AD2500">
        <f>SUMIFS(Saudi!G:G,Saudi!$A:$A,YEAR(daily!$A2500))</f>
        <v>79.530291590719216</v>
      </c>
      <c r="AE2500">
        <f>SUMIFS(Saudi!H:H,Saudi!$A:$A,YEAR(daily!$A2500))</f>
        <v>316643493.54512131</v>
      </c>
      <c r="AF2500" s="5">
        <f t="shared" si="103"/>
        <v>2</v>
      </c>
      <c r="AG2500" s="5">
        <f t="shared" si="104"/>
        <v>2010</v>
      </c>
    </row>
    <row r="2501" spans="1:33">
      <c r="A2501" s="3">
        <v>40219</v>
      </c>
      <c r="B2501" s="1">
        <v>185178</v>
      </c>
      <c r="C2501" s="1">
        <v>131224</v>
      </c>
      <c r="D2501" s="1">
        <v>134417</v>
      </c>
      <c r="E2501" s="1">
        <v>74.52</v>
      </c>
      <c r="F2501" s="1">
        <v>75.34</v>
      </c>
      <c r="G2501" s="1">
        <v>75.83</v>
      </c>
      <c r="H2501" s="2">
        <v>51.9</v>
      </c>
      <c r="I2501" s="2">
        <v>29.1</v>
      </c>
      <c r="J2501" s="2">
        <v>86.3</v>
      </c>
      <c r="K2501" s="2">
        <v>87</v>
      </c>
      <c r="L2501">
        <f>SUMIFS(US!B:B,US!$D:$D,YEAR(daily!$A2501),US!$E:$E,MONTH(daily!$A2501))</f>
        <v>9677</v>
      </c>
      <c r="M2501">
        <f>SUMIFS(US!C:C,US!$D:$D,YEAR(daily!$A2501),US!$E:$E,MONTH(daily!$A2501))</f>
        <v>18850</v>
      </c>
      <c r="N2501">
        <f>SUMIFS(COT!E:E,COT!$A:$A,YEAR(daily!$A2501),COT!$B:$B,WEEKNUM(daily!$A2501))</f>
        <v>1307602</v>
      </c>
      <c r="O2501">
        <f>SUMIFS(COT!F:F,COT!$A:$A,YEAR(daily!$A2501),COT!$B:$B,WEEKNUM(daily!$A2501))</f>
        <v>225068</v>
      </c>
      <c r="P2501">
        <f>SUMIFS(COT!G:G,COT!$A:$A,YEAR(daily!$A2501),COT!$B:$B,WEEKNUM(daily!$A2501))</f>
        <v>183008</v>
      </c>
      <c r="Q2501">
        <f>SUMIFS(COT!H:H,COT!$A:$A,YEAR(daily!$A2501),COT!$B:$B,WEEKNUM(daily!$A2501))</f>
        <v>320352</v>
      </c>
      <c r="R2501">
        <f>SUMIFS(COT!I:I,COT!$A:$A,YEAR(daily!$A2501),COT!$B:$B,WEEKNUM(daily!$A2501))</f>
        <v>686710</v>
      </c>
      <c r="S2501">
        <f>SUMIFS(COT!J:J,COT!$A:$A,YEAR(daily!$A2501),COT!$B:$B,WEEKNUM(daily!$A2501))</f>
        <v>734745</v>
      </c>
      <c r="T2501">
        <f>SUMIFS(COT!K:K,COT!$A:$A,YEAR(daily!$A2501),COT!$B:$B,WEEKNUM(daily!$A2501))</f>
        <v>75472</v>
      </c>
      <c r="U2501">
        <f>SUMIFS(COT!L:L,COT!$A:$A,YEAR(daily!$A2501),COT!$B:$B,WEEKNUM(daily!$A2501))</f>
        <v>69497</v>
      </c>
      <c r="V2501">
        <f>SUMIFS(COT!M:M,COT!$A:$A,YEAR(daily!$A2501),COT!$B:$B,WEEKNUM(daily!$A2501))</f>
        <v>100</v>
      </c>
      <c r="W2501">
        <f>SUMIFS(COT!N:N,COT!$A:$A,YEAR(daily!$A2501),COT!$B:$B,WEEKNUM(daily!$A2501))</f>
        <v>99</v>
      </c>
      <c r="X2501">
        <f>SUMIFS(COT!O:O,COT!$A:$A,YEAR(daily!$A2501),COT!$B:$B,WEEKNUM(daily!$A2501))</f>
        <v>147</v>
      </c>
      <c r="Y2501">
        <f>SUMIFS(COT!P:P,COT!$A:$A,YEAR(daily!$A2501),COT!$B:$B,WEEKNUM(daily!$A2501))</f>
        <v>88</v>
      </c>
      <c r="Z2501">
        <f>SUMIFS(COT!Q:Q,COT!$A:$A,YEAR(daily!$A2501),COT!$B:$B,WEEKNUM(daily!$A2501))</f>
        <v>95</v>
      </c>
      <c r="AA2501">
        <f>SUMIFS(Saudi!B:B,Saudi!$A:$A,YEAR(daily!$A2501))</f>
        <v>741.61599999999999</v>
      </c>
      <c r="AB2501">
        <f>SUMIFS(Saudi!C:C,Saudi!$A:$A,YEAR(daily!$A2501))</f>
        <v>670.98500000000001</v>
      </c>
      <c r="AC2501">
        <f>SUMIFS(Saudi!F:F,Saudi!$A:$A,YEAR(daily!$A2501))</f>
        <v>3981420</v>
      </c>
      <c r="AD2501">
        <f>SUMIFS(Saudi!G:G,Saudi!$A:$A,YEAR(daily!$A2501))</f>
        <v>79.530291590719216</v>
      </c>
      <c r="AE2501">
        <f>SUMIFS(Saudi!H:H,Saudi!$A:$A,YEAR(daily!$A2501))</f>
        <v>316643493.54512131</v>
      </c>
      <c r="AF2501" s="5">
        <f t="shared" si="103"/>
        <v>2</v>
      </c>
      <c r="AG2501" s="5">
        <f t="shared" si="104"/>
        <v>2010</v>
      </c>
    </row>
    <row r="2502" spans="1:33">
      <c r="A2502" s="3">
        <v>40220</v>
      </c>
      <c r="B2502" s="1">
        <v>156710</v>
      </c>
      <c r="C2502" s="1">
        <v>144131</v>
      </c>
      <c r="D2502" s="1">
        <v>143567</v>
      </c>
      <c r="E2502" s="1">
        <v>75.28</v>
      </c>
      <c r="F2502" s="1">
        <v>76.23</v>
      </c>
      <c r="G2502" s="1">
        <v>76.73</v>
      </c>
      <c r="H2502" s="2">
        <v>51.9</v>
      </c>
      <c r="I2502" s="2">
        <v>29.1</v>
      </c>
      <c r="J2502" s="2">
        <v>86.3</v>
      </c>
      <c r="K2502" s="2">
        <v>87</v>
      </c>
      <c r="L2502">
        <f>SUMIFS(US!B:B,US!$D:$D,YEAR(daily!$A2502),US!$E:$E,MONTH(daily!$A2502))</f>
        <v>9677</v>
      </c>
      <c r="M2502">
        <f>SUMIFS(US!C:C,US!$D:$D,YEAR(daily!$A2502),US!$E:$E,MONTH(daily!$A2502))</f>
        <v>18850</v>
      </c>
      <c r="N2502">
        <f>SUMIFS(COT!E:E,COT!$A:$A,YEAR(daily!$A2502),COT!$B:$B,WEEKNUM(daily!$A2502))</f>
        <v>1307602</v>
      </c>
      <c r="O2502">
        <f>SUMIFS(COT!F:F,COT!$A:$A,YEAR(daily!$A2502),COT!$B:$B,WEEKNUM(daily!$A2502))</f>
        <v>225068</v>
      </c>
      <c r="P2502">
        <f>SUMIFS(COT!G:G,COT!$A:$A,YEAR(daily!$A2502),COT!$B:$B,WEEKNUM(daily!$A2502))</f>
        <v>183008</v>
      </c>
      <c r="Q2502">
        <f>SUMIFS(COT!H:H,COT!$A:$A,YEAR(daily!$A2502),COT!$B:$B,WEEKNUM(daily!$A2502))</f>
        <v>320352</v>
      </c>
      <c r="R2502">
        <f>SUMIFS(COT!I:I,COT!$A:$A,YEAR(daily!$A2502),COT!$B:$B,WEEKNUM(daily!$A2502))</f>
        <v>686710</v>
      </c>
      <c r="S2502">
        <f>SUMIFS(COT!J:J,COT!$A:$A,YEAR(daily!$A2502),COT!$B:$B,WEEKNUM(daily!$A2502))</f>
        <v>734745</v>
      </c>
      <c r="T2502">
        <f>SUMIFS(COT!K:K,COT!$A:$A,YEAR(daily!$A2502),COT!$B:$B,WEEKNUM(daily!$A2502))</f>
        <v>75472</v>
      </c>
      <c r="U2502">
        <f>SUMIFS(COT!L:L,COT!$A:$A,YEAR(daily!$A2502),COT!$B:$B,WEEKNUM(daily!$A2502))</f>
        <v>69497</v>
      </c>
      <c r="V2502">
        <f>SUMIFS(COT!M:M,COT!$A:$A,YEAR(daily!$A2502),COT!$B:$B,WEEKNUM(daily!$A2502))</f>
        <v>100</v>
      </c>
      <c r="W2502">
        <f>SUMIFS(COT!N:N,COT!$A:$A,YEAR(daily!$A2502),COT!$B:$B,WEEKNUM(daily!$A2502))</f>
        <v>99</v>
      </c>
      <c r="X2502">
        <f>SUMIFS(COT!O:O,COT!$A:$A,YEAR(daily!$A2502),COT!$B:$B,WEEKNUM(daily!$A2502))</f>
        <v>147</v>
      </c>
      <c r="Y2502">
        <f>SUMIFS(COT!P:P,COT!$A:$A,YEAR(daily!$A2502),COT!$B:$B,WEEKNUM(daily!$A2502))</f>
        <v>88</v>
      </c>
      <c r="Z2502">
        <f>SUMIFS(COT!Q:Q,COT!$A:$A,YEAR(daily!$A2502),COT!$B:$B,WEEKNUM(daily!$A2502))</f>
        <v>95</v>
      </c>
      <c r="AA2502">
        <f>SUMIFS(Saudi!B:B,Saudi!$A:$A,YEAR(daily!$A2502))</f>
        <v>741.61599999999999</v>
      </c>
      <c r="AB2502">
        <f>SUMIFS(Saudi!C:C,Saudi!$A:$A,YEAR(daily!$A2502))</f>
        <v>670.98500000000001</v>
      </c>
      <c r="AC2502">
        <f>SUMIFS(Saudi!F:F,Saudi!$A:$A,YEAR(daily!$A2502))</f>
        <v>3981420</v>
      </c>
      <c r="AD2502">
        <f>SUMIFS(Saudi!G:G,Saudi!$A:$A,YEAR(daily!$A2502))</f>
        <v>79.530291590719216</v>
      </c>
      <c r="AE2502">
        <f>SUMIFS(Saudi!H:H,Saudi!$A:$A,YEAR(daily!$A2502))</f>
        <v>316643493.54512131</v>
      </c>
      <c r="AF2502" s="5">
        <f t="shared" si="103"/>
        <v>2</v>
      </c>
      <c r="AG2502" s="5">
        <f t="shared" si="104"/>
        <v>2010</v>
      </c>
    </row>
    <row r="2503" spans="1:33">
      <c r="A2503" s="3">
        <v>40221</v>
      </c>
      <c r="B2503" s="1">
        <v>132577</v>
      </c>
      <c r="C2503" s="1">
        <v>149792</v>
      </c>
      <c r="D2503" s="1">
        <v>145249</v>
      </c>
      <c r="E2503" s="1">
        <v>74.13</v>
      </c>
      <c r="F2503" s="1">
        <v>75.03</v>
      </c>
      <c r="G2503" s="1">
        <v>75.569999999999993</v>
      </c>
      <c r="H2503" s="2">
        <v>51.9</v>
      </c>
      <c r="I2503" s="2">
        <v>29.1</v>
      </c>
      <c r="J2503" s="2">
        <v>86.3</v>
      </c>
      <c r="K2503" s="2">
        <v>87</v>
      </c>
      <c r="L2503">
        <f>SUMIFS(US!B:B,US!$D:$D,YEAR(daily!$A2503),US!$E:$E,MONTH(daily!$A2503))</f>
        <v>9677</v>
      </c>
      <c r="M2503">
        <f>SUMIFS(US!C:C,US!$D:$D,YEAR(daily!$A2503),US!$E:$E,MONTH(daily!$A2503))</f>
        <v>18850</v>
      </c>
      <c r="N2503">
        <f>SUMIFS(COT!E:E,COT!$A:$A,YEAR(daily!$A2503),COT!$B:$B,WEEKNUM(daily!$A2503))</f>
        <v>1307602</v>
      </c>
      <c r="O2503">
        <f>SUMIFS(COT!F:F,COT!$A:$A,YEAR(daily!$A2503),COT!$B:$B,WEEKNUM(daily!$A2503))</f>
        <v>225068</v>
      </c>
      <c r="P2503">
        <f>SUMIFS(COT!G:G,COT!$A:$A,YEAR(daily!$A2503),COT!$B:$B,WEEKNUM(daily!$A2503))</f>
        <v>183008</v>
      </c>
      <c r="Q2503">
        <f>SUMIFS(COT!H:H,COT!$A:$A,YEAR(daily!$A2503),COT!$B:$B,WEEKNUM(daily!$A2503))</f>
        <v>320352</v>
      </c>
      <c r="R2503">
        <f>SUMIFS(COT!I:I,COT!$A:$A,YEAR(daily!$A2503),COT!$B:$B,WEEKNUM(daily!$A2503))</f>
        <v>686710</v>
      </c>
      <c r="S2503">
        <f>SUMIFS(COT!J:J,COT!$A:$A,YEAR(daily!$A2503),COT!$B:$B,WEEKNUM(daily!$A2503))</f>
        <v>734745</v>
      </c>
      <c r="T2503">
        <f>SUMIFS(COT!K:K,COT!$A:$A,YEAR(daily!$A2503),COT!$B:$B,WEEKNUM(daily!$A2503))</f>
        <v>75472</v>
      </c>
      <c r="U2503">
        <f>SUMIFS(COT!L:L,COT!$A:$A,YEAR(daily!$A2503),COT!$B:$B,WEEKNUM(daily!$A2503))</f>
        <v>69497</v>
      </c>
      <c r="V2503">
        <f>SUMIFS(COT!M:M,COT!$A:$A,YEAR(daily!$A2503),COT!$B:$B,WEEKNUM(daily!$A2503))</f>
        <v>100</v>
      </c>
      <c r="W2503">
        <f>SUMIFS(COT!N:N,COT!$A:$A,YEAR(daily!$A2503),COT!$B:$B,WEEKNUM(daily!$A2503))</f>
        <v>99</v>
      </c>
      <c r="X2503">
        <f>SUMIFS(COT!O:O,COT!$A:$A,YEAR(daily!$A2503),COT!$B:$B,WEEKNUM(daily!$A2503))</f>
        <v>147</v>
      </c>
      <c r="Y2503">
        <f>SUMIFS(COT!P:P,COT!$A:$A,YEAR(daily!$A2503),COT!$B:$B,WEEKNUM(daily!$A2503))</f>
        <v>88</v>
      </c>
      <c r="Z2503">
        <f>SUMIFS(COT!Q:Q,COT!$A:$A,YEAR(daily!$A2503),COT!$B:$B,WEEKNUM(daily!$A2503))</f>
        <v>95</v>
      </c>
      <c r="AA2503">
        <f>SUMIFS(Saudi!B:B,Saudi!$A:$A,YEAR(daily!$A2503))</f>
        <v>741.61599999999999</v>
      </c>
      <c r="AB2503">
        <f>SUMIFS(Saudi!C:C,Saudi!$A:$A,YEAR(daily!$A2503))</f>
        <v>670.98500000000001</v>
      </c>
      <c r="AC2503">
        <f>SUMIFS(Saudi!F:F,Saudi!$A:$A,YEAR(daily!$A2503))</f>
        <v>3981420</v>
      </c>
      <c r="AD2503">
        <f>SUMIFS(Saudi!G:G,Saudi!$A:$A,YEAR(daily!$A2503))</f>
        <v>79.530291590719216</v>
      </c>
      <c r="AE2503">
        <f>SUMIFS(Saudi!H:H,Saudi!$A:$A,YEAR(daily!$A2503))</f>
        <v>316643493.54512131</v>
      </c>
      <c r="AF2503" s="5">
        <f t="shared" si="103"/>
        <v>2</v>
      </c>
      <c r="AG2503" s="5">
        <f t="shared" si="104"/>
        <v>2010</v>
      </c>
    </row>
    <row r="2504" spans="1:33">
      <c r="A2504" s="3">
        <v>40225</v>
      </c>
      <c r="B2504" s="1">
        <v>97039</v>
      </c>
      <c r="C2504" s="1">
        <v>151487</v>
      </c>
      <c r="D2504" s="1">
        <v>146134</v>
      </c>
      <c r="E2504" s="1">
        <v>77.010000000000005</v>
      </c>
      <c r="F2504" s="1">
        <v>77.92</v>
      </c>
      <c r="G2504" s="1">
        <v>78.42</v>
      </c>
      <c r="H2504" s="2">
        <v>51.9</v>
      </c>
      <c r="I2504" s="2">
        <v>29.1</v>
      </c>
      <c r="J2504" s="2">
        <v>86.3</v>
      </c>
      <c r="K2504" s="2">
        <v>87</v>
      </c>
      <c r="L2504">
        <f>SUMIFS(US!B:B,US!$D:$D,YEAR(daily!$A2504),US!$E:$E,MONTH(daily!$A2504))</f>
        <v>9677</v>
      </c>
      <c r="M2504">
        <f>SUMIFS(US!C:C,US!$D:$D,YEAR(daily!$A2504),US!$E:$E,MONTH(daily!$A2504))</f>
        <v>18850</v>
      </c>
      <c r="N2504">
        <f>SUMIFS(COT!E:E,COT!$A:$A,YEAR(daily!$A2504),COT!$B:$B,WEEKNUM(daily!$A2504))</f>
        <v>1301624</v>
      </c>
      <c r="O2504">
        <f>SUMIFS(COT!F:F,COT!$A:$A,YEAR(daily!$A2504),COT!$B:$B,WEEKNUM(daily!$A2504))</f>
        <v>236003</v>
      </c>
      <c r="P2504">
        <f>SUMIFS(COT!G:G,COT!$A:$A,YEAR(daily!$A2504),COT!$B:$B,WEEKNUM(daily!$A2504))</f>
        <v>167567</v>
      </c>
      <c r="Q2504">
        <f>SUMIFS(COT!H:H,COT!$A:$A,YEAR(daily!$A2504),COT!$B:$B,WEEKNUM(daily!$A2504))</f>
        <v>312978</v>
      </c>
      <c r="R2504">
        <f>SUMIFS(COT!I:I,COT!$A:$A,YEAR(daily!$A2504),COT!$B:$B,WEEKNUM(daily!$A2504))</f>
        <v>685344</v>
      </c>
      <c r="S2504">
        <f>SUMIFS(COT!J:J,COT!$A:$A,YEAR(daily!$A2504),COT!$B:$B,WEEKNUM(daily!$A2504))</f>
        <v>752309</v>
      </c>
      <c r="T2504">
        <f>SUMIFS(COT!K:K,COT!$A:$A,YEAR(daily!$A2504),COT!$B:$B,WEEKNUM(daily!$A2504))</f>
        <v>67299</v>
      </c>
      <c r="U2504">
        <f>SUMIFS(COT!L:L,COT!$A:$A,YEAR(daily!$A2504),COT!$B:$B,WEEKNUM(daily!$A2504))</f>
        <v>68770</v>
      </c>
      <c r="V2504">
        <f>SUMIFS(COT!M:M,COT!$A:$A,YEAR(daily!$A2504),COT!$B:$B,WEEKNUM(daily!$A2504))</f>
        <v>106</v>
      </c>
      <c r="W2504">
        <f>SUMIFS(COT!N:N,COT!$A:$A,YEAR(daily!$A2504),COT!$B:$B,WEEKNUM(daily!$A2504))</f>
        <v>90</v>
      </c>
      <c r="X2504">
        <f>SUMIFS(COT!O:O,COT!$A:$A,YEAR(daily!$A2504),COT!$B:$B,WEEKNUM(daily!$A2504))</f>
        <v>138</v>
      </c>
      <c r="Y2504">
        <f>SUMIFS(COT!P:P,COT!$A:$A,YEAR(daily!$A2504),COT!$B:$B,WEEKNUM(daily!$A2504))</f>
        <v>89</v>
      </c>
      <c r="Z2504">
        <f>SUMIFS(COT!Q:Q,COT!$A:$A,YEAR(daily!$A2504),COT!$B:$B,WEEKNUM(daily!$A2504))</f>
        <v>96</v>
      </c>
      <c r="AA2504">
        <f>SUMIFS(Saudi!B:B,Saudi!$A:$A,YEAR(daily!$A2504))</f>
        <v>741.61599999999999</v>
      </c>
      <c r="AB2504">
        <f>SUMIFS(Saudi!C:C,Saudi!$A:$A,YEAR(daily!$A2504))</f>
        <v>670.98500000000001</v>
      </c>
      <c r="AC2504">
        <f>SUMIFS(Saudi!F:F,Saudi!$A:$A,YEAR(daily!$A2504))</f>
        <v>3981420</v>
      </c>
      <c r="AD2504">
        <f>SUMIFS(Saudi!G:G,Saudi!$A:$A,YEAR(daily!$A2504))</f>
        <v>79.530291590719216</v>
      </c>
      <c r="AE2504">
        <f>SUMIFS(Saudi!H:H,Saudi!$A:$A,YEAR(daily!$A2504))</f>
        <v>316643493.54512131</v>
      </c>
      <c r="AF2504" s="5">
        <f t="shared" si="103"/>
        <v>2</v>
      </c>
      <c r="AG2504" s="5">
        <f t="shared" si="104"/>
        <v>2010</v>
      </c>
    </row>
    <row r="2505" spans="1:33">
      <c r="A2505" s="3">
        <v>40226</v>
      </c>
      <c r="B2505" s="1">
        <v>80257</v>
      </c>
      <c r="C2505" s="1">
        <v>156394</v>
      </c>
      <c r="D2505" s="1">
        <v>147999</v>
      </c>
      <c r="E2505" s="1">
        <v>77.33</v>
      </c>
      <c r="F2505" s="1">
        <v>78.22</v>
      </c>
      <c r="G2505" s="1">
        <v>78.709999999999994</v>
      </c>
      <c r="H2505" s="2">
        <v>51.9</v>
      </c>
      <c r="I2505" s="2">
        <v>29.1</v>
      </c>
      <c r="J2505" s="2">
        <v>86.3</v>
      </c>
      <c r="K2505" s="2">
        <v>87</v>
      </c>
      <c r="L2505">
        <f>SUMIFS(US!B:B,US!$D:$D,YEAR(daily!$A2505),US!$E:$E,MONTH(daily!$A2505))</f>
        <v>9677</v>
      </c>
      <c r="M2505">
        <f>SUMIFS(US!C:C,US!$D:$D,YEAR(daily!$A2505),US!$E:$E,MONTH(daily!$A2505))</f>
        <v>18850</v>
      </c>
      <c r="N2505">
        <f>SUMIFS(COT!E:E,COT!$A:$A,YEAR(daily!$A2505),COT!$B:$B,WEEKNUM(daily!$A2505))</f>
        <v>1301624</v>
      </c>
      <c r="O2505">
        <f>SUMIFS(COT!F:F,COT!$A:$A,YEAR(daily!$A2505),COT!$B:$B,WEEKNUM(daily!$A2505))</f>
        <v>236003</v>
      </c>
      <c r="P2505">
        <f>SUMIFS(COT!G:G,COT!$A:$A,YEAR(daily!$A2505),COT!$B:$B,WEEKNUM(daily!$A2505))</f>
        <v>167567</v>
      </c>
      <c r="Q2505">
        <f>SUMIFS(COT!H:H,COT!$A:$A,YEAR(daily!$A2505),COT!$B:$B,WEEKNUM(daily!$A2505))</f>
        <v>312978</v>
      </c>
      <c r="R2505">
        <f>SUMIFS(COT!I:I,COT!$A:$A,YEAR(daily!$A2505),COT!$B:$B,WEEKNUM(daily!$A2505))</f>
        <v>685344</v>
      </c>
      <c r="S2505">
        <f>SUMIFS(COT!J:J,COT!$A:$A,YEAR(daily!$A2505),COT!$B:$B,WEEKNUM(daily!$A2505))</f>
        <v>752309</v>
      </c>
      <c r="T2505">
        <f>SUMIFS(COT!K:K,COT!$A:$A,YEAR(daily!$A2505),COT!$B:$B,WEEKNUM(daily!$A2505))</f>
        <v>67299</v>
      </c>
      <c r="U2505">
        <f>SUMIFS(COT!L:L,COT!$A:$A,YEAR(daily!$A2505),COT!$B:$B,WEEKNUM(daily!$A2505))</f>
        <v>68770</v>
      </c>
      <c r="V2505">
        <f>SUMIFS(COT!M:M,COT!$A:$A,YEAR(daily!$A2505),COT!$B:$B,WEEKNUM(daily!$A2505))</f>
        <v>106</v>
      </c>
      <c r="W2505">
        <f>SUMIFS(COT!N:N,COT!$A:$A,YEAR(daily!$A2505),COT!$B:$B,WEEKNUM(daily!$A2505))</f>
        <v>90</v>
      </c>
      <c r="X2505">
        <f>SUMIFS(COT!O:O,COT!$A:$A,YEAR(daily!$A2505),COT!$B:$B,WEEKNUM(daily!$A2505))</f>
        <v>138</v>
      </c>
      <c r="Y2505">
        <f>SUMIFS(COT!P:P,COT!$A:$A,YEAR(daily!$A2505),COT!$B:$B,WEEKNUM(daily!$A2505))</f>
        <v>89</v>
      </c>
      <c r="Z2505">
        <f>SUMIFS(COT!Q:Q,COT!$A:$A,YEAR(daily!$A2505),COT!$B:$B,WEEKNUM(daily!$A2505))</f>
        <v>96</v>
      </c>
      <c r="AA2505">
        <f>SUMIFS(Saudi!B:B,Saudi!$A:$A,YEAR(daily!$A2505))</f>
        <v>741.61599999999999</v>
      </c>
      <c r="AB2505">
        <f>SUMIFS(Saudi!C:C,Saudi!$A:$A,YEAR(daily!$A2505))</f>
        <v>670.98500000000001</v>
      </c>
      <c r="AC2505">
        <f>SUMIFS(Saudi!F:F,Saudi!$A:$A,YEAR(daily!$A2505))</f>
        <v>3981420</v>
      </c>
      <c r="AD2505">
        <f>SUMIFS(Saudi!G:G,Saudi!$A:$A,YEAR(daily!$A2505))</f>
        <v>79.530291590719216</v>
      </c>
      <c r="AE2505">
        <f>SUMIFS(Saudi!H:H,Saudi!$A:$A,YEAR(daily!$A2505))</f>
        <v>316643493.54512131</v>
      </c>
      <c r="AF2505" s="5">
        <f t="shared" si="103"/>
        <v>2</v>
      </c>
      <c r="AG2505" s="5">
        <f t="shared" si="104"/>
        <v>2010</v>
      </c>
    </row>
    <row r="2506" spans="1:33">
      <c r="A2506" s="3">
        <v>40227</v>
      </c>
      <c r="B2506" s="1">
        <v>53120</v>
      </c>
      <c r="C2506" s="1">
        <v>156192</v>
      </c>
      <c r="D2506" s="1">
        <v>153059</v>
      </c>
      <c r="E2506" s="1">
        <v>79.06</v>
      </c>
      <c r="F2506" s="1">
        <v>79.849999999999994</v>
      </c>
      <c r="G2506" s="1">
        <v>80.27</v>
      </c>
      <c r="H2506" s="2">
        <v>51.9</v>
      </c>
      <c r="I2506" s="2">
        <v>29.1</v>
      </c>
      <c r="J2506" s="2">
        <v>86.3</v>
      </c>
      <c r="K2506" s="2">
        <v>87</v>
      </c>
      <c r="L2506">
        <f>SUMIFS(US!B:B,US!$D:$D,YEAR(daily!$A2506),US!$E:$E,MONTH(daily!$A2506))</f>
        <v>9677</v>
      </c>
      <c r="M2506">
        <f>SUMIFS(US!C:C,US!$D:$D,YEAR(daily!$A2506),US!$E:$E,MONTH(daily!$A2506))</f>
        <v>18850</v>
      </c>
      <c r="N2506">
        <f>SUMIFS(COT!E:E,COT!$A:$A,YEAR(daily!$A2506),COT!$B:$B,WEEKNUM(daily!$A2506))</f>
        <v>1301624</v>
      </c>
      <c r="O2506">
        <f>SUMIFS(COT!F:F,COT!$A:$A,YEAR(daily!$A2506),COT!$B:$B,WEEKNUM(daily!$A2506))</f>
        <v>236003</v>
      </c>
      <c r="P2506">
        <f>SUMIFS(COT!G:G,COT!$A:$A,YEAR(daily!$A2506),COT!$B:$B,WEEKNUM(daily!$A2506))</f>
        <v>167567</v>
      </c>
      <c r="Q2506">
        <f>SUMIFS(COT!H:H,COT!$A:$A,YEAR(daily!$A2506),COT!$B:$B,WEEKNUM(daily!$A2506))</f>
        <v>312978</v>
      </c>
      <c r="R2506">
        <f>SUMIFS(COT!I:I,COT!$A:$A,YEAR(daily!$A2506),COT!$B:$B,WEEKNUM(daily!$A2506))</f>
        <v>685344</v>
      </c>
      <c r="S2506">
        <f>SUMIFS(COT!J:J,COT!$A:$A,YEAR(daily!$A2506),COT!$B:$B,WEEKNUM(daily!$A2506))</f>
        <v>752309</v>
      </c>
      <c r="T2506">
        <f>SUMIFS(COT!K:K,COT!$A:$A,YEAR(daily!$A2506),COT!$B:$B,WEEKNUM(daily!$A2506))</f>
        <v>67299</v>
      </c>
      <c r="U2506">
        <f>SUMIFS(COT!L:L,COT!$A:$A,YEAR(daily!$A2506),COT!$B:$B,WEEKNUM(daily!$A2506))</f>
        <v>68770</v>
      </c>
      <c r="V2506">
        <f>SUMIFS(COT!M:M,COT!$A:$A,YEAR(daily!$A2506),COT!$B:$B,WEEKNUM(daily!$A2506))</f>
        <v>106</v>
      </c>
      <c r="W2506">
        <f>SUMIFS(COT!N:N,COT!$A:$A,YEAR(daily!$A2506),COT!$B:$B,WEEKNUM(daily!$A2506))</f>
        <v>90</v>
      </c>
      <c r="X2506">
        <f>SUMIFS(COT!O:O,COT!$A:$A,YEAR(daily!$A2506),COT!$B:$B,WEEKNUM(daily!$A2506))</f>
        <v>138</v>
      </c>
      <c r="Y2506">
        <f>SUMIFS(COT!P:P,COT!$A:$A,YEAR(daily!$A2506),COT!$B:$B,WEEKNUM(daily!$A2506))</f>
        <v>89</v>
      </c>
      <c r="Z2506">
        <f>SUMIFS(COT!Q:Q,COT!$A:$A,YEAR(daily!$A2506),COT!$B:$B,WEEKNUM(daily!$A2506))</f>
        <v>96</v>
      </c>
      <c r="AA2506">
        <f>SUMIFS(Saudi!B:B,Saudi!$A:$A,YEAR(daily!$A2506))</f>
        <v>741.61599999999999</v>
      </c>
      <c r="AB2506">
        <f>SUMIFS(Saudi!C:C,Saudi!$A:$A,YEAR(daily!$A2506))</f>
        <v>670.98500000000001</v>
      </c>
      <c r="AC2506">
        <f>SUMIFS(Saudi!F:F,Saudi!$A:$A,YEAR(daily!$A2506))</f>
        <v>3981420</v>
      </c>
      <c r="AD2506">
        <f>SUMIFS(Saudi!G:G,Saudi!$A:$A,YEAR(daily!$A2506))</f>
        <v>79.530291590719216</v>
      </c>
      <c r="AE2506">
        <f>SUMIFS(Saudi!H:H,Saudi!$A:$A,YEAR(daily!$A2506))</f>
        <v>316643493.54512131</v>
      </c>
      <c r="AF2506" s="5">
        <f t="shared" si="103"/>
        <v>2</v>
      </c>
      <c r="AG2506" s="5">
        <f t="shared" si="104"/>
        <v>2010</v>
      </c>
    </row>
    <row r="2507" spans="1:33">
      <c r="A2507" s="3">
        <v>40228</v>
      </c>
      <c r="B2507" s="1">
        <v>27761</v>
      </c>
      <c r="C2507" s="1">
        <v>157866</v>
      </c>
      <c r="D2507" s="1">
        <v>157956</v>
      </c>
      <c r="E2507" s="1">
        <v>79.81</v>
      </c>
      <c r="F2507" s="1">
        <v>80.45</v>
      </c>
      <c r="G2507" s="1">
        <v>80.849999999999994</v>
      </c>
      <c r="H2507" s="2">
        <v>51.9</v>
      </c>
      <c r="I2507" s="2">
        <v>29.1</v>
      </c>
      <c r="J2507" s="2">
        <v>86.3</v>
      </c>
      <c r="K2507" s="2">
        <v>87</v>
      </c>
      <c r="L2507">
        <f>SUMIFS(US!B:B,US!$D:$D,YEAR(daily!$A2507),US!$E:$E,MONTH(daily!$A2507))</f>
        <v>9677</v>
      </c>
      <c r="M2507">
        <f>SUMIFS(US!C:C,US!$D:$D,YEAR(daily!$A2507),US!$E:$E,MONTH(daily!$A2507))</f>
        <v>18850</v>
      </c>
      <c r="N2507">
        <f>SUMIFS(COT!E:E,COT!$A:$A,YEAR(daily!$A2507),COT!$B:$B,WEEKNUM(daily!$A2507))</f>
        <v>1301624</v>
      </c>
      <c r="O2507">
        <f>SUMIFS(COT!F:F,COT!$A:$A,YEAR(daily!$A2507),COT!$B:$B,WEEKNUM(daily!$A2507))</f>
        <v>236003</v>
      </c>
      <c r="P2507">
        <f>SUMIFS(COT!G:G,COT!$A:$A,YEAR(daily!$A2507),COT!$B:$B,WEEKNUM(daily!$A2507))</f>
        <v>167567</v>
      </c>
      <c r="Q2507">
        <f>SUMIFS(COT!H:H,COT!$A:$A,YEAR(daily!$A2507),COT!$B:$B,WEEKNUM(daily!$A2507))</f>
        <v>312978</v>
      </c>
      <c r="R2507">
        <f>SUMIFS(COT!I:I,COT!$A:$A,YEAR(daily!$A2507),COT!$B:$B,WEEKNUM(daily!$A2507))</f>
        <v>685344</v>
      </c>
      <c r="S2507">
        <f>SUMIFS(COT!J:J,COT!$A:$A,YEAR(daily!$A2507),COT!$B:$B,WEEKNUM(daily!$A2507))</f>
        <v>752309</v>
      </c>
      <c r="T2507">
        <f>SUMIFS(COT!K:K,COT!$A:$A,YEAR(daily!$A2507),COT!$B:$B,WEEKNUM(daily!$A2507))</f>
        <v>67299</v>
      </c>
      <c r="U2507">
        <f>SUMIFS(COT!L:L,COT!$A:$A,YEAR(daily!$A2507),COT!$B:$B,WEEKNUM(daily!$A2507))</f>
        <v>68770</v>
      </c>
      <c r="V2507">
        <f>SUMIFS(COT!M:M,COT!$A:$A,YEAR(daily!$A2507),COT!$B:$B,WEEKNUM(daily!$A2507))</f>
        <v>106</v>
      </c>
      <c r="W2507">
        <f>SUMIFS(COT!N:N,COT!$A:$A,YEAR(daily!$A2507),COT!$B:$B,WEEKNUM(daily!$A2507))</f>
        <v>90</v>
      </c>
      <c r="X2507">
        <f>SUMIFS(COT!O:O,COT!$A:$A,YEAR(daily!$A2507),COT!$B:$B,WEEKNUM(daily!$A2507))</f>
        <v>138</v>
      </c>
      <c r="Y2507">
        <f>SUMIFS(COT!P:P,COT!$A:$A,YEAR(daily!$A2507),COT!$B:$B,WEEKNUM(daily!$A2507))</f>
        <v>89</v>
      </c>
      <c r="Z2507">
        <f>SUMIFS(COT!Q:Q,COT!$A:$A,YEAR(daily!$A2507),COT!$B:$B,WEEKNUM(daily!$A2507))</f>
        <v>96</v>
      </c>
      <c r="AA2507">
        <f>SUMIFS(Saudi!B:B,Saudi!$A:$A,YEAR(daily!$A2507))</f>
        <v>741.61599999999999</v>
      </c>
      <c r="AB2507">
        <f>SUMIFS(Saudi!C:C,Saudi!$A:$A,YEAR(daily!$A2507))</f>
        <v>670.98500000000001</v>
      </c>
      <c r="AC2507">
        <f>SUMIFS(Saudi!F:F,Saudi!$A:$A,YEAR(daily!$A2507))</f>
        <v>3981420</v>
      </c>
      <c r="AD2507">
        <f>SUMIFS(Saudi!G:G,Saudi!$A:$A,YEAR(daily!$A2507))</f>
        <v>79.530291590719216</v>
      </c>
      <c r="AE2507">
        <f>SUMIFS(Saudi!H:H,Saudi!$A:$A,YEAR(daily!$A2507))</f>
        <v>316643493.54512131</v>
      </c>
      <c r="AF2507" s="5">
        <f t="shared" si="103"/>
        <v>2</v>
      </c>
      <c r="AG2507" s="5">
        <f t="shared" si="104"/>
        <v>2010</v>
      </c>
    </row>
    <row r="2508" spans="1:33">
      <c r="A2508" s="3">
        <v>40231</v>
      </c>
      <c r="B2508" s="1">
        <v>6114</v>
      </c>
      <c r="C2508" s="1">
        <v>159925</v>
      </c>
      <c r="D2508" s="1">
        <v>155724</v>
      </c>
      <c r="E2508" s="1">
        <v>80.16</v>
      </c>
      <c r="F2508" s="1">
        <v>80.72</v>
      </c>
      <c r="G2508" s="1">
        <v>81.13</v>
      </c>
      <c r="H2508" s="2">
        <v>51.9</v>
      </c>
      <c r="I2508" s="2">
        <v>29.1</v>
      </c>
      <c r="J2508" s="2">
        <v>86.3</v>
      </c>
      <c r="K2508" s="2">
        <v>87</v>
      </c>
      <c r="L2508">
        <f>SUMIFS(US!B:B,US!$D:$D,YEAR(daily!$A2508),US!$E:$E,MONTH(daily!$A2508))</f>
        <v>9677</v>
      </c>
      <c r="M2508">
        <f>SUMIFS(US!C:C,US!$D:$D,YEAR(daily!$A2508),US!$E:$E,MONTH(daily!$A2508))</f>
        <v>18850</v>
      </c>
      <c r="N2508">
        <f>SUMIFS(COT!E:E,COT!$A:$A,YEAR(daily!$A2508),COT!$B:$B,WEEKNUM(daily!$A2508))</f>
        <v>1280235</v>
      </c>
      <c r="O2508">
        <f>SUMIFS(COT!F:F,COT!$A:$A,YEAR(daily!$A2508),COT!$B:$B,WEEKNUM(daily!$A2508))</f>
        <v>247723</v>
      </c>
      <c r="P2508">
        <f>SUMIFS(COT!G:G,COT!$A:$A,YEAR(daily!$A2508),COT!$B:$B,WEEKNUM(daily!$A2508))</f>
        <v>162371</v>
      </c>
      <c r="Q2508">
        <f>SUMIFS(COT!H:H,COT!$A:$A,YEAR(daily!$A2508),COT!$B:$B,WEEKNUM(daily!$A2508))</f>
        <v>300021</v>
      </c>
      <c r="R2508">
        <f>SUMIFS(COT!I:I,COT!$A:$A,YEAR(daily!$A2508),COT!$B:$B,WEEKNUM(daily!$A2508))</f>
        <v>648842</v>
      </c>
      <c r="S2508">
        <f>SUMIFS(COT!J:J,COT!$A:$A,YEAR(daily!$A2508),COT!$B:$B,WEEKNUM(daily!$A2508))</f>
        <v>741710</v>
      </c>
      <c r="T2508">
        <f>SUMIFS(COT!K:K,COT!$A:$A,YEAR(daily!$A2508),COT!$B:$B,WEEKNUM(daily!$A2508))</f>
        <v>83649</v>
      </c>
      <c r="U2508">
        <f>SUMIFS(COT!L:L,COT!$A:$A,YEAR(daily!$A2508),COT!$B:$B,WEEKNUM(daily!$A2508))</f>
        <v>76133</v>
      </c>
      <c r="V2508">
        <f>SUMIFS(COT!M:M,COT!$A:$A,YEAR(daily!$A2508),COT!$B:$B,WEEKNUM(daily!$A2508))</f>
        <v>108</v>
      </c>
      <c r="W2508">
        <f>SUMIFS(COT!N:N,COT!$A:$A,YEAR(daily!$A2508),COT!$B:$B,WEEKNUM(daily!$A2508))</f>
        <v>89</v>
      </c>
      <c r="X2508">
        <f>SUMIFS(COT!O:O,COT!$A:$A,YEAR(daily!$A2508),COT!$B:$B,WEEKNUM(daily!$A2508))</f>
        <v>135</v>
      </c>
      <c r="Y2508">
        <f>SUMIFS(COT!P:P,COT!$A:$A,YEAR(daily!$A2508),COT!$B:$B,WEEKNUM(daily!$A2508))</f>
        <v>85</v>
      </c>
      <c r="Z2508">
        <f>SUMIFS(COT!Q:Q,COT!$A:$A,YEAR(daily!$A2508),COT!$B:$B,WEEKNUM(daily!$A2508))</f>
        <v>91</v>
      </c>
      <c r="AA2508">
        <f>SUMIFS(Saudi!B:B,Saudi!$A:$A,YEAR(daily!$A2508))</f>
        <v>741.61599999999999</v>
      </c>
      <c r="AB2508">
        <f>SUMIFS(Saudi!C:C,Saudi!$A:$A,YEAR(daily!$A2508))</f>
        <v>670.98500000000001</v>
      </c>
      <c r="AC2508">
        <f>SUMIFS(Saudi!F:F,Saudi!$A:$A,YEAR(daily!$A2508))</f>
        <v>3981420</v>
      </c>
      <c r="AD2508">
        <f>SUMIFS(Saudi!G:G,Saudi!$A:$A,YEAR(daily!$A2508))</f>
        <v>79.530291590719216</v>
      </c>
      <c r="AE2508">
        <f>SUMIFS(Saudi!H:H,Saudi!$A:$A,YEAR(daily!$A2508))</f>
        <v>316643493.54512131</v>
      </c>
      <c r="AF2508" s="5">
        <f t="shared" si="103"/>
        <v>2</v>
      </c>
      <c r="AG2508" s="5">
        <f t="shared" si="104"/>
        <v>2010</v>
      </c>
    </row>
    <row r="2509" spans="1:33">
      <c r="A2509" s="3">
        <v>40232</v>
      </c>
      <c r="B2509" s="1">
        <v>269101</v>
      </c>
      <c r="C2509" s="1">
        <v>162045</v>
      </c>
      <c r="D2509" s="1">
        <v>55371</v>
      </c>
      <c r="E2509" s="1">
        <v>78.86</v>
      </c>
      <c r="F2509" s="1">
        <v>79.739999999999995</v>
      </c>
      <c r="G2509" s="1">
        <v>80.17</v>
      </c>
      <c r="H2509" s="2">
        <v>51.9</v>
      </c>
      <c r="I2509" s="2">
        <v>29.1</v>
      </c>
      <c r="J2509" s="2">
        <v>86.3</v>
      </c>
      <c r="K2509" s="2">
        <v>87</v>
      </c>
      <c r="L2509">
        <f>SUMIFS(US!B:B,US!$D:$D,YEAR(daily!$A2509),US!$E:$E,MONTH(daily!$A2509))</f>
        <v>9677</v>
      </c>
      <c r="M2509">
        <f>SUMIFS(US!C:C,US!$D:$D,YEAR(daily!$A2509),US!$E:$E,MONTH(daily!$A2509))</f>
        <v>18850</v>
      </c>
      <c r="N2509">
        <f>SUMIFS(COT!E:E,COT!$A:$A,YEAR(daily!$A2509),COT!$B:$B,WEEKNUM(daily!$A2509))</f>
        <v>1280235</v>
      </c>
      <c r="O2509">
        <f>SUMIFS(COT!F:F,COT!$A:$A,YEAR(daily!$A2509),COT!$B:$B,WEEKNUM(daily!$A2509))</f>
        <v>247723</v>
      </c>
      <c r="P2509">
        <f>SUMIFS(COT!G:G,COT!$A:$A,YEAR(daily!$A2509),COT!$B:$B,WEEKNUM(daily!$A2509))</f>
        <v>162371</v>
      </c>
      <c r="Q2509">
        <f>SUMIFS(COT!H:H,COT!$A:$A,YEAR(daily!$A2509),COT!$B:$B,WEEKNUM(daily!$A2509))</f>
        <v>300021</v>
      </c>
      <c r="R2509">
        <f>SUMIFS(COT!I:I,COT!$A:$A,YEAR(daily!$A2509),COT!$B:$B,WEEKNUM(daily!$A2509))</f>
        <v>648842</v>
      </c>
      <c r="S2509">
        <f>SUMIFS(COT!J:J,COT!$A:$A,YEAR(daily!$A2509),COT!$B:$B,WEEKNUM(daily!$A2509))</f>
        <v>741710</v>
      </c>
      <c r="T2509">
        <f>SUMIFS(COT!K:K,COT!$A:$A,YEAR(daily!$A2509),COT!$B:$B,WEEKNUM(daily!$A2509))</f>
        <v>83649</v>
      </c>
      <c r="U2509">
        <f>SUMIFS(COT!L:L,COT!$A:$A,YEAR(daily!$A2509),COT!$B:$B,WEEKNUM(daily!$A2509))</f>
        <v>76133</v>
      </c>
      <c r="V2509">
        <f>SUMIFS(COT!M:M,COT!$A:$A,YEAR(daily!$A2509),COT!$B:$B,WEEKNUM(daily!$A2509))</f>
        <v>108</v>
      </c>
      <c r="W2509">
        <f>SUMIFS(COT!N:N,COT!$A:$A,YEAR(daily!$A2509),COT!$B:$B,WEEKNUM(daily!$A2509))</f>
        <v>89</v>
      </c>
      <c r="X2509">
        <f>SUMIFS(COT!O:O,COT!$A:$A,YEAR(daily!$A2509),COT!$B:$B,WEEKNUM(daily!$A2509))</f>
        <v>135</v>
      </c>
      <c r="Y2509">
        <f>SUMIFS(COT!P:P,COT!$A:$A,YEAR(daily!$A2509),COT!$B:$B,WEEKNUM(daily!$A2509))</f>
        <v>85</v>
      </c>
      <c r="Z2509">
        <f>SUMIFS(COT!Q:Q,COT!$A:$A,YEAR(daily!$A2509),COT!$B:$B,WEEKNUM(daily!$A2509))</f>
        <v>91</v>
      </c>
      <c r="AA2509">
        <f>SUMIFS(Saudi!B:B,Saudi!$A:$A,YEAR(daily!$A2509))</f>
        <v>741.61599999999999</v>
      </c>
      <c r="AB2509">
        <f>SUMIFS(Saudi!C:C,Saudi!$A:$A,YEAR(daily!$A2509))</f>
        <v>670.98500000000001</v>
      </c>
      <c r="AC2509">
        <f>SUMIFS(Saudi!F:F,Saudi!$A:$A,YEAR(daily!$A2509))</f>
        <v>3981420</v>
      </c>
      <c r="AD2509">
        <f>SUMIFS(Saudi!G:G,Saudi!$A:$A,YEAR(daily!$A2509))</f>
        <v>79.530291590719216</v>
      </c>
      <c r="AE2509">
        <f>SUMIFS(Saudi!H:H,Saudi!$A:$A,YEAR(daily!$A2509))</f>
        <v>316643493.54512131</v>
      </c>
      <c r="AF2509" s="5">
        <f t="shared" si="103"/>
        <v>2</v>
      </c>
      <c r="AG2509" s="5">
        <f t="shared" si="104"/>
        <v>2010</v>
      </c>
    </row>
    <row r="2510" spans="1:33">
      <c r="A2510" s="3">
        <v>40233</v>
      </c>
      <c r="B2510" s="1">
        <v>276051</v>
      </c>
      <c r="C2510" s="1">
        <v>169044</v>
      </c>
      <c r="D2510" s="1">
        <v>56970</v>
      </c>
      <c r="E2510" s="1">
        <v>80</v>
      </c>
      <c r="F2510" s="1">
        <v>80.78</v>
      </c>
      <c r="G2510" s="1">
        <v>81.17</v>
      </c>
      <c r="H2510" s="2">
        <v>51.9</v>
      </c>
      <c r="I2510" s="2">
        <v>29.1</v>
      </c>
      <c r="J2510" s="2">
        <v>86.3</v>
      </c>
      <c r="K2510" s="2">
        <v>87</v>
      </c>
      <c r="L2510">
        <f>SUMIFS(US!B:B,US!$D:$D,YEAR(daily!$A2510),US!$E:$E,MONTH(daily!$A2510))</f>
        <v>9677</v>
      </c>
      <c r="M2510">
        <f>SUMIFS(US!C:C,US!$D:$D,YEAR(daily!$A2510),US!$E:$E,MONTH(daily!$A2510))</f>
        <v>18850</v>
      </c>
      <c r="N2510">
        <f>SUMIFS(COT!E:E,COT!$A:$A,YEAR(daily!$A2510),COT!$B:$B,WEEKNUM(daily!$A2510))</f>
        <v>1280235</v>
      </c>
      <c r="O2510">
        <f>SUMIFS(COT!F:F,COT!$A:$A,YEAR(daily!$A2510),COT!$B:$B,WEEKNUM(daily!$A2510))</f>
        <v>247723</v>
      </c>
      <c r="P2510">
        <f>SUMIFS(COT!G:G,COT!$A:$A,YEAR(daily!$A2510),COT!$B:$B,WEEKNUM(daily!$A2510))</f>
        <v>162371</v>
      </c>
      <c r="Q2510">
        <f>SUMIFS(COT!H:H,COT!$A:$A,YEAR(daily!$A2510),COT!$B:$B,WEEKNUM(daily!$A2510))</f>
        <v>300021</v>
      </c>
      <c r="R2510">
        <f>SUMIFS(COT!I:I,COT!$A:$A,YEAR(daily!$A2510),COT!$B:$B,WEEKNUM(daily!$A2510))</f>
        <v>648842</v>
      </c>
      <c r="S2510">
        <f>SUMIFS(COT!J:J,COT!$A:$A,YEAR(daily!$A2510),COT!$B:$B,WEEKNUM(daily!$A2510))</f>
        <v>741710</v>
      </c>
      <c r="T2510">
        <f>SUMIFS(COT!K:K,COT!$A:$A,YEAR(daily!$A2510),COT!$B:$B,WEEKNUM(daily!$A2510))</f>
        <v>83649</v>
      </c>
      <c r="U2510">
        <f>SUMIFS(COT!L:L,COT!$A:$A,YEAR(daily!$A2510),COT!$B:$B,WEEKNUM(daily!$A2510))</f>
        <v>76133</v>
      </c>
      <c r="V2510">
        <f>SUMIFS(COT!M:M,COT!$A:$A,YEAR(daily!$A2510),COT!$B:$B,WEEKNUM(daily!$A2510))</f>
        <v>108</v>
      </c>
      <c r="W2510">
        <f>SUMIFS(COT!N:N,COT!$A:$A,YEAR(daily!$A2510),COT!$B:$B,WEEKNUM(daily!$A2510))</f>
        <v>89</v>
      </c>
      <c r="X2510">
        <f>SUMIFS(COT!O:O,COT!$A:$A,YEAR(daily!$A2510),COT!$B:$B,WEEKNUM(daily!$A2510))</f>
        <v>135</v>
      </c>
      <c r="Y2510">
        <f>SUMIFS(COT!P:P,COT!$A:$A,YEAR(daily!$A2510),COT!$B:$B,WEEKNUM(daily!$A2510))</f>
        <v>85</v>
      </c>
      <c r="Z2510">
        <f>SUMIFS(COT!Q:Q,COT!$A:$A,YEAR(daily!$A2510),COT!$B:$B,WEEKNUM(daily!$A2510))</f>
        <v>91</v>
      </c>
      <c r="AA2510">
        <f>SUMIFS(Saudi!B:B,Saudi!$A:$A,YEAR(daily!$A2510))</f>
        <v>741.61599999999999</v>
      </c>
      <c r="AB2510">
        <f>SUMIFS(Saudi!C:C,Saudi!$A:$A,YEAR(daily!$A2510))</f>
        <v>670.98500000000001</v>
      </c>
      <c r="AC2510">
        <f>SUMIFS(Saudi!F:F,Saudi!$A:$A,YEAR(daily!$A2510))</f>
        <v>3981420</v>
      </c>
      <c r="AD2510">
        <f>SUMIFS(Saudi!G:G,Saudi!$A:$A,YEAR(daily!$A2510))</f>
        <v>79.530291590719216</v>
      </c>
      <c r="AE2510">
        <f>SUMIFS(Saudi!H:H,Saudi!$A:$A,YEAR(daily!$A2510))</f>
        <v>316643493.54512131</v>
      </c>
      <c r="AF2510" s="5">
        <f t="shared" si="103"/>
        <v>2</v>
      </c>
      <c r="AG2510" s="5">
        <f t="shared" si="104"/>
        <v>2010</v>
      </c>
    </row>
    <row r="2511" spans="1:33">
      <c r="A2511" s="3">
        <v>40234</v>
      </c>
      <c r="B2511" s="1">
        <v>268707</v>
      </c>
      <c r="C2511" s="1">
        <v>167179</v>
      </c>
      <c r="D2511" s="1">
        <v>56503</v>
      </c>
      <c r="E2511" s="1">
        <v>78.17</v>
      </c>
      <c r="F2511" s="1">
        <v>78.900000000000006</v>
      </c>
      <c r="G2511" s="1">
        <v>79.27</v>
      </c>
      <c r="H2511" s="2">
        <v>51.9</v>
      </c>
      <c r="I2511" s="2">
        <v>29.1</v>
      </c>
      <c r="J2511" s="2">
        <v>86.3</v>
      </c>
      <c r="K2511" s="2">
        <v>87</v>
      </c>
      <c r="L2511">
        <f>SUMIFS(US!B:B,US!$D:$D,YEAR(daily!$A2511),US!$E:$E,MONTH(daily!$A2511))</f>
        <v>9677</v>
      </c>
      <c r="M2511">
        <f>SUMIFS(US!C:C,US!$D:$D,YEAR(daily!$A2511),US!$E:$E,MONTH(daily!$A2511))</f>
        <v>18850</v>
      </c>
      <c r="N2511">
        <f>SUMIFS(COT!E:E,COT!$A:$A,YEAR(daily!$A2511),COT!$B:$B,WEEKNUM(daily!$A2511))</f>
        <v>1280235</v>
      </c>
      <c r="O2511">
        <f>SUMIFS(COT!F:F,COT!$A:$A,YEAR(daily!$A2511),COT!$B:$B,WEEKNUM(daily!$A2511))</f>
        <v>247723</v>
      </c>
      <c r="P2511">
        <f>SUMIFS(COT!G:G,COT!$A:$A,YEAR(daily!$A2511),COT!$B:$B,WEEKNUM(daily!$A2511))</f>
        <v>162371</v>
      </c>
      <c r="Q2511">
        <f>SUMIFS(COT!H:H,COT!$A:$A,YEAR(daily!$A2511),COT!$B:$B,WEEKNUM(daily!$A2511))</f>
        <v>300021</v>
      </c>
      <c r="R2511">
        <f>SUMIFS(COT!I:I,COT!$A:$A,YEAR(daily!$A2511),COT!$B:$B,WEEKNUM(daily!$A2511))</f>
        <v>648842</v>
      </c>
      <c r="S2511">
        <f>SUMIFS(COT!J:J,COT!$A:$A,YEAR(daily!$A2511),COT!$B:$B,WEEKNUM(daily!$A2511))</f>
        <v>741710</v>
      </c>
      <c r="T2511">
        <f>SUMIFS(COT!K:K,COT!$A:$A,YEAR(daily!$A2511),COT!$B:$B,WEEKNUM(daily!$A2511))</f>
        <v>83649</v>
      </c>
      <c r="U2511">
        <f>SUMIFS(COT!L:L,COT!$A:$A,YEAR(daily!$A2511),COT!$B:$B,WEEKNUM(daily!$A2511))</f>
        <v>76133</v>
      </c>
      <c r="V2511">
        <f>SUMIFS(COT!M:M,COT!$A:$A,YEAR(daily!$A2511),COT!$B:$B,WEEKNUM(daily!$A2511))</f>
        <v>108</v>
      </c>
      <c r="W2511">
        <f>SUMIFS(COT!N:N,COT!$A:$A,YEAR(daily!$A2511),COT!$B:$B,WEEKNUM(daily!$A2511))</f>
        <v>89</v>
      </c>
      <c r="X2511">
        <f>SUMIFS(COT!O:O,COT!$A:$A,YEAR(daily!$A2511),COT!$B:$B,WEEKNUM(daily!$A2511))</f>
        <v>135</v>
      </c>
      <c r="Y2511">
        <f>SUMIFS(COT!P:P,COT!$A:$A,YEAR(daily!$A2511),COT!$B:$B,WEEKNUM(daily!$A2511))</f>
        <v>85</v>
      </c>
      <c r="Z2511">
        <f>SUMIFS(COT!Q:Q,COT!$A:$A,YEAR(daily!$A2511),COT!$B:$B,WEEKNUM(daily!$A2511))</f>
        <v>91</v>
      </c>
      <c r="AA2511">
        <f>SUMIFS(Saudi!B:B,Saudi!$A:$A,YEAR(daily!$A2511))</f>
        <v>741.61599999999999</v>
      </c>
      <c r="AB2511">
        <f>SUMIFS(Saudi!C:C,Saudi!$A:$A,YEAR(daily!$A2511))</f>
        <v>670.98500000000001</v>
      </c>
      <c r="AC2511">
        <f>SUMIFS(Saudi!F:F,Saudi!$A:$A,YEAR(daily!$A2511))</f>
        <v>3981420</v>
      </c>
      <c r="AD2511">
        <f>SUMIFS(Saudi!G:G,Saudi!$A:$A,YEAR(daily!$A2511))</f>
        <v>79.530291590719216</v>
      </c>
      <c r="AE2511">
        <f>SUMIFS(Saudi!H:H,Saudi!$A:$A,YEAR(daily!$A2511))</f>
        <v>316643493.54512131</v>
      </c>
      <c r="AF2511" s="5">
        <f t="shared" si="103"/>
        <v>2</v>
      </c>
      <c r="AG2511" s="5">
        <f t="shared" si="104"/>
        <v>2010</v>
      </c>
    </row>
    <row r="2512" spans="1:33">
      <c r="A2512" s="3">
        <v>40235</v>
      </c>
      <c r="B2512" s="1">
        <v>259774</v>
      </c>
      <c r="C2512" s="1">
        <v>167803</v>
      </c>
      <c r="D2512" s="1">
        <v>57131</v>
      </c>
      <c r="E2512" s="1">
        <v>79.66</v>
      </c>
      <c r="F2512" s="1">
        <v>80.37</v>
      </c>
      <c r="G2512" s="1">
        <v>80.709999999999994</v>
      </c>
      <c r="H2512" s="2">
        <v>51.9</v>
      </c>
      <c r="I2512" s="2">
        <v>29.1</v>
      </c>
      <c r="J2512" s="2">
        <v>86.3</v>
      </c>
      <c r="K2512" s="2">
        <v>87</v>
      </c>
      <c r="L2512">
        <f>SUMIFS(US!B:B,US!$D:$D,YEAR(daily!$A2512),US!$E:$E,MONTH(daily!$A2512))</f>
        <v>9677</v>
      </c>
      <c r="M2512">
        <f>SUMIFS(US!C:C,US!$D:$D,YEAR(daily!$A2512),US!$E:$E,MONTH(daily!$A2512))</f>
        <v>18850</v>
      </c>
      <c r="N2512">
        <f>SUMIFS(COT!E:E,COT!$A:$A,YEAR(daily!$A2512),COT!$B:$B,WEEKNUM(daily!$A2512))</f>
        <v>1280235</v>
      </c>
      <c r="O2512">
        <f>SUMIFS(COT!F:F,COT!$A:$A,YEAR(daily!$A2512),COT!$B:$B,WEEKNUM(daily!$A2512))</f>
        <v>247723</v>
      </c>
      <c r="P2512">
        <f>SUMIFS(COT!G:G,COT!$A:$A,YEAR(daily!$A2512),COT!$B:$B,WEEKNUM(daily!$A2512))</f>
        <v>162371</v>
      </c>
      <c r="Q2512">
        <f>SUMIFS(COT!H:H,COT!$A:$A,YEAR(daily!$A2512),COT!$B:$B,WEEKNUM(daily!$A2512))</f>
        <v>300021</v>
      </c>
      <c r="R2512">
        <f>SUMIFS(COT!I:I,COT!$A:$A,YEAR(daily!$A2512),COT!$B:$B,WEEKNUM(daily!$A2512))</f>
        <v>648842</v>
      </c>
      <c r="S2512">
        <f>SUMIFS(COT!J:J,COT!$A:$A,YEAR(daily!$A2512),COT!$B:$B,WEEKNUM(daily!$A2512))</f>
        <v>741710</v>
      </c>
      <c r="T2512">
        <f>SUMIFS(COT!K:K,COT!$A:$A,YEAR(daily!$A2512),COT!$B:$B,WEEKNUM(daily!$A2512))</f>
        <v>83649</v>
      </c>
      <c r="U2512">
        <f>SUMIFS(COT!L:L,COT!$A:$A,YEAR(daily!$A2512),COT!$B:$B,WEEKNUM(daily!$A2512))</f>
        <v>76133</v>
      </c>
      <c r="V2512">
        <f>SUMIFS(COT!M:M,COT!$A:$A,YEAR(daily!$A2512),COT!$B:$B,WEEKNUM(daily!$A2512))</f>
        <v>108</v>
      </c>
      <c r="W2512">
        <f>SUMIFS(COT!N:N,COT!$A:$A,YEAR(daily!$A2512),COT!$B:$B,WEEKNUM(daily!$A2512))</f>
        <v>89</v>
      </c>
      <c r="X2512">
        <f>SUMIFS(COT!O:O,COT!$A:$A,YEAR(daily!$A2512),COT!$B:$B,WEEKNUM(daily!$A2512))</f>
        <v>135</v>
      </c>
      <c r="Y2512">
        <f>SUMIFS(COT!P:P,COT!$A:$A,YEAR(daily!$A2512),COT!$B:$B,WEEKNUM(daily!$A2512))</f>
        <v>85</v>
      </c>
      <c r="Z2512">
        <f>SUMIFS(COT!Q:Q,COT!$A:$A,YEAR(daily!$A2512),COT!$B:$B,WEEKNUM(daily!$A2512))</f>
        <v>91</v>
      </c>
      <c r="AA2512">
        <f>SUMIFS(Saudi!B:B,Saudi!$A:$A,YEAR(daily!$A2512))</f>
        <v>741.61599999999999</v>
      </c>
      <c r="AB2512">
        <f>SUMIFS(Saudi!C:C,Saudi!$A:$A,YEAR(daily!$A2512))</f>
        <v>670.98500000000001</v>
      </c>
      <c r="AC2512">
        <f>SUMIFS(Saudi!F:F,Saudi!$A:$A,YEAR(daily!$A2512))</f>
        <v>3981420</v>
      </c>
      <c r="AD2512">
        <f>SUMIFS(Saudi!G:G,Saudi!$A:$A,YEAR(daily!$A2512))</f>
        <v>79.530291590719216</v>
      </c>
      <c r="AE2512">
        <f>SUMIFS(Saudi!H:H,Saudi!$A:$A,YEAR(daily!$A2512))</f>
        <v>316643493.54512131</v>
      </c>
      <c r="AF2512" s="5">
        <f t="shared" si="103"/>
        <v>2</v>
      </c>
      <c r="AG2512" s="5">
        <f t="shared" si="104"/>
        <v>2010</v>
      </c>
    </row>
    <row r="2513" spans="1:33">
      <c r="A2513" s="3">
        <v>40238</v>
      </c>
      <c r="B2513" s="1">
        <v>256275</v>
      </c>
      <c r="C2513" s="1">
        <v>170682</v>
      </c>
      <c r="D2513" s="1">
        <v>56480</v>
      </c>
      <c r="E2513" s="1">
        <v>78.7</v>
      </c>
      <c r="F2513" s="1">
        <v>79.48</v>
      </c>
      <c r="G2513" s="1">
        <v>79.86</v>
      </c>
      <c r="H2513" s="2">
        <v>52.1</v>
      </c>
      <c r="I2513" s="2">
        <v>29.2</v>
      </c>
      <c r="J2513" s="2">
        <v>86.6</v>
      </c>
      <c r="K2513" s="2">
        <v>87.3</v>
      </c>
      <c r="L2513">
        <f>SUMIFS(US!B:B,US!$D:$D,YEAR(daily!$A2513),US!$E:$E,MONTH(daily!$A2513))</f>
        <v>9673</v>
      </c>
      <c r="M2513">
        <f>SUMIFS(US!C:C,US!$D:$D,YEAR(daily!$A2513),US!$E:$E,MONTH(daily!$A2513))</f>
        <v>19099</v>
      </c>
      <c r="N2513">
        <f>SUMIFS(COT!E:E,COT!$A:$A,YEAR(daily!$A2513),COT!$B:$B,WEEKNUM(daily!$A2513))</f>
        <v>1297435</v>
      </c>
      <c r="O2513">
        <f>SUMIFS(COT!F:F,COT!$A:$A,YEAR(daily!$A2513),COT!$B:$B,WEEKNUM(daily!$A2513))</f>
        <v>255659</v>
      </c>
      <c r="P2513">
        <f>SUMIFS(COT!G:G,COT!$A:$A,YEAR(daily!$A2513),COT!$B:$B,WEEKNUM(daily!$A2513))</f>
        <v>164242</v>
      </c>
      <c r="Q2513">
        <f>SUMIFS(COT!H:H,COT!$A:$A,YEAR(daily!$A2513),COT!$B:$B,WEEKNUM(daily!$A2513))</f>
        <v>299105</v>
      </c>
      <c r="R2513">
        <f>SUMIFS(COT!I:I,COT!$A:$A,YEAR(daily!$A2513),COT!$B:$B,WEEKNUM(daily!$A2513))</f>
        <v>662655</v>
      </c>
      <c r="S2513">
        <f>SUMIFS(COT!J:J,COT!$A:$A,YEAR(daily!$A2513),COT!$B:$B,WEEKNUM(daily!$A2513))</f>
        <v>765415</v>
      </c>
      <c r="T2513">
        <f>SUMIFS(COT!K:K,COT!$A:$A,YEAR(daily!$A2513),COT!$B:$B,WEEKNUM(daily!$A2513))</f>
        <v>80016</v>
      </c>
      <c r="U2513">
        <f>SUMIFS(COT!L:L,COT!$A:$A,YEAR(daily!$A2513),COT!$B:$B,WEEKNUM(daily!$A2513))</f>
        <v>68673</v>
      </c>
      <c r="V2513">
        <f>SUMIFS(COT!M:M,COT!$A:$A,YEAR(daily!$A2513),COT!$B:$B,WEEKNUM(daily!$A2513))</f>
        <v>111</v>
      </c>
      <c r="W2513">
        <f>SUMIFS(COT!N:N,COT!$A:$A,YEAR(daily!$A2513),COT!$B:$B,WEEKNUM(daily!$A2513))</f>
        <v>92</v>
      </c>
      <c r="X2513">
        <f>SUMIFS(COT!O:O,COT!$A:$A,YEAR(daily!$A2513),COT!$B:$B,WEEKNUM(daily!$A2513))</f>
        <v>131</v>
      </c>
      <c r="Y2513">
        <f>SUMIFS(COT!P:P,COT!$A:$A,YEAR(daily!$A2513),COT!$B:$B,WEEKNUM(daily!$A2513))</f>
        <v>91</v>
      </c>
      <c r="Z2513">
        <f>SUMIFS(COT!Q:Q,COT!$A:$A,YEAR(daily!$A2513),COT!$B:$B,WEEKNUM(daily!$A2513))</f>
        <v>99</v>
      </c>
      <c r="AA2513">
        <f>SUMIFS(Saudi!B:B,Saudi!$A:$A,YEAR(daily!$A2513))</f>
        <v>741.61599999999999</v>
      </c>
      <c r="AB2513">
        <f>SUMIFS(Saudi!C:C,Saudi!$A:$A,YEAR(daily!$A2513))</f>
        <v>670.98500000000001</v>
      </c>
      <c r="AC2513">
        <f>SUMIFS(Saudi!F:F,Saudi!$A:$A,YEAR(daily!$A2513))</f>
        <v>3981420</v>
      </c>
      <c r="AD2513">
        <f>SUMIFS(Saudi!G:G,Saudi!$A:$A,YEAR(daily!$A2513))</f>
        <v>79.530291590719216</v>
      </c>
      <c r="AE2513">
        <f>SUMIFS(Saudi!H:H,Saudi!$A:$A,YEAR(daily!$A2513))</f>
        <v>316643493.54512131</v>
      </c>
      <c r="AF2513" s="5">
        <f t="shared" si="103"/>
        <v>3</v>
      </c>
      <c r="AG2513" s="5">
        <f t="shared" si="104"/>
        <v>2010</v>
      </c>
    </row>
    <row r="2514" spans="1:33">
      <c r="A2514" s="3">
        <v>40239</v>
      </c>
      <c r="B2514" s="1">
        <v>255628</v>
      </c>
      <c r="C2514" s="1">
        <v>173416</v>
      </c>
      <c r="D2514" s="1">
        <v>60780</v>
      </c>
      <c r="E2514" s="1">
        <v>79.680000000000007</v>
      </c>
      <c r="F2514" s="1">
        <v>80.44</v>
      </c>
      <c r="G2514" s="1">
        <v>80.81</v>
      </c>
      <c r="H2514" s="2">
        <v>52.1</v>
      </c>
      <c r="I2514" s="2">
        <v>29.2</v>
      </c>
      <c r="J2514" s="2">
        <v>86.6</v>
      </c>
      <c r="K2514" s="2">
        <v>87.3</v>
      </c>
      <c r="L2514">
        <f>SUMIFS(US!B:B,US!$D:$D,YEAR(daily!$A2514),US!$E:$E,MONTH(daily!$A2514))</f>
        <v>9673</v>
      </c>
      <c r="M2514">
        <f>SUMIFS(US!C:C,US!$D:$D,YEAR(daily!$A2514),US!$E:$E,MONTH(daily!$A2514))</f>
        <v>19099</v>
      </c>
      <c r="N2514">
        <f>SUMIFS(COT!E:E,COT!$A:$A,YEAR(daily!$A2514),COT!$B:$B,WEEKNUM(daily!$A2514))</f>
        <v>1297435</v>
      </c>
      <c r="O2514">
        <f>SUMIFS(COT!F:F,COT!$A:$A,YEAR(daily!$A2514),COT!$B:$B,WEEKNUM(daily!$A2514))</f>
        <v>255659</v>
      </c>
      <c r="P2514">
        <f>SUMIFS(COT!G:G,COT!$A:$A,YEAR(daily!$A2514),COT!$B:$B,WEEKNUM(daily!$A2514))</f>
        <v>164242</v>
      </c>
      <c r="Q2514">
        <f>SUMIFS(COT!H:H,COT!$A:$A,YEAR(daily!$A2514),COT!$B:$B,WEEKNUM(daily!$A2514))</f>
        <v>299105</v>
      </c>
      <c r="R2514">
        <f>SUMIFS(COT!I:I,COT!$A:$A,YEAR(daily!$A2514),COT!$B:$B,WEEKNUM(daily!$A2514))</f>
        <v>662655</v>
      </c>
      <c r="S2514">
        <f>SUMIFS(COT!J:J,COT!$A:$A,YEAR(daily!$A2514),COT!$B:$B,WEEKNUM(daily!$A2514))</f>
        <v>765415</v>
      </c>
      <c r="T2514">
        <f>SUMIFS(COT!K:K,COT!$A:$A,YEAR(daily!$A2514),COT!$B:$B,WEEKNUM(daily!$A2514))</f>
        <v>80016</v>
      </c>
      <c r="U2514">
        <f>SUMIFS(COT!L:L,COT!$A:$A,YEAR(daily!$A2514),COT!$B:$B,WEEKNUM(daily!$A2514))</f>
        <v>68673</v>
      </c>
      <c r="V2514">
        <f>SUMIFS(COT!M:M,COT!$A:$A,YEAR(daily!$A2514),COT!$B:$B,WEEKNUM(daily!$A2514))</f>
        <v>111</v>
      </c>
      <c r="W2514">
        <f>SUMIFS(COT!N:N,COT!$A:$A,YEAR(daily!$A2514),COT!$B:$B,WEEKNUM(daily!$A2514))</f>
        <v>92</v>
      </c>
      <c r="X2514">
        <f>SUMIFS(COT!O:O,COT!$A:$A,YEAR(daily!$A2514),COT!$B:$B,WEEKNUM(daily!$A2514))</f>
        <v>131</v>
      </c>
      <c r="Y2514">
        <f>SUMIFS(COT!P:P,COT!$A:$A,YEAR(daily!$A2514),COT!$B:$B,WEEKNUM(daily!$A2514))</f>
        <v>91</v>
      </c>
      <c r="Z2514">
        <f>SUMIFS(COT!Q:Q,COT!$A:$A,YEAR(daily!$A2514),COT!$B:$B,WEEKNUM(daily!$A2514))</f>
        <v>99</v>
      </c>
      <c r="AA2514">
        <f>SUMIFS(Saudi!B:B,Saudi!$A:$A,YEAR(daily!$A2514))</f>
        <v>741.61599999999999</v>
      </c>
      <c r="AB2514">
        <f>SUMIFS(Saudi!C:C,Saudi!$A:$A,YEAR(daily!$A2514))</f>
        <v>670.98500000000001</v>
      </c>
      <c r="AC2514">
        <f>SUMIFS(Saudi!F:F,Saudi!$A:$A,YEAR(daily!$A2514))</f>
        <v>3981420</v>
      </c>
      <c r="AD2514">
        <f>SUMIFS(Saudi!G:G,Saudi!$A:$A,YEAR(daily!$A2514))</f>
        <v>79.530291590719216</v>
      </c>
      <c r="AE2514">
        <f>SUMIFS(Saudi!H:H,Saudi!$A:$A,YEAR(daily!$A2514))</f>
        <v>316643493.54512131</v>
      </c>
      <c r="AF2514" s="5">
        <f t="shared" si="103"/>
        <v>3</v>
      </c>
      <c r="AG2514" s="5">
        <f t="shared" si="104"/>
        <v>2010</v>
      </c>
    </row>
    <row r="2515" spans="1:33">
      <c r="A2515" s="3">
        <v>40240</v>
      </c>
      <c r="B2515" s="1">
        <v>253332</v>
      </c>
      <c r="C2515" s="1">
        <v>174603</v>
      </c>
      <c r="D2515" s="1">
        <v>60213</v>
      </c>
      <c r="E2515" s="1">
        <v>80.87</v>
      </c>
      <c r="F2515" s="1">
        <v>81.64</v>
      </c>
      <c r="G2515" s="1">
        <v>82</v>
      </c>
      <c r="H2515" s="2">
        <v>52.1</v>
      </c>
      <c r="I2515" s="2">
        <v>29.2</v>
      </c>
      <c r="J2515" s="2">
        <v>86.6</v>
      </c>
      <c r="K2515" s="2">
        <v>87.3</v>
      </c>
      <c r="L2515">
        <f>SUMIFS(US!B:B,US!$D:$D,YEAR(daily!$A2515),US!$E:$E,MONTH(daily!$A2515))</f>
        <v>9673</v>
      </c>
      <c r="M2515">
        <f>SUMIFS(US!C:C,US!$D:$D,YEAR(daily!$A2515),US!$E:$E,MONTH(daily!$A2515))</f>
        <v>19099</v>
      </c>
      <c r="N2515">
        <f>SUMIFS(COT!E:E,COT!$A:$A,YEAR(daily!$A2515),COT!$B:$B,WEEKNUM(daily!$A2515))</f>
        <v>1297435</v>
      </c>
      <c r="O2515">
        <f>SUMIFS(COT!F:F,COT!$A:$A,YEAR(daily!$A2515),COT!$B:$B,WEEKNUM(daily!$A2515))</f>
        <v>255659</v>
      </c>
      <c r="P2515">
        <f>SUMIFS(COT!G:G,COT!$A:$A,YEAR(daily!$A2515),COT!$B:$B,WEEKNUM(daily!$A2515))</f>
        <v>164242</v>
      </c>
      <c r="Q2515">
        <f>SUMIFS(COT!H:H,COT!$A:$A,YEAR(daily!$A2515),COT!$B:$B,WEEKNUM(daily!$A2515))</f>
        <v>299105</v>
      </c>
      <c r="R2515">
        <f>SUMIFS(COT!I:I,COT!$A:$A,YEAR(daily!$A2515),COT!$B:$B,WEEKNUM(daily!$A2515))</f>
        <v>662655</v>
      </c>
      <c r="S2515">
        <f>SUMIFS(COT!J:J,COT!$A:$A,YEAR(daily!$A2515),COT!$B:$B,WEEKNUM(daily!$A2515))</f>
        <v>765415</v>
      </c>
      <c r="T2515">
        <f>SUMIFS(COT!K:K,COT!$A:$A,YEAR(daily!$A2515),COT!$B:$B,WEEKNUM(daily!$A2515))</f>
        <v>80016</v>
      </c>
      <c r="U2515">
        <f>SUMIFS(COT!L:L,COT!$A:$A,YEAR(daily!$A2515),COT!$B:$B,WEEKNUM(daily!$A2515))</f>
        <v>68673</v>
      </c>
      <c r="V2515">
        <f>SUMIFS(COT!M:M,COT!$A:$A,YEAR(daily!$A2515),COT!$B:$B,WEEKNUM(daily!$A2515))</f>
        <v>111</v>
      </c>
      <c r="W2515">
        <f>SUMIFS(COT!N:N,COT!$A:$A,YEAR(daily!$A2515),COT!$B:$B,WEEKNUM(daily!$A2515))</f>
        <v>92</v>
      </c>
      <c r="X2515">
        <f>SUMIFS(COT!O:O,COT!$A:$A,YEAR(daily!$A2515),COT!$B:$B,WEEKNUM(daily!$A2515))</f>
        <v>131</v>
      </c>
      <c r="Y2515">
        <f>SUMIFS(COT!P:P,COT!$A:$A,YEAR(daily!$A2515),COT!$B:$B,WEEKNUM(daily!$A2515))</f>
        <v>91</v>
      </c>
      <c r="Z2515">
        <f>SUMIFS(COT!Q:Q,COT!$A:$A,YEAR(daily!$A2515),COT!$B:$B,WEEKNUM(daily!$A2515))</f>
        <v>99</v>
      </c>
      <c r="AA2515">
        <f>SUMIFS(Saudi!B:B,Saudi!$A:$A,YEAR(daily!$A2515))</f>
        <v>741.61599999999999</v>
      </c>
      <c r="AB2515">
        <f>SUMIFS(Saudi!C:C,Saudi!$A:$A,YEAR(daily!$A2515))</f>
        <v>670.98500000000001</v>
      </c>
      <c r="AC2515">
        <f>SUMIFS(Saudi!F:F,Saudi!$A:$A,YEAR(daily!$A2515))</f>
        <v>3981420</v>
      </c>
      <c r="AD2515">
        <f>SUMIFS(Saudi!G:G,Saudi!$A:$A,YEAR(daily!$A2515))</f>
        <v>79.530291590719216</v>
      </c>
      <c r="AE2515">
        <f>SUMIFS(Saudi!H:H,Saudi!$A:$A,YEAR(daily!$A2515))</f>
        <v>316643493.54512131</v>
      </c>
      <c r="AF2515" s="5">
        <f t="shared" si="103"/>
        <v>3</v>
      </c>
      <c r="AG2515" s="5">
        <f t="shared" si="104"/>
        <v>2010</v>
      </c>
    </row>
    <row r="2516" spans="1:33">
      <c r="A2516" s="3">
        <v>40241</v>
      </c>
      <c r="B2516" s="1">
        <v>249894</v>
      </c>
      <c r="C2516" s="1">
        <v>176168</v>
      </c>
      <c r="D2516" s="1">
        <v>62452</v>
      </c>
      <c r="E2516" s="1">
        <v>80.209999999999994</v>
      </c>
      <c r="F2516" s="1">
        <v>81.099999999999994</v>
      </c>
      <c r="G2516" s="1">
        <v>81.540000000000006</v>
      </c>
      <c r="H2516" s="2">
        <v>52.1</v>
      </c>
      <c r="I2516" s="2">
        <v>29.2</v>
      </c>
      <c r="J2516" s="2">
        <v>86.6</v>
      </c>
      <c r="K2516" s="2">
        <v>87.3</v>
      </c>
      <c r="L2516">
        <f>SUMIFS(US!B:B,US!$D:$D,YEAR(daily!$A2516),US!$E:$E,MONTH(daily!$A2516))</f>
        <v>9673</v>
      </c>
      <c r="M2516">
        <f>SUMIFS(US!C:C,US!$D:$D,YEAR(daily!$A2516),US!$E:$E,MONTH(daily!$A2516))</f>
        <v>19099</v>
      </c>
      <c r="N2516">
        <f>SUMIFS(COT!E:E,COT!$A:$A,YEAR(daily!$A2516),COT!$B:$B,WEEKNUM(daily!$A2516))</f>
        <v>1297435</v>
      </c>
      <c r="O2516">
        <f>SUMIFS(COT!F:F,COT!$A:$A,YEAR(daily!$A2516),COT!$B:$B,WEEKNUM(daily!$A2516))</f>
        <v>255659</v>
      </c>
      <c r="P2516">
        <f>SUMIFS(COT!G:G,COT!$A:$A,YEAR(daily!$A2516),COT!$B:$B,WEEKNUM(daily!$A2516))</f>
        <v>164242</v>
      </c>
      <c r="Q2516">
        <f>SUMIFS(COT!H:H,COT!$A:$A,YEAR(daily!$A2516),COT!$B:$B,WEEKNUM(daily!$A2516))</f>
        <v>299105</v>
      </c>
      <c r="R2516">
        <f>SUMIFS(COT!I:I,COT!$A:$A,YEAR(daily!$A2516),COT!$B:$B,WEEKNUM(daily!$A2516))</f>
        <v>662655</v>
      </c>
      <c r="S2516">
        <f>SUMIFS(COT!J:J,COT!$A:$A,YEAR(daily!$A2516),COT!$B:$B,WEEKNUM(daily!$A2516))</f>
        <v>765415</v>
      </c>
      <c r="T2516">
        <f>SUMIFS(COT!K:K,COT!$A:$A,YEAR(daily!$A2516),COT!$B:$B,WEEKNUM(daily!$A2516))</f>
        <v>80016</v>
      </c>
      <c r="U2516">
        <f>SUMIFS(COT!L:L,COT!$A:$A,YEAR(daily!$A2516),COT!$B:$B,WEEKNUM(daily!$A2516))</f>
        <v>68673</v>
      </c>
      <c r="V2516">
        <f>SUMIFS(COT!M:M,COT!$A:$A,YEAR(daily!$A2516),COT!$B:$B,WEEKNUM(daily!$A2516))</f>
        <v>111</v>
      </c>
      <c r="W2516">
        <f>SUMIFS(COT!N:N,COT!$A:$A,YEAR(daily!$A2516),COT!$B:$B,WEEKNUM(daily!$A2516))</f>
        <v>92</v>
      </c>
      <c r="X2516">
        <f>SUMIFS(COT!O:O,COT!$A:$A,YEAR(daily!$A2516),COT!$B:$B,WEEKNUM(daily!$A2516))</f>
        <v>131</v>
      </c>
      <c r="Y2516">
        <f>SUMIFS(COT!P:P,COT!$A:$A,YEAR(daily!$A2516),COT!$B:$B,WEEKNUM(daily!$A2516))</f>
        <v>91</v>
      </c>
      <c r="Z2516">
        <f>SUMIFS(COT!Q:Q,COT!$A:$A,YEAR(daily!$A2516),COT!$B:$B,WEEKNUM(daily!$A2516))</f>
        <v>99</v>
      </c>
      <c r="AA2516">
        <f>SUMIFS(Saudi!B:B,Saudi!$A:$A,YEAR(daily!$A2516))</f>
        <v>741.61599999999999</v>
      </c>
      <c r="AB2516">
        <f>SUMIFS(Saudi!C:C,Saudi!$A:$A,YEAR(daily!$A2516))</f>
        <v>670.98500000000001</v>
      </c>
      <c r="AC2516">
        <f>SUMIFS(Saudi!F:F,Saudi!$A:$A,YEAR(daily!$A2516))</f>
        <v>3981420</v>
      </c>
      <c r="AD2516">
        <f>SUMIFS(Saudi!G:G,Saudi!$A:$A,YEAR(daily!$A2516))</f>
        <v>79.530291590719216</v>
      </c>
      <c r="AE2516">
        <f>SUMIFS(Saudi!H:H,Saudi!$A:$A,YEAR(daily!$A2516))</f>
        <v>316643493.54512131</v>
      </c>
      <c r="AF2516" s="5">
        <f t="shared" si="103"/>
        <v>3</v>
      </c>
      <c r="AG2516" s="5">
        <f t="shared" si="104"/>
        <v>2010</v>
      </c>
    </row>
    <row r="2517" spans="1:33">
      <c r="A2517" s="3">
        <v>40242</v>
      </c>
      <c r="B2517" s="1">
        <v>239885</v>
      </c>
      <c r="C2517" s="1">
        <v>178404</v>
      </c>
      <c r="D2517" s="1">
        <v>66479</v>
      </c>
      <c r="E2517" s="1">
        <v>81.5</v>
      </c>
      <c r="F2517" s="1">
        <v>82.37</v>
      </c>
      <c r="G2517" s="1">
        <v>82.82</v>
      </c>
      <c r="H2517" s="2">
        <v>52.1</v>
      </c>
      <c r="I2517" s="2">
        <v>29.2</v>
      </c>
      <c r="J2517" s="2">
        <v>86.6</v>
      </c>
      <c r="K2517" s="2">
        <v>87.3</v>
      </c>
      <c r="L2517">
        <f>SUMIFS(US!B:B,US!$D:$D,YEAR(daily!$A2517),US!$E:$E,MONTH(daily!$A2517))</f>
        <v>9673</v>
      </c>
      <c r="M2517">
        <f>SUMIFS(US!C:C,US!$D:$D,YEAR(daily!$A2517),US!$E:$E,MONTH(daily!$A2517))</f>
        <v>19099</v>
      </c>
      <c r="N2517">
        <f>SUMIFS(COT!E:E,COT!$A:$A,YEAR(daily!$A2517),COT!$B:$B,WEEKNUM(daily!$A2517))</f>
        <v>1297435</v>
      </c>
      <c r="O2517">
        <f>SUMIFS(COT!F:F,COT!$A:$A,YEAR(daily!$A2517),COT!$B:$B,WEEKNUM(daily!$A2517))</f>
        <v>255659</v>
      </c>
      <c r="P2517">
        <f>SUMIFS(COT!G:G,COT!$A:$A,YEAR(daily!$A2517),COT!$B:$B,WEEKNUM(daily!$A2517))</f>
        <v>164242</v>
      </c>
      <c r="Q2517">
        <f>SUMIFS(COT!H:H,COT!$A:$A,YEAR(daily!$A2517),COT!$B:$B,WEEKNUM(daily!$A2517))</f>
        <v>299105</v>
      </c>
      <c r="R2517">
        <f>SUMIFS(COT!I:I,COT!$A:$A,YEAR(daily!$A2517),COT!$B:$B,WEEKNUM(daily!$A2517))</f>
        <v>662655</v>
      </c>
      <c r="S2517">
        <f>SUMIFS(COT!J:J,COT!$A:$A,YEAR(daily!$A2517),COT!$B:$B,WEEKNUM(daily!$A2517))</f>
        <v>765415</v>
      </c>
      <c r="T2517">
        <f>SUMIFS(COT!K:K,COT!$A:$A,YEAR(daily!$A2517),COT!$B:$B,WEEKNUM(daily!$A2517))</f>
        <v>80016</v>
      </c>
      <c r="U2517">
        <f>SUMIFS(COT!L:L,COT!$A:$A,YEAR(daily!$A2517),COT!$B:$B,WEEKNUM(daily!$A2517))</f>
        <v>68673</v>
      </c>
      <c r="V2517">
        <f>SUMIFS(COT!M:M,COT!$A:$A,YEAR(daily!$A2517),COT!$B:$B,WEEKNUM(daily!$A2517))</f>
        <v>111</v>
      </c>
      <c r="W2517">
        <f>SUMIFS(COT!N:N,COT!$A:$A,YEAR(daily!$A2517),COT!$B:$B,WEEKNUM(daily!$A2517))</f>
        <v>92</v>
      </c>
      <c r="X2517">
        <f>SUMIFS(COT!O:O,COT!$A:$A,YEAR(daily!$A2517),COT!$B:$B,WEEKNUM(daily!$A2517))</f>
        <v>131</v>
      </c>
      <c r="Y2517">
        <f>SUMIFS(COT!P:P,COT!$A:$A,YEAR(daily!$A2517),COT!$B:$B,WEEKNUM(daily!$A2517))</f>
        <v>91</v>
      </c>
      <c r="Z2517">
        <f>SUMIFS(COT!Q:Q,COT!$A:$A,YEAR(daily!$A2517),COT!$B:$B,WEEKNUM(daily!$A2517))</f>
        <v>99</v>
      </c>
      <c r="AA2517">
        <f>SUMIFS(Saudi!B:B,Saudi!$A:$A,YEAR(daily!$A2517))</f>
        <v>741.61599999999999</v>
      </c>
      <c r="AB2517">
        <f>SUMIFS(Saudi!C:C,Saudi!$A:$A,YEAR(daily!$A2517))</f>
        <v>670.98500000000001</v>
      </c>
      <c r="AC2517">
        <f>SUMIFS(Saudi!F:F,Saudi!$A:$A,YEAR(daily!$A2517))</f>
        <v>3981420</v>
      </c>
      <c r="AD2517">
        <f>SUMIFS(Saudi!G:G,Saudi!$A:$A,YEAR(daily!$A2517))</f>
        <v>79.530291590719216</v>
      </c>
      <c r="AE2517">
        <f>SUMIFS(Saudi!H:H,Saudi!$A:$A,YEAR(daily!$A2517))</f>
        <v>316643493.54512131</v>
      </c>
      <c r="AF2517" s="5">
        <f t="shared" si="103"/>
        <v>3</v>
      </c>
      <c r="AG2517" s="5">
        <f t="shared" si="104"/>
        <v>2010</v>
      </c>
    </row>
    <row r="2518" spans="1:33">
      <c r="A2518" s="3">
        <v>40245</v>
      </c>
      <c r="B2518" s="1">
        <v>215766</v>
      </c>
      <c r="C2518" s="1">
        <v>177615</v>
      </c>
      <c r="D2518" s="1">
        <v>67295</v>
      </c>
      <c r="E2518" s="1">
        <v>81.87</v>
      </c>
      <c r="F2518" s="1">
        <v>82.78</v>
      </c>
      <c r="G2518" s="1">
        <v>83.25</v>
      </c>
      <c r="H2518" s="2">
        <v>52.1</v>
      </c>
      <c r="I2518" s="2">
        <v>29.2</v>
      </c>
      <c r="J2518" s="2">
        <v>86.6</v>
      </c>
      <c r="K2518" s="2">
        <v>87.3</v>
      </c>
      <c r="L2518">
        <f>SUMIFS(US!B:B,US!$D:$D,YEAR(daily!$A2518),US!$E:$E,MONTH(daily!$A2518))</f>
        <v>9673</v>
      </c>
      <c r="M2518">
        <f>SUMIFS(US!C:C,US!$D:$D,YEAR(daily!$A2518),US!$E:$E,MONTH(daily!$A2518))</f>
        <v>19099</v>
      </c>
      <c r="N2518">
        <f>SUMIFS(COT!E:E,COT!$A:$A,YEAR(daily!$A2518),COT!$B:$B,WEEKNUM(daily!$A2518))</f>
        <v>1348241</v>
      </c>
      <c r="O2518">
        <f>SUMIFS(COT!F:F,COT!$A:$A,YEAR(daily!$A2518),COT!$B:$B,WEEKNUM(daily!$A2518))</f>
        <v>269578</v>
      </c>
      <c r="P2518">
        <f>SUMIFS(COT!G:G,COT!$A:$A,YEAR(daily!$A2518),COT!$B:$B,WEEKNUM(daily!$A2518))</f>
        <v>160264</v>
      </c>
      <c r="Q2518">
        <f>SUMIFS(COT!H:H,COT!$A:$A,YEAR(daily!$A2518),COT!$B:$B,WEEKNUM(daily!$A2518))</f>
        <v>307014</v>
      </c>
      <c r="R2518">
        <f>SUMIFS(COT!I:I,COT!$A:$A,YEAR(daily!$A2518),COT!$B:$B,WEEKNUM(daily!$A2518))</f>
        <v>677369</v>
      </c>
      <c r="S2518">
        <f>SUMIFS(COT!J:J,COT!$A:$A,YEAR(daily!$A2518),COT!$B:$B,WEEKNUM(daily!$A2518))</f>
        <v>801399</v>
      </c>
      <c r="T2518">
        <f>SUMIFS(COT!K:K,COT!$A:$A,YEAR(daily!$A2518),COT!$B:$B,WEEKNUM(daily!$A2518))</f>
        <v>94280</v>
      </c>
      <c r="U2518">
        <f>SUMIFS(COT!L:L,COT!$A:$A,YEAR(daily!$A2518),COT!$B:$B,WEEKNUM(daily!$A2518))</f>
        <v>79564</v>
      </c>
      <c r="V2518">
        <f>SUMIFS(COT!M:M,COT!$A:$A,YEAR(daily!$A2518),COT!$B:$B,WEEKNUM(daily!$A2518))</f>
        <v>117</v>
      </c>
      <c r="W2518">
        <f>SUMIFS(COT!N:N,COT!$A:$A,YEAR(daily!$A2518),COT!$B:$B,WEEKNUM(daily!$A2518))</f>
        <v>88</v>
      </c>
      <c r="X2518">
        <f>SUMIFS(COT!O:O,COT!$A:$A,YEAR(daily!$A2518),COT!$B:$B,WEEKNUM(daily!$A2518))</f>
        <v>135</v>
      </c>
      <c r="Y2518">
        <f>SUMIFS(COT!P:P,COT!$A:$A,YEAR(daily!$A2518),COT!$B:$B,WEEKNUM(daily!$A2518))</f>
        <v>92</v>
      </c>
      <c r="Z2518">
        <f>SUMIFS(COT!Q:Q,COT!$A:$A,YEAR(daily!$A2518),COT!$B:$B,WEEKNUM(daily!$A2518))</f>
        <v>98</v>
      </c>
      <c r="AA2518">
        <f>SUMIFS(Saudi!B:B,Saudi!$A:$A,YEAR(daily!$A2518))</f>
        <v>741.61599999999999</v>
      </c>
      <c r="AB2518">
        <f>SUMIFS(Saudi!C:C,Saudi!$A:$A,YEAR(daily!$A2518))</f>
        <v>670.98500000000001</v>
      </c>
      <c r="AC2518">
        <f>SUMIFS(Saudi!F:F,Saudi!$A:$A,YEAR(daily!$A2518))</f>
        <v>3981420</v>
      </c>
      <c r="AD2518">
        <f>SUMIFS(Saudi!G:G,Saudi!$A:$A,YEAR(daily!$A2518))</f>
        <v>79.530291590719216</v>
      </c>
      <c r="AE2518">
        <f>SUMIFS(Saudi!H:H,Saudi!$A:$A,YEAR(daily!$A2518))</f>
        <v>316643493.54512131</v>
      </c>
      <c r="AF2518" s="5">
        <f t="shared" si="103"/>
        <v>3</v>
      </c>
      <c r="AG2518" s="5">
        <f t="shared" si="104"/>
        <v>2010</v>
      </c>
    </row>
    <row r="2519" spans="1:33">
      <c r="A2519" s="3">
        <v>40246</v>
      </c>
      <c r="B2519" s="1">
        <v>212892</v>
      </c>
      <c r="C2519" s="1">
        <v>182507</v>
      </c>
      <c r="D2519" s="1">
        <v>69022</v>
      </c>
      <c r="E2519" s="1">
        <v>81.489999999999995</v>
      </c>
      <c r="F2519" s="1">
        <v>82.3</v>
      </c>
      <c r="G2519" s="1">
        <v>82.75</v>
      </c>
      <c r="H2519" s="2">
        <v>52.1</v>
      </c>
      <c r="I2519" s="2">
        <v>29.2</v>
      </c>
      <c r="J2519" s="2">
        <v>86.6</v>
      </c>
      <c r="K2519" s="2">
        <v>87.3</v>
      </c>
      <c r="L2519">
        <f>SUMIFS(US!B:B,US!$D:$D,YEAR(daily!$A2519),US!$E:$E,MONTH(daily!$A2519))</f>
        <v>9673</v>
      </c>
      <c r="M2519">
        <f>SUMIFS(US!C:C,US!$D:$D,YEAR(daily!$A2519),US!$E:$E,MONTH(daily!$A2519))</f>
        <v>19099</v>
      </c>
      <c r="N2519">
        <f>SUMIFS(COT!E:E,COT!$A:$A,YEAR(daily!$A2519),COT!$B:$B,WEEKNUM(daily!$A2519))</f>
        <v>1348241</v>
      </c>
      <c r="O2519">
        <f>SUMIFS(COT!F:F,COT!$A:$A,YEAR(daily!$A2519),COT!$B:$B,WEEKNUM(daily!$A2519))</f>
        <v>269578</v>
      </c>
      <c r="P2519">
        <f>SUMIFS(COT!G:G,COT!$A:$A,YEAR(daily!$A2519),COT!$B:$B,WEEKNUM(daily!$A2519))</f>
        <v>160264</v>
      </c>
      <c r="Q2519">
        <f>SUMIFS(COT!H:H,COT!$A:$A,YEAR(daily!$A2519),COT!$B:$B,WEEKNUM(daily!$A2519))</f>
        <v>307014</v>
      </c>
      <c r="R2519">
        <f>SUMIFS(COT!I:I,COT!$A:$A,YEAR(daily!$A2519),COT!$B:$B,WEEKNUM(daily!$A2519))</f>
        <v>677369</v>
      </c>
      <c r="S2519">
        <f>SUMIFS(COT!J:J,COT!$A:$A,YEAR(daily!$A2519),COT!$B:$B,WEEKNUM(daily!$A2519))</f>
        <v>801399</v>
      </c>
      <c r="T2519">
        <f>SUMIFS(COT!K:K,COT!$A:$A,YEAR(daily!$A2519),COT!$B:$B,WEEKNUM(daily!$A2519))</f>
        <v>94280</v>
      </c>
      <c r="U2519">
        <f>SUMIFS(COT!L:L,COT!$A:$A,YEAR(daily!$A2519),COT!$B:$B,WEEKNUM(daily!$A2519))</f>
        <v>79564</v>
      </c>
      <c r="V2519">
        <f>SUMIFS(COT!M:M,COT!$A:$A,YEAR(daily!$A2519),COT!$B:$B,WEEKNUM(daily!$A2519))</f>
        <v>117</v>
      </c>
      <c r="W2519">
        <f>SUMIFS(COT!N:N,COT!$A:$A,YEAR(daily!$A2519),COT!$B:$B,WEEKNUM(daily!$A2519))</f>
        <v>88</v>
      </c>
      <c r="X2519">
        <f>SUMIFS(COT!O:O,COT!$A:$A,YEAR(daily!$A2519),COT!$B:$B,WEEKNUM(daily!$A2519))</f>
        <v>135</v>
      </c>
      <c r="Y2519">
        <f>SUMIFS(COT!P:P,COT!$A:$A,YEAR(daily!$A2519),COT!$B:$B,WEEKNUM(daily!$A2519))</f>
        <v>92</v>
      </c>
      <c r="Z2519">
        <f>SUMIFS(COT!Q:Q,COT!$A:$A,YEAR(daily!$A2519),COT!$B:$B,WEEKNUM(daily!$A2519))</f>
        <v>98</v>
      </c>
      <c r="AA2519">
        <f>SUMIFS(Saudi!B:B,Saudi!$A:$A,YEAR(daily!$A2519))</f>
        <v>741.61599999999999</v>
      </c>
      <c r="AB2519">
        <f>SUMIFS(Saudi!C:C,Saudi!$A:$A,YEAR(daily!$A2519))</f>
        <v>670.98500000000001</v>
      </c>
      <c r="AC2519">
        <f>SUMIFS(Saudi!F:F,Saudi!$A:$A,YEAR(daily!$A2519))</f>
        <v>3981420</v>
      </c>
      <c r="AD2519">
        <f>SUMIFS(Saudi!G:G,Saudi!$A:$A,YEAR(daily!$A2519))</f>
        <v>79.530291590719216</v>
      </c>
      <c r="AE2519">
        <f>SUMIFS(Saudi!H:H,Saudi!$A:$A,YEAR(daily!$A2519))</f>
        <v>316643493.54512131</v>
      </c>
      <c r="AF2519" s="5">
        <f t="shared" si="103"/>
        <v>3</v>
      </c>
      <c r="AG2519" s="5">
        <f t="shared" si="104"/>
        <v>2010</v>
      </c>
    </row>
    <row r="2520" spans="1:33">
      <c r="A2520" s="3">
        <v>40247</v>
      </c>
      <c r="B2520" s="1">
        <v>190419</v>
      </c>
      <c r="C2520" s="1">
        <v>173882</v>
      </c>
      <c r="D2520" s="1">
        <v>75602</v>
      </c>
      <c r="E2520" s="1">
        <v>82.09</v>
      </c>
      <c r="F2520" s="1">
        <v>82.79</v>
      </c>
      <c r="G2520" s="1">
        <v>83.19</v>
      </c>
      <c r="H2520" s="2">
        <v>52.1</v>
      </c>
      <c r="I2520" s="2">
        <v>29.2</v>
      </c>
      <c r="J2520" s="2">
        <v>86.6</v>
      </c>
      <c r="K2520" s="2">
        <v>87.3</v>
      </c>
      <c r="L2520">
        <f>SUMIFS(US!B:B,US!$D:$D,YEAR(daily!$A2520),US!$E:$E,MONTH(daily!$A2520))</f>
        <v>9673</v>
      </c>
      <c r="M2520">
        <f>SUMIFS(US!C:C,US!$D:$D,YEAR(daily!$A2520),US!$E:$E,MONTH(daily!$A2520))</f>
        <v>19099</v>
      </c>
      <c r="N2520">
        <f>SUMIFS(COT!E:E,COT!$A:$A,YEAR(daily!$A2520),COT!$B:$B,WEEKNUM(daily!$A2520))</f>
        <v>1348241</v>
      </c>
      <c r="O2520">
        <f>SUMIFS(COT!F:F,COT!$A:$A,YEAR(daily!$A2520),COT!$B:$B,WEEKNUM(daily!$A2520))</f>
        <v>269578</v>
      </c>
      <c r="P2520">
        <f>SUMIFS(COT!G:G,COT!$A:$A,YEAR(daily!$A2520),COT!$B:$B,WEEKNUM(daily!$A2520))</f>
        <v>160264</v>
      </c>
      <c r="Q2520">
        <f>SUMIFS(COT!H:H,COT!$A:$A,YEAR(daily!$A2520),COT!$B:$B,WEEKNUM(daily!$A2520))</f>
        <v>307014</v>
      </c>
      <c r="R2520">
        <f>SUMIFS(COT!I:I,COT!$A:$A,YEAR(daily!$A2520),COT!$B:$B,WEEKNUM(daily!$A2520))</f>
        <v>677369</v>
      </c>
      <c r="S2520">
        <f>SUMIFS(COT!J:J,COT!$A:$A,YEAR(daily!$A2520),COT!$B:$B,WEEKNUM(daily!$A2520))</f>
        <v>801399</v>
      </c>
      <c r="T2520">
        <f>SUMIFS(COT!K:K,COT!$A:$A,YEAR(daily!$A2520),COT!$B:$B,WEEKNUM(daily!$A2520))</f>
        <v>94280</v>
      </c>
      <c r="U2520">
        <f>SUMIFS(COT!L:L,COT!$A:$A,YEAR(daily!$A2520),COT!$B:$B,WEEKNUM(daily!$A2520))</f>
        <v>79564</v>
      </c>
      <c r="V2520">
        <f>SUMIFS(COT!M:M,COT!$A:$A,YEAR(daily!$A2520),COT!$B:$B,WEEKNUM(daily!$A2520))</f>
        <v>117</v>
      </c>
      <c r="W2520">
        <f>SUMIFS(COT!N:N,COT!$A:$A,YEAR(daily!$A2520),COT!$B:$B,WEEKNUM(daily!$A2520))</f>
        <v>88</v>
      </c>
      <c r="X2520">
        <f>SUMIFS(COT!O:O,COT!$A:$A,YEAR(daily!$A2520),COT!$B:$B,WEEKNUM(daily!$A2520))</f>
        <v>135</v>
      </c>
      <c r="Y2520">
        <f>SUMIFS(COT!P:P,COT!$A:$A,YEAR(daily!$A2520),COT!$B:$B,WEEKNUM(daily!$A2520))</f>
        <v>92</v>
      </c>
      <c r="Z2520">
        <f>SUMIFS(COT!Q:Q,COT!$A:$A,YEAR(daily!$A2520),COT!$B:$B,WEEKNUM(daily!$A2520))</f>
        <v>98</v>
      </c>
      <c r="AA2520">
        <f>SUMIFS(Saudi!B:B,Saudi!$A:$A,YEAR(daily!$A2520))</f>
        <v>741.61599999999999</v>
      </c>
      <c r="AB2520">
        <f>SUMIFS(Saudi!C:C,Saudi!$A:$A,YEAR(daily!$A2520))</f>
        <v>670.98500000000001</v>
      </c>
      <c r="AC2520">
        <f>SUMIFS(Saudi!F:F,Saudi!$A:$A,YEAR(daily!$A2520))</f>
        <v>3981420</v>
      </c>
      <c r="AD2520">
        <f>SUMIFS(Saudi!G:G,Saudi!$A:$A,YEAR(daily!$A2520))</f>
        <v>79.530291590719216</v>
      </c>
      <c r="AE2520">
        <f>SUMIFS(Saudi!H:H,Saudi!$A:$A,YEAR(daily!$A2520))</f>
        <v>316643493.54512131</v>
      </c>
      <c r="AF2520" s="5">
        <f t="shared" si="103"/>
        <v>3</v>
      </c>
      <c r="AG2520" s="5">
        <f t="shared" si="104"/>
        <v>2010</v>
      </c>
    </row>
    <row r="2521" spans="1:33">
      <c r="A2521" s="3">
        <v>40248</v>
      </c>
      <c r="B2521" s="1">
        <v>162820</v>
      </c>
      <c r="C2521" s="1">
        <v>169140</v>
      </c>
      <c r="D2521" s="1">
        <v>77554</v>
      </c>
      <c r="E2521" s="1">
        <v>82.11</v>
      </c>
      <c r="F2521" s="1">
        <v>82.78</v>
      </c>
      <c r="G2521" s="1">
        <v>83.18</v>
      </c>
      <c r="H2521" s="2">
        <v>52.1</v>
      </c>
      <c r="I2521" s="2">
        <v>29.2</v>
      </c>
      <c r="J2521" s="2">
        <v>86.6</v>
      </c>
      <c r="K2521" s="2">
        <v>87.3</v>
      </c>
      <c r="L2521">
        <f>SUMIFS(US!B:B,US!$D:$D,YEAR(daily!$A2521),US!$E:$E,MONTH(daily!$A2521))</f>
        <v>9673</v>
      </c>
      <c r="M2521">
        <f>SUMIFS(US!C:C,US!$D:$D,YEAR(daily!$A2521),US!$E:$E,MONTH(daily!$A2521))</f>
        <v>19099</v>
      </c>
      <c r="N2521">
        <f>SUMIFS(COT!E:E,COT!$A:$A,YEAR(daily!$A2521),COT!$B:$B,WEEKNUM(daily!$A2521))</f>
        <v>1348241</v>
      </c>
      <c r="O2521">
        <f>SUMIFS(COT!F:F,COT!$A:$A,YEAR(daily!$A2521),COT!$B:$B,WEEKNUM(daily!$A2521))</f>
        <v>269578</v>
      </c>
      <c r="P2521">
        <f>SUMIFS(COT!G:G,COT!$A:$A,YEAR(daily!$A2521),COT!$B:$B,WEEKNUM(daily!$A2521))</f>
        <v>160264</v>
      </c>
      <c r="Q2521">
        <f>SUMIFS(COT!H:H,COT!$A:$A,YEAR(daily!$A2521),COT!$B:$B,WEEKNUM(daily!$A2521))</f>
        <v>307014</v>
      </c>
      <c r="R2521">
        <f>SUMIFS(COT!I:I,COT!$A:$A,YEAR(daily!$A2521),COT!$B:$B,WEEKNUM(daily!$A2521))</f>
        <v>677369</v>
      </c>
      <c r="S2521">
        <f>SUMIFS(COT!J:J,COT!$A:$A,YEAR(daily!$A2521),COT!$B:$B,WEEKNUM(daily!$A2521))</f>
        <v>801399</v>
      </c>
      <c r="T2521">
        <f>SUMIFS(COT!K:K,COT!$A:$A,YEAR(daily!$A2521),COT!$B:$B,WEEKNUM(daily!$A2521))</f>
        <v>94280</v>
      </c>
      <c r="U2521">
        <f>SUMIFS(COT!L:L,COT!$A:$A,YEAR(daily!$A2521),COT!$B:$B,WEEKNUM(daily!$A2521))</f>
        <v>79564</v>
      </c>
      <c r="V2521">
        <f>SUMIFS(COT!M:M,COT!$A:$A,YEAR(daily!$A2521),COT!$B:$B,WEEKNUM(daily!$A2521))</f>
        <v>117</v>
      </c>
      <c r="W2521">
        <f>SUMIFS(COT!N:N,COT!$A:$A,YEAR(daily!$A2521),COT!$B:$B,WEEKNUM(daily!$A2521))</f>
        <v>88</v>
      </c>
      <c r="X2521">
        <f>SUMIFS(COT!O:O,COT!$A:$A,YEAR(daily!$A2521),COT!$B:$B,WEEKNUM(daily!$A2521))</f>
        <v>135</v>
      </c>
      <c r="Y2521">
        <f>SUMIFS(COT!P:P,COT!$A:$A,YEAR(daily!$A2521),COT!$B:$B,WEEKNUM(daily!$A2521))</f>
        <v>92</v>
      </c>
      <c r="Z2521">
        <f>SUMIFS(COT!Q:Q,COT!$A:$A,YEAR(daily!$A2521),COT!$B:$B,WEEKNUM(daily!$A2521))</f>
        <v>98</v>
      </c>
      <c r="AA2521">
        <f>SUMIFS(Saudi!B:B,Saudi!$A:$A,YEAR(daily!$A2521))</f>
        <v>741.61599999999999</v>
      </c>
      <c r="AB2521">
        <f>SUMIFS(Saudi!C:C,Saudi!$A:$A,YEAR(daily!$A2521))</f>
        <v>670.98500000000001</v>
      </c>
      <c r="AC2521">
        <f>SUMIFS(Saudi!F:F,Saudi!$A:$A,YEAR(daily!$A2521))</f>
        <v>3981420</v>
      </c>
      <c r="AD2521">
        <f>SUMIFS(Saudi!G:G,Saudi!$A:$A,YEAR(daily!$A2521))</f>
        <v>79.530291590719216</v>
      </c>
      <c r="AE2521">
        <f>SUMIFS(Saudi!H:H,Saudi!$A:$A,YEAR(daily!$A2521))</f>
        <v>316643493.54512131</v>
      </c>
      <c r="AF2521" s="5">
        <f t="shared" si="103"/>
        <v>3</v>
      </c>
      <c r="AG2521" s="5">
        <f t="shared" si="104"/>
        <v>2010</v>
      </c>
    </row>
    <row r="2522" spans="1:33">
      <c r="A2522" s="3">
        <v>40249</v>
      </c>
      <c r="B2522" s="1">
        <v>153514</v>
      </c>
      <c r="C2522" s="1">
        <v>172429</v>
      </c>
      <c r="D2522" s="1">
        <v>82608</v>
      </c>
      <c r="E2522" s="1">
        <v>81.239999999999995</v>
      </c>
      <c r="F2522" s="1">
        <v>81.88</v>
      </c>
      <c r="G2522" s="1">
        <v>82.25</v>
      </c>
      <c r="H2522" s="2">
        <v>52.1</v>
      </c>
      <c r="I2522" s="2">
        <v>29.2</v>
      </c>
      <c r="J2522" s="2">
        <v>86.6</v>
      </c>
      <c r="K2522" s="2">
        <v>87.3</v>
      </c>
      <c r="L2522">
        <f>SUMIFS(US!B:B,US!$D:$D,YEAR(daily!$A2522),US!$E:$E,MONTH(daily!$A2522))</f>
        <v>9673</v>
      </c>
      <c r="M2522">
        <f>SUMIFS(US!C:C,US!$D:$D,YEAR(daily!$A2522),US!$E:$E,MONTH(daily!$A2522))</f>
        <v>19099</v>
      </c>
      <c r="N2522">
        <f>SUMIFS(COT!E:E,COT!$A:$A,YEAR(daily!$A2522),COT!$B:$B,WEEKNUM(daily!$A2522))</f>
        <v>1348241</v>
      </c>
      <c r="O2522">
        <f>SUMIFS(COT!F:F,COT!$A:$A,YEAR(daily!$A2522),COT!$B:$B,WEEKNUM(daily!$A2522))</f>
        <v>269578</v>
      </c>
      <c r="P2522">
        <f>SUMIFS(COT!G:G,COT!$A:$A,YEAR(daily!$A2522),COT!$B:$B,WEEKNUM(daily!$A2522))</f>
        <v>160264</v>
      </c>
      <c r="Q2522">
        <f>SUMIFS(COT!H:H,COT!$A:$A,YEAR(daily!$A2522),COT!$B:$B,WEEKNUM(daily!$A2522))</f>
        <v>307014</v>
      </c>
      <c r="R2522">
        <f>SUMIFS(COT!I:I,COT!$A:$A,YEAR(daily!$A2522),COT!$B:$B,WEEKNUM(daily!$A2522))</f>
        <v>677369</v>
      </c>
      <c r="S2522">
        <f>SUMIFS(COT!J:J,COT!$A:$A,YEAR(daily!$A2522),COT!$B:$B,WEEKNUM(daily!$A2522))</f>
        <v>801399</v>
      </c>
      <c r="T2522">
        <f>SUMIFS(COT!K:K,COT!$A:$A,YEAR(daily!$A2522),COT!$B:$B,WEEKNUM(daily!$A2522))</f>
        <v>94280</v>
      </c>
      <c r="U2522">
        <f>SUMIFS(COT!L:L,COT!$A:$A,YEAR(daily!$A2522),COT!$B:$B,WEEKNUM(daily!$A2522))</f>
        <v>79564</v>
      </c>
      <c r="V2522">
        <f>SUMIFS(COT!M:M,COT!$A:$A,YEAR(daily!$A2522),COT!$B:$B,WEEKNUM(daily!$A2522))</f>
        <v>117</v>
      </c>
      <c r="W2522">
        <f>SUMIFS(COT!N:N,COT!$A:$A,YEAR(daily!$A2522),COT!$B:$B,WEEKNUM(daily!$A2522))</f>
        <v>88</v>
      </c>
      <c r="X2522">
        <f>SUMIFS(COT!O:O,COT!$A:$A,YEAR(daily!$A2522),COT!$B:$B,WEEKNUM(daily!$A2522))</f>
        <v>135</v>
      </c>
      <c r="Y2522">
        <f>SUMIFS(COT!P:P,COT!$A:$A,YEAR(daily!$A2522),COT!$B:$B,WEEKNUM(daily!$A2522))</f>
        <v>92</v>
      </c>
      <c r="Z2522">
        <f>SUMIFS(COT!Q:Q,COT!$A:$A,YEAR(daily!$A2522),COT!$B:$B,WEEKNUM(daily!$A2522))</f>
        <v>98</v>
      </c>
      <c r="AA2522">
        <f>SUMIFS(Saudi!B:B,Saudi!$A:$A,YEAR(daily!$A2522))</f>
        <v>741.61599999999999</v>
      </c>
      <c r="AB2522">
        <f>SUMIFS(Saudi!C:C,Saudi!$A:$A,YEAR(daily!$A2522))</f>
        <v>670.98500000000001</v>
      </c>
      <c r="AC2522">
        <f>SUMIFS(Saudi!F:F,Saudi!$A:$A,YEAR(daily!$A2522))</f>
        <v>3981420</v>
      </c>
      <c r="AD2522">
        <f>SUMIFS(Saudi!G:G,Saudi!$A:$A,YEAR(daily!$A2522))</f>
        <v>79.530291590719216</v>
      </c>
      <c r="AE2522">
        <f>SUMIFS(Saudi!H:H,Saudi!$A:$A,YEAR(daily!$A2522))</f>
        <v>316643493.54512131</v>
      </c>
      <c r="AF2522" s="5">
        <f t="shared" si="103"/>
        <v>3</v>
      </c>
      <c r="AG2522" s="5">
        <f t="shared" si="104"/>
        <v>2010</v>
      </c>
    </row>
    <row r="2523" spans="1:33">
      <c r="A2523" s="3">
        <v>40252</v>
      </c>
      <c r="B2523" s="1">
        <v>112260</v>
      </c>
      <c r="C2523" s="1">
        <v>165496</v>
      </c>
      <c r="D2523" s="1">
        <v>82994</v>
      </c>
      <c r="E2523" s="1">
        <v>79.8</v>
      </c>
      <c r="F2523" s="1">
        <v>80.430000000000007</v>
      </c>
      <c r="G2523" s="1">
        <v>80.8</v>
      </c>
      <c r="H2523" s="2">
        <v>52.1</v>
      </c>
      <c r="I2523" s="2">
        <v>29.2</v>
      </c>
      <c r="J2523" s="2">
        <v>86.6</v>
      </c>
      <c r="K2523" s="2">
        <v>87.3</v>
      </c>
      <c r="L2523">
        <f>SUMIFS(US!B:B,US!$D:$D,YEAR(daily!$A2523),US!$E:$E,MONTH(daily!$A2523))</f>
        <v>9673</v>
      </c>
      <c r="M2523">
        <f>SUMIFS(US!C:C,US!$D:$D,YEAR(daily!$A2523),US!$E:$E,MONTH(daily!$A2523))</f>
        <v>19099</v>
      </c>
      <c r="N2523">
        <f>SUMIFS(COT!E:E,COT!$A:$A,YEAR(daily!$A2523),COT!$B:$B,WEEKNUM(daily!$A2523))</f>
        <v>1357426</v>
      </c>
      <c r="O2523">
        <f>SUMIFS(COT!F:F,COT!$A:$A,YEAR(daily!$A2523),COT!$B:$B,WEEKNUM(daily!$A2523))</f>
        <v>283006</v>
      </c>
      <c r="P2523">
        <f>SUMIFS(COT!G:G,COT!$A:$A,YEAR(daily!$A2523),COT!$B:$B,WEEKNUM(daily!$A2523))</f>
        <v>158863</v>
      </c>
      <c r="Q2523">
        <f>SUMIFS(COT!H:H,COT!$A:$A,YEAR(daily!$A2523),COT!$B:$B,WEEKNUM(daily!$A2523))</f>
        <v>307932</v>
      </c>
      <c r="R2523">
        <f>SUMIFS(COT!I:I,COT!$A:$A,YEAR(daily!$A2523),COT!$B:$B,WEEKNUM(daily!$A2523))</f>
        <v>684361</v>
      </c>
      <c r="S2523">
        <f>SUMIFS(COT!J:J,COT!$A:$A,YEAR(daily!$A2523),COT!$B:$B,WEEKNUM(daily!$A2523))</f>
        <v>820497</v>
      </c>
      <c r="T2523">
        <f>SUMIFS(COT!K:K,COT!$A:$A,YEAR(daily!$A2523),COT!$B:$B,WEEKNUM(daily!$A2523))</f>
        <v>82127</v>
      </c>
      <c r="U2523">
        <f>SUMIFS(COT!L:L,COT!$A:$A,YEAR(daily!$A2523),COT!$B:$B,WEEKNUM(daily!$A2523))</f>
        <v>70134</v>
      </c>
      <c r="V2523">
        <f>SUMIFS(COT!M:M,COT!$A:$A,YEAR(daily!$A2523),COT!$B:$B,WEEKNUM(daily!$A2523))</f>
        <v>125</v>
      </c>
      <c r="W2523">
        <f>SUMIFS(COT!N:N,COT!$A:$A,YEAR(daily!$A2523),COT!$B:$B,WEEKNUM(daily!$A2523))</f>
        <v>88</v>
      </c>
      <c r="X2523">
        <f>SUMIFS(COT!O:O,COT!$A:$A,YEAR(daily!$A2523),COT!$B:$B,WEEKNUM(daily!$A2523))</f>
        <v>144</v>
      </c>
      <c r="Y2523">
        <f>SUMIFS(COT!P:P,COT!$A:$A,YEAR(daily!$A2523),COT!$B:$B,WEEKNUM(daily!$A2523))</f>
        <v>91</v>
      </c>
      <c r="Z2523">
        <f>SUMIFS(COT!Q:Q,COT!$A:$A,YEAR(daily!$A2523),COT!$B:$B,WEEKNUM(daily!$A2523))</f>
        <v>98</v>
      </c>
      <c r="AA2523">
        <f>SUMIFS(Saudi!B:B,Saudi!$A:$A,YEAR(daily!$A2523))</f>
        <v>741.61599999999999</v>
      </c>
      <c r="AB2523">
        <f>SUMIFS(Saudi!C:C,Saudi!$A:$A,YEAR(daily!$A2523))</f>
        <v>670.98500000000001</v>
      </c>
      <c r="AC2523">
        <f>SUMIFS(Saudi!F:F,Saudi!$A:$A,YEAR(daily!$A2523))</f>
        <v>3981420</v>
      </c>
      <c r="AD2523">
        <f>SUMIFS(Saudi!G:G,Saudi!$A:$A,YEAR(daily!$A2523))</f>
        <v>79.530291590719216</v>
      </c>
      <c r="AE2523">
        <f>SUMIFS(Saudi!H:H,Saudi!$A:$A,YEAR(daily!$A2523))</f>
        <v>316643493.54512131</v>
      </c>
      <c r="AF2523" s="5">
        <f t="shared" si="103"/>
        <v>3</v>
      </c>
      <c r="AG2523" s="5">
        <f t="shared" si="104"/>
        <v>2010</v>
      </c>
    </row>
    <row r="2524" spans="1:33">
      <c r="A2524" s="3">
        <v>40253</v>
      </c>
      <c r="B2524" s="1">
        <v>104766</v>
      </c>
      <c r="C2524" s="1">
        <v>166136</v>
      </c>
      <c r="D2524" s="1">
        <v>82492</v>
      </c>
      <c r="E2524" s="1">
        <v>81.7</v>
      </c>
      <c r="F2524" s="1">
        <v>82.31</v>
      </c>
      <c r="G2524" s="1">
        <v>82.65</v>
      </c>
      <c r="H2524" s="2">
        <v>52.1</v>
      </c>
      <c r="I2524" s="2">
        <v>29.2</v>
      </c>
      <c r="J2524" s="2">
        <v>86.6</v>
      </c>
      <c r="K2524" s="2">
        <v>87.3</v>
      </c>
      <c r="L2524">
        <f>SUMIFS(US!B:B,US!$D:$D,YEAR(daily!$A2524),US!$E:$E,MONTH(daily!$A2524))</f>
        <v>9673</v>
      </c>
      <c r="M2524">
        <f>SUMIFS(US!C:C,US!$D:$D,YEAR(daily!$A2524),US!$E:$E,MONTH(daily!$A2524))</f>
        <v>19099</v>
      </c>
      <c r="N2524">
        <f>SUMIFS(COT!E:E,COT!$A:$A,YEAR(daily!$A2524),COT!$B:$B,WEEKNUM(daily!$A2524))</f>
        <v>1357426</v>
      </c>
      <c r="O2524">
        <f>SUMIFS(COT!F:F,COT!$A:$A,YEAR(daily!$A2524),COT!$B:$B,WEEKNUM(daily!$A2524))</f>
        <v>283006</v>
      </c>
      <c r="P2524">
        <f>SUMIFS(COT!G:G,COT!$A:$A,YEAR(daily!$A2524),COT!$B:$B,WEEKNUM(daily!$A2524))</f>
        <v>158863</v>
      </c>
      <c r="Q2524">
        <f>SUMIFS(COT!H:H,COT!$A:$A,YEAR(daily!$A2524),COT!$B:$B,WEEKNUM(daily!$A2524))</f>
        <v>307932</v>
      </c>
      <c r="R2524">
        <f>SUMIFS(COT!I:I,COT!$A:$A,YEAR(daily!$A2524),COT!$B:$B,WEEKNUM(daily!$A2524))</f>
        <v>684361</v>
      </c>
      <c r="S2524">
        <f>SUMIFS(COT!J:J,COT!$A:$A,YEAR(daily!$A2524),COT!$B:$B,WEEKNUM(daily!$A2524))</f>
        <v>820497</v>
      </c>
      <c r="T2524">
        <f>SUMIFS(COT!K:K,COT!$A:$A,YEAR(daily!$A2524),COT!$B:$B,WEEKNUM(daily!$A2524))</f>
        <v>82127</v>
      </c>
      <c r="U2524">
        <f>SUMIFS(COT!L:L,COT!$A:$A,YEAR(daily!$A2524),COT!$B:$B,WEEKNUM(daily!$A2524))</f>
        <v>70134</v>
      </c>
      <c r="V2524">
        <f>SUMIFS(COT!M:M,COT!$A:$A,YEAR(daily!$A2524),COT!$B:$B,WEEKNUM(daily!$A2524))</f>
        <v>125</v>
      </c>
      <c r="W2524">
        <f>SUMIFS(COT!N:N,COT!$A:$A,YEAR(daily!$A2524),COT!$B:$B,WEEKNUM(daily!$A2524))</f>
        <v>88</v>
      </c>
      <c r="X2524">
        <f>SUMIFS(COT!O:O,COT!$A:$A,YEAR(daily!$A2524),COT!$B:$B,WEEKNUM(daily!$A2524))</f>
        <v>144</v>
      </c>
      <c r="Y2524">
        <f>SUMIFS(COT!P:P,COT!$A:$A,YEAR(daily!$A2524),COT!$B:$B,WEEKNUM(daily!$A2524))</f>
        <v>91</v>
      </c>
      <c r="Z2524">
        <f>SUMIFS(COT!Q:Q,COT!$A:$A,YEAR(daily!$A2524),COT!$B:$B,WEEKNUM(daily!$A2524))</f>
        <v>98</v>
      </c>
      <c r="AA2524">
        <f>SUMIFS(Saudi!B:B,Saudi!$A:$A,YEAR(daily!$A2524))</f>
        <v>741.61599999999999</v>
      </c>
      <c r="AB2524">
        <f>SUMIFS(Saudi!C:C,Saudi!$A:$A,YEAR(daily!$A2524))</f>
        <v>670.98500000000001</v>
      </c>
      <c r="AC2524">
        <f>SUMIFS(Saudi!F:F,Saudi!$A:$A,YEAR(daily!$A2524))</f>
        <v>3981420</v>
      </c>
      <c r="AD2524">
        <f>SUMIFS(Saudi!G:G,Saudi!$A:$A,YEAR(daily!$A2524))</f>
        <v>79.530291590719216</v>
      </c>
      <c r="AE2524">
        <f>SUMIFS(Saudi!H:H,Saudi!$A:$A,YEAR(daily!$A2524))</f>
        <v>316643493.54512131</v>
      </c>
      <c r="AF2524" s="5">
        <f t="shared" si="103"/>
        <v>3</v>
      </c>
      <c r="AG2524" s="5">
        <f t="shared" si="104"/>
        <v>2010</v>
      </c>
    </row>
    <row r="2525" spans="1:33">
      <c r="A2525" s="3">
        <v>40254</v>
      </c>
      <c r="B2525" s="1">
        <v>72916</v>
      </c>
      <c r="C2525" s="1">
        <v>167839</v>
      </c>
      <c r="D2525" s="1">
        <v>82657</v>
      </c>
      <c r="E2525" s="1">
        <v>82.93</v>
      </c>
      <c r="F2525" s="1">
        <v>83.56</v>
      </c>
      <c r="G2525" s="1">
        <v>83.89</v>
      </c>
      <c r="H2525" s="2">
        <v>52.1</v>
      </c>
      <c r="I2525" s="2">
        <v>29.2</v>
      </c>
      <c r="J2525" s="2">
        <v>86.6</v>
      </c>
      <c r="K2525" s="2">
        <v>87.3</v>
      </c>
      <c r="L2525">
        <f>SUMIFS(US!B:B,US!$D:$D,YEAR(daily!$A2525),US!$E:$E,MONTH(daily!$A2525))</f>
        <v>9673</v>
      </c>
      <c r="M2525">
        <f>SUMIFS(US!C:C,US!$D:$D,YEAR(daily!$A2525),US!$E:$E,MONTH(daily!$A2525))</f>
        <v>19099</v>
      </c>
      <c r="N2525">
        <f>SUMIFS(COT!E:E,COT!$A:$A,YEAR(daily!$A2525),COT!$B:$B,WEEKNUM(daily!$A2525))</f>
        <v>1357426</v>
      </c>
      <c r="O2525">
        <f>SUMIFS(COT!F:F,COT!$A:$A,YEAR(daily!$A2525),COT!$B:$B,WEEKNUM(daily!$A2525))</f>
        <v>283006</v>
      </c>
      <c r="P2525">
        <f>SUMIFS(COT!G:G,COT!$A:$A,YEAR(daily!$A2525),COT!$B:$B,WEEKNUM(daily!$A2525))</f>
        <v>158863</v>
      </c>
      <c r="Q2525">
        <f>SUMIFS(COT!H:H,COT!$A:$A,YEAR(daily!$A2525),COT!$B:$B,WEEKNUM(daily!$A2525))</f>
        <v>307932</v>
      </c>
      <c r="R2525">
        <f>SUMIFS(COT!I:I,COT!$A:$A,YEAR(daily!$A2525),COT!$B:$B,WEEKNUM(daily!$A2525))</f>
        <v>684361</v>
      </c>
      <c r="S2525">
        <f>SUMIFS(COT!J:J,COT!$A:$A,YEAR(daily!$A2525),COT!$B:$B,WEEKNUM(daily!$A2525))</f>
        <v>820497</v>
      </c>
      <c r="T2525">
        <f>SUMIFS(COT!K:K,COT!$A:$A,YEAR(daily!$A2525),COT!$B:$B,WEEKNUM(daily!$A2525))</f>
        <v>82127</v>
      </c>
      <c r="U2525">
        <f>SUMIFS(COT!L:L,COT!$A:$A,YEAR(daily!$A2525),COT!$B:$B,WEEKNUM(daily!$A2525))</f>
        <v>70134</v>
      </c>
      <c r="V2525">
        <f>SUMIFS(COT!M:M,COT!$A:$A,YEAR(daily!$A2525),COT!$B:$B,WEEKNUM(daily!$A2525))</f>
        <v>125</v>
      </c>
      <c r="W2525">
        <f>SUMIFS(COT!N:N,COT!$A:$A,YEAR(daily!$A2525),COT!$B:$B,WEEKNUM(daily!$A2525))</f>
        <v>88</v>
      </c>
      <c r="X2525">
        <f>SUMIFS(COT!O:O,COT!$A:$A,YEAR(daily!$A2525),COT!$B:$B,WEEKNUM(daily!$A2525))</f>
        <v>144</v>
      </c>
      <c r="Y2525">
        <f>SUMIFS(COT!P:P,COT!$A:$A,YEAR(daily!$A2525),COT!$B:$B,WEEKNUM(daily!$A2525))</f>
        <v>91</v>
      </c>
      <c r="Z2525">
        <f>SUMIFS(COT!Q:Q,COT!$A:$A,YEAR(daily!$A2525),COT!$B:$B,WEEKNUM(daily!$A2525))</f>
        <v>98</v>
      </c>
      <c r="AA2525">
        <f>SUMIFS(Saudi!B:B,Saudi!$A:$A,YEAR(daily!$A2525))</f>
        <v>741.61599999999999</v>
      </c>
      <c r="AB2525">
        <f>SUMIFS(Saudi!C:C,Saudi!$A:$A,YEAR(daily!$A2525))</f>
        <v>670.98500000000001</v>
      </c>
      <c r="AC2525">
        <f>SUMIFS(Saudi!F:F,Saudi!$A:$A,YEAR(daily!$A2525))</f>
        <v>3981420</v>
      </c>
      <c r="AD2525">
        <f>SUMIFS(Saudi!G:G,Saudi!$A:$A,YEAR(daily!$A2525))</f>
        <v>79.530291590719216</v>
      </c>
      <c r="AE2525">
        <f>SUMIFS(Saudi!H:H,Saudi!$A:$A,YEAR(daily!$A2525))</f>
        <v>316643493.54512131</v>
      </c>
      <c r="AF2525" s="5">
        <f t="shared" si="103"/>
        <v>3</v>
      </c>
      <c r="AG2525" s="5">
        <f t="shared" si="104"/>
        <v>2010</v>
      </c>
    </row>
    <row r="2526" spans="1:33">
      <c r="A2526" s="3">
        <v>40255</v>
      </c>
      <c r="B2526" s="1">
        <v>52698</v>
      </c>
      <c r="C2526" s="1">
        <v>189402</v>
      </c>
      <c r="D2526" s="1">
        <v>94673</v>
      </c>
      <c r="E2526" s="1">
        <v>82.2</v>
      </c>
      <c r="F2526" s="1">
        <v>82.94</v>
      </c>
      <c r="G2526" s="1">
        <v>83.34</v>
      </c>
      <c r="H2526" s="2">
        <v>52.1</v>
      </c>
      <c r="I2526" s="2">
        <v>29.2</v>
      </c>
      <c r="J2526" s="2">
        <v>86.6</v>
      </c>
      <c r="K2526" s="2">
        <v>87.3</v>
      </c>
      <c r="L2526">
        <f>SUMIFS(US!B:B,US!$D:$D,YEAR(daily!$A2526),US!$E:$E,MONTH(daily!$A2526))</f>
        <v>9673</v>
      </c>
      <c r="M2526">
        <f>SUMIFS(US!C:C,US!$D:$D,YEAR(daily!$A2526),US!$E:$E,MONTH(daily!$A2526))</f>
        <v>19099</v>
      </c>
      <c r="N2526">
        <f>SUMIFS(COT!E:E,COT!$A:$A,YEAR(daily!$A2526),COT!$B:$B,WEEKNUM(daily!$A2526))</f>
        <v>1357426</v>
      </c>
      <c r="O2526">
        <f>SUMIFS(COT!F:F,COT!$A:$A,YEAR(daily!$A2526),COT!$B:$B,WEEKNUM(daily!$A2526))</f>
        <v>283006</v>
      </c>
      <c r="P2526">
        <f>SUMIFS(COT!G:G,COT!$A:$A,YEAR(daily!$A2526),COT!$B:$B,WEEKNUM(daily!$A2526))</f>
        <v>158863</v>
      </c>
      <c r="Q2526">
        <f>SUMIFS(COT!H:H,COT!$A:$A,YEAR(daily!$A2526),COT!$B:$B,WEEKNUM(daily!$A2526))</f>
        <v>307932</v>
      </c>
      <c r="R2526">
        <f>SUMIFS(COT!I:I,COT!$A:$A,YEAR(daily!$A2526),COT!$B:$B,WEEKNUM(daily!$A2526))</f>
        <v>684361</v>
      </c>
      <c r="S2526">
        <f>SUMIFS(COT!J:J,COT!$A:$A,YEAR(daily!$A2526),COT!$B:$B,WEEKNUM(daily!$A2526))</f>
        <v>820497</v>
      </c>
      <c r="T2526">
        <f>SUMIFS(COT!K:K,COT!$A:$A,YEAR(daily!$A2526),COT!$B:$B,WEEKNUM(daily!$A2526))</f>
        <v>82127</v>
      </c>
      <c r="U2526">
        <f>SUMIFS(COT!L:L,COT!$A:$A,YEAR(daily!$A2526),COT!$B:$B,WEEKNUM(daily!$A2526))</f>
        <v>70134</v>
      </c>
      <c r="V2526">
        <f>SUMIFS(COT!M:M,COT!$A:$A,YEAR(daily!$A2526),COT!$B:$B,WEEKNUM(daily!$A2526))</f>
        <v>125</v>
      </c>
      <c r="W2526">
        <f>SUMIFS(COT!N:N,COT!$A:$A,YEAR(daily!$A2526),COT!$B:$B,WEEKNUM(daily!$A2526))</f>
        <v>88</v>
      </c>
      <c r="X2526">
        <f>SUMIFS(COT!O:O,COT!$A:$A,YEAR(daily!$A2526),COT!$B:$B,WEEKNUM(daily!$A2526))</f>
        <v>144</v>
      </c>
      <c r="Y2526">
        <f>SUMIFS(COT!P:P,COT!$A:$A,YEAR(daily!$A2526),COT!$B:$B,WEEKNUM(daily!$A2526))</f>
        <v>91</v>
      </c>
      <c r="Z2526">
        <f>SUMIFS(COT!Q:Q,COT!$A:$A,YEAR(daily!$A2526),COT!$B:$B,WEEKNUM(daily!$A2526))</f>
        <v>98</v>
      </c>
      <c r="AA2526">
        <f>SUMIFS(Saudi!B:B,Saudi!$A:$A,YEAR(daily!$A2526))</f>
        <v>741.61599999999999</v>
      </c>
      <c r="AB2526">
        <f>SUMIFS(Saudi!C:C,Saudi!$A:$A,YEAR(daily!$A2526))</f>
        <v>670.98500000000001</v>
      </c>
      <c r="AC2526">
        <f>SUMIFS(Saudi!F:F,Saudi!$A:$A,YEAR(daily!$A2526))</f>
        <v>3981420</v>
      </c>
      <c r="AD2526">
        <f>SUMIFS(Saudi!G:G,Saudi!$A:$A,YEAR(daily!$A2526))</f>
        <v>79.530291590719216</v>
      </c>
      <c r="AE2526">
        <f>SUMIFS(Saudi!H:H,Saudi!$A:$A,YEAR(daily!$A2526))</f>
        <v>316643493.54512131</v>
      </c>
      <c r="AF2526" s="5">
        <f t="shared" si="103"/>
        <v>3</v>
      </c>
      <c r="AG2526" s="5">
        <f t="shared" si="104"/>
        <v>2010</v>
      </c>
    </row>
    <row r="2527" spans="1:33">
      <c r="A2527" s="3">
        <v>40256</v>
      </c>
      <c r="B2527" s="1">
        <v>23497</v>
      </c>
      <c r="C2527" s="1">
        <v>163608</v>
      </c>
      <c r="D2527" s="1">
        <v>90467</v>
      </c>
      <c r="E2527" s="1">
        <v>80.680000000000007</v>
      </c>
      <c r="F2527" s="1">
        <v>81.36</v>
      </c>
      <c r="G2527" s="1">
        <v>81.77</v>
      </c>
      <c r="H2527" s="2">
        <v>52.1</v>
      </c>
      <c r="I2527" s="2">
        <v>29.2</v>
      </c>
      <c r="J2527" s="2">
        <v>86.6</v>
      </c>
      <c r="K2527" s="2">
        <v>87.3</v>
      </c>
      <c r="L2527">
        <f>SUMIFS(US!B:B,US!$D:$D,YEAR(daily!$A2527),US!$E:$E,MONTH(daily!$A2527))</f>
        <v>9673</v>
      </c>
      <c r="M2527">
        <f>SUMIFS(US!C:C,US!$D:$D,YEAR(daily!$A2527),US!$E:$E,MONTH(daily!$A2527))</f>
        <v>19099</v>
      </c>
      <c r="N2527">
        <f>SUMIFS(COT!E:E,COT!$A:$A,YEAR(daily!$A2527),COT!$B:$B,WEEKNUM(daily!$A2527))</f>
        <v>1357426</v>
      </c>
      <c r="O2527">
        <f>SUMIFS(COT!F:F,COT!$A:$A,YEAR(daily!$A2527),COT!$B:$B,WEEKNUM(daily!$A2527))</f>
        <v>283006</v>
      </c>
      <c r="P2527">
        <f>SUMIFS(COT!G:G,COT!$A:$A,YEAR(daily!$A2527),COT!$B:$B,WEEKNUM(daily!$A2527))</f>
        <v>158863</v>
      </c>
      <c r="Q2527">
        <f>SUMIFS(COT!H:H,COT!$A:$A,YEAR(daily!$A2527),COT!$B:$B,WEEKNUM(daily!$A2527))</f>
        <v>307932</v>
      </c>
      <c r="R2527">
        <f>SUMIFS(COT!I:I,COT!$A:$A,YEAR(daily!$A2527),COT!$B:$B,WEEKNUM(daily!$A2527))</f>
        <v>684361</v>
      </c>
      <c r="S2527">
        <f>SUMIFS(COT!J:J,COT!$A:$A,YEAR(daily!$A2527),COT!$B:$B,WEEKNUM(daily!$A2527))</f>
        <v>820497</v>
      </c>
      <c r="T2527">
        <f>SUMIFS(COT!K:K,COT!$A:$A,YEAR(daily!$A2527),COT!$B:$B,WEEKNUM(daily!$A2527))</f>
        <v>82127</v>
      </c>
      <c r="U2527">
        <f>SUMIFS(COT!L:L,COT!$A:$A,YEAR(daily!$A2527),COT!$B:$B,WEEKNUM(daily!$A2527))</f>
        <v>70134</v>
      </c>
      <c r="V2527">
        <f>SUMIFS(COT!M:M,COT!$A:$A,YEAR(daily!$A2527),COT!$B:$B,WEEKNUM(daily!$A2527))</f>
        <v>125</v>
      </c>
      <c r="W2527">
        <f>SUMIFS(COT!N:N,COT!$A:$A,YEAR(daily!$A2527),COT!$B:$B,WEEKNUM(daily!$A2527))</f>
        <v>88</v>
      </c>
      <c r="X2527">
        <f>SUMIFS(COT!O:O,COT!$A:$A,YEAR(daily!$A2527),COT!$B:$B,WEEKNUM(daily!$A2527))</f>
        <v>144</v>
      </c>
      <c r="Y2527">
        <f>SUMIFS(COT!P:P,COT!$A:$A,YEAR(daily!$A2527),COT!$B:$B,WEEKNUM(daily!$A2527))</f>
        <v>91</v>
      </c>
      <c r="Z2527">
        <f>SUMIFS(COT!Q:Q,COT!$A:$A,YEAR(daily!$A2527),COT!$B:$B,WEEKNUM(daily!$A2527))</f>
        <v>98</v>
      </c>
      <c r="AA2527">
        <f>SUMIFS(Saudi!B:B,Saudi!$A:$A,YEAR(daily!$A2527))</f>
        <v>741.61599999999999</v>
      </c>
      <c r="AB2527">
        <f>SUMIFS(Saudi!C:C,Saudi!$A:$A,YEAR(daily!$A2527))</f>
        <v>670.98500000000001</v>
      </c>
      <c r="AC2527">
        <f>SUMIFS(Saudi!F:F,Saudi!$A:$A,YEAR(daily!$A2527))</f>
        <v>3981420</v>
      </c>
      <c r="AD2527">
        <f>SUMIFS(Saudi!G:G,Saudi!$A:$A,YEAR(daily!$A2527))</f>
        <v>79.530291590719216</v>
      </c>
      <c r="AE2527">
        <f>SUMIFS(Saudi!H:H,Saudi!$A:$A,YEAR(daily!$A2527))</f>
        <v>316643493.54512131</v>
      </c>
      <c r="AF2527" s="5">
        <f t="shared" si="103"/>
        <v>3</v>
      </c>
      <c r="AG2527" s="5">
        <f t="shared" si="104"/>
        <v>2010</v>
      </c>
    </row>
    <row r="2528" spans="1:33">
      <c r="A2528" s="3">
        <v>40259</v>
      </c>
      <c r="B2528" s="1">
        <v>3288</v>
      </c>
      <c r="C2528" s="1">
        <v>164968</v>
      </c>
      <c r="D2528" s="1">
        <v>92066</v>
      </c>
      <c r="E2528" s="1">
        <v>81.25</v>
      </c>
      <c r="F2528" s="1">
        <v>81.97</v>
      </c>
      <c r="G2528" s="1">
        <v>82.38</v>
      </c>
      <c r="H2528" s="2">
        <v>52.1</v>
      </c>
      <c r="I2528" s="2">
        <v>29.2</v>
      </c>
      <c r="J2528" s="2">
        <v>86.6</v>
      </c>
      <c r="K2528" s="2">
        <v>87.3</v>
      </c>
      <c r="L2528">
        <f>SUMIFS(US!B:B,US!$D:$D,YEAR(daily!$A2528),US!$E:$E,MONTH(daily!$A2528))</f>
        <v>9673</v>
      </c>
      <c r="M2528">
        <f>SUMIFS(US!C:C,US!$D:$D,YEAR(daily!$A2528),US!$E:$E,MONTH(daily!$A2528))</f>
        <v>19099</v>
      </c>
      <c r="N2528">
        <f>SUMIFS(COT!E:E,COT!$A:$A,YEAR(daily!$A2528),COT!$B:$B,WEEKNUM(daily!$A2528))</f>
        <v>1298539</v>
      </c>
      <c r="O2528">
        <f>SUMIFS(COT!F:F,COT!$A:$A,YEAR(daily!$A2528),COT!$B:$B,WEEKNUM(daily!$A2528))</f>
        <v>271681</v>
      </c>
      <c r="P2528">
        <f>SUMIFS(COT!G:G,COT!$A:$A,YEAR(daily!$A2528),COT!$B:$B,WEEKNUM(daily!$A2528))</f>
        <v>159762</v>
      </c>
      <c r="Q2528">
        <f>SUMIFS(COT!H:H,COT!$A:$A,YEAR(daily!$A2528),COT!$B:$B,WEEKNUM(daily!$A2528))</f>
        <v>304457</v>
      </c>
      <c r="R2528">
        <f>SUMIFS(COT!I:I,COT!$A:$A,YEAR(daily!$A2528),COT!$B:$B,WEEKNUM(daily!$A2528))</f>
        <v>643285</v>
      </c>
      <c r="S2528">
        <f>SUMIFS(COT!J:J,COT!$A:$A,YEAR(daily!$A2528),COT!$B:$B,WEEKNUM(daily!$A2528))</f>
        <v>769601</v>
      </c>
      <c r="T2528">
        <f>SUMIFS(COT!K:K,COT!$A:$A,YEAR(daily!$A2528),COT!$B:$B,WEEKNUM(daily!$A2528))</f>
        <v>79116</v>
      </c>
      <c r="U2528">
        <f>SUMIFS(COT!L:L,COT!$A:$A,YEAR(daily!$A2528),COT!$B:$B,WEEKNUM(daily!$A2528))</f>
        <v>64719</v>
      </c>
      <c r="V2528">
        <f>SUMIFS(COT!M:M,COT!$A:$A,YEAR(daily!$A2528),COT!$B:$B,WEEKNUM(daily!$A2528))</f>
        <v>109</v>
      </c>
      <c r="W2528">
        <f>SUMIFS(COT!N:N,COT!$A:$A,YEAR(daily!$A2528),COT!$B:$B,WEEKNUM(daily!$A2528))</f>
        <v>89</v>
      </c>
      <c r="X2528">
        <f>SUMIFS(COT!O:O,COT!$A:$A,YEAR(daily!$A2528),COT!$B:$B,WEEKNUM(daily!$A2528))</f>
        <v>129</v>
      </c>
      <c r="Y2528">
        <f>SUMIFS(COT!P:P,COT!$A:$A,YEAR(daily!$A2528),COT!$B:$B,WEEKNUM(daily!$A2528))</f>
        <v>86</v>
      </c>
      <c r="Z2528">
        <f>SUMIFS(COT!Q:Q,COT!$A:$A,YEAR(daily!$A2528),COT!$B:$B,WEEKNUM(daily!$A2528))</f>
        <v>95</v>
      </c>
      <c r="AA2528">
        <f>SUMIFS(Saudi!B:B,Saudi!$A:$A,YEAR(daily!$A2528))</f>
        <v>741.61599999999999</v>
      </c>
      <c r="AB2528">
        <f>SUMIFS(Saudi!C:C,Saudi!$A:$A,YEAR(daily!$A2528))</f>
        <v>670.98500000000001</v>
      </c>
      <c r="AC2528">
        <f>SUMIFS(Saudi!F:F,Saudi!$A:$A,YEAR(daily!$A2528))</f>
        <v>3981420</v>
      </c>
      <c r="AD2528">
        <f>SUMIFS(Saudi!G:G,Saudi!$A:$A,YEAR(daily!$A2528))</f>
        <v>79.530291590719216</v>
      </c>
      <c r="AE2528">
        <f>SUMIFS(Saudi!H:H,Saudi!$A:$A,YEAR(daily!$A2528))</f>
        <v>316643493.54512131</v>
      </c>
      <c r="AF2528" s="5">
        <f t="shared" si="103"/>
        <v>3</v>
      </c>
      <c r="AG2528" s="5">
        <f t="shared" si="104"/>
        <v>2010</v>
      </c>
    </row>
    <row r="2529" spans="1:33">
      <c r="A2529" s="3">
        <v>40260</v>
      </c>
      <c r="B2529" s="1">
        <v>337421</v>
      </c>
      <c r="C2529" s="1">
        <v>91450</v>
      </c>
      <c r="D2529" s="1">
        <v>34110</v>
      </c>
      <c r="E2529" s="1">
        <v>81.91</v>
      </c>
      <c r="F2529" s="1">
        <v>82.63</v>
      </c>
      <c r="G2529" s="1">
        <v>82.96</v>
      </c>
      <c r="H2529" s="2">
        <v>52.1</v>
      </c>
      <c r="I2529" s="2">
        <v>29.2</v>
      </c>
      <c r="J2529" s="2">
        <v>86.6</v>
      </c>
      <c r="K2529" s="2">
        <v>87.3</v>
      </c>
      <c r="L2529">
        <f>SUMIFS(US!B:B,US!$D:$D,YEAR(daily!$A2529),US!$E:$E,MONTH(daily!$A2529))</f>
        <v>9673</v>
      </c>
      <c r="M2529">
        <f>SUMIFS(US!C:C,US!$D:$D,YEAR(daily!$A2529),US!$E:$E,MONTH(daily!$A2529))</f>
        <v>19099</v>
      </c>
      <c r="N2529">
        <f>SUMIFS(COT!E:E,COT!$A:$A,YEAR(daily!$A2529),COT!$B:$B,WEEKNUM(daily!$A2529))</f>
        <v>1298539</v>
      </c>
      <c r="O2529">
        <f>SUMIFS(COT!F:F,COT!$A:$A,YEAR(daily!$A2529),COT!$B:$B,WEEKNUM(daily!$A2529))</f>
        <v>271681</v>
      </c>
      <c r="P2529">
        <f>SUMIFS(COT!G:G,COT!$A:$A,YEAR(daily!$A2529),COT!$B:$B,WEEKNUM(daily!$A2529))</f>
        <v>159762</v>
      </c>
      <c r="Q2529">
        <f>SUMIFS(COT!H:H,COT!$A:$A,YEAR(daily!$A2529),COT!$B:$B,WEEKNUM(daily!$A2529))</f>
        <v>304457</v>
      </c>
      <c r="R2529">
        <f>SUMIFS(COT!I:I,COT!$A:$A,YEAR(daily!$A2529),COT!$B:$B,WEEKNUM(daily!$A2529))</f>
        <v>643285</v>
      </c>
      <c r="S2529">
        <f>SUMIFS(COT!J:J,COT!$A:$A,YEAR(daily!$A2529),COT!$B:$B,WEEKNUM(daily!$A2529))</f>
        <v>769601</v>
      </c>
      <c r="T2529">
        <f>SUMIFS(COT!K:K,COT!$A:$A,YEAR(daily!$A2529),COT!$B:$B,WEEKNUM(daily!$A2529))</f>
        <v>79116</v>
      </c>
      <c r="U2529">
        <f>SUMIFS(COT!L:L,COT!$A:$A,YEAR(daily!$A2529),COT!$B:$B,WEEKNUM(daily!$A2529))</f>
        <v>64719</v>
      </c>
      <c r="V2529">
        <f>SUMIFS(COT!M:M,COT!$A:$A,YEAR(daily!$A2529),COT!$B:$B,WEEKNUM(daily!$A2529))</f>
        <v>109</v>
      </c>
      <c r="W2529">
        <f>SUMIFS(COT!N:N,COT!$A:$A,YEAR(daily!$A2529),COT!$B:$B,WEEKNUM(daily!$A2529))</f>
        <v>89</v>
      </c>
      <c r="X2529">
        <f>SUMIFS(COT!O:O,COT!$A:$A,YEAR(daily!$A2529),COT!$B:$B,WEEKNUM(daily!$A2529))</f>
        <v>129</v>
      </c>
      <c r="Y2529">
        <f>SUMIFS(COT!P:P,COT!$A:$A,YEAR(daily!$A2529),COT!$B:$B,WEEKNUM(daily!$A2529))</f>
        <v>86</v>
      </c>
      <c r="Z2529">
        <f>SUMIFS(COT!Q:Q,COT!$A:$A,YEAR(daily!$A2529),COT!$B:$B,WEEKNUM(daily!$A2529))</f>
        <v>95</v>
      </c>
      <c r="AA2529">
        <f>SUMIFS(Saudi!B:B,Saudi!$A:$A,YEAR(daily!$A2529))</f>
        <v>741.61599999999999</v>
      </c>
      <c r="AB2529">
        <f>SUMIFS(Saudi!C:C,Saudi!$A:$A,YEAR(daily!$A2529))</f>
        <v>670.98500000000001</v>
      </c>
      <c r="AC2529">
        <f>SUMIFS(Saudi!F:F,Saudi!$A:$A,YEAR(daily!$A2529))</f>
        <v>3981420</v>
      </c>
      <c r="AD2529">
        <f>SUMIFS(Saudi!G:G,Saudi!$A:$A,YEAR(daily!$A2529))</f>
        <v>79.530291590719216</v>
      </c>
      <c r="AE2529">
        <f>SUMIFS(Saudi!H:H,Saudi!$A:$A,YEAR(daily!$A2529))</f>
        <v>316643493.54512131</v>
      </c>
      <c r="AF2529" s="5">
        <f t="shared" si="103"/>
        <v>3</v>
      </c>
      <c r="AG2529" s="5">
        <f t="shared" si="104"/>
        <v>2010</v>
      </c>
    </row>
    <row r="2530" spans="1:33">
      <c r="A2530" s="3">
        <v>40261</v>
      </c>
      <c r="B2530" s="1">
        <v>329334</v>
      </c>
      <c r="C2530" s="1">
        <v>90431</v>
      </c>
      <c r="D2530" s="1">
        <v>34822</v>
      </c>
      <c r="E2530" s="1">
        <v>80.61</v>
      </c>
      <c r="F2530" s="1">
        <v>81.44</v>
      </c>
      <c r="G2530" s="1">
        <v>81.81</v>
      </c>
      <c r="H2530" s="2">
        <v>52.1</v>
      </c>
      <c r="I2530" s="2">
        <v>29.2</v>
      </c>
      <c r="J2530" s="2">
        <v>86.6</v>
      </c>
      <c r="K2530" s="2">
        <v>87.3</v>
      </c>
      <c r="L2530">
        <f>SUMIFS(US!B:B,US!$D:$D,YEAR(daily!$A2530),US!$E:$E,MONTH(daily!$A2530))</f>
        <v>9673</v>
      </c>
      <c r="M2530">
        <f>SUMIFS(US!C:C,US!$D:$D,YEAR(daily!$A2530),US!$E:$E,MONTH(daily!$A2530))</f>
        <v>19099</v>
      </c>
      <c r="N2530">
        <f>SUMIFS(COT!E:E,COT!$A:$A,YEAR(daily!$A2530),COT!$B:$B,WEEKNUM(daily!$A2530))</f>
        <v>1298539</v>
      </c>
      <c r="O2530">
        <f>SUMIFS(COT!F:F,COT!$A:$A,YEAR(daily!$A2530),COT!$B:$B,WEEKNUM(daily!$A2530))</f>
        <v>271681</v>
      </c>
      <c r="P2530">
        <f>SUMIFS(COT!G:G,COT!$A:$A,YEAR(daily!$A2530),COT!$B:$B,WEEKNUM(daily!$A2530))</f>
        <v>159762</v>
      </c>
      <c r="Q2530">
        <f>SUMIFS(COT!H:H,COT!$A:$A,YEAR(daily!$A2530),COT!$B:$B,WEEKNUM(daily!$A2530))</f>
        <v>304457</v>
      </c>
      <c r="R2530">
        <f>SUMIFS(COT!I:I,COT!$A:$A,YEAR(daily!$A2530),COT!$B:$B,WEEKNUM(daily!$A2530))</f>
        <v>643285</v>
      </c>
      <c r="S2530">
        <f>SUMIFS(COT!J:J,COT!$A:$A,YEAR(daily!$A2530),COT!$B:$B,WEEKNUM(daily!$A2530))</f>
        <v>769601</v>
      </c>
      <c r="T2530">
        <f>SUMIFS(COT!K:K,COT!$A:$A,YEAR(daily!$A2530),COT!$B:$B,WEEKNUM(daily!$A2530))</f>
        <v>79116</v>
      </c>
      <c r="U2530">
        <f>SUMIFS(COT!L:L,COT!$A:$A,YEAR(daily!$A2530),COT!$B:$B,WEEKNUM(daily!$A2530))</f>
        <v>64719</v>
      </c>
      <c r="V2530">
        <f>SUMIFS(COT!M:M,COT!$A:$A,YEAR(daily!$A2530),COT!$B:$B,WEEKNUM(daily!$A2530))</f>
        <v>109</v>
      </c>
      <c r="W2530">
        <f>SUMIFS(COT!N:N,COT!$A:$A,YEAR(daily!$A2530),COT!$B:$B,WEEKNUM(daily!$A2530))</f>
        <v>89</v>
      </c>
      <c r="X2530">
        <f>SUMIFS(COT!O:O,COT!$A:$A,YEAR(daily!$A2530),COT!$B:$B,WEEKNUM(daily!$A2530))</f>
        <v>129</v>
      </c>
      <c r="Y2530">
        <f>SUMIFS(COT!P:P,COT!$A:$A,YEAR(daily!$A2530),COT!$B:$B,WEEKNUM(daily!$A2530))</f>
        <v>86</v>
      </c>
      <c r="Z2530">
        <f>SUMIFS(COT!Q:Q,COT!$A:$A,YEAR(daily!$A2530),COT!$B:$B,WEEKNUM(daily!$A2530))</f>
        <v>95</v>
      </c>
      <c r="AA2530">
        <f>SUMIFS(Saudi!B:B,Saudi!$A:$A,YEAR(daily!$A2530))</f>
        <v>741.61599999999999</v>
      </c>
      <c r="AB2530">
        <f>SUMIFS(Saudi!C:C,Saudi!$A:$A,YEAR(daily!$A2530))</f>
        <v>670.98500000000001</v>
      </c>
      <c r="AC2530">
        <f>SUMIFS(Saudi!F:F,Saudi!$A:$A,YEAR(daily!$A2530))</f>
        <v>3981420</v>
      </c>
      <c r="AD2530">
        <f>SUMIFS(Saudi!G:G,Saudi!$A:$A,YEAR(daily!$A2530))</f>
        <v>79.530291590719216</v>
      </c>
      <c r="AE2530">
        <f>SUMIFS(Saudi!H:H,Saudi!$A:$A,YEAR(daily!$A2530))</f>
        <v>316643493.54512131</v>
      </c>
      <c r="AF2530" s="5">
        <f t="shared" si="103"/>
        <v>3</v>
      </c>
      <c r="AG2530" s="5">
        <f t="shared" si="104"/>
        <v>2010</v>
      </c>
    </row>
    <row r="2531" spans="1:33">
      <c r="A2531" s="3">
        <v>40262</v>
      </c>
      <c r="B2531" s="1">
        <v>317719</v>
      </c>
      <c r="C2531" s="1">
        <v>93827</v>
      </c>
      <c r="D2531" s="1">
        <v>36631</v>
      </c>
      <c r="E2531" s="1">
        <v>80.53</v>
      </c>
      <c r="F2531" s="1">
        <v>81.459999999999994</v>
      </c>
      <c r="G2531" s="1">
        <v>81.83</v>
      </c>
      <c r="H2531" s="2">
        <v>52.1</v>
      </c>
      <c r="I2531" s="2">
        <v>29.2</v>
      </c>
      <c r="J2531" s="2">
        <v>86.6</v>
      </c>
      <c r="K2531" s="2">
        <v>87.3</v>
      </c>
      <c r="L2531">
        <f>SUMIFS(US!B:B,US!$D:$D,YEAR(daily!$A2531),US!$E:$E,MONTH(daily!$A2531))</f>
        <v>9673</v>
      </c>
      <c r="M2531">
        <f>SUMIFS(US!C:C,US!$D:$D,YEAR(daily!$A2531),US!$E:$E,MONTH(daily!$A2531))</f>
        <v>19099</v>
      </c>
      <c r="N2531">
        <f>SUMIFS(COT!E:E,COT!$A:$A,YEAR(daily!$A2531),COT!$B:$B,WEEKNUM(daily!$A2531))</f>
        <v>1298539</v>
      </c>
      <c r="O2531">
        <f>SUMIFS(COT!F:F,COT!$A:$A,YEAR(daily!$A2531),COT!$B:$B,WEEKNUM(daily!$A2531))</f>
        <v>271681</v>
      </c>
      <c r="P2531">
        <f>SUMIFS(COT!G:G,COT!$A:$A,YEAR(daily!$A2531),COT!$B:$B,WEEKNUM(daily!$A2531))</f>
        <v>159762</v>
      </c>
      <c r="Q2531">
        <f>SUMIFS(COT!H:H,COT!$A:$A,YEAR(daily!$A2531),COT!$B:$B,WEEKNUM(daily!$A2531))</f>
        <v>304457</v>
      </c>
      <c r="R2531">
        <f>SUMIFS(COT!I:I,COT!$A:$A,YEAR(daily!$A2531),COT!$B:$B,WEEKNUM(daily!$A2531))</f>
        <v>643285</v>
      </c>
      <c r="S2531">
        <f>SUMIFS(COT!J:J,COT!$A:$A,YEAR(daily!$A2531),COT!$B:$B,WEEKNUM(daily!$A2531))</f>
        <v>769601</v>
      </c>
      <c r="T2531">
        <f>SUMIFS(COT!K:K,COT!$A:$A,YEAR(daily!$A2531),COT!$B:$B,WEEKNUM(daily!$A2531))</f>
        <v>79116</v>
      </c>
      <c r="U2531">
        <f>SUMIFS(COT!L:L,COT!$A:$A,YEAR(daily!$A2531),COT!$B:$B,WEEKNUM(daily!$A2531))</f>
        <v>64719</v>
      </c>
      <c r="V2531">
        <f>SUMIFS(COT!M:M,COT!$A:$A,YEAR(daily!$A2531),COT!$B:$B,WEEKNUM(daily!$A2531))</f>
        <v>109</v>
      </c>
      <c r="W2531">
        <f>SUMIFS(COT!N:N,COT!$A:$A,YEAR(daily!$A2531),COT!$B:$B,WEEKNUM(daily!$A2531))</f>
        <v>89</v>
      </c>
      <c r="X2531">
        <f>SUMIFS(COT!O:O,COT!$A:$A,YEAR(daily!$A2531),COT!$B:$B,WEEKNUM(daily!$A2531))</f>
        <v>129</v>
      </c>
      <c r="Y2531">
        <f>SUMIFS(COT!P:P,COT!$A:$A,YEAR(daily!$A2531),COT!$B:$B,WEEKNUM(daily!$A2531))</f>
        <v>86</v>
      </c>
      <c r="Z2531">
        <f>SUMIFS(COT!Q:Q,COT!$A:$A,YEAR(daily!$A2531),COT!$B:$B,WEEKNUM(daily!$A2531))</f>
        <v>95</v>
      </c>
      <c r="AA2531">
        <f>SUMIFS(Saudi!B:B,Saudi!$A:$A,YEAR(daily!$A2531))</f>
        <v>741.61599999999999</v>
      </c>
      <c r="AB2531">
        <f>SUMIFS(Saudi!C:C,Saudi!$A:$A,YEAR(daily!$A2531))</f>
        <v>670.98500000000001</v>
      </c>
      <c r="AC2531">
        <f>SUMIFS(Saudi!F:F,Saudi!$A:$A,YEAR(daily!$A2531))</f>
        <v>3981420</v>
      </c>
      <c r="AD2531">
        <f>SUMIFS(Saudi!G:G,Saudi!$A:$A,YEAR(daily!$A2531))</f>
        <v>79.530291590719216</v>
      </c>
      <c r="AE2531">
        <f>SUMIFS(Saudi!H:H,Saudi!$A:$A,YEAR(daily!$A2531))</f>
        <v>316643493.54512131</v>
      </c>
      <c r="AF2531" s="5">
        <f t="shared" si="103"/>
        <v>3</v>
      </c>
      <c r="AG2531" s="5">
        <f t="shared" si="104"/>
        <v>2010</v>
      </c>
    </row>
    <row r="2532" spans="1:33">
      <c r="A2532" s="3">
        <v>40263</v>
      </c>
      <c r="B2532" s="1">
        <v>317920</v>
      </c>
      <c r="C2532" s="1">
        <v>97842</v>
      </c>
      <c r="D2532" s="1">
        <v>35987</v>
      </c>
      <c r="E2532" s="1">
        <v>80</v>
      </c>
      <c r="F2532" s="1">
        <v>80.959999999999994</v>
      </c>
      <c r="G2532" s="1">
        <v>81.33</v>
      </c>
      <c r="H2532" s="2">
        <v>52.1</v>
      </c>
      <c r="I2532" s="2">
        <v>29.2</v>
      </c>
      <c r="J2532" s="2">
        <v>86.6</v>
      </c>
      <c r="K2532" s="2">
        <v>87.3</v>
      </c>
      <c r="L2532">
        <f>SUMIFS(US!B:B,US!$D:$D,YEAR(daily!$A2532),US!$E:$E,MONTH(daily!$A2532))</f>
        <v>9673</v>
      </c>
      <c r="M2532">
        <f>SUMIFS(US!C:C,US!$D:$D,YEAR(daily!$A2532),US!$E:$E,MONTH(daily!$A2532))</f>
        <v>19099</v>
      </c>
      <c r="N2532">
        <f>SUMIFS(COT!E:E,COT!$A:$A,YEAR(daily!$A2532),COT!$B:$B,WEEKNUM(daily!$A2532))</f>
        <v>1298539</v>
      </c>
      <c r="O2532">
        <f>SUMIFS(COT!F:F,COT!$A:$A,YEAR(daily!$A2532),COT!$B:$B,WEEKNUM(daily!$A2532))</f>
        <v>271681</v>
      </c>
      <c r="P2532">
        <f>SUMIFS(COT!G:G,COT!$A:$A,YEAR(daily!$A2532),COT!$B:$B,WEEKNUM(daily!$A2532))</f>
        <v>159762</v>
      </c>
      <c r="Q2532">
        <f>SUMIFS(COT!H:H,COT!$A:$A,YEAR(daily!$A2532),COT!$B:$B,WEEKNUM(daily!$A2532))</f>
        <v>304457</v>
      </c>
      <c r="R2532">
        <f>SUMIFS(COT!I:I,COT!$A:$A,YEAR(daily!$A2532),COT!$B:$B,WEEKNUM(daily!$A2532))</f>
        <v>643285</v>
      </c>
      <c r="S2532">
        <f>SUMIFS(COT!J:J,COT!$A:$A,YEAR(daily!$A2532),COT!$B:$B,WEEKNUM(daily!$A2532))</f>
        <v>769601</v>
      </c>
      <c r="T2532">
        <f>SUMIFS(COT!K:K,COT!$A:$A,YEAR(daily!$A2532),COT!$B:$B,WEEKNUM(daily!$A2532))</f>
        <v>79116</v>
      </c>
      <c r="U2532">
        <f>SUMIFS(COT!L:L,COT!$A:$A,YEAR(daily!$A2532),COT!$B:$B,WEEKNUM(daily!$A2532))</f>
        <v>64719</v>
      </c>
      <c r="V2532">
        <f>SUMIFS(COT!M:M,COT!$A:$A,YEAR(daily!$A2532),COT!$B:$B,WEEKNUM(daily!$A2532))</f>
        <v>109</v>
      </c>
      <c r="W2532">
        <f>SUMIFS(COT!N:N,COT!$A:$A,YEAR(daily!$A2532),COT!$B:$B,WEEKNUM(daily!$A2532))</f>
        <v>89</v>
      </c>
      <c r="X2532">
        <f>SUMIFS(COT!O:O,COT!$A:$A,YEAR(daily!$A2532),COT!$B:$B,WEEKNUM(daily!$A2532))</f>
        <v>129</v>
      </c>
      <c r="Y2532">
        <f>SUMIFS(COT!P:P,COT!$A:$A,YEAR(daily!$A2532),COT!$B:$B,WEEKNUM(daily!$A2532))</f>
        <v>86</v>
      </c>
      <c r="Z2532">
        <f>SUMIFS(COT!Q:Q,COT!$A:$A,YEAR(daily!$A2532),COT!$B:$B,WEEKNUM(daily!$A2532))</f>
        <v>95</v>
      </c>
      <c r="AA2532">
        <f>SUMIFS(Saudi!B:B,Saudi!$A:$A,YEAR(daily!$A2532))</f>
        <v>741.61599999999999</v>
      </c>
      <c r="AB2532">
        <f>SUMIFS(Saudi!C:C,Saudi!$A:$A,YEAR(daily!$A2532))</f>
        <v>670.98500000000001</v>
      </c>
      <c r="AC2532">
        <f>SUMIFS(Saudi!F:F,Saudi!$A:$A,YEAR(daily!$A2532))</f>
        <v>3981420</v>
      </c>
      <c r="AD2532">
        <f>SUMIFS(Saudi!G:G,Saudi!$A:$A,YEAR(daily!$A2532))</f>
        <v>79.530291590719216</v>
      </c>
      <c r="AE2532">
        <f>SUMIFS(Saudi!H:H,Saudi!$A:$A,YEAR(daily!$A2532))</f>
        <v>316643493.54512131</v>
      </c>
      <c r="AF2532" s="5">
        <f t="shared" si="103"/>
        <v>3</v>
      </c>
      <c r="AG2532" s="5">
        <f t="shared" si="104"/>
        <v>2010</v>
      </c>
    </row>
    <row r="2533" spans="1:33">
      <c r="A2533" s="3">
        <v>40266</v>
      </c>
      <c r="B2533" s="1">
        <v>324963</v>
      </c>
      <c r="C2533" s="1">
        <v>103735</v>
      </c>
      <c r="D2533" s="1">
        <v>37429</v>
      </c>
      <c r="E2533" s="1">
        <v>82.17</v>
      </c>
      <c r="F2533" s="1">
        <v>83.02</v>
      </c>
      <c r="G2533" s="1">
        <v>83.32</v>
      </c>
      <c r="H2533" s="2">
        <v>52.1</v>
      </c>
      <c r="I2533" s="2">
        <v>29.2</v>
      </c>
      <c r="J2533" s="2">
        <v>86.6</v>
      </c>
      <c r="K2533" s="2">
        <v>87.3</v>
      </c>
      <c r="L2533">
        <f>SUMIFS(US!B:B,US!$D:$D,YEAR(daily!$A2533),US!$E:$E,MONTH(daily!$A2533))</f>
        <v>9673</v>
      </c>
      <c r="M2533">
        <f>SUMIFS(US!C:C,US!$D:$D,YEAR(daily!$A2533),US!$E:$E,MONTH(daily!$A2533))</f>
        <v>19099</v>
      </c>
      <c r="N2533">
        <f>SUMIFS(COT!E:E,COT!$A:$A,YEAR(daily!$A2533),COT!$B:$B,WEEKNUM(daily!$A2533))</f>
        <v>1283846</v>
      </c>
      <c r="O2533">
        <f>SUMIFS(COT!F:F,COT!$A:$A,YEAR(daily!$A2533),COT!$B:$B,WEEKNUM(daily!$A2533))</f>
        <v>279945</v>
      </c>
      <c r="P2533">
        <f>SUMIFS(COT!G:G,COT!$A:$A,YEAR(daily!$A2533),COT!$B:$B,WEEKNUM(daily!$A2533))</f>
        <v>162791</v>
      </c>
      <c r="Q2533">
        <f>SUMIFS(COT!H:H,COT!$A:$A,YEAR(daily!$A2533),COT!$B:$B,WEEKNUM(daily!$A2533))</f>
        <v>299800</v>
      </c>
      <c r="R2533">
        <f>SUMIFS(COT!I:I,COT!$A:$A,YEAR(daily!$A2533),COT!$B:$B,WEEKNUM(daily!$A2533))</f>
        <v>623402</v>
      </c>
      <c r="S2533">
        <f>SUMIFS(COT!J:J,COT!$A:$A,YEAR(daily!$A2533),COT!$B:$B,WEEKNUM(daily!$A2533))</f>
        <v>756634</v>
      </c>
      <c r="T2533">
        <f>SUMIFS(COT!K:K,COT!$A:$A,YEAR(daily!$A2533),COT!$B:$B,WEEKNUM(daily!$A2533))</f>
        <v>80699</v>
      </c>
      <c r="U2533">
        <f>SUMIFS(COT!L:L,COT!$A:$A,YEAR(daily!$A2533),COT!$B:$B,WEEKNUM(daily!$A2533))</f>
        <v>64621</v>
      </c>
      <c r="V2533">
        <f>SUMIFS(COT!M:M,COT!$A:$A,YEAR(daily!$A2533),COT!$B:$B,WEEKNUM(daily!$A2533))</f>
        <v>110</v>
      </c>
      <c r="W2533">
        <f>SUMIFS(COT!N:N,COT!$A:$A,YEAR(daily!$A2533),COT!$B:$B,WEEKNUM(daily!$A2533))</f>
        <v>95</v>
      </c>
      <c r="X2533">
        <f>SUMIFS(COT!O:O,COT!$A:$A,YEAR(daily!$A2533),COT!$B:$B,WEEKNUM(daily!$A2533))</f>
        <v>136</v>
      </c>
      <c r="Y2533">
        <f>SUMIFS(COT!P:P,COT!$A:$A,YEAR(daily!$A2533),COT!$B:$B,WEEKNUM(daily!$A2533))</f>
        <v>87</v>
      </c>
      <c r="Z2533">
        <f>SUMIFS(COT!Q:Q,COT!$A:$A,YEAR(daily!$A2533),COT!$B:$B,WEEKNUM(daily!$A2533))</f>
        <v>95</v>
      </c>
      <c r="AA2533">
        <f>SUMIFS(Saudi!B:B,Saudi!$A:$A,YEAR(daily!$A2533))</f>
        <v>741.61599999999999</v>
      </c>
      <c r="AB2533">
        <f>SUMIFS(Saudi!C:C,Saudi!$A:$A,YEAR(daily!$A2533))</f>
        <v>670.98500000000001</v>
      </c>
      <c r="AC2533">
        <f>SUMIFS(Saudi!F:F,Saudi!$A:$A,YEAR(daily!$A2533))</f>
        <v>3981420</v>
      </c>
      <c r="AD2533">
        <f>SUMIFS(Saudi!G:G,Saudi!$A:$A,YEAR(daily!$A2533))</f>
        <v>79.530291590719216</v>
      </c>
      <c r="AE2533">
        <f>SUMIFS(Saudi!H:H,Saudi!$A:$A,YEAR(daily!$A2533))</f>
        <v>316643493.54512131</v>
      </c>
      <c r="AF2533" s="5">
        <f t="shared" si="103"/>
        <v>3</v>
      </c>
      <c r="AG2533" s="5">
        <f t="shared" si="104"/>
        <v>2010</v>
      </c>
    </row>
    <row r="2534" spans="1:33">
      <c r="A2534" s="3">
        <v>40267</v>
      </c>
      <c r="B2534" s="1">
        <v>313903</v>
      </c>
      <c r="C2534" s="1">
        <v>106103</v>
      </c>
      <c r="D2534" s="1">
        <v>37264</v>
      </c>
      <c r="E2534" s="1">
        <v>82.37</v>
      </c>
      <c r="F2534" s="1">
        <v>83.17</v>
      </c>
      <c r="G2534" s="1">
        <v>83.46</v>
      </c>
      <c r="H2534" s="2">
        <v>52.1</v>
      </c>
      <c r="I2534" s="2">
        <v>29.2</v>
      </c>
      <c r="J2534" s="2">
        <v>86.6</v>
      </c>
      <c r="K2534" s="2">
        <v>87.3</v>
      </c>
      <c r="L2534">
        <f>SUMIFS(US!B:B,US!$D:$D,YEAR(daily!$A2534),US!$E:$E,MONTH(daily!$A2534))</f>
        <v>9673</v>
      </c>
      <c r="M2534">
        <f>SUMIFS(US!C:C,US!$D:$D,YEAR(daily!$A2534),US!$E:$E,MONTH(daily!$A2534))</f>
        <v>19099</v>
      </c>
      <c r="N2534">
        <f>SUMIFS(COT!E:E,COT!$A:$A,YEAR(daily!$A2534),COT!$B:$B,WEEKNUM(daily!$A2534))</f>
        <v>1283846</v>
      </c>
      <c r="O2534">
        <f>SUMIFS(COT!F:F,COT!$A:$A,YEAR(daily!$A2534),COT!$B:$B,WEEKNUM(daily!$A2534))</f>
        <v>279945</v>
      </c>
      <c r="P2534">
        <f>SUMIFS(COT!G:G,COT!$A:$A,YEAR(daily!$A2534),COT!$B:$B,WEEKNUM(daily!$A2534))</f>
        <v>162791</v>
      </c>
      <c r="Q2534">
        <f>SUMIFS(COT!H:H,COT!$A:$A,YEAR(daily!$A2534),COT!$B:$B,WEEKNUM(daily!$A2534))</f>
        <v>299800</v>
      </c>
      <c r="R2534">
        <f>SUMIFS(COT!I:I,COT!$A:$A,YEAR(daily!$A2534),COT!$B:$B,WEEKNUM(daily!$A2534))</f>
        <v>623402</v>
      </c>
      <c r="S2534">
        <f>SUMIFS(COT!J:J,COT!$A:$A,YEAR(daily!$A2534),COT!$B:$B,WEEKNUM(daily!$A2534))</f>
        <v>756634</v>
      </c>
      <c r="T2534">
        <f>SUMIFS(COT!K:K,COT!$A:$A,YEAR(daily!$A2534),COT!$B:$B,WEEKNUM(daily!$A2534))</f>
        <v>80699</v>
      </c>
      <c r="U2534">
        <f>SUMIFS(COT!L:L,COT!$A:$A,YEAR(daily!$A2534),COT!$B:$B,WEEKNUM(daily!$A2534))</f>
        <v>64621</v>
      </c>
      <c r="V2534">
        <f>SUMIFS(COT!M:M,COT!$A:$A,YEAR(daily!$A2534),COT!$B:$B,WEEKNUM(daily!$A2534))</f>
        <v>110</v>
      </c>
      <c r="W2534">
        <f>SUMIFS(COT!N:N,COT!$A:$A,YEAR(daily!$A2534),COT!$B:$B,WEEKNUM(daily!$A2534))</f>
        <v>95</v>
      </c>
      <c r="X2534">
        <f>SUMIFS(COT!O:O,COT!$A:$A,YEAR(daily!$A2534),COT!$B:$B,WEEKNUM(daily!$A2534))</f>
        <v>136</v>
      </c>
      <c r="Y2534">
        <f>SUMIFS(COT!P:P,COT!$A:$A,YEAR(daily!$A2534),COT!$B:$B,WEEKNUM(daily!$A2534))</f>
        <v>87</v>
      </c>
      <c r="Z2534">
        <f>SUMIFS(COT!Q:Q,COT!$A:$A,YEAR(daily!$A2534),COT!$B:$B,WEEKNUM(daily!$A2534))</f>
        <v>95</v>
      </c>
      <c r="AA2534">
        <f>SUMIFS(Saudi!B:B,Saudi!$A:$A,YEAR(daily!$A2534))</f>
        <v>741.61599999999999</v>
      </c>
      <c r="AB2534">
        <f>SUMIFS(Saudi!C:C,Saudi!$A:$A,YEAR(daily!$A2534))</f>
        <v>670.98500000000001</v>
      </c>
      <c r="AC2534">
        <f>SUMIFS(Saudi!F:F,Saudi!$A:$A,YEAR(daily!$A2534))</f>
        <v>3981420</v>
      </c>
      <c r="AD2534">
        <f>SUMIFS(Saudi!G:G,Saudi!$A:$A,YEAR(daily!$A2534))</f>
        <v>79.530291590719216</v>
      </c>
      <c r="AE2534">
        <f>SUMIFS(Saudi!H:H,Saudi!$A:$A,YEAR(daily!$A2534))</f>
        <v>316643493.54512131</v>
      </c>
      <c r="AF2534" s="5">
        <f t="shared" si="103"/>
        <v>3</v>
      </c>
      <c r="AG2534" s="5">
        <f t="shared" si="104"/>
        <v>2010</v>
      </c>
    </row>
    <row r="2535" spans="1:33">
      <c r="A2535" s="3">
        <v>40268</v>
      </c>
      <c r="B2535" s="1">
        <v>319344</v>
      </c>
      <c r="C2535" s="1">
        <v>112057</v>
      </c>
      <c r="D2535" s="1">
        <v>38576</v>
      </c>
      <c r="E2535" s="1">
        <v>83.76</v>
      </c>
      <c r="F2535" s="1">
        <v>84.57</v>
      </c>
      <c r="G2535" s="1">
        <v>84.84</v>
      </c>
      <c r="H2535" s="2">
        <v>52.1</v>
      </c>
      <c r="I2535" s="2">
        <v>29.2</v>
      </c>
      <c r="J2535" s="2">
        <v>86.6</v>
      </c>
      <c r="K2535" s="2">
        <v>87.3</v>
      </c>
      <c r="L2535">
        <f>SUMIFS(US!B:B,US!$D:$D,YEAR(daily!$A2535),US!$E:$E,MONTH(daily!$A2535))</f>
        <v>9673</v>
      </c>
      <c r="M2535">
        <f>SUMIFS(US!C:C,US!$D:$D,YEAR(daily!$A2535),US!$E:$E,MONTH(daily!$A2535))</f>
        <v>19099</v>
      </c>
      <c r="N2535">
        <f>SUMIFS(COT!E:E,COT!$A:$A,YEAR(daily!$A2535),COT!$B:$B,WEEKNUM(daily!$A2535))</f>
        <v>1283846</v>
      </c>
      <c r="O2535">
        <f>SUMIFS(COT!F:F,COT!$A:$A,YEAR(daily!$A2535),COT!$B:$B,WEEKNUM(daily!$A2535))</f>
        <v>279945</v>
      </c>
      <c r="P2535">
        <f>SUMIFS(COT!G:G,COT!$A:$A,YEAR(daily!$A2535),COT!$B:$B,WEEKNUM(daily!$A2535))</f>
        <v>162791</v>
      </c>
      <c r="Q2535">
        <f>SUMIFS(COT!H:H,COT!$A:$A,YEAR(daily!$A2535),COT!$B:$B,WEEKNUM(daily!$A2535))</f>
        <v>299800</v>
      </c>
      <c r="R2535">
        <f>SUMIFS(COT!I:I,COT!$A:$A,YEAR(daily!$A2535),COT!$B:$B,WEEKNUM(daily!$A2535))</f>
        <v>623402</v>
      </c>
      <c r="S2535">
        <f>SUMIFS(COT!J:J,COT!$A:$A,YEAR(daily!$A2535),COT!$B:$B,WEEKNUM(daily!$A2535))</f>
        <v>756634</v>
      </c>
      <c r="T2535">
        <f>SUMIFS(COT!K:K,COT!$A:$A,YEAR(daily!$A2535),COT!$B:$B,WEEKNUM(daily!$A2535))</f>
        <v>80699</v>
      </c>
      <c r="U2535">
        <f>SUMIFS(COT!L:L,COT!$A:$A,YEAR(daily!$A2535),COT!$B:$B,WEEKNUM(daily!$A2535))</f>
        <v>64621</v>
      </c>
      <c r="V2535">
        <f>SUMIFS(COT!M:M,COT!$A:$A,YEAR(daily!$A2535),COT!$B:$B,WEEKNUM(daily!$A2535))</f>
        <v>110</v>
      </c>
      <c r="W2535">
        <f>SUMIFS(COT!N:N,COT!$A:$A,YEAR(daily!$A2535),COT!$B:$B,WEEKNUM(daily!$A2535))</f>
        <v>95</v>
      </c>
      <c r="X2535">
        <f>SUMIFS(COT!O:O,COT!$A:$A,YEAR(daily!$A2535),COT!$B:$B,WEEKNUM(daily!$A2535))</f>
        <v>136</v>
      </c>
      <c r="Y2535">
        <f>SUMIFS(COT!P:P,COT!$A:$A,YEAR(daily!$A2535),COT!$B:$B,WEEKNUM(daily!$A2535))</f>
        <v>87</v>
      </c>
      <c r="Z2535">
        <f>SUMIFS(COT!Q:Q,COT!$A:$A,YEAR(daily!$A2535),COT!$B:$B,WEEKNUM(daily!$A2535))</f>
        <v>95</v>
      </c>
      <c r="AA2535">
        <f>SUMIFS(Saudi!B:B,Saudi!$A:$A,YEAR(daily!$A2535))</f>
        <v>741.61599999999999</v>
      </c>
      <c r="AB2535">
        <f>SUMIFS(Saudi!C:C,Saudi!$A:$A,YEAR(daily!$A2535))</f>
        <v>670.98500000000001</v>
      </c>
      <c r="AC2535">
        <f>SUMIFS(Saudi!F:F,Saudi!$A:$A,YEAR(daily!$A2535))</f>
        <v>3981420</v>
      </c>
      <c r="AD2535">
        <f>SUMIFS(Saudi!G:G,Saudi!$A:$A,YEAR(daily!$A2535))</f>
        <v>79.530291590719216</v>
      </c>
      <c r="AE2535">
        <f>SUMIFS(Saudi!H:H,Saudi!$A:$A,YEAR(daily!$A2535))</f>
        <v>316643493.54512131</v>
      </c>
      <c r="AF2535" s="5">
        <f t="shared" si="103"/>
        <v>3</v>
      </c>
      <c r="AG2535" s="5">
        <f t="shared" si="104"/>
        <v>2010</v>
      </c>
    </row>
    <row r="2536" spans="1:33">
      <c r="A2536" s="3">
        <v>40269</v>
      </c>
      <c r="B2536" s="1">
        <v>325656</v>
      </c>
      <c r="C2536" s="1">
        <v>117197</v>
      </c>
      <c r="D2536" s="1">
        <v>41267</v>
      </c>
      <c r="E2536" s="1">
        <v>84.87</v>
      </c>
      <c r="F2536" s="1">
        <v>85.78</v>
      </c>
      <c r="G2536" s="1">
        <v>86.11</v>
      </c>
      <c r="H2536" s="2">
        <v>52.1</v>
      </c>
      <c r="I2536" s="2">
        <v>29.2</v>
      </c>
      <c r="J2536" s="2">
        <v>86.6</v>
      </c>
      <c r="K2536" s="2">
        <v>87.3</v>
      </c>
      <c r="L2536">
        <f>SUMIFS(US!B:B,US!$D:$D,YEAR(daily!$A2536),US!$E:$E,MONTH(daily!$A2536))</f>
        <v>9518</v>
      </c>
      <c r="M2536">
        <f>SUMIFS(US!C:C,US!$D:$D,YEAR(daily!$A2536),US!$E:$E,MONTH(daily!$A2536))</f>
        <v>19044</v>
      </c>
      <c r="N2536">
        <f>SUMIFS(COT!E:E,COT!$A:$A,YEAR(daily!$A2536),COT!$B:$B,WEEKNUM(daily!$A2536))</f>
        <v>1283846</v>
      </c>
      <c r="O2536">
        <f>SUMIFS(COT!F:F,COT!$A:$A,YEAR(daily!$A2536),COT!$B:$B,WEEKNUM(daily!$A2536))</f>
        <v>279945</v>
      </c>
      <c r="P2536">
        <f>SUMIFS(COT!G:G,COT!$A:$A,YEAR(daily!$A2536),COT!$B:$B,WEEKNUM(daily!$A2536))</f>
        <v>162791</v>
      </c>
      <c r="Q2536">
        <f>SUMIFS(COT!H:H,COT!$A:$A,YEAR(daily!$A2536),COT!$B:$B,WEEKNUM(daily!$A2536))</f>
        <v>299800</v>
      </c>
      <c r="R2536">
        <f>SUMIFS(COT!I:I,COT!$A:$A,YEAR(daily!$A2536),COT!$B:$B,WEEKNUM(daily!$A2536))</f>
        <v>623402</v>
      </c>
      <c r="S2536">
        <f>SUMIFS(COT!J:J,COT!$A:$A,YEAR(daily!$A2536),COT!$B:$B,WEEKNUM(daily!$A2536))</f>
        <v>756634</v>
      </c>
      <c r="T2536">
        <f>SUMIFS(COT!K:K,COT!$A:$A,YEAR(daily!$A2536),COT!$B:$B,WEEKNUM(daily!$A2536))</f>
        <v>80699</v>
      </c>
      <c r="U2536">
        <f>SUMIFS(COT!L:L,COT!$A:$A,YEAR(daily!$A2536),COT!$B:$B,WEEKNUM(daily!$A2536))</f>
        <v>64621</v>
      </c>
      <c r="V2536">
        <f>SUMIFS(COT!M:M,COT!$A:$A,YEAR(daily!$A2536),COT!$B:$B,WEEKNUM(daily!$A2536))</f>
        <v>110</v>
      </c>
      <c r="W2536">
        <f>SUMIFS(COT!N:N,COT!$A:$A,YEAR(daily!$A2536),COT!$B:$B,WEEKNUM(daily!$A2536))</f>
        <v>95</v>
      </c>
      <c r="X2536">
        <f>SUMIFS(COT!O:O,COT!$A:$A,YEAR(daily!$A2536),COT!$B:$B,WEEKNUM(daily!$A2536))</f>
        <v>136</v>
      </c>
      <c r="Y2536">
        <f>SUMIFS(COT!P:P,COT!$A:$A,YEAR(daily!$A2536),COT!$B:$B,WEEKNUM(daily!$A2536))</f>
        <v>87</v>
      </c>
      <c r="Z2536">
        <f>SUMIFS(COT!Q:Q,COT!$A:$A,YEAR(daily!$A2536),COT!$B:$B,WEEKNUM(daily!$A2536))</f>
        <v>95</v>
      </c>
      <c r="AA2536">
        <f>SUMIFS(Saudi!B:B,Saudi!$A:$A,YEAR(daily!$A2536))</f>
        <v>741.61599999999999</v>
      </c>
      <c r="AB2536">
        <f>SUMIFS(Saudi!C:C,Saudi!$A:$A,YEAR(daily!$A2536))</f>
        <v>670.98500000000001</v>
      </c>
      <c r="AC2536">
        <f>SUMIFS(Saudi!F:F,Saudi!$A:$A,YEAR(daily!$A2536))</f>
        <v>3981420</v>
      </c>
      <c r="AD2536">
        <f>SUMIFS(Saudi!G:G,Saudi!$A:$A,YEAR(daily!$A2536))</f>
        <v>79.530291590719216</v>
      </c>
      <c r="AE2536">
        <f>SUMIFS(Saudi!H:H,Saudi!$A:$A,YEAR(daily!$A2536))</f>
        <v>316643493.54512131</v>
      </c>
      <c r="AF2536" s="5">
        <f t="shared" si="103"/>
        <v>4</v>
      </c>
      <c r="AG2536" s="5">
        <f t="shared" si="104"/>
        <v>2010</v>
      </c>
    </row>
    <row r="2537" spans="1:33">
      <c r="A2537" s="3">
        <v>40273</v>
      </c>
      <c r="B2537" s="1">
        <v>312116</v>
      </c>
      <c r="C2537" s="1">
        <v>119777</v>
      </c>
      <c r="D2537" s="1">
        <v>43187</v>
      </c>
      <c r="E2537" s="1">
        <v>86.62</v>
      </c>
      <c r="F2537" s="1">
        <v>87.62</v>
      </c>
      <c r="G2537" s="1">
        <v>87.98</v>
      </c>
      <c r="H2537" s="2">
        <v>52.1</v>
      </c>
      <c r="I2537" s="2">
        <v>29.2</v>
      </c>
      <c r="J2537" s="2">
        <v>86.6</v>
      </c>
      <c r="K2537" s="2">
        <v>87.3</v>
      </c>
      <c r="L2537">
        <f>SUMIFS(US!B:B,US!$D:$D,YEAR(daily!$A2537),US!$E:$E,MONTH(daily!$A2537))</f>
        <v>9518</v>
      </c>
      <c r="M2537">
        <f>SUMIFS(US!C:C,US!$D:$D,YEAR(daily!$A2537),US!$E:$E,MONTH(daily!$A2537))</f>
        <v>19044</v>
      </c>
      <c r="N2537">
        <f>SUMIFS(COT!E:E,COT!$A:$A,YEAR(daily!$A2537),COT!$B:$B,WEEKNUM(daily!$A2537))</f>
        <v>1343407</v>
      </c>
      <c r="O2537">
        <f>SUMIFS(COT!F:F,COT!$A:$A,YEAR(daily!$A2537),COT!$B:$B,WEEKNUM(daily!$A2537))</f>
        <v>306682</v>
      </c>
      <c r="P2537">
        <f>SUMIFS(COT!G:G,COT!$A:$A,YEAR(daily!$A2537),COT!$B:$B,WEEKNUM(daily!$A2537))</f>
        <v>178544</v>
      </c>
      <c r="Q2537">
        <f>SUMIFS(COT!H:H,COT!$A:$A,YEAR(daily!$A2537),COT!$B:$B,WEEKNUM(daily!$A2537))</f>
        <v>324262</v>
      </c>
      <c r="R2537">
        <f>SUMIFS(COT!I:I,COT!$A:$A,YEAR(daily!$A2537),COT!$B:$B,WEEKNUM(daily!$A2537))</f>
        <v>619811</v>
      </c>
      <c r="S2537">
        <f>SUMIFS(COT!J:J,COT!$A:$A,YEAR(daily!$A2537),COT!$B:$B,WEEKNUM(daily!$A2537))</f>
        <v>765826</v>
      </c>
      <c r="T2537">
        <f>SUMIFS(COT!K:K,COT!$A:$A,YEAR(daily!$A2537),COT!$B:$B,WEEKNUM(daily!$A2537))</f>
        <v>92652</v>
      </c>
      <c r="U2537">
        <f>SUMIFS(COT!L:L,COT!$A:$A,YEAR(daily!$A2537),COT!$B:$B,WEEKNUM(daily!$A2537))</f>
        <v>74775</v>
      </c>
      <c r="V2537">
        <f>SUMIFS(COT!M:M,COT!$A:$A,YEAR(daily!$A2537),COT!$B:$B,WEEKNUM(daily!$A2537))</f>
        <v>116</v>
      </c>
      <c r="W2537">
        <f>SUMIFS(COT!N:N,COT!$A:$A,YEAR(daily!$A2537),COT!$B:$B,WEEKNUM(daily!$A2537))</f>
        <v>102</v>
      </c>
      <c r="X2537">
        <f>SUMIFS(COT!O:O,COT!$A:$A,YEAR(daily!$A2537),COT!$B:$B,WEEKNUM(daily!$A2537))</f>
        <v>144</v>
      </c>
      <c r="Y2537">
        <f>SUMIFS(COT!P:P,COT!$A:$A,YEAR(daily!$A2537),COT!$B:$B,WEEKNUM(daily!$A2537))</f>
        <v>90</v>
      </c>
      <c r="Z2537">
        <f>SUMIFS(COT!Q:Q,COT!$A:$A,YEAR(daily!$A2537),COT!$B:$B,WEEKNUM(daily!$A2537))</f>
        <v>98</v>
      </c>
      <c r="AA2537">
        <f>SUMIFS(Saudi!B:B,Saudi!$A:$A,YEAR(daily!$A2537))</f>
        <v>741.61599999999999</v>
      </c>
      <c r="AB2537">
        <f>SUMIFS(Saudi!C:C,Saudi!$A:$A,YEAR(daily!$A2537))</f>
        <v>670.98500000000001</v>
      </c>
      <c r="AC2537">
        <f>SUMIFS(Saudi!F:F,Saudi!$A:$A,YEAR(daily!$A2537))</f>
        <v>3981420</v>
      </c>
      <c r="AD2537">
        <f>SUMIFS(Saudi!G:G,Saudi!$A:$A,YEAR(daily!$A2537))</f>
        <v>79.530291590719216</v>
      </c>
      <c r="AE2537">
        <f>SUMIFS(Saudi!H:H,Saudi!$A:$A,YEAR(daily!$A2537))</f>
        <v>316643493.54512131</v>
      </c>
      <c r="AF2537" s="5">
        <f t="shared" si="103"/>
        <v>4</v>
      </c>
      <c r="AG2537" s="5">
        <f t="shared" si="104"/>
        <v>2010</v>
      </c>
    </row>
    <row r="2538" spans="1:33">
      <c r="A2538" s="3">
        <v>40274</v>
      </c>
      <c r="B2538" s="1">
        <v>298193</v>
      </c>
      <c r="C2538" s="1">
        <v>125463</v>
      </c>
      <c r="D2538" s="1">
        <v>48919</v>
      </c>
      <c r="E2538" s="1">
        <v>86.84</v>
      </c>
      <c r="F2538" s="1">
        <v>87.94</v>
      </c>
      <c r="G2538" s="1">
        <v>88.37</v>
      </c>
      <c r="H2538" s="2">
        <v>52.1</v>
      </c>
      <c r="I2538" s="2">
        <v>29.2</v>
      </c>
      <c r="J2538" s="2">
        <v>86.6</v>
      </c>
      <c r="K2538" s="2">
        <v>87.3</v>
      </c>
      <c r="L2538">
        <f>SUMIFS(US!B:B,US!$D:$D,YEAR(daily!$A2538),US!$E:$E,MONTH(daily!$A2538))</f>
        <v>9518</v>
      </c>
      <c r="M2538">
        <f>SUMIFS(US!C:C,US!$D:$D,YEAR(daily!$A2538),US!$E:$E,MONTH(daily!$A2538))</f>
        <v>19044</v>
      </c>
      <c r="N2538">
        <f>SUMIFS(COT!E:E,COT!$A:$A,YEAR(daily!$A2538),COT!$B:$B,WEEKNUM(daily!$A2538))</f>
        <v>1343407</v>
      </c>
      <c r="O2538">
        <f>SUMIFS(COT!F:F,COT!$A:$A,YEAR(daily!$A2538),COT!$B:$B,WEEKNUM(daily!$A2538))</f>
        <v>306682</v>
      </c>
      <c r="P2538">
        <f>SUMIFS(COT!G:G,COT!$A:$A,YEAR(daily!$A2538),COT!$B:$B,WEEKNUM(daily!$A2538))</f>
        <v>178544</v>
      </c>
      <c r="Q2538">
        <f>SUMIFS(COT!H:H,COT!$A:$A,YEAR(daily!$A2538),COT!$B:$B,WEEKNUM(daily!$A2538))</f>
        <v>324262</v>
      </c>
      <c r="R2538">
        <f>SUMIFS(COT!I:I,COT!$A:$A,YEAR(daily!$A2538),COT!$B:$B,WEEKNUM(daily!$A2538))</f>
        <v>619811</v>
      </c>
      <c r="S2538">
        <f>SUMIFS(COT!J:J,COT!$A:$A,YEAR(daily!$A2538),COT!$B:$B,WEEKNUM(daily!$A2538))</f>
        <v>765826</v>
      </c>
      <c r="T2538">
        <f>SUMIFS(COT!K:K,COT!$A:$A,YEAR(daily!$A2538),COT!$B:$B,WEEKNUM(daily!$A2538))</f>
        <v>92652</v>
      </c>
      <c r="U2538">
        <f>SUMIFS(COT!L:L,COT!$A:$A,YEAR(daily!$A2538),COT!$B:$B,WEEKNUM(daily!$A2538))</f>
        <v>74775</v>
      </c>
      <c r="V2538">
        <f>SUMIFS(COT!M:M,COT!$A:$A,YEAR(daily!$A2538),COT!$B:$B,WEEKNUM(daily!$A2538))</f>
        <v>116</v>
      </c>
      <c r="W2538">
        <f>SUMIFS(COT!N:N,COT!$A:$A,YEAR(daily!$A2538),COT!$B:$B,WEEKNUM(daily!$A2538))</f>
        <v>102</v>
      </c>
      <c r="X2538">
        <f>SUMIFS(COT!O:O,COT!$A:$A,YEAR(daily!$A2538),COT!$B:$B,WEEKNUM(daily!$A2538))</f>
        <v>144</v>
      </c>
      <c r="Y2538">
        <f>SUMIFS(COT!P:P,COT!$A:$A,YEAR(daily!$A2538),COT!$B:$B,WEEKNUM(daily!$A2538))</f>
        <v>90</v>
      </c>
      <c r="Z2538">
        <f>SUMIFS(COT!Q:Q,COT!$A:$A,YEAR(daily!$A2538),COT!$B:$B,WEEKNUM(daily!$A2538))</f>
        <v>98</v>
      </c>
      <c r="AA2538">
        <f>SUMIFS(Saudi!B:B,Saudi!$A:$A,YEAR(daily!$A2538))</f>
        <v>741.61599999999999</v>
      </c>
      <c r="AB2538">
        <f>SUMIFS(Saudi!C:C,Saudi!$A:$A,YEAR(daily!$A2538))</f>
        <v>670.98500000000001</v>
      </c>
      <c r="AC2538">
        <f>SUMIFS(Saudi!F:F,Saudi!$A:$A,YEAR(daily!$A2538))</f>
        <v>3981420</v>
      </c>
      <c r="AD2538">
        <f>SUMIFS(Saudi!G:G,Saudi!$A:$A,YEAR(daily!$A2538))</f>
        <v>79.530291590719216</v>
      </c>
      <c r="AE2538">
        <f>SUMIFS(Saudi!H:H,Saudi!$A:$A,YEAR(daily!$A2538))</f>
        <v>316643493.54512131</v>
      </c>
      <c r="AF2538" s="5">
        <f t="shared" si="103"/>
        <v>4</v>
      </c>
      <c r="AG2538" s="5">
        <f t="shared" si="104"/>
        <v>2010</v>
      </c>
    </row>
    <row r="2539" spans="1:33">
      <c r="A2539" s="3">
        <v>40275</v>
      </c>
      <c r="B2539" s="1">
        <v>287607</v>
      </c>
      <c r="C2539" s="1">
        <v>125393</v>
      </c>
      <c r="D2539" s="1">
        <v>51811</v>
      </c>
      <c r="E2539" s="1">
        <v>85.88</v>
      </c>
      <c r="F2539" s="1">
        <v>87.17</v>
      </c>
      <c r="G2539" s="1">
        <v>87.69</v>
      </c>
      <c r="H2539" s="2">
        <v>52.1</v>
      </c>
      <c r="I2539" s="2">
        <v>29.2</v>
      </c>
      <c r="J2539" s="2">
        <v>86.6</v>
      </c>
      <c r="K2539" s="2">
        <v>87.3</v>
      </c>
      <c r="L2539">
        <f>SUMIFS(US!B:B,US!$D:$D,YEAR(daily!$A2539),US!$E:$E,MONTH(daily!$A2539))</f>
        <v>9518</v>
      </c>
      <c r="M2539">
        <f>SUMIFS(US!C:C,US!$D:$D,YEAR(daily!$A2539),US!$E:$E,MONTH(daily!$A2539))</f>
        <v>19044</v>
      </c>
      <c r="N2539">
        <f>SUMIFS(COT!E:E,COT!$A:$A,YEAR(daily!$A2539),COT!$B:$B,WEEKNUM(daily!$A2539))</f>
        <v>1343407</v>
      </c>
      <c r="O2539">
        <f>SUMIFS(COT!F:F,COT!$A:$A,YEAR(daily!$A2539),COT!$B:$B,WEEKNUM(daily!$A2539))</f>
        <v>306682</v>
      </c>
      <c r="P2539">
        <f>SUMIFS(COT!G:G,COT!$A:$A,YEAR(daily!$A2539),COT!$B:$B,WEEKNUM(daily!$A2539))</f>
        <v>178544</v>
      </c>
      <c r="Q2539">
        <f>SUMIFS(COT!H:H,COT!$A:$A,YEAR(daily!$A2539),COT!$B:$B,WEEKNUM(daily!$A2539))</f>
        <v>324262</v>
      </c>
      <c r="R2539">
        <f>SUMIFS(COT!I:I,COT!$A:$A,YEAR(daily!$A2539),COT!$B:$B,WEEKNUM(daily!$A2539))</f>
        <v>619811</v>
      </c>
      <c r="S2539">
        <f>SUMIFS(COT!J:J,COT!$A:$A,YEAR(daily!$A2539),COT!$B:$B,WEEKNUM(daily!$A2539))</f>
        <v>765826</v>
      </c>
      <c r="T2539">
        <f>SUMIFS(COT!K:K,COT!$A:$A,YEAR(daily!$A2539),COT!$B:$B,WEEKNUM(daily!$A2539))</f>
        <v>92652</v>
      </c>
      <c r="U2539">
        <f>SUMIFS(COT!L:L,COT!$A:$A,YEAR(daily!$A2539),COT!$B:$B,WEEKNUM(daily!$A2539))</f>
        <v>74775</v>
      </c>
      <c r="V2539">
        <f>SUMIFS(COT!M:M,COT!$A:$A,YEAR(daily!$A2539),COT!$B:$B,WEEKNUM(daily!$A2539))</f>
        <v>116</v>
      </c>
      <c r="W2539">
        <f>SUMIFS(COT!N:N,COT!$A:$A,YEAR(daily!$A2539),COT!$B:$B,WEEKNUM(daily!$A2539))</f>
        <v>102</v>
      </c>
      <c r="X2539">
        <f>SUMIFS(COT!O:O,COT!$A:$A,YEAR(daily!$A2539),COT!$B:$B,WEEKNUM(daily!$A2539))</f>
        <v>144</v>
      </c>
      <c r="Y2539">
        <f>SUMIFS(COT!P:P,COT!$A:$A,YEAR(daily!$A2539),COT!$B:$B,WEEKNUM(daily!$A2539))</f>
        <v>90</v>
      </c>
      <c r="Z2539">
        <f>SUMIFS(COT!Q:Q,COT!$A:$A,YEAR(daily!$A2539),COT!$B:$B,WEEKNUM(daily!$A2539))</f>
        <v>98</v>
      </c>
      <c r="AA2539">
        <f>SUMIFS(Saudi!B:B,Saudi!$A:$A,YEAR(daily!$A2539))</f>
        <v>741.61599999999999</v>
      </c>
      <c r="AB2539">
        <f>SUMIFS(Saudi!C:C,Saudi!$A:$A,YEAR(daily!$A2539))</f>
        <v>670.98500000000001</v>
      </c>
      <c r="AC2539">
        <f>SUMIFS(Saudi!F:F,Saudi!$A:$A,YEAR(daily!$A2539))</f>
        <v>3981420</v>
      </c>
      <c r="AD2539">
        <f>SUMIFS(Saudi!G:G,Saudi!$A:$A,YEAR(daily!$A2539))</f>
        <v>79.530291590719216</v>
      </c>
      <c r="AE2539">
        <f>SUMIFS(Saudi!H:H,Saudi!$A:$A,YEAR(daily!$A2539))</f>
        <v>316643493.54512131</v>
      </c>
      <c r="AF2539" s="5">
        <f t="shared" si="103"/>
        <v>4</v>
      </c>
      <c r="AG2539" s="5">
        <f t="shared" si="104"/>
        <v>2010</v>
      </c>
    </row>
    <row r="2540" spans="1:33">
      <c r="A2540" s="3">
        <v>40276</v>
      </c>
      <c r="B2540" s="1">
        <v>272121</v>
      </c>
      <c r="C2540" s="1">
        <v>131586</v>
      </c>
      <c r="D2540" s="1">
        <v>54342</v>
      </c>
      <c r="E2540" s="1">
        <v>85.39</v>
      </c>
      <c r="F2540" s="1">
        <v>86.75</v>
      </c>
      <c r="G2540" s="1">
        <v>87.34</v>
      </c>
      <c r="H2540" s="2">
        <v>52.1</v>
      </c>
      <c r="I2540" s="2">
        <v>29.2</v>
      </c>
      <c r="J2540" s="2">
        <v>86.6</v>
      </c>
      <c r="K2540" s="2">
        <v>87.3</v>
      </c>
      <c r="L2540">
        <f>SUMIFS(US!B:B,US!$D:$D,YEAR(daily!$A2540),US!$E:$E,MONTH(daily!$A2540))</f>
        <v>9518</v>
      </c>
      <c r="M2540">
        <f>SUMIFS(US!C:C,US!$D:$D,YEAR(daily!$A2540),US!$E:$E,MONTH(daily!$A2540))</f>
        <v>19044</v>
      </c>
      <c r="N2540">
        <f>SUMIFS(COT!E:E,COT!$A:$A,YEAR(daily!$A2540),COT!$B:$B,WEEKNUM(daily!$A2540))</f>
        <v>1343407</v>
      </c>
      <c r="O2540">
        <f>SUMIFS(COT!F:F,COT!$A:$A,YEAR(daily!$A2540),COT!$B:$B,WEEKNUM(daily!$A2540))</f>
        <v>306682</v>
      </c>
      <c r="P2540">
        <f>SUMIFS(COT!G:G,COT!$A:$A,YEAR(daily!$A2540),COT!$B:$B,WEEKNUM(daily!$A2540))</f>
        <v>178544</v>
      </c>
      <c r="Q2540">
        <f>SUMIFS(COT!H:H,COT!$A:$A,YEAR(daily!$A2540),COT!$B:$B,WEEKNUM(daily!$A2540))</f>
        <v>324262</v>
      </c>
      <c r="R2540">
        <f>SUMIFS(COT!I:I,COT!$A:$A,YEAR(daily!$A2540),COT!$B:$B,WEEKNUM(daily!$A2540))</f>
        <v>619811</v>
      </c>
      <c r="S2540">
        <f>SUMIFS(COT!J:J,COT!$A:$A,YEAR(daily!$A2540),COT!$B:$B,WEEKNUM(daily!$A2540))</f>
        <v>765826</v>
      </c>
      <c r="T2540">
        <f>SUMIFS(COT!K:K,COT!$A:$A,YEAR(daily!$A2540),COT!$B:$B,WEEKNUM(daily!$A2540))</f>
        <v>92652</v>
      </c>
      <c r="U2540">
        <f>SUMIFS(COT!L:L,COT!$A:$A,YEAR(daily!$A2540),COT!$B:$B,WEEKNUM(daily!$A2540))</f>
        <v>74775</v>
      </c>
      <c r="V2540">
        <f>SUMIFS(COT!M:M,COT!$A:$A,YEAR(daily!$A2540),COT!$B:$B,WEEKNUM(daily!$A2540))</f>
        <v>116</v>
      </c>
      <c r="W2540">
        <f>SUMIFS(COT!N:N,COT!$A:$A,YEAR(daily!$A2540),COT!$B:$B,WEEKNUM(daily!$A2540))</f>
        <v>102</v>
      </c>
      <c r="X2540">
        <f>SUMIFS(COT!O:O,COT!$A:$A,YEAR(daily!$A2540),COT!$B:$B,WEEKNUM(daily!$A2540))</f>
        <v>144</v>
      </c>
      <c r="Y2540">
        <f>SUMIFS(COT!P:P,COT!$A:$A,YEAR(daily!$A2540),COT!$B:$B,WEEKNUM(daily!$A2540))</f>
        <v>90</v>
      </c>
      <c r="Z2540">
        <f>SUMIFS(COT!Q:Q,COT!$A:$A,YEAR(daily!$A2540),COT!$B:$B,WEEKNUM(daily!$A2540))</f>
        <v>98</v>
      </c>
      <c r="AA2540">
        <f>SUMIFS(Saudi!B:B,Saudi!$A:$A,YEAR(daily!$A2540))</f>
        <v>741.61599999999999</v>
      </c>
      <c r="AB2540">
        <f>SUMIFS(Saudi!C:C,Saudi!$A:$A,YEAR(daily!$A2540))</f>
        <v>670.98500000000001</v>
      </c>
      <c r="AC2540">
        <f>SUMIFS(Saudi!F:F,Saudi!$A:$A,YEAR(daily!$A2540))</f>
        <v>3981420</v>
      </c>
      <c r="AD2540">
        <f>SUMIFS(Saudi!G:G,Saudi!$A:$A,YEAR(daily!$A2540))</f>
        <v>79.530291590719216</v>
      </c>
      <c r="AE2540">
        <f>SUMIFS(Saudi!H:H,Saudi!$A:$A,YEAR(daily!$A2540))</f>
        <v>316643493.54512131</v>
      </c>
      <c r="AF2540" s="5">
        <f t="shared" si="103"/>
        <v>4</v>
      </c>
      <c r="AG2540" s="5">
        <f t="shared" si="104"/>
        <v>2010</v>
      </c>
    </row>
    <row r="2541" spans="1:33">
      <c r="A2541" s="3">
        <v>40277</v>
      </c>
      <c r="B2541" s="1">
        <v>238925</v>
      </c>
      <c r="C2541" s="1">
        <v>145391</v>
      </c>
      <c r="D2541" s="1">
        <v>55973</v>
      </c>
      <c r="E2541" s="1">
        <v>84.92</v>
      </c>
      <c r="F2541" s="1">
        <v>86.52</v>
      </c>
      <c r="G2541" s="1">
        <v>87.25</v>
      </c>
      <c r="H2541" s="2">
        <v>52.1</v>
      </c>
      <c r="I2541" s="2">
        <v>29.2</v>
      </c>
      <c r="J2541" s="2">
        <v>86.6</v>
      </c>
      <c r="K2541" s="2">
        <v>87.3</v>
      </c>
      <c r="L2541">
        <f>SUMIFS(US!B:B,US!$D:$D,YEAR(daily!$A2541),US!$E:$E,MONTH(daily!$A2541))</f>
        <v>9518</v>
      </c>
      <c r="M2541">
        <f>SUMIFS(US!C:C,US!$D:$D,YEAR(daily!$A2541),US!$E:$E,MONTH(daily!$A2541))</f>
        <v>19044</v>
      </c>
      <c r="N2541">
        <f>SUMIFS(COT!E:E,COT!$A:$A,YEAR(daily!$A2541),COT!$B:$B,WEEKNUM(daily!$A2541))</f>
        <v>1343407</v>
      </c>
      <c r="O2541">
        <f>SUMIFS(COT!F:F,COT!$A:$A,YEAR(daily!$A2541),COT!$B:$B,WEEKNUM(daily!$A2541))</f>
        <v>306682</v>
      </c>
      <c r="P2541">
        <f>SUMIFS(COT!G:G,COT!$A:$A,YEAR(daily!$A2541),COT!$B:$B,WEEKNUM(daily!$A2541))</f>
        <v>178544</v>
      </c>
      <c r="Q2541">
        <f>SUMIFS(COT!H:H,COT!$A:$A,YEAR(daily!$A2541),COT!$B:$B,WEEKNUM(daily!$A2541))</f>
        <v>324262</v>
      </c>
      <c r="R2541">
        <f>SUMIFS(COT!I:I,COT!$A:$A,YEAR(daily!$A2541),COT!$B:$B,WEEKNUM(daily!$A2541))</f>
        <v>619811</v>
      </c>
      <c r="S2541">
        <f>SUMIFS(COT!J:J,COT!$A:$A,YEAR(daily!$A2541),COT!$B:$B,WEEKNUM(daily!$A2541))</f>
        <v>765826</v>
      </c>
      <c r="T2541">
        <f>SUMIFS(COT!K:K,COT!$A:$A,YEAR(daily!$A2541),COT!$B:$B,WEEKNUM(daily!$A2541))</f>
        <v>92652</v>
      </c>
      <c r="U2541">
        <f>SUMIFS(COT!L:L,COT!$A:$A,YEAR(daily!$A2541),COT!$B:$B,WEEKNUM(daily!$A2541))</f>
        <v>74775</v>
      </c>
      <c r="V2541">
        <f>SUMIFS(COT!M:M,COT!$A:$A,YEAR(daily!$A2541),COT!$B:$B,WEEKNUM(daily!$A2541))</f>
        <v>116</v>
      </c>
      <c r="W2541">
        <f>SUMIFS(COT!N:N,COT!$A:$A,YEAR(daily!$A2541),COT!$B:$B,WEEKNUM(daily!$A2541))</f>
        <v>102</v>
      </c>
      <c r="X2541">
        <f>SUMIFS(COT!O:O,COT!$A:$A,YEAR(daily!$A2541),COT!$B:$B,WEEKNUM(daily!$A2541))</f>
        <v>144</v>
      </c>
      <c r="Y2541">
        <f>SUMIFS(COT!P:P,COT!$A:$A,YEAR(daily!$A2541),COT!$B:$B,WEEKNUM(daily!$A2541))</f>
        <v>90</v>
      </c>
      <c r="Z2541">
        <f>SUMIFS(COT!Q:Q,COT!$A:$A,YEAR(daily!$A2541),COT!$B:$B,WEEKNUM(daily!$A2541))</f>
        <v>98</v>
      </c>
      <c r="AA2541">
        <f>SUMIFS(Saudi!B:B,Saudi!$A:$A,YEAR(daily!$A2541))</f>
        <v>741.61599999999999</v>
      </c>
      <c r="AB2541">
        <f>SUMIFS(Saudi!C:C,Saudi!$A:$A,YEAR(daily!$A2541))</f>
        <v>670.98500000000001</v>
      </c>
      <c r="AC2541">
        <f>SUMIFS(Saudi!F:F,Saudi!$A:$A,YEAR(daily!$A2541))</f>
        <v>3981420</v>
      </c>
      <c r="AD2541">
        <f>SUMIFS(Saudi!G:G,Saudi!$A:$A,YEAR(daily!$A2541))</f>
        <v>79.530291590719216</v>
      </c>
      <c r="AE2541">
        <f>SUMIFS(Saudi!H:H,Saudi!$A:$A,YEAR(daily!$A2541))</f>
        <v>316643493.54512131</v>
      </c>
      <c r="AF2541" s="5">
        <f t="shared" si="103"/>
        <v>4</v>
      </c>
      <c r="AG2541" s="5">
        <f t="shared" si="104"/>
        <v>2010</v>
      </c>
    </row>
    <row r="2542" spans="1:33">
      <c r="A2542" s="3">
        <v>40280</v>
      </c>
      <c r="B2542" s="1">
        <v>196192</v>
      </c>
      <c r="C2542" s="1">
        <v>156637</v>
      </c>
      <c r="D2542" s="1">
        <v>55129</v>
      </c>
      <c r="E2542" s="1">
        <v>84.34</v>
      </c>
      <c r="F2542" s="1">
        <v>86.41</v>
      </c>
      <c r="G2542" s="1">
        <v>87.27</v>
      </c>
      <c r="H2542" s="2">
        <v>52.1</v>
      </c>
      <c r="I2542" s="2">
        <v>29.2</v>
      </c>
      <c r="J2542" s="2">
        <v>86.6</v>
      </c>
      <c r="K2542" s="2">
        <v>87.3</v>
      </c>
      <c r="L2542">
        <f>SUMIFS(US!B:B,US!$D:$D,YEAR(daily!$A2542),US!$E:$E,MONTH(daily!$A2542))</f>
        <v>9518</v>
      </c>
      <c r="M2542">
        <f>SUMIFS(US!C:C,US!$D:$D,YEAR(daily!$A2542),US!$E:$E,MONTH(daily!$A2542))</f>
        <v>19044</v>
      </c>
      <c r="N2542">
        <f>SUMIFS(COT!E:E,COT!$A:$A,YEAR(daily!$A2542),COT!$B:$B,WEEKNUM(daily!$A2542))</f>
        <v>1392323</v>
      </c>
      <c r="O2542">
        <f>SUMIFS(COT!F:F,COT!$A:$A,YEAR(daily!$A2542),COT!$B:$B,WEEKNUM(daily!$A2542))</f>
        <v>295296</v>
      </c>
      <c r="P2542">
        <f>SUMIFS(COT!G:G,COT!$A:$A,YEAR(daily!$A2542),COT!$B:$B,WEEKNUM(daily!$A2542))</f>
        <v>181932</v>
      </c>
      <c r="Q2542">
        <f>SUMIFS(COT!H:H,COT!$A:$A,YEAR(daily!$A2542),COT!$B:$B,WEEKNUM(daily!$A2542))</f>
        <v>323864</v>
      </c>
      <c r="R2542">
        <f>SUMIFS(COT!I:I,COT!$A:$A,YEAR(daily!$A2542),COT!$B:$B,WEEKNUM(daily!$A2542))</f>
        <v>674074</v>
      </c>
      <c r="S2542">
        <f>SUMIFS(COT!J:J,COT!$A:$A,YEAR(daily!$A2542),COT!$B:$B,WEEKNUM(daily!$A2542))</f>
        <v>820101</v>
      </c>
      <c r="T2542">
        <f>SUMIFS(COT!K:K,COT!$A:$A,YEAR(daily!$A2542),COT!$B:$B,WEEKNUM(daily!$A2542))</f>
        <v>99089</v>
      </c>
      <c r="U2542">
        <f>SUMIFS(COT!L:L,COT!$A:$A,YEAR(daily!$A2542),COT!$B:$B,WEEKNUM(daily!$A2542))</f>
        <v>66426</v>
      </c>
      <c r="V2542">
        <f>SUMIFS(COT!M:M,COT!$A:$A,YEAR(daily!$A2542),COT!$B:$B,WEEKNUM(daily!$A2542))</f>
        <v>115</v>
      </c>
      <c r="W2542">
        <f>SUMIFS(COT!N:N,COT!$A:$A,YEAR(daily!$A2542),COT!$B:$B,WEEKNUM(daily!$A2542))</f>
        <v>91</v>
      </c>
      <c r="X2542">
        <f>SUMIFS(COT!O:O,COT!$A:$A,YEAR(daily!$A2542),COT!$B:$B,WEEKNUM(daily!$A2542))</f>
        <v>141</v>
      </c>
      <c r="Y2542">
        <f>SUMIFS(COT!P:P,COT!$A:$A,YEAR(daily!$A2542),COT!$B:$B,WEEKNUM(daily!$A2542))</f>
        <v>94</v>
      </c>
      <c r="Z2542">
        <f>SUMIFS(COT!Q:Q,COT!$A:$A,YEAR(daily!$A2542),COT!$B:$B,WEEKNUM(daily!$A2542))</f>
        <v>98</v>
      </c>
      <c r="AA2542">
        <f>SUMIFS(Saudi!B:B,Saudi!$A:$A,YEAR(daily!$A2542))</f>
        <v>741.61599999999999</v>
      </c>
      <c r="AB2542">
        <f>SUMIFS(Saudi!C:C,Saudi!$A:$A,YEAR(daily!$A2542))</f>
        <v>670.98500000000001</v>
      </c>
      <c r="AC2542">
        <f>SUMIFS(Saudi!F:F,Saudi!$A:$A,YEAR(daily!$A2542))</f>
        <v>3981420</v>
      </c>
      <c r="AD2542">
        <f>SUMIFS(Saudi!G:G,Saudi!$A:$A,YEAR(daily!$A2542))</f>
        <v>79.530291590719216</v>
      </c>
      <c r="AE2542">
        <f>SUMIFS(Saudi!H:H,Saudi!$A:$A,YEAR(daily!$A2542))</f>
        <v>316643493.54512131</v>
      </c>
      <c r="AF2542" s="5">
        <f t="shared" si="103"/>
        <v>4</v>
      </c>
      <c r="AG2542" s="5">
        <f t="shared" si="104"/>
        <v>2010</v>
      </c>
    </row>
    <row r="2543" spans="1:33">
      <c r="A2543" s="3">
        <v>40281</v>
      </c>
      <c r="B2543" s="1">
        <v>156631</v>
      </c>
      <c r="C2543" s="1">
        <v>162244</v>
      </c>
      <c r="D2543" s="1">
        <v>59621</v>
      </c>
      <c r="E2543" s="1">
        <v>84.05</v>
      </c>
      <c r="F2543" s="1">
        <v>86.16</v>
      </c>
      <c r="G2543" s="1">
        <v>86.87</v>
      </c>
      <c r="H2543" s="2">
        <v>52.1</v>
      </c>
      <c r="I2543" s="2">
        <v>29.2</v>
      </c>
      <c r="J2543" s="2">
        <v>86.6</v>
      </c>
      <c r="K2543" s="2">
        <v>87.3</v>
      </c>
      <c r="L2543">
        <f>SUMIFS(US!B:B,US!$D:$D,YEAR(daily!$A2543),US!$E:$E,MONTH(daily!$A2543))</f>
        <v>9518</v>
      </c>
      <c r="M2543">
        <f>SUMIFS(US!C:C,US!$D:$D,YEAR(daily!$A2543),US!$E:$E,MONTH(daily!$A2543))</f>
        <v>19044</v>
      </c>
      <c r="N2543">
        <f>SUMIFS(COT!E:E,COT!$A:$A,YEAR(daily!$A2543),COT!$B:$B,WEEKNUM(daily!$A2543))</f>
        <v>1392323</v>
      </c>
      <c r="O2543">
        <f>SUMIFS(COT!F:F,COT!$A:$A,YEAR(daily!$A2543),COT!$B:$B,WEEKNUM(daily!$A2543))</f>
        <v>295296</v>
      </c>
      <c r="P2543">
        <f>SUMIFS(COT!G:G,COT!$A:$A,YEAR(daily!$A2543),COT!$B:$B,WEEKNUM(daily!$A2543))</f>
        <v>181932</v>
      </c>
      <c r="Q2543">
        <f>SUMIFS(COT!H:H,COT!$A:$A,YEAR(daily!$A2543),COT!$B:$B,WEEKNUM(daily!$A2543))</f>
        <v>323864</v>
      </c>
      <c r="R2543">
        <f>SUMIFS(COT!I:I,COT!$A:$A,YEAR(daily!$A2543),COT!$B:$B,WEEKNUM(daily!$A2543))</f>
        <v>674074</v>
      </c>
      <c r="S2543">
        <f>SUMIFS(COT!J:J,COT!$A:$A,YEAR(daily!$A2543),COT!$B:$B,WEEKNUM(daily!$A2543))</f>
        <v>820101</v>
      </c>
      <c r="T2543">
        <f>SUMIFS(COT!K:K,COT!$A:$A,YEAR(daily!$A2543),COT!$B:$B,WEEKNUM(daily!$A2543))</f>
        <v>99089</v>
      </c>
      <c r="U2543">
        <f>SUMIFS(COT!L:L,COT!$A:$A,YEAR(daily!$A2543),COT!$B:$B,WEEKNUM(daily!$A2543))</f>
        <v>66426</v>
      </c>
      <c r="V2543">
        <f>SUMIFS(COT!M:M,COT!$A:$A,YEAR(daily!$A2543),COT!$B:$B,WEEKNUM(daily!$A2543))</f>
        <v>115</v>
      </c>
      <c r="W2543">
        <f>SUMIFS(COT!N:N,COT!$A:$A,YEAR(daily!$A2543),COT!$B:$B,WEEKNUM(daily!$A2543))</f>
        <v>91</v>
      </c>
      <c r="X2543">
        <f>SUMIFS(COT!O:O,COT!$A:$A,YEAR(daily!$A2543),COT!$B:$B,WEEKNUM(daily!$A2543))</f>
        <v>141</v>
      </c>
      <c r="Y2543">
        <f>SUMIFS(COT!P:P,COT!$A:$A,YEAR(daily!$A2543),COT!$B:$B,WEEKNUM(daily!$A2543))</f>
        <v>94</v>
      </c>
      <c r="Z2543">
        <f>SUMIFS(COT!Q:Q,COT!$A:$A,YEAR(daily!$A2543),COT!$B:$B,WEEKNUM(daily!$A2543))</f>
        <v>98</v>
      </c>
      <c r="AA2543">
        <f>SUMIFS(Saudi!B:B,Saudi!$A:$A,YEAR(daily!$A2543))</f>
        <v>741.61599999999999</v>
      </c>
      <c r="AB2543">
        <f>SUMIFS(Saudi!C:C,Saudi!$A:$A,YEAR(daily!$A2543))</f>
        <v>670.98500000000001</v>
      </c>
      <c r="AC2543">
        <f>SUMIFS(Saudi!F:F,Saudi!$A:$A,YEAR(daily!$A2543))</f>
        <v>3981420</v>
      </c>
      <c r="AD2543">
        <f>SUMIFS(Saudi!G:G,Saudi!$A:$A,YEAR(daily!$A2543))</f>
        <v>79.530291590719216</v>
      </c>
      <c r="AE2543">
        <f>SUMIFS(Saudi!H:H,Saudi!$A:$A,YEAR(daily!$A2543))</f>
        <v>316643493.54512131</v>
      </c>
      <c r="AF2543" s="5">
        <f t="shared" si="103"/>
        <v>4</v>
      </c>
      <c r="AG2543" s="5">
        <f t="shared" si="104"/>
        <v>2010</v>
      </c>
    </row>
    <row r="2544" spans="1:33">
      <c r="A2544" s="3">
        <v>40282</v>
      </c>
      <c r="B2544" s="1">
        <v>114458</v>
      </c>
      <c r="C2544" s="1">
        <v>166356</v>
      </c>
      <c r="D2544" s="1">
        <v>60934</v>
      </c>
      <c r="E2544" s="1">
        <v>85.84</v>
      </c>
      <c r="F2544" s="1">
        <v>87.71</v>
      </c>
      <c r="G2544" s="1">
        <v>88.33</v>
      </c>
      <c r="H2544" s="2">
        <v>52.1</v>
      </c>
      <c r="I2544" s="2">
        <v>29.2</v>
      </c>
      <c r="J2544" s="2">
        <v>86.6</v>
      </c>
      <c r="K2544" s="2">
        <v>87.3</v>
      </c>
      <c r="L2544">
        <f>SUMIFS(US!B:B,US!$D:$D,YEAR(daily!$A2544),US!$E:$E,MONTH(daily!$A2544))</f>
        <v>9518</v>
      </c>
      <c r="M2544">
        <f>SUMIFS(US!C:C,US!$D:$D,YEAR(daily!$A2544),US!$E:$E,MONTH(daily!$A2544))</f>
        <v>19044</v>
      </c>
      <c r="N2544">
        <f>SUMIFS(COT!E:E,COT!$A:$A,YEAR(daily!$A2544),COT!$B:$B,WEEKNUM(daily!$A2544))</f>
        <v>1392323</v>
      </c>
      <c r="O2544">
        <f>SUMIFS(COT!F:F,COT!$A:$A,YEAR(daily!$A2544),COT!$B:$B,WEEKNUM(daily!$A2544))</f>
        <v>295296</v>
      </c>
      <c r="P2544">
        <f>SUMIFS(COT!G:G,COT!$A:$A,YEAR(daily!$A2544),COT!$B:$B,WEEKNUM(daily!$A2544))</f>
        <v>181932</v>
      </c>
      <c r="Q2544">
        <f>SUMIFS(COT!H:H,COT!$A:$A,YEAR(daily!$A2544),COT!$B:$B,WEEKNUM(daily!$A2544))</f>
        <v>323864</v>
      </c>
      <c r="R2544">
        <f>SUMIFS(COT!I:I,COT!$A:$A,YEAR(daily!$A2544),COT!$B:$B,WEEKNUM(daily!$A2544))</f>
        <v>674074</v>
      </c>
      <c r="S2544">
        <f>SUMIFS(COT!J:J,COT!$A:$A,YEAR(daily!$A2544),COT!$B:$B,WEEKNUM(daily!$A2544))</f>
        <v>820101</v>
      </c>
      <c r="T2544">
        <f>SUMIFS(COT!K:K,COT!$A:$A,YEAR(daily!$A2544),COT!$B:$B,WEEKNUM(daily!$A2544))</f>
        <v>99089</v>
      </c>
      <c r="U2544">
        <f>SUMIFS(COT!L:L,COT!$A:$A,YEAR(daily!$A2544),COT!$B:$B,WEEKNUM(daily!$A2544))</f>
        <v>66426</v>
      </c>
      <c r="V2544">
        <f>SUMIFS(COT!M:M,COT!$A:$A,YEAR(daily!$A2544),COT!$B:$B,WEEKNUM(daily!$A2544))</f>
        <v>115</v>
      </c>
      <c r="W2544">
        <f>SUMIFS(COT!N:N,COT!$A:$A,YEAR(daily!$A2544),COT!$B:$B,WEEKNUM(daily!$A2544))</f>
        <v>91</v>
      </c>
      <c r="X2544">
        <f>SUMIFS(COT!O:O,COT!$A:$A,YEAR(daily!$A2544),COT!$B:$B,WEEKNUM(daily!$A2544))</f>
        <v>141</v>
      </c>
      <c r="Y2544">
        <f>SUMIFS(COT!P:P,COT!$A:$A,YEAR(daily!$A2544),COT!$B:$B,WEEKNUM(daily!$A2544))</f>
        <v>94</v>
      </c>
      <c r="Z2544">
        <f>SUMIFS(COT!Q:Q,COT!$A:$A,YEAR(daily!$A2544),COT!$B:$B,WEEKNUM(daily!$A2544))</f>
        <v>98</v>
      </c>
      <c r="AA2544">
        <f>SUMIFS(Saudi!B:B,Saudi!$A:$A,YEAR(daily!$A2544))</f>
        <v>741.61599999999999</v>
      </c>
      <c r="AB2544">
        <f>SUMIFS(Saudi!C:C,Saudi!$A:$A,YEAR(daily!$A2544))</f>
        <v>670.98500000000001</v>
      </c>
      <c r="AC2544">
        <f>SUMIFS(Saudi!F:F,Saudi!$A:$A,YEAR(daily!$A2544))</f>
        <v>3981420</v>
      </c>
      <c r="AD2544">
        <f>SUMIFS(Saudi!G:G,Saudi!$A:$A,YEAR(daily!$A2544))</f>
        <v>79.530291590719216</v>
      </c>
      <c r="AE2544">
        <f>SUMIFS(Saudi!H:H,Saudi!$A:$A,YEAR(daily!$A2544))</f>
        <v>316643493.54512131</v>
      </c>
      <c r="AF2544" s="5">
        <f t="shared" si="103"/>
        <v>4</v>
      </c>
      <c r="AG2544" s="5">
        <f t="shared" si="104"/>
        <v>2010</v>
      </c>
    </row>
    <row r="2545" spans="1:33">
      <c r="A2545" s="3">
        <v>40283</v>
      </c>
      <c r="B2545" s="1">
        <v>77249</v>
      </c>
      <c r="C2545" s="1">
        <v>172912</v>
      </c>
      <c r="D2545" s="1">
        <v>63371</v>
      </c>
      <c r="E2545" s="1">
        <v>85.51</v>
      </c>
      <c r="F2545" s="1">
        <v>88.07</v>
      </c>
      <c r="G2545" s="1">
        <v>88.9</v>
      </c>
      <c r="H2545" s="2">
        <v>52.1</v>
      </c>
      <c r="I2545" s="2">
        <v>29.2</v>
      </c>
      <c r="J2545" s="2">
        <v>86.6</v>
      </c>
      <c r="K2545" s="2">
        <v>87.3</v>
      </c>
      <c r="L2545">
        <f>SUMIFS(US!B:B,US!$D:$D,YEAR(daily!$A2545),US!$E:$E,MONTH(daily!$A2545))</f>
        <v>9518</v>
      </c>
      <c r="M2545">
        <f>SUMIFS(US!C:C,US!$D:$D,YEAR(daily!$A2545),US!$E:$E,MONTH(daily!$A2545))</f>
        <v>19044</v>
      </c>
      <c r="N2545">
        <f>SUMIFS(COT!E:E,COT!$A:$A,YEAR(daily!$A2545),COT!$B:$B,WEEKNUM(daily!$A2545))</f>
        <v>1392323</v>
      </c>
      <c r="O2545">
        <f>SUMIFS(COT!F:F,COT!$A:$A,YEAR(daily!$A2545),COT!$B:$B,WEEKNUM(daily!$A2545))</f>
        <v>295296</v>
      </c>
      <c r="P2545">
        <f>SUMIFS(COT!G:G,COT!$A:$A,YEAR(daily!$A2545),COT!$B:$B,WEEKNUM(daily!$A2545))</f>
        <v>181932</v>
      </c>
      <c r="Q2545">
        <f>SUMIFS(COT!H:H,COT!$A:$A,YEAR(daily!$A2545),COT!$B:$B,WEEKNUM(daily!$A2545))</f>
        <v>323864</v>
      </c>
      <c r="R2545">
        <f>SUMIFS(COT!I:I,COT!$A:$A,YEAR(daily!$A2545),COT!$B:$B,WEEKNUM(daily!$A2545))</f>
        <v>674074</v>
      </c>
      <c r="S2545">
        <f>SUMIFS(COT!J:J,COT!$A:$A,YEAR(daily!$A2545),COT!$B:$B,WEEKNUM(daily!$A2545))</f>
        <v>820101</v>
      </c>
      <c r="T2545">
        <f>SUMIFS(COT!K:K,COT!$A:$A,YEAR(daily!$A2545),COT!$B:$B,WEEKNUM(daily!$A2545))</f>
        <v>99089</v>
      </c>
      <c r="U2545">
        <f>SUMIFS(COT!L:L,COT!$A:$A,YEAR(daily!$A2545),COT!$B:$B,WEEKNUM(daily!$A2545))</f>
        <v>66426</v>
      </c>
      <c r="V2545">
        <f>SUMIFS(COT!M:M,COT!$A:$A,YEAR(daily!$A2545),COT!$B:$B,WEEKNUM(daily!$A2545))</f>
        <v>115</v>
      </c>
      <c r="W2545">
        <f>SUMIFS(COT!N:N,COT!$A:$A,YEAR(daily!$A2545),COT!$B:$B,WEEKNUM(daily!$A2545))</f>
        <v>91</v>
      </c>
      <c r="X2545">
        <f>SUMIFS(COT!O:O,COT!$A:$A,YEAR(daily!$A2545),COT!$B:$B,WEEKNUM(daily!$A2545))</f>
        <v>141</v>
      </c>
      <c r="Y2545">
        <f>SUMIFS(COT!P:P,COT!$A:$A,YEAR(daily!$A2545),COT!$B:$B,WEEKNUM(daily!$A2545))</f>
        <v>94</v>
      </c>
      <c r="Z2545">
        <f>SUMIFS(COT!Q:Q,COT!$A:$A,YEAR(daily!$A2545),COT!$B:$B,WEEKNUM(daily!$A2545))</f>
        <v>98</v>
      </c>
      <c r="AA2545">
        <f>SUMIFS(Saudi!B:B,Saudi!$A:$A,YEAR(daily!$A2545))</f>
        <v>741.61599999999999</v>
      </c>
      <c r="AB2545">
        <f>SUMIFS(Saudi!C:C,Saudi!$A:$A,YEAR(daily!$A2545))</f>
        <v>670.98500000000001</v>
      </c>
      <c r="AC2545">
        <f>SUMIFS(Saudi!F:F,Saudi!$A:$A,YEAR(daily!$A2545))</f>
        <v>3981420</v>
      </c>
      <c r="AD2545">
        <f>SUMIFS(Saudi!G:G,Saudi!$A:$A,YEAR(daily!$A2545))</f>
        <v>79.530291590719216</v>
      </c>
      <c r="AE2545">
        <f>SUMIFS(Saudi!H:H,Saudi!$A:$A,YEAR(daily!$A2545))</f>
        <v>316643493.54512131</v>
      </c>
      <c r="AF2545" s="5">
        <f t="shared" si="103"/>
        <v>4</v>
      </c>
      <c r="AG2545" s="5">
        <f t="shared" si="104"/>
        <v>2010</v>
      </c>
    </row>
    <row r="2546" spans="1:33">
      <c r="A2546" s="3">
        <v>40284</v>
      </c>
      <c r="B2546" s="1">
        <v>53387</v>
      </c>
      <c r="C2546" s="1">
        <v>178166</v>
      </c>
      <c r="D2546" s="1">
        <v>64584</v>
      </c>
      <c r="E2546" s="1">
        <v>83.24</v>
      </c>
      <c r="F2546" s="1">
        <v>86.22</v>
      </c>
      <c r="G2546" s="1">
        <v>87.15</v>
      </c>
      <c r="H2546" s="2">
        <v>52.1</v>
      </c>
      <c r="I2546" s="2">
        <v>29.2</v>
      </c>
      <c r="J2546" s="2">
        <v>86.6</v>
      </c>
      <c r="K2546" s="2">
        <v>87.3</v>
      </c>
      <c r="L2546">
        <f>SUMIFS(US!B:B,US!$D:$D,YEAR(daily!$A2546),US!$E:$E,MONTH(daily!$A2546))</f>
        <v>9518</v>
      </c>
      <c r="M2546">
        <f>SUMIFS(US!C:C,US!$D:$D,YEAR(daily!$A2546),US!$E:$E,MONTH(daily!$A2546))</f>
        <v>19044</v>
      </c>
      <c r="N2546">
        <f>SUMIFS(COT!E:E,COT!$A:$A,YEAR(daily!$A2546),COT!$B:$B,WEEKNUM(daily!$A2546))</f>
        <v>1392323</v>
      </c>
      <c r="O2546">
        <f>SUMIFS(COT!F:F,COT!$A:$A,YEAR(daily!$A2546),COT!$B:$B,WEEKNUM(daily!$A2546))</f>
        <v>295296</v>
      </c>
      <c r="P2546">
        <f>SUMIFS(COT!G:G,COT!$A:$A,YEAR(daily!$A2546),COT!$B:$B,WEEKNUM(daily!$A2546))</f>
        <v>181932</v>
      </c>
      <c r="Q2546">
        <f>SUMIFS(COT!H:H,COT!$A:$A,YEAR(daily!$A2546),COT!$B:$B,WEEKNUM(daily!$A2546))</f>
        <v>323864</v>
      </c>
      <c r="R2546">
        <f>SUMIFS(COT!I:I,COT!$A:$A,YEAR(daily!$A2546),COT!$B:$B,WEEKNUM(daily!$A2546))</f>
        <v>674074</v>
      </c>
      <c r="S2546">
        <f>SUMIFS(COT!J:J,COT!$A:$A,YEAR(daily!$A2546),COT!$B:$B,WEEKNUM(daily!$A2546))</f>
        <v>820101</v>
      </c>
      <c r="T2546">
        <f>SUMIFS(COT!K:K,COT!$A:$A,YEAR(daily!$A2546),COT!$B:$B,WEEKNUM(daily!$A2546))</f>
        <v>99089</v>
      </c>
      <c r="U2546">
        <f>SUMIFS(COT!L:L,COT!$A:$A,YEAR(daily!$A2546),COT!$B:$B,WEEKNUM(daily!$A2546))</f>
        <v>66426</v>
      </c>
      <c r="V2546">
        <f>SUMIFS(COT!M:M,COT!$A:$A,YEAR(daily!$A2546),COT!$B:$B,WEEKNUM(daily!$A2546))</f>
        <v>115</v>
      </c>
      <c r="W2546">
        <f>SUMIFS(COT!N:N,COT!$A:$A,YEAR(daily!$A2546),COT!$B:$B,WEEKNUM(daily!$A2546))</f>
        <v>91</v>
      </c>
      <c r="X2546">
        <f>SUMIFS(COT!O:O,COT!$A:$A,YEAR(daily!$A2546),COT!$B:$B,WEEKNUM(daily!$A2546))</f>
        <v>141</v>
      </c>
      <c r="Y2546">
        <f>SUMIFS(COT!P:P,COT!$A:$A,YEAR(daily!$A2546),COT!$B:$B,WEEKNUM(daily!$A2546))</f>
        <v>94</v>
      </c>
      <c r="Z2546">
        <f>SUMIFS(COT!Q:Q,COT!$A:$A,YEAR(daily!$A2546),COT!$B:$B,WEEKNUM(daily!$A2546))</f>
        <v>98</v>
      </c>
      <c r="AA2546">
        <f>SUMIFS(Saudi!B:B,Saudi!$A:$A,YEAR(daily!$A2546))</f>
        <v>741.61599999999999</v>
      </c>
      <c r="AB2546">
        <f>SUMIFS(Saudi!C:C,Saudi!$A:$A,YEAR(daily!$A2546))</f>
        <v>670.98500000000001</v>
      </c>
      <c r="AC2546">
        <f>SUMIFS(Saudi!F:F,Saudi!$A:$A,YEAR(daily!$A2546))</f>
        <v>3981420</v>
      </c>
      <c r="AD2546">
        <f>SUMIFS(Saudi!G:G,Saudi!$A:$A,YEAR(daily!$A2546))</f>
        <v>79.530291590719216</v>
      </c>
      <c r="AE2546">
        <f>SUMIFS(Saudi!H:H,Saudi!$A:$A,YEAR(daily!$A2546))</f>
        <v>316643493.54512131</v>
      </c>
      <c r="AF2546" s="5">
        <f t="shared" si="103"/>
        <v>4</v>
      </c>
      <c r="AG2546" s="5">
        <f t="shared" si="104"/>
        <v>2010</v>
      </c>
    </row>
    <row r="2547" spans="1:33">
      <c r="A2547" s="3">
        <v>40287</v>
      </c>
      <c r="B2547" s="1">
        <v>19553</v>
      </c>
      <c r="C2547" s="1">
        <v>172704</v>
      </c>
      <c r="D2547" s="1">
        <v>67244</v>
      </c>
      <c r="E2547" s="1">
        <v>81.45</v>
      </c>
      <c r="F2547" s="1">
        <v>84.62</v>
      </c>
      <c r="G2547" s="1">
        <v>85.54</v>
      </c>
      <c r="H2547" s="2">
        <v>52.1</v>
      </c>
      <c r="I2547" s="2">
        <v>29.2</v>
      </c>
      <c r="J2547" s="2">
        <v>86.6</v>
      </c>
      <c r="K2547" s="2">
        <v>87.3</v>
      </c>
      <c r="L2547">
        <f>SUMIFS(US!B:B,US!$D:$D,YEAR(daily!$A2547),US!$E:$E,MONTH(daily!$A2547))</f>
        <v>9518</v>
      </c>
      <c r="M2547">
        <f>SUMIFS(US!C:C,US!$D:$D,YEAR(daily!$A2547),US!$E:$E,MONTH(daily!$A2547))</f>
        <v>19044</v>
      </c>
      <c r="N2547">
        <f>SUMIFS(COT!E:E,COT!$A:$A,YEAR(daily!$A2547),COT!$B:$B,WEEKNUM(daily!$A2547))</f>
        <v>1356869</v>
      </c>
      <c r="O2547">
        <f>SUMIFS(COT!F:F,COT!$A:$A,YEAR(daily!$A2547),COT!$B:$B,WEEKNUM(daily!$A2547))</f>
        <v>283157</v>
      </c>
      <c r="P2547">
        <f>SUMIFS(COT!G:G,COT!$A:$A,YEAR(daily!$A2547),COT!$B:$B,WEEKNUM(daily!$A2547))</f>
        <v>161682</v>
      </c>
      <c r="Q2547">
        <f>SUMIFS(COT!H:H,COT!$A:$A,YEAR(daily!$A2547),COT!$B:$B,WEEKNUM(daily!$A2547))</f>
        <v>309441</v>
      </c>
      <c r="R2547">
        <f>SUMIFS(COT!I:I,COT!$A:$A,YEAR(daily!$A2547),COT!$B:$B,WEEKNUM(daily!$A2547))</f>
        <v>674768</v>
      </c>
      <c r="S2547">
        <f>SUMIFS(COT!J:J,COT!$A:$A,YEAR(daily!$A2547),COT!$B:$B,WEEKNUM(daily!$A2547))</f>
        <v>822894</v>
      </c>
      <c r="T2547">
        <f>SUMIFS(COT!K:K,COT!$A:$A,YEAR(daily!$A2547),COT!$B:$B,WEEKNUM(daily!$A2547))</f>
        <v>89503</v>
      </c>
      <c r="U2547">
        <f>SUMIFS(COT!L:L,COT!$A:$A,YEAR(daily!$A2547),COT!$B:$B,WEEKNUM(daily!$A2547))</f>
        <v>62852</v>
      </c>
      <c r="V2547">
        <f>SUMIFS(COT!M:M,COT!$A:$A,YEAR(daily!$A2547),COT!$B:$B,WEEKNUM(daily!$A2547))</f>
        <v>115</v>
      </c>
      <c r="W2547">
        <f>SUMIFS(COT!N:N,COT!$A:$A,YEAR(daily!$A2547),COT!$B:$B,WEEKNUM(daily!$A2547))</f>
        <v>92</v>
      </c>
      <c r="X2547">
        <f>SUMIFS(COT!O:O,COT!$A:$A,YEAR(daily!$A2547),COT!$B:$B,WEEKNUM(daily!$A2547))</f>
        <v>140</v>
      </c>
      <c r="Y2547">
        <f>SUMIFS(COT!P:P,COT!$A:$A,YEAR(daily!$A2547),COT!$B:$B,WEEKNUM(daily!$A2547))</f>
        <v>89</v>
      </c>
      <c r="Z2547">
        <f>SUMIFS(COT!Q:Q,COT!$A:$A,YEAR(daily!$A2547),COT!$B:$B,WEEKNUM(daily!$A2547))</f>
        <v>97</v>
      </c>
      <c r="AA2547">
        <f>SUMIFS(Saudi!B:B,Saudi!$A:$A,YEAR(daily!$A2547))</f>
        <v>741.61599999999999</v>
      </c>
      <c r="AB2547">
        <f>SUMIFS(Saudi!C:C,Saudi!$A:$A,YEAR(daily!$A2547))</f>
        <v>670.98500000000001</v>
      </c>
      <c r="AC2547">
        <f>SUMIFS(Saudi!F:F,Saudi!$A:$A,YEAR(daily!$A2547))</f>
        <v>3981420</v>
      </c>
      <c r="AD2547">
        <f>SUMIFS(Saudi!G:G,Saudi!$A:$A,YEAR(daily!$A2547))</f>
        <v>79.530291590719216</v>
      </c>
      <c r="AE2547">
        <f>SUMIFS(Saudi!H:H,Saudi!$A:$A,YEAR(daily!$A2547))</f>
        <v>316643493.54512131</v>
      </c>
      <c r="AF2547" s="5">
        <f t="shared" si="103"/>
        <v>4</v>
      </c>
      <c r="AG2547" s="5">
        <f t="shared" si="104"/>
        <v>2010</v>
      </c>
    </row>
    <row r="2548" spans="1:33">
      <c r="A2548" s="3">
        <v>40288</v>
      </c>
      <c r="B2548" s="1">
        <v>3779</v>
      </c>
      <c r="C2548" s="1">
        <v>179667</v>
      </c>
      <c r="D2548" s="1">
        <v>69869</v>
      </c>
      <c r="E2548" s="1">
        <v>83.45</v>
      </c>
      <c r="F2548" s="1">
        <v>85.25</v>
      </c>
      <c r="G2548" s="1">
        <v>86.14</v>
      </c>
      <c r="H2548" s="2">
        <v>52.1</v>
      </c>
      <c r="I2548" s="2">
        <v>29.2</v>
      </c>
      <c r="J2548" s="2">
        <v>86.6</v>
      </c>
      <c r="K2548" s="2">
        <v>87.3</v>
      </c>
      <c r="L2548">
        <f>SUMIFS(US!B:B,US!$D:$D,YEAR(daily!$A2548),US!$E:$E,MONTH(daily!$A2548))</f>
        <v>9518</v>
      </c>
      <c r="M2548">
        <f>SUMIFS(US!C:C,US!$D:$D,YEAR(daily!$A2548),US!$E:$E,MONTH(daily!$A2548))</f>
        <v>19044</v>
      </c>
      <c r="N2548">
        <f>SUMIFS(COT!E:E,COT!$A:$A,YEAR(daily!$A2548),COT!$B:$B,WEEKNUM(daily!$A2548))</f>
        <v>1356869</v>
      </c>
      <c r="O2548">
        <f>SUMIFS(COT!F:F,COT!$A:$A,YEAR(daily!$A2548),COT!$B:$B,WEEKNUM(daily!$A2548))</f>
        <v>283157</v>
      </c>
      <c r="P2548">
        <f>SUMIFS(COT!G:G,COT!$A:$A,YEAR(daily!$A2548),COT!$B:$B,WEEKNUM(daily!$A2548))</f>
        <v>161682</v>
      </c>
      <c r="Q2548">
        <f>SUMIFS(COT!H:H,COT!$A:$A,YEAR(daily!$A2548),COT!$B:$B,WEEKNUM(daily!$A2548))</f>
        <v>309441</v>
      </c>
      <c r="R2548">
        <f>SUMIFS(COT!I:I,COT!$A:$A,YEAR(daily!$A2548),COT!$B:$B,WEEKNUM(daily!$A2548))</f>
        <v>674768</v>
      </c>
      <c r="S2548">
        <f>SUMIFS(COT!J:J,COT!$A:$A,YEAR(daily!$A2548),COT!$B:$B,WEEKNUM(daily!$A2548))</f>
        <v>822894</v>
      </c>
      <c r="T2548">
        <f>SUMIFS(COT!K:K,COT!$A:$A,YEAR(daily!$A2548),COT!$B:$B,WEEKNUM(daily!$A2548))</f>
        <v>89503</v>
      </c>
      <c r="U2548">
        <f>SUMIFS(COT!L:L,COT!$A:$A,YEAR(daily!$A2548),COT!$B:$B,WEEKNUM(daily!$A2548))</f>
        <v>62852</v>
      </c>
      <c r="V2548">
        <f>SUMIFS(COT!M:M,COT!$A:$A,YEAR(daily!$A2548),COT!$B:$B,WEEKNUM(daily!$A2548))</f>
        <v>115</v>
      </c>
      <c r="W2548">
        <f>SUMIFS(COT!N:N,COT!$A:$A,YEAR(daily!$A2548),COT!$B:$B,WEEKNUM(daily!$A2548))</f>
        <v>92</v>
      </c>
      <c r="X2548">
        <f>SUMIFS(COT!O:O,COT!$A:$A,YEAR(daily!$A2548),COT!$B:$B,WEEKNUM(daily!$A2548))</f>
        <v>140</v>
      </c>
      <c r="Y2548">
        <f>SUMIFS(COT!P:P,COT!$A:$A,YEAR(daily!$A2548),COT!$B:$B,WEEKNUM(daily!$A2548))</f>
        <v>89</v>
      </c>
      <c r="Z2548">
        <f>SUMIFS(COT!Q:Q,COT!$A:$A,YEAR(daily!$A2548),COT!$B:$B,WEEKNUM(daily!$A2548))</f>
        <v>97</v>
      </c>
      <c r="AA2548">
        <f>SUMIFS(Saudi!B:B,Saudi!$A:$A,YEAR(daily!$A2548))</f>
        <v>741.61599999999999</v>
      </c>
      <c r="AB2548">
        <f>SUMIFS(Saudi!C:C,Saudi!$A:$A,YEAR(daily!$A2548))</f>
        <v>670.98500000000001</v>
      </c>
      <c r="AC2548">
        <f>SUMIFS(Saudi!F:F,Saudi!$A:$A,YEAR(daily!$A2548))</f>
        <v>3981420</v>
      </c>
      <c r="AD2548">
        <f>SUMIFS(Saudi!G:G,Saudi!$A:$A,YEAR(daily!$A2548))</f>
        <v>79.530291590719216</v>
      </c>
      <c r="AE2548">
        <f>SUMIFS(Saudi!H:H,Saudi!$A:$A,YEAR(daily!$A2548))</f>
        <v>316643493.54512131</v>
      </c>
      <c r="AF2548" s="5">
        <f t="shared" si="103"/>
        <v>4</v>
      </c>
      <c r="AG2548" s="5">
        <f t="shared" si="104"/>
        <v>2010</v>
      </c>
    </row>
    <row r="2549" spans="1:33">
      <c r="A2549" s="3">
        <v>40289</v>
      </c>
      <c r="B2549" s="1">
        <v>375020</v>
      </c>
      <c r="C2549" s="1">
        <v>71027</v>
      </c>
      <c r="D2549" s="1">
        <v>73711</v>
      </c>
      <c r="E2549" s="1">
        <v>83.68</v>
      </c>
      <c r="F2549" s="1">
        <v>86.75</v>
      </c>
      <c r="G2549" s="1">
        <v>87.51</v>
      </c>
      <c r="H2549" s="2">
        <v>52.1</v>
      </c>
      <c r="I2549" s="2">
        <v>29.2</v>
      </c>
      <c r="J2549" s="2">
        <v>86.6</v>
      </c>
      <c r="K2549" s="2">
        <v>87.3</v>
      </c>
      <c r="L2549">
        <f>SUMIFS(US!B:B,US!$D:$D,YEAR(daily!$A2549),US!$E:$E,MONTH(daily!$A2549))</f>
        <v>9518</v>
      </c>
      <c r="M2549">
        <f>SUMIFS(US!C:C,US!$D:$D,YEAR(daily!$A2549),US!$E:$E,MONTH(daily!$A2549))</f>
        <v>19044</v>
      </c>
      <c r="N2549">
        <f>SUMIFS(COT!E:E,COT!$A:$A,YEAR(daily!$A2549),COT!$B:$B,WEEKNUM(daily!$A2549))</f>
        <v>1356869</v>
      </c>
      <c r="O2549">
        <f>SUMIFS(COT!F:F,COT!$A:$A,YEAR(daily!$A2549),COT!$B:$B,WEEKNUM(daily!$A2549))</f>
        <v>283157</v>
      </c>
      <c r="P2549">
        <f>SUMIFS(COT!G:G,COT!$A:$A,YEAR(daily!$A2549),COT!$B:$B,WEEKNUM(daily!$A2549))</f>
        <v>161682</v>
      </c>
      <c r="Q2549">
        <f>SUMIFS(COT!H:H,COT!$A:$A,YEAR(daily!$A2549),COT!$B:$B,WEEKNUM(daily!$A2549))</f>
        <v>309441</v>
      </c>
      <c r="R2549">
        <f>SUMIFS(COT!I:I,COT!$A:$A,YEAR(daily!$A2549),COT!$B:$B,WEEKNUM(daily!$A2549))</f>
        <v>674768</v>
      </c>
      <c r="S2549">
        <f>SUMIFS(COT!J:J,COT!$A:$A,YEAR(daily!$A2549),COT!$B:$B,WEEKNUM(daily!$A2549))</f>
        <v>822894</v>
      </c>
      <c r="T2549">
        <f>SUMIFS(COT!K:K,COT!$A:$A,YEAR(daily!$A2549),COT!$B:$B,WEEKNUM(daily!$A2549))</f>
        <v>89503</v>
      </c>
      <c r="U2549">
        <f>SUMIFS(COT!L:L,COT!$A:$A,YEAR(daily!$A2549),COT!$B:$B,WEEKNUM(daily!$A2549))</f>
        <v>62852</v>
      </c>
      <c r="V2549">
        <f>SUMIFS(COT!M:M,COT!$A:$A,YEAR(daily!$A2549),COT!$B:$B,WEEKNUM(daily!$A2549))</f>
        <v>115</v>
      </c>
      <c r="W2549">
        <f>SUMIFS(COT!N:N,COT!$A:$A,YEAR(daily!$A2549),COT!$B:$B,WEEKNUM(daily!$A2549))</f>
        <v>92</v>
      </c>
      <c r="X2549">
        <f>SUMIFS(COT!O:O,COT!$A:$A,YEAR(daily!$A2549),COT!$B:$B,WEEKNUM(daily!$A2549))</f>
        <v>140</v>
      </c>
      <c r="Y2549">
        <f>SUMIFS(COT!P:P,COT!$A:$A,YEAR(daily!$A2549),COT!$B:$B,WEEKNUM(daily!$A2549))</f>
        <v>89</v>
      </c>
      <c r="Z2549">
        <f>SUMIFS(COT!Q:Q,COT!$A:$A,YEAR(daily!$A2549),COT!$B:$B,WEEKNUM(daily!$A2549))</f>
        <v>97</v>
      </c>
      <c r="AA2549">
        <f>SUMIFS(Saudi!B:B,Saudi!$A:$A,YEAR(daily!$A2549))</f>
        <v>741.61599999999999</v>
      </c>
      <c r="AB2549">
        <f>SUMIFS(Saudi!C:C,Saudi!$A:$A,YEAR(daily!$A2549))</f>
        <v>670.98500000000001</v>
      </c>
      <c r="AC2549">
        <f>SUMIFS(Saudi!F:F,Saudi!$A:$A,YEAR(daily!$A2549))</f>
        <v>3981420</v>
      </c>
      <c r="AD2549">
        <f>SUMIFS(Saudi!G:G,Saudi!$A:$A,YEAR(daily!$A2549))</f>
        <v>79.530291590719216</v>
      </c>
      <c r="AE2549">
        <f>SUMIFS(Saudi!H:H,Saudi!$A:$A,YEAR(daily!$A2549))</f>
        <v>316643493.54512131</v>
      </c>
      <c r="AF2549" s="5">
        <f t="shared" si="103"/>
        <v>4</v>
      </c>
      <c r="AG2549" s="5">
        <f t="shared" si="104"/>
        <v>2010</v>
      </c>
    </row>
    <row r="2550" spans="1:33">
      <c r="A2550" s="3">
        <v>40290</v>
      </c>
      <c r="B2550" s="1">
        <v>368329</v>
      </c>
      <c r="C2550" s="1">
        <v>74840</v>
      </c>
      <c r="D2550" s="1">
        <v>73044</v>
      </c>
      <c r="E2550" s="1">
        <v>83.7</v>
      </c>
      <c r="F2550" s="1">
        <v>86.85</v>
      </c>
      <c r="G2550" s="1">
        <v>87.63</v>
      </c>
      <c r="H2550" s="2">
        <v>52.1</v>
      </c>
      <c r="I2550" s="2">
        <v>29.2</v>
      </c>
      <c r="J2550" s="2">
        <v>86.6</v>
      </c>
      <c r="K2550" s="2">
        <v>87.3</v>
      </c>
      <c r="L2550">
        <f>SUMIFS(US!B:B,US!$D:$D,YEAR(daily!$A2550),US!$E:$E,MONTH(daily!$A2550))</f>
        <v>9518</v>
      </c>
      <c r="M2550">
        <f>SUMIFS(US!C:C,US!$D:$D,YEAR(daily!$A2550),US!$E:$E,MONTH(daily!$A2550))</f>
        <v>19044</v>
      </c>
      <c r="N2550">
        <f>SUMIFS(COT!E:E,COT!$A:$A,YEAR(daily!$A2550),COT!$B:$B,WEEKNUM(daily!$A2550))</f>
        <v>1356869</v>
      </c>
      <c r="O2550">
        <f>SUMIFS(COT!F:F,COT!$A:$A,YEAR(daily!$A2550),COT!$B:$B,WEEKNUM(daily!$A2550))</f>
        <v>283157</v>
      </c>
      <c r="P2550">
        <f>SUMIFS(COT!G:G,COT!$A:$A,YEAR(daily!$A2550),COT!$B:$B,WEEKNUM(daily!$A2550))</f>
        <v>161682</v>
      </c>
      <c r="Q2550">
        <f>SUMIFS(COT!H:H,COT!$A:$A,YEAR(daily!$A2550),COT!$B:$B,WEEKNUM(daily!$A2550))</f>
        <v>309441</v>
      </c>
      <c r="R2550">
        <f>SUMIFS(COT!I:I,COT!$A:$A,YEAR(daily!$A2550),COT!$B:$B,WEEKNUM(daily!$A2550))</f>
        <v>674768</v>
      </c>
      <c r="S2550">
        <f>SUMIFS(COT!J:J,COT!$A:$A,YEAR(daily!$A2550),COT!$B:$B,WEEKNUM(daily!$A2550))</f>
        <v>822894</v>
      </c>
      <c r="T2550">
        <f>SUMIFS(COT!K:K,COT!$A:$A,YEAR(daily!$A2550),COT!$B:$B,WEEKNUM(daily!$A2550))</f>
        <v>89503</v>
      </c>
      <c r="U2550">
        <f>SUMIFS(COT!L:L,COT!$A:$A,YEAR(daily!$A2550),COT!$B:$B,WEEKNUM(daily!$A2550))</f>
        <v>62852</v>
      </c>
      <c r="V2550">
        <f>SUMIFS(COT!M:M,COT!$A:$A,YEAR(daily!$A2550),COT!$B:$B,WEEKNUM(daily!$A2550))</f>
        <v>115</v>
      </c>
      <c r="W2550">
        <f>SUMIFS(COT!N:N,COT!$A:$A,YEAR(daily!$A2550),COT!$B:$B,WEEKNUM(daily!$A2550))</f>
        <v>92</v>
      </c>
      <c r="X2550">
        <f>SUMIFS(COT!O:O,COT!$A:$A,YEAR(daily!$A2550),COT!$B:$B,WEEKNUM(daily!$A2550))</f>
        <v>140</v>
      </c>
      <c r="Y2550">
        <f>SUMIFS(COT!P:P,COT!$A:$A,YEAR(daily!$A2550),COT!$B:$B,WEEKNUM(daily!$A2550))</f>
        <v>89</v>
      </c>
      <c r="Z2550">
        <f>SUMIFS(COT!Q:Q,COT!$A:$A,YEAR(daily!$A2550),COT!$B:$B,WEEKNUM(daily!$A2550))</f>
        <v>97</v>
      </c>
      <c r="AA2550">
        <f>SUMIFS(Saudi!B:B,Saudi!$A:$A,YEAR(daily!$A2550))</f>
        <v>741.61599999999999</v>
      </c>
      <c r="AB2550">
        <f>SUMIFS(Saudi!C:C,Saudi!$A:$A,YEAR(daily!$A2550))</f>
        <v>670.98500000000001</v>
      </c>
      <c r="AC2550">
        <f>SUMIFS(Saudi!F:F,Saudi!$A:$A,YEAR(daily!$A2550))</f>
        <v>3981420</v>
      </c>
      <c r="AD2550">
        <f>SUMIFS(Saudi!G:G,Saudi!$A:$A,YEAR(daily!$A2550))</f>
        <v>79.530291590719216</v>
      </c>
      <c r="AE2550">
        <f>SUMIFS(Saudi!H:H,Saudi!$A:$A,YEAR(daily!$A2550))</f>
        <v>316643493.54512131</v>
      </c>
      <c r="AF2550" s="5">
        <f t="shared" si="103"/>
        <v>4</v>
      </c>
      <c r="AG2550" s="5">
        <f t="shared" si="104"/>
        <v>2010</v>
      </c>
    </row>
    <row r="2551" spans="1:33">
      <c r="A2551" s="3">
        <v>40291</v>
      </c>
      <c r="B2551" s="1">
        <v>362596</v>
      </c>
      <c r="C2551" s="1">
        <v>78492</v>
      </c>
      <c r="D2551" s="1">
        <v>73156</v>
      </c>
      <c r="E2551" s="1">
        <v>85.12</v>
      </c>
      <c r="F2551" s="1">
        <v>88.3</v>
      </c>
      <c r="G2551" s="1">
        <v>89.07</v>
      </c>
      <c r="H2551" s="2">
        <v>52.1</v>
      </c>
      <c r="I2551" s="2">
        <v>29.2</v>
      </c>
      <c r="J2551" s="2">
        <v>86.6</v>
      </c>
      <c r="K2551" s="2">
        <v>87.3</v>
      </c>
      <c r="L2551">
        <f>SUMIFS(US!B:B,US!$D:$D,YEAR(daily!$A2551),US!$E:$E,MONTH(daily!$A2551))</f>
        <v>9518</v>
      </c>
      <c r="M2551">
        <f>SUMIFS(US!C:C,US!$D:$D,YEAR(daily!$A2551),US!$E:$E,MONTH(daily!$A2551))</f>
        <v>19044</v>
      </c>
      <c r="N2551">
        <f>SUMIFS(COT!E:E,COT!$A:$A,YEAR(daily!$A2551),COT!$B:$B,WEEKNUM(daily!$A2551))</f>
        <v>1356869</v>
      </c>
      <c r="O2551">
        <f>SUMIFS(COT!F:F,COT!$A:$A,YEAR(daily!$A2551),COT!$B:$B,WEEKNUM(daily!$A2551))</f>
        <v>283157</v>
      </c>
      <c r="P2551">
        <f>SUMIFS(COT!G:G,COT!$A:$A,YEAR(daily!$A2551),COT!$B:$B,WEEKNUM(daily!$A2551))</f>
        <v>161682</v>
      </c>
      <c r="Q2551">
        <f>SUMIFS(COT!H:H,COT!$A:$A,YEAR(daily!$A2551),COT!$B:$B,WEEKNUM(daily!$A2551))</f>
        <v>309441</v>
      </c>
      <c r="R2551">
        <f>SUMIFS(COT!I:I,COT!$A:$A,YEAR(daily!$A2551),COT!$B:$B,WEEKNUM(daily!$A2551))</f>
        <v>674768</v>
      </c>
      <c r="S2551">
        <f>SUMIFS(COT!J:J,COT!$A:$A,YEAR(daily!$A2551),COT!$B:$B,WEEKNUM(daily!$A2551))</f>
        <v>822894</v>
      </c>
      <c r="T2551">
        <f>SUMIFS(COT!K:K,COT!$A:$A,YEAR(daily!$A2551),COT!$B:$B,WEEKNUM(daily!$A2551))</f>
        <v>89503</v>
      </c>
      <c r="U2551">
        <f>SUMIFS(COT!L:L,COT!$A:$A,YEAR(daily!$A2551),COT!$B:$B,WEEKNUM(daily!$A2551))</f>
        <v>62852</v>
      </c>
      <c r="V2551">
        <f>SUMIFS(COT!M:M,COT!$A:$A,YEAR(daily!$A2551),COT!$B:$B,WEEKNUM(daily!$A2551))</f>
        <v>115</v>
      </c>
      <c r="W2551">
        <f>SUMIFS(COT!N:N,COT!$A:$A,YEAR(daily!$A2551),COT!$B:$B,WEEKNUM(daily!$A2551))</f>
        <v>92</v>
      </c>
      <c r="X2551">
        <f>SUMIFS(COT!O:O,COT!$A:$A,YEAR(daily!$A2551),COT!$B:$B,WEEKNUM(daily!$A2551))</f>
        <v>140</v>
      </c>
      <c r="Y2551">
        <f>SUMIFS(COT!P:P,COT!$A:$A,YEAR(daily!$A2551),COT!$B:$B,WEEKNUM(daily!$A2551))</f>
        <v>89</v>
      </c>
      <c r="Z2551">
        <f>SUMIFS(COT!Q:Q,COT!$A:$A,YEAR(daily!$A2551),COT!$B:$B,WEEKNUM(daily!$A2551))</f>
        <v>97</v>
      </c>
      <c r="AA2551">
        <f>SUMIFS(Saudi!B:B,Saudi!$A:$A,YEAR(daily!$A2551))</f>
        <v>741.61599999999999</v>
      </c>
      <c r="AB2551">
        <f>SUMIFS(Saudi!C:C,Saudi!$A:$A,YEAR(daily!$A2551))</f>
        <v>670.98500000000001</v>
      </c>
      <c r="AC2551">
        <f>SUMIFS(Saudi!F:F,Saudi!$A:$A,YEAR(daily!$A2551))</f>
        <v>3981420</v>
      </c>
      <c r="AD2551">
        <f>SUMIFS(Saudi!G:G,Saudi!$A:$A,YEAR(daily!$A2551))</f>
        <v>79.530291590719216</v>
      </c>
      <c r="AE2551">
        <f>SUMIFS(Saudi!H:H,Saudi!$A:$A,YEAR(daily!$A2551))</f>
        <v>316643493.54512131</v>
      </c>
      <c r="AF2551" s="5">
        <f t="shared" si="103"/>
        <v>4</v>
      </c>
      <c r="AG2551" s="5">
        <f t="shared" si="104"/>
        <v>2010</v>
      </c>
    </row>
    <row r="2552" spans="1:33">
      <c r="A2552" s="3">
        <v>40294</v>
      </c>
      <c r="B2552" s="1">
        <v>369104</v>
      </c>
      <c r="C2552" s="1">
        <v>84056</v>
      </c>
      <c r="D2552" s="1">
        <v>73919</v>
      </c>
      <c r="E2552" s="1">
        <v>84.2</v>
      </c>
      <c r="F2552" s="1">
        <v>87.95</v>
      </c>
      <c r="G2552" s="1">
        <v>88.82</v>
      </c>
      <c r="H2552" s="2">
        <v>52.1</v>
      </c>
      <c r="I2552" s="2">
        <v>29.2</v>
      </c>
      <c r="J2552" s="2">
        <v>86.6</v>
      </c>
      <c r="K2552" s="2">
        <v>87.3</v>
      </c>
      <c r="L2552">
        <f>SUMIFS(US!B:B,US!$D:$D,YEAR(daily!$A2552),US!$E:$E,MONTH(daily!$A2552))</f>
        <v>9518</v>
      </c>
      <c r="M2552">
        <f>SUMIFS(US!C:C,US!$D:$D,YEAR(daily!$A2552),US!$E:$E,MONTH(daily!$A2552))</f>
        <v>19044</v>
      </c>
      <c r="N2552">
        <f>SUMIFS(COT!E:E,COT!$A:$A,YEAR(daily!$A2552),COT!$B:$B,WEEKNUM(daily!$A2552))</f>
        <v>1395964</v>
      </c>
      <c r="O2552">
        <f>SUMIFS(COT!F:F,COT!$A:$A,YEAR(daily!$A2552),COT!$B:$B,WEEKNUM(daily!$A2552))</f>
        <v>274234</v>
      </c>
      <c r="P2552">
        <f>SUMIFS(COT!G:G,COT!$A:$A,YEAR(daily!$A2552),COT!$B:$B,WEEKNUM(daily!$A2552))</f>
        <v>164970</v>
      </c>
      <c r="Q2552">
        <f>SUMIFS(COT!H:H,COT!$A:$A,YEAR(daily!$A2552),COT!$B:$B,WEEKNUM(daily!$A2552))</f>
        <v>329189</v>
      </c>
      <c r="R2552">
        <f>SUMIFS(COT!I:I,COT!$A:$A,YEAR(daily!$A2552),COT!$B:$B,WEEKNUM(daily!$A2552))</f>
        <v>696095</v>
      </c>
      <c r="S2552">
        <f>SUMIFS(COT!J:J,COT!$A:$A,YEAR(daily!$A2552),COT!$B:$B,WEEKNUM(daily!$A2552))</f>
        <v>834264</v>
      </c>
      <c r="T2552">
        <f>SUMIFS(COT!K:K,COT!$A:$A,YEAR(daily!$A2552),COT!$B:$B,WEEKNUM(daily!$A2552))</f>
        <v>96446</v>
      </c>
      <c r="U2552">
        <f>SUMIFS(COT!L:L,COT!$A:$A,YEAR(daily!$A2552),COT!$B:$B,WEEKNUM(daily!$A2552))</f>
        <v>67541</v>
      </c>
      <c r="V2552">
        <f>SUMIFS(COT!M:M,COT!$A:$A,YEAR(daily!$A2552),COT!$B:$B,WEEKNUM(daily!$A2552))</f>
        <v>116</v>
      </c>
      <c r="W2552">
        <f>SUMIFS(COT!N:N,COT!$A:$A,YEAR(daily!$A2552),COT!$B:$B,WEEKNUM(daily!$A2552))</f>
        <v>94</v>
      </c>
      <c r="X2552">
        <f>SUMIFS(COT!O:O,COT!$A:$A,YEAR(daily!$A2552),COT!$B:$B,WEEKNUM(daily!$A2552))</f>
        <v>145</v>
      </c>
      <c r="Y2552">
        <f>SUMIFS(COT!P:P,COT!$A:$A,YEAR(daily!$A2552),COT!$B:$B,WEEKNUM(daily!$A2552))</f>
        <v>89</v>
      </c>
      <c r="Z2552">
        <f>SUMIFS(COT!Q:Q,COT!$A:$A,YEAR(daily!$A2552),COT!$B:$B,WEEKNUM(daily!$A2552))</f>
        <v>99</v>
      </c>
      <c r="AA2552">
        <f>SUMIFS(Saudi!B:B,Saudi!$A:$A,YEAR(daily!$A2552))</f>
        <v>741.61599999999999</v>
      </c>
      <c r="AB2552">
        <f>SUMIFS(Saudi!C:C,Saudi!$A:$A,YEAR(daily!$A2552))</f>
        <v>670.98500000000001</v>
      </c>
      <c r="AC2552">
        <f>SUMIFS(Saudi!F:F,Saudi!$A:$A,YEAR(daily!$A2552))</f>
        <v>3981420</v>
      </c>
      <c r="AD2552">
        <f>SUMIFS(Saudi!G:G,Saudi!$A:$A,YEAR(daily!$A2552))</f>
        <v>79.530291590719216</v>
      </c>
      <c r="AE2552">
        <f>SUMIFS(Saudi!H:H,Saudi!$A:$A,YEAR(daily!$A2552))</f>
        <v>316643493.54512131</v>
      </c>
      <c r="AF2552" s="5">
        <f t="shared" si="103"/>
        <v>4</v>
      </c>
      <c r="AG2552" s="5">
        <f t="shared" si="104"/>
        <v>2010</v>
      </c>
    </row>
    <row r="2553" spans="1:33">
      <c r="A2553" s="3">
        <v>40295</v>
      </c>
      <c r="B2553" s="1">
        <v>365203</v>
      </c>
      <c r="C2553" s="1">
        <v>87054</v>
      </c>
      <c r="D2553" s="1">
        <v>76397</v>
      </c>
      <c r="E2553" s="1">
        <v>82.44</v>
      </c>
      <c r="F2553" s="1">
        <v>86.77</v>
      </c>
      <c r="G2553" s="1">
        <v>87.76</v>
      </c>
      <c r="H2553" s="2">
        <v>52.1</v>
      </c>
      <c r="I2553" s="2">
        <v>29.2</v>
      </c>
      <c r="J2553" s="2">
        <v>86.6</v>
      </c>
      <c r="K2553" s="2">
        <v>87.3</v>
      </c>
      <c r="L2553">
        <f>SUMIFS(US!B:B,US!$D:$D,YEAR(daily!$A2553),US!$E:$E,MONTH(daily!$A2553))</f>
        <v>9518</v>
      </c>
      <c r="M2553">
        <f>SUMIFS(US!C:C,US!$D:$D,YEAR(daily!$A2553),US!$E:$E,MONTH(daily!$A2553))</f>
        <v>19044</v>
      </c>
      <c r="N2553">
        <f>SUMIFS(COT!E:E,COT!$A:$A,YEAR(daily!$A2553),COT!$B:$B,WEEKNUM(daily!$A2553))</f>
        <v>1395964</v>
      </c>
      <c r="O2553">
        <f>SUMIFS(COT!F:F,COT!$A:$A,YEAR(daily!$A2553),COT!$B:$B,WEEKNUM(daily!$A2553))</f>
        <v>274234</v>
      </c>
      <c r="P2553">
        <f>SUMIFS(COT!G:G,COT!$A:$A,YEAR(daily!$A2553),COT!$B:$B,WEEKNUM(daily!$A2553))</f>
        <v>164970</v>
      </c>
      <c r="Q2553">
        <f>SUMIFS(COT!H:H,COT!$A:$A,YEAR(daily!$A2553),COT!$B:$B,WEEKNUM(daily!$A2553))</f>
        <v>329189</v>
      </c>
      <c r="R2553">
        <f>SUMIFS(COT!I:I,COT!$A:$A,YEAR(daily!$A2553),COT!$B:$B,WEEKNUM(daily!$A2553))</f>
        <v>696095</v>
      </c>
      <c r="S2553">
        <f>SUMIFS(COT!J:J,COT!$A:$A,YEAR(daily!$A2553),COT!$B:$B,WEEKNUM(daily!$A2553))</f>
        <v>834264</v>
      </c>
      <c r="T2553">
        <f>SUMIFS(COT!K:K,COT!$A:$A,YEAR(daily!$A2553),COT!$B:$B,WEEKNUM(daily!$A2553))</f>
        <v>96446</v>
      </c>
      <c r="U2553">
        <f>SUMIFS(COT!L:L,COT!$A:$A,YEAR(daily!$A2553),COT!$B:$B,WEEKNUM(daily!$A2553))</f>
        <v>67541</v>
      </c>
      <c r="V2553">
        <f>SUMIFS(COT!M:M,COT!$A:$A,YEAR(daily!$A2553),COT!$B:$B,WEEKNUM(daily!$A2553))</f>
        <v>116</v>
      </c>
      <c r="W2553">
        <f>SUMIFS(COT!N:N,COT!$A:$A,YEAR(daily!$A2553),COT!$B:$B,WEEKNUM(daily!$A2553))</f>
        <v>94</v>
      </c>
      <c r="X2553">
        <f>SUMIFS(COT!O:O,COT!$A:$A,YEAR(daily!$A2553),COT!$B:$B,WEEKNUM(daily!$A2553))</f>
        <v>145</v>
      </c>
      <c r="Y2553">
        <f>SUMIFS(COT!P:P,COT!$A:$A,YEAR(daily!$A2553),COT!$B:$B,WEEKNUM(daily!$A2553))</f>
        <v>89</v>
      </c>
      <c r="Z2553">
        <f>SUMIFS(COT!Q:Q,COT!$A:$A,YEAR(daily!$A2553),COT!$B:$B,WEEKNUM(daily!$A2553))</f>
        <v>99</v>
      </c>
      <c r="AA2553">
        <f>SUMIFS(Saudi!B:B,Saudi!$A:$A,YEAR(daily!$A2553))</f>
        <v>741.61599999999999</v>
      </c>
      <c r="AB2553">
        <f>SUMIFS(Saudi!C:C,Saudi!$A:$A,YEAR(daily!$A2553))</f>
        <v>670.98500000000001</v>
      </c>
      <c r="AC2553">
        <f>SUMIFS(Saudi!F:F,Saudi!$A:$A,YEAR(daily!$A2553))</f>
        <v>3981420</v>
      </c>
      <c r="AD2553">
        <f>SUMIFS(Saudi!G:G,Saudi!$A:$A,YEAR(daily!$A2553))</f>
        <v>79.530291590719216</v>
      </c>
      <c r="AE2553">
        <f>SUMIFS(Saudi!H:H,Saudi!$A:$A,YEAR(daily!$A2553))</f>
        <v>316643493.54512131</v>
      </c>
      <c r="AF2553" s="5">
        <f t="shared" si="103"/>
        <v>4</v>
      </c>
      <c r="AG2553" s="5">
        <f t="shared" si="104"/>
        <v>2010</v>
      </c>
    </row>
    <row r="2554" spans="1:33">
      <c r="A2554" s="3">
        <v>40296</v>
      </c>
      <c r="B2554" s="1">
        <v>360338</v>
      </c>
      <c r="C2554" s="1">
        <v>86987</v>
      </c>
      <c r="D2554" s="1">
        <v>83060</v>
      </c>
      <c r="E2554" s="1">
        <v>83.22</v>
      </c>
      <c r="F2554" s="1">
        <v>87.29</v>
      </c>
      <c r="G2554" s="1">
        <v>88.19</v>
      </c>
      <c r="H2554" s="2">
        <v>52.1</v>
      </c>
      <c r="I2554" s="2">
        <v>29.2</v>
      </c>
      <c r="J2554" s="2">
        <v>86.6</v>
      </c>
      <c r="K2554" s="2">
        <v>87.3</v>
      </c>
      <c r="L2554">
        <f>SUMIFS(US!B:B,US!$D:$D,YEAR(daily!$A2554),US!$E:$E,MONTH(daily!$A2554))</f>
        <v>9518</v>
      </c>
      <c r="M2554">
        <f>SUMIFS(US!C:C,US!$D:$D,YEAR(daily!$A2554),US!$E:$E,MONTH(daily!$A2554))</f>
        <v>19044</v>
      </c>
      <c r="N2554">
        <f>SUMIFS(COT!E:E,COT!$A:$A,YEAR(daily!$A2554),COT!$B:$B,WEEKNUM(daily!$A2554))</f>
        <v>1395964</v>
      </c>
      <c r="O2554">
        <f>SUMIFS(COT!F:F,COT!$A:$A,YEAR(daily!$A2554),COT!$B:$B,WEEKNUM(daily!$A2554))</f>
        <v>274234</v>
      </c>
      <c r="P2554">
        <f>SUMIFS(COT!G:G,COT!$A:$A,YEAR(daily!$A2554),COT!$B:$B,WEEKNUM(daily!$A2554))</f>
        <v>164970</v>
      </c>
      <c r="Q2554">
        <f>SUMIFS(COT!H:H,COT!$A:$A,YEAR(daily!$A2554),COT!$B:$B,WEEKNUM(daily!$A2554))</f>
        <v>329189</v>
      </c>
      <c r="R2554">
        <f>SUMIFS(COT!I:I,COT!$A:$A,YEAR(daily!$A2554),COT!$B:$B,WEEKNUM(daily!$A2554))</f>
        <v>696095</v>
      </c>
      <c r="S2554">
        <f>SUMIFS(COT!J:J,COT!$A:$A,YEAR(daily!$A2554),COT!$B:$B,WEEKNUM(daily!$A2554))</f>
        <v>834264</v>
      </c>
      <c r="T2554">
        <f>SUMIFS(COT!K:K,COT!$A:$A,YEAR(daily!$A2554),COT!$B:$B,WEEKNUM(daily!$A2554))</f>
        <v>96446</v>
      </c>
      <c r="U2554">
        <f>SUMIFS(COT!L:L,COT!$A:$A,YEAR(daily!$A2554),COT!$B:$B,WEEKNUM(daily!$A2554))</f>
        <v>67541</v>
      </c>
      <c r="V2554">
        <f>SUMIFS(COT!M:M,COT!$A:$A,YEAR(daily!$A2554),COT!$B:$B,WEEKNUM(daily!$A2554))</f>
        <v>116</v>
      </c>
      <c r="W2554">
        <f>SUMIFS(COT!N:N,COT!$A:$A,YEAR(daily!$A2554),COT!$B:$B,WEEKNUM(daily!$A2554))</f>
        <v>94</v>
      </c>
      <c r="X2554">
        <f>SUMIFS(COT!O:O,COT!$A:$A,YEAR(daily!$A2554),COT!$B:$B,WEEKNUM(daily!$A2554))</f>
        <v>145</v>
      </c>
      <c r="Y2554">
        <f>SUMIFS(COT!P:P,COT!$A:$A,YEAR(daily!$A2554),COT!$B:$B,WEEKNUM(daily!$A2554))</f>
        <v>89</v>
      </c>
      <c r="Z2554">
        <f>SUMIFS(COT!Q:Q,COT!$A:$A,YEAR(daily!$A2554),COT!$B:$B,WEEKNUM(daily!$A2554))</f>
        <v>99</v>
      </c>
      <c r="AA2554">
        <f>SUMIFS(Saudi!B:B,Saudi!$A:$A,YEAR(daily!$A2554))</f>
        <v>741.61599999999999</v>
      </c>
      <c r="AB2554">
        <f>SUMIFS(Saudi!C:C,Saudi!$A:$A,YEAR(daily!$A2554))</f>
        <v>670.98500000000001</v>
      </c>
      <c r="AC2554">
        <f>SUMIFS(Saudi!F:F,Saudi!$A:$A,YEAR(daily!$A2554))</f>
        <v>3981420</v>
      </c>
      <c r="AD2554">
        <f>SUMIFS(Saudi!G:G,Saudi!$A:$A,YEAR(daily!$A2554))</f>
        <v>79.530291590719216</v>
      </c>
      <c r="AE2554">
        <f>SUMIFS(Saudi!H:H,Saudi!$A:$A,YEAR(daily!$A2554))</f>
        <v>316643493.54512131</v>
      </c>
      <c r="AF2554" s="5">
        <f t="shared" si="103"/>
        <v>4</v>
      </c>
      <c r="AG2554" s="5">
        <f t="shared" si="104"/>
        <v>2010</v>
      </c>
    </row>
    <row r="2555" spans="1:33">
      <c r="A2555" s="3">
        <v>40297</v>
      </c>
      <c r="B2555" s="1">
        <v>352922</v>
      </c>
      <c r="C2555" s="1">
        <v>84342</v>
      </c>
      <c r="D2555" s="1">
        <v>85168</v>
      </c>
      <c r="E2555" s="1">
        <v>85.17</v>
      </c>
      <c r="F2555" s="1">
        <v>88.51</v>
      </c>
      <c r="G2555" s="1">
        <v>89.25</v>
      </c>
      <c r="H2555" s="2">
        <v>52.1</v>
      </c>
      <c r="I2555" s="2">
        <v>29.2</v>
      </c>
      <c r="J2555" s="2">
        <v>86.6</v>
      </c>
      <c r="K2555" s="2">
        <v>87.3</v>
      </c>
      <c r="L2555">
        <f>SUMIFS(US!B:B,US!$D:$D,YEAR(daily!$A2555),US!$E:$E,MONTH(daily!$A2555))</f>
        <v>9518</v>
      </c>
      <c r="M2555">
        <f>SUMIFS(US!C:C,US!$D:$D,YEAR(daily!$A2555),US!$E:$E,MONTH(daily!$A2555))</f>
        <v>19044</v>
      </c>
      <c r="N2555">
        <f>SUMIFS(COT!E:E,COT!$A:$A,YEAR(daily!$A2555),COT!$B:$B,WEEKNUM(daily!$A2555))</f>
        <v>1395964</v>
      </c>
      <c r="O2555">
        <f>SUMIFS(COT!F:F,COT!$A:$A,YEAR(daily!$A2555),COT!$B:$B,WEEKNUM(daily!$A2555))</f>
        <v>274234</v>
      </c>
      <c r="P2555">
        <f>SUMIFS(COT!G:G,COT!$A:$A,YEAR(daily!$A2555),COT!$B:$B,WEEKNUM(daily!$A2555))</f>
        <v>164970</v>
      </c>
      <c r="Q2555">
        <f>SUMIFS(COT!H:H,COT!$A:$A,YEAR(daily!$A2555),COT!$B:$B,WEEKNUM(daily!$A2555))</f>
        <v>329189</v>
      </c>
      <c r="R2555">
        <f>SUMIFS(COT!I:I,COT!$A:$A,YEAR(daily!$A2555),COT!$B:$B,WEEKNUM(daily!$A2555))</f>
        <v>696095</v>
      </c>
      <c r="S2555">
        <f>SUMIFS(COT!J:J,COT!$A:$A,YEAR(daily!$A2555),COT!$B:$B,WEEKNUM(daily!$A2555))</f>
        <v>834264</v>
      </c>
      <c r="T2555">
        <f>SUMIFS(COT!K:K,COT!$A:$A,YEAR(daily!$A2555),COT!$B:$B,WEEKNUM(daily!$A2555))</f>
        <v>96446</v>
      </c>
      <c r="U2555">
        <f>SUMIFS(COT!L:L,COT!$A:$A,YEAR(daily!$A2555),COT!$B:$B,WEEKNUM(daily!$A2555))</f>
        <v>67541</v>
      </c>
      <c r="V2555">
        <f>SUMIFS(COT!M:M,COT!$A:$A,YEAR(daily!$A2555),COT!$B:$B,WEEKNUM(daily!$A2555))</f>
        <v>116</v>
      </c>
      <c r="W2555">
        <f>SUMIFS(COT!N:N,COT!$A:$A,YEAR(daily!$A2555),COT!$B:$B,WEEKNUM(daily!$A2555))</f>
        <v>94</v>
      </c>
      <c r="X2555">
        <f>SUMIFS(COT!O:O,COT!$A:$A,YEAR(daily!$A2555),COT!$B:$B,WEEKNUM(daily!$A2555))</f>
        <v>145</v>
      </c>
      <c r="Y2555">
        <f>SUMIFS(COT!P:P,COT!$A:$A,YEAR(daily!$A2555),COT!$B:$B,WEEKNUM(daily!$A2555))</f>
        <v>89</v>
      </c>
      <c r="Z2555">
        <f>SUMIFS(COT!Q:Q,COT!$A:$A,YEAR(daily!$A2555),COT!$B:$B,WEEKNUM(daily!$A2555))</f>
        <v>99</v>
      </c>
      <c r="AA2555">
        <f>SUMIFS(Saudi!B:B,Saudi!$A:$A,YEAR(daily!$A2555))</f>
        <v>741.61599999999999</v>
      </c>
      <c r="AB2555">
        <f>SUMIFS(Saudi!C:C,Saudi!$A:$A,YEAR(daily!$A2555))</f>
        <v>670.98500000000001</v>
      </c>
      <c r="AC2555">
        <f>SUMIFS(Saudi!F:F,Saudi!$A:$A,YEAR(daily!$A2555))</f>
        <v>3981420</v>
      </c>
      <c r="AD2555">
        <f>SUMIFS(Saudi!G:G,Saudi!$A:$A,YEAR(daily!$A2555))</f>
        <v>79.530291590719216</v>
      </c>
      <c r="AE2555">
        <f>SUMIFS(Saudi!H:H,Saudi!$A:$A,YEAR(daily!$A2555))</f>
        <v>316643493.54512131</v>
      </c>
      <c r="AF2555" s="5">
        <f t="shared" si="103"/>
        <v>4</v>
      </c>
      <c r="AG2555" s="5">
        <f t="shared" si="104"/>
        <v>2010</v>
      </c>
    </row>
    <row r="2556" spans="1:33">
      <c r="A2556" s="3">
        <v>40298</v>
      </c>
      <c r="B2556" s="1">
        <v>355407</v>
      </c>
      <c r="C2556" s="1">
        <v>93095</v>
      </c>
      <c r="D2556" s="1">
        <v>89846</v>
      </c>
      <c r="E2556" s="1">
        <v>86.15</v>
      </c>
      <c r="F2556" s="1">
        <v>89.68</v>
      </c>
      <c r="G2556" s="1">
        <v>90.41</v>
      </c>
      <c r="H2556" s="2">
        <v>52.1</v>
      </c>
      <c r="I2556" s="2">
        <v>29.2</v>
      </c>
      <c r="J2556" s="2">
        <v>86.6</v>
      </c>
      <c r="K2556" s="2">
        <v>87.3</v>
      </c>
      <c r="L2556">
        <f>SUMIFS(US!B:B,US!$D:$D,YEAR(daily!$A2556),US!$E:$E,MONTH(daily!$A2556))</f>
        <v>9518</v>
      </c>
      <c r="M2556">
        <f>SUMIFS(US!C:C,US!$D:$D,YEAR(daily!$A2556),US!$E:$E,MONTH(daily!$A2556))</f>
        <v>19044</v>
      </c>
      <c r="N2556">
        <f>SUMIFS(COT!E:E,COT!$A:$A,YEAR(daily!$A2556),COT!$B:$B,WEEKNUM(daily!$A2556))</f>
        <v>1395964</v>
      </c>
      <c r="O2556">
        <f>SUMIFS(COT!F:F,COT!$A:$A,YEAR(daily!$A2556),COT!$B:$B,WEEKNUM(daily!$A2556))</f>
        <v>274234</v>
      </c>
      <c r="P2556">
        <f>SUMIFS(COT!G:G,COT!$A:$A,YEAR(daily!$A2556),COT!$B:$B,WEEKNUM(daily!$A2556))</f>
        <v>164970</v>
      </c>
      <c r="Q2556">
        <f>SUMIFS(COT!H:H,COT!$A:$A,YEAR(daily!$A2556),COT!$B:$B,WEEKNUM(daily!$A2556))</f>
        <v>329189</v>
      </c>
      <c r="R2556">
        <f>SUMIFS(COT!I:I,COT!$A:$A,YEAR(daily!$A2556),COT!$B:$B,WEEKNUM(daily!$A2556))</f>
        <v>696095</v>
      </c>
      <c r="S2556">
        <f>SUMIFS(COT!J:J,COT!$A:$A,YEAR(daily!$A2556),COT!$B:$B,WEEKNUM(daily!$A2556))</f>
        <v>834264</v>
      </c>
      <c r="T2556">
        <f>SUMIFS(COT!K:K,COT!$A:$A,YEAR(daily!$A2556),COT!$B:$B,WEEKNUM(daily!$A2556))</f>
        <v>96446</v>
      </c>
      <c r="U2556">
        <f>SUMIFS(COT!L:L,COT!$A:$A,YEAR(daily!$A2556),COT!$B:$B,WEEKNUM(daily!$A2556))</f>
        <v>67541</v>
      </c>
      <c r="V2556">
        <f>SUMIFS(COT!M:M,COT!$A:$A,YEAR(daily!$A2556),COT!$B:$B,WEEKNUM(daily!$A2556))</f>
        <v>116</v>
      </c>
      <c r="W2556">
        <f>SUMIFS(COT!N:N,COT!$A:$A,YEAR(daily!$A2556),COT!$B:$B,WEEKNUM(daily!$A2556))</f>
        <v>94</v>
      </c>
      <c r="X2556">
        <f>SUMIFS(COT!O:O,COT!$A:$A,YEAR(daily!$A2556),COT!$B:$B,WEEKNUM(daily!$A2556))</f>
        <v>145</v>
      </c>
      <c r="Y2556">
        <f>SUMIFS(COT!P:P,COT!$A:$A,YEAR(daily!$A2556),COT!$B:$B,WEEKNUM(daily!$A2556))</f>
        <v>89</v>
      </c>
      <c r="Z2556">
        <f>SUMIFS(COT!Q:Q,COT!$A:$A,YEAR(daily!$A2556),COT!$B:$B,WEEKNUM(daily!$A2556))</f>
        <v>99</v>
      </c>
      <c r="AA2556">
        <f>SUMIFS(Saudi!B:B,Saudi!$A:$A,YEAR(daily!$A2556))</f>
        <v>741.61599999999999</v>
      </c>
      <c r="AB2556">
        <f>SUMIFS(Saudi!C:C,Saudi!$A:$A,YEAR(daily!$A2556))</f>
        <v>670.98500000000001</v>
      </c>
      <c r="AC2556">
        <f>SUMIFS(Saudi!F:F,Saudi!$A:$A,YEAR(daily!$A2556))</f>
        <v>3981420</v>
      </c>
      <c r="AD2556">
        <f>SUMIFS(Saudi!G:G,Saudi!$A:$A,YEAR(daily!$A2556))</f>
        <v>79.530291590719216</v>
      </c>
      <c r="AE2556">
        <f>SUMIFS(Saudi!H:H,Saudi!$A:$A,YEAR(daily!$A2556))</f>
        <v>316643493.54512131</v>
      </c>
      <c r="AF2556" s="5">
        <f t="shared" si="103"/>
        <v>4</v>
      </c>
      <c r="AG2556" s="5">
        <f t="shared" si="104"/>
        <v>2010</v>
      </c>
    </row>
    <row r="2557" spans="1:33">
      <c r="A2557" s="3">
        <v>40301</v>
      </c>
      <c r="B2557" s="1">
        <v>345539</v>
      </c>
      <c r="C2557" s="1">
        <v>92452</v>
      </c>
      <c r="D2557" s="1">
        <v>89043</v>
      </c>
      <c r="E2557" s="1">
        <v>86.19</v>
      </c>
      <c r="F2557" s="1">
        <v>90.77</v>
      </c>
      <c r="G2557" s="1">
        <v>91.67</v>
      </c>
      <c r="H2557" s="2">
        <v>52.1</v>
      </c>
      <c r="I2557" s="2">
        <v>29.2</v>
      </c>
      <c r="J2557" s="2">
        <v>86.6</v>
      </c>
      <c r="K2557" s="2">
        <v>87.3</v>
      </c>
      <c r="L2557">
        <f>SUMIFS(US!B:B,US!$D:$D,YEAR(daily!$A2557),US!$E:$E,MONTH(daily!$A2557))</f>
        <v>9620</v>
      </c>
      <c r="M2557">
        <f>SUMIFS(US!C:C,US!$D:$D,YEAR(daily!$A2557),US!$E:$E,MONTH(daily!$A2557))</f>
        <v>18866</v>
      </c>
      <c r="N2557">
        <f>SUMIFS(COT!E:E,COT!$A:$A,YEAR(daily!$A2557),COT!$B:$B,WEEKNUM(daily!$A2557))</f>
        <v>1445326</v>
      </c>
      <c r="O2557">
        <f>SUMIFS(COT!F:F,COT!$A:$A,YEAR(daily!$A2557),COT!$B:$B,WEEKNUM(daily!$A2557))</f>
        <v>281495</v>
      </c>
      <c r="P2557">
        <f>SUMIFS(COT!G:G,COT!$A:$A,YEAR(daily!$A2557),COT!$B:$B,WEEKNUM(daily!$A2557))</f>
        <v>171625</v>
      </c>
      <c r="Q2557">
        <f>SUMIFS(COT!H:H,COT!$A:$A,YEAR(daily!$A2557),COT!$B:$B,WEEKNUM(daily!$A2557))</f>
        <v>340511</v>
      </c>
      <c r="R2557">
        <f>SUMIFS(COT!I:I,COT!$A:$A,YEAR(daily!$A2557),COT!$B:$B,WEEKNUM(daily!$A2557))</f>
        <v>713307</v>
      </c>
      <c r="S2557">
        <f>SUMIFS(COT!J:J,COT!$A:$A,YEAR(daily!$A2557),COT!$B:$B,WEEKNUM(daily!$A2557))</f>
        <v>844153</v>
      </c>
      <c r="T2557">
        <f>SUMIFS(COT!K:K,COT!$A:$A,YEAR(daily!$A2557),COT!$B:$B,WEEKNUM(daily!$A2557))</f>
        <v>110013</v>
      </c>
      <c r="U2557">
        <f>SUMIFS(COT!L:L,COT!$A:$A,YEAR(daily!$A2557),COT!$B:$B,WEEKNUM(daily!$A2557))</f>
        <v>89037</v>
      </c>
      <c r="V2557">
        <f>SUMIFS(COT!M:M,COT!$A:$A,YEAR(daily!$A2557),COT!$B:$B,WEEKNUM(daily!$A2557))</f>
        <v>116</v>
      </c>
      <c r="W2557">
        <f>SUMIFS(COT!N:N,COT!$A:$A,YEAR(daily!$A2557),COT!$B:$B,WEEKNUM(daily!$A2557))</f>
        <v>99</v>
      </c>
      <c r="X2557">
        <f>SUMIFS(COT!O:O,COT!$A:$A,YEAR(daily!$A2557),COT!$B:$B,WEEKNUM(daily!$A2557))</f>
        <v>151</v>
      </c>
      <c r="Y2557">
        <f>SUMIFS(COT!P:P,COT!$A:$A,YEAR(daily!$A2557),COT!$B:$B,WEEKNUM(daily!$A2557))</f>
        <v>88</v>
      </c>
      <c r="Z2557">
        <f>SUMIFS(COT!Q:Q,COT!$A:$A,YEAR(daily!$A2557),COT!$B:$B,WEEKNUM(daily!$A2557))</f>
        <v>94</v>
      </c>
      <c r="AA2557">
        <f>SUMIFS(Saudi!B:B,Saudi!$A:$A,YEAR(daily!$A2557))</f>
        <v>741.61599999999999</v>
      </c>
      <c r="AB2557">
        <f>SUMIFS(Saudi!C:C,Saudi!$A:$A,YEAR(daily!$A2557))</f>
        <v>670.98500000000001</v>
      </c>
      <c r="AC2557">
        <f>SUMIFS(Saudi!F:F,Saudi!$A:$A,YEAR(daily!$A2557))</f>
        <v>3981420</v>
      </c>
      <c r="AD2557">
        <f>SUMIFS(Saudi!G:G,Saudi!$A:$A,YEAR(daily!$A2557))</f>
        <v>79.530291590719216</v>
      </c>
      <c r="AE2557">
        <f>SUMIFS(Saudi!H:H,Saudi!$A:$A,YEAR(daily!$A2557))</f>
        <v>316643493.54512131</v>
      </c>
      <c r="AF2557" s="5">
        <f t="shared" si="103"/>
        <v>5</v>
      </c>
      <c r="AG2557" s="5">
        <f t="shared" si="104"/>
        <v>2010</v>
      </c>
    </row>
    <row r="2558" spans="1:33">
      <c r="A2558" s="3">
        <v>40302</v>
      </c>
      <c r="B2558" s="1">
        <v>340627</v>
      </c>
      <c r="C2558" s="1">
        <v>91964</v>
      </c>
      <c r="D2558" s="1">
        <v>87826</v>
      </c>
      <c r="E2558" s="1">
        <v>82.74</v>
      </c>
      <c r="F2558" s="1">
        <v>87.26</v>
      </c>
      <c r="G2558" s="1">
        <v>88.15</v>
      </c>
      <c r="H2558" s="2">
        <v>52.1</v>
      </c>
      <c r="I2558" s="2">
        <v>29.2</v>
      </c>
      <c r="J2558" s="2">
        <v>86.6</v>
      </c>
      <c r="K2558" s="2">
        <v>87.3</v>
      </c>
      <c r="L2558">
        <f>SUMIFS(US!B:B,US!$D:$D,YEAR(daily!$A2558),US!$E:$E,MONTH(daily!$A2558))</f>
        <v>9620</v>
      </c>
      <c r="M2558">
        <f>SUMIFS(US!C:C,US!$D:$D,YEAR(daily!$A2558),US!$E:$E,MONTH(daily!$A2558))</f>
        <v>18866</v>
      </c>
      <c r="N2558">
        <f>SUMIFS(COT!E:E,COT!$A:$A,YEAR(daily!$A2558),COT!$B:$B,WEEKNUM(daily!$A2558))</f>
        <v>1445326</v>
      </c>
      <c r="O2558">
        <f>SUMIFS(COT!F:F,COT!$A:$A,YEAR(daily!$A2558),COT!$B:$B,WEEKNUM(daily!$A2558))</f>
        <v>281495</v>
      </c>
      <c r="P2558">
        <f>SUMIFS(COT!G:G,COT!$A:$A,YEAR(daily!$A2558),COT!$B:$B,WEEKNUM(daily!$A2558))</f>
        <v>171625</v>
      </c>
      <c r="Q2558">
        <f>SUMIFS(COT!H:H,COT!$A:$A,YEAR(daily!$A2558),COT!$B:$B,WEEKNUM(daily!$A2558))</f>
        <v>340511</v>
      </c>
      <c r="R2558">
        <f>SUMIFS(COT!I:I,COT!$A:$A,YEAR(daily!$A2558),COT!$B:$B,WEEKNUM(daily!$A2558))</f>
        <v>713307</v>
      </c>
      <c r="S2558">
        <f>SUMIFS(COT!J:J,COT!$A:$A,YEAR(daily!$A2558),COT!$B:$B,WEEKNUM(daily!$A2558))</f>
        <v>844153</v>
      </c>
      <c r="T2558">
        <f>SUMIFS(COT!K:K,COT!$A:$A,YEAR(daily!$A2558),COT!$B:$B,WEEKNUM(daily!$A2558))</f>
        <v>110013</v>
      </c>
      <c r="U2558">
        <f>SUMIFS(COT!L:L,COT!$A:$A,YEAR(daily!$A2558),COT!$B:$B,WEEKNUM(daily!$A2558))</f>
        <v>89037</v>
      </c>
      <c r="V2558">
        <f>SUMIFS(COT!M:M,COT!$A:$A,YEAR(daily!$A2558),COT!$B:$B,WEEKNUM(daily!$A2558))</f>
        <v>116</v>
      </c>
      <c r="W2558">
        <f>SUMIFS(COT!N:N,COT!$A:$A,YEAR(daily!$A2558),COT!$B:$B,WEEKNUM(daily!$A2558))</f>
        <v>99</v>
      </c>
      <c r="X2558">
        <f>SUMIFS(COT!O:O,COT!$A:$A,YEAR(daily!$A2558),COT!$B:$B,WEEKNUM(daily!$A2558))</f>
        <v>151</v>
      </c>
      <c r="Y2558">
        <f>SUMIFS(COT!P:P,COT!$A:$A,YEAR(daily!$A2558),COT!$B:$B,WEEKNUM(daily!$A2558))</f>
        <v>88</v>
      </c>
      <c r="Z2558">
        <f>SUMIFS(COT!Q:Q,COT!$A:$A,YEAR(daily!$A2558),COT!$B:$B,WEEKNUM(daily!$A2558))</f>
        <v>94</v>
      </c>
      <c r="AA2558">
        <f>SUMIFS(Saudi!B:B,Saudi!$A:$A,YEAR(daily!$A2558))</f>
        <v>741.61599999999999</v>
      </c>
      <c r="AB2558">
        <f>SUMIFS(Saudi!C:C,Saudi!$A:$A,YEAR(daily!$A2558))</f>
        <v>670.98500000000001</v>
      </c>
      <c r="AC2558">
        <f>SUMIFS(Saudi!F:F,Saudi!$A:$A,YEAR(daily!$A2558))</f>
        <v>3981420</v>
      </c>
      <c r="AD2558">
        <f>SUMIFS(Saudi!G:G,Saudi!$A:$A,YEAR(daily!$A2558))</f>
        <v>79.530291590719216</v>
      </c>
      <c r="AE2558">
        <f>SUMIFS(Saudi!H:H,Saudi!$A:$A,YEAR(daily!$A2558))</f>
        <v>316643493.54512131</v>
      </c>
      <c r="AF2558" s="5">
        <f t="shared" si="103"/>
        <v>5</v>
      </c>
      <c r="AG2558" s="5">
        <f t="shared" si="104"/>
        <v>2010</v>
      </c>
    </row>
    <row r="2559" spans="1:33">
      <c r="A2559" s="3">
        <v>40303</v>
      </c>
      <c r="B2559" s="1">
        <v>333696</v>
      </c>
      <c r="C2559" s="1">
        <v>98330</v>
      </c>
      <c r="D2559" s="1">
        <v>87519</v>
      </c>
      <c r="E2559" s="1">
        <v>79.97</v>
      </c>
      <c r="F2559" s="1">
        <v>84.56</v>
      </c>
      <c r="G2559" s="1">
        <v>85.47</v>
      </c>
      <c r="H2559" s="2">
        <v>52.1</v>
      </c>
      <c r="I2559" s="2">
        <v>29.2</v>
      </c>
      <c r="J2559" s="2">
        <v>86.6</v>
      </c>
      <c r="K2559" s="2">
        <v>87.3</v>
      </c>
      <c r="L2559">
        <f>SUMIFS(US!B:B,US!$D:$D,YEAR(daily!$A2559),US!$E:$E,MONTH(daily!$A2559))</f>
        <v>9620</v>
      </c>
      <c r="M2559">
        <f>SUMIFS(US!C:C,US!$D:$D,YEAR(daily!$A2559),US!$E:$E,MONTH(daily!$A2559))</f>
        <v>18866</v>
      </c>
      <c r="N2559">
        <f>SUMIFS(COT!E:E,COT!$A:$A,YEAR(daily!$A2559),COT!$B:$B,WEEKNUM(daily!$A2559))</f>
        <v>1445326</v>
      </c>
      <c r="O2559">
        <f>SUMIFS(COT!F:F,COT!$A:$A,YEAR(daily!$A2559),COT!$B:$B,WEEKNUM(daily!$A2559))</f>
        <v>281495</v>
      </c>
      <c r="P2559">
        <f>SUMIFS(COT!G:G,COT!$A:$A,YEAR(daily!$A2559),COT!$B:$B,WEEKNUM(daily!$A2559))</f>
        <v>171625</v>
      </c>
      <c r="Q2559">
        <f>SUMIFS(COT!H:H,COT!$A:$A,YEAR(daily!$A2559),COT!$B:$B,WEEKNUM(daily!$A2559))</f>
        <v>340511</v>
      </c>
      <c r="R2559">
        <f>SUMIFS(COT!I:I,COT!$A:$A,YEAR(daily!$A2559),COT!$B:$B,WEEKNUM(daily!$A2559))</f>
        <v>713307</v>
      </c>
      <c r="S2559">
        <f>SUMIFS(COT!J:J,COT!$A:$A,YEAR(daily!$A2559),COT!$B:$B,WEEKNUM(daily!$A2559))</f>
        <v>844153</v>
      </c>
      <c r="T2559">
        <f>SUMIFS(COT!K:K,COT!$A:$A,YEAR(daily!$A2559),COT!$B:$B,WEEKNUM(daily!$A2559))</f>
        <v>110013</v>
      </c>
      <c r="U2559">
        <f>SUMIFS(COT!L:L,COT!$A:$A,YEAR(daily!$A2559),COT!$B:$B,WEEKNUM(daily!$A2559))</f>
        <v>89037</v>
      </c>
      <c r="V2559">
        <f>SUMIFS(COT!M:M,COT!$A:$A,YEAR(daily!$A2559),COT!$B:$B,WEEKNUM(daily!$A2559))</f>
        <v>116</v>
      </c>
      <c r="W2559">
        <f>SUMIFS(COT!N:N,COT!$A:$A,YEAR(daily!$A2559),COT!$B:$B,WEEKNUM(daily!$A2559))</f>
        <v>99</v>
      </c>
      <c r="X2559">
        <f>SUMIFS(COT!O:O,COT!$A:$A,YEAR(daily!$A2559),COT!$B:$B,WEEKNUM(daily!$A2559))</f>
        <v>151</v>
      </c>
      <c r="Y2559">
        <f>SUMIFS(COT!P:P,COT!$A:$A,YEAR(daily!$A2559),COT!$B:$B,WEEKNUM(daily!$A2559))</f>
        <v>88</v>
      </c>
      <c r="Z2559">
        <f>SUMIFS(COT!Q:Q,COT!$A:$A,YEAR(daily!$A2559),COT!$B:$B,WEEKNUM(daily!$A2559))</f>
        <v>94</v>
      </c>
      <c r="AA2559">
        <f>SUMIFS(Saudi!B:B,Saudi!$A:$A,YEAR(daily!$A2559))</f>
        <v>741.61599999999999</v>
      </c>
      <c r="AB2559">
        <f>SUMIFS(Saudi!C:C,Saudi!$A:$A,YEAR(daily!$A2559))</f>
        <v>670.98500000000001</v>
      </c>
      <c r="AC2559">
        <f>SUMIFS(Saudi!F:F,Saudi!$A:$A,YEAR(daily!$A2559))</f>
        <v>3981420</v>
      </c>
      <c r="AD2559">
        <f>SUMIFS(Saudi!G:G,Saudi!$A:$A,YEAR(daily!$A2559))</f>
        <v>79.530291590719216</v>
      </c>
      <c r="AE2559">
        <f>SUMIFS(Saudi!H:H,Saudi!$A:$A,YEAR(daily!$A2559))</f>
        <v>316643493.54512131</v>
      </c>
      <c r="AF2559" s="5">
        <f t="shared" si="103"/>
        <v>5</v>
      </c>
      <c r="AG2559" s="5">
        <f t="shared" si="104"/>
        <v>2010</v>
      </c>
    </row>
    <row r="2560" spans="1:33">
      <c r="A2560" s="3">
        <v>40304</v>
      </c>
      <c r="B2560" s="1">
        <v>331817</v>
      </c>
      <c r="C2560" s="1">
        <v>97524</v>
      </c>
      <c r="D2560" s="1">
        <v>94271</v>
      </c>
      <c r="E2560" s="1">
        <v>77.11</v>
      </c>
      <c r="F2560" s="1">
        <v>81.8</v>
      </c>
      <c r="G2560" s="1">
        <v>82.7</v>
      </c>
      <c r="H2560" s="2">
        <v>52.1</v>
      </c>
      <c r="I2560" s="2">
        <v>29.2</v>
      </c>
      <c r="J2560" s="2">
        <v>86.6</v>
      </c>
      <c r="K2560" s="2">
        <v>87.3</v>
      </c>
      <c r="L2560">
        <f>SUMIFS(US!B:B,US!$D:$D,YEAR(daily!$A2560),US!$E:$E,MONTH(daily!$A2560))</f>
        <v>9620</v>
      </c>
      <c r="M2560">
        <f>SUMIFS(US!C:C,US!$D:$D,YEAR(daily!$A2560),US!$E:$E,MONTH(daily!$A2560))</f>
        <v>18866</v>
      </c>
      <c r="N2560">
        <f>SUMIFS(COT!E:E,COT!$A:$A,YEAR(daily!$A2560),COT!$B:$B,WEEKNUM(daily!$A2560))</f>
        <v>1445326</v>
      </c>
      <c r="O2560">
        <f>SUMIFS(COT!F:F,COT!$A:$A,YEAR(daily!$A2560),COT!$B:$B,WEEKNUM(daily!$A2560))</f>
        <v>281495</v>
      </c>
      <c r="P2560">
        <f>SUMIFS(COT!G:G,COT!$A:$A,YEAR(daily!$A2560),COT!$B:$B,WEEKNUM(daily!$A2560))</f>
        <v>171625</v>
      </c>
      <c r="Q2560">
        <f>SUMIFS(COT!H:H,COT!$A:$A,YEAR(daily!$A2560),COT!$B:$B,WEEKNUM(daily!$A2560))</f>
        <v>340511</v>
      </c>
      <c r="R2560">
        <f>SUMIFS(COT!I:I,COT!$A:$A,YEAR(daily!$A2560),COT!$B:$B,WEEKNUM(daily!$A2560))</f>
        <v>713307</v>
      </c>
      <c r="S2560">
        <f>SUMIFS(COT!J:J,COT!$A:$A,YEAR(daily!$A2560),COT!$B:$B,WEEKNUM(daily!$A2560))</f>
        <v>844153</v>
      </c>
      <c r="T2560">
        <f>SUMIFS(COT!K:K,COT!$A:$A,YEAR(daily!$A2560),COT!$B:$B,WEEKNUM(daily!$A2560))</f>
        <v>110013</v>
      </c>
      <c r="U2560">
        <f>SUMIFS(COT!L:L,COT!$A:$A,YEAR(daily!$A2560),COT!$B:$B,WEEKNUM(daily!$A2560))</f>
        <v>89037</v>
      </c>
      <c r="V2560">
        <f>SUMIFS(COT!M:M,COT!$A:$A,YEAR(daily!$A2560),COT!$B:$B,WEEKNUM(daily!$A2560))</f>
        <v>116</v>
      </c>
      <c r="W2560">
        <f>SUMIFS(COT!N:N,COT!$A:$A,YEAR(daily!$A2560),COT!$B:$B,WEEKNUM(daily!$A2560))</f>
        <v>99</v>
      </c>
      <c r="X2560">
        <f>SUMIFS(COT!O:O,COT!$A:$A,YEAR(daily!$A2560),COT!$B:$B,WEEKNUM(daily!$A2560))</f>
        <v>151</v>
      </c>
      <c r="Y2560">
        <f>SUMIFS(COT!P:P,COT!$A:$A,YEAR(daily!$A2560),COT!$B:$B,WEEKNUM(daily!$A2560))</f>
        <v>88</v>
      </c>
      <c r="Z2560">
        <f>SUMIFS(COT!Q:Q,COT!$A:$A,YEAR(daily!$A2560),COT!$B:$B,WEEKNUM(daily!$A2560))</f>
        <v>94</v>
      </c>
      <c r="AA2560">
        <f>SUMIFS(Saudi!B:B,Saudi!$A:$A,YEAR(daily!$A2560))</f>
        <v>741.61599999999999</v>
      </c>
      <c r="AB2560">
        <f>SUMIFS(Saudi!C:C,Saudi!$A:$A,YEAR(daily!$A2560))</f>
        <v>670.98500000000001</v>
      </c>
      <c r="AC2560">
        <f>SUMIFS(Saudi!F:F,Saudi!$A:$A,YEAR(daily!$A2560))</f>
        <v>3981420</v>
      </c>
      <c r="AD2560">
        <f>SUMIFS(Saudi!G:G,Saudi!$A:$A,YEAR(daily!$A2560))</f>
        <v>79.530291590719216</v>
      </c>
      <c r="AE2560">
        <f>SUMIFS(Saudi!H:H,Saudi!$A:$A,YEAR(daily!$A2560))</f>
        <v>316643493.54512131</v>
      </c>
      <c r="AF2560" s="5">
        <f t="shared" si="103"/>
        <v>5</v>
      </c>
      <c r="AG2560" s="5">
        <f t="shared" si="104"/>
        <v>2010</v>
      </c>
    </row>
    <row r="2561" spans="1:33">
      <c r="A2561" s="3">
        <v>40305</v>
      </c>
      <c r="B2561" s="1">
        <v>328397</v>
      </c>
      <c r="C2561" s="1">
        <v>97904</v>
      </c>
      <c r="D2561" s="1">
        <v>89058</v>
      </c>
      <c r="E2561" s="1">
        <v>75.11</v>
      </c>
      <c r="F2561" s="1">
        <v>80.22</v>
      </c>
      <c r="G2561" s="1">
        <v>81.22</v>
      </c>
      <c r="H2561" s="2">
        <v>52.1</v>
      </c>
      <c r="I2561" s="2">
        <v>29.2</v>
      </c>
      <c r="J2561" s="2">
        <v>86.6</v>
      </c>
      <c r="K2561" s="2">
        <v>87.3</v>
      </c>
      <c r="L2561">
        <f>SUMIFS(US!B:B,US!$D:$D,YEAR(daily!$A2561),US!$E:$E,MONTH(daily!$A2561))</f>
        <v>9620</v>
      </c>
      <c r="M2561">
        <f>SUMIFS(US!C:C,US!$D:$D,YEAR(daily!$A2561),US!$E:$E,MONTH(daily!$A2561))</f>
        <v>18866</v>
      </c>
      <c r="N2561">
        <f>SUMIFS(COT!E:E,COT!$A:$A,YEAR(daily!$A2561),COT!$B:$B,WEEKNUM(daily!$A2561))</f>
        <v>1445326</v>
      </c>
      <c r="O2561">
        <f>SUMIFS(COT!F:F,COT!$A:$A,YEAR(daily!$A2561),COT!$B:$B,WEEKNUM(daily!$A2561))</f>
        <v>281495</v>
      </c>
      <c r="P2561">
        <f>SUMIFS(COT!G:G,COT!$A:$A,YEAR(daily!$A2561),COT!$B:$B,WEEKNUM(daily!$A2561))</f>
        <v>171625</v>
      </c>
      <c r="Q2561">
        <f>SUMIFS(COT!H:H,COT!$A:$A,YEAR(daily!$A2561),COT!$B:$B,WEEKNUM(daily!$A2561))</f>
        <v>340511</v>
      </c>
      <c r="R2561">
        <f>SUMIFS(COT!I:I,COT!$A:$A,YEAR(daily!$A2561),COT!$B:$B,WEEKNUM(daily!$A2561))</f>
        <v>713307</v>
      </c>
      <c r="S2561">
        <f>SUMIFS(COT!J:J,COT!$A:$A,YEAR(daily!$A2561),COT!$B:$B,WEEKNUM(daily!$A2561))</f>
        <v>844153</v>
      </c>
      <c r="T2561">
        <f>SUMIFS(COT!K:K,COT!$A:$A,YEAR(daily!$A2561),COT!$B:$B,WEEKNUM(daily!$A2561))</f>
        <v>110013</v>
      </c>
      <c r="U2561">
        <f>SUMIFS(COT!L:L,COT!$A:$A,YEAR(daily!$A2561),COT!$B:$B,WEEKNUM(daily!$A2561))</f>
        <v>89037</v>
      </c>
      <c r="V2561">
        <f>SUMIFS(COT!M:M,COT!$A:$A,YEAR(daily!$A2561),COT!$B:$B,WEEKNUM(daily!$A2561))</f>
        <v>116</v>
      </c>
      <c r="W2561">
        <f>SUMIFS(COT!N:N,COT!$A:$A,YEAR(daily!$A2561),COT!$B:$B,WEEKNUM(daily!$A2561))</f>
        <v>99</v>
      </c>
      <c r="X2561">
        <f>SUMIFS(COT!O:O,COT!$A:$A,YEAR(daily!$A2561),COT!$B:$B,WEEKNUM(daily!$A2561))</f>
        <v>151</v>
      </c>
      <c r="Y2561">
        <f>SUMIFS(COT!P:P,COT!$A:$A,YEAR(daily!$A2561),COT!$B:$B,WEEKNUM(daily!$A2561))</f>
        <v>88</v>
      </c>
      <c r="Z2561">
        <f>SUMIFS(COT!Q:Q,COT!$A:$A,YEAR(daily!$A2561),COT!$B:$B,WEEKNUM(daily!$A2561))</f>
        <v>94</v>
      </c>
      <c r="AA2561">
        <f>SUMIFS(Saudi!B:B,Saudi!$A:$A,YEAR(daily!$A2561))</f>
        <v>741.61599999999999</v>
      </c>
      <c r="AB2561">
        <f>SUMIFS(Saudi!C:C,Saudi!$A:$A,YEAR(daily!$A2561))</f>
        <v>670.98500000000001</v>
      </c>
      <c r="AC2561">
        <f>SUMIFS(Saudi!F:F,Saudi!$A:$A,YEAR(daily!$A2561))</f>
        <v>3981420</v>
      </c>
      <c r="AD2561">
        <f>SUMIFS(Saudi!G:G,Saudi!$A:$A,YEAR(daily!$A2561))</f>
        <v>79.530291590719216</v>
      </c>
      <c r="AE2561">
        <f>SUMIFS(Saudi!H:H,Saudi!$A:$A,YEAR(daily!$A2561))</f>
        <v>316643493.54512131</v>
      </c>
      <c r="AF2561" s="5">
        <f t="shared" si="103"/>
        <v>5</v>
      </c>
      <c r="AG2561" s="5">
        <f t="shared" si="104"/>
        <v>2010</v>
      </c>
    </row>
    <row r="2562" spans="1:33">
      <c r="A2562" s="3">
        <v>40308</v>
      </c>
      <c r="B2562" s="1">
        <v>293209</v>
      </c>
      <c r="C2562" s="1">
        <v>98276</v>
      </c>
      <c r="D2562" s="1">
        <v>85870</v>
      </c>
      <c r="E2562" s="1">
        <v>76.8</v>
      </c>
      <c r="F2562" s="1">
        <v>82.17</v>
      </c>
      <c r="G2562" s="1">
        <v>83.17</v>
      </c>
      <c r="H2562" s="2">
        <v>52.1</v>
      </c>
      <c r="I2562" s="2">
        <v>29.2</v>
      </c>
      <c r="J2562" s="2">
        <v>86.6</v>
      </c>
      <c r="K2562" s="2">
        <v>87.3</v>
      </c>
      <c r="L2562">
        <f>SUMIFS(US!B:B,US!$D:$D,YEAR(daily!$A2562),US!$E:$E,MONTH(daily!$A2562))</f>
        <v>9620</v>
      </c>
      <c r="M2562">
        <f>SUMIFS(US!C:C,US!$D:$D,YEAR(daily!$A2562),US!$E:$E,MONTH(daily!$A2562))</f>
        <v>18866</v>
      </c>
      <c r="N2562">
        <f>SUMIFS(COT!E:E,COT!$A:$A,YEAR(daily!$A2562),COT!$B:$B,WEEKNUM(daily!$A2562))</f>
        <v>1470234</v>
      </c>
      <c r="O2562">
        <f>SUMIFS(COT!F:F,COT!$A:$A,YEAR(daily!$A2562),COT!$B:$B,WEEKNUM(daily!$A2562))</f>
        <v>285507</v>
      </c>
      <c r="P2562">
        <f>SUMIFS(COT!G:G,COT!$A:$A,YEAR(daily!$A2562),COT!$B:$B,WEEKNUM(daily!$A2562))</f>
        <v>192612</v>
      </c>
      <c r="Q2562">
        <f>SUMIFS(COT!H:H,COT!$A:$A,YEAR(daily!$A2562),COT!$B:$B,WEEKNUM(daily!$A2562))</f>
        <v>344534</v>
      </c>
      <c r="R2562">
        <f>SUMIFS(COT!I:I,COT!$A:$A,YEAR(daily!$A2562),COT!$B:$B,WEEKNUM(daily!$A2562))</f>
        <v>731149</v>
      </c>
      <c r="S2562">
        <f>SUMIFS(COT!J:J,COT!$A:$A,YEAR(daily!$A2562),COT!$B:$B,WEEKNUM(daily!$A2562))</f>
        <v>849828</v>
      </c>
      <c r="T2562">
        <f>SUMIFS(COT!K:K,COT!$A:$A,YEAR(daily!$A2562),COT!$B:$B,WEEKNUM(daily!$A2562))</f>
        <v>109044</v>
      </c>
      <c r="U2562">
        <f>SUMIFS(COT!L:L,COT!$A:$A,YEAR(daily!$A2562),COT!$B:$B,WEEKNUM(daily!$A2562))</f>
        <v>83260</v>
      </c>
      <c r="V2562">
        <f>SUMIFS(COT!M:M,COT!$A:$A,YEAR(daily!$A2562),COT!$B:$B,WEEKNUM(daily!$A2562))</f>
        <v>110</v>
      </c>
      <c r="W2562">
        <f>SUMIFS(COT!N:N,COT!$A:$A,YEAR(daily!$A2562),COT!$B:$B,WEEKNUM(daily!$A2562))</f>
        <v>96</v>
      </c>
      <c r="X2562">
        <f>SUMIFS(COT!O:O,COT!$A:$A,YEAR(daily!$A2562),COT!$B:$B,WEEKNUM(daily!$A2562))</f>
        <v>155</v>
      </c>
      <c r="Y2562">
        <f>SUMIFS(COT!P:P,COT!$A:$A,YEAR(daily!$A2562),COT!$B:$B,WEEKNUM(daily!$A2562))</f>
        <v>91</v>
      </c>
      <c r="Z2562">
        <f>SUMIFS(COT!Q:Q,COT!$A:$A,YEAR(daily!$A2562),COT!$B:$B,WEEKNUM(daily!$A2562))</f>
        <v>101</v>
      </c>
      <c r="AA2562">
        <f>SUMIFS(Saudi!B:B,Saudi!$A:$A,YEAR(daily!$A2562))</f>
        <v>741.61599999999999</v>
      </c>
      <c r="AB2562">
        <f>SUMIFS(Saudi!C:C,Saudi!$A:$A,YEAR(daily!$A2562))</f>
        <v>670.98500000000001</v>
      </c>
      <c r="AC2562">
        <f>SUMIFS(Saudi!F:F,Saudi!$A:$A,YEAR(daily!$A2562))</f>
        <v>3981420</v>
      </c>
      <c r="AD2562">
        <f>SUMIFS(Saudi!G:G,Saudi!$A:$A,YEAR(daily!$A2562))</f>
        <v>79.530291590719216</v>
      </c>
      <c r="AE2562">
        <f>SUMIFS(Saudi!H:H,Saudi!$A:$A,YEAR(daily!$A2562))</f>
        <v>316643493.54512131</v>
      </c>
      <c r="AF2562" s="5">
        <f t="shared" ref="AF2562:AF2625" si="105">MONTH(A2562)</f>
        <v>5</v>
      </c>
      <c r="AG2562" s="5">
        <f t="shared" ref="AG2562:AG2625" si="106">YEAR(A2562)</f>
        <v>2010</v>
      </c>
    </row>
    <row r="2563" spans="1:33">
      <c r="A2563" s="3">
        <v>40309</v>
      </c>
      <c r="B2563" s="1">
        <v>261212</v>
      </c>
      <c r="C2563" s="1">
        <v>102802</v>
      </c>
      <c r="D2563" s="1">
        <v>86105</v>
      </c>
      <c r="E2563" s="1">
        <v>76.37</v>
      </c>
      <c r="F2563" s="1">
        <v>82.18</v>
      </c>
      <c r="G2563" s="1">
        <v>83.27</v>
      </c>
      <c r="H2563" s="2">
        <v>52.1</v>
      </c>
      <c r="I2563" s="2">
        <v>29.2</v>
      </c>
      <c r="J2563" s="2">
        <v>86.6</v>
      </c>
      <c r="K2563" s="2">
        <v>87.3</v>
      </c>
      <c r="L2563">
        <f>SUMIFS(US!B:B,US!$D:$D,YEAR(daily!$A2563),US!$E:$E,MONTH(daily!$A2563))</f>
        <v>9620</v>
      </c>
      <c r="M2563">
        <f>SUMIFS(US!C:C,US!$D:$D,YEAR(daily!$A2563),US!$E:$E,MONTH(daily!$A2563))</f>
        <v>18866</v>
      </c>
      <c r="N2563">
        <f>SUMIFS(COT!E:E,COT!$A:$A,YEAR(daily!$A2563),COT!$B:$B,WEEKNUM(daily!$A2563))</f>
        <v>1470234</v>
      </c>
      <c r="O2563">
        <f>SUMIFS(COT!F:F,COT!$A:$A,YEAR(daily!$A2563),COT!$B:$B,WEEKNUM(daily!$A2563))</f>
        <v>285507</v>
      </c>
      <c r="P2563">
        <f>SUMIFS(COT!G:G,COT!$A:$A,YEAR(daily!$A2563),COT!$B:$B,WEEKNUM(daily!$A2563))</f>
        <v>192612</v>
      </c>
      <c r="Q2563">
        <f>SUMIFS(COT!H:H,COT!$A:$A,YEAR(daily!$A2563),COT!$B:$B,WEEKNUM(daily!$A2563))</f>
        <v>344534</v>
      </c>
      <c r="R2563">
        <f>SUMIFS(COT!I:I,COT!$A:$A,YEAR(daily!$A2563),COT!$B:$B,WEEKNUM(daily!$A2563))</f>
        <v>731149</v>
      </c>
      <c r="S2563">
        <f>SUMIFS(COT!J:J,COT!$A:$A,YEAR(daily!$A2563),COT!$B:$B,WEEKNUM(daily!$A2563))</f>
        <v>849828</v>
      </c>
      <c r="T2563">
        <f>SUMIFS(COT!K:K,COT!$A:$A,YEAR(daily!$A2563),COT!$B:$B,WEEKNUM(daily!$A2563))</f>
        <v>109044</v>
      </c>
      <c r="U2563">
        <f>SUMIFS(COT!L:L,COT!$A:$A,YEAR(daily!$A2563),COT!$B:$B,WEEKNUM(daily!$A2563))</f>
        <v>83260</v>
      </c>
      <c r="V2563">
        <f>SUMIFS(COT!M:M,COT!$A:$A,YEAR(daily!$A2563),COT!$B:$B,WEEKNUM(daily!$A2563))</f>
        <v>110</v>
      </c>
      <c r="W2563">
        <f>SUMIFS(COT!N:N,COT!$A:$A,YEAR(daily!$A2563),COT!$B:$B,WEEKNUM(daily!$A2563))</f>
        <v>96</v>
      </c>
      <c r="X2563">
        <f>SUMIFS(COT!O:O,COT!$A:$A,YEAR(daily!$A2563),COT!$B:$B,WEEKNUM(daily!$A2563))</f>
        <v>155</v>
      </c>
      <c r="Y2563">
        <f>SUMIFS(COT!P:P,COT!$A:$A,YEAR(daily!$A2563),COT!$B:$B,WEEKNUM(daily!$A2563))</f>
        <v>91</v>
      </c>
      <c r="Z2563">
        <f>SUMIFS(COT!Q:Q,COT!$A:$A,YEAR(daily!$A2563),COT!$B:$B,WEEKNUM(daily!$A2563))</f>
        <v>101</v>
      </c>
      <c r="AA2563">
        <f>SUMIFS(Saudi!B:B,Saudi!$A:$A,YEAR(daily!$A2563))</f>
        <v>741.61599999999999</v>
      </c>
      <c r="AB2563">
        <f>SUMIFS(Saudi!C:C,Saudi!$A:$A,YEAR(daily!$A2563))</f>
        <v>670.98500000000001</v>
      </c>
      <c r="AC2563">
        <f>SUMIFS(Saudi!F:F,Saudi!$A:$A,YEAR(daily!$A2563))</f>
        <v>3981420</v>
      </c>
      <c r="AD2563">
        <f>SUMIFS(Saudi!G:G,Saudi!$A:$A,YEAR(daily!$A2563))</f>
        <v>79.530291590719216</v>
      </c>
      <c r="AE2563">
        <f>SUMIFS(Saudi!H:H,Saudi!$A:$A,YEAR(daily!$A2563))</f>
        <v>316643493.54512131</v>
      </c>
      <c r="AF2563" s="5">
        <f t="shared" si="105"/>
        <v>5</v>
      </c>
      <c r="AG2563" s="5">
        <f t="shared" si="106"/>
        <v>2010</v>
      </c>
    </row>
    <row r="2564" spans="1:33">
      <c r="A2564" s="3">
        <v>40310</v>
      </c>
      <c r="B2564" s="1">
        <v>214648</v>
      </c>
      <c r="C2564" s="1">
        <v>104243</v>
      </c>
      <c r="D2564" s="1">
        <v>88239</v>
      </c>
      <c r="E2564" s="1">
        <v>75.650000000000006</v>
      </c>
      <c r="F2564" s="1">
        <v>82.55</v>
      </c>
      <c r="G2564" s="1">
        <v>83.74</v>
      </c>
      <c r="H2564" s="2">
        <v>52.1</v>
      </c>
      <c r="I2564" s="2">
        <v>29.2</v>
      </c>
      <c r="J2564" s="2">
        <v>86.6</v>
      </c>
      <c r="K2564" s="2">
        <v>87.3</v>
      </c>
      <c r="L2564">
        <f>SUMIFS(US!B:B,US!$D:$D,YEAR(daily!$A2564),US!$E:$E,MONTH(daily!$A2564))</f>
        <v>9620</v>
      </c>
      <c r="M2564">
        <f>SUMIFS(US!C:C,US!$D:$D,YEAR(daily!$A2564),US!$E:$E,MONTH(daily!$A2564))</f>
        <v>18866</v>
      </c>
      <c r="N2564">
        <f>SUMIFS(COT!E:E,COT!$A:$A,YEAR(daily!$A2564),COT!$B:$B,WEEKNUM(daily!$A2564))</f>
        <v>1470234</v>
      </c>
      <c r="O2564">
        <f>SUMIFS(COT!F:F,COT!$A:$A,YEAR(daily!$A2564),COT!$B:$B,WEEKNUM(daily!$A2564))</f>
        <v>285507</v>
      </c>
      <c r="P2564">
        <f>SUMIFS(COT!G:G,COT!$A:$A,YEAR(daily!$A2564),COT!$B:$B,WEEKNUM(daily!$A2564))</f>
        <v>192612</v>
      </c>
      <c r="Q2564">
        <f>SUMIFS(COT!H:H,COT!$A:$A,YEAR(daily!$A2564),COT!$B:$B,WEEKNUM(daily!$A2564))</f>
        <v>344534</v>
      </c>
      <c r="R2564">
        <f>SUMIFS(COT!I:I,COT!$A:$A,YEAR(daily!$A2564),COT!$B:$B,WEEKNUM(daily!$A2564))</f>
        <v>731149</v>
      </c>
      <c r="S2564">
        <f>SUMIFS(COT!J:J,COT!$A:$A,YEAR(daily!$A2564),COT!$B:$B,WEEKNUM(daily!$A2564))</f>
        <v>849828</v>
      </c>
      <c r="T2564">
        <f>SUMIFS(COT!K:K,COT!$A:$A,YEAR(daily!$A2564),COT!$B:$B,WEEKNUM(daily!$A2564))</f>
        <v>109044</v>
      </c>
      <c r="U2564">
        <f>SUMIFS(COT!L:L,COT!$A:$A,YEAR(daily!$A2564),COT!$B:$B,WEEKNUM(daily!$A2564))</f>
        <v>83260</v>
      </c>
      <c r="V2564">
        <f>SUMIFS(COT!M:M,COT!$A:$A,YEAR(daily!$A2564),COT!$B:$B,WEEKNUM(daily!$A2564))</f>
        <v>110</v>
      </c>
      <c r="W2564">
        <f>SUMIFS(COT!N:N,COT!$A:$A,YEAR(daily!$A2564),COT!$B:$B,WEEKNUM(daily!$A2564))</f>
        <v>96</v>
      </c>
      <c r="X2564">
        <f>SUMIFS(COT!O:O,COT!$A:$A,YEAR(daily!$A2564),COT!$B:$B,WEEKNUM(daily!$A2564))</f>
        <v>155</v>
      </c>
      <c r="Y2564">
        <f>SUMIFS(COT!P:P,COT!$A:$A,YEAR(daily!$A2564),COT!$B:$B,WEEKNUM(daily!$A2564))</f>
        <v>91</v>
      </c>
      <c r="Z2564">
        <f>SUMIFS(COT!Q:Q,COT!$A:$A,YEAR(daily!$A2564),COT!$B:$B,WEEKNUM(daily!$A2564))</f>
        <v>101</v>
      </c>
      <c r="AA2564">
        <f>SUMIFS(Saudi!B:B,Saudi!$A:$A,YEAR(daily!$A2564))</f>
        <v>741.61599999999999</v>
      </c>
      <c r="AB2564">
        <f>SUMIFS(Saudi!C:C,Saudi!$A:$A,YEAR(daily!$A2564))</f>
        <v>670.98500000000001</v>
      </c>
      <c r="AC2564">
        <f>SUMIFS(Saudi!F:F,Saudi!$A:$A,YEAR(daily!$A2564))</f>
        <v>3981420</v>
      </c>
      <c r="AD2564">
        <f>SUMIFS(Saudi!G:G,Saudi!$A:$A,YEAR(daily!$A2564))</f>
        <v>79.530291590719216</v>
      </c>
      <c r="AE2564">
        <f>SUMIFS(Saudi!H:H,Saudi!$A:$A,YEAR(daily!$A2564))</f>
        <v>316643493.54512131</v>
      </c>
      <c r="AF2564" s="5">
        <f t="shared" si="105"/>
        <v>5</v>
      </c>
      <c r="AG2564" s="5">
        <f t="shared" si="106"/>
        <v>2010</v>
      </c>
    </row>
    <row r="2565" spans="1:33">
      <c r="A2565" s="3">
        <v>40311</v>
      </c>
      <c r="B2565" s="1">
        <v>185618</v>
      </c>
      <c r="C2565" s="1">
        <v>103243</v>
      </c>
      <c r="D2565" s="1">
        <v>87843</v>
      </c>
      <c r="E2565" s="1">
        <v>74.400000000000006</v>
      </c>
      <c r="F2565" s="1">
        <v>81.430000000000007</v>
      </c>
      <c r="G2565" s="1">
        <v>82.7</v>
      </c>
      <c r="H2565" s="2">
        <v>52.1</v>
      </c>
      <c r="I2565" s="2">
        <v>29.2</v>
      </c>
      <c r="J2565" s="2">
        <v>86.6</v>
      </c>
      <c r="K2565" s="2">
        <v>87.3</v>
      </c>
      <c r="L2565">
        <f>SUMIFS(US!B:B,US!$D:$D,YEAR(daily!$A2565),US!$E:$E,MONTH(daily!$A2565))</f>
        <v>9620</v>
      </c>
      <c r="M2565">
        <f>SUMIFS(US!C:C,US!$D:$D,YEAR(daily!$A2565),US!$E:$E,MONTH(daily!$A2565))</f>
        <v>18866</v>
      </c>
      <c r="N2565">
        <f>SUMIFS(COT!E:E,COT!$A:$A,YEAR(daily!$A2565),COT!$B:$B,WEEKNUM(daily!$A2565))</f>
        <v>1470234</v>
      </c>
      <c r="O2565">
        <f>SUMIFS(COT!F:F,COT!$A:$A,YEAR(daily!$A2565),COT!$B:$B,WEEKNUM(daily!$A2565))</f>
        <v>285507</v>
      </c>
      <c r="P2565">
        <f>SUMIFS(COT!G:G,COT!$A:$A,YEAR(daily!$A2565),COT!$B:$B,WEEKNUM(daily!$A2565))</f>
        <v>192612</v>
      </c>
      <c r="Q2565">
        <f>SUMIFS(COT!H:H,COT!$A:$A,YEAR(daily!$A2565),COT!$B:$B,WEEKNUM(daily!$A2565))</f>
        <v>344534</v>
      </c>
      <c r="R2565">
        <f>SUMIFS(COT!I:I,COT!$A:$A,YEAR(daily!$A2565),COT!$B:$B,WEEKNUM(daily!$A2565))</f>
        <v>731149</v>
      </c>
      <c r="S2565">
        <f>SUMIFS(COT!J:J,COT!$A:$A,YEAR(daily!$A2565),COT!$B:$B,WEEKNUM(daily!$A2565))</f>
        <v>849828</v>
      </c>
      <c r="T2565">
        <f>SUMIFS(COT!K:K,COT!$A:$A,YEAR(daily!$A2565),COT!$B:$B,WEEKNUM(daily!$A2565))</f>
        <v>109044</v>
      </c>
      <c r="U2565">
        <f>SUMIFS(COT!L:L,COT!$A:$A,YEAR(daily!$A2565),COT!$B:$B,WEEKNUM(daily!$A2565))</f>
        <v>83260</v>
      </c>
      <c r="V2565">
        <f>SUMIFS(COT!M:M,COT!$A:$A,YEAR(daily!$A2565),COT!$B:$B,WEEKNUM(daily!$A2565))</f>
        <v>110</v>
      </c>
      <c r="W2565">
        <f>SUMIFS(COT!N:N,COT!$A:$A,YEAR(daily!$A2565),COT!$B:$B,WEEKNUM(daily!$A2565))</f>
        <v>96</v>
      </c>
      <c r="X2565">
        <f>SUMIFS(COT!O:O,COT!$A:$A,YEAR(daily!$A2565),COT!$B:$B,WEEKNUM(daily!$A2565))</f>
        <v>155</v>
      </c>
      <c r="Y2565">
        <f>SUMIFS(COT!P:P,COT!$A:$A,YEAR(daily!$A2565),COT!$B:$B,WEEKNUM(daily!$A2565))</f>
        <v>91</v>
      </c>
      <c r="Z2565">
        <f>SUMIFS(COT!Q:Q,COT!$A:$A,YEAR(daily!$A2565),COT!$B:$B,WEEKNUM(daily!$A2565))</f>
        <v>101</v>
      </c>
      <c r="AA2565">
        <f>SUMIFS(Saudi!B:B,Saudi!$A:$A,YEAR(daily!$A2565))</f>
        <v>741.61599999999999</v>
      </c>
      <c r="AB2565">
        <f>SUMIFS(Saudi!C:C,Saudi!$A:$A,YEAR(daily!$A2565))</f>
        <v>670.98500000000001</v>
      </c>
      <c r="AC2565">
        <f>SUMIFS(Saudi!F:F,Saudi!$A:$A,YEAR(daily!$A2565))</f>
        <v>3981420</v>
      </c>
      <c r="AD2565">
        <f>SUMIFS(Saudi!G:G,Saudi!$A:$A,YEAR(daily!$A2565))</f>
        <v>79.530291590719216</v>
      </c>
      <c r="AE2565">
        <f>SUMIFS(Saudi!H:H,Saudi!$A:$A,YEAR(daily!$A2565))</f>
        <v>316643493.54512131</v>
      </c>
      <c r="AF2565" s="5">
        <f t="shared" si="105"/>
        <v>5</v>
      </c>
      <c r="AG2565" s="5">
        <f t="shared" si="106"/>
        <v>2010</v>
      </c>
    </row>
    <row r="2566" spans="1:33">
      <c r="A2566" s="3">
        <v>40312</v>
      </c>
      <c r="B2566" s="1">
        <v>158173</v>
      </c>
      <c r="C2566" s="1">
        <v>110029</v>
      </c>
      <c r="D2566" s="1">
        <v>90042</v>
      </c>
      <c r="E2566" s="1">
        <v>71.61</v>
      </c>
      <c r="F2566" s="1">
        <v>77.67</v>
      </c>
      <c r="G2566" s="1">
        <v>78.98</v>
      </c>
      <c r="H2566" s="2">
        <v>52.1</v>
      </c>
      <c r="I2566" s="2">
        <v>29.2</v>
      </c>
      <c r="J2566" s="2">
        <v>86.6</v>
      </c>
      <c r="K2566" s="2">
        <v>87.3</v>
      </c>
      <c r="L2566">
        <f>SUMIFS(US!B:B,US!$D:$D,YEAR(daily!$A2566),US!$E:$E,MONTH(daily!$A2566))</f>
        <v>9620</v>
      </c>
      <c r="M2566">
        <f>SUMIFS(US!C:C,US!$D:$D,YEAR(daily!$A2566),US!$E:$E,MONTH(daily!$A2566))</f>
        <v>18866</v>
      </c>
      <c r="N2566">
        <f>SUMIFS(COT!E:E,COT!$A:$A,YEAR(daily!$A2566),COT!$B:$B,WEEKNUM(daily!$A2566))</f>
        <v>1470234</v>
      </c>
      <c r="O2566">
        <f>SUMIFS(COT!F:F,COT!$A:$A,YEAR(daily!$A2566),COT!$B:$B,WEEKNUM(daily!$A2566))</f>
        <v>285507</v>
      </c>
      <c r="P2566">
        <f>SUMIFS(COT!G:G,COT!$A:$A,YEAR(daily!$A2566),COT!$B:$B,WEEKNUM(daily!$A2566))</f>
        <v>192612</v>
      </c>
      <c r="Q2566">
        <f>SUMIFS(COT!H:H,COT!$A:$A,YEAR(daily!$A2566),COT!$B:$B,WEEKNUM(daily!$A2566))</f>
        <v>344534</v>
      </c>
      <c r="R2566">
        <f>SUMIFS(COT!I:I,COT!$A:$A,YEAR(daily!$A2566),COT!$B:$B,WEEKNUM(daily!$A2566))</f>
        <v>731149</v>
      </c>
      <c r="S2566">
        <f>SUMIFS(COT!J:J,COT!$A:$A,YEAR(daily!$A2566),COT!$B:$B,WEEKNUM(daily!$A2566))</f>
        <v>849828</v>
      </c>
      <c r="T2566">
        <f>SUMIFS(COT!K:K,COT!$A:$A,YEAR(daily!$A2566),COT!$B:$B,WEEKNUM(daily!$A2566))</f>
        <v>109044</v>
      </c>
      <c r="U2566">
        <f>SUMIFS(COT!L:L,COT!$A:$A,YEAR(daily!$A2566),COT!$B:$B,WEEKNUM(daily!$A2566))</f>
        <v>83260</v>
      </c>
      <c r="V2566">
        <f>SUMIFS(COT!M:M,COT!$A:$A,YEAR(daily!$A2566),COT!$B:$B,WEEKNUM(daily!$A2566))</f>
        <v>110</v>
      </c>
      <c r="W2566">
        <f>SUMIFS(COT!N:N,COT!$A:$A,YEAR(daily!$A2566),COT!$B:$B,WEEKNUM(daily!$A2566))</f>
        <v>96</v>
      </c>
      <c r="X2566">
        <f>SUMIFS(COT!O:O,COT!$A:$A,YEAR(daily!$A2566),COT!$B:$B,WEEKNUM(daily!$A2566))</f>
        <v>155</v>
      </c>
      <c r="Y2566">
        <f>SUMIFS(COT!P:P,COT!$A:$A,YEAR(daily!$A2566),COT!$B:$B,WEEKNUM(daily!$A2566))</f>
        <v>91</v>
      </c>
      <c r="Z2566">
        <f>SUMIFS(COT!Q:Q,COT!$A:$A,YEAR(daily!$A2566),COT!$B:$B,WEEKNUM(daily!$A2566))</f>
        <v>101</v>
      </c>
      <c r="AA2566">
        <f>SUMIFS(Saudi!B:B,Saudi!$A:$A,YEAR(daily!$A2566))</f>
        <v>741.61599999999999</v>
      </c>
      <c r="AB2566">
        <f>SUMIFS(Saudi!C:C,Saudi!$A:$A,YEAR(daily!$A2566))</f>
        <v>670.98500000000001</v>
      </c>
      <c r="AC2566">
        <f>SUMIFS(Saudi!F:F,Saudi!$A:$A,YEAR(daily!$A2566))</f>
        <v>3981420</v>
      </c>
      <c r="AD2566">
        <f>SUMIFS(Saudi!G:G,Saudi!$A:$A,YEAR(daily!$A2566))</f>
        <v>79.530291590719216</v>
      </c>
      <c r="AE2566">
        <f>SUMIFS(Saudi!H:H,Saudi!$A:$A,YEAR(daily!$A2566))</f>
        <v>316643493.54512131</v>
      </c>
      <c r="AF2566" s="5">
        <f t="shared" si="105"/>
        <v>5</v>
      </c>
      <c r="AG2566" s="5">
        <f t="shared" si="106"/>
        <v>2010</v>
      </c>
    </row>
    <row r="2567" spans="1:33">
      <c r="A2567" s="3">
        <v>40315</v>
      </c>
      <c r="B2567" s="1">
        <v>138574</v>
      </c>
      <c r="C2567" s="1">
        <v>112619</v>
      </c>
      <c r="D2567" s="1">
        <v>91693</v>
      </c>
      <c r="E2567" s="1">
        <v>70.08</v>
      </c>
      <c r="F2567" s="1">
        <v>75.06</v>
      </c>
      <c r="G2567" s="1">
        <v>76.17</v>
      </c>
      <c r="H2567" s="2">
        <v>52.1</v>
      </c>
      <c r="I2567" s="2">
        <v>29.2</v>
      </c>
      <c r="J2567" s="2">
        <v>86.6</v>
      </c>
      <c r="K2567" s="2">
        <v>87.3</v>
      </c>
      <c r="L2567">
        <f>SUMIFS(US!B:B,US!$D:$D,YEAR(daily!$A2567),US!$E:$E,MONTH(daily!$A2567))</f>
        <v>9620</v>
      </c>
      <c r="M2567">
        <f>SUMIFS(US!C:C,US!$D:$D,YEAR(daily!$A2567),US!$E:$E,MONTH(daily!$A2567))</f>
        <v>18866</v>
      </c>
      <c r="N2567">
        <f>SUMIFS(COT!E:E,COT!$A:$A,YEAR(daily!$A2567),COT!$B:$B,WEEKNUM(daily!$A2567))</f>
        <v>1387907</v>
      </c>
      <c r="O2567">
        <f>SUMIFS(COT!F:F,COT!$A:$A,YEAR(daily!$A2567),COT!$B:$B,WEEKNUM(daily!$A2567))</f>
        <v>279604</v>
      </c>
      <c r="P2567">
        <f>SUMIFS(COT!G:G,COT!$A:$A,YEAR(daily!$A2567),COT!$B:$B,WEEKNUM(daily!$A2567))</f>
        <v>212243</v>
      </c>
      <c r="Q2567">
        <f>SUMIFS(COT!H:H,COT!$A:$A,YEAR(daily!$A2567),COT!$B:$B,WEEKNUM(daily!$A2567))</f>
        <v>316237</v>
      </c>
      <c r="R2567">
        <f>SUMIFS(COT!I:I,COT!$A:$A,YEAR(daily!$A2567),COT!$B:$B,WEEKNUM(daily!$A2567))</f>
        <v>696071</v>
      </c>
      <c r="S2567">
        <f>SUMIFS(COT!J:J,COT!$A:$A,YEAR(daily!$A2567),COT!$B:$B,WEEKNUM(daily!$A2567))</f>
        <v>782700</v>
      </c>
      <c r="T2567">
        <f>SUMIFS(COT!K:K,COT!$A:$A,YEAR(daily!$A2567),COT!$B:$B,WEEKNUM(daily!$A2567))</f>
        <v>95995</v>
      </c>
      <c r="U2567">
        <f>SUMIFS(COT!L:L,COT!$A:$A,YEAR(daily!$A2567),COT!$B:$B,WEEKNUM(daily!$A2567))</f>
        <v>76727</v>
      </c>
      <c r="V2567">
        <f>SUMIFS(COT!M:M,COT!$A:$A,YEAR(daily!$A2567),COT!$B:$B,WEEKNUM(daily!$A2567))</f>
        <v>97</v>
      </c>
      <c r="W2567">
        <f>SUMIFS(COT!N:N,COT!$A:$A,YEAR(daily!$A2567),COT!$B:$B,WEEKNUM(daily!$A2567))</f>
        <v>103</v>
      </c>
      <c r="X2567">
        <f>SUMIFS(COT!O:O,COT!$A:$A,YEAR(daily!$A2567),COT!$B:$B,WEEKNUM(daily!$A2567))</f>
        <v>146</v>
      </c>
      <c r="Y2567">
        <f>SUMIFS(COT!P:P,COT!$A:$A,YEAR(daily!$A2567),COT!$B:$B,WEEKNUM(daily!$A2567))</f>
        <v>86</v>
      </c>
      <c r="Z2567">
        <f>SUMIFS(COT!Q:Q,COT!$A:$A,YEAR(daily!$A2567),COT!$B:$B,WEEKNUM(daily!$A2567))</f>
        <v>93</v>
      </c>
      <c r="AA2567">
        <f>SUMIFS(Saudi!B:B,Saudi!$A:$A,YEAR(daily!$A2567))</f>
        <v>741.61599999999999</v>
      </c>
      <c r="AB2567">
        <f>SUMIFS(Saudi!C:C,Saudi!$A:$A,YEAR(daily!$A2567))</f>
        <v>670.98500000000001</v>
      </c>
      <c r="AC2567">
        <f>SUMIFS(Saudi!F:F,Saudi!$A:$A,YEAR(daily!$A2567))</f>
        <v>3981420</v>
      </c>
      <c r="AD2567">
        <f>SUMIFS(Saudi!G:G,Saudi!$A:$A,YEAR(daily!$A2567))</f>
        <v>79.530291590719216</v>
      </c>
      <c r="AE2567">
        <f>SUMIFS(Saudi!H:H,Saudi!$A:$A,YEAR(daily!$A2567))</f>
        <v>316643493.54512131</v>
      </c>
      <c r="AF2567" s="5">
        <f t="shared" si="105"/>
        <v>5</v>
      </c>
      <c r="AG2567" s="5">
        <f t="shared" si="106"/>
        <v>2010</v>
      </c>
    </row>
    <row r="2568" spans="1:33">
      <c r="A2568" s="3">
        <v>40316</v>
      </c>
      <c r="B2568" s="1">
        <v>70231</v>
      </c>
      <c r="C2568" s="1">
        <v>106000</v>
      </c>
      <c r="D2568" s="1">
        <v>92897</v>
      </c>
      <c r="E2568" s="1">
        <v>69.41</v>
      </c>
      <c r="F2568" s="1">
        <v>74.39</v>
      </c>
      <c r="G2568" s="1">
        <v>75.48</v>
      </c>
      <c r="H2568" s="2">
        <v>52.1</v>
      </c>
      <c r="I2568" s="2">
        <v>29.2</v>
      </c>
      <c r="J2568" s="2">
        <v>86.6</v>
      </c>
      <c r="K2568" s="2">
        <v>87.3</v>
      </c>
      <c r="L2568">
        <f>SUMIFS(US!B:B,US!$D:$D,YEAR(daily!$A2568),US!$E:$E,MONTH(daily!$A2568))</f>
        <v>9620</v>
      </c>
      <c r="M2568">
        <f>SUMIFS(US!C:C,US!$D:$D,YEAR(daily!$A2568),US!$E:$E,MONTH(daily!$A2568))</f>
        <v>18866</v>
      </c>
      <c r="N2568">
        <f>SUMIFS(COT!E:E,COT!$A:$A,YEAR(daily!$A2568),COT!$B:$B,WEEKNUM(daily!$A2568))</f>
        <v>1387907</v>
      </c>
      <c r="O2568">
        <f>SUMIFS(COT!F:F,COT!$A:$A,YEAR(daily!$A2568),COT!$B:$B,WEEKNUM(daily!$A2568))</f>
        <v>279604</v>
      </c>
      <c r="P2568">
        <f>SUMIFS(COT!G:G,COT!$A:$A,YEAR(daily!$A2568),COT!$B:$B,WEEKNUM(daily!$A2568))</f>
        <v>212243</v>
      </c>
      <c r="Q2568">
        <f>SUMIFS(COT!H:H,COT!$A:$A,YEAR(daily!$A2568),COT!$B:$B,WEEKNUM(daily!$A2568))</f>
        <v>316237</v>
      </c>
      <c r="R2568">
        <f>SUMIFS(COT!I:I,COT!$A:$A,YEAR(daily!$A2568),COT!$B:$B,WEEKNUM(daily!$A2568))</f>
        <v>696071</v>
      </c>
      <c r="S2568">
        <f>SUMIFS(COT!J:J,COT!$A:$A,YEAR(daily!$A2568),COT!$B:$B,WEEKNUM(daily!$A2568))</f>
        <v>782700</v>
      </c>
      <c r="T2568">
        <f>SUMIFS(COT!K:K,COT!$A:$A,YEAR(daily!$A2568),COT!$B:$B,WEEKNUM(daily!$A2568))</f>
        <v>95995</v>
      </c>
      <c r="U2568">
        <f>SUMIFS(COT!L:L,COT!$A:$A,YEAR(daily!$A2568),COT!$B:$B,WEEKNUM(daily!$A2568))</f>
        <v>76727</v>
      </c>
      <c r="V2568">
        <f>SUMIFS(COT!M:M,COT!$A:$A,YEAR(daily!$A2568),COT!$B:$B,WEEKNUM(daily!$A2568))</f>
        <v>97</v>
      </c>
      <c r="W2568">
        <f>SUMIFS(COT!N:N,COT!$A:$A,YEAR(daily!$A2568),COT!$B:$B,WEEKNUM(daily!$A2568))</f>
        <v>103</v>
      </c>
      <c r="X2568">
        <f>SUMIFS(COT!O:O,COT!$A:$A,YEAR(daily!$A2568),COT!$B:$B,WEEKNUM(daily!$A2568))</f>
        <v>146</v>
      </c>
      <c r="Y2568">
        <f>SUMIFS(COT!P:P,COT!$A:$A,YEAR(daily!$A2568),COT!$B:$B,WEEKNUM(daily!$A2568))</f>
        <v>86</v>
      </c>
      <c r="Z2568">
        <f>SUMIFS(COT!Q:Q,COT!$A:$A,YEAR(daily!$A2568),COT!$B:$B,WEEKNUM(daily!$A2568))</f>
        <v>93</v>
      </c>
      <c r="AA2568">
        <f>SUMIFS(Saudi!B:B,Saudi!$A:$A,YEAR(daily!$A2568))</f>
        <v>741.61599999999999</v>
      </c>
      <c r="AB2568">
        <f>SUMIFS(Saudi!C:C,Saudi!$A:$A,YEAR(daily!$A2568))</f>
        <v>670.98500000000001</v>
      </c>
      <c r="AC2568">
        <f>SUMIFS(Saudi!F:F,Saudi!$A:$A,YEAR(daily!$A2568))</f>
        <v>3981420</v>
      </c>
      <c r="AD2568">
        <f>SUMIFS(Saudi!G:G,Saudi!$A:$A,YEAR(daily!$A2568))</f>
        <v>79.530291590719216</v>
      </c>
      <c r="AE2568">
        <f>SUMIFS(Saudi!H:H,Saudi!$A:$A,YEAR(daily!$A2568))</f>
        <v>316643493.54512131</v>
      </c>
      <c r="AF2568" s="5">
        <f t="shared" si="105"/>
        <v>5</v>
      </c>
      <c r="AG2568" s="5">
        <f t="shared" si="106"/>
        <v>2010</v>
      </c>
    </row>
    <row r="2569" spans="1:33">
      <c r="A2569" s="3">
        <v>40317</v>
      </c>
      <c r="B2569" s="1">
        <v>35870</v>
      </c>
      <c r="C2569" s="1">
        <v>109422</v>
      </c>
      <c r="D2569" s="1">
        <v>95669</v>
      </c>
      <c r="E2569" s="1">
        <v>69.87</v>
      </c>
      <c r="F2569" s="1">
        <v>73.78</v>
      </c>
      <c r="G2569" s="1">
        <v>74.7</v>
      </c>
      <c r="H2569" s="2">
        <v>52.1</v>
      </c>
      <c r="I2569" s="2">
        <v>29.2</v>
      </c>
      <c r="J2569" s="2">
        <v>86.6</v>
      </c>
      <c r="K2569" s="2">
        <v>87.3</v>
      </c>
      <c r="L2569">
        <f>SUMIFS(US!B:B,US!$D:$D,YEAR(daily!$A2569),US!$E:$E,MONTH(daily!$A2569))</f>
        <v>9620</v>
      </c>
      <c r="M2569">
        <f>SUMIFS(US!C:C,US!$D:$D,YEAR(daily!$A2569),US!$E:$E,MONTH(daily!$A2569))</f>
        <v>18866</v>
      </c>
      <c r="N2569">
        <f>SUMIFS(COT!E:E,COT!$A:$A,YEAR(daily!$A2569),COT!$B:$B,WEEKNUM(daily!$A2569))</f>
        <v>1387907</v>
      </c>
      <c r="O2569">
        <f>SUMIFS(COT!F:F,COT!$A:$A,YEAR(daily!$A2569),COT!$B:$B,WEEKNUM(daily!$A2569))</f>
        <v>279604</v>
      </c>
      <c r="P2569">
        <f>SUMIFS(COT!G:G,COT!$A:$A,YEAR(daily!$A2569),COT!$B:$B,WEEKNUM(daily!$A2569))</f>
        <v>212243</v>
      </c>
      <c r="Q2569">
        <f>SUMIFS(COT!H:H,COT!$A:$A,YEAR(daily!$A2569),COT!$B:$B,WEEKNUM(daily!$A2569))</f>
        <v>316237</v>
      </c>
      <c r="R2569">
        <f>SUMIFS(COT!I:I,COT!$A:$A,YEAR(daily!$A2569),COT!$B:$B,WEEKNUM(daily!$A2569))</f>
        <v>696071</v>
      </c>
      <c r="S2569">
        <f>SUMIFS(COT!J:J,COT!$A:$A,YEAR(daily!$A2569),COT!$B:$B,WEEKNUM(daily!$A2569))</f>
        <v>782700</v>
      </c>
      <c r="T2569">
        <f>SUMIFS(COT!K:K,COT!$A:$A,YEAR(daily!$A2569),COT!$B:$B,WEEKNUM(daily!$A2569))</f>
        <v>95995</v>
      </c>
      <c r="U2569">
        <f>SUMIFS(COT!L:L,COT!$A:$A,YEAR(daily!$A2569),COT!$B:$B,WEEKNUM(daily!$A2569))</f>
        <v>76727</v>
      </c>
      <c r="V2569">
        <f>SUMIFS(COT!M:M,COT!$A:$A,YEAR(daily!$A2569),COT!$B:$B,WEEKNUM(daily!$A2569))</f>
        <v>97</v>
      </c>
      <c r="W2569">
        <f>SUMIFS(COT!N:N,COT!$A:$A,YEAR(daily!$A2569),COT!$B:$B,WEEKNUM(daily!$A2569))</f>
        <v>103</v>
      </c>
      <c r="X2569">
        <f>SUMIFS(COT!O:O,COT!$A:$A,YEAR(daily!$A2569),COT!$B:$B,WEEKNUM(daily!$A2569))</f>
        <v>146</v>
      </c>
      <c r="Y2569">
        <f>SUMIFS(COT!P:P,COT!$A:$A,YEAR(daily!$A2569),COT!$B:$B,WEEKNUM(daily!$A2569))</f>
        <v>86</v>
      </c>
      <c r="Z2569">
        <f>SUMIFS(COT!Q:Q,COT!$A:$A,YEAR(daily!$A2569),COT!$B:$B,WEEKNUM(daily!$A2569))</f>
        <v>93</v>
      </c>
      <c r="AA2569">
        <f>SUMIFS(Saudi!B:B,Saudi!$A:$A,YEAR(daily!$A2569))</f>
        <v>741.61599999999999</v>
      </c>
      <c r="AB2569">
        <f>SUMIFS(Saudi!C:C,Saudi!$A:$A,YEAR(daily!$A2569))</f>
        <v>670.98500000000001</v>
      </c>
      <c r="AC2569">
        <f>SUMIFS(Saudi!F:F,Saudi!$A:$A,YEAR(daily!$A2569))</f>
        <v>3981420</v>
      </c>
      <c r="AD2569">
        <f>SUMIFS(Saudi!G:G,Saudi!$A:$A,YEAR(daily!$A2569))</f>
        <v>79.530291590719216</v>
      </c>
      <c r="AE2569">
        <f>SUMIFS(Saudi!H:H,Saudi!$A:$A,YEAR(daily!$A2569))</f>
        <v>316643493.54512131</v>
      </c>
      <c r="AF2569" s="5">
        <f t="shared" si="105"/>
        <v>5</v>
      </c>
      <c r="AG2569" s="5">
        <f t="shared" si="106"/>
        <v>2010</v>
      </c>
    </row>
    <row r="2570" spans="1:33">
      <c r="A2570" s="3">
        <v>40318</v>
      </c>
      <c r="B2570" s="1">
        <v>7267</v>
      </c>
      <c r="C2570" s="1">
        <v>111137</v>
      </c>
      <c r="D2570" s="1">
        <v>98078</v>
      </c>
      <c r="E2570" s="1">
        <v>68.010000000000005</v>
      </c>
      <c r="F2570" s="1">
        <v>71.959999999999994</v>
      </c>
      <c r="G2570" s="1">
        <v>72.790000000000006</v>
      </c>
      <c r="H2570" s="2">
        <v>52.1</v>
      </c>
      <c r="I2570" s="2">
        <v>29.2</v>
      </c>
      <c r="J2570" s="2">
        <v>86.6</v>
      </c>
      <c r="K2570" s="2">
        <v>87.3</v>
      </c>
      <c r="L2570">
        <f>SUMIFS(US!B:B,US!$D:$D,YEAR(daily!$A2570),US!$E:$E,MONTH(daily!$A2570))</f>
        <v>9620</v>
      </c>
      <c r="M2570">
        <f>SUMIFS(US!C:C,US!$D:$D,YEAR(daily!$A2570),US!$E:$E,MONTH(daily!$A2570))</f>
        <v>18866</v>
      </c>
      <c r="N2570">
        <f>SUMIFS(COT!E:E,COT!$A:$A,YEAR(daily!$A2570),COT!$B:$B,WEEKNUM(daily!$A2570))</f>
        <v>1387907</v>
      </c>
      <c r="O2570">
        <f>SUMIFS(COT!F:F,COT!$A:$A,YEAR(daily!$A2570),COT!$B:$B,WEEKNUM(daily!$A2570))</f>
        <v>279604</v>
      </c>
      <c r="P2570">
        <f>SUMIFS(COT!G:G,COT!$A:$A,YEAR(daily!$A2570),COT!$B:$B,WEEKNUM(daily!$A2570))</f>
        <v>212243</v>
      </c>
      <c r="Q2570">
        <f>SUMIFS(COT!H:H,COT!$A:$A,YEAR(daily!$A2570),COT!$B:$B,WEEKNUM(daily!$A2570))</f>
        <v>316237</v>
      </c>
      <c r="R2570">
        <f>SUMIFS(COT!I:I,COT!$A:$A,YEAR(daily!$A2570),COT!$B:$B,WEEKNUM(daily!$A2570))</f>
        <v>696071</v>
      </c>
      <c r="S2570">
        <f>SUMIFS(COT!J:J,COT!$A:$A,YEAR(daily!$A2570),COT!$B:$B,WEEKNUM(daily!$A2570))</f>
        <v>782700</v>
      </c>
      <c r="T2570">
        <f>SUMIFS(COT!K:K,COT!$A:$A,YEAR(daily!$A2570),COT!$B:$B,WEEKNUM(daily!$A2570))</f>
        <v>95995</v>
      </c>
      <c r="U2570">
        <f>SUMIFS(COT!L:L,COT!$A:$A,YEAR(daily!$A2570),COT!$B:$B,WEEKNUM(daily!$A2570))</f>
        <v>76727</v>
      </c>
      <c r="V2570">
        <f>SUMIFS(COT!M:M,COT!$A:$A,YEAR(daily!$A2570),COT!$B:$B,WEEKNUM(daily!$A2570))</f>
        <v>97</v>
      </c>
      <c r="W2570">
        <f>SUMIFS(COT!N:N,COT!$A:$A,YEAR(daily!$A2570),COT!$B:$B,WEEKNUM(daily!$A2570))</f>
        <v>103</v>
      </c>
      <c r="X2570">
        <f>SUMIFS(COT!O:O,COT!$A:$A,YEAR(daily!$A2570),COT!$B:$B,WEEKNUM(daily!$A2570))</f>
        <v>146</v>
      </c>
      <c r="Y2570">
        <f>SUMIFS(COT!P:P,COT!$A:$A,YEAR(daily!$A2570),COT!$B:$B,WEEKNUM(daily!$A2570))</f>
        <v>86</v>
      </c>
      <c r="Z2570">
        <f>SUMIFS(COT!Q:Q,COT!$A:$A,YEAR(daily!$A2570),COT!$B:$B,WEEKNUM(daily!$A2570))</f>
        <v>93</v>
      </c>
      <c r="AA2570">
        <f>SUMIFS(Saudi!B:B,Saudi!$A:$A,YEAR(daily!$A2570))</f>
        <v>741.61599999999999</v>
      </c>
      <c r="AB2570">
        <f>SUMIFS(Saudi!C:C,Saudi!$A:$A,YEAR(daily!$A2570))</f>
        <v>670.98500000000001</v>
      </c>
      <c r="AC2570">
        <f>SUMIFS(Saudi!F:F,Saudi!$A:$A,YEAR(daily!$A2570))</f>
        <v>3981420</v>
      </c>
      <c r="AD2570">
        <f>SUMIFS(Saudi!G:G,Saudi!$A:$A,YEAR(daily!$A2570))</f>
        <v>79.530291590719216</v>
      </c>
      <c r="AE2570">
        <f>SUMIFS(Saudi!H:H,Saudi!$A:$A,YEAR(daily!$A2570))</f>
        <v>316643493.54512131</v>
      </c>
      <c r="AF2570" s="5">
        <f t="shared" si="105"/>
        <v>5</v>
      </c>
      <c r="AG2570" s="5">
        <f t="shared" si="106"/>
        <v>2010</v>
      </c>
    </row>
    <row r="2571" spans="1:33">
      <c r="A2571" s="3">
        <v>40319</v>
      </c>
      <c r="B2571" s="1">
        <v>397031</v>
      </c>
      <c r="C2571" s="1">
        <v>98771</v>
      </c>
      <c r="D2571" s="1">
        <v>41150</v>
      </c>
      <c r="E2571" s="1">
        <v>70.040000000000006</v>
      </c>
      <c r="F2571" s="1">
        <v>72.75</v>
      </c>
      <c r="G2571" s="1">
        <v>73.55</v>
      </c>
      <c r="H2571" s="2">
        <v>52.1</v>
      </c>
      <c r="I2571" s="2">
        <v>29.2</v>
      </c>
      <c r="J2571" s="2">
        <v>86.6</v>
      </c>
      <c r="K2571" s="2">
        <v>87.3</v>
      </c>
      <c r="L2571">
        <f>SUMIFS(US!B:B,US!$D:$D,YEAR(daily!$A2571),US!$E:$E,MONTH(daily!$A2571))</f>
        <v>9620</v>
      </c>
      <c r="M2571">
        <f>SUMIFS(US!C:C,US!$D:$D,YEAR(daily!$A2571),US!$E:$E,MONTH(daily!$A2571))</f>
        <v>18866</v>
      </c>
      <c r="N2571">
        <f>SUMIFS(COT!E:E,COT!$A:$A,YEAR(daily!$A2571),COT!$B:$B,WEEKNUM(daily!$A2571))</f>
        <v>1387907</v>
      </c>
      <c r="O2571">
        <f>SUMIFS(COT!F:F,COT!$A:$A,YEAR(daily!$A2571),COT!$B:$B,WEEKNUM(daily!$A2571))</f>
        <v>279604</v>
      </c>
      <c r="P2571">
        <f>SUMIFS(COT!G:G,COT!$A:$A,YEAR(daily!$A2571),COT!$B:$B,WEEKNUM(daily!$A2571))</f>
        <v>212243</v>
      </c>
      <c r="Q2571">
        <f>SUMIFS(COT!H:H,COT!$A:$A,YEAR(daily!$A2571),COT!$B:$B,WEEKNUM(daily!$A2571))</f>
        <v>316237</v>
      </c>
      <c r="R2571">
        <f>SUMIFS(COT!I:I,COT!$A:$A,YEAR(daily!$A2571),COT!$B:$B,WEEKNUM(daily!$A2571))</f>
        <v>696071</v>
      </c>
      <c r="S2571">
        <f>SUMIFS(COT!J:J,COT!$A:$A,YEAR(daily!$A2571),COT!$B:$B,WEEKNUM(daily!$A2571))</f>
        <v>782700</v>
      </c>
      <c r="T2571">
        <f>SUMIFS(COT!K:K,COT!$A:$A,YEAR(daily!$A2571),COT!$B:$B,WEEKNUM(daily!$A2571))</f>
        <v>95995</v>
      </c>
      <c r="U2571">
        <f>SUMIFS(COT!L:L,COT!$A:$A,YEAR(daily!$A2571),COT!$B:$B,WEEKNUM(daily!$A2571))</f>
        <v>76727</v>
      </c>
      <c r="V2571">
        <f>SUMIFS(COT!M:M,COT!$A:$A,YEAR(daily!$A2571),COT!$B:$B,WEEKNUM(daily!$A2571))</f>
        <v>97</v>
      </c>
      <c r="W2571">
        <f>SUMIFS(COT!N:N,COT!$A:$A,YEAR(daily!$A2571),COT!$B:$B,WEEKNUM(daily!$A2571))</f>
        <v>103</v>
      </c>
      <c r="X2571">
        <f>SUMIFS(COT!O:O,COT!$A:$A,YEAR(daily!$A2571),COT!$B:$B,WEEKNUM(daily!$A2571))</f>
        <v>146</v>
      </c>
      <c r="Y2571">
        <f>SUMIFS(COT!P:P,COT!$A:$A,YEAR(daily!$A2571),COT!$B:$B,WEEKNUM(daily!$A2571))</f>
        <v>86</v>
      </c>
      <c r="Z2571">
        <f>SUMIFS(COT!Q:Q,COT!$A:$A,YEAR(daily!$A2571),COT!$B:$B,WEEKNUM(daily!$A2571))</f>
        <v>93</v>
      </c>
      <c r="AA2571">
        <f>SUMIFS(Saudi!B:B,Saudi!$A:$A,YEAR(daily!$A2571))</f>
        <v>741.61599999999999</v>
      </c>
      <c r="AB2571">
        <f>SUMIFS(Saudi!C:C,Saudi!$A:$A,YEAR(daily!$A2571))</f>
        <v>670.98500000000001</v>
      </c>
      <c r="AC2571">
        <f>SUMIFS(Saudi!F:F,Saudi!$A:$A,YEAR(daily!$A2571))</f>
        <v>3981420</v>
      </c>
      <c r="AD2571">
        <f>SUMIFS(Saudi!G:G,Saudi!$A:$A,YEAR(daily!$A2571))</f>
        <v>79.530291590719216</v>
      </c>
      <c r="AE2571">
        <f>SUMIFS(Saudi!H:H,Saudi!$A:$A,YEAR(daily!$A2571))</f>
        <v>316643493.54512131</v>
      </c>
      <c r="AF2571" s="5">
        <f t="shared" si="105"/>
        <v>5</v>
      </c>
      <c r="AG2571" s="5">
        <f t="shared" si="106"/>
        <v>2010</v>
      </c>
    </row>
    <row r="2572" spans="1:33">
      <c r="A2572" s="3">
        <v>40322</v>
      </c>
      <c r="B2572" s="1">
        <v>390449</v>
      </c>
      <c r="C2572" s="1">
        <v>99081</v>
      </c>
      <c r="D2572" s="1">
        <v>41017</v>
      </c>
      <c r="E2572" s="1">
        <v>70.209999999999994</v>
      </c>
      <c r="F2572" s="1">
        <v>72.59</v>
      </c>
      <c r="G2572" s="1">
        <v>73.33</v>
      </c>
      <c r="H2572" s="2">
        <v>52.1</v>
      </c>
      <c r="I2572" s="2">
        <v>29.2</v>
      </c>
      <c r="J2572" s="2">
        <v>86.6</v>
      </c>
      <c r="K2572" s="2">
        <v>87.3</v>
      </c>
      <c r="L2572">
        <f>SUMIFS(US!B:B,US!$D:$D,YEAR(daily!$A2572),US!$E:$E,MONTH(daily!$A2572))</f>
        <v>9620</v>
      </c>
      <c r="M2572">
        <f>SUMIFS(US!C:C,US!$D:$D,YEAR(daily!$A2572),US!$E:$E,MONTH(daily!$A2572))</f>
        <v>18866</v>
      </c>
      <c r="N2572">
        <f>SUMIFS(COT!E:E,COT!$A:$A,YEAR(daily!$A2572),COT!$B:$B,WEEKNUM(daily!$A2572))</f>
        <v>1345993</v>
      </c>
      <c r="O2572">
        <f>SUMIFS(COT!F:F,COT!$A:$A,YEAR(daily!$A2572),COT!$B:$B,WEEKNUM(daily!$A2572))</f>
        <v>260710</v>
      </c>
      <c r="P2572">
        <f>SUMIFS(COT!G:G,COT!$A:$A,YEAR(daily!$A2572),COT!$B:$B,WEEKNUM(daily!$A2572))</f>
        <v>220267</v>
      </c>
      <c r="Q2572">
        <f>SUMIFS(COT!H:H,COT!$A:$A,YEAR(daily!$A2572),COT!$B:$B,WEEKNUM(daily!$A2572))</f>
        <v>305376</v>
      </c>
      <c r="R2572">
        <f>SUMIFS(COT!I:I,COT!$A:$A,YEAR(daily!$A2572),COT!$B:$B,WEEKNUM(daily!$A2572))</f>
        <v>697932</v>
      </c>
      <c r="S2572">
        <f>SUMIFS(COT!J:J,COT!$A:$A,YEAR(daily!$A2572),COT!$B:$B,WEEKNUM(daily!$A2572))</f>
        <v>751022</v>
      </c>
      <c r="T2572">
        <f>SUMIFS(COT!K:K,COT!$A:$A,YEAR(daily!$A2572),COT!$B:$B,WEEKNUM(daily!$A2572))</f>
        <v>81975</v>
      </c>
      <c r="U2572">
        <f>SUMIFS(COT!L:L,COT!$A:$A,YEAR(daily!$A2572),COT!$B:$B,WEEKNUM(daily!$A2572))</f>
        <v>69328</v>
      </c>
      <c r="V2572">
        <f>SUMIFS(COT!M:M,COT!$A:$A,YEAR(daily!$A2572),COT!$B:$B,WEEKNUM(daily!$A2572))</f>
        <v>93</v>
      </c>
      <c r="W2572">
        <f>SUMIFS(COT!N:N,COT!$A:$A,YEAR(daily!$A2572),COT!$B:$B,WEEKNUM(daily!$A2572))</f>
        <v>102</v>
      </c>
      <c r="X2572">
        <f>SUMIFS(COT!O:O,COT!$A:$A,YEAR(daily!$A2572),COT!$B:$B,WEEKNUM(daily!$A2572))</f>
        <v>141</v>
      </c>
      <c r="Y2572">
        <f>SUMIFS(COT!P:P,COT!$A:$A,YEAR(daily!$A2572),COT!$B:$B,WEEKNUM(daily!$A2572))</f>
        <v>88</v>
      </c>
      <c r="Z2572">
        <f>SUMIFS(COT!Q:Q,COT!$A:$A,YEAR(daily!$A2572),COT!$B:$B,WEEKNUM(daily!$A2572))</f>
        <v>101</v>
      </c>
      <c r="AA2572">
        <f>SUMIFS(Saudi!B:B,Saudi!$A:$A,YEAR(daily!$A2572))</f>
        <v>741.61599999999999</v>
      </c>
      <c r="AB2572">
        <f>SUMIFS(Saudi!C:C,Saudi!$A:$A,YEAR(daily!$A2572))</f>
        <v>670.98500000000001</v>
      </c>
      <c r="AC2572">
        <f>SUMIFS(Saudi!F:F,Saudi!$A:$A,YEAR(daily!$A2572))</f>
        <v>3981420</v>
      </c>
      <c r="AD2572">
        <f>SUMIFS(Saudi!G:G,Saudi!$A:$A,YEAR(daily!$A2572))</f>
        <v>79.530291590719216</v>
      </c>
      <c r="AE2572">
        <f>SUMIFS(Saudi!H:H,Saudi!$A:$A,YEAR(daily!$A2572))</f>
        <v>316643493.54512131</v>
      </c>
      <c r="AF2572" s="5">
        <f t="shared" si="105"/>
        <v>5</v>
      </c>
      <c r="AG2572" s="5">
        <f t="shared" si="106"/>
        <v>2010</v>
      </c>
    </row>
    <row r="2573" spans="1:33">
      <c r="A2573" s="3">
        <v>40323</v>
      </c>
      <c r="B2573" s="1">
        <v>388902</v>
      </c>
      <c r="C2573" s="1">
        <v>98630</v>
      </c>
      <c r="D2573" s="1">
        <v>41981</v>
      </c>
      <c r="E2573" s="1">
        <v>68.75</v>
      </c>
      <c r="F2573" s="1">
        <v>71.040000000000006</v>
      </c>
      <c r="G2573" s="1">
        <v>71.760000000000005</v>
      </c>
      <c r="H2573" s="2">
        <v>52.1</v>
      </c>
      <c r="I2573" s="2">
        <v>29.2</v>
      </c>
      <c r="J2573" s="2">
        <v>86.6</v>
      </c>
      <c r="K2573" s="2">
        <v>87.3</v>
      </c>
      <c r="L2573">
        <f>SUMIFS(US!B:B,US!$D:$D,YEAR(daily!$A2573),US!$E:$E,MONTH(daily!$A2573))</f>
        <v>9620</v>
      </c>
      <c r="M2573">
        <f>SUMIFS(US!C:C,US!$D:$D,YEAR(daily!$A2573),US!$E:$E,MONTH(daily!$A2573))</f>
        <v>18866</v>
      </c>
      <c r="N2573">
        <f>SUMIFS(COT!E:E,COT!$A:$A,YEAR(daily!$A2573),COT!$B:$B,WEEKNUM(daily!$A2573))</f>
        <v>1345993</v>
      </c>
      <c r="O2573">
        <f>SUMIFS(COT!F:F,COT!$A:$A,YEAR(daily!$A2573),COT!$B:$B,WEEKNUM(daily!$A2573))</f>
        <v>260710</v>
      </c>
      <c r="P2573">
        <f>SUMIFS(COT!G:G,COT!$A:$A,YEAR(daily!$A2573),COT!$B:$B,WEEKNUM(daily!$A2573))</f>
        <v>220267</v>
      </c>
      <c r="Q2573">
        <f>SUMIFS(COT!H:H,COT!$A:$A,YEAR(daily!$A2573),COT!$B:$B,WEEKNUM(daily!$A2573))</f>
        <v>305376</v>
      </c>
      <c r="R2573">
        <f>SUMIFS(COT!I:I,COT!$A:$A,YEAR(daily!$A2573),COT!$B:$B,WEEKNUM(daily!$A2573))</f>
        <v>697932</v>
      </c>
      <c r="S2573">
        <f>SUMIFS(COT!J:J,COT!$A:$A,YEAR(daily!$A2573),COT!$B:$B,WEEKNUM(daily!$A2573))</f>
        <v>751022</v>
      </c>
      <c r="T2573">
        <f>SUMIFS(COT!K:K,COT!$A:$A,YEAR(daily!$A2573),COT!$B:$B,WEEKNUM(daily!$A2573))</f>
        <v>81975</v>
      </c>
      <c r="U2573">
        <f>SUMIFS(COT!L:L,COT!$A:$A,YEAR(daily!$A2573),COT!$B:$B,WEEKNUM(daily!$A2573))</f>
        <v>69328</v>
      </c>
      <c r="V2573">
        <f>SUMIFS(COT!M:M,COT!$A:$A,YEAR(daily!$A2573),COT!$B:$B,WEEKNUM(daily!$A2573))</f>
        <v>93</v>
      </c>
      <c r="W2573">
        <f>SUMIFS(COT!N:N,COT!$A:$A,YEAR(daily!$A2573),COT!$B:$B,WEEKNUM(daily!$A2573))</f>
        <v>102</v>
      </c>
      <c r="X2573">
        <f>SUMIFS(COT!O:O,COT!$A:$A,YEAR(daily!$A2573),COT!$B:$B,WEEKNUM(daily!$A2573))</f>
        <v>141</v>
      </c>
      <c r="Y2573">
        <f>SUMIFS(COT!P:P,COT!$A:$A,YEAR(daily!$A2573),COT!$B:$B,WEEKNUM(daily!$A2573))</f>
        <v>88</v>
      </c>
      <c r="Z2573">
        <f>SUMIFS(COT!Q:Q,COT!$A:$A,YEAR(daily!$A2573),COT!$B:$B,WEEKNUM(daily!$A2573))</f>
        <v>101</v>
      </c>
      <c r="AA2573">
        <f>SUMIFS(Saudi!B:B,Saudi!$A:$A,YEAR(daily!$A2573))</f>
        <v>741.61599999999999</v>
      </c>
      <c r="AB2573">
        <f>SUMIFS(Saudi!C:C,Saudi!$A:$A,YEAR(daily!$A2573))</f>
        <v>670.98500000000001</v>
      </c>
      <c r="AC2573">
        <f>SUMIFS(Saudi!F:F,Saudi!$A:$A,YEAR(daily!$A2573))</f>
        <v>3981420</v>
      </c>
      <c r="AD2573">
        <f>SUMIFS(Saudi!G:G,Saudi!$A:$A,YEAR(daily!$A2573))</f>
        <v>79.530291590719216</v>
      </c>
      <c r="AE2573">
        <f>SUMIFS(Saudi!H:H,Saudi!$A:$A,YEAR(daily!$A2573))</f>
        <v>316643493.54512131</v>
      </c>
      <c r="AF2573" s="5">
        <f t="shared" si="105"/>
        <v>5</v>
      </c>
      <c r="AG2573" s="5">
        <f t="shared" si="106"/>
        <v>2010</v>
      </c>
    </row>
    <row r="2574" spans="1:33">
      <c r="A2574" s="3">
        <v>40324</v>
      </c>
      <c r="B2574" s="1">
        <v>391418</v>
      </c>
      <c r="C2574" s="1">
        <v>99365</v>
      </c>
      <c r="D2574" s="1">
        <v>44164</v>
      </c>
      <c r="E2574" s="1">
        <v>71.510000000000005</v>
      </c>
      <c r="F2574" s="1">
        <v>73.36</v>
      </c>
      <c r="G2574" s="1">
        <v>74.02</v>
      </c>
      <c r="H2574" s="2">
        <v>52.1</v>
      </c>
      <c r="I2574" s="2">
        <v>29.2</v>
      </c>
      <c r="J2574" s="2">
        <v>86.6</v>
      </c>
      <c r="K2574" s="2">
        <v>87.3</v>
      </c>
      <c r="L2574">
        <f>SUMIFS(US!B:B,US!$D:$D,YEAR(daily!$A2574),US!$E:$E,MONTH(daily!$A2574))</f>
        <v>9620</v>
      </c>
      <c r="M2574">
        <f>SUMIFS(US!C:C,US!$D:$D,YEAR(daily!$A2574),US!$E:$E,MONTH(daily!$A2574))</f>
        <v>18866</v>
      </c>
      <c r="N2574">
        <f>SUMIFS(COT!E:E,COT!$A:$A,YEAR(daily!$A2574),COT!$B:$B,WEEKNUM(daily!$A2574))</f>
        <v>1345993</v>
      </c>
      <c r="O2574">
        <f>SUMIFS(COT!F:F,COT!$A:$A,YEAR(daily!$A2574),COT!$B:$B,WEEKNUM(daily!$A2574))</f>
        <v>260710</v>
      </c>
      <c r="P2574">
        <f>SUMIFS(COT!G:G,COT!$A:$A,YEAR(daily!$A2574),COT!$B:$B,WEEKNUM(daily!$A2574))</f>
        <v>220267</v>
      </c>
      <c r="Q2574">
        <f>SUMIFS(COT!H:H,COT!$A:$A,YEAR(daily!$A2574),COT!$B:$B,WEEKNUM(daily!$A2574))</f>
        <v>305376</v>
      </c>
      <c r="R2574">
        <f>SUMIFS(COT!I:I,COT!$A:$A,YEAR(daily!$A2574),COT!$B:$B,WEEKNUM(daily!$A2574))</f>
        <v>697932</v>
      </c>
      <c r="S2574">
        <f>SUMIFS(COT!J:J,COT!$A:$A,YEAR(daily!$A2574),COT!$B:$B,WEEKNUM(daily!$A2574))</f>
        <v>751022</v>
      </c>
      <c r="T2574">
        <f>SUMIFS(COT!K:K,COT!$A:$A,YEAR(daily!$A2574),COT!$B:$B,WEEKNUM(daily!$A2574))</f>
        <v>81975</v>
      </c>
      <c r="U2574">
        <f>SUMIFS(COT!L:L,COT!$A:$A,YEAR(daily!$A2574),COT!$B:$B,WEEKNUM(daily!$A2574))</f>
        <v>69328</v>
      </c>
      <c r="V2574">
        <f>SUMIFS(COT!M:M,COT!$A:$A,YEAR(daily!$A2574),COT!$B:$B,WEEKNUM(daily!$A2574))</f>
        <v>93</v>
      </c>
      <c r="W2574">
        <f>SUMIFS(COT!N:N,COT!$A:$A,YEAR(daily!$A2574),COT!$B:$B,WEEKNUM(daily!$A2574))</f>
        <v>102</v>
      </c>
      <c r="X2574">
        <f>SUMIFS(COT!O:O,COT!$A:$A,YEAR(daily!$A2574),COT!$B:$B,WEEKNUM(daily!$A2574))</f>
        <v>141</v>
      </c>
      <c r="Y2574">
        <f>SUMIFS(COT!P:P,COT!$A:$A,YEAR(daily!$A2574),COT!$B:$B,WEEKNUM(daily!$A2574))</f>
        <v>88</v>
      </c>
      <c r="Z2574">
        <f>SUMIFS(COT!Q:Q,COT!$A:$A,YEAR(daily!$A2574),COT!$B:$B,WEEKNUM(daily!$A2574))</f>
        <v>101</v>
      </c>
      <c r="AA2574">
        <f>SUMIFS(Saudi!B:B,Saudi!$A:$A,YEAR(daily!$A2574))</f>
        <v>741.61599999999999</v>
      </c>
      <c r="AB2574">
        <f>SUMIFS(Saudi!C:C,Saudi!$A:$A,YEAR(daily!$A2574))</f>
        <v>670.98500000000001</v>
      </c>
      <c r="AC2574">
        <f>SUMIFS(Saudi!F:F,Saudi!$A:$A,YEAR(daily!$A2574))</f>
        <v>3981420</v>
      </c>
      <c r="AD2574">
        <f>SUMIFS(Saudi!G:G,Saudi!$A:$A,YEAR(daily!$A2574))</f>
        <v>79.530291590719216</v>
      </c>
      <c r="AE2574">
        <f>SUMIFS(Saudi!H:H,Saudi!$A:$A,YEAR(daily!$A2574))</f>
        <v>316643493.54512131</v>
      </c>
      <c r="AF2574" s="5">
        <f t="shared" si="105"/>
        <v>5</v>
      </c>
      <c r="AG2574" s="5">
        <f t="shared" si="106"/>
        <v>2010</v>
      </c>
    </row>
    <row r="2575" spans="1:33">
      <c r="A2575" s="3">
        <v>40325</v>
      </c>
      <c r="B2575" s="1">
        <v>381461</v>
      </c>
      <c r="C2575" s="1">
        <v>101748</v>
      </c>
      <c r="D2575" s="1">
        <v>44746</v>
      </c>
      <c r="E2575" s="1">
        <v>74.55</v>
      </c>
      <c r="F2575" s="1">
        <v>76.5</v>
      </c>
      <c r="G2575" s="1">
        <v>77.180000000000007</v>
      </c>
      <c r="H2575" s="2">
        <v>52.1</v>
      </c>
      <c r="I2575" s="2">
        <v>29.2</v>
      </c>
      <c r="J2575" s="2">
        <v>86.6</v>
      </c>
      <c r="K2575" s="2">
        <v>87.3</v>
      </c>
      <c r="L2575">
        <f>SUMIFS(US!B:B,US!$D:$D,YEAR(daily!$A2575),US!$E:$E,MONTH(daily!$A2575))</f>
        <v>9620</v>
      </c>
      <c r="M2575">
        <f>SUMIFS(US!C:C,US!$D:$D,YEAR(daily!$A2575),US!$E:$E,MONTH(daily!$A2575))</f>
        <v>18866</v>
      </c>
      <c r="N2575">
        <f>SUMIFS(COT!E:E,COT!$A:$A,YEAR(daily!$A2575),COT!$B:$B,WEEKNUM(daily!$A2575))</f>
        <v>1345993</v>
      </c>
      <c r="O2575">
        <f>SUMIFS(COT!F:F,COT!$A:$A,YEAR(daily!$A2575),COT!$B:$B,WEEKNUM(daily!$A2575))</f>
        <v>260710</v>
      </c>
      <c r="P2575">
        <f>SUMIFS(COT!G:G,COT!$A:$A,YEAR(daily!$A2575),COT!$B:$B,WEEKNUM(daily!$A2575))</f>
        <v>220267</v>
      </c>
      <c r="Q2575">
        <f>SUMIFS(COT!H:H,COT!$A:$A,YEAR(daily!$A2575),COT!$B:$B,WEEKNUM(daily!$A2575))</f>
        <v>305376</v>
      </c>
      <c r="R2575">
        <f>SUMIFS(COT!I:I,COT!$A:$A,YEAR(daily!$A2575),COT!$B:$B,WEEKNUM(daily!$A2575))</f>
        <v>697932</v>
      </c>
      <c r="S2575">
        <f>SUMIFS(COT!J:J,COT!$A:$A,YEAR(daily!$A2575),COT!$B:$B,WEEKNUM(daily!$A2575))</f>
        <v>751022</v>
      </c>
      <c r="T2575">
        <f>SUMIFS(COT!K:K,COT!$A:$A,YEAR(daily!$A2575),COT!$B:$B,WEEKNUM(daily!$A2575))</f>
        <v>81975</v>
      </c>
      <c r="U2575">
        <f>SUMIFS(COT!L:L,COT!$A:$A,YEAR(daily!$A2575),COT!$B:$B,WEEKNUM(daily!$A2575))</f>
        <v>69328</v>
      </c>
      <c r="V2575">
        <f>SUMIFS(COT!M:M,COT!$A:$A,YEAR(daily!$A2575),COT!$B:$B,WEEKNUM(daily!$A2575))</f>
        <v>93</v>
      </c>
      <c r="W2575">
        <f>SUMIFS(COT!N:N,COT!$A:$A,YEAR(daily!$A2575),COT!$B:$B,WEEKNUM(daily!$A2575))</f>
        <v>102</v>
      </c>
      <c r="X2575">
        <f>SUMIFS(COT!O:O,COT!$A:$A,YEAR(daily!$A2575),COT!$B:$B,WEEKNUM(daily!$A2575))</f>
        <v>141</v>
      </c>
      <c r="Y2575">
        <f>SUMIFS(COT!P:P,COT!$A:$A,YEAR(daily!$A2575),COT!$B:$B,WEEKNUM(daily!$A2575))</f>
        <v>88</v>
      </c>
      <c r="Z2575">
        <f>SUMIFS(COT!Q:Q,COT!$A:$A,YEAR(daily!$A2575),COT!$B:$B,WEEKNUM(daily!$A2575))</f>
        <v>101</v>
      </c>
      <c r="AA2575">
        <f>SUMIFS(Saudi!B:B,Saudi!$A:$A,YEAR(daily!$A2575))</f>
        <v>741.61599999999999</v>
      </c>
      <c r="AB2575">
        <f>SUMIFS(Saudi!C:C,Saudi!$A:$A,YEAR(daily!$A2575))</f>
        <v>670.98500000000001</v>
      </c>
      <c r="AC2575">
        <f>SUMIFS(Saudi!F:F,Saudi!$A:$A,YEAR(daily!$A2575))</f>
        <v>3981420</v>
      </c>
      <c r="AD2575">
        <f>SUMIFS(Saudi!G:G,Saudi!$A:$A,YEAR(daily!$A2575))</f>
        <v>79.530291590719216</v>
      </c>
      <c r="AE2575">
        <f>SUMIFS(Saudi!H:H,Saudi!$A:$A,YEAR(daily!$A2575))</f>
        <v>316643493.54512131</v>
      </c>
      <c r="AF2575" s="5">
        <f t="shared" si="105"/>
        <v>5</v>
      </c>
      <c r="AG2575" s="5">
        <f t="shared" si="106"/>
        <v>2010</v>
      </c>
    </row>
    <row r="2576" spans="1:33">
      <c r="A2576" s="3">
        <v>40326</v>
      </c>
      <c r="B2576" s="1">
        <v>374848</v>
      </c>
      <c r="C2576" s="1">
        <v>103561</v>
      </c>
      <c r="D2576" s="1">
        <v>45234</v>
      </c>
      <c r="E2576" s="1">
        <v>73.97</v>
      </c>
      <c r="F2576" s="1">
        <v>76.12</v>
      </c>
      <c r="G2576" s="1">
        <v>76.88</v>
      </c>
      <c r="H2576" s="2">
        <v>52.1</v>
      </c>
      <c r="I2576" s="2">
        <v>29.2</v>
      </c>
      <c r="J2576" s="2">
        <v>86.6</v>
      </c>
      <c r="K2576" s="2">
        <v>87.3</v>
      </c>
      <c r="L2576">
        <f>SUMIFS(US!B:B,US!$D:$D,YEAR(daily!$A2576),US!$E:$E,MONTH(daily!$A2576))</f>
        <v>9620</v>
      </c>
      <c r="M2576">
        <f>SUMIFS(US!C:C,US!$D:$D,YEAR(daily!$A2576),US!$E:$E,MONTH(daily!$A2576))</f>
        <v>18866</v>
      </c>
      <c r="N2576">
        <f>SUMIFS(COT!E:E,COT!$A:$A,YEAR(daily!$A2576),COT!$B:$B,WEEKNUM(daily!$A2576))</f>
        <v>1345993</v>
      </c>
      <c r="O2576">
        <f>SUMIFS(COT!F:F,COT!$A:$A,YEAR(daily!$A2576),COT!$B:$B,WEEKNUM(daily!$A2576))</f>
        <v>260710</v>
      </c>
      <c r="P2576">
        <f>SUMIFS(COT!G:G,COT!$A:$A,YEAR(daily!$A2576),COT!$B:$B,WEEKNUM(daily!$A2576))</f>
        <v>220267</v>
      </c>
      <c r="Q2576">
        <f>SUMIFS(COT!H:H,COT!$A:$A,YEAR(daily!$A2576),COT!$B:$B,WEEKNUM(daily!$A2576))</f>
        <v>305376</v>
      </c>
      <c r="R2576">
        <f>SUMIFS(COT!I:I,COT!$A:$A,YEAR(daily!$A2576),COT!$B:$B,WEEKNUM(daily!$A2576))</f>
        <v>697932</v>
      </c>
      <c r="S2576">
        <f>SUMIFS(COT!J:J,COT!$A:$A,YEAR(daily!$A2576),COT!$B:$B,WEEKNUM(daily!$A2576))</f>
        <v>751022</v>
      </c>
      <c r="T2576">
        <f>SUMIFS(COT!K:K,COT!$A:$A,YEAR(daily!$A2576),COT!$B:$B,WEEKNUM(daily!$A2576))</f>
        <v>81975</v>
      </c>
      <c r="U2576">
        <f>SUMIFS(COT!L:L,COT!$A:$A,YEAR(daily!$A2576),COT!$B:$B,WEEKNUM(daily!$A2576))</f>
        <v>69328</v>
      </c>
      <c r="V2576">
        <f>SUMIFS(COT!M:M,COT!$A:$A,YEAR(daily!$A2576),COT!$B:$B,WEEKNUM(daily!$A2576))</f>
        <v>93</v>
      </c>
      <c r="W2576">
        <f>SUMIFS(COT!N:N,COT!$A:$A,YEAR(daily!$A2576),COT!$B:$B,WEEKNUM(daily!$A2576))</f>
        <v>102</v>
      </c>
      <c r="X2576">
        <f>SUMIFS(COT!O:O,COT!$A:$A,YEAR(daily!$A2576),COT!$B:$B,WEEKNUM(daily!$A2576))</f>
        <v>141</v>
      </c>
      <c r="Y2576">
        <f>SUMIFS(COT!P:P,COT!$A:$A,YEAR(daily!$A2576),COT!$B:$B,WEEKNUM(daily!$A2576))</f>
        <v>88</v>
      </c>
      <c r="Z2576">
        <f>SUMIFS(COT!Q:Q,COT!$A:$A,YEAR(daily!$A2576),COT!$B:$B,WEEKNUM(daily!$A2576))</f>
        <v>101</v>
      </c>
      <c r="AA2576">
        <f>SUMIFS(Saudi!B:B,Saudi!$A:$A,YEAR(daily!$A2576))</f>
        <v>741.61599999999999</v>
      </c>
      <c r="AB2576">
        <f>SUMIFS(Saudi!C:C,Saudi!$A:$A,YEAR(daily!$A2576))</f>
        <v>670.98500000000001</v>
      </c>
      <c r="AC2576">
        <f>SUMIFS(Saudi!F:F,Saudi!$A:$A,YEAR(daily!$A2576))</f>
        <v>3981420</v>
      </c>
      <c r="AD2576">
        <f>SUMIFS(Saudi!G:G,Saudi!$A:$A,YEAR(daily!$A2576))</f>
        <v>79.530291590719216</v>
      </c>
      <c r="AE2576">
        <f>SUMIFS(Saudi!H:H,Saudi!$A:$A,YEAR(daily!$A2576))</f>
        <v>316643493.54512131</v>
      </c>
      <c r="AF2576" s="5">
        <f t="shared" si="105"/>
        <v>5</v>
      </c>
      <c r="AG2576" s="5">
        <f t="shared" si="106"/>
        <v>2010</v>
      </c>
    </row>
    <row r="2577" spans="1:33">
      <c r="A2577" s="3">
        <v>40330</v>
      </c>
      <c r="B2577" s="1">
        <v>370460</v>
      </c>
      <c r="C2577" s="1">
        <v>104859</v>
      </c>
      <c r="D2577" s="1">
        <v>46665</v>
      </c>
      <c r="E2577" s="1">
        <v>72.58</v>
      </c>
      <c r="F2577" s="1">
        <v>74.900000000000006</v>
      </c>
      <c r="G2577" s="1">
        <v>75.709999999999994</v>
      </c>
      <c r="H2577" s="2">
        <v>52.4</v>
      </c>
      <c r="I2577" s="2">
        <v>29.1</v>
      </c>
      <c r="J2577" s="2">
        <v>86.8</v>
      </c>
      <c r="K2577" s="2">
        <v>87.9</v>
      </c>
      <c r="L2577">
        <f>SUMIFS(US!B:B,US!$D:$D,YEAR(daily!$A2577),US!$E:$E,MONTH(daily!$A2577))</f>
        <v>9545</v>
      </c>
      <c r="M2577">
        <f>SUMIFS(US!C:C,US!$D:$D,YEAR(daily!$A2577),US!$E:$E,MONTH(daily!$A2577))</f>
        <v>19537</v>
      </c>
      <c r="N2577">
        <f>SUMIFS(COT!E:E,COT!$A:$A,YEAR(daily!$A2577),COT!$B:$B,WEEKNUM(daily!$A2577))</f>
        <v>1367020</v>
      </c>
      <c r="O2577">
        <f>SUMIFS(COT!F:F,COT!$A:$A,YEAR(daily!$A2577),COT!$B:$B,WEEKNUM(daily!$A2577))</f>
        <v>259155</v>
      </c>
      <c r="P2577">
        <f>SUMIFS(COT!G:G,COT!$A:$A,YEAR(daily!$A2577),COT!$B:$B,WEEKNUM(daily!$A2577))</f>
        <v>234280</v>
      </c>
      <c r="Q2577">
        <f>SUMIFS(COT!H:H,COT!$A:$A,YEAR(daily!$A2577),COT!$B:$B,WEEKNUM(daily!$A2577))</f>
        <v>325785</v>
      </c>
      <c r="R2577">
        <f>SUMIFS(COT!I:I,COT!$A:$A,YEAR(daily!$A2577),COT!$B:$B,WEEKNUM(daily!$A2577))</f>
        <v>698888</v>
      </c>
      <c r="S2577">
        <f>SUMIFS(COT!J:J,COT!$A:$A,YEAR(daily!$A2577),COT!$B:$B,WEEKNUM(daily!$A2577))</f>
        <v>728522</v>
      </c>
      <c r="T2577">
        <f>SUMIFS(COT!K:K,COT!$A:$A,YEAR(daily!$A2577),COT!$B:$B,WEEKNUM(daily!$A2577))</f>
        <v>83192</v>
      </c>
      <c r="U2577">
        <f>SUMIFS(COT!L:L,COT!$A:$A,YEAR(daily!$A2577),COT!$B:$B,WEEKNUM(daily!$A2577))</f>
        <v>78433</v>
      </c>
      <c r="V2577">
        <f>SUMIFS(COT!M:M,COT!$A:$A,YEAR(daily!$A2577),COT!$B:$B,WEEKNUM(daily!$A2577))</f>
        <v>92</v>
      </c>
      <c r="W2577">
        <f>SUMIFS(COT!N:N,COT!$A:$A,YEAR(daily!$A2577),COT!$B:$B,WEEKNUM(daily!$A2577))</f>
        <v>114</v>
      </c>
      <c r="X2577">
        <f>SUMIFS(COT!O:O,COT!$A:$A,YEAR(daily!$A2577),COT!$B:$B,WEEKNUM(daily!$A2577))</f>
        <v>148</v>
      </c>
      <c r="Y2577">
        <f>SUMIFS(COT!P:P,COT!$A:$A,YEAR(daily!$A2577),COT!$B:$B,WEEKNUM(daily!$A2577))</f>
        <v>90</v>
      </c>
      <c r="Z2577">
        <f>SUMIFS(COT!Q:Q,COT!$A:$A,YEAR(daily!$A2577),COT!$B:$B,WEEKNUM(daily!$A2577))</f>
        <v>99</v>
      </c>
      <c r="AA2577">
        <f>SUMIFS(Saudi!B:B,Saudi!$A:$A,YEAR(daily!$A2577))</f>
        <v>741.61599999999999</v>
      </c>
      <c r="AB2577">
        <f>SUMIFS(Saudi!C:C,Saudi!$A:$A,YEAR(daily!$A2577))</f>
        <v>670.98500000000001</v>
      </c>
      <c r="AC2577">
        <f>SUMIFS(Saudi!F:F,Saudi!$A:$A,YEAR(daily!$A2577))</f>
        <v>3981420</v>
      </c>
      <c r="AD2577">
        <f>SUMIFS(Saudi!G:G,Saudi!$A:$A,YEAR(daily!$A2577))</f>
        <v>79.530291590719216</v>
      </c>
      <c r="AE2577">
        <f>SUMIFS(Saudi!H:H,Saudi!$A:$A,YEAR(daily!$A2577))</f>
        <v>316643493.54512131</v>
      </c>
      <c r="AF2577" s="5">
        <f t="shared" si="105"/>
        <v>6</v>
      </c>
      <c r="AG2577" s="5">
        <f t="shared" si="106"/>
        <v>2010</v>
      </c>
    </row>
    <row r="2578" spans="1:33">
      <c r="A2578" s="3">
        <v>40331</v>
      </c>
      <c r="B2578" s="1">
        <v>348406</v>
      </c>
      <c r="C2578" s="1">
        <v>104700</v>
      </c>
      <c r="D2578" s="1">
        <v>45682</v>
      </c>
      <c r="E2578" s="1">
        <v>72.86</v>
      </c>
      <c r="F2578" s="1">
        <v>75.760000000000005</v>
      </c>
      <c r="G2578" s="1">
        <v>76.67</v>
      </c>
      <c r="H2578" s="2">
        <v>52.4</v>
      </c>
      <c r="I2578" s="2">
        <v>29.1</v>
      </c>
      <c r="J2578" s="2">
        <v>86.8</v>
      </c>
      <c r="K2578" s="2">
        <v>87.9</v>
      </c>
      <c r="L2578">
        <f>SUMIFS(US!B:B,US!$D:$D,YEAR(daily!$A2578),US!$E:$E,MONTH(daily!$A2578))</f>
        <v>9545</v>
      </c>
      <c r="M2578">
        <f>SUMIFS(US!C:C,US!$D:$D,YEAR(daily!$A2578),US!$E:$E,MONTH(daily!$A2578))</f>
        <v>19537</v>
      </c>
      <c r="N2578">
        <f>SUMIFS(COT!E:E,COT!$A:$A,YEAR(daily!$A2578),COT!$B:$B,WEEKNUM(daily!$A2578))</f>
        <v>1367020</v>
      </c>
      <c r="O2578">
        <f>SUMIFS(COT!F:F,COT!$A:$A,YEAR(daily!$A2578),COT!$B:$B,WEEKNUM(daily!$A2578))</f>
        <v>259155</v>
      </c>
      <c r="P2578">
        <f>SUMIFS(COT!G:G,COT!$A:$A,YEAR(daily!$A2578),COT!$B:$B,WEEKNUM(daily!$A2578))</f>
        <v>234280</v>
      </c>
      <c r="Q2578">
        <f>SUMIFS(COT!H:H,COT!$A:$A,YEAR(daily!$A2578),COT!$B:$B,WEEKNUM(daily!$A2578))</f>
        <v>325785</v>
      </c>
      <c r="R2578">
        <f>SUMIFS(COT!I:I,COT!$A:$A,YEAR(daily!$A2578),COT!$B:$B,WEEKNUM(daily!$A2578))</f>
        <v>698888</v>
      </c>
      <c r="S2578">
        <f>SUMIFS(COT!J:J,COT!$A:$A,YEAR(daily!$A2578),COT!$B:$B,WEEKNUM(daily!$A2578))</f>
        <v>728522</v>
      </c>
      <c r="T2578">
        <f>SUMIFS(COT!K:K,COT!$A:$A,YEAR(daily!$A2578),COT!$B:$B,WEEKNUM(daily!$A2578))</f>
        <v>83192</v>
      </c>
      <c r="U2578">
        <f>SUMIFS(COT!L:L,COT!$A:$A,YEAR(daily!$A2578),COT!$B:$B,WEEKNUM(daily!$A2578))</f>
        <v>78433</v>
      </c>
      <c r="V2578">
        <f>SUMIFS(COT!M:M,COT!$A:$A,YEAR(daily!$A2578),COT!$B:$B,WEEKNUM(daily!$A2578))</f>
        <v>92</v>
      </c>
      <c r="W2578">
        <f>SUMIFS(COT!N:N,COT!$A:$A,YEAR(daily!$A2578),COT!$B:$B,WEEKNUM(daily!$A2578))</f>
        <v>114</v>
      </c>
      <c r="X2578">
        <f>SUMIFS(COT!O:O,COT!$A:$A,YEAR(daily!$A2578),COT!$B:$B,WEEKNUM(daily!$A2578))</f>
        <v>148</v>
      </c>
      <c r="Y2578">
        <f>SUMIFS(COT!P:P,COT!$A:$A,YEAR(daily!$A2578),COT!$B:$B,WEEKNUM(daily!$A2578))</f>
        <v>90</v>
      </c>
      <c r="Z2578">
        <f>SUMIFS(COT!Q:Q,COT!$A:$A,YEAR(daily!$A2578),COT!$B:$B,WEEKNUM(daily!$A2578))</f>
        <v>99</v>
      </c>
      <c r="AA2578">
        <f>SUMIFS(Saudi!B:B,Saudi!$A:$A,YEAR(daily!$A2578))</f>
        <v>741.61599999999999</v>
      </c>
      <c r="AB2578">
        <f>SUMIFS(Saudi!C:C,Saudi!$A:$A,YEAR(daily!$A2578))</f>
        <v>670.98500000000001</v>
      </c>
      <c r="AC2578">
        <f>SUMIFS(Saudi!F:F,Saudi!$A:$A,YEAR(daily!$A2578))</f>
        <v>3981420</v>
      </c>
      <c r="AD2578">
        <f>SUMIFS(Saudi!G:G,Saudi!$A:$A,YEAR(daily!$A2578))</f>
        <v>79.530291590719216</v>
      </c>
      <c r="AE2578">
        <f>SUMIFS(Saudi!H:H,Saudi!$A:$A,YEAR(daily!$A2578))</f>
        <v>316643493.54512131</v>
      </c>
      <c r="AF2578" s="5">
        <f t="shared" si="105"/>
        <v>6</v>
      </c>
      <c r="AG2578" s="5">
        <f t="shared" si="106"/>
        <v>2010</v>
      </c>
    </row>
    <row r="2579" spans="1:33">
      <c r="A2579" s="3">
        <v>40332</v>
      </c>
      <c r="B2579" s="1">
        <v>343405</v>
      </c>
      <c r="C2579" s="1">
        <v>106551</v>
      </c>
      <c r="D2579" s="1">
        <v>46844</v>
      </c>
      <c r="E2579" s="1">
        <v>74.61</v>
      </c>
      <c r="F2579" s="1">
        <v>77.11</v>
      </c>
      <c r="G2579" s="1">
        <v>77.989999999999995</v>
      </c>
      <c r="H2579" s="2">
        <v>52.4</v>
      </c>
      <c r="I2579" s="2">
        <v>29.1</v>
      </c>
      <c r="J2579" s="2">
        <v>86.8</v>
      </c>
      <c r="K2579" s="2">
        <v>87.9</v>
      </c>
      <c r="L2579">
        <f>SUMIFS(US!B:B,US!$D:$D,YEAR(daily!$A2579),US!$E:$E,MONTH(daily!$A2579))</f>
        <v>9545</v>
      </c>
      <c r="M2579">
        <f>SUMIFS(US!C:C,US!$D:$D,YEAR(daily!$A2579),US!$E:$E,MONTH(daily!$A2579))</f>
        <v>19537</v>
      </c>
      <c r="N2579">
        <f>SUMIFS(COT!E:E,COT!$A:$A,YEAR(daily!$A2579),COT!$B:$B,WEEKNUM(daily!$A2579))</f>
        <v>1367020</v>
      </c>
      <c r="O2579">
        <f>SUMIFS(COT!F:F,COT!$A:$A,YEAR(daily!$A2579),COT!$B:$B,WEEKNUM(daily!$A2579))</f>
        <v>259155</v>
      </c>
      <c r="P2579">
        <f>SUMIFS(COT!G:G,COT!$A:$A,YEAR(daily!$A2579),COT!$B:$B,WEEKNUM(daily!$A2579))</f>
        <v>234280</v>
      </c>
      <c r="Q2579">
        <f>SUMIFS(COT!H:H,COT!$A:$A,YEAR(daily!$A2579),COT!$B:$B,WEEKNUM(daily!$A2579))</f>
        <v>325785</v>
      </c>
      <c r="R2579">
        <f>SUMIFS(COT!I:I,COT!$A:$A,YEAR(daily!$A2579),COT!$B:$B,WEEKNUM(daily!$A2579))</f>
        <v>698888</v>
      </c>
      <c r="S2579">
        <f>SUMIFS(COT!J:J,COT!$A:$A,YEAR(daily!$A2579),COT!$B:$B,WEEKNUM(daily!$A2579))</f>
        <v>728522</v>
      </c>
      <c r="T2579">
        <f>SUMIFS(COT!K:K,COT!$A:$A,YEAR(daily!$A2579),COT!$B:$B,WEEKNUM(daily!$A2579))</f>
        <v>83192</v>
      </c>
      <c r="U2579">
        <f>SUMIFS(COT!L:L,COT!$A:$A,YEAR(daily!$A2579),COT!$B:$B,WEEKNUM(daily!$A2579))</f>
        <v>78433</v>
      </c>
      <c r="V2579">
        <f>SUMIFS(COT!M:M,COT!$A:$A,YEAR(daily!$A2579),COT!$B:$B,WEEKNUM(daily!$A2579))</f>
        <v>92</v>
      </c>
      <c r="W2579">
        <f>SUMIFS(COT!N:N,COT!$A:$A,YEAR(daily!$A2579),COT!$B:$B,WEEKNUM(daily!$A2579))</f>
        <v>114</v>
      </c>
      <c r="X2579">
        <f>SUMIFS(COT!O:O,COT!$A:$A,YEAR(daily!$A2579),COT!$B:$B,WEEKNUM(daily!$A2579))</f>
        <v>148</v>
      </c>
      <c r="Y2579">
        <f>SUMIFS(COT!P:P,COT!$A:$A,YEAR(daily!$A2579),COT!$B:$B,WEEKNUM(daily!$A2579))</f>
        <v>90</v>
      </c>
      <c r="Z2579">
        <f>SUMIFS(COT!Q:Q,COT!$A:$A,YEAR(daily!$A2579),COT!$B:$B,WEEKNUM(daily!$A2579))</f>
        <v>99</v>
      </c>
      <c r="AA2579">
        <f>SUMIFS(Saudi!B:B,Saudi!$A:$A,YEAR(daily!$A2579))</f>
        <v>741.61599999999999</v>
      </c>
      <c r="AB2579">
        <f>SUMIFS(Saudi!C:C,Saudi!$A:$A,YEAR(daily!$A2579))</f>
        <v>670.98500000000001</v>
      </c>
      <c r="AC2579">
        <f>SUMIFS(Saudi!F:F,Saudi!$A:$A,YEAR(daily!$A2579))</f>
        <v>3981420</v>
      </c>
      <c r="AD2579">
        <f>SUMIFS(Saudi!G:G,Saudi!$A:$A,YEAR(daily!$A2579))</f>
        <v>79.530291590719216</v>
      </c>
      <c r="AE2579">
        <f>SUMIFS(Saudi!H:H,Saudi!$A:$A,YEAR(daily!$A2579))</f>
        <v>316643493.54512131</v>
      </c>
      <c r="AF2579" s="5">
        <f t="shared" si="105"/>
        <v>6</v>
      </c>
      <c r="AG2579" s="5">
        <f t="shared" si="106"/>
        <v>2010</v>
      </c>
    </row>
    <row r="2580" spans="1:33">
      <c r="A2580" s="3">
        <v>40333</v>
      </c>
      <c r="B2580" s="1">
        <v>343960</v>
      </c>
      <c r="C2580" s="1">
        <v>104730</v>
      </c>
      <c r="D2580" s="1">
        <v>48694</v>
      </c>
      <c r="E2580" s="1">
        <v>71.510000000000005</v>
      </c>
      <c r="F2580" s="1">
        <v>73.77</v>
      </c>
      <c r="G2580" s="1">
        <v>74.64</v>
      </c>
      <c r="H2580" s="2">
        <v>52.4</v>
      </c>
      <c r="I2580" s="2">
        <v>29.1</v>
      </c>
      <c r="J2580" s="2">
        <v>86.8</v>
      </c>
      <c r="K2580" s="2">
        <v>87.9</v>
      </c>
      <c r="L2580">
        <f>SUMIFS(US!B:B,US!$D:$D,YEAR(daily!$A2580),US!$E:$E,MONTH(daily!$A2580))</f>
        <v>9545</v>
      </c>
      <c r="M2580">
        <f>SUMIFS(US!C:C,US!$D:$D,YEAR(daily!$A2580),US!$E:$E,MONTH(daily!$A2580))</f>
        <v>19537</v>
      </c>
      <c r="N2580">
        <f>SUMIFS(COT!E:E,COT!$A:$A,YEAR(daily!$A2580),COT!$B:$B,WEEKNUM(daily!$A2580))</f>
        <v>1367020</v>
      </c>
      <c r="O2580">
        <f>SUMIFS(COT!F:F,COT!$A:$A,YEAR(daily!$A2580),COT!$B:$B,WEEKNUM(daily!$A2580))</f>
        <v>259155</v>
      </c>
      <c r="P2580">
        <f>SUMIFS(COT!G:G,COT!$A:$A,YEAR(daily!$A2580),COT!$B:$B,WEEKNUM(daily!$A2580))</f>
        <v>234280</v>
      </c>
      <c r="Q2580">
        <f>SUMIFS(COT!H:H,COT!$A:$A,YEAR(daily!$A2580),COT!$B:$B,WEEKNUM(daily!$A2580))</f>
        <v>325785</v>
      </c>
      <c r="R2580">
        <f>SUMIFS(COT!I:I,COT!$A:$A,YEAR(daily!$A2580),COT!$B:$B,WEEKNUM(daily!$A2580))</f>
        <v>698888</v>
      </c>
      <c r="S2580">
        <f>SUMIFS(COT!J:J,COT!$A:$A,YEAR(daily!$A2580),COT!$B:$B,WEEKNUM(daily!$A2580))</f>
        <v>728522</v>
      </c>
      <c r="T2580">
        <f>SUMIFS(COT!K:K,COT!$A:$A,YEAR(daily!$A2580),COT!$B:$B,WEEKNUM(daily!$A2580))</f>
        <v>83192</v>
      </c>
      <c r="U2580">
        <f>SUMIFS(COT!L:L,COT!$A:$A,YEAR(daily!$A2580),COT!$B:$B,WEEKNUM(daily!$A2580))</f>
        <v>78433</v>
      </c>
      <c r="V2580">
        <f>SUMIFS(COT!M:M,COT!$A:$A,YEAR(daily!$A2580),COT!$B:$B,WEEKNUM(daily!$A2580))</f>
        <v>92</v>
      </c>
      <c r="W2580">
        <f>SUMIFS(COT!N:N,COT!$A:$A,YEAR(daily!$A2580),COT!$B:$B,WEEKNUM(daily!$A2580))</f>
        <v>114</v>
      </c>
      <c r="X2580">
        <f>SUMIFS(COT!O:O,COT!$A:$A,YEAR(daily!$A2580),COT!$B:$B,WEEKNUM(daily!$A2580))</f>
        <v>148</v>
      </c>
      <c r="Y2580">
        <f>SUMIFS(COT!P:P,COT!$A:$A,YEAR(daily!$A2580),COT!$B:$B,WEEKNUM(daily!$A2580))</f>
        <v>90</v>
      </c>
      <c r="Z2580">
        <f>SUMIFS(COT!Q:Q,COT!$A:$A,YEAR(daily!$A2580),COT!$B:$B,WEEKNUM(daily!$A2580))</f>
        <v>99</v>
      </c>
      <c r="AA2580">
        <f>SUMIFS(Saudi!B:B,Saudi!$A:$A,YEAR(daily!$A2580))</f>
        <v>741.61599999999999</v>
      </c>
      <c r="AB2580">
        <f>SUMIFS(Saudi!C:C,Saudi!$A:$A,YEAR(daily!$A2580))</f>
        <v>670.98500000000001</v>
      </c>
      <c r="AC2580">
        <f>SUMIFS(Saudi!F:F,Saudi!$A:$A,YEAR(daily!$A2580))</f>
        <v>3981420</v>
      </c>
      <c r="AD2580">
        <f>SUMIFS(Saudi!G:G,Saudi!$A:$A,YEAR(daily!$A2580))</f>
        <v>79.530291590719216</v>
      </c>
      <c r="AE2580">
        <f>SUMIFS(Saudi!H:H,Saudi!$A:$A,YEAR(daily!$A2580))</f>
        <v>316643493.54512131</v>
      </c>
      <c r="AF2580" s="5">
        <f t="shared" si="105"/>
        <v>6</v>
      </c>
      <c r="AG2580" s="5">
        <f t="shared" si="106"/>
        <v>2010</v>
      </c>
    </row>
    <row r="2581" spans="1:33">
      <c r="A2581" s="3">
        <v>40336</v>
      </c>
      <c r="B2581" s="1">
        <v>314261</v>
      </c>
      <c r="C2581" s="1">
        <v>109405</v>
      </c>
      <c r="D2581" s="1">
        <v>50374</v>
      </c>
      <c r="E2581" s="1">
        <v>71.44</v>
      </c>
      <c r="F2581" s="1">
        <v>73.849999999999994</v>
      </c>
      <c r="G2581" s="1">
        <v>74.78</v>
      </c>
      <c r="H2581" s="2">
        <v>52.4</v>
      </c>
      <c r="I2581" s="2">
        <v>29.1</v>
      </c>
      <c r="J2581" s="2">
        <v>86.8</v>
      </c>
      <c r="K2581" s="2">
        <v>87.9</v>
      </c>
      <c r="L2581">
        <f>SUMIFS(US!B:B,US!$D:$D,YEAR(daily!$A2581),US!$E:$E,MONTH(daily!$A2581))</f>
        <v>9545</v>
      </c>
      <c r="M2581">
        <f>SUMIFS(US!C:C,US!$D:$D,YEAR(daily!$A2581),US!$E:$E,MONTH(daily!$A2581))</f>
        <v>19537</v>
      </c>
      <c r="N2581">
        <f>SUMIFS(COT!E:E,COT!$A:$A,YEAR(daily!$A2581),COT!$B:$B,WEEKNUM(daily!$A2581))</f>
        <v>1322308</v>
      </c>
      <c r="O2581">
        <f>SUMIFS(COT!F:F,COT!$A:$A,YEAR(daily!$A2581),COT!$B:$B,WEEKNUM(daily!$A2581))</f>
        <v>255375</v>
      </c>
      <c r="P2581">
        <f>SUMIFS(COT!G:G,COT!$A:$A,YEAR(daily!$A2581),COT!$B:$B,WEEKNUM(daily!$A2581))</f>
        <v>237918</v>
      </c>
      <c r="Q2581">
        <f>SUMIFS(COT!H:H,COT!$A:$A,YEAR(daily!$A2581),COT!$B:$B,WEEKNUM(daily!$A2581))</f>
        <v>333916</v>
      </c>
      <c r="R2581">
        <f>SUMIFS(COT!I:I,COT!$A:$A,YEAR(daily!$A2581),COT!$B:$B,WEEKNUM(daily!$A2581))</f>
        <v>659634</v>
      </c>
      <c r="S2581">
        <f>SUMIFS(COT!J:J,COT!$A:$A,YEAR(daily!$A2581),COT!$B:$B,WEEKNUM(daily!$A2581))</f>
        <v>682691</v>
      </c>
      <c r="T2581">
        <f>SUMIFS(COT!K:K,COT!$A:$A,YEAR(daily!$A2581),COT!$B:$B,WEEKNUM(daily!$A2581))</f>
        <v>73383</v>
      </c>
      <c r="U2581">
        <f>SUMIFS(COT!L:L,COT!$A:$A,YEAR(daily!$A2581),COT!$B:$B,WEEKNUM(daily!$A2581))</f>
        <v>67783</v>
      </c>
      <c r="V2581">
        <f>SUMIFS(COT!M:M,COT!$A:$A,YEAR(daily!$A2581),COT!$B:$B,WEEKNUM(daily!$A2581))</f>
        <v>100</v>
      </c>
      <c r="W2581">
        <f>SUMIFS(COT!N:N,COT!$A:$A,YEAR(daily!$A2581),COT!$B:$B,WEEKNUM(daily!$A2581))</f>
        <v>102</v>
      </c>
      <c r="X2581">
        <f>SUMIFS(COT!O:O,COT!$A:$A,YEAR(daily!$A2581),COT!$B:$B,WEEKNUM(daily!$A2581))</f>
        <v>145</v>
      </c>
      <c r="Y2581">
        <f>SUMIFS(COT!P:P,COT!$A:$A,YEAR(daily!$A2581),COT!$B:$B,WEEKNUM(daily!$A2581))</f>
        <v>90</v>
      </c>
      <c r="Z2581">
        <f>SUMIFS(COT!Q:Q,COT!$A:$A,YEAR(daily!$A2581),COT!$B:$B,WEEKNUM(daily!$A2581))</f>
        <v>95</v>
      </c>
      <c r="AA2581">
        <f>SUMIFS(Saudi!B:B,Saudi!$A:$A,YEAR(daily!$A2581))</f>
        <v>741.61599999999999</v>
      </c>
      <c r="AB2581">
        <f>SUMIFS(Saudi!C:C,Saudi!$A:$A,YEAR(daily!$A2581))</f>
        <v>670.98500000000001</v>
      </c>
      <c r="AC2581">
        <f>SUMIFS(Saudi!F:F,Saudi!$A:$A,YEAR(daily!$A2581))</f>
        <v>3981420</v>
      </c>
      <c r="AD2581">
        <f>SUMIFS(Saudi!G:G,Saudi!$A:$A,YEAR(daily!$A2581))</f>
        <v>79.530291590719216</v>
      </c>
      <c r="AE2581">
        <f>SUMIFS(Saudi!H:H,Saudi!$A:$A,YEAR(daily!$A2581))</f>
        <v>316643493.54512131</v>
      </c>
      <c r="AF2581" s="5">
        <f t="shared" si="105"/>
        <v>6</v>
      </c>
      <c r="AG2581" s="5">
        <f t="shared" si="106"/>
        <v>2010</v>
      </c>
    </row>
    <row r="2582" spans="1:33">
      <c r="A2582" s="3">
        <v>40337</v>
      </c>
      <c r="B2582" s="1">
        <v>274957</v>
      </c>
      <c r="C2582" s="1">
        <v>110771</v>
      </c>
      <c r="D2582" s="1">
        <v>52672</v>
      </c>
      <c r="E2582" s="1">
        <v>71.989999999999995</v>
      </c>
      <c r="F2582" s="1">
        <v>73.98</v>
      </c>
      <c r="G2582" s="1">
        <v>74.78</v>
      </c>
      <c r="H2582" s="2">
        <v>52.4</v>
      </c>
      <c r="I2582" s="2">
        <v>29.1</v>
      </c>
      <c r="J2582" s="2">
        <v>86.8</v>
      </c>
      <c r="K2582" s="2">
        <v>87.9</v>
      </c>
      <c r="L2582">
        <f>SUMIFS(US!B:B,US!$D:$D,YEAR(daily!$A2582),US!$E:$E,MONTH(daily!$A2582))</f>
        <v>9545</v>
      </c>
      <c r="M2582">
        <f>SUMIFS(US!C:C,US!$D:$D,YEAR(daily!$A2582),US!$E:$E,MONTH(daily!$A2582))</f>
        <v>19537</v>
      </c>
      <c r="N2582">
        <f>SUMIFS(COT!E:E,COT!$A:$A,YEAR(daily!$A2582),COT!$B:$B,WEEKNUM(daily!$A2582))</f>
        <v>1322308</v>
      </c>
      <c r="O2582">
        <f>SUMIFS(COT!F:F,COT!$A:$A,YEAR(daily!$A2582),COT!$B:$B,WEEKNUM(daily!$A2582))</f>
        <v>255375</v>
      </c>
      <c r="P2582">
        <f>SUMIFS(COT!G:G,COT!$A:$A,YEAR(daily!$A2582),COT!$B:$B,WEEKNUM(daily!$A2582))</f>
        <v>237918</v>
      </c>
      <c r="Q2582">
        <f>SUMIFS(COT!H:H,COT!$A:$A,YEAR(daily!$A2582),COT!$B:$B,WEEKNUM(daily!$A2582))</f>
        <v>333916</v>
      </c>
      <c r="R2582">
        <f>SUMIFS(COT!I:I,COT!$A:$A,YEAR(daily!$A2582),COT!$B:$B,WEEKNUM(daily!$A2582))</f>
        <v>659634</v>
      </c>
      <c r="S2582">
        <f>SUMIFS(COT!J:J,COT!$A:$A,YEAR(daily!$A2582),COT!$B:$B,WEEKNUM(daily!$A2582))</f>
        <v>682691</v>
      </c>
      <c r="T2582">
        <f>SUMIFS(COT!K:K,COT!$A:$A,YEAR(daily!$A2582),COT!$B:$B,WEEKNUM(daily!$A2582))</f>
        <v>73383</v>
      </c>
      <c r="U2582">
        <f>SUMIFS(COT!L:L,COT!$A:$A,YEAR(daily!$A2582),COT!$B:$B,WEEKNUM(daily!$A2582))</f>
        <v>67783</v>
      </c>
      <c r="V2582">
        <f>SUMIFS(COT!M:M,COT!$A:$A,YEAR(daily!$A2582),COT!$B:$B,WEEKNUM(daily!$A2582))</f>
        <v>100</v>
      </c>
      <c r="W2582">
        <f>SUMIFS(COT!N:N,COT!$A:$A,YEAR(daily!$A2582),COT!$B:$B,WEEKNUM(daily!$A2582))</f>
        <v>102</v>
      </c>
      <c r="X2582">
        <f>SUMIFS(COT!O:O,COT!$A:$A,YEAR(daily!$A2582),COT!$B:$B,WEEKNUM(daily!$A2582))</f>
        <v>145</v>
      </c>
      <c r="Y2582">
        <f>SUMIFS(COT!P:P,COT!$A:$A,YEAR(daily!$A2582),COT!$B:$B,WEEKNUM(daily!$A2582))</f>
        <v>90</v>
      </c>
      <c r="Z2582">
        <f>SUMIFS(COT!Q:Q,COT!$A:$A,YEAR(daily!$A2582),COT!$B:$B,WEEKNUM(daily!$A2582))</f>
        <v>95</v>
      </c>
      <c r="AA2582">
        <f>SUMIFS(Saudi!B:B,Saudi!$A:$A,YEAR(daily!$A2582))</f>
        <v>741.61599999999999</v>
      </c>
      <c r="AB2582">
        <f>SUMIFS(Saudi!C:C,Saudi!$A:$A,YEAR(daily!$A2582))</f>
        <v>670.98500000000001</v>
      </c>
      <c r="AC2582">
        <f>SUMIFS(Saudi!F:F,Saudi!$A:$A,YEAR(daily!$A2582))</f>
        <v>3981420</v>
      </c>
      <c r="AD2582">
        <f>SUMIFS(Saudi!G:G,Saudi!$A:$A,YEAR(daily!$A2582))</f>
        <v>79.530291590719216</v>
      </c>
      <c r="AE2582">
        <f>SUMIFS(Saudi!H:H,Saudi!$A:$A,YEAR(daily!$A2582))</f>
        <v>316643493.54512131</v>
      </c>
      <c r="AF2582" s="5">
        <f t="shared" si="105"/>
        <v>6</v>
      </c>
      <c r="AG2582" s="5">
        <f t="shared" si="106"/>
        <v>2010</v>
      </c>
    </row>
    <row r="2583" spans="1:33">
      <c r="A2583" s="3">
        <v>40338</v>
      </c>
      <c r="B2583" s="1">
        <v>235520</v>
      </c>
      <c r="C2583" s="1">
        <v>119742</v>
      </c>
      <c r="D2583" s="1">
        <v>52834</v>
      </c>
      <c r="E2583" s="1">
        <v>74.38</v>
      </c>
      <c r="F2583" s="1">
        <v>76.33</v>
      </c>
      <c r="G2583" s="1">
        <v>77.03</v>
      </c>
      <c r="H2583" s="2">
        <v>52.4</v>
      </c>
      <c r="I2583" s="2">
        <v>29.1</v>
      </c>
      <c r="J2583" s="2">
        <v>86.8</v>
      </c>
      <c r="K2583" s="2">
        <v>87.9</v>
      </c>
      <c r="L2583">
        <f>SUMIFS(US!B:B,US!$D:$D,YEAR(daily!$A2583),US!$E:$E,MONTH(daily!$A2583))</f>
        <v>9545</v>
      </c>
      <c r="M2583">
        <f>SUMIFS(US!C:C,US!$D:$D,YEAR(daily!$A2583),US!$E:$E,MONTH(daily!$A2583))</f>
        <v>19537</v>
      </c>
      <c r="N2583">
        <f>SUMIFS(COT!E:E,COT!$A:$A,YEAR(daily!$A2583),COT!$B:$B,WEEKNUM(daily!$A2583))</f>
        <v>1322308</v>
      </c>
      <c r="O2583">
        <f>SUMIFS(COT!F:F,COT!$A:$A,YEAR(daily!$A2583),COT!$B:$B,WEEKNUM(daily!$A2583))</f>
        <v>255375</v>
      </c>
      <c r="P2583">
        <f>SUMIFS(COT!G:G,COT!$A:$A,YEAR(daily!$A2583),COT!$B:$B,WEEKNUM(daily!$A2583))</f>
        <v>237918</v>
      </c>
      <c r="Q2583">
        <f>SUMIFS(COT!H:H,COT!$A:$A,YEAR(daily!$A2583),COT!$B:$B,WEEKNUM(daily!$A2583))</f>
        <v>333916</v>
      </c>
      <c r="R2583">
        <f>SUMIFS(COT!I:I,COT!$A:$A,YEAR(daily!$A2583),COT!$B:$B,WEEKNUM(daily!$A2583))</f>
        <v>659634</v>
      </c>
      <c r="S2583">
        <f>SUMIFS(COT!J:J,COT!$A:$A,YEAR(daily!$A2583),COT!$B:$B,WEEKNUM(daily!$A2583))</f>
        <v>682691</v>
      </c>
      <c r="T2583">
        <f>SUMIFS(COT!K:K,COT!$A:$A,YEAR(daily!$A2583),COT!$B:$B,WEEKNUM(daily!$A2583))</f>
        <v>73383</v>
      </c>
      <c r="U2583">
        <f>SUMIFS(COT!L:L,COT!$A:$A,YEAR(daily!$A2583),COT!$B:$B,WEEKNUM(daily!$A2583))</f>
        <v>67783</v>
      </c>
      <c r="V2583">
        <f>SUMIFS(COT!M:M,COT!$A:$A,YEAR(daily!$A2583),COT!$B:$B,WEEKNUM(daily!$A2583))</f>
        <v>100</v>
      </c>
      <c r="W2583">
        <f>SUMIFS(COT!N:N,COT!$A:$A,YEAR(daily!$A2583),COT!$B:$B,WEEKNUM(daily!$A2583))</f>
        <v>102</v>
      </c>
      <c r="X2583">
        <f>SUMIFS(COT!O:O,COT!$A:$A,YEAR(daily!$A2583),COT!$B:$B,WEEKNUM(daily!$A2583))</f>
        <v>145</v>
      </c>
      <c r="Y2583">
        <f>SUMIFS(COT!P:P,COT!$A:$A,YEAR(daily!$A2583),COT!$B:$B,WEEKNUM(daily!$A2583))</f>
        <v>90</v>
      </c>
      <c r="Z2583">
        <f>SUMIFS(COT!Q:Q,COT!$A:$A,YEAR(daily!$A2583),COT!$B:$B,WEEKNUM(daily!$A2583))</f>
        <v>95</v>
      </c>
      <c r="AA2583">
        <f>SUMIFS(Saudi!B:B,Saudi!$A:$A,YEAR(daily!$A2583))</f>
        <v>741.61599999999999</v>
      </c>
      <c r="AB2583">
        <f>SUMIFS(Saudi!C:C,Saudi!$A:$A,YEAR(daily!$A2583))</f>
        <v>670.98500000000001</v>
      </c>
      <c r="AC2583">
        <f>SUMIFS(Saudi!F:F,Saudi!$A:$A,YEAR(daily!$A2583))</f>
        <v>3981420</v>
      </c>
      <c r="AD2583">
        <f>SUMIFS(Saudi!G:G,Saudi!$A:$A,YEAR(daily!$A2583))</f>
        <v>79.530291590719216</v>
      </c>
      <c r="AE2583">
        <f>SUMIFS(Saudi!H:H,Saudi!$A:$A,YEAR(daily!$A2583))</f>
        <v>316643493.54512131</v>
      </c>
      <c r="AF2583" s="5">
        <f t="shared" si="105"/>
        <v>6</v>
      </c>
      <c r="AG2583" s="5">
        <f t="shared" si="106"/>
        <v>2010</v>
      </c>
    </row>
    <row r="2584" spans="1:33">
      <c r="A2584" s="3">
        <v>40339</v>
      </c>
      <c r="B2584" s="1">
        <v>198103</v>
      </c>
      <c r="C2584" s="1">
        <v>125999</v>
      </c>
      <c r="D2584" s="1">
        <v>52863</v>
      </c>
      <c r="E2584" s="1">
        <v>75.48</v>
      </c>
      <c r="F2584" s="1">
        <v>77.599999999999994</v>
      </c>
      <c r="G2584" s="1">
        <v>78.319999999999993</v>
      </c>
      <c r="H2584" s="2">
        <v>52.4</v>
      </c>
      <c r="I2584" s="2">
        <v>29.1</v>
      </c>
      <c r="J2584" s="2">
        <v>86.8</v>
      </c>
      <c r="K2584" s="2">
        <v>87.9</v>
      </c>
      <c r="L2584">
        <f>SUMIFS(US!B:B,US!$D:$D,YEAR(daily!$A2584),US!$E:$E,MONTH(daily!$A2584))</f>
        <v>9545</v>
      </c>
      <c r="M2584">
        <f>SUMIFS(US!C:C,US!$D:$D,YEAR(daily!$A2584),US!$E:$E,MONTH(daily!$A2584))</f>
        <v>19537</v>
      </c>
      <c r="N2584">
        <f>SUMIFS(COT!E:E,COT!$A:$A,YEAR(daily!$A2584),COT!$B:$B,WEEKNUM(daily!$A2584))</f>
        <v>1322308</v>
      </c>
      <c r="O2584">
        <f>SUMIFS(COT!F:F,COT!$A:$A,YEAR(daily!$A2584),COT!$B:$B,WEEKNUM(daily!$A2584))</f>
        <v>255375</v>
      </c>
      <c r="P2584">
        <f>SUMIFS(COT!G:G,COT!$A:$A,YEAR(daily!$A2584),COT!$B:$B,WEEKNUM(daily!$A2584))</f>
        <v>237918</v>
      </c>
      <c r="Q2584">
        <f>SUMIFS(COT!H:H,COT!$A:$A,YEAR(daily!$A2584),COT!$B:$B,WEEKNUM(daily!$A2584))</f>
        <v>333916</v>
      </c>
      <c r="R2584">
        <f>SUMIFS(COT!I:I,COT!$A:$A,YEAR(daily!$A2584),COT!$B:$B,WEEKNUM(daily!$A2584))</f>
        <v>659634</v>
      </c>
      <c r="S2584">
        <f>SUMIFS(COT!J:J,COT!$A:$A,YEAR(daily!$A2584),COT!$B:$B,WEEKNUM(daily!$A2584))</f>
        <v>682691</v>
      </c>
      <c r="T2584">
        <f>SUMIFS(COT!K:K,COT!$A:$A,YEAR(daily!$A2584),COT!$B:$B,WEEKNUM(daily!$A2584))</f>
        <v>73383</v>
      </c>
      <c r="U2584">
        <f>SUMIFS(COT!L:L,COT!$A:$A,YEAR(daily!$A2584),COT!$B:$B,WEEKNUM(daily!$A2584))</f>
        <v>67783</v>
      </c>
      <c r="V2584">
        <f>SUMIFS(COT!M:M,COT!$A:$A,YEAR(daily!$A2584),COT!$B:$B,WEEKNUM(daily!$A2584))</f>
        <v>100</v>
      </c>
      <c r="W2584">
        <f>SUMIFS(COT!N:N,COT!$A:$A,YEAR(daily!$A2584),COT!$B:$B,WEEKNUM(daily!$A2584))</f>
        <v>102</v>
      </c>
      <c r="X2584">
        <f>SUMIFS(COT!O:O,COT!$A:$A,YEAR(daily!$A2584),COT!$B:$B,WEEKNUM(daily!$A2584))</f>
        <v>145</v>
      </c>
      <c r="Y2584">
        <f>SUMIFS(COT!P:P,COT!$A:$A,YEAR(daily!$A2584),COT!$B:$B,WEEKNUM(daily!$A2584))</f>
        <v>90</v>
      </c>
      <c r="Z2584">
        <f>SUMIFS(COT!Q:Q,COT!$A:$A,YEAR(daily!$A2584),COT!$B:$B,WEEKNUM(daily!$A2584))</f>
        <v>95</v>
      </c>
      <c r="AA2584">
        <f>SUMIFS(Saudi!B:B,Saudi!$A:$A,YEAR(daily!$A2584))</f>
        <v>741.61599999999999</v>
      </c>
      <c r="AB2584">
        <f>SUMIFS(Saudi!C:C,Saudi!$A:$A,YEAR(daily!$A2584))</f>
        <v>670.98500000000001</v>
      </c>
      <c r="AC2584">
        <f>SUMIFS(Saudi!F:F,Saudi!$A:$A,YEAR(daily!$A2584))</f>
        <v>3981420</v>
      </c>
      <c r="AD2584">
        <f>SUMIFS(Saudi!G:G,Saudi!$A:$A,YEAR(daily!$A2584))</f>
        <v>79.530291590719216</v>
      </c>
      <c r="AE2584">
        <f>SUMIFS(Saudi!H:H,Saudi!$A:$A,YEAR(daily!$A2584))</f>
        <v>316643493.54512131</v>
      </c>
      <c r="AF2584" s="5">
        <f t="shared" si="105"/>
        <v>6</v>
      </c>
      <c r="AG2584" s="5">
        <f t="shared" si="106"/>
        <v>2010</v>
      </c>
    </row>
    <row r="2585" spans="1:33">
      <c r="A2585" s="3">
        <v>40340</v>
      </c>
      <c r="B2585" s="1">
        <v>156818</v>
      </c>
      <c r="C2585" s="1">
        <v>133853</v>
      </c>
      <c r="D2585" s="1">
        <v>53293</v>
      </c>
      <c r="E2585" s="1">
        <v>73.78</v>
      </c>
      <c r="F2585" s="1">
        <v>76.510000000000005</v>
      </c>
      <c r="G2585" s="1">
        <v>77.36</v>
      </c>
      <c r="H2585" s="2">
        <v>52.4</v>
      </c>
      <c r="I2585" s="2">
        <v>29.1</v>
      </c>
      <c r="J2585" s="2">
        <v>86.8</v>
      </c>
      <c r="K2585" s="2">
        <v>87.9</v>
      </c>
      <c r="L2585">
        <f>SUMIFS(US!B:B,US!$D:$D,YEAR(daily!$A2585),US!$E:$E,MONTH(daily!$A2585))</f>
        <v>9545</v>
      </c>
      <c r="M2585">
        <f>SUMIFS(US!C:C,US!$D:$D,YEAR(daily!$A2585),US!$E:$E,MONTH(daily!$A2585))</f>
        <v>19537</v>
      </c>
      <c r="N2585">
        <f>SUMIFS(COT!E:E,COT!$A:$A,YEAR(daily!$A2585),COT!$B:$B,WEEKNUM(daily!$A2585))</f>
        <v>1322308</v>
      </c>
      <c r="O2585">
        <f>SUMIFS(COT!F:F,COT!$A:$A,YEAR(daily!$A2585),COT!$B:$B,WEEKNUM(daily!$A2585))</f>
        <v>255375</v>
      </c>
      <c r="P2585">
        <f>SUMIFS(COT!G:G,COT!$A:$A,YEAR(daily!$A2585),COT!$B:$B,WEEKNUM(daily!$A2585))</f>
        <v>237918</v>
      </c>
      <c r="Q2585">
        <f>SUMIFS(COT!H:H,COT!$A:$A,YEAR(daily!$A2585),COT!$B:$B,WEEKNUM(daily!$A2585))</f>
        <v>333916</v>
      </c>
      <c r="R2585">
        <f>SUMIFS(COT!I:I,COT!$A:$A,YEAR(daily!$A2585),COT!$B:$B,WEEKNUM(daily!$A2585))</f>
        <v>659634</v>
      </c>
      <c r="S2585">
        <f>SUMIFS(COT!J:J,COT!$A:$A,YEAR(daily!$A2585),COT!$B:$B,WEEKNUM(daily!$A2585))</f>
        <v>682691</v>
      </c>
      <c r="T2585">
        <f>SUMIFS(COT!K:K,COT!$A:$A,YEAR(daily!$A2585),COT!$B:$B,WEEKNUM(daily!$A2585))</f>
        <v>73383</v>
      </c>
      <c r="U2585">
        <f>SUMIFS(COT!L:L,COT!$A:$A,YEAR(daily!$A2585),COT!$B:$B,WEEKNUM(daily!$A2585))</f>
        <v>67783</v>
      </c>
      <c r="V2585">
        <f>SUMIFS(COT!M:M,COT!$A:$A,YEAR(daily!$A2585),COT!$B:$B,WEEKNUM(daily!$A2585))</f>
        <v>100</v>
      </c>
      <c r="W2585">
        <f>SUMIFS(COT!N:N,COT!$A:$A,YEAR(daily!$A2585),COT!$B:$B,WEEKNUM(daily!$A2585))</f>
        <v>102</v>
      </c>
      <c r="X2585">
        <f>SUMIFS(COT!O:O,COT!$A:$A,YEAR(daily!$A2585),COT!$B:$B,WEEKNUM(daily!$A2585))</f>
        <v>145</v>
      </c>
      <c r="Y2585">
        <f>SUMIFS(COT!P:P,COT!$A:$A,YEAR(daily!$A2585),COT!$B:$B,WEEKNUM(daily!$A2585))</f>
        <v>90</v>
      </c>
      <c r="Z2585">
        <f>SUMIFS(COT!Q:Q,COT!$A:$A,YEAR(daily!$A2585),COT!$B:$B,WEEKNUM(daily!$A2585))</f>
        <v>95</v>
      </c>
      <c r="AA2585">
        <f>SUMIFS(Saudi!B:B,Saudi!$A:$A,YEAR(daily!$A2585))</f>
        <v>741.61599999999999</v>
      </c>
      <c r="AB2585">
        <f>SUMIFS(Saudi!C:C,Saudi!$A:$A,YEAR(daily!$A2585))</f>
        <v>670.98500000000001</v>
      </c>
      <c r="AC2585">
        <f>SUMIFS(Saudi!F:F,Saudi!$A:$A,YEAR(daily!$A2585))</f>
        <v>3981420</v>
      </c>
      <c r="AD2585">
        <f>SUMIFS(Saudi!G:G,Saudi!$A:$A,YEAR(daily!$A2585))</f>
        <v>79.530291590719216</v>
      </c>
      <c r="AE2585">
        <f>SUMIFS(Saudi!H:H,Saudi!$A:$A,YEAR(daily!$A2585))</f>
        <v>316643493.54512131</v>
      </c>
      <c r="AF2585" s="5">
        <f t="shared" si="105"/>
        <v>6</v>
      </c>
      <c r="AG2585" s="5">
        <f t="shared" si="106"/>
        <v>2010</v>
      </c>
    </row>
    <row r="2586" spans="1:33">
      <c r="A2586" s="3">
        <v>40343</v>
      </c>
      <c r="B2586" s="1">
        <v>143248</v>
      </c>
      <c r="C2586" s="1">
        <v>133526</v>
      </c>
      <c r="D2586" s="1">
        <v>54625</v>
      </c>
      <c r="E2586" s="1">
        <v>75.12</v>
      </c>
      <c r="F2586" s="1">
        <v>77.16</v>
      </c>
      <c r="G2586" s="1">
        <v>77.930000000000007</v>
      </c>
      <c r="H2586" s="2">
        <v>52.4</v>
      </c>
      <c r="I2586" s="2">
        <v>29.1</v>
      </c>
      <c r="J2586" s="2">
        <v>86.8</v>
      </c>
      <c r="K2586" s="2">
        <v>87.9</v>
      </c>
      <c r="L2586">
        <f>SUMIFS(US!B:B,US!$D:$D,YEAR(daily!$A2586),US!$E:$E,MONTH(daily!$A2586))</f>
        <v>9545</v>
      </c>
      <c r="M2586">
        <f>SUMIFS(US!C:C,US!$D:$D,YEAR(daily!$A2586),US!$E:$E,MONTH(daily!$A2586))</f>
        <v>19537</v>
      </c>
      <c r="N2586">
        <f>SUMIFS(COT!E:E,COT!$A:$A,YEAR(daily!$A2586),COT!$B:$B,WEEKNUM(daily!$A2586))</f>
        <v>1336533</v>
      </c>
      <c r="O2586">
        <f>SUMIFS(COT!F:F,COT!$A:$A,YEAR(daily!$A2586),COT!$B:$B,WEEKNUM(daily!$A2586))</f>
        <v>248883</v>
      </c>
      <c r="P2586">
        <f>SUMIFS(COT!G:G,COT!$A:$A,YEAR(daily!$A2586),COT!$B:$B,WEEKNUM(daily!$A2586))</f>
        <v>215953</v>
      </c>
      <c r="Q2586">
        <f>SUMIFS(COT!H:H,COT!$A:$A,YEAR(daily!$A2586),COT!$B:$B,WEEKNUM(daily!$A2586))</f>
        <v>335522</v>
      </c>
      <c r="R2586">
        <f>SUMIFS(COT!I:I,COT!$A:$A,YEAR(daily!$A2586),COT!$B:$B,WEEKNUM(daily!$A2586))</f>
        <v>676780</v>
      </c>
      <c r="S2586">
        <f>SUMIFS(COT!J:J,COT!$A:$A,YEAR(daily!$A2586),COT!$B:$B,WEEKNUM(daily!$A2586))</f>
        <v>704718</v>
      </c>
      <c r="T2586">
        <f>SUMIFS(COT!K:K,COT!$A:$A,YEAR(daily!$A2586),COT!$B:$B,WEEKNUM(daily!$A2586))</f>
        <v>75348</v>
      </c>
      <c r="U2586">
        <f>SUMIFS(COT!L:L,COT!$A:$A,YEAR(daily!$A2586),COT!$B:$B,WEEKNUM(daily!$A2586))</f>
        <v>80340</v>
      </c>
      <c r="V2586">
        <f>SUMIFS(COT!M:M,COT!$A:$A,YEAR(daily!$A2586),COT!$B:$B,WEEKNUM(daily!$A2586))</f>
        <v>96</v>
      </c>
      <c r="W2586">
        <f>SUMIFS(COT!N:N,COT!$A:$A,YEAR(daily!$A2586),COT!$B:$B,WEEKNUM(daily!$A2586))</f>
        <v>105</v>
      </c>
      <c r="X2586">
        <f>SUMIFS(COT!O:O,COT!$A:$A,YEAR(daily!$A2586),COT!$B:$B,WEEKNUM(daily!$A2586))</f>
        <v>139</v>
      </c>
      <c r="Y2586">
        <f>SUMIFS(COT!P:P,COT!$A:$A,YEAR(daily!$A2586),COT!$B:$B,WEEKNUM(daily!$A2586))</f>
        <v>90</v>
      </c>
      <c r="Z2586">
        <f>SUMIFS(COT!Q:Q,COT!$A:$A,YEAR(daily!$A2586),COT!$B:$B,WEEKNUM(daily!$A2586))</f>
        <v>93</v>
      </c>
      <c r="AA2586">
        <f>SUMIFS(Saudi!B:B,Saudi!$A:$A,YEAR(daily!$A2586))</f>
        <v>741.61599999999999</v>
      </c>
      <c r="AB2586">
        <f>SUMIFS(Saudi!C:C,Saudi!$A:$A,YEAR(daily!$A2586))</f>
        <v>670.98500000000001</v>
      </c>
      <c r="AC2586">
        <f>SUMIFS(Saudi!F:F,Saudi!$A:$A,YEAR(daily!$A2586))</f>
        <v>3981420</v>
      </c>
      <c r="AD2586">
        <f>SUMIFS(Saudi!G:G,Saudi!$A:$A,YEAR(daily!$A2586))</f>
        <v>79.530291590719216</v>
      </c>
      <c r="AE2586">
        <f>SUMIFS(Saudi!H:H,Saudi!$A:$A,YEAR(daily!$A2586))</f>
        <v>316643493.54512131</v>
      </c>
      <c r="AF2586" s="5">
        <f t="shared" si="105"/>
        <v>6</v>
      </c>
      <c r="AG2586" s="5">
        <f t="shared" si="106"/>
        <v>2010</v>
      </c>
    </row>
    <row r="2587" spans="1:33">
      <c r="A2587" s="3">
        <v>40344</v>
      </c>
      <c r="B2587" s="1">
        <v>132009</v>
      </c>
      <c r="C2587" s="1">
        <v>134685</v>
      </c>
      <c r="D2587" s="1">
        <v>54767</v>
      </c>
      <c r="E2587" s="1">
        <v>76.94</v>
      </c>
      <c r="F2587" s="1">
        <v>78.709999999999994</v>
      </c>
      <c r="G2587" s="1">
        <v>79.42</v>
      </c>
      <c r="H2587" s="2">
        <v>52.4</v>
      </c>
      <c r="I2587" s="2">
        <v>29.1</v>
      </c>
      <c r="J2587" s="2">
        <v>86.8</v>
      </c>
      <c r="K2587" s="2">
        <v>87.9</v>
      </c>
      <c r="L2587">
        <f>SUMIFS(US!B:B,US!$D:$D,YEAR(daily!$A2587),US!$E:$E,MONTH(daily!$A2587))</f>
        <v>9545</v>
      </c>
      <c r="M2587">
        <f>SUMIFS(US!C:C,US!$D:$D,YEAR(daily!$A2587),US!$E:$E,MONTH(daily!$A2587))</f>
        <v>19537</v>
      </c>
      <c r="N2587">
        <f>SUMIFS(COT!E:E,COT!$A:$A,YEAR(daily!$A2587),COT!$B:$B,WEEKNUM(daily!$A2587))</f>
        <v>1336533</v>
      </c>
      <c r="O2587">
        <f>SUMIFS(COT!F:F,COT!$A:$A,YEAR(daily!$A2587),COT!$B:$B,WEEKNUM(daily!$A2587))</f>
        <v>248883</v>
      </c>
      <c r="P2587">
        <f>SUMIFS(COT!G:G,COT!$A:$A,YEAR(daily!$A2587),COT!$B:$B,WEEKNUM(daily!$A2587))</f>
        <v>215953</v>
      </c>
      <c r="Q2587">
        <f>SUMIFS(COT!H:H,COT!$A:$A,YEAR(daily!$A2587),COT!$B:$B,WEEKNUM(daily!$A2587))</f>
        <v>335522</v>
      </c>
      <c r="R2587">
        <f>SUMIFS(COT!I:I,COT!$A:$A,YEAR(daily!$A2587),COT!$B:$B,WEEKNUM(daily!$A2587))</f>
        <v>676780</v>
      </c>
      <c r="S2587">
        <f>SUMIFS(COT!J:J,COT!$A:$A,YEAR(daily!$A2587),COT!$B:$B,WEEKNUM(daily!$A2587))</f>
        <v>704718</v>
      </c>
      <c r="T2587">
        <f>SUMIFS(COT!K:K,COT!$A:$A,YEAR(daily!$A2587),COT!$B:$B,WEEKNUM(daily!$A2587))</f>
        <v>75348</v>
      </c>
      <c r="U2587">
        <f>SUMIFS(COT!L:L,COT!$A:$A,YEAR(daily!$A2587),COT!$B:$B,WEEKNUM(daily!$A2587))</f>
        <v>80340</v>
      </c>
      <c r="V2587">
        <f>SUMIFS(COT!M:M,COT!$A:$A,YEAR(daily!$A2587),COT!$B:$B,WEEKNUM(daily!$A2587))</f>
        <v>96</v>
      </c>
      <c r="W2587">
        <f>SUMIFS(COT!N:N,COT!$A:$A,YEAR(daily!$A2587),COT!$B:$B,WEEKNUM(daily!$A2587))</f>
        <v>105</v>
      </c>
      <c r="X2587">
        <f>SUMIFS(COT!O:O,COT!$A:$A,YEAR(daily!$A2587),COT!$B:$B,WEEKNUM(daily!$A2587))</f>
        <v>139</v>
      </c>
      <c r="Y2587">
        <f>SUMIFS(COT!P:P,COT!$A:$A,YEAR(daily!$A2587),COT!$B:$B,WEEKNUM(daily!$A2587))</f>
        <v>90</v>
      </c>
      <c r="Z2587">
        <f>SUMIFS(COT!Q:Q,COT!$A:$A,YEAR(daily!$A2587),COT!$B:$B,WEEKNUM(daily!$A2587))</f>
        <v>93</v>
      </c>
      <c r="AA2587">
        <f>SUMIFS(Saudi!B:B,Saudi!$A:$A,YEAR(daily!$A2587))</f>
        <v>741.61599999999999</v>
      </c>
      <c r="AB2587">
        <f>SUMIFS(Saudi!C:C,Saudi!$A:$A,YEAR(daily!$A2587))</f>
        <v>670.98500000000001</v>
      </c>
      <c r="AC2587">
        <f>SUMIFS(Saudi!F:F,Saudi!$A:$A,YEAR(daily!$A2587))</f>
        <v>3981420</v>
      </c>
      <c r="AD2587">
        <f>SUMIFS(Saudi!G:G,Saudi!$A:$A,YEAR(daily!$A2587))</f>
        <v>79.530291590719216</v>
      </c>
      <c r="AE2587">
        <f>SUMIFS(Saudi!H:H,Saudi!$A:$A,YEAR(daily!$A2587))</f>
        <v>316643493.54512131</v>
      </c>
      <c r="AF2587" s="5">
        <f t="shared" si="105"/>
        <v>6</v>
      </c>
      <c r="AG2587" s="5">
        <f t="shared" si="106"/>
        <v>2010</v>
      </c>
    </row>
    <row r="2588" spans="1:33">
      <c r="A2588" s="3">
        <v>40345</v>
      </c>
      <c r="B2588" s="1">
        <v>115107</v>
      </c>
      <c r="C2588" s="1">
        <v>138891</v>
      </c>
      <c r="D2588" s="1">
        <v>55973</v>
      </c>
      <c r="E2588" s="1">
        <v>77.67</v>
      </c>
      <c r="F2588" s="1">
        <v>79.599999999999994</v>
      </c>
      <c r="G2588" s="1">
        <v>80.3</v>
      </c>
      <c r="H2588" s="2">
        <v>52.4</v>
      </c>
      <c r="I2588" s="2">
        <v>29.1</v>
      </c>
      <c r="J2588" s="2">
        <v>86.8</v>
      </c>
      <c r="K2588" s="2">
        <v>87.9</v>
      </c>
      <c r="L2588">
        <f>SUMIFS(US!B:B,US!$D:$D,YEAR(daily!$A2588),US!$E:$E,MONTH(daily!$A2588))</f>
        <v>9545</v>
      </c>
      <c r="M2588">
        <f>SUMIFS(US!C:C,US!$D:$D,YEAR(daily!$A2588),US!$E:$E,MONTH(daily!$A2588))</f>
        <v>19537</v>
      </c>
      <c r="N2588">
        <f>SUMIFS(COT!E:E,COT!$A:$A,YEAR(daily!$A2588),COT!$B:$B,WEEKNUM(daily!$A2588))</f>
        <v>1336533</v>
      </c>
      <c r="O2588">
        <f>SUMIFS(COT!F:F,COT!$A:$A,YEAR(daily!$A2588),COT!$B:$B,WEEKNUM(daily!$A2588))</f>
        <v>248883</v>
      </c>
      <c r="P2588">
        <f>SUMIFS(COT!G:G,COT!$A:$A,YEAR(daily!$A2588),COT!$B:$B,WEEKNUM(daily!$A2588))</f>
        <v>215953</v>
      </c>
      <c r="Q2588">
        <f>SUMIFS(COT!H:H,COT!$A:$A,YEAR(daily!$A2588),COT!$B:$B,WEEKNUM(daily!$A2588))</f>
        <v>335522</v>
      </c>
      <c r="R2588">
        <f>SUMIFS(COT!I:I,COT!$A:$A,YEAR(daily!$A2588),COT!$B:$B,WEEKNUM(daily!$A2588))</f>
        <v>676780</v>
      </c>
      <c r="S2588">
        <f>SUMIFS(COT!J:J,COT!$A:$A,YEAR(daily!$A2588),COT!$B:$B,WEEKNUM(daily!$A2588))</f>
        <v>704718</v>
      </c>
      <c r="T2588">
        <f>SUMIFS(COT!K:K,COT!$A:$A,YEAR(daily!$A2588),COT!$B:$B,WEEKNUM(daily!$A2588))</f>
        <v>75348</v>
      </c>
      <c r="U2588">
        <f>SUMIFS(COT!L:L,COT!$A:$A,YEAR(daily!$A2588),COT!$B:$B,WEEKNUM(daily!$A2588))</f>
        <v>80340</v>
      </c>
      <c r="V2588">
        <f>SUMIFS(COT!M:M,COT!$A:$A,YEAR(daily!$A2588),COT!$B:$B,WEEKNUM(daily!$A2588))</f>
        <v>96</v>
      </c>
      <c r="W2588">
        <f>SUMIFS(COT!N:N,COT!$A:$A,YEAR(daily!$A2588),COT!$B:$B,WEEKNUM(daily!$A2588))</f>
        <v>105</v>
      </c>
      <c r="X2588">
        <f>SUMIFS(COT!O:O,COT!$A:$A,YEAR(daily!$A2588),COT!$B:$B,WEEKNUM(daily!$A2588))</f>
        <v>139</v>
      </c>
      <c r="Y2588">
        <f>SUMIFS(COT!P:P,COT!$A:$A,YEAR(daily!$A2588),COT!$B:$B,WEEKNUM(daily!$A2588))</f>
        <v>90</v>
      </c>
      <c r="Z2588">
        <f>SUMIFS(COT!Q:Q,COT!$A:$A,YEAR(daily!$A2588),COT!$B:$B,WEEKNUM(daily!$A2588))</f>
        <v>93</v>
      </c>
      <c r="AA2588">
        <f>SUMIFS(Saudi!B:B,Saudi!$A:$A,YEAR(daily!$A2588))</f>
        <v>741.61599999999999</v>
      </c>
      <c r="AB2588">
        <f>SUMIFS(Saudi!C:C,Saudi!$A:$A,YEAR(daily!$A2588))</f>
        <v>670.98500000000001</v>
      </c>
      <c r="AC2588">
        <f>SUMIFS(Saudi!F:F,Saudi!$A:$A,YEAR(daily!$A2588))</f>
        <v>3981420</v>
      </c>
      <c r="AD2588">
        <f>SUMIFS(Saudi!G:G,Saudi!$A:$A,YEAR(daily!$A2588))</f>
        <v>79.530291590719216</v>
      </c>
      <c r="AE2588">
        <f>SUMIFS(Saudi!H:H,Saudi!$A:$A,YEAR(daily!$A2588))</f>
        <v>316643493.54512131</v>
      </c>
      <c r="AF2588" s="5">
        <f t="shared" si="105"/>
        <v>6</v>
      </c>
      <c r="AG2588" s="5">
        <f t="shared" si="106"/>
        <v>2010</v>
      </c>
    </row>
    <row r="2589" spans="1:33">
      <c r="A2589" s="3">
        <v>40346</v>
      </c>
      <c r="B2589" s="1">
        <v>77148</v>
      </c>
      <c r="C2589" s="1">
        <v>139571</v>
      </c>
      <c r="D2589" s="1">
        <v>55720</v>
      </c>
      <c r="E2589" s="1">
        <v>76.790000000000006</v>
      </c>
      <c r="F2589" s="1">
        <v>79.12</v>
      </c>
      <c r="G2589" s="1">
        <v>79.989999999999995</v>
      </c>
      <c r="H2589" s="2">
        <v>52.4</v>
      </c>
      <c r="I2589" s="2">
        <v>29.1</v>
      </c>
      <c r="J2589" s="2">
        <v>86.8</v>
      </c>
      <c r="K2589" s="2">
        <v>87.9</v>
      </c>
      <c r="L2589">
        <f>SUMIFS(US!B:B,US!$D:$D,YEAR(daily!$A2589),US!$E:$E,MONTH(daily!$A2589))</f>
        <v>9545</v>
      </c>
      <c r="M2589">
        <f>SUMIFS(US!C:C,US!$D:$D,YEAR(daily!$A2589),US!$E:$E,MONTH(daily!$A2589))</f>
        <v>19537</v>
      </c>
      <c r="N2589">
        <f>SUMIFS(COT!E:E,COT!$A:$A,YEAR(daily!$A2589),COT!$B:$B,WEEKNUM(daily!$A2589))</f>
        <v>1336533</v>
      </c>
      <c r="O2589">
        <f>SUMIFS(COT!F:F,COT!$A:$A,YEAR(daily!$A2589),COT!$B:$B,WEEKNUM(daily!$A2589))</f>
        <v>248883</v>
      </c>
      <c r="P2589">
        <f>SUMIFS(COT!G:G,COT!$A:$A,YEAR(daily!$A2589),COT!$B:$B,WEEKNUM(daily!$A2589))</f>
        <v>215953</v>
      </c>
      <c r="Q2589">
        <f>SUMIFS(COT!H:H,COT!$A:$A,YEAR(daily!$A2589),COT!$B:$B,WEEKNUM(daily!$A2589))</f>
        <v>335522</v>
      </c>
      <c r="R2589">
        <f>SUMIFS(COT!I:I,COT!$A:$A,YEAR(daily!$A2589),COT!$B:$B,WEEKNUM(daily!$A2589))</f>
        <v>676780</v>
      </c>
      <c r="S2589">
        <f>SUMIFS(COT!J:J,COT!$A:$A,YEAR(daily!$A2589),COT!$B:$B,WEEKNUM(daily!$A2589))</f>
        <v>704718</v>
      </c>
      <c r="T2589">
        <f>SUMIFS(COT!K:K,COT!$A:$A,YEAR(daily!$A2589),COT!$B:$B,WEEKNUM(daily!$A2589))</f>
        <v>75348</v>
      </c>
      <c r="U2589">
        <f>SUMIFS(COT!L:L,COT!$A:$A,YEAR(daily!$A2589),COT!$B:$B,WEEKNUM(daily!$A2589))</f>
        <v>80340</v>
      </c>
      <c r="V2589">
        <f>SUMIFS(COT!M:M,COT!$A:$A,YEAR(daily!$A2589),COT!$B:$B,WEEKNUM(daily!$A2589))</f>
        <v>96</v>
      </c>
      <c r="W2589">
        <f>SUMIFS(COT!N:N,COT!$A:$A,YEAR(daily!$A2589),COT!$B:$B,WEEKNUM(daily!$A2589))</f>
        <v>105</v>
      </c>
      <c r="X2589">
        <f>SUMIFS(COT!O:O,COT!$A:$A,YEAR(daily!$A2589),COT!$B:$B,WEEKNUM(daily!$A2589))</f>
        <v>139</v>
      </c>
      <c r="Y2589">
        <f>SUMIFS(COT!P:P,COT!$A:$A,YEAR(daily!$A2589),COT!$B:$B,WEEKNUM(daily!$A2589))</f>
        <v>90</v>
      </c>
      <c r="Z2589">
        <f>SUMIFS(COT!Q:Q,COT!$A:$A,YEAR(daily!$A2589),COT!$B:$B,WEEKNUM(daily!$A2589))</f>
        <v>93</v>
      </c>
      <c r="AA2589">
        <f>SUMIFS(Saudi!B:B,Saudi!$A:$A,YEAR(daily!$A2589))</f>
        <v>741.61599999999999</v>
      </c>
      <c r="AB2589">
        <f>SUMIFS(Saudi!C:C,Saudi!$A:$A,YEAR(daily!$A2589))</f>
        <v>670.98500000000001</v>
      </c>
      <c r="AC2589">
        <f>SUMIFS(Saudi!F:F,Saudi!$A:$A,YEAR(daily!$A2589))</f>
        <v>3981420</v>
      </c>
      <c r="AD2589">
        <f>SUMIFS(Saudi!G:G,Saudi!$A:$A,YEAR(daily!$A2589))</f>
        <v>79.530291590719216</v>
      </c>
      <c r="AE2589">
        <f>SUMIFS(Saudi!H:H,Saudi!$A:$A,YEAR(daily!$A2589))</f>
        <v>316643493.54512131</v>
      </c>
      <c r="AF2589" s="5">
        <f t="shared" si="105"/>
        <v>6</v>
      </c>
      <c r="AG2589" s="5">
        <f t="shared" si="106"/>
        <v>2010</v>
      </c>
    </row>
    <row r="2590" spans="1:33">
      <c r="A2590" s="3">
        <v>40347</v>
      </c>
      <c r="B2590" s="1">
        <v>51860</v>
      </c>
      <c r="C2590" s="1">
        <v>143033</v>
      </c>
      <c r="D2590" s="1">
        <v>56652</v>
      </c>
      <c r="E2590" s="1">
        <v>77.180000000000007</v>
      </c>
      <c r="F2590" s="1">
        <v>79.180000000000007</v>
      </c>
      <c r="G2590" s="1">
        <v>79.92</v>
      </c>
      <c r="H2590" s="2">
        <v>52.4</v>
      </c>
      <c r="I2590" s="2">
        <v>29.1</v>
      </c>
      <c r="J2590" s="2">
        <v>86.8</v>
      </c>
      <c r="K2590" s="2">
        <v>87.9</v>
      </c>
      <c r="L2590">
        <f>SUMIFS(US!B:B,US!$D:$D,YEAR(daily!$A2590),US!$E:$E,MONTH(daily!$A2590))</f>
        <v>9545</v>
      </c>
      <c r="M2590">
        <f>SUMIFS(US!C:C,US!$D:$D,YEAR(daily!$A2590),US!$E:$E,MONTH(daily!$A2590))</f>
        <v>19537</v>
      </c>
      <c r="N2590">
        <f>SUMIFS(COT!E:E,COT!$A:$A,YEAR(daily!$A2590),COT!$B:$B,WEEKNUM(daily!$A2590))</f>
        <v>1336533</v>
      </c>
      <c r="O2590">
        <f>SUMIFS(COT!F:F,COT!$A:$A,YEAR(daily!$A2590),COT!$B:$B,WEEKNUM(daily!$A2590))</f>
        <v>248883</v>
      </c>
      <c r="P2590">
        <f>SUMIFS(COT!G:G,COT!$A:$A,YEAR(daily!$A2590),COT!$B:$B,WEEKNUM(daily!$A2590))</f>
        <v>215953</v>
      </c>
      <c r="Q2590">
        <f>SUMIFS(COT!H:H,COT!$A:$A,YEAR(daily!$A2590),COT!$B:$B,WEEKNUM(daily!$A2590))</f>
        <v>335522</v>
      </c>
      <c r="R2590">
        <f>SUMIFS(COT!I:I,COT!$A:$A,YEAR(daily!$A2590),COT!$B:$B,WEEKNUM(daily!$A2590))</f>
        <v>676780</v>
      </c>
      <c r="S2590">
        <f>SUMIFS(COT!J:J,COT!$A:$A,YEAR(daily!$A2590),COT!$B:$B,WEEKNUM(daily!$A2590))</f>
        <v>704718</v>
      </c>
      <c r="T2590">
        <f>SUMIFS(COT!K:K,COT!$A:$A,YEAR(daily!$A2590),COT!$B:$B,WEEKNUM(daily!$A2590))</f>
        <v>75348</v>
      </c>
      <c r="U2590">
        <f>SUMIFS(COT!L:L,COT!$A:$A,YEAR(daily!$A2590),COT!$B:$B,WEEKNUM(daily!$A2590))</f>
        <v>80340</v>
      </c>
      <c r="V2590">
        <f>SUMIFS(COT!M:M,COT!$A:$A,YEAR(daily!$A2590),COT!$B:$B,WEEKNUM(daily!$A2590))</f>
        <v>96</v>
      </c>
      <c r="W2590">
        <f>SUMIFS(COT!N:N,COT!$A:$A,YEAR(daily!$A2590),COT!$B:$B,WEEKNUM(daily!$A2590))</f>
        <v>105</v>
      </c>
      <c r="X2590">
        <f>SUMIFS(COT!O:O,COT!$A:$A,YEAR(daily!$A2590),COT!$B:$B,WEEKNUM(daily!$A2590))</f>
        <v>139</v>
      </c>
      <c r="Y2590">
        <f>SUMIFS(COT!P:P,COT!$A:$A,YEAR(daily!$A2590),COT!$B:$B,WEEKNUM(daily!$A2590))</f>
        <v>90</v>
      </c>
      <c r="Z2590">
        <f>SUMIFS(COT!Q:Q,COT!$A:$A,YEAR(daily!$A2590),COT!$B:$B,WEEKNUM(daily!$A2590))</f>
        <v>93</v>
      </c>
      <c r="AA2590">
        <f>SUMIFS(Saudi!B:B,Saudi!$A:$A,YEAR(daily!$A2590))</f>
        <v>741.61599999999999</v>
      </c>
      <c r="AB2590">
        <f>SUMIFS(Saudi!C:C,Saudi!$A:$A,YEAR(daily!$A2590))</f>
        <v>670.98500000000001</v>
      </c>
      <c r="AC2590">
        <f>SUMIFS(Saudi!F:F,Saudi!$A:$A,YEAR(daily!$A2590))</f>
        <v>3981420</v>
      </c>
      <c r="AD2590">
        <f>SUMIFS(Saudi!G:G,Saudi!$A:$A,YEAR(daily!$A2590))</f>
        <v>79.530291590719216</v>
      </c>
      <c r="AE2590">
        <f>SUMIFS(Saudi!H:H,Saudi!$A:$A,YEAR(daily!$A2590))</f>
        <v>316643493.54512131</v>
      </c>
      <c r="AF2590" s="5">
        <f t="shared" si="105"/>
        <v>6</v>
      </c>
      <c r="AG2590" s="5">
        <f t="shared" si="106"/>
        <v>2010</v>
      </c>
    </row>
    <row r="2591" spans="1:33">
      <c r="A2591" s="3">
        <v>40350</v>
      </c>
      <c r="B2591" s="1">
        <v>23357</v>
      </c>
      <c r="C2591" s="1">
        <v>143921</v>
      </c>
      <c r="D2591" s="1">
        <v>56809</v>
      </c>
      <c r="E2591" s="1">
        <v>77.819999999999993</v>
      </c>
      <c r="F2591" s="1">
        <v>79.48</v>
      </c>
      <c r="G2591" s="1">
        <v>80.209999999999994</v>
      </c>
      <c r="H2591" s="2">
        <v>52.4</v>
      </c>
      <c r="I2591" s="2">
        <v>29.1</v>
      </c>
      <c r="J2591" s="2">
        <v>86.8</v>
      </c>
      <c r="K2591" s="2">
        <v>87.9</v>
      </c>
      <c r="L2591">
        <f>SUMIFS(US!B:B,US!$D:$D,YEAR(daily!$A2591),US!$E:$E,MONTH(daily!$A2591))</f>
        <v>9545</v>
      </c>
      <c r="M2591">
        <f>SUMIFS(US!C:C,US!$D:$D,YEAR(daily!$A2591),US!$E:$E,MONTH(daily!$A2591))</f>
        <v>19537</v>
      </c>
      <c r="N2591">
        <f>SUMIFS(COT!E:E,COT!$A:$A,YEAR(daily!$A2591),COT!$B:$B,WEEKNUM(daily!$A2591))</f>
        <v>1260132</v>
      </c>
      <c r="O2591">
        <f>SUMIFS(COT!F:F,COT!$A:$A,YEAR(daily!$A2591),COT!$B:$B,WEEKNUM(daily!$A2591))</f>
        <v>238384</v>
      </c>
      <c r="P2591">
        <f>SUMIFS(COT!G:G,COT!$A:$A,YEAR(daily!$A2591),COT!$B:$B,WEEKNUM(daily!$A2591))</f>
        <v>198749</v>
      </c>
      <c r="Q2591">
        <f>SUMIFS(COT!H:H,COT!$A:$A,YEAR(daily!$A2591),COT!$B:$B,WEEKNUM(daily!$A2591))</f>
        <v>308137</v>
      </c>
      <c r="R2591">
        <f>SUMIFS(COT!I:I,COT!$A:$A,YEAR(daily!$A2591),COT!$B:$B,WEEKNUM(daily!$A2591))</f>
        <v>643482</v>
      </c>
      <c r="S2591">
        <f>SUMIFS(COT!J:J,COT!$A:$A,YEAR(daily!$A2591),COT!$B:$B,WEEKNUM(daily!$A2591))</f>
        <v>684721</v>
      </c>
      <c r="T2591">
        <f>SUMIFS(COT!K:K,COT!$A:$A,YEAR(daily!$A2591),COT!$B:$B,WEEKNUM(daily!$A2591))</f>
        <v>70129</v>
      </c>
      <c r="U2591">
        <f>SUMIFS(COT!L:L,COT!$A:$A,YEAR(daily!$A2591),COT!$B:$B,WEEKNUM(daily!$A2591))</f>
        <v>68525</v>
      </c>
      <c r="V2591">
        <f>SUMIFS(COT!M:M,COT!$A:$A,YEAR(daily!$A2591),COT!$B:$B,WEEKNUM(daily!$A2591))</f>
        <v>85</v>
      </c>
      <c r="W2591">
        <f>SUMIFS(COT!N:N,COT!$A:$A,YEAR(daily!$A2591),COT!$B:$B,WEEKNUM(daily!$A2591))</f>
        <v>101</v>
      </c>
      <c r="X2591">
        <f>SUMIFS(COT!O:O,COT!$A:$A,YEAR(daily!$A2591),COT!$B:$B,WEEKNUM(daily!$A2591))</f>
        <v>135</v>
      </c>
      <c r="Y2591">
        <f>SUMIFS(COT!P:P,COT!$A:$A,YEAR(daily!$A2591),COT!$B:$B,WEEKNUM(daily!$A2591))</f>
        <v>87</v>
      </c>
      <c r="Z2591">
        <f>SUMIFS(COT!Q:Q,COT!$A:$A,YEAR(daily!$A2591),COT!$B:$B,WEEKNUM(daily!$A2591))</f>
        <v>94</v>
      </c>
      <c r="AA2591">
        <f>SUMIFS(Saudi!B:B,Saudi!$A:$A,YEAR(daily!$A2591))</f>
        <v>741.61599999999999</v>
      </c>
      <c r="AB2591">
        <f>SUMIFS(Saudi!C:C,Saudi!$A:$A,YEAR(daily!$A2591))</f>
        <v>670.98500000000001</v>
      </c>
      <c r="AC2591">
        <f>SUMIFS(Saudi!F:F,Saudi!$A:$A,YEAR(daily!$A2591))</f>
        <v>3981420</v>
      </c>
      <c r="AD2591">
        <f>SUMIFS(Saudi!G:G,Saudi!$A:$A,YEAR(daily!$A2591))</f>
        <v>79.530291590719216</v>
      </c>
      <c r="AE2591">
        <f>SUMIFS(Saudi!H:H,Saudi!$A:$A,YEAR(daily!$A2591))</f>
        <v>316643493.54512131</v>
      </c>
      <c r="AF2591" s="5">
        <f t="shared" si="105"/>
        <v>6</v>
      </c>
      <c r="AG2591" s="5">
        <f t="shared" si="106"/>
        <v>2010</v>
      </c>
    </row>
    <row r="2592" spans="1:33">
      <c r="A2592" s="3">
        <v>40351</v>
      </c>
      <c r="B2592" s="1">
        <v>3080</v>
      </c>
      <c r="C2592" s="1">
        <v>145958</v>
      </c>
      <c r="D2592" s="1">
        <v>57686</v>
      </c>
      <c r="E2592" s="1">
        <v>77.209999999999994</v>
      </c>
      <c r="F2592" s="1">
        <v>78.66</v>
      </c>
      <c r="G2592" s="1">
        <v>79.36</v>
      </c>
      <c r="H2592" s="2">
        <v>52.4</v>
      </c>
      <c r="I2592" s="2">
        <v>29.1</v>
      </c>
      <c r="J2592" s="2">
        <v>86.8</v>
      </c>
      <c r="K2592" s="2">
        <v>87.9</v>
      </c>
      <c r="L2592">
        <f>SUMIFS(US!B:B,US!$D:$D,YEAR(daily!$A2592),US!$E:$E,MONTH(daily!$A2592))</f>
        <v>9545</v>
      </c>
      <c r="M2592">
        <f>SUMIFS(US!C:C,US!$D:$D,YEAR(daily!$A2592),US!$E:$E,MONTH(daily!$A2592))</f>
        <v>19537</v>
      </c>
      <c r="N2592">
        <f>SUMIFS(COT!E:E,COT!$A:$A,YEAR(daily!$A2592),COT!$B:$B,WEEKNUM(daily!$A2592))</f>
        <v>1260132</v>
      </c>
      <c r="O2592">
        <f>SUMIFS(COT!F:F,COT!$A:$A,YEAR(daily!$A2592),COT!$B:$B,WEEKNUM(daily!$A2592))</f>
        <v>238384</v>
      </c>
      <c r="P2592">
        <f>SUMIFS(COT!G:G,COT!$A:$A,YEAR(daily!$A2592),COT!$B:$B,WEEKNUM(daily!$A2592))</f>
        <v>198749</v>
      </c>
      <c r="Q2592">
        <f>SUMIFS(COT!H:H,COT!$A:$A,YEAR(daily!$A2592),COT!$B:$B,WEEKNUM(daily!$A2592))</f>
        <v>308137</v>
      </c>
      <c r="R2592">
        <f>SUMIFS(COT!I:I,COT!$A:$A,YEAR(daily!$A2592),COT!$B:$B,WEEKNUM(daily!$A2592))</f>
        <v>643482</v>
      </c>
      <c r="S2592">
        <f>SUMIFS(COT!J:J,COT!$A:$A,YEAR(daily!$A2592),COT!$B:$B,WEEKNUM(daily!$A2592))</f>
        <v>684721</v>
      </c>
      <c r="T2592">
        <f>SUMIFS(COT!K:K,COT!$A:$A,YEAR(daily!$A2592),COT!$B:$B,WEEKNUM(daily!$A2592))</f>
        <v>70129</v>
      </c>
      <c r="U2592">
        <f>SUMIFS(COT!L:L,COT!$A:$A,YEAR(daily!$A2592),COT!$B:$B,WEEKNUM(daily!$A2592))</f>
        <v>68525</v>
      </c>
      <c r="V2592">
        <f>SUMIFS(COT!M:M,COT!$A:$A,YEAR(daily!$A2592),COT!$B:$B,WEEKNUM(daily!$A2592))</f>
        <v>85</v>
      </c>
      <c r="W2592">
        <f>SUMIFS(COT!N:N,COT!$A:$A,YEAR(daily!$A2592),COT!$B:$B,WEEKNUM(daily!$A2592))</f>
        <v>101</v>
      </c>
      <c r="X2592">
        <f>SUMIFS(COT!O:O,COT!$A:$A,YEAR(daily!$A2592),COT!$B:$B,WEEKNUM(daily!$A2592))</f>
        <v>135</v>
      </c>
      <c r="Y2592">
        <f>SUMIFS(COT!P:P,COT!$A:$A,YEAR(daily!$A2592),COT!$B:$B,WEEKNUM(daily!$A2592))</f>
        <v>87</v>
      </c>
      <c r="Z2592">
        <f>SUMIFS(COT!Q:Q,COT!$A:$A,YEAR(daily!$A2592),COT!$B:$B,WEEKNUM(daily!$A2592))</f>
        <v>94</v>
      </c>
      <c r="AA2592">
        <f>SUMIFS(Saudi!B:B,Saudi!$A:$A,YEAR(daily!$A2592))</f>
        <v>741.61599999999999</v>
      </c>
      <c r="AB2592">
        <f>SUMIFS(Saudi!C:C,Saudi!$A:$A,YEAR(daily!$A2592))</f>
        <v>670.98500000000001</v>
      </c>
      <c r="AC2592">
        <f>SUMIFS(Saudi!F:F,Saudi!$A:$A,YEAR(daily!$A2592))</f>
        <v>3981420</v>
      </c>
      <c r="AD2592">
        <f>SUMIFS(Saudi!G:G,Saudi!$A:$A,YEAR(daily!$A2592))</f>
        <v>79.530291590719216</v>
      </c>
      <c r="AE2592">
        <f>SUMIFS(Saudi!H:H,Saudi!$A:$A,YEAR(daily!$A2592))</f>
        <v>316643493.54512131</v>
      </c>
      <c r="AF2592" s="5">
        <f t="shared" si="105"/>
        <v>6</v>
      </c>
      <c r="AG2592" s="5">
        <f t="shared" si="106"/>
        <v>2010</v>
      </c>
    </row>
    <row r="2593" spans="1:33">
      <c r="A2593" s="3">
        <v>40352</v>
      </c>
      <c r="B2593" s="1">
        <v>317835</v>
      </c>
      <c r="C2593" s="1">
        <v>57600</v>
      </c>
      <c r="D2593" s="1">
        <v>41772</v>
      </c>
      <c r="E2593" s="1">
        <v>76.349999999999994</v>
      </c>
      <c r="F2593" s="1">
        <v>77.650000000000006</v>
      </c>
      <c r="G2593" s="1">
        <v>78.28</v>
      </c>
      <c r="H2593" s="2">
        <v>52.4</v>
      </c>
      <c r="I2593" s="2">
        <v>29.1</v>
      </c>
      <c r="J2593" s="2">
        <v>86.8</v>
      </c>
      <c r="K2593" s="2">
        <v>87.9</v>
      </c>
      <c r="L2593">
        <f>SUMIFS(US!B:B,US!$D:$D,YEAR(daily!$A2593),US!$E:$E,MONTH(daily!$A2593))</f>
        <v>9545</v>
      </c>
      <c r="M2593">
        <f>SUMIFS(US!C:C,US!$D:$D,YEAR(daily!$A2593),US!$E:$E,MONTH(daily!$A2593))</f>
        <v>19537</v>
      </c>
      <c r="N2593">
        <f>SUMIFS(COT!E:E,COT!$A:$A,YEAR(daily!$A2593),COT!$B:$B,WEEKNUM(daily!$A2593))</f>
        <v>1260132</v>
      </c>
      <c r="O2593">
        <f>SUMIFS(COT!F:F,COT!$A:$A,YEAR(daily!$A2593),COT!$B:$B,WEEKNUM(daily!$A2593))</f>
        <v>238384</v>
      </c>
      <c r="P2593">
        <f>SUMIFS(COT!G:G,COT!$A:$A,YEAR(daily!$A2593),COT!$B:$B,WEEKNUM(daily!$A2593))</f>
        <v>198749</v>
      </c>
      <c r="Q2593">
        <f>SUMIFS(COT!H:H,COT!$A:$A,YEAR(daily!$A2593),COT!$B:$B,WEEKNUM(daily!$A2593))</f>
        <v>308137</v>
      </c>
      <c r="R2593">
        <f>SUMIFS(COT!I:I,COT!$A:$A,YEAR(daily!$A2593),COT!$B:$B,WEEKNUM(daily!$A2593))</f>
        <v>643482</v>
      </c>
      <c r="S2593">
        <f>SUMIFS(COT!J:J,COT!$A:$A,YEAR(daily!$A2593),COT!$B:$B,WEEKNUM(daily!$A2593))</f>
        <v>684721</v>
      </c>
      <c r="T2593">
        <f>SUMIFS(COT!K:K,COT!$A:$A,YEAR(daily!$A2593),COT!$B:$B,WEEKNUM(daily!$A2593))</f>
        <v>70129</v>
      </c>
      <c r="U2593">
        <f>SUMIFS(COT!L:L,COT!$A:$A,YEAR(daily!$A2593),COT!$B:$B,WEEKNUM(daily!$A2593))</f>
        <v>68525</v>
      </c>
      <c r="V2593">
        <f>SUMIFS(COT!M:M,COT!$A:$A,YEAR(daily!$A2593),COT!$B:$B,WEEKNUM(daily!$A2593))</f>
        <v>85</v>
      </c>
      <c r="W2593">
        <f>SUMIFS(COT!N:N,COT!$A:$A,YEAR(daily!$A2593),COT!$B:$B,WEEKNUM(daily!$A2593))</f>
        <v>101</v>
      </c>
      <c r="X2593">
        <f>SUMIFS(COT!O:O,COT!$A:$A,YEAR(daily!$A2593),COT!$B:$B,WEEKNUM(daily!$A2593))</f>
        <v>135</v>
      </c>
      <c r="Y2593">
        <f>SUMIFS(COT!P:P,COT!$A:$A,YEAR(daily!$A2593),COT!$B:$B,WEEKNUM(daily!$A2593))</f>
        <v>87</v>
      </c>
      <c r="Z2593">
        <f>SUMIFS(COT!Q:Q,COT!$A:$A,YEAR(daily!$A2593),COT!$B:$B,WEEKNUM(daily!$A2593))</f>
        <v>94</v>
      </c>
      <c r="AA2593">
        <f>SUMIFS(Saudi!B:B,Saudi!$A:$A,YEAR(daily!$A2593))</f>
        <v>741.61599999999999</v>
      </c>
      <c r="AB2593">
        <f>SUMIFS(Saudi!C:C,Saudi!$A:$A,YEAR(daily!$A2593))</f>
        <v>670.98500000000001</v>
      </c>
      <c r="AC2593">
        <f>SUMIFS(Saudi!F:F,Saudi!$A:$A,YEAR(daily!$A2593))</f>
        <v>3981420</v>
      </c>
      <c r="AD2593">
        <f>SUMIFS(Saudi!G:G,Saudi!$A:$A,YEAR(daily!$A2593))</f>
        <v>79.530291590719216</v>
      </c>
      <c r="AE2593">
        <f>SUMIFS(Saudi!H:H,Saudi!$A:$A,YEAR(daily!$A2593))</f>
        <v>316643493.54512131</v>
      </c>
      <c r="AF2593" s="5">
        <f t="shared" si="105"/>
        <v>6</v>
      </c>
      <c r="AG2593" s="5">
        <f t="shared" si="106"/>
        <v>2010</v>
      </c>
    </row>
    <row r="2594" spans="1:33">
      <c r="A2594" s="3">
        <v>40353</v>
      </c>
      <c r="B2594" s="1">
        <v>312805</v>
      </c>
      <c r="C2594" s="1">
        <v>56657</v>
      </c>
      <c r="D2594" s="1">
        <v>40928</v>
      </c>
      <c r="E2594" s="1">
        <v>76.510000000000005</v>
      </c>
      <c r="F2594" s="1">
        <v>77.66</v>
      </c>
      <c r="G2594" s="1">
        <v>78.19</v>
      </c>
      <c r="H2594" s="2">
        <v>52.4</v>
      </c>
      <c r="I2594" s="2">
        <v>29.1</v>
      </c>
      <c r="J2594" s="2">
        <v>86.8</v>
      </c>
      <c r="K2594" s="2">
        <v>87.9</v>
      </c>
      <c r="L2594">
        <f>SUMIFS(US!B:B,US!$D:$D,YEAR(daily!$A2594),US!$E:$E,MONTH(daily!$A2594))</f>
        <v>9545</v>
      </c>
      <c r="M2594">
        <f>SUMIFS(US!C:C,US!$D:$D,YEAR(daily!$A2594),US!$E:$E,MONTH(daily!$A2594))</f>
        <v>19537</v>
      </c>
      <c r="N2594">
        <f>SUMIFS(COT!E:E,COT!$A:$A,YEAR(daily!$A2594),COT!$B:$B,WEEKNUM(daily!$A2594))</f>
        <v>1260132</v>
      </c>
      <c r="O2594">
        <f>SUMIFS(COT!F:F,COT!$A:$A,YEAR(daily!$A2594),COT!$B:$B,WEEKNUM(daily!$A2594))</f>
        <v>238384</v>
      </c>
      <c r="P2594">
        <f>SUMIFS(COT!G:G,COT!$A:$A,YEAR(daily!$A2594),COT!$B:$B,WEEKNUM(daily!$A2594))</f>
        <v>198749</v>
      </c>
      <c r="Q2594">
        <f>SUMIFS(COT!H:H,COT!$A:$A,YEAR(daily!$A2594),COT!$B:$B,WEEKNUM(daily!$A2594))</f>
        <v>308137</v>
      </c>
      <c r="R2594">
        <f>SUMIFS(COT!I:I,COT!$A:$A,YEAR(daily!$A2594),COT!$B:$B,WEEKNUM(daily!$A2594))</f>
        <v>643482</v>
      </c>
      <c r="S2594">
        <f>SUMIFS(COT!J:J,COT!$A:$A,YEAR(daily!$A2594),COT!$B:$B,WEEKNUM(daily!$A2594))</f>
        <v>684721</v>
      </c>
      <c r="T2594">
        <f>SUMIFS(COT!K:K,COT!$A:$A,YEAR(daily!$A2594),COT!$B:$B,WEEKNUM(daily!$A2594))</f>
        <v>70129</v>
      </c>
      <c r="U2594">
        <f>SUMIFS(COT!L:L,COT!$A:$A,YEAR(daily!$A2594),COT!$B:$B,WEEKNUM(daily!$A2594))</f>
        <v>68525</v>
      </c>
      <c r="V2594">
        <f>SUMIFS(COT!M:M,COT!$A:$A,YEAR(daily!$A2594),COT!$B:$B,WEEKNUM(daily!$A2594))</f>
        <v>85</v>
      </c>
      <c r="W2594">
        <f>SUMIFS(COT!N:N,COT!$A:$A,YEAR(daily!$A2594),COT!$B:$B,WEEKNUM(daily!$A2594))</f>
        <v>101</v>
      </c>
      <c r="X2594">
        <f>SUMIFS(COT!O:O,COT!$A:$A,YEAR(daily!$A2594),COT!$B:$B,WEEKNUM(daily!$A2594))</f>
        <v>135</v>
      </c>
      <c r="Y2594">
        <f>SUMIFS(COT!P:P,COT!$A:$A,YEAR(daily!$A2594),COT!$B:$B,WEEKNUM(daily!$A2594))</f>
        <v>87</v>
      </c>
      <c r="Z2594">
        <f>SUMIFS(COT!Q:Q,COT!$A:$A,YEAR(daily!$A2594),COT!$B:$B,WEEKNUM(daily!$A2594))</f>
        <v>94</v>
      </c>
      <c r="AA2594">
        <f>SUMIFS(Saudi!B:B,Saudi!$A:$A,YEAR(daily!$A2594))</f>
        <v>741.61599999999999</v>
      </c>
      <c r="AB2594">
        <f>SUMIFS(Saudi!C:C,Saudi!$A:$A,YEAR(daily!$A2594))</f>
        <v>670.98500000000001</v>
      </c>
      <c r="AC2594">
        <f>SUMIFS(Saudi!F:F,Saudi!$A:$A,YEAR(daily!$A2594))</f>
        <v>3981420</v>
      </c>
      <c r="AD2594">
        <f>SUMIFS(Saudi!G:G,Saudi!$A:$A,YEAR(daily!$A2594))</f>
        <v>79.530291590719216</v>
      </c>
      <c r="AE2594">
        <f>SUMIFS(Saudi!H:H,Saudi!$A:$A,YEAR(daily!$A2594))</f>
        <v>316643493.54512131</v>
      </c>
      <c r="AF2594" s="5">
        <f t="shared" si="105"/>
        <v>6</v>
      </c>
      <c r="AG2594" s="5">
        <f t="shared" si="106"/>
        <v>2010</v>
      </c>
    </row>
    <row r="2595" spans="1:33">
      <c r="A2595" s="3">
        <v>40354</v>
      </c>
      <c r="B2595" s="1">
        <v>309630</v>
      </c>
      <c r="C2595" s="1">
        <v>55568</v>
      </c>
      <c r="D2595" s="1">
        <v>40267</v>
      </c>
      <c r="E2595" s="1">
        <v>78.86</v>
      </c>
      <c r="F2595" s="1">
        <v>79.900000000000006</v>
      </c>
      <c r="G2595" s="1">
        <v>80.38</v>
      </c>
      <c r="H2595" s="2">
        <v>52.4</v>
      </c>
      <c r="I2595" s="2">
        <v>29.1</v>
      </c>
      <c r="J2595" s="2">
        <v>86.8</v>
      </c>
      <c r="K2595" s="2">
        <v>87.9</v>
      </c>
      <c r="L2595">
        <f>SUMIFS(US!B:B,US!$D:$D,YEAR(daily!$A2595),US!$E:$E,MONTH(daily!$A2595))</f>
        <v>9545</v>
      </c>
      <c r="M2595">
        <f>SUMIFS(US!C:C,US!$D:$D,YEAR(daily!$A2595),US!$E:$E,MONTH(daily!$A2595))</f>
        <v>19537</v>
      </c>
      <c r="N2595">
        <f>SUMIFS(COT!E:E,COT!$A:$A,YEAR(daily!$A2595),COT!$B:$B,WEEKNUM(daily!$A2595))</f>
        <v>1260132</v>
      </c>
      <c r="O2595">
        <f>SUMIFS(COT!F:F,COT!$A:$A,YEAR(daily!$A2595),COT!$B:$B,WEEKNUM(daily!$A2595))</f>
        <v>238384</v>
      </c>
      <c r="P2595">
        <f>SUMIFS(COT!G:G,COT!$A:$A,YEAR(daily!$A2595),COT!$B:$B,WEEKNUM(daily!$A2595))</f>
        <v>198749</v>
      </c>
      <c r="Q2595">
        <f>SUMIFS(COT!H:H,COT!$A:$A,YEAR(daily!$A2595),COT!$B:$B,WEEKNUM(daily!$A2595))</f>
        <v>308137</v>
      </c>
      <c r="R2595">
        <f>SUMIFS(COT!I:I,COT!$A:$A,YEAR(daily!$A2595),COT!$B:$B,WEEKNUM(daily!$A2595))</f>
        <v>643482</v>
      </c>
      <c r="S2595">
        <f>SUMIFS(COT!J:J,COT!$A:$A,YEAR(daily!$A2595),COT!$B:$B,WEEKNUM(daily!$A2595))</f>
        <v>684721</v>
      </c>
      <c r="T2595">
        <f>SUMIFS(COT!K:K,COT!$A:$A,YEAR(daily!$A2595),COT!$B:$B,WEEKNUM(daily!$A2595))</f>
        <v>70129</v>
      </c>
      <c r="U2595">
        <f>SUMIFS(COT!L:L,COT!$A:$A,YEAR(daily!$A2595),COT!$B:$B,WEEKNUM(daily!$A2595))</f>
        <v>68525</v>
      </c>
      <c r="V2595">
        <f>SUMIFS(COT!M:M,COT!$A:$A,YEAR(daily!$A2595),COT!$B:$B,WEEKNUM(daily!$A2595))</f>
        <v>85</v>
      </c>
      <c r="W2595">
        <f>SUMIFS(COT!N:N,COT!$A:$A,YEAR(daily!$A2595),COT!$B:$B,WEEKNUM(daily!$A2595))</f>
        <v>101</v>
      </c>
      <c r="X2595">
        <f>SUMIFS(COT!O:O,COT!$A:$A,YEAR(daily!$A2595),COT!$B:$B,WEEKNUM(daily!$A2595))</f>
        <v>135</v>
      </c>
      <c r="Y2595">
        <f>SUMIFS(COT!P:P,COT!$A:$A,YEAR(daily!$A2595),COT!$B:$B,WEEKNUM(daily!$A2595))</f>
        <v>87</v>
      </c>
      <c r="Z2595">
        <f>SUMIFS(COT!Q:Q,COT!$A:$A,YEAR(daily!$A2595),COT!$B:$B,WEEKNUM(daily!$A2595))</f>
        <v>94</v>
      </c>
      <c r="AA2595">
        <f>SUMIFS(Saudi!B:B,Saudi!$A:$A,YEAR(daily!$A2595))</f>
        <v>741.61599999999999</v>
      </c>
      <c r="AB2595">
        <f>SUMIFS(Saudi!C:C,Saudi!$A:$A,YEAR(daily!$A2595))</f>
        <v>670.98500000000001</v>
      </c>
      <c r="AC2595">
        <f>SUMIFS(Saudi!F:F,Saudi!$A:$A,YEAR(daily!$A2595))</f>
        <v>3981420</v>
      </c>
      <c r="AD2595">
        <f>SUMIFS(Saudi!G:G,Saudi!$A:$A,YEAR(daily!$A2595))</f>
        <v>79.530291590719216</v>
      </c>
      <c r="AE2595">
        <f>SUMIFS(Saudi!H:H,Saudi!$A:$A,YEAR(daily!$A2595))</f>
        <v>316643493.54512131</v>
      </c>
      <c r="AF2595" s="5">
        <f t="shared" si="105"/>
        <v>6</v>
      </c>
      <c r="AG2595" s="5">
        <f t="shared" si="106"/>
        <v>2010</v>
      </c>
    </row>
    <row r="2596" spans="1:33">
      <c r="A2596" s="3">
        <v>40357</v>
      </c>
      <c r="B2596" s="1">
        <v>305846</v>
      </c>
      <c r="C2596" s="1">
        <v>58968</v>
      </c>
      <c r="D2596" s="1">
        <v>39950</v>
      </c>
      <c r="E2596" s="1">
        <v>78.25</v>
      </c>
      <c r="F2596" s="1">
        <v>79.48</v>
      </c>
      <c r="G2596" s="1">
        <v>80.040000000000006</v>
      </c>
      <c r="H2596" s="2">
        <v>52.4</v>
      </c>
      <c r="I2596" s="2">
        <v>29.1</v>
      </c>
      <c r="J2596" s="2">
        <v>86.8</v>
      </c>
      <c r="K2596" s="2">
        <v>87.9</v>
      </c>
      <c r="L2596">
        <f>SUMIFS(US!B:B,US!$D:$D,YEAR(daily!$A2596),US!$E:$E,MONTH(daily!$A2596))</f>
        <v>9545</v>
      </c>
      <c r="M2596">
        <f>SUMIFS(US!C:C,US!$D:$D,YEAR(daily!$A2596),US!$E:$E,MONTH(daily!$A2596))</f>
        <v>19537</v>
      </c>
      <c r="N2596">
        <f>SUMIFS(COT!E:E,COT!$A:$A,YEAR(daily!$A2596),COT!$B:$B,WEEKNUM(daily!$A2596))</f>
        <v>1259675</v>
      </c>
      <c r="O2596">
        <f>SUMIFS(COT!F:F,COT!$A:$A,YEAR(daily!$A2596),COT!$B:$B,WEEKNUM(daily!$A2596))</f>
        <v>238756</v>
      </c>
      <c r="P2596">
        <f>SUMIFS(COT!G:G,COT!$A:$A,YEAR(daily!$A2596),COT!$B:$B,WEEKNUM(daily!$A2596))</f>
        <v>201636</v>
      </c>
      <c r="Q2596">
        <f>SUMIFS(COT!H:H,COT!$A:$A,YEAR(daily!$A2596),COT!$B:$B,WEEKNUM(daily!$A2596))</f>
        <v>309985</v>
      </c>
      <c r="R2596">
        <f>SUMIFS(COT!I:I,COT!$A:$A,YEAR(daily!$A2596),COT!$B:$B,WEEKNUM(daily!$A2596))</f>
        <v>632918</v>
      </c>
      <c r="S2596">
        <f>SUMIFS(COT!J:J,COT!$A:$A,YEAR(daily!$A2596),COT!$B:$B,WEEKNUM(daily!$A2596))</f>
        <v>674062</v>
      </c>
      <c r="T2596">
        <f>SUMIFS(COT!K:K,COT!$A:$A,YEAR(daily!$A2596),COT!$B:$B,WEEKNUM(daily!$A2596))</f>
        <v>78016</v>
      </c>
      <c r="U2596">
        <f>SUMIFS(COT!L:L,COT!$A:$A,YEAR(daily!$A2596),COT!$B:$B,WEEKNUM(daily!$A2596))</f>
        <v>73992</v>
      </c>
      <c r="V2596">
        <f>SUMIFS(COT!M:M,COT!$A:$A,YEAR(daily!$A2596),COT!$B:$B,WEEKNUM(daily!$A2596))</f>
        <v>94</v>
      </c>
      <c r="W2596">
        <f>SUMIFS(COT!N:N,COT!$A:$A,YEAR(daily!$A2596),COT!$B:$B,WEEKNUM(daily!$A2596))</f>
        <v>100</v>
      </c>
      <c r="X2596">
        <f>SUMIFS(COT!O:O,COT!$A:$A,YEAR(daily!$A2596),COT!$B:$B,WEEKNUM(daily!$A2596))</f>
        <v>139</v>
      </c>
      <c r="Y2596">
        <f>SUMIFS(COT!P:P,COT!$A:$A,YEAR(daily!$A2596),COT!$B:$B,WEEKNUM(daily!$A2596))</f>
        <v>83</v>
      </c>
      <c r="Z2596">
        <f>SUMIFS(COT!Q:Q,COT!$A:$A,YEAR(daily!$A2596),COT!$B:$B,WEEKNUM(daily!$A2596))</f>
        <v>98</v>
      </c>
      <c r="AA2596">
        <f>SUMIFS(Saudi!B:B,Saudi!$A:$A,YEAR(daily!$A2596))</f>
        <v>741.61599999999999</v>
      </c>
      <c r="AB2596">
        <f>SUMIFS(Saudi!C:C,Saudi!$A:$A,YEAR(daily!$A2596))</f>
        <v>670.98500000000001</v>
      </c>
      <c r="AC2596">
        <f>SUMIFS(Saudi!F:F,Saudi!$A:$A,YEAR(daily!$A2596))</f>
        <v>3981420</v>
      </c>
      <c r="AD2596">
        <f>SUMIFS(Saudi!G:G,Saudi!$A:$A,YEAR(daily!$A2596))</f>
        <v>79.530291590719216</v>
      </c>
      <c r="AE2596">
        <f>SUMIFS(Saudi!H:H,Saudi!$A:$A,YEAR(daily!$A2596))</f>
        <v>316643493.54512131</v>
      </c>
      <c r="AF2596" s="5">
        <f t="shared" si="105"/>
        <v>6</v>
      </c>
      <c r="AG2596" s="5">
        <f t="shared" si="106"/>
        <v>2010</v>
      </c>
    </row>
    <row r="2597" spans="1:33">
      <c r="A2597" s="3">
        <v>40358</v>
      </c>
      <c r="B2597" s="1">
        <v>301017</v>
      </c>
      <c r="C2597" s="1">
        <v>58859</v>
      </c>
      <c r="D2597" s="1">
        <v>40939</v>
      </c>
      <c r="E2597" s="1">
        <v>75.94</v>
      </c>
      <c r="F2597" s="1">
        <v>77.099999999999994</v>
      </c>
      <c r="G2597" s="1">
        <v>77.61</v>
      </c>
      <c r="H2597" s="2">
        <v>52.4</v>
      </c>
      <c r="I2597" s="2">
        <v>29.1</v>
      </c>
      <c r="J2597" s="2">
        <v>86.8</v>
      </c>
      <c r="K2597" s="2">
        <v>87.9</v>
      </c>
      <c r="L2597">
        <f>SUMIFS(US!B:B,US!$D:$D,YEAR(daily!$A2597),US!$E:$E,MONTH(daily!$A2597))</f>
        <v>9545</v>
      </c>
      <c r="M2597">
        <f>SUMIFS(US!C:C,US!$D:$D,YEAR(daily!$A2597),US!$E:$E,MONTH(daily!$A2597))</f>
        <v>19537</v>
      </c>
      <c r="N2597">
        <f>SUMIFS(COT!E:E,COT!$A:$A,YEAR(daily!$A2597),COT!$B:$B,WEEKNUM(daily!$A2597))</f>
        <v>1259675</v>
      </c>
      <c r="O2597">
        <f>SUMIFS(COT!F:F,COT!$A:$A,YEAR(daily!$A2597),COT!$B:$B,WEEKNUM(daily!$A2597))</f>
        <v>238756</v>
      </c>
      <c r="P2597">
        <f>SUMIFS(COT!G:G,COT!$A:$A,YEAR(daily!$A2597),COT!$B:$B,WEEKNUM(daily!$A2597))</f>
        <v>201636</v>
      </c>
      <c r="Q2597">
        <f>SUMIFS(COT!H:H,COT!$A:$A,YEAR(daily!$A2597),COT!$B:$B,WEEKNUM(daily!$A2597))</f>
        <v>309985</v>
      </c>
      <c r="R2597">
        <f>SUMIFS(COT!I:I,COT!$A:$A,YEAR(daily!$A2597),COT!$B:$B,WEEKNUM(daily!$A2597))</f>
        <v>632918</v>
      </c>
      <c r="S2597">
        <f>SUMIFS(COT!J:J,COT!$A:$A,YEAR(daily!$A2597),COT!$B:$B,WEEKNUM(daily!$A2597))</f>
        <v>674062</v>
      </c>
      <c r="T2597">
        <f>SUMIFS(COT!K:K,COT!$A:$A,YEAR(daily!$A2597),COT!$B:$B,WEEKNUM(daily!$A2597))</f>
        <v>78016</v>
      </c>
      <c r="U2597">
        <f>SUMIFS(COT!L:L,COT!$A:$A,YEAR(daily!$A2597),COT!$B:$B,WEEKNUM(daily!$A2597))</f>
        <v>73992</v>
      </c>
      <c r="V2597">
        <f>SUMIFS(COT!M:M,COT!$A:$A,YEAR(daily!$A2597),COT!$B:$B,WEEKNUM(daily!$A2597))</f>
        <v>94</v>
      </c>
      <c r="W2597">
        <f>SUMIFS(COT!N:N,COT!$A:$A,YEAR(daily!$A2597),COT!$B:$B,WEEKNUM(daily!$A2597))</f>
        <v>100</v>
      </c>
      <c r="X2597">
        <f>SUMIFS(COT!O:O,COT!$A:$A,YEAR(daily!$A2597),COT!$B:$B,WEEKNUM(daily!$A2597))</f>
        <v>139</v>
      </c>
      <c r="Y2597">
        <f>SUMIFS(COT!P:P,COT!$A:$A,YEAR(daily!$A2597),COT!$B:$B,WEEKNUM(daily!$A2597))</f>
        <v>83</v>
      </c>
      <c r="Z2597">
        <f>SUMIFS(COT!Q:Q,COT!$A:$A,YEAR(daily!$A2597),COT!$B:$B,WEEKNUM(daily!$A2597))</f>
        <v>98</v>
      </c>
      <c r="AA2597">
        <f>SUMIFS(Saudi!B:B,Saudi!$A:$A,YEAR(daily!$A2597))</f>
        <v>741.61599999999999</v>
      </c>
      <c r="AB2597">
        <f>SUMIFS(Saudi!C:C,Saudi!$A:$A,YEAR(daily!$A2597))</f>
        <v>670.98500000000001</v>
      </c>
      <c r="AC2597">
        <f>SUMIFS(Saudi!F:F,Saudi!$A:$A,YEAR(daily!$A2597))</f>
        <v>3981420</v>
      </c>
      <c r="AD2597">
        <f>SUMIFS(Saudi!G:G,Saudi!$A:$A,YEAR(daily!$A2597))</f>
        <v>79.530291590719216</v>
      </c>
      <c r="AE2597">
        <f>SUMIFS(Saudi!H:H,Saudi!$A:$A,YEAR(daily!$A2597))</f>
        <v>316643493.54512131</v>
      </c>
      <c r="AF2597" s="5">
        <f t="shared" si="105"/>
        <v>6</v>
      </c>
      <c r="AG2597" s="5">
        <f t="shared" si="106"/>
        <v>2010</v>
      </c>
    </row>
    <row r="2598" spans="1:33">
      <c r="A2598" s="3">
        <v>40359</v>
      </c>
      <c r="B2598" s="1">
        <v>300468</v>
      </c>
      <c r="C2598" s="1">
        <v>61000</v>
      </c>
      <c r="D2598" s="1">
        <v>40501</v>
      </c>
      <c r="E2598" s="1">
        <v>75.63</v>
      </c>
      <c r="F2598" s="1">
        <v>76.599999999999994</v>
      </c>
      <c r="G2598" s="1">
        <v>77.05</v>
      </c>
      <c r="H2598" s="2">
        <v>52.4</v>
      </c>
      <c r="I2598" s="2">
        <v>29.1</v>
      </c>
      <c r="J2598" s="2">
        <v>86.8</v>
      </c>
      <c r="K2598" s="2">
        <v>87.9</v>
      </c>
      <c r="L2598">
        <f>SUMIFS(US!B:B,US!$D:$D,YEAR(daily!$A2598),US!$E:$E,MONTH(daily!$A2598))</f>
        <v>9545</v>
      </c>
      <c r="M2598">
        <f>SUMIFS(US!C:C,US!$D:$D,YEAR(daily!$A2598),US!$E:$E,MONTH(daily!$A2598))</f>
        <v>19537</v>
      </c>
      <c r="N2598">
        <f>SUMIFS(COT!E:E,COT!$A:$A,YEAR(daily!$A2598),COT!$B:$B,WEEKNUM(daily!$A2598))</f>
        <v>1259675</v>
      </c>
      <c r="O2598">
        <f>SUMIFS(COT!F:F,COT!$A:$A,YEAR(daily!$A2598),COT!$B:$B,WEEKNUM(daily!$A2598))</f>
        <v>238756</v>
      </c>
      <c r="P2598">
        <f>SUMIFS(COT!G:G,COT!$A:$A,YEAR(daily!$A2598),COT!$B:$B,WEEKNUM(daily!$A2598))</f>
        <v>201636</v>
      </c>
      <c r="Q2598">
        <f>SUMIFS(COT!H:H,COT!$A:$A,YEAR(daily!$A2598),COT!$B:$B,WEEKNUM(daily!$A2598))</f>
        <v>309985</v>
      </c>
      <c r="R2598">
        <f>SUMIFS(COT!I:I,COT!$A:$A,YEAR(daily!$A2598),COT!$B:$B,WEEKNUM(daily!$A2598))</f>
        <v>632918</v>
      </c>
      <c r="S2598">
        <f>SUMIFS(COT!J:J,COT!$A:$A,YEAR(daily!$A2598),COT!$B:$B,WEEKNUM(daily!$A2598))</f>
        <v>674062</v>
      </c>
      <c r="T2598">
        <f>SUMIFS(COT!K:K,COT!$A:$A,YEAR(daily!$A2598),COT!$B:$B,WEEKNUM(daily!$A2598))</f>
        <v>78016</v>
      </c>
      <c r="U2598">
        <f>SUMIFS(COT!L:L,COT!$A:$A,YEAR(daily!$A2598),COT!$B:$B,WEEKNUM(daily!$A2598))</f>
        <v>73992</v>
      </c>
      <c r="V2598">
        <f>SUMIFS(COT!M:M,COT!$A:$A,YEAR(daily!$A2598),COT!$B:$B,WEEKNUM(daily!$A2598))</f>
        <v>94</v>
      </c>
      <c r="W2598">
        <f>SUMIFS(COT!N:N,COT!$A:$A,YEAR(daily!$A2598),COT!$B:$B,WEEKNUM(daily!$A2598))</f>
        <v>100</v>
      </c>
      <c r="X2598">
        <f>SUMIFS(COT!O:O,COT!$A:$A,YEAR(daily!$A2598),COT!$B:$B,WEEKNUM(daily!$A2598))</f>
        <v>139</v>
      </c>
      <c r="Y2598">
        <f>SUMIFS(COT!P:P,COT!$A:$A,YEAR(daily!$A2598),COT!$B:$B,WEEKNUM(daily!$A2598))</f>
        <v>83</v>
      </c>
      <c r="Z2598">
        <f>SUMIFS(COT!Q:Q,COT!$A:$A,YEAR(daily!$A2598),COT!$B:$B,WEEKNUM(daily!$A2598))</f>
        <v>98</v>
      </c>
      <c r="AA2598">
        <f>SUMIFS(Saudi!B:B,Saudi!$A:$A,YEAR(daily!$A2598))</f>
        <v>741.61599999999999</v>
      </c>
      <c r="AB2598">
        <f>SUMIFS(Saudi!C:C,Saudi!$A:$A,YEAR(daily!$A2598))</f>
        <v>670.98500000000001</v>
      </c>
      <c r="AC2598">
        <f>SUMIFS(Saudi!F:F,Saudi!$A:$A,YEAR(daily!$A2598))</f>
        <v>3981420</v>
      </c>
      <c r="AD2598">
        <f>SUMIFS(Saudi!G:G,Saudi!$A:$A,YEAR(daily!$A2598))</f>
        <v>79.530291590719216</v>
      </c>
      <c r="AE2598">
        <f>SUMIFS(Saudi!H:H,Saudi!$A:$A,YEAR(daily!$A2598))</f>
        <v>316643493.54512131</v>
      </c>
      <c r="AF2598" s="5">
        <f t="shared" si="105"/>
        <v>6</v>
      </c>
      <c r="AG2598" s="5">
        <f t="shared" si="106"/>
        <v>2010</v>
      </c>
    </row>
    <row r="2599" spans="1:33">
      <c r="A2599" s="3">
        <v>40360</v>
      </c>
      <c r="B2599" s="1">
        <v>304535</v>
      </c>
      <c r="C2599" s="1">
        <v>62693</v>
      </c>
      <c r="D2599" s="1">
        <v>40853</v>
      </c>
      <c r="E2599" s="1">
        <v>72.95</v>
      </c>
      <c r="F2599" s="1">
        <v>73.930000000000007</v>
      </c>
      <c r="G2599" s="1">
        <v>74.45</v>
      </c>
      <c r="H2599" s="2">
        <v>52.4</v>
      </c>
      <c r="I2599" s="2">
        <v>29.1</v>
      </c>
      <c r="J2599" s="2">
        <v>86.8</v>
      </c>
      <c r="K2599" s="2">
        <v>87.9</v>
      </c>
      <c r="L2599">
        <f>SUMIFS(US!B:B,US!$D:$D,YEAR(daily!$A2599),US!$E:$E,MONTH(daily!$A2599))</f>
        <v>9496</v>
      </c>
      <c r="M2599">
        <f>SUMIFS(US!C:C,US!$D:$D,YEAR(daily!$A2599),US!$E:$E,MONTH(daily!$A2599))</f>
        <v>19319</v>
      </c>
      <c r="N2599">
        <f>SUMIFS(COT!E:E,COT!$A:$A,YEAR(daily!$A2599),COT!$B:$B,WEEKNUM(daily!$A2599))</f>
        <v>1259675</v>
      </c>
      <c r="O2599">
        <f>SUMIFS(COT!F:F,COT!$A:$A,YEAR(daily!$A2599),COT!$B:$B,WEEKNUM(daily!$A2599))</f>
        <v>238756</v>
      </c>
      <c r="P2599">
        <f>SUMIFS(COT!G:G,COT!$A:$A,YEAR(daily!$A2599),COT!$B:$B,WEEKNUM(daily!$A2599))</f>
        <v>201636</v>
      </c>
      <c r="Q2599">
        <f>SUMIFS(COT!H:H,COT!$A:$A,YEAR(daily!$A2599),COT!$B:$B,WEEKNUM(daily!$A2599))</f>
        <v>309985</v>
      </c>
      <c r="R2599">
        <f>SUMIFS(COT!I:I,COT!$A:$A,YEAR(daily!$A2599),COT!$B:$B,WEEKNUM(daily!$A2599))</f>
        <v>632918</v>
      </c>
      <c r="S2599">
        <f>SUMIFS(COT!J:J,COT!$A:$A,YEAR(daily!$A2599),COT!$B:$B,WEEKNUM(daily!$A2599))</f>
        <v>674062</v>
      </c>
      <c r="T2599">
        <f>SUMIFS(COT!K:K,COT!$A:$A,YEAR(daily!$A2599),COT!$B:$B,WEEKNUM(daily!$A2599))</f>
        <v>78016</v>
      </c>
      <c r="U2599">
        <f>SUMIFS(COT!L:L,COT!$A:$A,YEAR(daily!$A2599),COT!$B:$B,WEEKNUM(daily!$A2599))</f>
        <v>73992</v>
      </c>
      <c r="V2599">
        <f>SUMIFS(COT!M:M,COT!$A:$A,YEAR(daily!$A2599),COT!$B:$B,WEEKNUM(daily!$A2599))</f>
        <v>94</v>
      </c>
      <c r="W2599">
        <f>SUMIFS(COT!N:N,COT!$A:$A,YEAR(daily!$A2599),COT!$B:$B,WEEKNUM(daily!$A2599))</f>
        <v>100</v>
      </c>
      <c r="X2599">
        <f>SUMIFS(COT!O:O,COT!$A:$A,YEAR(daily!$A2599),COT!$B:$B,WEEKNUM(daily!$A2599))</f>
        <v>139</v>
      </c>
      <c r="Y2599">
        <f>SUMIFS(COT!P:P,COT!$A:$A,YEAR(daily!$A2599),COT!$B:$B,WEEKNUM(daily!$A2599))</f>
        <v>83</v>
      </c>
      <c r="Z2599">
        <f>SUMIFS(COT!Q:Q,COT!$A:$A,YEAR(daily!$A2599),COT!$B:$B,WEEKNUM(daily!$A2599))</f>
        <v>98</v>
      </c>
      <c r="AA2599">
        <f>SUMIFS(Saudi!B:B,Saudi!$A:$A,YEAR(daily!$A2599))</f>
        <v>741.61599999999999</v>
      </c>
      <c r="AB2599">
        <f>SUMIFS(Saudi!C:C,Saudi!$A:$A,YEAR(daily!$A2599))</f>
        <v>670.98500000000001</v>
      </c>
      <c r="AC2599">
        <f>SUMIFS(Saudi!F:F,Saudi!$A:$A,YEAR(daily!$A2599))</f>
        <v>3981420</v>
      </c>
      <c r="AD2599">
        <f>SUMIFS(Saudi!G:G,Saudi!$A:$A,YEAR(daily!$A2599))</f>
        <v>79.530291590719216</v>
      </c>
      <c r="AE2599">
        <f>SUMIFS(Saudi!H:H,Saudi!$A:$A,YEAR(daily!$A2599))</f>
        <v>316643493.54512131</v>
      </c>
      <c r="AF2599" s="5">
        <f t="shared" si="105"/>
        <v>7</v>
      </c>
      <c r="AG2599" s="5">
        <f t="shared" si="106"/>
        <v>2010</v>
      </c>
    </row>
    <row r="2600" spans="1:33">
      <c r="A2600" s="3">
        <v>40361</v>
      </c>
      <c r="B2600" s="1">
        <v>300301</v>
      </c>
      <c r="C2600" s="1">
        <v>64656</v>
      </c>
      <c r="D2600" s="1">
        <v>41687</v>
      </c>
      <c r="E2600" s="1">
        <v>72.14</v>
      </c>
      <c r="F2600" s="1">
        <v>73.06</v>
      </c>
      <c r="G2600" s="1">
        <v>73.59</v>
      </c>
      <c r="H2600" s="2">
        <v>52.4</v>
      </c>
      <c r="I2600" s="2">
        <v>29.1</v>
      </c>
      <c r="J2600" s="2">
        <v>86.8</v>
      </c>
      <c r="K2600" s="2">
        <v>87.9</v>
      </c>
      <c r="L2600">
        <f>SUMIFS(US!B:B,US!$D:$D,YEAR(daily!$A2600),US!$E:$E,MONTH(daily!$A2600))</f>
        <v>9496</v>
      </c>
      <c r="M2600">
        <f>SUMIFS(US!C:C,US!$D:$D,YEAR(daily!$A2600),US!$E:$E,MONTH(daily!$A2600))</f>
        <v>19319</v>
      </c>
      <c r="N2600">
        <f>SUMIFS(COT!E:E,COT!$A:$A,YEAR(daily!$A2600),COT!$B:$B,WEEKNUM(daily!$A2600))</f>
        <v>1259675</v>
      </c>
      <c r="O2600">
        <f>SUMIFS(COT!F:F,COT!$A:$A,YEAR(daily!$A2600),COT!$B:$B,WEEKNUM(daily!$A2600))</f>
        <v>238756</v>
      </c>
      <c r="P2600">
        <f>SUMIFS(COT!G:G,COT!$A:$A,YEAR(daily!$A2600),COT!$B:$B,WEEKNUM(daily!$A2600))</f>
        <v>201636</v>
      </c>
      <c r="Q2600">
        <f>SUMIFS(COT!H:H,COT!$A:$A,YEAR(daily!$A2600),COT!$B:$B,WEEKNUM(daily!$A2600))</f>
        <v>309985</v>
      </c>
      <c r="R2600">
        <f>SUMIFS(COT!I:I,COT!$A:$A,YEAR(daily!$A2600),COT!$B:$B,WEEKNUM(daily!$A2600))</f>
        <v>632918</v>
      </c>
      <c r="S2600">
        <f>SUMIFS(COT!J:J,COT!$A:$A,YEAR(daily!$A2600),COT!$B:$B,WEEKNUM(daily!$A2600))</f>
        <v>674062</v>
      </c>
      <c r="T2600">
        <f>SUMIFS(COT!K:K,COT!$A:$A,YEAR(daily!$A2600),COT!$B:$B,WEEKNUM(daily!$A2600))</f>
        <v>78016</v>
      </c>
      <c r="U2600">
        <f>SUMIFS(COT!L:L,COT!$A:$A,YEAR(daily!$A2600),COT!$B:$B,WEEKNUM(daily!$A2600))</f>
        <v>73992</v>
      </c>
      <c r="V2600">
        <f>SUMIFS(COT!M:M,COT!$A:$A,YEAR(daily!$A2600),COT!$B:$B,WEEKNUM(daily!$A2600))</f>
        <v>94</v>
      </c>
      <c r="W2600">
        <f>SUMIFS(COT!N:N,COT!$A:$A,YEAR(daily!$A2600),COT!$B:$B,WEEKNUM(daily!$A2600))</f>
        <v>100</v>
      </c>
      <c r="X2600">
        <f>SUMIFS(COT!O:O,COT!$A:$A,YEAR(daily!$A2600),COT!$B:$B,WEEKNUM(daily!$A2600))</f>
        <v>139</v>
      </c>
      <c r="Y2600">
        <f>SUMIFS(COT!P:P,COT!$A:$A,YEAR(daily!$A2600),COT!$B:$B,WEEKNUM(daily!$A2600))</f>
        <v>83</v>
      </c>
      <c r="Z2600">
        <f>SUMIFS(COT!Q:Q,COT!$A:$A,YEAR(daily!$A2600),COT!$B:$B,WEEKNUM(daily!$A2600))</f>
        <v>98</v>
      </c>
      <c r="AA2600">
        <f>SUMIFS(Saudi!B:B,Saudi!$A:$A,YEAR(daily!$A2600))</f>
        <v>741.61599999999999</v>
      </c>
      <c r="AB2600">
        <f>SUMIFS(Saudi!C:C,Saudi!$A:$A,YEAR(daily!$A2600))</f>
        <v>670.98500000000001</v>
      </c>
      <c r="AC2600">
        <f>SUMIFS(Saudi!F:F,Saudi!$A:$A,YEAR(daily!$A2600))</f>
        <v>3981420</v>
      </c>
      <c r="AD2600">
        <f>SUMIFS(Saudi!G:G,Saudi!$A:$A,YEAR(daily!$A2600))</f>
        <v>79.530291590719216</v>
      </c>
      <c r="AE2600">
        <f>SUMIFS(Saudi!H:H,Saudi!$A:$A,YEAR(daily!$A2600))</f>
        <v>316643493.54512131</v>
      </c>
      <c r="AF2600" s="5">
        <f t="shared" si="105"/>
        <v>7</v>
      </c>
      <c r="AG2600" s="5">
        <f t="shared" si="106"/>
        <v>2010</v>
      </c>
    </row>
    <row r="2601" spans="1:33">
      <c r="A2601" s="3">
        <v>40365</v>
      </c>
      <c r="B2601" s="1">
        <v>292124</v>
      </c>
      <c r="C2601" s="1">
        <v>65428</v>
      </c>
      <c r="D2601" s="1">
        <v>42844</v>
      </c>
      <c r="E2601" s="1">
        <v>71.98</v>
      </c>
      <c r="F2601" s="1">
        <v>73.06</v>
      </c>
      <c r="G2601" s="1">
        <v>73.67</v>
      </c>
      <c r="H2601" s="2">
        <v>52.4</v>
      </c>
      <c r="I2601" s="2">
        <v>29.1</v>
      </c>
      <c r="J2601" s="2">
        <v>86.8</v>
      </c>
      <c r="K2601" s="2">
        <v>87.9</v>
      </c>
      <c r="L2601">
        <f>SUMIFS(US!B:B,US!$D:$D,YEAR(daily!$A2601),US!$E:$E,MONTH(daily!$A2601))</f>
        <v>9496</v>
      </c>
      <c r="M2601">
        <f>SUMIFS(US!C:C,US!$D:$D,YEAR(daily!$A2601),US!$E:$E,MONTH(daily!$A2601))</f>
        <v>19319</v>
      </c>
      <c r="N2601">
        <f>SUMIFS(COT!E:E,COT!$A:$A,YEAR(daily!$A2601),COT!$B:$B,WEEKNUM(daily!$A2601))</f>
        <v>1271853</v>
      </c>
      <c r="O2601">
        <f>SUMIFS(COT!F:F,COT!$A:$A,YEAR(daily!$A2601),COT!$B:$B,WEEKNUM(daily!$A2601))</f>
        <v>238709</v>
      </c>
      <c r="P2601">
        <f>SUMIFS(COT!G:G,COT!$A:$A,YEAR(daily!$A2601),COT!$B:$B,WEEKNUM(daily!$A2601))</f>
        <v>212494</v>
      </c>
      <c r="Q2601">
        <f>SUMIFS(COT!H:H,COT!$A:$A,YEAR(daily!$A2601),COT!$B:$B,WEEKNUM(daily!$A2601))</f>
        <v>323292</v>
      </c>
      <c r="R2601">
        <f>SUMIFS(COT!I:I,COT!$A:$A,YEAR(daily!$A2601),COT!$B:$B,WEEKNUM(daily!$A2601))</f>
        <v>625701</v>
      </c>
      <c r="S2601">
        <f>SUMIFS(COT!J:J,COT!$A:$A,YEAR(daily!$A2601),COT!$B:$B,WEEKNUM(daily!$A2601))</f>
        <v>660770</v>
      </c>
      <c r="T2601">
        <f>SUMIFS(COT!K:K,COT!$A:$A,YEAR(daily!$A2601),COT!$B:$B,WEEKNUM(daily!$A2601))</f>
        <v>84151</v>
      </c>
      <c r="U2601">
        <f>SUMIFS(COT!L:L,COT!$A:$A,YEAR(daily!$A2601),COT!$B:$B,WEEKNUM(daily!$A2601))</f>
        <v>75297</v>
      </c>
      <c r="V2601">
        <f>SUMIFS(COT!M:M,COT!$A:$A,YEAR(daily!$A2601),COT!$B:$B,WEEKNUM(daily!$A2601))</f>
        <v>101</v>
      </c>
      <c r="W2601">
        <f>SUMIFS(COT!N:N,COT!$A:$A,YEAR(daily!$A2601),COT!$B:$B,WEEKNUM(daily!$A2601))</f>
        <v>101</v>
      </c>
      <c r="X2601">
        <f>SUMIFS(COT!O:O,COT!$A:$A,YEAR(daily!$A2601),COT!$B:$B,WEEKNUM(daily!$A2601))</f>
        <v>136</v>
      </c>
      <c r="Y2601">
        <f>SUMIFS(COT!P:P,COT!$A:$A,YEAR(daily!$A2601),COT!$B:$B,WEEKNUM(daily!$A2601))</f>
        <v>83</v>
      </c>
      <c r="Z2601">
        <f>SUMIFS(COT!Q:Q,COT!$A:$A,YEAR(daily!$A2601),COT!$B:$B,WEEKNUM(daily!$A2601))</f>
        <v>95</v>
      </c>
      <c r="AA2601">
        <f>SUMIFS(Saudi!B:B,Saudi!$A:$A,YEAR(daily!$A2601))</f>
        <v>741.61599999999999</v>
      </c>
      <c r="AB2601">
        <f>SUMIFS(Saudi!C:C,Saudi!$A:$A,YEAR(daily!$A2601))</f>
        <v>670.98500000000001</v>
      </c>
      <c r="AC2601">
        <f>SUMIFS(Saudi!F:F,Saudi!$A:$A,YEAR(daily!$A2601))</f>
        <v>3981420</v>
      </c>
      <c r="AD2601">
        <f>SUMIFS(Saudi!G:G,Saudi!$A:$A,YEAR(daily!$A2601))</f>
        <v>79.530291590719216</v>
      </c>
      <c r="AE2601">
        <f>SUMIFS(Saudi!H:H,Saudi!$A:$A,YEAR(daily!$A2601))</f>
        <v>316643493.54512131</v>
      </c>
      <c r="AF2601" s="5">
        <f t="shared" si="105"/>
        <v>7</v>
      </c>
      <c r="AG2601" s="5">
        <f t="shared" si="106"/>
        <v>2010</v>
      </c>
    </row>
    <row r="2602" spans="1:33">
      <c r="A2602" s="3">
        <v>40366</v>
      </c>
      <c r="B2602" s="1">
        <v>280040</v>
      </c>
      <c r="C2602" s="1">
        <v>66832</v>
      </c>
      <c r="D2602" s="1">
        <v>44270</v>
      </c>
      <c r="E2602" s="1">
        <v>74.069999999999993</v>
      </c>
      <c r="F2602" s="1">
        <v>75.19</v>
      </c>
      <c r="G2602" s="1">
        <v>75.8</v>
      </c>
      <c r="H2602" s="2">
        <v>52.4</v>
      </c>
      <c r="I2602" s="2">
        <v>29.1</v>
      </c>
      <c r="J2602" s="2">
        <v>86.8</v>
      </c>
      <c r="K2602" s="2">
        <v>87.9</v>
      </c>
      <c r="L2602">
        <f>SUMIFS(US!B:B,US!$D:$D,YEAR(daily!$A2602),US!$E:$E,MONTH(daily!$A2602))</f>
        <v>9496</v>
      </c>
      <c r="M2602">
        <f>SUMIFS(US!C:C,US!$D:$D,YEAR(daily!$A2602),US!$E:$E,MONTH(daily!$A2602))</f>
        <v>19319</v>
      </c>
      <c r="N2602">
        <f>SUMIFS(COT!E:E,COT!$A:$A,YEAR(daily!$A2602),COT!$B:$B,WEEKNUM(daily!$A2602))</f>
        <v>1271853</v>
      </c>
      <c r="O2602">
        <f>SUMIFS(COT!F:F,COT!$A:$A,YEAR(daily!$A2602),COT!$B:$B,WEEKNUM(daily!$A2602))</f>
        <v>238709</v>
      </c>
      <c r="P2602">
        <f>SUMIFS(COT!G:G,COT!$A:$A,YEAR(daily!$A2602),COT!$B:$B,WEEKNUM(daily!$A2602))</f>
        <v>212494</v>
      </c>
      <c r="Q2602">
        <f>SUMIFS(COT!H:H,COT!$A:$A,YEAR(daily!$A2602),COT!$B:$B,WEEKNUM(daily!$A2602))</f>
        <v>323292</v>
      </c>
      <c r="R2602">
        <f>SUMIFS(COT!I:I,COT!$A:$A,YEAR(daily!$A2602),COT!$B:$B,WEEKNUM(daily!$A2602))</f>
        <v>625701</v>
      </c>
      <c r="S2602">
        <f>SUMIFS(COT!J:J,COT!$A:$A,YEAR(daily!$A2602),COT!$B:$B,WEEKNUM(daily!$A2602))</f>
        <v>660770</v>
      </c>
      <c r="T2602">
        <f>SUMIFS(COT!K:K,COT!$A:$A,YEAR(daily!$A2602),COT!$B:$B,WEEKNUM(daily!$A2602))</f>
        <v>84151</v>
      </c>
      <c r="U2602">
        <f>SUMIFS(COT!L:L,COT!$A:$A,YEAR(daily!$A2602),COT!$B:$B,WEEKNUM(daily!$A2602))</f>
        <v>75297</v>
      </c>
      <c r="V2602">
        <f>SUMIFS(COT!M:M,COT!$A:$A,YEAR(daily!$A2602),COT!$B:$B,WEEKNUM(daily!$A2602))</f>
        <v>101</v>
      </c>
      <c r="W2602">
        <f>SUMIFS(COT!N:N,COT!$A:$A,YEAR(daily!$A2602),COT!$B:$B,WEEKNUM(daily!$A2602))</f>
        <v>101</v>
      </c>
      <c r="X2602">
        <f>SUMIFS(COT!O:O,COT!$A:$A,YEAR(daily!$A2602),COT!$B:$B,WEEKNUM(daily!$A2602))</f>
        <v>136</v>
      </c>
      <c r="Y2602">
        <f>SUMIFS(COT!P:P,COT!$A:$A,YEAR(daily!$A2602),COT!$B:$B,WEEKNUM(daily!$A2602))</f>
        <v>83</v>
      </c>
      <c r="Z2602">
        <f>SUMIFS(COT!Q:Q,COT!$A:$A,YEAR(daily!$A2602),COT!$B:$B,WEEKNUM(daily!$A2602))</f>
        <v>95</v>
      </c>
      <c r="AA2602">
        <f>SUMIFS(Saudi!B:B,Saudi!$A:$A,YEAR(daily!$A2602))</f>
        <v>741.61599999999999</v>
      </c>
      <c r="AB2602">
        <f>SUMIFS(Saudi!C:C,Saudi!$A:$A,YEAR(daily!$A2602))</f>
        <v>670.98500000000001</v>
      </c>
      <c r="AC2602">
        <f>SUMIFS(Saudi!F:F,Saudi!$A:$A,YEAR(daily!$A2602))</f>
        <v>3981420</v>
      </c>
      <c r="AD2602">
        <f>SUMIFS(Saudi!G:G,Saudi!$A:$A,YEAR(daily!$A2602))</f>
        <v>79.530291590719216</v>
      </c>
      <c r="AE2602">
        <f>SUMIFS(Saudi!H:H,Saudi!$A:$A,YEAR(daily!$A2602))</f>
        <v>316643493.54512131</v>
      </c>
      <c r="AF2602" s="5">
        <f t="shared" si="105"/>
        <v>7</v>
      </c>
      <c r="AG2602" s="5">
        <f t="shared" si="106"/>
        <v>2010</v>
      </c>
    </row>
    <row r="2603" spans="1:33">
      <c r="A2603" s="3">
        <v>40367</v>
      </c>
      <c r="B2603" s="1">
        <v>257123</v>
      </c>
      <c r="C2603" s="1">
        <v>69023</v>
      </c>
      <c r="D2603" s="1">
        <v>45680</v>
      </c>
      <c r="E2603" s="1">
        <v>75.44</v>
      </c>
      <c r="F2603" s="1">
        <v>76.58</v>
      </c>
      <c r="G2603" s="1">
        <v>77.2</v>
      </c>
      <c r="H2603" s="2">
        <v>52.4</v>
      </c>
      <c r="I2603" s="2">
        <v>29.1</v>
      </c>
      <c r="J2603" s="2">
        <v>86.8</v>
      </c>
      <c r="K2603" s="2">
        <v>87.9</v>
      </c>
      <c r="L2603">
        <f>SUMIFS(US!B:B,US!$D:$D,YEAR(daily!$A2603),US!$E:$E,MONTH(daily!$A2603))</f>
        <v>9496</v>
      </c>
      <c r="M2603">
        <f>SUMIFS(US!C:C,US!$D:$D,YEAR(daily!$A2603),US!$E:$E,MONTH(daily!$A2603))</f>
        <v>19319</v>
      </c>
      <c r="N2603">
        <f>SUMIFS(COT!E:E,COT!$A:$A,YEAR(daily!$A2603),COT!$B:$B,WEEKNUM(daily!$A2603))</f>
        <v>1271853</v>
      </c>
      <c r="O2603">
        <f>SUMIFS(COT!F:F,COT!$A:$A,YEAR(daily!$A2603),COT!$B:$B,WEEKNUM(daily!$A2603))</f>
        <v>238709</v>
      </c>
      <c r="P2603">
        <f>SUMIFS(COT!G:G,COT!$A:$A,YEAR(daily!$A2603),COT!$B:$B,WEEKNUM(daily!$A2603))</f>
        <v>212494</v>
      </c>
      <c r="Q2603">
        <f>SUMIFS(COT!H:H,COT!$A:$A,YEAR(daily!$A2603),COT!$B:$B,WEEKNUM(daily!$A2603))</f>
        <v>323292</v>
      </c>
      <c r="R2603">
        <f>SUMIFS(COT!I:I,COT!$A:$A,YEAR(daily!$A2603),COT!$B:$B,WEEKNUM(daily!$A2603))</f>
        <v>625701</v>
      </c>
      <c r="S2603">
        <f>SUMIFS(COT!J:J,COT!$A:$A,YEAR(daily!$A2603),COT!$B:$B,WEEKNUM(daily!$A2603))</f>
        <v>660770</v>
      </c>
      <c r="T2603">
        <f>SUMIFS(COT!K:K,COT!$A:$A,YEAR(daily!$A2603),COT!$B:$B,WEEKNUM(daily!$A2603))</f>
        <v>84151</v>
      </c>
      <c r="U2603">
        <f>SUMIFS(COT!L:L,COT!$A:$A,YEAR(daily!$A2603),COT!$B:$B,WEEKNUM(daily!$A2603))</f>
        <v>75297</v>
      </c>
      <c r="V2603">
        <f>SUMIFS(COT!M:M,COT!$A:$A,YEAR(daily!$A2603),COT!$B:$B,WEEKNUM(daily!$A2603))</f>
        <v>101</v>
      </c>
      <c r="W2603">
        <f>SUMIFS(COT!N:N,COT!$A:$A,YEAR(daily!$A2603),COT!$B:$B,WEEKNUM(daily!$A2603))</f>
        <v>101</v>
      </c>
      <c r="X2603">
        <f>SUMIFS(COT!O:O,COT!$A:$A,YEAR(daily!$A2603),COT!$B:$B,WEEKNUM(daily!$A2603))</f>
        <v>136</v>
      </c>
      <c r="Y2603">
        <f>SUMIFS(COT!P:P,COT!$A:$A,YEAR(daily!$A2603),COT!$B:$B,WEEKNUM(daily!$A2603))</f>
        <v>83</v>
      </c>
      <c r="Z2603">
        <f>SUMIFS(COT!Q:Q,COT!$A:$A,YEAR(daily!$A2603),COT!$B:$B,WEEKNUM(daily!$A2603))</f>
        <v>95</v>
      </c>
      <c r="AA2603">
        <f>SUMIFS(Saudi!B:B,Saudi!$A:$A,YEAR(daily!$A2603))</f>
        <v>741.61599999999999</v>
      </c>
      <c r="AB2603">
        <f>SUMIFS(Saudi!C:C,Saudi!$A:$A,YEAR(daily!$A2603))</f>
        <v>670.98500000000001</v>
      </c>
      <c r="AC2603">
        <f>SUMIFS(Saudi!F:F,Saudi!$A:$A,YEAR(daily!$A2603))</f>
        <v>3981420</v>
      </c>
      <c r="AD2603">
        <f>SUMIFS(Saudi!G:G,Saudi!$A:$A,YEAR(daily!$A2603))</f>
        <v>79.530291590719216</v>
      </c>
      <c r="AE2603">
        <f>SUMIFS(Saudi!H:H,Saudi!$A:$A,YEAR(daily!$A2603))</f>
        <v>316643493.54512131</v>
      </c>
      <c r="AF2603" s="5">
        <f t="shared" si="105"/>
        <v>7</v>
      </c>
      <c r="AG2603" s="5">
        <f t="shared" si="106"/>
        <v>2010</v>
      </c>
    </row>
    <row r="2604" spans="1:33">
      <c r="A2604" s="3">
        <v>40368</v>
      </c>
      <c r="B2604" s="1">
        <v>233075</v>
      </c>
      <c r="C2604" s="1">
        <v>72235</v>
      </c>
      <c r="D2604" s="1">
        <v>47390</v>
      </c>
      <c r="E2604" s="1">
        <v>76.09</v>
      </c>
      <c r="F2604" s="1">
        <v>77.069999999999993</v>
      </c>
      <c r="G2604" s="1">
        <v>77.62</v>
      </c>
      <c r="H2604" s="2">
        <v>52.4</v>
      </c>
      <c r="I2604" s="2">
        <v>29.1</v>
      </c>
      <c r="J2604" s="2">
        <v>86.8</v>
      </c>
      <c r="K2604" s="2">
        <v>87.9</v>
      </c>
      <c r="L2604">
        <f>SUMIFS(US!B:B,US!$D:$D,YEAR(daily!$A2604),US!$E:$E,MONTH(daily!$A2604))</f>
        <v>9496</v>
      </c>
      <c r="M2604">
        <f>SUMIFS(US!C:C,US!$D:$D,YEAR(daily!$A2604),US!$E:$E,MONTH(daily!$A2604))</f>
        <v>19319</v>
      </c>
      <c r="N2604">
        <f>SUMIFS(COT!E:E,COT!$A:$A,YEAR(daily!$A2604),COT!$B:$B,WEEKNUM(daily!$A2604))</f>
        <v>1271853</v>
      </c>
      <c r="O2604">
        <f>SUMIFS(COT!F:F,COT!$A:$A,YEAR(daily!$A2604),COT!$B:$B,WEEKNUM(daily!$A2604))</f>
        <v>238709</v>
      </c>
      <c r="P2604">
        <f>SUMIFS(COT!G:G,COT!$A:$A,YEAR(daily!$A2604),COT!$B:$B,WEEKNUM(daily!$A2604))</f>
        <v>212494</v>
      </c>
      <c r="Q2604">
        <f>SUMIFS(COT!H:H,COT!$A:$A,YEAR(daily!$A2604),COT!$B:$B,WEEKNUM(daily!$A2604))</f>
        <v>323292</v>
      </c>
      <c r="R2604">
        <f>SUMIFS(COT!I:I,COT!$A:$A,YEAR(daily!$A2604),COT!$B:$B,WEEKNUM(daily!$A2604))</f>
        <v>625701</v>
      </c>
      <c r="S2604">
        <f>SUMIFS(COT!J:J,COT!$A:$A,YEAR(daily!$A2604),COT!$B:$B,WEEKNUM(daily!$A2604))</f>
        <v>660770</v>
      </c>
      <c r="T2604">
        <f>SUMIFS(COT!K:K,COT!$A:$A,YEAR(daily!$A2604),COT!$B:$B,WEEKNUM(daily!$A2604))</f>
        <v>84151</v>
      </c>
      <c r="U2604">
        <f>SUMIFS(COT!L:L,COT!$A:$A,YEAR(daily!$A2604),COT!$B:$B,WEEKNUM(daily!$A2604))</f>
        <v>75297</v>
      </c>
      <c r="V2604">
        <f>SUMIFS(COT!M:M,COT!$A:$A,YEAR(daily!$A2604),COT!$B:$B,WEEKNUM(daily!$A2604))</f>
        <v>101</v>
      </c>
      <c r="W2604">
        <f>SUMIFS(COT!N:N,COT!$A:$A,YEAR(daily!$A2604),COT!$B:$B,WEEKNUM(daily!$A2604))</f>
        <v>101</v>
      </c>
      <c r="X2604">
        <f>SUMIFS(COT!O:O,COT!$A:$A,YEAR(daily!$A2604),COT!$B:$B,WEEKNUM(daily!$A2604))</f>
        <v>136</v>
      </c>
      <c r="Y2604">
        <f>SUMIFS(COT!P:P,COT!$A:$A,YEAR(daily!$A2604),COT!$B:$B,WEEKNUM(daily!$A2604))</f>
        <v>83</v>
      </c>
      <c r="Z2604">
        <f>SUMIFS(COT!Q:Q,COT!$A:$A,YEAR(daily!$A2604),COT!$B:$B,WEEKNUM(daily!$A2604))</f>
        <v>95</v>
      </c>
      <c r="AA2604">
        <f>SUMIFS(Saudi!B:B,Saudi!$A:$A,YEAR(daily!$A2604))</f>
        <v>741.61599999999999</v>
      </c>
      <c r="AB2604">
        <f>SUMIFS(Saudi!C:C,Saudi!$A:$A,YEAR(daily!$A2604))</f>
        <v>670.98500000000001</v>
      </c>
      <c r="AC2604">
        <f>SUMIFS(Saudi!F:F,Saudi!$A:$A,YEAR(daily!$A2604))</f>
        <v>3981420</v>
      </c>
      <c r="AD2604">
        <f>SUMIFS(Saudi!G:G,Saudi!$A:$A,YEAR(daily!$A2604))</f>
        <v>79.530291590719216</v>
      </c>
      <c r="AE2604">
        <f>SUMIFS(Saudi!H:H,Saudi!$A:$A,YEAR(daily!$A2604))</f>
        <v>316643493.54512131</v>
      </c>
      <c r="AF2604" s="5">
        <f t="shared" si="105"/>
        <v>7</v>
      </c>
      <c r="AG2604" s="5">
        <f t="shared" si="106"/>
        <v>2010</v>
      </c>
    </row>
    <row r="2605" spans="1:33">
      <c r="A2605" s="3">
        <v>40371</v>
      </c>
      <c r="B2605" s="1">
        <v>201249</v>
      </c>
      <c r="C2605" s="1">
        <v>76095</v>
      </c>
      <c r="D2605" s="1">
        <v>48459</v>
      </c>
      <c r="E2605" s="1">
        <v>74.95</v>
      </c>
      <c r="F2605" s="1">
        <v>75.87</v>
      </c>
      <c r="G2605" s="1">
        <v>76.42</v>
      </c>
      <c r="H2605" s="2">
        <v>52.4</v>
      </c>
      <c r="I2605" s="2">
        <v>29.1</v>
      </c>
      <c r="J2605" s="2">
        <v>86.8</v>
      </c>
      <c r="K2605" s="2">
        <v>87.9</v>
      </c>
      <c r="L2605">
        <f>SUMIFS(US!B:B,US!$D:$D,YEAR(daily!$A2605),US!$E:$E,MONTH(daily!$A2605))</f>
        <v>9496</v>
      </c>
      <c r="M2605">
        <f>SUMIFS(US!C:C,US!$D:$D,YEAR(daily!$A2605),US!$E:$E,MONTH(daily!$A2605))</f>
        <v>19319</v>
      </c>
      <c r="N2605">
        <f>SUMIFS(COT!E:E,COT!$A:$A,YEAR(daily!$A2605),COT!$B:$B,WEEKNUM(daily!$A2605))</f>
        <v>1276328</v>
      </c>
      <c r="O2605">
        <f>SUMIFS(COT!F:F,COT!$A:$A,YEAR(daily!$A2605),COT!$B:$B,WEEKNUM(daily!$A2605))</f>
        <v>239531</v>
      </c>
      <c r="P2605">
        <f>SUMIFS(COT!G:G,COT!$A:$A,YEAR(daily!$A2605),COT!$B:$B,WEEKNUM(daily!$A2605))</f>
        <v>204886</v>
      </c>
      <c r="Q2605">
        <f>SUMIFS(COT!H:H,COT!$A:$A,YEAR(daily!$A2605),COT!$B:$B,WEEKNUM(daily!$A2605))</f>
        <v>310664</v>
      </c>
      <c r="R2605">
        <f>SUMIFS(COT!I:I,COT!$A:$A,YEAR(daily!$A2605),COT!$B:$B,WEEKNUM(daily!$A2605))</f>
        <v>654988</v>
      </c>
      <c r="S2605">
        <f>SUMIFS(COT!J:J,COT!$A:$A,YEAR(daily!$A2605),COT!$B:$B,WEEKNUM(daily!$A2605))</f>
        <v>683030</v>
      </c>
      <c r="T2605">
        <f>SUMIFS(COT!K:K,COT!$A:$A,YEAR(daily!$A2605),COT!$B:$B,WEEKNUM(daily!$A2605))</f>
        <v>71145</v>
      </c>
      <c r="U2605">
        <f>SUMIFS(COT!L:L,COT!$A:$A,YEAR(daily!$A2605),COT!$B:$B,WEEKNUM(daily!$A2605))</f>
        <v>77748</v>
      </c>
      <c r="V2605">
        <f>SUMIFS(COT!M:M,COT!$A:$A,YEAR(daily!$A2605),COT!$B:$B,WEEKNUM(daily!$A2605))</f>
        <v>92</v>
      </c>
      <c r="W2605">
        <f>SUMIFS(COT!N:N,COT!$A:$A,YEAR(daily!$A2605),COT!$B:$B,WEEKNUM(daily!$A2605))</f>
        <v>107</v>
      </c>
      <c r="X2605">
        <f>SUMIFS(COT!O:O,COT!$A:$A,YEAR(daily!$A2605),COT!$B:$B,WEEKNUM(daily!$A2605))</f>
        <v>141</v>
      </c>
      <c r="Y2605">
        <f>SUMIFS(COT!P:P,COT!$A:$A,YEAR(daily!$A2605),COT!$B:$B,WEEKNUM(daily!$A2605))</f>
        <v>83</v>
      </c>
      <c r="Z2605">
        <f>SUMIFS(COT!Q:Q,COT!$A:$A,YEAR(daily!$A2605),COT!$B:$B,WEEKNUM(daily!$A2605))</f>
        <v>97</v>
      </c>
      <c r="AA2605">
        <f>SUMIFS(Saudi!B:B,Saudi!$A:$A,YEAR(daily!$A2605))</f>
        <v>741.61599999999999</v>
      </c>
      <c r="AB2605">
        <f>SUMIFS(Saudi!C:C,Saudi!$A:$A,YEAR(daily!$A2605))</f>
        <v>670.98500000000001</v>
      </c>
      <c r="AC2605">
        <f>SUMIFS(Saudi!F:F,Saudi!$A:$A,YEAR(daily!$A2605))</f>
        <v>3981420</v>
      </c>
      <c r="AD2605">
        <f>SUMIFS(Saudi!G:G,Saudi!$A:$A,YEAR(daily!$A2605))</f>
        <v>79.530291590719216</v>
      </c>
      <c r="AE2605">
        <f>SUMIFS(Saudi!H:H,Saudi!$A:$A,YEAR(daily!$A2605))</f>
        <v>316643493.54512131</v>
      </c>
      <c r="AF2605" s="5">
        <f t="shared" si="105"/>
        <v>7</v>
      </c>
      <c r="AG2605" s="5">
        <f t="shared" si="106"/>
        <v>2010</v>
      </c>
    </row>
    <row r="2606" spans="1:33">
      <c r="A2606" s="3">
        <v>40372</v>
      </c>
      <c r="B2606" s="1">
        <v>161267</v>
      </c>
      <c r="C2606" s="1">
        <v>74402</v>
      </c>
      <c r="D2606" s="1">
        <v>49785</v>
      </c>
      <c r="E2606" s="1">
        <v>77.150000000000006</v>
      </c>
      <c r="F2606" s="1">
        <v>77.98</v>
      </c>
      <c r="G2606" s="1">
        <v>78.53</v>
      </c>
      <c r="H2606" s="2">
        <v>52.4</v>
      </c>
      <c r="I2606" s="2">
        <v>29.1</v>
      </c>
      <c r="J2606" s="2">
        <v>86.8</v>
      </c>
      <c r="K2606" s="2">
        <v>87.9</v>
      </c>
      <c r="L2606">
        <f>SUMIFS(US!B:B,US!$D:$D,YEAR(daily!$A2606),US!$E:$E,MONTH(daily!$A2606))</f>
        <v>9496</v>
      </c>
      <c r="M2606">
        <f>SUMIFS(US!C:C,US!$D:$D,YEAR(daily!$A2606),US!$E:$E,MONTH(daily!$A2606))</f>
        <v>19319</v>
      </c>
      <c r="N2606">
        <f>SUMIFS(COT!E:E,COT!$A:$A,YEAR(daily!$A2606),COT!$B:$B,WEEKNUM(daily!$A2606))</f>
        <v>1276328</v>
      </c>
      <c r="O2606">
        <f>SUMIFS(COT!F:F,COT!$A:$A,YEAR(daily!$A2606),COT!$B:$B,WEEKNUM(daily!$A2606))</f>
        <v>239531</v>
      </c>
      <c r="P2606">
        <f>SUMIFS(COT!G:G,COT!$A:$A,YEAR(daily!$A2606),COT!$B:$B,WEEKNUM(daily!$A2606))</f>
        <v>204886</v>
      </c>
      <c r="Q2606">
        <f>SUMIFS(COT!H:H,COT!$A:$A,YEAR(daily!$A2606),COT!$B:$B,WEEKNUM(daily!$A2606))</f>
        <v>310664</v>
      </c>
      <c r="R2606">
        <f>SUMIFS(COT!I:I,COT!$A:$A,YEAR(daily!$A2606),COT!$B:$B,WEEKNUM(daily!$A2606))</f>
        <v>654988</v>
      </c>
      <c r="S2606">
        <f>SUMIFS(COT!J:J,COT!$A:$A,YEAR(daily!$A2606),COT!$B:$B,WEEKNUM(daily!$A2606))</f>
        <v>683030</v>
      </c>
      <c r="T2606">
        <f>SUMIFS(COT!K:K,COT!$A:$A,YEAR(daily!$A2606),COT!$B:$B,WEEKNUM(daily!$A2606))</f>
        <v>71145</v>
      </c>
      <c r="U2606">
        <f>SUMIFS(COT!L:L,COT!$A:$A,YEAR(daily!$A2606),COT!$B:$B,WEEKNUM(daily!$A2606))</f>
        <v>77748</v>
      </c>
      <c r="V2606">
        <f>SUMIFS(COT!M:M,COT!$A:$A,YEAR(daily!$A2606),COT!$B:$B,WEEKNUM(daily!$A2606))</f>
        <v>92</v>
      </c>
      <c r="W2606">
        <f>SUMIFS(COT!N:N,COT!$A:$A,YEAR(daily!$A2606),COT!$B:$B,WEEKNUM(daily!$A2606))</f>
        <v>107</v>
      </c>
      <c r="X2606">
        <f>SUMIFS(COT!O:O,COT!$A:$A,YEAR(daily!$A2606),COT!$B:$B,WEEKNUM(daily!$A2606))</f>
        <v>141</v>
      </c>
      <c r="Y2606">
        <f>SUMIFS(COT!P:P,COT!$A:$A,YEAR(daily!$A2606),COT!$B:$B,WEEKNUM(daily!$A2606))</f>
        <v>83</v>
      </c>
      <c r="Z2606">
        <f>SUMIFS(COT!Q:Q,COT!$A:$A,YEAR(daily!$A2606),COT!$B:$B,WEEKNUM(daily!$A2606))</f>
        <v>97</v>
      </c>
      <c r="AA2606">
        <f>SUMIFS(Saudi!B:B,Saudi!$A:$A,YEAR(daily!$A2606))</f>
        <v>741.61599999999999</v>
      </c>
      <c r="AB2606">
        <f>SUMIFS(Saudi!C:C,Saudi!$A:$A,YEAR(daily!$A2606))</f>
        <v>670.98500000000001</v>
      </c>
      <c r="AC2606">
        <f>SUMIFS(Saudi!F:F,Saudi!$A:$A,YEAR(daily!$A2606))</f>
        <v>3981420</v>
      </c>
      <c r="AD2606">
        <f>SUMIFS(Saudi!G:G,Saudi!$A:$A,YEAR(daily!$A2606))</f>
        <v>79.530291590719216</v>
      </c>
      <c r="AE2606">
        <f>SUMIFS(Saudi!H:H,Saudi!$A:$A,YEAR(daily!$A2606))</f>
        <v>316643493.54512131</v>
      </c>
      <c r="AF2606" s="5">
        <f t="shared" si="105"/>
        <v>7</v>
      </c>
      <c r="AG2606" s="5">
        <f t="shared" si="106"/>
        <v>2010</v>
      </c>
    </row>
    <row r="2607" spans="1:33">
      <c r="A2607" s="3">
        <v>40373</v>
      </c>
      <c r="B2607" s="1">
        <v>126485</v>
      </c>
      <c r="C2607" s="1">
        <v>73213</v>
      </c>
      <c r="D2607" s="1">
        <v>50663</v>
      </c>
      <c r="E2607" s="1">
        <v>77.040000000000006</v>
      </c>
      <c r="F2607" s="1">
        <v>77.790000000000006</v>
      </c>
      <c r="G2607" s="1">
        <v>78.290000000000006</v>
      </c>
      <c r="H2607" s="2">
        <v>52.4</v>
      </c>
      <c r="I2607" s="2">
        <v>29.1</v>
      </c>
      <c r="J2607" s="2">
        <v>86.8</v>
      </c>
      <c r="K2607" s="2">
        <v>87.9</v>
      </c>
      <c r="L2607">
        <f>SUMIFS(US!B:B,US!$D:$D,YEAR(daily!$A2607),US!$E:$E,MONTH(daily!$A2607))</f>
        <v>9496</v>
      </c>
      <c r="M2607">
        <f>SUMIFS(US!C:C,US!$D:$D,YEAR(daily!$A2607),US!$E:$E,MONTH(daily!$A2607))</f>
        <v>19319</v>
      </c>
      <c r="N2607">
        <f>SUMIFS(COT!E:E,COT!$A:$A,YEAR(daily!$A2607),COT!$B:$B,WEEKNUM(daily!$A2607))</f>
        <v>1276328</v>
      </c>
      <c r="O2607">
        <f>SUMIFS(COT!F:F,COT!$A:$A,YEAR(daily!$A2607),COT!$B:$B,WEEKNUM(daily!$A2607))</f>
        <v>239531</v>
      </c>
      <c r="P2607">
        <f>SUMIFS(COT!G:G,COT!$A:$A,YEAR(daily!$A2607),COT!$B:$B,WEEKNUM(daily!$A2607))</f>
        <v>204886</v>
      </c>
      <c r="Q2607">
        <f>SUMIFS(COT!H:H,COT!$A:$A,YEAR(daily!$A2607),COT!$B:$B,WEEKNUM(daily!$A2607))</f>
        <v>310664</v>
      </c>
      <c r="R2607">
        <f>SUMIFS(COT!I:I,COT!$A:$A,YEAR(daily!$A2607),COT!$B:$B,WEEKNUM(daily!$A2607))</f>
        <v>654988</v>
      </c>
      <c r="S2607">
        <f>SUMIFS(COT!J:J,COT!$A:$A,YEAR(daily!$A2607),COT!$B:$B,WEEKNUM(daily!$A2607))</f>
        <v>683030</v>
      </c>
      <c r="T2607">
        <f>SUMIFS(COT!K:K,COT!$A:$A,YEAR(daily!$A2607),COT!$B:$B,WEEKNUM(daily!$A2607))</f>
        <v>71145</v>
      </c>
      <c r="U2607">
        <f>SUMIFS(COT!L:L,COT!$A:$A,YEAR(daily!$A2607),COT!$B:$B,WEEKNUM(daily!$A2607))</f>
        <v>77748</v>
      </c>
      <c r="V2607">
        <f>SUMIFS(COT!M:M,COT!$A:$A,YEAR(daily!$A2607),COT!$B:$B,WEEKNUM(daily!$A2607))</f>
        <v>92</v>
      </c>
      <c r="W2607">
        <f>SUMIFS(COT!N:N,COT!$A:$A,YEAR(daily!$A2607),COT!$B:$B,WEEKNUM(daily!$A2607))</f>
        <v>107</v>
      </c>
      <c r="X2607">
        <f>SUMIFS(COT!O:O,COT!$A:$A,YEAR(daily!$A2607),COT!$B:$B,WEEKNUM(daily!$A2607))</f>
        <v>141</v>
      </c>
      <c r="Y2607">
        <f>SUMIFS(COT!P:P,COT!$A:$A,YEAR(daily!$A2607),COT!$B:$B,WEEKNUM(daily!$A2607))</f>
        <v>83</v>
      </c>
      <c r="Z2607">
        <f>SUMIFS(COT!Q:Q,COT!$A:$A,YEAR(daily!$A2607),COT!$B:$B,WEEKNUM(daily!$A2607))</f>
        <v>97</v>
      </c>
      <c r="AA2607">
        <f>SUMIFS(Saudi!B:B,Saudi!$A:$A,YEAR(daily!$A2607))</f>
        <v>741.61599999999999</v>
      </c>
      <c r="AB2607">
        <f>SUMIFS(Saudi!C:C,Saudi!$A:$A,YEAR(daily!$A2607))</f>
        <v>670.98500000000001</v>
      </c>
      <c r="AC2607">
        <f>SUMIFS(Saudi!F:F,Saudi!$A:$A,YEAR(daily!$A2607))</f>
        <v>3981420</v>
      </c>
      <c r="AD2607">
        <f>SUMIFS(Saudi!G:G,Saudi!$A:$A,YEAR(daily!$A2607))</f>
        <v>79.530291590719216</v>
      </c>
      <c r="AE2607">
        <f>SUMIFS(Saudi!H:H,Saudi!$A:$A,YEAR(daily!$A2607))</f>
        <v>316643493.54512131</v>
      </c>
      <c r="AF2607" s="5">
        <f t="shared" si="105"/>
        <v>7</v>
      </c>
      <c r="AG2607" s="5">
        <f t="shared" si="106"/>
        <v>2010</v>
      </c>
    </row>
    <row r="2608" spans="1:33">
      <c r="A2608" s="3">
        <v>40374</v>
      </c>
      <c r="B2608" s="1">
        <v>85803</v>
      </c>
      <c r="C2608" s="1">
        <v>77358</v>
      </c>
      <c r="D2608" s="1">
        <v>50830</v>
      </c>
      <c r="E2608" s="1">
        <v>76.62</v>
      </c>
      <c r="F2608" s="1">
        <v>77.38</v>
      </c>
      <c r="G2608" s="1">
        <v>77.91</v>
      </c>
      <c r="H2608" s="2">
        <v>52.4</v>
      </c>
      <c r="I2608" s="2">
        <v>29.1</v>
      </c>
      <c r="J2608" s="2">
        <v>86.8</v>
      </c>
      <c r="K2608" s="2">
        <v>87.9</v>
      </c>
      <c r="L2608">
        <f>SUMIFS(US!B:B,US!$D:$D,YEAR(daily!$A2608),US!$E:$E,MONTH(daily!$A2608))</f>
        <v>9496</v>
      </c>
      <c r="M2608">
        <f>SUMIFS(US!C:C,US!$D:$D,YEAR(daily!$A2608),US!$E:$E,MONTH(daily!$A2608))</f>
        <v>19319</v>
      </c>
      <c r="N2608">
        <f>SUMIFS(COT!E:E,COT!$A:$A,YEAR(daily!$A2608),COT!$B:$B,WEEKNUM(daily!$A2608))</f>
        <v>1276328</v>
      </c>
      <c r="O2608">
        <f>SUMIFS(COT!F:F,COT!$A:$A,YEAR(daily!$A2608),COT!$B:$B,WEEKNUM(daily!$A2608))</f>
        <v>239531</v>
      </c>
      <c r="P2608">
        <f>SUMIFS(COT!G:G,COT!$A:$A,YEAR(daily!$A2608),COT!$B:$B,WEEKNUM(daily!$A2608))</f>
        <v>204886</v>
      </c>
      <c r="Q2608">
        <f>SUMIFS(COT!H:H,COT!$A:$A,YEAR(daily!$A2608),COT!$B:$B,WEEKNUM(daily!$A2608))</f>
        <v>310664</v>
      </c>
      <c r="R2608">
        <f>SUMIFS(COT!I:I,COT!$A:$A,YEAR(daily!$A2608),COT!$B:$B,WEEKNUM(daily!$A2608))</f>
        <v>654988</v>
      </c>
      <c r="S2608">
        <f>SUMIFS(COT!J:J,COT!$A:$A,YEAR(daily!$A2608),COT!$B:$B,WEEKNUM(daily!$A2608))</f>
        <v>683030</v>
      </c>
      <c r="T2608">
        <f>SUMIFS(COT!K:K,COT!$A:$A,YEAR(daily!$A2608),COT!$B:$B,WEEKNUM(daily!$A2608))</f>
        <v>71145</v>
      </c>
      <c r="U2608">
        <f>SUMIFS(COT!L:L,COT!$A:$A,YEAR(daily!$A2608),COT!$B:$B,WEEKNUM(daily!$A2608))</f>
        <v>77748</v>
      </c>
      <c r="V2608">
        <f>SUMIFS(COT!M:M,COT!$A:$A,YEAR(daily!$A2608),COT!$B:$B,WEEKNUM(daily!$A2608))</f>
        <v>92</v>
      </c>
      <c r="W2608">
        <f>SUMIFS(COT!N:N,COT!$A:$A,YEAR(daily!$A2608),COT!$B:$B,WEEKNUM(daily!$A2608))</f>
        <v>107</v>
      </c>
      <c r="X2608">
        <f>SUMIFS(COT!O:O,COT!$A:$A,YEAR(daily!$A2608),COT!$B:$B,WEEKNUM(daily!$A2608))</f>
        <v>141</v>
      </c>
      <c r="Y2608">
        <f>SUMIFS(COT!P:P,COT!$A:$A,YEAR(daily!$A2608),COT!$B:$B,WEEKNUM(daily!$A2608))</f>
        <v>83</v>
      </c>
      <c r="Z2608">
        <f>SUMIFS(COT!Q:Q,COT!$A:$A,YEAR(daily!$A2608),COT!$B:$B,WEEKNUM(daily!$A2608))</f>
        <v>97</v>
      </c>
      <c r="AA2608">
        <f>SUMIFS(Saudi!B:B,Saudi!$A:$A,YEAR(daily!$A2608))</f>
        <v>741.61599999999999</v>
      </c>
      <c r="AB2608">
        <f>SUMIFS(Saudi!C:C,Saudi!$A:$A,YEAR(daily!$A2608))</f>
        <v>670.98500000000001</v>
      </c>
      <c r="AC2608">
        <f>SUMIFS(Saudi!F:F,Saudi!$A:$A,YEAR(daily!$A2608))</f>
        <v>3981420</v>
      </c>
      <c r="AD2608">
        <f>SUMIFS(Saudi!G:G,Saudi!$A:$A,YEAR(daily!$A2608))</f>
        <v>79.530291590719216</v>
      </c>
      <c r="AE2608">
        <f>SUMIFS(Saudi!H:H,Saudi!$A:$A,YEAR(daily!$A2608))</f>
        <v>316643493.54512131</v>
      </c>
      <c r="AF2608" s="5">
        <f t="shared" si="105"/>
        <v>7</v>
      </c>
      <c r="AG2608" s="5">
        <f t="shared" si="106"/>
        <v>2010</v>
      </c>
    </row>
    <row r="2609" spans="1:33">
      <c r="A2609" s="3">
        <v>40375</v>
      </c>
      <c r="B2609" s="1">
        <v>59046</v>
      </c>
      <c r="C2609" s="1">
        <v>80112</v>
      </c>
      <c r="D2609" s="1">
        <v>52172</v>
      </c>
      <c r="E2609" s="1">
        <v>76.010000000000005</v>
      </c>
      <c r="F2609" s="1">
        <v>76.8</v>
      </c>
      <c r="G2609" s="1">
        <v>77.36</v>
      </c>
      <c r="H2609" s="2">
        <v>52.4</v>
      </c>
      <c r="I2609" s="2">
        <v>29.1</v>
      </c>
      <c r="J2609" s="2">
        <v>86.8</v>
      </c>
      <c r="K2609" s="2">
        <v>87.9</v>
      </c>
      <c r="L2609">
        <f>SUMIFS(US!B:B,US!$D:$D,YEAR(daily!$A2609),US!$E:$E,MONTH(daily!$A2609))</f>
        <v>9496</v>
      </c>
      <c r="M2609">
        <f>SUMIFS(US!C:C,US!$D:$D,YEAR(daily!$A2609),US!$E:$E,MONTH(daily!$A2609))</f>
        <v>19319</v>
      </c>
      <c r="N2609">
        <f>SUMIFS(COT!E:E,COT!$A:$A,YEAR(daily!$A2609),COT!$B:$B,WEEKNUM(daily!$A2609))</f>
        <v>1276328</v>
      </c>
      <c r="O2609">
        <f>SUMIFS(COT!F:F,COT!$A:$A,YEAR(daily!$A2609),COT!$B:$B,WEEKNUM(daily!$A2609))</f>
        <v>239531</v>
      </c>
      <c r="P2609">
        <f>SUMIFS(COT!G:G,COT!$A:$A,YEAR(daily!$A2609),COT!$B:$B,WEEKNUM(daily!$A2609))</f>
        <v>204886</v>
      </c>
      <c r="Q2609">
        <f>SUMIFS(COT!H:H,COT!$A:$A,YEAR(daily!$A2609),COT!$B:$B,WEEKNUM(daily!$A2609))</f>
        <v>310664</v>
      </c>
      <c r="R2609">
        <f>SUMIFS(COT!I:I,COT!$A:$A,YEAR(daily!$A2609),COT!$B:$B,WEEKNUM(daily!$A2609))</f>
        <v>654988</v>
      </c>
      <c r="S2609">
        <f>SUMIFS(COT!J:J,COT!$A:$A,YEAR(daily!$A2609),COT!$B:$B,WEEKNUM(daily!$A2609))</f>
        <v>683030</v>
      </c>
      <c r="T2609">
        <f>SUMIFS(COT!K:K,COT!$A:$A,YEAR(daily!$A2609),COT!$B:$B,WEEKNUM(daily!$A2609))</f>
        <v>71145</v>
      </c>
      <c r="U2609">
        <f>SUMIFS(COT!L:L,COT!$A:$A,YEAR(daily!$A2609),COT!$B:$B,WEEKNUM(daily!$A2609))</f>
        <v>77748</v>
      </c>
      <c r="V2609">
        <f>SUMIFS(COT!M:M,COT!$A:$A,YEAR(daily!$A2609),COT!$B:$B,WEEKNUM(daily!$A2609))</f>
        <v>92</v>
      </c>
      <c r="W2609">
        <f>SUMIFS(COT!N:N,COT!$A:$A,YEAR(daily!$A2609),COT!$B:$B,WEEKNUM(daily!$A2609))</f>
        <v>107</v>
      </c>
      <c r="X2609">
        <f>SUMIFS(COT!O:O,COT!$A:$A,YEAR(daily!$A2609),COT!$B:$B,WEEKNUM(daily!$A2609))</f>
        <v>141</v>
      </c>
      <c r="Y2609">
        <f>SUMIFS(COT!P:P,COT!$A:$A,YEAR(daily!$A2609),COT!$B:$B,WEEKNUM(daily!$A2609))</f>
        <v>83</v>
      </c>
      <c r="Z2609">
        <f>SUMIFS(COT!Q:Q,COT!$A:$A,YEAR(daily!$A2609),COT!$B:$B,WEEKNUM(daily!$A2609))</f>
        <v>97</v>
      </c>
      <c r="AA2609">
        <f>SUMIFS(Saudi!B:B,Saudi!$A:$A,YEAR(daily!$A2609))</f>
        <v>741.61599999999999</v>
      </c>
      <c r="AB2609">
        <f>SUMIFS(Saudi!C:C,Saudi!$A:$A,YEAR(daily!$A2609))</f>
        <v>670.98500000000001</v>
      </c>
      <c r="AC2609">
        <f>SUMIFS(Saudi!F:F,Saudi!$A:$A,YEAR(daily!$A2609))</f>
        <v>3981420</v>
      </c>
      <c r="AD2609">
        <f>SUMIFS(Saudi!G:G,Saudi!$A:$A,YEAR(daily!$A2609))</f>
        <v>79.530291590719216</v>
      </c>
      <c r="AE2609">
        <f>SUMIFS(Saudi!H:H,Saudi!$A:$A,YEAR(daily!$A2609))</f>
        <v>316643493.54512131</v>
      </c>
      <c r="AF2609" s="5">
        <f t="shared" si="105"/>
        <v>7</v>
      </c>
      <c r="AG2609" s="5">
        <f t="shared" si="106"/>
        <v>2010</v>
      </c>
    </row>
    <row r="2610" spans="1:33">
      <c r="A2610" s="3">
        <v>40378</v>
      </c>
      <c r="B2610" s="1">
        <v>22868</v>
      </c>
      <c r="C2610" s="1">
        <v>82159</v>
      </c>
      <c r="D2610" s="1">
        <v>53642</v>
      </c>
      <c r="E2610" s="1">
        <v>76.540000000000006</v>
      </c>
      <c r="F2610" s="1">
        <v>77.290000000000006</v>
      </c>
      <c r="G2610" s="1">
        <v>77.819999999999993</v>
      </c>
      <c r="H2610" s="2">
        <v>52.4</v>
      </c>
      <c r="I2610" s="2">
        <v>29.1</v>
      </c>
      <c r="J2610" s="2">
        <v>86.8</v>
      </c>
      <c r="K2610" s="2">
        <v>87.9</v>
      </c>
      <c r="L2610">
        <f>SUMIFS(US!B:B,US!$D:$D,YEAR(daily!$A2610),US!$E:$E,MONTH(daily!$A2610))</f>
        <v>9496</v>
      </c>
      <c r="M2610">
        <f>SUMIFS(US!C:C,US!$D:$D,YEAR(daily!$A2610),US!$E:$E,MONTH(daily!$A2610))</f>
        <v>19319</v>
      </c>
      <c r="N2610">
        <f>SUMIFS(COT!E:E,COT!$A:$A,YEAR(daily!$A2610),COT!$B:$B,WEEKNUM(daily!$A2610))</f>
        <v>1214183</v>
      </c>
      <c r="O2610">
        <f>SUMIFS(COT!F:F,COT!$A:$A,YEAR(daily!$A2610),COT!$B:$B,WEEKNUM(daily!$A2610))</f>
        <v>231747</v>
      </c>
      <c r="P2610">
        <f>SUMIFS(COT!G:G,COT!$A:$A,YEAR(daily!$A2610),COT!$B:$B,WEEKNUM(daily!$A2610))</f>
        <v>195602</v>
      </c>
      <c r="Q2610">
        <f>SUMIFS(COT!H:H,COT!$A:$A,YEAR(daily!$A2610),COT!$B:$B,WEEKNUM(daily!$A2610))</f>
        <v>290459</v>
      </c>
      <c r="R2610">
        <f>SUMIFS(COT!I:I,COT!$A:$A,YEAR(daily!$A2610),COT!$B:$B,WEEKNUM(daily!$A2610))</f>
        <v>627668</v>
      </c>
      <c r="S2610">
        <f>SUMIFS(COT!J:J,COT!$A:$A,YEAR(daily!$A2610),COT!$B:$B,WEEKNUM(daily!$A2610))</f>
        <v>656415</v>
      </c>
      <c r="T2610">
        <f>SUMIFS(COT!K:K,COT!$A:$A,YEAR(daily!$A2610),COT!$B:$B,WEEKNUM(daily!$A2610))</f>
        <v>64309</v>
      </c>
      <c r="U2610">
        <f>SUMIFS(COT!L:L,COT!$A:$A,YEAR(daily!$A2610),COT!$B:$B,WEEKNUM(daily!$A2610))</f>
        <v>71707</v>
      </c>
      <c r="V2610">
        <f>SUMIFS(COT!M:M,COT!$A:$A,YEAR(daily!$A2610),COT!$B:$B,WEEKNUM(daily!$A2610))</f>
        <v>89</v>
      </c>
      <c r="W2610">
        <f>SUMIFS(COT!N:N,COT!$A:$A,YEAR(daily!$A2610),COT!$B:$B,WEEKNUM(daily!$A2610))</f>
        <v>102</v>
      </c>
      <c r="X2610">
        <f>SUMIFS(COT!O:O,COT!$A:$A,YEAR(daily!$A2610),COT!$B:$B,WEEKNUM(daily!$A2610))</f>
        <v>136</v>
      </c>
      <c r="Y2610">
        <f>SUMIFS(COT!P:P,COT!$A:$A,YEAR(daily!$A2610),COT!$B:$B,WEEKNUM(daily!$A2610))</f>
        <v>77</v>
      </c>
      <c r="Z2610">
        <f>SUMIFS(COT!Q:Q,COT!$A:$A,YEAR(daily!$A2610),COT!$B:$B,WEEKNUM(daily!$A2610))</f>
        <v>97</v>
      </c>
      <c r="AA2610">
        <f>SUMIFS(Saudi!B:B,Saudi!$A:$A,YEAR(daily!$A2610))</f>
        <v>741.61599999999999</v>
      </c>
      <c r="AB2610">
        <f>SUMIFS(Saudi!C:C,Saudi!$A:$A,YEAR(daily!$A2610))</f>
        <v>670.98500000000001</v>
      </c>
      <c r="AC2610">
        <f>SUMIFS(Saudi!F:F,Saudi!$A:$A,YEAR(daily!$A2610))</f>
        <v>3981420</v>
      </c>
      <c r="AD2610">
        <f>SUMIFS(Saudi!G:G,Saudi!$A:$A,YEAR(daily!$A2610))</f>
        <v>79.530291590719216</v>
      </c>
      <c r="AE2610">
        <f>SUMIFS(Saudi!H:H,Saudi!$A:$A,YEAR(daily!$A2610))</f>
        <v>316643493.54512131</v>
      </c>
      <c r="AF2610" s="5">
        <f t="shared" si="105"/>
        <v>7</v>
      </c>
      <c r="AG2610" s="5">
        <f t="shared" si="106"/>
        <v>2010</v>
      </c>
    </row>
    <row r="2611" spans="1:33">
      <c r="A2611" s="3">
        <v>40379</v>
      </c>
      <c r="B2611" s="1">
        <v>2897</v>
      </c>
      <c r="C2611" s="1">
        <v>83136</v>
      </c>
      <c r="D2611" s="1">
        <v>56573</v>
      </c>
      <c r="E2611" s="1">
        <v>77.44</v>
      </c>
      <c r="F2611" s="1">
        <v>77.92</v>
      </c>
      <c r="G2611" s="1">
        <v>78.39</v>
      </c>
      <c r="H2611" s="2">
        <v>52.4</v>
      </c>
      <c r="I2611" s="2">
        <v>29.1</v>
      </c>
      <c r="J2611" s="2">
        <v>86.8</v>
      </c>
      <c r="K2611" s="2">
        <v>87.9</v>
      </c>
      <c r="L2611">
        <f>SUMIFS(US!B:B,US!$D:$D,YEAR(daily!$A2611),US!$E:$E,MONTH(daily!$A2611))</f>
        <v>9496</v>
      </c>
      <c r="M2611">
        <f>SUMIFS(US!C:C,US!$D:$D,YEAR(daily!$A2611),US!$E:$E,MONTH(daily!$A2611))</f>
        <v>19319</v>
      </c>
      <c r="N2611">
        <f>SUMIFS(COT!E:E,COT!$A:$A,YEAR(daily!$A2611),COT!$B:$B,WEEKNUM(daily!$A2611))</f>
        <v>1214183</v>
      </c>
      <c r="O2611">
        <f>SUMIFS(COT!F:F,COT!$A:$A,YEAR(daily!$A2611),COT!$B:$B,WEEKNUM(daily!$A2611))</f>
        <v>231747</v>
      </c>
      <c r="P2611">
        <f>SUMIFS(COT!G:G,COT!$A:$A,YEAR(daily!$A2611),COT!$B:$B,WEEKNUM(daily!$A2611))</f>
        <v>195602</v>
      </c>
      <c r="Q2611">
        <f>SUMIFS(COT!H:H,COT!$A:$A,YEAR(daily!$A2611),COT!$B:$B,WEEKNUM(daily!$A2611))</f>
        <v>290459</v>
      </c>
      <c r="R2611">
        <f>SUMIFS(COT!I:I,COT!$A:$A,YEAR(daily!$A2611),COT!$B:$B,WEEKNUM(daily!$A2611))</f>
        <v>627668</v>
      </c>
      <c r="S2611">
        <f>SUMIFS(COT!J:J,COT!$A:$A,YEAR(daily!$A2611),COT!$B:$B,WEEKNUM(daily!$A2611))</f>
        <v>656415</v>
      </c>
      <c r="T2611">
        <f>SUMIFS(COT!K:K,COT!$A:$A,YEAR(daily!$A2611),COT!$B:$B,WEEKNUM(daily!$A2611))</f>
        <v>64309</v>
      </c>
      <c r="U2611">
        <f>SUMIFS(COT!L:L,COT!$A:$A,YEAR(daily!$A2611),COT!$B:$B,WEEKNUM(daily!$A2611))</f>
        <v>71707</v>
      </c>
      <c r="V2611">
        <f>SUMIFS(COT!M:M,COT!$A:$A,YEAR(daily!$A2611),COT!$B:$B,WEEKNUM(daily!$A2611))</f>
        <v>89</v>
      </c>
      <c r="W2611">
        <f>SUMIFS(COT!N:N,COT!$A:$A,YEAR(daily!$A2611),COT!$B:$B,WEEKNUM(daily!$A2611))</f>
        <v>102</v>
      </c>
      <c r="X2611">
        <f>SUMIFS(COT!O:O,COT!$A:$A,YEAR(daily!$A2611),COT!$B:$B,WEEKNUM(daily!$A2611))</f>
        <v>136</v>
      </c>
      <c r="Y2611">
        <f>SUMIFS(COT!P:P,COT!$A:$A,YEAR(daily!$A2611),COT!$B:$B,WEEKNUM(daily!$A2611))</f>
        <v>77</v>
      </c>
      <c r="Z2611">
        <f>SUMIFS(COT!Q:Q,COT!$A:$A,YEAR(daily!$A2611),COT!$B:$B,WEEKNUM(daily!$A2611))</f>
        <v>97</v>
      </c>
      <c r="AA2611">
        <f>SUMIFS(Saudi!B:B,Saudi!$A:$A,YEAR(daily!$A2611))</f>
        <v>741.61599999999999</v>
      </c>
      <c r="AB2611">
        <f>SUMIFS(Saudi!C:C,Saudi!$A:$A,YEAR(daily!$A2611))</f>
        <v>670.98500000000001</v>
      </c>
      <c r="AC2611">
        <f>SUMIFS(Saudi!F:F,Saudi!$A:$A,YEAR(daily!$A2611))</f>
        <v>3981420</v>
      </c>
      <c r="AD2611">
        <f>SUMIFS(Saudi!G:G,Saudi!$A:$A,YEAR(daily!$A2611))</f>
        <v>79.530291590719216</v>
      </c>
      <c r="AE2611">
        <f>SUMIFS(Saudi!H:H,Saudi!$A:$A,YEAR(daily!$A2611))</f>
        <v>316643493.54512131</v>
      </c>
      <c r="AF2611" s="5">
        <f t="shared" si="105"/>
        <v>7</v>
      </c>
      <c r="AG2611" s="5">
        <f t="shared" si="106"/>
        <v>2010</v>
      </c>
    </row>
    <row r="2612" spans="1:33">
      <c r="A2612" s="3">
        <v>40380</v>
      </c>
      <c r="B2612" s="1">
        <v>367138</v>
      </c>
      <c r="C2612" s="1">
        <v>60149</v>
      </c>
      <c r="D2612" s="1">
        <v>200449</v>
      </c>
      <c r="E2612" s="1">
        <v>76.56</v>
      </c>
      <c r="F2612" s="1">
        <v>77.56</v>
      </c>
      <c r="G2612" s="1">
        <v>78.09</v>
      </c>
      <c r="H2612" s="2">
        <v>52.4</v>
      </c>
      <c r="I2612" s="2">
        <v>29.1</v>
      </c>
      <c r="J2612" s="2">
        <v>86.8</v>
      </c>
      <c r="K2612" s="2">
        <v>87.9</v>
      </c>
      <c r="L2612">
        <f>SUMIFS(US!B:B,US!$D:$D,YEAR(daily!$A2612),US!$E:$E,MONTH(daily!$A2612))</f>
        <v>9496</v>
      </c>
      <c r="M2612">
        <f>SUMIFS(US!C:C,US!$D:$D,YEAR(daily!$A2612),US!$E:$E,MONTH(daily!$A2612))</f>
        <v>19319</v>
      </c>
      <c r="N2612">
        <f>SUMIFS(COT!E:E,COT!$A:$A,YEAR(daily!$A2612),COT!$B:$B,WEEKNUM(daily!$A2612))</f>
        <v>1214183</v>
      </c>
      <c r="O2612">
        <f>SUMIFS(COT!F:F,COT!$A:$A,YEAR(daily!$A2612),COT!$B:$B,WEEKNUM(daily!$A2612))</f>
        <v>231747</v>
      </c>
      <c r="P2612">
        <f>SUMIFS(COT!G:G,COT!$A:$A,YEAR(daily!$A2612),COT!$B:$B,WEEKNUM(daily!$A2612))</f>
        <v>195602</v>
      </c>
      <c r="Q2612">
        <f>SUMIFS(COT!H:H,COT!$A:$A,YEAR(daily!$A2612),COT!$B:$B,WEEKNUM(daily!$A2612))</f>
        <v>290459</v>
      </c>
      <c r="R2612">
        <f>SUMIFS(COT!I:I,COT!$A:$A,YEAR(daily!$A2612),COT!$B:$B,WEEKNUM(daily!$A2612))</f>
        <v>627668</v>
      </c>
      <c r="S2612">
        <f>SUMIFS(COT!J:J,COT!$A:$A,YEAR(daily!$A2612),COT!$B:$B,WEEKNUM(daily!$A2612))</f>
        <v>656415</v>
      </c>
      <c r="T2612">
        <f>SUMIFS(COT!K:K,COT!$A:$A,YEAR(daily!$A2612),COT!$B:$B,WEEKNUM(daily!$A2612))</f>
        <v>64309</v>
      </c>
      <c r="U2612">
        <f>SUMIFS(COT!L:L,COT!$A:$A,YEAR(daily!$A2612),COT!$B:$B,WEEKNUM(daily!$A2612))</f>
        <v>71707</v>
      </c>
      <c r="V2612">
        <f>SUMIFS(COT!M:M,COT!$A:$A,YEAR(daily!$A2612),COT!$B:$B,WEEKNUM(daily!$A2612))</f>
        <v>89</v>
      </c>
      <c r="W2612">
        <f>SUMIFS(COT!N:N,COT!$A:$A,YEAR(daily!$A2612),COT!$B:$B,WEEKNUM(daily!$A2612))</f>
        <v>102</v>
      </c>
      <c r="X2612">
        <f>SUMIFS(COT!O:O,COT!$A:$A,YEAR(daily!$A2612),COT!$B:$B,WEEKNUM(daily!$A2612))</f>
        <v>136</v>
      </c>
      <c r="Y2612">
        <f>SUMIFS(COT!P:P,COT!$A:$A,YEAR(daily!$A2612),COT!$B:$B,WEEKNUM(daily!$A2612))</f>
        <v>77</v>
      </c>
      <c r="Z2612">
        <f>SUMIFS(COT!Q:Q,COT!$A:$A,YEAR(daily!$A2612),COT!$B:$B,WEEKNUM(daily!$A2612))</f>
        <v>97</v>
      </c>
      <c r="AA2612">
        <f>SUMIFS(Saudi!B:B,Saudi!$A:$A,YEAR(daily!$A2612))</f>
        <v>741.61599999999999</v>
      </c>
      <c r="AB2612">
        <f>SUMIFS(Saudi!C:C,Saudi!$A:$A,YEAR(daily!$A2612))</f>
        <v>670.98500000000001</v>
      </c>
      <c r="AC2612">
        <f>SUMIFS(Saudi!F:F,Saudi!$A:$A,YEAR(daily!$A2612))</f>
        <v>3981420</v>
      </c>
      <c r="AD2612">
        <f>SUMIFS(Saudi!G:G,Saudi!$A:$A,YEAR(daily!$A2612))</f>
        <v>79.530291590719216</v>
      </c>
      <c r="AE2612">
        <f>SUMIFS(Saudi!H:H,Saudi!$A:$A,YEAR(daily!$A2612))</f>
        <v>316643493.54512131</v>
      </c>
      <c r="AF2612" s="5">
        <f t="shared" si="105"/>
        <v>7</v>
      </c>
      <c r="AG2612" s="5">
        <f t="shared" si="106"/>
        <v>2010</v>
      </c>
    </row>
    <row r="2613" spans="1:33">
      <c r="A2613" s="3">
        <v>40381</v>
      </c>
      <c r="B2613" s="1">
        <v>371296</v>
      </c>
      <c r="C2613" s="1">
        <v>62121</v>
      </c>
      <c r="D2613" s="1">
        <v>202078</v>
      </c>
      <c r="E2613" s="1">
        <v>79.3</v>
      </c>
      <c r="F2613" s="1">
        <v>80.12</v>
      </c>
      <c r="G2613" s="1">
        <v>80.569999999999993</v>
      </c>
      <c r="H2613" s="2">
        <v>52.4</v>
      </c>
      <c r="I2613" s="2">
        <v>29.1</v>
      </c>
      <c r="J2613" s="2">
        <v>86.8</v>
      </c>
      <c r="K2613" s="2">
        <v>87.9</v>
      </c>
      <c r="L2613">
        <f>SUMIFS(US!B:B,US!$D:$D,YEAR(daily!$A2613),US!$E:$E,MONTH(daily!$A2613))</f>
        <v>9496</v>
      </c>
      <c r="M2613">
        <f>SUMIFS(US!C:C,US!$D:$D,YEAR(daily!$A2613),US!$E:$E,MONTH(daily!$A2613))</f>
        <v>19319</v>
      </c>
      <c r="N2613">
        <f>SUMIFS(COT!E:E,COT!$A:$A,YEAR(daily!$A2613),COT!$B:$B,WEEKNUM(daily!$A2613))</f>
        <v>1214183</v>
      </c>
      <c r="O2613">
        <f>SUMIFS(COT!F:F,COT!$A:$A,YEAR(daily!$A2613),COT!$B:$B,WEEKNUM(daily!$A2613))</f>
        <v>231747</v>
      </c>
      <c r="P2613">
        <f>SUMIFS(COT!G:G,COT!$A:$A,YEAR(daily!$A2613),COT!$B:$B,WEEKNUM(daily!$A2613))</f>
        <v>195602</v>
      </c>
      <c r="Q2613">
        <f>SUMIFS(COT!H:H,COT!$A:$A,YEAR(daily!$A2613),COT!$B:$B,WEEKNUM(daily!$A2613))</f>
        <v>290459</v>
      </c>
      <c r="R2613">
        <f>SUMIFS(COT!I:I,COT!$A:$A,YEAR(daily!$A2613),COT!$B:$B,WEEKNUM(daily!$A2613))</f>
        <v>627668</v>
      </c>
      <c r="S2613">
        <f>SUMIFS(COT!J:J,COT!$A:$A,YEAR(daily!$A2613),COT!$B:$B,WEEKNUM(daily!$A2613))</f>
        <v>656415</v>
      </c>
      <c r="T2613">
        <f>SUMIFS(COT!K:K,COT!$A:$A,YEAR(daily!$A2613),COT!$B:$B,WEEKNUM(daily!$A2613))</f>
        <v>64309</v>
      </c>
      <c r="U2613">
        <f>SUMIFS(COT!L:L,COT!$A:$A,YEAR(daily!$A2613),COT!$B:$B,WEEKNUM(daily!$A2613))</f>
        <v>71707</v>
      </c>
      <c r="V2613">
        <f>SUMIFS(COT!M:M,COT!$A:$A,YEAR(daily!$A2613),COT!$B:$B,WEEKNUM(daily!$A2613))</f>
        <v>89</v>
      </c>
      <c r="W2613">
        <f>SUMIFS(COT!N:N,COT!$A:$A,YEAR(daily!$A2613),COT!$B:$B,WEEKNUM(daily!$A2613))</f>
        <v>102</v>
      </c>
      <c r="X2613">
        <f>SUMIFS(COT!O:O,COT!$A:$A,YEAR(daily!$A2613),COT!$B:$B,WEEKNUM(daily!$A2613))</f>
        <v>136</v>
      </c>
      <c r="Y2613">
        <f>SUMIFS(COT!P:P,COT!$A:$A,YEAR(daily!$A2613),COT!$B:$B,WEEKNUM(daily!$A2613))</f>
        <v>77</v>
      </c>
      <c r="Z2613">
        <f>SUMIFS(COT!Q:Q,COT!$A:$A,YEAR(daily!$A2613),COT!$B:$B,WEEKNUM(daily!$A2613))</f>
        <v>97</v>
      </c>
      <c r="AA2613">
        <f>SUMIFS(Saudi!B:B,Saudi!$A:$A,YEAR(daily!$A2613))</f>
        <v>741.61599999999999</v>
      </c>
      <c r="AB2613">
        <f>SUMIFS(Saudi!C:C,Saudi!$A:$A,YEAR(daily!$A2613))</f>
        <v>670.98500000000001</v>
      </c>
      <c r="AC2613">
        <f>SUMIFS(Saudi!F:F,Saudi!$A:$A,YEAR(daily!$A2613))</f>
        <v>3981420</v>
      </c>
      <c r="AD2613">
        <f>SUMIFS(Saudi!G:G,Saudi!$A:$A,YEAR(daily!$A2613))</f>
        <v>79.530291590719216</v>
      </c>
      <c r="AE2613">
        <f>SUMIFS(Saudi!H:H,Saudi!$A:$A,YEAR(daily!$A2613))</f>
        <v>316643493.54512131</v>
      </c>
      <c r="AF2613" s="5">
        <f t="shared" si="105"/>
        <v>7</v>
      </c>
      <c r="AG2613" s="5">
        <f t="shared" si="106"/>
        <v>2010</v>
      </c>
    </row>
    <row r="2614" spans="1:33">
      <c r="A2614" s="3">
        <v>40382</v>
      </c>
      <c r="B2614" s="1">
        <v>364806</v>
      </c>
      <c r="C2614" s="1">
        <v>63288</v>
      </c>
      <c r="D2614" s="1">
        <v>201385</v>
      </c>
      <c r="E2614" s="1">
        <v>78.98</v>
      </c>
      <c r="F2614" s="1">
        <v>79.83</v>
      </c>
      <c r="G2614" s="1">
        <v>80.31</v>
      </c>
      <c r="H2614" s="2">
        <v>52.4</v>
      </c>
      <c r="I2614" s="2">
        <v>29.1</v>
      </c>
      <c r="J2614" s="2">
        <v>86.8</v>
      </c>
      <c r="K2614" s="2">
        <v>87.9</v>
      </c>
      <c r="L2614">
        <f>SUMIFS(US!B:B,US!$D:$D,YEAR(daily!$A2614),US!$E:$E,MONTH(daily!$A2614))</f>
        <v>9496</v>
      </c>
      <c r="M2614">
        <f>SUMIFS(US!C:C,US!$D:$D,YEAR(daily!$A2614),US!$E:$E,MONTH(daily!$A2614))</f>
        <v>19319</v>
      </c>
      <c r="N2614">
        <f>SUMIFS(COT!E:E,COT!$A:$A,YEAR(daily!$A2614),COT!$B:$B,WEEKNUM(daily!$A2614))</f>
        <v>1214183</v>
      </c>
      <c r="O2614">
        <f>SUMIFS(COT!F:F,COT!$A:$A,YEAR(daily!$A2614),COT!$B:$B,WEEKNUM(daily!$A2614))</f>
        <v>231747</v>
      </c>
      <c r="P2614">
        <f>SUMIFS(COT!G:G,COT!$A:$A,YEAR(daily!$A2614),COT!$B:$B,WEEKNUM(daily!$A2614))</f>
        <v>195602</v>
      </c>
      <c r="Q2614">
        <f>SUMIFS(COT!H:H,COT!$A:$A,YEAR(daily!$A2614),COT!$B:$B,WEEKNUM(daily!$A2614))</f>
        <v>290459</v>
      </c>
      <c r="R2614">
        <f>SUMIFS(COT!I:I,COT!$A:$A,YEAR(daily!$A2614),COT!$B:$B,WEEKNUM(daily!$A2614))</f>
        <v>627668</v>
      </c>
      <c r="S2614">
        <f>SUMIFS(COT!J:J,COT!$A:$A,YEAR(daily!$A2614),COT!$B:$B,WEEKNUM(daily!$A2614))</f>
        <v>656415</v>
      </c>
      <c r="T2614">
        <f>SUMIFS(COT!K:K,COT!$A:$A,YEAR(daily!$A2614),COT!$B:$B,WEEKNUM(daily!$A2614))</f>
        <v>64309</v>
      </c>
      <c r="U2614">
        <f>SUMIFS(COT!L:L,COT!$A:$A,YEAR(daily!$A2614),COT!$B:$B,WEEKNUM(daily!$A2614))</f>
        <v>71707</v>
      </c>
      <c r="V2614">
        <f>SUMIFS(COT!M:M,COT!$A:$A,YEAR(daily!$A2614),COT!$B:$B,WEEKNUM(daily!$A2614))</f>
        <v>89</v>
      </c>
      <c r="W2614">
        <f>SUMIFS(COT!N:N,COT!$A:$A,YEAR(daily!$A2614),COT!$B:$B,WEEKNUM(daily!$A2614))</f>
        <v>102</v>
      </c>
      <c r="X2614">
        <f>SUMIFS(COT!O:O,COT!$A:$A,YEAR(daily!$A2614),COT!$B:$B,WEEKNUM(daily!$A2614))</f>
        <v>136</v>
      </c>
      <c r="Y2614">
        <f>SUMIFS(COT!P:P,COT!$A:$A,YEAR(daily!$A2614),COT!$B:$B,WEEKNUM(daily!$A2614))</f>
        <v>77</v>
      </c>
      <c r="Z2614">
        <f>SUMIFS(COT!Q:Q,COT!$A:$A,YEAR(daily!$A2614),COT!$B:$B,WEEKNUM(daily!$A2614))</f>
        <v>97</v>
      </c>
      <c r="AA2614">
        <f>SUMIFS(Saudi!B:B,Saudi!$A:$A,YEAR(daily!$A2614))</f>
        <v>741.61599999999999</v>
      </c>
      <c r="AB2614">
        <f>SUMIFS(Saudi!C:C,Saudi!$A:$A,YEAR(daily!$A2614))</f>
        <v>670.98500000000001</v>
      </c>
      <c r="AC2614">
        <f>SUMIFS(Saudi!F:F,Saudi!$A:$A,YEAR(daily!$A2614))</f>
        <v>3981420</v>
      </c>
      <c r="AD2614">
        <f>SUMIFS(Saudi!G:G,Saudi!$A:$A,YEAR(daily!$A2614))</f>
        <v>79.530291590719216</v>
      </c>
      <c r="AE2614">
        <f>SUMIFS(Saudi!H:H,Saudi!$A:$A,YEAR(daily!$A2614))</f>
        <v>316643493.54512131</v>
      </c>
      <c r="AF2614" s="5">
        <f t="shared" si="105"/>
        <v>7</v>
      </c>
      <c r="AG2614" s="5">
        <f t="shared" si="106"/>
        <v>2010</v>
      </c>
    </row>
    <row r="2615" spans="1:33">
      <c r="A2615" s="3">
        <v>40385</v>
      </c>
      <c r="B2615" s="1">
        <v>360939</v>
      </c>
      <c r="C2615" s="1">
        <v>64586</v>
      </c>
      <c r="D2615" s="1">
        <v>203875</v>
      </c>
      <c r="E2615" s="1">
        <v>78.98</v>
      </c>
      <c r="F2615" s="1">
        <v>79.86</v>
      </c>
      <c r="G2615" s="1">
        <v>80.349999999999994</v>
      </c>
      <c r="H2615" s="2">
        <v>52.4</v>
      </c>
      <c r="I2615" s="2">
        <v>29.1</v>
      </c>
      <c r="J2615" s="2">
        <v>86.8</v>
      </c>
      <c r="K2615" s="2">
        <v>87.9</v>
      </c>
      <c r="L2615">
        <f>SUMIFS(US!B:B,US!$D:$D,YEAR(daily!$A2615),US!$E:$E,MONTH(daily!$A2615))</f>
        <v>9496</v>
      </c>
      <c r="M2615">
        <f>SUMIFS(US!C:C,US!$D:$D,YEAR(daily!$A2615),US!$E:$E,MONTH(daily!$A2615))</f>
        <v>19319</v>
      </c>
      <c r="N2615">
        <f>SUMIFS(COT!E:E,COT!$A:$A,YEAR(daily!$A2615),COT!$B:$B,WEEKNUM(daily!$A2615))</f>
        <v>1240029</v>
      </c>
      <c r="O2615">
        <f>SUMIFS(COT!F:F,COT!$A:$A,YEAR(daily!$A2615),COT!$B:$B,WEEKNUM(daily!$A2615))</f>
        <v>235739</v>
      </c>
      <c r="P2615">
        <f>SUMIFS(COT!G:G,COT!$A:$A,YEAR(daily!$A2615),COT!$B:$B,WEEKNUM(daily!$A2615))</f>
        <v>191426</v>
      </c>
      <c r="Q2615">
        <f>SUMIFS(COT!H:H,COT!$A:$A,YEAR(daily!$A2615),COT!$B:$B,WEEKNUM(daily!$A2615))</f>
        <v>306665</v>
      </c>
      <c r="R2615">
        <f>SUMIFS(COT!I:I,COT!$A:$A,YEAR(daily!$A2615),COT!$B:$B,WEEKNUM(daily!$A2615))</f>
        <v>623135</v>
      </c>
      <c r="S2615">
        <f>SUMIFS(COT!J:J,COT!$A:$A,YEAR(daily!$A2615),COT!$B:$B,WEEKNUM(daily!$A2615))</f>
        <v>666022</v>
      </c>
      <c r="T2615">
        <f>SUMIFS(COT!K:K,COT!$A:$A,YEAR(daily!$A2615),COT!$B:$B,WEEKNUM(daily!$A2615))</f>
        <v>74490</v>
      </c>
      <c r="U2615">
        <f>SUMIFS(COT!L:L,COT!$A:$A,YEAR(daily!$A2615),COT!$B:$B,WEEKNUM(daily!$A2615))</f>
        <v>75916</v>
      </c>
      <c r="V2615">
        <f>SUMIFS(COT!M:M,COT!$A:$A,YEAR(daily!$A2615),COT!$B:$B,WEEKNUM(daily!$A2615))</f>
        <v>90</v>
      </c>
      <c r="W2615">
        <f>SUMIFS(COT!N:N,COT!$A:$A,YEAR(daily!$A2615),COT!$B:$B,WEEKNUM(daily!$A2615))</f>
        <v>101</v>
      </c>
      <c r="X2615">
        <f>SUMIFS(COT!O:O,COT!$A:$A,YEAR(daily!$A2615),COT!$B:$B,WEEKNUM(daily!$A2615))</f>
        <v>144</v>
      </c>
      <c r="Y2615">
        <f>SUMIFS(COT!P:P,COT!$A:$A,YEAR(daily!$A2615),COT!$B:$B,WEEKNUM(daily!$A2615))</f>
        <v>82</v>
      </c>
      <c r="Z2615">
        <f>SUMIFS(COT!Q:Q,COT!$A:$A,YEAR(daily!$A2615),COT!$B:$B,WEEKNUM(daily!$A2615))</f>
        <v>97</v>
      </c>
      <c r="AA2615">
        <f>SUMIFS(Saudi!B:B,Saudi!$A:$A,YEAR(daily!$A2615))</f>
        <v>741.61599999999999</v>
      </c>
      <c r="AB2615">
        <f>SUMIFS(Saudi!C:C,Saudi!$A:$A,YEAR(daily!$A2615))</f>
        <v>670.98500000000001</v>
      </c>
      <c r="AC2615">
        <f>SUMIFS(Saudi!F:F,Saudi!$A:$A,YEAR(daily!$A2615))</f>
        <v>3981420</v>
      </c>
      <c r="AD2615">
        <f>SUMIFS(Saudi!G:G,Saudi!$A:$A,YEAR(daily!$A2615))</f>
        <v>79.530291590719216</v>
      </c>
      <c r="AE2615">
        <f>SUMIFS(Saudi!H:H,Saudi!$A:$A,YEAR(daily!$A2615))</f>
        <v>316643493.54512131</v>
      </c>
      <c r="AF2615" s="5">
        <f t="shared" si="105"/>
        <v>7</v>
      </c>
      <c r="AG2615" s="5">
        <f t="shared" si="106"/>
        <v>2010</v>
      </c>
    </row>
    <row r="2616" spans="1:33">
      <c r="A2616" s="3">
        <v>40386</v>
      </c>
      <c r="B2616" s="1">
        <v>356964</v>
      </c>
      <c r="C2616" s="1">
        <v>67647</v>
      </c>
      <c r="D2616" s="1">
        <v>200134</v>
      </c>
      <c r="E2616" s="1">
        <v>77.5</v>
      </c>
      <c r="F2616" s="1">
        <v>78.41</v>
      </c>
      <c r="G2616" s="1">
        <v>78.91</v>
      </c>
      <c r="H2616" s="2">
        <v>52.4</v>
      </c>
      <c r="I2616" s="2">
        <v>29.1</v>
      </c>
      <c r="J2616" s="2">
        <v>86.8</v>
      </c>
      <c r="K2616" s="2">
        <v>87.9</v>
      </c>
      <c r="L2616">
        <f>SUMIFS(US!B:B,US!$D:$D,YEAR(daily!$A2616),US!$E:$E,MONTH(daily!$A2616))</f>
        <v>9496</v>
      </c>
      <c r="M2616">
        <f>SUMIFS(US!C:C,US!$D:$D,YEAR(daily!$A2616),US!$E:$E,MONTH(daily!$A2616))</f>
        <v>19319</v>
      </c>
      <c r="N2616">
        <f>SUMIFS(COT!E:E,COT!$A:$A,YEAR(daily!$A2616),COT!$B:$B,WEEKNUM(daily!$A2616))</f>
        <v>1240029</v>
      </c>
      <c r="O2616">
        <f>SUMIFS(COT!F:F,COT!$A:$A,YEAR(daily!$A2616),COT!$B:$B,WEEKNUM(daily!$A2616))</f>
        <v>235739</v>
      </c>
      <c r="P2616">
        <f>SUMIFS(COT!G:G,COT!$A:$A,YEAR(daily!$A2616),COT!$B:$B,WEEKNUM(daily!$A2616))</f>
        <v>191426</v>
      </c>
      <c r="Q2616">
        <f>SUMIFS(COT!H:H,COT!$A:$A,YEAR(daily!$A2616),COT!$B:$B,WEEKNUM(daily!$A2616))</f>
        <v>306665</v>
      </c>
      <c r="R2616">
        <f>SUMIFS(COT!I:I,COT!$A:$A,YEAR(daily!$A2616),COT!$B:$B,WEEKNUM(daily!$A2616))</f>
        <v>623135</v>
      </c>
      <c r="S2616">
        <f>SUMIFS(COT!J:J,COT!$A:$A,YEAR(daily!$A2616),COT!$B:$B,WEEKNUM(daily!$A2616))</f>
        <v>666022</v>
      </c>
      <c r="T2616">
        <f>SUMIFS(COT!K:K,COT!$A:$A,YEAR(daily!$A2616),COT!$B:$B,WEEKNUM(daily!$A2616))</f>
        <v>74490</v>
      </c>
      <c r="U2616">
        <f>SUMIFS(COT!L:L,COT!$A:$A,YEAR(daily!$A2616),COT!$B:$B,WEEKNUM(daily!$A2616))</f>
        <v>75916</v>
      </c>
      <c r="V2616">
        <f>SUMIFS(COT!M:M,COT!$A:$A,YEAR(daily!$A2616),COT!$B:$B,WEEKNUM(daily!$A2616))</f>
        <v>90</v>
      </c>
      <c r="W2616">
        <f>SUMIFS(COT!N:N,COT!$A:$A,YEAR(daily!$A2616),COT!$B:$B,WEEKNUM(daily!$A2616))</f>
        <v>101</v>
      </c>
      <c r="X2616">
        <f>SUMIFS(COT!O:O,COT!$A:$A,YEAR(daily!$A2616),COT!$B:$B,WEEKNUM(daily!$A2616))</f>
        <v>144</v>
      </c>
      <c r="Y2616">
        <f>SUMIFS(COT!P:P,COT!$A:$A,YEAR(daily!$A2616),COT!$B:$B,WEEKNUM(daily!$A2616))</f>
        <v>82</v>
      </c>
      <c r="Z2616">
        <f>SUMIFS(COT!Q:Q,COT!$A:$A,YEAR(daily!$A2616),COT!$B:$B,WEEKNUM(daily!$A2616))</f>
        <v>97</v>
      </c>
      <c r="AA2616">
        <f>SUMIFS(Saudi!B:B,Saudi!$A:$A,YEAR(daily!$A2616))</f>
        <v>741.61599999999999</v>
      </c>
      <c r="AB2616">
        <f>SUMIFS(Saudi!C:C,Saudi!$A:$A,YEAR(daily!$A2616))</f>
        <v>670.98500000000001</v>
      </c>
      <c r="AC2616">
        <f>SUMIFS(Saudi!F:F,Saudi!$A:$A,YEAR(daily!$A2616))</f>
        <v>3981420</v>
      </c>
      <c r="AD2616">
        <f>SUMIFS(Saudi!G:G,Saudi!$A:$A,YEAR(daily!$A2616))</f>
        <v>79.530291590719216</v>
      </c>
      <c r="AE2616">
        <f>SUMIFS(Saudi!H:H,Saudi!$A:$A,YEAR(daily!$A2616))</f>
        <v>316643493.54512131</v>
      </c>
      <c r="AF2616" s="5">
        <f t="shared" si="105"/>
        <v>7</v>
      </c>
      <c r="AG2616" s="5">
        <f t="shared" si="106"/>
        <v>2010</v>
      </c>
    </row>
    <row r="2617" spans="1:33">
      <c r="A2617" s="3">
        <v>40387</v>
      </c>
      <c r="B2617" s="1">
        <v>356939</v>
      </c>
      <c r="C2617" s="1">
        <v>76501</v>
      </c>
      <c r="D2617" s="1">
        <v>198993</v>
      </c>
      <c r="E2617" s="1">
        <v>76.989999999999995</v>
      </c>
      <c r="F2617" s="1">
        <v>78.03</v>
      </c>
      <c r="G2617" s="1">
        <v>78.59</v>
      </c>
      <c r="H2617" s="2">
        <v>52.4</v>
      </c>
      <c r="I2617" s="2">
        <v>29.1</v>
      </c>
      <c r="J2617" s="2">
        <v>86.8</v>
      </c>
      <c r="K2617" s="2">
        <v>87.9</v>
      </c>
      <c r="L2617">
        <f>SUMIFS(US!B:B,US!$D:$D,YEAR(daily!$A2617),US!$E:$E,MONTH(daily!$A2617))</f>
        <v>9496</v>
      </c>
      <c r="M2617">
        <f>SUMIFS(US!C:C,US!$D:$D,YEAR(daily!$A2617),US!$E:$E,MONTH(daily!$A2617))</f>
        <v>19319</v>
      </c>
      <c r="N2617">
        <f>SUMIFS(COT!E:E,COT!$A:$A,YEAR(daily!$A2617),COT!$B:$B,WEEKNUM(daily!$A2617))</f>
        <v>1240029</v>
      </c>
      <c r="O2617">
        <f>SUMIFS(COT!F:F,COT!$A:$A,YEAR(daily!$A2617),COT!$B:$B,WEEKNUM(daily!$A2617))</f>
        <v>235739</v>
      </c>
      <c r="P2617">
        <f>SUMIFS(COT!G:G,COT!$A:$A,YEAR(daily!$A2617),COT!$B:$B,WEEKNUM(daily!$A2617))</f>
        <v>191426</v>
      </c>
      <c r="Q2617">
        <f>SUMIFS(COT!H:H,COT!$A:$A,YEAR(daily!$A2617),COT!$B:$B,WEEKNUM(daily!$A2617))</f>
        <v>306665</v>
      </c>
      <c r="R2617">
        <f>SUMIFS(COT!I:I,COT!$A:$A,YEAR(daily!$A2617),COT!$B:$B,WEEKNUM(daily!$A2617))</f>
        <v>623135</v>
      </c>
      <c r="S2617">
        <f>SUMIFS(COT!J:J,COT!$A:$A,YEAR(daily!$A2617),COT!$B:$B,WEEKNUM(daily!$A2617))</f>
        <v>666022</v>
      </c>
      <c r="T2617">
        <f>SUMIFS(COT!K:K,COT!$A:$A,YEAR(daily!$A2617),COT!$B:$B,WEEKNUM(daily!$A2617))</f>
        <v>74490</v>
      </c>
      <c r="U2617">
        <f>SUMIFS(COT!L:L,COT!$A:$A,YEAR(daily!$A2617),COT!$B:$B,WEEKNUM(daily!$A2617))</f>
        <v>75916</v>
      </c>
      <c r="V2617">
        <f>SUMIFS(COT!M:M,COT!$A:$A,YEAR(daily!$A2617),COT!$B:$B,WEEKNUM(daily!$A2617))</f>
        <v>90</v>
      </c>
      <c r="W2617">
        <f>SUMIFS(COT!N:N,COT!$A:$A,YEAR(daily!$A2617),COT!$B:$B,WEEKNUM(daily!$A2617))</f>
        <v>101</v>
      </c>
      <c r="X2617">
        <f>SUMIFS(COT!O:O,COT!$A:$A,YEAR(daily!$A2617),COT!$B:$B,WEEKNUM(daily!$A2617))</f>
        <v>144</v>
      </c>
      <c r="Y2617">
        <f>SUMIFS(COT!P:P,COT!$A:$A,YEAR(daily!$A2617),COT!$B:$B,WEEKNUM(daily!$A2617))</f>
        <v>82</v>
      </c>
      <c r="Z2617">
        <f>SUMIFS(COT!Q:Q,COT!$A:$A,YEAR(daily!$A2617),COT!$B:$B,WEEKNUM(daily!$A2617))</f>
        <v>97</v>
      </c>
      <c r="AA2617">
        <f>SUMIFS(Saudi!B:B,Saudi!$A:$A,YEAR(daily!$A2617))</f>
        <v>741.61599999999999</v>
      </c>
      <c r="AB2617">
        <f>SUMIFS(Saudi!C:C,Saudi!$A:$A,YEAR(daily!$A2617))</f>
        <v>670.98500000000001</v>
      </c>
      <c r="AC2617">
        <f>SUMIFS(Saudi!F:F,Saudi!$A:$A,YEAR(daily!$A2617))</f>
        <v>3981420</v>
      </c>
      <c r="AD2617">
        <f>SUMIFS(Saudi!G:G,Saudi!$A:$A,YEAR(daily!$A2617))</f>
        <v>79.530291590719216</v>
      </c>
      <c r="AE2617">
        <f>SUMIFS(Saudi!H:H,Saudi!$A:$A,YEAR(daily!$A2617))</f>
        <v>316643493.54512131</v>
      </c>
      <c r="AF2617" s="5">
        <f t="shared" si="105"/>
        <v>7</v>
      </c>
      <c r="AG2617" s="5">
        <f t="shared" si="106"/>
        <v>2010</v>
      </c>
    </row>
    <row r="2618" spans="1:33">
      <c r="A2618" s="3">
        <v>40388</v>
      </c>
      <c r="B2618" s="1">
        <v>343903</v>
      </c>
      <c r="C2618" s="1">
        <v>69448</v>
      </c>
      <c r="D2618" s="1">
        <v>196261</v>
      </c>
      <c r="E2618" s="1">
        <v>78.36</v>
      </c>
      <c r="F2618" s="1">
        <v>79.430000000000007</v>
      </c>
      <c r="G2618" s="1">
        <v>79.989999999999995</v>
      </c>
      <c r="H2618" s="2">
        <v>52.4</v>
      </c>
      <c r="I2618" s="2">
        <v>29.1</v>
      </c>
      <c r="J2618" s="2">
        <v>86.8</v>
      </c>
      <c r="K2618" s="2">
        <v>87.9</v>
      </c>
      <c r="L2618">
        <f>SUMIFS(US!B:B,US!$D:$D,YEAR(daily!$A2618),US!$E:$E,MONTH(daily!$A2618))</f>
        <v>9496</v>
      </c>
      <c r="M2618">
        <f>SUMIFS(US!C:C,US!$D:$D,YEAR(daily!$A2618),US!$E:$E,MONTH(daily!$A2618))</f>
        <v>19319</v>
      </c>
      <c r="N2618">
        <f>SUMIFS(COT!E:E,COT!$A:$A,YEAR(daily!$A2618),COT!$B:$B,WEEKNUM(daily!$A2618))</f>
        <v>1240029</v>
      </c>
      <c r="O2618">
        <f>SUMIFS(COT!F:F,COT!$A:$A,YEAR(daily!$A2618),COT!$B:$B,WEEKNUM(daily!$A2618))</f>
        <v>235739</v>
      </c>
      <c r="P2618">
        <f>SUMIFS(COT!G:G,COT!$A:$A,YEAR(daily!$A2618),COT!$B:$B,WEEKNUM(daily!$A2618))</f>
        <v>191426</v>
      </c>
      <c r="Q2618">
        <f>SUMIFS(COT!H:H,COT!$A:$A,YEAR(daily!$A2618),COT!$B:$B,WEEKNUM(daily!$A2618))</f>
        <v>306665</v>
      </c>
      <c r="R2618">
        <f>SUMIFS(COT!I:I,COT!$A:$A,YEAR(daily!$A2618),COT!$B:$B,WEEKNUM(daily!$A2618))</f>
        <v>623135</v>
      </c>
      <c r="S2618">
        <f>SUMIFS(COT!J:J,COT!$A:$A,YEAR(daily!$A2618),COT!$B:$B,WEEKNUM(daily!$A2618))</f>
        <v>666022</v>
      </c>
      <c r="T2618">
        <f>SUMIFS(COT!K:K,COT!$A:$A,YEAR(daily!$A2618),COT!$B:$B,WEEKNUM(daily!$A2618))</f>
        <v>74490</v>
      </c>
      <c r="U2618">
        <f>SUMIFS(COT!L:L,COT!$A:$A,YEAR(daily!$A2618),COT!$B:$B,WEEKNUM(daily!$A2618))</f>
        <v>75916</v>
      </c>
      <c r="V2618">
        <f>SUMIFS(COT!M:M,COT!$A:$A,YEAR(daily!$A2618),COT!$B:$B,WEEKNUM(daily!$A2618))</f>
        <v>90</v>
      </c>
      <c r="W2618">
        <f>SUMIFS(COT!N:N,COT!$A:$A,YEAR(daily!$A2618),COT!$B:$B,WEEKNUM(daily!$A2618))</f>
        <v>101</v>
      </c>
      <c r="X2618">
        <f>SUMIFS(COT!O:O,COT!$A:$A,YEAR(daily!$A2618),COT!$B:$B,WEEKNUM(daily!$A2618))</f>
        <v>144</v>
      </c>
      <c r="Y2618">
        <f>SUMIFS(COT!P:P,COT!$A:$A,YEAR(daily!$A2618),COT!$B:$B,WEEKNUM(daily!$A2618))</f>
        <v>82</v>
      </c>
      <c r="Z2618">
        <f>SUMIFS(COT!Q:Q,COT!$A:$A,YEAR(daily!$A2618),COT!$B:$B,WEEKNUM(daily!$A2618))</f>
        <v>97</v>
      </c>
      <c r="AA2618">
        <f>SUMIFS(Saudi!B:B,Saudi!$A:$A,YEAR(daily!$A2618))</f>
        <v>741.61599999999999</v>
      </c>
      <c r="AB2618">
        <f>SUMIFS(Saudi!C:C,Saudi!$A:$A,YEAR(daily!$A2618))</f>
        <v>670.98500000000001</v>
      </c>
      <c r="AC2618">
        <f>SUMIFS(Saudi!F:F,Saudi!$A:$A,YEAR(daily!$A2618))</f>
        <v>3981420</v>
      </c>
      <c r="AD2618">
        <f>SUMIFS(Saudi!G:G,Saudi!$A:$A,YEAR(daily!$A2618))</f>
        <v>79.530291590719216</v>
      </c>
      <c r="AE2618">
        <f>SUMIFS(Saudi!H:H,Saudi!$A:$A,YEAR(daily!$A2618))</f>
        <v>316643493.54512131</v>
      </c>
      <c r="AF2618" s="5">
        <f t="shared" si="105"/>
        <v>7</v>
      </c>
      <c r="AG2618" s="5">
        <f t="shared" si="106"/>
        <v>2010</v>
      </c>
    </row>
    <row r="2619" spans="1:33">
      <c r="A2619" s="3">
        <v>40389</v>
      </c>
      <c r="B2619" s="1">
        <v>338723</v>
      </c>
      <c r="C2619" s="1">
        <v>67471</v>
      </c>
      <c r="D2619" s="1">
        <v>190385</v>
      </c>
      <c r="E2619" s="1">
        <v>78.95</v>
      </c>
      <c r="F2619" s="1">
        <v>79.95</v>
      </c>
      <c r="G2619" s="1">
        <v>80.510000000000005</v>
      </c>
      <c r="H2619" s="2">
        <v>52.4</v>
      </c>
      <c r="I2619" s="2">
        <v>29.1</v>
      </c>
      <c r="J2619" s="2">
        <v>86.8</v>
      </c>
      <c r="K2619" s="2">
        <v>87.9</v>
      </c>
      <c r="L2619">
        <f>SUMIFS(US!B:B,US!$D:$D,YEAR(daily!$A2619),US!$E:$E,MONTH(daily!$A2619))</f>
        <v>9496</v>
      </c>
      <c r="M2619">
        <f>SUMIFS(US!C:C,US!$D:$D,YEAR(daily!$A2619),US!$E:$E,MONTH(daily!$A2619))</f>
        <v>19319</v>
      </c>
      <c r="N2619">
        <f>SUMIFS(COT!E:E,COT!$A:$A,YEAR(daily!$A2619),COT!$B:$B,WEEKNUM(daily!$A2619))</f>
        <v>1240029</v>
      </c>
      <c r="O2619">
        <f>SUMIFS(COT!F:F,COT!$A:$A,YEAR(daily!$A2619),COT!$B:$B,WEEKNUM(daily!$A2619))</f>
        <v>235739</v>
      </c>
      <c r="P2619">
        <f>SUMIFS(COT!G:G,COT!$A:$A,YEAR(daily!$A2619),COT!$B:$B,WEEKNUM(daily!$A2619))</f>
        <v>191426</v>
      </c>
      <c r="Q2619">
        <f>SUMIFS(COT!H:H,COT!$A:$A,YEAR(daily!$A2619),COT!$B:$B,WEEKNUM(daily!$A2619))</f>
        <v>306665</v>
      </c>
      <c r="R2619">
        <f>SUMIFS(COT!I:I,COT!$A:$A,YEAR(daily!$A2619),COT!$B:$B,WEEKNUM(daily!$A2619))</f>
        <v>623135</v>
      </c>
      <c r="S2619">
        <f>SUMIFS(COT!J:J,COT!$A:$A,YEAR(daily!$A2619),COT!$B:$B,WEEKNUM(daily!$A2619))</f>
        <v>666022</v>
      </c>
      <c r="T2619">
        <f>SUMIFS(COT!K:K,COT!$A:$A,YEAR(daily!$A2619),COT!$B:$B,WEEKNUM(daily!$A2619))</f>
        <v>74490</v>
      </c>
      <c r="U2619">
        <f>SUMIFS(COT!L:L,COT!$A:$A,YEAR(daily!$A2619),COT!$B:$B,WEEKNUM(daily!$A2619))</f>
        <v>75916</v>
      </c>
      <c r="V2619">
        <f>SUMIFS(COT!M:M,COT!$A:$A,YEAR(daily!$A2619),COT!$B:$B,WEEKNUM(daily!$A2619))</f>
        <v>90</v>
      </c>
      <c r="W2619">
        <f>SUMIFS(COT!N:N,COT!$A:$A,YEAR(daily!$A2619),COT!$B:$B,WEEKNUM(daily!$A2619))</f>
        <v>101</v>
      </c>
      <c r="X2619">
        <f>SUMIFS(COT!O:O,COT!$A:$A,YEAR(daily!$A2619),COT!$B:$B,WEEKNUM(daily!$A2619))</f>
        <v>144</v>
      </c>
      <c r="Y2619">
        <f>SUMIFS(COT!P:P,COT!$A:$A,YEAR(daily!$A2619),COT!$B:$B,WEEKNUM(daily!$A2619))</f>
        <v>82</v>
      </c>
      <c r="Z2619">
        <f>SUMIFS(COT!Q:Q,COT!$A:$A,YEAR(daily!$A2619),COT!$B:$B,WEEKNUM(daily!$A2619))</f>
        <v>97</v>
      </c>
      <c r="AA2619">
        <f>SUMIFS(Saudi!B:B,Saudi!$A:$A,YEAR(daily!$A2619))</f>
        <v>741.61599999999999</v>
      </c>
      <c r="AB2619">
        <f>SUMIFS(Saudi!C:C,Saudi!$A:$A,YEAR(daily!$A2619))</f>
        <v>670.98500000000001</v>
      </c>
      <c r="AC2619">
        <f>SUMIFS(Saudi!F:F,Saudi!$A:$A,YEAR(daily!$A2619))</f>
        <v>3981420</v>
      </c>
      <c r="AD2619">
        <f>SUMIFS(Saudi!G:G,Saudi!$A:$A,YEAR(daily!$A2619))</f>
        <v>79.530291590719216</v>
      </c>
      <c r="AE2619">
        <f>SUMIFS(Saudi!H:H,Saudi!$A:$A,YEAR(daily!$A2619))</f>
        <v>316643493.54512131</v>
      </c>
      <c r="AF2619" s="5">
        <f t="shared" si="105"/>
        <v>7</v>
      </c>
      <c r="AG2619" s="5">
        <f t="shared" si="106"/>
        <v>2010</v>
      </c>
    </row>
    <row r="2620" spans="1:33">
      <c r="A2620" s="3">
        <v>40392</v>
      </c>
      <c r="B2620" s="1">
        <v>335666</v>
      </c>
      <c r="C2620" s="1">
        <v>74036</v>
      </c>
      <c r="D2620" s="1">
        <v>191508</v>
      </c>
      <c r="E2620" s="1">
        <v>81.34</v>
      </c>
      <c r="F2620" s="1">
        <v>82.3</v>
      </c>
      <c r="G2620" s="1">
        <v>82.82</v>
      </c>
      <c r="H2620" s="2">
        <v>52.4</v>
      </c>
      <c r="I2620" s="2">
        <v>29.1</v>
      </c>
      <c r="J2620" s="2">
        <v>86.8</v>
      </c>
      <c r="K2620" s="2">
        <v>87.9</v>
      </c>
      <c r="L2620">
        <f>SUMIFS(US!B:B,US!$D:$D,YEAR(daily!$A2620),US!$E:$E,MONTH(daily!$A2620))</f>
        <v>9711</v>
      </c>
      <c r="M2620">
        <f>SUMIFS(US!C:C,US!$D:$D,YEAR(daily!$A2620),US!$E:$E,MONTH(daily!$A2620))</f>
        <v>19662</v>
      </c>
      <c r="N2620">
        <f>SUMIFS(COT!E:E,COT!$A:$A,YEAR(daily!$A2620),COT!$B:$B,WEEKNUM(daily!$A2620))</f>
        <v>1234649</v>
      </c>
      <c r="O2620">
        <f>SUMIFS(COT!F:F,COT!$A:$A,YEAR(daily!$A2620),COT!$B:$B,WEEKNUM(daily!$A2620))</f>
        <v>254919</v>
      </c>
      <c r="P2620">
        <f>SUMIFS(COT!G:G,COT!$A:$A,YEAR(daily!$A2620),COT!$B:$B,WEEKNUM(daily!$A2620))</f>
        <v>199241</v>
      </c>
      <c r="Q2620">
        <f>SUMIFS(COT!H:H,COT!$A:$A,YEAR(daily!$A2620),COT!$B:$B,WEEKNUM(daily!$A2620))</f>
        <v>295726</v>
      </c>
      <c r="R2620">
        <f>SUMIFS(COT!I:I,COT!$A:$A,YEAR(daily!$A2620),COT!$B:$B,WEEKNUM(daily!$A2620))</f>
        <v>607248</v>
      </c>
      <c r="S2620">
        <f>SUMIFS(COT!J:J,COT!$A:$A,YEAR(daily!$A2620),COT!$B:$B,WEEKNUM(daily!$A2620))</f>
        <v>658628</v>
      </c>
      <c r="T2620">
        <f>SUMIFS(COT!K:K,COT!$A:$A,YEAR(daily!$A2620),COT!$B:$B,WEEKNUM(daily!$A2620))</f>
        <v>76756</v>
      </c>
      <c r="U2620">
        <f>SUMIFS(COT!L:L,COT!$A:$A,YEAR(daily!$A2620),COT!$B:$B,WEEKNUM(daily!$A2620))</f>
        <v>81054</v>
      </c>
      <c r="V2620">
        <f>SUMIFS(COT!M:M,COT!$A:$A,YEAR(daily!$A2620),COT!$B:$B,WEEKNUM(daily!$A2620))</f>
        <v>94</v>
      </c>
      <c r="W2620">
        <f>SUMIFS(COT!N:N,COT!$A:$A,YEAR(daily!$A2620),COT!$B:$B,WEEKNUM(daily!$A2620))</f>
        <v>106</v>
      </c>
      <c r="X2620">
        <f>SUMIFS(COT!O:O,COT!$A:$A,YEAR(daily!$A2620),COT!$B:$B,WEEKNUM(daily!$A2620))</f>
        <v>139</v>
      </c>
      <c r="Y2620">
        <f>SUMIFS(COT!P:P,COT!$A:$A,YEAR(daily!$A2620),COT!$B:$B,WEEKNUM(daily!$A2620))</f>
        <v>84</v>
      </c>
      <c r="Z2620">
        <f>SUMIFS(COT!Q:Q,COT!$A:$A,YEAR(daily!$A2620),COT!$B:$B,WEEKNUM(daily!$A2620))</f>
        <v>96</v>
      </c>
      <c r="AA2620">
        <f>SUMIFS(Saudi!B:B,Saudi!$A:$A,YEAR(daily!$A2620))</f>
        <v>741.61599999999999</v>
      </c>
      <c r="AB2620">
        <f>SUMIFS(Saudi!C:C,Saudi!$A:$A,YEAR(daily!$A2620))</f>
        <v>670.98500000000001</v>
      </c>
      <c r="AC2620">
        <f>SUMIFS(Saudi!F:F,Saudi!$A:$A,YEAR(daily!$A2620))</f>
        <v>3981420</v>
      </c>
      <c r="AD2620">
        <f>SUMIFS(Saudi!G:G,Saudi!$A:$A,YEAR(daily!$A2620))</f>
        <v>79.530291590719216</v>
      </c>
      <c r="AE2620">
        <f>SUMIFS(Saudi!H:H,Saudi!$A:$A,YEAR(daily!$A2620))</f>
        <v>316643493.54512131</v>
      </c>
      <c r="AF2620" s="5">
        <f t="shared" si="105"/>
        <v>8</v>
      </c>
      <c r="AG2620" s="5">
        <f t="shared" si="106"/>
        <v>2010</v>
      </c>
    </row>
    <row r="2621" spans="1:33">
      <c r="A2621" s="3">
        <v>40393</v>
      </c>
      <c r="B2621" s="1">
        <v>328187</v>
      </c>
      <c r="C2621" s="1">
        <v>79313</v>
      </c>
      <c r="D2621" s="1">
        <v>191048</v>
      </c>
      <c r="E2621" s="1">
        <v>82.55</v>
      </c>
      <c r="F2621" s="1">
        <v>83.53</v>
      </c>
      <c r="G2621" s="1">
        <v>84.05</v>
      </c>
      <c r="H2621" s="2">
        <v>52.4</v>
      </c>
      <c r="I2621" s="2">
        <v>29.1</v>
      </c>
      <c r="J2621" s="2">
        <v>86.8</v>
      </c>
      <c r="K2621" s="2">
        <v>87.9</v>
      </c>
      <c r="L2621">
        <f>SUMIFS(US!B:B,US!$D:$D,YEAR(daily!$A2621),US!$E:$E,MONTH(daily!$A2621))</f>
        <v>9711</v>
      </c>
      <c r="M2621">
        <f>SUMIFS(US!C:C,US!$D:$D,YEAR(daily!$A2621),US!$E:$E,MONTH(daily!$A2621))</f>
        <v>19662</v>
      </c>
      <c r="N2621">
        <f>SUMIFS(COT!E:E,COT!$A:$A,YEAR(daily!$A2621),COT!$B:$B,WEEKNUM(daily!$A2621))</f>
        <v>1234649</v>
      </c>
      <c r="O2621">
        <f>SUMIFS(COT!F:F,COT!$A:$A,YEAR(daily!$A2621),COT!$B:$B,WEEKNUM(daily!$A2621))</f>
        <v>254919</v>
      </c>
      <c r="P2621">
        <f>SUMIFS(COT!G:G,COT!$A:$A,YEAR(daily!$A2621),COT!$B:$B,WEEKNUM(daily!$A2621))</f>
        <v>199241</v>
      </c>
      <c r="Q2621">
        <f>SUMIFS(COT!H:H,COT!$A:$A,YEAR(daily!$A2621),COT!$B:$B,WEEKNUM(daily!$A2621))</f>
        <v>295726</v>
      </c>
      <c r="R2621">
        <f>SUMIFS(COT!I:I,COT!$A:$A,YEAR(daily!$A2621),COT!$B:$B,WEEKNUM(daily!$A2621))</f>
        <v>607248</v>
      </c>
      <c r="S2621">
        <f>SUMIFS(COT!J:J,COT!$A:$A,YEAR(daily!$A2621),COT!$B:$B,WEEKNUM(daily!$A2621))</f>
        <v>658628</v>
      </c>
      <c r="T2621">
        <f>SUMIFS(COT!K:K,COT!$A:$A,YEAR(daily!$A2621),COT!$B:$B,WEEKNUM(daily!$A2621))</f>
        <v>76756</v>
      </c>
      <c r="U2621">
        <f>SUMIFS(COT!L:L,COT!$A:$A,YEAR(daily!$A2621),COT!$B:$B,WEEKNUM(daily!$A2621))</f>
        <v>81054</v>
      </c>
      <c r="V2621">
        <f>SUMIFS(COT!M:M,COT!$A:$A,YEAR(daily!$A2621),COT!$B:$B,WEEKNUM(daily!$A2621))</f>
        <v>94</v>
      </c>
      <c r="W2621">
        <f>SUMIFS(COT!N:N,COT!$A:$A,YEAR(daily!$A2621),COT!$B:$B,WEEKNUM(daily!$A2621))</f>
        <v>106</v>
      </c>
      <c r="X2621">
        <f>SUMIFS(COT!O:O,COT!$A:$A,YEAR(daily!$A2621),COT!$B:$B,WEEKNUM(daily!$A2621))</f>
        <v>139</v>
      </c>
      <c r="Y2621">
        <f>SUMIFS(COT!P:P,COT!$A:$A,YEAR(daily!$A2621),COT!$B:$B,WEEKNUM(daily!$A2621))</f>
        <v>84</v>
      </c>
      <c r="Z2621">
        <f>SUMIFS(COT!Q:Q,COT!$A:$A,YEAR(daily!$A2621),COT!$B:$B,WEEKNUM(daily!$A2621))</f>
        <v>96</v>
      </c>
      <c r="AA2621">
        <f>SUMIFS(Saudi!B:B,Saudi!$A:$A,YEAR(daily!$A2621))</f>
        <v>741.61599999999999</v>
      </c>
      <c r="AB2621">
        <f>SUMIFS(Saudi!C:C,Saudi!$A:$A,YEAR(daily!$A2621))</f>
        <v>670.98500000000001</v>
      </c>
      <c r="AC2621">
        <f>SUMIFS(Saudi!F:F,Saudi!$A:$A,YEAR(daily!$A2621))</f>
        <v>3981420</v>
      </c>
      <c r="AD2621">
        <f>SUMIFS(Saudi!G:G,Saudi!$A:$A,YEAR(daily!$A2621))</f>
        <v>79.530291590719216</v>
      </c>
      <c r="AE2621">
        <f>SUMIFS(Saudi!H:H,Saudi!$A:$A,YEAR(daily!$A2621))</f>
        <v>316643493.54512131</v>
      </c>
      <c r="AF2621" s="5">
        <f t="shared" si="105"/>
        <v>8</v>
      </c>
      <c r="AG2621" s="5">
        <f t="shared" si="106"/>
        <v>2010</v>
      </c>
    </row>
    <row r="2622" spans="1:33">
      <c r="A2622" s="3">
        <v>40394</v>
      </c>
      <c r="B2622" s="1">
        <v>318383</v>
      </c>
      <c r="C2622" s="1">
        <v>85606</v>
      </c>
      <c r="D2622" s="1">
        <v>191506</v>
      </c>
      <c r="E2622" s="1">
        <v>82.47</v>
      </c>
      <c r="F2622" s="1">
        <v>83.46</v>
      </c>
      <c r="G2622" s="1">
        <v>83.98</v>
      </c>
      <c r="H2622" s="2">
        <v>52.4</v>
      </c>
      <c r="I2622" s="2">
        <v>29.1</v>
      </c>
      <c r="J2622" s="2">
        <v>86.8</v>
      </c>
      <c r="K2622" s="2">
        <v>87.9</v>
      </c>
      <c r="L2622">
        <f>SUMIFS(US!B:B,US!$D:$D,YEAR(daily!$A2622),US!$E:$E,MONTH(daily!$A2622))</f>
        <v>9711</v>
      </c>
      <c r="M2622">
        <f>SUMIFS(US!C:C,US!$D:$D,YEAR(daily!$A2622),US!$E:$E,MONTH(daily!$A2622))</f>
        <v>19662</v>
      </c>
      <c r="N2622">
        <f>SUMIFS(COT!E:E,COT!$A:$A,YEAR(daily!$A2622),COT!$B:$B,WEEKNUM(daily!$A2622))</f>
        <v>1234649</v>
      </c>
      <c r="O2622">
        <f>SUMIFS(COT!F:F,COT!$A:$A,YEAR(daily!$A2622),COT!$B:$B,WEEKNUM(daily!$A2622))</f>
        <v>254919</v>
      </c>
      <c r="P2622">
        <f>SUMIFS(COT!G:G,COT!$A:$A,YEAR(daily!$A2622),COT!$B:$B,WEEKNUM(daily!$A2622))</f>
        <v>199241</v>
      </c>
      <c r="Q2622">
        <f>SUMIFS(COT!H:H,COT!$A:$A,YEAR(daily!$A2622),COT!$B:$B,WEEKNUM(daily!$A2622))</f>
        <v>295726</v>
      </c>
      <c r="R2622">
        <f>SUMIFS(COT!I:I,COT!$A:$A,YEAR(daily!$A2622),COT!$B:$B,WEEKNUM(daily!$A2622))</f>
        <v>607248</v>
      </c>
      <c r="S2622">
        <f>SUMIFS(COT!J:J,COT!$A:$A,YEAR(daily!$A2622),COT!$B:$B,WEEKNUM(daily!$A2622))</f>
        <v>658628</v>
      </c>
      <c r="T2622">
        <f>SUMIFS(COT!K:K,COT!$A:$A,YEAR(daily!$A2622),COT!$B:$B,WEEKNUM(daily!$A2622))</f>
        <v>76756</v>
      </c>
      <c r="U2622">
        <f>SUMIFS(COT!L:L,COT!$A:$A,YEAR(daily!$A2622),COT!$B:$B,WEEKNUM(daily!$A2622))</f>
        <v>81054</v>
      </c>
      <c r="V2622">
        <f>SUMIFS(COT!M:M,COT!$A:$A,YEAR(daily!$A2622),COT!$B:$B,WEEKNUM(daily!$A2622))</f>
        <v>94</v>
      </c>
      <c r="W2622">
        <f>SUMIFS(COT!N:N,COT!$A:$A,YEAR(daily!$A2622),COT!$B:$B,WEEKNUM(daily!$A2622))</f>
        <v>106</v>
      </c>
      <c r="X2622">
        <f>SUMIFS(COT!O:O,COT!$A:$A,YEAR(daily!$A2622),COT!$B:$B,WEEKNUM(daily!$A2622))</f>
        <v>139</v>
      </c>
      <c r="Y2622">
        <f>SUMIFS(COT!P:P,COT!$A:$A,YEAR(daily!$A2622),COT!$B:$B,WEEKNUM(daily!$A2622))</f>
        <v>84</v>
      </c>
      <c r="Z2622">
        <f>SUMIFS(COT!Q:Q,COT!$A:$A,YEAR(daily!$A2622),COT!$B:$B,WEEKNUM(daily!$A2622))</f>
        <v>96</v>
      </c>
      <c r="AA2622">
        <f>SUMIFS(Saudi!B:B,Saudi!$A:$A,YEAR(daily!$A2622))</f>
        <v>741.61599999999999</v>
      </c>
      <c r="AB2622">
        <f>SUMIFS(Saudi!C:C,Saudi!$A:$A,YEAR(daily!$A2622))</f>
        <v>670.98500000000001</v>
      </c>
      <c r="AC2622">
        <f>SUMIFS(Saudi!F:F,Saudi!$A:$A,YEAR(daily!$A2622))</f>
        <v>3981420</v>
      </c>
      <c r="AD2622">
        <f>SUMIFS(Saudi!G:G,Saudi!$A:$A,YEAR(daily!$A2622))</f>
        <v>79.530291590719216</v>
      </c>
      <c r="AE2622">
        <f>SUMIFS(Saudi!H:H,Saudi!$A:$A,YEAR(daily!$A2622))</f>
        <v>316643493.54512131</v>
      </c>
      <c r="AF2622" s="5">
        <f t="shared" si="105"/>
        <v>8</v>
      </c>
      <c r="AG2622" s="5">
        <f t="shared" si="106"/>
        <v>2010</v>
      </c>
    </row>
    <row r="2623" spans="1:33">
      <c r="A2623" s="3">
        <v>40395</v>
      </c>
      <c r="B2623" s="1">
        <v>306541</v>
      </c>
      <c r="C2623" s="1">
        <v>94000</v>
      </c>
      <c r="D2623" s="1">
        <v>191607</v>
      </c>
      <c r="E2623" s="1">
        <v>82.01</v>
      </c>
      <c r="F2623" s="1">
        <v>83</v>
      </c>
      <c r="G2623" s="1">
        <v>83.53</v>
      </c>
      <c r="H2623" s="2">
        <v>52.4</v>
      </c>
      <c r="I2623" s="2">
        <v>29.1</v>
      </c>
      <c r="J2623" s="2">
        <v>86.8</v>
      </c>
      <c r="K2623" s="2">
        <v>87.9</v>
      </c>
      <c r="L2623">
        <f>SUMIFS(US!B:B,US!$D:$D,YEAR(daily!$A2623),US!$E:$E,MONTH(daily!$A2623))</f>
        <v>9711</v>
      </c>
      <c r="M2623">
        <f>SUMIFS(US!C:C,US!$D:$D,YEAR(daily!$A2623),US!$E:$E,MONTH(daily!$A2623))</f>
        <v>19662</v>
      </c>
      <c r="N2623">
        <f>SUMIFS(COT!E:E,COT!$A:$A,YEAR(daily!$A2623),COT!$B:$B,WEEKNUM(daily!$A2623))</f>
        <v>1234649</v>
      </c>
      <c r="O2623">
        <f>SUMIFS(COT!F:F,COT!$A:$A,YEAR(daily!$A2623),COT!$B:$B,WEEKNUM(daily!$A2623))</f>
        <v>254919</v>
      </c>
      <c r="P2623">
        <f>SUMIFS(COT!G:G,COT!$A:$A,YEAR(daily!$A2623),COT!$B:$B,WEEKNUM(daily!$A2623))</f>
        <v>199241</v>
      </c>
      <c r="Q2623">
        <f>SUMIFS(COT!H:H,COT!$A:$A,YEAR(daily!$A2623),COT!$B:$B,WEEKNUM(daily!$A2623))</f>
        <v>295726</v>
      </c>
      <c r="R2623">
        <f>SUMIFS(COT!I:I,COT!$A:$A,YEAR(daily!$A2623),COT!$B:$B,WEEKNUM(daily!$A2623))</f>
        <v>607248</v>
      </c>
      <c r="S2623">
        <f>SUMIFS(COT!J:J,COT!$A:$A,YEAR(daily!$A2623),COT!$B:$B,WEEKNUM(daily!$A2623))</f>
        <v>658628</v>
      </c>
      <c r="T2623">
        <f>SUMIFS(COT!K:K,COT!$A:$A,YEAR(daily!$A2623),COT!$B:$B,WEEKNUM(daily!$A2623))</f>
        <v>76756</v>
      </c>
      <c r="U2623">
        <f>SUMIFS(COT!L:L,COT!$A:$A,YEAR(daily!$A2623),COT!$B:$B,WEEKNUM(daily!$A2623))</f>
        <v>81054</v>
      </c>
      <c r="V2623">
        <f>SUMIFS(COT!M:M,COT!$A:$A,YEAR(daily!$A2623),COT!$B:$B,WEEKNUM(daily!$A2623))</f>
        <v>94</v>
      </c>
      <c r="W2623">
        <f>SUMIFS(COT!N:N,COT!$A:$A,YEAR(daily!$A2623),COT!$B:$B,WEEKNUM(daily!$A2623))</f>
        <v>106</v>
      </c>
      <c r="X2623">
        <f>SUMIFS(COT!O:O,COT!$A:$A,YEAR(daily!$A2623),COT!$B:$B,WEEKNUM(daily!$A2623))</f>
        <v>139</v>
      </c>
      <c r="Y2623">
        <f>SUMIFS(COT!P:P,COT!$A:$A,YEAR(daily!$A2623),COT!$B:$B,WEEKNUM(daily!$A2623))</f>
        <v>84</v>
      </c>
      <c r="Z2623">
        <f>SUMIFS(COT!Q:Q,COT!$A:$A,YEAR(daily!$A2623),COT!$B:$B,WEEKNUM(daily!$A2623))</f>
        <v>96</v>
      </c>
      <c r="AA2623">
        <f>SUMIFS(Saudi!B:B,Saudi!$A:$A,YEAR(daily!$A2623))</f>
        <v>741.61599999999999</v>
      </c>
      <c r="AB2623">
        <f>SUMIFS(Saudi!C:C,Saudi!$A:$A,YEAR(daily!$A2623))</f>
        <v>670.98500000000001</v>
      </c>
      <c r="AC2623">
        <f>SUMIFS(Saudi!F:F,Saudi!$A:$A,YEAR(daily!$A2623))</f>
        <v>3981420</v>
      </c>
      <c r="AD2623">
        <f>SUMIFS(Saudi!G:G,Saudi!$A:$A,YEAR(daily!$A2623))</f>
        <v>79.530291590719216</v>
      </c>
      <c r="AE2623">
        <f>SUMIFS(Saudi!H:H,Saudi!$A:$A,YEAR(daily!$A2623))</f>
        <v>316643493.54512131</v>
      </c>
      <c r="AF2623" s="5">
        <f t="shared" si="105"/>
        <v>8</v>
      </c>
      <c r="AG2623" s="5">
        <f t="shared" si="106"/>
        <v>2010</v>
      </c>
    </row>
    <row r="2624" spans="1:33">
      <c r="A2624" s="3">
        <v>40396</v>
      </c>
      <c r="B2624" s="1">
        <v>280208</v>
      </c>
      <c r="C2624" s="1">
        <v>100708</v>
      </c>
      <c r="D2624" s="1">
        <v>193293</v>
      </c>
      <c r="E2624" s="1">
        <v>80.7</v>
      </c>
      <c r="F2624" s="1">
        <v>81.77</v>
      </c>
      <c r="G2624" s="1">
        <v>82.35</v>
      </c>
      <c r="H2624" s="2">
        <v>52.4</v>
      </c>
      <c r="I2624" s="2">
        <v>29.1</v>
      </c>
      <c r="J2624" s="2">
        <v>86.8</v>
      </c>
      <c r="K2624" s="2">
        <v>87.9</v>
      </c>
      <c r="L2624">
        <f>SUMIFS(US!B:B,US!$D:$D,YEAR(daily!$A2624),US!$E:$E,MONTH(daily!$A2624))</f>
        <v>9711</v>
      </c>
      <c r="M2624">
        <f>SUMIFS(US!C:C,US!$D:$D,YEAR(daily!$A2624),US!$E:$E,MONTH(daily!$A2624))</f>
        <v>19662</v>
      </c>
      <c r="N2624">
        <f>SUMIFS(COT!E:E,COT!$A:$A,YEAR(daily!$A2624),COT!$B:$B,WEEKNUM(daily!$A2624))</f>
        <v>1234649</v>
      </c>
      <c r="O2624">
        <f>SUMIFS(COT!F:F,COT!$A:$A,YEAR(daily!$A2624),COT!$B:$B,WEEKNUM(daily!$A2624))</f>
        <v>254919</v>
      </c>
      <c r="P2624">
        <f>SUMIFS(COT!G:G,COT!$A:$A,YEAR(daily!$A2624),COT!$B:$B,WEEKNUM(daily!$A2624))</f>
        <v>199241</v>
      </c>
      <c r="Q2624">
        <f>SUMIFS(COT!H:H,COT!$A:$A,YEAR(daily!$A2624),COT!$B:$B,WEEKNUM(daily!$A2624))</f>
        <v>295726</v>
      </c>
      <c r="R2624">
        <f>SUMIFS(COT!I:I,COT!$A:$A,YEAR(daily!$A2624),COT!$B:$B,WEEKNUM(daily!$A2624))</f>
        <v>607248</v>
      </c>
      <c r="S2624">
        <f>SUMIFS(COT!J:J,COT!$A:$A,YEAR(daily!$A2624),COT!$B:$B,WEEKNUM(daily!$A2624))</f>
        <v>658628</v>
      </c>
      <c r="T2624">
        <f>SUMIFS(COT!K:K,COT!$A:$A,YEAR(daily!$A2624),COT!$B:$B,WEEKNUM(daily!$A2624))</f>
        <v>76756</v>
      </c>
      <c r="U2624">
        <f>SUMIFS(COT!L:L,COT!$A:$A,YEAR(daily!$A2624),COT!$B:$B,WEEKNUM(daily!$A2624))</f>
        <v>81054</v>
      </c>
      <c r="V2624">
        <f>SUMIFS(COT!M:M,COT!$A:$A,YEAR(daily!$A2624),COT!$B:$B,WEEKNUM(daily!$A2624))</f>
        <v>94</v>
      </c>
      <c r="W2624">
        <f>SUMIFS(COT!N:N,COT!$A:$A,YEAR(daily!$A2624),COT!$B:$B,WEEKNUM(daily!$A2624))</f>
        <v>106</v>
      </c>
      <c r="X2624">
        <f>SUMIFS(COT!O:O,COT!$A:$A,YEAR(daily!$A2624),COT!$B:$B,WEEKNUM(daily!$A2624))</f>
        <v>139</v>
      </c>
      <c r="Y2624">
        <f>SUMIFS(COT!P:P,COT!$A:$A,YEAR(daily!$A2624),COT!$B:$B,WEEKNUM(daily!$A2624))</f>
        <v>84</v>
      </c>
      <c r="Z2624">
        <f>SUMIFS(COT!Q:Q,COT!$A:$A,YEAR(daily!$A2624),COT!$B:$B,WEEKNUM(daily!$A2624))</f>
        <v>96</v>
      </c>
      <c r="AA2624">
        <f>SUMIFS(Saudi!B:B,Saudi!$A:$A,YEAR(daily!$A2624))</f>
        <v>741.61599999999999</v>
      </c>
      <c r="AB2624">
        <f>SUMIFS(Saudi!C:C,Saudi!$A:$A,YEAR(daily!$A2624))</f>
        <v>670.98500000000001</v>
      </c>
      <c r="AC2624">
        <f>SUMIFS(Saudi!F:F,Saudi!$A:$A,YEAR(daily!$A2624))</f>
        <v>3981420</v>
      </c>
      <c r="AD2624">
        <f>SUMIFS(Saudi!G:G,Saudi!$A:$A,YEAR(daily!$A2624))</f>
        <v>79.530291590719216</v>
      </c>
      <c r="AE2624">
        <f>SUMIFS(Saudi!H:H,Saudi!$A:$A,YEAR(daily!$A2624))</f>
        <v>316643493.54512131</v>
      </c>
      <c r="AF2624" s="5">
        <f t="shared" si="105"/>
        <v>8</v>
      </c>
      <c r="AG2624" s="5">
        <f t="shared" si="106"/>
        <v>2010</v>
      </c>
    </row>
    <row r="2625" spans="1:33">
      <c r="A2625" s="3">
        <v>40399</v>
      </c>
      <c r="B2625" s="1">
        <v>252051</v>
      </c>
      <c r="C2625" s="1">
        <v>112767</v>
      </c>
      <c r="D2625" s="1">
        <v>195599</v>
      </c>
      <c r="E2625" s="1">
        <v>81.48</v>
      </c>
      <c r="F2625" s="1">
        <v>82.56</v>
      </c>
      <c r="G2625" s="1">
        <v>83.17</v>
      </c>
      <c r="H2625" s="2">
        <v>52.4</v>
      </c>
      <c r="I2625" s="2">
        <v>29.1</v>
      </c>
      <c r="J2625" s="2">
        <v>86.8</v>
      </c>
      <c r="K2625" s="2">
        <v>87.9</v>
      </c>
      <c r="L2625">
        <f>SUMIFS(US!B:B,US!$D:$D,YEAR(daily!$A2625),US!$E:$E,MONTH(daily!$A2625))</f>
        <v>9711</v>
      </c>
      <c r="M2625">
        <f>SUMIFS(US!C:C,US!$D:$D,YEAR(daily!$A2625),US!$E:$E,MONTH(daily!$A2625))</f>
        <v>19662</v>
      </c>
      <c r="N2625">
        <f>SUMIFS(COT!E:E,COT!$A:$A,YEAR(daily!$A2625),COT!$B:$B,WEEKNUM(daily!$A2625))</f>
        <v>1274605</v>
      </c>
      <c r="O2625">
        <f>SUMIFS(COT!F:F,COT!$A:$A,YEAR(daily!$A2625),COT!$B:$B,WEEKNUM(daily!$A2625))</f>
        <v>254542</v>
      </c>
      <c r="P2625">
        <f>SUMIFS(COT!G:G,COT!$A:$A,YEAR(daily!$A2625),COT!$B:$B,WEEKNUM(daily!$A2625))</f>
        <v>194206</v>
      </c>
      <c r="Q2625">
        <f>SUMIFS(COT!H:H,COT!$A:$A,YEAR(daily!$A2625),COT!$B:$B,WEEKNUM(daily!$A2625))</f>
        <v>322096</v>
      </c>
      <c r="R2625">
        <f>SUMIFS(COT!I:I,COT!$A:$A,YEAR(daily!$A2625),COT!$B:$B,WEEKNUM(daily!$A2625))</f>
        <v>619187</v>
      </c>
      <c r="S2625">
        <f>SUMIFS(COT!J:J,COT!$A:$A,YEAR(daily!$A2625),COT!$B:$B,WEEKNUM(daily!$A2625))</f>
        <v>683822</v>
      </c>
      <c r="T2625">
        <f>SUMIFS(COT!K:K,COT!$A:$A,YEAR(daily!$A2625),COT!$B:$B,WEEKNUM(daily!$A2625))</f>
        <v>78780</v>
      </c>
      <c r="U2625">
        <f>SUMIFS(COT!L:L,COT!$A:$A,YEAR(daily!$A2625),COT!$B:$B,WEEKNUM(daily!$A2625))</f>
        <v>74481</v>
      </c>
      <c r="V2625">
        <f>SUMIFS(COT!M:M,COT!$A:$A,YEAR(daily!$A2625),COT!$B:$B,WEEKNUM(daily!$A2625))</f>
        <v>102</v>
      </c>
      <c r="W2625">
        <f>SUMIFS(COT!N:N,COT!$A:$A,YEAR(daily!$A2625),COT!$B:$B,WEEKNUM(daily!$A2625))</f>
        <v>95</v>
      </c>
      <c r="X2625">
        <f>SUMIFS(COT!O:O,COT!$A:$A,YEAR(daily!$A2625),COT!$B:$B,WEEKNUM(daily!$A2625))</f>
        <v>150</v>
      </c>
      <c r="Y2625">
        <f>SUMIFS(COT!P:P,COT!$A:$A,YEAR(daily!$A2625),COT!$B:$B,WEEKNUM(daily!$A2625))</f>
        <v>82</v>
      </c>
      <c r="Z2625">
        <f>SUMIFS(COT!Q:Q,COT!$A:$A,YEAR(daily!$A2625),COT!$B:$B,WEEKNUM(daily!$A2625))</f>
        <v>95</v>
      </c>
      <c r="AA2625">
        <f>SUMIFS(Saudi!B:B,Saudi!$A:$A,YEAR(daily!$A2625))</f>
        <v>741.61599999999999</v>
      </c>
      <c r="AB2625">
        <f>SUMIFS(Saudi!C:C,Saudi!$A:$A,YEAR(daily!$A2625))</f>
        <v>670.98500000000001</v>
      </c>
      <c r="AC2625">
        <f>SUMIFS(Saudi!F:F,Saudi!$A:$A,YEAR(daily!$A2625))</f>
        <v>3981420</v>
      </c>
      <c r="AD2625">
        <f>SUMIFS(Saudi!G:G,Saudi!$A:$A,YEAR(daily!$A2625))</f>
        <v>79.530291590719216</v>
      </c>
      <c r="AE2625">
        <f>SUMIFS(Saudi!H:H,Saudi!$A:$A,YEAR(daily!$A2625))</f>
        <v>316643493.54512131</v>
      </c>
      <c r="AF2625" s="5">
        <f t="shared" si="105"/>
        <v>8</v>
      </c>
      <c r="AG2625" s="5">
        <f t="shared" si="106"/>
        <v>2010</v>
      </c>
    </row>
    <row r="2626" spans="1:33">
      <c r="A2626" s="3">
        <v>40400</v>
      </c>
      <c r="B2626" s="1">
        <v>228129</v>
      </c>
      <c r="C2626" s="1">
        <v>119237</v>
      </c>
      <c r="D2626" s="1">
        <v>193995</v>
      </c>
      <c r="E2626" s="1">
        <v>80.25</v>
      </c>
      <c r="F2626" s="1">
        <v>81.31</v>
      </c>
      <c r="G2626" s="1">
        <v>81.96</v>
      </c>
      <c r="H2626" s="2">
        <v>52.4</v>
      </c>
      <c r="I2626" s="2">
        <v>29.1</v>
      </c>
      <c r="J2626" s="2">
        <v>86.8</v>
      </c>
      <c r="K2626" s="2">
        <v>87.9</v>
      </c>
      <c r="L2626">
        <f>SUMIFS(US!B:B,US!$D:$D,YEAR(daily!$A2626),US!$E:$E,MONTH(daily!$A2626))</f>
        <v>9711</v>
      </c>
      <c r="M2626">
        <f>SUMIFS(US!C:C,US!$D:$D,YEAR(daily!$A2626),US!$E:$E,MONTH(daily!$A2626))</f>
        <v>19662</v>
      </c>
      <c r="N2626">
        <f>SUMIFS(COT!E:E,COT!$A:$A,YEAR(daily!$A2626),COT!$B:$B,WEEKNUM(daily!$A2626))</f>
        <v>1274605</v>
      </c>
      <c r="O2626">
        <f>SUMIFS(COT!F:F,COT!$A:$A,YEAR(daily!$A2626),COT!$B:$B,WEEKNUM(daily!$A2626))</f>
        <v>254542</v>
      </c>
      <c r="P2626">
        <f>SUMIFS(COT!G:G,COT!$A:$A,YEAR(daily!$A2626),COT!$B:$B,WEEKNUM(daily!$A2626))</f>
        <v>194206</v>
      </c>
      <c r="Q2626">
        <f>SUMIFS(COT!H:H,COT!$A:$A,YEAR(daily!$A2626),COT!$B:$B,WEEKNUM(daily!$A2626))</f>
        <v>322096</v>
      </c>
      <c r="R2626">
        <f>SUMIFS(COT!I:I,COT!$A:$A,YEAR(daily!$A2626),COT!$B:$B,WEEKNUM(daily!$A2626))</f>
        <v>619187</v>
      </c>
      <c r="S2626">
        <f>SUMIFS(COT!J:J,COT!$A:$A,YEAR(daily!$A2626),COT!$B:$B,WEEKNUM(daily!$A2626))</f>
        <v>683822</v>
      </c>
      <c r="T2626">
        <f>SUMIFS(COT!K:K,COT!$A:$A,YEAR(daily!$A2626),COT!$B:$B,WEEKNUM(daily!$A2626))</f>
        <v>78780</v>
      </c>
      <c r="U2626">
        <f>SUMIFS(COT!L:L,COT!$A:$A,YEAR(daily!$A2626),COT!$B:$B,WEEKNUM(daily!$A2626))</f>
        <v>74481</v>
      </c>
      <c r="V2626">
        <f>SUMIFS(COT!M:M,COT!$A:$A,YEAR(daily!$A2626),COT!$B:$B,WEEKNUM(daily!$A2626))</f>
        <v>102</v>
      </c>
      <c r="W2626">
        <f>SUMIFS(COT!N:N,COT!$A:$A,YEAR(daily!$A2626),COT!$B:$B,WEEKNUM(daily!$A2626))</f>
        <v>95</v>
      </c>
      <c r="X2626">
        <f>SUMIFS(COT!O:O,COT!$A:$A,YEAR(daily!$A2626),COT!$B:$B,WEEKNUM(daily!$A2626))</f>
        <v>150</v>
      </c>
      <c r="Y2626">
        <f>SUMIFS(COT!P:P,COT!$A:$A,YEAR(daily!$A2626),COT!$B:$B,WEEKNUM(daily!$A2626))</f>
        <v>82</v>
      </c>
      <c r="Z2626">
        <f>SUMIFS(COT!Q:Q,COT!$A:$A,YEAR(daily!$A2626),COT!$B:$B,WEEKNUM(daily!$A2626))</f>
        <v>95</v>
      </c>
      <c r="AA2626">
        <f>SUMIFS(Saudi!B:B,Saudi!$A:$A,YEAR(daily!$A2626))</f>
        <v>741.61599999999999</v>
      </c>
      <c r="AB2626">
        <f>SUMIFS(Saudi!C:C,Saudi!$A:$A,YEAR(daily!$A2626))</f>
        <v>670.98500000000001</v>
      </c>
      <c r="AC2626">
        <f>SUMIFS(Saudi!F:F,Saudi!$A:$A,YEAR(daily!$A2626))</f>
        <v>3981420</v>
      </c>
      <c r="AD2626">
        <f>SUMIFS(Saudi!G:G,Saudi!$A:$A,YEAR(daily!$A2626))</f>
        <v>79.530291590719216</v>
      </c>
      <c r="AE2626">
        <f>SUMIFS(Saudi!H:H,Saudi!$A:$A,YEAR(daily!$A2626))</f>
        <v>316643493.54512131</v>
      </c>
      <c r="AF2626" s="5">
        <f t="shared" ref="AF2626:AF2689" si="107">MONTH(A2626)</f>
        <v>8</v>
      </c>
      <c r="AG2626" s="5">
        <f t="shared" ref="AG2626:AG2689" si="108">YEAR(A2626)</f>
        <v>2010</v>
      </c>
    </row>
    <row r="2627" spans="1:33">
      <c r="A2627" s="3">
        <v>40401</v>
      </c>
      <c r="B2627" s="1">
        <v>184716</v>
      </c>
      <c r="C2627" s="1">
        <v>128905</v>
      </c>
      <c r="D2627" s="1">
        <v>190436</v>
      </c>
      <c r="E2627" s="1">
        <v>78.02</v>
      </c>
      <c r="F2627" s="1">
        <v>79.13</v>
      </c>
      <c r="G2627" s="1">
        <v>79.78</v>
      </c>
      <c r="H2627" s="2">
        <v>52.4</v>
      </c>
      <c r="I2627" s="2">
        <v>29.1</v>
      </c>
      <c r="J2627" s="2">
        <v>86.8</v>
      </c>
      <c r="K2627" s="2">
        <v>87.9</v>
      </c>
      <c r="L2627">
        <f>SUMIFS(US!B:B,US!$D:$D,YEAR(daily!$A2627),US!$E:$E,MONTH(daily!$A2627))</f>
        <v>9711</v>
      </c>
      <c r="M2627">
        <f>SUMIFS(US!C:C,US!$D:$D,YEAR(daily!$A2627),US!$E:$E,MONTH(daily!$A2627))</f>
        <v>19662</v>
      </c>
      <c r="N2627">
        <f>SUMIFS(COT!E:E,COT!$A:$A,YEAR(daily!$A2627),COT!$B:$B,WEEKNUM(daily!$A2627))</f>
        <v>1274605</v>
      </c>
      <c r="O2627">
        <f>SUMIFS(COT!F:F,COT!$A:$A,YEAR(daily!$A2627),COT!$B:$B,WEEKNUM(daily!$A2627))</f>
        <v>254542</v>
      </c>
      <c r="P2627">
        <f>SUMIFS(COT!G:G,COT!$A:$A,YEAR(daily!$A2627),COT!$B:$B,WEEKNUM(daily!$A2627))</f>
        <v>194206</v>
      </c>
      <c r="Q2627">
        <f>SUMIFS(COT!H:H,COT!$A:$A,YEAR(daily!$A2627),COT!$B:$B,WEEKNUM(daily!$A2627))</f>
        <v>322096</v>
      </c>
      <c r="R2627">
        <f>SUMIFS(COT!I:I,COT!$A:$A,YEAR(daily!$A2627),COT!$B:$B,WEEKNUM(daily!$A2627))</f>
        <v>619187</v>
      </c>
      <c r="S2627">
        <f>SUMIFS(COT!J:J,COT!$A:$A,YEAR(daily!$A2627),COT!$B:$B,WEEKNUM(daily!$A2627))</f>
        <v>683822</v>
      </c>
      <c r="T2627">
        <f>SUMIFS(COT!K:K,COT!$A:$A,YEAR(daily!$A2627),COT!$B:$B,WEEKNUM(daily!$A2627))</f>
        <v>78780</v>
      </c>
      <c r="U2627">
        <f>SUMIFS(COT!L:L,COT!$A:$A,YEAR(daily!$A2627),COT!$B:$B,WEEKNUM(daily!$A2627))</f>
        <v>74481</v>
      </c>
      <c r="V2627">
        <f>SUMIFS(COT!M:M,COT!$A:$A,YEAR(daily!$A2627),COT!$B:$B,WEEKNUM(daily!$A2627))</f>
        <v>102</v>
      </c>
      <c r="W2627">
        <f>SUMIFS(COT!N:N,COT!$A:$A,YEAR(daily!$A2627),COT!$B:$B,WEEKNUM(daily!$A2627))</f>
        <v>95</v>
      </c>
      <c r="X2627">
        <f>SUMIFS(COT!O:O,COT!$A:$A,YEAR(daily!$A2627),COT!$B:$B,WEEKNUM(daily!$A2627))</f>
        <v>150</v>
      </c>
      <c r="Y2627">
        <f>SUMIFS(COT!P:P,COT!$A:$A,YEAR(daily!$A2627),COT!$B:$B,WEEKNUM(daily!$A2627))</f>
        <v>82</v>
      </c>
      <c r="Z2627">
        <f>SUMIFS(COT!Q:Q,COT!$A:$A,YEAR(daily!$A2627),COT!$B:$B,WEEKNUM(daily!$A2627))</f>
        <v>95</v>
      </c>
      <c r="AA2627">
        <f>SUMIFS(Saudi!B:B,Saudi!$A:$A,YEAR(daily!$A2627))</f>
        <v>741.61599999999999</v>
      </c>
      <c r="AB2627">
        <f>SUMIFS(Saudi!C:C,Saudi!$A:$A,YEAR(daily!$A2627))</f>
        <v>670.98500000000001</v>
      </c>
      <c r="AC2627">
        <f>SUMIFS(Saudi!F:F,Saudi!$A:$A,YEAR(daily!$A2627))</f>
        <v>3981420</v>
      </c>
      <c r="AD2627">
        <f>SUMIFS(Saudi!G:G,Saudi!$A:$A,YEAR(daily!$A2627))</f>
        <v>79.530291590719216</v>
      </c>
      <c r="AE2627">
        <f>SUMIFS(Saudi!H:H,Saudi!$A:$A,YEAR(daily!$A2627))</f>
        <v>316643493.54512131</v>
      </c>
      <c r="AF2627" s="5">
        <f t="shared" si="107"/>
        <v>8</v>
      </c>
      <c r="AG2627" s="5">
        <f t="shared" si="108"/>
        <v>2010</v>
      </c>
    </row>
    <row r="2628" spans="1:33">
      <c r="A2628" s="3">
        <v>40402</v>
      </c>
      <c r="B2628" s="1">
        <v>152995</v>
      </c>
      <c r="C2628" s="1">
        <v>133191</v>
      </c>
      <c r="D2628" s="1">
        <v>187537</v>
      </c>
      <c r="E2628" s="1">
        <v>75.739999999999995</v>
      </c>
      <c r="F2628" s="1">
        <v>76.73</v>
      </c>
      <c r="G2628" s="1">
        <v>77.31</v>
      </c>
      <c r="H2628" s="2">
        <v>52.4</v>
      </c>
      <c r="I2628" s="2">
        <v>29.1</v>
      </c>
      <c r="J2628" s="2">
        <v>86.8</v>
      </c>
      <c r="K2628" s="2">
        <v>87.9</v>
      </c>
      <c r="L2628">
        <f>SUMIFS(US!B:B,US!$D:$D,YEAR(daily!$A2628),US!$E:$E,MONTH(daily!$A2628))</f>
        <v>9711</v>
      </c>
      <c r="M2628">
        <f>SUMIFS(US!C:C,US!$D:$D,YEAR(daily!$A2628),US!$E:$E,MONTH(daily!$A2628))</f>
        <v>19662</v>
      </c>
      <c r="N2628">
        <f>SUMIFS(COT!E:E,COT!$A:$A,YEAR(daily!$A2628),COT!$B:$B,WEEKNUM(daily!$A2628))</f>
        <v>1274605</v>
      </c>
      <c r="O2628">
        <f>SUMIFS(COT!F:F,COT!$A:$A,YEAR(daily!$A2628),COT!$B:$B,WEEKNUM(daily!$A2628))</f>
        <v>254542</v>
      </c>
      <c r="P2628">
        <f>SUMIFS(COT!G:G,COT!$A:$A,YEAR(daily!$A2628),COT!$B:$B,WEEKNUM(daily!$A2628))</f>
        <v>194206</v>
      </c>
      <c r="Q2628">
        <f>SUMIFS(COT!H:H,COT!$A:$A,YEAR(daily!$A2628),COT!$B:$B,WEEKNUM(daily!$A2628))</f>
        <v>322096</v>
      </c>
      <c r="R2628">
        <f>SUMIFS(COT!I:I,COT!$A:$A,YEAR(daily!$A2628),COT!$B:$B,WEEKNUM(daily!$A2628))</f>
        <v>619187</v>
      </c>
      <c r="S2628">
        <f>SUMIFS(COT!J:J,COT!$A:$A,YEAR(daily!$A2628),COT!$B:$B,WEEKNUM(daily!$A2628))</f>
        <v>683822</v>
      </c>
      <c r="T2628">
        <f>SUMIFS(COT!K:K,COT!$A:$A,YEAR(daily!$A2628),COT!$B:$B,WEEKNUM(daily!$A2628))</f>
        <v>78780</v>
      </c>
      <c r="U2628">
        <f>SUMIFS(COT!L:L,COT!$A:$A,YEAR(daily!$A2628),COT!$B:$B,WEEKNUM(daily!$A2628))</f>
        <v>74481</v>
      </c>
      <c r="V2628">
        <f>SUMIFS(COT!M:M,COT!$A:$A,YEAR(daily!$A2628),COT!$B:$B,WEEKNUM(daily!$A2628))</f>
        <v>102</v>
      </c>
      <c r="W2628">
        <f>SUMIFS(COT!N:N,COT!$A:$A,YEAR(daily!$A2628),COT!$B:$B,WEEKNUM(daily!$A2628))</f>
        <v>95</v>
      </c>
      <c r="X2628">
        <f>SUMIFS(COT!O:O,COT!$A:$A,YEAR(daily!$A2628),COT!$B:$B,WEEKNUM(daily!$A2628))</f>
        <v>150</v>
      </c>
      <c r="Y2628">
        <f>SUMIFS(COT!P:P,COT!$A:$A,YEAR(daily!$A2628),COT!$B:$B,WEEKNUM(daily!$A2628))</f>
        <v>82</v>
      </c>
      <c r="Z2628">
        <f>SUMIFS(COT!Q:Q,COT!$A:$A,YEAR(daily!$A2628),COT!$B:$B,WEEKNUM(daily!$A2628))</f>
        <v>95</v>
      </c>
      <c r="AA2628">
        <f>SUMIFS(Saudi!B:B,Saudi!$A:$A,YEAR(daily!$A2628))</f>
        <v>741.61599999999999</v>
      </c>
      <c r="AB2628">
        <f>SUMIFS(Saudi!C:C,Saudi!$A:$A,YEAR(daily!$A2628))</f>
        <v>670.98500000000001</v>
      </c>
      <c r="AC2628">
        <f>SUMIFS(Saudi!F:F,Saudi!$A:$A,YEAR(daily!$A2628))</f>
        <v>3981420</v>
      </c>
      <c r="AD2628">
        <f>SUMIFS(Saudi!G:G,Saudi!$A:$A,YEAR(daily!$A2628))</f>
        <v>79.530291590719216</v>
      </c>
      <c r="AE2628">
        <f>SUMIFS(Saudi!H:H,Saudi!$A:$A,YEAR(daily!$A2628))</f>
        <v>316643493.54512131</v>
      </c>
      <c r="AF2628" s="5">
        <f t="shared" si="107"/>
        <v>8</v>
      </c>
      <c r="AG2628" s="5">
        <f t="shared" si="108"/>
        <v>2010</v>
      </c>
    </row>
    <row r="2629" spans="1:33">
      <c r="A2629" s="3">
        <v>40403</v>
      </c>
      <c r="B2629" s="1">
        <v>138678</v>
      </c>
      <c r="C2629" s="1">
        <v>135277</v>
      </c>
      <c r="D2629" s="1">
        <v>188441</v>
      </c>
      <c r="E2629" s="1">
        <v>75.39</v>
      </c>
      <c r="F2629" s="1">
        <v>76.36</v>
      </c>
      <c r="G2629" s="1">
        <v>76.94</v>
      </c>
      <c r="H2629" s="2">
        <v>52.4</v>
      </c>
      <c r="I2629" s="2">
        <v>29.1</v>
      </c>
      <c r="J2629" s="2">
        <v>86.8</v>
      </c>
      <c r="K2629" s="2">
        <v>87.9</v>
      </c>
      <c r="L2629">
        <f>SUMIFS(US!B:B,US!$D:$D,YEAR(daily!$A2629),US!$E:$E,MONTH(daily!$A2629))</f>
        <v>9711</v>
      </c>
      <c r="M2629">
        <f>SUMIFS(US!C:C,US!$D:$D,YEAR(daily!$A2629),US!$E:$E,MONTH(daily!$A2629))</f>
        <v>19662</v>
      </c>
      <c r="N2629">
        <f>SUMIFS(COT!E:E,COT!$A:$A,YEAR(daily!$A2629),COT!$B:$B,WEEKNUM(daily!$A2629))</f>
        <v>1274605</v>
      </c>
      <c r="O2629">
        <f>SUMIFS(COT!F:F,COT!$A:$A,YEAR(daily!$A2629),COT!$B:$B,WEEKNUM(daily!$A2629))</f>
        <v>254542</v>
      </c>
      <c r="P2629">
        <f>SUMIFS(COT!G:G,COT!$A:$A,YEAR(daily!$A2629),COT!$B:$B,WEEKNUM(daily!$A2629))</f>
        <v>194206</v>
      </c>
      <c r="Q2629">
        <f>SUMIFS(COT!H:H,COT!$A:$A,YEAR(daily!$A2629),COT!$B:$B,WEEKNUM(daily!$A2629))</f>
        <v>322096</v>
      </c>
      <c r="R2629">
        <f>SUMIFS(COT!I:I,COT!$A:$A,YEAR(daily!$A2629),COT!$B:$B,WEEKNUM(daily!$A2629))</f>
        <v>619187</v>
      </c>
      <c r="S2629">
        <f>SUMIFS(COT!J:J,COT!$A:$A,YEAR(daily!$A2629),COT!$B:$B,WEEKNUM(daily!$A2629))</f>
        <v>683822</v>
      </c>
      <c r="T2629">
        <f>SUMIFS(COT!K:K,COT!$A:$A,YEAR(daily!$A2629),COT!$B:$B,WEEKNUM(daily!$A2629))</f>
        <v>78780</v>
      </c>
      <c r="U2629">
        <f>SUMIFS(COT!L:L,COT!$A:$A,YEAR(daily!$A2629),COT!$B:$B,WEEKNUM(daily!$A2629))</f>
        <v>74481</v>
      </c>
      <c r="V2629">
        <f>SUMIFS(COT!M:M,COT!$A:$A,YEAR(daily!$A2629),COT!$B:$B,WEEKNUM(daily!$A2629))</f>
        <v>102</v>
      </c>
      <c r="W2629">
        <f>SUMIFS(COT!N:N,COT!$A:$A,YEAR(daily!$A2629),COT!$B:$B,WEEKNUM(daily!$A2629))</f>
        <v>95</v>
      </c>
      <c r="X2629">
        <f>SUMIFS(COT!O:O,COT!$A:$A,YEAR(daily!$A2629),COT!$B:$B,WEEKNUM(daily!$A2629))</f>
        <v>150</v>
      </c>
      <c r="Y2629">
        <f>SUMIFS(COT!P:P,COT!$A:$A,YEAR(daily!$A2629),COT!$B:$B,WEEKNUM(daily!$A2629))</f>
        <v>82</v>
      </c>
      <c r="Z2629">
        <f>SUMIFS(COT!Q:Q,COT!$A:$A,YEAR(daily!$A2629),COT!$B:$B,WEEKNUM(daily!$A2629))</f>
        <v>95</v>
      </c>
      <c r="AA2629">
        <f>SUMIFS(Saudi!B:B,Saudi!$A:$A,YEAR(daily!$A2629))</f>
        <v>741.61599999999999</v>
      </c>
      <c r="AB2629">
        <f>SUMIFS(Saudi!C:C,Saudi!$A:$A,YEAR(daily!$A2629))</f>
        <v>670.98500000000001</v>
      </c>
      <c r="AC2629">
        <f>SUMIFS(Saudi!F:F,Saudi!$A:$A,YEAR(daily!$A2629))</f>
        <v>3981420</v>
      </c>
      <c r="AD2629">
        <f>SUMIFS(Saudi!G:G,Saudi!$A:$A,YEAR(daily!$A2629))</f>
        <v>79.530291590719216</v>
      </c>
      <c r="AE2629">
        <f>SUMIFS(Saudi!H:H,Saudi!$A:$A,YEAR(daily!$A2629))</f>
        <v>316643493.54512131</v>
      </c>
      <c r="AF2629" s="5">
        <f t="shared" si="107"/>
        <v>8</v>
      </c>
      <c r="AG2629" s="5">
        <f t="shared" si="108"/>
        <v>2010</v>
      </c>
    </row>
    <row r="2630" spans="1:33">
      <c r="A2630" s="3">
        <v>40406</v>
      </c>
      <c r="B2630" s="1">
        <v>111348</v>
      </c>
      <c r="C2630" s="1">
        <v>138507</v>
      </c>
      <c r="D2630" s="1">
        <v>189261</v>
      </c>
      <c r="E2630" s="1">
        <v>75.239999999999995</v>
      </c>
      <c r="F2630" s="1">
        <v>76.25</v>
      </c>
      <c r="G2630" s="1">
        <v>76.88</v>
      </c>
      <c r="H2630" s="2">
        <v>52.4</v>
      </c>
      <c r="I2630" s="2">
        <v>29.1</v>
      </c>
      <c r="J2630" s="2">
        <v>86.8</v>
      </c>
      <c r="K2630" s="2">
        <v>87.9</v>
      </c>
      <c r="L2630">
        <f>SUMIFS(US!B:B,US!$D:$D,YEAR(daily!$A2630),US!$E:$E,MONTH(daily!$A2630))</f>
        <v>9711</v>
      </c>
      <c r="M2630">
        <f>SUMIFS(US!C:C,US!$D:$D,YEAR(daily!$A2630),US!$E:$E,MONTH(daily!$A2630))</f>
        <v>19662</v>
      </c>
      <c r="N2630">
        <f>SUMIFS(COT!E:E,COT!$A:$A,YEAR(daily!$A2630),COT!$B:$B,WEEKNUM(daily!$A2630))</f>
        <v>1267340</v>
      </c>
      <c r="O2630">
        <f>SUMIFS(COT!F:F,COT!$A:$A,YEAR(daily!$A2630),COT!$B:$B,WEEKNUM(daily!$A2630))</f>
        <v>257563</v>
      </c>
      <c r="P2630">
        <f>SUMIFS(COT!G:G,COT!$A:$A,YEAR(daily!$A2630),COT!$B:$B,WEEKNUM(daily!$A2630))</f>
        <v>195507</v>
      </c>
      <c r="Q2630">
        <f>SUMIFS(COT!H:H,COT!$A:$A,YEAR(daily!$A2630),COT!$B:$B,WEEKNUM(daily!$A2630))</f>
        <v>303241</v>
      </c>
      <c r="R2630">
        <f>SUMIFS(COT!I:I,COT!$A:$A,YEAR(daily!$A2630),COT!$B:$B,WEEKNUM(daily!$A2630))</f>
        <v>623658</v>
      </c>
      <c r="S2630">
        <f>SUMIFS(COT!J:J,COT!$A:$A,YEAR(daily!$A2630),COT!$B:$B,WEEKNUM(daily!$A2630))</f>
        <v>697504</v>
      </c>
      <c r="T2630">
        <f>SUMIFS(COT!K:K,COT!$A:$A,YEAR(daily!$A2630),COT!$B:$B,WEEKNUM(daily!$A2630))</f>
        <v>82878</v>
      </c>
      <c r="U2630">
        <f>SUMIFS(COT!L:L,COT!$A:$A,YEAR(daily!$A2630),COT!$B:$B,WEEKNUM(daily!$A2630))</f>
        <v>71088</v>
      </c>
      <c r="V2630">
        <f>SUMIFS(COT!M:M,COT!$A:$A,YEAR(daily!$A2630),COT!$B:$B,WEEKNUM(daily!$A2630))</f>
        <v>102</v>
      </c>
      <c r="W2630">
        <f>SUMIFS(COT!N:N,COT!$A:$A,YEAR(daily!$A2630),COT!$B:$B,WEEKNUM(daily!$A2630))</f>
        <v>104</v>
      </c>
      <c r="X2630">
        <f>SUMIFS(COT!O:O,COT!$A:$A,YEAR(daily!$A2630),COT!$B:$B,WEEKNUM(daily!$A2630))</f>
        <v>142</v>
      </c>
      <c r="Y2630">
        <f>SUMIFS(COT!P:P,COT!$A:$A,YEAR(daily!$A2630),COT!$B:$B,WEEKNUM(daily!$A2630))</f>
        <v>85</v>
      </c>
      <c r="Z2630">
        <f>SUMIFS(COT!Q:Q,COT!$A:$A,YEAR(daily!$A2630),COT!$B:$B,WEEKNUM(daily!$A2630))</f>
        <v>94</v>
      </c>
      <c r="AA2630">
        <f>SUMIFS(Saudi!B:B,Saudi!$A:$A,YEAR(daily!$A2630))</f>
        <v>741.61599999999999</v>
      </c>
      <c r="AB2630">
        <f>SUMIFS(Saudi!C:C,Saudi!$A:$A,YEAR(daily!$A2630))</f>
        <v>670.98500000000001</v>
      </c>
      <c r="AC2630">
        <f>SUMIFS(Saudi!F:F,Saudi!$A:$A,YEAR(daily!$A2630))</f>
        <v>3981420</v>
      </c>
      <c r="AD2630">
        <f>SUMIFS(Saudi!G:G,Saudi!$A:$A,YEAR(daily!$A2630))</f>
        <v>79.530291590719216</v>
      </c>
      <c r="AE2630">
        <f>SUMIFS(Saudi!H:H,Saudi!$A:$A,YEAR(daily!$A2630))</f>
        <v>316643493.54512131</v>
      </c>
      <c r="AF2630" s="5">
        <f t="shared" si="107"/>
        <v>8</v>
      </c>
      <c r="AG2630" s="5">
        <f t="shared" si="108"/>
        <v>2010</v>
      </c>
    </row>
    <row r="2631" spans="1:33">
      <c r="A2631" s="3">
        <v>40407</v>
      </c>
      <c r="B2631" s="1">
        <v>66840</v>
      </c>
      <c r="C2631" s="1">
        <v>138749</v>
      </c>
      <c r="D2631" s="1">
        <v>189884</v>
      </c>
      <c r="E2631" s="1">
        <v>75.77</v>
      </c>
      <c r="F2631" s="1">
        <v>76.95</v>
      </c>
      <c r="G2631" s="1">
        <v>77.75</v>
      </c>
      <c r="H2631" s="2">
        <v>52.4</v>
      </c>
      <c r="I2631" s="2">
        <v>29.1</v>
      </c>
      <c r="J2631" s="2">
        <v>86.8</v>
      </c>
      <c r="K2631" s="2">
        <v>87.9</v>
      </c>
      <c r="L2631">
        <f>SUMIFS(US!B:B,US!$D:$D,YEAR(daily!$A2631),US!$E:$E,MONTH(daily!$A2631))</f>
        <v>9711</v>
      </c>
      <c r="M2631">
        <f>SUMIFS(US!C:C,US!$D:$D,YEAR(daily!$A2631),US!$E:$E,MONTH(daily!$A2631))</f>
        <v>19662</v>
      </c>
      <c r="N2631">
        <f>SUMIFS(COT!E:E,COT!$A:$A,YEAR(daily!$A2631),COT!$B:$B,WEEKNUM(daily!$A2631))</f>
        <v>1267340</v>
      </c>
      <c r="O2631">
        <f>SUMIFS(COT!F:F,COT!$A:$A,YEAR(daily!$A2631),COT!$B:$B,WEEKNUM(daily!$A2631))</f>
        <v>257563</v>
      </c>
      <c r="P2631">
        <f>SUMIFS(COT!G:G,COT!$A:$A,YEAR(daily!$A2631),COT!$B:$B,WEEKNUM(daily!$A2631))</f>
        <v>195507</v>
      </c>
      <c r="Q2631">
        <f>SUMIFS(COT!H:H,COT!$A:$A,YEAR(daily!$A2631),COT!$B:$B,WEEKNUM(daily!$A2631))</f>
        <v>303241</v>
      </c>
      <c r="R2631">
        <f>SUMIFS(COT!I:I,COT!$A:$A,YEAR(daily!$A2631),COT!$B:$B,WEEKNUM(daily!$A2631))</f>
        <v>623658</v>
      </c>
      <c r="S2631">
        <f>SUMIFS(COT!J:J,COT!$A:$A,YEAR(daily!$A2631),COT!$B:$B,WEEKNUM(daily!$A2631))</f>
        <v>697504</v>
      </c>
      <c r="T2631">
        <f>SUMIFS(COT!K:K,COT!$A:$A,YEAR(daily!$A2631),COT!$B:$B,WEEKNUM(daily!$A2631))</f>
        <v>82878</v>
      </c>
      <c r="U2631">
        <f>SUMIFS(COT!L:L,COT!$A:$A,YEAR(daily!$A2631),COT!$B:$B,WEEKNUM(daily!$A2631))</f>
        <v>71088</v>
      </c>
      <c r="V2631">
        <f>SUMIFS(COT!M:M,COT!$A:$A,YEAR(daily!$A2631),COT!$B:$B,WEEKNUM(daily!$A2631))</f>
        <v>102</v>
      </c>
      <c r="W2631">
        <f>SUMIFS(COT!N:N,COT!$A:$A,YEAR(daily!$A2631),COT!$B:$B,WEEKNUM(daily!$A2631))</f>
        <v>104</v>
      </c>
      <c r="X2631">
        <f>SUMIFS(COT!O:O,COT!$A:$A,YEAR(daily!$A2631),COT!$B:$B,WEEKNUM(daily!$A2631))</f>
        <v>142</v>
      </c>
      <c r="Y2631">
        <f>SUMIFS(COT!P:P,COT!$A:$A,YEAR(daily!$A2631),COT!$B:$B,WEEKNUM(daily!$A2631))</f>
        <v>85</v>
      </c>
      <c r="Z2631">
        <f>SUMIFS(COT!Q:Q,COT!$A:$A,YEAR(daily!$A2631),COT!$B:$B,WEEKNUM(daily!$A2631))</f>
        <v>94</v>
      </c>
      <c r="AA2631">
        <f>SUMIFS(Saudi!B:B,Saudi!$A:$A,YEAR(daily!$A2631))</f>
        <v>741.61599999999999</v>
      </c>
      <c r="AB2631">
        <f>SUMIFS(Saudi!C:C,Saudi!$A:$A,YEAR(daily!$A2631))</f>
        <v>670.98500000000001</v>
      </c>
      <c r="AC2631">
        <f>SUMIFS(Saudi!F:F,Saudi!$A:$A,YEAR(daily!$A2631))</f>
        <v>3981420</v>
      </c>
      <c r="AD2631">
        <f>SUMIFS(Saudi!G:G,Saudi!$A:$A,YEAR(daily!$A2631))</f>
        <v>79.530291590719216</v>
      </c>
      <c r="AE2631">
        <f>SUMIFS(Saudi!H:H,Saudi!$A:$A,YEAR(daily!$A2631))</f>
        <v>316643493.54512131</v>
      </c>
      <c r="AF2631" s="5">
        <f t="shared" si="107"/>
        <v>8</v>
      </c>
      <c r="AG2631" s="5">
        <f t="shared" si="108"/>
        <v>2010</v>
      </c>
    </row>
    <row r="2632" spans="1:33">
      <c r="A2632" s="3">
        <v>40408</v>
      </c>
      <c r="B2632" s="1">
        <v>49167</v>
      </c>
      <c r="C2632" s="1">
        <v>140106</v>
      </c>
      <c r="D2632" s="1">
        <v>189836</v>
      </c>
      <c r="E2632" s="1">
        <v>75.42</v>
      </c>
      <c r="F2632" s="1">
        <v>76.510000000000005</v>
      </c>
      <c r="G2632" s="1">
        <v>77.3</v>
      </c>
      <c r="H2632" s="2">
        <v>52.4</v>
      </c>
      <c r="I2632" s="2">
        <v>29.1</v>
      </c>
      <c r="J2632" s="2">
        <v>86.8</v>
      </c>
      <c r="K2632" s="2">
        <v>87.9</v>
      </c>
      <c r="L2632">
        <f>SUMIFS(US!B:B,US!$D:$D,YEAR(daily!$A2632),US!$E:$E,MONTH(daily!$A2632))</f>
        <v>9711</v>
      </c>
      <c r="M2632">
        <f>SUMIFS(US!C:C,US!$D:$D,YEAR(daily!$A2632),US!$E:$E,MONTH(daily!$A2632))</f>
        <v>19662</v>
      </c>
      <c r="N2632">
        <f>SUMIFS(COT!E:E,COT!$A:$A,YEAR(daily!$A2632),COT!$B:$B,WEEKNUM(daily!$A2632))</f>
        <v>1267340</v>
      </c>
      <c r="O2632">
        <f>SUMIFS(COT!F:F,COT!$A:$A,YEAR(daily!$A2632),COT!$B:$B,WEEKNUM(daily!$A2632))</f>
        <v>257563</v>
      </c>
      <c r="P2632">
        <f>SUMIFS(COT!G:G,COT!$A:$A,YEAR(daily!$A2632),COT!$B:$B,WEEKNUM(daily!$A2632))</f>
        <v>195507</v>
      </c>
      <c r="Q2632">
        <f>SUMIFS(COT!H:H,COT!$A:$A,YEAR(daily!$A2632),COT!$B:$B,WEEKNUM(daily!$A2632))</f>
        <v>303241</v>
      </c>
      <c r="R2632">
        <f>SUMIFS(COT!I:I,COT!$A:$A,YEAR(daily!$A2632),COT!$B:$B,WEEKNUM(daily!$A2632))</f>
        <v>623658</v>
      </c>
      <c r="S2632">
        <f>SUMIFS(COT!J:J,COT!$A:$A,YEAR(daily!$A2632),COT!$B:$B,WEEKNUM(daily!$A2632))</f>
        <v>697504</v>
      </c>
      <c r="T2632">
        <f>SUMIFS(COT!K:K,COT!$A:$A,YEAR(daily!$A2632),COT!$B:$B,WEEKNUM(daily!$A2632))</f>
        <v>82878</v>
      </c>
      <c r="U2632">
        <f>SUMIFS(COT!L:L,COT!$A:$A,YEAR(daily!$A2632),COT!$B:$B,WEEKNUM(daily!$A2632))</f>
        <v>71088</v>
      </c>
      <c r="V2632">
        <f>SUMIFS(COT!M:M,COT!$A:$A,YEAR(daily!$A2632),COT!$B:$B,WEEKNUM(daily!$A2632))</f>
        <v>102</v>
      </c>
      <c r="W2632">
        <f>SUMIFS(COT!N:N,COT!$A:$A,YEAR(daily!$A2632),COT!$B:$B,WEEKNUM(daily!$A2632))</f>
        <v>104</v>
      </c>
      <c r="X2632">
        <f>SUMIFS(COT!O:O,COT!$A:$A,YEAR(daily!$A2632),COT!$B:$B,WEEKNUM(daily!$A2632))</f>
        <v>142</v>
      </c>
      <c r="Y2632">
        <f>SUMIFS(COT!P:P,COT!$A:$A,YEAR(daily!$A2632),COT!$B:$B,WEEKNUM(daily!$A2632))</f>
        <v>85</v>
      </c>
      <c r="Z2632">
        <f>SUMIFS(COT!Q:Q,COT!$A:$A,YEAR(daily!$A2632),COT!$B:$B,WEEKNUM(daily!$A2632))</f>
        <v>94</v>
      </c>
      <c r="AA2632">
        <f>SUMIFS(Saudi!B:B,Saudi!$A:$A,YEAR(daily!$A2632))</f>
        <v>741.61599999999999</v>
      </c>
      <c r="AB2632">
        <f>SUMIFS(Saudi!C:C,Saudi!$A:$A,YEAR(daily!$A2632))</f>
        <v>670.98500000000001</v>
      </c>
      <c r="AC2632">
        <f>SUMIFS(Saudi!F:F,Saudi!$A:$A,YEAR(daily!$A2632))</f>
        <v>3981420</v>
      </c>
      <c r="AD2632">
        <f>SUMIFS(Saudi!G:G,Saudi!$A:$A,YEAR(daily!$A2632))</f>
        <v>79.530291590719216</v>
      </c>
      <c r="AE2632">
        <f>SUMIFS(Saudi!H:H,Saudi!$A:$A,YEAR(daily!$A2632))</f>
        <v>316643493.54512131</v>
      </c>
      <c r="AF2632" s="5">
        <f t="shared" si="107"/>
        <v>8</v>
      </c>
      <c r="AG2632" s="5">
        <f t="shared" si="108"/>
        <v>2010</v>
      </c>
    </row>
    <row r="2633" spans="1:33">
      <c r="A2633" s="3">
        <v>40409</v>
      </c>
      <c r="B2633" s="1">
        <v>23245</v>
      </c>
      <c r="C2633" s="1">
        <v>137454</v>
      </c>
      <c r="D2633" s="1">
        <v>188721</v>
      </c>
      <c r="E2633" s="1">
        <v>74.430000000000007</v>
      </c>
      <c r="F2633" s="1">
        <v>75.42</v>
      </c>
      <c r="G2633" s="1">
        <v>76.150000000000006</v>
      </c>
      <c r="H2633" s="2">
        <v>52.4</v>
      </c>
      <c r="I2633" s="2">
        <v>29.1</v>
      </c>
      <c r="J2633" s="2">
        <v>86.8</v>
      </c>
      <c r="K2633" s="2">
        <v>87.9</v>
      </c>
      <c r="L2633">
        <f>SUMIFS(US!B:B,US!$D:$D,YEAR(daily!$A2633),US!$E:$E,MONTH(daily!$A2633))</f>
        <v>9711</v>
      </c>
      <c r="M2633">
        <f>SUMIFS(US!C:C,US!$D:$D,YEAR(daily!$A2633),US!$E:$E,MONTH(daily!$A2633))</f>
        <v>19662</v>
      </c>
      <c r="N2633">
        <f>SUMIFS(COT!E:E,COT!$A:$A,YEAR(daily!$A2633),COT!$B:$B,WEEKNUM(daily!$A2633))</f>
        <v>1267340</v>
      </c>
      <c r="O2633">
        <f>SUMIFS(COT!F:F,COT!$A:$A,YEAR(daily!$A2633),COT!$B:$B,WEEKNUM(daily!$A2633))</f>
        <v>257563</v>
      </c>
      <c r="P2633">
        <f>SUMIFS(COT!G:G,COT!$A:$A,YEAR(daily!$A2633),COT!$B:$B,WEEKNUM(daily!$A2633))</f>
        <v>195507</v>
      </c>
      <c r="Q2633">
        <f>SUMIFS(COT!H:H,COT!$A:$A,YEAR(daily!$A2633),COT!$B:$B,WEEKNUM(daily!$A2633))</f>
        <v>303241</v>
      </c>
      <c r="R2633">
        <f>SUMIFS(COT!I:I,COT!$A:$A,YEAR(daily!$A2633),COT!$B:$B,WEEKNUM(daily!$A2633))</f>
        <v>623658</v>
      </c>
      <c r="S2633">
        <f>SUMIFS(COT!J:J,COT!$A:$A,YEAR(daily!$A2633),COT!$B:$B,WEEKNUM(daily!$A2633))</f>
        <v>697504</v>
      </c>
      <c r="T2633">
        <f>SUMIFS(COT!K:K,COT!$A:$A,YEAR(daily!$A2633),COT!$B:$B,WEEKNUM(daily!$A2633))</f>
        <v>82878</v>
      </c>
      <c r="U2633">
        <f>SUMIFS(COT!L:L,COT!$A:$A,YEAR(daily!$A2633),COT!$B:$B,WEEKNUM(daily!$A2633))</f>
        <v>71088</v>
      </c>
      <c r="V2633">
        <f>SUMIFS(COT!M:M,COT!$A:$A,YEAR(daily!$A2633),COT!$B:$B,WEEKNUM(daily!$A2633))</f>
        <v>102</v>
      </c>
      <c r="W2633">
        <f>SUMIFS(COT!N:N,COT!$A:$A,YEAR(daily!$A2633),COT!$B:$B,WEEKNUM(daily!$A2633))</f>
        <v>104</v>
      </c>
      <c r="X2633">
        <f>SUMIFS(COT!O:O,COT!$A:$A,YEAR(daily!$A2633),COT!$B:$B,WEEKNUM(daily!$A2633))</f>
        <v>142</v>
      </c>
      <c r="Y2633">
        <f>SUMIFS(COT!P:P,COT!$A:$A,YEAR(daily!$A2633),COT!$B:$B,WEEKNUM(daily!$A2633))</f>
        <v>85</v>
      </c>
      <c r="Z2633">
        <f>SUMIFS(COT!Q:Q,COT!$A:$A,YEAR(daily!$A2633),COT!$B:$B,WEEKNUM(daily!$A2633))</f>
        <v>94</v>
      </c>
      <c r="AA2633">
        <f>SUMIFS(Saudi!B:B,Saudi!$A:$A,YEAR(daily!$A2633))</f>
        <v>741.61599999999999</v>
      </c>
      <c r="AB2633">
        <f>SUMIFS(Saudi!C:C,Saudi!$A:$A,YEAR(daily!$A2633))</f>
        <v>670.98500000000001</v>
      </c>
      <c r="AC2633">
        <f>SUMIFS(Saudi!F:F,Saudi!$A:$A,YEAR(daily!$A2633))</f>
        <v>3981420</v>
      </c>
      <c r="AD2633">
        <f>SUMIFS(Saudi!G:G,Saudi!$A:$A,YEAR(daily!$A2633))</f>
        <v>79.530291590719216</v>
      </c>
      <c r="AE2633">
        <f>SUMIFS(Saudi!H:H,Saudi!$A:$A,YEAR(daily!$A2633))</f>
        <v>316643493.54512131</v>
      </c>
      <c r="AF2633" s="5">
        <f t="shared" si="107"/>
        <v>8</v>
      </c>
      <c r="AG2633" s="5">
        <f t="shared" si="108"/>
        <v>2010</v>
      </c>
    </row>
    <row r="2634" spans="1:33">
      <c r="A2634" s="3">
        <v>40410</v>
      </c>
      <c r="B2634" s="1">
        <v>99161.75</v>
      </c>
      <c r="C2634" s="1">
        <v>134788</v>
      </c>
      <c r="D2634" s="1">
        <v>190287</v>
      </c>
      <c r="E2634" s="1">
        <v>73.459999999999994</v>
      </c>
      <c r="F2634" s="1">
        <v>74.459999999999994</v>
      </c>
      <c r="G2634" s="1">
        <v>75.22</v>
      </c>
      <c r="H2634" s="2">
        <v>52.4</v>
      </c>
      <c r="I2634" s="2">
        <v>29.1</v>
      </c>
      <c r="J2634" s="2">
        <v>86.8</v>
      </c>
      <c r="K2634" s="2">
        <v>87.9</v>
      </c>
      <c r="L2634">
        <f>SUMIFS(US!B:B,US!$D:$D,YEAR(daily!$A2634),US!$E:$E,MONTH(daily!$A2634))</f>
        <v>9711</v>
      </c>
      <c r="M2634">
        <f>SUMIFS(US!C:C,US!$D:$D,YEAR(daily!$A2634),US!$E:$E,MONTH(daily!$A2634))</f>
        <v>19662</v>
      </c>
      <c r="N2634">
        <f>SUMIFS(COT!E:E,COT!$A:$A,YEAR(daily!$A2634),COT!$B:$B,WEEKNUM(daily!$A2634))</f>
        <v>1267340</v>
      </c>
      <c r="O2634">
        <f>SUMIFS(COT!F:F,COT!$A:$A,YEAR(daily!$A2634),COT!$B:$B,WEEKNUM(daily!$A2634))</f>
        <v>257563</v>
      </c>
      <c r="P2634">
        <f>SUMIFS(COT!G:G,COT!$A:$A,YEAR(daily!$A2634),COT!$B:$B,WEEKNUM(daily!$A2634))</f>
        <v>195507</v>
      </c>
      <c r="Q2634">
        <f>SUMIFS(COT!H:H,COT!$A:$A,YEAR(daily!$A2634),COT!$B:$B,WEEKNUM(daily!$A2634))</f>
        <v>303241</v>
      </c>
      <c r="R2634">
        <f>SUMIFS(COT!I:I,COT!$A:$A,YEAR(daily!$A2634),COT!$B:$B,WEEKNUM(daily!$A2634))</f>
        <v>623658</v>
      </c>
      <c r="S2634">
        <f>SUMIFS(COT!J:J,COT!$A:$A,YEAR(daily!$A2634),COT!$B:$B,WEEKNUM(daily!$A2634))</f>
        <v>697504</v>
      </c>
      <c r="T2634">
        <f>SUMIFS(COT!K:K,COT!$A:$A,YEAR(daily!$A2634),COT!$B:$B,WEEKNUM(daily!$A2634))</f>
        <v>82878</v>
      </c>
      <c r="U2634">
        <f>SUMIFS(COT!L:L,COT!$A:$A,YEAR(daily!$A2634),COT!$B:$B,WEEKNUM(daily!$A2634))</f>
        <v>71088</v>
      </c>
      <c r="V2634">
        <f>SUMIFS(COT!M:M,COT!$A:$A,YEAR(daily!$A2634),COT!$B:$B,WEEKNUM(daily!$A2634))</f>
        <v>102</v>
      </c>
      <c r="W2634">
        <f>SUMIFS(COT!N:N,COT!$A:$A,YEAR(daily!$A2634),COT!$B:$B,WEEKNUM(daily!$A2634))</f>
        <v>104</v>
      </c>
      <c r="X2634">
        <f>SUMIFS(COT!O:O,COT!$A:$A,YEAR(daily!$A2634),COT!$B:$B,WEEKNUM(daily!$A2634))</f>
        <v>142</v>
      </c>
      <c r="Y2634">
        <f>SUMIFS(COT!P:P,COT!$A:$A,YEAR(daily!$A2634),COT!$B:$B,WEEKNUM(daily!$A2634))</f>
        <v>85</v>
      </c>
      <c r="Z2634">
        <f>SUMIFS(COT!Q:Q,COT!$A:$A,YEAR(daily!$A2634),COT!$B:$B,WEEKNUM(daily!$A2634))</f>
        <v>94</v>
      </c>
      <c r="AA2634">
        <f>SUMIFS(Saudi!B:B,Saudi!$A:$A,YEAR(daily!$A2634))</f>
        <v>741.61599999999999</v>
      </c>
      <c r="AB2634">
        <f>SUMIFS(Saudi!C:C,Saudi!$A:$A,YEAR(daily!$A2634))</f>
        <v>670.98500000000001</v>
      </c>
      <c r="AC2634">
        <f>SUMIFS(Saudi!F:F,Saudi!$A:$A,YEAR(daily!$A2634))</f>
        <v>3981420</v>
      </c>
      <c r="AD2634">
        <f>SUMIFS(Saudi!G:G,Saudi!$A:$A,YEAR(daily!$A2634))</f>
        <v>79.530291590719216</v>
      </c>
      <c r="AE2634">
        <f>SUMIFS(Saudi!H:H,Saudi!$A:$A,YEAR(daily!$A2634))</f>
        <v>316643493.54512131</v>
      </c>
      <c r="AF2634" s="5">
        <f t="shared" si="107"/>
        <v>8</v>
      </c>
      <c r="AG2634" s="5">
        <f t="shared" si="108"/>
        <v>2010</v>
      </c>
    </row>
    <row r="2635" spans="1:33">
      <c r="A2635" s="3">
        <v>40413</v>
      </c>
      <c r="B2635" s="1">
        <v>326912</v>
      </c>
      <c r="C2635" s="1">
        <v>189168</v>
      </c>
      <c r="D2635" s="1">
        <v>54288</v>
      </c>
      <c r="E2635" s="1">
        <v>73.099999999999994</v>
      </c>
      <c r="F2635" s="1">
        <v>74.5</v>
      </c>
      <c r="G2635" s="1">
        <v>75.19</v>
      </c>
      <c r="H2635" s="2">
        <v>52.4</v>
      </c>
      <c r="I2635" s="2">
        <v>29.1</v>
      </c>
      <c r="J2635" s="2">
        <v>86.8</v>
      </c>
      <c r="K2635" s="2">
        <v>87.9</v>
      </c>
      <c r="L2635">
        <f>SUMIFS(US!B:B,US!$D:$D,YEAR(daily!$A2635),US!$E:$E,MONTH(daily!$A2635))</f>
        <v>9711</v>
      </c>
      <c r="M2635">
        <f>SUMIFS(US!C:C,US!$D:$D,YEAR(daily!$A2635),US!$E:$E,MONTH(daily!$A2635))</f>
        <v>19662</v>
      </c>
      <c r="N2635">
        <f>SUMIFS(COT!E:E,COT!$A:$A,YEAR(daily!$A2635),COT!$B:$B,WEEKNUM(daily!$A2635))</f>
        <v>1246784</v>
      </c>
      <c r="O2635">
        <f>SUMIFS(COT!F:F,COT!$A:$A,YEAR(daily!$A2635),COT!$B:$B,WEEKNUM(daily!$A2635))</f>
        <v>260005</v>
      </c>
      <c r="P2635">
        <f>SUMIFS(COT!G:G,COT!$A:$A,YEAR(daily!$A2635),COT!$B:$B,WEEKNUM(daily!$A2635))</f>
        <v>232682</v>
      </c>
      <c r="Q2635">
        <f>SUMIFS(COT!H:H,COT!$A:$A,YEAR(daily!$A2635),COT!$B:$B,WEEKNUM(daily!$A2635))</f>
        <v>297275</v>
      </c>
      <c r="R2635">
        <f>SUMIFS(COT!I:I,COT!$A:$A,YEAR(daily!$A2635),COT!$B:$B,WEEKNUM(daily!$A2635))</f>
        <v>603247</v>
      </c>
      <c r="S2635">
        <f>SUMIFS(COT!J:J,COT!$A:$A,YEAR(daily!$A2635),COT!$B:$B,WEEKNUM(daily!$A2635))</f>
        <v>652375</v>
      </c>
      <c r="T2635">
        <f>SUMIFS(COT!K:K,COT!$A:$A,YEAR(daily!$A2635),COT!$B:$B,WEEKNUM(daily!$A2635))</f>
        <v>86257</v>
      </c>
      <c r="U2635">
        <f>SUMIFS(COT!L:L,COT!$A:$A,YEAR(daily!$A2635),COT!$B:$B,WEEKNUM(daily!$A2635))</f>
        <v>64452</v>
      </c>
      <c r="V2635">
        <f>SUMIFS(COT!M:M,COT!$A:$A,YEAR(daily!$A2635),COT!$B:$B,WEEKNUM(daily!$A2635))</f>
        <v>94</v>
      </c>
      <c r="W2635">
        <f>SUMIFS(COT!N:N,COT!$A:$A,YEAR(daily!$A2635),COT!$B:$B,WEEKNUM(daily!$A2635))</f>
        <v>118</v>
      </c>
      <c r="X2635">
        <f>SUMIFS(COT!O:O,COT!$A:$A,YEAR(daily!$A2635),COT!$B:$B,WEEKNUM(daily!$A2635))</f>
        <v>147</v>
      </c>
      <c r="Y2635">
        <f>SUMIFS(COT!P:P,COT!$A:$A,YEAR(daily!$A2635),COT!$B:$B,WEEKNUM(daily!$A2635))</f>
        <v>83</v>
      </c>
      <c r="Z2635">
        <f>SUMIFS(COT!Q:Q,COT!$A:$A,YEAR(daily!$A2635),COT!$B:$B,WEEKNUM(daily!$A2635))</f>
        <v>94</v>
      </c>
      <c r="AA2635">
        <f>SUMIFS(Saudi!B:B,Saudi!$A:$A,YEAR(daily!$A2635))</f>
        <v>741.61599999999999</v>
      </c>
      <c r="AB2635">
        <f>SUMIFS(Saudi!C:C,Saudi!$A:$A,YEAR(daily!$A2635))</f>
        <v>670.98500000000001</v>
      </c>
      <c r="AC2635">
        <f>SUMIFS(Saudi!F:F,Saudi!$A:$A,YEAR(daily!$A2635))</f>
        <v>3981420</v>
      </c>
      <c r="AD2635">
        <f>SUMIFS(Saudi!G:G,Saudi!$A:$A,YEAR(daily!$A2635))</f>
        <v>79.530291590719216</v>
      </c>
      <c r="AE2635">
        <f>SUMIFS(Saudi!H:H,Saudi!$A:$A,YEAR(daily!$A2635))</f>
        <v>316643493.54512131</v>
      </c>
      <c r="AF2635" s="5">
        <f t="shared" si="107"/>
        <v>8</v>
      </c>
      <c r="AG2635" s="5">
        <f t="shared" si="108"/>
        <v>2010</v>
      </c>
    </row>
    <row r="2636" spans="1:33">
      <c r="A2636" s="3">
        <v>40414</v>
      </c>
      <c r="B2636" s="1">
        <v>323006</v>
      </c>
      <c r="C2636" s="1">
        <v>189345</v>
      </c>
      <c r="D2636" s="1">
        <v>56081</v>
      </c>
      <c r="E2636" s="1">
        <v>71.63</v>
      </c>
      <c r="F2636" s="1">
        <v>73.22</v>
      </c>
      <c r="G2636" s="1">
        <v>73.97</v>
      </c>
      <c r="H2636" s="2">
        <v>52.4</v>
      </c>
      <c r="I2636" s="2">
        <v>29.1</v>
      </c>
      <c r="J2636" s="2">
        <v>86.8</v>
      </c>
      <c r="K2636" s="2">
        <v>87.9</v>
      </c>
      <c r="L2636">
        <f>SUMIFS(US!B:B,US!$D:$D,YEAR(daily!$A2636),US!$E:$E,MONTH(daily!$A2636))</f>
        <v>9711</v>
      </c>
      <c r="M2636">
        <f>SUMIFS(US!C:C,US!$D:$D,YEAR(daily!$A2636),US!$E:$E,MONTH(daily!$A2636))</f>
        <v>19662</v>
      </c>
      <c r="N2636">
        <f>SUMIFS(COT!E:E,COT!$A:$A,YEAR(daily!$A2636),COT!$B:$B,WEEKNUM(daily!$A2636))</f>
        <v>1246784</v>
      </c>
      <c r="O2636">
        <f>SUMIFS(COT!F:F,COT!$A:$A,YEAR(daily!$A2636),COT!$B:$B,WEEKNUM(daily!$A2636))</f>
        <v>260005</v>
      </c>
      <c r="P2636">
        <f>SUMIFS(COT!G:G,COT!$A:$A,YEAR(daily!$A2636),COT!$B:$B,WEEKNUM(daily!$A2636))</f>
        <v>232682</v>
      </c>
      <c r="Q2636">
        <f>SUMIFS(COT!H:H,COT!$A:$A,YEAR(daily!$A2636),COT!$B:$B,WEEKNUM(daily!$A2636))</f>
        <v>297275</v>
      </c>
      <c r="R2636">
        <f>SUMIFS(COT!I:I,COT!$A:$A,YEAR(daily!$A2636),COT!$B:$B,WEEKNUM(daily!$A2636))</f>
        <v>603247</v>
      </c>
      <c r="S2636">
        <f>SUMIFS(COT!J:J,COT!$A:$A,YEAR(daily!$A2636),COT!$B:$B,WEEKNUM(daily!$A2636))</f>
        <v>652375</v>
      </c>
      <c r="T2636">
        <f>SUMIFS(COT!K:K,COT!$A:$A,YEAR(daily!$A2636),COT!$B:$B,WEEKNUM(daily!$A2636))</f>
        <v>86257</v>
      </c>
      <c r="U2636">
        <f>SUMIFS(COT!L:L,COT!$A:$A,YEAR(daily!$A2636),COT!$B:$B,WEEKNUM(daily!$A2636))</f>
        <v>64452</v>
      </c>
      <c r="V2636">
        <f>SUMIFS(COT!M:M,COT!$A:$A,YEAR(daily!$A2636),COT!$B:$B,WEEKNUM(daily!$A2636))</f>
        <v>94</v>
      </c>
      <c r="W2636">
        <f>SUMIFS(COT!N:N,COT!$A:$A,YEAR(daily!$A2636),COT!$B:$B,WEEKNUM(daily!$A2636))</f>
        <v>118</v>
      </c>
      <c r="X2636">
        <f>SUMIFS(COT!O:O,COT!$A:$A,YEAR(daily!$A2636),COT!$B:$B,WEEKNUM(daily!$A2636))</f>
        <v>147</v>
      </c>
      <c r="Y2636">
        <f>SUMIFS(COT!P:P,COT!$A:$A,YEAR(daily!$A2636),COT!$B:$B,WEEKNUM(daily!$A2636))</f>
        <v>83</v>
      </c>
      <c r="Z2636">
        <f>SUMIFS(COT!Q:Q,COT!$A:$A,YEAR(daily!$A2636),COT!$B:$B,WEEKNUM(daily!$A2636))</f>
        <v>94</v>
      </c>
      <c r="AA2636">
        <f>SUMIFS(Saudi!B:B,Saudi!$A:$A,YEAR(daily!$A2636))</f>
        <v>741.61599999999999</v>
      </c>
      <c r="AB2636">
        <f>SUMIFS(Saudi!C:C,Saudi!$A:$A,YEAR(daily!$A2636))</f>
        <v>670.98500000000001</v>
      </c>
      <c r="AC2636">
        <f>SUMIFS(Saudi!F:F,Saudi!$A:$A,YEAR(daily!$A2636))</f>
        <v>3981420</v>
      </c>
      <c r="AD2636">
        <f>SUMIFS(Saudi!G:G,Saudi!$A:$A,YEAR(daily!$A2636))</f>
        <v>79.530291590719216</v>
      </c>
      <c r="AE2636">
        <f>SUMIFS(Saudi!H:H,Saudi!$A:$A,YEAR(daily!$A2636))</f>
        <v>316643493.54512131</v>
      </c>
      <c r="AF2636" s="5">
        <f t="shared" si="107"/>
        <v>8</v>
      </c>
      <c r="AG2636" s="5">
        <f t="shared" si="108"/>
        <v>2010</v>
      </c>
    </row>
    <row r="2637" spans="1:33">
      <c r="A2637" s="3">
        <v>40415</v>
      </c>
      <c r="B2637" s="1">
        <v>315845</v>
      </c>
      <c r="C2637" s="1">
        <v>195739</v>
      </c>
      <c r="D2637" s="1">
        <v>56055</v>
      </c>
      <c r="E2637" s="1">
        <v>72.52</v>
      </c>
      <c r="F2637" s="1">
        <v>74.11</v>
      </c>
      <c r="G2637" s="1">
        <v>74.87</v>
      </c>
      <c r="H2637" s="2">
        <v>52.4</v>
      </c>
      <c r="I2637" s="2">
        <v>29.1</v>
      </c>
      <c r="J2637" s="2">
        <v>86.8</v>
      </c>
      <c r="K2637" s="2">
        <v>87.9</v>
      </c>
      <c r="L2637">
        <f>SUMIFS(US!B:B,US!$D:$D,YEAR(daily!$A2637),US!$E:$E,MONTH(daily!$A2637))</f>
        <v>9711</v>
      </c>
      <c r="M2637">
        <f>SUMIFS(US!C:C,US!$D:$D,YEAR(daily!$A2637),US!$E:$E,MONTH(daily!$A2637))</f>
        <v>19662</v>
      </c>
      <c r="N2637">
        <f>SUMIFS(COT!E:E,COT!$A:$A,YEAR(daily!$A2637),COT!$B:$B,WEEKNUM(daily!$A2637))</f>
        <v>1246784</v>
      </c>
      <c r="O2637">
        <f>SUMIFS(COT!F:F,COT!$A:$A,YEAR(daily!$A2637),COT!$B:$B,WEEKNUM(daily!$A2637))</f>
        <v>260005</v>
      </c>
      <c r="P2637">
        <f>SUMIFS(COT!G:G,COT!$A:$A,YEAR(daily!$A2637),COT!$B:$B,WEEKNUM(daily!$A2637))</f>
        <v>232682</v>
      </c>
      <c r="Q2637">
        <f>SUMIFS(COT!H:H,COT!$A:$A,YEAR(daily!$A2637),COT!$B:$B,WEEKNUM(daily!$A2637))</f>
        <v>297275</v>
      </c>
      <c r="R2637">
        <f>SUMIFS(COT!I:I,COT!$A:$A,YEAR(daily!$A2637),COT!$B:$B,WEEKNUM(daily!$A2637))</f>
        <v>603247</v>
      </c>
      <c r="S2637">
        <f>SUMIFS(COT!J:J,COT!$A:$A,YEAR(daily!$A2637),COT!$B:$B,WEEKNUM(daily!$A2637))</f>
        <v>652375</v>
      </c>
      <c r="T2637">
        <f>SUMIFS(COT!K:K,COT!$A:$A,YEAR(daily!$A2637),COT!$B:$B,WEEKNUM(daily!$A2637))</f>
        <v>86257</v>
      </c>
      <c r="U2637">
        <f>SUMIFS(COT!L:L,COT!$A:$A,YEAR(daily!$A2637),COT!$B:$B,WEEKNUM(daily!$A2637))</f>
        <v>64452</v>
      </c>
      <c r="V2637">
        <f>SUMIFS(COT!M:M,COT!$A:$A,YEAR(daily!$A2637),COT!$B:$B,WEEKNUM(daily!$A2637))</f>
        <v>94</v>
      </c>
      <c r="W2637">
        <f>SUMIFS(COT!N:N,COT!$A:$A,YEAR(daily!$A2637),COT!$B:$B,WEEKNUM(daily!$A2637))</f>
        <v>118</v>
      </c>
      <c r="X2637">
        <f>SUMIFS(COT!O:O,COT!$A:$A,YEAR(daily!$A2637),COT!$B:$B,WEEKNUM(daily!$A2637))</f>
        <v>147</v>
      </c>
      <c r="Y2637">
        <f>SUMIFS(COT!P:P,COT!$A:$A,YEAR(daily!$A2637),COT!$B:$B,WEEKNUM(daily!$A2637))</f>
        <v>83</v>
      </c>
      <c r="Z2637">
        <f>SUMIFS(COT!Q:Q,COT!$A:$A,YEAR(daily!$A2637),COT!$B:$B,WEEKNUM(daily!$A2637))</f>
        <v>94</v>
      </c>
      <c r="AA2637">
        <f>SUMIFS(Saudi!B:B,Saudi!$A:$A,YEAR(daily!$A2637))</f>
        <v>741.61599999999999</v>
      </c>
      <c r="AB2637">
        <f>SUMIFS(Saudi!C:C,Saudi!$A:$A,YEAR(daily!$A2637))</f>
        <v>670.98500000000001</v>
      </c>
      <c r="AC2637">
        <f>SUMIFS(Saudi!F:F,Saudi!$A:$A,YEAR(daily!$A2637))</f>
        <v>3981420</v>
      </c>
      <c r="AD2637">
        <f>SUMIFS(Saudi!G:G,Saudi!$A:$A,YEAR(daily!$A2637))</f>
        <v>79.530291590719216</v>
      </c>
      <c r="AE2637">
        <f>SUMIFS(Saudi!H:H,Saudi!$A:$A,YEAR(daily!$A2637))</f>
        <v>316643493.54512131</v>
      </c>
      <c r="AF2637" s="5">
        <f t="shared" si="107"/>
        <v>8</v>
      </c>
      <c r="AG2637" s="5">
        <f t="shared" si="108"/>
        <v>2010</v>
      </c>
    </row>
    <row r="2638" spans="1:33">
      <c r="A2638" s="3">
        <v>40416</v>
      </c>
      <c r="B2638" s="1">
        <v>309503</v>
      </c>
      <c r="C2638" s="1">
        <v>199441</v>
      </c>
      <c r="D2638" s="1">
        <v>53825</v>
      </c>
      <c r="E2638" s="1">
        <v>73.36</v>
      </c>
      <c r="F2638" s="1">
        <v>75.19</v>
      </c>
      <c r="G2638" s="1">
        <v>76.040000000000006</v>
      </c>
      <c r="H2638" s="2">
        <v>52.4</v>
      </c>
      <c r="I2638" s="2">
        <v>29.1</v>
      </c>
      <c r="J2638" s="2">
        <v>86.8</v>
      </c>
      <c r="K2638" s="2">
        <v>87.9</v>
      </c>
      <c r="L2638">
        <f>SUMIFS(US!B:B,US!$D:$D,YEAR(daily!$A2638),US!$E:$E,MONTH(daily!$A2638))</f>
        <v>9711</v>
      </c>
      <c r="M2638">
        <f>SUMIFS(US!C:C,US!$D:$D,YEAR(daily!$A2638),US!$E:$E,MONTH(daily!$A2638))</f>
        <v>19662</v>
      </c>
      <c r="N2638">
        <f>SUMIFS(COT!E:E,COT!$A:$A,YEAR(daily!$A2638),COT!$B:$B,WEEKNUM(daily!$A2638))</f>
        <v>1246784</v>
      </c>
      <c r="O2638">
        <f>SUMIFS(COT!F:F,COT!$A:$A,YEAR(daily!$A2638),COT!$B:$B,WEEKNUM(daily!$A2638))</f>
        <v>260005</v>
      </c>
      <c r="P2638">
        <f>SUMIFS(COT!G:G,COT!$A:$A,YEAR(daily!$A2638),COT!$B:$B,WEEKNUM(daily!$A2638))</f>
        <v>232682</v>
      </c>
      <c r="Q2638">
        <f>SUMIFS(COT!H:H,COT!$A:$A,YEAR(daily!$A2638),COT!$B:$B,WEEKNUM(daily!$A2638))</f>
        <v>297275</v>
      </c>
      <c r="R2638">
        <f>SUMIFS(COT!I:I,COT!$A:$A,YEAR(daily!$A2638),COT!$B:$B,WEEKNUM(daily!$A2638))</f>
        <v>603247</v>
      </c>
      <c r="S2638">
        <f>SUMIFS(COT!J:J,COT!$A:$A,YEAR(daily!$A2638),COT!$B:$B,WEEKNUM(daily!$A2638))</f>
        <v>652375</v>
      </c>
      <c r="T2638">
        <f>SUMIFS(COT!K:K,COT!$A:$A,YEAR(daily!$A2638),COT!$B:$B,WEEKNUM(daily!$A2638))</f>
        <v>86257</v>
      </c>
      <c r="U2638">
        <f>SUMIFS(COT!L:L,COT!$A:$A,YEAR(daily!$A2638),COT!$B:$B,WEEKNUM(daily!$A2638))</f>
        <v>64452</v>
      </c>
      <c r="V2638">
        <f>SUMIFS(COT!M:M,COT!$A:$A,YEAR(daily!$A2638),COT!$B:$B,WEEKNUM(daily!$A2638))</f>
        <v>94</v>
      </c>
      <c r="W2638">
        <f>SUMIFS(COT!N:N,COT!$A:$A,YEAR(daily!$A2638),COT!$B:$B,WEEKNUM(daily!$A2638))</f>
        <v>118</v>
      </c>
      <c r="X2638">
        <f>SUMIFS(COT!O:O,COT!$A:$A,YEAR(daily!$A2638),COT!$B:$B,WEEKNUM(daily!$A2638))</f>
        <v>147</v>
      </c>
      <c r="Y2638">
        <f>SUMIFS(COT!P:P,COT!$A:$A,YEAR(daily!$A2638),COT!$B:$B,WEEKNUM(daily!$A2638))</f>
        <v>83</v>
      </c>
      <c r="Z2638">
        <f>SUMIFS(COT!Q:Q,COT!$A:$A,YEAR(daily!$A2638),COT!$B:$B,WEEKNUM(daily!$A2638))</f>
        <v>94</v>
      </c>
      <c r="AA2638">
        <f>SUMIFS(Saudi!B:B,Saudi!$A:$A,YEAR(daily!$A2638))</f>
        <v>741.61599999999999</v>
      </c>
      <c r="AB2638">
        <f>SUMIFS(Saudi!C:C,Saudi!$A:$A,YEAR(daily!$A2638))</f>
        <v>670.98500000000001</v>
      </c>
      <c r="AC2638">
        <f>SUMIFS(Saudi!F:F,Saudi!$A:$A,YEAR(daily!$A2638))</f>
        <v>3981420</v>
      </c>
      <c r="AD2638">
        <f>SUMIFS(Saudi!G:G,Saudi!$A:$A,YEAR(daily!$A2638))</f>
        <v>79.530291590719216</v>
      </c>
      <c r="AE2638">
        <f>SUMIFS(Saudi!H:H,Saudi!$A:$A,YEAR(daily!$A2638))</f>
        <v>316643493.54512131</v>
      </c>
      <c r="AF2638" s="5">
        <f t="shared" si="107"/>
        <v>8</v>
      </c>
      <c r="AG2638" s="5">
        <f t="shared" si="108"/>
        <v>2010</v>
      </c>
    </row>
    <row r="2639" spans="1:33">
      <c r="A2639" s="3">
        <v>40417</v>
      </c>
      <c r="B2639" s="1">
        <v>303054</v>
      </c>
      <c r="C2639" s="1">
        <v>194478</v>
      </c>
      <c r="D2639" s="1">
        <v>53390</v>
      </c>
      <c r="E2639" s="1">
        <v>75.17</v>
      </c>
      <c r="F2639" s="1">
        <v>77.3</v>
      </c>
      <c r="G2639" s="1">
        <v>78.150000000000006</v>
      </c>
      <c r="H2639" s="2">
        <v>52.4</v>
      </c>
      <c r="I2639" s="2">
        <v>29.1</v>
      </c>
      <c r="J2639" s="2">
        <v>86.8</v>
      </c>
      <c r="K2639" s="2">
        <v>87.9</v>
      </c>
      <c r="L2639">
        <f>SUMIFS(US!B:B,US!$D:$D,YEAR(daily!$A2639),US!$E:$E,MONTH(daily!$A2639))</f>
        <v>9711</v>
      </c>
      <c r="M2639">
        <f>SUMIFS(US!C:C,US!$D:$D,YEAR(daily!$A2639),US!$E:$E,MONTH(daily!$A2639))</f>
        <v>19662</v>
      </c>
      <c r="N2639">
        <f>SUMIFS(COT!E:E,COT!$A:$A,YEAR(daily!$A2639),COT!$B:$B,WEEKNUM(daily!$A2639))</f>
        <v>1246784</v>
      </c>
      <c r="O2639">
        <f>SUMIFS(COT!F:F,COT!$A:$A,YEAR(daily!$A2639),COT!$B:$B,WEEKNUM(daily!$A2639))</f>
        <v>260005</v>
      </c>
      <c r="P2639">
        <f>SUMIFS(COT!G:G,COT!$A:$A,YEAR(daily!$A2639),COT!$B:$B,WEEKNUM(daily!$A2639))</f>
        <v>232682</v>
      </c>
      <c r="Q2639">
        <f>SUMIFS(COT!H:H,COT!$A:$A,YEAR(daily!$A2639),COT!$B:$B,WEEKNUM(daily!$A2639))</f>
        <v>297275</v>
      </c>
      <c r="R2639">
        <f>SUMIFS(COT!I:I,COT!$A:$A,YEAR(daily!$A2639),COT!$B:$B,WEEKNUM(daily!$A2639))</f>
        <v>603247</v>
      </c>
      <c r="S2639">
        <f>SUMIFS(COT!J:J,COT!$A:$A,YEAR(daily!$A2639),COT!$B:$B,WEEKNUM(daily!$A2639))</f>
        <v>652375</v>
      </c>
      <c r="T2639">
        <f>SUMIFS(COT!K:K,COT!$A:$A,YEAR(daily!$A2639),COT!$B:$B,WEEKNUM(daily!$A2639))</f>
        <v>86257</v>
      </c>
      <c r="U2639">
        <f>SUMIFS(COT!L:L,COT!$A:$A,YEAR(daily!$A2639),COT!$B:$B,WEEKNUM(daily!$A2639))</f>
        <v>64452</v>
      </c>
      <c r="V2639">
        <f>SUMIFS(COT!M:M,COT!$A:$A,YEAR(daily!$A2639),COT!$B:$B,WEEKNUM(daily!$A2639))</f>
        <v>94</v>
      </c>
      <c r="W2639">
        <f>SUMIFS(COT!N:N,COT!$A:$A,YEAR(daily!$A2639),COT!$B:$B,WEEKNUM(daily!$A2639))</f>
        <v>118</v>
      </c>
      <c r="X2639">
        <f>SUMIFS(COT!O:O,COT!$A:$A,YEAR(daily!$A2639),COT!$B:$B,WEEKNUM(daily!$A2639))</f>
        <v>147</v>
      </c>
      <c r="Y2639">
        <f>SUMIFS(COT!P:P,COT!$A:$A,YEAR(daily!$A2639),COT!$B:$B,WEEKNUM(daily!$A2639))</f>
        <v>83</v>
      </c>
      <c r="Z2639">
        <f>SUMIFS(COT!Q:Q,COT!$A:$A,YEAR(daily!$A2639),COT!$B:$B,WEEKNUM(daily!$A2639))</f>
        <v>94</v>
      </c>
      <c r="AA2639">
        <f>SUMIFS(Saudi!B:B,Saudi!$A:$A,YEAR(daily!$A2639))</f>
        <v>741.61599999999999</v>
      </c>
      <c r="AB2639">
        <f>SUMIFS(Saudi!C:C,Saudi!$A:$A,YEAR(daily!$A2639))</f>
        <v>670.98500000000001</v>
      </c>
      <c r="AC2639">
        <f>SUMIFS(Saudi!F:F,Saudi!$A:$A,YEAR(daily!$A2639))</f>
        <v>3981420</v>
      </c>
      <c r="AD2639">
        <f>SUMIFS(Saudi!G:G,Saudi!$A:$A,YEAR(daily!$A2639))</f>
        <v>79.530291590719216</v>
      </c>
      <c r="AE2639">
        <f>SUMIFS(Saudi!H:H,Saudi!$A:$A,YEAR(daily!$A2639))</f>
        <v>316643493.54512131</v>
      </c>
      <c r="AF2639" s="5">
        <f t="shared" si="107"/>
        <v>8</v>
      </c>
      <c r="AG2639" s="5">
        <f t="shared" si="108"/>
        <v>2010</v>
      </c>
    </row>
    <row r="2640" spans="1:33">
      <c r="A2640" s="3">
        <v>40420</v>
      </c>
      <c r="B2640" s="1">
        <v>310603</v>
      </c>
      <c r="C2640" s="1">
        <v>195681</v>
      </c>
      <c r="D2640" s="1">
        <v>53751</v>
      </c>
      <c r="E2640" s="1">
        <v>74.7</v>
      </c>
      <c r="F2640" s="1">
        <v>77.17</v>
      </c>
      <c r="G2640" s="1">
        <v>78.13</v>
      </c>
      <c r="H2640" s="2">
        <v>52.4</v>
      </c>
      <c r="I2640" s="2">
        <v>29.1</v>
      </c>
      <c r="J2640" s="2">
        <v>86.8</v>
      </c>
      <c r="K2640" s="2">
        <v>87.9</v>
      </c>
      <c r="L2640">
        <f>SUMIFS(US!B:B,US!$D:$D,YEAR(daily!$A2640),US!$E:$E,MONTH(daily!$A2640))</f>
        <v>9711</v>
      </c>
      <c r="M2640">
        <f>SUMIFS(US!C:C,US!$D:$D,YEAR(daily!$A2640),US!$E:$E,MONTH(daily!$A2640))</f>
        <v>19662</v>
      </c>
      <c r="N2640">
        <f>SUMIFS(COT!E:E,COT!$A:$A,YEAR(daily!$A2640),COT!$B:$B,WEEKNUM(daily!$A2640))</f>
        <v>1308042</v>
      </c>
      <c r="O2640">
        <f>SUMIFS(COT!F:F,COT!$A:$A,YEAR(daily!$A2640),COT!$B:$B,WEEKNUM(daily!$A2640))</f>
        <v>274240</v>
      </c>
      <c r="P2640">
        <f>SUMIFS(COT!G:G,COT!$A:$A,YEAR(daily!$A2640),COT!$B:$B,WEEKNUM(daily!$A2640))</f>
        <v>261120</v>
      </c>
      <c r="Q2640">
        <f>SUMIFS(COT!H:H,COT!$A:$A,YEAR(daily!$A2640),COT!$B:$B,WEEKNUM(daily!$A2640))</f>
        <v>311510</v>
      </c>
      <c r="R2640">
        <f>SUMIFS(COT!I:I,COT!$A:$A,YEAR(daily!$A2640),COT!$B:$B,WEEKNUM(daily!$A2640))</f>
        <v>636344</v>
      </c>
      <c r="S2640">
        <f>SUMIFS(COT!J:J,COT!$A:$A,YEAR(daily!$A2640),COT!$B:$B,WEEKNUM(daily!$A2640))</f>
        <v>662522</v>
      </c>
      <c r="T2640">
        <f>SUMIFS(COT!K:K,COT!$A:$A,YEAR(daily!$A2640),COT!$B:$B,WEEKNUM(daily!$A2640))</f>
        <v>85948</v>
      </c>
      <c r="U2640">
        <f>SUMIFS(COT!L:L,COT!$A:$A,YEAR(daily!$A2640),COT!$B:$B,WEEKNUM(daily!$A2640))</f>
        <v>72890</v>
      </c>
      <c r="V2640">
        <f>SUMIFS(COT!M:M,COT!$A:$A,YEAR(daily!$A2640),COT!$B:$B,WEEKNUM(daily!$A2640))</f>
        <v>102</v>
      </c>
      <c r="W2640">
        <f>SUMIFS(COT!N:N,COT!$A:$A,YEAR(daily!$A2640),COT!$B:$B,WEEKNUM(daily!$A2640))</f>
        <v>119</v>
      </c>
      <c r="X2640">
        <f>SUMIFS(COT!O:O,COT!$A:$A,YEAR(daily!$A2640),COT!$B:$B,WEEKNUM(daily!$A2640))</f>
        <v>152</v>
      </c>
      <c r="Y2640">
        <f>SUMIFS(COT!P:P,COT!$A:$A,YEAR(daily!$A2640),COT!$B:$B,WEEKNUM(daily!$A2640))</f>
        <v>86</v>
      </c>
      <c r="Z2640">
        <f>SUMIFS(COT!Q:Q,COT!$A:$A,YEAR(daily!$A2640),COT!$B:$B,WEEKNUM(daily!$A2640))</f>
        <v>92</v>
      </c>
      <c r="AA2640">
        <f>SUMIFS(Saudi!B:B,Saudi!$A:$A,YEAR(daily!$A2640))</f>
        <v>741.61599999999999</v>
      </c>
      <c r="AB2640">
        <f>SUMIFS(Saudi!C:C,Saudi!$A:$A,YEAR(daily!$A2640))</f>
        <v>670.98500000000001</v>
      </c>
      <c r="AC2640">
        <f>SUMIFS(Saudi!F:F,Saudi!$A:$A,YEAR(daily!$A2640))</f>
        <v>3981420</v>
      </c>
      <c r="AD2640">
        <f>SUMIFS(Saudi!G:G,Saudi!$A:$A,YEAR(daily!$A2640))</f>
        <v>79.530291590719216</v>
      </c>
      <c r="AE2640">
        <f>SUMIFS(Saudi!H:H,Saudi!$A:$A,YEAR(daily!$A2640))</f>
        <v>316643493.54512131</v>
      </c>
      <c r="AF2640" s="5">
        <f t="shared" si="107"/>
        <v>8</v>
      </c>
      <c r="AG2640" s="5">
        <f t="shared" si="108"/>
        <v>2010</v>
      </c>
    </row>
    <row r="2641" spans="1:33">
      <c r="A2641" s="3">
        <v>40421</v>
      </c>
      <c r="B2641" s="1">
        <v>316484</v>
      </c>
      <c r="C2641" s="1">
        <v>203457</v>
      </c>
      <c r="D2641" s="1">
        <v>56592</v>
      </c>
      <c r="E2641" s="1">
        <v>71.92</v>
      </c>
      <c r="F2641" s="1">
        <v>75.099999999999994</v>
      </c>
      <c r="G2641" s="1">
        <v>76.19</v>
      </c>
      <c r="H2641" s="2">
        <v>52.4</v>
      </c>
      <c r="I2641" s="2">
        <v>29.1</v>
      </c>
      <c r="J2641" s="2">
        <v>86.8</v>
      </c>
      <c r="K2641" s="2">
        <v>87.9</v>
      </c>
      <c r="L2641">
        <f>SUMIFS(US!B:B,US!$D:$D,YEAR(daily!$A2641),US!$E:$E,MONTH(daily!$A2641))</f>
        <v>9711</v>
      </c>
      <c r="M2641">
        <f>SUMIFS(US!C:C,US!$D:$D,YEAR(daily!$A2641),US!$E:$E,MONTH(daily!$A2641))</f>
        <v>19662</v>
      </c>
      <c r="N2641">
        <f>SUMIFS(COT!E:E,COT!$A:$A,YEAR(daily!$A2641),COT!$B:$B,WEEKNUM(daily!$A2641))</f>
        <v>1308042</v>
      </c>
      <c r="O2641">
        <f>SUMIFS(COT!F:F,COT!$A:$A,YEAR(daily!$A2641),COT!$B:$B,WEEKNUM(daily!$A2641))</f>
        <v>274240</v>
      </c>
      <c r="P2641">
        <f>SUMIFS(COT!G:G,COT!$A:$A,YEAR(daily!$A2641),COT!$B:$B,WEEKNUM(daily!$A2641))</f>
        <v>261120</v>
      </c>
      <c r="Q2641">
        <f>SUMIFS(COT!H:H,COT!$A:$A,YEAR(daily!$A2641),COT!$B:$B,WEEKNUM(daily!$A2641))</f>
        <v>311510</v>
      </c>
      <c r="R2641">
        <f>SUMIFS(COT!I:I,COT!$A:$A,YEAR(daily!$A2641),COT!$B:$B,WEEKNUM(daily!$A2641))</f>
        <v>636344</v>
      </c>
      <c r="S2641">
        <f>SUMIFS(COT!J:J,COT!$A:$A,YEAR(daily!$A2641),COT!$B:$B,WEEKNUM(daily!$A2641))</f>
        <v>662522</v>
      </c>
      <c r="T2641">
        <f>SUMIFS(COT!K:K,COT!$A:$A,YEAR(daily!$A2641),COT!$B:$B,WEEKNUM(daily!$A2641))</f>
        <v>85948</v>
      </c>
      <c r="U2641">
        <f>SUMIFS(COT!L:L,COT!$A:$A,YEAR(daily!$A2641),COT!$B:$B,WEEKNUM(daily!$A2641))</f>
        <v>72890</v>
      </c>
      <c r="V2641">
        <f>SUMIFS(COT!M:M,COT!$A:$A,YEAR(daily!$A2641),COT!$B:$B,WEEKNUM(daily!$A2641))</f>
        <v>102</v>
      </c>
      <c r="W2641">
        <f>SUMIFS(COT!N:N,COT!$A:$A,YEAR(daily!$A2641),COT!$B:$B,WEEKNUM(daily!$A2641))</f>
        <v>119</v>
      </c>
      <c r="X2641">
        <f>SUMIFS(COT!O:O,COT!$A:$A,YEAR(daily!$A2641),COT!$B:$B,WEEKNUM(daily!$A2641))</f>
        <v>152</v>
      </c>
      <c r="Y2641">
        <f>SUMIFS(COT!P:P,COT!$A:$A,YEAR(daily!$A2641),COT!$B:$B,WEEKNUM(daily!$A2641))</f>
        <v>86</v>
      </c>
      <c r="Z2641">
        <f>SUMIFS(COT!Q:Q,COT!$A:$A,YEAR(daily!$A2641),COT!$B:$B,WEEKNUM(daily!$A2641))</f>
        <v>92</v>
      </c>
      <c r="AA2641">
        <f>SUMIFS(Saudi!B:B,Saudi!$A:$A,YEAR(daily!$A2641))</f>
        <v>741.61599999999999</v>
      </c>
      <c r="AB2641">
        <f>SUMIFS(Saudi!C:C,Saudi!$A:$A,YEAR(daily!$A2641))</f>
        <v>670.98500000000001</v>
      </c>
      <c r="AC2641">
        <f>SUMIFS(Saudi!F:F,Saudi!$A:$A,YEAR(daily!$A2641))</f>
        <v>3981420</v>
      </c>
      <c r="AD2641">
        <f>SUMIFS(Saudi!G:G,Saudi!$A:$A,YEAR(daily!$A2641))</f>
        <v>79.530291590719216</v>
      </c>
      <c r="AE2641">
        <f>SUMIFS(Saudi!H:H,Saudi!$A:$A,YEAR(daily!$A2641))</f>
        <v>316643493.54512131</v>
      </c>
      <c r="AF2641" s="5">
        <f t="shared" si="107"/>
        <v>8</v>
      </c>
      <c r="AG2641" s="5">
        <f t="shared" si="108"/>
        <v>2010</v>
      </c>
    </row>
    <row r="2642" spans="1:33">
      <c r="A2642" s="3">
        <v>40422</v>
      </c>
      <c r="B2642" s="1">
        <v>308681</v>
      </c>
      <c r="C2642" s="1">
        <v>206777</v>
      </c>
      <c r="D2642" s="1">
        <v>58571</v>
      </c>
      <c r="E2642" s="1">
        <v>73.91</v>
      </c>
      <c r="F2642" s="1">
        <v>76.86</v>
      </c>
      <c r="G2642" s="1">
        <v>77.900000000000006</v>
      </c>
      <c r="H2642" s="2">
        <v>52.6</v>
      </c>
      <c r="I2642" s="2">
        <v>29.3</v>
      </c>
      <c r="J2642" s="2">
        <v>87.5</v>
      </c>
      <c r="K2642" s="2">
        <v>89.6</v>
      </c>
      <c r="L2642">
        <f>SUMIFS(US!B:B,US!$D:$D,YEAR(daily!$A2642),US!$E:$E,MONTH(daily!$A2642))</f>
        <v>9858</v>
      </c>
      <c r="M2642">
        <f>SUMIFS(US!C:C,US!$D:$D,YEAR(daily!$A2642),US!$E:$E,MONTH(daily!$A2642))</f>
        <v>19438</v>
      </c>
      <c r="N2642">
        <f>SUMIFS(COT!E:E,COT!$A:$A,YEAR(daily!$A2642),COT!$B:$B,WEEKNUM(daily!$A2642))</f>
        <v>1308042</v>
      </c>
      <c r="O2642">
        <f>SUMIFS(COT!F:F,COT!$A:$A,YEAR(daily!$A2642),COT!$B:$B,WEEKNUM(daily!$A2642))</f>
        <v>274240</v>
      </c>
      <c r="P2642">
        <f>SUMIFS(COT!G:G,COT!$A:$A,YEAR(daily!$A2642),COT!$B:$B,WEEKNUM(daily!$A2642))</f>
        <v>261120</v>
      </c>
      <c r="Q2642">
        <f>SUMIFS(COT!H:H,COT!$A:$A,YEAR(daily!$A2642),COT!$B:$B,WEEKNUM(daily!$A2642))</f>
        <v>311510</v>
      </c>
      <c r="R2642">
        <f>SUMIFS(COT!I:I,COT!$A:$A,YEAR(daily!$A2642),COT!$B:$B,WEEKNUM(daily!$A2642))</f>
        <v>636344</v>
      </c>
      <c r="S2642">
        <f>SUMIFS(COT!J:J,COT!$A:$A,YEAR(daily!$A2642),COT!$B:$B,WEEKNUM(daily!$A2642))</f>
        <v>662522</v>
      </c>
      <c r="T2642">
        <f>SUMIFS(COT!K:K,COT!$A:$A,YEAR(daily!$A2642),COT!$B:$B,WEEKNUM(daily!$A2642))</f>
        <v>85948</v>
      </c>
      <c r="U2642">
        <f>SUMIFS(COT!L:L,COT!$A:$A,YEAR(daily!$A2642),COT!$B:$B,WEEKNUM(daily!$A2642))</f>
        <v>72890</v>
      </c>
      <c r="V2642">
        <f>SUMIFS(COT!M:M,COT!$A:$A,YEAR(daily!$A2642),COT!$B:$B,WEEKNUM(daily!$A2642))</f>
        <v>102</v>
      </c>
      <c r="W2642">
        <f>SUMIFS(COT!N:N,COT!$A:$A,YEAR(daily!$A2642),COT!$B:$B,WEEKNUM(daily!$A2642))</f>
        <v>119</v>
      </c>
      <c r="X2642">
        <f>SUMIFS(COT!O:O,COT!$A:$A,YEAR(daily!$A2642),COT!$B:$B,WEEKNUM(daily!$A2642))</f>
        <v>152</v>
      </c>
      <c r="Y2642">
        <f>SUMIFS(COT!P:P,COT!$A:$A,YEAR(daily!$A2642),COT!$B:$B,WEEKNUM(daily!$A2642))</f>
        <v>86</v>
      </c>
      <c r="Z2642">
        <f>SUMIFS(COT!Q:Q,COT!$A:$A,YEAR(daily!$A2642),COT!$B:$B,WEEKNUM(daily!$A2642))</f>
        <v>92</v>
      </c>
      <c r="AA2642">
        <f>SUMIFS(Saudi!B:B,Saudi!$A:$A,YEAR(daily!$A2642))</f>
        <v>741.61599999999999</v>
      </c>
      <c r="AB2642">
        <f>SUMIFS(Saudi!C:C,Saudi!$A:$A,YEAR(daily!$A2642))</f>
        <v>670.98500000000001</v>
      </c>
      <c r="AC2642">
        <f>SUMIFS(Saudi!F:F,Saudi!$A:$A,YEAR(daily!$A2642))</f>
        <v>3981420</v>
      </c>
      <c r="AD2642">
        <f>SUMIFS(Saudi!G:G,Saudi!$A:$A,YEAR(daily!$A2642))</f>
        <v>79.530291590719216</v>
      </c>
      <c r="AE2642">
        <f>SUMIFS(Saudi!H:H,Saudi!$A:$A,YEAR(daily!$A2642))</f>
        <v>316643493.54512131</v>
      </c>
      <c r="AF2642" s="5">
        <f t="shared" si="107"/>
        <v>9</v>
      </c>
      <c r="AG2642" s="5">
        <f t="shared" si="108"/>
        <v>2010</v>
      </c>
    </row>
    <row r="2643" spans="1:33">
      <c r="A2643" s="3">
        <v>40423</v>
      </c>
      <c r="B2643" s="1">
        <v>303435</v>
      </c>
      <c r="C2643" s="1">
        <v>214491</v>
      </c>
      <c r="D2643" s="1">
        <v>59398</v>
      </c>
      <c r="E2643" s="1">
        <v>75.02</v>
      </c>
      <c r="F2643" s="1">
        <v>77.489999999999995</v>
      </c>
      <c r="G2643" s="1">
        <v>78.430000000000007</v>
      </c>
      <c r="H2643" s="2">
        <v>52.6</v>
      </c>
      <c r="I2643" s="2">
        <v>29.3</v>
      </c>
      <c r="J2643" s="2">
        <v>87.5</v>
      </c>
      <c r="K2643" s="2">
        <v>89.6</v>
      </c>
      <c r="L2643">
        <f>SUMIFS(US!B:B,US!$D:$D,YEAR(daily!$A2643),US!$E:$E,MONTH(daily!$A2643))</f>
        <v>9858</v>
      </c>
      <c r="M2643">
        <f>SUMIFS(US!C:C,US!$D:$D,YEAR(daily!$A2643),US!$E:$E,MONTH(daily!$A2643))</f>
        <v>19438</v>
      </c>
      <c r="N2643">
        <f>SUMIFS(COT!E:E,COT!$A:$A,YEAR(daily!$A2643),COT!$B:$B,WEEKNUM(daily!$A2643))</f>
        <v>1308042</v>
      </c>
      <c r="O2643">
        <f>SUMIFS(COT!F:F,COT!$A:$A,YEAR(daily!$A2643),COT!$B:$B,WEEKNUM(daily!$A2643))</f>
        <v>274240</v>
      </c>
      <c r="P2643">
        <f>SUMIFS(COT!G:G,COT!$A:$A,YEAR(daily!$A2643),COT!$B:$B,WEEKNUM(daily!$A2643))</f>
        <v>261120</v>
      </c>
      <c r="Q2643">
        <f>SUMIFS(COT!H:H,COT!$A:$A,YEAR(daily!$A2643),COT!$B:$B,WEEKNUM(daily!$A2643))</f>
        <v>311510</v>
      </c>
      <c r="R2643">
        <f>SUMIFS(COT!I:I,COT!$A:$A,YEAR(daily!$A2643),COT!$B:$B,WEEKNUM(daily!$A2643))</f>
        <v>636344</v>
      </c>
      <c r="S2643">
        <f>SUMIFS(COT!J:J,COT!$A:$A,YEAR(daily!$A2643),COT!$B:$B,WEEKNUM(daily!$A2643))</f>
        <v>662522</v>
      </c>
      <c r="T2643">
        <f>SUMIFS(COT!K:K,COT!$A:$A,YEAR(daily!$A2643),COT!$B:$B,WEEKNUM(daily!$A2643))</f>
        <v>85948</v>
      </c>
      <c r="U2643">
        <f>SUMIFS(COT!L:L,COT!$A:$A,YEAR(daily!$A2643),COT!$B:$B,WEEKNUM(daily!$A2643))</f>
        <v>72890</v>
      </c>
      <c r="V2643">
        <f>SUMIFS(COT!M:M,COT!$A:$A,YEAR(daily!$A2643),COT!$B:$B,WEEKNUM(daily!$A2643))</f>
        <v>102</v>
      </c>
      <c r="W2643">
        <f>SUMIFS(COT!N:N,COT!$A:$A,YEAR(daily!$A2643),COT!$B:$B,WEEKNUM(daily!$A2643))</f>
        <v>119</v>
      </c>
      <c r="X2643">
        <f>SUMIFS(COT!O:O,COT!$A:$A,YEAR(daily!$A2643),COT!$B:$B,WEEKNUM(daily!$A2643))</f>
        <v>152</v>
      </c>
      <c r="Y2643">
        <f>SUMIFS(COT!P:P,COT!$A:$A,YEAR(daily!$A2643),COT!$B:$B,WEEKNUM(daily!$A2643))</f>
        <v>86</v>
      </c>
      <c r="Z2643">
        <f>SUMIFS(COT!Q:Q,COT!$A:$A,YEAR(daily!$A2643),COT!$B:$B,WEEKNUM(daily!$A2643))</f>
        <v>92</v>
      </c>
      <c r="AA2643">
        <f>SUMIFS(Saudi!B:B,Saudi!$A:$A,YEAR(daily!$A2643))</f>
        <v>741.61599999999999</v>
      </c>
      <c r="AB2643">
        <f>SUMIFS(Saudi!C:C,Saudi!$A:$A,YEAR(daily!$A2643))</f>
        <v>670.98500000000001</v>
      </c>
      <c r="AC2643">
        <f>SUMIFS(Saudi!F:F,Saudi!$A:$A,YEAR(daily!$A2643))</f>
        <v>3981420</v>
      </c>
      <c r="AD2643">
        <f>SUMIFS(Saudi!G:G,Saudi!$A:$A,YEAR(daily!$A2643))</f>
        <v>79.530291590719216</v>
      </c>
      <c r="AE2643">
        <f>SUMIFS(Saudi!H:H,Saudi!$A:$A,YEAR(daily!$A2643))</f>
        <v>316643493.54512131</v>
      </c>
      <c r="AF2643" s="5">
        <f t="shared" si="107"/>
        <v>9</v>
      </c>
      <c r="AG2643" s="5">
        <f t="shared" si="108"/>
        <v>2010</v>
      </c>
    </row>
    <row r="2644" spans="1:33">
      <c r="A2644" s="3">
        <v>40424</v>
      </c>
      <c r="B2644" s="1">
        <v>301218</v>
      </c>
      <c r="C2644" s="1">
        <v>219699</v>
      </c>
      <c r="D2644" s="1">
        <v>60154</v>
      </c>
      <c r="E2644" s="1">
        <v>74.599999999999994</v>
      </c>
      <c r="F2644" s="1">
        <v>77.290000000000006</v>
      </c>
      <c r="G2644" s="1">
        <v>78.25</v>
      </c>
      <c r="H2644" s="2">
        <v>52.6</v>
      </c>
      <c r="I2644" s="2">
        <v>29.3</v>
      </c>
      <c r="J2644" s="2">
        <v>87.5</v>
      </c>
      <c r="K2644" s="2">
        <v>89.6</v>
      </c>
      <c r="L2644">
        <f>SUMIFS(US!B:B,US!$D:$D,YEAR(daily!$A2644),US!$E:$E,MONTH(daily!$A2644))</f>
        <v>9858</v>
      </c>
      <c r="M2644">
        <f>SUMIFS(US!C:C,US!$D:$D,YEAR(daily!$A2644),US!$E:$E,MONTH(daily!$A2644))</f>
        <v>19438</v>
      </c>
      <c r="N2644">
        <f>SUMIFS(COT!E:E,COT!$A:$A,YEAR(daily!$A2644),COT!$B:$B,WEEKNUM(daily!$A2644))</f>
        <v>1308042</v>
      </c>
      <c r="O2644">
        <f>SUMIFS(COT!F:F,COT!$A:$A,YEAR(daily!$A2644),COT!$B:$B,WEEKNUM(daily!$A2644))</f>
        <v>274240</v>
      </c>
      <c r="P2644">
        <f>SUMIFS(COT!G:G,COT!$A:$A,YEAR(daily!$A2644),COT!$B:$B,WEEKNUM(daily!$A2644))</f>
        <v>261120</v>
      </c>
      <c r="Q2644">
        <f>SUMIFS(COT!H:H,COT!$A:$A,YEAR(daily!$A2644),COT!$B:$B,WEEKNUM(daily!$A2644))</f>
        <v>311510</v>
      </c>
      <c r="R2644">
        <f>SUMIFS(COT!I:I,COT!$A:$A,YEAR(daily!$A2644),COT!$B:$B,WEEKNUM(daily!$A2644))</f>
        <v>636344</v>
      </c>
      <c r="S2644">
        <f>SUMIFS(COT!J:J,COT!$A:$A,YEAR(daily!$A2644),COT!$B:$B,WEEKNUM(daily!$A2644))</f>
        <v>662522</v>
      </c>
      <c r="T2644">
        <f>SUMIFS(COT!K:K,COT!$A:$A,YEAR(daily!$A2644),COT!$B:$B,WEEKNUM(daily!$A2644))</f>
        <v>85948</v>
      </c>
      <c r="U2644">
        <f>SUMIFS(COT!L:L,COT!$A:$A,YEAR(daily!$A2644),COT!$B:$B,WEEKNUM(daily!$A2644))</f>
        <v>72890</v>
      </c>
      <c r="V2644">
        <f>SUMIFS(COT!M:M,COT!$A:$A,YEAR(daily!$A2644),COT!$B:$B,WEEKNUM(daily!$A2644))</f>
        <v>102</v>
      </c>
      <c r="W2644">
        <f>SUMIFS(COT!N:N,COT!$A:$A,YEAR(daily!$A2644),COT!$B:$B,WEEKNUM(daily!$A2644))</f>
        <v>119</v>
      </c>
      <c r="X2644">
        <f>SUMIFS(COT!O:O,COT!$A:$A,YEAR(daily!$A2644),COT!$B:$B,WEEKNUM(daily!$A2644))</f>
        <v>152</v>
      </c>
      <c r="Y2644">
        <f>SUMIFS(COT!P:P,COT!$A:$A,YEAR(daily!$A2644),COT!$B:$B,WEEKNUM(daily!$A2644))</f>
        <v>86</v>
      </c>
      <c r="Z2644">
        <f>SUMIFS(COT!Q:Q,COT!$A:$A,YEAR(daily!$A2644),COT!$B:$B,WEEKNUM(daily!$A2644))</f>
        <v>92</v>
      </c>
      <c r="AA2644">
        <f>SUMIFS(Saudi!B:B,Saudi!$A:$A,YEAR(daily!$A2644))</f>
        <v>741.61599999999999</v>
      </c>
      <c r="AB2644">
        <f>SUMIFS(Saudi!C:C,Saudi!$A:$A,YEAR(daily!$A2644))</f>
        <v>670.98500000000001</v>
      </c>
      <c r="AC2644">
        <f>SUMIFS(Saudi!F:F,Saudi!$A:$A,YEAR(daily!$A2644))</f>
        <v>3981420</v>
      </c>
      <c r="AD2644">
        <f>SUMIFS(Saudi!G:G,Saudi!$A:$A,YEAR(daily!$A2644))</f>
        <v>79.530291590719216</v>
      </c>
      <c r="AE2644">
        <f>SUMIFS(Saudi!H:H,Saudi!$A:$A,YEAR(daily!$A2644))</f>
        <v>316643493.54512131</v>
      </c>
      <c r="AF2644" s="5">
        <f t="shared" si="107"/>
        <v>9</v>
      </c>
      <c r="AG2644" s="5">
        <f t="shared" si="108"/>
        <v>2010</v>
      </c>
    </row>
    <row r="2645" spans="1:33">
      <c r="A2645" s="3">
        <v>40428</v>
      </c>
      <c r="B2645" s="1">
        <v>282708</v>
      </c>
      <c r="C2645" s="1">
        <v>213106</v>
      </c>
      <c r="D2645" s="1">
        <v>65540</v>
      </c>
      <c r="E2645" s="1">
        <v>74.09</v>
      </c>
      <c r="F2645" s="1">
        <v>77.47</v>
      </c>
      <c r="G2645" s="1">
        <v>78.73</v>
      </c>
      <c r="H2645" s="2">
        <v>52.6</v>
      </c>
      <c r="I2645" s="2">
        <v>29.3</v>
      </c>
      <c r="J2645" s="2">
        <v>87.5</v>
      </c>
      <c r="K2645" s="2">
        <v>89.6</v>
      </c>
      <c r="L2645">
        <f>SUMIFS(US!B:B,US!$D:$D,YEAR(daily!$A2645),US!$E:$E,MONTH(daily!$A2645))</f>
        <v>9858</v>
      </c>
      <c r="M2645">
        <f>SUMIFS(US!C:C,US!$D:$D,YEAR(daily!$A2645),US!$E:$E,MONTH(daily!$A2645))</f>
        <v>19438</v>
      </c>
      <c r="N2645">
        <f>SUMIFS(COT!E:E,COT!$A:$A,YEAR(daily!$A2645),COT!$B:$B,WEEKNUM(daily!$A2645))</f>
        <v>1347231</v>
      </c>
      <c r="O2645">
        <f>SUMIFS(COT!F:F,COT!$A:$A,YEAR(daily!$A2645),COT!$B:$B,WEEKNUM(daily!$A2645))</f>
        <v>270563</v>
      </c>
      <c r="P2645">
        <f>SUMIFS(COT!G:G,COT!$A:$A,YEAR(daily!$A2645),COT!$B:$B,WEEKNUM(daily!$A2645))</f>
        <v>260074</v>
      </c>
      <c r="Q2645">
        <f>SUMIFS(COT!H:H,COT!$A:$A,YEAR(daily!$A2645),COT!$B:$B,WEEKNUM(daily!$A2645))</f>
        <v>304670</v>
      </c>
      <c r="R2645">
        <f>SUMIFS(COT!I:I,COT!$A:$A,YEAR(daily!$A2645),COT!$B:$B,WEEKNUM(daily!$A2645))</f>
        <v>690944</v>
      </c>
      <c r="S2645">
        <f>SUMIFS(COT!J:J,COT!$A:$A,YEAR(daily!$A2645),COT!$B:$B,WEEKNUM(daily!$A2645))</f>
        <v>716383</v>
      </c>
      <c r="T2645">
        <f>SUMIFS(COT!K:K,COT!$A:$A,YEAR(daily!$A2645),COT!$B:$B,WEEKNUM(daily!$A2645))</f>
        <v>81054</v>
      </c>
      <c r="U2645">
        <f>SUMIFS(COT!L:L,COT!$A:$A,YEAR(daily!$A2645),COT!$B:$B,WEEKNUM(daily!$A2645))</f>
        <v>66104</v>
      </c>
      <c r="V2645">
        <f>SUMIFS(COT!M:M,COT!$A:$A,YEAR(daily!$A2645),COT!$B:$B,WEEKNUM(daily!$A2645))</f>
        <v>107</v>
      </c>
      <c r="W2645">
        <f>SUMIFS(COT!N:N,COT!$A:$A,YEAR(daily!$A2645),COT!$B:$B,WEEKNUM(daily!$A2645))</f>
        <v>123</v>
      </c>
      <c r="X2645">
        <f>SUMIFS(COT!O:O,COT!$A:$A,YEAR(daily!$A2645),COT!$B:$B,WEEKNUM(daily!$A2645))</f>
        <v>156</v>
      </c>
      <c r="Y2645">
        <f>SUMIFS(COT!P:P,COT!$A:$A,YEAR(daily!$A2645),COT!$B:$B,WEEKNUM(daily!$A2645))</f>
        <v>90</v>
      </c>
      <c r="Z2645">
        <f>SUMIFS(COT!Q:Q,COT!$A:$A,YEAR(daily!$A2645),COT!$B:$B,WEEKNUM(daily!$A2645))</f>
        <v>96</v>
      </c>
      <c r="AA2645">
        <f>SUMIFS(Saudi!B:B,Saudi!$A:$A,YEAR(daily!$A2645))</f>
        <v>741.61599999999999</v>
      </c>
      <c r="AB2645">
        <f>SUMIFS(Saudi!C:C,Saudi!$A:$A,YEAR(daily!$A2645))</f>
        <v>670.98500000000001</v>
      </c>
      <c r="AC2645">
        <f>SUMIFS(Saudi!F:F,Saudi!$A:$A,YEAR(daily!$A2645))</f>
        <v>3981420</v>
      </c>
      <c r="AD2645">
        <f>SUMIFS(Saudi!G:G,Saudi!$A:$A,YEAR(daily!$A2645))</f>
        <v>79.530291590719216</v>
      </c>
      <c r="AE2645">
        <f>SUMIFS(Saudi!H:H,Saudi!$A:$A,YEAR(daily!$A2645))</f>
        <v>316643493.54512131</v>
      </c>
      <c r="AF2645" s="5">
        <f t="shared" si="107"/>
        <v>9</v>
      </c>
      <c r="AG2645" s="5">
        <f t="shared" si="108"/>
        <v>2010</v>
      </c>
    </row>
    <row r="2646" spans="1:33">
      <c r="A2646" s="3">
        <v>40429</v>
      </c>
      <c r="B2646" s="1">
        <v>258993</v>
      </c>
      <c r="C2646" s="1">
        <v>214472</v>
      </c>
      <c r="D2646" s="1">
        <v>64219</v>
      </c>
      <c r="E2646" s="1">
        <v>74.67</v>
      </c>
      <c r="F2646" s="1">
        <v>77.91</v>
      </c>
      <c r="G2646" s="1">
        <v>79.040000000000006</v>
      </c>
      <c r="H2646" s="2">
        <v>52.6</v>
      </c>
      <c r="I2646" s="2">
        <v>29.3</v>
      </c>
      <c r="J2646" s="2">
        <v>87.5</v>
      </c>
      <c r="K2646" s="2">
        <v>89.6</v>
      </c>
      <c r="L2646">
        <f>SUMIFS(US!B:B,US!$D:$D,YEAR(daily!$A2646),US!$E:$E,MONTH(daily!$A2646))</f>
        <v>9858</v>
      </c>
      <c r="M2646">
        <f>SUMIFS(US!C:C,US!$D:$D,YEAR(daily!$A2646),US!$E:$E,MONTH(daily!$A2646))</f>
        <v>19438</v>
      </c>
      <c r="N2646">
        <f>SUMIFS(COT!E:E,COT!$A:$A,YEAR(daily!$A2646),COT!$B:$B,WEEKNUM(daily!$A2646))</f>
        <v>1347231</v>
      </c>
      <c r="O2646">
        <f>SUMIFS(COT!F:F,COT!$A:$A,YEAR(daily!$A2646),COT!$B:$B,WEEKNUM(daily!$A2646))</f>
        <v>270563</v>
      </c>
      <c r="P2646">
        <f>SUMIFS(COT!G:G,COT!$A:$A,YEAR(daily!$A2646),COT!$B:$B,WEEKNUM(daily!$A2646))</f>
        <v>260074</v>
      </c>
      <c r="Q2646">
        <f>SUMIFS(COT!H:H,COT!$A:$A,YEAR(daily!$A2646),COT!$B:$B,WEEKNUM(daily!$A2646))</f>
        <v>304670</v>
      </c>
      <c r="R2646">
        <f>SUMIFS(COT!I:I,COT!$A:$A,YEAR(daily!$A2646),COT!$B:$B,WEEKNUM(daily!$A2646))</f>
        <v>690944</v>
      </c>
      <c r="S2646">
        <f>SUMIFS(COT!J:J,COT!$A:$A,YEAR(daily!$A2646),COT!$B:$B,WEEKNUM(daily!$A2646))</f>
        <v>716383</v>
      </c>
      <c r="T2646">
        <f>SUMIFS(COT!K:K,COT!$A:$A,YEAR(daily!$A2646),COT!$B:$B,WEEKNUM(daily!$A2646))</f>
        <v>81054</v>
      </c>
      <c r="U2646">
        <f>SUMIFS(COT!L:L,COT!$A:$A,YEAR(daily!$A2646),COT!$B:$B,WEEKNUM(daily!$A2646))</f>
        <v>66104</v>
      </c>
      <c r="V2646">
        <f>SUMIFS(COT!M:M,COT!$A:$A,YEAR(daily!$A2646),COT!$B:$B,WEEKNUM(daily!$A2646))</f>
        <v>107</v>
      </c>
      <c r="W2646">
        <f>SUMIFS(COT!N:N,COT!$A:$A,YEAR(daily!$A2646),COT!$B:$B,WEEKNUM(daily!$A2646))</f>
        <v>123</v>
      </c>
      <c r="X2646">
        <f>SUMIFS(COT!O:O,COT!$A:$A,YEAR(daily!$A2646),COT!$B:$B,WEEKNUM(daily!$A2646))</f>
        <v>156</v>
      </c>
      <c r="Y2646">
        <f>SUMIFS(COT!P:P,COT!$A:$A,YEAR(daily!$A2646),COT!$B:$B,WEEKNUM(daily!$A2646))</f>
        <v>90</v>
      </c>
      <c r="Z2646">
        <f>SUMIFS(COT!Q:Q,COT!$A:$A,YEAR(daily!$A2646),COT!$B:$B,WEEKNUM(daily!$A2646))</f>
        <v>96</v>
      </c>
      <c r="AA2646">
        <f>SUMIFS(Saudi!B:B,Saudi!$A:$A,YEAR(daily!$A2646))</f>
        <v>741.61599999999999</v>
      </c>
      <c r="AB2646">
        <f>SUMIFS(Saudi!C:C,Saudi!$A:$A,YEAR(daily!$A2646))</f>
        <v>670.98500000000001</v>
      </c>
      <c r="AC2646">
        <f>SUMIFS(Saudi!F:F,Saudi!$A:$A,YEAR(daily!$A2646))</f>
        <v>3981420</v>
      </c>
      <c r="AD2646">
        <f>SUMIFS(Saudi!G:G,Saudi!$A:$A,YEAR(daily!$A2646))</f>
        <v>79.530291590719216</v>
      </c>
      <c r="AE2646">
        <f>SUMIFS(Saudi!H:H,Saudi!$A:$A,YEAR(daily!$A2646))</f>
        <v>316643493.54512131</v>
      </c>
      <c r="AF2646" s="5">
        <f t="shared" si="107"/>
        <v>9</v>
      </c>
      <c r="AG2646" s="5">
        <f t="shared" si="108"/>
        <v>2010</v>
      </c>
    </row>
    <row r="2647" spans="1:33">
      <c r="A2647" s="3">
        <v>40430</v>
      </c>
      <c r="B2647" s="1">
        <v>238316</v>
      </c>
      <c r="C2647" s="1">
        <v>214998</v>
      </c>
      <c r="D2647" s="1">
        <v>62277</v>
      </c>
      <c r="E2647" s="1">
        <v>74.25</v>
      </c>
      <c r="F2647" s="1">
        <v>77.23</v>
      </c>
      <c r="G2647" s="1">
        <v>78.27</v>
      </c>
      <c r="H2647" s="2">
        <v>52.6</v>
      </c>
      <c r="I2647" s="2">
        <v>29.3</v>
      </c>
      <c r="J2647" s="2">
        <v>87.5</v>
      </c>
      <c r="K2647" s="2">
        <v>89.6</v>
      </c>
      <c r="L2647">
        <f>SUMIFS(US!B:B,US!$D:$D,YEAR(daily!$A2647),US!$E:$E,MONTH(daily!$A2647))</f>
        <v>9858</v>
      </c>
      <c r="M2647">
        <f>SUMIFS(US!C:C,US!$D:$D,YEAR(daily!$A2647),US!$E:$E,MONTH(daily!$A2647))</f>
        <v>19438</v>
      </c>
      <c r="N2647">
        <f>SUMIFS(COT!E:E,COT!$A:$A,YEAR(daily!$A2647),COT!$B:$B,WEEKNUM(daily!$A2647))</f>
        <v>1347231</v>
      </c>
      <c r="O2647">
        <f>SUMIFS(COT!F:F,COT!$A:$A,YEAR(daily!$A2647),COT!$B:$B,WEEKNUM(daily!$A2647))</f>
        <v>270563</v>
      </c>
      <c r="P2647">
        <f>SUMIFS(COT!G:G,COT!$A:$A,YEAR(daily!$A2647),COT!$B:$B,WEEKNUM(daily!$A2647))</f>
        <v>260074</v>
      </c>
      <c r="Q2647">
        <f>SUMIFS(COT!H:H,COT!$A:$A,YEAR(daily!$A2647),COT!$B:$B,WEEKNUM(daily!$A2647))</f>
        <v>304670</v>
      </c>
      <c r="R2647">
        <f>SUMIFS(COT!I:I,COT!$A:$A,YEAR(daily!$A2647),COT!$B:$B,WEEKNUM(daily!$A2647))</f>
        <v>690944</v>
      </c>
      <c r="S2647">
        <f>SUMIFS(COT!J:J,COT!$A:$A,YEAR(daily!$A2647),COT!$B:$B,WEEKNUM(daily!$A2647))</f>
        <v>716383</v>
      </c>
      <c r="T2647">
        <f>SUMIFS(COT!K:K,COT!$A:$A,YEAR(daily!$A2647),COT!$B:$B,WEEKNUM(daily!$A2647))</f>
        <v>81054</v>
      </c>
      <c r="U2647">
        <f>SUMIFS(COT!L:L,COT!$A:$A,YEAR(daily!$A2647),COT!$B:$B,WEEKNUM(daily!$A2647))</f>
        <v>66104</v>
      </c>
      <c r="V2647">
        <f>SUMIFS(COT!M:M,COT!$A:$A,YEAR(daily!$A2647),COT!$B:$B,WEEKNUM(daily!$A2647))</f>
        <v>107</v>
      </c>
      <c r="W2647">
        <f>SUMIFS(COT!N:N,COT!$A:$A,YEAR(daily!$A2647),COT!$B:$B,WEEKNUM(daily!$A2647))</f>
        <v>123</v>
      </c>
      <c r="X2647">
        <f>SUMIFS(COT!O:O,COT!$A:$A,YEAR(daily!$A2647),COT!$B:$B,WEEKNUM(daily!$A2647))</f>
        <v>156</v>
      </c>
      <c r="Y2647">
        <f>SUMIFS(COT!P:P,COT!$A:$A,YEAR(daily!$A2647),COT!$B:$B,WEEKNUM(daily!$A2647))</f>
        <v>90</v>
      </c>
      <c r="Z2647">
        <f>SUMIFS(COT!Q:Q,COT!$A:$A,YEAR(daily!$A2647),COT!$B:$B,WEEKNUM(daily!$A2647))</f>
        <v>96</v>
      </c>
      <c r="AA2647">
        <f>SUMIFS(Saudi!B:B,Saudi!$A:$A,YEAR(daily!$A2647))</f>
        <v>741.61599999999999</v>
      </c>
      <c r="AB2647">
        <f>SUMIFS(Saudi!C:C,Saudi!$A:$A,YEAR(daily!$A2647))</f>
        <v>670.98500000000001</v>
      </c>
      <c r="AC2647">
        <f>SUMIFS(Saudi!F:F,Saudi!$A:$A,YEAR(daily!$A2647))</f>
        <v>3981420</v>
      </c>
      <c r="AD2647">
        <f>SUMIFS(Saudi!G:G,Saudi!$A:$A,YEAR(daily!$A2647))</f>
        <v>79.530291590719216</v>
      </c>
      <c r="AE2647">
        <f>SUMIFS(Saudi!H:H,Saudi!$A:$A,YEAR(daily!$A2647))</f>
        <v>316643493.54512131</v>
      </c>
      <c r="AF2647" s="5">
        <f t="shared" si="107"/>
        <v>9</v>
      </c>
      <c r="AG2647" s="5">
        <f t="shared" si="108"/>
        <v>2010</v>
      </c>
    </row>
    <row r="2648" spans="1:33">
      <c r="A2648" s="3">
        <v>40431</v>
      </c>
      <c r="B2648" s="1">
        <v>192787</v>
      </c>
      <c r="C2648" s="1">
        <v>214923</v>
      </c>
      <c r="D2648" s="1">
        <v>59792</v>
      </c>
      <c r="E2648" s="1">
        <v>76.45</v>
      </c>
      <c r="F2648" s="1">
        <v>78.260000000000005</v>
      </c>
      <c r="G2648" s="1">
        <v>79</v>
      </c>
      <c r="H2648" s="2">
        <v>52.6</v>
      </c>
      <c r="I2648" s="2">
        <v>29.3</v>
      </c>
      <c r="J2648" s="2">
        <v>87.5</v>
      </c>
      <c r="K2648" s="2">
        <v>89.6</v>
      </c>
      <c r="L2648">
        <f>SUMIFS(US!B:B,US!$D:$D,YEAR(daily!$A2648),US!$E:$E,MONTH(daily!$A2648))</f>
        <v>9858</v>
      </c>
      <c r="M2648">
        <f>SUMIFS(US!C:C,US!$D:$D,YEAR(daily!$A2648),US!$E:$E,MONTH(daily!$A2648))</f>
        <v>19438</v>
      </c>
      <c r="N2648">
        <f>SUMIFS(COT!E:E,COT!$A:$A,YEAR(daily!$A2648),COT!$B:$B,WEEKNUM(daily!$A2648))</f>
        <v>1347231</v>
      </c>
      <c r="O2648">
        <f>SUMIFS(COT!F:F,COT!$A:$A,YEAR(daily!$A2648),COT!$B:$B,WEEKNUM(daily!$A2648))</f>
        <v>270563</v>
      </c>
      <c r="P2648">
        <f>SUMIFS(COT!G:G,COT!$A:$A,YEAR(daily!$A2648),COT!$B:$B,WEEKNUM(daily!$A2648))</f>
        <v>260074</v>
      </c>
      <c r="Q2648">
        <f>SUMIFS(COT!H:H,COT!$A:$A,YEAR(daily!$A2648),COT!$B:$B,WEEKNUM(daily!$A2648))</f>
        <v>304670</v>
      </c>
      <c r="R2648">
        <f>SUMIFS(COT!I:I,COT!$A:$A,YEAR(daily!$A2648),COT!$B:$B,WEEKNUM(daily!$A2648))</f>
        <v>690944</v>
      </c>
      <c r="S2648">
        <f>SUMIFS(COT!J:J,COT!$A:$A,YEAR(daily!$A2648),COT!$B:$B,WEEKNUM(daily!$A2648))</f>
        <v>716383</v>
      </c>
      <c r="T2648">
        <f>SUMIFS(COT!K:K,COT!$A:$A,YEAR(daily!$A2648),COT!$B:$B,WEEKNUM(daily!$A2648))</f>
        <v>81054</v>
      </c>
      <c r="U2648">
        <f>SUMIFS(COT!L:L,COT!$A:$A,YEAR(daily!$A2648),COT!$B:$B,WEEKNUM(daily!$A2648))</f>
        <v>66104</v>
      </c>
      <c r="V2648">
        <f>SUMIFS(COT!M:M,COT!$A:$A,YEAR(daily!$A2648),COT!$B:$B,WEEKNUM(daily!$A2648))</f>
        <v>107</v>
      </c>
      <c r="W2648">
        <f>SUMIFS(COT!N:N,COT!$A:$A,YEAR(daily!$A2648),COT!$B:$B,WEEKNUM(daily!$A2648))</f>
        <v>123</v>
      </c>
      <c r="X2648">
        <f>SUMIFS(COT!O:O,COT!$A:$A,YEAR(daily!$A2648),COT!$B:$B,WEEKNUM(daily!$A2648))</f>
        <v>156</v>
      </c>
      <c r="Y2648">
        <f>SUMIFS(COT!P:P,COT!$A:$A,YEAR(daily!$A2648),COT!$B:$B,WEEKNUM(daily!$A2648))</f>
        <v>90</v>
      </c>
      <c r="Z2648">
        <f>SUMIFS(COT!Q:Q,COT!$A:$A,YEAR(daily!$A2648),COT!$B:$B,WEEKNUM(daily!$A2648))</f>
        <v>96</v>
      </c>
      <c r="AA2648">
        <f>SUMIFS(Saudi!B:B,Saudi!$A:$A,YEAR(daily!$A2648))</f>
        <v>741.61599999999999</v>
      </c>
      <c r="AB2648">
        <f>SUMIFS(Saudi!C:C,Saudi!$A:$A,YEAR(daily!$A2648))</f>
        <v>670.98500000000001</v>
      </c>
      <c r="AC2648">
        <f>SUMIFS(Saudi!F:F,Saudi!$A:$A,YEAR(daily!$A2648))</f>
        <v>3981420</v>
      </c>
      <c r="AD2648">
        <f>SUMIFS(Saudi!G:G,Saudi!$A:$A,YEAR(daily!$A2648))</f>
        <v>79.530291590719216</v>
      </c>
      <c r="AE2648">
        <f>SUMIFS(Saudi!H:H,Saudi!$A:$A,YEAR(daily!$A2648))</f>
        <v>316643493.54512131</v>
      </c>
      <c r="AF2648" s="5">
        <f t="shared" si="107"/>
        <v>9</v>
      </c>
      <c r="AG2648" s="5">
        <f t="shared" si="108"/>
        <v>2010</v>
      </c>
    </row>
    <row r="2649" spans="1:33">
      <c r="A2649" s="3">
        <v>40434</v>
      </c>
      <c r="B2649" s="1">
        <v>161903</v>
      </c>
      <c r="C2649" s="1">
        <v>211934</v>
      </c>
      <c r="D2649" s="1">
        <v>62162</v>
      </c>
      <c r="E2649" s="1">
        <v>77.19</v>
      </c>
      <c r="F2649" s="1">
        <v>78.87</v>
      </c>
      <c r="G2649" s="1">
        <v>79.650000000000006</v>
      </c>
      <c r="H2649" s="2">
        <v>52.6</v>
      </c>
      <c r="I2649" s="2">
        <v>29.3</v>
      </c>
      <c r="J2649" s="2">
        <v>87.5</v>
      </c>
      <c r="K2649" s="2">
        <v>89.6</v>
      </c>
      <c r="L2649">
        <f>SUMIFS(US!B:B,US!$D:$D,YEAR(daily!$A2649),US!$E:$E,MONTH(daily!$A2649))</f>
        <v>9858</v>
      </c>
      <c r="M2649">
        <f>SUMIFS(US!C:C,US!$D:$D,YEAR(daily!$A2649),US!$E:$E,MONTH(daily!$A2649))</f>
        <v>19438</v>
      </c>
      <c r="N2649">
        <f>SUMIFS(COT!E:E,COT!$A:$A,YEAR(daily!$A2649),COT!$B:$B,WEEKNUM(daily!$A2649))</f>
        <v>1336392</v>
      </c>
      <c r="O2649">
        <f>SUMIFS(COT!F:F,COT!$A:$A,YEAR(daily!$A2649),COT!$B:$B,WEEKNUM(daily!$A2649))</f>
        <v>286962</v>
      </c>
      <c r="P2649">
        <f>SUMIFS(COT!G:G,COT!$A:$A,YEAR(daily!$A2649),COT!$B:$B,WEEKNUM(daily!$A2649))</f>
        <v>238625</v>
      </c>
      <c r="Q2649">
        <f>SUMIFS(COT!H:H,COT!$A:$A,YEAR(daily!$A2649),COT!$B:$B,WEEKNUM(daily!$A2649))</f>
        <v>294705</v>
      </c>
      <c r="R2649">
        <f>SUMIFS(COT!I:I,COT!$A:$A,YEAR(daily!$A2649),COT!$B:$B,WEEKNUM(daily!$A2649))</f>
        <v>676774</v>
      </c>
      <c r="S2649">
        <f>SUMIFS(COT!J:J,COT!$A:$A,YEAR(daily!$A2649),COT!$B:$B,WEEKNUM(daily!$A2649))</f>
        <v>729611</v>
      </c>
      <c r="T2649">
        <f>SUMIFS(COT!K:K,COT!$A:$A,YEAR(daily!$A2649),COT!$B:$B,WEEKNUM(daily!$A2649))</f>
        <v>77951</v>
      </c>
      <c r="U2649">
        <f>SUMIFS(COT!L:L,COT!$A:$A,YEAR(daily!$A2649),COT!$B:$B,WEEKNUM(daily!$A2649))</f>
        <v>73451</v>
      </c>
      <c r="V2649">
        <f>SUMIFS(COT!M:M,COT!$A:$A,YEAR(daily!$A2649),COT!$B:$B,WEEKNUM(daily!$A2649))</f>
        <v>110</v>
      </c>
      <c r="W2649">
        <f>SUMIFS(COT!N:N,COT!$A:$A,YEAR(daily!$A2649),COT!$B:$B,WEEKNUM(daily!$A2649))</f>
        <v>112</v>
      </c>
      <c r="X2649">
        <f>SUMIFS(COT!O:O,COT!$A:$A,YEAR(daily!$A2649),COT!$B:$B,WEEKNUM(daily!$A2649))</f>
        <v>150</v>
      </c>
      <c r="Y2649">
        <f>SUMIFS(COT!P:P,COT!$A:$A,YEAR(daily!$A2649),COT!$B:$B,WEEKNUM(daily!$A2649))</f>
        <v>87</v>
      </c>
      <c r="Z2649">
        <f>SUMIFS(COT!Q:Q,COT!$A:$A,YEAR(daily!$A2649),COT!$B:$B,WEEKNUM(daily!$A2649))</f>
        <v>97</v>
      </c>
      <c r="AA2649">
        <f>SUMIFS(Saudi!B:B,Saudi!$A:$A,YEAR(daily!$A2649))</f>
        <v>741.61599999999999</v>
      </c>
      <c r="AB2649">
        <f>SUMIFS(Saudi!C:C,Saudi!$A:$A,YEAR(daily!$A2649))</f>
        <v>670.98500000000001</v>
      </c>
      <c r="AC2649">
        <f>SUMIFS(Saudi!F:F,Saudi!$A:$A,YEAR(daily!$A2649))</f>
        <v>3981420</v>
      </c>
      <c r="AD2649">
        <f>SUMIFS(Saudi!G:G,Saudi!$A:$A,YEAR(daily!$A2649))</f>
        <v>79.530291590719216</v>
      </c>
      <c r="AE2649">
        <f>SUMIFS(Saudi!H:H,Saudi!$A:$A,YEAR(daily!$A2649))</f>
        <v>316643493.54512131</v>
      </c>
      <c r="AF2649" s="5">
        <f t="shared" si="107"/>
        <v>9</v>
      </c>
      <c r="AG2649" s="5">
        <f t="shared" si="108"/>
        <v>2010</v>
      </c>
    </row>
    <row r="2650" spans="1:33">
      <c r="A2650" s="3">
        <v>40435</v>
      </c>
      <c r="B2650" s="1">
        <v>142958</v>
      </c>
      <c r="C2650" s="1">
        <v>212714</v>
      </c>
      <c r="D2650" s="1">
        <v>60835</v>
      </c>
      <c r="E2650" s="1">
        <v>76.8</v>
      </c>
      <c r="F2650" s="1">
        <v>78.83</v>
      </c>
      <c r="G2650" s="1">
        <v>79.739999999999995</v>
      </c>
      <c r="H2650" s="2">
        <v>52.6</v>
      </c>
      <c r="I2650" s="2">
        <v>29.3</v>
      </c>
      <c r="J2650" s="2">
        <v>87.5</v>
      </c>
      <c r="K2650" s="2">
        <v>89.6</v>
      </c>
      <c r="L2650">
        <f>SUMIFS(US!B:B,US!$D:$D,YEAR(daily!$A2650),US!$E:$E,MONTH(daily!$A2650))</f>
        <v>9858</v>
      </c>
      <c r="M2650">
        <f>SUMIFS(US!C:C,US!$D:$D,YEAR(daily!$A2650),US!$E:$E,MONTH(daily!$A2650))</f>
        <v>19438</v>
      </c>
      <c r="N2650">
        <f>SUMIFS(COT!E:E,COT!$A:$A,YEAR(daily!$A2650),COT!$B:$B,WEEKNUM(daily!$A2650))</f>
        <v>1336392</v>
      </c>
      <c r="O2650">
        <f>SUMIFS(COT!F:F,COT!$A:$A,YEAR(daily!$A2650),COT!$B:$B,WEEKNUM(daily!$A2650))</f>
        <v>286962</v>
      </c>
      <c r="P2650">
        <f>SUMIFS(COT!G:G,COT!$A:$A,YEAR(daily!$A2650),COT!$B:$B,WEEKNUM(daily!$A2650))</f>
        <v>238625</v>
      </c>
      <c r="Q2650">
        <f>SUMIFS(COT!H:H,COT!$A:$A,YEAR(daily!$A2650),COT!$B:$B,WEEKNUM(daily!$A2650))</f>
        <v>294705</v>
      </c>
      <c r="R2650">
        <f>SUMIFS(COT!I:I,COT!$A:$A,YEAR(daily!$A2650),COT!$B:$B,WEEKNUM(daily!$A2650))</f>
        <v>676774</v>
      </c>
      <c r="S2650">
        <f>SUMIFS(COT!J:J,COT!$A:$A,YEAR(daily!$A2650),COT!$B:$B,WEEKNUM(daily!$A2650))</f>
        <v>729611</v>
      </c>
      <c r="T2650">
        <f>SUMIFS(COT!K:K,COT!$A:$A,YEAR(daily!$A2650),COT!$B:$B,WEEKNUM(daily!$A2650))</f>
        <v>77951</v>
      </c>
      <c r="U2650">
        <f>SUMIFS(COT!L:L,COT!$A:$A,YEAR(daily!$A2650),COT!$B:$B,WEEKNUM(daily!$A2650))</f>
        <v>73451</v>
      </c>
      <c r="V2650">
        <f>SUMIFS(COT!M:M,COT!$A:$A,YEAR(daily!$A2650),COT!$B:$B,WEEKNUM(daily!$A2650))</f>
        <v>110</v>
      </c>
      <c r="W2650">
        <f>SUMIFS(COT!N:N,COT!$A:$A,YEAR(daily!$A2650),COT!$B:$B,WEEKNUM(daily!$A2650))</f>
        <v>112</v>
      </c>
      <c r="X2650">
        <f>SUMIFS(COT!O:O,COT!$A:$A,YEAR(daily!$A2650),COT!$B:$B,WEEKNUM(daily!$A2650))</f>
        <v>150</v>
      </c>
      <c r="Y2650">
        <f>SUMIFS(COT!P:P,COT!$A:$A,YEAR(daily!$A2650),COT!$B:$B,WEEKNUM(daily!$A2650))</f>
        <v>87</v>
      </c>
      <c r="Z2650">
        <f>SUMIFS(COT!Q:Q,COT!$A:$A,YEAR(daily!$A2650),COT!$B:$B,WEEKNUM(daily!$A2650))</f>
        <v>97</v>
      </c>
      <c r="AA2650">
        <f>SUMIFS(Saudi!B:B,Saudi!$A:$A,YEAR(daily!$A2650))</f>
        <v>741.61599999999999</v>
      </c>
      <c r="AB2650">
        <f>SUMIFS(Saudi!C:C,Saudi!$A:$A,YEAR(daily!$A2650))</f>
        <v>670.98500000000001</v>
      </c>
      <c r="AC2650">
        <f>SUMIFS(Saudi!F:F,Saudi!$A:$A,YEAR(daily!$A2650))</f>
        <v>3981420</v>
      </c>
      <c r="AD2650">
        <f>SUMIFS(Saudi!G:G,Saudi!$A:$A,YEAR(daily!$A2650))</f>
        <v>79.530291590719216</v>
      </c>
      <c r="AE2650">
        <f>SUMIFS(Saudi!H:H,Saudi!$A:$A,YEAR(daily!$A2650))</f>
        <v>316643493.54512131</v>
      </c>
      <c r="AF2650" s="5">
        <f t="shared" si="107"/>
        <v>9</v>
      </c>
      <c r="AG2650" s="5">
        <f t="shared" si="108"/>
        <v>2010</v>
      </c>
    </row>
    <row r="2651" spans="1:33">
      <c r="A2651" s="3">
        <v>40436</v>
      </c>
      <c r="B2651" s="1">
        <v>123077</v>
      </c>
      <c r="C2651" s="1">
        <v>210844</v>
      </c>
      <c r="D2651" s="1">
        <v>67755</v>
      </c>
      <c r="E2651" s="1">
        <v>76.02</v>
      </c>
      <c r="F2651" s="1">
        <v>78.400000000000006</v>
      </c>
      <c r="G2651" s="1">
        <v>79.430000000000007</v>
      </c>
      <c r="H2651" s="2">
        <v>52.6</v>
      </c>
      <c r="I2651" s="2">
        <v>29.3</v>
      </c>
      <c r="J2651" s="2">
        <v>87.5</v>
      </c>
      <c r="K2651" s="2">
        <v>89.6</v>
      </c>
      <c r="L2651">
        <f>SUMIFS(US!B:B,US!$D:$D,YEAR(daily!$A2651),US!$E:$E,MONTH(daily!$A2651))</f>
        <v>9858</v>
      </c>
      <c r="M2651">
        <f>SUMIFS(US!C:C,US!$D:$D,YEAR(daily!$A2651),US!$E:$E,MONTH(daily!$A2651))</f>
        <v>19438</v>
      </c>
      <c r="N2651">
        <f>SUMIFS(COT!E:E,COT!$A:$A,YEAR(daily!$A2651),COT!$B:$B,WEEKNUM(daily!$A2651))</f>
        <v>1336392</v>
      </c>
      <c r="O2651">
        <f>SUMIFS(COT!F:F,COT!$A:$A,YEAR(daily!$A2651),COT!$B:$B,WEEKNUM(daily!$A2651))</f>
        <v>286962</v>
      </c>
      <c r="P2651">
        <f>SUMIFS(COT!G:G,COT!$A:$A,YEAR(daily!$A2651),COT!$B:$B,WEEKNUM(daily!$A2651))</f>
        <v>238625</v>
      </c>
      <c r="Q2651">
        <f>SUMIFS(COT!H:H,COT!$A:$A,YEAR(daily!$A2651),COT!$B:$B,WEEKNUM(daily!$A2651))</f>
        <v>294705</v>
      </c>
      <c r="R2651">
        <f>SUMIFS(COT!I:I,COT!$A:$A,YEAR(daily!$A2651),COT!$B:$B,WEEKNUM(daily!$A2651))</f>
        <v>676774</v>
      </c>
      <c r="S2651">
        <f>SUMIFS(COT!J:J,COT!$A:$A,YEAR(daily!$A2651),COT!$B:$B,WEEKNUM(daily!$A2651))</f>
        <v>729611</v>
      </c>
      <c r="T2651">
        <f>SUMIFS(COT!K:K,COT!$A:$A,YEAR(daily!$A2651),COT!$B:$B,WEEKNUM(daily!$A2651))</f>
        <v>77951</v>
      </c>
      <c r="U2651">
        <f>SUMIFS(COT!L:L,COT!$A:$A,YEAR(daily!$A2651),COT!$B:$B,WEEKNUM(daily!$A2651))</f>
        <v>73451</v>
      </c>
      <c r="V2651">
        <f>SUMIFS(COT!M:M,COT!$A:$A,YEAR(daily!$A2651),COT!$B:$B,WEEKNUM(daily!$A2651))</f>
        <v>110</v>
      </c>
      <c r="W2651">
        <f>SUMIFS(COT!N:N,COT!$A:$A,YEAR(daily!$A2651),COT!$B:$B,WEEKNUM(daily!$A2651))</f>
        <v>112</v>
      </c>
      <c r="X2651">
        <f>SUMIFS(COT!O:O,COT!$A:$A,YEAR(daily!$A2651),COT!$B:$B,WEEKNUM(daily!$A2651))</f>
        <v>150</v>
      </c>
      <c r="Y2651">
        <f>SUMIFS(COT!P:P,COT!$A:$A,YEAR(daily!$A2651),COT!$B:$B,WEEKNUM(daily!$A2651))</f>
        <v>87</v>
      </c>
      <c r="Z2651">
        <f>SUMIFS(COT!Q:Q,COT!$A:$A,YEAR(daily!$A2651),COT!$B:$B,WEEKNUM(daily!$A2651))</f>
        <v>97</v>
      </c>
      <c r="AA2651">
        <f>SUMIFS(Saudi!B:B,Saudi!$A:$A,YEAR(daily!$A2651))</f>
        <v>741.61599999999999</v>
      </c>
      <c r="AB2651">
        <f>SUMIFS(Saudi!C:C,Saudi!$A:$A,YEAR(daily!$A2651))</f>
        <v>670.98500000000001</v>
      </c>
      <c r="AC2651">
        <f>SUMIFS(Saudi!F:F,Saudi!$A:$A,YEAR(daily!$A2651))</f>
        <v>3981420</v>
      </c>
      <c r="AD2651">
        <f>SUMIFS(Saudi!G:G,Saudi!$A:$A,YEAR(daily!$A2651))</f>
        <v>79.530291590719216</v>
      </c>
      <c r="AE2651">
        <f>SUMIFS(Saudi!H:H,Saudi!$A:$A,YEAR(daily!$A2651))</f>
        <v>316643493.54512131</v>
      </c>
      <c r="AF2651" s="5">
        <f t="shared" si="107"/>
        <v>9</v>
      </c>
      <c r="AG2651" s="5">
        <f t="shared" si="108"/>
        <v>2010</v>
      </c>
    </row>
    <row r="2652" spans="1:33">
      <c r="A2652" s="3">
        <v>40437</v>
      </c>
      <c r="B2652" s="1">
        <v>89701</v>
      </c>
      <c r="C2652" s="1">
        <v>217166</v>
      </c>
      <c r="D2652" s="1">
        <v>75507</v>
      </c>
      <c r="E2652" s="1">
        <v>74.569999999999993</v>
      </c>
      <c r="F2652" s="1">
        <v>77.19</v>
      </c>
      <c r="G2652" s="1">
        <v>78.33</v>
      </c>
      <c r="H2652" s="2">
        <v>52.6</v>
      </c>
      <c r="I2652" s="2">
        <v>29.3</v>
      </c>
      <c r="J2652" s="2">
        <v>87.5</v>
      </c>
      <c r="K2652" s="2">
        <v>89.6</v>
      </c>
      <c r="L2652">
        <f>SUMIFS(US!B:B,US!$D:$D,YEAR(daily!$A2652),US!$E:$E,MONTH(daily!$A2652))</f>
        <v>9858</v>
      </c>
      <c r="M2652">
        <f>SUMIFS(US!C:C,US!$D:$D,YEAR(daily!$A2652),US!$E:$E,MONTH(daily!$A2652))</f>
        <v>19438</v>
      </c>
      <c r="N2652">
        <f>SUMIFS(COT!E:E,COT!$A:$A,YEAR(daily!$A2652),COT!$B:$B,WEEKNUM(daily!$A2652))</f>
        <v>1336392</v>
      </c>
      <c r="O2652">
        <f>SUMIFS(COT!F:F,COT!$A:$A,YEAR(daily!$A2652),COT!$B:$B,WEEKNUM(daily!$A2652))</f>
        <v>286962</v>
      </c>
      <c r="P2652">
        <f>SUMIFS(COT!G:G,COT!$A:$A,YEAR(daily!$A2652),COT!$B:$B,WEEKNUM(daily!$A2652))</f>
        <v>238625</v>
      </c>
      <c r="Q2652">
        <f>SUMIFS(COT!H:H,COT!$A:$A,YEAR(daily!$A2652),COT!$B:$B,WEEKNUM(daily!$A2652))</f>
        <v>294705</v>
      </c>
      <c r="R2652">
        <f>SUMIFS(COT!I:I,COT!$A:$A,YEAR(daily!$A2652),COT!$B:$B,WEEKNUM(daily!$A2652))</f>
        <v>676774</v>
      </c>
      <c r="S2652">
        <f>SUMIFS(COT!J:J,COT!$A:$A,YEAR(daily!$A2652),COT!$B:$B,WEEKNUM(daily!$A2652))</f>
        <v>729611</v>
      </c>
      <c r="T2652">
        <f>SUMIFS(COT!K:K,COT!$A:$A,YEAR(daily!$A2652),COT!$B:$B,WEEKNUM(daily!$A2652))</f>
        <v>77951</v>
      </c>
      <c r="U2652">
        <f>SUMIFS(COT!L:L,COT!$A:$A,YEAR(daily!$A2652),COT!$B:$B,WEEKNUM(daily!$A2652))</f>
        <v>73451</v>
      </c>
      <c r="V2652">
        <f>SUMIFS(COT!M:M,COT!$A:$A,YEAR(daily!$A2652),COT!$B:$B,WEEKNUM(daily!$A2652))</f>
        <v>110</v>
      </c>
      <c r="W2652">
        <f>SUMIFS(COT!N:N,COT!$A:$A,YEAR(daily!$A2652),COT!$B:$B,WEEKNUM(daily!$A2652))</f>
        <v>112</v>
      </c>
      <c r="X2652">
        <f>SUMIFS(COT!O:O,COT!$A:$A,YEAR(daily!$A2652),COT!$B:$B,WEEKNUM(daily!$A2652))</f>
        <v>150</v>
      </c>
      <c r="Y2652">
        <f>SUMIFS(COT!P:P,COT!$A:$A,YEAR(daily!$A2652),COT!$B:$B,WEEKNUM(daily!$A2652))</f>
        <v>87</v>
      </c>
      <c r="Z2652">
        <f>SUMIFS(COT!Q:Q,COT!$A:$A,YEAR(daily!$A2652),COT!$B:$B,WEEKNUM(daily!$A2652))</f>
        <v>97</v>
      </c>
      <c r="AA2652">
        <f>SUMIFS(Saudi!B:B,Saudi!$A:$A,YEAR(daily!$A2652))</f>
        <v>741.61599999999999</v>
      </c>
      <c r="AB2652">
        <f>SUMIFS(Saudi!C:C,Saudi!$A:$A,YEAR(daily!$A2652))</f>
        <v>670.98500000000001</v>
      </c>
      <c r="AC2652">
        <f>SUMIFS(Saudi!F:F,Saudi!$A:$A,YEAR(daily!$A2652))</f>
        <v>3981420</v>
      </c>
      <c r="AD2652">
        <f>SUMIFS(Saudi!G:G,Saudi!$A:$A,YEAR(daily!$A2652))</f>
        <v>79.530291590719216</v>
      </c>
      <c r="AE2652">
        <f>SUMIFS(Saudi!H:H,Saudi!$A:$A,YEAR(daily!$A2652))</f>
        <v>316643493.54512131</v>
      </c>
      <c r="AF2652" s="5">
        <f t="shared" si="107"/>
        <v>9</v>
      </c>
      <c r="AG2652" s="5">
        <f t="shared" si="108"/>
        <v>2010</v>
      </c>
    </row>
    <row r="2653" spans="1:33">
      <c r="A2653" s="3">
        <v>40438</v>
      </c>
      <c r="B2653" s="1">
        <v>65538</v>
      </c>
      <c r="C2653" s="1">
        <v>219057</v>
      </c>
      <c r="D2653" s="1">
        <v>80101</v>
      </c>
      <c r="E2653" s="1">
        <v>73.66</v>
      </c>
      <c r="F2653" s="1">
        <v>76.67</v>
      </c>
      <c r="G2653" s="1">
        <v>78.08</v>
      </c>
      <c r="H2653" s="2">
        <v>52.6</v>
      </c>
      <c r="I2653" s="2">
        <v>29.3</v>
      </c>
      <c r="J2653" s="2">
        <v>87.5</v>
      </c>
      <c r="K2653" s="2">
        <v>89.6</v>
      </c>
      <c r="L2653">
        <f>SUMIFS(US!B:B,US!$D:$D,YEAR(daily!$A2653),US!$E:$E,MONTH(daily!$A2653))</f>
        <v>9858</v>
      </c>
      <c r="M2653">
        <f>SUMIFS(US!C:C,US!$D:$D,YEAR(daily!$A2653),US!$E:$E,MONTH(daily!$A2653))</f>
        <v>19438</v>
      </c>
      <c r="N2653">
        <f>SUMIFS(COT!E:E,COT!$A:$A,YEAR(daily!$A2653),COT!$B:$B,WEEKNUM(daily!$A2653))</f>
        <v>1336392</v>
      </c>
      <c r="O2653">
        <f>SUMIFS(COT!F:F,COT!$A:$A,YEAR(daily!$A2653),COT!$B:$B,WEEKNUM(daily!$A2653))</f>
        <v>286962</v>
      </c>
      <c r="P2653">
        <f>SUMIFS(COT!G:G,COT!$A:$A,YEAR(daily!$A2653),COT!$B:$B,WEEKNUM(daily!$A2653))</f>
        <v>238625</v>
      </c>
      <c r="Q2653">
        <f>SUMIFS(COT!H:H,COT!$A:$A,YEAR(daily!$A2653),COT!$B:$B,WEEKNUM(daily!$A2653))</f>
        <v>294705</v>
      </c>
      <c r="R2653">
        <f>SUMIFS(COT!I:I,COT!$A:$A,YEAR(daily!$A2653),COT!$B:$B,WEEKNUM(daily!$A2653))</f>
        <v>676774</v>
      </c>
      <c r="S2653">
        <f>SUMIFS(COT!J:J,COT!$A:$A,YEAR(daily!$A2653),COT!$B:$B,WEEKNUM(daily!$A2653))</f>
        <v>729611</v>
      </c>
      <c r="T2653">
        <f>SUMIFS(COT!K:K,COT!$A:$A,YEAR(daily!$A2653),COT!$B:$B,WEEKNUM(daily!$A2653))</f>
        <v>77951</v>
      </c>
      <c r="U2653">
        <f>SUMIFS(COT!L:L,COT!$A:$A,YEAR(daily!$A2653),COT!$B:$B,WEEKNUM(daily!$A2653))</f>
        <v>73451</v>
      </c>
      <c r="V2653">
        <f>SUMIFS(COT!M:M,COT!$A:$A,YEAR(daily!$A2653),COT!$B:$B,WEEKNUM(daily!$A2653))</f>
        <v>110</v>
      </c>
      <c r="W2653">
        <f>SUMIFS(COT!N:N,COT!$A:$A,YEAR(daily!$A2653),COT!$B:$B,WEEKNUM(daily!$A2653))</f>
        <v>112</v>
      </c>
      <c r="X2653">
        <f>SUMIFS(COT!O:O,COT!$A:$A,YEAR(daily!$A2653),COT!$B:$B,WEEKNUM(daily!$A2653))</f>
        <v>150</v>
      </c>
      <c r="Y2653">
        <f>SUMIFS(COT!P:P,COT!$A:$A,YEAR(daily!$A2653),COT!$B:$B,WEEKNUM(daily!$A2653))</f>
        <v>87</v>
      </c>
      <c r="Z2653">
        <f>SUMIFS(COT!Q:Q,COT!$A:$A,YEAR(daily!$A2653),COT!$B:$B,WEEKNUM(daily!$A2653))</f>
        <v>97</v>
      </c>
      <c r="AA2653">
        <f>SUMIFS(Saudi!B:B,Saudi!$A:$A,YEAR(daily!$A2653))</f>
        <v>741.61599999999999</v>
      </c>
      <c r="AB2653">
        <f>SUMIFS(Saudi!C:C,Saudi!$A:$A,YEAR(daily!$A2653))</f>
        <v>670.98500000000001</v>
      </c>
      <c r="AC2653">
        <f>SUMIFS(Saudi!F:F,Saudi!$A:$A,YEAR(daily!$A2653))</f>
        <v>3981420</v>
      </c>
      <c r="AD2653">
        <f>SUMIFS(Saudi!G:G,Saudi!$A:$A,YEAR(daily!$A2653))</f>
        <v>79.530291590719216</v>
      </c>
      <c r="AE2653">
        <f>SUMIFS(Saudi!H:H,Saudi!$A:$A,YEAR(daily!$A2653))</f>
        <v>316643493.54512131</v>
      </c>
      <c r="AF2653" s="5">
        <f t="shared" si="107"/>
        <v>9</v>
      </c>
      <c r="AG2653" s="5">
        <f t="shared" si="108"/>
        <v>2010</v>
      </c>
    </row>
    <row r="2654" spans="1:33">
      <c r="A2654" s="3">
        <v>40441</v>
      </c>
      <c r="B2654" s="1">
        <v>29123</v>
      </c>
      <c r="C2654" s="1">
        <v>218142</v>
      </c>
      <c r="D2654" s="1">
        <v>79169</v>
      </c>
      <c r="E2654" s="1">
        <v>74.86</v>
      </c>
      <c r="F2654" s="1">
        <v>77.8</v>
      </c>
      <c r="G2654" s="1">
        <v>79.09</v>
      </c>
      <c r="H2654" s="2">
        <v>52.6</v>
      </c>
      <c r="I2654" s="2">
        <v>29.3</v>
      </c>
      <c r="J2654" s="2">
        <v>87.5</v>
      </c>
      <c r="K2654" s="2">
        <v>89.6</v>
      </c>
      <c r="L2654">
        <f>SUMIFS(US!B:B,US!$D:$D,YEAR(daily!$A2654),US!$E:$E,MONTH(daily!$A2654))</f>
        <v>9858</v>
      </c>
      <c r="M2654">
        <f>SUMIFS(US!C:C,US!$D:$D,YEAR(daily!$A2654),US!$E:$E,MONTH(daily!$A2654))</f>
        <v>19438</v>
      </c>
      <c r="N2654">
        <f>SUMIFS(COT!E:E,COT!$A:$A,YEAR(daily!$A2654),COT!$B:$B,WEEKNUM(daily!$A2654))</f>
        <v>1324114</v>
      </c>
      <c r="O2654">
        <f>SUMIFS(COT!F:F,COT!$A:$A,YEAR(daily!$A2654),COT!$B:$B,WEEKNUM(daily!$A2654))</f>
        <v>287028</v>
      </c>
      <c r="P2654">
        <f>SUMIFS(COT!G:G,COT!$A:$A,YEAR(daily!$A2654),COT!$B:$B,WEEKNUM(daily!$A2654))</f>
        <v>243128</v>
      </c>
      <c r="Q2654">
        <f>SUMIFS(COT!H:H,COT!$A:$A,YEAR(daily!$A2654),COT!$B:$B,WEEKNUM(daily!$A2654))</f>
        <v>328952</v>
      </c>
      <c r="R2654">
        <f>SUMIFS(COT!I:I,COT!$A:$A,YEAR(daily!$A2654),COT!$B:$B,WEEKNUM(daily!$A2654))</f>
        <v>627365</v>
      </c>
      <c r="S2654">
        <f>SUMIFS(COT!J:J,COT!$A:$A,YEAR(daily!$A2654),COT!$B:$B,WEEKNUM(daily!$A2654))</f>
        <v>687037</v>
      </c>
      <c r="T2654">
        <f>SUMIFS(COT!K:K,COT!$A:$A,YEAR(daily!$A2654),COT!$B:$B,WEEKNUM(daily!$A2654))</f>
        <v>80769</v>
      </c>
      <c r="U2654">
        <f>SUMIFS(COT!L:L,COT!$A:$A,YEAR(daily!$A2654),COT!$B:$B,WEEKNUM(daily!$A2654))</f>
        <v>64997</v>
      </c>
      <c r="V2654">
        <f>SUMIFS(COT!M:M,COT!$A:$A,YEAR(daily!$A2654),COT!$B:$B,WEEKNUM(daily!$A2654))</f>
        <v>110</v>
      </c>
      <c r="W2654">
        <f>SUMIFS(COT!N:N,COT!$A:$A,YEAR(daily!$A2654),COT!$B:$B,WEEKNUM(daily!$A2654))</f>
        <v>109</v>
      </c>
      <c r="X2654">
        <f>SUMIFS(COT!O:O,COT!$A:$A,YEAR(daily!$A2654),COT!$B:$B,WEEKNUM(daily!$A2654))</f>
        <v>145</v>
      </c>
      <c r="Y2654">
        <f>SUMIFS(COT!P:P,COT!$A:$A,YEAR(daily!$A2654),COT!$B:$B,WEEKNUM(daily!$A2654))</f>
        <v>84</v>
      </c>
      <c r="Z2654">
        <f>SUMIFS(COT!Q:Q,COT!$A:$A,YEAR(daily!$A2654),COT!$B:$B,WEEKNUM(daily!$A2654))</f>
        <v>97</v>
      </c>
      <c r="AA2654">
        <f>SUMIFS(Saudi!B:B,Saudi!$A:$A,YEAR(daily!$A2654))</f>
        <v>741.61599999999999</v>
      </c>
      <c r="AB2654">
        <f>SUMIFS(Saudi!C:C,Saudi!$A:$A,YEAR(daily!$A2654))</f>
        <v>670.98500000000001</v>
      </c>
      <c r="AC2654">
        <f>SUMIFS(Saudi!F:F,Saudi!$A:$A,YEAR(daily!$A2654))</f>
        <v>3981420</v>
      </c>
      <c r="AD2654">
        <f>SUMIFS(Saudi!G:G,Saudi!$A:$A,YEAR(daily!$A2654))</f>
        <v>79.530291590719216</v>
      </c>
      <c r="AE2654">
        <f>SUMIFS(Saudi!H:H,Saudi!$A:$A,YEAR(daily!$A2654))</f>
        <v>316643493.54512131</v>
      </c>
      <c r="AF2654" s="5">
        <f t="shared" si="107"/>
        <v>9</v>
      </c>
      <c r="AG2654" s="5">
        <f t="shared" si="108"/>
        <v>2010</v>
      </c>
    </row>
    <row r="2655" spans="1:33">
      <c r="A2655" s="3">
        <v>40442</v>
      </c>
      <c r="B2655" s="1">
        <v>1988</v>
      </c>
      <c r="C2655" s="1">
        <v>220071</v>
      </c>
      <c r="D2655" s="1">
        <v>85125</v>
      </c>
      <c r="E2655" s="1">
        <v>73.52</v>
      </c>
      <c r="F2655" s="1">
        <v>76.650000000000006</v>
      </c>
      <c r="G2655" s="1">
        <v>77.989999999999995</v>
      </c>
      <c r="H2655" s="2">
        <v>52.6</v>
      </c>
      <c r="I2655" s="2">
        <v>29.3</v>
      </c>
      <c r="J2655" s="2">
        <v>87.5</v>
      </c>
      <c r="K2655" s="2">
        <v>89.6</v>
      </c>
      <c r="L2655">
        <f>SUMIFS(US!B:B,US!$D:$D,YEAR(daily!$A2655),US!$E:$E,MONTH(daily!$A2655))</f>
        <v>9858</v>
      </c>
      <c r="M2655">
        <f>SUMIFS(US!C:C,US!$D:$D,YEAR(daily!$A2655),US!$E:$E,MONTH(daily!$A2655))</f>
        <v>19438</v>
      </c>
      <c r="N2655">
        <f>SUMIFS(COT!E:E,COT!$A:$A,YEAR(daily!$A2655),COT!$B:$B,WEEKNUM(daily!$A2655))</f>
        <v>1324114</v>
      </c>
      <c r="O2655">
        <f>SUMIFS(COT!F:F,COT!$A:$A,YEAR(daily!$A2655),COT!$B:$B,WEEKNUM(daily!$A2655))</f>
        <v>287028</v>
      </c>
      <c r="P2655">
        <f>SUMIFS(COT!G:G,COT!$A:$A,YEAR(daily!$A2655),COT!$B:$B,WEEKNUM(daily!$A2655))</f>
        <v>243128</v>
      </c>
      <c r="Q2655">
        <f>SUMIFS(COT!H:H,COT!$A:$A,YEAR(daily!$A2655),COT!$B:$B,WEEKNUM(daily!$A2655))</f>
        <v>328952</v>
      </c>
      <c r="R2655">
        <f>SUMIFS(COT!I:I,COT!$A:$A,YEAR(daily!$A2655),COT!$B:$B,WEEKNUM(daily!$A2655))</f>
        <v>627365</v>
      </c>
      <c r="S2655">
        <f>SUMIFS(COT!J:J,COT!$A:$A,YEAR(daily!$A2655),COT!$B:$B,WEEKNUM(daily!$A2655))</f>
        <v>687037</v>
      </c>
      <c r="T2655">
        <f>SUMIFS(COT!K:K,COT!$A:$A,YEAR(daily!$A2655),COT!$B:$B,WEEKNUM(daily!$A2655))</f>
        <v>80769</v>
      </c>
      <c r="U2655">
        <f>SUMIFS(COT!L:L,COT!$A:$A,YEAR(daily!$A2655),COT!$B:$B,WEEKNUM(daily!$A2655))</f>
        <v>64997</v>
      </c>
      <c r="V2655">
        <f>SUMIFS(COT!M:M,COT!$A:$A,YEAR(daily!$A2655),COT!$B:$B,WEEKNUM(daily!$A2655))</f>
        <v>110</v>
      </c>
      <c r="W2655">
        <f>SUMIFS(COT!N:N,COT!$A:$A,YEAR(daily!$A2655),COT!$B:$B,WEEKNUM(daily!$A2655))</f>
        <v>109</v>
      </c>
      <c r="X2655">
        <f>SUMIFS(COT!O:O,COT!$A:$A,YEAR(daily!$A2655),COT!$B:$B,WEEKNUM(daily!$A2655))</f>
        <v>145</v>
      </c>
      <c r="Y2655">
        <f>SUMIFS(COT!P:P,COT!$A:$A,YEAR(daily!$A2655),COT!$B:$B,WEEKNUM(daily!$A2655))</f>
        <v>84</v>
      </c>
      <c r="Z2655">
        <f>SUMIFS(COT!Q:Q,COT!$A:$A,YEAR(daily!$A2655),COT!$B:$B,WEEKNUM(daily!$A2655))</f>
        <v>97</v>
      </c>
      <c r="AA2655">
        <f>SUMIFS(Saudi!B:B,Saudi!$A:$A,YEAR(daily!$A2655))</f>
        <v>741.61599999999999</v>
      </c>
      <c r="AB2655">
        <f>SUMIFS(Saudi!C:C,Saudi!$A:$A,YEAR(daily!$A2655))</f>
        <v>670.98500000000001</v>
      </c>
      <c r="AC2655">
        <f>SUMIFS(Saudi!F:F,Saudi!$A:$A,YEAR(daily!$A2655))</f>
        <v>3981420</v>
      </c>
      <c r="AD2655">
        <f>SUMIFS(Saudi!G:G,Saudi!$A:$A,YEAR(daily!$A2655))</f>
        <v>79.530291590719216</v>
      </c>
      <c r="AE2655">
        <f>SUMIFS(Saudi!H:H,Saudi!$A:$A,YEAR(daily!$A2655))</f>
        <v>316643493.54512131</v>
      </c>
      <c r="AF2655" s="5">
        <f t="shared" si="107"/>
        <v>9</v>
      </c>
      <c r="AG2655" s="5">
        <f t="shared" si="108"/>
        <v>2010</v>
      </c>
    </row>
    <row r="2656" spans="1:33">
      <c r="A2656" s="3">
        <v>40443</v>
      </c>
      <c r="B2656" s="1">
        <v>369139</v>
      </c>
      <c r="C2656" s="1">
        <v>91167</v>
      </c>
      <c r="D2656" s="1">
        <v>42521</v>
      </c>
      <c r="E2656" s="1">
        <v>74.709999999999994</v>
      </c>
      <c r="F2656" s="1">
        <v>77.63</v>
      </c>
      <c r="G2656" s="1">
        <v>78.56</v>
      </c>
      <c r="H2656" s="2">
        <v>52.6</v>
      </c>
      <c r="I2656" s="2">
        <v>29.3</v>
      </c>
      <c r="J2656" s="2">
        <v>87.5</v>
      </c>
      <c r="K2656" s="2">
        <v>89.6</v>
      </c>
      <c r="L2656">
        <f>SUMIFS(US!B:B,US!$D:$D,YEAR(daily!$A2656),US!$E:$E,MONTH(daily!$A2656))</f>
        <v>9858</v>
      </c>
      <c r="M2656">
        <f>SUMIFS(US!C:C,US!$D:$D,YEAR(daily!$A2656),US!$E:$E,MONTH(daily!$A2656))</f>
        <v>19438</v>
      </c>
      <c r="N2656">
        <f>SUMIFS(COT!E:E,COT!$A:$A,YEAR(daily!$A2656),COT!$B:$B,WEEKNUM(daily!$A2656))</f>
        <v>1324114</v>
      </c>
      <c r="O2656">
        <f>SUMIFS(COT!F:F,COT!$A:$A,YEAR(daily!$A2656),COT!$B:$B,WEEKNUM(daily!$A2656))</f>
        <v>287028</v>
      </c>
      <c r="P2656">
        <f>SUMIFS(COT!G:G,COT!$A:$A,YEAR(daily!$A2656),COT!$B:$B,WEEKNUM(daily!$A2656))</f>
        <v>243128</v>
      </c>
      <c r="Q2656">
        <f>SUMIFS(COT!H:H,COT!$A:$A,YEAR(daily!$A2656),COT!$B:$B,WEEKNUM(daily!$A2656))</f>
        <v>328952</v>
      </c>
      <c r="R2656">
        <f>SUMIFS(COT!I:I,COT!$A:$A,YEAR(daily!$A2656),COT!$B:$B,WEEKNUM(daily!$A2656))</f>
        <v>627365</v>
      </c>
      <c r="S2656">
        <f>SUMIFS(COT!J:J,COT!$A:$A,YEAR(daily!$A2656),COT!$B:$B,WEEKNUM(daily!$A2656))</f>
        <v>687037</v>
      </c>
      <c r="T2656">
        <f>SUMIFS(COT!K:K,COT!$A:$A,YEAR(daily!$A2656),COT!$B:$B,WEEKNUM(daily!$A2656))</f>
        <v>80769</v>
      </c>
      <c r="U2656">
        <f>SUMIFS(COT!L:L,COT!$A:$A,YEAR(daily!$A2656),COT!$B:$B,WEEKNUM(daily!$A2656))</f>
        <v>64997</v>
      </c>
      <c r="V2656">
        <f>SUMIFS(COT!M:M,COT!$A:$A,YEAR(daily!$A2656),COT!$B:$B,WEEKNUM(daily!$A2656))</f>
        <v>110</v>
      </c>
      <c r="W2656">
        <f>SUMIFS(COT!N:N,COT!$A:$A,YEAR(daily!$A2656),COT!$B:$B,WEEKNUM(daily!$A2656))</f>
        <v>109</v>
      </c>
      <c r="X2656">
        <f>SUMIFS(COT!O:O,COT!$A:$A,YEAR(daily!$A2656),COT!$B:$B,WEEKNUM(daily!$A2656))</f>
        <v>145</v>
      </c>
      <c r="Y2656">
        <f>SUMIFS(COT!P:P,COT!$A:$A,YEAR(daily!$A2656),COT!$B:$B,WEEKNUM(daily!$A2656))</f>
        <v>84</v>
      </c>
      <c r="Z2656">
        <f>SUMIFS(COT!Q:Q,COT!$A:$A,YEAR(daily!$A2656),COT!$B:$B,WEEKNUM(daily!$A2656))</f>
        <v>97</v>
      </c>
      <c r="AA2656">
        <f>SUMIFS(Saudi!B:B,Saudi!$A:$A,YEAR(daily!$A2656))</f>
        <v>741.61599999999999</v>
      </c>
      <c r="AB2656">
        <f>SUMIFS(Saudi!C:C,Saudi!$A:$A,YEAR(daily!$A2656))</f>
        <v>670.98500000000001</v>
      </c>
      <c r="AC2656">
        <f>SUMIFS(Saudi!F:F,Saudi!$A:$A,YEAR(daily!$A2656))</f>
        <v>3981420</v>
      </c>
      <c r="AD2656">
        <f>SUMIFS(Saudi!G:G,Saudi!$A:$A,YEAR(daily!$A2656))</f>
        <v>79.530291590719216</v>
      </c>
      <c r="AE2656">
        <f>SUMIFS(Saudi!H:H,Saudi!$A:$A,YEAR(daily!$A2656))</f>
        <v>316643493.54512131</v>
      </c>
      <c r="AF2656" s="5">
        <f t="shared" si="107"/>
        <v>9</v>
      </c>
      <c r="AG2656" s="5">
        <f t="shared" si="108"/>
        <v>2010</v>
      </c>
    </row>
    <row r="2657" spans="1:33">
      <c r="A2657" s="3">
        <v>40444</v>
      </c>
      <c r="B2657" s="1">
        <v>360440</v>
      </c>
      <c r="C2657" s="1">
        <v>89652</v>
      </c>
      <c r="D2657" s="1">
        <v>40687</v>
      </c>
      <c r="E2657" s="1">
        <v>75.180000000000007</v>
      </c>
      <c r="F2657" s="1">
        <v>77.7</v>
      </c>
      <c r="G2657" s="1">
        <v>78.569999999999993</v>
      </c>
      <c r="H2657" s="2">
        <v>52.6</v>
      </c>
      <c r="I2657" s="2">
        <v>29.3</v>
      </c>
      <c r="J2657" s="2">
        <v>87.5</v>
      </c>
      <c r="K2657" s="2">
        <v>89.6</v>
      </c>
      <c r="L2657">
        <f>SUMIFS(US!B:B,US!$D:$D,YEAR(daily!$A2657),US!$E:$E,MONTH(daily!$A2657))</f>
        <v>9858</v>
      </c>
      <c r="M2657">
        <f>SUMIFS(US!C:C,US!$D:$D,YEAR(daily!$A2657),US!$E:$E,MONTH(daily!$A2657))</f>
        <v>19438</v>
      </c>
      <c r="N2657">
        <f>SUMIFS(COT!E:E,COT!$A:$A,YEAR(daily!$A2657),COT!$B:$B,WEEKNUM(daily!$A2657))</f>
        <v>1324114</v>
      </c>
      <c r="O2657">
        <f>SUMIFS(COT!F:F,COT!$A:$A,YEAR(daily!$A2657),COT!$B:$B,WEEKNUM(daily!$A2657))</f>
        <v>287028</v>
      </c>
      <c r="P2657">
        <f>SUMIFS(COT!G:G,COT!$A:$A,YEAR(daily!$A2657),COT!$B:$B,WEEKNUM(daily!$A2657))</f>
        <v>243128</v>
      </c>
      <c r="Q2657">
        <f>SUMIFS(COT!H:H,COT!$A:$A,YEAR(daily!$A2657),COT!$B:$B,WEEKNUM(daily!$A2657))</f>
        <v>328952</v>
      </c>
      <c r="R2657">
        <f>SUMIFS(COT!I:I,COT!$A:$A,YEAR(daily!$A2657),COT!$B:$B,WEEKNUM(daily!$A2657))</f>
        <v>627365</v>
      </c>
      <c r="S2657">
        <f>SUMIFS(COT!J:J,COT!$A:$A,YEAR(daily!$A2657),COT!$B:$B,WEEKNUM(daily!$A2657))</f>
        <v>687037</v>
      </c>
      <c r="T2657">
        <f>SUMIFS(COT!K:K,COT!$A:$A,YEAR(daily!$A2657),COT!$B:$B,WEEKNUM(daily!$A2657))</f>
        <v>80769</v>
      </c>
      <c r="U2657">
        <f>SUMIFS(COT!L:L,COT!$A:$A,YEAR(daily!$A2657),COT!$B:$B,WEEKNUM(daily!$A2657))</f>
        <v>64997</v>
      </c>
      <c r="V2657">
        <f>SUMIFS(COT!M:M,COT!$A:$A,YEAR(daily!$A2657),COT!$B:$B,WEEKNUM(daily!$A2657))</f>
        <v>110</v>
      </c>
      <c r="W2657">
        <f>SUMIFS(COT!N:N,COT!$A:$A,YEAR(daily!$A2657),COT!$B:$B,WEEKNUM(daily!$A2657))</f>
        <v>109</v>
      </c>
      <c r="X2657">
        <f>SUMIFS(COT!O:O,COT!$A:$A,YEAR(daily!$A2657),COT!$B:$B,WEEKNUM(daily!$A2657))</f>
        <v>145</v>
      </c>
      <c r="Y2657">
        <f>SUMIFS(COT!P:P,COT!$A:$A,YEAR(daily!$A2657),COT!$B:$B,WEEKNUM(daily!$A2657))</f>
        <v>84</v>
      </c>
      <c r="Z2657">
        <f>SUMIFS(COT!Q:Q,COT!$A:$A,YEAR(daily!$A2657),COT!$B:$B,WEEKNUM(daily!$A2657))</f>
        <v>97</v>
      </c>
      <c r="AA2657">
        <f>SUMIFS(Saudi!B:B,Saudi!$A:$A,YEAR(daily!$A2657))</f>
        <v>741.61599999999999</v>
      </c>
      <c r="AB2657">
        <f>SUMIFS(Saudi!C:C,Saudi!$A:$A,YEAR(daily!$A2657))</f>
        <v>670.98500000000001</v>
      </c>
      <c r="AC2657">
        <f>SUMIFS(Saudi!F:F,Saudi!$A:$A,YEAR(daily!$A2657))</f>
        <v>3981420</v>
      </c>
      <c r="AD2657">
        <f>SUMIFS(Saudi!G:G,Saudi!$A:$A,YEAR(daily!$A2657))</f>
        <v>79.530291590719216</v>
      </c>
      <c r="AE2657">
        <f>SUMIFS(Saudi!H:H,Saudi!$A:$A,YEAR(daily!$A2657))</f>
        <v>316643493.54512131</v>
      </c>
      <c r="AF2657" s="5">
        <f t="shared" si="107"/>
        <v>9</v>
      </c>
      <c r="AG2657" s="5">
        <f t="shared" si="108"/>
        <v>2010</v>
      </c>
    </row>
    <row r="2658" spans="1:33">
      <c r="A2658" s="3">
        <v>40445</v>
      </c>
      <c r="B2658" s="1">
        <v>350962</v>
      </c>
      <c r="C2658" s="1">
        <v>99024</v>
      </c>
      <c r="D2658" s="1">
        <v>39884</v>
      </c>
      <c r="E2658" s="1">
        <v>76.489999999999995</v>
      </c>
      <c r="F2658" s="1">
        <v>78.62</v>
      </c>
      <c r="G2658" s="1">
        <v>79.41</v>
      </c>
      <c r="H2658" s="2">
        <v>52.6</v>
      </c>
      <c r="I2658" s="2">
        <v>29.3</v>
      </c>
      <c r="J2658" s="2">
        <v>87.5</v>
      </c>
      <c r="K2658" s="2">
        <v>89.6</v>
      </c>
      <c r="L2658">
        <f>SUMIFS(US!B:B,US!$D:$D,YEAR(daily!$A2658),US!$E:$E,MONTH(daily!$A2658))</f>
        <v>9858</v>
      </c>
      <c r="M2658">
        <f>SUMIFS(US!C:C,US!$D:$D,YEAR(daily!$A2658),US!$E:$E,MONTH(daily!$A2658))</f>
        <v>19438</v>
      </c>
      <c r="N2658">
        <f>SUMIFS(COT!E:E,COT!$A:$A,YEAR(daily!$A2658),COT!$B:$B,WEEKNUM(daily!$A2658))</f>
        <v>1324114</v>
      </c>
      <c r="O2658">
        <f>SUMIFS(COT!F:F,COT!$A:$A,YEAR(daily!$A2658),COT!$B:$B,WEEKNUM(daily!$A2658))</f>
        <v>287028</v>
      </c>
      <c r="P2658">
        <f>SUMIFS(COT!G:G,COT!$A:$A,YEAR(daily!$A2658),COT!$B:$B,WEEKNUM(daily!$A2658))</f>
        <v>243128</v>
      </c>
      <c r="Q2658">
        <f>SUMIFS(COT!H:H,COT!$A:$A,YEAR(daily!$A2658),COT!$B:$B,WEEKNUM(daily!$A2658))</f>
        <v>328952</v>
      </c>
      <c r="R2658">
        <f>SUMIFS(COT!I:I,COT!$A:$A,YEAR(daily!$A2658),COT!$B:$B,WEEKNUM(daily!$A2658))</f>
        <v>627365</v>
      </c>
      <c r="S2658">
        <f>SUMIFS(COT!J:J,COT!$A:$A,YEAR(daily!$A2658),COT!$B:$B,WEEKNUM(daily!$A2658))</f>
        <v>687037</v>
      </c>
      <c r="T2658">
        <f>SUMIFS(COT!K:K,COT!$A:$A,YEAR(daily!$A2658),COT!$B:$B,WEEKNUM(daily!$A2658))</f>
        <v>80769</v>
      </c>
      <c r="U2658">
        <f>SUMIFS(COT!L:L,COT!$A:$A,YEAR(daily!$A2658),COT!$B:$B,WEEKNUM(daily!$A2658))</f>
        <v>64997</v>
      </c>
      <c r="V2658">
        <f>SUMIFS(COT!M:M,COT!$A:$A,YEAR(daily!$A2658),COT!$B:$B,WEEKNUM(daily!$A2658))</f>
        <v>110</v>
      </c>
      <c r="W2658">
        <f>SUMIFS(COT!N:N,COT!$A:$A,YEAR(daily!$A2658),COT!$B:$B,WEEKNUM(daily!$A2658))</f>
        <v>109</v>
      </c>
      <c r="X2658">
        <f>SUMIFS(COT!O:O,COT!$A:$A,YEAR(daily!$A2658),COT!$B:$B,WEEKNUM(daily!$A2658))</f>
        <v>145</v>
      </c>
      <c r="Y2658">
        <f>SUMIFS(COT!P:P,COT!$A:$A,YEAR(daily!$A2658),COT!$B:$B,WEEKNUM(daily!$A2658))</f>
        <v>84</v>
      </c>
      <c r="Z2658">
        <f>SUMIFS(COT!Q:Q,COT!$A:$A,YEAR(daily!$A2658),COT!$B:$B,WEEKNUM(daily!$A2658))</f>
        <v>97</v>
      </c>
      <c r="AA2658">
        <f>SUMIFS(Saudi!B:B,Saudi!$A:$A,YEAR(daily!$A2658))</f>
        <v>741.61599999999999</v>
      </c>
      <c r="AB2658">
        <f>SUMIFS(Saudi!C:C,Saudi!$A:$A,YEAR(daily!$A2658))</f>
        <v>670.98500000000001</v>
      </c>
      <c r="AC2658">
        <f>SUMIFS(Saudi!F:F,Saudi!$A:$A,YEAR(daily!$A2658))</f>
        <v>3981420</v>
      </c>
      <c r="AD2658">
        <f>SUMIFS(Saudi!G:G,Saudi!$A:$A,YEAR(daily!$A2658))</f>
        <v>79.530291590719216</v>
      </c>
      <c r="AE2658">
        <f>SUMIFS(Saudi!H:H,Saudi!$A:$A,YEAR(daily!$A2658))</f>
        <v>316643493.54512131</v>
      </c>
      <c r="AF2658" s="5">
        <f t="shared" si="107"/>
        <v>9</v>
      </c>
      <c r="AG2658" s="5">
        <f t="shared" si="108"/>
        <v>2010</v>
      </c>
    </row>
    <row r="2659" spans="1:33">
      <c r="A2659" s="3">
        <v>40448</v>
      </c>
      <c r="B2659" s="1">
        <v>352137</v>
      </c>
      <c r="C2659" s="1">
        <v>97007</v>
      </c>
      <c r="D2659" s="1">
        <v>40862</v>
      </c>
      <c r="E2659" s="1">
        <v>76.52</v>
      </c>
      <c r="F2659" s="1">
        <v>78.349999999999994</v>
      </c>
      <c r="G2659" s="1">
        <v>79.069999999999993</v>
      </c>
      <c r="H2659" s="2">
        <v>52.6</v>
      </c>
      <c r="I2659" s="2">
        <v>29.3</v>
      </c>
      <c r="J2659" s="2">
        <v>87.5</v>
      </c>
      <c r="K2659" s="2">
        <v>89.6</v>
      </c>
      <c r="L2659">
        <f>SUMIFS(US!B:B,US!$D:$D,YEAR(daily!$A2659),US!$E:$E,MONTH(daily!$A2659))</f>
        <v>9858</v>
      </c>
      <c r="M2659">
        <f>SUMIFS(US!C:C,US!$D:$D,YEAR(daily!$A2659),US!$E:$E,MONTH(daily!$A2659))</f>
        <v>19438</v>
      </c>
      <c r="N2659">
        <f>SUMIFS(COT!E:E,COT!$A:$A,YEAR(daily!$A2659),COT!$B:$B,WEEKNUM(daily!$A2659))</f>
        <v>1332755</v>
      </c>
      <c r="O2659">
        <f>SUMIFS(COT!F:F,COT!$A:$A,YEAR(daily!$A2659),COT!$B:$B,WEEKNUM(daily!$A2659))</f>
        <v>293470</v>
      </c>
      <c r="P2659">
        <f>SUMIFS(COT!G:G,COT!$A:$A,YEAR(daily!$A2659),COT!$B:$B,WEEKNUM(daily!$A2659))</f>
        <v>231974</v>
      </c>
      <c r="Q2659">
        <f>SUMIFS(COT!H:H,COT!$A:$A,YEAR(daily!$A2659),COT!$B:$B,WEEKNUM(daily!$A2659))</f>
        <v>322084</v>
      </c>
      <c r="R2659">
        <f>SUMIFS(COT!I:I,COT!$A:$A,YEAR(daily!$A2659),COT!$B:$B,WEEKNUM(daily!$A2659))</f>
        <v>635045</v>
      </c>
      <c r="S2659">
        <f>SUMIFS(COT!J:J,COT!$A:$A,YEAR(daily!$A2659),COT!$B:$B,WEEKNUM(daily!$A2659))</f>
        <v>707401</v>
      </c>
      <c r="T2659">
        <f>SUMIFS(COT!K:K,COT!$A:$A,YEAR(daily!$A2659),COT!$B:$B,WEEKNUM(daily!$A2659))</f>
        <v>82156</v>
      </c>
      <c r="U2659">
        <f>SUMIFS(COT!L:L,COT!$A:$A,YEAR(daily!$A2659),COT!$B:$B,WEEKNUM(daily!$A2659))</f>
        <v>71296</v>
      </c>
      <c r="V2659">
        <f>SUMIFS(COT!M:M,COT!$A:$A,YEAR(daily!$A2659),COT!$B:$B,WEEKNUM(daily!$A2659))</f>
        <v>126</v>
      </c>
      <c r="W2659">
        <f>SUMIFS(COT!N:N,COT!$A:$A,YEAR(daily!$A2659),COT!$B:$B,WEEKNUM(daily!$A2659))</f>
        <v>99</v>
      </c>
      <c r="X2659">
        <f>SUMIFS(COT!O:O,COT!$A:$A,YEAR(daily!$A2659),COT!$B:$B,WEEKNUM(daily!$A2659))</f>
        <v>149</v>
      </c>
      <c r="Y2659">
        <f>SUMIFS(COT!P:P,COT!$A:$A,YEAR(daily!$A2659),COT!$B:$B,WEEKNUM(daily!$A2659))</f>
        <v>83</v>
      </c>
      <c r="Z2659">
        <f>SUMIFS(COT!Q:Q,COT!$A:$A,YEAR(daily!$A2659),COT!$B:$B,WEEKNUM(daily!$A2659))</f>
        <v>95</v>
      </c>
      <c r="AA2659">
        <f>SUMIFS(Saudi!B:B,Saudi!$A:$A,YEAR(daily!$A2659))</f>
        <v>741.61599999999999</v>
      </c>
      <c r="AB2659">
        <f>SUMIFS(Saudi!C:C,Saudi!$A:$A,YEAR(daily!$A2659))</f>
        <v>670.98500000000001</v>
      </c>
      <c r="AC2659">
        <f>SUMIFS(Saudi!F:F,Saudi!$A:$A,YEAR(daily!$A2659))</f>
        <v>3981420</v>
      </c>
      <c r="AD2659">
        <f>SUMIFS(Saudi!G:G,Saudi!$A:$A,YEAR(daily!$A2659))</f>
        <v>79.530291590719216</v>
      </c>
      <c r="AE2659">
        <f>SUMIFS(Saudi!H:H,Saudi!$A:$A,YEAR(daily!$A2659))</f>
        <v>316643493.54512131</v>
      </c>
      <c r="AF2659" s="5">
        <f t="shared" si="107"/>
        <v>9</v>
      </c>
      <c r="AG2659" s="5">
        <f t="shared" si="108"/>
        <v>2010</v>
      </c>
    </row>
    <row r="2660" spans="1:33">
      <c r="A2660" s="3">
        <v>40449</v>
      </c>
      <c r="B2660" s="1">
        <v>345759</v>
      </c>
      <c r="C2660" s="1">
        <v>101283</v>
      </c>
      <c r="D2660" s="1">
        <v>42600</v>
      </c>
      <c r="E2660" s="1">
        <v>76.180000000000007</v>
      </c>
      <c r="F2660" s="1">
        <v>78.400000000000006</v>
      </c>
      <c r="G2660" s="1">
        <v>79.17</v>
      </c>
      <c r="H2660" s="2">
        <v>52.6</v>
      </c>
      <c r="I2660" s="2">
        <v>29.3</v>
      </c>
      <c r="J2660" s="2">
        <v>87.5</v>
      </c>
      <c r="K2660" s="2">
        <v>89.6</v>
      </c>
      <c r="L2660">
        <f>SUMIFS(US!B:B,US!$D:$D,YEAR(daily!$A2660),US!$E:$E,MONTH(daily!$A2660))</f>
        <v>9858</v>
      </c>
      <c r="M2660">
        <f>SUMIFS(US!C:C,US!$D:$D,YEAR(daily!$A2660),US!$E:$E,MONTH(daily!$A2660))</f>
        <v>19438</v>
      </c>
      <c r="N2660">
        <f>SUMIFS(COT!E:E,COT!$A:$A,YEAR(daily!$A2660),COT!$B:$B,WEEKNUM(daily!$A2660))</f>
        <v>1332755</v>
      </c>
      <c r="O2660">
        <f>SUMIFS(COT!F:F,COT!$A:$A,YEAR(daily!$A2660),COT!$B:$B,WEEKNUM(daily!$A2660))</f>
        <v>293470</v>
      </c>
      <c r="P2660">
        <f>SUMIFS(COT!G:G,COT!$A:$A,YEAR(daily!$A2660),COT!$B:$B,WEEKNUM(daily!$A2660))</f>
        <v>231974</v>
      </c>
      <c r="Q2660">
        <f>SUMIFS(COT!H:H,COT!$A:$A,YEAR(daily!$A2660),COT!$B:$B,WEEKNUM(daily!$A2660))</f>
        <v>322084</v>
      </c>
      <c r="R2660">
        <f>SUMIFS(COT!I:I,COT!$A:$A,YEAR(daily!$A2660),COT!$B:$B,WEEKNUM(daily!$A2660))</f>
        <v>635045</v>
      </c>
      <c r="S2660">
        <f>SUMIFS(COT!J:J,COT!$A:$A,YEAR(daily!$A2660),COT!$B:$B,WEEKNUM(daily!$A2660))</f>
        <v>707401</v>
      </c>
      <c r="T2660">
        <f>SUMIFS(COT!K:K,COT!$A:$A,YEAR(daily!$A2660),COT!$B:$B,WEEKNUM(daily!$A2660))</f>
        <v>82156</v>
      </c>
      <c r="U2660">
        <f>SUMIFS(COT!L:L,COT!$A:$A,YEAR(daily!$A2660),COT!$B:$B,WEEKNUM(daily!$A2660))</f>
        <v>71296</v>
      </c>
      <c r="V2660">
        <f>SUMIFS(COT!M:M,COT!$A:$A,YEAR(daily!$A2660),COT!$B:$B,WEEKNUM(daily!$A2660))</f>
        <v>126</v>
      </c>
      <c r="W2660">
        <f>SUMIFS(COT!N:N,COT!$A:$A,YEAR(daily!$A2660),COT!$B:$B,WEEKNUM(daily!$A2660))</f>
        <v>99</v>
      </c>
      <c r="X2660">
        <f>SUMIFS(COT!O:O,COT!$A:$A,YEAR(daily!$A2660),COT!$B:$B,WEEKNUM(daily!$A2660))</f>
        <v>149</v>
      </c>
      <c r="Y2660">
        <f>SUMIFS(COT!P:P,COT!$A:$A,YEAR(daily!$A2660),COT!$B:$B,WEEKNUM(daily!$A2660))</f>
        <v>83</v>
      </c>
      <c r="Z2660">
        <f>SUMIFS(COT!Q:Q,COT!$A:$A,YEAR(daily!$A2660),COT!$B:$B,WEEKNUM(daily!$A2660))</f>
        <v>95</v>
      </c>
      <c r="AA2660">
        <f>SUMIFS(Saudi!B:B,Saudi!$A:$A,YEAR(daily!$A2660))</f>
        <v>741.61599999999999</v>
      </c>
      <c r="AB2660">
        <f>SUMIFS(Saudi!C:C,Saudi!$A:$A,YEAR(daily!$A2660))</f>
        <v>670.98500000000001</v>
      </c>
      <c r="AC2660">
        <f>SUMIFS(Saudi!F:F,Saudi!$A:$A,YEAR(daily!$A2660))</f>
        <v>3981420</v>
      </c>
      <c r="AD2660">
        <f>SUMIFS(Saudi!G:G,Saudi!$A:$A,YEAR(daily!$A2660))</f>
        <v>79.530291590719216</v>
      </c>
      <c r="AE2660">
        <f>SUMIFS(Saudi!H:H,Saudi!$A:$A,YEAR(daily!$A2660))</f>
        <v>316643493.54512131</v>
      </c>
      <c r="AF2660" s="5">
        <f t="shared" si="107"/>
        <v>9</v>
      </c>
      <c r="AG2660" s="5">
        <f t="shared" si="108"/>
        <v>2010</v>
      </c>
    </row>
    <row r="2661" spans="1:33">
      <c r="A2661" s="3">
        <v>40450</v>
      </c>
      <c r="B2661" s="1">
        <v>342688</v>
      </c>
      <c r="C2661" s="1">
        <v>104647</v>
      </c>
      <c r="D2661" s="1">
        <v>42527</v>
      </c>
      <c r="E2661" s="1">
        <v>77.86</v>
      </c>
      <c r="F2661" s="1">
        <v>80.150000000000006</v>
      </c>
      <c r="G2661" s="1">
        <v>80.97</v>
      </c>
      <c r="H2661" s="2">
        <v>52.6</v>
      </c>
      <c r="I2661" s="2">
        <v>29.3</v>
      </c>
      <c r="J2661" s="2">
        <v>87.5</v>
      </c>
      <c r="K2661" s="2">
        <v>89.6</v>
      </c>
      <c r="L2661">
        <f>SUMIFS(US!B:B,US!$D:$D,YEAR(daily!$A2661),US!$E:$E,MONTH(daily!$A2661))</f>
        <v>9858</v>
      </c>
      <c r="M2661">
        <f>SUMIFS(US!C:C,US!$D:$D,YEAR(daily!$A2661),US!$E:$E,MONTH(daily!$A2661))</f>
        <v>19438</v>
      </c>
      <c r="N2661">
        <f>SUMIFS(COT!E:E,COT!$A:$A,YEAR(daily!$A2661),COT!$B:$B,WEEKNUM(daily!$A2661))</f>
        <v>1332755</v>
      </c>
      <c r="O2661">
        <f>SUMIFS(COT!F:F,COT!$A:$A,YEAR(daily!$A2661),COT!$B:$B,WEEKNUM(daily!$A2661))</f>
        <v>293470</v>
      </c>
      <c r="P2661">
        <f>SUMIFS(COT!G:G,COT!$A:$A,YEAR(daily!$A2661),COT!$B:$B,WEEKNUM(daily!$A2661))</f>
        <v>231974</v>
      </c>
      <c r="Q2661">
        <f>SUMIFS(COT!H:H,COT!$A:$A,YEAR(daily!$A2661),COT!$B:$B,WEEKNUM(daily!$A2661))</f>
        <v>322084</v>
      </c>
      <c r="R2661">
        <f>SUMIFS(COT!I:I,COT!$A:$A,YEAR(daily!$A2661),COT!$B:$B,WEEKNUM(daily!$A2661))</f>
        <v>635045</v>
      </c>
      <c r="S2661">
        <f>SUMIFS(COT!J:J,COT!$A:$A,YEAR(daily!$A2661),COT!$B:$B,WEEKNUM(daily!$A2661))</f>
        <v>707401</v>
      </c>
      <c r="T2661">
        <f>SUMIFS(COT!K:K,COT!$A:$A,YEAR(daily!$A2661),COT!$B:$B,WEEKNUM(daily!$A2661))</f>
        <v>82156</v>
      </c>
      <c r="U2661">
        <f>SUMIFS(COT!L:L,COT!$A:$A,YEAR(daily!$A2661),COT!$B:$B,WEEKNUM(daily!$A2661))</f>
        <v>71296</v>
      </c>
      <c r="V2661">
        <f>SUMIFS(COT!M:M,COT!$A:$A,YEAR(daily!$A2661),COT!$B:$B,WEEKNUM(daily!$A2661))</f>
        <v>126</v>
      </c>
      <c r="W2661">
        <f>SUMIFS(COT!N:N,COT!$A:$A,YEAR(daily!$A2661),COT!$B:$B,WEEKNUM(daily!$A2661))</f>
        <v>99</v>
      </c>
      <c r="X2661">
        <f>SUMIFS(COT!O:O,COT!$A:$A,YEAR(daily!$A2661),COT!$B:$B,WEEKNUM(daily!$A2661))</f>
        <v>149</v>
      </c>
      <c r="Y2661">
        <f>SUMIFS(COT!P:P,COT!$A:$A,YEAR(daily!$A2661),COT!$B:$B,WEEKNUM(daily!$A2661))</f>
        <v>83</v>
      </c>
      <c r="Z2661">
        <f>SUMIFS(COT!Q:Q,COT!$A:$A,YEAR(daily!$A2661),COT!$B:$B,WEEKNUM(daily!$A2661))</f>
        <v>95</v>
      </c>
      <c r="AA2661">
        <f>SUMIFS(Saudi!B:B,Saudi!$A:$A,YEAR(daily!$A2661))</f>
        <v>741.61599999999999</v>
      </c>
      <c r="AB2661">
        <f>SUMIFS(Saudi!C:C,Saudi!$A:$A,YEAR(daily!$A2661))</f>
        <v>670.98500000000001</v>
      </c>
      <c r="AC2661">
        <f>SUMIFS(Saudi!F:F,Saudi!$A:$A,YEAR(daily!$A2661))</f>
        <v>3981420</v>
      </c>
      <c r="AD2661">
        <f>SUMIFS(Saudi!G:G,Saudi!$A:$A,YEAR(daily!$A2661))</f>
        <v>79.530291590719216</v>
      </c>
      <c r="AE2661">
        <f>SUMIFS(Saudi!H:H,Saudi!$A:$A,YEAR(daily!$A2661))</f>
        <v>316643493.54512131</v>
      </c>
      <c r="AF2661" s="5">
        <f t="shared" si="107"/>
        <v>9</v>
      </c>
      <c r="AG2661" s="5">
        <f t="shared" si="108"/>
        <v>2010</v>
      </c>
    </row>
    <row r="2662" spans="1:33">
      <c r="A2662" s="3">
        <v>40451</v>
      </c>
      <c r="B2662" s="1">
        <v>341496</v>
      </c>
      <c r="C2662" s="1">
        <v>107175</v>
      </c>
      <c r="D2662" s="1">
        <v>45235</v>
      </c>
      <c r="E2662" s="1">
        <v>79.97</v>
      </c>
      <c r="F2662" s="1">
        <v>81.81</v>
      </c>
      <c r="G2662" s="1">
        <v>82.58</v>
      </c>
      <c r="H2662" s="2">
        <v>52.6</v>
      </c>
      <c r="I2662" s="2">
        <v>29.3</v>
      </c>
      <c r="J2662" s="2">
        <v>87.5</v>
      </c>
      <c r="K2662" s="2">
        <v>89.6</v>
      </c>
      <c r="L2662">
        <f>SUMIFS(US!B:B,US!$D:$D,YEAR(daily!$A2662),US!$E:$E,MONTH(daily!$A2662))</f>
        <v>9858</v>
      </c>
      <c r="M2662">
        <f>SUMIFS(US!C:C,US!$D:$D,YEAR(daily!$A2662),US!$E:$E,MONTH(daily!$A2662))</f>
        <v>19438</v>
      </c>
      <c r="N2662">
        <f>SUMIFS(COT!E:E,COT!$A:$A,YEAR(daily!$A2662),COT!$B:$B,WEEKNUM(daily!$A2662))</f>
        <v>1332755</v>
      </c>
      <c r="O2662">
        <f>SUMIFS(COT!F:F,COT!$A:$A,YEAR(daily!$A2662),COT!$B:$B,WEEKNUM(daily!$A2662))</f>
        <v>293470</v>
      </c>
      <c r="P2662">
        <f>SUMIFS(COT!G:G,COT!$A:$A,YEAR(daily!$A2662),COT!$B:$B,WEEKNUM(daily!$A2662))</f>
        <v>231974</v>
      </c>
      <c r="Q2662">
        <f>SUMIFS(COT!H:H,COT!$A:$A,YEAR(daily!$A2662),COT!$B:$B,WEEKNUM(daily!$A2662))</f>
        <v>322084</v>
      </c>
      <c r="R2662">
        <f>SUMIFS(COT!I:I,COT!$A:$A,YEAR(daily!$A2662),COT!$B:$B,WEEKNUM(daily!$A2662))</f>
        <v>635045</v>
      </c>
      <c r="S2662">
        <f>SUMIFS(COT!J:J,COT!$A:$A,YEAR(daily!$A2662),COT!$B:$B,WEEKNUM(daily!$A2662))</f>
        <v>707401</v>
      </c>
      <c r="T2662">
        <f>SUMIFS(COT!K:K,COT!$A:$A,YEAR(daily!$A2662),COT!$B:$B,WEEKNUM(daily!$A2662))</f>
        <v>82156</v>
      </c>
      <c r="U2662">
        <f>SUMIFS(COT!L:L,COT!$A:$A,YEAR(daily!$A2662),COT!$B:$B,WEEKNUM(daily!$A2662))</f>
        <v>71296</v>
      </c>
      <c r="V2662">
        <f>SUMIFS(COT!M:M,COT!$A:$A,YEAR(daily!$A2662),COT!$B:$B,WEEKNUM(daily!$A2662))</f>
        <v>126</v>
      </c>
      <c r="W2662">
        <f>SUMIFS(COT!N:N,COT!$A:$A,YEAR(daily!$A2662),COT!$B:$B,WEEKNUM(daily!$A2662))</f>
        <v>99</v>
      </c>
      <c r="X2662">
        <f>SUMIFS(COT!O:O,COT!$A:$A,YEAR(daily!$A2662),COT!$B:$B,WEEKNUM(daily!$A2662))</f>
        <v>149</v>
      </c>
      <c r="Y2662">
        <f>SUMIFS(COT!P:P,COT!$A:$A,YEAR(daily!$A2662),COT!$B:$B,WEEKNUM(daily!$A2662))</f>
        <v>83</v>
      </c>
      <c r="Z2662">
        <f>SUMIFS(COT!Q:Q,COT!$A:$A,YEAR(daily!$A2662),COT!$B:$B,WEEKNUM(daily!$A2662))</f>
        <v>95</v>
      </c>
      <c r="AA2662">
        <f>SUMIFS(Saudi!B:B,Saudi!$A:$A,YEAR(daily!$A2662))</f>
        <v>741.61599999999999</v>
      </c>
      <c r="AB2662">
        <f>SUMIFS(Saudi!C:C,Saudi!$A:$A,YEAR(daily!$A2662))</f>
        <v>670.98500000000001</v>
      </c>
      <c r="AC2662">
        <f>SUMIFS(Saudi!F:F,Saudi!$A:$A,YEAR(daily!$A2662))</f>
        <v>3981420</v>
      </c>
      <c r="AD2662">
        <f>SUMIFS(Saudi!G:G,Saudi!$A:$A,YEAR(daily!$A2662))</f>
        <v>79.530291590719216</v>
      </c>
      <c r="AE2662">
        <f>SUMIFS(Saudi!H:H,Saudi!$A:$A,YEAR(daily!$A2662))</f>
        <v>316643493.54512131</v>
      </c>
      <c r="AF2662" s="5">
        <f t="shared" si="107"/>
        <v>9</v>
      </c>
      <c r="AG2662" s="5">
        <f t="shared" si="108"/>
        <v>2010</v>
      </c>
    </row>
    <row r="2663" spans="1:33">
      <c r="A2663" s="3">
        <v>40452</v>
      </c>
      <c r="B2663" s="1">
        <v>327984</v>
      </c>
      <c r="C2663" s="1">
        <v>106445</v>
      </c>
      <c r="D2663" s="1">
        <v>45416</v>
      </c>
      <c r="E2663" s="1">
        <v>81.58</v>
      </c>
      <c r="F2663" s="1">
        <v>83.28</v>
      </c>
      <c r="G2663" s="1">
        <v>83.95</v>
      </c>
      <c r="H2663" s="2">
        <v>52.6</v>
      </c>
      <c r="I2663" s="2">
        <v>29.3</v>
      </c>
      <c r="J2663" s="2">
        <v>87.5</v>
      </c>
      <c r="K2663" s="2">
        <v>89.6</v>
      </c>
      <c r="L2663">
        <f>SUMIFS(US!B:B,US!$D:$D,YEAR(daily!$A2663),US!$E:$E,MONTH(daily!$A2663))</f>
        <v>9841</v>
      </c>
      <c r="M2663">
        <f>SUMIFS(US!C:C,US!$D:$D,YEAR(daily!$A2663),US!$E:$E,MONTH(daily!$A2663))</f>
        <v>18974</v>
      </c>
      <c r="N2663">
        <f>SUMIFS(COT!E:E,COT!$A:$A,YEAR(daily!$A2663),COT!$B:$B,WEEKNUM(daily!$A2663))</f>
        <v>1332755</v>
      </c>
      <c r="O2663">
        <f>SUMIFS(COT!F:F,COT!$A:$A,YEAR(daily!$A2663),COT!$B:$B,WEEKNUM(daily!$A2663))</f>
        <v>293470</v>
      </c>
      <c r="P2663">
        <f>SUMIFS(COT!G:G,COT!$A:$A,YEAR(daily!$A2663),COT!$B:$B,WEEKNUM(daily!$A2663))</f>
        <v>231974</v>
      </c>
      <c r="Q2663">
        <f>SUMIFS(COT!H:H,COT!$A:$A,YEAR(daily!$A2663),COT!$B:$B,WEEKNUM(daily!$A2663))</f>
        <v>322084</v>
      </c>
      <c r="R2663">
        <f>SUMIFS(COT!I:I,COT!$A:$A,YEAR(daily!$A2663),COT!$B:$B,WEEKNUM(daily!$A2663))</f>
        <v>635045</v>
      </c>
      <c r="S2663">
        <f>SUMIFS(COT!J:J,COT!$A:$A,YEAR(daily!$A2663),COT!$B:$B,WEEKNUM(daily!$A2663))</f>
        <v>707401</v>
      </c>
      <c r="T2663">
        <f>SUMIFS(COT!K:K,COT!$A:$A,YEAR(daily!$A2663),COT!$B:$B,WEEKNUM(daily!$A2663))</f>
        <v>82156</v>
      </c>
      <c r="U2663">
        <f>SUMIFS(COT!L:L,COT!$A:$A,YEAR(daily!$A2663),COT!$B:$B,WEEKNUM(daily!$A2663))</f>
        <v>71296</v>
      </c>
      <c r="V2663">
        <f>SUMIFS(COT!M:M,COT!$A:$A,YEAR(daily!$A2663),COT!$B:$B,WEEKNUM(daily!$A2663))</f>
        <v>126</v>
      </c>
      <c r="W2663">
        <f>SUMIFS(COT!N:N,COT!$A:$A,YEAR(daily!$A2663),COT!$B:$B,WEEKNUM(daily!$A2663))</f>
        <v>99</v>
      </c>
      <c r="X2663">
        <f>SUMIFS(COT!O:O,COT!$A:$A,YEAR(daily!$A2663),COT!$B:$B,WEEKNUM(daily!$A2663))</f>
        <v>149</v>
      </c>
      <c r="Y2663">
        <f>SUMIFS(COT!P:P,COT!$A:$A,YEAR(daily!$A2663),COT!$B:$B,WEEKNUM(daily!$A2663))</f>
        <v>83</v>
      </c>
      <c r="Z2663">
        <f>SUMIFS(COT!Q:Q,COT!$A:$A,YEAR(daily!$A2663),COT!$B:$B,WEEKNUM(daily!$A2663))</f>
        <v>95</v>
      </c>
      <c r="AA2663">
        <f>SUMIFS(Saudi!B:B,Saudi!$A:$A,YEAR(daily!$A2663))</f>
        <v>741.61599999999999</v>
      </c>
      <c r="AB2663">
        <f>SUMIFS(Saudi!C:C,Saudi!$A:$A,YEAR(daily!$A2663))</f>
        <v>670.98500000000001</v>
      </c>
      <c r="AC2663">
        <f>SUMIFS(Saudi!F:F,Saudi!$A:$A,YEAR(daily!$A2663))</f>
        <v>3981420</v>
      </c>
      <c r="AD2663">
        <f>SUMIFS(Saudi!G:G,Saudi!$A:$A,YEAR(daily!$A2663))</f>
        <v>79.530291590719216</v>
      </c>
      <c r="AE2663">
        <f>SUMIFS(Saudi!H:H,Saudi!$A:$A,YEAR(daily!$A2663))</f>
        <v>316643493.54512131</v>
      </c>
      <c r="AF2663" s="5">
        <f t="shared" si="107"/>
        <v>10</v>
      </c>
      <c r="AG2663" s="5">
        <f t="shared" si="108"/>
        <v>2010</v>
      </c>
    </row>
    <row r="2664" spans="1:33">
      <c r="A2664" s="3">
        <v>40455</v>
      </c>
      <c r="B2664" s="1">
        <v>320419</v>
      </c>
      <c r="C2664" s="1">
        <v>111397</v>
      </c>
      <c r="D2664" s="1">
        <v>46865</v>
      </c>
      <c r="E2664" s="1">
        <v>81.47</v>
      </c>
      <c r="F2664" s="1">
        <v>82.88</v>
      </c>
      <c r="G2664" s="1">
        <v>83.5</v>
      </c>
      <c r="H2664" s="2">
        <v>52.6</v>
      </c>
      <c r="I2664" s="2">
        <v>29.3</v>
      </c>
      <c r="J2664" s="2">
        <v>87.5</v>
      </c>
      <c r="K2664" s="2">
        <v>89.6</v>
      </c>
      <c r="L2664">
        <f>SUMIFS(US!B:B,US!$D:$D,YEAR(daily!$A2664),US!$E:$E,MONTH(daily!$A2664))</f>
        <v>9841</v>
      </c>
      <c r="M2664">
        <f>SUMIFS(US!C:C,US!$D:$D,YEAR(daily!$A2664),US!$E:$E,MONTH(daily!$A2664))</f>
        <v>18974</v>
      </c>
      <c r="N2664">
        <f>SUMIFS(COT!E:E,COT!$A:$A,YEAR(daily!$A2664),COT!$B:$B,WEEKNUM(daily!$A2664))</f>
        <v>1407933</v>
      </c>
      <c r="O2664">
        <f>SUMIFS(COT!F:F,COT!$A:$A,YEAR(daily!$A2664),COT!$B:$B,WEEKNUM(daily!$A2664))</f>
        <v>319363</v>
      </c>
      <c r="P2664">
        <f>SUMIFS(COT!G:G,COT!$A:$A,YEAR(daily!$A2664),COT!$B:$B,WEEKNUM(daily!$A2664))</f>
        <v>203337</v>
      </c>
      <c r="Q2664">
        <f>SUMIFS(COT!H:H,COT!$A:$A,YEAR(daily!$A2664),COT!$B:$B,WEEKNUM(daily!$A2664))</f>
        <v>366657</v>
      </c>
      <c r="R2664">
        <f>SUMIFS(COT!I:I,COT!$A:$A,YEAR(daily!$A2664),COT!$B:$B,WEEKNUM(daily!$A2664))</f>
        <v>639534</v>
      </c>
      <c r="S2664">
        <f>SUMIFS(COT!J:J,COT!$A:$A,YEAR(daily!$A2664),COT!$B:$B,WEEKNUM(daily!$A2664))</f>
        <v>762465</v>
      </c>
      <c r="T2664">
        <f>SUMIFS(COT!K:K,COT!$A:$A,YEAR(daily!$A2664),COT!$B:$B,WEEKNUM(daily!$A2664))</f>
        <v>82379</v>
      </c>
      <c r="U2664">
        <f>SUMIFS(COT!L:L,COT!$A:$A,YEAR(daily!$A2664),COT!$B:$B,WEEKNUM(daily!$A2664))</f>
        <v>75474</v>
      </c>
      <c r="V2664">
        <f>SUMIFS(COT!M:M,COT!$A:$A,YEAR(daily!$A2664),COT!$B:$B,WEEKNUM(daily!$A2664))</f>
        <v>136</v>
      </c>
      <c r="W2664">
        <f>SUMIFS(COT!N:N,COT!$A:$A,YEAR(daily!$A2664),COT!$B:$B,WEEKNUM(daily!$A2664))</f>
        <v>99</v>
      </c>
      <c r="X2664">
        <f>SUMIFS(COT!O:O,COT!$A:$A,YEAR(daily!$A2664),COT!$B:$B,WEEKNUM(daily!$A2664))</f>
        <v>160</v>
      </c>
      <c r="Y2664">
        <f>SUMIFS(COT!P:P,COT!$A:$A,YEAR(daily!$A2664),COT!$B:$B,WEEKNUM(daily!$A2664))</f>
        <v>89</v>
      </c>
      <c r="Z2664">
        <f>SUMIFS(COT!Q:Q,COT!$A:$A,YEAR(daily!$A2664),COT!$B:$B,WEEKNUM(daily!$A2664))</f>
        <v>102</v>
      </c>
      <c r="AA2664">
        <f>SUMIFS(Saudi!B:B,Saudi!$A:$A,YEAR(daily!$A2664))</f>
        <v>741.61599999999999</v>
      </c>
      <c r="AB2664">
        <f>SUMIFS(Saudi!C:C,Saudi!$A:$A,YEAR(daily!$A2664))</f>
        <v>670.98500000000001</v>
      </c>
      <c r="AC2664">
        <f>SUMIFS(Saudi!F:F,Saudi!$A:$A,YEAR(daily!$A2664))</f>
        <v>3981420</v>
      </c>
      <c r="AD2664">
        <f>SUMIFS(Saudi!G:G,Saudi!$A:$A,YEAR(daily!$A2664))</f>
        <v>79.530291590719216</v>
      </c>
      <c r="AE2664">
        <f>SUMIFS(Saudi!H:H,Saudi!$A:$A,YEAR(daily!$A2664))</f>
        <v>316643493.54512131</v>
      </c>
      <c r="AF2664" s="5">
        <f t="shared" si="107"/>
        <v>10</v>
      </c>
      <c r="AG2664" s="5">
        <f t="shared" si="108"/>
        <v>2010</v>
      </c>
    </row>
    <row r="2665" spans="1:33">
      <c r="A2665" s="3">
        <v>40456</v>
      </c>
      <c r="B2665" s="1">
        <v>318650</v>
      </c>
      <c r="C2665" s="1">
        <v>119901</v>
      </c>
      <c r="D2665" s="1">
        <v>51332</v>
      </c>
      <c r="E2665" s="1">
        <v>82.82</v>
      </c>
      <c r="F2665" s="1">
        <v>84.39</v>
      </c>
      <c r="G2665" s="1">
        <v>85.01</v>
      </c>
      <c r="H2665" s="2">
        <v>52.6</v>
      </c>
      <c r="I2665" s="2">
        <v>29.3</v>
      </c>
      <c r="J2665" s="2">
        <v>87.5</v>
      </c>
      <c r="K2665" s="2">
        <v>89.6</v>
      </c>
      <c r="L2665">
        <f>SUMIFS(US!B:B,US!$D:$D,YEAR(daily!$A2665),US!$E:$E,MONTH(daily!$A2665))</f>
        <v>9841</v>
      </c>
      <c r="M2665">
        <f>SUMIFS(US!C:C,US!$D:$D,YEAR(daily!$A2665),US!$E:$E,MONTH(daily!$A2665))</f>
        <v>18974</v>
      </c>
      <c r="N2665">
        <f>SUMIFS(COT!E:E,COT!$A:$A,YEAR(daily!$A2665),COT!$B:$B,WEEKNUM(daily!$A2665))</f>
        <v>1407933</v>
      </c>
      <c r="O2665">
        <f>SUMIFS(COT!F:F,COT!$A:$A,YEAR(daily!$A2665),COT!$B:$B,WEEKNUM(daily!$A2665))</f>
        <v>319363</v>
      </c>
      <c r="P2665">
        <f>SUMIFS(COT!G:G,COT!$A:$A,YEAR(daily!$A2665),COT!$B:$B,WEEKNUM(daily!$A2665))</f>
        <v>203337</v>
      </c>
      <c r="Q2665">
        <f>SUMIFS(COT!H:H,COT!$A:$A,YEAR(daily!$A2665),COT!$B:$B,WEEKNUM(daily!$A2665))</f>
        <v>366657</v>
      </c>
      <c r="R2665">
        <f>SUMIFS(COT!I:I,COT!$A:$A,YEAR(daily!$A2665),COT!$B:$B,WEEKNUM(daily!$A2665))</f>
        <v>639534</v>
      </c>
      <c r="S2665">
        <f>SUMIFS(COT!J:J,COT!$A:$A,YEAR(daily!$A2665),COT!$B:$B,WEEKNUM(daily!$A2665))</f>
        <v>762465</v>
      </c>
      <c r="T2665">
        <f>SUMIFS(COT!K:K,COT!$A:$A,YEAR(daily!$A2665),COT!$B:$B,WEEKNUM(daily!$A2665))</f>
        <v>82379</v>
      </c>
      <c r="U2665">
        <f>SUMIFS(COT!L:L,COT!$A:$A,YEAR(daily!$A2665),COT!$B:$B,WEEKNUM(daily!$A2665))</f>
        <v>75474</v>
      </c>
      <c r="V2665">
        <f>SUMIFS(COT!M:M,COT!$A:$A,YEAR(daily!$A2665),COT!$B:$B,WEEKNUM(daily!$A2665))</f>
        <v>136</v>
      </c>
      <c r="W2665">
        <f>SUMIFS(COT!N:N,COT!$A:$A,YEAR(daily!$A2665),COT!$B:$B,WEEKNUM(daily!$A2665))</f>
        <v>99</v>
      </c>
      <c r="X2665">
        <f>SUMIFS(COT!O:O,COT!$A:$A,YEAR(daily!$A2665),COT!$B:$B,WEEKNUM(daily!$A2665))</f>
        <v>160</v>
      </c>
      <c r="Y2665">
        <f>SUMIFS(COT!P:P,COT!$A:$A,YEAR(daily!$A2665),COT!$B:$B,WEEKNUM(daily!$A2665))</f>
        <v>89</v>
      </c>
      <c r="Z2665">
        <f>SUMIFS(COT!Q:Q,COT!$A:$A,YEAR(daily!$A2665),COT!$B:$B,WEEKNUM(daily!$A2665))</f>
        <v>102</v>
      </c>
      <c r="AA2665">
        <f>SUMIFS(Saudi!B:B,Saudi!$A:$A,YEAR(daily!$A2665))</f>
        <v>741.61599999999999</v>
      </c>
      <c r="AB2665">
        <f>SUMIFS(Saudi!C:C,Saudi!$A:$A,YEAR(daily!$A2665))</f>
        <v>670.98500000000001</v>
      </c>
      <c r="AC2665">
        <f>SUMIFS(Saudi!F:F,Saudi!$A:$A,YEAR(daily!$A2665))</f>
        <v>3981420</v>
      </c>
      <c r="AD2665">
        <f>SUMIFS(Saudi!G:G,Saudi!$A:$A,YEAR(daily!$A2665))</f>
        <v>79.530291590719216</v>
      </c>
      <c r="AE2665">
        <f>SUMIFS(Saudi!H:H,Saudi!$A:$A,YEAR(daily!$A2665))</f>
        <v>316643493.54512131</v>
      </c>
      <c r="AF2665" s="5">
        <f t="shared" si="107"/>
        <v>10</v>
      </c>
      <c r="AG2665" s="5">
        <f t="shared" si="108"/>
        <v>2010</v>
      </c>
    </row>
    <row r="2666" spans="1:33">
      <c r="A2666" s="3">
        <v>40457</v>
      </c>
      <c r="B2666" s="1">
        <v>314185</v>
      </c>
      <c r="C2666" s="1">
        <v>124858</v>
      </c>
      <c r="D2666" s="1">
        <v>52707</v>
      </c>
      <c r="E2666" s="1">
        <v>83.23</v>
      </c>
      <c r="F2666" s="1">
        <v>84.77</v>
      </c>
      <c r="G2666" s="1">
        <v>85.38</v>
      </c>
      <c r="H2666" s="2">
        <v>52.6</v>
      </c>
      <c r="I2666" s="2">
        <v>29.3</v>
      </c>
      <c r="J2666" s="2">
        <v>87.5</v>
      </c>
      <c r="K2666" s="2">
        <v>89.6</v>
      </c>
      <c r="L2666">
        <f>SUMIFS(US!B:B,US!$D:$D,YEAR(daily!$A2666),US!$E:$E,MONTH(daily!$A2666))</f>
        <v>9841</v>
      </c>
      <c r="M2666">
        <f>SUMIFS(US!C:C,US!$D:$D,YEAR(daily!$A2666),US!$E:$E,MONTH(daily!$A2666))</f>
        <v>18974</v>
      </c>
      <c r="N2666">
        <f>SUMIFS(COT!E:E,COT!$A:$A,YEAR(daily!$A2666),COT!$B:$B,WEEKNUM(daily!$A2666))</f>
        <v>1407933</v>
      </c>
      <c r="O2666">
        <f>SUMIFS(COT!F:F,COT!$A:$A,YEAR(daily!$A2666),COT!$B:$B,WEEKNUM(daily!$A2666))</f>
        <v>319363</v>
      </c>
      <c r="P2666">
        <f>SUMIFS(COT!G:G,COT!$A:$A,YEAR(daily!$A2666),COT!$B:$B,WEEKNUM(daily!$A2666))</f>
        <v>203337</v>
      </c>
      <c r="Q2666">
        <f>SUMIFS(COT!H:H,COT!$A:$A,YEAR(daily!$A2666),COT!$B:$B,WEEKNUM(daily!$A2666))</f>
        <v>366657</v>
      </c>
      <c r="R2666">
        <f>SUMIFS(COT!I:I,COT!$A:$A,YEAR(daily!$A2666),COT!$B:$B,WEEKNUM(daily!$A2666))</f>
        <v>639534</v>
      </c>
      <c r="S2666">
        <f>SUMIFS(COT!J:J,COT!$A:$A,YEAR(daily!$A2666),COT!$B:$B,WEEKNUM(daily!$A2666))</f>
        <v>762465</v>
      </c>
      <c r="T2666">
        <f>SUMIFS(COT!K:K,COT!$A:$A,YEAR(daily!$A2666),COT!$B:$B,WEEKNUM(daily!$A2666))</f>
        <v>82379</v>
      </c>
      <c r="U2666">
        <f>SUMIFS(COT!L:L,COT!$A:$A,YEAR(daily!$A2666),COT!$B:$B,WEEKNUM(daily!$A2666))</f>
        <v>75474</v>
      </c>
      <c r="V2666">
        <f>SUMIFS(COT!M:M,COT!$A:$A,YEAR(daily!$A2666),COT!$B:$B,WEEKNUM(daily!$A2666))</f>
        <v>136</v>
      </c>
      <c r="W2666">
        <f>SUMIFS(COT!N:N,COT!$A:$A,YEAR(daily!$A2666),COT!$B:$B,WEEKNUM(daily!$A2666))</f>
        <v>99</v>
      </c>
      <c r="X2666">
        <f>SUMIFS(COT!O:O,COT!$A:$A,YEAR(daily!$A2666),COT!$B:$B,WEEKNUM(daily!$A2666))</f>
        <v>160</v>
      </c>
      <c r="Y2666">
        <f>SUMIFS(COT!P:P,COT!$A:$A,YEAR(daily!$A2666),COT!$B:$B,WEEKNUM(daily!$A2666))</f>
        <v>89</v>
      </c>
      <c r="Z2666">
        <f>SUMIFS(COT!Q:Q,COT!$A:$A,YEAR(daily!$A2666),COT!$B:$B,WEEKNUM(daily!$A2666))</f>
        <v>102</v>
      </c>
      <c r="AA2666">
        <f>SUMIFS(Saudi!B:B,Saudi!$A:$A,YEAR(daily!$A2666))</f>
        <v>741.61599999999999</v>
      </c>
      <c r="AB2666">
        <f>SUMIFS(Saudi!C:C,Saudi!$A:$A,YEAR(daily!$A2666))</f>
        <v>670.98500000000001</v>
      </c>
      <c r="AC2666">
        <f>SUMIFS(Saudi!F:F,Saudi!$A:$A,YEAR(daily!$A2666))</f>
        <v>3981420</v>
      </c>
      <c r="AD2666">
        <f>SUMIFS(Saudi!G:G,Saudi!$A:$A,YEAR(daily!$A2666))</f>
        <v>79.530291590719216</v>
      </c>
      <c r="AE2666">
        <f>SUMIFS(Saudi!H:H,Saudi!$A:$A,YEAR(daily!$A2666))</f>
        <v>316643493.54512131</v>
      </c>
      <c r="AF2666" s="5">
        <f t="shared" si="107"/>
        <v>10</v>
      </c>
      <c r="AG2666" s="5">
        <f t="shared" si="108"/>
        <v>2010</v>
      </c>
    </row>
    <row r="2667" spans="1:33">
      <c r="A2667" s="3">
        <v>40458</v>
      </c>
      <c r="B2667" s="1">
        <v>276817</v>
      </c>
      <c r="C2667" s="1">
        <v>127384</v>
      </c>
      <c r="D2667" s="1">
        <v>52309</v>
      </c>
      <c r="E2667" s="1">
        <v>81.67</v>
      </c>
      <c r="F2667" s="1">
        <v>83.16</v>
      </c>
      <c r="G2667" s="1">
        <v>83.77</v>
      </c>
      <c r="H2667" s="2">
        <v>52.6</v>
      </c>
      <c r="I2667" s="2">
        <v>29.3</v>
      </c>
      <c r="J2667" s="2">
        <v>87.5</v>
      </c>
      <c r="K2667" s="2">
        <v>89.6</v>
      </c>
      <c r="L2667">
        <f>SUMIFS(US!B:B,US!$D:$D,YEAR(daily!$A2667),US!$E:$E,MONTH(daily!$A2667))</f>
        <v>9841</v>
      </c>
      <c r="M2667">
        <f>SUMIFS(US!C:C,US!$D:$D,YEAR(daily!$A2667),US!$E:$E,MONTH(daily!$A2667))</f>
        <v>18974</v>
      </c>
      <c r="N2667">
        <f>SUMIFS(COT!E:E,COT!$A:$A,YEAR(daily!$A2667),COT!$B:$B,WEEKNUM(daily!$A2667))</f>
        <v>1407933</v>
      </c>
      <c r="O2667">
        <f>SUMIFS(COT!F:F,COT!$A:$A,YEAR(daily!$A2667),COT!$B:$B,WEEKNUM(daily!$A2667))</f>
        <v>319363</v>
      </c>
      <c r="P2667">
        <f>SUMIFS(COT!G:G,COT!$A:$A,YEAR(daily!$A2667),COT!$B:$B,WEEKNUM(daily!$A2667))</f>
        <v>203337</v>
      </c>
      <c r="Q2667">
        <f>SUMIFS(COT!H:H,COT!$A:$A,YEAR(daily!$A2667),COT!$B:$B,WEEKNUM(daily!$A2667))</f>
        <v>366657</v>
      </c>
      <c r="R2667">
        <f>SUMIFS(COT!I:I,COT!$A:$A,YEAR(daily!$A2667),COT!$B:$B,WEEKNUM(daily!$A2667))</f>
        <v>639534</v>
      </c>
      <c r="S2667">
        <f>SUMIFS(COT!J:J,COT!$A:$A,YEAR(daily!$A2667),COT!$B:$B,WEEKNUM(daily!$A2667))</f>
        <v>762465</v>
      </c>
      <c r="T2667">
        <f>SUMIFS(COT!K:K,COT!$A:$A,YEAR(daily!$A2667),COT!$B:$B,WEEKNUM(daily!$A2667))</f>
        <v>82379</v>
      </c>
      <c r="U2667">
        <f>SUMIFS(COT!L:L,COT!$A:$A,YEAR(daily!$A2667),COT!$B:$B,WEEKNUM(daily!$A2667))</f>
        <v>75474</v>
      </c>
      <c r="V2667">
        <f>SUMIFS(COT!M:M,COT!$A:$A,YEAR(daily!$A2667),COT!$B:$B,WEEKNUM(daily!$A2667))</f>
        <v>136</v>
      </c>
      <c r="W2667">
        <f>SUMIFS(COT!N:N,COT!$A:$A,YEAR(daily!$A2667),COT!$B:$B,WEEKNUM(daily!$A2667))</f>
        <v>99</v>
      </c>
      <c r="X2667">
        <f>SUMIFS(COT!O:O,COT!$A:$A,YEAR(daily!$A2667),COT!$B:$B,WEEKNUM(daily!$A2667))</f>
        <v>160</v>
      </c>
      <c r="Y2667">
        <f>SUMIFS(COT!P:P,COT!$A:$A,YEAR(daily!$A2667),COT!$B:$B,WEEKNUM(daily!$A2667))</f>
        <v>89</v>
      </c>
      <c r="Z2667">
        <f>SUMIFS(COT!Q:Q,COT!$A:$A,YEAR(daily!$A2667),COT!$B:$B,WEEKNUM(daily!$A2667))</f>
        <v>102</v>
      </c>
      <c r="AA2667">
        <f>SUMIFS(Saudi!B:B,Saudi!$A:$A,YEAR(daily!$A2667))</f>
        <v>741.61599999999999</v>
      </c>
      <c r="AB2667">
        <f>SUMIFS(Saudi!C:C,Saudi!$A:$A,YEAR(daily!$A2667))</f>
        <v>670.98500000000001</v>
      </c>
      <c r="AC2667">
        <f>SUMIFS(Saudi!F:F,Saudi!$A:$A,YEAR(daily!$A2667))</f>
        <v>3981420</v>
      </c>
      <c r="AD2667">
        <f>SUMIFS(Saudi!G:G,Saudi!$A:$A,YEAR(daily!$A2667))</f>
        <v>79.530291590719216</v>
      </c>
      <c r="AE2667">
        <f>SUMIFS(Saudi!H:H,Saudi!$A:$A,YEAR(daily!$A2667))</f>
        <v>316643493.54512131</v>
      </c>
      <c r="AF2667" s="5">
        <f t="shared" si="107"/>
        <v>10</v>
      </c>
      <c r="AG2667" s="5">
        <f t="shared" si="108"/>
        <v>2010</v>
      </c>
    </row>
    <row r="2668" spans="1:33">
      <c r="A2668" s="3">
        <v>40459</v>
      </c>
      <c r="B2668" s="1">
        <v>259758</v>
      </c>
      <c r="C2668" s="1">
        <v>139958</v>
      </c>
      <c r="D2668" s="1">
        <v>57227</v>
      </c>
      <c r="E2668" s="1">
        <v>82.66</v>
      </c>
      <c r="F2668" s="1">
        <v>84.04</v>
      </c>
      <c r="G2668" s="1">
        <v>84.58</v>
      </c>
      <c r="H2668" s="2">
        <v>52.6</v>
      </c>
      <c r="I2668" s="2">
        <v>29.3</v>
      </c>
      <c r="J2668" s="2">
        <v>87.5</v>
      </c>
      <c r="K2668" s="2">
        <v>89.6</v>
      </c>
      <c r="L2668">
        <f>SUMIFS(US!B:B,US!$D:$D,YEAR(daily!$A2668),US!$E:$E,MONTH(daily!$A2668))</f>
        <v>9841</v>
      </c>
      <c r="M2668">
        <f>SUMIFS(US!C:C,US!$D:$D,YEAR(daily!$A2668),US!$E:$E,MONTH(daily!$A2668))</f>
        <v>18974</v>
      </c>
      <c r="N2668">
        <f>SUMIFS(COT!E:E,COT!$A:$A,YEAR(daily!$A2668),COT!$B:$B,WEEKNUM(daily!$A2668))</f>
        <v>1407933</v>
      </c>
      <c r="O2668">
        <f>SUMIFS(COT!F:F,COT!$A:$A,YEAR(daily!$A2668),COT!$B:$B,WEEKNUM(daily!$A2668))</f>
        <v>319363</v>
      </c>
      <c r="P2668">
        <f>SUMIFS(COT!G:G,COT!$A:$A,YEAR(daily!$A2668),COT!$B:$B,WEEKNUM(daily!$A2668))</f>
        <v>203337</v>
      </c>
      <c r="Q2668">
        <f>SUMIFS(COT!H:H,COT!$A:$A,YEAR(daily!$A2668),COT!$B:$B,WEEKNUM(daily!$A2668))</f>
        <v>366657</v>
      </c>
      <c r="R2668">
        <f>SUMIFS(COT!I:I,COT!$A:$A,YEAR(daily!$A2668),COT!$B:$B,WEEKNUM(daily!$A2668))</f>
        <v>639534</v>
      </c>
      <c r="S2668">
        <f>SUMIFS(COT!J:J,COT!$A:$A,YEAR(daily!$A2668),COT!$B:$B,WEEKNUM(daily!$A2668))</f>
        <v>762465</v>
      </c>
      <c r="T2668">
        <f>SUMIFS(COT!K:K,COT!$A:$A,YEAR(daily!$A2668),COT!$B:$B,WEEKNUM(daily!$A2668))</f>
        <v>82379</v>
      </c>
      <c r="U2668">
        <f>SUMIFS(COT!L:L,COT!$A:$A,YEAR(daily!$A2668),COT!$B:$B,WEEKNUM(daily!$A2668))</f>
        <v>75474</v>
      </c>
      <c r="V2668">
        <f>SUMIFS(COT!M:M,COT!$A:$A,YEAR(daily!$A2668),COT!$B:$B,WEEKNUM(daily!$A2668))</f>
        <v>136</v>
      </c>
      <c r="W2668">
        <f>SUMIFS(COT!N:N,COT!$A:$A,YEAR(daily!$A2668),COT!$B:$B,WEEKNUM(daily!$A2668))</f>
        <v>99</v>
      </c>
      <c r="X2668">
        <f>SUMIFS(COT!O:O,COT!$A:$A,YEAR(daily!$A2668),COT!$B:$B,WEEKNUM(daily!$A2668))</f>
        <v>160</v>
      </c>
      <c r="Y2668">
        <f>SUMIFS(COT!P:P,COT!$A:$A,YEAR(daily!$A2668),COT!$B:$B,WEEKNUM(daily!$A2668))</f>
        <v>89</v>
      </c>
      <c r="Z2668">
        <f>SUMIFS(COT!Q:Q,COT!$A:$A,YEAR(daily!$A2668),COT!$B:$B,WEEKNUM(daily!$A2668))</f>
        <v>102</v>
      </c>
      <c r="AA2668">
        <f>SUMIFS(Saudi!B:B,Saudi!$A:$A,YEAR(daily!$A2668))</f>
        <v>741.61599999999999</v>
      </c>
      <c r="AB2668">
        <f>SUMIFS(Saudi!C:C,Saudi!$A:$A,YEAR(daily!$A2668))</f>
        <v>670.98500000000001</v>
      </c>
      <c r="AC2668">
        <f>SUMIFS(Saudi!F:F,Saudi!$A:$A,YEAR(daily!$A2668))</f>
        <v>3981420</v>
      </c>
      <c r="AD2668">
        <f>SUMIFS(Saudi!G:G,Saudi!$A:$A,YEAR(daily!$A2668))</f>
        <v>79.530291590719216</v>
      </c>
      <c r="AE2668">
        <f>SUMIFS(Saudi!H:H,Saudi!$A:$A,YEAR(daily!$A2668))</f>
        <v>316643493.54512131</v>
      </c>
      <c r="AF2668" s="5">
        <f t="shared" si="107"/>
        <v>10</v>
      </c>
      <c r="AG2668" s="5">
        <f t="shared" si="108"/>
        <v>2010</v>
      </c>
    </row>
    <row r="2669" spans="1:33">
      <c r="A2669" s="3">
        <v>40462</v>
      </c>
      <c r="B2669" s="1">
        <v>211068</v>
      </c>
      <c r="C2669" s="1">
        <v>148492</v>
      </c>
      <c r="D2669" s="1">
        <v>57516</v>
      </c>
      <c r="E2669" s="1">
        <v>82.21</v>
      </c>
      <c r="F2669" s="1">
        <v>83.88</v>
      </c>
      <c r="G2669" s="1">
        <v>84.5</v>
      </c>
      <c r="H2669" s="2">
        <v>52.6</v>
      </c>
      <c r="I2669" s="2">
        <v>29.3</v>
      </c>
      <c r="J2669" s="2">
        <v>87.5</v>
      </c>
      <c r="K2669" s="2">
        <v>89.6</v>
      </c>
      <c r="L2669">
        <f>SUMIFS(US!B:B,US!$D:$D,YEAR(daily!$A2669),US!$E:$E,MONTH(daily!$A2669))</f>
        <v>9841</v>
      </c>
      <c r="M2669">
        <f>SUMIFS(US!C:C,US!$D:$D,YEAR(daily!$A2669),US!$E:$E,MONTH(daily!$A2669))</f>
        <v>18974</v>
      </c>
      <c r="N2669">
        <f>SUMIFS(COT!E:E,COT!$A:$A,YEAR(daily!$A2669),COT!$B:$B,WEEKNUM(daily!$A2669))</f>
        <v>1442044</v>
      </c>
      <c r="O2669">
        <f>SUMIFS(COT!F:F,COT!$A:$A,YEAR(daily!$A2669),COT!$B:$B,WEEKNUM(daily!$A2669))</f>
        <v>324993</v>
      </c>
      <c r="P2669">
        <f>SUMIFS(COT!G:G,COT!$A:$A,YEAR(daily!$A2669),COT!$B:$B,WEEKNUM(daily!$A2669))</f>
        <v>195667</v>
      </c>
      <c r="Q2669">
        <f>SUMIFS(COT!H:H,COT!$A:$A,YEAR(daily!$A2669),COT!$B:$B,WEEKNUM(daily!$A2669))</f>
        <v>374624</v>
      </c>
      <c r="R2669">
        <f>SUMIFS(COT!I:I,COT!$A:$A,YEAR(daily!$A2669),COT!$B:$B,WEEKNUM(daily!$A2669))</f>
        <v>656827</v>
      </c>
      <c r="S2669">
        <f>SUMIFS(COT!J:J,COT!$A:$A,YEAR(daily!$A2669),COT!$B:$B,WEEKNUM(daily!$A2669))</f>
        <v>800064</v>
      </c>
      <c r="T2669">
        <f>SUMIFS(COT!K:K,COT!$A:$A,YEAR(daily!$A2669),COT!$B:$B,WEEKNUM(daily!$A2669))</f>
        <v>85600</v>
      </c>
      <c r="U2669">
        <f>SUMIFS(COT!L:L,COT!$A:$A,YEAR(daily!$A2669),COT!$B:$B,WEEKNUM(daily!$A2669))</f>
        <v>71689</v>
      </c>
      <c r="V2669">
        <f>SUMIFS(COT!M:M,COT!$A:$A,YEAR(daily!$A2669),COT!$B:$B,WEEKNUM(daily!$A2669))</f>
        <v>138</v>
      </c>
      <c r="W2669">
        <f>SUMIFS(COT!N:N,COT!$A:$A,YEAR(daily!$A2669),COT!$B:$B,WEEKNUM(daily!$A2669))</f>
        <v>96</v>
      </c>
      <c r="X2669">
        <f>SUMIFS(COT!O:O,COT!$A:$A,YEAR(daily!$A2669),COT!$B:$B,WEEKNUM(daily!$A2669))</f>
        <v>161</v>
      </c>
      <c r="Y2669">
        <f>SUMIFS(COT!P:P,COT!$A:$A,YEAR(daily!$A2669),COT!$B:$B,WEEKNUM(daily!$A2669))</f>
        <v>85</v>
      </c>
      <c r="Z2669">
        <f>SUMIFS(COT!Q:Q,COT!$A:$A,YEAR(daily!$A2669),COT!$B:$B,WEEKNUM(daily!$A2669))</f>
        <v>101</v>
      </c>
      <c r="AA2669">
        <f>SUMIFS(Saudi!B:B,Saudi!$A:$A,YEAR(daily!$A2669))</f>
        <v>741.61599999999999</v>
      </c>
      <c r="AB2669">
        <f>SUMIFS(Saudi!C:C,Saudi!$A:$A,YEAR(daily!$A2669))</f>
        <v>670.98500000000001</v>
      </c>
      <c r="AC2669">
        <f>SUMIFS(Saudi!F:F,Saudi!$A:$A,YEAR(daily!$A2669))</f>
        <v>3981420</v>
      </c>
      <c r="AD2669">
        <f>SUMIFS(Saudi!G:G,Saudi!$A:$A,YEAR(daily!$A2669))</f>
        <v>79.530291590719216</v>
      </c>
      <c r="AE2669">
        <f>SUMIFS(Saudi!H:H,Saudi!$A:$A,YEAR(daily!$A2669))</f>
        <v>316643493.54512131</v>
      </c>
      <c r="AF2669" s="5">
        <f t="shared" si="107"/>
        <v>10</v>
      </c>
      <c r="AG2669" s="5">
        <f t="shared" si="108"/>
        <v>2010</v>
      </c>
    </row>
    <row r="2670" spans="1:33">
      <c r="A2670" s="3">
        <v>40463</v>
      </c>
      <c r="B2670" s="1">
        <v>184603</v>
      </c>
      <c r="C2670" s="1">
        <v>153468</v>
      </c>
      <c r="D2670" s="1">
        <v>58781</v>
      </c>
      <c r="E2670" s="1">
        <v>81.67</v>
      </c>
      <c r="F2670" s="1">
        <v>83.32</v>
      </c>
      <c r="G2670" s="1">
        <v>83.98</v>
      </c>
      <c r="H2670" s="2">
        <v>52.6</v>
      </c>
      <c r="I2670" s="2">
        <v>29.3</v>
      </c>
      <c r="J2670" s="2">
        <v>87.5</v>
      </c>
      <c r="K2670" s="2">
        <v>89.6</v>
      </c>
      <c r="L2670">
        <f>SUMIFS(US!B:B,US!$D:$D,YEAR(daily!$A2670),US!$E:$E,MONTH(daily!$A2670))</f>
        <v>9841</v>
      </c>
      <c r="M2670">
        <f>SUMIFS(US!C:C,US!$D:$D,YEAR(daily!$A2670),US!$E:$E,MONTH(daily!$A2670))</f>
        <v>18974</v>
      </c>
      <c r="N2670">
        <f>SUMIFS(COT!E:E,COT!$A:$A,YEAR(daily!$A2670),COT!$B:$B,WEEKNUM(daily!$A2670))</f>
        <v>1442044</v>
      </c>
      <c r="O2670">
        <f>SUMIFS(COT!F:F,COT!$A:$A,YEAR(daily!$A2670),COT!$B:$B,WEEKNUM(daily!$A2670))</f>
        <v>324993</v>
      </c>
      <c r="P2670">
        <f>SUMIFS(COT!G:G,COT!$A:$A,YEAR(daily!$A2670),COT!$B:$B,WEEKNUM(daily!$A2670))</f>
        <v>195667</v>
      </c>
      <c r="Q2670">
        <f>SUMIFS(COT!H:H,COT!$A:$A,YEAR(daily!$A2670),COT!$B:$B,WEEKNUM(daily!$A2670))</f>
        <v>374624</v>
      </c>
      <c r="R2670">
        <f>SUMIFS(COT!I:I,COT!$A:$A,YEAR(daily!$A2670),COT!$B:$B,WEEKNUM(daily!$A2670))</f>
        <v>656827</v>
      </c>
      <c r="S2670">
        <f>SUMIFS(COT!J:J,COT!$A:$A,YEAR(daily!$A2670),COT!$B:$B,WEEKNUM(daily!$A2670))</f>
        <v>800064</v>
      </c>
      <c r="T2670">
        <f>SUMIFS(COT!K:K,COT!$A:$A,YEAR(daily!$A2670),COT!$B:$B,WEEKNUM(daily!$A2670))</f>
        <v>85600</v>
      </c>
      <c r="U2670">
        <f>SUMIFS(COT!L:L,COT!$A:$A,YEAR(daily!$A2670),COT!$B:$B,WEEKNUM(daily!$A2670))</f>
        <v>71689</v>
      </c>
      <c r="V2670">
        <f>SUMIFS(COT!M:M,COT!$A:$A,YEAR(daily!$A2670),COT!$B:$B,WEEKNUM(daily!$A2670))</f>
        <v>138</v>
      </c>
      <c r="W2670">
        <f>SUMIFS(COT!N:N,COT!$A:$A,YEAR(daily!$A2670),COT!$B:$B,WEEKNUM(daily!$A2670))</f>
        <v>96</v>
      </c>
      <c r="X2670">
        <f>SUMIFS(COT!O:O,COT!$A:$A,YEAR(daily!$A2670),COT!$B:$B,WEEKNUM(daily!$A2670))</f>
        <v>161</v>
      </c>
      <c r="Y2670">
        <f>SUMIFS(COT!P:P,COT!$A:$A,YEAR(daily!$A2670),COT!$B:$B,WEEKNUM(daily!$A2670))</f>
        <v>85</v>
      </c>
      <c r="Z2670">
        <f>SUMIFS(COT!Q:Q,COT!$A:$A,YEAR(daily!$A2670),COT!$B:$B,WEEKNUM(daily!$A2670))</f>
        <v>101</v>
      </c>
      <c r="AA2670">
        <f>SUMIFS(Saudi!B:B,Saudi!$A:$A,YEAR(daily!$A2670))</f>
        <v>741.61599999999999</v>
      </c>
      <c r="AB2670">
        <f>SUMIFS(Saudi!C:C,Saudi!$A:$A,YEAR(daily!$A2670))</f>
        <v>670.98500000000001</v>
      </c>
      <c r="AC2670">
        <f>SUMIFS(Saudi!F:F,Saudi!$A:$A,YEAR(daily!$A2670))</f>
        <v>3981420</v>
      </c>
      <c r="AD2670">
        <f>SUMIFS(Saudi!G:G,Saudi!$A:$A,YEAR(daily!$A2670))</f>
        <v>79.530291590719216</v>
      </c>
      <c r="AE2670">
        <f>SUMIFS(Saudi!H:H,Saudi!$A:$A,YEAR(daily!$A2670))</f>
        <v>316643493.54512131</v>
      </c>
      <c r="AF2670" s="5">
        <f t="shared" si="107"/>
        <v>10</v>
      </c>
      <c r="AG2670" s="5">
        <f t="shared" si="108"/>
        <v>2010</v>
      </c>
    </row>
    <row r="2671" spans="1:33">
      <c r="A2671" s="3">
        <v>40464</v>
      </c>
      <c r="B2671" s="1">
        <v>162926</v>
      </c>
      <c r="C2671" s="1">
        <v>158728</v>
      </c>
      <c r="D2671" s="1">
        <v>59650</v>
      </c>
      <c r="E2671" s="1">
        <v>83.01</v>
      </c>
      <c r="F2671" s="1">
        <v>84.49</v>
      </c>
      <c r="G2671" s="1">
        <v>85.09</v>
      </c>
      <c r="H2671" s="2">
        <v>52.6</v>
      </c>
      <c r="I2671" s="2">
        <v>29.3</v>
      </c>
      <c r="J2671" s="2">
        <v>87.5</v>
      </c>
      <c r="K2671" s="2">
        <v>89.6</v>
      </c>
      <c r="L2671">
        <f>SUMIFS(US!B:B,US!$D:$D,YEAR(daily!$A2671),US!$E:$E,MONTH(daily!$A2671))</f>
        <v>9841</v>
      </c>
      <c r="M2671">
        <f>SUMIFS(US!C:C,US!$D:$D,YEAR(daily!$A2671),US!$E:$E,MONTH(daily!$A2671))</f>
        <v>18974</v>
      </c>
      <c r="N2671">
        <f>SUMIFS(COT!E:E,COT!$A:$A,YEAR(daily!$A2671),COT!$B:$B,WEEKNUM(daily!$A2671))</f>
        <v>1442044</v>
      </c>
      <c r="O2671">
        <f>SUMIFS(COT!F:F,COT!$A:$A,YEAR(daily!$A2671),COT!$B:$B,WEEKNUM(daily!$A2671))</f>
        <v>324993</v>
      </c>
      <c r="P2671">
        <f>SUMIFS(COT!G:G,COT!$A:$A,YEAR(daily!$A2671),COT!$B:$B,WEEKNUM(daily!$A2671))</f>
        <v>195667</v>
      </c>
      <c r="Q2671">
        <f>SUMIFS(COT!H:H,COT!$A:$A,YEAR(daily!$A2671),COT!$B:$B,WEEKNUM(daily!$A2671))</f>
        <v>374624</v>
      </c>
      <c r="R2671">
        <f>SUMIFS(COT!I:I,COT!$A:$A,YEAR(daily!$A2671),COT!$B:$B,WEEKNUM(daily!$A2671))</f>
        <v>656827</v>
      </c>
      <c r="S2671">
        <f>SUMIFS(COT!J:J,COT!$A:$A,YEAR(daily!$A2671),COT!$B:$B,WEEKNUM(daily!$A2671))</f>
        <v>800064</v>
      </c>
      <c r="T2671">
        <f>SUMIFS(COT!K:K,COT!$A:$A,YEAR(daily!$A2671),COT!$B:$B,WEEKNUM(daily!$A2671))</f>
        <v>85600</v>
      </c>
      <c r="U2671">
        <f>SUMIFS(COT!L:L,COT!$A:$A,YEAR(daily!$A2671),COT!$B:$B,WEEKNUM(daily!$A2671))</f>
        <v>71689</v>
      </c>
      <c r="V2671">
        <f>SUMIFS(COT!M:M,COT!$A:$A,YEAR(daily!$A2671),COT!$B:$B,WEEKNUM(daily!$A2671))</f>
        <v>138</v>
      </c>
      <c r="W2671">
        <f>SUMIFS(COT!N:N,COT!$A:$A,YEAR(daily!$A2671),COT!$B:$B,WEEKNUM(daily!$A2671))</f>
        <v>96</v>
      </c>
      <c r="X2671">
        <f>SUMIFS(COT!O:O,COT!$A:$A,YEAR(daily!$A2671),COT!$B:$B,WEEKNUM(daily!$A2671))</f>
        <v>161</v>
      </c>
      <c r="Y2671">
        <f>SUMIFS(COT!P:P,COT!$A:$A,YEAR(daily!$A2671),COT!$B:$B,WEEKNUM(daily!$A2671))</f>
        <v>85</v>
      </c>
      <c r="Z2671">
        <f>SUMIFS(COT!Q:Q,COT!$A:$A,YEAR(daily!$A2671),COT!$B:$B,WEEKNUM(daily!$A2671))</f>
        <v>101</v>
      </c>
      <c r="AA2671">
        <f>SUMIFS(Saudi!B:B,Saudi!$A:$A,YEAR(daily!$A2671))</f>
        <v>741.61599999999999</v>
      </c>
      <c r="AB2671">
        <f>SUMIFS(Saudi!C:C,Saudi!$A:$A,YEAR(daily!$A2671))</f>
        <v>670.98500000000001</v>
      </c>
      <c r="AC2671">
        <f>SUMIFS(Saudi!F:F,Saudi!$A:$A,YEAR(daily!$A2671))</f>
        <v>3981420</v>
      </c>
      <c r="AD2671">
        <f>SUMIFS(Saudi!G:G,Saudi!$A:$A,YEAR(daily!$A2671))</f>
        <v>79.530291590719216</v>
      </c>
      <c r="AE2671">
        <f>SUMIFS(Saudi!H:H,Saudi!$A:$A,YEAR(daily!$A2671))</f>
        <v>316643493.54512131</v>
      </c>
      <c r="AF2671" s="5">
        <f t="shared" si="107"/>
        <v>10</v>
      </c>
      <c r="AG2671" s="5">
        <f t="shared" si="108"/>
        <v>2010</v>
      </c>
    </row>
    <row r="2672" spans="1:33">
      <c r="A2672" s="3">
        <v>40465</v>
      </c>
      <c r="B2672" s="1">
        <v>140915</v>
      </c>
      <c r="C2672" s="1">
        <v>157512</v>
      </c>
      <c r="D2672" s="1">
        <v>64092</v>
      </c>
      <c r="E2672" s="1">
        <v>82.69</v>
      </c>
      <c r="F2672" s="1">
        <v>84.04</v>
      </c>
      <c r="G2672" s="1">
        <v>84.59</v>
      </c>
      <c r="H2672" s="2">
        <v>52.6</v>
      </c>
      <c r="I2672" s="2">
        <v>29.3</v>
      </c>
      <c r="J2672" s="2">
        <v>87.5</v>
      </c>
      <c r="K2672" s="2">
        <v>89.6</v>
      </c>
      <c r="L2672">
        <f>SUMIFS(US!B:B,US!$D:$D,YEAR(daily!$A2672),US!$E:$E,MONTH(daily!$A2672))</f>
        <v>9841</v>
      </c>
      <c r="M2672">
        <f>SUMIFS(US!C:C,US!$D:$D,YEAR(daily!$A2672),US!$E:$E,MONTH(daily!$A2672))</f>
        <v>18974</v>
      </c>
      <c r="N2672">
        <f>SUMIFS(COT!E:E,COT!$A:$A,YEAR(daily!$A2672),COT!$B:$B,WEEKNUM(daily!$A2672))</f>
        <v>1442044</v>
      </c>
      <c r="O2672">
        <f>SUMIFS(COT!F:F,COT!$A:$A,YEAR(daily!$A2672),COT!$B:$B,WEEKNUM(daily!$A2672))</f>
        <v>324993</v>
      </c>
      <c r="P2672">
        <f>SUMIFS(COT!G:G,COT!$A:$A,YEAR(daily!$A2672),COT!$B:$B,WEEKNUM(daily!$A2672))</f>
        <v>195667</v>
      </c>
      <c r="Q2672">
        <f>SUMIFS(COT!H:H,COT!$A:$A,YEAR(daily!$A2672),COT!$B:$B,WEEKNUM(daily!$A2672))</f>
        <v>374624</v>
      </c>
      <c r="R2672">
        <f>SUMIFS(COT!I:I,COT!$A:$A,YEAR(daily!$A2672),COT!$B:$B,WEEKNUM(daily!$A2672))</f>
        <v>656827</v>
      </c>
      <c r="S2672">
        <f>SUMIFS(COT!J:J,COT!$A:$A,YEAR(daily!$A2672),COT!$B:$B,WEEKNUM(daily!$A2672))</f>
        <v>800064</v>
      </c>
      <c r="T2672">
        <f>SUMIFS(COT!K:K,COT!$A:$A,YEAR(daily!$A2672),COT!$B:$B,WEEKNUM(daily!$A2672))</f>
        <v>85600</v>
      </c>
      <c r="U2672">
        <f>SUMIFS(COT!L:L,COT!$A:$A,YEAR(daily!$A2672),COT!$B:$B,WEEKNUM(daily!$A2672))</f>
        <v>71689</v>
      </c>
      <c r="V2672">
        <f>SUMIFS(COT!M:M,COT!$A:$A,YEAR(daily!$A2672),COT!$B:$B,WEEKNUM(daily!$A2672))</f>
        <v>138</v>
      </c>
      <c r="W2672">
        <f>SUMIFS(COT!N:N,COT!$A:$A,YEAR(daily!$A2672),COT!$B:$B,WEEKNUM(daily!$A2672))</f>
        <v>96</v>
      </c>
      <c r="X2672">
        <f>SUMIFS(COT!O:O,COT!$A:$A,YEAR(daily!$A2672),COT!$B:$B,WEEKNUM(daily!$A2672))</f>
        <v>161</v>
      </c>
      <c r="Y2672">
        <f>SUMIFS(COT!P:P,COT!$A:$A,YEAR(daily!$A2672),COT!$B:$B,WEEKNUM(daily!$A2672))</f>
        <v>85</v>
      </c>
      <c r="Z2672">
        <f>SUMIFS(COT!Q:Q,COT!$A:$A,YEAR(daily!$A2672),COT!$B:$B,WEEKNUM(daily!$A2672))</f>
        <v>101</v>
      </c>
      <c r="AA2672">
        <f>SUMIFS(Saudi!B:B,Saudi!$A:$A,YEAR(daily!$A2672))</f>
        <v>741.61599999999999</v>
      </c>
      <c r="AB2672">
        <f>SUMIFS(Saudi!C:C,Saudi!$A:$A,YEAR(daily!$A2672))</f>
        <v>670.98500000000001</v>
      </c>
      <c r="AC2672">
        <f>SUMIFS(Saudi!F:F,Saudi!$A:$A,YEAR(daily!$A2672))</f>
        <v>3981420</v>
      </c>
      <c r="AD2672">
        <f>SUMIFS(Saudi!G:G,Saudi!$A:$A,YEAR(daily!$A2672))</f>
        <v>79.530291590719216</v>
      </c>
      <c r="AE2672">
        <f>SUMIFS(Saudi!H:H,Saudi!$A:$A,YEAR(daily!$A2672))</f>
        <v>316643493.54512131</v>
      </c>
      <c r="AF2672" s="5">
        <f t="shared" si="107"/>
        <v>10</v>
      </c>
      <c r="AG2672" s="5">
        <f t="shared" si="108"/>
        <v>2010</v>
      </c>
    </row>
    <row r="2673" spans="1:33">
      <c r="A2673" s="3">
        <v>40466</v>
      </c>
      <c r="B2673" s="1">
        <v>98423</v>
      </c>
      <c r="C2673" s="1">
        <v>163284</v>
      </c>
      <c r="D2673" s="1">
        <v>65946</v>
      </c>
      <c r="E2673" s="1">
        <v>81.25</v>
      </c>
      <c r="F2673" s="1">
        <v>82.61</v>
      </c>
      <c r="G2673" s="1">
        <v>83.17</v>
      </c>
      <c r="H2673" s="2">
        <v>52.6</v>
      </c>
      <c r="I2673" s="2">
        <v>29.3</v>
      </c>
      <c r="J2673" s="2">
        <v>87.5</v>
      </c>
      <c r="K2673" s="2">
        <v>89.6</v>
      </c>
      <c r="L2673">
        <f>SUMIFS(US!B:B,US!$D:$D,YEAR(daily!$A2673),US!$E:$E,MONTH(daily!$A2673))</f>
        <v>9841</v>
      </c>
      <c r="M2673">
        <f>SUMIFS(US!C:C,US!$D:$D,YEAR(daily!$A2673),US!$E:$E,MONTH(daily!$A2673))</f>
        <v>18974</v>
      </c>
      <c r="N2673">
        <f>SUMIFS(COT!E:E,COT!$A:$A,YEAR(daily!$A2673),COT!$B:$B,WEEKNUM(daily!$A2673))</f>
        <v>1442044</v>
      </c>
      <c r="O2673">
        <f>SUMIFS(COT!F:F,COT!$A:$A,YEAR(daily!$A2673),COT!$B:$B,WEEKNUM(daily!$A2673))</f>
        <v>324993</v>
      </c>
      <c r="P2673">
        <f>SUMIFS(COT!G:G,COT!$A:$A,YEAR(daily!$A2673),COT!$B:$B,WEEKNUM(daily!$A2673))</f>
        <v>195667</v>
      </c>
      <c r="Q2673">
        <f>SUMIFS(COT!H:H,COT!$A:$A,YEAR(daily!$A2673),COT!$B:$B,WEEKNUM(daily!$A2673))</f>
        <v>374624</v>
      </c>
      <c r="R2673">
        <f>SUMIFS(COT!I:I,COT!$A:$A,YEAR(daily!$A2673),COT!$B:$B,WEEKNUM(daily!$A2673))</f>
        <v>656827</v>
      </c>
      <c r="S2673">
        <f>SUMIFS(COT!J:J,COT!$A:$A,YEAR(daily!$A2673),COT!$B:$B,WEEKNUM(daily!$A2673))</f>
        <v>800064</v>
      </c>
      <c r="T2673">
        <f>SUMIFS(COT!K:K,COT!$A:$A,YEAR(daily!$A2673),COT!$B:$B,WEEKNUM(daily!$A2673))</f>
        <v>85600</v>
      </c>
      <c r="U2673">
        <f>SUMIFS(COT!L:L,COT!$A:$A,YEAR(daily!$A2673),COT!$B:$B,WEEKNUM(daily!$A2673))</f>
        <v>71689</v>
      </c>
      <c r="V2673">
        <f>SUMIFS(COT!M:M,COT!$A:$A,YEAR(daily!$A2673),COT!$B:$B,WEEKNUM(daily!$A2673))</f>
        <v>138</v>
      </c>
      <c r="W2673">
        <f>SUMIFS(COT!N:N,COT!$A:$A,YEAR(daily!$A2673),COT!$B:$B,WEEKNUM(daily!$A2673))</f>
        <v>96</v>
      </c>
      <c r="X2673">
        <f>SUMIFS(COT!O:O,COT!$A:$A,YEAR(daily!$A2673),COT!$B:$B,WEEKNUM(daily!$A2673))</f>
        <v>161</v>
      </c>
      <c r="Y2673">
        <f>SUMIFS(COT!P:P,COT!$A:$A,YEAR(daily!$A2673),COT!$B:$B,WEEKNUM(daily!$A2673))</f>
        <v>85</v>
      </c>
      <c r="Z2673">
        <f>SUMIFS(COT!Q:Q,COT!$A:$A,YEAR(daily!$A2673),COT!$B:$B,WEEKNUM(daily!$A2673))</f>
        <v>101</v>
      </c>
      <c r="AA2673">
        <f>SUMIFS(Saudi!B:B,Saudi!$A:$A,YEAR(daily!$A2673))</f>
        <v>741.61599999999999</v>
      </c>
      <c r="AB2673">
        <f>SUMIFS(Saudi!C:C,Saudi!$A:$A,YEAR(daily!$A2673))</f>
        <v>670.98500000000001</v>
      </c>
      <c r="AC2673">
        <f>SUMIFS(Saudi!F:F,Saudi!$A:$A,YEAR(daily!$A2673))</f>
        <v>3981420</v>
      </c>
      <c r="AD2673">
        <f>SUMIFS(Saudi!G:G,Saudi!$A:$A,YEAR(daily!$A2673))</f>
        <v>79.530291590719216</v>
      </c>
      <c r="AE2673">
        <f>SUMIFS(Saudi!H:H,Saudi!$A:$A,YEAR(daily!$A2673))</f>
        <v>316643493.54512131</v>
      </c>
      <c r="AF2673" s="5">
        <f t="shared" si="107"/>
        <v>10</v>
      </c>
      <c r="AG2673" s="5">
        <f t="shared" si="108"/>
        <v>2010</v>
      </c>
    </row>
    <row r="2674" spans="1:33">
      <c r="A2674" s="3">
        <v>40469</v>
      </c>
      <c r="B2674" s="1">
        <v>62541</v>
      </c>
      <c r="C2674" s="1">
        <v>167957</v>
      </c>
      <c r="D2674" s="1">
        <v>66285</v>
      </c>
      <c r="E2674" s="1">
        <v>83.08</v>
      </c>
      <c r="F2674" s="1">
        <v>84.49</v>
      </c>
      <c r="G2674" s="1">
        <v>85.07</v>
      </c>
      <c r="H2674" s="2">
        <v>52.6</v>
      </c>
      <c r="I2674" s="2">
        <v>29.3</v>
      </c>
      <c r="J2674" s="2">
        <v>87.5</v>
      </c>
      <c r="K2674" s="2">
        <v>89.6</v>
      </c>
      <c r="L2674">
        <f>SUMIFS(US!B:B,US!$D:$D,YEAR(daily!$A2674),US!$E:$E,MONTH(daily!$A2674))</f>
        <v>9841</v>
      </c>
      <c r="M2674">
        <f>SUMIFS(US!C:C,US!$D:$D,YEAR(daily!$A2674),US!$E:$E,MONTH(daily!$A2674))</f>
        <v>18974</v>
      </c>
      <c r="N2674">
        <f>SUMIFS(COT!E:E,COT!$A:$A,YEAR(daily!$A2674),COT!$B:$B,WEEKNUM(daily!$A2674))</f>
        <v>1422821</v>
      </c>
      <c r="O2674">
        <f>SUMIFS(COT!F:F,COT!$A:$A,YEAR(daily!$A2674),COT!$B:$B,WEEKNUM(daily!$A2674))</f>
        <v>310303</v>
      </c>
      <c r="P2674">
        <f>SUMIFS(COT!G:G,COT!$A:$A,YEAR(daily!$A2674),COT!$B:$B,WEEKNUM(daily!$A2674))</f>
        <v>209473</v>
      </c>
      <c r="Q2674">
        <f>SUMIFS(COT!H:H,COT!$A:$A,YEAR(daily!$A2674),COT!$B:$B,WEEKNUM(daily!$A2674))</f>
        <v>353996</v>
      </c>
      <c r="R2674">
        <f>SUMIFS(COT!I:I,COT!$A:$A,YEAR(daily!$A2674),COT!$B:$B,WEEKNUM(daily!$A2674))</f>
        <v>672616</v>
      </c>
      <c r="S2674">
        <f>SUMIFS(COT!J:J,COT!$A:$A,YEAR(daily!$A2674),COT!$B:$B,WEEKNUM(daily!$A2674))</f>
        <v>790891</v>
      </c>
      <c r="T2674">
        <f>SUMIFS(COT!K:K,COT!$A:$A,YEAR(daily!$A2674),COT!$B:$B,WEEKNUM(daily!$A2674))</f>
        <v>85906</v>
      </c>
      <c r="U2674">
        <f>SUMIFS(COT!L:L,COT!$A:$A,YEAR(daily!$A2674),COT!$B:$B,WEEKNUM(daily!$A2674))</f>
        <v>68461</v>
      </c>
      <c r="V2674">
        <f>SUMIFS(COT!M:M,COT!$A:$A,YEAR(daily!$A2674),COT!$B:$B,WEEKNUM(daily!$A2674))</f>
        <v>128</v>
      </c>
      <c r="W2674">
        <f>SUMIFS(COT!N:N,COT!$A:$A,YEAR(daily!$A2674),COT!$B:$B,WEEKNUM(daily!$A2674))</f>
        <v>104</v>
      </c>
      <c r="X2674">
        <f>SUMIFS(COT!O:O,COT!$A:$A,YEAR(daily!$A2674),COT!$B:$B,WEEKNUM(daily!$A2674))</f>
        <v>145</v>
      </c>
      <c r="Y2674">
        <f>SUMIFS(COT!P:P,COT!$A:$A,YEAR(daily!$A2674),COT!$B:$B,WEEKNUM(daily!$A2674))</f>
        <v>86</v>
      </c>
      <c r="Z2674">
        <f>SUMIFS(COT!Q:Q,COT!$A:$A,YEAR(daily!$A2674),COT!$B:$B,WEEKNUM(daily!$A2674))</f>
        <v>100</v>
      </c>
      <c r="AA2674">
        <f>SUMIFS(Saudi!B:B,Saudi!$A:$A,YEAR(daily!$A2674))</f>
        <v>741.61599999999999</v>
      </c>
      <c r="AB2674">
        <f>SUMIFS(Saudi!C:C,Saudi!$A:$A,YEAR(daily!$A2674))</f>
        <v>670.98500000000001</v>
      </c>
      <c r="AC2674">
        <f>SUMIFS(Saudi!F:F,Saudi!$A:$A,YEAR(daily!$A2674))</f>
        <v>3981420</v>
      </c>
      <c r="AD2674">
        <f>SUMIFS(Saudi!G:G,Saudi!$A:$A,YEAR(daily!$A2674))</f>
        <v>79.530291590719216</v>
      </c>
      <c r="AE2674">
        <f>SUMIFS(Saudi!H:H,Saudi!$A:$A,YEAR(daily!$A2674))</f>
        <v>316643493.54512131</v>
      </c>
      <c r="AF2674" s="5">
        <f t="shared" si="107"/>
        <v>10</v>
      </c>
      <c r="AG2674" s="5">
        <f t="shared" si="108"/>
        <v>2010</v>
      </c>
    </row>
    <row r="2675" spans="1:33">
      <c r="A2675" s="3">
        <v>40470</v>
      </c>
      <c r="B2675" s="1">
        <v>26078</v>
      </c>
      <c r="C2675" s="1">
        <v>167023</v>
      </c>
      <c r="D2675" s="1">
        <v>68049</v>
      </c>
      <c r="E2675" s="1">
        <v>79.489999999999995</v>
      </c>
      <c r="F2675" s="1">
        <v>80.88</v>
      </c>
      <c r="G2675" s="1">
        <v>81.53</v>
      </c>
      <c r="H2675" s="2">
        <v>52.6</v>
      </c>
      <c r="I2675" s="2">
        <v>29.3</v>
      </c>
      <c r="J2675" s="2">
        <v>87.5</v>
      </c>
      <c r="K2675" s="2">
        <v>89.6</v>
      </c>
      <c r="L2675">
        <f>SUMIFS(US!B:B,US!$D:$D,YEAR(daily!$A2675),US!$E:$E,MONTH(daily!$A2675))</f>
        <v>9841</v>
      </c>
      <c r="M2675">
        <f>SUMIFS(US!C:C,US!$D:$D,YEAR(daily!$A2675),US!$E:$E,MONTH(daily!$A2675))</f>
        <v>18974</v>
      </c>
      <c r="N2675">
        <f>SUMIFS(COT!E:E,COT!$A:$A,YEAR(daily!$A2675),COT!$B:$B,WEEKNUM(daily!$A2675))</f>
        <v>1422821</v>
      </c>
      <c r="O2675">
        <f>SUMIFS(COT!F:F,COT!$A:$A,YEAR(daily!$A2675),COT!$B:$B,WEEKNUM(daily!$A2675))</f>
        <v>310303</v>
      </c>
      <c r="P2675">
        <f>SUMIFS(COT!G:G,COT!$A:$A,YEAR(daily!$A2675),COT!$B:$B,WEEKNUM(daily!$A2675))</f>
        <v>209473</v>
      </c>
      <c r="Q2675">
        <f>SUMIFS(COT!H:H,COT!$A:$A,YEAR(daily!$A2675),COT!$B:$B,WEEKNUM(daily!$A2675))</f>
        <v>353996</v>
      </c>
      <c r="R2675">
        <f>SUMIFS(COT!I:I,COT!$A:$A,YEAR(daily!$A2675),COT!$B:$B,WEEKNUM(daily!$A2675))</f>
        <v>672616</v>
      </c>
      <c r="S2675">
        <f>SUMIFS(COT!J:J,COT!$A:$A,YEAR(daily!$A2675),COT!$B:$B,WEEKNUM(daily!$A2675))</f>
        <v>790891</v>
      </c>
      <c r="T2675">
        <f>SUMIFS(COT!K:K,COT!$A:$A,YEAR(daily!$A2675),COT!$B:$B,WEEKNUM(daily!$A2675))</f>
        <v>85906</v>
      </c>
      <c r="U2675">
        <f>SUMIFS(COT!L:L,COT!$A:$A,YEAR(daily!$A2675),COT!$B:$B,WEEKNUM(daily!$A2675))</f>
        <v>68461</v>
      </c>
      <c r="V2675">
        <f>SUMIFS(COT!M:M,COT!$A:$A,YEAR(daily!$A2675),COT!$B:$B,WEEKNUM(daily!$A2675))</f>
        <v>128</v>
      </c>
      <c r="W2675">
        <f>SUMIFS(COT!N:N,COT!$A:$A,YEAR(daily!$A2675),COT!$B:$B,WEEKNUM(daily!$A2675))</f>
        <v>104</v>
      </c>
      <c r="X2675">
        <f>SUMIFS(COT!O:O,COT!$A:$A,YEAR(daily!$A2675),COT!$B:$B,WEEKNUM(daily!$A2675))</f>
        <v>145</v>
      </c>
      <c r="Y2675">
        <f>SUMIFS(COT!P:P,COT!$A:$A,YEAR(daily!$A2675),COT!$B:$B,WEEKNUM(daily!$A2675))</f>
        <v>86</v>
      </c>
      <c r="Z2675">
        <f>SUMIFS(COT!Q:Q,COT!$A:$A,YEAR(daily!$A2675),COT!$B:$B,WEEKNUM(daily!$A2675))</f>
        <v>100</v>
      </c>
      <c r="AA2675">
        <f>SUMIFS(Saudi!B:B,Saudi!$A:$A,YEAR(daily!$A2675))</f>
        <v>741.61599999999999</v>
      </c>
      <c r="AB2675">
        <f>SUMIFS(Saudi!C:C,Saudi!$A:$A,YEAR(daily!$A2675))</f>
        <v>670.98500000000001</v>
      </c>
      <c r="AC2675">
        <f>SUMIFS(Saudi!F:F,Saudi!$A:$A,YEAR(daily!$A2675))</f>
        <v>3981420</v>
      </c>
      <c r="AD2675">
        <f>SUMIFS(Saudi!G:G,Saudi!$A:$A,YEAR(daily!$A2675))</f>
        <v>79.530291590719216</v>
      </c>
      <c r="AE2675">
        <f>SUMIFS(Saudi!H:H,Saudi!$A:$A,YEAR(daily!$A2675))</f>
        <v>316643493.54512131</v>
      </c>
      <c r="AF2675" s="5">
        <f t="shared" si="107"/>
        <v>10</v>
      </c>
      <c r="AG2675" s="5">
        <f t="shared" si="108"/>
        <v>2010</v>
      </c>
    </row>
    <row r="2676" spans="1:33">
      <c r="A2676" s="3">
        <v>40471</v>
      </c>
      <c r="B2676" s="1">
        <v>2919</v>
      </c>
      <c r="C2676" s="1">
        <v>167001</v>
      </c>
      <c r="D2676" s="1">
        <v>67428</v>
      </c>
      <c r="E2676" s="1">
        <v>81.77</v>
      </c>
      <c r="F2676" s="1">
        <v>83.26</v>
      </c>
      <c r="G2676" s="1">
        <v>83.84</v>
      </c>
      <c r="H2676" s="2">
        <v>52.6</v>
      </c>
      <c r="I2676" s="2">
        <v>29.3</v>
      </c>
      <c r="J2676" s="2">
        <v>87.5</v>
      </c>
      <c r="K2676" s="2">
        <v>89.6</v>
      </c>
      <c r="L2676">
        <f>SUMIFS(US!B:B,US!$D:$D,YEAR(daily!$A2676),US!$E:$E,MONTH(daily!$A2676))</f>
        <v>9841</v>
      </c>
      <c r="M2676">
        <f>SUMIFS(US!C:C,US!$D:$D,YEAR(daily!$A2676),US!$E:$E,MONTH(daily!$A2676))</f>
        <v>18974</v>
      </c>
      <c r="N2676">
        <f>SUMIFS(COT!E:E,COT!$A:$A,YEAR(daily!$A2676),COT!$B:$B,WEEKNUM(daily!$A2676))</f>
        <v>1422821</v>
      </c>
      <c r="O2676">
        <f>SUMIFS(COT!F:F,COT!$A:$A,YEAR(daily!$A2676),COT!$B:$B,WEEKNUM(daily!$A2676))</f>
        <v>310303</v>
      </c>
      <c r="P2676">
        <f>SUMIFS(COT!G:G,COT!$A:$A,YEAR(daily!$A2676),COT!$B:$B,WEEKNUM(daily!$A2676))</f>
        <v>209473</v>
      </c>
      <c r="Q2676">
        <f>SUMIFS(COT!H:H,COT!$A:$A,YEAR(daily!$A2676),COT!$B:$B,WEEKNUM(daily!$A2676))</f>
        <v>353996</v>
      </c>
      <c r="R2676">
        <f>SUMIFS(COT!I:I,COT!$A:$A,YEAR(daily!$A2676),COT!$B:$B,WEEKNUM(daily!$A2676))</f>
        <v>672616</v>
      </c>
      <c r="S2676">
        <f>SUMIFS(COT!J:J,COT!$A:$A,YEAR(daily!$A2676),COT!$B:$B,WEEKNUM(daily!$A2676))</f>
        <v>790891</v>
      </c>
      <c r="T2676">
        <f>SUMIFS(COT!K:K,COT!$A:$A,YEAR(daily!$A2676),COT!$B:$B,WEEKNUM(daily!$A2676))</f>
        <v>85906</v>
      </c>
      <c r="U2676">
        <f>SUMIFS(COT!L:L,COT!$A:$A,YEAR(daily!$A2676),COT!$B:$B,WEEKNUM(daily!$A2676))</f>
        <v>68461</v>
      </c>
      <c r="V2676">
        <f>SUMIFS(COT!M:M,COT!$A:$A,YEAR(daily!$A2676),COT!$B:$B,WEEKNUM(daily!$A2676))</f>
        <v>128</v>
      </c>
      <c r="W2676">
        <f>SUMIFS(COT!N:N,COT!$A:$A,YEAR(daily!$A2676),COT!$B:$B,WEEKNUM(daily!$A2676))</f>
        <v>104</v>
      </c>
      <c r="X2676">
        <f>SUMIFS(COT!O:O,COT!$A:$A,YEAR(daily!$A2676),COT!$B:$B,WEEKNUM(daily!$A2676))</f>
        <v>145</v>
      </c>
      <c r="Y2676">
        <f>SUMIFS(COT!P:P,COT!$A:$A,YEAR(daily!$A2676),COT!$B:$B,WEEKNUM(daily!$A2676))</f>
        <v>86</v>
      </c>
      <c r="Z2676">
        <f>SUMIFS(COT!Q:Q,COT!$A:$A,YEAR(daily!$A2676),COT!$B:$B,WEEKNUM(daily!$A2676))</f>
        <v>100</v>
      </c>
      <c r="AA2676">
        <f>SUMIFS(Saudi!B:B,Saudi!$A:$A,YEAR(daily!$A2676))</f>
        <v>741.61599999999999</v>
      </c>
      <c r="AB2676">
        <f>SUMIFS(Saudi!C:C,Saudi!$A:$A,YEAR(daily!$A2676))</f>
        <v>670.98500000000001</v>
      </c>
      <c r="AC2676">
        <f>SUMIFS(Saudi!F:F,Saudi!$A:$A,YEAR(daily!$A2676))</f>
        <v>3981420</v>
      </c>
      <c r="AD2676">
        <f>SUMIFS(Saudi!G:G,Saudi!$A:$A,YEAR(daily!$A2676))</f>
        <v>79.530291590719216</v>
      </c>
      <c r="AE2676">
        <f>SUMIFS(Saudi!H:H,Saudi!$A:$A,YEAR(daily!$A2676))</f>
        <v>316643493.54512131</v>
      </c>
      <c r="AF2676" s="5">
        <f t="shared" si="107"/>
        <v>10</v>
      </c>
      <c r="AG2676" s="5">
        <f t="shared" si="108"/>
        <v>2010</v>
      </c>
    </row>
    <row r="2677" spans="1:33">
      <c r="A2677" s="3">
        <v>40472</v>
      </c>
      <c r="B2677" s="1">
        <v>399236</v>
      </c>
      <c r="C2677" s="1">
        <v>67930</v>
      </c>
      <c r="D2677" s="1">
        <v>84796</v>
      </c>
      <c r="E2677" s="1">
        <v>80.56</v>
      </c>
      <c r="F2677" s="1">
        <v>81.94</v>
      </c>
      <c r="G2677" s="1">
        <v>82.46</v>
      </c>
      <c r="H2677" s="2">
        <v>52.6</v>
      </c>
      <c r="I2677" s="2">
        <v>29.3</v>
      </c>
      <c r="J2677" s="2">
        <v>87.5</v>
      </c>
      <c r="K2677" s="2">
        <v>89.6</v>
      </c>
      <c r="L2677">
        <f>SUMIFS(US!B:B,US!$D:$D,YEAR(daily!$A2677),US!$E:$E,MONTH(daily!$A2677))</f>
        <v>9841</v>
      </c>
      <c r="M2677">
        <f>SUMIFS(US!C:C,US!$D:$D,YEAR(daily!$A2677),US!$E:$E,MONTH(daily!$A2677))</f>
        <v>18974</v>
      </c>
      <c r="N2677">
        <f>SUMIFS(COT!E:E,COT!$A:$A,YEAR(daily!$A2677),COT!$B:$B,WEEKNUM(daily!$A2677))</f>
        <v>1422821</v>
      </c>
      <c r="O2677">
        <f>SUMIFS(COT!F:F,COT!$A:$A,YEAR(daily!$A2677),COT!$B:$B,WEEKNUM(daily!$A2677))</f>
        <v>310303</v>
      </c>
      <c r="P2677">
        <f>SUMIFS(COT!G:G,COT!$A:$A,YEAR(daily!$A2677),COT!$B:$B,WEEKNUM(daily!$A2677))</f>
        <v>209473</v>
      </c>
      <c r="Q2677">
        <f>SUMIFS(COT!H:H,COT!$A:$A,YEAR(daily!$A2677),COT!$B:$B,WEEKNUM(daily!$A2677))</f>
        <v>353996</v>
      </c>
      <c r="R2677">
        <f>SUMIFS(COT!I:I,COT!$A:$A,YEAR(daily!$A2677),COT!$B:$B,WEEKNUM(daily!$A2677))</f>
        <v>672616</v>
      </c>
      <c r="S2677">
        <f>SUMIFS(COT!J:J,COT!$A:$A,YEAR(daily!$A2677),COT!$B:$B,WEEKNUM(daily!$A2677))</f>
        <v>790891</v>
      </c>
      <c r="T2677">
        <f>SUMIFS(COT!K:K,COT!$A:$A,YEAR(daily!$A2677),COT!$B:$B,WEEKNUM(daily!$A2677))</f>
        <v>85906</v>
      </c>
      <c r="U2677">
        <f>SUMIFS(COT!L:L,COT!$A:$A,YEAR(daily!$A2677),COT!$B:$B,WEEKNUM(daily!$A2677))</f>
        <v>68461</v>
      </c>
      <c r="V2677">
        <f>SUMIFS(COT!M:M,COT!$A:$A,YEAR(daily!$A2677),COT!$B:$B,WEEKNUM(daily!$A2677))</f>
        <v>128</v>
      </c>
      <c r="W2677">
        <f>SUMIFS(COT!N:N,COT!$A:$A,YEAR(daily!$A2677),COT!$B:$B,WEEKNUM(daily!$A2677))</f>
        <v>104</v>
      </c>
      <c r="X2677">
        <f>SUMIFS(COT!O:O,COT!$A:$A,YEAR(daily!$A2677),COT!$B:$B,WEEKNUM(daily!$A2677))</f>
        <v>145</v>
      </c>
      <c r="Y2677">
        <f>SUMIFS(COT!P:P,COT!$A:$A,YEAR(daily!$A2677),COT!$B:$B,WEEKNUM(daily!$A2677))</f>
        <v>86</v>
      </c>
      <c r="Z2677">
        <f>SUMIFS(COT!Q:Q,COT!$A:$A,YEAR(daily!$A2677),COT!$B:$B,WEEKNUM(daily!$A2677))</f>
        <v>100</v>
      </c>
      <c r="AA2677">
        <f>SUMIFS(Saudi!B:B,Saudi!$A:$A,YEAR(daily!$A2677))</f>
        <v>741.61599999999999</v>
      </c>
      <c r="AB2677">
        <f>SUMIFS(Saudi!C:C,Saudi!$A:$A,YEAR(daily!$A2677))</f>
        <v>670.98500000000001</v>
      </c>
      <c r="AC2677">
        <f>SUMIFS(Saudi!F:F,Saudi!$A:$A,YEAR(daily!$A2677))</f>
        <v>3981420</v>
      </c>
      <c r="AD2677">
        <f>SUMIFS(Saudi!G:G,Saudi!$A:$A,YEAR(daily!$A2677))</f>
        <v>79.530291590719216</v>
      </c>
      <c r="AE2677">
        <f>SUMIFS(Saudi!H:H,Saudi!$A:$A,YEAR(daily!$A2677))</f>
        <v>316643493.54512131</v>
      </c>
      <c r="AF2677" s="5">
        <f t="shared" si="107"/>
        <v>10</v>
      </c>
      <c r="AG2677" s="5">
        <f t="shared" si="108"/>
        <v>2010</v>
      </c>
    </row>
    <row r="2678" spans="1:33">
      <c r="A2678" s="3">
        <v>40473</v>
      </c>
      <c r="B2678" s="1">
        <v>388298</v>
      </c>
      <c r="C2678" s="1">
        <v>68676</v>
      </c>
      <c r="D2678" s="1">
        <v>85040</v>
      </c>
      <c r="E2678" s="1">
        <v>81.69</v>
      </c>
      <c r="F2678" s="1">
        <v>83.06</v>
      </c>
      <c r="G2678" s="1">
        <v>83.56</v>
      </c>
      <c r="H2678" s="2">
        <v>52.6</v>
      </c>
      <c r="I2678" s="2">
        <v>29.3</v>
      </c>
      <c r="J2678" s="2">
        <v>87.5</v>
      </c>
      <c r="K2678" s="2">
        <v>89.6</v>
      </c>
      <c r="L2678">
        <f>SUMIFS(US!B:B,US!$D:$D,YEAR(daily!$A2678),US!$E:$E,MONTH(daily!$A2678))</f>
        <v>9841</v>
      </c>
      <c r="M2678">
        <f>SUMIFS(US!C:C,US!$D:$D,YEAR(daily!$A2678),US!$E:$E,MONTH(daily!$A2678))</f>
        <v>18974</v>
      </c>
      <c r="N2678">
        <f>SUMIFS(COT!E:E,COT!$A:$A,YEAR(daily!$A2678),COT!$B:$B,WEEKNUM(daily!$A2678))</f>
        <v>1422821</v>
      </c>
      <c r="O2678">
        <f>SUMIFS(COT!F:F,COT!$A:$A,YEAR(daily!$A2678),COT!$B:$B,WEEKNUM(daily!$A2678))</f>
        <v>310303</v>
      </c>
      <c r="P2678">
        <f>SUMIFS(COT!G:G,COT!$A:$A,YEAR(daily!$A2678),COT!$B:$B,WEEKNUM(daily!$A2678))</f>
        <v>209473</v>
      </c>
      <c r="Q2678">
        <f>SUMIFS(COT!H:H,COT!$A:$A,YEAR(daily!$A2678),COT!$B:$B,WEEKNUM(daily!$A2678))</f>
        <v>353996</v>
      </c>
      <c r="R2678">
        <f>SUMIFS(COT!I:I,COT!$A:$A,YEAR(daily!$A2678),COT!$B:$B,WEEKNUM(daily!$A2678))</f>
        <v>672616</v>
      </c>
      <c r="S2678">
        <f>SUMIFS(COT!J:J,COT!$A:$A,YEAR(daily!$A2678),COT!$B:$B,WEEKNUM(daily!$A2678))</f>
        <v>790891</v>
      </c>
      <c r="T2678">
        <f>SUMIFS(COT!K:K,COT!$A:$A,YEAR(daily!$A2678),COT!$B:$B,WEEKNUM(daily!$A2678))</f>
        <v>85906</v>
      </c>
      <c r="U2678">
        <f>SUMIFS(COT!L:L,COT!$A:$A,YEAR(daily!$A2678),COT!$B:$B,WEEKNUM(daily!$A2678))</f>
        <v>68461</v>
      </c>
      <c r="V2678">
        <f>SUMIFS(COT!M:M,COT!$A:$A,YEAR(daily!$A2678),COT!$B:$B,WEEKNUM(daily!$A2678))</f>
        <v>128</v>
      </c>
      <c r="W2678">
        <f>SUMIFS(COT!N:N,COT!$A:$A,YEAR(daily!$A2678),COT!$B:$B,WEEKNUM(daily!$A2678))</f>
        <v>104</v>
      </c>
      <c r="X2678">
        <f>SUMIFS(COT!O:O,COT!$A:$A,YEAR(daily!$A2678),COT!$B:$B,WEEKNUM(daily!$A2678))</f>
        <v>145</v>
      </c>
      <c r="Y2678">
        <f>SUMIFS(COT!P:P,COT!$A:$A,YEAR(daily!$A2678),COT!$B:$B,WEEKNUM(daily!$A2678))</f>
        <v>86</v>
      </c>
      <c r="Z2678">
        <f>SUMIFS(COT!Q:Q,COT!$A:$A,YEAR(daily!$A2678),COT!$B:$B,WEEKNUM(daily!$A2678))</f>
        <v>100</v>
      </c>
      <c r="AA2678">
        <f>SUMIFS(Saudi!B:B,Saudi!$A:$A,YEAR(daily!$A2678))</f>
        <v>741.61599999999999</v>
      </c>
      <c r="AB2678">
        <f>SUMIFS(Saudi!C:C,Saudi!$A:$A,YEAR(daily!$A2678))</f>
        <v>670.98500000000001</v>
      </c>
      <c r="AC2678">
        <f>SUMIFS(Saudi!F:F,Saudi!$A:$A,YEAR(daily!$A2678))</f>
        <v>3981420</v>
      </c>
      <c r="AD2678">
        <f>SUMIFS(Saudi!G:G,Saudi!$A:$A,YEAR(daily!$A2678))</f>
        <v>79.530291590719216</v>
      </c>
      <c r="AE2678">
        <f>SUMIFS(Saudi!H:H,Saudi!$A:$A,YEAR(daily!$A2678))</f>
        <v>316643493.54512131</v>
      </c>
      <c r="AF2678" s="5">
        <f t="shared" si="107"/>
        <v>10</v>
      </c>
      <c r="AG2678" s="5">
        <f t="shared" si="108"/>
        <v>2010</v>
      </c>
    </row>
    <row r="2679" spans="1:33">
      <c r="A2679" s="3">
        <v>40476</v>
      </c>
      <c r="B2679" s="1">
        <v>391583</v>
      </c>
      <c r="C2679" s="1">
        <v>68266</v>
      </c>
      <c r="D2679" s="1">
        <v>84824</v>
      </c>
      <c r="E2679" s="1">
        <v>82.52</v>
      </c>
      <c r="F2679" s="1">
        <v>83.76</v>
      </c>
      <c r="G2679" s="1">
        <v>84.22</v>
      </c>
      <c r="H2679" s="2">
        <v>52.6</v>
      </c>
      <c r="I2679" s="2">
        <v>29.3</v>
      </c>
      <c r="J2679" s="2">
        <v>87.5</v>
      </c>
      <c r="K2679" s="2">
        <v>89.6</v>
      </c>
      <c r="L2679">
        <f>SUMIFS(US!B:B,US!$D:$D,YEAR(daily!$A2679),US!$E:$E,MONTH(daily!$A2679))</f>
        <v>9841</v>
      </c>
      <c r="M2679">
        <f>SUMIFS(US!C:C,US!$D:$D,YEAR(daily!$A2679),US!$E:$E,MONTH(daily!$A2679))</f>
        <v>18974</v>
      </c>
      <c r="N2679">
        <f>SUMIFS(COT!E:E,COT!$A:$A,YEAR(daily!$A2679),COT!$B:$B,WEEKNUM(daily!$A2679))</f>
        <v>1394673</v>
      </c>
      <c r="O2679">
        <f>SUMIFS(COT!F:F,COT!$A:$A,YEAR(daily!$A2679),COT!$B:$B,WEEKNUM(daily!$A2679))</f>
        <v>323154</v>
      </c>
      <c r="P2679">
        <f>SUMIFS(COT!G:G,COT!$A:$A,YEAR(daily!$A2679),COT!$B:$B,WEEKNUM(daily!$A2679))</f>
        <v>197883</v>
      </c>
      <c r="Q2679">
        <f>SUMIFS(COT!H:H,COT!$A:$A,YEAR(daily!$A2679),COT!$B:$B,WEEKNUM(daily!$A2679))</f>
        <v>344471</v>
      </c>
      <c r="R2679">
        <f>SUMIFS(COT!I:I,COT!$A:$A,YEAR(daily!$A2679),COT!$B:$B,WEEKNUM(daily!$A2679))</f>
        <v>643649</v>
      </c>
      <c r="S2679">
        <f>SUMIFS(COT!J:J,COT!$A:$A,YEAR(daily!$A2679),COT!$B:$B,WEEKNUM(daily!$A2679))</f>
        <v>778607</v>
      </c>
      <c r="T2679">
        <f>SUMIFS(COT!K:K,COT!$A:$A,YEAR(daily!$A2679),COT!$B:$B,WEEKNUM(daily!$A2679))</f>
        <v>83399</v>
      </c>
      <c r="U2679">
        <f>SUMIFS(COT!L:L,COT!$A:$A,YEAR(daily!$A2679),COT!$B:$B,WEEKNUM(daily!$A2679))</f>
        <v>73712</v>
      </c>
      <c r="V2679">
        <f>SUMIFS(COT!M:M,COT!$A:$A,YEAR(daily!$A2679),COT!$B:$B,WEEKNUM(daily!$A2679))</f>
        <v>126</v>
      </c>
      <c r="W2679">
        <f>SUMIFS(COT!N:N,COT!$A:$A,YEAR(daily!$A2679),COT!$B:$B,WEEKNUM(daily!$A2679))</f>
        <v>104</v>
      </c>
      <c r="X2679">
        <f>SUMIFS(COT!O:O,COT!$A:$A,YEAR(daily!$A2679),COT!$B:$B,WEEKNUM(daily!$A2679))</f>
        <v>149</v>
      </c>
      <c r="Y2679">
        <f>SUMIFS(COT!P:P,COT!$A:$A,YEAR(daily!$A2679),COT!$B:$B,WEEKNUM(daily!$A2679))</f>
        <v>88</v>
      </c>
      <c r="Z2679">
        <f>SUMIFS(COT!Q:Q,COT!$A:$A,YEAR(daily!$A2679),COT!$B:$B,WEEKNUM(daily!$A2679))</f>
        <v>102</v>
      </c>
      <c r="AA2679">
        <f>SUMIFS(Saudi!B:B,Saudi!$A:$A,YEAR(daily!$A2679))</f>
        <v>741.61599999999999</v>
      </c>
      <c r="AB2679">
        <f>SUMIFS(Saudi!C:C,Saudi!$A:$A,YEAR(daily!$A2679))</f>
        <v>670.98500000000001</v>
      </c>
      <c r="AC2679">
        <f>SUMIFS(Saudi!F:F,Saudi!$A:$A,YEAR(daily!$A2679))</f>
        <v>3981420</v>
      </c>
      <c r="AD2679">
        <f>SUMIFS(Saudi!G:G,Saudi!$A:$A,YEAR(daily!$A2679))</f>
        <v>79.530291590719216</v>
      </c>
      <c r="AE2679">
        <f>SUMIFS(Saudi!H:H,Saudi!$A:$A,YEAR(daily!$A2679))</f>
        <v>316643493.54512131</v>
      </c>
      <c r="AF2679" s="5">
        <f t="shared" si="107"/>
        <v>10</v>
      </c>
      <c r="AG2679" s="5">
        <f t="shared" si="108"/>
        <v>2010</v>
      </c>
    </row>
    <row r="2680" spans="1:33">
      <c r="A2680" s="3">
        <v>40477</v>
      </c>
      <c r="B2680" s="1">
        <v>376549</v>
      </c>
      <c r="C2680" s="1">
        <v>71099</v>
      </c>
      <c r="D2680" s="1">
        <v>85495</v>
      </c>
      <c r="E2680" s="1">
        <v>82.55</v>
      </c>
      <c r="F2680" s="1">
        <v>83.74</v>
      </c>
      <c r="G2680" s="1">
        <v>84.2</v>
      </c>
      <c r="H2680" s="2">
        <v>52.6</v>
      </c>
      <c r="I2680" s="2">
        <v>29.3</v>
      </c>
      <c r="J2680" s="2">
        <v>87.5</v>
      </c>
      <c r="K2680" s="2">
        <v>89.6</v>
      </c>
      <c r="L2680">
        <f>SUMIFS(US!B:B,US!$D:$D,YEAR(daily!$A2680),US!$E:$E,MONTH(daily!$A2680))</f>
        <v>9841</v>
      </c>
      <c r="M2680">
        <f>SUMIFS(US!C:C,US!$D:$D,YEAR(daily!$A2680),US!$E:$E,MONTH(daily!$A2680))</f>
        <v>18974</v>
      </c>
      <c r="N2680">
        <f>SUMIFS(COT!E:E,COT!$A:$A,YEAR(daily!$A2680),COT!$B:$B,WEEKNUM(daily!$A2680))</f>
        <v>1394673</v>
      </c>
      <c r="O2680">
        <f>SUMIFS(COT!F:F,COT!$A:$A,YEAR(daily!$A2680),COT!$B:$B,WEEKNUM(daily!$A2680))</f>
        <v>323154</v>
      </c>
      <c r="P2680">
        <f>SUMIFS(COT!G:G,COT!$A:$A,YEAR(daily!$A2680),COT!$B:$B,WEEKNUM(daily!$A2680))</f>
        <v>197883</v>
      </c>
      <c r="Q2680">
        <f>SUMIFS(COT!H:H,COT!$A:$A,YEAR(daily!$A2680),COT!$B:$B,WEEKNUM(daily!$A2680))</f>
        <v>344471</v>
      </c>
      <c r="R2680">
        <f>SUMIFS(COT!I:I,COT!$A:$A,YEAR(daily!$A2680),COT!$B:$B,WEEKNUM(daily!$A2680))</f>
        <v>643649</v>
      </c>
      <c r="S2680">
        <f>SUMIFS(COT!J:J,COT!$A:$A,YEAR(daily!$A2680),COT!$B:$B,WEEKNUM(daily!$A2680))</f>
        <v>778607</v>
      </c>
      <c r="T2680">
        <f>SUMIFS(COT!K:K,COT!$A:$A,YEAR(daily!$A2680),COT!$B:$B,WEEKNUM(daily!$A2680))</f>
        <v>83399</v>
      </c>
      <c r="U2680">
        <f>SUMIFS(COT!L:L,COT!$A:$A,YEAR(daily!$A2680),COT!$B:$B,WEEKNUM(daily!$A2680))</f>
        <v>73712</v>
      </c>
      <c r="V2680">
        <f>SUMIFS(COT!M:M,COT!$A:$A,YEAR(daily!$A2680),COT!$B:$B,WEEKNUM(daily!$A2680))</f>
        <v>126</v>
      </c>
      <c r="W2680">
        <f>SUMIFS(COT!N:N,COT!$A:$A,YEAR(daily!$A2680),COT!$B:$B,WEEKNUM(daily!$A2680))</f>
        <v>104</v>
      </c>
      <c r="X2680">
        <f>SUMIFS(COT!O:O,COT!$A:$A,YEAR(daily!$A2680),COT!$B:$B,WEEKNUM(daily!$A2680))</f>
        <v>149</v>
      </c>
      <c r="Y2680">
        <f>SUMIFS(COT!P:P,COT!$A:$A,YEAR(daily!$A2680),COT!$B:$B,WEEKNUM(daily!$A2680))</f>
        <v>88</v>
      </c>
      <c r="Z2680">
        <f>SUMIFS(COT!Q:Q,COT!$A:$A,YEAR(daily!$A2680),COT!$B:$B,WEEKNUM(daily!$A2680))</f>
        <v>102</v>
      </c>
      <c r="AA2680">
        <f>SUMIFS(Saudi!B:B,Saudi!$A:$A,YEAR(daily!$A2680))</f>
        <v>741.61599999999999</v>
      </c>
      <c r="AB2680">
        <f>SUMIFS(Saudi!C:C,Saudi!$A:$A,YEAR(daily!$A2680))</f>
        <v>670.98500000000001</v>
      </c>
      <c r="AC2680">
        <f>SUMIFS(Saudi!F:F,Saudi!$A:$A,YEAR(daily!$A2680))</f>
        <v>3981420</v>
      </c>
      <c r="AD2680">
        <f>SUMIFS(Saudi!G:G,Saudi!$A:$A,YEAR(daily!$A2680))</f>
        <v>79.530291590719216</v>
      </c>
      <c r="AE2680">
        <f>SUMIFS(Saudi!H:H,Saudi!$A:$A,YEAR(daily!$A2680))</f>
        <v>316643493.54512131</v>
      </c>
      <c r="AF2680" s="5">
        <f t="shared" si="107"/>
        <v>10</v>
      </c>
      <c r="AG2680" s="5">
        <f t="shared" si="108"/>
        <v>2010</v>
      </c>
    </row>
    <row r="2681" spans="1:33">
      <c r="A2681" s="3">
        <v>40478</v>
      </c>
      <c r="B2681" s="1">
        <v>369334</v>
      </c>
      <c r="C2681" s="1">
        <v>74548</v>
      </c>
      <c r="D2681" s="1">
        <v>85844</v>
      </c>
      <c r="E2681" s="1">
        <v>81.94</v>
      </c>
      <c r="F2681" s="1">
        <v>83.28</v>
      </c>
      <c r="G2681" s="1">
        <v>83.79</v>
      </c>
      <c r="H2681" s="2">
        <v>52.6</v>
      </c>
      <c r="I2681" s="2">
        <v>29.3</v>
      </c>
      <c r="J2681" s="2">
        <v>87.5</v>
      </c>
      <c r="K2681" s="2">
        <v>89.6</v>
      </c>
      <c r="L2681">
        <f>SUMIFS(US!B:B,US!$D:$D,YEAR(daily!$A2681),US!$E:$E,MONTH(daily!$A2681))</f>
        <v>9841</v>
      </c>
      <c r="M2681">
        <f>SUMIFS(US!C:C,US!$D:$D,YEAR(daily!$A2681),US!$E:$E,MONTH(daily!$A2681))</f>
        <v>18974</v>
      </c>
      <c r="N2681">
        <f>SUMIFS(COT!E:E,COT!$A:$A,YEAR(daily!$A2681),COT!$B:$B,WEEKNUM(daily!$A2681))</f>
        <v>1394673</v>
      </c>
      <c r="O2681">
        <f>SUMIFS(COT!F:F,COT!$A:$A,YEAR(daily!$A2681),COT!$B:$B,WEEKNUM(daily!$A2681))</f>
        <v>323154</v>
      </c>
      <c r="P2681">
        <f>SUMIFS(COT!G:G,COT!$A:$A,YEAR(daily!$A2681),COT!$B:$B,WEEKNUM(daily!$A2681))</f>
        <v>197883</v>
      </c>
      <c r="Q2681">
        <f>SUMIFS(COT!H:H,COT!$A:$A,YEAR(daily!$A2681),COT!$B:$B,WEEKNUM(daily!$A2681))</f>
        <v>344471</v>
      </c>
      <c r="R2681">
        <f>SUMIFS(COT!I:I,COT!$A:$A,YEAR(daily!$A2681),COT!$B:$B,WEEKNUM(daily!$A2681))</f>
        <v>643649</v>
      </c>
      <c r="S2681">
        <f>SUMIFS(COT!J:J,COT!$A:$A,YEAR(daily!$A2681),COT!$B:$B,WEEKNUM(daily!$A2681))</f>
        <v>778607</v>
      </c>
      <c r="T2681">
        <f>SUMIFS(COT!K:K,COT!$A:$A,YEAR(daily!$A2681),COT!$B:$B,WEEKNUM(daily!$A2681))</f>
        <v>83399</v>
      </c>
      <c r="U2681">
        <f>SUMIFS(COT!L:L,COT!$A:$A,YEAR(daily!$A2681),COT!$B:$B,WEEKNUM(daily!$A2681))</f>
        <v>73712</v>
      </c>
      <c r="V2681">
        <f>SUMIFS(COT!M:M,COT!$A:$A,YEAR(daily!$A2681),COT!$B:$B,WEEKNUM(daily!$A2681))</f>
        <v>126</v>
      </c>
      <c r="W2681">
        <f>SUMIFS(COT!N:N,COT!$A:$A,YEAR(daily!$A2681),COT!$B:$B,WEEKNUM(daily!$A2681))</f>
        <v>104</v>
      </c>
      <c r="X2681">
        <f>SUMIFS(COT!O:O,COT!$A:$A,YEAR(daily!$A2681),COT!$B:$B,WEEKNUM(daily!$A2681))</f>
        <v>149</v>
      </c>
      <c r="Y2681">
        <f>SUMIFS(COT!P:P,COT!$A:$A,YEAR(daily!$A2681),COT!$B:$B,WEEKNUM(daily!$A2681))</f>
        <v>88</v>
      </c>
      <c r="Z2681">
        <f>SUMIFS(COT!Q:Q,COT!$A:$A,YEAR(daily!$A2681),COT!$B:$B,WEEKNUM(daily!$A2681))</f>
        <v>102</v>
      </c>
      <c r="AA2681">
        <f>SUMIFS(Saudi!B:B,Saudi!$A:$A,YEAR(daily!$A2681))</f>
        <v>741.61599999999999</v>
      </c>
      <c r="AB2681">
        <f>SUMIFS(Saudi!C:C,Saudi!$A:$A,YEAR(daily!$A2681))</f>
        <v>670.98500000000001</v>
      </c>
      <c r="AC2681">
        <f>SUMIFS(Saudi!F:F,Saudi!$A:$A,YEAR(daily!$A2681))</f>
        <v>3981420</v>
      </c>
      <c r="AD2681">
        <f>SUMIFS(Saudi!G:G,Saudi!$A:$A,YEAR(daily!$A2681))</f>
        <v>79.530291590719216</v>
      </c>
      <c r="AE2681">
        <f>SUMIFS(Saudi!H:H,Saudi!$A:$A,YEAR(daily!$A2681))</f>
        <v>316643493.54512131</v>
      </c>
      <c r="AF2681" s="5">
        <f t="shared" si="107"/>
        <v>10</v>
      </c>
      <c r="AG2681" s="5">
        <f t="shared" si="108"/>
        <v>2010</v>
      </c>
    </row>
    <row r="2682" spans="1:33">
      <c r="A2682" s="3">
        <v>40479</v>
      </c>
      <c r="B2682" s="1">
        <v>365275</v>
      </c>
      <c r="C2682" s="1">
        <v>76499</v>
      </c>
      <c r="D2682" s="1">
        <v>84836</v>
      </c>
      <c r="E2682" s="1">
        <v>82.18</v>
      </c>
      <c r="F2682" s="1">
        <v>83.57</v>
      </c>
      <c r="G2682" s="1">
        <v>84.08</v>
      </c>
      <c r="H2682" s="2">
        <v>52.6</v>
      </c>
      <c r="I2682" s="2">
        <v>29.3</v>
      </c>
      <c r="J2682" s="2">
        <v>87.5</v>
      </c>
      <c r="K2682" s="2">
        <v>89.6</v>
      </c>
      <c r="L2682">
        <f>SUMIFS(US!B:B,US!$D:$D,YEAR(daily!$A2682),US!$E:$E,MONTH(daily!$A2682))</f>
        <v>9841</v>
      </c>
      <c r="M2682">
        <f>SUMIFS(US!C:C,US!$D:$D,YEAR(daily!$A2682),US!$E:$E,MONTH(daily!$A2682))</f>
        <v>18974</v>
      </c>
      <c r="N2682">
        <f>SUMIFS(COT!E:E,COT!$A:$A,YEAR(daily!$A2682),COT!$B:$B,WEEKNUM(daily!$A2682))</f>
        <v>1394673</v>
      </c>
      <c r="O2682">
        <f>SUMIFS(COT!F:F,COT!$A:$A,YEAR(daily!$A2682),COT!$B:$B,WEEKNUM(daily!$A2682))</f>
        <v>323154</v>
      </c>
      <c r="P2682">
        <f>SUMIFS(COT!G:G,COT!$A:$A,YEAR(daily!$A2682),COT!$B:$B,WEEKNUM(daily!$A2682))</f>
        <v>197883</v>
      </c>
      <c r="Q2682">
        <f>SUMIFS(COT!H:H,COT!$A:$A,YEAR(daily!$A2682),COT!$B:$B,WEEKNUM(daily!$A2682))</f>
        <v>344471</v>
      </c>
      <c r="R2682">
        <f>SUMIFS(COT!I:I,COT!$A:$A,YEAR(daily!$A2682),COT!$B:$B,WEEKNUM(daily!$A2682))</f>
        <v>643649</v>
      </c>
      <c r="S2682">
        <f>SUMIFS(COT!J:J,COT!$A:$A,YEAR(daily!$A2682),COT!$B:$B,WEEKNUM(daily!$A2682))</f>
        <v>778607</v>
      </c>
      <c r="T2682">
        <f>SUMIFS(COT!K:K,COT!$A:$A,YEAR(daily!$A2682),COT!$B:$B,WEEKNUM(daily!$A2682))</f>
        <v>83399</v>
      </c>
      <c r="U2682">
        <f>SUMIFS(COT!L:L,COT!$A:$A,YEAR(daily!$A2682),COT!$B:$B,WEEKNUM(daily!$A2682))</f>
        <v>73712</v>
      </c>
      <c r="V2682">
        <f>SUMIFS(COT!M:M,COT!$A:$A,YEAR(daily!$A2682),COT!$B:$B,WEEKNUM(daily!$A2682))</f>
        <v>126</v>
      </c>
      <c r="W2682">
        <f>SUMIFS(COT!N:N,COT!$A:$A,YEAR(daily!$A2682),COT!$B:$B,WEEKNUM(daily!$A2682))</f>
        <v>104</v>
      </c>
      <c r="X2682">
        <f>SUMIFS(COT!O:O,COT!$A:$A,YEAR(daily!$A2682),COT!$B:$B,WEEKNUM(daily!$A2682))</f>
        <v>149</v>
      </c>
      <c r="Y2682">
        <f>SUMIFS(COT!P:P,COT!$A:$A,YEAR(daily!$A2682),COT!$B:$B,WEEKNUM(daily!$A2682))</f>
        <v>88</v>
      </c>
      <c r="Z2682">
        <f>SUMIFS(COT!Q:Q,COT!$A:$A,YEAR(daily!$A2682),COT!$B:$B,WEEKNUM(daily!$A2682))</f>
        <v>102</v>
      </c>
      <c r="AA2682">
        <f>SUMIFS(Saudi!B:B,Saudi!$A:$A,YEAR(daily!$A2682))</f>
        <v>741.61599999999999</v>
      </c>
      <c r="AB2682">
        <f>SUMIFS(Saudi!C:C,Saudi!$A:$A,YEAR(daily!$A2682))</f>
        <v>670.98500000000001</v>
      </c>
      <c r="AC2682">
        <f>SUMIFS(Saudi!F:F,Saudi!$A:$A,YEAR(daily!$A2682))</f>
        <v>3981420</v>
      </c>
      <c r="AD2682">
        <f>SUMIFS(Saudi!G:G,Saudi!$A:$A,YEAR(daily!$A2682))</f>
        <v>79.530291590719216</v>
      </c>
      <c r="AE2682">
        <f>SUMIFS(Saudi!H:H,Saudi!$A:$A,YEAR(daily!$A2682))</f>
        <v>316643493.54512131</v>
      </c>
      <c r="AF2682" s="5">
        <f t="shared" si="107"/>
        <v>10</v>
      </c>
      <c r="AG2682" s="5">
        <f t="shared" si="108"/>
        <v>2010</v>
      </c>
    </row>
    <row r="2683" spans="1:33">
      <c r="A2683" s="3">
        <v>40480</v>
      </c>
      <c r="B2683" s="1">
        <v>364548</v>
      </c>
      <c r="C2683" s="1">
        <v>76011</v>
      </c>
      <c r="D2683" s="1">
        <v>85923</v>
      </c>
      <c r="E2683" s="1">
        <v>81.430000000000007</v>
      </c>
      <c r="F2683" s="1">
        <v>82.73</v>
      </c>
      <c r="G2683" s="1">
        <v>83.21</v>
      </c>
      <c r="H2683" s="2">
        <v>52.6</v>
      </c>
      <c r="I2683" s="2">
        <v>29.3</v>
      </c>
      <c r="J2683" s="2">
        <v>87.5</v>
      </c>
      <c r="K2683" s="2">
        <v>89.6</v>
      </c>
      <c r="L2683">
        <f>SUMIFS(US!B:B,US!$D:$D,YEAR(daily!$A2683),US!$E:$E,MONTH(daily!$A2683))</f>
        <v>9841</v>
      </c>
      <c r="M2683">
        <f>SUMIFS(US!C:C,US!$D:$D,YEAR(daily!$A2683),US!$E:$E,MONTH(daily!$A2683))</f>
        <v>18974</v>
      </c>
      <c r="N2683">
        <f>SUMIFS(COT!E:E,COT!$A:$A,YEAR(daily!$A2683),COT!$B:$B,WEEKNUM(daily!$A2683))</f>
        <v>1394673</v>
      </c>
      <c r="O2683">
        <f>SUMIFS(COT!F:F,COT!$A:$A,YEAR(daily!$A2683),COT!$B:$B,WEEKNUM(daily!$A2683))</f>
        <v>323154</v>
      </c>
      <c r="P2683">
        <f>SUMIFS(COT!G:G,COT!$A:$A,YEAR(daily!$A2683),COT!$B:$B,WEEKNUM(daily!$A2683))</f>
        <v>197883</v>
      </c>
      <c r="Q2683">
        <f>SUMIFS(COT!H:H,COT!$A:$A,YEAR(daily!$A2683),COT!$B:$B,WEEKNUM(daily!$A2683))</f>
        <v>344471</v>
      </c>
      <c r="R2683">
        <f>SUMIFS(COT!I:I,COT!$A:$A,YEAR(daily!$A2683),COT!$B:$B,WEEKNUM(daily!$A2683))</f>
        <v>643649</v>
      </c>
      <c r="S2683">
        <f>SUMIFS(COT!J:J,COT!$A:$A,YEAR(daily!$A2683),COT!$B:$B,WEEKNUM(daily!$A2683))</f>
        <v>778607</v>
      </c>
      <c r="T2683">
        <f>SUMIFS(COT!K:K,COT!$A:$A,YEAR(daily!$A2683),COT!$B:$B,WEEKNUM(daily!$A2683))</f>
        <v>83399</v>
      </c>
      <c r="U2683">
        <f>SUMIFS(COT!L:L,COT!$A:$A,YEAR(daily!$A2683),COT!$B:$B,WEEKNUM(daily!$A2683))</f>
        <v>73712</v>
      </c>
      <c r="V2683">
        <f>SUMIFS(COT!M:M,COT!$A:$A,YEAR(daily!$A2683),COT!$B:$B,WEEKNUM(daily!$A2683))</f>
        <v>126</v>
      </c>
      <c r="W2683">
        <f>SUMIFS(COT!N:N,COT!$A:$A,YEAR(daily!$A2683),COT!$B:$B,WEEKNUM(daily!$A2683))</f>
        <v>104</v>
      </c>
      <c r="X2683">
        <f>SUMIFS(COT!O:O,COT!$A:$A,YEAR(daily!$A2683),COT!$B:$B,WEEKNUM(daily!$A2683))</f>
        <v>149</v>
      </c>
      <c r="Y2683">
        <f>SUMIFS(COT!P:P,COT!$A:$A,YEAR(daily!$A2683),COT!$B:$B,WEEKNUM(daily!$A2683))</f>
        <v>88</v>
      </c>
      <c r="Z2683">
        <f>SUMIFS(COT!Q:Q,COT!$A:$A,YEAR(daily!$A2683),COT!$B:$B,WEEKNUM(daily!$A2683))</f>
        <v>102</v>
      </c>
      <c r="AA2683">
        <f>SUMIFS(Saudi!B:B,Saudi!$A:$A,YEAR(daily!$A2683))</f>
        <v>741.61599999999999</v>
      </c>
      <c r="AB2683">
        <f>SUMIFS(Saudi!C:C,Saudi!$A:$A,YEAR(daily!$A2683))</f>
        <v>670.98500000000001</v>
      </c>
      <c r="AC2683">
        <f>SUMIFS(Saudi!F:F,Saudi!$A:$A,YEAR(daily!$A2683))</f>
        <v>3981420</v>
      </c>
      <c r="AD2683">
        <f>SUMIFS(Saudi!G:G,Saudi!$A:$A,YEAR(daily!$A2683))</f>
        <v>79.530291590719216</v>
      </c>
      <c r="AE2683">
        <f>SUMIFS(Saudi!H:H,Saudi!$A:$A,YEAR(daily!$A2683))</f>
        <v>316643493.54512131</v>
      </c>
      <c r="AF2683" s="5">
        <f t="shared" si="107"/>
        <v>10</v>
      </c>
      <c r="AG2683" s="5">
        <f t="shared" si="108"/>
        <v>2010</v>
      </c>
    </row>
    <row r="2684" spans="1:33">
      <c r="A2684" s="3">
        <v>40483</v>
      </c>
      <c r="B2684" s="1">
        <v>360131</v>
      </c>
      <c r="C2684" s="1">
        <v>77783</v>
      </c>
      <c r="D2684" s="1">
        <v>88013</v>
      </c>
      <c r="E2684" s="1">
        <v>82.95</v>
      </c>
      <c r="F2684" s="1">
        <v>84.24</v>
      </c>
      <c r="G2684" s="1">
        <v>84.71</v>
      </c>
      <c r="H2684" s="2">
        <v>52.6</v>
      </c>
      <c r="I2684" s="2">
        <v>29.3</v>
      </c>
      <c r="J2684" s="2">
        <v>87.5</v>
      </c>
      <c r="K2684" s="2">
        <v>89.6</v>
      </c>
      <c r="L2684">
        <f>SUMIFS(US!B:B,US!$D:$D,YEAR(daily!$A2684),US!$E:$E,MONTH(daily!$A2684))</f>
        <v>9912</v>
      </c>
      <c r="M2684">
        <f>SUMIFS(US!C:C,US!$D:$D,YEAR(daily!$A2684),US!$E:$E,MONTH(daily!$A2684))</f>
        <v>18977</v>
      </c>
      <c r="N2684">
        <f>SUMIFS(COT!E:E,COT!$A:$A,YEAR(daily!$A2684),COT!$B:$B,WEEKNUM(daily!$A2684))</f>
        <v>1433324</v>
      </c>
      <c r="O2684">
        <f>SUMIFS(COT!F:F,COT!$A:$A,YEAR(daily!$A2684),COT!$B:$B,WEEKNUM(daily!$A2684))</f>
        <v>336668</v>
      </c>
      <c r="P2684">
        <f>SUMIFS(COT!G:G,COT!$A:$A,YEAR(daily!$A2684),COT!$B:$B,WEEKNUM(daily!$A2684))</f>
        <v>206560</v>
      </c>
      <c r="Q2684">
        <f>SUMIFS(COT!H:H,COT!$A:$A,YEAR(daily!$A2684),COT!$B:$B,WEEKNUM(daily!$A2684))</f>
        <v>361860</v>
      </c>
      <c r="R2684">
        <f>SUMIFS(COT!I:I,COT!$A:$A,YEAR(daily!$A2684),COT!$B:$B,WEEKNUM(daily!$A2684))</f>
        <v>649345</v>
      </c>
      <c r="S2684">
        <f>SUMIFS(COT!J:J,COT!$A:$A,YEAR(daily!$A2684),COT!$B:$B,WEEKNUM(daily!$A2684))</f>
        <v>793908</v>
      </c>
      <c r="T2684">
        <f>SUMIFS(COT!K:K,COT!$A:$A,YEAR(daily!$A2684),COT!$B:$B,WEEKNUM(daily!$A2684))</f>
        <v>85451</v>
      </c>
      <c r="U2684">
        <f>SUMIFS(COT!L:L,COT!$A:$A,YEAR(daily!$A2684),COT!$B:$B,WEEKNUM(daily!$A2684))</f>
        <v>70996</v>
      </c>
      <c r="V2684">
        <f>SUMIFS(COT!M:M,COT!$A:$A,YEAR(daily!$A2684),COT!$B:$B,WEEKNUM(daily!$A2684))</f>
        <v>140</v>
      </c>
      <c r="W2684">
        <f>SUMIFS(COT!N:N,COT!$A:$A,YEAR(daily!$A2684),COT!$B:$B,WEEKNUM(daily!$A2684))</f>
        <v>103</v>
      </c>
      <c r="X2684">
        <f>SUMIFS(COT!O:O,COT!$A:$A,YEAR(daily!$A2684),COT!$B:$B,WEEKNUM(daily!$A2684))</f>
        <v>165</v>
      </c>
      <c r="Y2684">
        <f>SUMIFS(COT!P:P,COT!$A:$A,YEAR(daily!$A2684),COT!$B:$B,WEEKNUM(daily!$A2684))</f>
        <v>89</v>
      </c>
      <c r="Z2684">
        <f>SUMIFS(COT!Q:Q,COT!$A:$A,YEAR(daily!$A2684),COT!$B:$B,WEEKNUM(daily!$A2684))</f>
        <v>104</v>
      </c>
      <c r="AA2684">
        <f>SUMIFS(Saudi!B:B,Saudi!$A:$A,YEAR(daily!$A2684))</f>
        <v>741.61599999999999</v>
      </c>
      <c r="AB2684">
        <f>SUMIFS(Saudi!C:C,Saudi!$A:$A,YEAR(daily!$A2684))</f>
        <v>670.98500000000001</v>
      </c>
      <c r="AC2684">
        <f>SUMIFS(Saudi!F:F,Saudi!$A:$A,YEAR(daily!$A2684))</f>
        <v>3981420</v>
      </c>
      <c r="AD2684">
        <f>SUMIFS(Saudi!G:G,Saudi!$A:$A,YEAR(daily!$A2684))</f>
        <v>79.530291590719216</v>
      </c>
      <c r="AE2684">
        <f>SUMIFS(Saudi!H:H,Saudi!$A:$A,YEAR(daily!$A2684))</f>
        <v>316643493.54512131</v>
      </c>
      <c r="AF2684" s="5">
        <f t="shared" si="107"/>
        <v>11</v>
      </c>
      <c r="AG2684" s="5">
        <f t="shared" si="108"/>
        <v>2010</v>
      </c>
    </row>
    <row r="2685" spans="1:33">
      <c r="A2685" s="3">
        <v>40484</v>
      </c>
      <c r="B2685" s="1">
        <v>362718</v>
      </c>
      <c r="C2685" s="1">
        <v>79734</v>
      </c>
      <c r="D2685" s="1">
        <v>90154</v>
      </c>
      <c r="E2685" s="1">
        <v>83.9</v>
      </c>
      <c r="F2685" s="1">
        <v>85.09</v>
      </c>
      <c r="G2685" s="1">
        <v>85.52</v>
      </c>
      <c r="H2685" s="2">
        <v>52.6</v>
      </c>
      <c r="I2685" s="2">
        <v>29.3</v>
      </c>
      <c r="J2685" s="2">
        <v>87.5</v>
      </c>
      <c r="K2685" s="2">
        <v>89.6</v>
      </c>
      <c r="L2685">
        <f>SUMIFS(US!B:B,US!$D:$D,YEAR(daily!$A2685),US!$E:$E,MONTH(daily!$A2685))</f>
        <v>9912</v>
      </c>
      <c r="M2685">
        <f>SUMIFS(US!C:C,US!$D:$D,YEAR(daily!$A2685),US!$E:$E,MONTH(daily!$A2685))</f>
        <v>18977</v>
      </c>
      <c r="N2685">
        <f>SUMIFS(COT!E:E,COT!$A:$A,YEAR(daily!$A2685),COT!$B:$B,WEEKNUM(daily!$A2685))</f>
        <v>1433324</v>
      </c>
      <c r="O2685">
        <f>SUMIFS(COT!F:F,COT!$A:$A,YEAR(daily!$A2685),COT!$B:$B,WEEKNUM(daily!$A2685))</f>
        <v>336668</v>
      </c>
      <c r="P2685">
        <f>SUMIFS(COT!G:G,COT!$A:$A,YEAR(daily!$A2685),COT!$B:$B,WEEKNUM(daily!$A2685))</f>
        <v>206560</v>
      </c>
      <c r="Q2685">
        <f>SUMIFS(COT!H:H,COT!$A:$A,YEAR(daily!$A2685),COT!$B:$B,WEEKNUM(daily!$A2685))</f>
        <v>361860</v>
      </c>
      <c r="R2685">
        <f>SUMIFS(COT!I:I,COT!$A:$A,YEAR(daily!$A2685),COT!$B:$B,WEEKNUM(daily!$A2685))</f>
        <v>649345</v>
      </c>
      <c r="S2685">
        <f>SUMIFS(COT!J:J,COT!$A:$A,YEAR(daily!$A2685),COT!$B:$B,WEEKNUM(daily!$A2685))</f>
        <v>793908</v>
      </c>
      <c r="T2685">
        <f>SUMIFS(COT!K:K,COT!$A:$A,YEAR(daily!$A2685),COT!$B:$B,WEEKNUM(daily!$A2685))</f>
        <v>85451</v>
      </c>
      <c r="U2685">
        <f>SUMIFS(COT!L:L,COT!$A:$A,YEAR(daily!$A2685),COT!$B:$B,WEEKNUM(daily!$A2685))</f>
        <v>70996</v>
      </c>
      <c r="V2685">
        <f>SUMIFS(COT!M:M,COT!$A:$A,YEAR(daily!$A2685),COT!$B:$B,WEEKNUM(daily!$A2685))</f>
        <v>140</v>
      </c>
      <c r="W2685">
        <f>SUMIFS(COT!N:N,COT!$A:$A,YEAR(daily!$A2685),COT!$B:$B,WEEKNUM(daily!$A2685))</f>
        <v>103</v>
      </c>
      <c r="X2685">
        <f>SUMIFS(COT!O:O,COT!$A:$A,YEAR(daily!$A2685),COT!$B:$B,WEEKNUM(daily!$A2685))</f>
        <v>165</v>
      </c>
      <c r="Y2685">
        <f>SUMIFS(COT!P:P,COT!$A:$A,YEAR(daily!$A2685),COT!$B:$B,WEEKNUM(daily!$A2685))</f>
        <v>89</v>
      </c>
      <c r="Z2685">
        <f>SUMIFS(COT!Q:Q,COT!$A:$A,YEAR(daily!$A2685),COT!$B:$B,WEEKNUM(daily!$A2685))</f>
        <v>104</v>
      </c>
      <c r="AA2685">
        <f>SUMIFS(Saudi!B:B,Saudi!$A:$A,YEAR(daily!$A2685))</f>
        <v>741.61599999999999</v>
      </c>
      <c r="AB2685">
        <f>SUMIFS(Saudi!C:C,Saudi!$A:$A,YEAR(daily!$A2685))</f>
        <v>670.98500000000001</v>
      </c>
      <c r="AC2685">
        <f>SUMIFS(Saudi!F:F,Saudi!$A:$A,YEAR(daily!$A2685))</f>
        <v>3981420</v>
      </c>
      <c r="AD2685">
        <f>SUMIFS(Saudi!G:G,Saudi!$A:$A,YEAR(daily!$A2685))</f>
        <v>79.530291590719216</v>
      </c>
      <c r="AE2685">
        <f>SUMIFS(Saudi!H:H,Saudi!$A:$A,YEAR(daily!$A2685))</f>
        <v>316643493.54512131</v>
      </c>
      <c r="AF2685" s="5">
        <f t="shared" si="107"/>
        <v>11</v>
      </c>
      <c r="AG2685" s="5">
        <f t="shared" si="108"/>
        <v>2010</v>
      </c>
    </row>
    <row r="2686" spans="1:33">
      <c r="A2686" s="3">
        <v>40485</v>
      </c>
      <c r="B2686" s="1">
        <v>364559</v>
      </c>
      <c r="C2686" s="1">
        <v>84488</v>
      </c>
      <c r="D2686" s="1">
        <v>98296</v>
      </c>
      <c r="E2686" s="1">
        <v>84.69</v>
      </c>
      <c r="F2686" s="1">
        <v>85.89</v>
      </c>
      <c r="G2686" s="1">
        <v>86.37</v>
      </c>
      <c r="H2686" s="2">
        <v>52.6</v>
      </c>
      <c r="I2686" s="2">
        <v>29.3</v>
      </c>
      <c r="J2686" s="2">
        <v>87.5</v>
      </c>
      <c r="K2686" s="2">
        <v>89.6</v>
      </c>
      <c r="L2686">
        <f>SUMIFS(US!B:B,US!$D:$D,YEAR(daily!$A2686),US!$E:$E,MONTH(daily!$A2686))</f>
        <v>9912</v>
      </c>
      <c r="M2686">
        <f>SUMIFS(US!C:C,US!$D:$D,YEAR(daily!$A2686),US!$E:$E,MONTH(daily!$A2686))</f>
        <v>18977</v>
      </c>
      <c r="N2686">
        <f>SUMIFS(COT!E:E,COT!$A:$A,YEAR(daily!$A2686),COT!$B:$B,WEEKNUM(daily!$A2686))</f>
        <v>1433324</v>
      </c>
      <c r="O2686">
        <f>SUMIFS(COT!F:F,COT!$A:$A,YEAR(daily!$A2686),COT!$B:$B,WEEKNUM(daily!$A2686))</f>
        <v>336668</v>
      </c>
      <c r="P2686">
        <f>SUMIFS(COT!G:G,COT!$A:$A,YEAR(daily!$A2686),COT!$B:$B,WEEKNUM(daily!$A2686))</f>
        <v>206560</v>
      </c>
      <c r="Q2686">
        <f>SUMIFS(COT!H:H,COT!$A:$A,YEAR(daily!$A2686),COT!$B:$B,WEEKNUM(daily!$A2686))</f>
        <v>361860</v>
      </c>
      <c r="R2686">
        <f>SUMIFS(COT!I:I,COT!$A:$A,YEAR(daily!$A2686),COT!$B:$B,WEEKNUM(daily!$A2686))</f>
        <v>649345</v>
      </c>
      <c r="S2686">
        <f>SUMIFS(COT!J:J,COT!$A:$A,YEAR(daily!$A2686),COT!$B:$B,WEEKNUM(daily!$A2686))</f>
        <v>793908</v>
      </c>
      <c r="T2686">
        <f>SUMIFS(COT!K:K,COT!$A:$A,YEAR(daily!$A2686),COT!$B:$B,WEEKNUM(daily!$A2686))</f>
        <v>85451</v>
      </c>
      <c r="U2686">
        <f>SUMIFS(COT!L:L,COT!$A:$A,YEAR(daily!$A2686),COT!$B:$B,WEEKNUM(daily!$A2686))</f>
        <v>70996</v>
      </c>
      <c r="V2686">
        <f>SUMIFS(COT!M:M,COT!$A:$A,YEAR(daily!$A2686),COT!$B:$B,WEEKNUM(daily!$A2686))</f>
        <v>140</v>
      </c>
      <c r="W2686">
        <f>SUMIFS(COT!N:N,COT!$A:$A,YEAR(daily!$A2686),COT!$B:$B,WEEKNUM(daily!$A2686))</f>
        <v>103</v>
      </c>
      <c r="X2686">
        <f>SUMIFS(COT!O:O,COT!$A:$A,YEAR(daily!$A2686),COT!$B:$B,WEEKNUM(daily!$A2686))</f>
        <v>165</v>
      </c>
      <c r="Y2686">
        <f>SUMIFS(COT!P:P,COT!$A:$A,YEAR(daily!$A2686),COT!$B:$B,WEEKNUM(daily!$A2686))</f>
        <v>89</v>
      </c>
      <c r="Z2686">
        <f>SUMIFS(COT!Q:Q,COT!$A:$A,YEAR(daily!$A2686),COT!$B:$B,WEEKNUM(daily!$A2686))</f>
        <v>104</v>
      </c>
      <c r="AA2686">
        <f>SUMIFS(Saudi!B:B,Saudi!$A:$A,YEAR(daily!$A2686))</f>
        <v>741.61599999999999</v>
      </c>
      <c r="AB2686">
        <f>SUMIFS(Saudi!C:C,Saudi!$A:$A,YEAR(daily!$A2686))</f>
        <v>670.98500000000001</v>
      </c>
      <c r="AC2686">
        <f>SUMIFS(Saudi!F:F,Saudi!$A:$A,YEAR(daily!$A2686))</f>
        <v>3981420</v>
      </c>
      <c r="AD2686">
        <f>SUMIFS(Saudi!G:G,Saudi!$A:$A,YEAR(daily!$A2686))</f>
        <v>79.530291590719216</v>
      </c>
      <c r="AE2686">
        <f>SUMIFS(Saudi!H:H,Saudi!$A:$A,YEAR(daily!$A2686))</f>
        <v>316643493.54512131</v>
      </c>
      <c r="AF2686" s="5">
        <f t="shared" si="107"/>
        <v>11</v>
      </c>
      <c r="AG2686" s="5">
        <f t="shared" si="108"/>
        <v>2010</v>
      </c>
    </row>
    <row r="2687" spans="1:33">
      <c r="A2687" s="3">
        <v>40486</v>
      </c>
      <c r="B2687" s="1">
        <v>370009</v>
      </c>
      <c r="C2687" s="1">
        <v>92917</v>
      </c>
      <c r="D2687" s="1">
        <v>105258</v>
      </c>
      <c r="E2687" s="1">
        <v>86.49</v>
      </c>
      <c r="F2687" s="1">
        <v>87.66</v>
      </c>
      <c r="G2687" s="1">
        <v>88.1</v>
      </c>
      <c r="H2687" s="2">
        <v>52.6</v>
      </c>
      <c r="I2687" s="2">
        <v>29.3</v>
      </c>
      <c r="J2687" s="2">
        <v>87.5</v>
      </c>
      <c r="K2687" s="2">
        <v>89.6</v>
      </c>
      <c r="L2687">
        <f>SUMIFS(US!B:B,US!$D:$D,YEAR(daily!$A2687),US!$E:$E,MONTH(daily!$A2687))</f>
        <v>9912</v>
      </c>
      <c r="M2687">
        <f>SUMIFS(US!C:C,US!$D:$D,YEAR(daily!$A2687),US!$E:$E,MONTH(daily!$A2687))</f>
        <v>18977</v>
      </c>
      <c r="N2687">
        <f>SUMIFS(COT!E:E,COT!$A:$A,YEAR(daily!$A2687),COT!$B:$B,WEEKNUM(daily!$A2687))</f>
        <v>1433324</v>
      </c>
      <c r="O2687">
        <f>SUMIFS(COT!F:F,COT!$A:$A,YEAR(daily!$A2687),COT!$B:$B,WEEKNUM(daily!$A2687))</f>
        <v>336668</v>
      </c>
      <c r="P2687">
        <f>SUMIFS(COT!G:G,COT!$A:$A,YEAR(daily!$A2687),COT!$B:$B,WEEKNUM(daily!$A2687))</f>
        <v>206560</v>
      </c>
      <c r="Q2687">
        <f>SUMIFS(COT!H:H,COT!$A:$A,YEAR(daily!$A2687),COT!$B:$B,WEEKNUM(daily!$A2687))</f>
        <v>361860</v>
      </c>
      <c r="R2687">
        <f>SUMIFS(COT!I:I,COT!$A:$A,YEAR(daily!$A2687),COT!$B:$B,WEEKNUM(daily!$A2687))</f>
        <v>649345</v>
      </c>
      <c r="S2687">
        <f>SUMIFS(COT!J:J,COT!$A:$A,YEAR(daily!$A2687),COT!$B:$B,WEEKNUM(daily!$A2687))</f>
        <v>793908</v>
      </c>
      <c r="T2687">
        <f>SUMIFS(COT!K:K,COT!$A:$A,YEAR(daily!$A2687),COT!$B:$B,WEEKNUM(daily!$A2687))</f>
        <v>85451</v>
      </c>
      <c r="U2687">
        <f>SUMIFS(COT!L:L,COT!$A:$A,YEAR(daily!$A2687),COT!$B:$B,WEEKNUM(daily!$A2687))</f>
        <v>70996</v>
      </c>
      <c r="V2687">
        <f>SUMIFS(COT!M:M,COT!$A:$A,YEAR(daily!$A2687),COT!$B:$B,WEEKNUM(daily!$A2687))</f>
        <v>140</v>
      </c>
      <c r="W2687">
        <f>SUMIFS(COT!N:N,COT!$A:$A,YEAR(daily!$A2687),COT!$B:$B,WEEKNUM(daily!$A2687))</f>
        <v>103</v>
      </c>
      <c r="X2687">
        <f>SUMIFS(COT!O:O,COT!$A:$A,YEAR(daily!$A2687),COT!$B:$B,WEEKNUM(daily!$A2687))</f>
        <v>165</v>
      </c>
      <c r="Y2687">
        <f>SUMIFS(COT!P:P,COT!$A:$A,YEAR(daily!$A2687),COT!$B:$B,WEEKNUM(daily!$A2687))</f>
        <v>89</v>
      </c>
      <c r="Z2687">
        <f>SUMIFS(COT!Q:Q,COT!$A:$A,YEAR(daily!$A2687),COT!$B:$B,WEEKNUM(daily!$A2687))</f>
        <v>104</v>
      </c>
      <c r="AA2687">
        <f>SUMIFS(Saudi!B:B,Saudi!$A:$A,YEAR(daily!$A2687))</f>
        <v>741.61599999999999</v>
      </c>
      <c r="AB2687">
        <f>SUMIFS(Saudi!C:C,Saudi!$A:$A,YEAR(daily!$A2687))</f>
        <v>670.98500000000001</v>
      </c>
      <c r="AC2687">
        <f>SUMIFS(Saudi!F:F,Saudi!$A:$A,YEAR(daily!$A2687))</f>
        <v>3981420</v>
      </c>
      <c r="AD2687">
        <f>SUMIFS(Saudi!G:G,Saudi!$A:$A,YEAR(daily!$A2687))</f>
        <v>79.530291590719216</v>
      </c>
      <c r="AE2687">
        <f>SUMIFS(Saudi!H:H,Saudi!$A:$A,YEAR(daily!$A2687))</f>
        <v>316643493.54512131</v>
      </c>
      <c r="AF2687" s="5">
        <f t="shared" si="107"/>
        <v>11</v>
      </c>
      <c r="AG2687" s="5">
        <f t="shared" si="108"/>
        <v>2010</v>
      </c>
    </row>
    <row r="2688" spans="1:33">
      <c r="A2688" s="3">
        <v>40487</v>
      </c>
      <c r="B2688" s="1">
        <v>357068</v>
      </c>
      <c r="C2688" s="1">
        <v>90843</v>
      </c>
      <c r="D2688" s="1">
        <v>103936</v>
      </c>
      <c r="E2688" s="1">
        <v>86.85</v>
      </c>
      <c r="F2688" s="1">
        <v>87.97</v>
      </c>
      <c r="G2688" s="1">
        <v>88.42</v>
      </c>
      <c r="H2688" s="2">
        <v>52.6</v>
      </c>
      <c r="I2688" s="2">
        <v>29.3</v>
      </c>
      <c r="J2688" s="2">
        <v>87.5</v>
      </c>
      <c r="K2688" s="2">
        <v>89.6</v>
      </c>
      <c r="L2688">
        <f>SUMIFS(US!B:B,US!$D:$D,YEAR(daily!$A2688),US!$E:$E,MONTH(daily!$A2688))</f>
        <v>9912</v>
      </c>
      <c r="M2688">
        <f>SUMIFS(US!C:C,US!$D:$D,YEAR(daily!$A2688),US!$E:$E,MONTH(daily!$A2688))</f>
        <v>18977</v>
      </c>
      <c r="N2688">
        <f>SUMIFS(COT!E:E,COT!$A:$A,YEAR(daily!$A2688),COT!$B:$B,WEEKNUM(daily!$A2688))</f>
        <v>1433324</v>
      </c>
      <c r="O2688">
        <f>SUMIFS(COT!F:F,COT!$A:$A,YEAR(daily!$A2688),COT!$B:$B,WEEKNUM(daily!$A2688))</f>
        <v>336668</v>
      </c>
      <c r="P2688">
        <f>SUMIFS(COT!G:G,COT!$A:$A,YEAR(daily!$A2688),COT!$B:$B,WEEKNUM(daily!$A2688))</f>
        <v>206560</v>
      </c>
      <c r="Q2688">
        <f>SUMIFS(COT!H:H,COT!$A:$A,YEAR(daily!$A2688),COT!$B:$B,WEEKNUM(daily!$A2688))</f>
        <v>361860</v>
      </c>
      <c r="R2688">
        <f>SUMIFS(COT!I:I,COT!$A:$A,YEAR(daily!$A2688),COT!$B:$B,WEEKNUM(daily!$A2688))</f>
        <v>649345</v>
      </c>
      <c r="S2688">
        <f>SUMIFS(COT!J:J,COT!$A:$A,YEAR(daily!$A2688),COT!$B:$B,WEEKNUM(daily!$A2688))</f>
        <v>793908</v>
      </c>
      <c r="T2688">
        <f>SUMIFS(COT!K:K,COT!$A:$A,YEAR(daily!$A2688),COT!$B:$B,WEEKNUM(daily!$A2688))</f>
        <v>85451</v>
      </c>
      <c r="U2688">
        <f>SUMIFS(COT!L:L,COT!$A:$A,YEAR(daily!$A2688),COT!$B:$B,WEEKNUM(daily!$A2688))</f>
        <v>70996</v>
      </c>
      <c r="V2688">
        <f>SUMIFS(COT!M:M,COT!$A:$A,YEAR(daily!$A2688),COT!$B:$B,WEEKNUM(daily!$A2688))</f>
        <v>140</v>
      </c>
      <c r="W2688">
        <f>SUMIFS(COT!N:N,COT!$A:$A,YEAR(daily!$A2688),COT!$B:$B,WEEKNUM(daily!$A2688))</f>
        <v>103</v>
      </c>
      <c r="X2688">
        <f>SUMIFS(COT!O:O,COT!$A:$A,YEAR(daily!$A2688),COT!$B:$B,WEEKNUM(daily!$A2688))</f>
        <v>165</v>
      </c>
      <c r="Y2688">
        <f>SUMIFS(COT!P:P,COT!$A:$A,YEAR(daily!$A2688),COT!$B:$B,WEEKNUM(daily!$A2688))</f>
        <v>89</v>
      </c>
      <c r="Z2688">
        <f>SUMIFS(COT!Q:Q,COT!$A:$A,YEAR(daily!$A2688),COT!$B:$B,WEEKNUM(daily!$A2688))</f>
        <v>104</v>
      </c>
      <c r="AA2688">
        <f>SUMIFS(Saudi!B:B,Saudi!$A:$A,YEAR(daily!$A2688))</f>
        <v>741.61599999999999</v>
      </c>
      <c r="AB2688">
        <f>SUMIFS(Saudi!C:C,Saudi!$A:$A,YEAR(daily!$A2688))</f>
        <v>670.98500000000001</v>
      </c>
      <c r="AC2688">
        <f>SUMIFS(Saudi!F:F,Saudi!$A:$A,YEAR(daily!$A2688))</f>
        <v>3981420</v>
      </c>
      <c r="AD2688">
        <f>SUMIFS(Saudi!G:G,Saudi!$A:$A,YEAR(daily!$A2688))</f>
        <v>79.530291590719216</v>
      </c>
      <c r="AE2688">
        <f>SUMIFS(Saudi!H:H,Saudi!$A:$A,YEAR(daily!$A2688))</f>
        <v>316643493.54512131</v>
      </c>
      <c r="AF2688" s="5">
        <f t="shared" si="107"/>
        <v>11</v>
      </c>
      <c r="AG2688" s="5">
        <f t="shared" si="108"/>
        <v>2010</v>
      </c>
    </row>
    <row r="2689" spans="1:33">
      <c r="A2689" s="3">
        <v>40490</v>
      </c>
      <c r="B2689" s="1">
        <v>305805</v>
      </c>
      <c r="C2689" s="1">
        <v>92949</v>
      </c>
      <c r="D2689" s="1">
        <v>104554</v>
      </c>
      <c r="E2689" s="1">
        <v>87.06</v>
      </c>
      <c r="F2689" s="1">
        <v>88.22</v>
      </c>
      <c r="G2689" s="1">
        <v>88.69</v>
      </c>
      <c r="H2689" s="2">
        <v>52.6</v>
      </c>
      <c r="I2689" s="2">
        <v>29.3</v>
      </c>
      <c r="J2689" s="2">
        <v>87.5</v>
      </c>
      <c r="K2689" s="2">
        <v>89.6</v>
      </c>
      <c r="L2689">
        <f>SUMIFS(US!B:B,US!$D:$D,YEAR(daily!$A2689),US!$E:$E,MONTH(daily!$A2689))</f>
        <v>9912</v>
      </c>
      <c r="M2689">
        <f>SUMIFS(US!C:C,US!$D:$D,YEAR(daily!$A2689),US!$E:$E,MONTH(daily!$A2689))</f>
        <v>18977</v>
      </c>
      <c r="N2689">
        <f>SUMIFS(COT!E:E,COT!$A:$A,YEAR(daily!$A2689),COT!$B:$B,WEEKNUM(daily!$A2689))</f>
        <v>1486195</v>
      </c>
      <c r="O2689">
        <f>SUMIFS(COT!F:F,COT!$A:$A,YEAR(daily!$A2689),COT!$B:$B,WEEKNUM(daily!$A2689))</f>
        <v>347488</v>
      </c>
      <c r="P2689">
        <f>SUMIFS(COT!G:G,COT!$A:$A,YEAR(daily!$A2689),COT!$B:$B,WEEKNUM(daily!$A2689))</f>
        <v>203381</v>
      </c>
      <c r="Q2689">
        <f>SUMIFS(COT!H:H,COT!$A:$A,YEAR(daily!$A2689),COT!$B:$B,WEEKNUM(daily!$A2689))</f>
        <v>381908</v>
      </c>
      <c r="R2689">
        <f>SUMIFS(COT!I:I,COT!$A:$A,YEAR(daily!$A2689),COT!$B:$B,WEEKNUM(daily!$A2689))</f>
        <v>663719</v>
      </c>
      <c r="S2689">
        <f>SUMIFS(COT!J:J,COT!$A:$A,YEAR(daily!$A2689),COT!$B:$B,WEEKNUM(daily!$A2689))</f>
        <v>830300</v>
      </c>
      <c r="T2689">
        <f>SUMIFS(COT!K:K,COT!$A:$A,YEAR(daily!$A2689),COT!$B:$B,WEEKNUM(daily!$A2689))</f>
        <v>93080</v>
      </c>
      <c r="U2689">
        <f>SUMIFS(COT!L:L,COT!$A:$A,YEAR(daily!$A2689),COT!$B:$B,WEEKNUM(daily!$A2689))</f>
        <v>70606</v>
      </c>
      <c r="V2689">
        <f>SUMIFS(COT!M:M,COT!$A:$A,YEAR(daily!$A2689),COT!$B:$B,WEEKNUM(daily!$A2689))</f>
        <v>138</v>
      </c>
      <c r="W2689">
        <f>SUMIFS(COT!N:N,COT!$A:$A,YEAR(daily!$A2689),COT!$B:$B,WEEKNUM(daily!$A2689))</f>
        <v>98</v>
      </c>
      <c r="X2689">
        <f>SUMIFS(COT!O:O,COT!$A:$A,YEAR(daily!$A2689),COT!$B:$B,WEEKNUM(daily!$A2689))</f>
        <v>172</v>
      </c>
      <c r="Y2689">
        <f>SUMIFS(COT!P:P,COT!$A:$A,YEAR(daily!$A2689),COT!$B:$B,WEEKNUM(daily!$A2689))</f>
        <v>92</v>
      </c>
      <c r="Z2689">
        <f>SUMIFS(COT!Q:Q,COT!$A:$A,YEAR(daily!$A2689),COT!$B:$B,WEEKNUM(daily!$A2689))</f>
        <v>106</v>
      </c>
      <c r="AA2689">
        <f>SUMIFS(Saudi!B:B,Saudi!$A:$A,YEAR(daily!$A2689))</f>
        <v>741.61599999999999</v>
      </c>
      <c r="AB2689">
        <f>SUMIFS(Saudi!C:C,Saudi!$A:$A,YEAR(daily!$A2689))</f>
        <v>670.98500000000001</v>
      </c>
      <c r="AC2689">
        <f>SUMIFS(Saudi!F:F,Saudi!$A:$A,YEAR(daily!$A2689))</f>
        <v>3981420</v>
      </c>
      <c r="AD2689">
        <f>SUMIFS(Saudi!G:G,Saudi!$A:$A,YEAR(daily!$A2689))</f>
        <v>79.530291590719216</v>
      </c>
      <c r="AE2689">
        <f>SUMIFS(Saudi!H:H,Saudi!$A:$A,YEAR(daily!$A2689))</f>
        <v>316643493.54512131</v>
      </c>
      <c r="AF2689" s="5">
        <f t="shared" si="107"/>
        <v>11</v>
      </c>
      <c r="AG2689" s="5">
        <f t="shared" si="108"/>
        <v>2010</v>
      </c>
    </row>
    <row r="2690" spans="1:33">
      <c r="A2690" s="3">
        <v>40491</v>
      </c>
      <c r="B2690" s="1">
        <v>269039</v>
      </c>
      <c r="C2690" s="1">
        <v>94283</v>
      </c>
      <c r="D2690" s="1">
        <v>104748</v>
      </c>
      <c r="E2690" s="1">
        <v>86.72</v>
      </c>
      <c r="F2690" s="1">
        <v>87.85</v>
      </c>
      <c r="G2690" s="1">
        <v>88.32</v>
      </c>
      <c r="H2690" s="2">
        <v>52.6</v>
      </c>
      <c r="I2690" s="2">
        <v>29.3</v>
      </c>
      <c r="J2690" s="2">
        <v>87.5</v>
      </c>
      <c r="K2690" s="2">
        <v>89.6</v>
      </c>
      <c r="L2690">
        <f>SUMIFS(US!B:B,US!$D:$D,YEAR(daily!$A2690),US!$E:$E,MONTH(daily!$A2690))</f>
        <v>9912</v>
      </c>
      <c r="M2690">
        <f>SUMIFS(US!C:C,US!$D:$D,YEAR(daily!$A2690),US!$E:$E,MONTH(daily!$A2690))</f>
        <v>18977</v>
      </c>
      <c r="N2690">
        <f>SUMIFS(COT!E:E,COT!$A:$A,YEAR(daily!$A2690),COT!$B:$B,WEEKNUM(daily!$A2690))</f>
        <v>1486195</v>
      </c>
      <c r="O2690">
        <f>SUMIFS(COT!F:F,COT!$A:$A,YEAR(daily!$A2690),COT!$B:$B,WEEKNUM(daily!$A2690))</f>
        <v>347488</v>
      </c>
      <c r="P2690">
        <f>SUMIFS(COT!G:G,COT!$A:$A,YEAR(daily!$A2690),COT!$B:$B,WEEKNUM(daily!$A2690))</f>
        <v>203381</v>
      </c>
      <c r="Q2690">
        <f>SUMIFS(COT!H:H,COT!$A:$A,YEAR(daily!$A2690),COT!$B:$B,WEEKNUM(daily!$A2690))</f>
        <v>381908</v>
      </c>
      <c r="R2690">
        <f>SUMIFS(COT!I:I,COT!$A:$A,YEAR(daily!$A2690),COT!$B:$B,WEEKNUM(daily!$A2690))</f>
        <v>663719</v>
      </c>
      <c r="S2690">
        <f>SUMIFS(COT!J:J,COT!$A:$A,YEAR(daily!$A2690),COT!$B:$B,WEEKNUM(daily!$A2690))</f>
        <v>830300</v>
      </c>
      <c r="T2690">
        <f>SUMIFS(COT!K:K,COT!$A:$A,YEAR(daily!$A2690),COT!$B:$B,WEEKNUM(daily!$A2690))</f>
        <v>93080</v>
      </c>
      <c r="U2690">
        <f>SUMIFS(COT!L:L,COT!$A:$A,YEAR(daily!$A2690),COT!$B:$B,WEEKNUM(daily!$A2690))</f>
        <v>70606</v>
      </c>
      <c r="V2690">
        <f>SUMIFS(COT!M:M,COT!$A:$A,YEAR(daily!$A2690),COT!$B:$B,WEEKNUM(daily!$A2690))</f>
        <v>138</v>
      </c>
      <c r="W2690">
        <f>SUMIFS(COT!N:N,COT!$A:$A,YEAR(daily!$A2690),COT!$B:$B,WEEKNUM(daily!$A2690))</f>
        <v>98</v>
      </c>
      <c r="X2690">
        <f>SUMIFS(COT!O:O,COT!$A:$A,YEAR(daily!$A2690),COT!$B:$B,WEEKNUM(daily!$A2690))</f>
        <v>172</v>
      </c>
      <c r="Y2690">
        <f>SUMIFS(COT!P:P,COT!$A:$A,YEAR(daily!$A2690),COT!$B:$B,WEEKNUM(daily!$A2690))</f>
        <v>92</v>
      </c>
      <c r="Z2690">
        <f>SUMIFS(COT!Q:Q,COT!$A:$A,YEAR(daily!$A2690),COT!$B:$B,WEEKNUM(daily!$A2690))</f>
        <v>106</v>
      </c>
      <c r="AA2690">
        <f>SUMIFS(Saudi!B:B,Saudi!$A:$A,YEAR(daily!$A2690))</f>
        <v>741.61599999999999</v>
      </c>
      <c r="AB2690">
        <f>SUMIFS(Saudi!C:C,Saudi!$A:$A,YEAR(daily!$A2690))</f>
        <v>670.98500000000001</v>
      </c>
      <c r="AC2690">
        <f>SUMIFS(Saudi!F:F,Saudi!$A:$A,YEAR(daily!$A2690))</f>
        <v>3981420</v>
      </c>
      <c r="AD2690">
        <f>SUMIFS(Saudi!G:G,Saudi!$A:$A,YEAR(daily!$A2690))</f>
        <v>79.530291590719216</v>
      </c>
      <c r="AE2690">
        <f>SUMIFS(Saudi!H:H,Saudi!$A:$A,YEAR(daily!$A2690))</f>
        <v>316643493.54512131</v>
      </c>
      <c r="AF2690" s="5">
        <f t="shared" ref="AF2690:AF2753" si="109">MONTH(A2690)</f>
        <v>11</v>
      </c>
      <c r="AG2690" s="5">
        <f t="shared" ref="AG2690:AG2753" si="110">YEAR(A2690)</f>
        <v>2010</v>
      </c>
    </row>
    <row r="2691" spans="1:33">
      <c r="A2691" s="3">
        <v>40492</v>
      </c>
      <c r="B2691" s="1">
        <v>244101</v>
      </c>
      <c r="C2691" s="1">
        <v>89434</v>
      </c>
      <c r="D2691" s="1">
        <v>102779</v>
      </c>
      <c r="E2691" s="1">
        <v>87.81</v>
      </c>
      <c r="F2691" s="1">
        <v>88.68</v>
      </c>
      <c r="G2691" s="1">
        <v>89.05</v>
      </c>
      <c r="H2691" s="2">
        <v>52.6</v>
      </c>
      <c r="I2691" s="2">
        <v>29.3</v>
      </c>
      <c r="J2691" s="2">
        <v>87.5</v>
      </c>
      <c r="K2691" s="2">
        <v>89.6</v>
      </c>
      <c r="L2691">
        <f>SUMIFS(US!B:B,US!$D:$D,YEAR(daily!$A2691),US!$E:$E,MONTH(daily!$A2691))</f>
        <v>9912</v>
      </c>
      <c r="M2691">
        <f>SUMIFS(US!C:C,US!$D:$D,YEAR(daily!$A2691),US!$E:$E,MONTH(daily!$A2691))</f>
        <v>18977</v>
      </c>
      <c r="N2691">
        <f>SUMIFS(COT!E:E,COT!$A:$A,YEAR(daily!$A2691),COT!$B:$B,WEEKNUM(daily!$A2691))</f>
        <v>1486195</v>
      </c>
      <c r="O2691">
        <f>SUMIFS(COT!F:F,COT!$A:$A,YEAR(daily!$A2691),COT!$B:$B,WEEKNUM(daily!$A2691))</f>
        <v>347488</v>
      </c>
      <c r="P2691">
        <f>SUMIFS(COT!G:G,COT!$A:$A,YEAR(daily!$A2691),COT!$B:$B,WEEKNUM(daily!$A2691))</f>
        <v>203381</v>
      </c>
      <c r="Q2691">
        <f>SUMIFS(COT!H:H,COT!$A:$A,YEAR(daily!$A2691),COT!$B:$B,WEEKNUM(daily!$A2691))</f>
        <v>381908</v>
      </c>
      <c r="R2691">
        <f>SUMIFS(COT!I:I,COT!$A:$A,YEAR(daily!$A2691),COT!$B:$B,WEEKNUM(daily!$A2691))</f>
        <v>663719</v>
      </c>
      <c r="S2691">
        <f>SUMIFS(COT!J:J,COT!$A:$A,YEAR(daily!$A2691),COT!$B:$B,WEEKNUM(daily!$A2691))</f>
        <v>830300</v>
      </c>
      <c r="T2691">
        <f>SUMIFS(COT!K:K,COT!$A:$A,YEAR(daily!$A2691),COT!$B:$B,WEEKNUM(daily!$A2691))</f>
        <v>93080</v>
      </c>
      <c r="U2691">
        <f>SUMIFS(COT!L:L,COT!$A:$A,YEAR(daily!$A2691),COT!$B:$B,WEEKNUM(daily!$A2691))</f>
        <v>70606</v>
      </c>
      <c r="V2691">
        <f>SUMIFS(COT!M:M,COT!$A:$A,YEAR(daily!$A2691),COT!$B:$B,WEEKNUM(daily!$A2691))</f>
        <v>138</v>
      </c>
      <c r="W2691">
        <f>SUMIFS(COT!N:N,COT!$A:$A,YEAR(daily!$A2691),COT!$B:$B,WEEKNUM(daily!$A2691))</f>
        <v>98</v>
      </c>
      <c r="X2691">
        <f>SUMIFS(COT!O:O,COT!$A:$A,YEAR(daily!$A2691),COT!$B:$B,WEEKNUM(daily!$A2691))</f>
        <v>172</v>
      </c>
      <c r="Y2691">
        <f>SUMIFS(COT!P:P,COT!$A:$A,YEAR(daily!$A2691),COT!$B:$B,WEEKNUM(daily!$A2691))</f>
        <v>92</v>
      </c>
      <c r="Z2691">
        <f>SUMIFS(COT!Q:Q,COT!$A:$A,YEAR(daily!$A2691),COT!$B:$B,WEEKNUM(daily!$A2691))</f>
        <v>106</v>
      </c>
      <c r="AA2691">
        <f>SUMIFS(Saudi!B:B,Saudi!$A:$A,YEAR(daily!$A2691))</f>
        <v>741.61599999999999</v>
      </c>
      <c r="AB2691">
        <f>SUMIFS(Saudi!C:C,Saudi!$A:$A,YEAR(daily!$A2691))</f>
        <v>670.98500000000001</v>
      </c>
      <c r="AC2691">
        <f>SUMIFS(Saudi!F:F,Saudi!$A:$A,YEAR(daily!$A2691))</f>
        <v>3981420</v>
      </c>
      <c r="AD2691">
        <f>SUMIFS(Saudi!G:G,Saudi!$A:$A,YEAR(daily!$A2691))</f>
        <v>79.530291590719216</v>
      </c>
      <c r="AE2691">
        <f>SUMIFS(Saudi!H:H,Saudi!$A:$A,YEAR(daily!$A2691))</f>
        <v>316643493.54512131</v>
      </c>
      <c r="AF2691" s="5">
        <f t="shared" si="109"/>
        <v>11</v>
      </c>
      <c r="AG2691" s="5">
        <f t="shared" si="110"/>
        <v>2010</v>
      </c>
    </row>
    <row r="2692" spans="1:33">
      <c r="A2692" s="3">
        <v>40493</v>
      </c>
      <c r="B2692" s="1">
        <v>216785</v>
      </c>
      <c r="C2692" s="1">
        <v>92948</v>
      </c>
      <c r="D2692" s="1">
        <v>101747</v>
      </c>
      <c r="E2692" s="1">
        <v>87.81</v>
      </c>
      <c r="F2692" s="1">
        <v>88.69</v>
      </c>
      <c r="G2692" s="1">
        <v>89.07</v>
      </c>
      <c r="H2692" s="2">
        <v>52.6</v>
      </c>
      <c r="I2692" s="2">
        <v>29.3</v>
      </c>
      <c r="J2692" s="2">
        <v>87.5</v>
      </c>
      <c r="K2692" s="2">
        <v>89.6</v>
      </c>
      <c r="L2692">
        <f>SUMIFS(US!B:B,US!$D:$D,YEAR(daily!$A2692),US!$E:$E,MONTH(daily!$A2692))</f>
        <v>9912</v>
      </c>
      <c r="M2692">
        <f>SUMIFS(US!C:C,US!$D:$D,YEAR(daily!$A2692),US!$E:$E,MONTH(daily!$A2692))</f>
        <v>18977</v>
      </c>
      <c r="N2692">
        <f>SUMIFS(COT!E:E,COT!$A:$A,YEAR(daily!$A2692),COT!$B:$B,WEEKNUM(daily!$A2692))</f>
        <v>1486195</v>
      </c>
      <c r="O2692">
        <f>SUMIFS(COT!F:F,COT!$A:$A,YEAR(daily!$A2692),COT!$B:$B,WEEKNUM(daily!$A2692))</f>
        <v>347488</v>
      </c>
      <c r="P2692">
        <f>SUMIFS(COT!G:G,COT!$A:$A,YEAR(daily!$A2692),COT!$B:$B,WEEKNUM(daily!$A2692))</f>
        <v>203381</v>
      </c>
      <c r="Q2692">
        <f>SUMIFS(COT!H:H,COT!$A:$A,YEAR(daily!$A2692),COT!$B:$B,WEEKNUM(daily!$A2692))</f>
        <v>381908</v>
      </c>
      <c r="R2692">
        <f>SUMIFS(COT!I:I,COT!$A:$A,YEAR(daily!$A2692),COT!$B:$B,WEEKNUM(daily!$A2692))</f>
        <v>663719</v>
      </c>
      <c r="S2692">
        <f>SUMIFS(COT!J:J,COT!$A:$A,YEAR(daily!$A2692),COT!$B:$B,WEEKNUM(daily!$A2692))</f>
        <v>830300</v>
      </c>
      <c r="T2692">
        <f>SUMIFS(COT!K:K,COT!$A:$A,YEAR(daily!$A2692),COT!$B:$B,WEEKNUM(daily!$A2692))</f>
        <v>93080</v>
      </c>
      <c r="U2692">
        <f>SUMIFS(COT!L:L,COT!$A:$A,YEAR(daily!$A2692),COT!$B:$B,WEEKNUM(daily!$A2692))</f>
        <v>70606</v>
      </c>
      <c r="V2692">
        <f>SUMIFS(COT!M:M,COT!$A:$A,YEAR(daily!$A2692),COT!$B:$B,WEEKNUM(daily!$A2692))</f>
        <v>138</v>
      </c>
      <c r="W2692">
        <f>SUMIFS(COT!N:N,COT!$A:$A,YEAR(daily!$A2692),COT!$B:$B,WEEKNUM(daily!$A2692))</f>
        <v>98</v>
      </c>
      <c r="X2692">
        <f>SUMIFS(COT!O:O,COT!$A:$A,YEAR(daily!$A2692),COT!$B:$B,WEEKNUM(daily!$A2692))</f>
        <v>172</v>
      </c>
      <c r="Y2692">
        <f>SUMIFS(COT!P:P,COT!$A:$A,YEAR(daily!$A2692),COT!$B:$B,WEEKNUM(daily!$A2692))</f>
        <v>92</v>
      </c>
      <c r="Z2692">
        <f>SUMIFS(COT!Q:Q,COT!$A:$A,YEAR(daily!$A2692),COT!$B:$B,WEEKNUM(daily!$A2692))</f>
        <v>106</v>
      </c>
      <c r="AA2692">
        <f>SUMIFS(Saudi!B:B,Saudi!$A:$A,YEAR(daily!$A2692))</f>
        <v>741.61599999999999</v>
      </c>
      <c r="AB2692">
        <f>SUMIFS(Saudi!C:C,Saudi!$A:$A,YEAR(daily!$A2692))</f>
        <v>670.98500000000001</v>
      </c>
      <c r="AC2692">
        <f>SUMIFS(Saudi!F:F,Saudi!$A:$A,YEAR(daily!$A2692))</f>
        <v>3981420</v>
      </c>
      <c r="AD2692">
        <f>SUMIFS(Saudi!G:G,Saudi!$A:$A,YEAR(daily!$A2692))</f>
        <v>79.530291590719216</v>
      </c>
      <c r="AE2692">
        <f>SUMIFS(Saudi!H:H,Saudi!$A:$A,YEAR(daily!$A2692))</f>
        <v>316643493.54512131</v>
      </c>
      <c r="AF2692" s="5">
        <f t="shared" si="109"/>
        <v>11</v>
      </c>
      <c r="AG2692" s="5">
        <f t="shared" si="110"/>
        <v>2010</v>
      </c>
    </row>
    <row r="2693" spans="1:33">
      <c r="A2693" s="3">
        <v>40494</v>
      </c>
      <c r="B2693" s="1">
        <v>197922</v>
      </c>
      <c r="C2693" s="1">
        <v>99971</v>
      </c>
      <c r="D2693" s="1">
        <v>102985</v>
      </c>
      <c r="E2693" s="1">
        <v>84.88</v>
      </c>
      <c r="F2693" s="1">
        <v>85.8</v>
      </c>
      <c r="G2693" s="1">
        <v>86.22</v>
      </c>
      <c r="H2693" s="2">
        <v>52.6</v>
      </c>
      <c r="I2693" s="2">
        <v>29.3</v>
      </c>
      <c r="J2693" s="2">
        <v>87.5</v>
      </c>
      <c r="K2693" s="2">
        <v>89.6</v>
      </c>
      <c r="L2693">
        <f>SUMIFS(US!B:B,US!$D:$D,YEAR(daily!$A2693),US!$E:$E,MONTH(daily!$A2693))</f>
        <v>9912</v>
      </c>
      <c r="M2693">
        <f>SUMIFS(US!C:C,US!$D:$D,YEAR(daily!$A2693),US!$E:$E,MONTH(daily!$A2693))</f>
        <v>18977</v>
      </c>
      <c r="N2693">
        <f>SUMIFS(COT!E:E,COT!$A:$A,YEAR(daily!$A2693),COT!$B:$B,WEEKNUM(daily!$A2693))</f>
        <v>1486195</v>
      </c>
      <c r="O2693">
        <f>SUMIFS(COT!F:F,COT!$A:$A,YEAR(daily!$A2693),COT!$B:$B,WEEKNUM(daily!$A2693))</f>
        <v>347488</v>
      </c>
      <c r="P2693">
        <f>SUMIFS(COT!G:G,COT!$A:$A,YEAR(daily!$A2693),COT!$B:$B,WEEKNUM(daily!$A2693))</f>
        <v>203381</v>
      </c>
      <c r="Q2693">
        <f>SUMIFS(COT!H:H,COT!$A:$A,YEAR(daily!$A2693),COT!$B:$B,WEEKNUM(daily!$A2693))</f>
        <v>381908</v>
      </c>
      <c r="R2693">
        <f>SUMIFS(COT!I:I,COT!$A:$A,YEAR(daily!$A2693),COT!$B:$B,WEEKNUM(daily!$A2693))</f>
        <v>663719</v>
      </c>
      <c r="S2693">
        <f>SUMIFS(COT!J:J,COT!$A:$A,YEAR(daily!$A2693),COT!$B:$B,WEEKNUM(daily!$A2693))</f>
        <v>830300</v>
      </c>
      <c r="T2693">
        <f>SUMIFS(COT!K:K,COT!$A:$A,YEAR(daily!$A2693),COT!$B:$B,WEEKNUM(daily!$A2693))</f>
        <v>93080</v>
      </c>
      <c r="U2693">
        <f>SUMIFS(COT!L:L,COT!$A:$A,YEAR(daily!$A2693),COT!$B:$B,WEEKNUM(daily!$A2693))</f>
        <v>70606</v>
      </c>
      <c r="V2693">
        <f>SUMIFS(COT!M:M,COT!$A:$A,YEAR(daily!$A2693),COT!$B:$B,WEEKNUM(daily!$A2693))</f>
        <v>138</v>
      </c>
      <c r="W2693">
        <f>SUMIFS(COT!N:N,COT!$A:$A,YEAR(daily!$A2693),COT!$B:$B,WEEKNUM(daily!$A2693))</f>
        <v>98</v>
      </c>
      <c r="X2693">
        <f>SUMIFS(COT!O:O,COT!$A:$A,YEAR(daily!$A2693),COT!$B:$B,WEEKNUM(daily!$A2693))</f>
        <v>172</v>
      </c>
      <c r="Y2693">
        <f>SUMIFS(COT!P:P,COT!$A:$A,YEAR(daily!$A2693),COT!$B:$B,WEEKNUM(daily!$A2693))</f>
        <v>92</v>
      </c>
      <c r="Z2693">
        <f>SUMIFS(COT!Q:Q,COT!$A:$A,YEAR(daily!$A2693),COT!$B:$B,WEEKNUM(daily!$A2693))</f>
        <v>106</v>
      </c>
      <c r="AA2693">
        <f>SUMIFS(Saudi!B:B,Saudi!$A:$A,YEAR(daily!$A2693))</f>
        <v>741.61599999999999</v>
      </c>
      <c r="AB2693">
        <f>SUMIFS(Saudi!C:C,Saudi!$A:$A,YEAR(daily!$A2693))</f>
        <v>670.98500000000001</v>
      </c>
      <c r="AC2693">
        <f>SUMIFS(Saudi!F:F,Saudi!$A:$A,YEAR(daily!$A2693))</f>
        <v>3981420</v>
      </c>
      <c r="AD2693">
        <f>SUMIFS(Saudi!G:G,Saudi!$A:$A,YEAR(daily!$A2693))</f>
        <v>79.530291590719216</v>
      </c>
      <c r="AE2693">
        <f>SUMIFS(Saudi!H:H,Saudi!$A:$A,YEAR(daily!$A2693))</f>
        <v>316643493.54512131</v>
      </c>
      <c r="AF2693" s="5">
        <f t="shared" si="109"/>
        <v>11</v>
      </c>
      <c r="AG2693" s="5">
        <f t="shared" si="110"/>
        <v>2010</v>
      </c>
    </row>
    <row r="2694" spans="1:33">
      <c r="A2694" s="3">
        <v>40497</v>
      </c>
      <c r="B2694" s="1">
        <v>168280</v>
      </c>
      <c r="C2694" s="1">
        <v>101999</v>
      </c>
      <c r="D2694" s="1">
        <v>108165</v>
      </c>
      <c r="E2694" s="1">
        <v>84.86</v>
      </c>
      <c r="F2694" s="1">
        <v>85.84</v>
      </c>
      <c r="G2694" s="1">
        <v>86.31</v>
      </c>
      <c r="H2694" s="2">
        <v>52.6</v>
      </c>
      <c r="I2694" s="2">
        <v>29.3</v>
      </c>
      <c r="J2694" s="2">
        <v>87.5</v>
      </c>
      <c r="K2694" s="2">
        <v>89.6</v>
      </c>
      <c r="L2694">
        <f>SUMIFS(US!B:B,US!$D:$D,YEAR(daily!$A2694),US!$E:$E,MONTH(daily!$A2694))</f>
        <v>9912</v>
      </c>
      <c r="M2694">
        <f>SUMIFS(US!C:C,US!$D:$D,YEAR(daily!$A2694),US!$E:$E,MONTH(daily!$A2694))</f>
        <v>18977</v>
      </c>
      <c r="N2694">
        <f>SUMIFS(COT!E:E,COT!$A:$A,YEAR(daily!$A2694),COT!$B:$B,WEEKNUM(daily!$A2694))</f>
        <v>1399774</v>
      </c>
      <c r="O2694">
        <f>SUMIFS(COT!F:F,COT!$A:$A,YEAR(daily!$A2694),COT!$B:$B,WEEKNUM(daily!$A2694))</f>
        <v>330487</v>
      </c>
      <c r="P2694">
        <f>SUMIFS(COT!G:G,COT!$A:$A,YEAR(daily!$A2694),COT!$B:$B,WEEKNUM(daily!$A2694))</f>
        <v>158496</v>
      </c>
      <c r="Q2694">
        <f>SUMIFS(COT!H:H,COT!$A:$A,YEAR(daily!$A2694),COT!$B:$B,WEEKNUM(daily!$A2694))</f>
        <v>348191</v>
      </c>
      <c r="R2694">
        <f>SUMIFS(COT!I:I,COT!$A:$A,YEAR(daily!$A2694),COT!$B:$B,WEEKNUM(daily!$A2694))</f>
        <v>621489</v>
      </c>
      <c r="S2694">
        <f>SUMIFS(COT!J:J,COT!$A:$A,YEAR(daily!$A2694),COT!$B:$B,WEEKNUM(daily!$A2694))</f>
        <v>820432</v>
      </c>
      <c r="T2694">
        <f>SUMIFS(COT!K:K,COT!$A:$A,YEAR(daily!$A2694),COT!$B:$B,WEEKNUM(daily!$A2694))</f>
        <v>99607</v>
      </c>
      <c r="U2694">
        <f>SUMIFS(COT!L:L,COT!$A:$A,YEAR(daily!$A2694),COT!$B:$B,WEEKNUM(daily!$A2694))</f>
        <v>72655</v>
      </c>
      <c r="V2694">
        <f>SUMIFS(COT!M:M,COT!$A:$A,YEAR(daily!$A2694),COT!$B:$B,WEEKNUM(daily!$A2694))</f>
        <v>121</v>
      </c>
      <c r="W2694">
        <f>SUMIFS(COT!N:N,COT!$A:$A,YEAR(daily!$A2694),COT!$B:$B,WEEKNUM(daily!$A2694))</f>
        <v>89</v>
      </c>
      <c r="X2694">
        <f>SUMIFS(COT!O:O,COT!$A:$A,YEAR(daily!$A2694),COT!$B:$B,WEEKNUM(daily!$A2694))</f>
        <v>144</v>
      </c>
      <c r="Y2694">
        <f>SUMIFS(COT!P:P,COT!$A:$A,YEAR(daily!$A2694),COT!$B:$B,WEEKNUM(daily!$A2694))</f>
        <v>89</v>
      </c>
      <c r="Z2694">
        <f>SUMIFS(COT!Q:Q,COT!$A:$A,YEAR(daily!$A2694),COT!$B:$B,WEEKNUM(daily!$A2694))</f>
        <v>104</v>
      </c>
      <c r="AA2694">
        <f>SUMIFS(Saudi!B:B,Saudi!$A:$A,YEAR(daily!$A2694))</f>
        <v>741.61599999999999</v>
      </c>
      <c r="AB2694">
        <f>SUMIFS(Saudi!C:C,Saudi!$A:$A,YEAR(daily!$A2694))</f>
        <v>670.98500000000001</v>
      </c>
      <c r="AC2694">
        <f>SUMIFS(Saudi!F:F,Saudi!$A:$A,YEAR(daily!$A2694))</f>
        <v>3981420</v>
      </c>
      <c r="AD2694">
        <f>SUMIFS(Saudi!G:G,Saudi!$A:$A,YEAR(daily!$A2694))</f>
        <v>79.530291590719216</v>
      </c>
      <c r="AE2694">
        <f>SUMIFS(Saudi!H:H,Saudi!$A:$A,YEAR(daily!$A2694))</f>
        <v>316643493.54512131</v>
      </c>
      <c r="AF2694" s="5">
        <f t="shared" si="109"/>
        <v>11</v>
      </c>
      <c r="AG2694" s="5">
        <f t="shared" si="110"/>
        <v>2010</v>
      </c>
    </row>
    <row r="2695" spans="1:33">
      <c r="A2695" s="3">
        <v>40498</v>
      </c>
      <c r="B2695" s="1">
        <v>106720</v>
      </c>
      <c r="C2695" s="1">
        <v>100424</v>
      </c>
      <c r="D2695" s="1">
        <v>110421</v>
      </c>
      <c r="E2695" s="1">
        <v>82.34</v>
      </c>
      <c r="F2695" s="1">
        <v>83.44</v>
      </c>
      <c r="G2695" s="1">
        <v>83.96</v>
      </c>
      <c r="H2695" s="2">
        <v>52.6</v>
      </c>
      <c r="I2695" s="2">
        <v>29.3</v>
      </c>
      <c r="J2695" s="2">
        <v>87.5</v>
      </c>
      <c r="K2695" s="2">
        <v>89.6</v>
      </c>
      <c r="L2695">
        <f>SUMIFS(US!B:B,US!$D:$D,YEAR(daily!$A2695),US!$E:$E,MONTH(daily!$A2695))</f>
        <v>9912</v>
      </c>
      <c r="M2695">
        <f>SUMIFS(US!C:C,US!$D:$D,YEAR(daily!$A2695),US!$E:$E,MONTH(daily!$A2695))</f>
        <v>18977</v>
      </c>
      <c r="N2695">
        <f>SUMIFS(COT!E:E,COT!$A:$A,YEAR(daily!$A2695),COT!$B:$B,WEEKNUM(daily!$A2695))</f>
        <v>1399774</v>
      </c>
      <c r="O2695">
        <f>SUMIFS(COT!F:F,COT!$A:$A,YEAR(daily!$A2695),COT!$B:$B,WEEKNUM(daily!$A2695))</f>
        <v>330487</v>
      </c>
      <c r="P2695">
        <f>SUMIFS(COT!G:G,COT!$A:$A,YEAR(daily!$A2695),COT!$B:$B,WEEKNUM(daily!$A2695))</f>
        <v>158496</v>
      </c>
      <c r="Q2695">
        <f>SUMIFS(COT!H:H,COT!$A:$A,YEAR(daily!$A2695),COT!$B:$B,WEEKNUM(daily!$A2695))</f>
        <v>348191</v>
      </c>
      <c r="R2695">
        <f>SUMIFS(COT!I:I,COT!$A:$A,YEAR(daily!$A2695),COT!$B:$B,WEEKNUM(daily!$A2695))</f>
        <v>621489</v>
      </c>
      <c r="S2695">
        <f>SUMIFS(COT!J:J,COT!$A:$A,YEAR(daily!$A2695),COT!$B:$B,WEEKNUM(daily!$A2695))</f>
        <v>820432</v>
      </c>
      <c r="T2695">
        <f>SUMIFS(COT!K:K,COT!$A:$A,YEAR(daily!$A2695),COT!$B:$B,WEEKNUM(daily!$A2695))</f>
        <v>99607</v>
      </c>
      <c r="U2695">
        <f>SUMIFS(COT!L:L,COT!$A:$A,YEAR(daily!$A2695),COT!$B:$B,WEEKNUM(daily!$A2695))</f>
        <v>72655</v>
      </c>
      <c r="V2695">
        <f>SUMIFS(COT!M:M,COT!$A:$A,YEAR(daily!$A2695),COT!$B:$B,WEEKNUM(daily!$A2695))</f>
        <v>121</v>
      </c>
      <c r="W2695">
        <f>SUMIFS(COT!N:N,COT!$A:$A,YEAR(daily!$A2695),COT!$B:$B,WEEKNUM(daily!$A2695))</f>
        <v>89</v>
      </c>
      <c r="X2695">
        <f>SUMIFS(COT!O:O,COT!$A:$A,YEAR(daily!$A2695),COT!$B:$B,WEEKNUM(daily!$A2695))</f>
        <v>144</v>
      </c>
      <c r="Y2695">
        <f>SUMIFS(COT!P:P,COT!$A:$A,YEAR(daily!$A2695),COT!$B:$B,WEEKNUM(daily!$A2695))</f>
        <v>89</v>
      </c>
      <c r="Z2695">
        <f>SUMIFS(COT!Q:Q,COT!$A:$A,YEAR(daily!$A2695),COT!$B:$B,WEEKNUM(daily!$A2695))</f>
        <v>104</v>
      </c>
      <c r="AA2695">
        <f>SUMIFS(Saudi!B:B,Saudi!$A:$A,YEAR(daily!$A2695))</f>
        <v>741.61599999999999</v>
      </c>
      <c r="AB2695">
        <f>SUMIFS(Saudi!C:C,Saudi!$A:$A,YEAR(daily!$A2695))</f>
        <v>670.98500000000001</v>
      </c>
      <c r="AC2695">
        <f>SUMIFS(Saudi!F:F,Saudi!$A:$A,YEAR(daily!$A2695))</f>
        <v>3981420</v>
      </c>
      <c r="AD2695">
        <f>SUMIFS(Saudi!G:G,Saudi!$A:$A,YEAR(daily!$A2695))</f>
        <v>79.530291590719216</v>
      </c>
      <c r="AE2695">
        <f>SUMIFS(Saudi!H:H,Saudi!$A:$A,YEAR(daily!$A2695))</f>
        <v>316643493.54512131</v>
      </c>
      <c r="AF2695" s="5">
        <f t="shared" si="109"/>
        <v>11</v>
      </c>
      <c r="AG2695" s="5">
        <f t="shared" si="110"/>
        <v>2010</v>
      </c>
    </row>
    <row r="2696" spans="1:33">
      <c r="A2696" s="3">
        <v>40499</v>
      </c>
      <c r="B2696" s="1">
        <v>78839</v>
      </c>
      <c r="C2696" s="1">
        <v>105334</v>
      </c>
      <c r="D2696" s="1">
        <v>113126</v>
      </c>
      <c r="E2696" s="1">
        <v>80.44</v>
      </c>
      <c r="F2696" s="1">
        <v>81.709999999999994</v>
      </c>
      <c r="G2696" s="1">
        <v>82.29</v>
      </c>
      <c r="H2696" s="2">
        <v>52.6</v>
      </c>
      <c r="I2696" s="2">
        <v>29.3</v>
      </c>
      <c r="J2696" s="2">
        <v>87.5</v>
      </c>
      <c r="K2696" s="2">
        <v>89.6</v>
      </c>
      <c r="L2696">
        <f>SUMIFS(US!B:B,US!$D:$D,YEAR(daily!$A2696),US!$E:$E,MONTH(daily!$A2696))</f>
        <v>9912</v>
      </c>
      <c r="M2696">
        <f>SUMIFS(US!C:C,US!$D:$D,YEAR(daily!$A2696),US!$E:$E,MONTH(daily!$A2696))</f>
        <v>18977</v>
      </c>
      <c r="N2696">
        <f>SUMIFS(COT!E:E,COT!$A:$A,YEAR(daily!$A2696),COT!$B:$B,WEEKNUM(daily!$A2696))</f>
        <v>1399774</v>
      </c>
      <c r="O2696">
        <f>SUMIFS(COT!F:F,COT!$A:$A,YEAR(daily!$A2696),COT!$B:$B,WEEKNUM(daily!$A2696))</f>
        <v>330487</v>
      </c>
      <c r="P2696">
        <f>SUMIFS(COT!G:G,COT!$A:$A,YEAR(daily!$A2696),COT!$B:$B,WEEKNUM(daily!$A2696))</f>
        <v>158496</v>
      </c>
      <c r="Q2696">
        <f>SUMIFS(COT!H:H,COT!$A:$A,YEAR(daily!$A2696),COT!$B:$B,WEEKNUM(daily!$A2696))</f>
        <v>348191</v>
      </c>
      <c r="R2696">
        <f>SUMIFS(COT!I:I,COT!$A:$A,YEAR(daily!$A2696),COT!$B:$B,WEEKNUM(daily!$A2696))</f>
        <v>621489</v>
      </c>
      <c r="S2696">
        <f>SUMIFS(COT!J:J,COT!$A:$A,YEAR(daily!$A2696),COT!$B:$B,WEEKNUM(daily!$A2696))</f>
        <v>820432</v>
      </c>
      <c r="T2696">
        <f>SUMIFS(COT!K:K,COT!$A:$A,YEAR(daily!$A2696),COT!$B:$B,WEEKNUM(daily!$A2696))</f>
        <v>99607</v>
      </c>
      <c r="U2696">
        <f>SUMIFS(COT!L:L,COT!$A:$A,YEAR(daily!$A2696),COT!$B:$B,WEEKNUM(daily!$A2696))</f>
        <v>72655</v>
      </c>
      <c r="V2696">
        <f>SUMIFS(COT!M:M,COT!$A:$A,YEAR(daily!$A2696),COT!$B:$B,WEEKNUM(daily!$A2696))</f>
        <v>121</v>
      </c>
      <c r="W2696">
        <f>SUMIFS(COT!N:N,COT!$A:$A,YEAR(daily!$A2696),COT!$B:$B,WEEKNUM(daily!$A2696))</f>
        <v>89</v>
      </c>
      <c r="X2696">
        <f>SUMIFS(COT!O:O,COT!$A:$A,YEAR(daily!$A2696),COT!$B:$B,WEEKNUM(daily!$A2696))</f>
        <v>144</v>
      </c>
      <c r="Y2696">
        <f>SUMIFS(COT!P:P,COT!$A:$A,YEAR(daily!$A2696),COT!$B:$B,WEEKNUM(daily!$A2696))</f>
        <v>89</v>
      </c>
      <c r="Z2696">
        <f>SUMIFS(COT!Q:Q,COT!$A:$A,YEAR(daily!$A2696),COT!$B:$B,WEEKNUM(daily!$A2696))</f>
        <v>104</v>
      </c>
      <c r="AA2696">
        <f>SUMIFS(Saudi!B:B,Saudi!$A:$A,YEAR(daily!$A2696))</f>
        <v>741.61599999999999</v>
      </c>
      <c r="AB2696">
        <f>SUMIFS(Saudi!C:C,Saudi!$A:$A,YEAR(daily!$A2696))</f>
        <v>670.98500000000001</v>
      </c>
      <c r="AC2696">
        <f>SUMIFS(Saudi!F:F,Saudi!$A:$A,YEAR(daily!$A2696))</f>
        <v>3981420</v>
      </c>
      <c r="AD2696">
        <f>SUMIFS(Saudi!G:G,Saudi!$A:$A,YEAR(daily!$A2696))</f>
        <v>79.530291590719216</v>
      </c>
      <c r="AE2696">
        <f>SUMIFS(Saudi!H:H,Saudi!$A:$A,YEAR(daily!$A2696))</f>
        <v>316643493.54512131</v>
      </c>
      <c r="AF2696" s="5">
        <f t="shared" si="109"/>
        <v>11</v>
      </c>
      <c r="AG2696" s="5">
        <f t="shared" si="110"/>
        <v>2010</v>
      </c>
    </row>
    <row r="2697" spans="1:33">
      <c r="A2697" s="3">
        <v>40500</v>
      </c>
      <c r="B2697" s="1">
        <v>18493</v>
      </c>
      <c r="C2697" s="1">
        <v>111697</v>
      </c>
      <c r="D2697" s="1">
        <v>112865</v>
      </c>
      <c r="E2697" s="1">
        <v>81.849999999999994</v>
      </c>
      <c r="F2697" s="1">
        <v>83.08</v>
      </c>
      <c r="G2697" s="1">
        <v>83.64</v>
      </c>
      <c r="H2697" s="2">
        <v>52.6</v>
      </c>
      <c r="I2697" s="2">
        <v>29.3</v>
      </c>
      <c r="J2697" s="2">
        <v>87.5</v>
      </c>
      <c r="K2697" s="2">
        <v>89.6</v>
      </c>
      <c r="L2697">
        <f>SUMIFS(US!B:B,US!$D:$D,YEAR(daily!$A2697),US!$E:$E,MONTH(daily!$A2697))</f>
        <v>9912</v>
      </c>
      <c r="M2697">
        <f>SUMIFS(US!C:C,US!$D:$D,YEAR(daily!$A2697),US!$E:$E,MONTH(daily!$A2697))</f>
        <v>18977</v>
      </c>
      <c r="N2697">
        <f>SUMIFS(COT!E:E,COT!$A:$A,YEAR(daily!$A2697),COT!$B:$B,WEEKNUM(daily!$A2697))</f>
        <v>1399774</v>
      </c>
      <c r="O2697">
        <f>SUMIFS(COT!F:F,COT!$A:$A,YEAR(daily!$A2697),COT!$B:$B,WEEKNUM(daily!$A2697))</f>
        <v>330487</v>
      </c>
      <c r="P2697">
        <f>SUMIFS(COT!G:G,COT!$A:$A,YEAR(daily!$A2697),COT!$B:$B,WEEKNUM(daily!$A2697))</f>
        <v>158496</v>
      </c>
      <c r="Q2697">
        <f>SUMIFS(COT!H:H,COT!$A:$A,YEAR(daily!$A2697),COT!$B:$B,WEEKNUM(daily!$A2697))</f>
        <v>348191</v>
      </c>
      <c r="R2697">
        <f>SUMIFS(COT!I:I,COT!$A:$A,YEAR(daily!$A2697),COT!$B:$B,WEEKNUM(daily!$A2697))</f>
        <v>621489</v>
      </c>
      <c r="S2697">
        <f>SUMIFS(COT!J:J,COT!$A:$A,YEAR(daily!$A2697),COT!$B:$B,WEEKNUM(daily!$A2697))</f>
        <v>820432</v>
      </c>
      <c r="T2697">
        <f>SUMIFS(COT!K:K,COT!$A:$A,YEAR(daily!$A2697),COT!$B:$B,WEEKNUM(daily!$A2697))</f>
        <v>99607</v>
      </c>
      <c r="U2697">
        <f>SUMIFS(COT!L:L,COT!$A:$A,YEAR(daily!$A2697),COT!$B:$B,WEEKNUM(daily!$A2697))</f>
        <v>72655</v>
      </c>
      <c r="V2697">
        <f>SUMIFS(COT!M:M,COT!$A:$A,YEAR(daily!$A2697),COT!$B:$B,WEEKNUM(daily!$A2697))</f>
        <v>121</v>
      </c>
      <c r="W2697">
        <f>SUMIFS(COT!N:N,COT!$A:$A,YEAR(daily!$A2697),COT!$B:$B,WEEKNUM(daily!$A2697))</f>
        <v>89</v>
      </c>
      <c r="X2697">
        <f>SUMIFS(COT!O:O,COT!$A:$A,YEAR(daily!$A2697),COT!$B:$B,WEEKNUM(daily!$A2697))</f>
        <v>144</v>
      </c>
      <c r="Y2697">
        <f>SUMIFS(COT!P:P,COT!$A:$A,YEAR(daily!$A2697),COT!$B:$B,WEEKNUM(daily!$A2697))</f>
        <v>89</v>
      </c>
      <c r="Z2697">
        <f>SUMIFS(COT!Q:Q,COT!$A:$A,YEAR(daily!$A2697),COT!$B:$B,WEEKNUM(daily!$A2697))</f>
        <v>104</v>
      </c>
      <c r="AA2697">
        <f>SUMIFS(Saudi!B:B,Saudi!$A:$A,YEAR(daily!$A2697))</f>
        <v>741.61599999999999</v>
      </c>
      <c r="AB2697">
        <f>SUMIFS(Saudi!C:C,Saudi!$A:$A,YEAR(daily!$A2697))</f>
        <v>670.98500000000001</v>
      </c>
      <c r="AC2697">
        <f>SUMIFS(Saudi!F:F,Saudi!$A:$A,YEAR(daily!$A2697))</f>
        <v>3981420</v>
      </c>
      <c r="AD2697">
        <f>SUMIFS(Saudi!G:G,Saudi!$A:$A,YEAR(daily!$A2697))</f>
        <v>79.530291590719216</v>
      </c>
      <c r="AE2697">
        <f>SUMIFS(Saudi!H:H,Saudi!$A:$A,YEAR(daily!$A2697))</f>
        <v>316643493.54512131</v>
      </c>
      <c r="AF2697" s="5">
        <f t="shared" si="109"/>
        <v>11</v>
      </c>
      <c r="AG2697" s="5">
        <f t="shared" si="110"/>
        <v>2010</v>
      </c>
    </row>
    <row r="2698" spans="1:33">
      <c r="A2698" s="3">
        <v>40501</v>
      </c>
      <c r="B2698" s="1">
        <v>2898</v>
      </c>
      <c r="C2698" s="1">
        <v>110002</v>
      </c>
      <c r="D2698" s="1">
        <v>114521</v>
      </c>
      <c r="E2698" s="1">
        <v>81.510000000000005</v>
      </c>
      <c r="F2698" s="1">
        <v>82.58</v>
      </c>
      <c r="G2698" s="1">
        <v>83.07</v>
      </c>
      <c r="H2698" s="2">
        <v>52.6</v>
      </c>
      <c r="I2698" s="2">
        <v>29.3</v>
      </c>
      <c r="J2698" s="2">
        <v>87.5</v>
      </c>
      <c r="K2698" s="2">
        <v>89.6</v>
      </c>
      <c r="L2698">
        <f>SUMIFS(US!B:B,US!$D:$D,YEAR(daily!$A2698),US!$E:$E,MONTH(daily!$A2698))</f>
        <v>9912</v>
      </c>
      <c r="M2698">
        <f>SUMIFS(US!C:C,US!$D:$D,YEAR(daily!$A2698),US!$E:$E,MONTH(daily!$A2698))</f>
        <v>18977</v>
      </c>
      <c r="N2698">
        <f>SUMIFS(COT!E:E,COT!$A:$A,YEAR(daily!$A2698),COT!$B:$B,WEEKNUM(daily!$A2698))</f>
        <v>1399774</v>
      </c>
      <c r="O2698">
        <f>SUMIFS(COT!F:F,COT!$A:$A,YEAR(daily!$A2698),COT!$B:$B,WEEKNUM(daily!$A2698))</f>
        <v>330487</v>
      </c>
      <c r="P2698">
        <f>SUMIFS(COT!G:G,COT!$A:$A,YEAR(daily!$A2698),COT!$B:$B,WEEKNUM(daily!$A2698))</f>
        <v>158496</v>
      </c>
      <c r="Q2698">
        <f>SUMIFS(COT!H:H,COT!$A:$A,YEAR(daily!$A2698),COT!$B:$B,WEEKNUM(daily!$A2698))</f>
        <v>348191</v>
      </c>
      <c r="R2698">
        <f>SUMIFS(COT!I:I,COT!$A:$A,YEAR(daily!$A2698),COT!$B:$B,WEEKNUM(daily!$A2698))</f>
        <v>621489</v>
      </c>
      <c r="S2698">
        <f>SUMIFS(COT!J:J,COT!$A:$A,YEAR(daily!$A2698),COT!$B:$B,WEEKNUM(daily!$A2698))</f>
        <v>820432</v>
      </c>
      <c r="T2698">
        <f>SUMIFS(COT!K:K,COT!$A:$A,YEAR(daily!$A2698),COT!$B:$B,WEEKNUM(daily!$A2698))</f>
        <v>99607</v>
      </c>
      <c r="U2698">
        <f>SUMIFS(COT!L:L,COT!$A:$A,YEAR(daily!$A2698),COT!$B:$B,WEEKNUM(daily!$A2698))</f>
        <v>72655</v>
      </c>
      <c r="V2698">
        <f>SUMIFS(COT!M:M,COT!$A:$A,YEAR(daily!$A2698),COT!$B:$B,WEEKNUM(daily!$A2698))</f>
        <v>121</v>
      </c>
      <c r="W2698">
        <f>SUMIFS(COT!N:N,COT!$A:$A,YEAR(daily!$A2698),COT!$B:$B,WEEKNUM(daily!$A2698))</f>
        <v>89</v>
      </c>
      <c r="X2698">
        <f>SUMIFS(COT!O:O,COT!$A:$A,YEAR(daily!$A2698),COT!$B:$B,WEEKNUM(daily!$A2698))</f>
        <v>144</v>
      </c>
      <c r="Y2698">
        <f>SUMIFS(COT!P:P,COT!$A:$A,YEAR(daily!$A2698),COT!$B:$B,WEEKNUM(daily!$A2698))</f>
        <v>89</v>
      </c>
      <c r="Z2698">
        <f>SUMIFS(COT!Q:Q,COT!$A:$A,YEAR(daily!$A2698),COT!$B:$B,WEEKNUM(daily!$A2698))</f>
        <v>104</v>
      </c>
      <c r="AA2698">
        <f>SUMIFS(Saudi!B:B,Saudi!$A:$A,YEAR(daily!$A2698))</f>
        <v>741.61599999999999</v>
      </c>
      <c r="AB2698">
        <f>SUMIFS(Saudi!C:C,Saudi!$A:$A,YEAR(daily!$A2698))</f>
        <v>670.98500000000001</v>
      </c>
      <c r="AC2698">
        <f>SUMIFS(Saudi!F:F,Saudi!$A:$A,YEAR(daily!$A2698))</f>
        <v>3981420</v>
      </c>
      <c r="AD2698">
        <f>SUMIFS(Saudi!G:G,Saudi!$A:$A,YEAR(daily!$A2698))</f>
        <v>79.530291590719216</v>
      </c>
      <c r="AE2698">
        <f>SUMIFS(Saudi!H:H,Saudi!$A:$A,YEAR(daily!$A2698))</f>
        <v>316643493.54512131</v>
      </c>
      <c r="AF2698" s="5">
        <f t="shared" si="109"/>
        <v>11</v>
      </c>
      <c r="AG2698" s="5">
        <f t="shared" si="110"/>
        <v>2010</v>
      </c>
    </row>
    <row r="2699" spans="1:33">
      <c r="A2699" s="3">
        <v>40504</v>
      </c>
      <c r="B2699" s="1">
        <v>351027</v>
      </c>
      <c r="C2699" s="1">
        <v>118653</v>
      </c>
      <c r="D2699" s="1">
        <v>44495</v>
      </c>
      <c r="E2699" s="1">
        <v>81.739999999999995</v>
      </c>
      <c r="F2699" s="1">
        <v>82.83</v>
      </c>
      <c r="G2699" s="1">
        <v>83.19</v>
      </c>
      <c r="H2699" s="2">
        <v>52.6</v>
      </c>
      <c r="I2699" s="2">
        <v>29.3</v>
      </c>
      <c r="J2699" s="2">
        <v>87.5</v>
      </c>
      <c r="K2699" s="2">
        <v>89.6</v>
      </c>
      <c r="L2699">
        <f>SUMIFS(US!B:B,US!$D:$D,YEAR(daily!$A2699),US!$E:$E,MONTH(daily!$A2699))</f>
        <v>9912</v>
      </c>
      <c r="M2699">
        <f>SUMIFS(US!C:C,US!$D:$D,YEAR(daily!$A2699),US!$E:$E,MONTH(daily!$A2699))</f>
        <v>18977</v>
      </c>
      <c r="N2699">
        <f>SUMIFS(COT!E:E,COT!$A:$A,YEAR(daily!$A2699),COT!$B:$B,WEEKNUM(daily!$A2699))</f>
        <v>1331203</v>
      </c>
      <c r="O2699">
        <f>SUMIFS(COT!F:F,COT!$A:$A,YEAR(daily!$A2699),COT!$B:$B,WEEKNUM(daily!$A2699))</f>
        <v>317663</v>
      </c>
      <c r="P2699">
        <f>SUMIFS(COT!G:G,COT!$A:$A,YEAR(daily!$A2699),COT!$B:$B,WEEKNUM(daily!$A2699))</f>
        <v>176217</v>
      </c>
      <c r="Q2699">
        <f>SUMIFS(COT!H:H,COT!$A:$A,YEAR(daily!$A2699),COT!$B:$B,WEEKNUM(daily!$A2699))</f>
        <v>328275</v>
      </c>
      <c r="R2699">
        <f>SUMIFS(COT!I:I,COT!$A:$A,YEAR(daily!$A2699),COT!$B:$B,WEEKNUM(daily!$A2699))</f>
        <v>598938</v>
      </c>
      <c r="S2699">
        <f>SUMIFS(COT!J:J,COT!$A:$A,YEAR(daily!$A2699),COT!$B:$B,WEEKNUM(daily!$A2699))</f>
        <v>764560</v>
      </c>
      <c r="T2699">
        <f>SUMIFS(COT!K:K,COT!$A:$A,YEAR(daily!$A2699),COT!$B:$B,WEEKNUM(daily!$A2699))</f>
        <v>86327</v>
      </c>
      <c r="U2699">
        <f>SUMIFS(COT!L:L,COT!$A:$A,YEAR(daily!$A2699),COT!$B:$B,WEEKNUM(daily!$A2699))</f>
        <v>62151</v>
      </c>
      <c r="V2699">
        <f>SUMIFS(COT!M:M,COT!$A:$A,YEAR(daily!$A2699),COT!$B:$B,WEEKNUM(daily!$A2699))</f>
        <v>136</v>
      </c>
      <c r="W2699">
        <f>SUMIFS(COT!N:N,COT!$A:$A,YEAR(daily!$A2699),COT!$B:$B,WEEKNUM(daily!$A2699))</f>
        <v>82</v>
      </c>
      <c r="X2699">
        <f>SUMIFS(COT!O:O,COT!$A:$A,YEAR(daily!$A2699),COT!$B:$B,WEEKNUM(daily!$A2699))</f>
        <v>147</v>
      </c>
      <c r="Y2699">
        <f>SUMIFS(COT!P:P,COT!$A:$A,YEAR(daily!$A2699),COT!$B:$B,WEEKNUM(daily!$A2699))</f>
        <v>86</v>
      </c>
      <c r="Z2699">
        <f>SUMIFS(COT!Q:Q,COT!$A:$A,YEAR(daily!$A2699),COT!$B:$B,WEEKNUM(daily!$A2699))</f>
        <v>97</v>
      </c>
      <c r="AA2699">
        <f>SUMIFS(Saudi!B:B,Saudi!$A:$A,YEAR(daily!$A2699))</f>
        <v>741.61599999999999</v>
      </c>
      <c r="AB2699">
        <f>SUMIFS(Saudi!C:C,Saudi!$A:$A,YEAR(daily!$A2699))</f>
        <v>670.98500000000001</v>
      </c>
      <c r="AC2699">
        <f>SUMIFS(Saudi!F:F,Saudi!$A:$A,YEAR(daily!$A2699))</f>
        <v>3981420</v>
      </c>
      <c r="AD2699">
        <f>SUMIFS(Saudi!G:G,Saudi!$A:$A,YEAR(daily!$A2699))</f>
        <v>79.530291590719216</v>
      </c>
      <c r="AE2699">
        <f>SUMIFS(Saudi!H:H,Saudi!$A:$A,YEAR(daily!$A2699))</f>
        <v>316643493.54512131</v>
      </c>
      <c r="AF2699" s="5">
        <f t="shared" si="109"/>
        <v>11</v>
      </c>
      <c r="AG2699" s="5">
        <f t="shared" si="110"/>
        <v>2010</v>
      </c>
    </row>
    <row r="2700" spans="1:33">
      <c r="A2700" s="3">
        <v>40505</v>
      </c>
      <c r="B2700" s="1">
        <v>351130</v>
      </c>
      <c r="C2700" s="1">
        <v>117438</v>
      </c>
      <c r="D2700" s="1">
        <v>44236</v>
      </c>
      <c r="E2700" s="1">
        <v>81.25</v>
      </c>
      <c r="F2700" s="1">
        <v>82.35</v>
      </c>
      <c r="G2700" s="1">
        <v>82.74</v>
      </c>
      <c r="H2700" s="2">
        <v>52.6</v>
      </c>
      <c r="I2700" s="2">
        <v>29.3</v>
      </c>
      <c r="J2700" s="2">
        <v>87.5</v>
      </c>
      <c r="K2700" s="2">
        <v>89.6</v>
      </c>
      <c r="L2700">
        <f>SUMIFS(US!B:B,US!$D:$D,YEAR(daily!$A2700),US!$E:$E,MONTH(daily!$A2700))</f>
        <v>9912</v>
      </c>
      <c r="M2700">
        <f>SUMIFS(US!C:C,US!$D:$D,YEAR(daily!$A2700),US!$E:$E,MONTH(daily!$A2700))</f>
        <v>18977</v>
      </c>
      <c r="N2700">
        <f>SUMIFS(COT!E:E,COT!$A:$A,YEAR(daily!$A2700),COT!$B:$B,WEEKNUM(daily!$A2700))</f>
        <v>1331203</v>
      </c>
      <c r="O2700">
        <f>SUMIFS(COT!F:F,COT!$A:$A,YEAR(daily!$A2700),COT!$B:$B,WEEKNUM(daily!$A2700))</f>
        <v>317663</v>
      </c>
      <c r="P2700">
        <f>SUMIFS(COT!G:G,COT!$A:$A,YEAR(daily!$A2700),COT!$B:$B,WEEKNUM(daily!$A2700))</f>
        <v>176217</v>
      </c>
      <c r="Q2700">
        <f>SUMIFS(COT!H:H,COT!$A:$A,YEAR(daily!$A2700),COT!$B:$B,WEEKNUM(daily!$A2700))</f>
        <v>328275</v>
      </c>
      <c r="R2700">
        <f>SUMIFS(COT!I:I,COT!$A:$A,YEAR(daily!$A2700),COT!$B:$B,WEEKNUM(daily!$A2700))</f>
        <v>598938</v>
      </c>
      <c r="S2700">
        <f>SUMIFS(COT!J:J,COT!$A:$A,YEAR(daily!$A2700),COT!$B:$B,WEEKNUM(daily!$A2700))</f>
        <v>764560</v>
      </c>
      <c r="T2700">
        <f>SUMIFS(COT!K:K,COT!$A:$A,YEAR(daily!$A2700),COT!$B:$B,WEEKNUM(daily!$A2700))</f>
        <v>86327</v>
      </c>
      <c r="U2700">
        <f>SUMIFS(COT!L:L,COT!$A:$A,YEAR(daily!$A2700),COT!$B:$B,WEEKNUM(daily!$A2700))</f>
        <v>62151</v>
      </c>
      <c r="V2700">
        <f>SUMIFS(COT!M:M,COT!$A:$A,YEAR(daily!$A2700),COT!$B:$B,WEEKNUM(daily!$A2700))</f>
        <v>136</v>
      </c>
      <c r="W2700">
        <f>SUMIFS(COT!N:N,COT!$A:$A,YEAR(daily!$A2700),COT!$B:$B,WEEKNUM(daily!$A2700))</f>
        <v>82</v>
      </c>
      <c r="X2700">
        <f>SUMIFS(COT!O:O,COT!$A:$A,YEAR(daily!$A2700),COT!$B:$B,WEEKNUM(daily!$A2700))</f>
        <v>147</v>
      </c>
      <c r="Y2700">
        <f>SUMIFS(COT!P:P,COT!$A:$A,YEAR(daily!$A2700),COT!$B:$B,WEEKNUM(daily!$A2700))</f>
        <v>86</v>
      </c>
      <c r="Z2700">
        <f>SUMIFS(COT!Q:Q,COT!$A:$A,YEAR(daily!$A2700),COT!$B:$B,WEEKNUM(daily!$A2700))</f>
        <v>97</v>
      </c>
      <c r="AA2700">
        <f>SUMIFS(Saudi!B:B,Saudi!$A:$A,YEAR(daily!$A2700))</f>
        <v>741.61599999999999</v>
      </c>
      <c r="AB2700">
        <f>SUMIFS(Saudi!C:C,Saudi!$A:$A,YEAR(daily!$A2700))</f>
        <v>670.98500000000001</v>
      </c>
      <c r="AC2700">
        <f>SUMIFS(Saudi!F:F,Saudi!$A:$A,YEAR(daily!$A2700))</f>
        <v>3981420</v>
      </c>
      <c r="AD2700">
        <f>SUMIFS(Saudi!G:G,Saudi!$A:$A,YEAR(daily!$A2700))</f>
        <v>79.530291590719216</v>
      </c>
      <c r="AE2700">
        <f>SUMIFS(Saudi!H:H,Saudi!$A:$A,YEAR(daily!$A2700))</f>
        <v>316643493.54512131</v>
      </c>
      <c r="AF2700" s="5">
        <f t="shared" si="109"/>
        <v>11</v>
      </c>
      <c r="AG2700" s="5">
        <f t="shared" si="110"/>
        <v>2010</v>
      </c>
    </row>
    <row r="2701" spans="1:33">
      <c r="A2701" s="3">
        <v>40506</v>
      </c>
      <c r="B2701" s="1">
        <v>343175</v>
      </c>
      <c r="C2701" s="1">
        <v>119474</v>
      </c>
      <c r="D2701" s="1">
        <v>43685</v>
      </c>
      <c r="E2701" s="1">
        <v>83.86</v>
      </c>
      <c r="F2701" s="1">
        <v>84.94</v>
      </c>
      <c r="G2701" s="1">
        <v>85.32</v>
      </c>
      <c r="H2701" s="2">
        <v>52.6</v>
      </c>
      <c r="I2701" s="2">
        <v>29.3</v>
      </c>
      <c r="J2701" s="2">
        <v>87.5</v>
      </c>
      <c r="K2701" s="2">
        <v>89.6</v>
      </c>
      <c r="L2701">
        <f>SUMIFS(US!B:B,US!$D:$D,YEAR(daily!$A2701),US!$E:$E,MONTH(daily!$A2701))</f>
        <v>9912</v>
      </c>
      <c r="M2701">
        <f>SUMIFS(US!C:C,US!$D:$D,YEAR(daily!$A2701),US!$E:$E,MONTH(daily!$A2701))</f>
        <v>18977</v>
      </c>
      <c r="N2701">
        <f>SUMIFS(COT!E:E,COT!$A:$A,YEAR(daily!$A2701),COT!$B:$B,WEEKNUM(daily!$A2701))</f>
        <v>1331203</v>
      </c>
      <c r="O2701">
        <f>SUMIFS(COT!F:F,COT!$A:$A,YEAR(daily!$A2701),COT!$B:$B,WEEKNUM(daily!$A2701))</f>
        <v>317663</v>
      </c>
      <c r="P2701">
        <f>SUMIFS(COT!G:G,COT!$A:$A,YEAR(daily!$A2701),COT!$B:$B,WEEKNUM(daily!$A2701))</f>
        <v>176217</v>
      </c>
      <c r="Q2701">
        <f>SUMIFS(COT!H:H,COT!$A:$A,YEAR(daily!$A2701),COT!$B:$B,WEEKNUM(daily!$A2701))</f>
        <v>328275</v>
      </c>
      <c r="R2701">
        <f>SUMIFS(COT!I:I,COT!$A:$A,YEAR(daily!$A2701),COT!$B:$B,WEEKNUM(daily!$A2701))</f>
        <v>598938</v>
      </c>
      <c r="S2701">
        <f>SUMIFS(COT!J:J,COT!$A:$A,YEAR(daily!$A2701),COT!$B:$B,WEEKNUM(daily!$A2701))</f>
        <v>764560</v>
      </c>
      <c r="T2701">
        <f>SUMIFS(COT!K:K,COT!$A:$A,YEAR(daily!$A2701),COT!$B:$B,WEEKNUM(daily!$A2701))</f>
        <v>86327</v>
      </c>
      <c r="U2701">
        <f>SUMIFS(COT!L:L,COT!$A:$A,YEAR(daily!$A2701),COT!$B:$B,WEEKNUM(daily!$A2701))</f>
        <v>62151</v>
      </c>
      <c r="V2701">
        <f>SUMIFS(COT!M:M,COT!$A:$A,YEAR(daily!$A2701),COT!$B:$B,WEEKNUM(daily!$A2701))</f>
        <v>136</v>
      </c>
      <c r="W2701">
        <f>SUMIFS(COT!N:N,COT!$A:$A,YEAR(daily!$A2701),COT!$B:$B,WEEKNUM(daily!$A2701))</f>
        <v>82</v>
      </c>
      <c r="X2701">
        <f>SUMIFS(COT!O:O,COT!$A:$A,YEAR(daily!$A2701),COT!$B:$B,WEEKNUM(daily!$A2701))</f>
        <v>147</v>
      </c>
      <c r="Y2701">
        <f>SUMIFS(COT!P:P,COT!$A:$A,YEAR(daily!$A2701),COT!$B:$B,WEEKNUM(daily!$A2701))</f>
        <v>86</v>
      </c>
      <c r="Z2701">
        <f>SUMIFS(COT!Q:Q,COT!$A:$A,YEAR(daily!$A2701),COT!$B:$B,WEEKNUM(daily!$A2701))</f>
        <v>97</v>
      </c>
      <c r="AA2701">
        <f>SUMIFS(Saudi!B:B,Saudi!$A:$A,YEAR(daily!$A2701))</f>
        <v>741.61599999999999</v>
      </c>
      <c r="AB2701">
        <f>SUMIFS(Saudi!C:C,Saudi!$A:$A,YEAR(daily!$A2701))</f>
        <v>670.98500000000001</v>
      </c>
      <c r="AC2701">
        <f>SUMIFS(Saudi!F:F,Saudi!$A:$A,YEAR(daily!$A2701))</f>
        <v>3981420</v>
      </c>
      <c r="AD2701">
        <f>SUMIFS(Saudi!G:G,Saudi!$A:$A,YEAR(daily!$A2701))</f>
        <v>79.530291590719216</v>
      </c>
      <c r="AE2701">
        <f>SUMIFS(Saudi!H:H,Saudi!$A:$A,YEAR(daily!$A2701))</f>
        <v>316643493.54512131</v>
      </c>
      <c r="AF2701" s="5">
        <f t="shared" si="109"/>
        <v>11</v>
      </c>
      <c r="AG2701" s="5">
        <f t="shared" si="110"/>
        <v>2010</v>
      </c>
    </row>
    <row r="2702" spans="1:33">
      <c r="A2702" s="3">
        <v>40508</v>
      </c>
      <c r="B2702" s="1">
        <v>339956</v>
      </c>
      <c r="C2702" s="1">
        <v>122405</v>
      </c>
      <c r="D2702" s="1">
        <v>44738</v>
      </c>
      <c r="E2702" s="1">
        <v>83.76</v>
      </c>
      <c r="F2702" s="1">
        <v>84.87</v>
      </c>
      <c r="G2702" s="1">
        <v>85.22</v>
      </c>
      <c r="H2702" s="2">
        <v>52.6</v>
      </c>
      <c r="I2702" s="2">
        <v>29.3</v>
      </c>
      <c r="J2702" s="2">
        <v>87.5</v>
      </c>
      <c r="K2702" s="2">
        <v>89.6</v>
      </c>
      <c r="L2702">
        <f>SUMIFS(US!B:B,US!$D:$D,YEAR(daily!$A2702),US!$E:$E,MONTH(daily!$A2702))</f>
        <v>9912</v>
      </c>
      <c r="M2702">
        <f>SUMIFS(US!C:C,US!$D:$D,YEAR(daily!$A2702),US!$E:$E,MONTH(daily!$A2702))</f>
        <v>18977</v>
      </c>
      <c r="N2702">
        <f>SUMIFS(COT!E:E,COT!$A:$A,YEAR(daily!$A2702),COT!$B:$B,WEEKNUM(daily!$A2702))</f>
        <v>1331203</v>
      </c>
      <c r="O2702">
        <f>SUMIFS(COT!F:F,COT!$A:$A,YEAR(daily!$A2702),COT!$B:$B,WEEKNUM(daily!$A2702))</f>
        <v>317663</v>
      </c>
      <c r="P2702">
        <f>SUMIFS(COT!G:G,COT!$A:$A,YEAR(daily!$A2702),COT!$B:$B,WEEKNUM(daily!$A2702))</f>
        <v>176217</v>
      </c>
      <c r="Q2702">
        <f>SUMIFS(COT!H:H,COT!$A:$A,YEAR(daily!$A2702),COT!$B:$B,WEEKNUM(daily!$A2702))</f>
        <v>328275</v>
      </c>
      <c r="R2702">
        <f>SUMIFS(COT!I:I,COT!$A:$A,YEAR(daily!$A2702),COT!$B:$B,WEEKNUM(daily!$A2702))</f>
        <v>598938</v>
      </c>
      <c r="S2702">
        <f>SUMIFS(COT!J:J,COT!$A:$A,YEAR(daily!$A2702),COT!$B:$B,WEEKNUM(daily!$A2702))</f>
        <v>764560</v>
      </c>
      <c r="T2702">
        <f>SUMIFS(COT!K:K,COT!$A:$A,YEAR(daily!$A2702),COT!$B:$B,WEEKNUM(daily!$A2702))</f>
        <v>86327</v>
      </c>
      <c r="U2702">
        <f>SUMIFS(COT!L:L,COT!$A:$A,YEAR(daily!$A2702),COT!$B:$B,WEEKNUM(daily!$A2702))</f>
        <v>62151</v>
      </c>
      <c r="V2702">
        <f>SUMIFS(COT!M:M,COT!$A:$A,YEAR(daily!$A2702),COT!$B:$B,WEEKNUM(daily!$A2702))</f>
        <v>136</v>
      </c>
      <c r="W2702">
        <f>SUMIFS(COT!N:N,COT!$A:$A,YEAR(daily!$A2702),COT!$B:$B,WEEKNUM(daily!$A2702))</f>
        <v>82</v>
      </c>
      <c r="X2702">
        <f>SUMIFS(COT!O:O,COT!$A:$A,YEAR(daily!$A2702),COT!$B:$B,WEEKNUM(daily!$A2702))</f>
        <v>147</v>
      </c>
      <c r="Y2702">
        <f>SUMIFS(COT!P:P,COT!$A:$A,YEAR(daily!$A2702),COT!$B:$B,WEEKNUM(daily!$A2702))</f>
        <v>86</v>
      </c>
      <c r="Z2702">
        <f>SUMIFS(COT!Q:Q,COT!$A:$A,YEAR(daily!$A2702),COT!$B:$B,WEEKNUM(daily!$A2702))</f>
        <v>97</v>
      </c>
      <c r="AA2702">
        <f>SUMIFS(Saudi!B:B,Saudi!$A:$A,YEAR(daily!$A2702))</f>
        <v>741.61599999999999</v>
      </c>
      <c r="AB2702">
        <f>SUMIFS(Saudi!C:C,Saudi!$A:$A,YEAR(daily!$A2702))</f>
        <v>670.98500000000001</v>
      </c>
      <c r="AC2702">
        <f>SUMIFS(Saudi!F:F,Saudi!$A:$A,YEAR(daily!$A2702))</f>
        <v>3981420</v>
      </c>
      <c r="AD2702">
        <f>SUMIFS(Saudi!G:G,Saudi!$A:$A,YEAR(daily!$A2702))</f>
        <v>79.530291590719216</v>
      </c>
      <c r="AE2702">
        <f>SUMIFS(Saudi!H:H,Saudi!$A:$A,YEAR(daily!$A2702))</f>
        <v>316643493.54512131</v>
      </c>
      <c r="AF2702" s="5">
        <f t="shared" si="109"/>
        <v>11</v>
      </c>
      <c r="AG2702" s="5">
        <f t="shared" si="110"/>
        <v>2010</v>
      </c>
    </row>
    <row r="2703" spans="1:33">
      <c r="A2703" s="3">
        <v>40511</v>
      </c>
      <c r="B2703" s="1">
        <v>330798</v>
      </c>
      <c r="C2703" s="1">
        <v>126115</v>
      </c>
      <c r="D2703" s="1">
        <v>46224</v>
      </c>
      <c r="E2703" s="1">
        <v>85.73</v>
      </c>
      <c r="F2703" s="1">
        <v>86.73</v>
      </c>
      <c r="G2703" s="1">
        <v>87.07</v>
      </c>
      <c r="H2703" s="2">
        <v>52.6</v>
      </c>
      <c r="I2703" s="2">
        <v>29.3</v>
      </c>
      <c r="J2703" s="2">
        <v>87.5</v>
      </c>
      <c r="K2703" s="2">
        <v>89.6</v>
      </c>
      <c r="L2703">
        <f>SUMIFS(US!B:B,US!$D:$D,YEAR(daily!$A2703),US!$E:$E,MONTH(daily!$A2703))</f>
        <v>9912</v>
      </c>
      <c r="M2703">
        <f>SUMIFS(US!C:C,US!$D:$D,YEAR(daily!$A2703),US!$E:$E,MONTH(daily!$A2703))</f>
        <v>18977</v>
      </c>
      <c r="N2703">
        <f>SUMIFS(COT!E:E,COT!$A:$A,YEAR(daily!$A2703),COT!$B:$B,WEEKNUM(daily!$A2703))</f>
        <v>1342325</v>
      </c>
      <c r="O2703">
        <f>SUMIFS(COT!F:F,COT!$A:$A,YEAR(daily!$A2703),COT!$B:$B,WEEKNUM(daily!$A2703))</f>
        <v>311396</v>
      </c>
      <c r="P2703">
        <f>SUMIFS(COT!G:G,COT!$A:$A,YEAR(daily!$A2703),COT!$B:$B,WEEKNUM(daily!$A2703))</f>
        <v>164502</v>
      </c>
      <c r="Q2703">
        <f>SUMIFS(COT!H:H,COT!$A:$A,YEAR(daily!$A2703),COT!$B:$B,WEEKNUM(daily!$A2703))</f>
        <v>336169</v>
      </c>
      <c r="R2703">
        <f>SUMIFS(COT!I:I,COT!$A:$A,YEAR(daily!$A2703),COT!$B:$B,WEEKNUM(daily!$A2703))</f>
        <v>605970</v>
      </c>
      <c r="S2703">
        <f>SUMIFS(COT!J:J,COT!$A:$A,YEAR(daily!$A2703),COT!$B:$B,WEEKNUM(daily!$A2703))</f>
        <v>778565</v>
      </c>
      <c r="T2703">
        <f>SUMIFS(COT!K:K,COT!$A:$A,YEAR(daily!$A2703),COT!$B:$B,WEEKNUM(daily!$A2703))</f>
        <v>88790</v>
      </c>
      <c r="U2703">
        <f>SUMIFS(COT!L:L,COT!$A:$A,YEAR(daily!$A2703),COT!$B:$B,WEEKNUM(daily!$A2703))</f>
        <v>63089</v>
      </c>
      <c r="V2703">
        <f>SUMIFS(COT!M:M,COT!$A:$A,YEAR(daily!$A2703),COT!$B:$B,WEEKNUM(daily!$A2703))</f>
        <v>123</v>
      </c>
      <c r="W2703">
        <f>SUMIFS(COT!N:N,COT!$A:$A,YEAR(daily!$A2703),COT!$B:$B,WEEKNUM(daily!$A2703))</f>
        <v>93</v>
      </c>
      <c r="X2703">
        <f>SUMIFS(COT!O:O,COT!$A:$A,YEAR(daily!$A2703),COT!$B:$B,WEEKNUM(daily!$A2703))</f>
        <v>150</v>
      </c>
      <c r="Y2703">
        <f>SUMIFS(COT!P:P,COT!$A:$A,YEAR(daily!$A2703),COT!$B:$B,WEEKNUM(daily!$A2703))</f>
        <v>87</v>
      </c>
      <c r="Z2703">
        <f>SUMIFS(COT!Q:Q,COT!$A:$A,YEAR(daily!$A2703),COT!$B:$B,WEEKNUM(daily!$A2703))</f>
        <v>99</v>
      </c>
      <c r="AA2703">
        <f>SUMIFS(Saudi!B:B,Saudi!$A:$A,YEAR(daily!$A2703))</f>
        <v>741.61599999999999</v>
      </c>
      <c r="AB2703">
        <f>SUMIFS(Saudi!C:C,Saudi!$A:$A,YEAR(daily!$A2703))</f>
        <v>670.98500000000001</v>
      </c>
      <c r="AC2703">
        <f>SUMIFS(Saudi!F:F,Saudi!$A:$A,YEAR(daily!$A2703))</f>
        <v>3981420</v>
      </c>
      <c r="AD2703">
        <f>SUMIFS(Saudi!G:G,Saudi!$A:$A,YEAR(daily!$A2703))</f>
        <v>79.530291590719216</v>
      </c>
      <c r="AE2703">
        <f>SUMIFS(Saudi!H:H,Saudi!$A:$A,YEAR(daily!$A2703))</f>
        <v>316643493.54512131</v>
      </c>
      <c r="AF2703" s="5">
        <f t="shared" si="109"/>
        <v>11</v>
      </c>
      <c r="AG2703" s="5">
        <f t="shared" si="110"/>
        <v>2010</v>
      </c>
    </row>
    <row r="2704" spans="1:33">
      <c r="A2704" s="3">
        <v>40512</v>
      </c>
      <c r="B2704" s="1">
        <v>323184</v>
      </c>
      <c r="C2704" s="1">
        <v>128346</v>
      </c>
      <c r="D2704" s="1">
        <v>46072</v>
      </c>
      <c r="E2704" s="1">
        <v>84.11</v>
      </c>
      <c r="F2704" s="1">
        <v>85.08</v>
      </c>
      <c r="G2704" s="1">
        <v>85.38</v>
      </c>
      <c r="H2704" s="2">
        <v>52.6</v>
      </c>
      <c r="I2704" s="2">
        <v>29.3</v>
      </c>
      <c r="J2704" s="2">
        <v>87.5</v>
      </c>
      <c r="K2704" s="2">
        <v>89.6</v>
      </c>
      <c r="L2704">
        <f>SUMIFS(US!B:B,US!$D:$D,YEAR(daily!$A2704),US!$E:$E,MONTH(daily!$A2704))</f>
        <v>9912</v>
      </c>
      <c r="M2704">
        <f>SUMIFS(US!C:C,US!$D:$D,YEAR(daily!$A2704),US!$E:$E,MONTH(daily!$A2704))</f>
        <v>18977</v>
      </c>
      <c r="N2704">
        <f>SUMIFS(COT!E:E,COT!$A:$A,YEAR(daily!$A2704),COT!$B:$B,WEEKNUM(daily!$A2704))</f>
        <v>1342325</v>
      </c>
      <c r="O2704">
        <f>SUMIFS(COT!F:F,COT!$A:$A,YEAR(daily!$A2704),COT!$B:$B,WEEKNUM(daily!$A2704))</f>
        <v>311396</v>
      </c>
      <c r="P2704">
        <f>SUMIFS(COT!G:G,COT!$A:$A,YEAR(daily!$A2704),COT!$B:$B,WEEKNUM(daily!$A2704))</f>
        <v>164502</v>
      </c>
      <c r="Q2704">
        <f>SUMIFS(COT!H:H,COT!$A:$A,YEAR(daily!$A2704),COT!$B:$B,WEEKNUM(daily!$A2704))</f>
        <v>336169</v>
      </c>
      <c r="R2704">
        <f>SUMIFS(COT!I:I,COT!$A:$A,YEAR(daily!$A2704),COT!$B:$B,WEEKNUM(daily!$A2704))</f>
        <v>605970</v>
      </c>
      <c r="S2704">
        <f>SUMIFS(COT!J:J,COT!$A:$A,YEAR(daily!$A2704),COT!$B:$B,WEEKNUM(daily!$A2704))</f>
        <v>778565</v>
      </c>
      <c r="T2704">
        <f>SUMIFS(COT!K:K,COT!$A:$A,YEAR(daily!$A2704),COT!$B:$B,WEEKNUM(daily!$A2704))</f>
        <v>88790</v>
      </c>
      <c r="U2704">
        <f>SUMIFS(COT!L:L,COT!$A:$A,YEAR(daily!$A2704),COT!$B:$B,WEEKNUM(daily!$A2704))</f>
        <v>63089</v>
      </c>
      <c r="V2704">
        <f>SUMIFS(COT!M:M,COT!$A:$A,YEAR(daily!$A2704),COT!$B:$B,WEEKNUM(daily!$A2704))</f>
        <v>123</v>
      </c>
      <c r="W2704">
        <f>SUMIFS(COT!N:N,COT!$A:$A,YEAR(daily!$A2704),COT!$B:$B,WEEKNUM(daily!$A2704))</f>
        <v>93</v>
      </c>
      <c r="X2704">
        <f>SUMIFS(COT!O:O,COT!$A:$A,YEAR(daily!$A2704),COT!$B:$B,WEEKNUM(daily!$A2704))</f>
        <v>150</v>
      </c>
      <c r="Y2704">
        <f>SUMIFS(COT!P:P,COT!$A:$A,YEAR(daily!$A2704),COT!$B:$B,WEEKNUM(daily!$A2704))</f>
        <v>87</v>
      </c>
      <c r="Z2704">
        <f>SUMIFS(COT!Q:Q,COT!$A:$A,YEAR(daily!$A2704),COT!$B:$B,WEEKNUM(daily!$A2704))</f>
        <v>99</v>
      </c>
      <c r="AA2704">
        <f>SUMIFS(Saudi!B:B,Saudi!$A:$A,YEAR(daily!$A2704))</f>
        <v>741.61599999999999</v>
      </c>
      <c r="AB2704">
        <f>SUMIFS(Saudi!C:C,Saudi!$A:$A,YEAR(daily!$A2704))</f>
        <v>670.98500000000001</v>
      </c>
      <c r="AC2704">
        <f>SUMIFS(Saudi!F:F,Saudi!$A:$A,YEAR(daily!$A2704))</f>
        <v>3981420</v>
      </c>
      <c r="AD2704">
        <f>SUMIFS(Saudi!G:G,Saudi!$A:$A,YEAR(daily!$A2704))</f>
        <v>79.530291590719216</v>
      </c>
      <c r="AE2704">
        <f>SUMIFS(Saudi!H:H,Saudi!$A:$A,YEAR(daily!$A2704))</f>
        <v>316643493.54512131</v>
      </c>
      <c r="AF2704" s="5">
        <f t="shared" si="109"/>
        <v>11</v>
      </c>
      <c r="AG2704" s="5">
        <f t="shared" si="110"/>
        <v>2010</v>
      </c>
    </row>
    <row r="2705" spans="1:33">
      <c r="A2705" s="3">
        <v>40513</v>
      </c>
      <c r="B2705" s="1">
        <v>322736</v>
      </c>
      <c r="C2705" s="1">
        <v>127781</v>
      </c>
      <c r="D2705" s="1">
        <v>49204</v>
      </c>
      <c r="E2705" s="1">
        <v>86.75</v>
      </c>
      <c r="F2705" s="1">
        <v>87.63</v>
      </c>
      <c r="G2705" s="1">
        <v>87.91</v>
      </c>
      <c r="H2705" s="2">
        <v>53.1</v>
      </c>
      <c r="I2705" s="2">
        <v>29.2</v>
      </c>
      <c r="J2705" s="2">
        <v>87.9</v>
      </c>
      <c r="K2705" s="2">
        <v>90</v>
      </c>
      <c r="L2705">
        <f>SUMIFS(US!B:B,US!$D:$D,YEAR(daily!$A2705),US!$E:$E,MONTH(daily!$A2705))</f>
        <v>10057</v>
      </c>
      <c r="M2705">
        <f>SUMIFS(US!C:C,US!$D:$D,YEAR(daily!$A2705),US!$E:$E,MONTH(daily!$A2705))</f>
        <v>19722</v>
      </c>
      <c r="N2705">
        <f>SUMIFS(COT!E:E,COT!$A:$A,YEAR(daily!$A2705),COT!$B:$B,WEEKNUM(daily!$A2705))</f>
        <v>1342325</v>
      </c>
      <c r="O2705">
        <f>SUMIFS(COT!F:F,COT!$A:$A,YEAR(daily!$A2705),COT!$B:$B,WEEKNUM(daily!$A2705))</f>
        <v>311396</v>
      </c>
      <c r="P2705">
        <f>SUMIFS(COT!G:G,COT!$A:$A,YEAR(daily!$A2705),COT!$B:$B,WEEKNUM(daily!$A2705))</f>
        <v>164502</v>
      </c>
      <c r="Q2705">
        <f>SUMIFS(COT!H:H,COT!$A:$A,YEAR(daily!$A2705),COT!$B:$B,WEEKNUM(daily!$A2705))</f>
        <v>336169</v>
      </c>
      <c r="R2705">
        <f>SUMIFS(COT!I:I,COT!$A:$A,YEAR(daily!$A2705),COT!$B:$B,WEEKNUM(daily!$A2705))</f>
        <v>605970</v>
      </c>
      <c r="S2705">
        <f>SUMIFS(COT!J:J,COT!$A:$A,YEAR(daily!$A2705),COT!$B:$B,WEEKNUM(daily!$A2705))</f>
        <v>778565</v>
      </c>
      <c r="T2705">
        <f>SUMIFS(COT!K:K,COT!$A:$A,YEAR(daily!$A2705),COT!$B:$B,WEEKNUM(daily!$A2705))</f>
        <v>88790</v>
      </c>
      <c r="U2705">
        <f>SUMIFS(COT!L:L,COT!$A:$A,YEAR(daily!$A2705),COT!$B:$B,WEEKNUM(daily!$A2705))</f>
        <v>63089</v>
      </c>
      <c r="V2705">
        <f>SUMIFS(COT!M:M,COT!$A:$A,YEAR(daily!$A2705),COT!$B:$B,WEEKNUM(daily!$A2705))</f>
        <v>123</v>
      </c>
      <c r="W2705">
        <f>SUMIFS(COT!N:N,COT!$A:$A,YEAR(daily!$A2705),COT!$B:$B,WEEKNUM(daily!$A2705))</f>
        <v>93</v>
      </c>
      <c r="X2705">
        <f>SUMIFS(COT!O:O,COT!$A:$A,YEAR(daily!$A2705),COT!$B:$B,WEEKNUM(daily!$A2705))</f>
        <v>150</v>
      </c>
      <c r="Y2705">
        <f>SUMIFS(COT!P:P,COT!$A:$A,YEAR(daily!$A2705),COT!$B:$B,WEEKNUM(daily!$A2705))</f>
        <v>87</v>
      </c>
      <c r="Z2705">
        <f>SUMIFS(COT!Q:Q,COT!$A:$A,YEAR(daily!$A2705),COT!$B:$B,WEEKNUM(daily!$A2705))</f>
        <v>99</v>
      </c>
      <c r="AA2705">
        <f>SUMIFS(Saudi!B:B,Saudi!$A:$A,YEAR(daily!$A2705))</f>
        <v>741.61599999999999</v>
      </c>
      <c r="AB2705">
        <f>SUMIFS(Saudi!C:C,Saudi!$A:$A,YEAR(daily!$A2705))</f>
        <v>670.98500000000001</v>
      </c>
      <c r="AC2705">
        <f>SUMIFS(Saudi!F:F,Saudi!$A:$A,YEAR(daily!$A2705))</f>
        <v>3981420</v>
      </c>
      <c r="AD2705">
        <f>SUMIFS(Saudi!G:G,Saudi!$A:$A,YEAR(daily!$A2705))</f>
        <v>79.530291590719216</v>
      </c>
      <c r="AE2705">
        <f>SUMIFS(Saudi!H:H,Saudi!$A:$A,YEAR(daily!$A2705))</f>
        <v>316643493.54512131</v>
      </c>
      <c r="AF2705" s="5">
        <f t="shared" si="109"/>
        <v>12</v>
      </c>
      <c r="AG2705" s="5">
        <f t="shared" si="110"/>
        <v>2010</v>
      </c>
    </row>
    <row r="2706" spans="1:33">
      <c r="A2706" s="3">
        <v>40514</v>
      </c>
      <c r="B2706" s="1">
        <v>316409</v>
      </c>
      <c r="C2706" s="1">
        <v>126904</v>
      </c>
      <c r="D2706" s="1">
        <v>50523</v>
      </c>
      <c r="E2706" s="1">
        <v>88</v>
      </c>
      <c r="F2706" s="1">
        <v>88.75</v>
      </c>
      <c r="G2706" s="1">
        <v>88.96</v>
      </c>
      <c r="H2706" s="2">
        <v>53.1</v>
      </c>
      <c r="I2706" s="2">
        <v>29.2</v>
      </c>
      <c r="J2706" s="2">
        <v>87.9</v>
      </c>
      <c r="K2706" s="2">
        <v>90</v>
      </c>
      <c r="L2706">
        <f>SUMIFS(US!B:B,US!$D:$D,YEAR(daily!$A2706),US!$E:$E,MONTH(daily!$A2706))</f>
        <v>10057</v>
      </c>
      <c r="M2706">
        <f>SUMIFS(US!C:C,US!$D:$D,YEAR(daily!$A2706),US!$E:$E,MONTH(daily!$A2706))</f>
        <v>19722</v>
      </c>
      <c r="N2706">
        <f>SUMIFS(COT!E:E,COT!$A:$A,YEAR(daily!$A2706),COT!$B:$B,WEEKNUM(daily!$A2706))</f>
        <v>1342325</v>
      </c>
      <c r="O2706">
        <f>SUMIFS(COT!F:F,COT!$A:$A,YEAR(daily!$A2706),COT!$B:$B,WEEKNUM(daily!$A2706))</f>
        <v>311396</v>
      </c>
      <c r="P2706">
        <f>SUMIFS(COT!G:G,COT!$A:$A,YEAR(daily!$A2706),COT!$B:$B,WEEKNUM(daily!$A2706))</f>
        <v>164502</v>
      </c>
      <c r="Q2706">
        <f>SUMIFS(COT!H:H,COT!$A:$A,YEAR(daily!$A2706),COT!$B:$B,WEEKNUM(daily!$A2706))</f>
        <v>336169</v>
      </c>
      <c r="R2706">
        <f>SUMIFS(COT!I:I,COT!$A:$A,YEAR(daily!$A2706),COT!$B:$B,WEEKNUM(daily!$A2706))</f>
        <v>605970</v>
      </c>
      <c r="S2706">
        <f>SUMIFS(COT!J:J,COT!$A:$A,YEAR(daily!$A2706),COT!$B:$B,WEEKNUM(daily!$A2706))</f>
        <v>778565</v>
      </c>
      <c r="T2706">
        <f>SUMIFS(COT!K:K,COT!$A:$A,YEAR(daily!$A2706),COT!$B:$B,WEEKNUM(daily!$A2706))</f>
        <v>88790</v>
      </c>
      <c r="U2706">
        <f>SUMIFS(COT!L:L,COT!$A:$A,YEAR(daily!$A2706),COT!$B:$B,WEEKNUM(daily!$A2706))</f>
        <v>63089</v>
      </c>
      <c r="V2706">
        <f>SUMIFS(COT!M:M,COT!$A:$A,YEAR(daily!$A2706),COT!$B:$B,WEEKNUM(daily!$A2706))</f>
        <v>123</v>
      </c>
      <c r="W2706">
        <f>SUMIFS(COT!N:N,COT!$A:$A,YEAR(daily!$A2706),COT!$B:$B,WEEKNUM(daily!$A2706))</f>
        <v>93</v>
      </c>
      <c r="X2706">
        <f>SUMIFS(COT!O:O,COT!$A:$A,YEAR(daily!$A2706),COT!$B:$B,WEEKNUM(daily!$A2706))</f>
        <v>150</v>
      </c>
      <c r="Y2706">
        <f>SUMIFS(COT!P:P,COT!$A:$A,YEAR(daily!$A2706),COT!$B:$B,WEEKNUM(daily!$A2706))</f>
        <v>87</v>
      </c>
      <c r="Z2706">
        <f>SUMIFS(COT!Q:Q,COT!$A:$A,YEAR(daily!$A2706),COT!$B:$B,WEEKNUM(daily!$A2706))</f>
        <v>99</v>
      </c>
      <c r="AA2706">
        <f>SUMIFS(Saudi!B:B,Saudi!$A:$A,YEAR(daily!$A2706))</f>
        <v>741.61599999999999</v>
      </c>
      <c r="AB2706">
        <f>SUMIFS(Saudi!C:C,Saudi!$A:$A,YEAR(daily!$A2706))</f>
        <v>670.98500000000001</v>
      </c>
      <c r="AC2706">
        <f>SUMIFS(Saudi!F:F,Saudi!$A:$A,YEAR(daily!$A2706))</f>
        <v>3981420</v>
      </c>
      <c r="AD2706">
        <f>SUMIFS(Saudi!G:G,Saudi!$A:$A,YEAR(daily!$A2706))</f>
        <v>79.530291590719216</v>
      </c>
      <c r="AE2706">
        <f>SUMIFS(Saudi!H:H,Saudi!$A:$A,YEAR(daily!$A2706))</f>
        <v>316643493.54512131</v>
      </c>
      <c r="AF2706" s="5">
        <f t="shared" si="109"/>
        <v>12</v>
      </c>
      <c r="AG2706" s="5">
        <f t="shared" si="110"/>
        <v>2010</v>
      </c>
    </row>
    <row r="2707" spans="1:33">
      <c r="A2707" s="3">
        <v>40515</v>
      </c>
      <c r="B2707" s="1">
        <v>313833</v>
      </c>
      <c r="C2707" s="1">
        <v>134550</v>
      </c>
      <c r="D2707" s="1">
        <v>53295</v>
      </c>
      <c r="E2707" s="1">
        <v>89.19</v>
      </c>
      <c r="F2707" s="1">
        <v>89.87</v>
      </c>
      <c r="G2707" s="1">
        <v>90.02</v>
      </c>
      <c r="H2707" s="2">
        <v>53.1</v>
      </c>
      <c r="I2707" s="2">
        <v>29.2</v>
      </c>
      <c r="J2707" s="2">
        <v>87.9</v>
      </c>
      <c r="K2707" s="2">
        <v>90</v>
      </c>
      <c r="L2707">
        <f>SUMIFS(US!B:B,US!$D:$D,YEAR(daily!$A2707),US!$E:$E,MONTH(daily!$A2707))</f>
        <v>10057</v>
      </c>
      <c r="M2707">
        <f>SUMIFS(US!C:C,US!$D:$D,YEAR(daily!$A2707),US!$E:$E,MONTH(daily!$A2707))</f>
        <v>19722</v>
      </c>
      <c r="N2707">
        <f>SUMIFS(COT!E:E,COT!$A:$A,YEAR(daily!$A2707),COT!$B:$B,WEEKNUM(daily!$A2707))</f>
        <v>1342325</v>
      </c>
      <c r="O2707">
        <f>SUMIFS(COT!F:F,COT!$A:$A,YEAR(daily!$A2707),COT!$B:$B,WEEKNUM(daily!$A2707))</f>
        <v>311396</v>
      </c>
      <c r="P2707">
        <f>SUMIFS(COT!G:G,COT!$A:$A,YEAR(daily!$A2707),COT!$B:$B,WEEKNUM(daily!$A2707))</f>
        <v>164502</v>
      </c>
      <c r="Q2707">
        <f>SUMIFS(COT!H:H,COT!$A:$A,YEAR(daily!$A2707),COT!$B:$B,WEEKNUM(daily!$A2707))</f>
        <v>336169</v>
      </c>
      <c r="R2707">
        <f>SUMIFS(COT!I:I,COT!$A:$A,YEAR(daily!$A2707),COT!$B:$B,WEEKNUM(daily!$A2707))</f>
        <v>605970</v>
      </c>
      <c r="S2707">
        <f>SUMIFS(COT!J:J,COT!$A:$A,YEAR(daily!$A2707),COT!$B:$B,WEEKNUM(daily!$A2707))</f>
        <v>778565</v>
      </c>
      <c r="T2707">
        <f>SUMIFS(COT!K:K,COT!$A:$A,YEAR(daily!$A2707),COT!$B:$B,WEEKNUM(daily!$A2707))</f>
        <v>88790</v>
      </c>
      <c r="U2707">
        <f>SUMIFS(COT!L:L,COT!$A:$A,YEAR(daily!$A2707),COT!$B:$B,WEEKNUM(daily!$A2707))</f>
        <v>63089</v>
      </c>
      <c r="V2707">
        <f>SUMIFS(COT!M:M,COT!$A:$A,YEAR(daily!$A2707),COT!$B:$B,WEEKNUM(daily!$A2707))</f>
        <v>123</v>
      </c>
      <c r="W2707">
        <f>SUMIFS(COT!N:N,COT!$A:$A,YEAR(daily!$A2707),COT!$B:$B,WEEKNUM(daily!$A2707))</f>
        <v>93</v>
      </c>
      <c r="X2707">
        <f>SUMIFS(COT!O:O,COT!$A:$A,YEAR(daily!$A2707),COT!$B:$B,WEEKNUM(daily!$A2707))</f>
        <v>150</v>
      </c>
      <c r="Y2707">
        <f>SUMIFS(COT!P:P,COT!$A:$A,YEAR(daily!$A2707),COT!$B:$B,WEEKNUM(daily!$A2707))</f>
        <v>87</v>
      </c>
      <c r="Z2707">
        <f>SUMIFS(COT!Q:Q,COT!$A:$A,YEAR(daily!$A2707),COT!$B:$B,WEEKNUM(daily!$A2707))</f>
        <v>99</v>
      </c>
      <c r="AA2707">
        <f>SUMIFS(Saudi!B:B,Saudi!$A:$A,YEAR(daily!$A2707))</f>
        <v>741.61599999999999</v>
      </c>
      <c r="AB2707">
        <f>SUMIFS(Saudi!C:C,Saudi!$A:$A,YEAR(daily!$A2707))</f>
        <v>670.98500000000001</v>
      </c>
      <c r="AC2707">
        <f>SUMIFS(Saudi!F:F,Saudi!$A:$A,YEAR(daily!$A2707))</f>
        <v>3981420</v>
      </c>
      <c r="AD2707">
        <f>SUMIFS(Saudi!G:G,Saudi!$A:$A,YEAR(daily!$A2707))</f>
        <v>79.530291590719216</v>
      </c>
      <c r="AE2707">
        <f>SUMIFS(Saudi!H:H,Saudi!$A:$A,YEAR(daily!$A2707))</f>
        <v>316643493.54512131</v>
      </c>
      <c r="AF2707" s="5">
        <f t="shared" si="109"/>
        <v>12</v>
      </c>
      <c r="AG2707" s="5">
        <f t="shared" si="110"/>
        <v>2010</v>
      </c>
    </row>
    <row r="2708" spans="1:33">
      <c r="A2708" s="3">
        <v>40518</v>
      </c>
      <c r="B2708" s="1">
        <v>299677</v>
      </c>
      <c r="C2708" s="1">
        <v>133070</v>
      </c>
      <c r="D2708" s="1">
        <v>56772</v>
      </c>
      <c r="E2708" s="1">
        <v>89.38</v>
      </c>
      <c r="F2708" s="1">
        <v>89.98</v>
      </c>
      <c r="G2708" s="1">
        <v>90.11</v>
      </c>
      <c r="H2708" s="2">
        <v>53.1</v>
      </c>
      <c r="I2708" s="2">
        <v>29.2</v>
      </c>
      <c r="J2708" s="2">
        <v>87.9</v>
      </c>
      <c r="K2708" s="2">
        <v>90</v>
      </c>
      <c r="L2708">
        <f>SUMIFS(US!B:B,US!$D:$D,YEAR(daily!$A2708),US!$E:$E,MONTH(daily!$A2708))</f>
        <v>10057</v>
      </c>
      <c r="M2708">
        <f>SUMIFS(US!C:C,US!$D:$D,YEAR(daily!$A2708),US!$E:$E,MONTH(daily!$A2708))</f>
        <v>19722</v>
      </c>
      <c r="N2708">
        <f>SUMIFS(COT!E:E,COT!$A:$A,YEAR(daily!$A2708),COT!$B:$B,WEEKNUM(daily!$A2708))</f>
        <v>1367119</v>
      </c>
      <c r="O2708">
        <f>SUMIFS(COT!F:F,COT!$A:$A,YEAR(daily!$A2708),COT!$B:$B,WEEKNUM(daily!$A2708))</f>
        <v>340709</v>
      </c>
      <c r="P2708">
        <f>SUMIFS(COT!G:G,COT!$A:$A,YEAR(daily!$A2708),COT!$B:$B,WEEKNUM(daily!$A2708))</f>
        <v>164152</v>
      </c>
      <c r="Q2708">
        <f>SUMIFS(COT!H:H,COT!$A:$A,YEAR(daily!$A2708),COT!$B:$B,WEEKNUM(daily!$A2708))</f>
        <v>323296</v>
      </c>
      <c r="R2708">
        <f>SUMIFS(COT!I:I,COT!$A:$A,YEAR(daily!$A2708),COT!$B:$B,WEEKNUM(daily!$A2708))</f>
        <v>610602</v>
      </c>
      <c r="S2708">
        <f>SUMIFS(COT!J:J,COT!$A:$A,YEAR(daily!$A2708),COT!$B:$B,WEEKNUM(daily!$A2708))</f>
        <v>811086</v>
      </c>
      <c r="T2708">
        <f>SUMIFS(COT!K:K,COT!$A:$A,YEAR(daily!$A2708),COT!$B:$B,WEEKNUM(daily!$A2708))</f>
        <v>92512</v>
      </c>
      <c r="U2708">
        <f>SUMIFS(COT!L:L,COT!$A:$A,YEAR(daily!$A2708),COT!$B:$B,WEEKNUM(daily!$A2708))</f>
        <v>68585</v>
      </c>
      <c r="V2708">
        <f>SUMIFS(COT!M:M,COT!$A:$A,YEAR(daily!$A2708),COT!$B:$B,WEEKNUM(daily!$A2708))</f>
        <v>129</v>
      </c>
      <c r="W2708">
        <f>SUMIFS(COT!N:N,COT!$A:$A,YEAR(daily!$A2708),COT!$B:$B,WEEKNUM(daily!$A2708))</f>
        <v>90</v>
      </c>
      <c r="X2708">
        <f>SUMIFS(COT!O:O,COT!$A:$A,YEAR(daily!$A2708),COT!$B:$B,WEEKNUM(daily!$A2708))</f>
        <v>141</v>
      </c>
      <c r="Y2708">
        <f>SUMIFS(COT!P:P,COT!$A:$A,YEAR(daily!$A2708),COT!$B:$B,WEEKNUM(daily!$A2708))</f>
        <v>89</v>
      </c>
      <c r="Z2708">
        <f>SUMIFS(COT!Q:Q,COT!$A:$A,YEAR(daily!$A2708),COT!$B:$B,WEEKNUM(daily!$A2708))</f>
        <v>98</v>
      </c>
      <c r="AA2708">
        <f>SUMIFS(Saudi!B:B,Saudi!$A:$A,YEAR(daily!$A2708))</f>
        <v>741.61599999999999</v>
      </c>
      <c r="AB2708">
        <f>SUMIFS(Saudi!C:C,Saudi!$A:$A,YEAR(daily!$A2708))</f>
        <v>670.98500000000001</v>
      </c>
      <c r="AC2708">
        <f>SUMIFS(Saudi!F:F,Saudi!$A:$A,YEAR(daily!$A2708))</f>
        <v>3981420</v>
      </c>
      <c r="AD2708">
        <f>SUMIFS(Saudi!G:G,Saudi!$A:$A,YEAR(daily!$A2708))</f>
        <v>79.530291590719216</v>
      </c>
      <c r="AE2708">
        <f>SUMIFS(Saudi!H:H,Saudi!$A:$A,YEAR(daily!$A2708))</f>
        <v>316643493.54512131</v>
      </c>
      <c r="AF2708" s="5">
        <f t="shared" si="109"/>
        <v>12</v>
      </c>
      <c r="AG2708" s="5">
        <f t="shared" si="110"/>
        <v>2010</v>
      </c>
    </row>
    <row r="2709" spans="1:33">
      <c r="A2709" s="3">
        <v>40519</v>
      </c>
      <c r="B2709" s="1">
        <v>266057</v>
      </c>
      <c r="C2709" s="1">
        <v>145973</v>
      </c>
      <c r="D2709" s="1">
        <v>56774</v>
      </c>
      <c r="E2709" s="1">
        <v>88.69</v>
      </c>
      <c r="F2709" s="1">
        <v>89.67</v>
      </c>
      <c r="G2709" s="1">
        <v>89.97</v>
      </c>
      <c r="H2709" s="2">
        <v>53.1</v>
      </c>
      <c r="I2709" s="2">
        <v>29.2</v>
      </c>
      <c r="J2709" s="2">
        <v>87.9</v>
      </c>
      <c r="K2709" s="2">
        <v>90</v>
      </c>
      <c r="L2709">
        <f>SUMIFS(US!B:B,US!$D:$D,YEAR(daily!$A2709),US!$E:$E,MONTH(daily!$A2709))</f>
        <v>10057</v>
      </c>
      <c r="M2709">
        <f>SUMIFS(US!C:C,US!$D:$D,YEAR(daily!$A2709),US!$E:$E,MONTH(daily!$A2709))</f>
        <v>19722</v>
      </c>
      <c r="N2709">
        <f>SUMIFS(COT!E:E,COT!$A:$A,YEAR(daily!$A2709),COT!$B:$B,WEEKNUM(daily!$A2709))</f>
        <v>1367119</v>
      </c>
      <c r="O2709">
        <f>SUMIFS(COT!F:F,COT!$A:$A,YEAR(daily!$A2709),COT!$B:$B,WEEKNUM(daily!$A2709))</f>
        <v>340709</v>
      </c>
      <c r="P2709">
        <f>SUMIFS(COT!G:G,COT!$A:$A,YEAR(daily!$A2709),COT!$B:$B,WEEKNUM(daily!$A2709))</f>
        <v>164152</v>
      </c>
      <c r="Q2709">
        <f>SUMIFS(COT!H:H,COT!$A:$A,YEAR(daily!$A2709),COT!$B:$B,WEEKNUM(daily!$A2709))</f>
        <v>323296</v>
      </c>
      <c r="R2709">
        <f>SUMIFS(COT!I:I,COT!$A:$A,YEAR(daily!$A2709),COT!$B:$B,WEEKNUM(daily!$A2709))</f>
        <v>610602</v>
      </c>
      <c r="S2709">
        <f>SUMIFS(COT!J:J,COT!$A:$A,YEAR(daily!$A2709),COT!$B:$B,WEEKNUM(daily!$A2709))</f>
        <v>811086</v>
      </c>
      <c r="T2709">
        <f>SUMIFS(COT!K:K,COT!$A:$A,YEAR(daily!$A2709),COT!$B:$B,WEEKNUM(daily!$A2709))</f>
        <v>92512</v>
      </c>
      <c r="U2709">
        <f>SUMIFS(COT!L:L,COT!$A:$A,YEAR(daily!$A2709),COT!$B:$B,WEEKNUM(daily!$A2709))</f>
        <v>68585</v>
      </c>
      <c r="V2709">
        <f>SUMIFS(COT!M:M,COT!$A:$A,YEAR(daily!$A2709),COT!$B:$B,WEEKNUM(daily!$A2709))</f>
        <v>129</v>
      </c>
      <c r="W2709">
        <f>SUMIFS(COT!N:N,COT!$A:$A,YEAR(daily!$A2709),COT!$B:$B,WEEKNUM(daily!$A2709))</f>
        <v>90</v>
      </c>
      <c r="X2709">
        <f>SUMIFS(COT!O:O,COT!$A:$A,YEAR(daily!$A2709),COT!$B:$B,WEEKNUM(daily!$A2709))</f>
        <v>141</v>
      </c>
      <c r="Y2709">
        <f>SUMIFS(COT!P:P,COT!$A:$A,YEAR(daily!$A2709),COT!$B:$B,WEEKNUM(daily!$A2709))</f>
        <v>89</v>
      </c>
      <c r="Z2709">
        <f>SUMIFS(COT!Q:Q,COT!$A:$A,YEAR(daily!$A2709),COT!$B:$B,WEEKNUM(daily!$A2709))</f>
        <v>98</v>
      </c>
      <c r="AA2709">
        <f>SUMIFS(Saudi!B:B,Saudi!$A:$A,YEAR(daily!$A2709))</f>
        <v>741.61599999999999</v>
      </c>
      <c r="AB2709">
        <f>SUMIFS(Saudi!C:C,Saudi!$A:$A,YEAR(daily!$A2709))</f>
        <v>670.98500000000001</v>
      </c>
      <c r="AC2709">
        <f>SUMIFS(Saudi!F:F,Saudi!$A:$A,YEAR(daily!$A2709))</f>
        <v>3981420</v>
      </c>
      <c r="AD2709">
        <f>SUMIFS(Saudi!G:G,Saudi!$A:$A,YEAR(daily!$A2709))</f>
        <v>79.530291590719216</v>
      </c>
      <c r="AE2709">
        <f>SUMIFS(Saudi!H:H,Saudi!$A:$A,YEAR(daily!$A2709))</f>
        <v>316643493.54512131</v>
      </c>
      <c r="AF2709" s="5">
        <f t="shared" si="109"/>
        <v>12</v>
      </c>
      <c r="AG2709" s="5">
        <f t="shared" si="110"/>
        <v>2010</v>
      </c>
    </row>
    <row r="2710" spans="1:33">
      <c r="A2710" s="3">
        <v>40520</v>
      </c>
      <c r="B2710" s="1">
        <v>234912</v>
      </c>
      <c r="C2710" s="1">
        <v>150136</v>
      </c>
      <c r="D2710" s="1">
        <v>54281</v>
      </c>
      <c r="E2710" s="1">
        <v>88.28</v>
      </c>
      <c r="F2710" s="1">
        <v>89.29</v>
      </c>
      <c r="G2710" s="1">
        <v>89.63</v>
      </c>
      <c r="H2710" s="2">
        <v>53.1</v>
      </c>
      <c r="I2710" s="2">
        <v>29.2</v>
      </c>
      <c r="J2710" s="2">
        <v>87.9</v>
      </c>
      <c r="K2710" s="2">
        <v>90</v>
      </c>
      <c r="L2710">
        <f>SUMIFS(US!B:B,US!$D:$D,YEAR(daily!$A2710),US!$E:$E,MONTH(daily!$A2710))</f>
        <v>10057</v>
      </c>
      <c r="M2710">
        <f>SUMIFS(US!C:C,US!$D:$D,YEAR(daily!$A2710),US!$E:$E,MONTH(daily!$A2710))</f>
        <v>19722</v>
      </c>
      <c r="N2710">
        <f>SUMIFS(COT!E:E,COT!$A:$A,YEAR(daily!$A2710),COT!$B:$B,WEEKNUM(daily!$A2710))</f>
        <v>1367119</v>
      </c>
      <c r="O2710">
        <f>SUMIFS(COT!F:F,COT!$A:$A,YEAR(daily!$A2710),COT!$B:$B,WEEKNUM(daily!$A2710))</f>
        <v>340709</v>
      </c>
      <c r="P2710">
        <f>SUMIFS(COT!G:G,COT!$A:$A,YEAR(daily!$A2710),COT!$B:$B,WEEKNUM(daily!$A2710))</f>
        <v>164152</v>
      </c>
      <c r="Q2710">
        <f>SUMIFS(COT!H:H,COT!$A:$A,YEAR(daily!$A2710),COT!$B:$B,WEEKNUM(daily!$A2710))</f>
        <v>323296</v>
      </c>
      <c r="R2710">
        <f>SUMIFS(COT!I:I,COT!$A:$A,YEAR(daily!$A2710),COT!$B:$B,WEEKNUM(daily!$A2710))</f>
        <v>610602</v>
      </c>
      <c r="S2710">
        <f>SUMIFS(COT!J:J,COT!$A:$A,YEAR(daily!$A2710),COT!$B:$B,WEEKNUM(daily!$A2710))</f>
        <v>811086</v>
      </c>
      <c r="T2710">
        <f>SUMIFS(COT!K:K,COT!$A:$A,YEAR(daily!$A2710),COT!$B:$B,WEEKNUM(daily!$A2710))</f>
        <v>92512</v>
      </c>
      <c r="U2710">
        <f>SUMIFS(COT!L:L,COT!$A:$A,YEAR(daily!$A2710),COT!$B:$B,WEEKNUM(daily!$A2710))</f>
        <v>68585</v>
      </c>
      <c r="V2710">
        <f>SUMIFS(COT!M:M,COT!$A:$A,YEAR(daily!$A2710),COT!$B:$B,WEEKNUM(daily!$A2710))</f>
        <v>129</v>
      </c>
      <c r="W2710">
        <f>SUMIFS(COT!N:N,COT!$A:$A,YEAR(daily!$A2710),COT!$B:$B,WEEKNUM(daily!$A2710))</f>
        <v>90</v>
      </c>
      <c r="X2710">
        <f>SUMIFS(COT!O:O,COT!$A:$A,YEAR(daily!$A2710),COT!$B:$B,WEEKNUM(daily!$A2710))</f>
        <v>141</v>
      </c>
      <c r="Y2710">
        <f>SUMIFS(COT!P:P,COT!$A:$A,YEAR(daily!$A2710),COT!$B:$B,WEEKNUM(daily!$A2710))</f>
        <v>89</v>
      </c>
      <c r="Z2710">
        <f>SUMIFS(COT!Q:Q,COT!$A:$A,YEAR(daily!$A2710),COT!$B:$B,WEEKNUM(daily!$A2710))</f>
        <v>98</v>
      </c>
      <c r="AA2710">
        <f>SUMIFS(Saudi!B:B,Saudi!$A:$A,YEAR(daily!$A2710))</f>
        <v>741.61599999999999</v>
      </c>
      <c r="AB2710">
        <f>SUMIFS(Saudi!C:C,Saudi!$A:$A,YEAR(daily!$A2710))</f>
        <v>670.98500000000001</v>
      </c>
      <c r="AC2710">
        <f>SUMIFS(Saudi!F:F,Saudi!$A:$A,YEAR(daily!$A2710))</f>
        <v>3981420</v>
      </c>
      <c r="AD2710">
        <f>SUMIFS(Saudi!G:G,Saudi!$A:$A,YEAR(daily!$A2710))</f>
        <v>79.530291590719216</v>
      </c>
      <c r="AE2710">
        <f>SUMIFS(Saudi!H:H,Saudi!$A:$A,YEAR(daily!$A2710))</f>
        <v>316643493.54512131</v>
      </c>
      <c r="AF2710" s="5">
        <f t="shared" si="109"/>
        <v>12</v>
      </c>
      <c r="AG2710" s="5">
        <f t="shared" si="110"/>
        <v>2010</v>
      </c>
    </row>
    <row r="2711" spans="1:33">
      <c r="A2711" s="3">
        <v>40521</v>
      </c>
      <c r="B2711" s="1">
        <v>194553</v>
      </c>
      <c r="C2711" s="1">
        <v>152374</v>
      </c>
      <c r="D2711" s="1">
        <v>56617</v>
      </c>
      <c r="E2711" s="1">
        <v>88.37</v>
      </c>
      <c r="F2711" s="1">
        <v>89.34</v>
      </c>
      <c r="G2711" s="1">
        <v>89.68</v>
      </c>
      <c r="H2711" s="2">
        <v>53.1</v>
      </c>
      <c r="I2711" s="2">
        <v>29.2</v>
      </c>
      <c r="J2711" s="2">
        <v>87.9</v>
      </c>
      <c r="K2711" s="2">
        <v>90</v>
      </c>
      <c r="L2711">
        <f>SUMIFS(US!B:B,US!$D:$D,YEAR(daily!$A2711),US!$E:$E,MONTH(daily!$A2711))</f>
        <v>10057</v>
      </c>
      <c r="M2711">
        <f>SUMIFS(US!C:C,US!$D:$D,YEAR(daily!$A2711),US!$E:$E,MONTH(daily!$A2711))</f>
        <v>19722</v>
      </c>
      <c r="N2711">
        <f>SUMIFS(COT!E:E,COT!$A:$A,YEAR(daily!$A2711),COT!$B:$B,WEEKNUM(daily!$A2711))</f>
        <v>1367119</v>
      </c>
      <c r="O2711">
        <f>SUMIFS(COT!F:F,COT!$A:$A,YEAR(daily!$A2711),COT!$B:$B,WEEKNUM(daily!$A2711))</f>
        <v>340709</v>
      </c>
      <c r="P2711">
        <f>SUMIFS(COT!G:G,COT!$A:$A,YEAR(daily!$A2711),COT!$B:$B,WEEKNUM(daily!$A2711))</f>
        <v>164152</v>
      </c>
      <c r="Q2711">
        <f>SUMIFS(COT!H:H,COT!$A:$A,YEAR(daily!$A2711),COT!$B:$B,WEEKNUM(daily!$A2711))</f>
        <v>323296</v>
      </c>
      <c r="R2711">
        <f>SUMIFS(COT!I:I,COT!$A:$A,YEAR(daily!$A2711),COT!$B:$B,WEEKNUM(daily!$A2711))</f>
        <v>610602</v>
      </c>
      <c r="S2711">
        <f>SUMIFS(COT!J:J,COT!$A:$A,YEAR(daily!$A2711),COT!$B:$B,WEEKNUM(daily!$A2711))</f>
        <v>811086</v>
      </c>
      <c r="T2711">
        <f>SUMIFS(COT!K:K,COT!$A:$A,YEAR(daily!$A2711),COT!$B:$B,WEEKNUM(daily!$A2711))</f>
        <v>92512</v>
      </c>
      <c r="U2711">
        <f>SUMIFS(COT!L:L,COT!$A:$A,YEAR(daily!$A2711),COT!$B:$B,WEEKNUM(daily!$A2711))</f>
        <v>68585</v>
      </c>
      <c r="V2711">
        <f>SUMIFS(COT!M:M,COT!$A:$A,YEAR(daily!$A2711),COT!$B:$B,WEEKNUM(daily!$A2711))</f>
        <v>129</v>
      </c>
      <c r="W2711">
        <f>SUMIFS(COT!N:N,COT!$A:$A,YEAR(daily!$A2711),COT!$B:$B,WEEKNUM(daily!$A2711))</f>
        <v>90</v>
      </c>
      <c r="X2711">
        <f>SUMIFS(COT!O:O,COT!$A:$A,YEAR(daily!$A2711),COT!$B:$B,WEEKNUM(daily!$A2711))</f>
        <v>141</v>
      </c>
      <c r="Y2711">
        <f>SUMIFS(COT!P:P,COT!$A:$A,YEAR(daily!$A2711),COT!$B:$B,WEEKNUM(daily!$A2711))</f>
        <v>89</v>
      </c>
      <c r="Z2711">
        <f>SUMIFS(COT!Q:Q,COT!$A:$A,YEAR(daily!$A2711),COT!$B:$B,WEEKNUM(daily!$A2711))</f>
        <v>98</v>
      </c>
      <c r="AA2711">
        <f>SUMIFS(Saudi!B:B,Saudi!$A:$A,YEAR(daily!$A2711))</f>
        <v>741.61599999999999</v>
      </c>
      <c r="AB2711">
        <f>SUMIFS(Saudi!C:C,Saudi!$A:$A,YEAR(daily!$A2711))</f>
        <v>670.98500000000001</v>
      </c>
      <c r="AC2711">
        <f>SUMIFS(Saudi!F:F,Saudi!$A:$A,YEAR(daily!$A2711))</f>
        <v>3981420</v>
      </c>
      <c r="AD2711">
        <f>SUMIFS(Saudi!G:G,Saudi!$A:$A,YEAR(daily!$A2711))</f>
        <v>79.530291590719216</v>
      </c>
      <c r="AE2711">
        <f>SUMIFS(Saudi!H:H,Saudi!$A:$A,YEAR(daily!$A2711))</f>
        <v>316643493.54512131</v>
      </c>
      <c r="AF2711" s="5">
        <f t="shared" si="109"/>
        <v>12</v>
      </c>
      <c r="AG2711" s="5">
        <f t="shared" si="110"/>
        <v>2010</v>
      </c>
    </row>
    <row r="2712" spans="1:33">
      <c r="A2712" s="3">
        <v>40522</v>
      </c>
      <c r="B2712" s="1">
        <v>162480</v>
      </c>
      <c r="C2712" s="1">
        <v>161369</v>
      </c>
      <c r="D2712" s="1">
        <v>58223</v>
      </c>
      <c r="E2712" s="1">
        <v>87.79</v>
      </c>
      <c r="F2712" s="1">
        <v>88.79</v>
      </c>
      <c r="G2712" s="1">
        <v>89.17</v>
      </c>
      <c r="H2712" s="2">
        <v>53.1</v>
      </c>
      <c r="I2712" s="2">
        <v>29.2</v>
      </c>
      <c r="J2712" s="2">
        <v>87.9</v>
      </c>
      <c r="K2712" s="2">
        <v>90</v>
      </c>
      <c r="L2712">
        <f>SUMIFS(US!B:B,US!$D:$D,YEAR(daily!$A2712),US!$E:$E,MONTH(daily!$A2712))</f>
        <v>10057</v>
      </c>
      <c r="M2712">
        <f>SUMIFS(US!C:C,US!$D:$D,YEAR(daily!$A2712),US!$E:$E,MONTH(daily!$A2712))</f>
        <v>19722</v>
      </c>
      <c r="N2712">
        <f>SUMIFS(COT!E:E,COT!$A:$A,YEAR(daily!$A2712),COT!$B:$B,WEEKNUM(daily!$A2712))</f>
        <v>1367119</v>
      </c>
      <c r="O2712">
        <f>SUMIFS(COT!F:F,COT!$A:$A,YEAR(daily!$A2712),COT!$B:$B,WEEKNUM(daily!$A2712))</f>
        <v>340709</v>
      </c>
      <c r="P2712">
        <f>SUMIFS(COT!G:G,COT!$A:$A,YEAR(daily!$A2712),COT!$B:$B,WEEKNUM(daily!$A2712))</f>
        <v>164152</v>
      </c>
      <c r="Q2712">
        <f>SUMIFS(COT!H:H,COT!$A:$A,YEAR(daily!$A2712),COT!$B:$B,WEEKNUM(daily!$A2712))</f>
        <v>323296</v>
      </c>
      <c r="R2712">
        <f>SUMIFS(COT!I:I,COT!$A:$A,YEAR(daily!$A2712),COT!$B:$B,WEEKNUM(daily!$A2712))</f>
        <v>610602</v>
      </c>
      <c r="S2712">
        <f>SUMIFS(COT!J:J,COT!$A:$A,YEAR(daily!$A2712),COT!$B:$B,WEEKNUM(daily!$A2712))</f>
        <v>811086</v>
      </c>
      <c r="T2712">
        <f>SUMIFS(COT!K:K,COT!$A:$A,YEAR(daily!$A2712),COT!$B:$B,WEEKNUM(daily!$A2712))</f>
        <v>92512</v>
      </c>
      <c r="U2712">
        <f>SUMIFS(COT!L:L,COT!$A:$A,YEAR(daily!$A2712),COT!$B:$B,WEEKNUM(daily!$A2712))</f>
        <v>68585</v>
      </c>
      <c r="V2712">
        <f>SUMIFS(COT!M:M,COT!$A:$A,YEAR(daily!$A2712),COT!$B:$B,WEEKNUM(daily!$A2712))</f>
        <v>129</v>
      </c>
      <c r="W2712">
        <f>SUMIFS(COT!N:N,COT!$A:$A,YEAR(daily!$A2712),COT!$B:$B,WEEKNUM(daily!$A2712))</f>
        <v>90</v>
      </c>
      <c r="X2712">
        <f>SUMIFS(COT!O:O,COT!$A:$A,YEAR(daily!$A2712),COT!$B:$B,WEEKNUM(daily!$A2712))</f>
        <v>141</v>
      </c>
      <c r="Y2712">
        <f>SUMIFS(COT!P:P,COT!$A:$A,YEAR(daily!$A2712),COT!$B:$B,WEEKNUM(daily!$A2712))</f>
        <v>89</v>
      </c>
      <c r="Z2712">
        <f>SUMIFS(COT!Q:Q,COT!$A:$A,YEAR(daily!$A2712),COT!$B:$B,WEEKNUM(daily!$A2712))</f>
        <v>98</v>
      </c>
      <c r="AA2712">
        <f>SUMIFS(Saudi!B:B,Saudi!$A:$A,YEAR(daily!$A2712))</f>
        <v>741.61599999999999</v>
      </c>
      <c r="AB2712">
        <f>SUMIFS(Saudi!C:C,Saudi!$A:$A,YEAR(daily!$A2712))</f>
        <v>670.98500000000001</v>
      </c>
      <c r="AC2712">
        <f>SUMIFS(Saudi!F:F,Saudi!$A:$A,YEAR(daily!$A2712))</f>
        <v>3981420</v>
      </c>
      <c r="AD2712">
        <f>SUMIFS(Saudi!G:G,Saudi!$A:$A,YEAR(daily!$A2712))</f>
        <v>79.530291590719216</v>
      </c>
      <c r="AE2712">
        <f>SUMIFS(Saudi!H:H,Saudi!$A:$A,YEAR(daily!$A2712))</f>
        <v>316643493.54512131</v>
      </c>
      <c r="AF2712" s="5">
        <f t="shared" si="109"/>
        <v>12</v>
      </c>
      <c r="AG2712" s="5">
        <f t="shared" si="110"/>
        <v>2010</v>
      </c>
    </row>
    <row r="2713" spans="1:33">
      <c r="A2713" s="3">
        <v>40525</v>
      </c>
      <c r="B2713" s="1">
        <v>148316</v>
      </c>
      <c r="C2713" s="1">
        <v>167662</v>
      </c>
      <c r="D2713" s="1">
        <v>57202</v>
      </c>
      <c r="E2713" s="1">
        <v>88.61</v>
      </c>
      <c r="F2713" s="1">
        <v>89.63</v>
      </c>
      <c r="G2713" s="1">
        <v>90.01</v>
      </c>
      <c r="H2713" s="2">
        <v>53.1</v>
      </c>
      <c r="I2713" s="2">
        <v>29.2</v>
      </c>
      <c r="J2713" s="2">
        <v>87.9</v>
      </c>
      <c r="K2713" s="2">
        <v>90</v>
      </c>
      <c r="L2713">
        <f>SUMIFS(US!B:B,US!$D:$D,YEAR(daily!$A2713),US!$E:$E,MONTH(daily!$A2713))</f>
        <v>10057</v>
      </c>
      <c r="M2713">
        <f>SUMIFS(US!C:C,US!$D:$D,YEAR(daily!$A2713),US!$E:$E,MONTH(daily!$A2713))</f>
        <v>19722</v>
      </c>
      <c r="N2713">
        <f>SUMIFS(COT!E:E,COT!$A:$A,YEAR(daily!$A2713),COT!$B:$B,WEEKNUM(daily!$A2713))</f>
        <v>1380779</v>
      </c>
      <c r="O2713">
        <f>SUMIFS(COT!F:F,COT!$A:$A,YEAR(daily!$A2713),COT!$B:$B,WEEKNUM(daily!$A2713))</f>
        <v>329113</v>
      </c>
      <c r="P2713">
        <f>SUMIFS(COT!G:G,COT!$A:$A,YEAR(daily!$A2713),COT!$B:$B,WEEKNUM(daily!$A2713))</f>
        <v>166328</v>
      </c>
      <c r="Q2713">
        <f>SUMIFS(COT!H:H,COT!$A:$A,YEAR(daily!$A2713),COT!$B:$B,WEEKNUM(daily!$A2713))</f>
        <v>319520</v>
      </c>
      <c r="R2713">
        <f>SUMIFS(COT!I:I,COT!$A:$A,YEAR(daily!$A2713),COT!$B:$B,WEEKNUM(daily!$A2713))</f>
        <v>641482</v>
      </c>
      <c r="S2713">
        <f>SUMIFS(COT!J:J,COT!$A:$A,YEAR(daily!$A2713),COT!$B:$B,WEEKNUM(daily!$A2713))</f>
        <v>833165</v>
      </c>
      <c r="T2713">
        <f>SUMIFS(COT!K:K,COT!$A:$A,YEAR(daily!$A2713),COT!$B:$B,WEEKNUM(daily!$A2713))</f>
        <v>90664</v>
      </c>
      <c r="U2713">
        <f>SUMIFS(COT!L:L,COT!$A:$A,YEAR(daily!$A2713),COT!$B:$B,WEEKNUM(daily!$A2713))</f>
        <v>61766</v>
      </c>
      <c r="V2713">
        <f>SUMIFS(COT!M:M,COT!$A:$A,YEAR(daily!$A2713),COT!$B:$B,WEEKNUM(daily!$A2713))</f>
        <v>127</v>
      </c>
      <c r="W2713">
        <f>SUMIFS(COT!N:N,COT!$A:$A,YEAR(daily!$A2713),COT!$B:$B,WEEKNUM(daily!$A2713))</f>
        <v>98</v>
      </c>
      <c r="X2713">
        <f>SUMIFS(COT!O:O,COT!$A:$A,YEAR(daily!$A2713),COT!$B:$B,WEEKNUM(daily!$A2713))</f>
        <v>145</v>
      </c>
      <c r="Y2713">
        <f>SUMIFS(COT!P:P,COT!$A:$A,YEAR(daily!$A2713),COT!$B:$B,WEEKNUM(daily!$A2713))</f>
        <v>94</v>
      </c>
      <c r="Z2713">
        <f>SUMIFS(COT!Q:Q,COT!$A:$A,YEAR(daily!$A2713),COT!$B:$B,WEEKNUM(daily!$A2713))</f>
        <v>98</v>
      </c>
      <c r="AA2713">
        <f>SUMIFS(Saudi!B:B,Saudi!$A:$A,YEAR(daily!$A2713))</f>
        <v>741.61599999999999</v>
      </c>
      <c r="AB2713">
        <f>SUMIFS(Saudi!C:C,Saudi!$A:$A,YEAR(daily!$A2713))</f>
        <v>670.98500000000001</v>
      </c>
      <c r="AC2713">
        <f>SUMIFS(Saudi!F:F,Saudi!$A:$A,YEAR(daily!$A2713))</f>
        <v>3981420</v>
      </c>
      <c r="AD2713">
        <f>SUMIFS(Saudi!G:G,Saudi!$A:$A,YEAR(daily!$A2713))</f>
        <v>79.530291590719216</v>
      </c>
      <c r="AE2713">
        <f>SUMIFS(Saudi!H:H,Saudi!$A:$A,YEAR(daily!$A2713))</f>
        <v>316643493.54512131</v>
      </c>
      <c r="AF2713" s="5">
        <f t="shared" si="109"/>
        <v>12</v>
      </c>
      <c r="AG2713" s="5">
        <f t="shared" si="110"/>
        <v>2010</v>
      </c>
    </row>
    <row r="2714" spans="1:33">
      <c r="A2714" s="3">
        <v>40526</v>
      </c>
      <c r="B2714" s="1">
        <v>132168</v>
      </c>
      <c r="C2714" s="1">
        <v>172370</v>
      </c>
      <c r="D2714" s="1">
        <v>59987</v>
      </c>
      <c r="E2714" s="1">
        <v>88.28</v>
      </c>
      <c r="F2714" s="1">
        <v>89.43</v>
      </c>
      <c r="G2714" s="1">
        <v>89.87</v>
      </c>
      <c r="H2714" s="2">
        <v>53.1</v>
      </c>
      <c r="I2714" s="2">
        <v>29.2</v>
      </c>
      <c r="J2714" s="2">
        <v>87.9</v>
      </c>
      <c r="K2714" s="2">
        <v>90</v>
      </c>
      <c r="L2714">
        <f>SUMIFS(US!B:B,US!$D:$D,YEAR(daily!$A2714),US!$E:$E,MONTH(daily!$A2714))</f>
        <v>10057</v>
      </c>
      <c r="M2714">
        <f>SUMIFS(US!C:C,US!$D:$D,YEAR(daily!$A2714),US!$E:$E,MONTH(daily!$A2714))</f>
        <v>19722</v>
      </c>
      <c r="N2714">
        <f>SUMIFS(COT!E:E,COT!$A:$A,YEAR(daily!$A2714),COT!$B:$B,WEEKNUM(daily!$A2714))</f>
        <v>1380779</v>
      </c>
      <c r="O2714">
        <f>SUMIFS(COT!F:F,COT!$A:$A,YEAR(daily!$A2714),COT!$B:$B,WEEKNUM(daily!$A2714))</f>
        <v>329113</v>
      </c>
      <c r="P2714">
        <f>SUMIFS(COT!G:G,COT!$A:$A,YEAR(daily!$A2714),COT!$B:$B,WEEKNUM(daily!$A2714))</f>
        <v>166328</v>
      </c>
      <c r="Q2714">
        <f>SUMIFS(COT!H:H,COT!$A:$A,YEAR(daily!$A2714),COT!$B:$B,WEEKNUM(daily!$A2714))</f>
        <v>319520</v>
      </c>
      <c r="R2714">
        <f>SUMIFS(COT!I:I,COT!$A:$A,YEAR(daily!$A2714),COT!$B:$B,WEEKNUM(daily!$A2714))</f>
        <v>641482</v>
      </c>
      <c r="S2714">
        <f>SUMIFS(COT!J:J,COT!$A:$A,YEAR(daily!$A2714),COT!$B:$B,WEEKNUM(daily!$A2714))</f>
        <v>833165</v>
      </c>
      <c r="T2714">
        <f>SUMIFS(COT!K:K,COT!$A:$A,YEAR(daily!$A2714),COT!$B:$B,WEEKNUM(daily!$A2714))</f>
        <v>90664</v>
      </c>
      <c r="U2714">
        <f>SUMIFS(COT!L:L,COT!$A:$A,YEAR(daily!$A2714),COT!$B:$B,WEEKNUM(daily!$A2714))</f>
        <v>61766</v>
      </c>
      <c r="V2714">
        <f>SUMIFS(COT!M:M,COT!$A:$A,YEAR(daily!$A2714),COT!$B:$B,WEEKNUM(daily!$A2714))</f>
        <v>127</v>
      </c>
      <c r="W2714">
        <f>SUMIFS(COT!N:N,COT!$A:$A,YEAR(daily!$A2714),COT!$B:$B,WEEKNUM(daily!$A2714))</f>
        <v>98</v>
      </c>
      <c r="X2714">
        <f>SUMIFS(COT!O:O,COT!$A:$A,YEAR(daily!$A2714),COT!$B:$B,WEEKNUM(daily!$A2714))</f>
        <v>145</v>
      </c>
      <c r="Y2714">
        <f>SUMIFS(COT!P:P,COT!$A:$A,YEAR(daily!$A2714),COT!$B:$B,WEEKNUM(daily!$A2714))</f>
        <v>94</v>
      </c>
      <c r="Z2714">
        <f>SUMIFS(COT!Q:Q,COT!$A:$A,YEAR(daily!$A2714),COT!$B:$B,WEEKNUM(daily!$A2714))</f>
        <v>98</v>
      </c>
      <c r="AA2714">
        <f>SUMIFS(Saudi!B:B,Saudi!$A:$A,YEAR(daily!$A2714))</f>
        <v>741.61599999999999</v>
      </c>
      <c r="AB2714">
        <f>SUMIFS(Saudi!C:C,Saudi!$A:$A,YEAR(daily!$A2714))</f>
        <v>670.98500000000001</v>
      </c>
      <c r="AC2714">
        <f>SUMIFS(Saudi!F:F,Saudi!$A:$A,YEAR(daily!$A2714))</f>
        <v>3981420</v>
      </c>
      <c r="AD2714">
        <f>SUMIFS(Saudi!G:G,Saudi!$A:$A,YEAR(daily!$A2714))</f>
        <v>79.530291590719216</v>
      </c>
      <c r="AE2714">
        <f>SUMIFS(Saudi!H:H,Saudi!$A:$A,YEAR(daily!$A2714))</f>
        <v>316643493.54512131</v>
      </c>
      <c r="AF2714" s="5">
        <f t="shared" si="109"/>
        <v>12</v>
      </c>
      <c r="AG2714" s="5">
        <f t="shared" si="110"/>
        <v>2010</v>
      </c>
    </row>
    <row r="2715" spans="1:33">
      <c r="A2715" s="3">
        <v>40527</v>
      </c>
      <c r="B2715" s="1">
        <v>106730</v>
      </c>
      <c r="C2715" s="1">
        <v>175448</v>
      </c>
      <c r="D2715" s="1">
        <v>63439</v>
      </c>
      <c r="E2715" s="1">
        <v>88.62</v>
      </c>
      <c r="F2715" s="1">
        <v>89.89</v>
      </c>
      <c r="G2715" s="1">
        <v>90.38</v>
      </c>
      <c r="H2715" s="2">
        <v>53.1</v>
      </c>
      <c r="I2715" s="2">
        <v>29.2</v>
      </c>
      <c r="J2715" s="2">
        <v>87.9</v>
      </c>
      <c r="K2715" s="2">
        <v>90</v>
      </c>
      <c r="L2715">
        <f>SUMIFS(US!B:B,US!$D:$D,YEAR(daily!$A2715),US!$E:$E,MONTH(daily!$A2715))</f>
        <v>10057</v>
      </c>
      <c r="M2715">
        <f>SUMIFS(US!C:C,US!$D:$D,YEAR(daily!$A2715),US!$E:$E,MONTH(daily!$A2715))</f>
        <v>19722</v>
      </c>
      <c r="N2715">
        <f>SUMIFS(COT!E:E,COT!$A:$A,YEAR(daily!$A2715),COT!$B:$B,WEEKNUM(daily!$A2715))</f>
        <v>1380779</v>
      </c>
      <c r="O2715">
        <f>SUMIFS(COT!F:F,COT!$A:$A,YEAR(daily!$A2715),COT!$B:$B,WEEKNUM(daily!$A2715))</f>
        <v>329113</v>
      </c>
      <c r="P2715">
        <f>SUMIFS(COT!G:G,COT!$A:$A,YEAR(daily!$A2715),COT!$B:$B,WEEKNUM(daily!$A2715))</f>
        <v>166328</v>
      </c>
      <c r="Q2715">
        <f>SUMIFS(COT!H:H,COT!$A:$A,YEAR(daily!$A2715),COT!$B:$B,WEEKNUM(daily!$A2715))</f>
        <v>319520</v>
      </c>
      <c r="R2715">
        <f>SUMIFS(COT!I:I,COT!$A:$A,YEAR(daily!$A2715),COT!$B:$B,WEEKNUM(daily!$A2715))</f>
        <v>641482</v>
      </c>
      <c r="S2715">
        <f>SUMIFS(COT!J:J,COT!$A:$A,YEAR(daily!$A2715),COT!$B:$B,WEEKNUM(daily!$A2715))</f>
        <v>833165</v>
      </c>
      <c r="T2715">
        <f>SUMIFS(COT!K:K,COT!$A:$A,YEAR(daily!$A2715),COT!$B:$B,WEEKNUM(daily!$A2715))</f>
        <v>90664</v>
      </c>
      <c r="U2715">
        <f>SUMIFS(COT!L:L,COT!$A:$A,YEAR(daily!$A2715),COT!$B:$B,WEEKNUM(daily!$A2715))</f>
        <v>61766</v>
      </c>
      <c r="V2715">
        <f>SUMIFS(COT!M:M,COT!$A:$A,YEAR(daily!$A2715),COT!$B:$B,WEEKNUM(daily!$A2715))</f>
        <v>127</v>
      </c>
      <c r="W2715">
        <f>SUMIFS(COT!N:N,COT!$A:$A,YEAR(daily!$A2715),COT!$B:$B,WEEKNUM(daily!$A2715))</f>
        <v>98</v>
      </c>
      <c r="X2715">
        <f>SUMIFS(COT!O:O,COT!$A:$A,YEAR(daily!$A2715),COT!$B:$B,WEEKNUM(daily!$A2715))</f>
        <v>145</v>
      </c>
      <c r="Y2715">
        <f>SUMIFS(COT!P:P,COT!$A:$A,YEAR(daily!$A2715),COT!$B:$B,WEEKNUM(daily!$A2715))</f>
        <v>94</v>
      </c>
      <c r="Z2715">
        <f>SUMIFS(COT!Q:Q,COT!$A:$A,YEAR(daily!$A2715),COT!$B:$B,WEEKNUM(daily!$A2715))</f>
        <v>98</v>
      </c>
      <c r="AA2715">
        <f>SUMIFS(Saudi!B:B,Saudi!$A:$A,YEAR(daily!$A2715))</f>
        <v>741.61599999999999</v>
      </c>
      <c r="AB2715">
        <f>SUMIFS(Saudi!C:C,Saudi!$A:$A,YEAR(daily!$A2715))</f>
        <v>670.98500000000001</v>
      </c>
      <c r="AC2715">
        <f>SUMIFS(Saudi!F:F,Saudi!$A:$A,YEAR(daily!$A2715))</f>
        <v>3981420</v>
      </c>
      <c r="AD2715">
        <f>SUMIFS(Saudi!G:G,Saudi!$A:$A,YEAR(daily!$A2715))</f>
        <v>79.530291590719216</v>
      </c>
      <c r="AE2715">
        <f>SUMIFS(Saudi!H:H,Saudi!$A:$A,YEAR(daily!$A2715))</f>
        <v>316643493.54512131</v>
      </c>
      <c r="AF2715" s="5">
        <f t="shared" si="109"/>
        <v>12</v>
      </c>
      <c r="AG2715" s="5">
        <f t="shared" si="110"/>
        <v>2010</v>
      </c>
    </row>
    <row r="2716" spans="1:33">
      <c r="A2716" s="3">
        <v>40528</v>
      </c>
      <c r="B2716" s="1">
        <v>62549</v>
      </c>
      <c r="C2716" s="1">
        <v>181221</v>
      </c>
      <c r="D2716" s="1">
        <v>67595</v>
      </c>
      <c r="E2716" s="1">
        <v>87.7</v>
      </c>
      <c r="F2716" s="1">
        <v>89.18</v>
      </c>
      <c r="G2716" s="1">
        <v>89.79</v>
      </c>
      <c r="H2716" s="2">
        <v>53.1</v>
      </c>
      <c r="I2716" s="2">
        <v>29.2</v>
      </c>
      <c r="J2716" s="2">
        <v>87.9</v>
      </c>
      <c r="K2716" s="2">
        <v>90</v>
      </c>
      <c r="L2716">
        <f>SUMIFS(US!B:B,US!$D:$D,YEAR(daily!$A2716),US!$E:$E,MONTH(daily!$A2716))</f>
        <v>10057</v>
      </c>
      <c r="M2716">
        <f>SUMIFS(US!C:C,US!$D:$D,YEAR(daily!$A2716),US!$E:$E,MONTH(daily!$A2716))</f>
        <v>19722</v>
      </c>
      <c r="N2716">
        <f>SUMIFS(COT!E:E,COT!$A:$A,YEAR(daily!$A2716),COT!$B:$B,WEEKNUM(daily!$A2716))</f>
        <v>1380779</v>
      </c>
      <c r="O2716">
        <f>SUMIFS(COT!F:F,COT!$A:$A,YEAR(daily!$A2716),COT!$B:$B,WEEKNUM(daily!$A2716))</f>
        <v>329113</v>
      </c>
      <c r="P2716">
        <f>SUMIFS(COT!G:G,COT!$A:$A,YEAR(daily!$A2716),COT!$B:$B,WEEKNUM(daily!$A2716))</f>
        <v>166328</v>
      </c>
      <c r="Q2716">
        <f>SUMIFS(COT!H:H,COT!$A:$A,YEAR(daily!$A2716),COT!$B:$B,WEEKNUM(daily!$A2716))</f>
        <v>319520</v>
      </c>
      <c r="R2716">
        <f>SUMIFS(COT!I:I,COT!$A:$A,YEAR(daily!$A2716),COT!$B:$B,WEEKNUM(daily!$A2716))</f>
        <v>641482</v>
      </c>
      <c r="S2716">
        <f>SUMIFS(COT!J:J,COT!$A:$A,YEAR(daily!$A2716),COT!$B:$B,WEEKNUM(daily!$A2716))</f>
        <v>833165</v>
      </c>
      <c r="T2716">
        <f>SUMIFS(COT!K:K,COT!$A:$A,YEAR(daily!$A2716),COT!$B:$B,WEEKNUM(daily!$A2716))</f>
        <v>90664</v>
      </c>
      <c r="U2716">
        <f>SUMIFS(COT!L:L,COT!$A:$A,YEAR(daily!$A2716),COT!$B:$B,WEEKNUM(daily!$A2716))</f>
        <v>61766</v>
      </c>
      <c r="V2716">
        <f>SUMIFS(COT!M:M,COT!$A:$A,YEAR(daily!$A2716),COT!$B:$B,WEEKNUM(daily!$A2716))</f>
        <v>127</v>
      </c>
      <c r="W2716">
        <f>SUMIFS(COT!N:N,COT!$A:$A,YEAR(daily!$A2716),COT!$B:$B,WEEKNUM(daily!$A2716))</f>
        <v>98</v>
      </c>
      <c r="X2716">
        <f>SUMIFS(COT!O:O,COT!$A:$A,YEAR(daily!$A2716),COT!$B:$B,WEEKNUM(daily!$A2716))</f>
        <v>145</v>
      </c>
      <c r="Y2716">
        <f>SUMIFS(COT!P:P,COT!$A:$A,YEAR(daily!$A2716),COT!$B:$B,WEEKNUM(daily!$A2716))</f>
        <v>94</v>
      </c>
      <c r="Z2716">
        <f>SUMIFS(COT!Q:Q,COT!$A:$A,YEAR(daily!$A2716),COT!$B:$B,WEEKNUM(daily!$A2716))</f>
        <v>98</v>
      </c>
      <c r="AA2716">
        <f>SUMIFS(Saudi!B:B,Saudi!$A:$A,YEAR(daily!$A2716))</f>
        <v>741.61599999999999</v>
      </c>
      <c r="AB2716">
        <f>SUMIFS(Saudi!C:C,Saudi!$A:$A,YEAR(daily!$A2716))</f>
        <v>670.98500000000001</v>
      </c>
      <c r="AC2716">
        <f>SUMIFS(Saudi!F:F,Saudi!$A:$A,YEAR(daily!$A2716))</f>
        <v>3981420</v>
      </c>
      <c r="AD2716">
        <f>SUMIFS(Saudi!G:G,Saudi!$A:$A,YEAR(daily!$A2716))</f>
        <v>79.530291590719216</v>
      </c>
      <c r="AE2716">
        <f>SUMIFS(Saudi!H:H,Saudi!$A:$A,YEAR(daily!$A2716))</f>
        <v>316643493.54512131</v>
      </c>
      <c r="AF2716" s="5">
        <f t="shared" si="109"/>
        <v>12</v>
      </c>
      <c r="AG2716" s="5">
        <f t="shared" si="110"/>
        <v>2010</v>
      </c>
    </row>
    <row r="2717" spans="1:33">
      <c r="A2717" s="3">
        <v>40529</v>
      </c>
      <c r="B2717" s="1">
        <v>19354</v>
      </c>
      <c r="C2717" s="1">
        <v>183143</v>
      </c>
      <c r="D2717" s="1">
        <v>72569</v>
      </c>
      <c r="E2717" s="1">
        <v>88.02</v>
      </c>
      <c r="F2717" s="1">
        <v>89.37</v>
      </c>
      <c r="G2717" s="1">
        <v>89.95</v>
      </c>
      <c r="H2717" s="2">
        <v>53.1</v>
      </c>
      <c r="I2717" s="2">
        <v>29.2</v>
      </c>
      <c r="J2717" s="2">
        <v>87.9</v>
      </c>
      <c r="K2717" s="2">
        <v>90</v>
      </c>
      <c r="L2717">
        <f>SUMIFS(US!B:B,US!$D:$D,YEAR(daily!$A2717),US!$E:$E,MONTH(daily!$A2717))</f>
        <v>10057</v>
      </c>
      <c r="M2717">
        <f>SUMIFS(US!C:C,US!$D:$D,YEAR(daily!$A2717),US!$E:$E,MONTH(daily!$A2717))</f>
        <v>19722</v>
      </c>
      <c r="N2717">
        <f>SUMIFS(COT!E:E,COT!$A:$A,YEAR(daily!$A2717),COT!$B:$B,WEEKNUM(daily!$A2717))</f>
        <v>1380779</v>
      </c>
      <c r="O2717">
        <f>SUMIFS(COT!F:F,COT!$A:$A,YEAR(daily!$A2717),COT!$B:$B,WEEKNUM(daily!$A2717))</f>
        <v>329113</v>
      </c>
      <c r="P2717">
        <f>SUMIFS(COT!G:G,COT!$A:$A,YEAR(daily!$A2717),COT!$B:$B,WEEKNUM(daily!$A2717))</f>
        <v>166328</v>
      </c>
      <c r="Q2717">
        <f>SUMIFS(COT!H:H,COT!$A:$A,YEAR(daily!$A2717),COT!$B:$B,WEEKNUM(daily!$A2717))</f>
        <v>319520</v>
      </c>
      <c r="R2717">
        <f>SUMIFS(COT!I:I,COT!$A:$A,YEAR(daily!$A2717),COT!$B:$B,WEEKNUM(daily!$A2717))</f>
        <v>641482</v>
      </c>
      <c r="S2717">
        <f>SUMIFS(COT!J:J,COT!$A:$A,YEAR(daily!$A2717),COT!$B:$B,WEEKNUM(daily!$A2717))</f>
        <v>833165</v>
      </c>
      <c r="T2717">
        <f>SUMIFS(COT!K:K,COT!$A:$A,YEAR(daily!$A2717),COT!$B:$B,WEEKNUM(daily!$A2717))</f>
        <v>90664</v>
      </c>
      <c r="U2717">
        <f>SUMIFS(COT!L:L,COT!$A:$A,YEAR(daily!$A2717),COT!$B:$B,WEEKNUM(daily!$A2717))</f>
        <v>61766</v>
      </c>
      <c r="V2717">
        <f>SUMIFS(COT!M:M,COT!$A:$A,YEAR(daily!$A2717),COT!$B:$B,WEEKNUM(daily!$A2717))</f>
        <v>127</v>
      </c>
      <c r="W2717">
        <f>SUMIFS(COT!N:N,COT!$A:$A,YEAR(daily!$A2717),COT!$B:$B,WEEKNUM(daily!$A2717))</f>
        <v>98</v>
      </c>
      <c r="X2717">
        <f>SUMIFS(COT!O:O,COT!$A:$A,YEAR(daily!$A2717),COT!$B:$B,WEEKNUM(daily!$A2717))</f>
        <v>145</v>
      </c>
      <c r="Y2717">
        <f>SUMIFS(COT!P:P,COT!$A:$A,YEAR(daily!$A2717),COT!$B:$B,WEEKNUM(daily!$A2717))</f>
        <v>94</v>
      </c>
      <c r="Z2717">
        <f>SUMIFS(COT!Q:Q,COT!$A:$A,YEAR(daily!$A2717),COT!$B:$B,WEEKNUM(daily!$A2717))</f>
        <v>98</v>
      </c>
      <c r="AA2717">
        <f>SUMIFS(Saudi!B:B,Saudi!$A:$A,YEAR(daily!$A2717))</f>
        <v>741.61599999999999</v>
      </c>
      <c r="AB2717">
        <f>SUMIFS(Saudi!C:C,Saudi!$A:$A,YEAR(daily!$A2717))</f>
        <v>670.98500000000001</v>
      </c>
      <c r="AC2717">
        <f>SUMIFS(Saudi!F:F,Saudi!$A:$A,YEAR(daily!$A2717))</f>
        <v>3981420</v>
      </c>
      <c r="AD2717">
        <f>SUMIFS(Saudi!G:G,Saudi!$A:$A,YEAR(daily!$A2717))</f>
        <v>79.530291590719216</v>
      </c>
      <c r="AE2717">
        <f>SUMIFS(Saudi!H:H,Saudi!$A:$A,YEAR(daily!$A2717))</f>
        <v>316643493.54512131</v>
      </c>
      <c r="AF2717" s="5">
        <f t="shared" si="109"/>
        <v>12</v>
      </c>
      <c r="AG2717" s="5">
        <f t="shared" si="110"/>
        <v>2010</v>
      </c>
    </row>
    <row r="2718" spans="1:33">
      <c r="A2718" s="3">
        <v>40532</v>
      </c>
      <c r="B2718" s="1">
        <v>2350</v>
      </c>
      <c r="C2718" s="1">
        <v>186548</v>
      </c>
      <c r="D2718" s="1">
        <v>76178</v>
      </c>
      <c r="E2718" s="1">
        <v>88.81</v>
      </c>
      <c r="F2718" s="1">
        <v>90.16</v>
      </c>
      <c r="G2718" s="1">
        <v>90.8</v>
      </c>
      <c r="H2718" s="2">
        <v>53.1</v>
      </c>
      <c r="I2718" s="2">
        <v>29.2</v>
      </c>
      <c r="J2718" s="2">
        <v>87.9</v>
      </c>
      <c r="K2718" s="2">
        <v>90</v>
      </c>
      <c r="L2718">
        <f>SUMIFS(US!B:B,US!$D:$D,YEAR(daily!$A2718),US!$E:$E,MONTH(daily!$A2718))</f>
        <v>10057</v>
      </c>
      <c r="M2718">
        <f>SUMIFS(US!C:C,US!$D:$D,YEAR(daily!$A2718),US!$E:$E,MONTH(daily!$A2718))</f>
        <v>19722</v>
      </c>
      <c r="N2718">
        <f>SUMIFS(COT!E:E,COT!$A:$A,YEAR(daily!$A2718),COT!$B:$B,WEEKNUM(daily!$A2718))</f>
        <v>1369544</v>
      </c>
      <c r="O2718">
        <f>SUMIFS(COT!F:F,COT!$A:$A,YEAR(daily!$A2718),COT!$B:$B,WEEKNUM(daily!$A2718))</f>
        <v>321441</v>
      </c>
      <c r="P2718">
        <f>SUMIFS(COT!G:G,COT!$A:$A,YEAR(daily!$A2718),COT!$B:$B,WEEKNUM(daily!$A2718))</f>
        <v>161027</v>
      </c>
      <c r="Q2718">
        <f>SUMIFS(COT!H:H,COT!$A:$A,YEAR(daily!$A2718),COT!$B:$B,WEEKNUM(daily!$A2718))</f>
        <v>301255</v>
      </c>
      <c r="R2718">
        <f>SUMIFS(COT!I:I,COT!$A:$A,YEAR(daily!$A2718),COT!$B:$B,WEEKNUM(daily!$A2718))</f>
        <v>663325</v>
      </c>
      <c r="S2718">
        <f>SUMIFS(COT!J:J,COT!$A:$A,YEAR(daily!$A2718),COT!$B:$B,WEEKNUM(daily!$A2718))</f>
        <v>854606</v>
      </c>
      <c r="T2718">
        <f>SUMIFS(COT!K:K,COT!$A:$A,YEAR(daily!$A2718),COT!$B:$B,WEEKNUM(daily!$A2718))</f>
        <v>83523</v>
      </c>
      <c r="U2718">
        <f>SUMIFS(COT!L:L,COT!$A:$A,YEAR(daily!$A2718),COT!$B:$B,WEEKNUM(daily!$A2718))</f>
        <v>52656</v>
      </c>
      <c r="V2718">
        <f>SUMIFS(COT!M:M,COT!$A:$A,YEAR(daily!$A2718),COT!$B:$B,WEEKNUM(daily!$A2718))</f>
        <v>122</v>
      </c>
      <c r="W2718">
        <f>SUMIFS(COT!N:N,COT!$A:$A,YEAR(daily!$A2718),COT!$B:$B,WEEKNUM(daily!$A2718))</f>
        <v>86</v>
      </c>
      <c r="X2718">
        <f>SUMIFS(COT!O:O,COT!$A:$A,YEAR(daily!$A2718),COT!$B:$B,WEEKNUM(daily!$A2718))</f>
        <v>134</v>
      </c>
      <c r="Y2718">
        <f>SUMIFS(COT!P:P,COT!$A:$A,YEAR(daily!$A2718),COT!$B:$B,WEEKNUM(daily!$A2718))</f>
        <v>88</v>
      </c>
      <c r="Z2718">
        <f>SUMIFS(COT!Q:Q,COT!$A:$A,YEAR(daily!$A2718),COT!$B:$B,WEEKNUM(daily!$A2718))</f>
        <v>96</v>
      </c>
      <c r="AA2718">
        <f>SUMIFS(Saudi!B:B,Saudi!$A:$A,YEAR(daily!$A2718))</f>
        <v>741.61599999999999</v>
      </c>
      <c r="AB2718">
        <f>SUMIFS(Saudi!C:C,Saudi!$A:$A,YEAR(daily!$A2718))</f>
        <v>670.98500000000001</v>
      </c>
      <c r="AC2718">
        <f>SUMIFS(Saudi!F:F,Saudi!$A:$A,YEAR(daily!$A2718))</f>
        <v>3981420</v>
      </c>
      <c r="AD2718">
        <f>SUMIFS(Saudi!G:G,Saudi!$A:$A,YEAR(daily!$A2718))</f>
        <v>79.530291590719216</v>
      </c>
      <c r="AE2718">
        <f>SUMIFS(Saudi!H:H,Saudi!$A:$A,YEAR(daily!$A2718))</f>
        <v>316643493.54512131</v>
      </c>
      <c r="AF2718" s="5">
        <f t="shared" si="109"/>
        <v>12</v>
      </c>
      <c r="AG2718" s="5">
        <f t="shared" si="110"/>
        <v>2010</v>
      </c>
    </row>
    <row r="2719" spans="1:33">
      <c r="A2719" s="3">
        <v>40533</v>
      </c>
      <c r="B2719" s="1">
        <v>308656</v>
      </c>
      <c r="C2719" s="1">
        <v>80991</v>
      </c>
      <c r="D2719" s="1">
        <v>53452</v>
      </c>
      <c r="E2719" s="1">
        <v>89.82</v>
      </c>
      <c r="F2719" s="1">
        <v>91.27</v>
      </c>
      <c r="G2719" s="1">
        <v>91.72</v>
      </c>
      <c r="H2719" s="2">
        <v>53.1</v>
      </c>
      <c r="I2719" s="2">
        <v>29.2</v>
      </c>
      <c r="J2719" s="2">
        <v>87.9</v>
      </c>
      <c r="K2719" s="2">
        <v>90</v>
      </c>
      <c r="L2719">
        <f>SUMIFS(US!B:B,US!$D:$D,YEAR(daily!$A2719),US!$E:$E,MONTH(daily!$A2719))</f>
        <v>10057</v>
      </c>
      <c r="M2719">
        <f>SUMIFS(US!C:C,US!$D:$D,YEAR(daily!$A2719),US!$E:$E,MONTH(daily!$A2719))</f>
        <v>19722</v>
      </c>
      <c r="N2719">
        <f>SUMIFS(COT!E:E,COT!$A:$A,YEAR(daily!$A2719),COT!$B:$B,WEEKNUM(daily!$A2719))</f>
        <v>1369544</v>
      </c>
      <c r="O2719">
        <f>SUMIFS(COT!F:F,COT!$A:$A,YEAR(daily!$A2719),COT!$B:$B,WEEKNUM(daily!$A2719))</f>
        <v>321441</v>
      </c>
      <c r="P2719">
        <f>SUMIFS(COT!G:G,COT!$A:$A,YEAR(daily!$A2719),COT!$B:$B,WEEKNUM(daily!$A2719))</f>
        <v>161027</v>
      </c>
      <c r="Q2719">
        <f>SUMIFS(COT!H:H,COT!$A:$A,YEAR(daily!$A2719),COT!$B:$B,WEEKNUM(daily!$A2719))</f>
        <v>301255</v>
      </c>
      <c r="R2719">
        <f>SUMIFS(COT!I:I,COT!$A:$A,YEAR(daily!$A2719),COT!$B:$B,WEEKNUM(daily!$A2719))</f>
        <v>663325</v>
      </c>
      <c r="S2719">
        <f>SUMIFS(COT!J:J,COT!$A:$A,YEAR(daily!$A2719),COT!$B:$B,WEEKNUM(daily!$A2719))</f>
        <v>854606</v>
      </c>
      <c r="T2719">
        <f>SUMIFS(COT!K:K,COT!$A:$A,YEAR(daily!$A2719),COT!$B:$B,WEEKNUM(daily!$A2719))</f>
        <v>83523</v>
      </c>
      <c r="U2719">
        <f>SUMIFS(COT!L:L,COT!$A:$A,YEAR(daily!$A2719),COT!$B:$B,WEEKNUM(daily!$A2719))</f>
        <v>52656</v>
      </c>
      <c r="V2719">
        <f>SUMIFS(COT!M:M,COT!$A:$A,YEAR(daily!$A2719),COT!$B:$B,WEEKNUM(daily!$A2719))</f>
        <v>122</v>
      </c>
      <c r="W2719">
        <f>SUMIFS(COT!N:N,COT!$A:$A,YEAR(daily!$A2719),COT!$B:$B,WEEKNUM(daily!$A2719))</f>
        <v>86</v>
      </c>
      <c r="X2719">
        <f>SUMIFS(COT!O:O,COT!$A:$A,YEAR(daily!$A2719),COT!$B:$B,WEEKNUM(daily!$A2719))</f>
        <v>134</v>
      </c>
      <c r="Y2719">
        <f>SUMIFS(COT!P:P,COT!$A:$A,YEAR(daily!$A2719),COT!$B:$B,WEEKNUM(daily!$A2719))</f>
        <v>88</v>
      </c>
      <c r="Z2719">
        <f>SUMIFS(COT!Q:Q,COT!$A:$A,YEAR(daily!$A2719),COT!$B:$B,WEEKNUM(daily!$A2719))</f>
        <v>96</v>
      </c>
      <c r="AA2719">
        <f>SUMIFS(Saudi!B:B,Saudi!$A:$A,YEAR(daily!$A2719))</f>
        <v>741.61599999999999</v>
      </c>
      <c r="AB2719">
        <f>SUMIFS(Saudi!C:C,Saudi!$A:$A,YEAR(daily!$A2719))</f>
        <v>670.98500000000001</v>
      </c>
      <c r="AC2719">
        <f>SUMIFS(Saudi!F:F,Saudi!$A:$A,YEAR(daily!$A2719))</f>
        <v>3981420</v>
      </c>
      <c r="AD2719">
        <f>SUMIFS(Saudi!G:G,Saudi!$A:$A,YEAR(daily!$A2719))</f>
        <v>79.530291590719216</v>
      </c>
      <c r="AE2719">
        <f>SUMIFS(Saudi!H:H,Saudi!$A:$A,YEAR(daily!$A2719))</f>
        <v>316643493.54512131</v>
      </c>
      <c r="AF2719" s="5">
        <f t="shared" si="109"/>
        <v>12</v>
      </c>
      <c r="AG2719" s="5">
        <f t="shared" si="110"/>
        <v>2010</v>
      </c>
    </row>
    <row r="2720" spans="1:33">
      <c r="A2720" s="3">
        <v>40534</v>
      </c>
      <c r="B2720" s="1">
        <v>311552</v>
      </c>
      <c r="C2720" s="1">
        <v>81514</v>
      </c>
      <c r="D2720" s="1">
        <v>60876</v>
      </c>
      <c r="E2720" s="1">
        <v>90.48</v>
      </c>
      <c r="F2720" s="1">
        <v>91.81</v>
      </c>
      <c r="G2720" s="1">
        <v>92.25</v>
      </c>
      <c r="H2720" s="2">
        <v>53.1</v>
      </c>
      <c r="I2720" s="2">
        <v>29.2</v>
      </c>
      <c r="J2720" s="2">
        <v>87.9</v>
      </c>
      <c r="K2720" s="2">
        <v>90</v>
      </c>
      <c r="L2720">
        <f>SUMIFS(US!B:B,US!$D:$D,YEAR(daily!$A2720),US!$E:$E,MONTH(daily!$A2720))</f>
        <v>10057</v>
      </c>
      <c r="M2720">
        <f>SUMIFS(US!C:C,US!$D:$D,YEAR(daily!$A2720),US!$E:$E,MONTH(daily!$A2720))</f>
        <v>19722</v>
      </c>
      <c r="N2720">
        <f>SUMIFS(COT!E:E,COT!$A:$A,YEAR(daily!$A2720),COT!$B:$B,WEEKNUM(daily!$A2720))</f>
        <v>1369544</v>
      </c>
      <c r="O2720">
        <f>SUMIFS(COT!F:F,COT!$A:$A,YEAR(daily!$A2720),COT!$B:$B,WEEKNUM(daily!$A2720))</f>
        <v>321441</v>
      </c>
      <c r="P2720">
        <f>SUMIFS(COT!G:G,COT!$A:$A,YEAR(daily!$A2720),COT!$B:$B,WEEKNUM(daily!$A2720))</f>
        <v>161027</v>
      </c>
      <c r="Q2720">
        <f>SUMIFS(COT!H:H,COT!$A:$A,YEAR(daily!$A2720),COT!$B:$B,WEEKNUM(daily!$A2720))</f>
        <v>301255</v>
      </c>
      <c r="R2720">
        <f>SUMIFS(COT!I:I,COT!$A:$A,YEAR(daily!$A2720),COT!$B:$B,WEEKNUM(daily!$A2720))</f>
        <v>663325</v>
      </c>
      <c r="S2720">
        <f>SUMIFS(COT!J:J,COT!$A:$A,YEAR(daily!$A2720),COT!$B:$B,WEEKNUM(daily!$A2720))</f>
        <v>854606</v>
      </c>
      <c r="T2720">
        <f>SUMIFS(COT!K:K,COT!$A:$A,YEAR(daily!$A2720),COT!$B:$B,WEEKNUM(daily!$A2720))</f>
        <v>83523</v>
      </c>
      <c r="U2720">
        <f>SUMIFS(COT!L:L,COT!$A:$A,YEAR(daily!$A2720),COT!$B:$B,WEEKNUM(daily!$A2720))</f>
        <v>52656</v>
      </c>
      <c r="V2720">
        <f>SUMIFS(COT!M:M,COT!$A:$A,YEAR(daily!$A2720),COT!$B:$B,WEEKNUM(daily!$A2720))</f>
        <v>122</v>
      </c>
      <c r="W2720">
        <f>SUMIFS(COT!N:N,COT!$A:$A,YEAR(daily!$A2720),COT!$B:$B,WEEKNUM(daily!$A2720))</f>
        <v>86</v>
      </c>
      <c r="X2720">
        <f>SUMIFS(COT!O:O,COT!$A:$A,YEAR(daily!$A2720),COT!$B:$B,WEEKNUM(daily!$A2720))</f>
        <v>134</v>
      </c>
      <c r="Y2720">
        <f>SUMIFS(COT!P:P,COT!$A:$A,YEAR(daily!$A2720),COT!$B:$B,WEEKNUM(daily!$A2720))</f>
        <v>88</v>
      </c>
      <c r="Z2720">
        <f>SUMIFS(COT!Q:Q,COT!$A:$A,YEAR(daily!$A2720),COT!$B:$B,WEEKNUM(daily!$A2720))</f>
        <v>96</v>
      </c>
      <c r="AA2720">
        <f>SUMIFS(Saudi!B:B,Saudi!$A:$A,YEAR(daily!$A2720))</f>
        <v>741.61599999999999</v>
      </c>
      <c r="AB2720">
        <f>SUMIFS(Saudi!C:C,Saudi!$A:$A,YEAR(daily!$A2720))</f>
        <v>670.98500000000001</v>
      </c>
      <c r="AC2720">
        <f>SUMIFS(Saudi!F:F,Saudi!$A:$A,YEAR(daily!$A2720))</f>
        <v>3981420</v>
      </c>
      <c r="AD2720">
        <f>SUMIFS(Saudi!G:G,Saudi!$A:$A,YEAR(daily!$A2720))</f>
        <v>79.530291590719216</v>
      </c>
      <c r="AE2720">
        <f>SUMIFS(Saudi!H:H,Saudi!$A:$A,YEAR(daily!$A2720))</f>
        <v>316643493.54512131</v>
      </c>
      <c r="AF2720" s="5">
        <f t="shared" si="109"/>
        <v>12</v>
      </c>
      <c r="AG2720" s="5">
        <f t="shared" si="110"/>
        <v>2010</v>
      </c>
    </row>
    <row r="2721" spans="1:33">
      <c r="A2721" s="3">
        <v>40535</v>
      </c>
      <c r="B2721" s="1">
        <v>312495</v>
      </c>
      <c r="C2721" s="1">
        <v>83645</v>
      </c>
      <c r="D2721" s="1">
        <v>62744</v>
      </c>
      <c r="E2721" s="1">
        <v>91.51</v>
      </c>
      <c r="F2721" s="1">
        <v>92.69</v>
      </c>
      <c r="G2721" s="1">
        <v>93.1</v>
      </c>
      <c r="H2721" s="2">
        <v>53.1</v>
      </c>
      <c r="I2721" s="2">
        <v>29.2</v>
      </c>
      <c r="J2721" s="2">
        <v>87.9</v>
      </c>
      <c r="K2721" s="2">
        <v>90</v>
      </c>
      <c r="L2721">
        <f>SUMIFS(US!B:B,US!$D:$D,YEAR(daily!$A2721),US!$E:$E,MONTH(daily!$A2721))</f>
        <v>10057</v>
      </c>
      <c r="M2721">
        <f>SUMIFS(US!C:C,US!$D:$D,YEAR(daily!$A2721),US!$E:$E,MONTH(daily!$A2721))</f>
        <v>19722</v>
      </c>
      <c r="N2721">
        <f>SUMIFS(COT!E:E,COT!$A:$A,YEAR(daily!$A2721),COT!$B:$B,WEEKNUM(daily!$A2721))</f>
        <v>1369544</v>
      </c>
      <c r="O2721">
        <f>SUMIFS(COT!F:F,COT!$A:$A,YEAR(daily!$A2721),COT!$B:$B,WEEKNUM(daily!$A2721))</f>
        <v>321441</v>
      </c>
      <c r="P2721">
        <f>SUMIFS(COT!G:G,COT!$A:$A,YEAR(daily!$A2721),COT!$B:$B,WEEKNUM(daily!$A2721))</f>
        <v>161027</v>
      </c>
      <c r="Q2721">
        <f>SUMIFS(COT!H:H,COT!$A:$A,YEAR(daily!$A2721),COT!$B:$B,WEEKNUM(daily!$A2721))</f>
        <v>301255</v>
      </c>
      <c r="R2721">
        <f>SUMIFS(COT!I:I,COT!$A:$A,YEAR(daily!$A2721),COT!$B:$B,WEEKNUM(daily!$A2721))</f>
        <v>663325</v>
      </c>
      <c r="S2721">
        <f>SUMIFS(COT!J:J,COT!$A:$A,YEAR(daily!$A2721),COT!$B:$B,WEEKNUM(daily!$A2721))</f>
        <v>854606</v>
      </c>
      <c r="T2721">
        <f>SUMIFS(COT!K:K,COT!$A:$A,YEAR(daily!$A2721),COT!$B:$B,WEEKNUM(daily!$A2721))</f>
        <v>83523</v>
      </c>
      <c r="U2721">
        <f>SUMIFS(COT!L:L,COT!$A:$A,YEAR(daily!$A2721),COT!$B:$B,WEEKNUM(daily!$A2721))</f>
        <v>52656</v>
      </c>
      <c r="V2721">
        <f>SUMIFS(COT!M:M,COT!$A:$A,YEAR(daily!$A2721),COT!$B:$B,WEEKNUM(daily!$A2721))</f>
        <v>122</v>
      </c>
      <c r="W2721">
        <f>SUMIFS(COT!N:N,COT!$A:$A,YEAR(daily!$A2721),COT!$B:$B,WEEKNUM(daily!$A2721))</f>
        <v>86</v>
      </c>
      <c r="X2721">
        <f>SUMIFS(COT!O:O,COT!$A:$A,YEAR(daily!$A2721),COT!$B:$B,WEEKNUM(daily!$A2721))</f>
        <v>134</v>
      </c>
      <c r="Y2721">
        <f>SUMIFS(COT!P:P,COT!$A:$A,YEAR(daily!$A2721),COT!$B:$B,WEEKNUM(daily!$A2721))</f>
        <v>88</v>
      </c>
      <c r="Z2721">
        <f>SUMIFS(COT!Q:Q,COT!$A:$A,YEAR(daily!$A2721),COT!$B:$B,WEEKNUM(daily!$A2721))</f>
        <v>96</v>
      </c>
      <c r="AA2721">
        <f>SUMIFS(Saudi!B:B,Saudi!$A:$A,YEAR(daily!$A2721))</f>
        <v>741.61599999999999</v>
      </c>
      <c r="AB2721">
        <f>SUMIFS(Saudi!C:C,Saudi!$A:$A,YEAR(daily!$A2721))</f>
        <v>670.98500000000001</v>
      </c>
      <c r="AC2721">
        <f>SUMIFS(Saudi!F:F,Saudi!$A:$A,YEAR(daily!$A2721))</f>
        <v>3981420</v>
      </c>
      <c r="AD2721">
        <f>SUMIFS(Saudi!G:G,Saudi!$A:$A,YEAR(daily!$A2721))</f>
        <v>79.530291590719216</v>
      </c>
      <c r="AE2721">
        <f>SUMIFS(Saudi!H:H,Saudi!$A:$A,YEAR(daily!$A2721))</f>
        <v>316643493.54512131</v>
      </c>
      <c r="AF2721" s="5">
        <f t="shared" si="109"/>
        <v>12</v>
      </c>
      <c r="AG2721" s="5">
        <f t="shared" si="110"/>
        <v>2010</v>
      </c>
    </row>
    <row r="2722" spans="1:33">
      <c r="A2722" s="3">
        <v>40539</v>
      </c>
      <c r="B2722" s="1">
        <v>313553</v>
      </c>
      <c r="C2722" s="1">
        <v>84917</v>
      </c>
      <c r="D2722" s="1">
        <v>63289</v>
      </c>
      <c r="E2722" s="1">
        <v>91</v>
      </c>
      <c r="F2722" s="1">
        <v>92.36</v>
      </c>
      <c r="G2722" s="1">
        <v>92.82</v>
      </c>
      <c r="H2722" s="2">
        <v>53.1</v>
      </c>
      <c r="I2722" s="2">
        <v>29.2</v>
      </c>
      <c r="J2722" s="2">
        <v>87.9</v>
      </c>
      <c r="K2722" s="2">
        <v>90</v>
      </c>
      <c r="L2722">
        <f>SUMIFS(US!B:B,US!$D:$D,YEAR(daily!$A2722),US!$E:$E,MONTH(daily!$A2722))</f>
        <v>10057</v>
      </c>
      <c r="M2722">
        <f>SUMIFS(US!C:C,US!$D:$D,YEAR(daily!$A2722),US!$E:$E,MONTH(daily!$A2722))</f>
        <v>19722</v>
      </c>
      <c r="N2722">
        <f>SUMIFS(COT!E:E,COT!$A:$A,YEAR(daily!$A2722),COT!$B:$B,WEEKNUM(daily!$A2722))</f>
        <v>1401989</v>
      </c>
      <c r="O2722">
        <f>SUMIFS(COT!F:F,COT!$A:$A,YEAR(daily!$A2722),COT!$B:$B,WEEKNUM(daily!$A2722))</f>
        <v>333184</v>
      </c>
      <c r="P2722">
        <f>SUMIFS(COT!G:G,COT!$A:$A,YEAR(daily!$A2722),COT!$B:$B,WEEKNUM(daily!$A2722))</f>
        <v>170634</v>
      </c>
      <c r="Q2722">
        <f>SUMIFS(COT!H:H,COT!$A:$A,YEAR(daily!$A2722),COT!$B:$B,WEEKNUM(daily!$A2722))</f>
        <v>305051</v>
      </c>
      <c r="R2722">
        <f>SUMIFS(COT!I:I,COT!$A:$A,YEAR(daily!$A2722),COT!$B:$B,WEEKNUM(daily!$A2722))</f>
        <v>676627</v>
      </c>
      <c r="S2722">
        <f>SUMIFS(COT!J:J,COT!$A:$A,YEAR(daily!$A2722),COT!$B:$B,WEEKNUM(daily!$A2722))</f>
        <v>875238</v>
      </c>
      <c r="T2722">
        <f>SUMIFS(COT!K:K,COT!$A:$A,YEAR(daily!$A2722),COT!$B:$B,WEEKNUM(daily!$A2722))</f>
        <v>87127</v>
      </c>
      <c r="U2722">
        <f>SUMIFS(COT!L:L,COT!$A:$A,YEAR(daily!$A2722),COT!$B:$B,WEEKNUM(daily!$A2722))</f>
        <v>51066</v>
      </c>
      <c r="V2722">
        <f>SUMIFS(COT!M:M,COT!$A:$A,YEAR(daily!$A2722),COT!$B:$B,WEEKNUM(daily!$A2722))</f>
        <v>129</v>
      </c>
      <c r="W2722">
        <f>SUMIFS(COT!N:N,COT!$A:$A,YEAR(daily!$A2722),COT!$B:$B,WEEKNUM(daily!$A2722))</f>
        <v>84</v>
      </c>
      <c r="X2722">
        <f>SUMIFS(COT!O:O,COT!$A:$A,YEAR(daily!$A2722),COT!$B:$B,WEEKNUM(daily!$A2722))</f>
        <v>134</v>
      </c>
      <c r="Y2722">
        <f>SUMIFS(COT!P:P,COT!$A:$A,YEAR(daily!$A2722),COT!$B:$B,WEEKNUM(daily!$A2722))</f>
        <v>88</v>
      </c>
      <c r="Z2722">
        <f>SUMIFS(COT!Q:Q,COT!$A:$A,YEAR(daily!$A2722),COT!$B:$B,WEEKNUM(daily!$A2722))</f>
        <v>95</v>
      </c>
      <c r="AA2722">
        <f>SUMIFS(Saudi!B:B,Saudi!$A:$A,YEAR(daily!$A2722))</f>
        <v>741.61599999999999</v>
      </c>
      <c r="AB2722">
        <f>SUMIFS(Saudi!C:C,Saudi!$A:$A,YEAR(daily!$A2722))</f>
        <v>670.98500000000001</v>
      </c>
      <c r="AC2722">
        <f>SUMIFS(Saudi!F:F,Saudi!$A:$A,YEAR(daily!$A2722))</f>
        <v>3981420</v>
      </c>
      <c r="AD2722">
        <f>SUMIFS(Saudi!G:G,Saudi!$A:$A,YEAR(daily!$A2722))</f>
        <v>79.530291590719216</v>
      </c>
      <c r="AE2722">
        <f>SUMIFS(Saudi!H:H,Saudi!$A:$A,YEAR(daily!$A2722))</f>
        <v>316643493.54512131</v>
      </c>
      <c r="AF2722" s="5">
        <f t="shared" si="109"/>
        <v>12</v>
      </c>
      <c r="AG2722" s="5">
        <f t="shared" si="110"/>
        <v>2010</v>
      </c>
    </row>
    <row r="2723" spans="1:33">
      <c r="A2723" s="3">
        <v>40540</v>
      </c>
      <c r="B2723" s="1">
        <v>313081</v>
      </c>
      <c r="C2723" s="1">
        <v>85795</v>
      </c>
      <c r="D2723" s="1">
        <v>62979</v>
      </c>
      <c r="E2723" s="1">
        <v>91.49</v>
      </c>
      <c r="F2723" s="1">
        <v>92.83</v>
      </c>
      <c r="G2723" s="1">
        <v>93.27</v>
      </c>
      <c r="H2723" s="2">
        <v>53.1</v>
      </c>
      <c r="I2723" s="2">
        <v>29.2</v>
      </c>
      <c r="J2723" s="2">
        <v>87.9</v>
      </c>
      <c r="K2723" s="2">
        <v>90</v>
      </c>
      <c r="L2723">
        <f>SUMIFS(US!B:B,US!$D:$D,YEAR(daily!$A2723),US!$E:$E,MONTH(daily!$A2723))</f>
        <v>10057</v>
      </c>
      <c r="M2723">
        <f>SUMIFS(US!C:C,US!$D:$D,YEAR(daily!$A2723),US!$E:$E,MONTH(daily!$A2723))</f>
        <v>19722</v>
      </c>
      <c r="N2723">
        <f>SUMIFS(COT!E:E,COT!$A:$A,YEAR(daily!$A2723),COT!$B:$B,WEEKNUM(daily!$A2723))</f>
        <v>1401989</v>
      </c>
      <c r="O2723">
        <f>SUMIFS(COT!F:F,COT!$A:$A,YEAR(daily!$A2723),COT!$B:$B,WEEKNUM(daily!$A2723))</f>
        <v>333184</v>
      </c>
      <c r="P2723">
        <f>SUMIFS(COT!G:G,COT!$A:$A,YEAR(daily!$A2723),COT!$B:$B,WEEKNUM(daily!$A2723))</f>
        <v>170634</v>
      </c>
      <c r="Q2723">
        <f>SUMIFS(COT!H:H,COT!$A:$A,YEAR(daily!$A2723),COT!$B:$B,WEEKNUM(daily!$A2723))</f>
        <v>305051</v>
      </c>
      <c r="R2723">
        <f>SUMIFS(COT!I:I,COT!$A:$A,YEAR(daily!$A2723),COT!$B:$B,WEEKNUM(daily!$A2723))</f>
        <v>676627</v>
      </c>
      <c r="S2723">
        <f>SUMIFS(COT!J:J,COT!$A:$A,YEAR(daily!$A2723),COT!$B:$B,WEEKNUM(daily!$A2723))</f>
        <v>875238</v>
      </c>
      <c r="T2723">
        <f>SUMIFS(COT!K:K,COT!$A:$A,YEAR(daily!$A2723),COT!$B:$B,WEEKNUM(daily!$A2723))</f>
        <v>87127</v>
      </c>
      <c r="U2723">
        <f>SUMIFS(COT!L:L,COT!$A:$A,YEAR(daily!$A2723),COT!$B:$B,WEEKNUM(daily!$A2723))</f>
        <v>51066</v>
      </c>
      <c r="V2723">
        <f>SUMIFS(COT!M:M,COT!$A:$A,YEAR(daily!$A2723),COT!$B:$B,WEEKNUM(daily!$A2723))</f>
        <v>129</v>
      </c>
      <c r="W2723">
        <f>SUMIFS(COT!N:N,COT!$A:$A,YEAR(daily!$A2723),COT!$B:$B,WEEKNUM(daily!$A2723))</f>
        <v>84</v>
      </c>
      <c r="X2723">
        <f>SUMIFS(COT!O:O,COT!$A:$A,YEAR(daily!$A2723),COT!$B:$B,WEEKNUM(daily!$A2723))</f>
        <v>134</v>
      </c>
      <c r="Y2723">
        <f>SUMIFS(COT!P:P,COT!$A:$A,YEAR(daily!$A2723),COT!$B:$B,WEEKNUM(daily!$A2723))</f>
        <v>88</v>
      </c>
      <c r="Z2723">
        <f>SUMIFS(COT!Q:Q,COT!$A:$A,YEAR(daily!$A2723),COT!$B:$B,WEEKNUM(daily!$A2723))</f>
        <v>95</v>
      </c>
      <c r="AA2723">
        <f>SUMIFS(Saudi!B:B,Saudi!$A:$A,YEAR(daily!$A2723))</f>
        <v>741.61599999999999</v>
      </c>
      <c r="AB2723">
        <f>SUMIFS(Saudi!C:C,Saudi!$A:$A,YEAR(daily!$A2723))</f>
        <v>670.98500000000001</v>
      </c>
      <c r="AC2723">
        <f>SUMIFS(Saudi!F:F,Saudi!$A:$A,YEAR(daily!$A2723))</f>
        <v>3981420</v>
      </c>
      <c r="AD2723">
        <f>SUMIFS(Saudi!G:G,Saudi!$A:$A,YEAR(daily!$A2723))</f>
        <v>79.530291590719216</v>
      </c>
      <c r="AE2723">
        <f>SUMIFS(Saudi!H:H,Saudi!$A:$A,YEAR(daily!$A2723))</f>
        <v>316643493.54512131</v>
      </c>
      <c r="AF2723" s="5">
        <f t="shared" si="109"/>
        <v>12</v>
      </c>
      <c r="AG2723" s="5">
        <f t="shared" si="110"/>
        <v>2010</v>
      </c>
    </row>
    <row r="2724" spans="1:33">
      <c r="A2724" s="3">
        <v>40541</v>
      </c>
      <c r="B2724" s="1">
        <v>312896</v>
      </c>
      <c r="C2724" s="1">
        <v>87469</v>
      </c>
      <c r="D2724" s="1">
        <v>60667</v>
      </c>
      <c r="E2724" s="1">
        <v>91.12</v>
      </c>
      <c r="F2724" s="1">
        <v>92.53</v>
      </c>
      <c r="G2724" s="1">
        <v>92.99</v>
      </c>
      <c r="H2724" s="2">
        <v>53.1</v>
      </c>
      <c r="I2724" s="2">
        <v>29.2</v>
      </c>
      <c r="J2724" s="2">
        <v>87.9</v>
      </c>
      <c r="K2724" s="2">
        <v>90</v>
      </c>
      <c r="L2724">
        <f>SUMIFS(US!B:B,US!$D:$D,YEAR(daily!$A2724),US!$E:$E,MONTH(daily!$A2724))</f>
        <v>10057</v>
      </c>
      <c r="M2724">
        <f>SUMIFS(US!C:C,US!$D:$D,YEAR(daily!$A2724),US!$E:$E,MONTH(daily!$A2724))</f>
        <v>19722</v>
      </c>
      <c r="N2724">
        <f>SUMIFS(COT!E:E,COT!$A:$A,YEAR(daily!$A2724),COT!$B:$B,WEEKNUM(daily!$A2724))</f>
        <v>1401989</v>
      </c>
      <c r="O2724">
        <f>SUMIFS(COT!F:F,COT!$A:$A,YEAR(daily!$A2724),COT!$B:$B,WEEKNUM(daily!$A2724))</f>
        <v>333184</v>
      </c>
      <c r="P2724">
        <f>SUMIFS(COT!G:G,COT!$A:$A,YEAR(daily!$A2724),COT!$B:$B,WEEKNUM(daily!$A2724))</f>
        <v>170634</v>
      </c>
      <c r="Q2724">
        <f>SUMIFS(COT!H:H,COT!$A:$A,YEAR(daily!$A2724),COT!$B:$B,WEEKNUM(daily!$A2724))</f>
        <v>305051</v>
      </c>
      <c r="R2724">
        <f>SUMIFS(COT!I:I,COT!$A:$A,YEAR(daily!$A2724),COT!$B:$B,WEEKNUM(daily!$A2724))</f>
        <v>676627</v>
      </c>
      <c r="S2724">
        <f>SUMIFS(COT!J:J,COT!$A:$A,YEAR(daily!$A2724),COT!$B:$B,WEEKNUM(daily!$A2724))</f>
        <v>875238</v>
      </c>
      <c r="T2724">
        <f>SUMIFS(COT!K:K,COT!$A:$A,YEAR(daily!$A2724),COT!$B:$B,WEEKNUM(daily!$A2724))</f>
        <v>87127</v>
      </c>
      <c r="U2724">
        <f>SUMIFS(COT!L:L,COT!$A:$A,YEAR(daily!$A2724),COT!$B:$B,WEEKNUM(daily!$A2724))</f>
        <v>51066</v>
      </c>
      <c r="V2724">
        <f>SUMIFS(COT!M:M,COT!$A:$A,YEAR(daily!$A2724),COT!$B:$B,WEEKNUM(daily!$A2724))</f>
        <v>129</v>
      </c>
      <c r="W2724">
        <f>SUMIFS(COT!N:N,COT!$A:$A,YEAR(daily!$A2724),COT!$B:$B,WEEKNUM(daily!$A2724))</f>
        <v>84</v>
      </c>
      <c r="X2724">
        <f>SUMIFS(COT!O:O,COT!$A:$A,YEAR(daily!$A2724),COT!$B:$B,WEEKNUM(daily!$A2724))</f>
        <v>134</v>
      </c>
      <c r="Y2724">
        <f>SUMIFS(COT!P:P,COT!$A:$A,YEAR(daily!$A2724),COT!$B:$B,WEEKNUM(daily!$A2724))</f>
        <v>88</v>
      </c>
      <c r="Z2724">
        <f>SUMIFS(COT!Q:Q,COT!$A:$A,YEAR(daily!$A2724),COT!$B:$B,WEEKNUM(daily!$A2724))</f>
        <v>95</v>
      </c>
      <c r="AA2724">
        <f>SUMIFS(Saudi!B:B,Saudi!$A:$A,YEAR(daily!$A2724))</f>
        <v>741.61599999999999</v>
      </c>
      <c r="AB2724">
        <f>SUMIFS(Saudi!C:C,Saudi!$A:$A,YEAR(daily!$A2724))</f>
        <v>670.98500000000001</v>
      </c>
      <c r="AC2724">
        <f>SUMIFS(Saudi!F:F,Saudi!$A:$A,YEAR(daily!$A2724))</f>
        <v>3981420</v>
      </c>
      <c r="AD2724">
        <f>SUMIFS(Saudi!G:G,Saudi!$A:$A,YEAR(daily!$A2724))</f>
        <v>79.530291590719216</v>
      </c>
      <c r="AE2724">
        <f>SUMIFS(Saudi!H:H,Saudi!$A:$A,YEAR(daily!$A2724))</f>
        <v>316643493.54512131</v>
      </c>
      <c r="AF2724" s="5">
        <f t="shared" si="109"/>
        <v>12</v>
      </c>
      <c r="AG2724" s="5">
        <f t="shared" si="110"/>
        <v>2010</v>
      </c>
    </row>
    <row r="2725" spans="1:33">
      <c r="A2725" s="3">
        <v>40542</v>
      </c>
      <c r="B2725" s="1">
        <v>312589</v>
      </c>
      <c r="C2725" s="1">
        <v>88503</v>
      </c>
      <c r="D2725" s="1">
        <v>63986</v>
      </c>
      <c r="E2725" s="1">
        <v>89.84</v>
      </c>
      <c r="F2725" s="1">
        <v>91.37</v>
      </c>
      <c r="G2725" s="1">
        <v>91.91</v>
      </c>
      <c r="H2725" s="2">
        <v>53.1</v>
      </c>
      <c r="I2725" s="2">
        <v>29.2</v>
      </c>
      <c r="J2725" s="2">
        <v>87.9</v>
      </c>
      <c r="K2725" s="2">
        <v>90</v>
      </c>
      <c r="L2725">
        <f>SUMIFS(US!B:B,US!$D:$D,YEAR(daily!$A2725),US!$E:$E,MONTH(daily!$A2725))</f>
        <v>10057</v>
      </c>
      <c r="M2725">
        <f>SUMIFS(US!C:C,US!$D:$D,YEAR(daily!$A2725),US!$E:$E,MONTH(daily!$A2725))</f>
        <v>19722</v>
      </c>
      <c r="N2725">
        <f>SUMIFS(COT!E:E,COT!$A:$A,YEAR(daily!$A2725),COT!$B:$B,WEEKNUM(daily!$A2725))</f>
        <v>1401989</v>
      </c>
      <c r="O2725">
        <f>SUMIFS(COT!F:F,COT!$A:$A,YEAR(daily!$A2725),COT!$B:$B,WEEKNUM(daily!$A2725))</f>
        <v>333184</v>
      </c>
      <c r="P2725">
        <f>SUMIFS(COT!G:G,COT!$A:$A,YEAR(daily!$A2725),COT!$B:$B,WEEKNUM(daily!$A2725))</f>
        <v>170634</v>
      </c>
      <c r="Q2725">
        <f>SUMIFS(COT!H:H,COT!$A:$A,YEAR(daily!$A2725),COT!$B:$B,WEEKNUM(daily!$A2725))</f>
        <v>305051</v>
      </c>
      <c r="R2725">
        <f>SUMIFS(COT!I:I,COT!$A:$A,YEAR(daily!$A2725),COT!$B:$B,WEEKNUM(daily!$A2725))</f>
        <v>676627</v>
      </c>
      <c r="S2725">
        <f>SUMIFS(COT!J:J,COT!$A:$A,YEAR(daily!$A2725),COT!$B:$B,WEEKNUM(daily!$A2725))</f>
        <v>875238</v>
      </c>
      <c r="T2725">
        <f>SUMIFS(COT!K:K,COT!$A:$A,YEAR(daily!$A2725),COT!$B:$B,WEEKNUM(daily!$A2725))</f>
        <v>87127</v>
      </c>
      <c r="U2725">
        <f>SUMIFS(COT!L:L,COT!$A:$A,YEAR(daily!$A2725),COT!$B:$B,WEEKNUM(daily!$A2725))</f>
        <v>51066</v>
      </c>
      <c r="V2725">
        <f>SUMIFS(COT!M:M,COT!$A:$A,YEAR(daily!$A2725),COT!$B:$B,WEEKNUM(daily!$A2725))</f>
        <v>129</v>
      </c>
      <c r="W2725">
        <f>SUMIFS(COT!N:N,COT!$A:$A,YEAR(daily!$A2725),COT!$B:$B,WEEKNUM(daily!$A2725))</f>
        <v>84</v>
      </c>
      <c r="X2725">
        <f>SUMIFS(COT!O:O,COT!$A:$A,YEAR(daily!$A2725),COT!$B:$B,WEEKNUM(daily!$A2725))</f>
        <v>134</v>
      </c>
      <c r="Y2725">
        <f>SUMIFS(COT!P:P,COT!$A:$A,YEAR(daily!$A2725),COT!$B:$B,WEEKNUM(daily!$A2725))</f>
        <v>88</v>
      </c>
      <c r="Z2725">
        <f>SUMIFS(COT!Q:Q,COT!$A:$A,YEAR(daily!$A2725),COT!$B:$B,WEEKNUM(daily!$A2725))</f>
        <v>95</v>
      </c>
      <c r="AA2725">
        <f>SUMIFS(Saudi!B:B,Saudi!$A:$A,YEAR(daily!$A2725))</f>
        <v>741.61599999999999</v>
      </c>
      <c r="AB2725">
        <f>SUMIFS(Saudi!C:C,Saudi!$A:$A,YEAR(daily!$A2725))</f>
        <v>670.98500000000001</v>
      </c>
      <c r="AC2725">
        <f>SUMIFS(Saudi!F:F,Saudi!$A:$A,YEAR(daily!$A2725))</f>
        <v>3981420</v>
      </c>
      <c r="AD2725">
        <f>SUMIFS(Saudi!G:G,Saudi!$A:$A,YEAR(daily!$A2725))</f>
        <v>79.530291590719216</v>
      </c>
      <c r="AE2725">
        <f>SUMIFS(Saudi!H:H,Saudi!$A:$A,YEAR(daily!$A2725))</f>
        <v>316643493.54512131</v>
      </c>
      <c r="AF2725" s="5">
        <f t="shared" si="109"/>
        <v>12</v>
      </c>
      <c r="AG2725" s="5">
        <f t="shared" si="110"/>
        <v>2010</v>
      </c>
    </row>
    <row r="2726" spans="1:33">
      <c r="A2726" s="3">
        <v>40543</v>
      </c>
      <c r="B2726" s="1">
        <v>311738</v>
      </c>
      <c r="C2726" s="1">
        <v>90547</v>
      </c>
      <c r="D2726" s="1">
        <v>61245</v>
      </c>
      <c r="E2726" s="1">
        <v>91.38</v>
      </c>
      <c r="F2726" s="1">
        <v>92.91</v>
      </c>
      <c r="G2726" s="1">
        <v>93.41</v>
      </c>
      <c r="H2726" s="2">
        <v>53.1</v>
      </c>
      <c r="I2726" s="2">
        <v>29.2</v>
      </c>
      <c r="J2726" s="2">
        <v>87.9</v>
      </c>
      <c r="K2726" s="2">
        <v>90</v>
      </c>
      <c r="L2726">
        <f>SUMIFS(US!B:B,US!$D:$D,YEAR(daily!$A2726),US!$E:$E,MONTH(daily!$A2726))</f>
        <v>10057</v>
      </c>
      <c r="M2726">
        <f>SUMIFS(US!C:C,US!$D:$D,YEAR(daily!$A2726),US!$E:$E,MONTH(daily!$A2726))</f>
        <v>19722</v>
      </c>
      <c r="N2726">
        <f>SUMIFS(COT!E:E,COT!$A:$A,YEAR(daily!$A2726),COT!$B:$B,WEEKNUM(daily!$A2726))</f>
        <v>1401989</v>
      </c>
      <c r="O2726">
        <f>SUMIFS(COT!F:F,COT!$A:$A,YEAR(daily!$A2726),COT!$B:$B,WEEKNUM(daily!$A2726))</f>
        <v>333184</v>
      </c>
      <c r="P2726">
        <f>SUMIFS(COT!G:G,COT!$A:$A,YEAR(daily!$A2726),COT!$B:$B,WEEKNUM(daily!$A2726))</f>
        <v>170634</v>
      </c>
      <c r="Q2726">
        <f>SUMIFS(COT!H:H,COT!$A:$A,YEAR(daily!$A2726),COT!$B:$B,WEEKNUM(daily!$A2726))</f>
        <v>305051</v>
      </c>
      <c r="R2726">
        <f>SUMIFS(COT!I:I,COT!$A:$A,YEAR(daily!$A2726),COT!$B:$B,WEEKNUM(daily!$A2726))</f>
        <v>676627</v>
      </c>
      <c r="S2726">
        <f>SUMIFS(COT!J:J,COT!$A:$A,YEAR(daily!$A2726),COT!$B:$B,WEEKNUM(daily!$A2726))</f>
        <v>875238</v>
      </c>
      <c r="T2726">
        <f>SUMIFS(COT!K:K,COT!$A:$A,YEAR(daily!$A2726),COT!$B:$B,WEEKNUM(daily!$A2726))</f>
        <v>87127</v>
      </c>
      <c r="U2726">
        <f>SUMIFS(COT!L:L,COT!$A:$A,YEAR(daily!$A2726),COT!$B:$B,WEEKNUM(daily!$A2726))</f>
        <v>51066</v>
      </c>
      <c r="V2726">
        <f>SUMIFS(COT!M:M,COT!$A:$A,YEAR(daily!$A2726),COT!$B:$B,WEEKNUM(daily!$A2726))</f>
        <v>129</v>
      </c>
      <c r="W2726">
        <f>SUMIFS(COT!N:N,COT!$A:$A,YEAR(daily!$A2726),COT!$B:$B,WEEKNUM(daily!$A2726))</f>
        <v>84</v>
      </c>
      <c r="X2726">
        <f>SUMIFS(COT!O:O,COT!$A:$A,YEAR(daily!$A2726),COT!$B:$B,WEEKNUM(daily!$A2726))</f>
        <v>134</v>
      </c>
      <c r="Y2726">
        <f>SUMIFS(COT!P:P,COT!$A:$A,YEAR(daily!$A2726),COT!$B:$B,WEEKNUM(daily!$A2726))</f>
        <v>88</v>
      </c>
      <c r="Z2726">
        <f>SUMIFS(COT!Q:Q,COT!$A:$A,YEAR(daily!$A2726),COT!$B:$B,WEEKNUM(daily!$A2726))</f>
        <v>95</v>
      </c>
      <c r="AA2726">
        <f>SUMIFS(Saudi!B:B,Saudi!$A:$A,YEAR(daily!$A2726))</f>
        <v>741.61599999999999</v>
      </c>
      <c r="AB2726">
        <f>SUMIFS(Saudi!C:C,Saudi!$A:$A,YEAR(daily!$A2726))</f>
        <v>670.98500000000001</v>
      </c>
      <c r="AC2726">
        <f>SUMIFS(Saudi!F:F,Saudi!$A:$A,YEAR(daily!$A2726))</f>
        <v>3981420</v>
      </c>
      <c r="AD2726">
        <f>SUMIFS(Saudi!G:G,Saudi!$A:$A,YEAR(daily!$A2726))</f>
        <v>79.530291590719216</v>
      </c>
      <c r="AE2726">
        <f>SUMIFS(Saudi!H:H,Saudi!$A:$A,YEAR(daily!$A2726))</f>
        <v>316643493.54512131</v>
      </c>
      <c r="AF2726" s="5">
        <f t="shared" si="109"/>
        <v>12</v>
      </c>
      <c r="AG2726" s="5">
        <f t="shared" si="110"/>
        <v>2010</v>
      </c>
    </row>
    <row r="2727" spans="1:33">
      <c r="A2727" s="3">
        <v>40546</v>
      </c>
      <c r="B2727" s="1">
        <v>315022</v>
      </c>
      <c r="C2727" s="1">
        <v>92486</v>
      </c>
      <c r="D2727" s="1">
        <v>63396</v>
      </c>
      <c r="E2727" s="1">
        <v>91.55</v>
      </c>
      <c r="F2727" s="1">
        <v>93.14</v>
      </c>
      <c r="G2727" s="1">
        <v>93.72</v>
      </c>
      <c r="H2727" s="2">
        <v>53.1</v>
      </c>
      <c r="I2727" s="2">
        <v>29.2</v>
      </c>
      <c r="J2727" s="2">
        <v>87.9</v>
      </c>
      <c r="K2727" s="2">
        <v>90</v>
      </c>
      <c r="L2727">
        <f>SUMIFS(US!B:B,US!$D:$D,YEAR(daily!$A2727),US!$E:$E,MONTH(daily!$A2727))</f>
        <v>9780</v>
      </c>
      <c r="M2727">
        <f>SUMIFS(US!C:C,US!$D:$D,YEAR(daily!$A2727),US!$E:$E,MONTH(daily!$A2727))</f>
        <v>18911</v>
      </c>
      <c r="N2727">
        <f>SUMIFS(COT!E:E,COT!$A:$A,YEAR(daily!$A2727),COT!$B:$B,WEEKNUM(daily!$A2727))</f>
        <v>1471226</v>
      </c>
      <c r="O2727">
        <f>SUMIFS(COT!F:F,COT!$A:$A,YEAR(daily!$A2727),COT!$B:$B,WEEKNUM(daily!$A2727))</f>
        <v>331128</v>
      </c>
      <c r="P2727">
        <f>SUMIFS(COT!G:G,COT!$A:$A,YEAR(daily!$A2727),COT!$B:$B,WEEKNUM(daily!$A2727))</f>
        <v>181662</v>
      </c>
      <c r="Q2727">
        <f>SUMIFS(COT!H:H,COT!$A:$A,YEAR(daily!$A2727),COT!$B:$B,WEEKNUM(daily!$A2727))</f>
        <v>359689</v>
      </c>
      <c r="R2727">
        <f>SUMIFS(COT!I:I,COT!$A:$A,YEAR(daily!$A2727),COT!$B:$B,WEEKNUM(daily!$A2727))</f>
        <v>689454</v>
      </c>
      <c r="S2727">
        <f>SUMIFS(COT!J:J,COT!$A:$A,YEAR(daily!$A2727),COT!$B:$B,WEEKNUM(daily!$A2727))</f>
        <v>877677</v>
      </c>
      <c r="T2727">
        <f>SUMIFS(COT!K:K,COT!$A:$A,YEAR(daily!$A2727),COT!$B:$B,WEEKNUM(daily!$A2727))</f>
        <v>90955</v>
      </c>
      <c r="U2727">
        <f>SUMIFS(COT!L:L,COT!$A:$A,YEAR(daily!$A2727),COT!$B:$B,WEEKNUM(daily!$A2727))</f>
        <v>52198</v>
      </c>
      <c r="V2727">
        <f>SUMIFS(COT!M:M,COT!$A:$A,YEAR(daily!$A2727),COT!$B:$B,WEEKNUM(daily!$A2727))</f>
        <v>134</v>
      </c>
      <c r="W2727">
        <f>SUMIFS(COT!N:N,COT!$A:$A,YEAR(daily!$A2727),COT!$B:$B,WEEKNUM(daily!$A2727))</f>
        <v>98</v>
      </c>
      <c r="X2727">
        <f>SUMIFS(COT!O:O,COT!$A:$A,YEAR(daily!$A2727),COT!$B:$B,WEEKNUM(daily!$A2727))</f>
        <v>157</v>
      </c>
      <c r="Y2727">
        <f>SUMIFS(COT!P:P,COT!$A:$A,YEAR(daily!$A2727),COT!$B:$B,WEEKNUM(daily!$A2727))</f>
        <v>90</v>
      </c>
      <c r="Z2727">
        <f>SUMIFS(COT!Q:Q,COT!$A:$A,YEAR(daily!$A2727),COT!$B:$B,WEEKNUM(daily!$A2727))</f>
        <v>95</v>
      </c>
      <c r="AA2727">
        <f>SUMIFS(Saudi!B:B,Saudi!$A:$A,YEAR(daily!$A2727))</f>
        <v>1117.7919999999999</v>
      </c>
      <c r="AB2727">
        <f>SUMIFS(Saudi!C:C,Saudi!$A:$A,YEAR(daily!$A2727))</f>
        <v>837.5</v>
      </c>
      <c r="AC2727">
        <f>SUMIFS(Saudi!F:F,Saudi!$A:$A,YEAR(daily!$A2727))</f>
        <v>4186680</v>
      </c>
      <c r="AD2727">
        <f>SUMIFS(Saudi!G:G,Saudi!$A:$A,YEAR(daily!$A2727))</f>
        <v>95.120400125395847</v>
      </c>
      <c r="AE2727">
        <f>SUMIFS(Saudi!H:H,Saudi!$A:$A,YEAR(daily!$A2727))</f>
        <v>398238676.7969923</v>
      </c>
      <c r="AF2727" s="5">
        <f t="shared" si="109"/>
        <v>1</v>
      </c>
      <c r="AG2727" s="5">
        <f t="shared" si="110"/>
        <v>2011</v>
      </c>
    </row>
    <row r="2728" spans="1:33">
      <c r="A2728" s="3">
        <v>40547</v>
      </c>
      <c r="B2728" s="1">
        <v>310848</v>
      </c>
      <c r="C2728" s="1">
        <v>94273</v>
      </c>
      <c r="D2728" s="1">
        <v>69861</v>
      </c>
      <c r="E2728" s="1">
        <v>89.38</v>
      </c>
      <c r="F2728" s="1">
        <v>91.32</v>
      </c>
      <c r="G2728" s="1">
        <v>92.07</v>
      </c>
      <c r="H2728" s="2">
        <v>53.1</v>
      </c>
      <c r="I2728" s="2">
        <v>29.2</v>
      </c>
      <c r="J2728" s="2">
        <v>87.9</v>
      </c>
      <c r="K2728" s="2">
        <v>90</v>
      </c>
      <c r="L2728">
        <f>SUMIFS(US!B:B,US!$D:$D,YEAR(daily!$A2728),US!$E:$E,MONTH(daily!$A2728))</f>
        <v>9780</v>
      </c>
      <c r="M2728">
        <f>SUMIFS(US!C:C,US!$D:$D,YEAR(daily!$A2728),US!$E:$E,MONTH(daily!$A2728))</f>
        <v>18911</v>
      </c>
      <c r="N2728">
        <f>SUMIFS(COT!E:E,COT!$A:$A,YEAR(daily!$A2728),COT!$B:$B,WEEKNUM(daily!$A2728))</f>
        <v>1471226</v>
      </c>
      <c r="O2728">
        <f>SUMIFS(COT!F:F,COT!$A:$A,YEAR(daily!$A2728),COT!$B:$B,WEEKNUM(daily!$A2728))</f>
        <v>331128</v>
      </c>
      <c r="P2728">
        <f>SUMIFS(COT!G:G,COT!$A:$A,YEAR(daily!$A2728),COT!$B:$B,WEEKNUM(daily!$A2728))</f>
        <v>181662</v>
      </c>
      <c r="Q2728">
        <f>SUMIFS(COT!H:H,COT!$A:$A,YEAR(daily!$A2728),COT!$B:$B,WEEKNUM(daily!$A2728))</f>
        <v>359689</v>
      </c>
      <c r="R2728">
        <f>SUMIFS(COT!I:I,COT!$A:$A,YEAR(daily!$A2728),COT!$B:$B,WEEKNUM(daily!$A2728))</f>
        <v>689454</v>
      </c>
      <c r="S2728">
        <f>SUMIFS(COT!J:J,COT!$A:$A,YEAR(daily!$A2728),COT!$B:$B,WEEKNUM(daily!$A2728))</f>
        <v>877677</v>
      </c>
      <c r="T2728">
        <f>SUMIFS(COT!K:K,COT!$A:$A,YEAR(daily!$A2728),COT!$B:$B,WEEKNUM(daily!$A2728))</f>
        <v>90955</v>
      </c>
      <c r="U2728">
        <f>SUMIFS(COT!L:L,COT!$A:$A,YEAR(daily!$A2728),COT!$B:$B,WEEKNUM(daily!$A2728))</f>
        <v>52198</v>
      </c>
      <c r="V2728">
        <f>SUMIFS(COT!M:M,COT!$A:$A,YEAR(daily!$A2728),COT!$B:$B,WEEKNUM(daily!$A2728))</f>
        <v>134</v>
      </c>
      <c r="W2728">
        <f>SUMIFS(COT!N:N,COT!$A:$A,YEAR(daily!$A2728),COT!$B:$B,WEEKNUM(daily!$A2728))</f>
        <v>98</v>
      </c>
      <c r="X2728">
        <f>SUMIFS(COT!O:O,COT!$A:$A,YEAR(daily!$A2728),COT!$B:$B,WEEKNUM(daily!$A2728))</f>
        <v>157</v>
      </c>
      <c r="Y2728">
        <f>SUMIFS(COT!P:P,COT!$A:$A,YEAR(daily!$A2728),COT!$B:$B,WEEKNUM(daily!$A2728))</f>
        <v>90</v>
      </c>
      <c r="Z2728">
        <f>SUMIFS(COT!Q:Q,COT!$A:$A,YEAR(daily!$A2728),COT!$B:$B,WEEKNUM(daily!$A2728))</f>
        <v>95</v>
      </c>
      <c r="AA2728">
        <f>SUMIFS(Saudi!B:B,Saudi!$A:$A,YEAR(daily!$A2728))</f>
        <v>1117.7919999999999</v>
      </c>
      <c r="AB2728">
        <f>SUMIFS(Saudi!C:C,Saudi!$A:$A,YEAR(daily!$A2728))</f>
        <v>837.5</v>
      </c>
      <c r="AC2728">
        <f>SUMIFS(Saudi!F:F,Saudi!$A:$A,YEAR(daily!$A2728))</f>
        <v>4186680</v>
      </c>
      <c r="AD2728">
        <f>SUMIFS(Saudi!G:G,Saudi!$A:$A,YEAR(daily!$A2728))</f>
        <v>95.120400125395847</v>
      </c>
      <c r="AE2728">
        <f>SUMIFS(Saudi!H:H,Saudi!$A:$A,YEAR(daily!$A2728))</f>
        <v>398238676.7969923</v>
      </c>
      <c r="AF2728" s="5">
        <f t="shared" si="109"/>
        <v>1</v>
      </c>
      <c r="AG2728" s="5">
        <f t="shared" si="110"/>
        <v>2011</v>
      </c>
    </row>
    <row r="2729" spans="1:33">
      <c r="A2729" s="3">
        <v>40548</v>
      </c>
      <c r="B2729" s="1">
        <v>302621</v>
      </c>
      <c r="C2729" s="1">
        <v>95976</v>
      </c>
      <c r="D2729" s="1">
        <v>76968</v>
      </c>
      <c r="E2729" s="1">
        <v>90.3</v>
      </c>
      <c r="F2729" s="1">
        <v>92.39</v>
      </c>
      <c r="G2729" s="1">
        <v>93.23</v>
      </c>
      <c r="H2729" s="2">
        <v>53.1</v>
      </c>
      <c r="I2729" s="2">
        <v>29.2</v>
      </c>
      <c r="J2729" s="2">
        <v>87.9</v>
      </c>
      <c r="K2729" s="2">
        <v>90</v>
      </c>
      <c r="L2729">
        <f>SUMIFS(US!B:B,US!$D:$D,YEAR(daily!$A2729),US!$E:$E,MONTH(daily!$A2729))</f>
        <v>9780</v>
      </c>
      <c r="M2729">
        <f>SUMIFS(US!C:C,US!$D:$D,YEAR(daily!$A2729),US!$E:$E,MONTH(daily!$A2729))</f>
        <v>18911</v>
      </c>
      <c r="N2729">
        <f>SUMIFS(COT!E:E,COT!$A:$A,YEAR(daily!$A2729),COT!$B:$B,WEEKNUM(daily!$A2729))</f>
        <v>1471226</v>
      </c>
      <c r="O2729">
        <f>SUMIFS(COT!F:F,COT!$A:$A,YEAR(daily!$A2729),COT!$B:$B,WEEKNUM(daily!$A2729))</f>
        <v>331128</v>
      </c>
      <c r="P2729">
        <f>SUMIFS(COT!G:G,COT!$A:$A,YEAR(daily!$A2729),COT!$B:$B,WEEKNUM(daily!$A2729))</f>
        <v>181662</v>
      </c>
      <c r="Q2729">
        <f>SUMIFS(COT!H:H,COT!$A:$A,YEAR(daily!$A2729),COT!$B:$B,WEEKNUM(daily!$A2729))</f>
        <v>359689</v>
      </c>
      <c r="R2729">
        <f>SUMIFS(COT!I:I,COT!$A:$A,YEAR(daily!$A2729),COT!$B:$B,WEEKNUM(daily!$A2729))</f>
        <v>689454</v>
      </c>
      <c r="S2729">
        <f>SUMIFS(COT!J:J,COT!$A:$A,YEAR(daily!$A2729),COT!$B:$B,WEEKNUM(daily!$A2729))</f>
        <v>877677</v>
      </c>
      <c r="T2729">
        <f>SUMIFS(COT!K:K,COT!$A:$A,YEAR(daily!$A2729),COT!$B:$B,WEEKNUM(daily!$A2729))</f>
        <v>90955</v>
      </c>
      <c r="U2729">
        <f>SUMIFS(COT!L:L,COT!$A:$A,YEAR(daily!$A2729),COT!$B:$B,WEEKNUM(daily!$A2729))</f>
        <v>52198</v>
      </c>
      <c r="V2729">
        <f>SUMIFS(COT!M:M,COT!$A:$A,YEAR(daily!$A2729),COT!$B:$B,WEEKNUM(daily!$A2729))</f>
        <v>134</v>
      </c>
      <c r="W2729">
        <f>SUMIFS(COT!N:N,COT!$A:$A,YEAR(daily!$A2729),COT!$B:$B,WEEKNUM(daily!$A2729))</f>
        <v>98</v>
      </c>
      <c r="X2729">
        <f>SUMIFS(COT!O:O,COT!$A:$A,YEAR(daily!$A2729),COT!$B:$B,WEEKNUM(daily!$A2729))</f>
        <v>157</v>
      </c>
      <c r="Y2729">
        <f>SUMIFS(COT!P:P,COT!$A:$A,YEAR(daily!$A2729),COT!$B:$B,WEEKNUM(daily!$A2729))</f>
        <v>90</v>
      </c>
      <c r="Z2729">
        <f>SUMIFS(COT!Q:Q,COT!$A:$A,YEAR(daily!$A2729),COT!$B:$B,WEEKNUM(daily!$A2729))</f>
        <v>95</v>
      </c>
      <c r="AA2729">
        <f>SUMIFS(Saudi!B:B,Saudi!$A:$A,YEAR(daily!$A2729))</f>
        <v>1117.7919999999999</v>
      </c>
      <c r="AB2729">
        <f>SUMIFS(Saudi!C:C,Saudi!$A:$A,YEAR(daily!$A2729))</f>
        <v>837.5</v>
      </c>
      <c r="AC2729">
        <f>SUMIFS(Saudi!F:F,Saudi!$A:$A,YEAR(daily!$A2729))</f>
        <v>4186680</v>
      </c>
      <c r="AD2729">
        <f>SUMIFS(Saudi!G:G,Saudi!$A:$A,YEAR(daily!$A2729))</f>
        <v>95.120400125395847</v>
      </c>
      <c r="AE2729">
        <f>SUMIFS(Saudi!H:H,Saudi!$A:$A,YEAR(daily!$A2729))</f>
        <v>398238676.7969923</v>
      </c>
      <c r="AF2729" s="5">
        <f t="shared" si="109"/>
        <v>1</v>
      </c>
      <c r="AG2729" s="5">
        <f t="shared" si="110"/>
        <v>2011</v>
      </c>
    </row>
    <row r="2730" spans="1:33">
      <c r="A2730" s="3">
        <v>40549</v>
      </c>
      <c r="B2730" s="1">
        <v>288938</v>
      </c>
      <c r="C2730" s="1">
        <v>101075</v>
      </c>
      <c r="D2730" s="1">
        <v>80754</v>
      </c>
      <c r="E2730" s="1">
        <v>88.38</v>
      </c>
      <c r="F2730" s="1">
        <v>90.9</v>
      </c>
      <c r="G2730" s="1">
        <v>91.84</v>
      </c>
      <c r="H2730" s="2">
        <v>53.1</v>
      </c>
      <c r="I2730" s="2">
        <v>29.2</v>
      </c>
      <c r="J2730" s="2">
        <v>87.9</v>
      </c>
      <c r="K2730" s="2">
        <v>90</v>
      </c>
      <c r="L2730">
        <f>SUMIFS(US!B:B,US!$D:$D,YEAR(daily!$A2730),US!$E:$E,MONTH(daily!$A2730))</f>
        <v>9780</v>
      </c>
      <c r="M2730">
        <f>SUMIFS(US!C:C,US!$D:$D,YEAR(daily!$A2730),US!$E:$E,MONTH(daily!$A2730))</f>
        <v>18911</v>
      </c>
      <c r="N2730">
        <f>SUMIFS(COT!E:E,COT!$A:$A,YEAR(daily!$A2730),COT!$B:$B,WEEKNUM(daily!$A2730))</f>
        <v>1471226</v>
      </c>
      <c r="O2730">
        <f>SUMIFS(COT!F:F,COT!$A:$A,YEAR(daily!$A2730),COT!$B:$B,WEEKNUM(daily!$A2730))</f>
        <v>331128</v>
      </c>
      <c r="P2730">
        <f>SUMIFS(COT!G:G,COT!$A:$A,YEAR(daily!$A2730),COT!$B:$B,WEEKNUM(daily!$A2730))</f>
        <v>181662</v>
      </c>
      <c r="Q2730">
        <f>SUMIFS(COT!H:H,COT!$A:$A,YEAR(daily!$A2730),COT!$B:$B,WEEKNUM(daily!$A2730))</f>
        <v>359689</v>
      </c>
      <c r="R2730">
        <f>SUMIFS(COT!I:I,COT!$A:$A,YEAR(daily!$A2730),COT!$B:$B,WEEKNUM(daily!$A2730))</f>
        <v>689454</v>
      </c>
      <c r="S2730">
        <f>SUMIFS(COT!J:J,COT!$A:$A,YEAR(daily!$A2730),COT!$B:$B,WEEKNUM(daily!$A2730))</f>
        <v>877677</v>
      </c>
      <c r="T2730">
        <f>SUMIFS(COT!K:K,COT!$A:$A,YEAR(daily!$A2730),COT!$B:$B,WEEKNUM(daily!$A2730))</f>
        <v>90955</v>
      </c>
      <c r="U2730">
        <f>SUMIFS(COT!L:L,COT!$A:$A,YEAR(daily!$A2730),COT!$B:$B,WEEKNUM(daily!$A2730))</f>
        <v>52198</v>
      </c>
      <c r="V2730">
        <f>SUMIFS(COT!M:M,COT!$A:$A,YEAR(daily!$A2730),COT!$B:$B,WEEKNUM(daily!$A2730))</f>
        <v>134</v>
      </c>
      <c r="W2730">
        <f>SUMIFS(COT!N:N,COT!$A:$A,YEAR(daily!$A2730),COT!$B:$B,WEEKNUM(daily!$A2730))</f>
        <v>98</v>
      </c>
      <c r="X2730">
        <f>SUMIFS(COT!O:O,COT!$A:$A,YEAR(daily!$A2730),COT!$B:$B,WEEKNUM(daily!$A2730))</f>
        <v>157</v>
      </c>
      <c r="Y2730">
        <f>SUMIFS(COT!P:P,COT!$A:$A,YEAR(daily!$A2730),COT!$B:$B,WEEKNUM(daily!$A2730))</f>
        <v>90</v>
      </c>
      <c r="Z2730">
        <f>SUMIFS(COT!Q:Q,COT!$A:$A,YEAR(daily!$A2730),COT!$B:$B,WEEKNUM(daily!$A2730))</f>
        <v>95</v>
      </c>
      <c r="AA2730">
        <f>SUMIFS(Saudi!B:B,Saudi!$A:$A,YEAR(daily!$A2730))</f>
        <v>1117.7919999999999</v>
      </c>
      <c r="AB2730">
        <f>SUMIFS(Saudi!C:C,Saudi!$A:$A,YEAR(daily!$A2730))</f>
        <v>837.5</v>
      </c>
      <c r="AC2730">
        <f>SUMIFS(Saudi!F:F,Saudi!$A:$A,YEAR(daily!$A2730))</f>
        <v>4186680</v>
      </c>
      <c r="AD2730">
        <f>SUMIFS(Saudi!G:G,Saudi!$A:$A,YEAR(daily!$A2730))</f>
        <v>95.120400125395847</v>
      </c>
      <c r="AE2730">
        <f>SUMIFS(Saudi!H:H,Saudi!$A:$A,YEAR(daily!$A2730))</f>
        <v>398238676.7969923</v>
      </c>
      <c r="AF2730" s="5">
        <f t="shared" si="109"/>
        <v>1</v>
      </c>
      <c r="AG2730" s="5">
        <f t="shared" si="110"/>
        <v>2011</v>
      </c>
    </row>
    <row r="2731" spans="1:33">
      <c r="A2731" s="3">
        <v>40550</v>
      </c>
      <c r="B2731" s="1">
        <v>251299</v>
      </c>
      <c r="C2731" s="1">
        <v>98814</v>
      </c>
      <c r="D2731" s="1">
        <v>82450</v>
      </c>
      <c r="E2731" s="1">
        <v>88.03</v>
      </c>
      <c r="F2731" s="1">
        <v>90.17</v>
      </c>
      <c r="G2731" s="1">
        <v>90.98</v>
      </c>
      <c r="H2731" s="2">
        <v>53.1</v>
      </c>
      <c r="I2731" s="2">
        <v>29.2</v>
      </c>
      <c r="J2731" s="2">
        <v>87.9</v>
      </c>
      <c r="K2731" s="2">
        <v>90</v>
      </c>
      <c r="L2731">
        <f>SUMIFS(US!B:B,US!$D:$D,YEAR(daily!$A2731),US!$E:$E,MONTH(daily!$A2731))</f>
        <v>9780</v>
      </c>
      <c r="M2731">
        <f>SUMIFS(US!C:C,US!$D:$D,YEAR(daily!$A2731),US!$E:$E,MONTH(daily!$A2731))</f>
        <v>18911</v>
      </c>
      <c r="N2731">
        <f>SUMIFS(COT!E:E,COT!$A:$A,YEAR(daily!$A2731),COT!$B:$B,WEEKNUM(daily!$A2731))</f>
        <v>1471226</v>
      </c>
      <c r="O2731">
        <f>SUMIFS(COT!F:F,COT!$A:$A,YEAR(daily!$A2731),COT!$B:$B,WEEKNUM(daily!$A2731))</f>
        <v>331128</v>
      </c>
      <c r="P2731">
        <f>SUMIFS(COT!G:G,COT!$A:$A,YEAR(daily!$A2731),COT!$B:$B,WEEKNUM(daily!$A2731))</f>
        <v>181662</v>
      </c>
      <c r="Q2731">
        <f>SUMIFS(COT!H:H,COT!$A:$A,YEAR(daily!$A2731),COT!$B:$B,WEEKNUM(daily!$A2731))</f>
        <v>359689</v>
      </c>
      <c r="R2731">
        <f>SUMIFS(COT!I:I,COT!$A:$A,YEAR(daily!$A2731),COT!$B:$B,WEEKNUM(daily!$A2731))</f>
        <v>689454</v>
      </c>
      <c r="S2731">
        <f>SUMIFS(COT!J:J,COT!$A:$A,YEAR(daily!$A2731),COT!$B:$B,WEEKNUM(daily!$A2731))</f>
        <v>877677</v>
      </c>
      <c r="T2731">
        <f>SUMIFS(COT!K:K,COT!$A:$A,YEAR(daily!$A2731),COT!$B:$B,WEEKNUM(daily!$A2731))</f>
        <v>90955</v>
      </c>
      <c r="U2731">
        <f>SUMIFS(COT!L:L,COT!$A:$A,YEAR(daily!$A2731),COT!$B:$B,WEEKNUM(daily!$A2731))</f>
        <v>52198</v>
      </c>
      <c r="V2731">
        <f>SUMIFS(COT!M:M,COT!$A:$A,YEAR(daily!$A2731),COT!$B:$B,WEEKNUM(daily!$A2731))</f>
        <v>134</v>
      </c>
      <c r="W2731">
        <f>SUMIFS(COT!N:N,COT!$A:$A,YEAR(daily!$A2731),COT!$B:$B,WEEKNUM(daily!$A2731))</f>
        <v>98</v>
      </c>
      <c r="X2731">
        <f>SUMIFS(COT!O:O,COT!$A:$A,YEAR(daily!$A2731),COT!$B:$B,WEEKNUM(daily!$A2731))</f>
        <v>157</v>
      </c>
      <c r="Y2731">
        <f>SUMIFS(COT!P:P,COT!$A:$A,YEAR(daily!$A2731),COT!$B:$B,WEEKNUM(daily!$A2731))</f>
        <v>90</v>
      </c>
      <c r="Z2731">
        <f>SUMIFS(COT!Q:Q,COT!$A:$A,YEAR(daily!$A2731),COT!$B:$B,WEEKNUM(daily!$A2731))</f>
        <v>95</v>
      </c>
      <c r="AA2731">
        <f>SUMIFS(Saudi!B:B,Saudi!$A:$A,YEAR(daily!$A2731))</f>
        <v>1117.7919999999999</v>
      </c>
      <c r="AB2731">
        <f>SUMIFS(Saudi!C:C,Saudi!$A:$A,YEAR(daily!$A2731))</f>
        <v>837.5</v>
      </c>
      <c r="AC2731">
        <f>SUMIFS(Saudi!F:F,Saudi!$A:$A,YEAR(daily!$A2731))</f>
        <v>4186680</v>
      </c>
      <c r="AD2731">
        <f>SUMIFS(Saudi!G:G,Saudi!$A:$A,YEAR(daily!$A2731))</f>
        <v>95.120400125395847</v>
      </c>
      <c r="AE2731">
        <f>SUMIFS(Saudi!H:H,Saudi!$A:$A,YEAR(daily!$A2731))</f>
        <v>398238676.7969923</v>
      </c>
      <c r="AF2731" s="5">
        <f t="shared" si="109"/>
        <v>1</v>
      </c>
      <c r="AG2731" s="5">
        <f t="shared" si="110"/>
        <v>2011</v>
      </c>
    </row>
    <row r="2732" spans="1:33">
      <c r="A2732" s="3">
        <v>40553</v>
      </c>
      <c r="B2732" s="1">
        <v>226754</v>
      </c>
      <c r="C2732" s="1">
        <v>97449</v>
      </c>
      <c r="D2732" s="1">
        <v>81555</v>
      </c>
      <c r="E2732" s="1">
        <v>89.25</v>
      </c>
      <c r="F2732" s="1">
        <v>91.67</v>
      </c>
      <c r="G2732" s="1">
        <v>92.58</v>
      </c>
      <c r="H2732" s="2">
        <v>53.1</v>
      </c>
      <c r="I2732" s="2">
        <v>29.2</v>
      </c>
      <c r="J2732" s="2">
        <v>87.9</v>
      </c>
      <c r="K2732" s="2">
        <v>90</v>
      </c>
      <c r="L2732">
        <f>SUMIFS(US!B:B,US!$D:$D,YEAR(daily!$A2732),US!$E:$E,MONTH(daily!$A2732))</f>
        <v>9780</v>
      </c>
      <c r="M2732">
        <f>SUMIFS(US!C:C,US!$D:$D,YEAR(daily!$A2732),US!$E:$E,MONTH(daily!$A2732))</f>
        <v>18911</v>
      </c>
      <c r="N2732">
        <f>SUMIFS(COT!E:E,COT!$A:$A,YEAR(daily!$A2732),COT!$B:$B,WEEKNUM(daily!$A2732))</f>
        <v>1501588</v>
      </c>
      <c r="O2732">
        <f>SUMIFS(COT!F:F,COT!$A:$A,YEAR(daily!$A2732),COT!$B:$B,WEEKNUM(daily!$A2732))</f>
        <v>337239</v>
      </c>
      <c r="P2732">
        <f>SUMIFS(COT!G:G,COT!$A:$A,YEAR(daily!$A2732),COT!$B:$B,WEEKNUM(daily!$A2732))</f>
        <v>168154</v>
      </c>
      <c r="Q2732">
        <f>SUMIFS(COT!H:H,COT!$A:$A,YEAR(daily!$A2732),COT!$B:$B,WEEKNUM(daily!$A2732))</f>
        <v>364930</v>
      </c>
      <c r="R2732">
        <f>SUMIFS(COT!I:I,COT!$A:$A,YEAR(daily!$A2732),COT!$B:$B,WEEKNUM(daily!$A2732))</f>
        <v>709218</v>
      </c>
      <c r="S2732">
        <f>SUMIFS(COT!J:J,COT!$A:$A,YEAR(daily!$A2732),COT!$B:$B,WEEKNUM(daily!$A2732))</f>
        <v>912859</v>
      </c>
      <c r="T2732">
        <f>SUMIFS(COT!K:K,COT!$A:$A,YEAR(daily!$A2732),COT!$B:$B,WEEKNUM(daily!$A2732))</f>
        <v>90201</v>
      </c>
      <c r="U2732">
        <f>SUMIFS(COT!L:L,COT!$A:$A,YEAR(daily!$A2732),COT!$B:$B,WEEKNUM(daily!$A2732))</f>
        <v>55645</v>
      </c>
      <c r="V2732">
        <f>SUMIFS(COT!M:M,COT!$A:$A,YEAR(daily!$A2732),COT!$B:$B,WEEKNUM(daily!$A2732))</f>
        <v>142</v>
      </c>
      <c r="W2732">
        <f>SUMIFS(COT!N:N,COT!$A:$A,YEAR(daily!$A2732),COT!$B:$B,WEEKNUM(daily!$A2732))</f>
        <v>89</v>
      </c>
      <c r="X2732">
        <f>SUMIFS(COT!O:O,COT!$A:$A,YEAR(daily!$A2732),COT!$B:$B,WEEKNUM(daily!$A2732))</f>
        <v>161</v>
      </c>
      <c r="Y2732">
        <f>SUMIFS(COT!P:P,COT!$A:$A,YEAR(daily!$A2732),COT!$B:$B,WEEKNUM(daily!$A2732))</f>
        <v>91</v>
      </c>
      <c r="Z2732">
        <f>SUMIFS(COT!Q:Q,COT!$A:$A,YEAR(daily!$A2732),COT!$B:$B,WEEKNUM(daily!$A2732))</f>
        <v>99</v>
      </c>
      <c r="AA2732">
        <f>SUMIFS(Saudi!B:B,Saudi!$A:$A,YEAR(daily!$A2732))</f>
        <v>1117.7919999999999</v>
      </c>
      <c r="AB2732">
        <f>SUMIFS(Saudi!C:C,Saudi!$A:$A,YEAR(daily!$A2732))</f>
        <v>837.5</v>
      </c>
      <c r="AC2732">
        <f>SUMIFS(Saudi!F:F,Saudi!$A:$A,YEAR(daily!$A2732))</f>
        <v>4186680</v>
      </c>
      <c r="AD2732">
        <f>SUMIFS(Saudi!G:G,Saudi!$A:$A,YEAR(daily!$A2732))</f>
        <v>95.120400125395847</v>
      </c>
      <c r="AE2732">
        <f>SUMIFS(Saudi!H:H,Saudi!$A:$A,YEAR(daily!$A2732))</f>
        <v>398238676.7969923</v>
      </c>
      <c r="AF2732" s="5">
        <f t="shared" si="109"/>
        <v>1</v>
      </c>
      <c r="AG2732" s="5">
        <f t="shared" si="110"/>
        <v>2011</v>
      </c>
    </row>
    <row r="2733" spans="1:33">
      <c r="A2733" s="3">
        <v>40554</v>
      </c>
      <c r="B2733" s="1">
        <v>195730</v>
      </c>
      <c r="C2733" s="1">
        <v>103985</v>
      </c>
      <c r="D2733" s="1">
        <v>81897</v>
      </c>
      <c r="E2733" s="1">
        <v>91.11</v>
      </c>
      <c r="F2733" s="1">
        <v>93.38</v>
      </c>
      <c r="G2733" s="1">
        <v>94.23</v>
      </c>
      <c r="H2733" s="2">
        <v>53.1</v>
      </c>
      <c r="I2733" s="2">
        <v>29.2</v>
      </c>
      <c r="J2733" s="2">
        <v>87.9</v>
      </c>
      <c r="K2733" s="2">
        <v>90</v>
      </c>
      <c r="L2733">
        <f>SUMIFS(US!B:B,US!$D:$D,YEAR(daily!$A2733),US!$E:$E,MONTH(daily!$A2733))</f>
        <v>9780</v>
      </c>
      <c r="M2733">
        <f>SUMIFS(US!C:C,US!$D:$D,YEAR(daily!$A2733),US!$E:$E,MONTH(daily!$A2733))</f>
        <v>18911</v>
      </c>
      <c r="N2733">
        <f>SUMIFS(COT!E:E,COT!$A:$A,YEAR(daily!$A2733),COT!$B:$B,WEEKNUM(daily!$A2733))</f>
        <v>1501588</v>
      </c>
      <c r="O2733">
        <f>SUMIFS(COT!F:F,COT!$A:$A,YEAR(daily!$A2733),COT!$B:$B,WEEKNUM(daily!$A2733))</f>
        <v>337239</v>
      </c>
      <c r="P2733">
        <f>SUMIFS(COT!G:G,COT!$A:$A,YEAR(daily!$A2733),COT!$B:$B,WEEKNUM(daily!$A2733))</f>
        <v>168154</v>
      </c>
      <c r="Q2733">
        <f>SUMIFS(COT!H:H,COT!$A:$A,YEAR(daily!$A2733),COT!$B:$B,WEEKNUM(daily!$A2733))</f>
        <v>364930</v>
      </c>
      <c r="R2733">
        <f>SUMIFS(COT!I:I,COT!$A:$A,YEAR(daily!$A2733),COT!$B:$B,WEEKNUM(daily!$A2733))</f>
        <v>709218</v>
      </c>
      <c r="S2733">
        <f>SUMIFS(COT!J:J,COT!$A:$A,YEAR(daily!$A2733),COT!$B:$B,WEEKNUM(daily!$A2733))</f>
        <v>912859</v>
      </c>
      <c r="T2733">
        <f>SUMIFS(COT!K:K,COT!$A:$A,YEAR(daily!$A2733),COT!$B:$B,WEEKNUM(daily!$A2733))</f>
        <v>90201</v>
      </c>
      <c r="U2733">
        <f>SUMIFS(COT!L:L,COT!$A:$A,YEAR(daily!$A2733),COT!$B:$B,WEEKNUM(daily!$A2733))</f>
        <v>55645</v>
      </c>
      <c r="V2733">
        <f>SUMIFS(COT!M:M,COT!$A:$A,YEAR(daily!$A2733),COT!$B:$B,WEEKNUM(daily!$A2733))</f>
        <v>142</v>
      </c>
      <c r="W2733">
        <f>SUMIFS(COT!N:N,COT!$A:$A,YEAR(daily!$A2733),COT!$B:$B,WEEKNUM(daily!$A2733))</f>
        <v>89</v>
      </c>
      <c r="X2733">
        <f>SUMIFS(COT!O:O,COT!$A:$A,YEAR(daily!$A2733),COT!$B:$B,WEEKNUM(daily!$A2733))</f>
        <v>161</v>
      </c>
      <c r="Y2733">
        <f>SUMIFS(COT!P:P,COT!$A:$A,YEAR(daily!$A2733),COT!$B:$B,WEEKNUM(daily!$A2733))</f>
        <v>91</v>
      </c>
      <c r="Z2733">
        <f>SUMIFS(COT!Q:Q,COT!$A:$A,YEAR(daily!$A2733),COT!$B:$B,WEEKNUM(daily!$A2733))</f>
        <v>99</v>
      </c>
      <c r="AA2733">
        <f>SUMIFS(Saudi!B:B,Saudi!$A:$A,YEAR(daily!$A2733))</f>
        <v>1117.7919999999999</v>
      </c>
      <c r="AB2733">
        <f>SUMIFS(Saudi!C:C,Saudi!$A:$A,YEAR(daily!$A2733))</f>
        <v>837.5</v>
      </c>
      <c r="AC2733">
        <f>SUMIFS(Saudi!F:F,Saudi!$A:$A,YEAR(daily!$A2733))</f>
        <v>4186680</v>
      </c>
      <c r="AD2733">
        <f>SUMIFS(Saudi!G:G,Saudi!$A:$A,YEAR(daily!$A2733))</f>
        <v>95.120400125395847</v>
      </c>
      <c r="AE2733">
        <f>SUMIFS(Saudi!H:H,Saudi!$A:$A,YEAR(daily!$A2733))</f>
        <v>398238676.7969923</v>
      </c>
      <c r="AF2733" s="5">
        <f t="shared" si="109"/>
        <v>1</v>
      </c>
      <c r="AG2733" s="5">
        <f t="shared" si="110"/>
        <v>2011</v>
      </c>
    </row>
    <row r="2734" spans="1:33">
      <c r="A2734" s="3">
        <v>40555</v>
      </c>
      <c r="B2734" s="1">
        <v>169217</v>
      </c>
      <c r="C2734" s="1">
        <v>111112</v>
      </c>
      <c r="D2734" s="1">
        <v>83022</v>
      </c>
      <c r="E2734" s="1">
        <v>91.86</v>
      </c>
      <c r="F2734" s="1">
        <v>93.74</v>
      </c>
      <c r="G2734" s="1">
        <v>94.48</v>
      </c>
      <c r="H2734" s="2">
        <v>53.1</v>
      </c>
      <c r="I2734" s="2">
        <v>29.2</v>
      </c>
      <c r="J2734" s="2">
        <v>87.9</v>
      </c>
      <c r="K2734" s="2">
        <v>90</v>
      </c>
      <c r="L2734">
        <f>SUMIFS(US!B:B,US!$D:$D,YEAR(daily!$A2734),US!$E:$E,MONTH(daily!$A2734))</f>
        <v>9780</v>
      </c>
      <c r="M2734">
        <f>SUMIFS(US!C:C,US!$D:$D,YEAR(daily!$A2734),US!$E:$E,MONTH(daily!$A2734))</f>
        <v>18911</v>
      </c>
      <c r="N2734">
        <f>SUMIFS(COT!E:E,COT!$A:$A,YEAR(daily!$A2734),COT!$B:$B,WEEKNUM(daily!$A2734))</f>
        <v>1501588</v>
      </c>
      <c r="O2734">
        <f>SUMIFS(COT!F:F,COT!$A:$A,YEAR(daily!$A2734),COT!$B:$B,WEEKNUM(daily!$A2734))</f>
        <v>337239</v>
      </c>
      <c r="P2734">
        <f>SUMIFS(COT!G:G,COT!$A:$A,YEAR(daily!$A2734),COT!$B:$B,WEEKNUM(daily!$A2734))</f>
        <v>168154</v>
      </c>
      <c r="Q2734">
        <f>SUMIFS(COT!H:H,COT!$A:$A,YEAR(daily!$A2734),COT!$B:$B,WEEKNUM(daily!$A2734))</f>
        <v>364930</v>
      </c>
      <c r="R2734">
        <f>SUMIFS(COT!I:I,COT!$A:$A,YEAR(daily!$A2734),COT!$B:$B,WEEKNUM(daily!$A2734))</f>
        <v>709218</v>
      </c>
      <c r="S2734">
        <f>SUMIFS(COT!J:J,COT!$A:$A,YEAR(daily!$A2734),COT!$B:$B,WEEKNUM(daily!$A2734))</f>
        <v>912859</v>
      </c>
      <c r="T2734">
        <f>SUMIFS(COT!K:K,COT!$A:$A,YEAR(daily!$A2734),COT!$B:$B,WEEKNUM(daily!$A2734))</f>
        <v>90201</v>
      </c>
      <c r="U2734">
        <f>SUMIFS(COT!L:L,COT!$A:$A,YEAR(daily!$A2734),COT!$B:$B,WEEKNUM(daily!$A2734))</f>
        <v>55645</v>
      </c>
      <c r="V2734">
        <f>SUMIFS(COT!M:M,COT!$A:$A,YEAR(daily!$A2734),COT!$B:$B,WEEKNUM(daily!$A2734))</f>
        <v>142</v>
      </c>
      <c r="W2734">
        <f>SUMIFS(COT!N:N,COT!$A:$A,YEAR(daily!$A2734),COT!$B:$B,WEEKNUM(daily!$A2734))</f>
        <v>89</v>
      </c>
      <c r="X2734">
        <f>SUMIFS(COT!O:O,COT!$A:$A,YEAR(daily!$A2734),COT!$B:$B,WEEKNUM(daily!$A2734))</f>
        <v>161</v>
      </c>
      <c r="Y2734">
        <f>SUMIFS(COT!P:P,COT!$A:$A,YEAR(daily!$A2734),COT!$B:$B,WEEKNUM(daily!$A2734))</f>
        <v>91</v>
      </c>
      <c r="Z2734">
        <f>SUMIFS(COT!Q:Q,COT!$A:$A,YEAR(daily!$A2734),COT!$B:$B,WEEKNUM(daily!$A2734))</f>
        <v>99</v>
      </c>
      <c r="AA2734">
        <f>SUMIFS(Saudi!B:B,Saudi!$A:$A,YEAR(daily!$A2734))</f>
        <v>1117.7919999999999</v>
      </c>
      <c r="AB2734">
        <f>SUMIFS(Saudi!C:C,Saudi!$A:$A,YEAR(daily!$A2734))</f>
        <v>837.5</v>
      </c>
      <c r="AC2734">
        <f>SUMIFS(Saudi!F:F,Saudi!$A:$A,YEAR(daily!$A2734))</f>
        <v>4186680</v>
      </c>
      <c r="AD2734">
        <f>SUMIFS(Saudi!G:G,Saudi!$A:$A,YEAR(daily!$A2734))</f>
        <v>95.120400125395847</v>
      </c>
      <c r="AE2734">
        <f>SUMIFS(Saudi!H:H,Saudi!$A:$A,YEAR(daily!$A2734))</f>
        <v>398238676.7969923</v>
      </c>
      <c r="AF2734" s="5">
        <f t="shared" si="109"/>
        <v>1</v>
      </c>
      <c r="AG2734" s="5">
        <f t="shared" si="110"/>
        <v>2011</v>
      </c>
    </row>
    <row r="2735" spans="1:33">
      <c r="A2735" s="3">
        <v>40556</v>
      </c>
      <c r="B2735" s="1">
        <v>129665</v>
      </c>
      <c r="C2735" s="1">
        <v>109429</v>
      </c>
      <c r="D2735" s="1">
        <v>88538</v>
      </c>
      <c r="E2735" s="1">
        <v>91.4</v>
      </c>
      <c r="F2735" s="1">
        <v>93.21</v>
      </c>
      <c r="G2735" s="1">
        <v>94</v>
      </c>
      <c r="H2735" s="2">
        <v>53.1</v>
      </c>
      <c r="I2735" s="2">
        <v>29.2</v>
      </c>
      <c r="J2735" s="2">
        <v>87.9</v>
      </c>
      <c r="K2735" s="2">
        <v>90</v>
      </c>
      <c r="L2735">
        <f>SUMIFS(US!B:B,US!$D:$D,YEAR(daily!$A2735),US!$E:$E,MONTH(daily!$A2735))</f>
        <v>9780</v>
      </c>
      <c r="M2735">
        <f>SUMIFS(US!C:C,US!$D:$D,YEAR(daily!$A2735),US!$E:$E,MONTH(daily!$A2735))</f>
        <v>18911</v>
      </c>
      <c r="N2735">
        <f>SUMIFS(COT!E:E,COT!$A:$A,YEAR(daily!$A2735),COT!$B:$B,WEEKNUM(daily!$A2735))</f>
        <v>1501588</v>
      </c>
      <c r="O2735">
        <f>SUMIFS(COT!F:F,COT!$A:$A,YEAR(daily!$A2735),COT!$B:$B,WEEKNUM(daily!$A2735))</f>
        <v>337239</v>
      </c>
      <c r="P2735">
        <f>SUMIFS(COT!G:G,COT!$A:$A,YEAR(daily!$A2735),COT!$B:$B,WEEKNUM(daily!$A2735))</f>
        <v>168154</v>
      </c>
      <c r="Q2735">
        <f>SUMIFS(COT!H:H,COT!$A:$A,YEAR(daily!$A2735),COT!$B:$B,WEEKNUM(daily!$A2735))</f>
        <v>364930</v>
      </c>
      <c r="R2735">
        <f>SUMIFS(COT!I:I,COT!$A:$A,YEAR(daily!$A2735),COT!$B:$B,WEEKNUM(daily!$A2735))</f>
        <v>709218</v>
      </c>
      <c r="S2735">
        <f>SUMIFS(COT!J:J,COT!$A:$A,YEAR(daily!$A2735),COT!$B:$B,WEEKNUM(daily!$A2735))</f>
        <v>912859</v>
      </c>
      <c r="T2735">
        <f>SUMIFS(COT!K:K,COT!$A:$A,YEAR(daily!$A2735),COT!$B:$B,WEEKNUM(daily!$A2735))</f>
        <v>90201</v>
      </c>
      <c r="U2735">
        <f>SUMIFS(COT!L:L,COT!$A:$A,YEAR(daily!$A2735),COT!$B:$B,WEEKNUM(daily!$A2735))</f>
        <v>55645</v>
      </c>
      <c r="V2735">
        <f>SUMIFS(COT!M:M,COT!$A:$A,YEAR(daily!$A2735),COT!$B:$B,WEEKNUM(daily!$A2735))</f>
        <v>142</v>
      </c>
      <c r="W2735">
        <f>SUMIFS(COT!N:N,COT!$A:$A,YEAR(daily!$A2735),COT!$B:$B,WEEKNUM(daily!$A2735))</f>
        <v>89</v>
      </c>
      <c r="X2735">
        <f>SUMIFS(COT!O:O,COT!$A:$A,YEAR(daily!$A2735),COT!$B:$B,WEEKNUM(daily!$A2735))</f>
        <v>161</v>
      </c>
      <c r="Y2735">
        <f>SUMIFS(COT!P:P,COT!$A:$A,YEAR(daily!$A2735),COT!$B:$B,WEEKNUM(daily!$A2735))</f>
        <v>91</v>
      </c>
      <c r="Z2735">
        <f>SUMIFS(COT!Q:Q,COT!$A:$A,YEAR(daily!$A2735),COT!$B:$B,WEEKNUM(daily!$A2735))</f>
        <v>99</v>
      </c>
      <c r="AA2735">
        <f>SUMIFS(Saudi!B:B,Saudi!$A:$A,YEAR(daily!$A2735))</f>
        <v>1117.7919999999999</v>
      </c>
      <c r="AB2735">
        <f>SUMIFS(Saudi!C:C,Saudi!$A:$A,YEAR(daily!$A2735))</f>
        <v>837.5</v>
      </c>
      <c r="AC2735">
        <f>SUMIFS(Saudi!F:F,Saudi!$A:$A,YEAR(daily!$A2735))</f>
        <v>4186680</v>
      </c>
      <c r="AD2735">
        <f>SUMIFS(Saudi!G:G,Saudi!$A:$A,YEAR(daily!$A2735))</f>
        <v>95.120400125395847</v>
      </c>
      <c r="AE2735">
        <f>SUMIFS(Saudi!H:H,Saudi!$A:$A,YEAR(daily!$A2735))</f>
        <v>398238676.7969923</v>
      </c>
      <c r="AF2735" s="5">
        <f t="shared" si="109"/>
        <v>1</v>
      </c>
      <c r="AG2735" s="5">
        <f t="shared" si="110"/>
        <v>2011</v>
      </c>
    </row>
    <row r="2736" spans="1:33">
      <c r="A2736" s="3">
        <v>40557</v>
      </c>
      <c r="B2736" s="1">
        <v>88818</v>
      </c>
      <c r="C2736" s="1">
        <v>112436</v>
      </c>
      <c r="D2736" s="1">
        <v>84694</v>
      </c>
      <c r="E2736" s="1">
        <v>91.54</v>
      </c>
      <c r="F2736" s="1">
        <v>93.56</v>
      </c>
      <c r="G2736" s="1">
        <v>94.43</v>
      </c>
      <c r="H2736" s="2">
        <v>53.1</v>
      </c>
      <c r="I2736" s="2">
        <v>29.2</v>
      </c>
      <c r="J2736" s="2">
        <v>87.9</v>
      </c>
      <c r="K2736" s="2">
        <v>90</v>
      </c>
      <c r="L2736">
        <f>SUMIFS(US!B:B,US!$D:$D,YEAR(daily!$A2736),US!$E:$E,MONTH(daily!$A2736))</f>
        <v>9780</v>
      </c>
      <c r="M2736">
        <f>SUMIFS(US!C:C,US!$D:$D,YEAR(daily!$A2736),US!$E:$E,MONTH(daily!$A2736))</f>
        <v>18911</v>
      </c>
      <c r="N2736">
        <f>SUMIFS(COT!E:E,COT!$A:$A,YEAR(daily!$A2736),COT!$B:$B,WEEKNUM(daily!$A2736))</f>
        <v>1501588</v>
      </c>
      <c r="O2736">
        <f>SUMIFS(COT!F:F,COT!$A:$A,YEAR(daily!$A2736),COT!$B:$B,WEEKNUM(daily!$A2736))</f>
        <v>337239</v>
      </c>
      <c r="P2736">
        <f>SUMIFS(COT!G:G,COT!$A:$A,YEAR(daily!$A2736),COT!$B:$B,WEEKNUM(daily!$A2736))</f>
        <v>168154</v>
      </c>
      <c r="Q2736">
        <f>SUMIFS(COT!H:H,COT!$A:$A,YEAR(daily!$A2736),COT!$B:$B,WEEKNUM(daily!$A2736))</f>
        <v>364930</v>
      </c>
      <c r="R2736">
        <f>SUMIFS(COT!I:I,COT!$A:$A,YEAR(daily!$A2736),COT!$B:$B,WEEKNUM(daily!$A2736))</f>
        <v>709218</v>
      </c>
      <c r="S2736">
        <f>SUMIFS(COT!J:J,COT!$A:$A,YEAR(daily!$A2736),COT!$B:$B,WEEKNUM(daily!$A2736))</f>
        <v>912859</v>
      </c>
      <c r="T2736">
        <f>SUMIFS(COT!K:K,COT!$A:$A,YEAR(daily!$A2736),COT!$B:$B,WEEKNUM(daily!$A2736))</f>
        <v>90201</v>
      </c>
      <c r="U2736">
        <f>SUMIFS(COT!L:L,COT!$A:$A,YEAR(daily!$A2736),COT!$B:$B,WEEKNUM(daily!$A2736))</f>
        <v>55645</v>
      </c>
      <c r="V2736">
        <f>SUMIFS(COT!M:M,COT!$A:$A,YEAR(daily!$A2736),COT!$B:$B,WEEKNUM(daily!$A2736))</f>
        <v>142</v>
      </c>
      <c r="W2736">
        <f>SUMIFS(COT!N:N,COT!$A:$A,YEAR(daily!$A2736),COT!$B:$B,WEEKNUM(daily!$A2736))</f>
        <v>89</v>
      </c>
      <c r="X2736">
        <f>SUMIFS(COT!O:O,COT!$A:$A,YEAR(daily!$A2736),COT!$B:$B,WEEKNUM(daily!$A2736))</f>
        <v>161</v>
      </c>
      <c r="Y2736">
        <f>SUMIFS(COT!P:P,COT!$A:$A,YEAR(daily!$A2736),COT!$B:$B,WEEKNUM(daily!$A2736))</f>
        <v>91</v>
      </c>
      <c r="Z2736">
        <f>SUMIFS(COT!Q:Q,COT!$A:$A,YEAR(daily!$A2736),COT!$B:$B,WEEKNUM(daily!$A2736))</f>
        <v>99</v>
      </c>
      <c r="AA2736">
        <f>SUMIFS(Saudi!B:B,Saudi!$A:$A,YEAR(daily!$A2736))</f>
        <v>1117.7919999999999</v>
      </c>
      <c r="AB2736">
        <f>SUMIFS(Saudi!C:C,Saudi!$A:$A,YEAR(daily!$A2736))</f>
        <v>837.5</v>
      </c>
      <c r="AC2736">
        <f>SUMIFS(Saudi!F:F,Saudi!$A:$A,YEAR(daily!$A2736))</f>
        <v>4186680</v>
      </c>
      <c r="AD2736">
        <f>SUMIFS(Saudi!G:G,Saudi!$A:$A,YEAR(daily!$A2736))</f>
        <v>95.120400125395847</v>
      </c>
      <c r="AE2736">
        <f>SUMIFS(Saudi!H:H,Saudi!$A:$A,YEAR(daily!$A2736))</f>
        <v>398238676.7969923</v>
      </c>
      <c r="AF2736" s="5">
        <f t="shared" si="109"/>
        <v>1</v>
      </c>
      <c r="AG2736" s="5">
        <f t="shared" si="110"/>
        <v>2011</v>
      </c>
    </row>
    <row r="2737" spans="1:33">
      <c r="A2737" s="3">
        <v>40561</v>
      </c>
      <c r="B2737" s="1">
        <v>52461</v>
      </c>
      <c r="C2737" s="1">
        <v>111916</v>
      </c>
      <c r="D2737" s="1">
        <v>84934</v>
      </c>
      <c r="E2737" s="1">
        <v>91.38</v>
      </c>
      <c r="F2737" s="1">
        <v>93.33</v>
      </c>
      <c r="G2737" s="1">
        <v>94.24</v>
      </c>
      <c r="H2737" s="2">
        <v>53.1</v>
      </c>
      <c r="I2737" s="2">
        <v>29.2</v>
      </c>
      <c r="J2737" s="2">
        <v>87.9</v>
      </c>
      <c r="K2737" s="2">
        <v>90</v>
      </c>
      <c r="L2737">
        <f>SUMIFS(US!B:B,US!$D:$D,YEAR(daily!$A2737),US!$E:$E,MONTH(daily!$A2737))</f>
        <v>9780</v>
      </c>
      <c r="M2737">
        <f>SUMIFS(US!C:C,US!$D:$D,YEAR(daily!$A2737),US!$E:$E,MONTH(daily!$A2737))</f>
        <v>18911</v>
      </c>
      <c r="N2737">
        <f>SUMIFS(COT!E:E,COT!$A:$A,YEAR(daily!$A2737),COT!$B:$B,WEEKNUM(daily!$A2737))</f>
        <v>1491996</v>
      </c>
      <c r="O2737">
        <f>SUMIFS(COT!F:F,COT!$A:$A,YEAR(daily!$A2737),COT!$B:$B,WEEKNUM(daily!$A2737))</f>
        <v>326830</v>
      </c>
      <c r="P2737">
        <f>SUMIFS(COT!G:G,COT!$A:$A,YEAR(daily!$A2737),COT!$B:$B,WEEKNUM(daily!$A2737))</f>
        <v>160279</v>
      </c>
      <c r="Q2737">
        <f>SUMIFS(COT!H:H,COT!$A:$A,YEAR(daily!$A2737),COT!$B:$B,WEEKNUM(daily!$A2737))</f>
        <v>353968</v>
      </c>
      <c r="R2737">
        <f>SUMIFS(COT!I:I,COT!$A:$A,YEAR(daily!$A2737),COT!$B:$B,WEEKNUM(daily!$A2737))</f>
        <v>714813</v>
      </c>
      <c r="S2737">
        <f>SUMIFS(COT!J:J,COT!$A:$A,YEAR(daily!$A2737),COT!$B:$B,WEEKNUM(daily!$A2737))</f>
        <v>924316</v>
      </c>
      <c r="T2737">
        <f>SUMIFS(COT!K:K,COT!$A:$A,YEAR(daily!$A2737),COT!$B:$B,WEEKNUM(daily!$A2737))</f>
        <v>96385</v>
      </c>
      <c r="U2737">
        <f>SUMIFS(COT!L:L,COT!$A:$A,YEAR(daily!$A2737),COT!$B:$B,WEEKNUM(daily!$A2737))</f>
        <v>53433</v>
      </c>
      <c r="V2737">
        <f>SUMIFS(COT!M:M,COT!$A:$A,YEAR(daily!$A2737),COT!$B:$B,WEEKNUM(daily!$A2737))</f>
        <v>133</v>
      </c>
      <c r="W2737">
        <f>SUMIFS(COT!N:N,COT!$A:$A,YEAR(daily!$A2737),COT!$B:$B,WEEKNUM(daily!$A2737))</f>
        <v>82</v>
      </c>
      <c r="X2737">
        <f>SUMIFS(COT!O:O,COT!$A:$A,YEAR(daily!$A2737),COT!$B:$B,WEEKNUM(daily!$A2737))</f>
        <v>155</v>
      </c>
      <c r="Y2737">
        <f>SUMIFS(COT!P:P,COT!$A:$A,YEAR(daily!$A2737),COT!$B:$B,WEEKNUM(daily!$A2737))</f>
        <v>91</v>
      </c>
      <c r="Z2737">
        <f>SUMIFS(COT!Q:Q,COT!$A:$A,YEAR(daily!$A2737),COT!$B:$B,WEEKNUM(daily!$A2737))</f>
        <v>101</v>
      </c>
      <c r="AA2737">
        <f>SUMIFS(Saudi!B:B,Saudi!$A:$A,YEAR(daily!$A2737))</f>
        <v>1117.7919999999999</v>
      </c>
      <c r="AB2737">
        <f>SUMIFS(Saudi!C:C,Saudi!$A:$A,YEAR(daily!$A2737))</f>
        <v>837.5</v>
      </c>
      <c r="AC2737">
        <f>SUMIFS(Saudi!F:F,Saudi!$A:$A,YEAR(daily!$A2737))</f>
        <v>4186680</v>
      </c>
      <c r="AD2737">
        <f>SUMIFS(Saudi!G:G,Saudi!$A:$A,YEAR(daily!$A2737))</f>
        <v>95.120400125395847</v>
      </c>
      <c r="AE2737">
        <f>SUMIFS(Saudi!H:H,Saudi!$A:$A,YEAR(daily!$A2737))</f>
        <v>398238676.7969923</v>
      </c>
      <c r="AF2737" s="5">
        <f t="shared" si="109"/>
        <v>1</v>
      </c>
      <c r="AG2737" s="5">
        <f t="shared" si="110"/>
        <v>2011</v>
      </c>
    </row>
    <row r="2738" spans="1:33">
      <c r="A2738" s="3">
        <v>40562</v>
      </c>
      <c r="B2738" s="1">
        <v>19065</v>
      </c>
      <c r="C2738" s="1">
        <v>112002</v>
      </c>
      <c r="D2738" s="1">
        <v>88167</v>
      </c>
      <c r="E2738" s="1">
        <v>90.86</v>
      </c>
      <c r="F2738" s="1">
        <v>92.98</v>
      </c>
      <c r="G2738" s="1">
        <v>93.99</v>
      </c>
      <c r="H2738" s="2">
        <v>53.1</v>
      </c>
      <c r="I2738" s="2">
        <v>29.2</v>
      </c>
      <c r="J2738" s="2">
        <v>87.9</v>
      </c>
      <c r="K2738" s="2">
        <v>90</v>
      </c>
      <c r="L2738">
        <f>SUMIFS(US!B:B,US!$D:$D,YEAR(daily!$A2738),US!$E:$E,MONTH(daily!$A2738))</f>
        <v>9780</v>
      </c>
      <c r="M2738">
        <f>SUMIFS(US!C:C,US!$D:$D,YEAR(daily!$A2738),US!$E:$E,MONTH(daily!$A2738))</f>
        <v>18911</v>
      </c>
      <c r="N2738">
        <f>SUMIFS(COT!E:E,COT!$A:$A,YEAR(daily!$A2738),COT!$B:$B,WEEKNUM(daily!$A2738))</f>
        <v>1491996</v>
      </c>
      <c r="O2738">
        <f>SUMIFS(COT!F:F,COT!$A:$A,YEAR(daily!$A2738),COT!$B:$B,WEEKNUM(daily!$A2738))</f>
        <v>326830</v>
      </c>
      <c r="P2738">
        <f>SUMIFS(COT!G:G,COT!$A:$A,YEAR(daily!$A2738),COT!$B:$B,WEEKNUM(daily!$A2738))</f>
        <v>160279</v>
      </c>
      <c r="Q2738">
        <f>SUMIFS(COT!H:H,COT!$A:$A,YEAR(daily!$A2738),COT!$B:$B,WEEKNUM(daily!$A2738))</f>
        <v>353968</v>
      </c>
      <c r="R2738">
        <f>SUMIFS(COT!I:I,COT!$A:$A,YEAR(daily!$A2738),COT!$B:$B,WEEKNUM(daily!$A2738))</f>
        <v>714813</v>
      </c>
      <c r="S2738">
        <f>SUMIFS(COT!J:J,COT!$A:$A,YEAR(daily!$A2738),COT!$B:$B,WEEKNUM(daily!$A2738))</f>
        <v>924316</v>
      </c>
      <c r="T2738">
        <f>SUMIFS(COT!K:K,COT!$A:$A,YEAR(daily!$A2738),COT!$B:$B,WEEKNUM(daily!$A2738))</f>
        <v>96385</v>
      </c>
      <c r="U2738">
        <f>SUMIFS(COT!L:L,COT!$A:$A,YEAR(daily!$A2738),COT!$B:$B,WEEKNUM(daily!$A2738))</f>
        <v>53433</v>
      </c>
      <c r="V2738">
        <f>SUMIFS(COT!M:M,COT!$A:$A,YEAR(daily!$A2738),COT!$B:$B,WEEKNUM(daily!$A2738))</f>
        <v>133</v>
      </c>
      <c r="W2738">
        <f>SUMIFS(COT!N:N,COT!$A:$A,YEAR(daily!$A2738),COT!$B:$B,WEEKNUM(daily!$A2738))</f>
        <v>82</v>
      </c>
      <c r="X2738">
        <f>SUMIFS(COT!O:O,COT!$A:$A,YEAR(daily!$A2738),COT!$B:$B,WEEKNUM(daily!$A2738))</f>
        <v>155</v>
      </c>
      <c r="Y2738">
        <f>SUMIFS(COT!P:P,COT!$A:$A,YEAR(daily!$A2738),COT!$B:$B,WEEKNUM(daily!$A2738))</f>
        <v>91</v>
      </c>
      <c r="Z2738">
        <f>SUMIFS(COT!Q:Q,COT!$A:$A,YEAR(daily!$A2738),COT!$B:$B,WEEKNUM(daily!$A2738))</f>
        <v>101</v>
      </c>
      <c r="AA2738">
        <f>SUMIFS(Saudi!B:B,Saudi!$A:$A,YEAR(daily!$A2738))</f>
        <v>1117.7919999999999</v>
      </c>
      <c r="AB2738">
        <f>SUMIFS(Saudi!C:C,Saudi!$A:$A,YEAR(daily!$A2738))</f>
        <v>837.5</v>
      </c>
      <c r="AC2738">
        <f>SUMIFS(Saudi!F:F,Saudi!$A:$A,YEAR(daily!$A2738))</f>
        <v>4186680</v>
      </c>
      <c r="AD2738">
        <f>SUMIFS(Saudi!G:G,Saudi!$A:$A,YEAR(daily!$A2738))</f>
        <v>95.120400125395847</v>
      </c>
      <c r="AE2738">
        <f>SUMIFS(Saudi!H:H,Saudi!$A:$A,YEAR(daily!$A2738))</f>
        <v>398238676.7969923</v>
      </c>
      <c r="AF2738" s="5">
        <f t="shared" si="109"/>
        <v>1</v>
      </c>
      <c r="AG2738" s="5">
        <f t="shared" si="110"/>
        <v>2011</v>
      </c>
    </row>
    <row r="2739" spans="1:33">
      <c r="A2739" s="3">
        <v>40563</v>
      </c>
      <c r="B2739" s="1">
        <v>2111</v>
      </c>
      <c r="C2739" s="1">
        <v>120896</v>
      </c>
      <c r="D2739" s="1">
        <v>94363</v>
      </c>
      <c r="E2739" s="1">
        <v>88.86</v>
      </c>
      <c r="F2739" s="1">
        <v>90.96</v>
      </c>
      <c r="G2739" s="1">
        <v>92.18</v>
      </c>
      <c r="H2739" s="2">
        <v>53.1</v>
      </c>
      <c r="I2739" s="2">
        <v>29.2</v>
      </c>
      <c r="J2739" s="2">
        <v>87.9</v>
      </c>
      <c r="K2739" s="2">
        <v>90</v>
      </c>
      <c r="L2739">
        <f>SUMIFS(US!B:B,US!$D:$D,YEAR(daily!$A2739),US!$E:$E,MONTH(daily!$A2739))</f>
        <v>9780</v>
      </c>
      <c r="M2739">
        <f>SUMIFS(US!C:C,US!$D:$D,YEAR(daily!$A2739),US!$E:$E,MONTH(daily!$A2739))</f>
        <v>18911</v>
      </c>
      <c r="N2739">
        <f>SUMIFS(COT!E:E,COT!$A:$A,YEAR(daily!$A2739),COT!$B:$B,WEEKNUM(daily!$A2739))</f>
        <v>1491996</v>
      </c>
      <c r="O2739">
        <f>SUMIFS(COT!F:F,COT!$A:$A,YEAR(daily!$A2739),COT!$B:$B,WEEKNUM(daily!$A2739))</f>
        <v>326830</v>
      </c>
      <c r="P2739">
        <f>SUMIFS(COT!G:G,COT!$A:$A,YEAR(daily!$A2739),COT!$B:$B,WEEKNUM(daily!$A2739))</f>
        <v>160279</v>
      </c>
      <c r="Q2739">
        <f>SUMIFS(COT!H:H,COT!$A:$A,YEAR(daily!$A2739),COT!$B:$B,WEEKNUM(daily!$A2739))</f>
        <v>353968</v>
      </c>
      <c r="R2739">
        <f>SUMIFS(COT!I:I,COT!$A:$A,YEAR(daily!$A2739),COT!$B:$B,WEEKNUM(daily!$A2739))</f>
        <v>714813</v>
      </c>
      <c r="S2739">
        <f>SUMIFS(COT!J:J,COT!$A:$A,YEAR(daily!$A2739),COT!$B:$B,WEEKNUM(daily!$A2739))</f>
        <v>924316</v>
      </c>
      <c r="T2739">
        <f>SUMIFS(COT!K:K,COT!$A:$A,YEAR(daily!$A2739),COT!$B:$B,WEEKNUM(daily!$A2739))</f>
        <v>96385</v>
      </c>
      <c r="U2739">
        <f>SUMIFS(COT!L:L,COT!$A:$A,YEAR(daily!$A2739),COT!$B:$B,WEEKNUM(daily!$A2739))</f>
        <v>53433</v>
      </c>
      <c r="V2739">
        <f>SUMIFS(COT!M:M,COT!$A:$A,YEAR(daily!$A2739),COT!$B:$B,WEEKNUM(daily!$A2739))</f>
        <v>133</v>
      </c>
      <c r="W2739">
        <f>SUMIFS(COT!N:N,COT!$A:$A,YEAR(daily!$A2739),COT!$B:$B,WEEKNUM(daily!$A2739))</f>
        <v>82</v>
      </c>
      <c r="X2739">
        <f>SUMIFS(COT!O:O,COT!$A:$A,YEAR(daily!$A2739),COT!$B:$B,WEEKNUM(daily!$A2739))</f>
        <v>155</v>
      </c>
      <c r="Y2739">
        <f>SUMIFS(COT!P:P,COT!$A:$A,YEAR(daily!$A2739),COT!$B:$B,WEEKNUM(daily!$A2739))</f>
        <v>91</v>
      </c>
      <c r="Z2739">
        <f>SUMIFS(COT!Q:Q,COT!$A:$A,YEAR(daily!$A2739),COT!$B:$B,WEEKNUM(daily!$A2739))</f>
        <v>101</v>
      </c>
      <c r="AA2739">
        <f>SUMIFS(Saudi!B:B,Saudi!$A:$A,YEAR(daily!$A2739))</f>
        <v>1117.7919999999999</v>
      </c>
      <c r="AB2739">
        <f>SUMIFS(Saudi!C:C,Saudi!$A:$A,YEAR(daily!$A2739))</f>
        <v>837.5</v>
      </c>
      <c r="AC2739">
        <f>SUMIFS(Saudi!F:F,Saudi!$A:$A,YEAR(daily!$A2739))</f>
        <v>4186680</v>
      </c>
      <c r="AD2739">
        <f>SUMIFS(Saudi!G:G,Saudi!$A:$A,YEAR(daily!$A2739))</f>
        <v>95.120400125395847</v>
      </c>
      <c r="AE2739">
        <f>SUMIFS(Saudi!H:H,Saudi!$A:$A,YEAR(daily!$A2739))</f>
        <v>398238676.7969923</v>
      </c>
      <c r="AF2739" s="5">
        <f t="shared" si="109"/>
        <v>1</v>
      </c>
      <c r="AG2739" s="5">
        <f t="shared" si="110"/>
        <v>2011</v>
      </c>
    </row>
    <row r="2740" spans="1:33">
      <c r="A2740" s="3">
        <v>40564</v>
      </c>
      <c r="B2740" s="1">
        <v>405376</v>
      </c>
      <c r="C2740" s="1">
        <v>89987</v>
      </c>
      <c r="D2740" s="1">
        <v>110178</v>
      </c>
      <c r="E2740" s="1">
        <v>89.11</v>
      </c>
      <c r="F2740" s="1">
        <v>92.04</v>
      </c>
      <c r="G2740" s="1">
        <v>93.07</v>
      </c>
      <c r="H2740" s="2">
        <v>53.1</v>
      </c>
      <c r="I2740" s="2">
        <v>29.2</v>
      </c>
      <c r="J2740" s="2">
        <v>87.9</v>
      </c>
      <c r="K2740" s="2">
        <v>90</v>
      </c>
      <c r="L2740">
        <f>SUMIFS(US!B:B,US!$D:$D,YEAR(daily!$A2740),US!$E:$E,MONTH(daily!$A2740))</f>
        <v>9780</v>
      </c>
      <c r="M2740">
        <f>SUMIFS(US!C:C,US!$D:$D,YEAR(daily!$A2740),US!$E:$E,MONTH(daily!$A2740))</f>
        <v>18911</v>
      </c>
      <c r="N2740">
        <f>SUMIFS(COT!E:E,COT!$A:$A,YEAR(daily!$A2740),COT!$B:$B,WEEKNUM(daily!$A2740))</f>
        <v>1491996</v>
      </c>
      <c r="O2740">
        <f>SUMIFS(COT!F:F,COT!$A:$A,YEAR(daily!$A2740),COT!$B:$B,WEEKNUM(daily!$A2740))</f>
        <v>326830</v>
      </c>
      <c r="P2740">
        <f>SUMIFS(COT!G:G,COT!$A:$A,YEAR(daily!$A2740),COT!$B:$B,WEEKNUM(daily!$A2740))</f>
        <v>160279</v>
      </c>
      <c r="Q2740">
        <f>SUMIFS(COT!H:H,COT!$A:$A,YEAR(daily!$A2740),COT!$B:$B,WEEKNUM(daily!$A2740))</f>
        <v>353968</v>
      </c>
      <c r="R2740">
        <f>SUMIFS(COT!I:I,COT!$A:$A,YEAR(daily!$A2740),COT!$B:$B,WEEKNUM(daily!$A2740))</f>
        <v>714813</v>
      </c>
      <c r="S2740">
        <f>SUMIFS(COT!J:J,COT!$A:$A,YEAR(daily!$A2740),COT!$B:$B,WEEKNUM(daily!$A2740))</f>
        <v>924316</v>
      </c>
      <c r="T2740">
        <f>SUMIFS(COT!K:K,COT!$A:$A,YEAR(daily!$A2740),COT!$B:$B,WEEKNUM(daily!$A2740))</f>
        <v>96385</v>
      </c>
      <c r="U2740">
        <f>SUMIFS(COT!L:L,COT!$A:$A,YEAR(daily!$A2740),COT!$B:$B,WEEKNUM(daily!$A2740))</f>
        <v>53433</v>
      </c>
      <c r="V2740">
        <f>SUMIFS(COT!M:M,COT!$A:$A,YEAR(daily!$A2740),COT!$B:$B,WEEKNUM(daily!$A2740))</f>
        <v>133</v>
      </c>
      <c r="W2740">
        <f>SUMIFS(COT!N:N,COT!$A:$A,YEAR(daily!$A2740),COT!$B:$B,WEEKNUM(daily!$A2740))</f>
        <v>82</v>
      </c>
      <c r="X2740">
        <f>SUMIFS(COT!O:O,COT!$A:$A,YEAR(daily!$A2740),COT!$B:$B,WEEKNUM(daily!$A2740))</f>
        <v>155</v>
      </c>
      <c r="Y2740">
        <f>SUMIFS(COT!P:P,COT!$A:$A,YEAR(daily!$A2740),COT!$B:$B,WEEKNUM(daily!$A2740))</f>
        <v>91</v>
      </c>
      <c r="Z2740">
        <f>SUMIFS(COT!Q:Q,COT!$A:$A,YEAR(daily!$A2740),COT!$B:$B,WEEKNUM(daily!$A2740))</f>
        <v>101</v>
      </c>
      <c r="AA2740">
        <f>SUMIFS(Saudi!B:B,Saudi!$A:$A,YEAR(daily!$A2740))</f>
        <v>1117.7919999999999</v>
      </c>
      <c r="AB2740">
        <f>SUMIFS(Saudi!C:C,Saudi!$A:$A,YEAR(daily!$A2740))</f>
        <v>837.5</v>
      </c>
      <c r="AC2740">
        <f>SUMIFS(Saudi!F:F,Saudi!$A:$A,YEAR(daily!$A2740))</f>
        <v>4186680</v>
      </c>
      <c r="AD2740">
        <f>SUMIFS(Saudi!G:G,Saudi!$A:$A,YEAR(daily!$A2740))</f>
        <v>95.120400125395847</v>
      </c>
      <c r="AE2740">
        <f>SUMIFS(Saudi!H:H,Saudi!$A:$A,YEAR(daily!$A2740))</f>
        <v>398238676.7969923</v>
      </c>
      <c r="AF2740" s="5">
        <f t="shared" si="109"/>
        <v>1</v>
      </c>
      <c r="AG2740" s="5">
        <f t="shared" si="110"/>
        <v>2011</v>
      </c>
    </row>
    <row r="2741" spans="1:33">
      <c r="A2741" s="3">
        <v>40567</v>
      </c>
      <c r="B2741" s="1">
        <v>409644</v>
      </c>
      <c r="C2741" s="1">
        <v>95642</v>
      </c>
      <c r="D2741" s="1">
        <v>114429</v>
      </c>
      <c r="E2741" s="1">
        <v>87.87</v>
      </c>
      <c r="F2741" s="1">
        <v>91.02</v>
      </c>
      <c r="G2741" s="1">
        <v>92.07</v>
      </c>
      <c r="H2741" s="2">
        <v>53.1</v>
      </c>
      <c r="I2741" s="2">
        <v>29.2</v>
      </c>
      <c r="J2741" s="2">
        <v>87.9</v>
      </c>
      <c r="K2741" s="2">
        <v>90</v>
      </c>
      <c r="L2741">
        <f>SUMIFS(US!B:B,US!$D:$D,YEAR(daily!$A2741),US!$E:$E,MONTH(daily!$A2741))</f>
        <v>9780</v>
      </c>
      <c r="M2741">
        <f>SUMIFS(US!C:C,US!$D:$D,YEAR(daily!$A2741),US!$E:$E,MONTH(daily!$A2741))</f>
        <v>18911</v>
      </c>
      <c r="N2741">
        <f>SUMIFS(COT!E:E,COT!$A:$A,YEAR(daily!$A2741),COT!$B:$B,WEEKNUM(daily!$A2741))</f>
        <v>1499599</v>
      </c>
      <c r="O2741">
        <f>SUMIFS(COT!F:F,COT!$A:$A,YEAR(daily!$A2741),COT!$B:$B,WEEKNUM(daily!$A2741))</f>
        <v>305004</v>
      </c>
      <c r="P2741">
        <f>SUMIFS(COT!G:G,COT!$A:$A,YEAR(daily!$A2741),COT!$B:$B,WEEKNUM(daily!$A2741))</f>
        <v>161687</v>
      </c>
      <c r="Q2741">
        <f>SUMIFS(COT!H:H,COT!$A:$A,YEAR(daily!$A2741),COT!$B:$B,WEEKNUM(daily!$A2741))</f>
        <v>362227</v>
      </c>
      <c r="R2741">
        <f>SUMIFS(COT!I:I,COT!$A:$A,YEAR(daily!$A2741),COT!$B:$B,WEEKNUM(daily!$A2741))</f>
        <v>732472</v>
      </c>
      <c r="S2741">
        <f>SUMIFS(COT!J:J,COT!$A:$A,YEAR(daily!$A2741),COT!$B:$B,WEEKNUM(daily!$A2741))</f>
        <v>919226</v>
      </c>
      <c r="T2741">
        <f>SUMIFS(COT!K:K,COT!$A:$A,YEAR(daily!$A2741),COT!$B:$B,WEEKNUM(daily!$A2741))</f>
        <v>99896</v>
      </c>
      <c r="U2741">
        <f>SUMIFS(COT!L:L,COT!$A:$A,YEAR(daily!$A2741),COT!$B:$B,WEEKNUM(daily!$A2741))</f>
        <v>56459</v>
      </c>
      <c r="V2741">
        <f>SUMIFS(COT!M:M,COT!$A:$A,YEAR(daily!$A2741),COT!$B:$B,WEEKNUM(daily!$A2741))</f>
        <v>131</v>
      </c>
      <c r="W2741">
        <f>SUMIFS(COT!N:N,COT!$A:$A,YEAR(daily!$A2741),COT!$B:$B,WEEKNUM(daily!$A2741))</f>
        <v>89</v>
      </c>
      <c r="X2741">
        <f>SUMIFS(COT!O:O,COT!$A:$A,YEAR(daily!$A2741),COT!$B:$B,WEEKNUM(daily!$A2741))</f>
        <v>151</v>
      </c>
      <c r="Y2741">
        <f>SUMIFS(COT!P:P,COT!$A:$A,YEAR(daily!$A2741),COT!$B:$B,WEEKNUM(daily!$A2741))</f>
        <v>88</v>
      </c>
      <c r="Z2741">
        <f>SUMIFS(COT!Q:Q,COT!$A:$A,YEAR(daily!$A2741),COT!$B:$B,WEEKNUM(daily!$A2741))</f>
        <v>102</v>
      </c>
      <c r="AA2741">
        <f>SUMIFS(Saudi!B:B,Saudi!$A:$A,YEAR(daily!$A2741))</f>
        <v>1117.7919999999999</v>
      </c>
      <c r="AB2741">
        <f>SUMIFS(Saudi!C:C,Saudi!$A:$A,YEAR(daily!$A2741))</f>
        <v>837.5</v>
      </c>
      <c r="AC2741">
        <f>SUMIFS(Saudi!F:F,Saudi!$A:$A,YEAR(daily!$A2741))</f>
        <v>4186680</v>
      </c>
      <c r="AD2741">
        <f>SUMIFS(Saudi!G:G,Saudi!$A:$A,YEAR(daily!$A2741))</f>
        <v>95.120400125395847</v>
      </c>
      <c r="AE2741">
        <f>SUMIFS(Saudi!H:H,Saudi!$A:$A,YEAR(daily!$A2741))</f>
        <v>398238676.7969923</v>
      </c>
      <c r="AF2741" s="5">
        <f t="shared" si="109"/>
        <v>1</v>
      </c>
      <c r="AG2741" s="5">
        <f t="shared" si="110"/>
        <v>2011</v>
      </c>
    </row>
    <row r="2742" spans="1:33">
      <c r="A2742" s="3">
        <v>40568</v>
      </c>
      <c r="B2742" s="1">
        <v>408392</v>
      </c>
      <c r="C2742" s="1">
        <v>94117</v>
      </c>
      <c r="D2742" s="1">
        <v>114179</v>
      </c>
      <c r="E2742" s="1">
        <v>86.19</v>
      </c>
      <c r="F2742" s="1">
        <v>89.43</v>
      </c>
      <c r="G2742" s="1">
        <v>90.57</v>
      </c>
      <c r="H2742" s="2">
        <v>53.1</v>
      </c>
      <c r="I2742" s="2">
        <v>29.2</v>
      </c>
      <c r="J2742" s="2">
        <v>87.9</v>
      </c>
      <c r="K2742" s="2">
        <v>90</v>
      </c>
      <c r="L2742">
        <f>SUMIFS(US!B:B,US!$D:$D,YEAR(daily!$A2742),US!$E:$E,MONTH(daily!$A2742))</f>
        <v>9780</v>
      </c>
      <c r="M2742">
        <f>SUMIFS(US!C:C,US!$D:$D,YEAR(daily!$A2742),US!$E:$E,MONTH(daily!$A2742))</f>
        <v>18911</v>
      </c>
      <c r="N2742">
        <f>SUMIFS(COT!E:E,COT!$A:$A,YEAR(daily!$A2742),COT!$B:$B,WEEKNUM(daily!$A2742))</f>
        <v>1499599</v>
      </c>
      <c r="O2742">
        <f>SUMIFS(COT!F:F,COT!$A:$A,YEAR(daily!$A2742),COT!$B:$B,WEEKNUM(daily!$A2742))</f>
        <v>305004</v>
      </c>
      <c r="P2742">
        <f>SUMIFS(COT!G:G,COT!$A:$A,YEAR(daily!$A2742),COT!$B:$B,WEEKNUM(daily!$A2742))</f>
        <v>161687</v>
      </c>
      <c r="Q2742">
        <f>SUMIFS(COT!H:H,COT!$A:$A,YEAR(daily!$A2742),COT!$B:$B,WEEKNUM(daily!$A2742))</f>
        <v>362227</v>
      </c>
      <c r="R2742">
        <f>SUMIFS(COT!I:I,COT!$A:$A,YEAR(daily!$A2742),COT!$B:$B,WEEKNUM(daily!$A2742))</f>
        <v>732472</v>
      </c>
      <c r="S2742">
        <f>SUMIFS(COT!J:J,COT!$A:$A,YEAR(daily!$A2742),COT!$B:$B,WEEKNUM(daily!$A2742))</f>
        <v>919226</v>
      </c>
      <c r="T2742">
        <f>SUMIFS(COT!K:K,COT!$A:$A,YEAR(daily!$A2742),COT!$B:$B,WEEKNUM(daily!$A2742))</f>
        <v>99896</v>
      </c>
      <c r="U2742">
        <f>SUMIFS(COT!L:L,COT!$A:$A,YEAR(daily!$A2742),COT!$B:$B,WEEKNUM(daily!$A2742))</f>
        <v>56459</v>
      </c>
      <c r="V2742">
        <f>SUMIFS(COT!M:M,COT!$A:$A,YEAR(daily!$A2742),COT!$B:$B,WEEKNUM(daily!$A2742))</f>
        <v>131</v>
      </c>
      <c r="W2742">
        <f>SUMIFS(COT!N:N,COT!$A:$A,YEAR(daily!$A2742),COT!$B:$B,WEEKNUM(daily!$A2742))</f>
        <v>89</v>
      </c>
      <c r="X2742">
        <f>SUMIFS(COT!O:O,COT!$A:$A,YEAR(daily!$A2742),COT!$B:$B,WEEKNUM(daily!$A2742))</f>
        <v>151</v>
      </c>
      <c r="Y2742">
        <f>SUMIFS(COT!P:P,COT!$A:$A,YEAR(daily!$A2742),COT!$B:$B,WEEKNUM(daily!$A2742))</f>
        <v>88</v>
      </c>
      <c r="Z2742">
        <f>SUMIFS(COT!Q:Q,COT!$A:$A,YEAR(daily!$A2742),COT!$B:$B,WEEKNUM(daily!$A2742))</f>
        <v>102</v>
      </c>
      <c r="AA2742">
        <f>SUMIFS(Saudi!B:B,Saudi!$A:$A,YEAR(daily!$A2742))</f>
        <v>1117.7919999999999</v>
      </c>
      <c r="AB2742">
        <f>SUMIFS(Saudi!C:C,Saudi!$A:$A,YEAR(daily!$A2742))</f>
        <v>837.5</v>
      </c>
      <c r="AC2742">
        <f>SUMIFS(Saudi!F:F,Saudi!$A:$A,YEAR(daily!$A2742))</f>
        <v>4186680</v>
      </c>
      <c r="AD2742">
        <f>SUMIFS(Saudi!G:G,Saudi!$A:$A,YEAR(daily!$A2742))</f>
        <v>95.120400125395847</v>
      </c>
      <c r="AE2742">
        <f>SUMIFS(Saudi!H:H,Saudi!$A:$A,YEAR(daily!$A2742))</f>
        <v>398238676.7969923</v>
      </c>
      <c r="AF2742" s="5">
        <f t="shared" si="109"/>
        <v>1</v>
      </c>
      <c r="AG2742" s="5">
        <f t="shared" si="110"/>
        <v>2011</v>
      </c>
    </row>
    <row r="2743" spans="1:33">
      <c r="A2743" s="3">
        <v>40569</v>
      </c>
      <c r="B2743" s="1">
        <v>410630</v>
      </c>
      <c r="C2743" s="1">
        <v>96077</v>
      </c>
      <c r="D2743" s="1">
        <v>113033</v>
      </c>
      <c r="E2743" s="1">
        <v>87.33</v>
      </c>
      <c r="F2743" s="1">
        <v>91.11</v>
      </c>
      <c r="G2743" s="1">
        <v>92.39</v>
      </c>
      <c r="H2743" s="2">
        <v>53.1</v>
      </c>
      <c r="I2743" s="2">
        <v>29.2</v>
      </c>
      <c r="J2743" s="2">
        <v>87.9</v>
      </c>
      <c r="K2743" s="2">
        <v>90</v>
      </c>
      <c r="L2743">
        <f>SUMIFS(US!B:B,US!$D:$D,YEAR(daily!$A2743),US!$E:$E,MONTH(daily!$A2743))</f>
        <v>9780</v>
      </c>
      <c r="M2743">
        <f>SUMIFS(US!C:C,US!$D:$D,YEAR(daily!$A2743),US!$E:$E,MONTH(daily!$A2743))</f>
        <v>18911</v>
      </c>
      <c r="N2743">
        <f>SUMIFS(COT!E:E,COT!$A:$A,YEAR(daily!$A2743),COT!$B:$B,WEEKNUM(daily!$A2743))</f>
        <v>1499599</v>
      </c>
      <c r="O2743">
        <f>SUMIFS(COT!F:F,COT!$A:$A,YEAR(daily!$A2743),COT!$B:$B,WEEKNUM(daily!$A2743))</f>
        <v>305004</v>
      </c>
      <c r="P2743">
        <f>SUMIFS(COT!G:G,COT!$A:$A,YEAR(daily!$A2743),COT!$B:$B,WEEKNUM(daily!$A2743))</f>
        <v>161687</v>
      </c>
      <c r="Q2743">
        <f>SUMIFS(COT!H:H,COT!$A:$A,YEAR(daily!$A2743),COT!$B:$B,WEEKNUM(daily!$A2743))</f>
        <v>362227</v>
      </c>
      <c r="R2743">
        <f>SUMIFS(COT!I:I,COT!$A:$A,YEAR(daily!$A2743),COT!$B:$B,WEEKNUM(daily!$A2743))</f>
        <v>732472</v>
      </c>
      <c r="S2743">
        <f>SUMIFS(COT!J:J,COT!$A:$A,YEAR(daily!$A2743),COT!$B:$B,WEEKNUM(daily!$A2743))</f>
        <v>919226</v>
      </c>
      <c r="T2743">
        <f>SUMIFS(COT!K:K,COT!$A:$A,YEAR(daily!$A2743),COT!$B:$B,WEEKNUM(daily!$A2743))</f>
        <v>99896</v>
      </c>
      <c r="U2743">
        <f>SUMIFS(COT!L:L,COT!$A:$A,YEAR(daily!$A2743),COT!$B:$B,WEEKNUM(daily!$A2743))</f>
        <v>56459</v>
      </c>
      <c r="V2743">
        <f>SUMIFS(COT!M:M,COT!$A:$A,YEAR(daily!$A2743),COT!$B:$B,WEEKNUM(daily!$A2743))</f>
        <v>131</v>
      </c>
      <c r="W2743">
        <f>SUMIFS(COT!N:N,COT!$A:$A,YEAR(daily!$A2743),COT!$B:$B,WEEKNUM(daily!$A2743))</f>
        <v>89</v>
      </c>
      <c r="X2743">
        <f>SUMIFS(COT!O:O,COT!$A:$A,YEAR(daily!$A2743),COT!$B:$B,WEEKNUM(daily!$A2743))</f>
        <v>151</v>
      </c>
      <c r="Y2743">
        <f>SUMIFS(COT!P:P,COT!$A:$A,YEAR(daily!$A2743),COT!$B:$B,WEEKNUM(daily!$A2743))</f>
        <v>88</v>
      </c>
      <c r="Z2743">
        <f>SUMIFS(COT!Q:Q,COT!$A:$A,YEAR(daily!$A2743),COT!$B:$B,WEEKNUM(daily!$A2743))</f>
        <v>102</v>
      </c>
      <c r="AA2743">
        <f>SUMIFS(Saudi!B:B,Saudi!$A:$A,YEAR(daily!$A2743))</f>
        <v>1117.7919999999999</v>
      </c>
      <c r="AB2743">
        <f>SUMIFS(Saudi!C:C,Saudi!$A:$A,YEAR(daily!$A2743))</f>
        <v>837.5</v>
      </c>
      <c r="AC2743">
        <f>SUMIFS(Saudi!F:F,Saudi!$A:$A,YEAR(daily!$A2743))</f>
        <v>4186680</v>
      </c>
      <c r="AD2743">
        <f>SUMIFS(Saudi!G:G,Saudi!$A:$A,YEAR(daily!$A2743))</f>
        <v>95.120400125395847</v>
      </c>
      <c r="AE2743">
        <f>SUMIFS(Saudi!H:H,Saudi!$A:$A,YEAR(daily!$A2743))</f>
        <v>398238676.7969923</v>
      </c>
      <c r="AF2743" s="5">
        <f t="shared" si="109"/>
        <v>1</v>
      </c>
      <c r="AG2743" s="5">
        <f t="shared" si="110"/>
        <v>2011</v>
      </c>
    </row>
    <row r="2744" spans="1:33">
      <c r="A2744" s="3">
        <v>40570</v>
      </c>
      <c r="B2744" s="1">
        <v>407802</v>
      </c>
      <c r="C2744" s="1">
        <v>102464</v>
      </c>
      <c r="D2744" s="1">
        <v>116886</v>
      </c>
      <c r="E2744" s="1">
        <v>85.64</v>
      </c>
      <c r="F2744" s="1">
        <v>90.45</v>
      </c>
      <c r="G2744" s="1">
        <v>91.91</v>
      </c>
      <c r="H2744" s="2">
        <v>53.1</v>
      </c>
      <c r="I2744" s="2">
        <v>29.2</v>
      </c>
      <c r="J2744" s="2">
        <v>87.9</v>
      </c>
      <c r="K2744" s="2">
        <v>90</v>
      </c>
      <c r="L2744">
        <f>SUMIFS(US!B:B,US!$D:$D,YEAR(daily!$A2744),US!$E:$E,MONTH(daily!$A2744))</f>
        <v>9780</v>
      </c>
      <c r="M2744">
        <f>SUMIFS(US!C:C,US!$D:$D,YEAR(daily!$A2744),US!$E:$E,MONTH(daily!$A2744))</f>
        <v>18911</v>
      </c>
      <c r="N2744">
        <f>SUMIFS(COT!E:E,COT!$A:$A,YEAR(daily!$A2744),COT!$B:$B,WEEKNUM(daily!$A2744))</f>
        <v>1499599</v>
      </c>
      <c r="O2744">
        <f>SUMIFS(COT!F:F,COT!$A:$A,YEAR(daily!$A2744),COT!$B:$B,WEEKNUM(daily!$A2744))</f>
        <v>305004</v>
      </c>
      <c r="P2744">
        <f>SUMIFS(COT!G:G,COT!$A:$A,YEAR(daily!$A2744),COT!$B:$B,WEEKNUM(daily!$A2744))</f>
        <v>161687</v>
      </c>
      <c r="Q2744">
        <f>SUMIFS(COT!H:H,COT!$A:$A,YEAR(daily!$A2744),COT!$B:$B,WEEKNUM(daily!$A2744))</f>
        <v>362227</v>
      </c>
      <c r="R2744">
        <f>SUMIFS(COT!I:I,COT!$A:$A,YEAR(daily!$A2744),COT!$B:$B,WEEKNUM(daily!$A2744))</f>
        <v>732472</v>
      </c>
      <c r="S2744">
        <f>SUMIFS(COT!J:J,COT!$A:$A,YEAR(daily!$A2744),COT!$B:$B,WEEKNUM(daily!$A2744))</f>
        <v>919226</v>
      </c>
      <c r="T2744">
        <f>SUMIFS(COT!K:K,COT!$A:$A,YEAR(daily!$A2744),COT!$B:$B,WEEKNUM(daily!$A2744))</f>
        <v>99896</v>
      </c>
      <c r="U2744">
        <f>SUMIFS(COT!L:L,COT!$A:$A,YEAR(daily!$A2744),COT!$B:$B,WEEKNUM(daily!$A2744))</f>
        <v>56459</v>
      </c>
      <c r="V2744">
        <f>SUMIFS(COT!M:M,COT!$A:$A,YEAR(daily!$A2744),COT!$B:$B,WEEKNUM(daily!$A2744))</f>
        <v>131</v>
      </c>
      <c r="W2744">
        <f>SUMIFS(COT!N:N,COT!$A:$A,YEAR(daily!$A2744),COT!$B:$B,WEEKNUM(daily!$A2744))</f>
        <v>89</v>
      </c>
      <c r="X2744">
        <f>SUMIFS(COT!O:O,COT!$A:$A,YEAR(daily!$A2744),COT!$B:$B,WEEKNUM(daily!$A2744))</f>
        <v>151</v>
      </c>
      <c r="Y2744">
        <f>SUMIFS(COT!P:P,COT!$A:$A,YEAR(daily!$A2744),COT!$B:$B,WEEKNUM(daily!$A2744))</f>
        <v>88</v>
      </c>
      <c r="Z2744">
        <f>SUMIFS(COT!Q:Q,COT!$A:$A,YEAR(daily!$A2744),COT!$B:$B,WEEKNUM(daily!$A2744))</f>
        <v>102</v>
      </c>
      <c r="AA2744">
        <f>SUMIFS(Saudi!B:B,Saudi!$A:$A,YEAR(daily!$A2744))</f>
        <v>1117.7919999999999</v>
      </c>
      <c r="AB2744">
        <f>SUMIFS(Saudi!C:C,Saudi!$A:$A,YEAR(daily!$A2744))</f>
        <v>837.5</v>
      </c>
      <c r="AC2744">
        <f>SUMIFS(Saudi!F:F,Saudi!$A:$A,YEAR(daily!$A2744))</f>
        <v>4186680</v>
      </c>
      <c r="AD2744">
        <f>SUMIFS(Saudi!G:G,Saudi!$A:$A,YEAR(daily!$A2744))</f>
        <v>95.120400125395847</v>
      </c>
      <c r="AE2744">
        <f>SUMIFS(Saudi!H:H,Saudi!$A:$A,YEAR(daily!$A2744))</f>
        <v>398238676.7969923</v>
      </c>
      <c r="AF2744" s="5">
        <f t="shared" si="109"/>
        <v>1</v>
      </c>
      <c r="AG2744" s="5">
        <f t="shared" si="110"/>
        <v>2011</v>
      </c>
    </row>
    <row r="2745" spans="1:33">
      <c r="A2745" s="3">
        <v>40571</v>
      </c>
      <c r="B2745" s="1">
        <v>396281</v>
      </c>
      <c r="C2745" s="1">
        <v>101469</v>
      </c>
      <c r="D2745" s="1">
        <v>120959</v>
      </c>
      <c r="E2745" s="1">
        <v>89.34</v>
      </c>
      <c r="F2745" s="1">
        <v>93.43</v>
      </c>
      <c r="G2745" s="1">
        <v>94.64</v>
      </c>
      <c r="H2745" s="2">
        <v>53.1</v>
      </c>
      <c r="I2745" s="2">
        <v>29.2</v>
      </c>
      <c r="J2745" s="2">
        <v>87.9</v>
      </c>
      <c r="K2745" s="2">
        <v>90</v>
      </c>
      <c r="L2745">
        <f>SUMIFS(US!B:B,US!$D:$D,YEAR(daily!$A2745),US!$E:$E,MONTH(daily!$A2745))</f>
        <v>9780</v>
      </c>
      <c r="M2745">
        <f>SUMIFS(US!C:C,US!$D:$D,YEAR(daily!$A2745),US!$E:$E,MONTH(daily!$A2745))</f>
        <v>18911</v>
      </c>
      <c r="N2745">
        <f>SUMIFS(COT!E:E,COT!$A:$A,YEAR(daily!$A2745),COT!$B:$B,WEEKNUM(daily!$A2745))</f>
        <v>1499599</v>
      </c>
      <c r="O2745">
        <f>SUMIFS(COT!F:F,COT!$A:$A,YEAR(daily!$A2745),COT!$B:$B,WEEKNUM(daily!$A2745))</f>
        <v>305004</v>
      </c>
      <c r="P2745">
        <f>SUMIFS(COT!G:G,COT!$A:$A,YEAR(daily!$A2745),COT!$B:$B,WEEKNUM(daily!$A2745))</f>
        <v>161687</v>
      </c>
      <c r="Q2745">
        <f>SUMIFS(COT!H:H,COT!$A:$A,YEAR(daily!$A2745),COT!$B:$B,WEEKNUM(daily!$A2745))</f>
        <v>362227</v>
      </c>
      <c r="R2745">
        <f>SUMIFS(COT!I:I,COT!$A:$A,YEAR(daily!$A2745),COT!$B:$B,WEEKNUM(daily!$A2745))</f>
        <v>732472</v>
      </c>
      <c r="S2745">
        <f>SUMIFS(COT!J:J,COT!$A:$A,YEAR(daily!$A2745),COT!$B:$B,WEEKNUM(daily!$A2745))</f>
        <v>919226</v>
      </c>
      <c r="T2745">
        <f>SUMIFS(COT!K:K,COT!$A:$A,YEAR(daily!$A2745),COT!$B:$B,WEEKNUM(daily!$A2745))</f>
        <v>99896</v>
      </c>
      <c r="U2745">
        <f>SUMIFS(COT!L:L,COT!$A:$A,YEAR(daily!$A2745),COT!$B:$B,WEEKNUM(daily!$A2745))</f>
        <v>56459</v>
      </c>
      <c r="V2745">
        <f>SUMIFS(COT!M:M,COT!$A:$A,YEAR(daily!$A2745),COT!$B:$B,WEEKNUM(daily!$A2745))</f>
        <v>131</v>
      </c>
      <c r="W2745">
        <f>SUMIFS(COT!N:N,COT!$A:$A,YEAR(daily!$A2745),COT!$B:$B,WEEKNUM(daily!$A2745))</f>
        <v>89</v>
      </c>
      <c r="X2745">
        <f>SUMIFS(COT!O:O,COT!$A:$A,YEAR(daily!$A2745),COT!$B:$B,WEEKNUM(daily!$A2745))</f>
        <v>151</v>
      </c>
      <c r="Y2745">
        <f>SUMIFS(COT!P:P,COT!$A:$A,YEAR(daily!$A2745),COT!$B:$B,WEEKNUM(daily!$A2745))</f>
        <v>88</v>
      </c>
      <c r="Z2745">
        <f>SUMIFS(COT!Q:Q,COT!$A:$A,YEAR(daily!$A2745),COT!$B:$B,WEEKNUM(daily!$A2745))</f>
        <v>102</v>
      </c>
      <c r="AA2745">
        <f>SUMIFS(Saudi!B:B,Saudi!$A:$A,YEAR(daily!$A2745))</f>
        <v>1117.7919999999999</v>
      </c>
      <c r="AB2745">
        <f>SUMIFS(Saudi!C:C,Saudi!$A:$A,YEAR(daily!$A2745))</f>
        <v>837.5</v>
      </c>
      <c r="AC2745">
        <f>SUMIFS(Saudi!F:F,Saudi!$A:$A,YEAR(daily!$A2745))</f>
        <v>4186680</v>
      </c>
      <c r="AD2745">
        <f>SUMIFS(Saudi!G:G,Saudi!$A:$A,YEAR(daily!$A2745))</f>
        <v>95.120400125395847</v>
      </c>
      <c r="AE2745">
        <f>SUMIFS(Saudi!H:H,Saudi!$A:$A,YEAR(daily!$A2745))</f>
        <v>398238676.7969923</v>
      </c>
      <c r="AF2745" s="5">
        <f t="shared" si="109"/>
        <v>1</v>
      </c>
      <c r="AG2745" s="5">
        <f t="shared" si="110"/>
        <v>2011</v>
      </c>
    </row>
    <row r="2746" spans="1:33">
      <c r="A2746" s="3">
        <v>40574</v>
      </c>
      <c r="B2746" s="1">
        <v>395576</v>
      </c>
      <c r="C2746" s="1">
        <v>100213</v>
      </c>
      <c r="D2746" s="1">
        <v>113727</v>
      </c>
      <c r="E2746" s="1">
        <v>92.19</v>
      </c>
      <c r="F2746" s="1">
        <v>95.82</v>
      </c>
      <c r="G2746" s="1">
        <v>96.78</v>
      </c>
      <c r="H2746" s="2">
        <v>53.1</v>
      </c>
      <c r="I2746" s="2">
        <v>29.2</v>
      </c>
      <c r="J2746" s="2">
        <v>87.9</v>
      </c>
      <c r="K2746" s="2">
        <v>90</v>
      </c>
      <c r="L2746">
        <f>SUMIFS(US!B:B,US!$D:$D,YEAR(daily!$A2746),US!$E:$E,MONTH(daily!$A2746))</f>
        <v>9780</v>
      </c>
      <c r="M2746">
        <f>SUMIFS(US!C:C,US!$D:$D,YEAR(daily!$A2746),US!$E:$E,MONTH(daily!$A2746))</f>
        <v>18911</v>
      </c>
      <c r="N2746">
        <f>SUMIFS(COT!E:E,COT!$A:$A,YEAR(daily!$A2746),COT!$B:$B,WEEKNUM(daily!$A2746))</f>
        <v>1531942</v>
      </c>
      <c r="O2746">
        <f>SUMIFS(COT!F:F,COT!$A:$A,YEAR(daily!$A2746),COT!$B:$B,WEEKNUM(daily!$A2746))</f>
        <v>324925</v>
      </c>
      <c r="P2746">
        <f>SUMIFS(COT!G:G,COT!$A:$A,YEAR(daily!$A2746),COT!$B:$B,WEEKNUM(daily!$A2746))</f>
        <v>172216</v>
      </c>
      <c r="Q2746">
        <f>SUMIFS(COT!H:H,COT!$A:$A,YEAR(daily!$A2746),COT!$B:$B,WEEKNUM(daily!$A2746))</f>
        <v>369595</v>
      </c>
      <c r="R2746">
        <f>SUMIFS(COT!I:I,COT!$A:$A,YEAR(daily!$A2746),COT!$B:$B,WEEKNUM(daily!$A2746))</f>
        <v>737246</v>
      </c>
      <c r="S2746">
        <f>SUMIFS(COT!J:J,COT!$A:$A,YEAR(daily!$A2746),COT!$B:$B,WEEKNUM(daily!$A2746))</f>
        <v>934026</v>
      </c>
      <c r="T2746">
        <f>SUMIFS(COT!K:K,COT!$A:$A,YEAR(daily!$A2746),COT!$B:$B,WEEKNUM(daily!$A2746))</f>
        <v>100176</v>
      </c>
      <c r="U2746">
        <f>SUMIFS(COT!L:L,COT!$A:$A,YEAR(daily!$A2746),COT!$B:$B,WEEKNUM(daily!$A2746))</f>
        <v>56105</v>
      </c>
      <c r="V2746">
        <f>SUMIFS(COT!M:M,COT!$A:$A,YEAR(daily!$A2746),COT!$B:$B,WEEKNUM(daily!$A2746))</f>
        <v>132</v>
      </c>
      <c r="W2746">
        <f>SUMIFS(COT!N:N,COT!$A:$A,YEAR(daily!$A2746),COT!$B:$B,WEEKNUM(daily!$A2746))</f>
        <v>95</v>
      </c>
      <c r="X2746">
        <f>SUMIFS(COT!O:O,COT!$A:$A,YEAR(daily!$A2746),COT!$B:$B,WEEKNUM(daily!$A2746))</f>
        <v>164</v>
      </c>
      <c r="Y2746">
        <f>SUMIFS(COT!P:P,COT!$A:$A,YEAR(daily!$A2746),COT!$B:$B,WEEKNUM(daily!$A2746))</f>
        <v>91</v>
      </c>
      <c r="Z2746">
        <f>SUMIFS(COT!Q:Q,COT!$A:$A,YEAR(daily!$A2746),COT!$B:$B,WEEKNUM(daily!$A2746))</f>
        <v>102</v>
      </c>
      <c r="AA2746">
        <f>SUMIFS(Saudi!B:B,Saudi!$A:$A,YEAR(daily!$A2746))</f>
        <v>1117.7919999999999</v>
      </c>
      <c r="AB2746">
        <f>SUMIFS(Saudi!C:C,Saudi!$A:$A,YEAR(daily!$A2746))</f>
        <v>837.5</v>
      </c>
      <c r="AC2746">
        <f>SUMIFS(Saudi!F:F,Saudi!$A:$A,YEAR(daily!$A2746))</f>
        <v>4186680</v>
      </c>
      <c r="AD2746">
        <f>SUMIFS(Saudi!G:G,Saudi!$A:$A,YEAR(daily!$A2746))</f>
        <v>95.120400125395847</v>
      </c>
      <c r="AE2746">
        <f>SUMIFS(Saudi!H:H,Saudi!$A:$A,YEAR(daily!$A2746))</f>
        <v>398238676.7969923</v>
      </c>
      <c r="AF2746" s="5">
        <f t="shared" si="109"/>
        <v>1</v>
      </c>
      <c r="AG2746" s="5">
        <f t="shared" si="110"/>
        <v>2011</v>
      </c>
    </row>
    <row r="2747" spans="1:33">
      <c r="A2747" s="3">
        <v>40575</v>
      </c>
      <c r="B2747" s="1">
        <v>389902</v>
      </c>
      <c r="C2747" s="1">
        <v>107119</v>
      </c>
      <c r="D2747" s="1">
        <v>113168</v>
      </c>
      <c r="E2747" s="1">
        <v>90.77</v>
      </c>
      <c r="F2747" s="1">
        <v>95.42</v>
      </c>
      <c r="G2747" s="1">
        <v>96.52</v>
      </c>
      <c r="H2747" s="2">
        <v>53.1</v>
      </c>
      <c r="I2747" s="2">
        <v>29.2</v>
      </c>
      <c r="J2747" s="2">
        <v>87.9</v>
      </c>
      <c r="K2747" s="2">
        <v>90</v>
      </c>
      <c r="L2747">
        <f>SUMIFS(US!B:B,US!$D:$D,YEAR(daily!$A2747),US!$E:$E,MONTH(daily!$A2747))</f>
        <v>9482</v>
      </c>
      <c r="M2747">
        <f>SUMIFS(US!C:C,US!$D:$D,YEAR(daily!$A2747),US!$E:$E,MONTH(daily!$A2747))</f>
        <v>18809</v>
      </c>
      <c r="N2747">
        <f>SUMIFS(COT!E:E,COT!$A:$A,YEAR(daily!$A2747),COT!$B:$B,WEEKNUM(daily!$A2747))</f>
        <v>1531942</v>
      </c>
      <c r="O2747">
        <f>SUMIFS(COT!F:F,COT!$A:$A,YEAR(daily!$A2747),COT!$B:$B,WEEKNUM(daily!$A2747))</f>
        <v>324925</v>
      </c>
      <c r="P2747">
        <f>SUMIFS(COT!G:G,COT!$A:$A,YEAR(daily!$A2747),COT!$B:$B,WEEKNUM(daily!$A2747))</f>
        <v>172216</v>
      </c>
      <c r="Q2747">
        <f>SUMIFS(COT!H:H,COT!$A:$A,YEAR(daily!$A2747),COT!$B:$B,WEEKNUM(daily!$A2747))</f>
        <v>369595</v>
      </c>
      <c r="R2747">
        <f>SUMIFS(COT!I:I,COT!$A:$A,YEAR(daily!$A2747),COT!$B:$B,WEEKNUM(daily!$A2747))</f>
        <v>737246</v>
      </c>
      <c r="S2747">
        <f>SUMIFS(COT!J:J,COT!$A:$A,YEAR(daily!$A2747),COT!$B:$B,WEEKNUM(daily!$A2747))</f>
        <v>934026</v>
      </c>
      <c r="T2747">
        <f>SUMIFS(COT!K:K,COT!$A:$A,YEAR(daily!$A2747),COT!$B:$B,WEEKNUM(daily!$A2747))</f>
        <v>100176</v>
      </c>
      <c r="U2747">
        <f>SUMIFS(COT!L:L,COT!$A:$A,YEAR(daily!$A2747),COT!$B:$B,WEEKNUM(daily!$A2747))</f>
        <v>56105</v>
      </c>
      <c r="V2747">
        <f>SUMIFS(COT!M:M,COT!$A:$A,YEAR(daily!$A2747),COT!$B:$B,WEEKNUM(daily!$A2747))</f>
        <v>132</v>
      </c>
      <c r="W2747">
        <f>SUMIFS(COT!N:N,COT!$A:$A,YEAR(daily!$A2747),COT!$B:$B,WEEKNUM(daily!$A2747))</f>
        <v>95</v>
      </c>
      <c r="X2747">
        <f>SUMIFS(COT!O:O,COT!$A:$A,YEAR(daily!$A2747),COT!$B:$B,WEEKNUM(daily!$A2747))</f>
        <v>164</v>
      </c>
      <c r="Y2747">
        <f>SUMIFS(COT!P:P,COT!$A:$A,YEAR(daily!$A2747),COT!$B:$B,WEEKNUM(daily!$A2747))</f>
        <v>91</v>
      </c>
      <c r="Z2747">
        <f>SUMIFS(COT!Q:Q,COT!$A:$A,YEAR(daily!$A2747),COT!$B:$B,WEEKNUM(daily!$A2747))</f>
        <v>102</v>
      </c>
      <c r="AA2747">
        <f>SUMIFS(Saudi!B:B,Saudi!$A:$A,YEAR(daily!$A2747))</f>
        <v>1117.7919999999999</v>
      </c>
      <c r="AB2747">
        <f>SUMIFS(Saudi!C:C,Saudi!$A:$A,YEAR(daily!$A2747))</f>
        <v>837.5</v>
      </c>
      <c r="AC2747">
        <f>SUMIFS(Saudi!F:F,Saudi!$A:$A,YEAR(daily!$A2747))</f>
        <v>4186680</v>
      </c>
      <c r="AD2747">
        <f>SUMIFS(Saudi!G:G,Saudi!$A:$A,YEAR(daily!$A2747))</f>
        <v>95.120400125395847</v>
      </c>
      <c r="AE2747">
        <f>SUMIFS(Saudi!H:H,Saudi!$A:$A,YEAR(daily!$A2747))</f>
        <v>398238676.7969923</v>
      </c>
      <c r="AF2747" s="5">
        <f t="shared" si="109"/>
        <v>2</v>
      </c>
      <c r="AG2747" s="5">
        <f t="shared" si="110"/>
        <v>2011</v>
      </c>
    </row>
    <row r="2748" spans="1:33">
      <c r="A2748" s="3">
        <v>40576</v>
      </c>
      <c r="B2748" s="1">
        <v>381561</v>
      </c>
      <c r="C2748" s="1">
        <v>108734</v>
      </c>
      <c r="D2748" s="1">
        <v>110109</v>
      </c>
      <c r="E2748" s="1">
        <v>90.86</v>
      </c>
      <c r="F2748" s="1">
        <v>95.78</v>
      </c>
      <c r="G2748" s="1">
        <v>97.01</v>
      </c>
      <c r="H2748" s="2">
        <v>53.1</v>
      </c>
      <c r="I2748" s="2">
        <v>29.2</v>
      </c>
      <c r="J2748" s="2">
        <v>87.9</v>
      </c>
      <c r="K2748" s="2">
        <v>90</v>
      </c>
      <c r="L2748">
        <f>SUMIFS(US!B:B,US!$D:$D,YEAR(daily!$A2748),US!$E:$E,MONTH(daily!$A2748))</f>
        <v>9482</v>
      </c>
      <c r="M2748">
        <f>SUMIFS(US!C:C,US!$D:$D,YEAR(daily!$A2748),US!$E:$E,MONTH(daily!$A2748))</f>
        <v>18809</v>
      </c>
      <c r="N2748">
        <f>SUMIFS(COT!E:E,COT!$A:$A,YEAR(daily!$A2748),COT!$B:$B,WEEKNUM(daily!$A2748))</f>
        <v>1531942</v>
      </c>
      <c r="O2748">
        <f>SUMIFS(COT!F:F,COT!$A:$A,YEAR(daily!$A2748),COT!$B:$B,WEEKNUM(daily!$A2748))</f>
        <v>324925</v>
      </c>
      <c r="P2748">
        <f>SUMIFS(COT!G:G,COT!$A:$A,YEAR(daily!$A2748),COT!$B:$B,WEEKNUM(daily!$A2748))</f>
        <v>172216</v>
      </c>
      <c r="Q2748">
        <f>SUMIFS(COT!H:H,COT!$A:$A,YEAR(daily!$A2748),COT!$B:$B,WEEKNUM(daily!$A2748))</f>
        <v>369595</v>
      </c>
      <c r="R2748">
        <f>SUMIFS(COT!I:I,COT!$A:$A,YEAR(daily!$A2748),COT!$B:$B,WEEKNUM(daily!$A2748))</f>
        <v>737246</v>
      </c>
      <c r="S2748">
        <f>SUMIFS(COT!J:J,COT!$A:$A,YEAR(daily!$A2748),COT!$B:$B,WEEKNUM(daily!$A2748))</f>
        <v>934026</v>
      </c>
      <c r="T2748">
        <f>SUMIFS(COT!K:K,COT!$A:$A,YEAR(daily!$A2748),COT!$B:$B,WEEKNUM(daily!$A2748))</f>
        <v>100176</v>
      </c>
      <c r="U2748">
        <f>SUMIFS(COT!L:L,COT!$A:$A,YEAR(daily!$A2748),COT!$B:$B,WEEKNUM(daily!$A2748))</f>
        <v>56105</v>
      </c>
      <c r="V2748">
        <f>SUMIFS(COT!M:M,COT!$A:$A,YEAR(daily!$A2748),COT!$B:$B,WEEKNUM(daily!$A2748))</f>
        <v>132</v>
      </c>
      <c r="W2748">
        <f>SUMIFS(COT!N:N,COT!$A:$A,YEAR(daily!$A2748),COT!$B:$B,WEEKNUM(daily!$A2748))</f>
        <v>95</v>
      </c>
      <c r="X2748">
        <f>SUMIFS(COT!O:O,COT!$A:$A,YEAR(daily!$A2748),COT!$B:$B,WEEKNUM(daily!$A2748))</f>
        <v>164</v>
      </c>
      <c r="Y2748">
        <f>SUMIFS(COT!P:P,COT!$A:$A,YEAR(daily!$A2748),COT!$B:$B,WEEKNUM(daily!$A2748))</f>
        <v>91</v>
      </c>
      <c r="Z2748">
        <f>SUMIFS(COT!Q:Q,COT!$A:$A,YEAR(daily!$A2748),COT!$B:$B,WEEKNUM(daily!$A2748))</f>
        <v>102</v>
      </c>
      <c r="AA2748">
        <f>SUMIFS(Saudi!B:B,Saudi!$A:$A,YEAR(daily!$A2748))</f>
        <v>1117.7919999999999</v>
      </c>
      <c r="AB2748">
        <f>SUMIFS(Saudi!C:C,Saudi!$A:$A,YEAR(daily!$A2748))</f>
        <v>837.5</v>
      </c>
      <c r="AC2748">
        <f>SUMIFS(Saudi!F:F,Saudi!$A:$A,YEAR(daily!$A2748))</f>
        <v>4186680</v>
      </c>
      <c r="AD2748">
        <f>SUMIFS(Saudi!G:G,Saudi!$A:$A,YEAR(daily!$A2748))</f>
        <v>95.120400125395847</v>
      </c>
      <c r="AE2748">
        <f>SUMIFS(Saudi!H:H,Saudi!$A:$A,YEAR(daily!$A2748))</f>
        <v>398238676.7969923</v>
      </c>
      <c r="AF2748" s="5">
        <f t="shared" si="109"/>
        <v>2</v>
      </c>
      <c r="AG2748" s="5">
        <f t="shared" si="110"/>
        <v>2011</v>
      </c>
    </row>
    <row r="2749" spans="1:33">
      <c r="A2749" s="3">
        <v>40577</v>
      </c>
      <c r="B2749" s="1">
        <v>375845</v>
      </c>
      <c r="C2749" s="1">
        <v>110219</v>
      </c>
      <c r="D2749" s="1">
        <v>111964</v>
      </c>
      <c r="E2749" s="1">
        <v>90.54</v>
      </c>
      <c r="F2749" s="1">
        <v>95.37</v>
      </c>
      <c r="G2749" s="1">
        <v>96.66</v>
      </c>
      <c r="H2749" s="2">
        <v>53.1</v>
      </c>
      <c r="I2749" s="2">
        <v>29.2</v>
      </c>
      <c r="J2749" s="2">
        <v>87.9</v>
      </c>
      <c r="K2749" s="2">
        <v>90</v>
      </c>
      <c r="L2749">
        <f>SUMIFS(US!B:B,US!$D:$D,YEAR(daily!$A2749),US!$E:$E,MONTH(daily!$A2749))</f>
        <v>9482</v>
      </c>
      <c r="M2749">
        <f>SUMIFS(US!C:C,US!$D:$D,YEAR(daily!$A2749),US!$E:$E,MONTH(daily!$A2749))</f>
        <v>18809</v>
      </c>
      <c r="N2749">
        <f>SUMIFS(COT!E:E,COT!$A:$A,YEAR(daily!$A2749),COT!$B:$B,WEEKNUM(daily!$A2749))</f>
        <v>1531942</v>
      </c>
      <c r="O2749">
        <f>SUMIFS(COT!F:F,COT!$A:$A,YEAR(daily!$A2749),COT!$B:$B,WEEKNUM(daily!$A2749))</f>
        <v>324925</v>
      </c>
      <c r="P2749">
        <f>SUMIFS(COT!G:G,COT!$A:$A,YEAR(daily!$A2749),COT!$B:$B,WEEKNUM(daily!$A2749))</f>
        <v>172216</v>
      </c>
      <c r="Q2749">
        <f>SUMIFS(COT!H:H,COT!$A:$A,YEAR(daily!$A2749),COT!$B:$B,WEEKNUM(daily!$A2749))</f>
        <v>369595</v>
      </c>
      <c r="R2749">
        <f>SUMIFS(COT!I:I,COT!$A:$A,YEAR(daily!$A2749),COT!$B:$B,WEEKNUM(daily!$A2749))</f>
        <v>737246</v>
      </c>
      <c r="S2749">
        <f>SUMIFS(COT!J:J,COT!$A:$A,YEAR(daily!$A2749),COT!$B:$B,WEEKNUM(daily!$A2749))</f>
        <v>934026</v>
      </c>
      <c r="T2749">
        <f>SUMIFS(COT!K:K,COT!$A:$A,YEAR(daily!$A2749),COT!$B:$B,WEEKNUM(daily!$A2749))</f>
        <v>100176</v>
      </c>
      <c r="U2749">
        <f>SUMIFS(COT!L:L,COT!$A:$A,YEAR(daily!$A2749),COT!$B:$B,WEEKNUM(daily!$A2749))</f>
        <v>56105</v>
      </c>
      <c r="V2749">
        <f>SUMIFS(COT!M:M,COT!$A:$A,YEAR(daily!$A2749),COT!$B:$B,WEEKNUM(daily!$A2749))</f>
        <v>132</v>
      </c>
      <c r="W2749">
        <f>SUMIFS(COT!N:N,COT!$A:$A,YEAR(daily!$A2749),COT!$B:$B,WEEKNUM(daily!$A2749))</f>
        <v>95</v>
      </c>
      <c r="X2749">
        <f>SUMIFS(COT!O:O,COT!$A:$A,YEAR(daily!$A2749),COT!$B:$B,WEEKNUM(daily!$A2749))</f>
        <v>164</v>
      </c>
      <c r="Y2749">
        <f>SUMIFS(COT!P:P,COT!$A:$A,YEAR(daily!$A2749),COT!$B:$B,WEEKNUM(daily!$A2749))</f>
        <v>91</v>
      </c>
      <c r="Z2749">
        <f>SUMIFS(COT!Q:Q,COT!$A:$A,YEAR(daily!$A2749),COT!$B:$B,WEEKNUM(daily!$A2749))</f>
        <v>102</v>
      </c>
      <c r="AA2749">
        <f>SUMIFS(Saudi!B:B,Saudi!$A:$A,YEAR(daily!$A2749))</f>
        <v>1117.7919999999999</v>
      </c>
      <c r="AB2749">
        <f>SUMIFS(Saudi!C:C,Saudi!$A:$A,YEAR(daily!$A2749))</f>
        <v>837.5</v>
      </c>
      <c r="AC2749">
        <f>SUMIFS(Saudi!F:F,Saudi!$A:$A,YEAR(daily!$A2749))</f>
        <v>4186680</v>
      </c>
      <c r="AD2749">
        <f>SUMIFS(Saudi!G:G,Saudi!$A:$A,YEAR(daily!$A2749))</f>
        <v>95.120400125395847</v>
      </c>
      <c r="AE2749">
        <f>SUMIFS(Saudi!H:H,Saudi!$A:$A,YEAR(daily!$A2749))</f>
        <v>398238676.7969923</v>
      </c>
      <c r="AF2749" s="5">
        <f t="shared" si="109"/>
        <v>2</v>
      </c>
      <c r="AG2749" s="5">
        <f t="shared" si="110"/>
        <v>2011</v>
      </c>
    </row>
    <row r="2750" spans="1:33">
      <c r="A2750" s="3">
        <v>40578</v>
      </c>
      <c r="B2750" s="1">
        <v>365414</v>
      </c>
      <c r="C2750" s="1">
        <v>115187</v>
      </c>
      <c r="D2750" s="1">
        <v>113548</v>
      </c>
      <c r="E2750" s="1">
        <v>89.03</v>
      </c>
      <c r="F2750" s="1">
        <v>94</v>
      </c>
      <c r="G2750" s="1">
        <v>95.32</v>
      </c>
      <c r="H2750" s="2">
        <v>53.1</v>
      </c>
      <c r="I2750" s="2">
        <v>29.2</v>
      </c>
      <c r="J2750" s="2">
        <v>87.9</v>
      </c>
      <c r="K2750" s="2">
        <v>90</v>
      </c>
      <c r="L2750">
        <f>SUMIFS(US!B:B,US!$D:$D,YEAR(daily!$A2750),US!$E:$E,MONTH(daily!$A2750))</f>
        <v>9482</v>
      </c>
      <c r="M2750">
        <f>SUMIFS(US!C:C,US!$D:$D,YEAR(daily!$A2750),US!$E:$E,MONTH(daily!$A2750))</f>
        <v>18809</v>
      </c>
      <c r="N2750">
        <f>SUMIFS(COT!E:E,COT!$A:$A,YEAR(daily!$A2750),COT!$B:$B,WEEKNUM(daily!$A2750))</f>
        <v>1531942</v>
      </c>
      <c r="O2750">
        <f>SUMIFS(COT!F:F,COT!$A:$A,YEAR(daily!$A2750),COT!$B:$B,WEEKNUM(daily!$A2750))</f>
        <v>324925</v>
      </c>
      <c r="P2750">
        <f>SUMIFS(COT!G:G,COT!$A:$A,YEAR(daily!$A2750),COT!$B:$B,WEEKNUM(daily!$A2750))</f>
        <v>172216</v>
      </c>
      <c r="Q2750">
        <f>SUMIFS(COT!H:H,COT!$A:$A,YEAR(daily!$A2750),COT!$B:$B,WEEKNUM(daily!$A2750))</f>
        <v>369595</v>
      </c>
      <c r="R2750">
        <f>SUMIFS(COT!I:I,COT!$A:$A,YEAR(daily!$A2750),COT!$B:$B,WEEKNUM(daily!$A2750))</f>
        <v>737246</v>
      </c>
      <c r="S2750">
        <f>SUMIFS(COT!J:J,COT!$A:$A,YEAR(daily!$A2750),COT!$B:$B,WEEKNUM(daily!$A2750))</f>
        <v>934026</v>
      </c>
      <c r="T2750">
        <f>SUMIFS(COT!K:K,COT!$A:$A,YEAR(daily!$A2750),COT!$B:$B,WEEKNUM(daily!$A2750))</f>
        <v>100176</v>
      </c>
      <c r="U2750">
        <f>SUMIFS(COT!L:L,COT!$A:$A,YEAR(daily!$A2750),COT!$B:$B,WEEKNUM(daily!$A2750))</f>
        <v>56105</v>
      </c>
      <c r="V2750">
        <f>SUMIFS(COT!M:M,COT!$A:$A,YEAR(daily!$A2750),COT!$B:$B,WEEKNUM(daily!$A2750))</f>
        <v>132</v>
      </c>
      <c r="W2750">
        <f>SUMIFS(COT!N:N,COT!$A:$A,YEAR(daily!$A2750),COT!$B:$B,WEEKNUM(daily!$A2750))</f>
        <v>95</v>
      </c>
      <c r="X2750">
        <f>SUMIFS(COT!O:O,COT!$A:$A,YEAR(daily!$A2750),COT!$B:$B,WEEKNUM(daily!$A2750))</f>
        <v>164</v>
      </c>
      <c r="Y2750">
        <f>SUMIFS(COT!P:P,COT!$A:$A,YEAR(daily!$A2750),COT!$B:$B,WEEKNUM(daily!$A2750))</f>
        <v>91</v>
      </c>
      <c r="Z2750">
        <f>SUMIFS(COT!Q:Q,COT!$A:$A,YEAR(daily!$A2750),COT!$B:$B,WEEKNUM(daily!$A2750))</f>
        <v>102</v>
      </c>
      <c r="AA2750">
        <f>SUMIFS(Saudi!B:B,Saudi!$A:$A,YEAR(daily!$A2750))</f>
        <v>1117.7919999999999</v>
      </c>
      <c r="AB2750">
        <f>SUMIFS(Saudi!C:C,Saudi!$A:$A,YEAR(daily!$A2750))</f>
        <v>837.5</v>
      </c>
      <c r="AC2750">
        <f>SUMIFS(Saudi!F:F,Saudi!$A:$A,YEAR(daily!$A2750))</f>
        <v>4186680</v>
      </c>
      <c r="AD2750">
        <f>SUMIFS(Saudi!G:G,Saudi!$A:$A,YEAR(daily!$A2750))</f>
        <v>95.120400125395847</v>
      </c>
      <c r="AE2750">
        <f>SUMIFS(Saudi!H:H,Saudi!$A:$A,YEAR(daily!$A2750))</f>
        <v>398238676.7969923</v>
      </c>
      <c r="AF2750" s="5">
        <f t="shared" si="109"/>
        <v>2</v>
      </c>
      <c r="AG2750" s="5">
        <f t="shared" si="110"/>
        <v>2011</v>
      </c>
    </row>
    <row r="2751" spans="1:33">
      <c r="A2751" s="3">
        <v>40581</v>
      </c>
      <c r="B2751" s="1">
        <v>334518</v>
      </c>
      <c r="C2751" s="1">
        <v>122951</v>
      </c>
      <c r="D2751" s="1">
        <v>112161</v>
      </c>
      <c r="E2751" s="1">
        <v>87.48</v>
      </c>
      <c r="F2751" s="1">
        <v>93.16</v>
      </c>
      <c r="G2751" s="1">
        <v>94.7</v>
      </c>
      <c r="H2751" s="2">
        <v>53.1</v>
      </c>
      <c r="I2751" s="2">
        <v>29.2</v>
      </c>
      <c r="J2751" s="2">
        <v>87.9</v>
      </c>
      <c r="K2751" s="2">
        <v>90</v>
      </c>
      <c r="L2751">
        <f>SUMIFS(US!B:B,US!$D:$D,YEAR(daily!$A2751),US!$E:$E,MONTH(daily!$A2751))</f>
        <v>9482</v>
      </c>
      <c r="M2751">
        <f>SUMIFS(US!C:C,US!$D:$D,YEAR(daily!$A2751),US!$E:$E,MONTH(daily!$A2751))</f>
        <v>18809</v>
      </c>
      <c r="N2751">
        <f>SUMIFS(COT!E:E,COT!$A:$A,YEAR(daily!$A2751),COT!$B:$B,WEEKNUM(daily!$A2751))</f>
        <v>1536606</v>
      </c>
      <c r="O2751">
        <f>SUMIFS(COT!F:F,COT!$A:$A,YEAR(daily!$A2751),COT!$B:$B,WEEKNUM(daily!$A2751))</f>
        <v>323090</v>
      </c>
      <c r="P2751">
        <f>SUMIFS(COT!G:G,COT!$A:$A,YEAR(daily!$A2751),COT!$B:$B,WEEKNUM(daily!$A2751))</f>
        <v>157582</v>
      </c>
      <c r="Q2751">
        <f>SUMIFS(COT!H:H,COT!$A:$A,YEAR(daily!$A2751),COT!$B:$B,WEEKNUM(daily!$A2751))</f>
        <v>371784</v>
      </c>
      <c r="R2751">
        <f>SUMIFS(COT!I:I,COT!$A:$A,YEAR(daily!$A2751),COT!$B:$B,WEEKNUM(daily!$A2751))</f>
        <v>731996</v>
      </c>
      <c r="S2751">
        <f>SUMIFS(COT!J:J,COT!$A:$A,YEAR(daily!$A2751),COT!$B:$B,WEEKNUM(daily!$A2751))</f>
        <v>953006</v>
      </c>
      <c r="T2751">
        <f>SUMIFS(COT!K:K,COT!$A:$A,YEAR(daily!$A2751),COT!$B:$B,WEEKNUM(daily!$A2751))</f>
        <v>109736</v>
      </c>
      <c r="U2751">
        <f>SUMIFS(COT!L:L,COT!$A:$A,YEAR(daily!$A2751),COT!$B:$B,WEEKNUM(daily!$A2751))</f>
        <v>54234</v>
      </c>
      <c r="V2751">
        <f>SUMIFS(COT!M:M,COT!$A:$A,YEAR(daily!$A2751),COT!$B:$B,WEEKNUM(daily!$A2751))</f>
        <v>142</v>
      </c>
      <c r="W2751">
        <f>SUMIFS(COT!N:N,COT!$A:$A,YEAR(daily!$A2751),COT!$B:$B,WEEKNUM(daily!$A2751))</f>
        <v>92</v>
      </c>
      <c r="X2751">
        <f>SUMIFS(COT!O:O,COT!$A:$A,YEAR(daily!$A2751),COT!$B:$B,WEEKNUM(daily!$A2751))</f>
        <v>172</v>
      </c>
      <c r="Y2751">
        <f>SUMIFS(COT!P:P,COT!$A:$A,YEAR(daily!$A2751),COT!$B:$B,WEEKNUM(daily!$A2751))</f>
        <v>93</v>
      </c>
      <c r="Z2751">
        <f>SUMIFS(COT!Q:Q,COT!$A:$A,YEAR(daily!$A2751),COT!$B:$B,WEEKNUM(daily!$A2751))</f>
        <v>104</v>
      </c>
      <c r="AA2751">
        <f>SUMIFS(Saudi!B:B,Saudi!$A:$A,YEAR(daily!$A2751))</f>
        <v>1117.7919999999999</v>
      </c>
      <c r="AB2751">
        <f>SUMIFS(Saudi!C:C,Saudi!$A:$A,YEAR(daily!$A2751))</f>
        <v>837.5</v>
      </c>
      <c r="AC2751">
        <f>SUMIFS(Saudi!F:F,Saudi!$A:$A,YEAR(daily!$A2751))</f>
        <v>4186680</v>
      </c>
      <c r="AD2751">
        <f>SUMIFS(Saudi!G:G,Saudi!$A:$A,YEAR(daily!$A2751))</f>
        <v>95.120400125395847</v>
      </c>
      <c r="AE2751">
        <f>SUMIFS(Saudi!H:H,Saudi!$A:$A,YEAR(daily!$A2751))</f>
        <v>398238676.7969923</v>
      </c>
      <c r="AF2751" s="5">
        <f t="shared" si="109"/>
        <v>2</v>
      </c>
      <c r="AG2751" s="5">
        <f t="shared" si="110"/>
        <v>2011</v>
      </c>
    </row>
    <row r="2752" spans="1:33">
      <c r="A2752" s="3">
        <v>40582</v>
      </c>
      <c r="B2752" s="1">
        <v>293484</v>
      </c>
      <c r="C2752" s="1">
        <v>132496</v>
      </c>
      <c r="D2752" s="1">
        <v>112249</v>
      </c>
      <c r="E2752" s="1">
        <v>86.94</v>
      </c>
      <c r="F2752" s="1">
        <v>93.12</v>
      </c>
      <c r="G2752" s="1">
        <v>94.89</v>
      </c>
      <c r="H2752" s="2">
        <v>53.1</v>
      </c>
      <c r="I2752" s="2">
        <v>29.2</v>
      </c>
      <c r="J2752" s="2">
        <v>87.9</v>
      </c>
      <c r="K2752" s="2">
        <v>90</v>
      </c>
      <c r="L2752">
        <f>SUMIFS(US!B:B,US!$D:$D,YEAR(daily!$A2752),US!$E:$E,MONTH(daily!$A2752))</f>
        <v>9482</v>
      </c>
      <c r="M2752">
        <f>SUMIFS(US!C:C,US!$D:$D,YEAR(daily!$A2752),US!$E:$E,MONTH(daily!$A2752))</f>
        <v>18809</v>
      </c>
      <c r="N2752">
        <f>SUMIFS(COT!E:E,COT!$A:$A,YEAR(daily!$A2752),COT!$B:$B,WEEKNUM(daily!$A2752))</f>
        <v>1536606</v>
      </c>
      <c r="O2752">
        <f>SUMIFS(COT!F:F,COT!$A:$A,YEAR(daily!$A2752),COT!$B:$B,WEEKNUM(daily!$A2752))</f>
        <v>323090</v>
      </c>
      <c r="P2752">
        <f>SUMIFS(COT!G:G,COT!$A:$A,YEAR(daily!$A2752),COT!$B:$B,WEEKNUM(daily!$A2752))</f>
        <v>157582</v>
      </c>
      <c r="Q2752">
        <f>SUMIFS(COT!H:H,COT!$A:$A,YEAR(daily!$A2752),COT!$B:$B,WEEKNUM(daily!$A2752))</f>
        <v>371784</v>
      </c>
      <c r="R2752">
        <f>SUMIFS(COT!I:I,COT!$A:$A,YEAR(daily!$A2752),COT!$B:$B,WEEKNUM(daily!$A2752))</f>
        <v>731996</v>
      </c>
      <c r="S2752">
        <f>SUMIFS(COT!J:J,COT!$A:$A,YEAR(daily!$A2752),COT!$B:$B,WEEKNUM(daily!$A2752))</f>
        <v>953006</v>
      </c>
      <c r="T2752">
        <f>SUMIFS(COT!K:K,COT!$A:$A,YEAR(daily!$A2752),COT!$B:$B,WEEKNUM(daily!$A2752))</f>
        <v>109736</v>
      </c>
      <c r="U2752">
        <f>SUMIFS(COT!L:L,COT!$A:$A,YEAR(daily!$A2752),COT!$B:$B,WEEKNUM(daily!$A2752))</f>
        <v>54234</v>
      </c>
      <c r="V2752">
        <f>SUMIFS(COT!M:M,COT!$A:$A,YEAR(daily!$A2752),COT!$B:$B,WEEKNUM(daily!$A2752))</f>
        <v>142</v>
      </c>
      <c r="W2752">
        <f>SUMIFS(COT!N:N,COT!$A:$A,YEAR(daily!$A2752),COT!$B:$B,WEEKNUM(daily!$A2752))</f>
        <v>92</v>
      </c>
      <c r="X2752">
        <f>SUMIFS(COT!O:O,COT!$A:$A,YEAR(daily!$A2752),COT!$B:$B,WEEKNUM(daily!$A2752))</f>
        <v>172</v>
      </c>
      <c r="Y2752">
        <f>SUMIFS(COT!P:P,COT!$A:$A,YEAR(daily!$A2752),COT!$B:$B,WEEKNUM(daily!$A2752))</f>
        <v>93</v>
      </c>
      <c r="Z2752">
        <f>SUMIFS(COT!Q:Q,COT!$A:$A,YEAR(daily!$A2752),COT!$B:$B,WEEKNUM(daily!$A2752))</f>
        <v>104</v>
      </c>
      <c r="AA2752">
        <f>SUMIFS(Saudi!B:B,Saudi!$A:$A,YEAR(daily!$A2752))</f>
        <v>1117.7919999999999</v>
      </c>
      <c r="AB2752">
        <f>SUMIFS(Saudi!C:C,Saudi!$A:$A,YEAR(daily!$A2752))</f>
        <v>837.5</v>
      </c>
      <c r="AC2752">
        <f>SUMIFS(Saudi!F:F,Saudi!$A:$A,YEAR(daily!$A2752))</f>
        <v>4186680</v>
      </c>
      <c r="AD2752">
        <f>SUMIFS(Saudi!G:G,Saudi!$A:$A,YEAR(daily!$A2752))</f>
        <v>95.120400125395847</v>
      </c>
      <c r="AE2752">
        <f>SUMIFS(Saudi!H:H,Saudi!$A:$A,YEAR(daily!$A2752))</f>
        <v>398238676.7969923</v>
      </c>
      <c r="AF2752" s="5">
        <f t="shared" si="109"/>
        <v>2</v>
      </c>
      <c r="AG2752" s="5">
        <f t="shared" si="110"/>
        <v>2011</v>
      </c>
    </row>
    <row r="2753" spans="1:33">
      <c r="A2753" s="3">
        <v>40583</v>
      </c>
      <c r="B2753" s="1">
        <v>260987</v>
      </c>
      <c r="C2753" s="1">
        <v>145077</v>
      </c>
      <c r="D2753" s="1">
        <v>112594</v>
      </c>
      <c r="E2753" s="1">
        <v>86.71</v>
      </c>
      <c r="F2753" s="1">
        <v>93.19</v>
      </c>
      <c r="G2753" s="1">
        <v>95.13</v>
      </c>
      <c r="H2753" s="2">
        <v>53.1</v>
      </c>
      <c r="I2753" s="2">
        <v>29.2</v>
      </c>
      <c r="J2753" s="2">
        <v>87.9</v>
      </c>
      <c r="K2753" s="2">
        <v>90</v>
      </c>
      <c r="L2753">
        <f>SUMIFS(US!B:B,US!$D:$D,YEAR(daily!$A2753),US!$E:$E,MONTH(daily!$A2753))</f>
        <v>9482</v>
      </c>
      <c r="M2753">
        <f>SUMIFS(US!C:C,US!$D:$D,YEAR(daily!$A2753),US!$E:$E,MONTH(daily!$A2753))</f>
        <v>18809</v>
      </c>
      <c r="N2753">
        <f>SUMIFS(COT!E:E,COT!$A:$A,YEAR(daily!$A2753),COT!$B:$B,WEEKNUM(daily!$A2753))</f>
        <v>1536606</v>
      </c>
      <c r="O2753">
        <f>SUMIFS(COT!F:F,COT!$A:$A,YEAR(daily!$A2753),COT!$B:$B,WEEKNUM(daily!$A2753))</f>
        <v>323090</v>
      </c>
      <c r="P2753">
        <f>SUMIFS(COT!G:G,COT!$A:$A,YEAR(daily!$A2753),COT!$B:$B,WEEKNUM(daily!$A2753))</f>
        <v>157582</v>
      </c>
      <c r="Q2753">
        <f>SUMIFS(COT!H:H,COT!$A:$A,YEAR(daily!$A2753),COT!$B:$B,WEEKNUM(daily!$A2753))</f>
        <v>371784</v>
      </c>
      <c r="R2753">
        <f>SUMIFS(COT!I:I,COT!$A:$A,YEAR(daily!$A2753),COT!$B:$B,WEEKNUM(daily!$A2753))</f>
        <v>731996</v>
      </c>
      <c r="S2753">
        <f>SUMIFS(COT!J:J,COT!$A:$A,YEAR(daily!$A2753),COT!$B:$B,WEEKNUM(daily!$A2753))</f>
        <v>953006</v>
      </c>
      <c r="T2753">
        <f>SUMIFS(COT!K:K,COT!$A:$A,YEAR(daily!$A2753),COT!$B:$B,WEEKNUM(daily!$A2753))</f>
        <v>109736</v>
      </c>
      <c r="U2753">
        <f>SUMIFS(COT!L:L,COT!$A:$A,YEAR(daily!$A2753),COT!$B:$B,WEEKNUM(daily!$A2753))</f>
        <v>54234</v>
      </c>
      <c r="V2753">
        <f>SUMIFS(COT!M:M,COT!$A:$A,YEAR(daily!$A2753),COT!$B:$B,WEEKNUM(daily!$A2753))</f>
        <v>142</v>
      </c>
      <c r="W2753">
        <f>SUMIFS(COT!N:N,COT!$A:$A,YEAR(daily!$A2753),COT!$B:$B,WEEKNUM(daily!$A2753))</f>
        <v>92</v>
      </c>
      <c r="X2753">
        <f>SUMIFS(COT!O:O,COT!$A:$A,YEAR(daily!$A2753),COT!$B:$B,WEEKNUM(daily!$A2753))</f>
        <v>172</v>
      </c>
      <c r="Y2753">
        <f>SUMIFS(COT!P:P,COT!$A:$A,YEAR(daily!$A2753),COT!$B:$B,WEEKNUM(daily!$A2753))</f>
        <v>93</v>
      </c>
      <c r="Z2753">
        <f>SUMIFS(COT!Q:Q,COT!$A:$A,YEAR(daily!$A2753),COT!$B:$B,WEEKNUM(daily!$A2753))</f>
        <v>104</v>
      </c>
      <c r="AA2753">
        <f>SUMIFS(Saudi!B:B,Saudi!$A:$A,YEAR(daily!$A2753))</f>
        <v>1117.7919999999999</v>
      </c>
      <c r="AB2753">
        <f>SUMIFS(Saudi!C:C,Saudi!$A:$A,YEAR(daily!$A2753))</f>
        <v>837.5</v>
      </c>
      <c r="AC2753">
        <f>SUMIFS(Saudi!F:F,Saudi!$A:$A,YEAR(daily!$A2753))</f>
        <v>4186680</v>
      </c>
      <c r="AD2753">
        <f>SUMIFS(Saudi!G:G,Saudi!$A:$A,YEAR(daily!$A2753))</f>
        <v>95.120400125395847</v>
      </c>
      <c r="AE2753">
        <f>SUMIFS(Saudi!H:H,Saudi!$A:$A,YEAR(daily!$A2753))</f>
        <v>398238676.7969923</v>
      </c>
      <c r="AF2753" s="5">
        <f t="shared" si="109"/>
        <v>2</v>
      </c>
      <c r="AG2753" s="5">
        <f t="shared" si="110"/>
        <v>2011</v>
      </c>
    </row>
    <row r="2754" spans="1:33">
      <c r="A2754" s="3">
        <v>40584</v>
      </c>
      <c r="B2754" s="1">
        <v>221434</v>
      </c>
      <c r="C2754" s="1">
        <v>153484</v>
      </c>
      <c r="D2754" s="1">
        <v>116653</v>
      </c>
      <c r="E2754" s="1">
        <v>86.73</v>
      </c>
      <c r="F2754" s="1">
        <v>92.92</v>
      </c>
      <c r="G2754" s="1">
        <v>94.68</v>
      </c>
      <c r="H2754" s="2">
        <v>53.1</v>
      </c>
      <c r="I2754" s="2">
        <v>29.2</v>
      </c>
      <c r="J2754" s="2">
        <v>87.9</v>
      </c>
      <c r="K2754" s="2">
        <v>90</v>
      </c>
      <c r="L2754">
        <f>SUMIFS(US!B:B,US!$D:$D,YEAR(daily!$A2754),US!$E:$E,MONTH(daily!$A2754))</f>
        <v>9482</v>
      </c>
      <c r="M2754">
        <f>SUMIFS(US!C:C,US!$D:$D,YEAR(daily!$A2754),US!$E:$E,MONTH(daily!$A2754))</f>
        <v>18809</v>
      </c>
      <c r="N2754">
        <f>SUMIFS(COT!E:E,COT!$A:$A,YEAR(daily!$A2754),COT!$B:$B,WEEKNUM(daily!$A2754))</f>
        <v>1536606</v>
      </c>
      <c r="O2754">
        <f>SUMIFS(COT!F:F,COT!$A:$A,YEAR(daily!$A2754),COT!$B:$B,WEEKNUM(daily!$A2754))</f>
        <v>323090</v>
      </c>
      <c r="P2754">
        <f>SUMIFS(COT!G:G,COT!$A:$A,YEAR(daily!$A2754),COT!$B:$B,WEEKNUM(daily!$A2754))</f>
        <v>157582</v>
      </c>
      <c r="Q2754">
        <f>SUMIFS(COT!H:H,COT!$A:$A,YEAR(daily!$A2754),COT!$B:$B,WEEKNUM(daily!$A2754))</f>
        <v>371784</v>
      </c>
      <c r="R2754">
        <f>SUMIFS(COT!I:I,COT!$A:$A,YEAR(daily!$A2754),COT!$B:$B,WEEKNUM(daily!$A2754))</f>
        <v>731996</v>
      </c>
      <c r="S2754">
        <f>SUMIFS(COT!J:J,COT!$A:$A,YEAR(daily!$A2754),COT!$B:$B,WEEKNUM(daily!$A2754))</f>
        <v>953006</v>
      </c>
      <c r="T2754">
        <f>SUMIFS(COT!K:K,COT!$A:$A,YEAR(daily!$A2754),COT!$B:$B,WEEKNUM(daily!$A2754))</f>
        <v>109736</v>
      </c>
      <c r="U2754">
        <f>SUMIFS(COT!L:L,COT!$A:$A,YEAR(daily!$A2754),COT!$B:$B,WEEKNUM(daily!$A2754))</f>
        <v>54234</v>
      </c>
      <c r="V2754">
        <f>SUMIFS(COT!M:M,COT!$A:$A,YEAR(daily!$A2754),COT!$B:$B,WEEKNUM(daily!$A2754))</f>
        <v>142</v>
      </c>
      <c r="W2754">
        <f>SUMIFS(COT!N:N,COT!$A:$A,YEAR(daily!$A2754),COT!$B:$B,WEEKNUM(daily!$A2754))</f>
        <v>92</v>
      </c>
      <c r="X2754">
        <f>SUMIFS(COT!O:O,COT!$A:$A,YEAR(daily!$A2754),COT!$B:$B,WEEKNUM(daily!$A2754))</f>
        <v>172</v>
      </c>
      <c r="Y2754">
        <f>SUMIFS(COT!P:P,COT!$A:$A,YEAR(daily!$A2754),COT!$B:$B,WEEKNUM(daily!$A2754))</f>
        <v>93</v>
      </c>
      <c r="Z2754">
        <f>SUMIFS(COT!Q:Q,COT!$A:$A,YEAR(daily!$A2754),COT!$B:$B,WEEKNUM(daily!$A2754))</f>
        <v>104</v>
      </c>
      <c r="AA2754">
        <f>SUMIFS(Saudi!B:B,Saudi!$A:$A,YEAR(daily!$A2754))</f>
        <v>1117.7919999999999</v>
      </c>
      <c r="AB2754">
        <f>SUMIFS(Saudi!C:C,Saudi!$A:$A,YEAR(daily!$A2754))</f>
        <v>837.5</v>
      </c>
      <c r="AC2754">
        <f>SUMIFS(Saudi!F:F,Saudi!$A:$A,YEAR(daily!$A2754))</f>
        <v>4186680</v>
      </c>
      <c r="AD2754">
        <f>SUMIFS(Saudi!G:G,Saudi!$A:$A,YEAR(daily!$A2754))</f>
        <v>95.120400125395847</v>
      </c>
      <c r="AE2754">
        <f>SUMIFS(Saudi!H:H,Saudi!$A:$A,YEAR(daily!$A2754))</f>
        <v>398238676.7969923</v>
      </c>
      <c r="AF2754" s="5">
        <f t="shared" ref="AF2754:AF2817" si="111">MONTH(A2754)</f>
        <v>2</v>
      </c>
      <c r="AG2754" s="5">
        <f t="shared" ref="AG2754:AG2817" si="112">YEAR(A2754)</f>
        <v>2011</v>
      </c>
    </row>
    <row r="2755" spans="1:33">
      <c r="A2755" s="3">
        <v>40585</v>
      </c>
      <c r="B2755" s="1">
        <v>190899</v>
      </c>
      <c r="C2755" s="1">
        <v>162860</v>
      </c>
      <c r="D2755" s="1">
        <v>119557</v>
      </c>
      <c r="E2755" s="1">
        <v>85.58</v>
      </c>
      <c r="F2755" s="1">
        <v>92.35</v>
      </c>
      <c r="G2755" s="1">
        <v>94.14</v>
      </c>
      <c r="H2755" s="2">
        <v>53.1</v>
      </c>
      <c r="I2755" s="2">
        <v>29.2</v>
      </c>
      <c r="J2755" s="2">
        <v>87.9</v>
      </c>
      <c r="K2755" s="2">
        <v>90</v>
      </c>
      <c r="L2755">
        <f>SUMIFS(US!B:B,US!$D:$D,YEAR(daily!$A2755),US!$E:$E,MONTH(daily!$A2755))</f>
        <v>9482</v>
      </c>
      <c r="M2755">
        <f>SUMIFS(US!C:C,US!$D:$D,YEAR(daily!$A2755),US!$E:$E,MONTH(daily!$A2755))</f>
        <v>18809</v>
      </c>
      <c r="N2755">
        <f>SUMIFS(COT!E:E,COT!$A:$A,YEAR(daily!$A2755),COT!$B:$B,WEEKNUM(daily!$A2755))</f>
        <v>1536606</v>
      </c>
      <c r="O2755">
        <f>SUMIFS(COT!F:F,COT!$A:$A,YEAR(daily!$A2755),COT!$B:$B,WEEKNUM(daily!$A2755))</f>
        <v>323090</v>
      </c>
      <c r="P2755">
        <f>SUMIFS(COT!G:G,COT!$A:$A,YEAR(daily!$A2755),COT!$B:$B,WEEKNUM(daily!$A2755))</f>
        <v>157582</v>
      </c>
      <c r="Q2755">
        <f>SUMIFS(COT!H:H,COT!$A:$A,YEAR(daily!$A2755),COT!$B:$B,WEEKNUM(daily!$A2755))</f>
        <v>371784</v>
      </c>
      <c r="R2755">
        <f>SUMIFS(COT!I:I,COT!$A:$A,YEAR(daily!$A2755),COT!$B:$B,WEEKNUM(daily!$A2755))</f>
        <v>731996</v>
      </c>
      <c r="S2755">
        <f>SUMIFS(COT!J:J,COT!$A:$A,YEAR(daily!$A2755),COT!$B:$B,WEEKNUM(daily!$A2755))</f>
        <v>953006</v>
      </c>
      <c r="T2755">
        <f>SUMIFS(COT!K:K,COT!$A:$A,YEAR(daily!$A2755),COT!$B:$B,WEEKNUM(daily!$A2755))</f>
        <v>109736</v>
      </c>
      <c r="U2755">
        <f>SUMIFS(COT!L:L,COT!$A:$A,YEAR(daily!$A2755),COT!$B:$B,WEEKNUM(daily!$A2755))</f>
        <v>54234</v>
      </c>
      <c r="V2755">
        <f>SUMIFS(COT!M:M,COT!$A:$A,YEAR(daily!$A2755),COT!$B:$B,WEEKNUM(daily!$A2755))</f>
        <v>142</v>
      </c>
      <c r="W2755">
        <f>SUMIFS(COT!N:N,COT!$A:$A,YEAR(daily!$A2755),COT!$B:$B,WEEKNUM(daily!$A2755))</f>
        <v>92</v>
      </c>
      <c r="X2755">
        <f>SUMIFS(COT!O:O,COT!$A:$A,YEAR(daily!$A2755),COT!$B:$B,WEEKNUM(daily!$A2755))</f>
        <v>172</v>
      </c>
      <c r="Y2755">
        <f>SUMIFS(COT!P:P,COT!$A:$A,YEAR(daily!$A2755),COT!$B:$B,WEEKNUM(daily!$A2755))</f>
        <v>93</v>
      </c>
      <c r="Z2755">
        <f>SUMIFS(COT!Q:Q,COT!$A:$A,YEAR(daily!$A2755),COT!$B:$B,WEEKNUM(daily!$A2755))</f>
        <v>104</v>
      </c>
      <c r="AA2755">
        <f>SUMIFS(Saudi!B:B,Saudi!$A:$A,YEAR(daily!$A2755))</f>
        <v>1117.7919999999999</v>
      </c>
      <c r="AB2755">
        <f>SUMIFS(Saudi!C:C,Saudi!$A:$A,YEAR(daily!$A2755))</f>
        <v>837.5</v>
      </c>
      <c r="AC2755">
        <f>SUMIFS(Saudi!F:F,Saudi!$A:$A,YEAR(daily!$A2755))</f>
        <v>4186680</v>
      </c>
      <c r="AD2755">
        <f>SUMIFS(Saudi!G:G,Saudi!$A:$A,YEAR(daily!$A2755))</f>
        <v>95.120400125395847</v>
      </c>
      <c r="AE2755">
        <f>SUMIFS(Saudi!H:H,Saudi!$A:$A,YEAR(daily!$A2755))</f>
        <v>398238676.7969923</v>
      </c>
      <c r="AF2755" s="5">
        <f t="shared" si="111"/>
        <v>2</v>
      </c>
      <c r="AG2755" s="5">
        <f t="shared" si="112"/>
        <v>2011</v>
      </c>
    </row>
    <row r="2756" spans="1:33">
      <c r="A2756" s="3">
        <v>40588</v>
      </c>
      <c r="B2756" s="1">
        <v>171051</v>
      </c>
      <c r="C2756" s="1">
        <v>166341</v>
      </c>
      <c r="D2756" s="1">
        <v>123435</v>
      </c>
      <c r="E2756" s="1">
        <v>84.81</v>
      </c>
      <c r="F2756" s="1">
        <v>92.26</v>
      </c>
      <c r="G2756" s="1">
        <v>94.24</v>
      </c>
      <c r="H2756" s="2">
        <v>53.1</v>
      </c>
      <c r="I2756" s="2">
        <v>29.2</v>
      </c>
      <c r="J2756" s="2">
        <v>87.9</v>
      </c>
      <c r="K2756" s="2">
        <v>90</v>
      </c>
      <c r="L2756">
        <f>SUMIFS(US!B:B,US!$D:$D,YEAR(daily!$A2756),US!$E:$E,MONTH(daily!$A2756))</f>
        <v>9482</v>
      </c>
      <c r="M2756">
        <f>SUMIFS(US!C:C,US!$D:$D,YEAR(daily!$A2756),US!$E:$E,MONTH(daily!$A2756))</f>
        <v>18809</v>
      </c>
      <c r="N2756">
        <f>SUMIFS(COT!E:E,COT!$A:$A,YEAR(daily!$A2756),COT!$B:$B,WEEKNUM(daily!$A2756))</f>
        <v>1559669</v>
      </c>
      <c r="O2756">
        <f>SUMIFS(COT!F:F,COT!$A:$A,YEAR(daily!$A2756),COT!$B:$B,WEEKNUM(daily!$A2756))</f>
        <v>321167</v>
      </c>
      <c r="P2756">
        <f>SUMIFS(COT!G:G,COT!$A:$A,YEAR(daily!$A2756),COT!$B:$B,WEEKNUM(daily!$A2756))</f>
        <v>155653</v>
      </c>
      <c r="Q2756">
        <f>SUMIFS(COT!H:H,COT!$A:$A,YEAR(daily!$A2756),COT!$B:$B,WEEKNUM(daily!$A2756))</f>
        <v>396471</v>
      </c>
      <c r="R2756">
        <f>SUMIFS(COT!I:I,COT!$A:$A,YEAR(daily!$A2756),COT!$B:$B,WEEKNUM(daily!$A2756))</f>
        <v>730682</v>
      </c>
      <c r="S2756">
        <f>SUMIFS(COT!J:J,COT!$A:$A,YEAR(daily!$A2756),COT!$B:$B,WEEKNUM(daily!$A2756))</f>
        <v>947238</v>
      </c>
      <c r="T2756">
        <f>SUMIFS(COT!K:K,COT!$A:$A,YEAR(daily!$A2756),COT!$B:$B,WEEKNUM(daily!$A2756))</f>
        <v>111349</v>
      </c>
      <c r="U2756">
        <f>SUMIFS(COT!L:L,COT!$A:$A,YEAR(daily!$A2756),COT!$B:$B,WEEKNUM(daily!$A2756))</f>
        <v>60307</v>
      </c>
      <c r="V2756">
        <f>SUMIFS(COT!M:M,COT!$A:$A,YEAR(daily!$A2756),COT!$B:$B,WEEKNUM(daily!$A2756))</f>
        <v>148</v>
      </c>
      <c r="W2756">
        <f>SUMIFS(COT!N:N,COT!$A:$A,YEAR(daily!$A2756),COT!$B:$B,WEEKNUM(daily!$A2756))</f>
        <v>92</v>
      </c>
      <c r="X2756">
        <f>SUMIFS(COT!O:O,COT!$A:$A,YEAR(daily!$A2756),COT!$B:$B,WEEKNUM(daily!$A2756))</f>
        <v>159</v>
      </c>
      <c r="Y2756">
        <f>SUMIFS(COT!P:P,COT!$A:$A,YEAR(daily!$A2756),COT!$B:$B,WEEKNUM(daily!$A2756))</f>
        <v>96</v>
      </c>
      <c r="Z2756">
        <f>SUMIFS(COT!Q:Q,COT!$A:$A,YEAR(daily!$A2756),COT!$B:$B,WEEKNUM(daily!$A2756))</f>
        <v>104</v>
      </c>
      <c r="AA2756">
        <f>SUMIFS(Saudi!B:B,Saudi!$A:$A,YEAR(daily!$A2756))</f>
        <v>1117.7919999999999</v>
      </c>
      <c r="AB2756">
        <f>SUMIFS(Saudi!C:C,Saudi!$A:$A,YEAR(daily!$A2756))</f>
        <v>837.5</v>
      </c>
      <c r="AC2756">
        <f>SUMIFS(Saudi!F:F,Saudi!$A:$A,YEAR(daily!$A2756))</f>
        <v>4186680</v>
      </c>
      <c r="AD2756">
        <f>SUMIFS(Saudi!G:G,Saudi!$A:$A,YEAR(daily!$A2756))</f>
        <v>95.120400125395847</v>
      </c>
      <c r="AE2756">
        <f>SUMIFS(Saudi!H:H,Saudi!$A:$A,YEAR(daily!$A2756))</f>
        <v>398238676.7969923</v>
      </c>
      <c r="AF2756" s="5">
        <f t="shared" si="111"/>
        <v>2</v>
      </c>
      <c r="AG2756" s="5">
        <f t="shared" si="112"/>
        <v>2011</v>
      </c>
    </row>
    <row r="2757" spans="1:33">
      <c r="A2757" s="3">
        <v>40589</v>
      </c>
      <c r="B2757" s="1">
        <v>147213</v>
      </c>
      <c r="C2757" s="1">
        <v>170756</v>
      </c>
      <c r="D2757" s="1">
        <v>126787</v>
      </c>
      <c r="E2757" s="1">
        <v>84.32</v>
      </c>
      <c r="F2757" s="1">
        <v>90.86</v>
      </c>
      <c r="G2757" s="1">
        <v>92.68</v>
      </c>
      <c r="H2757" s="2">
        <v>53.1</v>
      </c>
      <c r="I2757" s="2">
        <v>29.2</v>
      </c>
      <c r="J2757" s="2">
        <v>87.9</v>
      </c>
      <c r="K2757" s="2">
        <v>90</v>
      </c>
      <c r="L2757">
        <f>SUMIFS(US!B:B,US!$D:$D,YEAR(daily!$A2757),US!$E:$E,MONTH(daily!$A2757))</f>
        <v>9482</v>
      </c>
      <c r="M2757">
        <f>SUMIFS(US!C:C,US!$D:$D,YEAR(daily!$A2757),US!$E:$E,MONTH(daily!$A2757))</f>
        <v>18809</v>
      </c>
      <c r="N2757">
        <f>SUMIFS(COT!E:E,COT!$A:$A,YEAR(daily!$A2757),COT!$B:$B,WEEKNUM(daily!$A2757))</f>
        <v>1559669</v>
      </c>
      <c r="O2757">
        <f>SUMIFS(COT!F:F,COT!$A:$A,YEAR(daily!$A2757),COT!$B:$B,WEEKNUM(daily!$A2757))</f>
        <v>321167</v>
      </c>
      <c r="P2757">
        <f>SUMIFS(COT!G:G,COT!$A:$A,YEAR(daily!$A2757),COT!$B:$B,WEEKNUM(daily!$A2757))</f>
        <v>155653</v>
      </c>
      <c r="Q2757">
        <f>SUMIFS(COT!H:H,COT!$A:$A,YEAR(daily!$A2757),COT!$B:$B,WEEKNUM(daily!$A2757))</f>
        <v>396471</v>
      </c>
      <c r="R2757">
        <f>SUMIFS(COT!I:I,COT!$A:$A,YEAR(daily!$A2757),COT!$B:$B,WEEKNUM(daily!$A2757))</f>
        <v>730682</v>
      </c>
      <c r="S2757">
        <f>SUMIFS(COT!J:J,COT!$A:$A,YEAR(daily!$A2757),COT!$B:$B,WEEKNUM(daily!$A2757))</f>
        <v>947238</v>
      </c>
      <c r="T2757">
        <f>SUMIFS(COT!K:K,COT!$A:$A,YEAR(daily!$A2757),COT!$B:$B,WEEKNUM(daily!$A2757))</f>
        <v>111349</v>
      </c>
      <c r="U2757">
        <f>SUMIFS(COT!L:L,COT!$A:$A,YEAR(daily!$A2757),COT!$B:$B,WEEKNUM(daily!$A2757))</f>
        <v>60307</v>
      </c>
      <c r="V2757">
        <f>SUMIFS(COT!M:M,COT!$A:$A,YEAR(daily!$A2757),COT!$B:$B,WEEKNUM(daily!$A2757))</f>
        <v>148</v>
      </c>
      <c r="W2757">
        <f>SUMIFS(COT!N:N,COT!$A:$A,YEAR(daily!$A2757),COT!$B:$B,WEEKNUM(daily!$A2757))</f>
        <v>92</v>
      </c>
      <c r="X2757">
        <f>SUMIFS(COT!O:O,COT!$A:$A,YEAR(daily!$A2757),COT!$B:$B,WEEKNUM(daily!$A2757))</f>
        <v>159</v>
      </c>
      <c r="Y2757">
        <f>SUMIFS(COT!P:P,COT!$A:$A,YEAR(daily!$A2757),COT!$B:$B,WEEKNUM(daily!$A2757))</f>
        <v>96</v>
      </c>
      <c r="Z2757">
        <f>SUMIFS(COT!Q:Q,COT!$A:$A,YEAR(daily!$A2757),COT!$B:$B,WEEKNUM(daily!$A2757))</f>
        <v>104</v>
      </c>
      <c r="AA2757">
        <f>SUMIFS(Saudi!B:B,Saudi!$A:$A,YEAR(daily!$A2757))</f>
        <v>1117.7919999999999</v>
      </c>
      <c r="AB2757">
        <f>SUMIFS(Saudi!C:C,Saudi!$A:$A,YEAR(daily!$A2757))</f>
        <v>837.5</v>
      </c>
      <c r="AC2757">
        <f>SUMIFS(Saudi!F:F,Saudi!$A:$A,YEAR(daily!$A2757))</f>
        <v>4186680</v>
      </c>
      <c r="AD2757">
        <f>SUMIFS(Saudi!G:G,Saudi!$A:$A,YEAR(daily!$A2757))</f>
        <v>95.120400125395847</v>
      </c>
      <c r="AE2757">
        <f>SUMIFS(Saudi!H:H,Saudi!$A:$A,YEAR(daily!$A2757))</f>
        <v>398238676.7969923</v>
      </c>
      <c r="AF2757" s="5">
        <f t="shared" si="111"/>
        <v>2</v>
      </c>
      <c r="AG2757" s="5">
        <f t="shared" si="112"/>
        <v>2011</v>
      </c>
    </row>
    <row r="2758" spans="1:33">
      <c r="A2758" s="3">
        <v>40590</v>
      </c>
      <c r="B2758" s="1">
        <v>110787</v>
      </c>
      <c r="C2758" s="1">
        <v>172399</v>
      </c>
      <c r="D2758" s="1">
        <v>129444</v>
      </c>
      <c r="E2758" s="1">
        <v>84.99</v>
      </c>
      <c r="F2758" s="1">
        <v>90.96</v>
      </c>
      <c r="G2758" s="1">
        <v>92.82</v>
      </c>
      <c r="H2758" s="2">
        <v>53.1</v>
      </c>
      <c r="I2758" s="2">
        <v>29.2</v>
      </c>
      <c r="J2758" s="2">
        <v>87.9</v>
      </c>
      <c r="K2758" s="2">
        <v>90</v>
      </c>
      <c r="L2758">
        <f>SUMIFS(US!B:B,US!$D:$D,YEAR(daily!$A2758),US!$E:$E,MONTH(daily!$A2758))</f>
        <v>9482</v>
      </c>
      <c r="M2758">
        <f>SUMIFS(US!C:C,US!$D:$D,YEAR(daily!$A2758),US!$E:$E,MONTH(daily!$A2758))</f>
        <v>18809</v>
      </c>
      <c r="N2758">
        <f>SUMIFS(COT!E:E,COT!$A:$A,YEAR(daily!$A2758),COT!$B:$B,WEEKNUM(daily!$A2758))</f>
        <v>1559669</v>
      </c>
      <c r="O2758">
        <f>SUMIFS(COT!F:F,COT!$A:$A,YEAR(daily!$A2758),COT!$B:$B,WEEKNUM(daily!$A2758))</f>
        <v>321167</v>
      </c>
      <c r="P2758">
        <f>SUMIFS(COT!G:G,COT!$A:$A,YEAR(daily!$A2758),COT!$B:$B,WEEKNUM(daily!$A2758))</f>
        <v>155653</v>
      </c>
      <c r="Q2758">
        <f>SUMIFS(COT!H:H,COT!$A:$A,YEAR(daily!$A2758),COT!$B:$B,WEEKNUM(daily!$A2758))</f>
        <v>396471</v>
      </c>
      <c r="R2758">
        <f>SUMIFS(COT!I:I,COT!$A:$A,YEAR(daily!$A2758),COT!$B:$B,WEEKNUM(daily!$A2758))</f>
        <v>730682</v>
      </c>
      <c r="S2758">
        <f>SUMIFS(COT!J:J,COT!$A:$A,YEAR(daily!$A2758),COT!$B:$B,WEEKNUM(daily!$A2758))</f>
        <v>947238</v>
      </c>
      <c r="T2758">
        <f>SUMIFS(COT!K:K,COT!$A:$A,YEAR(daily!$A2758),COT!$B:$B,WEEKNUM(daily!$A2758))</f>
        <v>111349</v>
      </c>
      <c r="U2758">
        <f>SUMIFS(COT!L:L,COT!$A:$A,YEAR(daily!$A2758),COT!$B:$B,WEEKNUM(daily!$A2758))</f>
        <v>60307</v>
      </c>
      <c r="V2758">
        <f>SUMIFS(COT!M:M,COT!$A:$A,YEAR(daily!$A2758),COT!$B:$B,WEEKNUM(daily!$A2758))</f>
        <v>148</v>
      </c>
      <c r="W2758">
        <f>SUMIFS(COT!N:N,COT!$A:$A,YEAR(daily!$A2758),COT!$B:$B,WEEKNUM(daily!$A2758))</f>
        <v>92</v>
      </c>
      <c r="X2758">
        <f>SUMIFS(COT!O:O,COT!$A:$A,YEAR(daily!$A2758),COT!$B:$B,WEEKNUM(daily!$A2758))</f>
        <v>159</v>
      </c>
      <c r="Y2758">
        <f>SUMIFS(COT!P:P,COT!$A:$A,YEAR(daily!$A2758),COT!$B:$B,WEEKNUM(daily!$A2758))</f>
        <v>96</v>
      </c>
      <c r="Z2758">
        <f>SUMIFS(COT!Q:Q,COT!$A:$A,YEAR(daily!$A2758),COT!$B:$B,WEEKNUM(daily!$A2758))</f>
        <v>104</v>
      </c>
      <c r="AA2758">
        <f>SUMIFS(Saudi!B:B,Saudi!$A:$A,YEAR(daily!$A2758))</f>
        <v>1117.7919999999999</v>
      </c>
      <c r="AB2758">
        <f>SUMIFS(Saudi!C:C,Saudi!$A:$A,YEAR(daily!$A2758))</f>
        <v>837.5</v>
      </c>
      <c r="AC2758">
        <f>SUMIFS(Saudi!F:F,Saudi!$A:$A,YEAR(daily!$A2758))</f>
        <v>4186680</v>
      </c>
      <c r="AD2758">
        <f>SUMIFS(Saudi!G:G,Saudi!$A:$A,YEAR(daily!$A2758))</f>
        <v>95.120400125395847</v>
      </c>
      <c r="AE2758">
        <f>SUMIFS(Saudi!H:H,Saudi!$A:$A,YEAR(daily!$A2758))</f>
        <v>398238676.7969923</v>
      </c>
      <c r="AF2758" s="5">
        <f t="shared" si="111"/>
        <v>2</v>
      </c>
      <c r="AG2758" s="5">
        <f t="shared" si="112"/>
        <v>2011</v>
      </c>
    </row>
    <row r="2759" spans="1:33">
      <c r="A2759" s="3">
        <v>40591</v>
      </c>
      <c r="B2759" s="1">
        <v>90287</v>
      </c>
      <c r="C2759" s="1">
        <v>179133</v>
      </c>
      <c r="D2759" s="1">
        <v>130329</v>
      </c>
      <c r="E2759" s="1">
        <v>86.36</v>
      </c>
      <c r="F2759" s="1">
        <v>91.18</v>
      </c>
      <c r="G2759" s="1">
        <v>92.74</v>
      </c>
      <c r="H2759" s="2">
        <v>53.1</v>
      </c>
      <c r="I2759" s="2">
        <v>29.2</v>
      </c>
      <c r="J2759" s="2">
        <v>87.9</v>
      </c>
      <c r="K2759" s="2">
        <v>90</v>
      </c>
      <c r="L2759">
        <f>SUMIFS(US!B:B,US!$D:$D,YEAR(daily!$A2759),US!$E:$E,MONTH(daily!$A2759))</f>
        <v>9482</v>
      </c>
      <c r="M2759">
        <f>SUMIFS(US!C:C,US!$D:$D,YEAR(daily!$A2759),US!$E:$E,MONTH(daily!$A2759))</f>
        <v>18809</v>
      </c>
      <c r="N2759">
        <f>SUMIFS(COT!E:E,COT!$A:$A,YEAR(daily!$A2759),COT!$B:$B,WEEKNUM(daily!$A2759))</f>
        <v>1559669</v>
      </c>
      <c r="O2759">
        <f>SUMIFS(COT!F:F,COT!$A:$A,YEAR(daily!$A2759),COT!$B:$B,WEEKNUM(daily!$A2759))</f>
        <v>321167</v>
      </c>
      <c r="P2759">
        <f>SUMIFS(COT!G:G,COT!$A:$A,YEAR(daily!$A2759),COT!$B:$B,WEEKNUM(daily!$A2759))</f>
        <v>155653</v>
      </c>
      <c r="Q2759">
        <f>SUMIFS(COT!H:H,COT!$A:$A,YEAR(daily!$A2759),COT!$B:$B,WEEKNUM(daily!$A2759))</f>
        <v>396471</v>
      </c>
      <c r="R2759">
        <f>SUMIFS(COT!I:I,COT!$A:$A,YEAR(daily!$A2759),COT!$B:$B,WEEKNUM(daily!$A2759))</f>
        <v>730682</v>
      </c>
      <c r="S2759">
        <f>SUMIFS(COT!J:J,COT!$A:$A,YEAR(daily!$A2759),COT!$B:$B,WEEKNUM(daily!$A2759))</f>
        <v>947238</v>
      </c>
      <c r="T2759">
        <f>SUMIFS(COT!K:K,COT!$A:$A,YEAR(daily!$A2759),COT!$B:$B,WEEKNUM(daily!$A2759))</f>
        <v>111349</v>
      </c>
      <c r="U2759">
        <f>SUMIFS(COT!L:L,COT!$A:$A,YEAR(daily!$A2759),COT!$B:$B,WEEKNUM(daily!$A2759))</f>
        <v>60307</v>
      </c>
      <c r="V2759">
        <f>SUMIFS(COT!M:M,COT!$A:$A,YEAR(daily!$A2759),COT!$B:$B,WEEKNUM(daily!$A2759))</f>
        <v>148</v>
      </c>
      <c r="W2759">
        <f>SUMIFS(COT!N:N,COT!$A:$A,YEAR(daily!$A2759),COT!$B:$B,WEEKNUM(daily!$A2759))</f>
        <v>92</v>
      </c>
      <c r="X2759">
        <f>SUMIFS(COT!O:O,COT!$A:$A,YEAR(daily!$A2759),COT!$B:$B,WEEKNUM(daily!$A2759))</f>
        <v>159</v>
      </c>
      <c r="Y2759">
        <f>SUMIFS(COT!P:P,COT!$A:$A,YEAR(daily!$A2759),COT!$B:$B,WEEKNUM(daily!$A2759))</f>
        <v>96</v>
      </c>
      <c r="Z2759">
        <f>SUMIFS(COT!Q:Q,COT!$A:$A,YEAR(daily!$A2759),COT!$B:$B,WEEKNUM(daily!$A2759))</f>
        <v>104</v>
      </c>
      <c r="AA2759">
        <f>SUMIFS(Saudi!B:B,Saudi!$A:$A,YEAR(daily!$A2759))</f>
        <v>1117.7919999999999</v>
      </c>
      <c r="AB2759">
        <f>SUMIFS(Saudi!C:C,Saudi!$A:$A,YEAR(daily!$A2759))</f>
        <v>837.5</v>
      </c>
      <c r="AC2759">
        <f>SUMIFS(Saudi!F:F,Saudi!$A:$A,YEAR(daily!$A2759))</f>
        <v>4186680</v>
      </c>
      <c r="AD2759">
        <f>SUMIFS(Saudi!G:G,Saudi!$A:$A,YEAR(daily!$A2759))</f>
        <v>95.120400125395847</v>
      </c>
      <c r="AE2759">
        <f>SUMIFS(Saudi!H:H,Saudi!$A:$A,YEAR(daily!$A2759))</f>
        <v>398238676.7969923</v>
      </c>
      <c r="AF2759" s="5">
        <f t="shared" si="111"/>
        <v>2</v>
      </c>
      <c r="AG2759" s="5">
        <f t="shared" si="112"/>
        <v>2011</v>
      </c>
    </row>
    <row r="2760" spans="1:33">
      <c r="A2760" s="3">
        <v>40592</v>
      </c>
      <c r="B2760" s="1">
        <v>34287</v>
      </c>
      <c r="C2760" s="1">
        <v>179848</v>
      </c>
      <c r="D2760" s="1">
        <v>133199</v>
      </c>
      <c r="E2760" s="1">
        <v>86.2</v>
      </c>
      <c r="F2760" s="1">
        <v>92.31</v>
      </c>
      <c r="G2760" s="1">
        <v>93.82</v>
      </c>
      <c r="H2760" s="2">
        <v>53.1</v>
      </c>
      <c r="I2760" s="2">
        <v>29.2</v>
      </c>
      <c r="J2760" s="2">
        <v>87.9</v>
      </c>
      <c r="K2760" s="2">
        <v>90</v>
      </c>
      <c r="L2760">
        <f>SUMIFS(US!B:B,US!$D:$D,YEAR(daily!$A2760),US!$E:$E,MONTH(daily!$A2760))</f>
        <v>9482</v>
      </c>
      <c r="M2760">
        <f>SUMIFS(US!C:C,US!$D:$D,YEAR(daily!$A2760),US!$E:$E,MONTH(daily!$A2760))</f>
        <v>18809</v>
      </c>
      <c r="N2760">
        <f>SUMIFS(COT!E:E,COT!$A:$A,YEAR(daily!$A2760),COT!$B:$B,WEEKNUM(daily!$A2760))</f>
        <v>1559669</v>
      </c>
      <c r="O2760">
        <f>SUMIFS(COT!F:F,COT!$A:$A,YEAR(daily!$A2760),COT!$B:$B,WEEKNUM(daily!$A2760))</f>
        <v>321167</v>
      </c>
      <c r="P2760">
        <f>SUMIFS(COT!G:G,COT!$A:$A,YEAR(daily!$A2760),COT!$B:$B,WEEKNUM(daily!$A2760))</f>
        <v>155653</v>
      </c>
      <c r="Q2760">
        <f>SUMIFS(COT!H:H,COT!$A:$A,YEAR(daily!$A2760),COT!$B:$B,WEEKNUM(daily!$A2760))</f>
        <v>396471</v>
      </c>
      <c r="R2760">
        <f>SUMIFS(COT!I:I,COT!$A:$A,YEAR(daily!$A2760),COT!$B:$B,WEEKNUM(daily!$A2760))</f>
        <v>730682</v>
      </c>
      <c r="S2760">
        <f>SUMIFS(COT!J:J,COT!$A:$A,YEAR(daily!$A2760),COT!$B:$B,WEEKNUM(daily!$A2760))</f>
        <v>947238</v>
      </c>
      <c r="T2760">
        <f>SUMIFS(COT!K:K,COT!$A:$A,YEAR(daily!$A2760),COT!$B:$B,WEEKNUM(daily!$A2760))</f>
        <v>111349</v>
      </c>
      <c r="U2760">
        <f>SUMIFS(COT!L:L,COT!$A:$A,YEAR(daily!$A2760),COT!$B:$B,WEEKNUM(daily!$A2760))</f>
        <v>60307</v>
      </c>
      <c r="V2760">
        <f>SUMIFS(COT!M:M,COT!$A:$A,YEAR(daily!$A2760),COT!$B:$B,WEEKNUM(daily!$A2760))</f>
        <v>148</v>
      </c>
      <c r="W2760">
        <f>SUMIFS(COT!N:N,COT!$A:$A,YEAR(daily!$A2760),COT!$B:$B,WEEKNUM(daily!$A2760))</f>
        <v>92</v>
      </c>
      <c r="X2760">
        <f>SUMIFS(COT!O:O,COT!$A:$A,YEAR(daily!$A2760),COT!$B:$B,WEEKNUM(daily!$A2760))</f>
        <v>159</v>
      </c>
      <c r="Y2760">
        <f>SUMIFS(COT!P:P,COT!$A:$A,YEAR(daily!$A2760),COT!$B:$B,WEEKNUM(daily!$A2760))</f>
        <v>96</v>
      </c>
      <c r="Z2760">
        <f>SUMIFS(COT!Q:Q,COT!$A:$A,YEAR(daily!$A2760),COT!$B:$B,WEEKNUM(daily!$A2760))</f>
        <v>104</v>
      </c>
      <c r="AA2760">
        <f>SUMIFS(Saudi!B:B,Saudi!$A:$A,YEAR(daily!$A2760))</f>
        <v>1117.7919999999999</v>
      </c>
      <c r="AB2760">
        <f>SUMIFS(Saudi!C:C,Saudi!$A:$A,YEAR(daily!$A2760))</f>
        <v>837.5</v>
      </c>
      <c r="AC2760">
        <f>SUMIFS(Saudi!F:F,Saudi!$A:$A,YEAR(daily!$A2760))</f>
        <v>4186680</v>
      </c>
      <c r="AD2760">
        <f>SUMIFS(Saudi!G:G,Saudi!$A:$A,YEAR(daily!$A2760))</f>
        <v>95.120400125395847</v>
      </c>
      <c r="AE2760">
        <f>SUMIFS(Saudi!H:H,Saudi!$A:$A,YEAR(daily!$A2760))</f>
        <v>398238676.7969923</v>
      </c>
      <c r="AF2760" s="5">
        <f t="shared" si="111"/>
        <v>2</v>
      </c>
      <c r="AG2760" s="5">
        <f t="shared" si="112"/>
        <v>2011</v>
      </c>
    </row>
    <row r="2761" spans="1:33">
      <c r="A2761" s="3">
        <v>40596</v>
      </c>
      <c r="B2761" s="1">
        <v>1260</v>
      </c>
      <c r="C2761" s="1">
        <v>180908</v>
      </c>
      <c r="D2761" s="1">
        <v>139533</v>
      </c>
      <c r="E2761" s="1">
        <v>93.57</v>
      </c>
      <c r="F2761" s="1">
        <v>96.8</v>
      </c>
      <c r="G2761" s="1">
        <v>97.65</v>
      </c>
      <c r="H2761" s="2">
        <v>53.1</v>
      </c>
      <c r="I2761" s="2">
        <v>29.2</v>
      </c>
      <c r="J2761" s="2">
        <v>87.9</v>
      </c>
      <c r="K2761" s="2">
        <v>90</v>
      </c>
      <c r="L2761">
        <f>SUMIFS(US!B:B,US!$D:$D,YEAR(daily!$A2761),US!$E:$E,MONTH(daily!$A2761))</f>
        <v>9482</v>
      </c>
      <c r="M2761">
        <f>SUMIFS(US!C:C,US!$D:$D,YEAR(daily!$A2761),US!$E:$E,MONTH(daily!$A2761))</f>
        <v>18809</v>
      </c>
      <c r="N2761">
        <f>SUMIFS(COT!E:E,COT!$A:$A,YEAR(daily!$A2761),COT!$B:$B,WEEKNUM(daily!$A2761))</f>
        <v>1506594</v>
      </c>
      <c r="O2761">
        <f>SUMIFS(COT!F:F,COT!$A:$A,YEAR(daily!$A2761),COT!$B:$B,WEEKNUM(daily!$A2761))</f>
        <v>350580</v>
      </c>
      <c r="P2761">
        <f>SUMIFS(COT!G:G,COT!$A:$A,YEAR(daily!$A2761),COT!$B:$B,WEEKNUM(daily!$A2761))</f>
        <v>131558</v>
      </c>
      <c r="Q2761">
        <f>SUMIFS(COT!H:H,COT!$A:$A,YEAR(daily!$A2761),COT!$B:$B,WEEKNUM(daily!$A2761))</f>
        <v>370447</v>
      </c>
      <c r="R2761">
        <f>SUMIFS(COT!I:I,COT!$A:$A,YEAR(daily!$A2761),COT!$B:$B,WEEKNUM(daily!$A2761))</f>
        <v>686406</v>
      </c>
      <c r="S2761">
        <f>SUMIFS(COT!J:J,COT!$A:$A,YEAR(daily!$A2761),COT!$B:$B,WEEKNUM(daily!$A2761))</f>
        <v>945303</v>
      </c>
      <c r="T2761">
        <f>SUMIFS(COT!K:K,COT!$A:$A,YEAR(daily!$A2761),COT!$B:$B,WEEKNUM(daily!$A2761))</f>
        <v>99161</v>
      </c>
      <c r="U2761">
        <f>SUMIFS(COT!L:L,COT!$A:$A,YEAR(daily!$A2761),COT!$B:$B,WEEKNUM(daily!$A2761))</f>
        <v>59286</v>
      </c>
      <c r="V2761">
        <f>SUMIFS(COT!M:M,COT!$A:$A,YEAR(daily!$A2761),COT!$B:$B,WEEKNUM(daily!$A2761))</f>
        <v>138</v>
      </c>
      <c r="W2761">
        <f>SUMIFS(COT!N:N,COT!$A:$A,YEAR(daily!$A2761),COT!$B:$B,WEEKNUM(daily!$A2761))</f>
        <v>80</v>
      </c>
      <c r="X2761">
        <f>SUMIFS(COT!O:O,COT!$A:$A,YEAR(daily!$A2761),COT!$B:$B,WEEKNUM(daily!$A2761))</f>
        <v>157</v>
      </c>
      <c r="Y2761">
        <f>SUMIFS(COT!P:P,COT!$A:$A,YEAR(daily!$A2761),COT!$B:$B,WEEKNUM(daily!$A2761))</f>
        <v>90</v>
      </c>
      <c r="Z2761">
        <f>SUMIFS(COT!Q:Q,COT!$A:$A,YEAR(daily!$A2761),COT!$B:$B,WEEKNUM(daily!$A2761))</f>
        <v>106</v>
      </c>
      <c r="AA2761">
        <f>SUMIFS(Saudi!B:B,Saudi!$A:$A,YEAR(daily!$A2761))</f>
        <v>1117.7919999999999</v>
      </c>
      <c r="AB2761">
        <f>SUMIFS(Saudi!C:C,Saudi!$A:$A,YEAR(daily!$A2761))</f>
        <v>837.5</v>
      </c>
      <c r="AC2761">
        <f>SUMIFS(Saudi!F:F,Saudi!$A:$A,YEAR(daily!$A2761))</f>
        <v>4186680</v>
      </c>
      <c r="AD2761">
        <f>SUMIFS(Saudi!G:G,Saudi!$A:$A,YEAR(daily!$A2761))</f>
        <v>95.120400125395847</v>
      </c>
      <c r="AE2761">
        <f>SUMIFS(Saudi!H:H,Saudi!$A:$A,YEAR(daily!$A2761))</f>
        <v>398238676.7969923</v>
      </c>
      <c r="AF2761" s="5">
        <f t="shared" si="111"/>
        <v>2</v>
      </c>
      <c r="AG2761" s="5">
        <f t="shared" si="112"/>
        <v>2011</v>
      </c>
    </row>
    <row r="2762" spans="1:33">
      <c r="A2762" s="3">
        <v>40597</v>
      </c>
      <c r="B2762" s="1">
        <v>303774</v>
      </c>
      <c r="C2762" s="1">
        <v>136424</v>
      </c>
      <c r="D2762" s="1">
        <v>77715</v>
      </c>
      <c r="E2762" s="1">
        <v>98.1</v>
      </c>
      <c r="F2762" s="1">
        <v>100.64</v>
      </c>
      <c r="G2762" s="1">
        <v>101.22</v>
      </c>
      <c r="H2762" s="2">
        <v>53.1</v>
      </c>
      <c r="I2762" s="2">
        <v>29.2</v>
      </c>
      <c r="J2762" s="2">
        <v>87.9</v>
      </c>
      <c r="K2762" s="2">
        <v>90</v>
      </c>
      <c r="L2762">
        <f>SUMIFS(US!B:B,US!$D:$D,YEAR(daily!$A2762),US!$E:$E,MONTH(daily!$A2762))</f>
        <v>9482</v>
      </c>
      <c r="M2762">
        <f>SUMIFS(US!C:C,US!$D:$D,YEAR(daily!$A2762),US!$E:$E,MONTH(daily!$A2762))</f>
        <v>18809</v>
      </c>
      <c r="N2762">
        <f>SUMIFS(COT!E:E,COT!$A:$A,YEAR(daily!$A2762),COT!$B:$B,WEEKNUM(daily!$A2762))</f>
        <v>1506594</v>
      </c>
      <c r="O2762">
        <f>SUMIFS(COT!F:F,COT!$A:$A,YEAR(daily!$A2762),COT!$B:$B,WEEKNUM(daily!$A2762))</f>
        <v>350580</v>
      </c>
      <c r="P2762">
        <f>SUMIFS(COT!G:G,COT!$A:$A,YEAR(daily!$A2762),COT!$B:$B,WEEKNUM(daily!$A2762))</f>
        <v>131558</v>
      </c>
      <c r="Q2762">
        <f>SUMIFS(COT!H:H,COT!$A:$A,YEAR(daily!$A2762),COT!$B:$B,WEEKNUM(daily!$A2762))</f>
        <v>370447</v>
      </c>
      <c r="R2762">
        <f>SUMIFS(COT!I:I,COT!$A:$A,YEAR(daily!$A2762),COT!$B:$B,WEEKNUM(daily!$A2762))</f>
        <v>686406</v>
      </c>
      <c r="S2762">
        <f>SUMIFS(COT!J:J,COT!$A:$A,YEAR(daily!$A2762),COT!$B:$B,WEEKNUM(daily!$A2762))</f>
        <v>945303</v>
      </c>
      <c r="T2762">
        <f>SUMIFS(COT!K:K,COT!$A:$A,YEAR(daily!$A2762),COT!$B:$B,WEEKNUM(daily!$A2762))</f>
        <v>99161</v>
      </c>
      <c r="U2762">
        <f>SUMIFS(COT!L:L,COT!$A:$A,YEAR(daily!$A2762),COT!$B:$B,WEEKNUM(daily!$A2762))</f>
        <v>59286</v>
      </c>
      <c r="V2762">
        <f>SUMIFS(COT!M:M,COT!$A:$A,YEAR(daily!$A2762),COT!$B:$B,WEEKNUM(daily!$A2762))</f>
        <v>138</v>
      </c>
      <c r="W2762">
        <f>SUMIFS(COT!N:N,COT!$A:$A,YEAR(daily!$A2762),COT!$B:$B,WEEKNUM(daily!$A2762))</f>
        <v>80</v>
      </c>
      <c r="X2762">
        <f>SUMIFS(COT!O:O,COT!$A:$A,YEAR(daily!$A2762),COT!$B:$B,WEEKNUM(daily!$A2762))</f>
        <v>157</v>
      </c>
      <c r="Y2762">
        <f>SUMIFS(COT!P:P,COT!$A:$A,YEAR(daily!$A2762),COT!$B:$B,WEEKNUM(daily!$A2762))</f>
        <v>90</v>
      </c>
      <c r="Z2762">
        <f>SUMIFS(COT!Q:Q,COT!$A:$A,YEAR(daily!$A2762),COT!$B:$B,WEEKNUM(daily!$A2762))</f>
        <v>106</v>
      </c>
      <c r="AA2762">
        <f>SUMIFS(Saudi!B:B,Saudi!$A:$A,YEAR(daily!$A2762))</f>
        <v>1117.7919999999999</v>
      </c>
      <c r="AB2762">
        <f>SUMIFS(Saudi!C:C,Saudi!$A:$A,YEAR(daily!$A2762))</f>
        <v>837.5</v>
      </c>
      <c r="AC2762">
        <f>SUMIFS(Saudi!F:F,Saudi!$A:$A,YEAR(daily!$A2762))</f>
        <v>4186680</v>
      </c>
      <c r="AD2762">
        <f>SUMIFS(Saudi!G:G,Saudi!$A:$A,YEAR(daily!$A2762))</f>
        <v>95.120400125395847</v>
      </c>
      <c r="AE2762">
        <f>SUMIFS(Saudi!H:H,Saudi!$A:$A,YEAR(daily!$A2762))</f>
        <v>398238676.7969923</v>
      </c>
      <c r="AF2762" s="5">
        <f t="shared" si="111"/>
        <v>2</v>
      </c>
      <c r="AG2762" s="5">
        <f t="shared" si="112"/>
        <v>2011</v>
      </c>
    </row>
    <row r="2763" spans="1:33">
      <c r="A2763" s="3">
        <v>40598</v>
      </c>
      <c r="B2763" s="1">
        <v>298362</v>
      </c>
      <c r="C2763" s="1">
        <v>136680</v>
      </c>
      <c r="D2763" s="1">
        <v>77694</v>
      </c>
      <c r="E2763" s="1">
        <v>97.28</v>
      </c>
      <c r="F2763" s="1">
        <v>99.44</v>
      </c>
      <c r="G2763" s="1">
        <v>100.05</v>
      </c>
      <c r="H2763" s="2">
        <v>53.1</v>
      </c>
      <c r="I2763" s="2">
        <v>29.2</v>
      </c>
      <c r="J2763" s="2">
        <v>87.9</v>
      </c>
      <c r="K2763" s="2">
        <v>90</v>
      </c>
      <c r="L2763">
        <f>SUMIFS(US!B:B,US!$D:$D,YEAR(daily!$A2763),US!$E:$E,MONTH(daily!$A2763))</f>
        <v>9482</v>
      </c>
      <c r="M2763">
        <f>SUMIFS(US!C:C,US!$D:$D,YEAR(daily!$A2763),US!$E:$E,MONTH(daily!$A2763))</f>
        <v>18809</v>
      </c>
      <c r="N2763">
        <f>SUMIFS(COT!E:E,COT!$A:$A,YEAR(daily!$A2763),COT!$B:$B,WEEKNUM(daily!$A2763))</f>
        <v>1506594</v>
      </c>
      <c r="O2763">
        <f>SUMIFS(COT!F:F,COT!$A:$A,YEAR(daily!$A2763),COT!$B:$B,WEEKNUM(daily!$A2763))</f>
        <v>350580</v>
      </c>
      <c r="P2763">
        <f>SUMIFS(COT!G:G,COT!$A:$A,YEAR(daily!$A2763),COT!$B:$B,WEEKNUM(daily!$A2763))</f>
        <v>131558</v>
      </c>
      <c r="Q2763">
        <f>SUMIFS(COT!H:H,COT!$A:$A,YEAR(daily!$A2763),COT!$B:$B,WEEKNUM(daily!$A2763))</f>
        <v>370447</v>
      </c>
      <c r="R2763">
        <f>SUMIFS(COT!I:I,COT!$A:$A,YEAR(daily!$A2763),COT!$B:$B,WEEKNUM(daily!$A2763))</f>
        <v>686406</v>
      </c>
      <c r="S2763">
        <f>SUMIFS(COT!J:J,COT!$A:$A,YEAR(daily!$A2763),COT!$B:$B,WEEKNUM(daily!$A2763))</f>
        <v>945303</v>
      </c>
      <c r="T2763">
        <f>SUMIFS(COT!K:K,COT!$A:$A,YEAR(daily!$A2763),COT!$B:$B,WEEKNUM(daily!$A2763))</f>
        <v>99161</v>
      </c>
      <c r="U2763">
        <f>SUMIFS(COT!L:L,COT!$A:$A,YEAR(daily!$A2763),COT!$B:$B,WEEKNUM(daily!$A2763))</f>
        <v>59286</v>
      </c>
      <c r="V2763">
        <f>SUMIFS(COT!M:M,COT!$A:$A,YEAR(daily!$A2763),COT!$B:$B,WEEKNUM(daily!$A2763))</f>
        <v>138</v>
      </c>
      <c r="W2763">
        <f>SUMIFS(COT!N:N,COT!$A:$A,YEAR(daily!$A2763),COT!$B:$B,WEEKNUM(daily!$A2763))</f>
        <v>80</v>
      </c>
      <c r="X2763">
        <f>SUMIFS(COT!O:O,COT!$A:$A,YEAR(daily!$A2763),COT!$B:$B,WEEKNUM(daily!$A2763))</f>
        <v>157</v>
      </c>
      <c r="Y2763">
        <f>SUMIFS(COT!P:P,COT!$A:$A,YEAR(daily!$A2763),COT!$B:$B,WEEKNUM(daily!$A2763))</f>
        <v>90</v>
      </c>
      <c r="Z2763">
        <f>SUMIFS(COT!Q:Q,COT!$A:$A,YEAR(daily!$A2763),COT!$B:$B,WEEKNUM(daily!$A2763))</f>
        <v>106</v>
      </c>
      <c r="AA2763">
        <f>SUMIFS(Saudi!B:B,Saudi!$A:$A,YEAR(daily!$A2763))</f>
        <v>1117.7919999999999</v>
      </c>
      <c r="AB2763">
        <f>SUMIFS(Saudi!C:C,Saudi!$A:$A,YEAR(daily!$A2763))</f>
        <v>837.5</v>
      </c>
      <c r="AC2763">
        <f>SUMIFS(Saudi!F:F,Saudi!$A:$A,YEAR(daily!$A2763))</f>
        <v>4186680</v>
      </c>
      <c r="AD2763">
        <f>SUMIFS(Saudi!G:G,Saudi!$A:$A,YEAR(daily!$A2763))</f>
        <v>95.120400125395847</v>
      </c>
      <c r="AE2763">
        <f>SUMIFS(Saudi!H:H,Saudi!$A:$A,YEAR(daily!$A2763))</f>
        <v>398238676.7969923</v>
      </c>
      <c r="AF2763" s="5">
        <f t="shared" si="111"/>
        <v>2</v>
      </c>
      <c r="AG2763" s="5">
        <f t="shared" si="112"/>
        <v>2011</v>
      </c>
    </row>
    <row r="2764" spans="1:33">
      <c r="A2764" s="3">
        <v>40599</v>
      </c>
      <c r="B2764" s="1">
        <v>289592</v>
      </c>
      <c r="C2764" s="1">
        <v>135245</v>
      </c>
      <c r="D2764" s="1">
        <v>74869</v>
      </c>
      <c r="E2764" s="1">
        <v>97.88</v>
      </c>
      <c r="F2764" s="1">
        <v>100.08</v>
      </c>
      <c r="G2764" s="1">
        <v>100.69</v>
      </c>
      <c r="H2764" s="2">
        <v>53.1</v>
      </c>
      <c r="I2764" s="2">
        <v>29.2</v>
      </c>
      <c r="J2764" s="2">
        <v>87.9</v>
      </c>
      <c r="K2764" s="2">
        <v>90</v>
      </c>
      <c r="L2764">
        <f>SUMIFS(US!B:B,US!$D:$D,YEAR(daily!$A2764),US!$E:$E,MONTH(daily!$A2764))</f>
        <v>9482</v>
      </c>
      <c r="M2764">
        <f>SUMIFS(US!C:C,US!$D:$D,YEAR(daily!$A2764),US!$E:$E,MONTH(daily!$A2764))</f>
        <v>18809</v>
      </c>
      <c r="N2764">
        <f>SUMIFS(COT!E:E,COT!$A:$A,YEAR(daily!$A2764),COT!$B:$B,WEEKNUM(daily!$A2764))</f>
        <v>1506594</v>
      </c>
      <c r="O2764">
        <f>SUMIFS(COT!F:F,COT!$A:$A,YEAR(daily!$A2764),COT!$B:$B,WEEKNUM(daily!$A2764))</f>
        <v>350580</v>
      </c>
      <c r="P2764">
        <f>SUMIFS(COT!G:G,COT!$A:$A,YEAR(daily!$A2764),COT!$B:$B,WEEKNUM(daily!$A2764))</f>
        <v>131558</v>
      </c>
      <c r="Q2764">
        <f>SUMIFS(COT!H:H,COT!$A:$A,YEAR(daily!$A2764),COT!$B:$B,WEEKNUM(daily!$A2764))</f>
        <v>370447</v>
      </c>
      <c r="R2764">
        <f>SUMIFS(COT!I:I,COT!$A:$A,YEAR(daily!$A2764),COT!$B:$B,WEEKNUM(daily!$A2764))</f>
        <v>686406</v>
      </c>
      <c r="S2764">
        <f>SUMIFS(COT!J:J,COT!$A:$A,YEAR(daily!$A2764),COT!$B:$B,WEEKNUM(daily!$A2764))</f>
        <v>945303</v>
      </c>
      <c r="T2764">
        <f>SUMIFS(COT!K:K,COT!$A:$A,YEAR(daily!$A2764),COT!$B:$B,WEEKNUM(daily!$A2764))</f>
        <v>99161</v>
      </c>
      <c r="U2764">
        <f>SUMIFS(COT!L:L,COT!$A:$A,YEAR(daily!$A2764),COT!$B:$B,WEEKNUM(daily!$A2764))</f>
        <v>59286</v>
      </c>
      <c r="V2764">
        <f>SUMIFS(COT!M:M,COT!$A:$A,YEAR(daily!$A2764),COT!$B:$B,WEEKNUM(daily!$A2764))</f>
        <v>138</v>
      </c>
      <c r="W2764">
        <f>SUMIFS(COT!N:N,COT!$A:$A,YEAR(daily!$A2764),COT!$B:$B,WEEKNUM(daily!$A2764))</f>
        <v>80</v>
      </c>
      <c r="X2764">
        <f>SUMIFS(COT!O:O,COT!$A:$A,YEAR(daily!$A2764),COT!$B:$B,WEEKNUM(daily!$A2764))</f>
        <v>157</v>
      </c>
      <c r="Y2764">
        <f>SUMIFS(COT!P:P,COT!$A:$A,YEAR(daily!$A2764),COT!$B:$B,WEEKNUM(daily!$A2764))</f>
        <v>90</v>
      </c>
      <c r="Z2764">
        <f>SUMIFS(COT!Q:Q,COT!$A:$A,YEAR(daily!$A2764),COT!$B:$B,WEEKNUM(daily!$A2764))</f>
        <v>106</v>
      </c>
      <c r="AA2764">
        <f>SUMIFS(Saudi!B:B,Saudi!$A:$A,YEAR(daily!$A2764))</f>
        <v>1117.7919999999999</v>
      </c>
      <c r="AB2764">
        <f>SUMIFS(Saudi!C:C,Saudi!$A:$A,YEAR(daily!$A2764))</f>
        <v>837.5</v>
      </c>
      <c r="AC2764">
        <f>SUMIFS(Saudi!F:F,Saudi!$A:$A,YEAR(daily!$A2764))</f>
        <v>4186680</v>
      </c>
      <c r="AD2764">
        <f>SUMIFS(Saudi!G:G,Saudi!$A:$A,YEAR(daily!$A2764))</f>
        <v>95.120400125395847</v>
      </c>
      <c r="AE2764">
        <f>SUMIFS(Saudi!H:H,Saudi!$A:$A,YEAR(daily!$A2764))</f>
        <v>398238676.7969923</v>
      </c>
      <c r="AF2764" s="5">
        <f t="shared" si="111"/>
        <v>2</v>
      </c>
      <c r="AG2764" s="5">
        <f t="shared" si="112"/>
        <v>2011</v>
      </c>
    </row>
    <row r="2765" spans="1:33">
      <c r="A2765" s="3">
        <v>40602</v>
      </c>
      <c r="B2765" s="1">
        <v>287572</v>
      </c>
      <c r="C2765" s="1">
        <v>137512</v>
      </c>
      <c r="D2765" s="1">
        <v>76035</v>
      </c>
      <c r="E2765" s="1">
        <v>96.97</v>
      </c>
      <c r="F2765" s="1">
        <v>99.44</v>
      </c>
      <c r="G2765" s="1">
        <v>100.11</v>
      </c>
      <c r="H2765" s="2">
        <v>53.1</v>
      </c>
      <c r="I2765" s="2">
        <v>29.2</v>
      </c>
      <c r="J2765" s="2">
        <v>87.9</v>
      </c>
      <c r="K2765" s="2">
        <v>90</v>
      </c>
      <c r="L2765">
        <f>SUMIFS(US!B:B,US!$D:$D,YEAR(daily!$A2765),US!$E:$E,MONTH(daily!$A2765))</f>
        <v>9482</v>
      </c>
      <c r="M2765">
        <f>SUMIFS(US!C:C,US!$D:$D,YEAR(daily!$A2765),US!$E:$E,MONTH(daily!$A2765))</f>
        <v>18809</v>
      </c>
      <c r="N2765">
        <f>SUMIFS(COT!E:E,COT!$A:$A,YEAR(daily!$A2765),COT!$B:$B,WEEKNUM(daily!$A2765))</f>
        <v>1569519</v>
      </c>
      <c r="O2765">
        <f>SUMIFS(COT!F:F,COT!$A:$A,YEAR(daily!$A2765),COT!$B:$B,WEEKNUM(daily!$A2765))</f>
        <v>399042</v>
      </c>
      <c r="P2765">
        <f>SUMIFS(COT!G:G,COT!$A:$A,YEAR(daily!$A2765),COT!$B:$B,WEEKNUM(daily!$A2765))</f>
        <v>127155</v>
      </c>
      <c r="Q2765">
        <f>SUMIFS(COT!H:H,COT!$A:$A,YEAR(daily!$A2765),COT!$B:$B,WEEKNUM(daily!$A2765))</f>
        <v>389817</v>
      </c>
      <c r="R2765">
        <f>SUMIFS(COT!I:I,COT!$A:$A,YEAR(daily!$A2765),COT!$B:$B,WEEKNUM(daily!$A2765))</f>
        <v>671182</v>
      </c>
      <c r="S2765">
        <f>SUMIFS(COT!J:J,COT!$A:$A,YEAR(daily!$A2765),COT!$B:$B,WEEKNUM(daily!$A2765))</f>
        <v>990851</v>
      </c>
      <c r="T2765">
        <f>SUMIFS(COT!K:K,COT!$A:$A,YEAR(daily!$A2765),COT!$B:$B,WEEKNUM(daily!$A2765))</f>
        <v>109478</v>
      </c>
      <c r="U2765">
        <f>SUMIFS(COT!L:L,COT!$A:$A,YEAR(daily!$A2765),COT!$B:$B,WEEKNUM(daily!$A2765))</f>
        <v>61696</v>
      </c>
      <c r="V2765">
        <f>SUMIFS(COT!M:M,COT!$A:$A,YEAR(daily!$A2765),COT!$B:$B,WEEKNUM(daily!$A2765))</f>
        <v>155</v>
      </c>
      <c r="W2765">
        <f>SUMIFS(COT!N:N,COT!$A:$A,YEAR(daily!$A2765),COT!$B:$B,WEEKNUM(daily!$A2765))</f>
        <v>84</v>
      </c>
      <c r="X2765">
        <f>SUMIFS(COT!O:O,COT!$A:$A,YEAR(daily!$A2765),COT!$B:$B,WEEKNUM(daily!$A2765))</f>
        <v>165</v>
      </c>
      <c r="Y2765">
        <f>SUMIFS(COT!P:P,COT!$A:$A,YEAR(daily!$A2765),COT!$B:$B,WEEKNUM(daily!$A2765))</f>
        <v>86</v>
      </c>
      <c r="Z2765">
        <f>SUMIFS(COT!Q:Q,COT!$A:$A,YEAR(daily!$A2765),COT!$B:$B,WEEKNUM(daily!$A2765))</f>
        <v>101</v>
      </c>
      <c r="AA2765">
        <f>SUMIFS(Saudi!B:B,Saudi!$A:$A,YEAR(daily!$A2765))</f>
        <v>1117.7919999999999</v>
      </c>
      <c r="AB2765">
        <f>SUMIFS(Saudi!C:C,Saudi!$A:$A,YEAR(daily!$A2765))</f>
        <v>837.5</v>
      </c>
      <c r="AC2765">
        <f>SUMIFS(Saudi!F:F,Saudi!$A:$A,YEAR(daily!$A2765))</f>
        <v>4186680</v>
      </c>
      <c r="AD2765">
        <f>SUMIFS(Saudi!G:G,Saudi!$A:$A,YEAR(daily!$A2765))</f>
        <v>95.120400125395847</v>
      </c>
      <c r="AE2765">
        <f>SUMIFS(Saudi!H:H,Saudi!$A:$A,YEAR(daily!$A2765))</f>
        <v>398238676.7969923</v>
      </c>
      <c r="AF2765" s="5">
        <f t="shared" si="111"/>
        <v>2</v>
      </c>
      <c r="AG2765" s="5">
        <f t="shared" si="112"/>
        <v>2011</v>
      </c>
    </row>
    <row r="2766" spans="1:33">
      <c r="A2766" s="3">
        <v>40603</v>
      </c>
      <c r="B2766" s="1">
        <v>295011</v>
      </c>
      <c r="C2766" s="1">
        <v>141673</v>
      </c>
      <c r="D2766" s="1">
        <v>77245</v>
      </c>
      <c r="E2766" s="1">
        <v>99.63</v>
      </c>
      <c r="F2766" s="1">
        <v>102.17</v>
      </c>
      <c r="G2766" s="1">
        <v>102.75</v>
      </c>
      <c r="H2766" s="2">
        <v>52.7</v>
      </c>
      <c r="I2766" s="2">
        <v>29.9</v>
      </c>
      <c r="J2766" s="2">
        <v>88.4</v>
      </c>
      <c r="K2766" s="2">
        <v>89</v>
      </c>
      <c r="L2766">
        <f>SUMIFS(US!B:B,US!$D:$D,YEAR(daily!$A2766),US!$E:$E,MONTH(daily!$A2766))</f>
        <v>9990</v>
      </c>
      <c r="M2766">
        <f>SUMIFS(US!C:C,US!$D:$D,YEAR(daily!$A2766),US!$E:$E,MONTH(daily!$A2766))</f>
        <v>19234</v>
      </c>
      <c r="N2766">
        <f>SUMIFS(COT!E:E,COT!$A:$A,YEAR(daily!$A2766),COT!$B:$B,WEEKNUM(daily!$A2766))</f>
        <v>1569519</v>
      </c>
      <c r="O2766">
        <f>SUMIFS(COT!F:F,COT!$A:$A,YEAR(daily!$A2766),COT!$B:$B,WEEKNUM(daily!$A2766))</f>
        <v>399042</v>
      </c>
      <c r="P2766">
        <f>SUMIFS(COT!G:G,COT!$A:$A,YEAR(daily!$A2766),COT!$B:$B,WEEKNUM(daily!$A2766))</f>
        <v>127155</v>
      </c>
      <c r="Q2766">
        <f>SUMIFS(COT!H:H,COT!$A:$A,YEAR(daily!$A2766),COT!$B:$B,WEEKNUM(daily!$A2766))</f>
        <v>389817</v>
      </c>
      <c r="R2766">
        <f>SUMIFS(COT!I:I,COT!$A:$A,YEAR(daily!$A2766),COT!$B:$B,WEEKNUM(daily!$A2766))</f>
        <v>671182</v>
      </c>
      <c r="S2766">
        <f>SUMIFS(COT!J:J,COT!$A:$A,YEAR(daily!$A2766),COT!$B:$B,WEEKNUM(daily!$A2766))</f>
        <v>990851</v>
      </c>
      <c r="T2766">
        <f>SUMIFS(COT!K:K,COT!$A:$A,YEAR(daily!$A2766),COT!$B:$B,WEEKNUM(daily!$A2766))</f>
        <v>109478</v>
      </c>
      <c r="U2766">
        <f>SUMIFS(COT!L:L,COT!$A:$A,YEAR(daily!$A2766),COT!$B:$B,WEEKNUM(daily!$A2766))</f>
        <v>61696</v>
      </c>
      <c r="V2766">
        <f>SUMIFS(COT!M:M,COT!$A:$A,YEAR(daily!$A2766),COT!$B:$B,WEEKNUM(daily!$A2766))</f>
        <v>155</v>
      </c>
      <c r="W2766">
        <f>SUMIFS(COT!N:N,COT!$A:$A,YEAR(daily!$A2766),COT!$B:$B,WEEKNUM(daily!$A2766))</f>
        <v>84</v>
      </c>
      <c r="X2766">
        <f>SUMIFS(COT!O:O,COT!$A:$A,YEAR(daily!$A2766),COT!$B:$B,WEEKNUM(daily!$A2766))</f>
        <v>165</v>
      </c>
      <c r="Y2766">
        <f>SUMIFS(COT!P:P,COT!$A:$A,YEAR(daily!$A2766),COT!$B:$B,WEEKNUM(daily!$A2766))</f>
        <v>86</v>
      </c>
      <c r="Z2766">
        <f>SUMIFS(COT!Q:Q,COT!$A:$A,YEAR(daily!$A2766),COT!$B:$B,WEEKNUM(daily!$A2766))</f>
        <v>101</v>
      </c>
      <c r="AA2766">
        <f>SUMIFS(Saudi!B:B,Saudi!$A:$A,YEAR(daily!$A2766))</f>
        <v>1117.7919999999999</v>
      </c>
      <c r="AB2766">
        <f>SUMIFS(Saudi!C:C,Saudi!$A:$A,YEAR(daily!$A2766))</f>
        <v>837.5</v>
      </c>
      <c r="AC2766">
        <f>SUMIFS(Saudi!F:F,Saudi!$A:$A,YEAR(daily!$A2766))</f>
        <v>4186680</v>
      </c>
      <c r="AD2766">
        <f>SUMIFS(Saudi!G:G,Saudi!$A:$A,YEAR(daily!$A2766))</f>
        <v>95.120400125395847</v>
      </c>
      <c r="AE2766">
        <f>SUMIFS(Saudi!H:H,Saudi!$A:$A,YEAR(daily!$A2766))</f>
        <v>398238676.7969923</v>
      </c>
      <c r="AF2766" s="5">
        <f t="shared" si="111"/>
        <v>3</v>
      </c>
      <c r="AG2766" s="5">
        <f t="shared" si="112"/>
        <v>2011</v>
      </c>
    </row>
    <row r="2767" spans="1:33">
      <c r="A2767" s="3">
        <v>40604</v>
      </c>
      <c r="B2767" s="1">
        <v>293546</v>
      </c>
      <c r="C2767" s="1">
        <v>141812</v>
      </c>
      <c r="D2767" s="1">
        <v>81112</v>
      </c>
      <c r="E2767" s="1">
        <v>102.23</v>
      </c>
      <c r="F2767" s="1">
        <v>104.03</v>
      </c>
      <c r="G2767" s="1">
        <v>104.47</v>
      </c>
      <c r="H2767" s="2">
        <v>52.7</v>
      </c>
      <c r="I2767" s="2">
        <v>29.9</v>
      </c>
      <c r="J2767" s="2">
        <v>88.4</v>
      </c>
      <c r="K2767" s="2">
        <v>89</v>
      </c>
      <c r="L2767">
        <f>SUMIFS(US!B:B,US!$D:$D,YEAR(daily!$A2767),US!$E:$E,MONTH(daily!$A2767))</f>
        <v>9990</v>
      </c>
      <c r="M2767">
        <f>SUMIFS(US!C:C,US!$D:$D,YEAR(daily!$A2767),US!$E:$E,MONTH(daily!$A2767))</f>
        <v>19234</v>
      </c>
      <c r="N2767">
        <f>SUMIFS(COT!E:E,COT!$A:$A,YEAR(daily!$A2767),COT!$B:$B,WEEKNUM(daily!$A2767))</f>
        <v>1569519</v>
      </c>
      <c r="O2767">
        <f>SUMIFS(COT!F:F,COT!$A:$A,YEAR(daily!$A2767),COT!$B:$B,WEEKNUM(daily!$A2767))</f>
        <v>399042</v>
      </c>
      <c r="P2767">
        <f>SUMIFS(COT!G:G,COT!$A:$A,YEAR(daily!$A2767),COT!$B:$B,WEEKNUM(daily!$A2767))</f>
        <v>127155</v>
      </c>
      <c r="Q2767">
        <f>SUMIFS(COT!H:H,COT!$A:$A,YEAR(daily!$A2767),COT!$B:$B,WEEKNUM(daily!$A2767))</f>
        <v>389817</v>
      </c>
      <c r="R2767">
        <f>SUMIFS(COT!I:I,COT!$A:$A,YEAR(daily!$A2767),COT!$B:$B,WEEKNUM(daily!$A2767))</f>
        <v>671182</v>
      </c>
      <c r="S2767">
        <f>SUMIFS(COT!J:J,COT!$A:$A,YEAR(daily!$A2767),COT!$B:$B,WEEKNUM(daily!$A2767))</f>
        <v>990851</v>
      </c>
      <c r="T2767">
        <f>SUMIFS(COT!K:K,COT!$A:$A,YEAR(daily!$A2767),COT!$B:$B,WEEKNUM(daily!$A2767))</f>
        <v>109478</v>
      </c>
      <c r="U2767">
        <f>SUMIFS(COT!L:L,COT!$A:$A,YEAR(daily!$A2767),COT!$B:$B,WEEKNUM(daily!$A2767))</f>
        <v>61696</v>
      </c>
      <c r="V2767">
        <f>SUMIFS(COT!M:M,COT!$A:$A,YEAR(daily!$A2767),COT!$B:$B,WEEKNUM(daily!$A2767))</f>
        <v>155</v>
      </c>
      <c r="W2767">
        <f>SUMIFS(COT!N:N,COT!$A:$A,YEAR(daily!$A2767),COT!$B:$B,WEEKNUM(daily!$A2767))</f>
        <v>84</v>
      </c>
      <c r="X2767">
        <f>SUMIFS(COT!O:O,COT!$A:$A,YEAR(daily!$A2767),COT!$B:$B,WEEKNUM(daily!$A2767))</f>
        <v>165</v>
      </c>
      <c r="Y2767">
        <f>SUMIFS(COT!P:P,COT!$A:$A,YEAR(daily!$A2767),COT!$B:$B,WEEKNUM(daily!$A2767))</f>
        <v>86</v>
      </c>
      <c r="Z2767">
        <f>SUMIFS(COT!Q:Q,COT!$A:$A,YEAR(daily!$A2767),COT!$B:$B,WEEKNUM(daily!$A2767))</f>
        <v>101</v>
      </c>
      <c r="AA2767">
        <f>SUMIFS(Saudi!B:B,Saudi!$A:$A,YEAR(daily!$A2767))</f>
        <v>1117.7919999999999</v>
      </c>
      <c r="AB2767">
        <f>SUMIFS(Saudi!C:C,Saudi!$A:$A,YEAR(daily!$A2767))</f>
        <v>837.5</v>
      </c>
      <c r="AC2767">
        <f>SUMIFS(Saudi!F:F,Saudi!$A:$A,YEAR(daily!$A2767))</f>
        <v>4186680</v>
      </c>
      <c r="AD2767">
        <f>SUMIFS(Saudi!G:G,Saudi!$A:$A,YEAR(daily!$A2767))</f>
        <v>95.120400125395847</v>
      </c>
      <c r="AE2767">
        <f>SUMIFS(Saudi!H:H,Saudi!$A:$A,YEAR(daily!$A2767))</f>
        <v>398238676.7969923</v>
      </c>
      <c r="AF2767" s="5">
        <f t="shared" si="111"/>
        <v>3</v>
      </c>
      <c r="AG2767" s="5">
        <f t="shared" si="112"/>
        <v>2011</v>
      </c>
    </row>
    <row r="2768" spans="1:33">
      <c r="A2768" s="3">
        <v>40605</v>
      </c>
      <c r="B2768" s="1">
        <v>280646</v>
      </c>
      <c r="C2768" s="1">
        <v>142508</v>
      </c>
      <c r="D2768" s="1">
        <v>83653</v>
      </c>
      <c r="E2768" s="1">
        <v>101.91</v>
      </c>
      <c r="F2768" s="1">
        <v>103.77</v>
      </c>
      <c r="G2768" s="1">
        <v>104.25</v>
      </c>
      <c r="H2768" s="2">
        <v>52.7</v>
      </c>
      <c r="I2768" s="2">
        <v>29.9</v>
      </c>
      <c r="J2768" s="2">
        <v>88.4</v>
      </c>
      <c r="K2768" s="2">
        <v>89</v>
      </c>
      <c r="L2768">
        <f>SUMIFS(US!B:B,US!$D:$D,YEAR(daily!$A2768),US!$E:$E,MONTH(daily!$A2768))</f>
        <v>9990</v>
      </c>
      <c r="M2768">
        <f>SUMIFS(US!C:C,US!$D:$D,YEAR(daily!$A2768),US!$E:$E,MONTH(daily!$A2768))</f>
        <v>19234</v>
      </c>
      <c r="N2768">
        <f>SUMIFS(COT!E:E,COT!$A:$A,YEAR(daily!$A2768),COT!$B:$B,WEEKNUM(daily!$A2768))</f>
        <v>1569519</v>
      </c>
      <c r="O2768">
        <f>SUMIFS(COT!F:F,COT!$A:$A,YEAR(daily!$A2768),COT!$B:$B,WEEKNUM(daily!$A2768))</f>
        <v>399042</v>
      </c>
      <c r="P2768">
        <f>SUMIFS(COT!G:G,COT!$A:$A,YEAR(daily!$A2768),COT!$B:$B,WEEKNUM(daily!$A2768))</f>
        <v>127155</v>
      </c>
      <c r="Q2768">
        <f>SUMIFS(COT!H:H,COT!$A:$A,YEAR(daily!$A2768),COT!$B:$B,WEEKNUM(daily!$A2768))</f>
        <v>389817</v>
      </c>
      <c r="R2768">
        <f>SUMIFS(COT!I:I,COT!$A:$A,YEAR(daily!$A2768),COT!$B:$B,WEEKNUM(daily!$A2768))</f>
        <v>671182</v>
      </c>
      <c r="S2768">
        <f>SUMIFS(COT!J:J,COT!$A:$A,YEAR(daily!$A2768),COT!$B:$B,WEEKNUM(daily!$A2768))</f>
        <v>990851</v>
      </c>
      <c r="T2768">
        <f>SUMIFS(COT!K:K,COT!$A:$A,YEAR(daily!$A2768),COT!$B:$B,WEEKNUM(daily!$A2768))</f>
        <v>109478</v>
      </c>
      <c r="U2768">
        <f>SUMIFS(COT!L:L,COT!$A:$A,YEAR(daily!$A2768),COT!$B:$B,WEEKNUM(daily!$A2768))</f>
        <v>61696</v>
      </c>
      <c r="V2768">
        <f>SUMIFS(COT!M:M,COT!$A:$A,YEAR(daily!$A2768),COT!$B:$B,WEEKNUM(daily!$A2768))</f>
        <v>155</v>
      </c>
      <c r="W2768">
        <f>SUMIFS(COT!N:N,COT!$A:$A,YEAR(daily!$A2768),COT!$B:$B,WEEKNUM(daily!$A2768))</f>
        <v>84</v>
      </c>
      <c r="X2768">
        <f>SUMIFS(COT!O:O,COT!$A:$A,YEAR(daily!$A2768),COT!$B:$B,WEEKNUM(daily!$A2768))</f>
        <v>165</v>
      </c>
      <c r="Y2768">
        <f>SUMIFS(COT!P:P,COT!$A:$A,YEAR(daily!$A2768),COT!$B:$B,WEEKNUM(daily!$A2768))</f>
        <v>86</v>
      </c>
      <c r="Z2768">
        <f>SUMIFS(COT!Q:Q,COT!$A:$A,YEAR(daily!$A2768),COT!$B:$B,WEEKNUM(daily!$A2768))</f>
        <v>101</v>
      </c>
      <c r="AA2768">
        <f>SUMIFS(Saudi!B:B,Saudi!$A:$A,YEAR(daily!$A2768))</f>
        <v>1117.7919999999999</v>
      </c>
      <c r="AB2768">
        <f>SUMIFS(Saudi!C:C,Saudi!$A:$A,YEAR(daily!$A2768))</f>
        <v>837.5</v>
      </c>
      <c r="AC2768">
        <f>SUMIFS(Saudi!F:F,Saudi!$A:$A,YEAR(daily!$A2768))</f>
        <v>4186680</v>
      </c>
      <c r="AD2768">
        <f>SUMIFS(Saudi!G:G,Saudi!$A:$A,YEAR(daily!$A2768))</f>
        <v>95.120400125395847</v>
      </c>
      <c r="AE2768">
        <f>SUMIFS(Saudi!H:H,Saudi!$A:$A,YEAR(daily!$A2768))</f>
        <v>398238676.7969923</v>
      </c>
      <c r="AF2768" s="5">
        <f t="shared" si="111"/>
        <v>3</v>
      </c>
      <c r="AG2768" s="5">
        <f t="shared" si="112"/>
        <v>2011</v>
      </c>
    </row>
    <row r="2769" spans="1:33">
      <c r="A2769" s="3">
        <v>40606</v>
      </c>
      <c r="B2769" s="1">
        <v>275563</v>
      </c>
      <c r="C2769" s="1">
        <v>146192</v>
      </c>
      <c r="D2769" s="1">
        <v>83401</v>
      </c>
      <c r="E2769" s="1">
        <v>104.42</v>
      </c>
      <c r="F2769" s="1">
        <v>106.17</v>
      </c>
      <c r="G2769" s="1">
        <v>106.52</v>
      </c>
      <c r="H2769" s="2">
        <v>52.7</v>
      </c>
      <c r="I2769" s="2">
        <v>29.9</v>
      </c>
      <c r="J2769" s="2">
        <v>88.4</v>
      </c>
      <c r="K2769" s="2">
        <v>89</v>
      </c>
      <c r="L2769">
        <f>SUMIFS(US!B:B,US!$D:$D,YEAR(daily!$A2769),US!$E:$E,MONTH(daily!$A2769))</f>
        <v>9990</v>
      </c>
      <c r="M2769">
        <f>SUMIFS(US!C:C,US!$D:$D,YEAR(daily!$A2769),US!$E:$E,MONTH(daily!$A2769))</f>
        <v>19234</v>
      </c>
      <c r="N2769">
        <f>SUMIFS(COT!E:E,COT!$A:$A,YEAR(daily!$A2769),COT!$B:$B,WEEKNUM(daily!$A2769))</f>
        <v>1569519</v>
      </c>
      <c r="O2769">
        <f>SUMIFS(COT!F:F,COT!$A:$A,YEAR(daily!$A2769),COT!$B:$B,WEEKNUM(daily!$A2769))</f>
        <v>399042</v>
      </c>
      <c r="P2769">
        <f>SUMIFS(COT!G:G,COT!$A:$A,YEAR(daily!$A2769),COT!$B:$B,WEEKNUM(daily!$A2769))</f>
        <v>127155</v>
      </c>
      <c r="Q2769">
        <f>SUMIFS(COT!H:H,COT!$A:$A,YEAR(daily!$A2769),COT!$B:$B,WEEKNUM(daily!$A2769))</f>
        <v>389817</v>
      </c>
      <c r="R2769">
        <f>SUMIFS(COT!I:I,COT!$A:$A,YEAR(daily!$A2769),COT!$B:$B,WEEKNUM(daily!$A2769))</f>
        <v>671182</v>
      </c>
      <c r="S2769">
        <f>SUMIFS(COT!J:J,COT!$A:$A,YEAR(daily!$A2769),COT!$B:$B,WEEKNUM(daily!$A2769))</f>
        <v>990851</v>
      </c>
      <c r="T2769">
        <f>SUMIFS(COT!K:K,COT!$A:$A,YEAR(daily!$A2769),COT!$B:$B,WEEKNUM(daily!$A2769))</f>
        <v>109478</v>
      </c>
      <c r="U2769">
        <f>SUMIFS(COT!L:L,COT!$A:$A,YEAR(daily!$A2769),COT!$B:$B,WEEKNUM(daily!$A2769))</f>
        <v>61696</v>
      </c>
      <c r="V2769">
        <f>SUMIFS(COT!M:M,COT!$A:$A,YEAR(daily!$A2769),COT!$B:$B,WEEKNUM(daily!$A2769))</f>
        <v>155</v>
      </c>
      <c r="W2769">
        <f>SUMIFS(COT!N:N,COT!$A:$A,YEAR(daily!$A2769),COT!$B:$B,WEEKNUM(daily!$A2769))</f>
        <v>84</v>
      </c>
      <c r="X2769">
        <f>SUMIFS(COT!O:O,COT!$A:$A,YEAR(daily!$A2769),COT!$B:$B,WEEKNUM(daily!$A2769))</f>
        <v>165</v>
      </c>
      <c r="Y2769">
        <f>SUMIFS(COT!P:P,COT!$A:$A,YEAR(daily!$A2769),COT!$B:$B,WEEKNUM(daily!$A2769))</f>
        <v>86</v>
      </c>
      <c r="Z2769">
        <f>SUMIFS(COT!Q:Q,COT!$A:$A,YEAR(daily!$A2769),COT!$B:$B,WEEKNUM(daily!$A2769))</f>
        <v>101</v>
      </c>
      <c r="AA2769">
        <f>SUMIFS(Saudi!B:B,Saudi!$A:$A,YEAR(daily!$A2769))</f>
        <v>1117.7919999999999</v>
      </c>
      <c r="AB2769">
        <f>SUMIFS(Saudi!C:C,Saudi!$A:$A,YEAR(daily!$A2769))</f>
        <v>837.5</v>
      </c>
      <c r="AC2769">
        <f>SUMIFS(Saudi!F:F,Saudi!$A:$A,YEAR(daily!$A2769))</f>
        <v>4186680</v>
      </c>
      <c r="AD2769">
        <f>SUMIFS(Saudi!G:G,Saudi!$A:$A,YEAR(daily!$A2769))</f>
        <v>95.120400125395847</v>
      </c>
      <c r="AE2769">
        <f>SUMIFS(Saudi!H:H,Saudi!$A:$A,YEAR(daily!$A2769))</f>
        <v>398238676.7969923</v>
      </c>
      <c r="AF2769" s="5">
        <f t="shared" si="111"/>
        <v>3</v>
      </c>
      <c r="AG2769" s="5">
        <f t="shared" si="112"/>
        <v>2011</v>
      </c>
    </row>
    <row r="2770" spans="1:33">
      <c r="A2770" s="3">
        <v>40609</v>
      </c>
      <c r="B2770" s="1">
        <v>262242</v>
      </c>
      <c r="C2770" s="1">
        <v>148445</v>
      </c>
      <c r="D2770" s="1">
        <v>83255</v>
      </c>
      <c r="E2770" s="1">
        <v>105.44</v>
      </c>
      <c r="F2770" s="1">
        <v>107.28</v>
      </c>
      <c r="G2770" s="1">
        <v>107.67</v>
      </c>
      <c r="H2770" s="2">
        <v>52.7</v>
      </c>
      <c r="I2770" s="2">
        <v>29.9</v>
      </c>
      <c r="J2770" s="2">
        <v>88.4</v>
      </c>
      <c r="K2770" s="2">
        <v>89</v>
      </c>
      <c r="L2770">
        <f>SUMIFS(US!B:B,US!$D:$D,YEAR(daily!$A2770),US!$E:$E,MONTH(daily!$A2770))</f>
        <v>9990</v>
      </c>
      <c r="M2770">
        <f>SUMIFS(US!C:C,US!$D:$D,YEAR(daily!$A2770),US!$E:$E,MONTH(daily!$A2770))</f>
        <v>19234</v>
      </c>
      <c r="N2770">
        <f>SUMIFS(COT!E:E,COT!$A:$A,YEAR(daily!$A2770),COT!$B:$B,WEEKNUM(daily!$A2770))</f>
        <v>1572544</v>
      </c>
      <c r="O2770">
        <f>SUMIFS(COT!F:F,COT!$A:$A,YEAR(daily!$A2770),COT!$B:$B,WEEKNUM(daily!$A2770))</f>
        <v>409817</v>
      </c>
      <c r="P2770">
        <f>SUMIFS(COT!G:G,COT!$A:$A,YEAR(daily!$A2770),COT!$B:$B,WEEKNUM(daily!$A2770))</f>
        <v>134235</v>
      </c>
      <c r="Q2770">
        <f>SUMIFS(COT!H:H,COT!$A:$A,YEAR(daily!$A2770),COT!$B:$B,WEEKNUM(daily!$A2770))</f>
        <v>383456</v>
      </c>
      <c r="R2770">
        <f>SUMIFS(COT!I:I,COT!$A:$A,YEAR(daily!$A2770),COT!$B:$B,WEEKNUM(daily!$A2770))</f>
        <v>675232</v>
      </c>
      <c r="S2770">
        <f>SUMIFS(COT!J:J,COT!$A:$A,YEAR(daily!$A2770),COT!$B:$B,WEEKNUM(daily!$A2770))</f>
        <v>992296</v>
      </c>
      <c r="T2770">
        <f>SUMIFS(COT!K:K,COT!$A:$A,YEAR(daily!$A2770),COT!$B:$B,WEEKNUM(daily!$A2770))</f>
        <v>104039</v>
      </c>
      <c r="U2770">
        <f>SUMIFS(COT!L:L,COT!$A:$A,YEAR(daily!$A2770),COT!$B:$B,WEEKNUM(daily!$A2770))</f>
        <v>62557</v>
      </c>
      <c r="V2770">
        <f>SUMIFS(COT!M:M,COT!$A:$A,YEAR(daily!$A2770),COT!$B:$B,WEEKNUM(daily!$A2770))</f>
        <v>147</v>
      </c>
      <c r="W2770">
        <f>SUMIFS(COT!N:N,COT!$A:$A,YEAR(daily!$A2770),COT!$B:$B,WEEKNUM(daily!$A2770))</f>
        <v>90</v>
      </c>
      <c r="X2770">
        <f>SUMIFS(COT!O:O,COT!$A:$A,YEAR(daily!$A2770),COT!$B:$B,WEEKNUM(daily!$A2770))</f>
        <v>173</v>
      </c>
      <c r="Y2770">
        <f>SUMIFS(COT!P:P,COT!$A:$A,YEAR(daily!$A2770),COT!$B:$B,WEEKNUM(daily!$A2770))</f>
        <v>89</v>
      </c>
      <c r="Z2770">
        <f>SUMIFS(COT!Q:Q,COT!$A:$A,YEAR(daily!$A2770),COT!$B:$B,WEEKNUM(daily!$A2770))</f>
        <v>102</v>
      </c>
      <c r="AA2770">
        <f>SUMIFS(Saudi!B:B,Saudi!$A:$A,YEAR(daily!$A2770))</f>
        <v>1117.7919999999999</v>
      </c>
      <c r="AB2770">
        <f>SUMIFS(Saudi!C:C,Saudi!$A:$A,YEAR(daily!$A2770))</f>
        <v>837.5</v>
      </c>
      <c r="AC2770">
        <f>SUMIFS(Saudi!F:F,Saudi!$A:$A,YEAR(daily!$A2770))</f>
        <v>4186680</v>
      </c>
      <c r="AD2770">
        <f>SUMIFS(Saudi!G:G,Saudi!$A:$A,YEAR(daily!$A2770))</f>
        <v>95.120400125395847</v>
      </c>
      <c r="AE2770">
        <f>SUMIFS(Saudi!H:H,Saudi!$A:$A,YEAR(daily!$A2770))</f>
        <v>398238676.7969923</v>
      </c>
      <c r="AF2770" s="5">
        <f t="shared" si="111"/>
        <v>3</v>
      </c>
      <c r="AG2770" s="5">
        <f t="shared" si="112"/>
        <v>2011</v>
      </c>
    </row>
    <row r="2771" spans="1:33">
      <c r="A2771" s="3">
        <v>40610</v>
      </c>
      <c r="B2771" s="1">
        <v>233827</v>
      </c>
      <c r="C2771" s="1">
        <v>148962</v>
      </c>
      <c r="D2771" s="1">
        <v>83467</v>
      </c>
      <c r="E2771" s="1">
        <v>105.02</v>
      </c>
      <c r="F2771" s="1">
        <v>106.48</v>
      </c>
      <c r="G2771" s="1">
        <v>106.86</v>
      </c>
      <c r="H2771" s="2">
        <v>52.7</v>
      </c>
      <c r="I2771" s="2">
        <v>29.9</v>
      </c>
      <c r="J2771" s="2">
        <v>88.4</v>
      </c>
      <c r="K2771" s="2">
        <v>89</v>
      </c>
      <c r="L2771">
        <f>SUMIFS(US!B:B,US!$D:$D,YEAR(daily!$A2771),US!$E:$E,MONTH(daily!$A2771))</f>
        <v>9990</v>
      </c>
      <c r="M2771">
        <f>SUMIFS(US!C:C,US!$D:$D,YEAR(daily!$A2771),US!$E:$E,MONTH(daily!$A2771))</f>
        <v>19234</v>
      </c>
      <c r="N2771">
        <f>SUMIFS(COT!E:E,COT!$A:$A,YEAR(daily!$A2771),COT!$B:$B,WEEKNUM(daily!$A2771))</f>
        <v>1572544</v>
      </c>
      <c r="O2771">
        <f>SUMIFS(COT!F:F,COT!$A:$A,YEAR(daily!$A2771),COT!$B:$B,WEEKNUM(daily!$A2771))</f>
        <v>409817</v>
      </c>
      <c r="P2771">
        <f>SUMIFS(COT!G:G,COT!$A:$A,YEAR(daily!$A2771),COT!$B:$B,WEEKNUM(daily!$A2771))</f>
        <v>134235</v>
      </c>
      <c r="Q2771">
        <f>SUMIFS(COT!H:H,COT!$A:$A,YEAR(daily!$A2771),COT!$B:$B,WEEKNUM(daily!$A2771))</f>
        <v>383456</v>
      </c>
      <c r="R2771">
        <f>SUMIFS(COT!I:I,COT!$A:$A,YEAR(daily!$A2771),COT!$B:$B,WEEKNUM(daily!$A2771))</f>
        <v>675232</v>
      </c>
      <c r="S2771">
        <f>SUMIFS(COT!J:J,COT!$A:$A,YEAR(daily!$A2771),COT!$B:$B,WEEKNUM(daily!$A2771))</f>
        <v>992296</v>
      </c>
      <c r="T2771">
        <f>SUMIFS(COT!K:K,COT!$A:$A,YEAR(daily!$A2771),COT!$B:$B,WEEKNUM(daily!$A2771))</f>
        <v>104039</v>
      </c>
      <c r="U2771">
        <f>SUMIFS(COT!L:L,COT!$A:$A,YEAR(daily!$A2771),COT!$B:$B,WEEKNUM(daily!$A2771))</f>
        <v>62557</v>
      </c>
      <c r="V2771">
        <f>SUMIFS(COT!M:M,COT!$A:$A,YEAR(daily!$A2771),COT!$B:$B,WEEKNUM(daily!$A2771))</f>
        <v>147</v>
      </c>
      <c r="W2771">
        <f>SUMIFS(COT!N:N,COT!$A:$A,YEAR(daily!$A2771),COT!$B:$B,WEEKNUM(daily!$A2771))</f>
        <v>90</v>
      </c>
      <c r="X2771">
        <f>SUMIFS(COT!O:O,COT!$A:$A,YEAR(daily!$A2771),COT!$B:$B,WEEKNUM(daily!$A2771))</f>
        <v>173</v>
      </c>
      <c r="Y2771">
        <f>SUMIFS(COT!P:P,COT!$A:$A,YEAR(daily!$A2771),COT!$B:$B,WEEKNUM(daily!$A2771))</f>
        <v>89</v>
      </c>
      <c r="Z2771">
        <f>SUMIFS(COT!Q:Q,COT!$A:$A,YEAR(daily!$A2771),COT!$B:$B,WEEKNUM(daily!$A2771))</f>
        <v>102</v>
      </c>
      <c r="AA2771">
        <f>SUMIFS(Saudi!B:B,Saudi!$A:$A,YEAR(daily!$A2771))</f>
        <v>1117.7919999999999</v>
      </c>
      <c r="AB2771">
        <f>SUMIFS(Saudi!C:C,Saudi!$A:$A,YEAR(daily!$A2771))</f>
        <v>837.5</v>
      </c>
      <c r="AC2771">
        <f>SUMIFS(Saudi!F:F,Saudi!$A:$A,YEAR(daily!$A2771))</f>
        <v>4186680</v>
      </c>
      <c r="AD2771">
        <f>SUMIFS(Saudi!G:G,Saudi!$A:$A,YEAR(daily!$A2771))</f>
        <v>95.120400125395847</v>
      </c>
      <c r="AE2771">
        <f>SUMIFS(Saudi!H:H,Saudi!$A:$A,YEAR(daily!$A2771))</f>
        <v>398238676.7969923</v>
      </c>
      <c r="AF2771" s="5">
        <f t="shared" si="111"/>
        <v>3</v>
      </c>
      <c r="AG2771" s="5">
        <f t="shared" si="112"/>
        <v>2011</v>
      </c>
    </row>
    <row r="2772" spans="1:33">
      <c r="A2772" s="3">
        <v>40611</v>
      </c>
      <c r="B2772" s="1">
        <v>222835</v>
      </c>
      <c r="C2772" s="1">
        <v>154804</v>
      </c>
      <c r="D2772" s="1">
        <v>83839</v>
      </c>
      <c r="E2772" s="1">
        <v>104.38</v>
      </c>
      <c r="F2772" s="1">
        <v>106.3</v>
      </c>
      <c r="G2772" s="1">
        <v>106.82</v>
      </c>
      <c r="H2772" s="2">
        <v>52.7</v>
      </c>
      <c r="I2772" s="2">
        <v>29.9</v>
      </c>
      <c r="J2772" s="2">
        <v>88.4</v>
      </c>
      <c r="K2772" s="2">
        <v>89</v>
      </c>
      <c r="L2772">
        <f>SUMIFS(US!B:B,US!$D:$D,YEAR(daily!$A2772),US!$E:$E,MONTH(daily!$A2772))</f>
        <v>9990</v>
      </c>
      <c r="M2772">
        <f>SUMIFS(US!C:C,US!$D:$D,YEAR(daily!$A2772),US!$E:$E,MONTH(daily!$A2772))</f>
        <v>19234</v>
      </c>
      <c r="N2772">
        <f>SUMIFS(COT!E:E,COT!$A:$A,YEAR(daily!$A2772),COT!$B:$B,WEEKNUM(daily!$A2772))</f>
        <v>1572544</v>
      </c>
      <c r="O2772">
        <f>SUMIFS(COT!F:F,COT!$A:$A,YEAR(daily!$A2772),COT!$B:$B,WEEKNUM(daily!$A2772))</f>
        <v>409817</v>
      </c>
      <c r="P2772">
        <f>SUMIFS(COT!G:G,COT!$A:$A,YEAR(daily!$A2772),COT!$B:$B,WEEKNUM(daily!$A2772))</f>
        <v>134235</v>
      </c>
      <c r="Q2772">
        <f>SUMIFS(COT!H:H,COT!$A:$A,YEAR(daily!$A2772),COT!$B:$B,WEEKNUM(daily!$A2772))</f>
        <v>383456</v>
      </c>
      <c r="R2772">
        <f>SUMIFS(COT!I:I,COT!$A:$A,YEAR(daily!$A2772),COT!$B:$B,WEEKNUM(daily!$A2772))</f>
        <v>675232</v>
      </c>
      <c r="S2772">
        <f>SUMIFS(COT!J:J,COT!$A:$A,YEAR(daily!$A2772),COT!$B:$B,WEEKNUM(daily!$A2772))</f>
        <v>992296</v>
      </c>
      <c r="T2772">
        <f>SUMIFS(COT!K:K,COT!$A:$A,YEAR(daily!$A2772),COT!$B:$B,WEEKNUM(daily!$A2772))</f>
        <v>104039</v>
      </c>
      <c r="U2772">
        <f>SUMIFS(COT!L:L,COT!$A:$A,YEAR(daily!$A2772),COT!$B:$B,WEEKNUM(daily!$A2772))</f>
        <v>62557</v>
      </c>
      <c r="V2772">
        <f>SUMIFS(COT!M:M,COT!$A:$A,YEAR(daily!$A2772),COT!$B:$B,WEEKNUM(daily!$A2772))</f>
        <v>147</v>
      </c>
      <c r="W2772">
        <f>SUMIFS(COT!N:N,COT!$A:$A,YEAR(daily!$A2772),COT!$B:$B,WEEKNUM(daily!$A2772))</f>
        <v>90</v>
      </c>
      <c r="X2772">
        <f>SUMIFS(COT!O:O,COT!$A:$A,YEAR(daily!$A2772),COT!$B:$B,WEEKNUM(daily!$A2772))</f>
        <v>173</v>
      </c>
      <c r="Y2772">
        <f>SUMIFS(COT!P:P,COT!$A:$A,YEAR(daily!$A2772),COT!$B:$B,WEEKNUM(daily!$A2772))</f>
        <v>89</v>
      </c>
      <c r="Z2772">
        <f>SUMIFS(COT!Q:Q,COT!$A:$A,YEAR(daily!$A2772),COT!$B:$B,WEEKNUM(daily!$A2772))</f>
        <v>102</v>
      </c>
      <c r="AA2772">
        <f>SUMIFS(Saudi!B:B,Saudi!$A:$A,YEAR(daily!$A2772))</f>
        <v>1117.7919999999999</v>
      </c>
      <c r="AB2772">
        <f>SUMIFS(Saudi!C:C,Saudi!$A:$A,YEAR(daily!$A2772))</f>
        <v>837.5</v>
      </c>
      <c r="AC2772">
        <f>SUMIFS(Saudi!F:F,Saudi!$A:$A,YEAR(daily!$A2772))</f>
        <v>4186680</v>
      </c>
      <c r="AD2772">
        <f>SUMIFS(Saudi!G:G,Saudi!$A:$A,YEAR(daily!$A2772))</f>
        <v>95.120400125395847</v>
      </c>
      <c r="AE2772">
        <f>SUMIFS(Saudi!H:H,Saudi!$A:$A,YEAR(daily!$A2772))</f>
        <v>398238676.7969923</v>
      </c>
      <c r="AF2772" s="5">
        <f t="shared" si="111"/>
        <v>3</v>
      </c>
      <c r="AG2772" s="5">
        <f t="shared" si="112"/>
        <v>2011</v>
      </c>
    </row>
    <row r="2773" spans="1:33">
      <c r="A2773" s="3">
        <v>40612</v>
      </c>
      <c r="B2773" s="1">
        <v>215405</v>
      </c>
      <c r="C2773" s="1">
        <v>152627</v>
      </c>
      <c r="D2773" s="1">
        <v>85690</v>
      </c>
      <c r="E2773" s="1">
        <v>102.7</v>
      </c>
      <c r="F2773" s="1">
        <v>104.52</v>
      </c>
      <c r="G2773" s="1">
        <v>104.95</v>
      </c>
      <c r="H2773" s="2">
        <v>52.7</v>
      </c>
      <c r="I2773" s="2">
        <v>29.9</v>
      </c>
      <c r="J2773" s="2">
        <v>88.4</v>
      </c>
      <c r="K2773" s="2">
        <v>89</v>
      </c>
      <c r="L2773">
        <f>SUMIFS(US!B:B,US!$D:$D,YEAR(daily!$A2773),US!$E:$E,MONTH(daily!$A2773))</f>
        <v>9990</v>
      </c>
      <c r="M2773">
        <f>SUMIFS(US!C:C,US!$D:$D,YEAR(daily!$A2773),US!$E:$E,MONTH(daily!$A2773))</f>
        <v>19234</v>
      </c>
      <c r="N2773">
        <f>SUMIFS(COT!E:E,COT!$A:$A,YEAR(daily!$A2773),COT!$B:$B,WEEKNUM(daily!$A2773))</f>
        <v>1572544</v>
      </c>
      <c r="O2773">
        <f>SUMIFS(COT!F:F,COT!$A:$A,YEAR(daily!$A2773),COT!$B:$B,WEEKNUM(daily!$A2773))</f>
        <v>409817</v>
      </c>
      <c r="P2773">
        <f>SUMIFS(COT!G:G,COT!$A:$A,YEAR(daily!$A2773),COT!$B:$B,WEEKNUM(daily!$A2773))</f>
        <v>134235</v>
      </c>
      <c r="Q2773">
        <f>SUMIFS(COT!H:H,COT!$A:$A,YEAR(daily!$A2773),COT!$B:$B,WEEKNUM(daily!$A2773))</f>
        <v>383456</v>
      </c>
      <c r="R2773">
        <f>SUMIFS(COT!I:I,COT!$A:$A,YEAR(daily!$A2773),COT!$B:$B,WEEKNUM(daily!$A2773))</f>
        <v>675232</v>
      </c>
      <c r="S2773">
        <f>SUMIFS(COT!J:J,COT!$A:$A,YEAR(daily!$A2773),COT!$B:$B,WEEKNUM(daily!$A2773))</f>
        <v>992296</v>
      </c>
      <c r="T2773">
        <f>SUMIFS(COT!K:K,COT!$A:$A,YEAR(daily!$A2773),COT!$B:$B,WEEKNUM(daily!$A2773))</f>
        <v>104039</v>
      </c>
      <c r="U2773">
        <f>SUMIFS(COT!L:L,COT!$A:$A,YEAR(daily!$A2773),COT!$B:$B,WEEKNUM(daily!$A2773))</f>
        <v>62557</v>
      </c>
      <c r="V2773">
        <f>SUMIFS(COT!M:M,COT!$A:$A,YEAR(daily!$A2773),COT!$B:$B,WEEKNUM(daily!$A2773))</f>
        <v>147</v>
      </c>
      <c r="W2773">
        <f>SUMIFS(COT!N:N,COT!$A:$A,YEAR(daily!$A2773),COT!$B:$B,WEEKNUM(daily!$A2773))</f>
        <v>90</v>
      </c>
      <c r="X2773">
        <f>SUMIFS(COT!O:O,COT!$A:$A,YEAR(daily!$A2773),COT!$B:$B,WEEKNUM(daily!$A2773))</f>
        <v>173</v>
      </c>
      <c r="Y2773">
        <f>SUMIFS(COT!P:P,COT!$A:$A,YEAR(daily!$A2773),COT!$B:$B,WEEKNUM(daily!$A2773))</f>
        <v>89</v>
      </c>
      <c r="Z2773">
        <f>SUMIFS(COT!Q:Q,COT!$A:$A,YEAR(daily!$A2773),COT!$B:$B,WEEKNUM(daily!$A2773))</f>
        <v>102</v>
      </c>
      <c r="AA2773">
        <f>SUMIFS(Saudi!B:B,Saudi!$A:$A,YEAR(daily!$A2773))</f>
        <v>1117.7919999999999</v>
      </c>
      <c r="AB2773">
        <f>SUMIFS(Saudi!C:C,Saudi!$A:$A,YEAR(daily!$A2773))</f>
        <v>837.5</v>
      </c>
      <c r="AC2773">
        <f>SUMIFS(Saudi!F:F,Saudi!$A:$A,YEAR(daily!$A2773))</f>
        <v>4186680</v>
      </c>
      <c r="AD2773">
        <f>SUMIFS(Saudi!G:G,Saudi!$A:$A,YEAR(daily!$A2773))</f>
        <v>95.120400125395847</v>
      </c>
      <c r="AE2773">
        <f>SUMIFS(Saudi!H:H,Saudi!$A:$A,YEAR(daily!$A2773))</f>
        <v>398238676.7969923</v>
      </c>
      <c r="AF2773" s="5">
        <f t="shared" si="111"/>
        <v>3</v>
      </c>
      <c r="AG2773" s="5">
        <f t="shared" si="112"/>
        <v>2011</v>
      </c>
    </row>
    <row r="2774" spans="1:33">
      <c r="A2774" s="3">
        <v>40613</v>
      </c>
      <c r="B2774" s="1">
        <v>207719</v>
      </c>
      <c r="C2774" s="1">
        <v>148503</v>
      </c>
      <c r="D2774" s="1">
        <v>83404</v>
      </c>
      <c r="E2774" s="1">
        <v>101.16</v>
      </c>
      <c r="F2774" s="1">
        <v>102.95</v>
      </c>
      <c r="G2774" s="1">
        <v>103.46</v>
      </c>
      <c r="H2774" s="2">
        <v>52.7</v>
      </c>
      <c r="I2774" s="2">
        <v>29.9</v>
      </c>
      <c r="J2774" s="2">
        <v>88.4</v>
      </c>
      <c r="K2774" s="2">
        <v>89</v>
      </c>
      <c r="L2774">
        <f>SUMIFS(US!B:B,US!$D:$D,YEAR(daily!$A2774),US!$E:$E,MONTH(daily!$A2774))</f>
        <v>9990</v>
      </c>
      <c r="M2774">
        <f>SUMIFS(US!C:C,US!$D:$D,YEAR(daily!$A2774),US!$E:$E,MONTH(daily!$A2774))</f>
        <v>19234</v>
      </c>
      <c r="N2774">
        <f>SUMIFS(COT!E:E,COT!$A:$A,YEAR(daily!$A2774),COT!$B:$B,WEEKNUM(daily!$A2774))</f>
        <v>1572544</v>
      </c>
      <c r="O2774">
        <f>SUMIFS(COT!F:F,COT!$A:$A,YEAR(daily!$A2774),COT!$B:$B,WEEKNUM(daily!$A2774))</f>
        <v>409817</v>
      </c>
      <c r="P2774">
        <f>SUMIFS(COT!G:G,COT!$A:$A,YEAR(daily!$A2774),COT!$B:$B,WEEKNUM(daily!$A2774))</f>
        <v>134235</v>
      </c>
      <c r="Q2774">
        <f>SUMIFS(COT!H:H,COT!$A:$A,YEAR(daily!$A2774),COT!$B:$B,WEEKNUM(daily!$A2774))</f>
        <v>383456</v>
      </c>
      <c r="R2774">
        <f>SUMIFS(COT!I:I,COT!$A:$A,YEAR(daily!$A2774),COT!$B:$B,WEEKNUM(daily!$A2774))</f>
        <v>675232</v>
      </c>
      <c r="S2774">
        <f>SUMIFS(COT!J:J,COT!$A:$A,YEAR(daily!$A2774),COT!$B:$B,WEEKNUM(daily!$A2774))</f>
        <v>992296</v>
      </c>
      <c r="T2774">
        <f>SUMIFS(COT!K:K,COT!$A:$A,YEAR(daily!$A2774),COT!$B:$B,WEEKNUM(daily!$A2774))</f>
        <v>104039</v>
      </c>
      <c r="U2774">
        <f>SUMIFS(COT!L:L,COT!$A:$A,YEAR(daily!$A2774),COT!$B:$B,WEEKNUM(daily!$A2774))</f>
        <v>62557</v>
      </c>
      <c r="V2774">
        <f>SUMIFS(COT!M:M,COT!$A:$A,YEAR(daily!$A2774),COT!$B:$B,WEEKNUM(daily!$A2774))</f>
        <v>147</v>
      </c>
      <c r="W2774">
        <f>SUMIFS(COT!N:N,COT!$A:$A,YEAR(daily!$A2774),COT!$B:$B,WEEKNUM(daily!$A2774))</f>
        <v>90</v>
      </c>
      <c r="X2774">
        <f>SUMIFS(COT!O:O,COT!$A:$A,YEAR(daily!$A2774),COT!$B:$B,WEEKNUM(daily!$A2774))</f>
        <v>173</v>
      </c>
      <c r="Y2774">
        <f>SUMIFS(COT!P:P,COT!$A:$A,YEAR(daily!$A2774),COT!$B:$B,WEEKNUM(daily!$A2774))</f>
        <v>89</v>
      </c>
      <c r="Z2774">
        <f>SUMIFS(COT!Q:Q,COT!$A:$A,YEAR(daily!$A2774),COT!$B:$B,WEEKNUM(daily!$A2774))</f>
        <v>102</v>
      </c>
      <c r="AA2774">
        <f>SUMIFS(Saudi!B:B,Saudi!$A:$A,YEAR(daily!$A2774))</f>
        <v>1117.7919999999999</v>
      </c>
      <c r="AB2774">
        <f>SUMIFS(Saudi!C:C,Saudi!$A:$A,YEAR(daily!$A2774))</f>
        <v>837.5</v>
      </c>
      <c r="AC2774">
        <f>SUMIFS(Saudi!F:F,Saudi!$A:$A,YEAR(daily!$A2774))</f>
        <v>4186680</v>
      </c>
      <c r="AD2774">
        <f>SUMIFS(Saudi!G:G,Saudi!$A:$A,YEAR(daily!$A2774))</f>
        <v>95.120400125395847</v>
      </c>
      <c r="AE2774">
        <f>SUMIFS(Saudi!H:H,Saudi!$A:$A,YEAR(daily!$A2774))</f>
        <v>398238676.7969923</v>
      </c>
      <c r="AF2774" s="5">
        <f t="shared" si="111"/>
        <v>3</v>
      </c>
      <c r="AG2774" s="5">
        <f t="shared" si="112"/>
        <v>2011</v>
      </c>
    </row>
    <row r="2775" spans="1:33">
      <c r="A2775" s="3">
        <v>40616</v>
      </c>
      <c r="B2775" s="1">
        <v>178306</v>
      </c>
      <c r="C2775" s="1">
        <v>150240</v>
      </c>
      <c r="D2775" s="1">
        <v>84043</v>
      </c>
      <c r="E2775" s="1">
        <v>101.19</v>
      </c>
      <c r="F2775" s="1">
        <v>102.79</v>
      </c>
      <c r="G2775" s="1">
        <v>103.32</v>
      </c>
      <c r="H2775" s="2">
        <v>52.7</v>
      </c>
      <c r="I2775" s="2">
        <v>29.9</v>
      </c>
      <c r="J2775" s="2">
        <v>88.4</v>
      </c>
      <c r="K2775" s="2">
        <v>89</v>
      </c>
      <c r="L2775">
        <f>SUMIFS(US!B:B,US!$D:$D,YEAR(daily!$A2775),US!$E:$E,MONTH(daily!$A2775))</f>
        <v>9990</v>
      </c>
      <c r="M2775">
        <f>SUMIFS(US!C:C,US!$D:$D,YEAR(daily!$A2775),US!$E:$E,MONTH(daily!$A2775))</f>
        <v>19234</v>
      </c>
      <c r="N2775">
        <f>SUMIFS(COT!E:E,COT!$A:$A,YEAR(daily!$A2775),COT!$B:$B,WEEKNUM(daily!$A2775))</f>
        <v>1580632</v>
      </c>
      <c r="O2775">
        <f>SUMIFS(COT!F:F,COT!$A:$A,YEAR(daily!$A2775),COT!$B:$B,WEEKNUM(daily!$A2775))</f>
        <v>394890</v>
      </c>
      <c r="P2775">
        <f>SUMIFS(COT!G:G,COT!$A:$A,YEAR(daily!$A2775),COT!$B:$B,WEEKNUM(daily!$A2775))</f>
        <v>140322</v>
      </c>
      <c r="Q2775">
        <f>SUMIFS(COT!H:H,COT!$A:$A,YEAR(daily!$A2775),COT!$B:$B,WEEKNUM(daily!$A2775))</f>
        <v>398160</v>
      </c>
      <c r="R2775">
        <f>SUMIFS(COT!I:I,COT!$A:$A,YEAR(daily!$A2775),COT!$B:$B,WEEKNUM(daily!$A2775))</f>
        <v>674319</v>
      </c>
      <c r="S2775">
        <f>SUMIFS(COT!J:J,COT!$A:$A,YEAR(daily!$A2775),COT!$B:$B,WEEKNUM(daily!$A2775))</f>
        <v>984522</v>
      </c>
      <c r="T2775">
        <f>SUMIFS(COT!K:K,COT!$A:$A,YEAR(daily!$A2775),COT!$B:$B,WEEKNUM(daily!$A2775))</f>
        <v>113263</v>
      </c>
      <c r="U2775">
        <f>SUMIFS(COT!L:L,COT!$A:$A,YEAR(daily!$A2775),COT!$B:$B,WEEKNUM(daily!$A2775))</f>
        <v>57628</v>
      </c>
      <c r="V2775">
        <f>SUMIFS(COT!M:M,COT!$A:$A,YEAR(daily!$A2775),COT!$B:$B,WEEKNUM(daily!$A2775))</f>
        <v>156</v>
      </c>
      <c r="W2775">
        <f>SUMIFS(COT!N:N,COT!$A:$A,YEAR(daily!$A2775),COT!$B:$B,WEEKNUM(daily!$A2775))</f>
        <v>94</v>
      </c>
      <c r="X2775">
        <f>SUMIFS(COT!O:O,COT!$A:$A,YEAR(daily!$A2775),COT!$B:$B,WEEKNUM(daily!$A2775))</f>
        <v>170</v>
      </c>
      <c r="Y2775">
        <f>SUMIFS(COT!P:P,COT!$A:$A,YEAR(daily!$A2775),COT!$B:$B,WEEKNUM(daily!$A2775))</f>
        <v>91</v>
      </c>
      <c r="Z2775">
        <f>SUMIFS(COT!Q:Q,COT!$A:$A,YEAR(daily!$A2775),COT!$B:$B,WEEKNUM(daily!$A2775))</f>
        <v>102</v>
      </c>
      <c r="AA2775">
        <f>SUMIFS(Saudi!B:B,Saudi!$A:$A,YEAR(daily!$A2775))</f>
        <v>1117.7919999999999</v>
      </c>
      <c r="AB2775">
        <f>SUMIFS(Saudi!C:C,Saudi!$A:$A,YEAR(daily!$A2775))</f>
        <v>837.5</v>
      </c>
      <c r="AC2775">
        <f>SUMIFS(Saudi!F:F,Saudi!$A:$A,YEAR(daily!$A2775))</f>
        <v>4186680</v>
      </c>
      <c r="AD2775">
        <f>SUMIFS(Saudi!G:G,Saudi!$A:$A,YEAR(daily!$A2775))</f>
        <v>95.120400125395847</v>
      </c>
      <c r="AE2775">
        <f>SUMIFS(Saudi!H:H,Saudi!$A:$A,YEAR(daily!$A2775))</f>
        <v>398238676.7969923</v>
      </c>
      <c r="AF2775" s="5">
        <f t="shared" si="111"/>
        <v>3</v>
      </c>
      <c r="AG2775" s="5">
        <f t="shared" si="112"/>
        <v>2011</v>
      </c>
    </row>
    <row r="2776" spans="1:33">
      <c r="A2776" s="3">
        <v>40617</v>
      </c>
      <c r="B2776" s="1">
        <v>154888</v>
      </c>
      <c r="C2776" s="1">
        <v>153955</v>
      </c>
      <c r="D2776" s="1">
        <v>89872</v>
      </c>
      <c r="E2776" s="1">
        <v>97.18</v>
      </c>
      <c r="F2776" s="1">
        <v>98.58</v>
      </c>
      <c r="G2776" s="1">
        <v>99.13</v>
      </c>
      <c r="H2776" s="2">
        <v>52.7</v>
      </c>
      <c r="I2776" s="2">
        <v>29.9</v>
      </c>
      <c r="J2776" s="2">
        <v>88.4</v>
      </c>
      <c r="K2776" s="2">
        <v>89</v>
      </c>
      <c r="L2776">
        <f>SUMIFS(US!B:B,US!$D:$D,YEAR(daily!$A2776),US!$E:$E,MONTH(daily!$A2776))</f>
        <v>9990</v>
      </c>
      <c r="M2776">
        <f>SUMIFS(US!C:C,US!$D:$D,YEAR(daily!$A2776),US!$E:$E,MONTH(daily!$A2776))</f>
        <v>19234</v>
      </c>
      <c r="N2776">
        <f>SUMIFS(COT!E:E,COT!$A:$A,YEAR(daily!$A2776),COT!$B:$B,WEEKNUM(daily!$A2776))</f>
        <v>1580632</v>
      </c>
      <c r="O2776">
        <f>SUMIFS(COT!F:F,COT!$A:$A,YEAR(daily!$A2776),COT!$B:$B,WEEKNUM(daily!$A2776))</f>
        <v>394890</v>
      </c>
      <c r="P2776">
        <f>SUMIFS(COT!G:G,COT!$A:$A,YEAR(daily!$A2776),COT!$B:$B,WEEKNUM(daily!$A2776))</f>
        <v>140322</v>
      </c>
      <c r="Q2776">
        <f>SUMIFS(COT!H:H,COT!$A:$A,YEAR(daily!$A2776),COT!$B:$B,WEEKNUM(daily!$A2776))</f>
        <v>398160</v>
      </c>
      <c r="R2776">
        <f>SUMIFS(COT!I:I,COT!$A:$A,YEAR(daily!$A2776),COT!$B:$B,WEEKNUM(daily!$A2776))</f>
        <v>674319</v>
      </c>
      <c r="S2776">
        <f>SUMIFS(COT!J:J,COT!$A:$A,YEAR(daily!$A2776),COT!$B:$B,WEEKNUM(daily!$A2776))</f>
        <v>984522</v>
      </c>
      <c r="T2776">
        <f>SUMIFS(COT!K:K,COT!$A:$A,YEAR(daily!$A2776),COT!$B:$B,WEEKNUM(daily!$A2776))</f>
        <v>113263</v>
      </c>
      <c r="U2776">
        <f>SUMIFS(COT!L:L,COT!$A:$A,YEAR(daily!$A2776),COT!$B:$B,WEEKNUM(daily!$A2776))</f>
        <v>57628</v>
      </c>
      <c r="V2776">
        <f>SUMIFS(COT!M:M,COT!$A:$A,YEAR(daily!$A2776),COT!$B:$B,WEEKNUM(daily!$A2776))</f>
        <v>156</v>
      </c>
      <c r="W2776">
        <f>SUMIFS(COT!N:N,COT!$A:$A,YEAR(daily!$A2776),COT!$B:$B,WEEKNUM(daily!$A2776))</f>
        <v>94</v>
      </c>
      <c r="X2776">
        <f>SUMIFS(COT!O:O,COT!$A:$A,YEAR(daily!$A2776),COT!$B:$B,WEEKNUM(daily!$A2776))</f>
        <v>170</v>
      </c>
      <c r="Y2776">
        <f>SUMIFS(COT!P:P,COT!$A:$A,YEAR(daily!$A2776),COT!$B:$B,WEEKNUM(daily!$A2776))</f>
        <v>91</v>
      </c>
      <c r="Z2776">
        <f>SUMIFS(COT!Q:Q,COT!$A:$A,YEAR(daily!$A2776),COT!$B:$B,WEEKNUM(daily!$A2776))</f>
        <v>102</v>
      </c>
      <c r="AA2776">
        <f>SUMIFS(Saudi!B:B,Saudi!$A:$A,YEAR(daily!$A2776))</f>
        <v>1117.7919999999999</v>
      </c>
      <c r="AB2776">
        <f>SUMIFS(Saudi!C:C,Saudi!$A:$A,YEAR(daily!$A2776))</f>
        <v>837.5</v>
      </c>
      <c r="AC2776">
        <f>SUMIFS(Saudi!F:F,Saudi!$A:$A,YEAR(daily!$A2776))</f>
        <v>4186680</v>
      </c>
      <c r="AD2776">
        <f>SUMIFS(Saudi!G:G,Saudi!$A:$A,YEAR(daily!$A2776))</f>
        <v>95.120400125395847</v>
      </c>
      <c r="AE2776">
        <f>SUMIFS(Saudi!H:H,Saudi!$A:$A,YEAR(daily!$A2776))</f>
        <v>398238676.7969923</v>
      </c>
      <c r="AF2776" s="5">
        <f t="shared" si="111"/>
        <v>3</v>
      </c>
      <c r="AG2776" s="5">
        <f t="shared" si="112"/>
        <v>2011</v>
      </c>
    </row>
    <row r="2777" spans="1:33">
      <c r="A2777" s="3">
        <v>40618</v>
      </c>
      <c r="B2777" s="1">
        <v>133068</v>
      </c>
      <c r="C2777" s="1">
        <v>149502</v>
      </c>
      <c r="D2777" s="1">
        <v>89819</v>
      </c>
      <c r="E2777" s="1">
        <v>97.98</v>
      </c>
      <c r="F2777" s="1">
        <v>99.58</v>
      </c>
      <c r="G2777" s="1">
        <v>100.15</v>
      </c>
      <c r="H2777" s="2">
        <v>52.7</v>
      </c>
      <c r="I2777" s="2">
        <v>29.9</v>
      </c>
      <c r="J2777" s="2">
        <v>88.4</v>
      </c>
      <c r="K2777" s="2">
        <v>89</v>
      </c>
      <c r="L2777">
        <f>SUMIFS(US!B:B,US!$D:$D,YEAR(daily!$A2777),US!$E:$E,MONTH(daily!$A2777))</f>
        <v>9990</v>
      </c>
      <c r="M2777">
        <f>SUMIFS(US!C:C,US!$D:$D,YEAR(daily!$A2777),US!$E:$E,MONTH(daily!$A2777))</f>
        <v>19234</v>
      </c>
      <c r="N2777">
        <f>SUMIFS(COT!E:E,COT!$A:$A,YEAR(daily!$A2777),COT!$B:$B,WEEKNUM(daily!$A2777))</f>
        <v>1580632</v>
      </c>
      <c r="O2777">
        <f>SUMIFS(COT!F:F,COT!$A:$A,YEAR(daily!$A2777),COT!$B:$B,WEEKNUM(daily!$A2777))</f>
        <v>394890</v>
      </c>
      <c r="P2777">
        <f>SUMIFS(COT!G:G,COT!$A:$A,YEAR(daily!$A2777),COT!$B:$B,WEEKNUM(daily!$A2777))</f>
        <v>140322</v>
      </c>
      <c r="Q2777">
        <f>SUMIFS(COT!H:H,COT!$A:$A,YEAR(daily!$A2777),COT!$B:$B,WEEKNUM(daily!$A2777))</f>
        <v>398160</v>
      </c>
      <c r="R2777">
        <f>SUMIFS(COT!I:I,COT!$A:$A,YEAR(daily!$A2777),COT!$B:$B,WEEKNUM(daily!$A2777))</f>
        <v>674319</v>
      </c>
      <c r="S2777">
        <f>SUMIFS(COT!J:J,COT!$A:$A,YEAR(daily!$A2777),COT!$B:$B,WEEKNUM(daily!$A2777))</f>
        <v>984522</v>
      </c>
      <c r="T2777">
        <f>SUMIFS(COT!K:K,COT!$A:$A,YEAR(daily!$A2777),COT!$B:$B,WEEKNUM(daily!$A2777))</f>
        <v>113263</v>
      </c>
      <c r="U2777">
        <f>SUMIFS(COT!L:L,COT!$A:$A,YEAR(daily!$A2777),COT!$B:$B,WEEKNUM(daily!$A2777))</f>
        <v>57628</v>
      </c>
      <c r="V2777">
        <f>SUMIFS(COT!M:M,COT!$A:$A,YEAR(daily!$A2777),COT!$B:$B,WEEKNUM(daily!$A2777))</f>
        <v>156</v>
      </c>
      <c r="W2777">
        <f>SUMIFS(COT!N:N,COT!$A:$A,YEAR(daily!$A2777),COT!$B:$B,WEEKNUM(daily!$A2777))</f>
        <v>94</v>
      </c>
      <c r="X2777">
        <f>SUMIFS(COT!O:O,COT!$A:$A,YEAR(daily!$A2777),COT!$B:$B,WEEKNUM(daily!$A2777))</f>
        <v>170</v>
      </c>
      <c r="Y2777">
        <f>SUMIFS(COT!P:P,COT!$A:$A,YEAR(daily!$A2777),COT!$B:$B,WEEKNUM(daily!$A2777))</f>
        <v>91</v>
      </c>
      <c r="Z2777">
        <f>SUMIFS(COT!Q:Q,COT!$A:$A,YEAR(daily!$A2777),COT!$B:$B,WEEKNUM(daily!$A2777))</f>
        <v>102</v>
      </c>
      <c r="AA2777">
        <f>SUMIFS(Saudi!B:B,Saudi!$A:$A,YEAR(daily!$A2777))</f>
        <v>1117.7919999999999</v>
      </c>
      <c r="AB2777">
        <f>SUMIFS(Saudi!C:C,Saudi!$A:$A,YEAR(daily!$A2777))</f>
        <v>837.5</v>
      </c>
      <c r="AC2777">
        <f>SUMIFS(Saudi!F:F,Saudi!$A:$A,YEAR(daily!$A2777))</f>
        <v>4186680</v>
      </c>
      <c r="AD2777">
        <f>SUMIFS(Saudi!G:G,Saudi!$A:$A,YEAR(daily!$A2777))</f>
        <v>95.120400125395847</v>
      </c>
      <c r="AE2777">
        <f>SUMIFS(Saudi!H:H,Saudi!$A:$A,YEAR(daily!$A2777))</f>
        <v>398238676.7969923</v>
      </c>
      <c r="AF2777" s="5">
        <f t="shared" si="111"/>
        <v>3</v>
      </c>
      <c r="AG2777" s="5">
        <f t="shared" si="112"/>
        <v>2011</v>
      </c>
    </row>
    <row r="2778" spans="1:33">
      <c r="A2778" s="3">
        <v>40619</v>
      </c>
      <c r="B2778" s="1">
        <v>91395</v>
      </c>
      <c r="C2778" s="1">
        <v>152032</v>
      </c>
      <c r="D2778" s="1">
        <v>89694</v>
      </c>
      <c r="E2778" s="1">
        <v>101.42</v>
      </c>
      <c r="F2778" s="1">
        <v>103.06</v>
      </c>
      <c r="G2778" s="1">
        <v>103.6</v>
      </c>
      <c r="H2778" s="2">
        <v>52.7</v>
      </c>
      <c r="I2778" s="2">
        <v>29.9</v>
      </c>
      <c r="J2778" s="2">
        <v>88.4</v>
      </c>
      <c r="K2778" s="2">
        <v>89</v>
      </c>
      <c r="L2778">
        <f>SUMIFS(US!B:B,US!$D:$D,YEAR(daily!$A2778),US!$E:$E,MONTH(daily!$A2778))</f>
        <v>9990</v>
      </c>
      <c r="M2778">
        <f>SUMIFS(US!C:C,US!$D:$D,YEAR(daily!$A2778),US!$E:$E,MONTH(daily!$A2778))</f>
        <v>19234</v>
      </c>
      <c r="N2778">
        <f>SUMIFS(COT!E:E,COT!$A:$A,YEAR(daily!$A2778),COT!$B:$B,WEEKNUM(daily!$A2778))</f>
        <v>1580632</v>
      </c>
      <c r="O2778">
        <f>SUMIFS(COT!F:F,COT!$A:$A,YEAR(daily!$A2778),COT!$B:$B,WEEKNUM(daily!$A2778))</f>
        <v>394890</v>
      </c>
      <c r="P2778">
        <f>SUMIFS(COT!G:G,COT!$A:$A,YEAR(daily!$A2778),COT!$B:$B,WEEKNUM(daily!$A2778))</f>
        <v>140322</v>
      </c>
      <c r="Q2778">
        <f>SUMIFS(COT!H:H,COT!$A:$A,YEAR(daily!$A2778),COT!$B:$B,WEEKNUM(daily!$A2778))</f>
        <v>398160</v>
      </c>
      <c r="R2778">
        <f>SUMIFS(COT!I:I,COT!$A:$A,YEAR(daily!$A2778),COT!$B:$B,WEEKNUM(daily!$A2778))</f>
        <v>674319</v>
      </c>
      <c r="S2778">
        <f>SUMIFS(COT!J:J,COT!$A:$A,YEAR(daily!$A2778),COT!$B:$B,WEEKNUM(daily!$A2778))</f>
        <v>984522</v>
      </c>
      <c r="T2778">
        <f>SUMIFS(COT!K:K,COT!$A:$A,YEAR(daily!$A2778),COT!$B:$B,WEEKNUM(daily!$A2778))</f>
        <v>113263</v>
      </c>
      <c r="U2778">
        <f>SUMIFS(COT!L:L,COT!$A:$A,YEAR(daily!$A2778),COT!$B:$B,WEEKNUM(daily!$A2778))</f>
        <v>57628</v>
      </c>
      <c r="V2778">
        <f>SUMIFS(COT!M:M,COT!$A:$A,YEAR(daily!$A2778),COT!$B:$B,WEEKNUM(daily!$A2778))</f>
        <v>156</v>
      </c>
      <c r="W2778">
        <f>SUMIFS(COT!N:N,COT!$A:$A,YEAR(daily!$A2778),COT!$B:$B,WEEKNUM(daily!$A2778))</f>
        <v>94</v>
      </c>
      <c r="X2778">
        <f>SUMIFS(COT!O:O,COT!$A:$A,YEAR(daily!$A2778),COT!$B:$B,WEEKNUM(daily!$A2778))</f>
        <v>170</v>
      </c>
      <c r="Y2778">
        <f>SUMIFS(COT!P:P,COT!$A:$A,YEAR(daily!$A2778),COT!$B:$B,WEEKNUM(daily!$A2778))</f>
        <v>91</v>
      </c>
      <c r="Z2778">
        <f>SUMIFS(COT!Q:Q,COT!$A:$A,YEAR(daily!$A2778),COT!$B:$B,WEEKNUM(daily!$A2778))</f>
        <v>102</v>
      </c>
      <c r="AA2778">
        <f>SUMIFS(Saudi!B:B,Saudi!$A:$A,YEAR(daily!$A2778))</f>
        <v>1117.7919999999999</v>
      </c>
      <c r="AB2778">
        <f>SUMIFS(Saudi!C:C,Saudi!$A:$A,YEAR(daily!$A2778))</f>
        <v>837.5</v>
      </c>
      <c r="AC2778">
        <f>SUMIFS(Saudi!F:F,Saudi!$A:$A,YEAR(daily!$A2778))</f>
        <v>4186680</v>
      </c>
      <c r="AD2778">
        <f>SUMIFS(Saudi!G:G,Saudi!$A:$A,YEAR(daily!$A2778))</f>
        <v>95.120400125395847</v>
      </c>
      <c r="AE2778">
        <f>SUMIFS(Saudi!H:H,Saudi!$A:$A,YEAR(daily!$A2778))</f>
        <v>398238676.7969923</v>
      </c>
      <c r="AF2778" s="5">
        <f t="shared" si="111"/>
        <v>3</v>
      </c>
      <c r="AG2778" s="5">
        <f t="shared" si="112"/>
        <v>2011</v>
      </c>
    </row>
    <row r="2779" spans="1:33">
      <c r="A2779" s="3">
        <v>40620</v>
      </c>
      <c r="B2779" s="1">
        <v>59928</v>
      </c>
      <c r="C2779" s="1">
        <v>151839</v>
      </c>
      <c r="D2779" s="1">
        <v>91858</v>
      </c>
      <c r="E2779" s="1">
        <v>101.07</v>
      </c>
      <c r="F2779" s="1">
        <v>102.44</v>
      </c>
      <c r="G2779" s="1">
        <v>102.95</v>
      </c>
      <c r="H2779" s="2">
        <v>52.7</v>
      </c>
      <c r="I2779" s="2">
        <v>29.9</v>
      </c>
      <c r="J2779" s="2">
        <v>88.4</v>
      </c>
      <c r="K2779" s="2">
        <v>89</v>
      </c>
      <c r="L2779">
        <f>SUMIFS(US!B:B,US!$D:$D,YEAR(daily!$A2779),US!$E:$E,MONTH(daily!$A2779))</f>
        <v>9990</v>
      </c>
      <c r="M2779">
        <f>SUMIFS(US!C:C,US!$D:$D,YEAR(daily!$A2779),US!$E:$E,MONTH(daily!$A2779))</f>
        <v>19234</v>
      </c>
      <c r="N2779">
        <f>SUMIFS(COT!E:E,COT!$A:$A,YEAR(daily!$A2779),COT!$B:$B,WEEKNUM(daily!$A2779))</f>
        <v>1580632</v>
      </c>
      <c r="O2779">
        <f>SUMIFS(COT!F:F,COT!$A:$A,YEAR(daily!$A2779),COT!$B:$B,WEEKNUM(daily!$A2779))</f>
        <v>394890</v>
      </c>
      <c r="P2779">
        <f>SUMIFS(COT!G:G,COT!$A:$A,YEAR(daily!$A2779),COT!$B:$B,WEEKNUM(daily!$A2779))</f>
        <v>140322</v>
      </c>
      <c r="Q2779">
        <f>SUMIFS(COT!H:H,COT!$A:$A,YEAR(daily!$A2779),COT!$B:$B,WEEKNUM(daily!$A2779))</f>
        <v>398160</v>
      </c>
      <c r="R2779">
        <f>SUMIFS(COT!I:I,COT!$A:$A,YEAR(daily!$A2779),COT!$B:$B,WEEKNUM(daily!$A2779))</f>
        <v>674319</v>
      </c>
      <c r="S2779">
        <f>SUMIFS(COT!J:J,COT!$A:$A,YEAR(daily!$A2779),COT!$B:$B,WEEKNUM(daily!$A2779))</f>
        <v>984522</v>
      </c>
      <c r="T2779">
        <f>SUMIFS(COT!K:K,COT!$A:$A,YEAR(daily!$A2779),COT!$B:$B,WEEKNUM(daily!$A2779))</f>
        <v>113263</v>
      </c>
      <c r="U2779">
        <f>SUMIFS(COT!L:L,COT!$A:$A,YEAR(daily!$A2779),COT!$B:$B,WEEKNUM(daily!$A2779))</f>
        <v>57628</v>
      </c>
      <c r="V2779">
        <f>SUMIFS(COT!M:M,COT!$A:$A,YEAR(daily!$A2779),COT!$B:$B,WEEKNUM(daily!$A2779))</f>
        <v>156</v>
      </c>
      <c r="W2779">
        <f>SUMIFS(COT!N:N,COT!$A:$A,YEAR(daily!$A2779),COT!$B:$B,WEEKNUM(daily!$A2779))</f>
        <v>94</v>
      </c>
      <c r="X2779">
        <f>SUMIFS(COT!O:O,COT!$A:$A,YEAR(daily!$A2779),COT!$B:$B,WEEKNUM(daily!$A2779))</f>
        <v>170</v>
      </c>
      <c r="Y2779">
        <f>SUMIFS(COT!P:P,COT!$A:$A,YEAR(daily!$A2779),COT!$B:$B,WEEKNUM(daily!$A2779))</f>
        <v>91</v>
      </c>
      <c r="Z2779">
        <f>SUMIFS(COT!Q:Q,COT!$A:$A,YEAR(daily!$A2779),COT!$B:$B,WEEKNUM(daily!$A2779))</f>
        <v>102</v>
      </c>
      <c r="AA2779">
        <f>SUMIFS(Saudi!B:B,Saudi!$A:$A,YEAR(daily!$A2779))</f>
        <v>1117.7919999999999</v>
      </c>
      <c r="AB2779">
        <f>SUMIFS(Saudi!C:C,Saudi!$A:$A,YEAR(daily!$A2779))</f>
        <v>837.5</v>
      </c>
      <c r="AC2779">
        <f>SUMIFS(Saudi!F:F,Saudi!$A:$A,YEAR(daily!$A2779))</f>
        <v>4186680</v>
      </c>
      <c r="AD2779">
        <f>SUMIFS(Saudi!G:G,Saudi!$A:$A,YEAR(daily!$A2779))</f>
        <v>95.120400125395847</v>
      </c>
      <c r="AE2779">
        <f>SUMIFS(Saudi!H:H,Saudi!$A:$A,YEAR(daily!$A2779))</f>
        <v>398238676.7969923</v>
      </c>
      <c r="AF2779" s="5">
        <f t="shared" si="111"/>
        <v>3</v>
      </c>
      <c r="AG2779" s="5">
        <f t="shared" si="112"/>
        <v>2011</v>
      </c>
    </row>
    <row r="2780" spans="1:33">
      <c r="A2780" s="3">
        <v>40623</v>
      </c>
      <c r="B2780" s="1">
        <v>22850</v>
      </c>
      <c r="C2780" s="1">
        <v>154551</v>
      </c>
      <c r="D2780" s="1">
        <v>96034</v>
      </c>
      <c r="E2780" s="1">
        <v>102.33</v>
      </c>
      <c r="F2780" s="1">
        <v>103.72</v>
      </c>
      <c r="G2780" s="1">
        <v>104.28</v>
      </c>
      <c r="H2780" s="2">
        <v>52.7</v>
      </c>
      <c r="I2780" s="2">
        <v>29.9</v>
      </c>
      <c r="J2780" s="2">
        <v>88.4</v>
      </c>
      <c r="K2780" s="2">
        <v>89</v>
      </c>
      <c r="L2780">
        <f>SUMIFS(US!B:B,US!$D:$D,YEAR(daily!$A2780),US!$E:$E,MONTH(daily!$A2780))</f>
        <v>9990</v>
      </c>
      <c r="M2780">
        <f>SUMIFS(US!C:C,US!$D:$D,YEAR(daily!$A2780),US!$E:$E,MONTH(daily!$A2780))</f>
        <v>19234</v>
      </c>
      <c r="N2780">
        <f>SUMIFS(COT!E:E,COT!$A:$A,YEAR(daily!$A2780),COT!$B:$B,WEEKNUM(daily!$A2780))</f>
        <v>1503614</v>
      </c>
      <c r="O2780">
        <f>SUMIFS(COT!F:F,COT!$A:$A,YEAR(daily!$A2780),COT!$B:$B,WEEKNUM(daily!$A2780))</f>
        <v>382740</v>
      </c>
      <c r="P2780">
        <f>SUMIFS(COT!G:G,COT!$A:$A,YEAR(daily!$A2780),COT!$B:$B,WEEKNUM(daily!$A2780))</f>
        <v>129012</v>
      </c>
      <c r="Q2780">
        <f>SUMIFS(COT!H:H,COT!$A:$A,YEAR(daily!$A2780),COT!$B:$B,WEEKNUM(daily!$A2780))</f>
        <v>358070</v>
      </c>
      <c r="R2780">
        <f>SUMIFS(COT!I:I,COT!$A:$A,YEAR(daily!$A2780),COT!$B:$B,WEEKNUM(daily!$A2780))</f>
        <v>655997</v>
      </c>
      <c r="S2780">
        <f>SUMIFS(COT!J:J,COT!$A:$A,YEAR(daily!$A2780),COT!$B:$B,WEEKNUM(daily!$A2780))</f>
        <v>959977</v>
      </c>
      <c r="T2780">
        <f>SUMIFS(COT!K:K,COT!$A:$A,YEAR(daily!$A2780),COT!$B:$B,WEEKNUM(daily!$A2780))</f>
        <v>106807</v>
      </c>
      <c r="U2780">
        <f>SUMIFS(COT!L:L,COT!$A:$A,YEAR(daily!$A2780),COT!$B:$B,WEEKNUM(daily!$A2780))</f>
        <v>56555</v>
      </c>
      <c r="V2780">
        <f>SUMIFS(COT!M:M,COT!$A:$A,YEAR(daily!$A2780),COT!$B:$B,WEEKNUM(daily!$A2780))</f>
        <v>145</v>
      </c>
      <c r="W2780">
        <f>SUMIFS(COT!N:N,COT!$A:$A,YEAR(daily!$A2780),COT!$B:$B,WEEKNUM(daily!$A2780))</f>
        <v>79</v>
      </c>
      <c r="X2780">
        <f>SUMIFS(COT!O:O,COT!$A:$A,YEAR(daily!$A2780),COT!$B:$B,WEEKNUM(daily!$A2780))</f>
        <v>154</v>
      </c>
      <c r="Y2780">
        <f>SUMIFS(COT!P:P,COT!$A:$A,YEAR(daily!$A2780),COT!$B:$B,WEEKNUM(daily!$A2780))</f>
        <v>79</v>
      </c>
      <c r="Z2780">
        <f>SUMIFS(COT!Q:Q,COT!$A:$A,YEAR(daily!$A2780),COT!$B:$B,WEEKNUM(daily!$A2780))</f>
        <v>94</v>
      </c>
      <c r="AA2780">
        <f>SUMIFS(Saudi!B:B,Saudi!$A:$A,YEAR(daily!$A2780))</f>
        <v>1117.7919999999999</v>
      </c>
      <c r="AB2780">
        <f>SUMIFS(Saudi!C:C,Saudi!$A:$A,YEAR(daily!$A2780))</f>
        <v>837.5</v>
      </c>
      <c r="AC2780">
        <f>SUMIFS(Saudi!F:F,Saudi!$A:$A,YEAR(daily!$A2780))</f>
        <v>4186680</v>
      </c>
      <c r="AD2780">
        <f>SUMIFS(Saudi!G:G,Saudi!$A:$A,YEAR(daily!$A2780))</f>
        <v>95.120400125395847</v>
      </c>
      <c r="AE2780">
        <f>SUMIFS(Saudi!H:H,Saudi!$A:$A,YEAR(daily!$A2780))</f>
        <v>398238676.7969923</v>
      </c>
      <c r="AF2780" s="5">
        <f t="shared" si="111"/>
        <v>3</v>
      </c>
      <c r="AG2780" s="5">
        <f t="shared" si="112"/>
        <v>2011</v>
      </c>
    </row>
    <row r="2781" spans="1:33">
      <c r="A2781" s="3">
        <v>40624</v>
      </c>
      <c r="B2781" s="1">
        <v>2105</v>
      </c>
      <c r="C2781" s="1">
        <v>154267</v>
      </c>
      <c r="D2781" s="1">
        <v>98082</v>
      </c>
      <c r="E2781" s="1">
        <v>104</v>
      </c>
      <c r="F2781" s="1">
        <v>105.52</v>
      </c>
      <c r="G2781" s="1">
        <v>106</v>
      </c>
      <c r="H2781" s="2">
        <v>52.7</v>
      </c>
      <c r="I2781" s="2">
        <v>29.9</v>
      </c>
      <c r="J2781" s="2">
        <v>88.4</v>
      </c>
      <c r="K2781" s="2">
        <v>89</v>
      </c>
      <c r="L2781">
        <f>SUMIFS(US!B:B,US!$D:$D,YEAR(daily!$A2781),US!$E:$E,MONTH(daily!$A2781))</f>
        <v>9990</v>
      </c>
      <c r="M2781">
        <f>SUMIFS(US!C:C,US!$D:$D,YEAR(daily!$A2781),US!$E:$E,MONTH(daily!$A2781))</f>
        <v>19234</v>
      </c>
      <c r="N2781">
        <f>SUMIFS(COT!E:E,COT!$A:$A,YEAR(daily!$A2781),COT!$B:$B,WEEKNUM(daily!$A2781))</f>
        <v>1503614</v>
      </c>
      <c r="O2781">
        <f>SUMIFS(COT!F:F,COT!$A:$A,YEAR(daily!$A2781),COT!$B:$B,WEEKNUM(daily!$A2781))</f>
        <v>382740</v>
      </c>
      <c r="P2781">
        <f>SUMIFS(COT!G:G,COT!$A:$A,YEAR(daily!$A2781),COT!$B:$B,WEEKNUM(daily!$A2781))</f>
        <v>129012</v>
      </c>
      <c r="Q2781">
        <f>SUMIFS(COT!H:H,COT!$A:$A,YEAR(daily!$A2781),COT!$B:$B,WEEKNUM(daily!$A2781))</f>
        <v>358070</v>
      </c>
      <c r="R2781">
        <f>SUMIFS(COT!I:I,COT!$A:$A,YEAR(daily!$A2781),COT!$B:$B,WEEKNUM(daily!$A2781))</f>
        <v>655997</v>
      </c>
      <c r="S2781">
        <f>SUMIFS(COT!J:J,COT!$A:$A,YEAR(daily!$A2781),COT!$B:$B,WEEKNUM(daily!$A2781))</f>
        <v>959977</v>
      </c>
      <c r="T2781">
        <f>SUMIFS(COT!K:K,COT!$A:$A,YEAR(daily!$A2781),COT!$B:$B,WEEKNUM(daily!$A2781))</f>
        <v>106807</v>
      </c>
      <c r="U2781">
        <f>SUMIFS(COT!L:L,COT!$A:$A,YEAR(daily!$A2781),COT!$B:$B,WEEKNUM(daily!$A2781))</f>
        <v>56555</v>
      </c>
      <c r="V2781">
        <f>SUMIFS(COT!M:M,COT!$A:$A,YEAR(daily!$A2781),COT!$B:$B,WEEKNUM(daily!$A2781))</f>
        <v>145</v>
      </c>
      <c r="W2781">
        <f>SUMIFS(COT!N:N,COT!$A:$A,YEAR(daily!$A2781),COT!$B:$B,WEEKNUM(daily!$A2781))</f>
        <v>79</v>
      </c>
      <c r="X2781">
        <f>SUMIFS(COT!O:O,COT!$A:$A,YEAR(daily!$A2781),COT!$B:$B,WEEKNUM(daily!$A2781))</f>
        <v>154</v>
      </c>
      <c r="Y2781">
        <f>SUMIFS(COT!P:P,COT!$A:$A,YEAR(daily!$A2781),COT!$B:$B,WEEKNUM(daily!$A2781))</f>
        <v>79</v>
      </c>
      <c r="Z2781">
        <f>SUMIFS(COT!Q:Q,COT!$A:$A,YEAR(daily!$A2781),COT!$B:$B,WEEKNUM(daily!$A2781))</f>
        <v>94</v>
      </c>
      <c r="AA2781">
        <f>SUMIFS(Saudi!B:B,Saudi!$A:$A,YEAR(daily!$A2781))</f>
        <v>1117.7919999999999</v>
      </c>
      <c r="AB2781">
        <f>SUMIFS(Saudi!C:C,Saudi!$A:$A,YEAR(daily!$A2781))</f>
        <v>837.5</v>
      </c>
      <c r="AC2781">
        <f>SUMIFS(Saudi!F:F,Saudi!$A:$A,YEAR(daily!$A2781))</f>
        <v>4186680</v>
      </c>
      <c r="AD2781">
        <f>SUMIFS(Saudi!G:G,Saudi!$A:$A,YEAR(daily!$A2781))</f>
        <v>95.120400125395847</v>
      </c>
      <c r="AE2781">
        <f>SUMIFS(Saudi!H:H,Saudi!$A:$A,YEAR(daily!$A2781))</f>
        <v>398238676.7969923</v>
      </c>
      <c r="AF2781" s="5">
        <f t="shared" si="111"/>
        <v>3</v>
      </c>
      <c r="AG2781" s="5">
        <f t="shared" si="112"/>
        <v>2011</v>
      </c>
    </row>
    <row r="2782" spans="1:33">
      <c r="A2782" s="3">
        <v>40625</v>
      </c>
      <c r="B2782" s="1">
        <v>363643</v>
      </c>
      <c r="C2782" s="1">
        <v>99462</v>
      </c>
      <c r="D2782" s="1">
        <v>41718</v>
      </c>
      <c r="E2782" s="1">
        <v>105.75</v>
      </c>
      <c r="F2782" s="1">
        <v>106.58</v>
      </c>
      <c r="G2782" s="1">
        <v>106.76</v>
      </c>
      <c r="H2782" s="2">
        <v>52.7</v>
      </c>
      <c r="I2782" s="2">
        <v>29.9</v>
      </c>
      <c r="J2782" s="2">
        <v>88.4</v>
      </c>
      <c r="K2782" s="2">
        <v>89</v>
      </c>
      <c r="L2782">
        <f>SUMIFS(US!B:B,US!$D:$D,YEAR(daily!$A2782),US!$E:$E,MONTH(daily!$A2782))</f>
        <v>9990</v>
      </c>
      <c r="M2782">
        <f>SUMIFS(US!C:C,US!$D:$D,YEAR(daily!$A2782),US!$E:$E,MONTH(daily!$A2782))</f>
        <v>19234</v>
      </c>
      <c r="N2782">
        <f>SUMIFS(COT!E:E,COT!$A:$A,YEAR(daily!$A2782),COT!$B:$B,WEEKNUM(daily!$A2782))</f>
        <v>1503614</v>
      </c>
      <c r="O2782">
        <f>SUMIFS(COT!F:F,COT!$A:$A,YEAR(daily!$A2782),COT!$B:$B,WEEKNUM(daily!$A2782))</f>
        <v>382740</v>
      </c>
      <c r="P2782">
        <f>SUMIFS(COT!G:G,COT!$A:$A,YEAR(daily!$A2782),COT!$B:$B,WEEKNUM(daily!$A2782))</f>
        <v>129012</v>
      </c>
      <c r="Q2782">
        <f>SUMIFS(COT!H:H,COT!$A:$A,YEAR(daily!$A2782),COT!$B:$B,WEEKNUM(daily!$A2782))</f>
        <v>358070</v>
      </c>
      <c r="R2782">
        <f>SUMIFS(COT!I:I,COT!$A:$A,YEAR(daily!$A2782),COT!$B:$B,WEEKNUM(daily!$A2782))</f>
        <v>655997</v>
      </c>
      <c r="S2782">
        <f>SUMIFS(COT!J:J,COT!$A:$A,YEAR(daily!$A2782),COT!$B:$B,WEEKNUM(daily!$A2782))</f>
        <v>959977</v>
      </c>
      <c r="T2782">
        <f>SUMIFS(COT!K:K,COT!$A:$A,YEAR(daily!$A2782),COT!$B:$B,WEEKNUM(daily!$A2782))</f>
        <v>106807</v>
      </c>
      <c r="U2782">
        <f>SUMIFS(COT!L:L,COT!$A:$A,YEAR(daily!$A2782),COT!$B:$B,WEEKNUM(daily!$A2782))</f>
        <v>56555</v>
      </c>
      <c r="V2782">
        <f>SUMIFS(COT!M:M,COT!$A:$A,YEAR(daily!$A2782),COT!$B:$B,WEEKNUM(daily!$A2782))</f>
        <v>145</v>
      </c>
      <c r="W2782">
        <f>SUMIFS(COT!N:N,COT!$A:$A,YEAR(daily!$A2782),COT!$B:$B,WEEKNUM(daily!$A2782))</f>
        <v>79</v>
      </c>
      <c r="X2782">
        <f>SUMIFS(COT!O:O,COT!$A:$A,YEAR(daily!$A2782),COT!$B:$B,WEEKNUM(daily!$A2782))</f>
        <v>154</v>
      </c>
      <c r="Y2782">
        <f>SUMIFS(COT!P:P,COT!$A:$A,YEAR(daily!$A2782),COT!$B:$B,WEEKNUM(daily!$A2782))</f>
        <v>79</v>
      </c>
      <c r="Z2782">
        <f>SUMIFS(COT!Q:Q,COT!$A:$A,YEAR(daily!$A2782),COT!$B:$B,WEEKNUM(daily!$A2782))</f>
        <v>94</v>
      </c>
      <c r="AA2782">
        <f>SUMIFS(Saudi!B:B,Saudi!$A:$A,YEAR(daily!$A2782))</f>
        <v>1117.7919999999999</v>
      </c>
      <c r="AB2782">
        <f>SUMIFS(Saudi!C:C,Saudi!$A:$A,YEAR(daily!$A2782))</f>
        <v>837.5</v>
      </c>
      <c r="AC2782">
        <f>SUMIFS(Saudi!F:F,Saudi!$A:$A,YEAR(daily!$A2782))</f>
        <v>4186680</v>
      </c>
      <c r="AD2782">
        <f>SUMIFS(Saudi!G:G,Saudi!$A:$A,YEAR(daily!$A2782))</f>
        <v>95.120400125395847</v>
      </c>
      <c r="AE2782">
        <f>SUMIFS(Saudi!H:H,Saudi!$A:$A,YEAR(daily!$A2782))</f>
        <v>398238676.7969923</v>
      </c>
      <c r="AF2782" s="5">
        <f t="shared" si="111"/>
        <v>3</v>
      </c>
      <c r="AG2782" s="5">
        <f t="shared" si="112"/>
        <v>2011</v>
      </c>
    </row>
    <row r="2783" spans="1:33">
      <c r="A2783" s="3">
        <v>40626</v>
      </c>
      <c r="B2783" s="1">
        <v>362319</v>
      </c>
      <c r="C2783" s="1">
        <v>100738</v>
      </c>
      <c r="D2783" s="1">
        <v>44131</v>
      </c>
      <c r="E2783" s="1">
        <v>105.6</v>
      </c>
      <c r="F2783" s="1">
        <v>106.52</v>
      </c>
      <c r="G2783" s="1">
        <v>106.73</v>
      </c>
      <c r="H2783" s="2">
        <v>52.7</v>
      </c>
      <c r="I2783" s="2">
        <v>29.9</v>
      </c>
      <c r="J2783" s="2">
        <v>88.4</v>
      </c>
      <c r="K2783" s="2">
        <v>89</v>
      </c>
      <c r="L2783">
        <f>SUMIFS(US!B:B,US!$D:$D,YEAR(daily!$A2783),US!$E:$E,MONTH(daily!$A2783))</f>
        <v>9990</v>
      </c>
      <c r="M2783">
        <f>SUMIFS(US!C:C,US!$D:$D,YEAR(daily!$A2783),US!$E:$E,MONTH(daily!$A2783))</f>
        <v>19234</v>
      </c>
      <c r="N2783">
        <f>SUMIFS(COT!E:E,COT!$A:$A,YEAR(daily!$A2783),COT!$B:$B,WEEKNUM(daily!$A2783))</f>
        <v>1503614</v>
      </c>
      <c r="O2783">
        <f>SUMIFS(COT!F:F,COT!$A:$A,YEAR(daily!$A2783),COT!$B:$B,WEEKNUM(daily!$A2783))</f>
        <v>382740</v>
      </c>
      <c r="P2783">
        <f>SUMIFS(COT!G:G,COT!$A:$A,YEAR(daily!$A2783),COT!$B:$B,WEEKNUM(daily!$A2783))</f>
        <v>129012</v>
      </c>
      <c r="Q2783">
        <f>SUMIFS(COT!H:H,COT!$A:$A,YEAR(daily!$A2783),COT!$B:$B,WEEKNUM(daily!$A2783))</f>
        <v>358070</v>
      </c>
      <c r="R2783">
        <f>SUMIFS(COT!I:I,COT!$A:$A,YEAR(daily!$A2783),COT!$B:$B,WEEKNUM(daily!$A2783))</f>
        <v>655997</v>
      </c>
      <c r="S2783">
        <f>SUMIFS(COT!J:J,COT!$A:$A,YEAR(daily!$A2783),COT!$B:$B,WEEKNUM(daily!$A2783))</f>
        <v>959977</v>
      </c>
      <c r="T2783">
        <f>SUMIFS(COT!K:K,COT!$A:$A,YEAR(daily!$A2783),COT!$B:$B,WEEKNUM(daily!$A2783))</f>
        <v>106807</v>
      </c>
      <c r="U2783">
        <f>SUMIFS(COT!L:L,COT!$A:$A,YEAR(daily!$A2783),COT!$B:$B,WEEKNUM(daily!$A2783))</f>
        <v>56555</v>
      </c>
      <c r="V2783">
        <f>SUMIFS(COT!M:M,COT!$A:$A,YEAR(daily!$A2783),COT!$B:$B,WEEKNUM(daily!$A2783))</f>
        <v>145</v>
      </c>
      <c r="W2783">
        <f>SUMIFS(COT!N:N,COT!$A:$A,YEAR(daily!$A2783),COT!$B:$B,WEEKNUM(daily!$A2783))</f>
        <v>79</v>
      </c>
      <c r="X2783">
        <f>SUMIFS(COT!O:O,COT!$A:$A,YEAR(daily!$A2783),COT!$B:$B,WEEKNUM(daily!$A2783))</f>
        <v>154</v>
      </c>
      <c r="Y2783">
        <f>SUMIFS(COT!P:P,COT!$A:$A,YEAR(daily!$A2783),COT!$B:$B,WEEKNUM(daily!$A2783))</f>
        <v>79</v>
      </c>
      <c r="Z2783">
        <f>SUMIFS(COT!Q:Q,COT!$A:$A,YEAR(daily!$A2783),COT!$B:$B,WEEKNUM(daily!$A2783))</f>
        <v>94</v>
      </c>
      <c r="AA2783">
        <f>SUMIFS(Saudi!B:B,Saudi!$A:$A,YEAR(daily!$A2783))</f>
        <v>1117.7919999999999</v>
      </c>
      <c r="AB2783">
        <f>SUMIFS(Saudi!C:C,Saudi!$A:$A,YEAR(daily!$A2783))</f>
        <v>837.5</v>
      </c>
      <c r="AC2783">
        <f>SUMIFS(Saudi!F:F,Saudi!$A:$A,YEAR(daily!$A2783))</f>
        <v>4186680</v>
      </c>
      <c r="AD2783">
        <f>SUMIFS(Saudi!G:G,Saudi!$A:$A,YEAR(daily!$A2783))</f>
        <v>95.120400125395847</v>
      </c>
      <c r="AE2783">
        <f>SUMIFS(Saudi!H:H,Saudi!$A:$A,YEAR(daily!$A2783))</f>
        <v>398238676.7969923</v>
      </c>
      <c r="AF2783" s="5">
        <f t="shared" si="111"/>
        <v>3</v>
      </c>
      <c r="AG2783" s="5">
        <f t="shared" si="112"/>
        <v>2011</v>
      </c>
    </row>
    <row r="2784" spans="1:33">
      <c r="A2784" s="3">
        <v>40627</v>
      </c>
      <c r="B2784" s="1">
        <v>355480</v>
      </c>
      <c r="C2784" s="1">
        <v>101593</v>
      </c>
      <c r="D2784" s="1">
        <v>44436</v>
      </c>
      <c r="E2784" s="1">
        <v>105.4</v>
      </c>
      <c r="F2784" s="1">
        <v>106.38</v>
      </c>
      <c r="G2784" s="1">
        <v>106.64</v>
      </c>
      <c r="H2784" s="2">
        <v>52.7</v>
      </c>
      <c r="I2784" s="2">
        <v>29.9</v>
      </c>
      <c r="J2784" s="2">
        <v>88.4</v>
      </c>
      <c r="K2784" s="2">
        <v>89</v>
      </c>
      <c r="L2784">
        <f>SUMIFS(US!B:B,US!$D:$D,YEAR(daily!$A2784),US!$E:$E,MONTH(daily!$A2784))</f>
        <v>9990</v>
      </c>
      <c r="M2784">
        <f>SUMIFS(US!C:C,US!$D:$D,YEAR(daily!$A2784),US!$E:$E,MONTH(daily!$A2784))</f>
        <v>19234</v>
      </c>
      <c r="N2784">
        <f>SUMIFS(COT!E:E,COT!$A:$A,YEAR(daily!$A2784),COT!$B:$B,WEEKNUM(daily!$A2784))</f>
        <v>1503614</v>
      </c>
      <c r="O2784">
        <f>SUMIFS(COT!F:F,COT!$A:$A,YEAR(daily!$A2784),COT!$B:$B,WEEKNUM(daily!$A2784))</f>
        <v>382740</v>
      </c>
      <c r="P2784">
        <f>SUMIFS(COT!G:G,COT!$A:$A,YEAR(daily!$A2784),COT!$B:$B,WEEKNUM(daily!$A2784))</f>
        <v>129012</v>
      </c>
      <c r="Q2784">
        <f>SUMIFS(COT!H:H,COT!$A:$A,YEAR(daily!$A2784),COT!$B:$B,WEEKNUM(daily!$A2784))</f>
        <v>358070</v>
      </c>
      <c r="R2784">
        <f>SUMIFS(COT!I:I,COT!$A:$A,YEAR(daily!$A2784),COT!$B:$B,WEEKNUM(daily!$A2784))</f>
        <v>655997</v>
      </c>
      <c r="S2784">
        <f>SUMIFS(COT!J:J,COT!$A:$A,YEAR(daily!$A2784),COT!$B:$B,WEEKNUM(daily!$A2784))</f>
        <v>959977</v>
      </c>
      <c r="T2784">
        <f>SUMIFS(COT!K:K,COT!$A:$A,YEAR(daily!$A2784),COT!$B:$B,WEEKNUM(daily!$A2784))</f>
        <v>106807</v>
      </c>
      <c r="U2784">
        <f>SUMIFS(COT!L:L,COT!$A:$A,YEAR(daily!$A2784),COT!$B:$B,WEEKNUM(daily!$A2784))</f>
        <v>56555</v>
      </c>
      <c r="V2784">
        <f>SUMIFS(COT!M:M,COT!$A:$A,YEAR(daily!$A2784),COT!$B:$B,WEEKNUM(daily!$A2784))</f>
        <v>145</v>
      </c>
      <c r="W2784">
        <f>SUMIFS(COT!N:N,COT!$A:$A,YEAR(daily!$A2784),COT!$B:$B,WEEKNUM(daily!$A2784))</f>
        <v>79</v>
      </c>
      <c r="X2784">
        <f>SUMIFS(COT!O:O,COT!$A:$A,YEAR(daily!$A2784),COT!$B:$B,WEEKNUM(daily!$A2784))</f>
        <v>154</v>
      </c>
      <c r="Y2784">
        <f>SUMIFS(COT!P:P,COT!$A:$A,YEAR(daily!$A2784),COT!$B:$B,WEEKNUM(daily!$A2784))</f>
        <v>79</v>
      </c>
      <c r="Z2784">
        <f>SUMIFS(COT!Q:Q,COT!$A:$A,YEAR(daily!$A2784),COT!$B:$B,WEEKNUM(daily!$A2784))</f>
        <v>94</v>
      </c>
      <c r="AA2784">
        <f>SUMIFS(Saudi!B:B,Saudi!$A:$A,YEAR(daily!$A2784))</f>
        <v>1117.7919999999999</v>
      </c>
      <c r="AB2784">
        <f>SUMIFS(Saudi!C:C,Saudi!$A:$A,YEAR(daily!$A2784))</f>
        <v>837.5</v>
      </c>
      <c r="AC2784">
        <f>SUMIFS(Saudi!F:F,Saudi!$A:$A,YEAR(daily!$A2784))</f>
        <v>4186680</v>
      </c>
      <c r="AD2784">
        <f>SUMIFS(Saudi!G:G,Saudi!$A:$A,YEAR(daily!$A2784))</f>
        <v>95.120400125395847</v>
      </c>
      <c r="AE2784">
        <f>SUMIFS(Saudi!H:H,Saudi!$A:$A,YEAR(daily!$A2784))</f>
        <v>398238676.7969923</v>
      </c>
      <c r="AF2784" s="5">
        <f t="shared" si="111"/>
        <v>3</v>
      </c>
      <c r="AG2784" s="5">
        <f t="shared" si="112"/>
        <v>2011</v>
      </c>
    </row>
    <row r="2785" spans="1:33">
      <c r="A2785" s="3">
        <v>40630</v>
      </c>
      <c r="B2785" s="1">
        <v>351089</v>
      </c>
      <c r="C2785" s="1">
        <v>104911</v>
      </c>
      <c r="D2785" s="1">
        <v>44253</v>
      </c>
      <c r="E2785" s="1">
        <v>103.98</v>
      </c>
      <c r="F2785" s="1">
        <v>105.06</v>
      </c>
      <c r="G2785" s="1">
        <v>105.37</v>
      </c>
      <c r="H2785" s="2">
        <v>52.7</v>
      </c>
      <c r="I2785" s="2">
        <v>29.9</v>
      </c>
      <c r="J2785" s="2">
        <v>88.4</v>
      </c>
      <c r="K2785" s="2">
        <v>89</v>
      </c>
      <c r="L2785">
        <f>SUMIFS(US!B:B,US!$D:$D,YEAR(daily!$A2785),US!$E:$E,MONTH(daily!$A2785))</f>
        <v>9990</v>
      </c>
      <c r="M2785">
        <f>SUMIFS(US!C:C,US!$D:$D,YEAR(daily!$A2785),US!$E:$E,MONTH(daily!$A2785))</f>
        <v>19234</v>
      </c>
      <c r="N2785">
        <f>SUMIFS(COT!E:E,COT!$A:$A,YEAR(daily!$A2785),COT!$B:$B,WEEKNUM(daily!$A2785))</f>
        <v>1516081</v>
      </c>
      <c r="O2785">
        <f>SUMIFS(COT!F:F,COT!$A:$A,YEAR(daily!$A2785),COT!$B:$B,WEEKNUM(daily!$A2785))</f>
        <v>392867</v>
      </c>
      <c r="P2785">
        <f>SUMIFS(COT!G:G,COT!$A:$A,YEAR(daily!$A2785),COT!$B:$B,WEEKNUM(daily!$A2785))</f>
        <v>137973</v>
      </c>
      <c r="Q2785">
        <f>SUMIFS(COT!H:H,COT!$A:$A,YEAR(daily!$A2785),COT!$B:$B,WEEKNUM(daily!$A2785))</f>
        <v>365686</v>
      </c>
      <c r="R2785">
        <f>SUMIFS(COT!I:I,COT!$A:$A,YEAR(daily!$A2785),COT!$B:$B,WEEKNUM(daily!$A2785))</f>
        <v>655387</v>
      </c>
      <c r="S2785">
        <f>SUMIFS(COT!J:J,COT!$A:$A,YEAR(daily!$A2785),COT!$B:$B,WEEKNUM(daily!$A2785))</f>
        <v>952880</v>
      </c>
      <c r="T2785">
        <f>SUMIFS(COT!K:K,COT!$A:$A,YEAR(daily!$A2785),COT!$B:$B,WEEKNUM(daily!$A2785))</f>
        <v>102141</v>
      </c>
      <c r="U2785">
        <f>SUMIFS(COT!L:L,COT!$A:$A,YEAR(daily!$A2785),COT!$B:$B,WEEKNUM(daily!$A2785))</f>
        <v>59542</v>
      </c>
      <c r="V2785">
        <f>SUMIFS(COT!M:M,COT!$A:$A,YEAR(daily!$A2785),COT!$B:$B,WEEKNUM(daily!$A2785))</f>
        <v>137</v>
      </c>
      <c r="W2785">
        <f>SUMIFS(COT!N:N,COT!$A:$A,YEAR(daily!$A2785),COT!$B:$B,WEEKNUM(daily!$A2785))</f>
        <v>87</v>
      </c>
      <c r="X2785">
        <f>SUMIFS(COT!O:O,COT!$A:$A,YEAR(daily!$A2785),COT!$B:$B,WEEKNUM(daily!$A2785))</f>
        <v>155</v>
      </c>
      <c r="Y2785">
        <f>SUMIFS(COT!P:P,COT!$A:$A,YEAR(daily!$A2785),COT!$B:$B,WEEKNUM(daily!$A2785))</f>
        <v>85</v>
      </c>
      <c r="Z2785">
        <f>SUMIFS(COT!Q:Q,COT!$A:$A,YEAR(daily!$A2785),COT!$B:$B,WEEKNUM(daily!$A2785))</f>
        <v>100</v>
      </c>
      <c r="AA2785">
        <f>SUMIFS(Saudi!B:B,Saudi!$A:$A,YEAR(daily!$A2785))</f>
        <v>1117.7919999999999</v>
      </c>
      <c r="AB2785">
        <f>SUMIFS(Saudi!C:C,Saudi!$A:$A,YEAR(daily!$A2785))</f>
        <v>837.5</v>
      </c>
      <c r="AC2785">
        <f>SUMIFS(Saudi!F:F,Saudi!$A:$A,YEAR(daily!$A2785))</f>
        <v>4186680</v>
      </c>
      <c r="AD2785">
        <f>SUMIFS(Saudi!G:G,Saudi!$A:$A,YEAR(daily!$A2785))</f>
        <v>95.120400125395847</v>
      </c>
      <c r="AE2785">
        <f>SUMIFS(Saudi!H:H,Saudi!$A:$A,YEAR(daily!$A2785))</f>
        <v>398238676.7969923</v>
      </c>
      <c r="AF2785" s="5">
        <f t="shared" si="111"/>
        <v>3</v>
      </c>
      <c r="AG2785" s="5">
        <f t="shared" si="112"/>
        <v>2011</v>
      </c>
    </row>
    <row r="2786" spans="1:33">
      <c r="A2786" s="3">
        <v>40631</v>
      </c>
      <c r="B2786" s="1">
        <v>350797</v>
      </c>
      <c r="C2786" s="1">
        <v>106249</v>
      </c>
      <c r="D2786" s="1">
        <v>45618</v>
      </c>
      <c r="E2786" s="1">
        <v>104.79</v>
      </c>
      <c r="F2786" s="1">
        <v>105.79</v>
      </c>
      <c r="G2786" s="1">
        <v>106.07</v>
      </c>
      <c r="H2786" s="2">
        <v>52.7</v>
      </c>
      <c r="I2786" s="2">
        <v>29.9</v>
      </c>
      <c r="J2786" s="2">
        <v>88.4</v>
      </c>
      <c r="K2786" s="2">
        <v>89</v>
      </c>
      <c r="L2786">
        <f>SUMIFS(US!B:B,US!$D:$D,YEAR(daily!$A2786),US!$E:$E,MONTH(daily!$A2786))</f>
        <v>9990</v>
      </c>
      <c r="M2786">
        <f>SUMIFS(US!C:C,US!$D:$D,YEAR(daily!$A2786),US!$E:$E,MONTH(daily!$A2786))</f>
        <v>19234</v>
      </c>
      <c r="N2786">
        <f>SUMIFS(COT!E:E,COT!$A:$A,YEAR(daily!$A2786),COT!$B:$B,WEEKNUM(daily!$A2786))</f>
        <v>1516081</v>
      </c>
      <c r="O2786">
        <f>SUMIFS(COT!F:F,COT!$A:$A,YEAR(daily!$A2786),COT!$B:$B,WEEKNUM(daily!$A2786))</f>
        <v>392867</v>
      </c>
      <c r="P2786">
        <f>SUMIFS(COT!G:G,COT!$A:$A,YEAR(daily!$A2786),COT!$B:$B,WEEKNUM(daily!$A2786))</f>
        <v>137973</v>
      </c>
      <c r="Q2786">
        <f>SUMIFS(COT!H:H,COT!$A:$A,YEAR(daily!$A2786),COT!$B:$B,WEEKNUM(daily!$A2786))</f>
        <v>365686</v>
      </c>
      <c r="R2786">
        <f>SUMIFS(COT!I:I,COT!$A:$A,YEAR(daily!$A2786),COT!$B:$B,WEEKNUM(daily!$A2786))</f>
        <v>655387</v>
      </c>
      <c r="S2786">
        <f>SUMIFS(COT!J:J,COT!$A:$A,YEAR(daily!$A2786),COT!$B:$B,WEEKNUM(daily!$A2786))</f>
        <v>952880</v>
      </c>
      <c r="T2786">
        <f>SUMIFS(COT!K:K,COT!$A:$A,YEAR(daily!$A2786),COT!$B:$B,WEEKNUM(daily!$A2786))</f>
        <v>102141</v>
      </c>
      <c r="U2786">
        <f>SUMIFS(COT!L:L,COT!$A:$A,YEAR(daily!$A2786),COT!$B:$B,WEEKNUM(daily!$A2786))</f>
        <v>59542</v>
      </c>
      <c r="V2786">
        <f>SUMIFS(COT!M:M,COT!$A:$A,YEAR(daily!$A2786),COT!$B:$B,WEEKNUM(daily!$A2786))</f>
        <v>137</v>
      </c>
      <c r="W2786">
        <f>SUMIFS(COT!N:N,COT!$A:$A,YEAR(daily!$A2786),COT!$B:$B,WEEKNUM(daily!$A2786))</f>
        <v>87</v>
      </c>
      <c r="X2786">
        <f>SUMIFS(COT!O:O,COT!$A:$A,YEAR(daily!$A2786),COT!$B:$B,WEEKNUM(daily!$A2786))</f>
        <v>155</v>
      </c>
      <c r="Y2786">
        <f>SUMIFS(COT!P:P,COT!$A:$A,YEAR(daily!$A2786),COT!$B:$B,WEEKNUM(daily!$A2786))</f>
        <v>85</v>
      </c>
      <c r="Z2786">
        <f>SUMIFS(COT!Q:Q,COT!$A:$A,YEAR(daily!$A2786),COT!$B:$B,WEEKNUM(daily!$A2786))</f>
        <v>100</v>
      </c>
      <c r="AA2786">
        <f>SUMIFS(Saudi!B:B,Saudi!$A:$A,YEAR(daily!$A2786))</f>
        <v>1117.7919999999999</v>
      </c>
      <c r="AB2786">
        <f>SUMIFS(Saudi!C:C,Saudi!$A:$A,YEAR(daily!$A2786))</f>
        <v>837.5</v>
      </c>
      <c r="AC2786">
        <f>SUMIFS(Saudi!F:F,Saudi!$A:$A,YEAR(daily!$A2786))</f>
        <v>4186680</v>
      </c>
      <c r="AD2786">
        <f>SUMIFS(Saudi!G:G,Saudi!$A:$A,YEAR(daily!$A2786))</f>
        <v>95.120400125395847</v>
      </c>
      <c r="AE2786">
        <f>SUMIFS(Saudi!H:H,Saudi!$A:$A,YEAR(daily!$A2786))</f>
        <v>398238676.7969923</v>
      </c>
      <c r="AF2786" s="5">
        <f t="shared" si="111"/>
        <v>3</v>
      </c>
      <c r="AG2786" s="5">
        <f t="shared" si="112"/>
        <v>2011</v>
      </c>
    </row>
    <row r="2787" spans="1:33">
      <c r="A2787" s="3">
        <v>40632</v>
      </c>
      <c r="B2787" s="1">
        <v>346588</v>
      </c>
      <c r="C2787" s="1">
        <v>115290</v>
      </c>
      <c r="D2787" s="1">
        <v>46555</v>
      </c>
      <c r="E2787" s="1">
        <v>104.27</v>
      </c>
      <c r="F2787" s="1">
        <v>105.37</v>
      </c>
      <c r="G2787" s="1">
        <v>105.73</v>
      </c>
      <c r="H2787" s="2">
        <v>52.7</v>
      </c>
      <c r="I2787" s="2">
        <v>29.9</v>
      </c>
      <c r="J2787" s="2">
        <v>88.4</v>
      </c>
      <c r="K2787" s="2">
        <v>89</v>
      </c>
      <c r="L2787">
        <f>SUMIFS(US!B:B,US!$D:$D,YEAR(daily!$A2787),US!$E:$E,MONTH(daily!$A2787))</f>
        <v>9990</v>
      </c>
      <c r="M2787">
        <f>SUMIFS(US!C:C,US!$D:$D,YEAR(daily!$A2787),US!$E:$E,MONTH(daily!$A2787))</f>
        <v>19234</v>
      </c>
      <c r="N2787">
        <f>SUMIFS(COT!E:E,COT!$A:$A,YEAR(daily!$A2787),COT!$B:$B,WEEKNUM(daily!$A2787))</f>
        <v>1516081</v>
      </c>
      <c r="O2787">
        <f>SUMIFS(COT!F:F,COT!$A:$A,YEAR(daily!$A2787),COT!$B:$B,WEEKNUM(daily!$A2787))</f>
        <v>392867</v>
      </c>
      <c r="P2787">
        <f>SUMIFS(COT!G:G,COT!$A:$A,YEAR(daily!$A2787),COT!$B:$B,WEEKNUM(daily!$A2787))</f>
        <v>137973</v>
      </c>
      <c r="Q2787">
        <f>SUMIFS(COT!H:H,COT!$A:$A,YEAR(daily!$A2787),COT!$B:$B,WEEKNUM(daily!$A2787))</f>
        <v>365686</v>
      </c>
      <c r="R2787">
        <f>SUMIFS(COT!I:I,COT!$A:$A,YEAR(daily!$A2787),COT!$B:$B,WEEKNUM(daily!$A2787))</f>
        <v>655387</v>
      </c>
      <c r="S2787">
        <f>SUMIFS(COT!J:J,COT!$A:$A,YEAR(daily!$A2787),COT!$B:$B,WEEKNUM(daily!$A2787))</f>
        <v>952880</v>
      </c>
      <c r="T2787">
        <f>SUMIFS(COT!K:K,COT!$A:$A,YEAR(daily!$A2787),COT!$B:$B,WEEKNUM(daily!$A2787))</f>
        <v>102141</v>
      </c>
      <c r="U2787">
        <f>SUMIFS(COT!L:L,COT!$A:$A,YEAR(daily!$A2787),COT!$B:$B,WEEKNUM(daily!$A2787))</f>
        <v>59542</v>
      </c>
      <c r="V2787">
        <f>SUMIFS(COT!M:M,COT!$A:$A,YEAR(daily!$A2787),COT!$B:$B,WEEKNUM(daily!$A2787))</f>
        <v>137</v>
      </c>
      <c r="W2787">
        <f>SUMIFS(COT!N:N,COT!$A:$A,YEAR(daily!$A2787),COT!$B:$B,WEEKNUM(daily!$A2787))</f>
        <v>87</v>
      </c>
      <c r="X2787">
        <f>SUMIFS(COT!O:O,COT!$A:$A,YEAR(daily!$A2787),COT!$B:$B,WEEKNUM(daily!$A2787))</f>
        <v>155</v>
      </c>
      <c r="Y2787">
        <f>SUMIFS(COT!P:P,COT!$A:$A,YEAR(daily!$A2787),COT!$B:$B,WEEKNUM(daily!$A2787))</f>
        <v>85</v>
      </c>
      <c r="Z2787">
        <f>SUMIFS(COT!Q:Q,COT!$A:$A,YEAR(daily!$A2787),COT!$B:$B,WEEKNUM(daily!$A2787))</f>
        <v>100</v>
      </c>
      <c r="AA2787">
        <f>SUMIFS(Saudi!B:B,Saudi!$A:$A,YEAR(daily!$A2787))</f>
        <v>1117.7919999999999</v>
      </c>
      <c r="AB2787">
        <f>SUMIFS(Saudi!C:C,Saudi!$A:$A,YEAR(daily!$A2787))</f>
        <v>837.5</v>
      </c>
      <c r="AC2787">
        <f>SUMIFS(Saudi!F:F,Saudi!$A:$A,YEAR(daily!$A2787))</f>
        <v>4186680</v>
      </c>
      <c r="AD2787">
        <f>SUMIFS(Saudi!G:G,Saudi!$A:$A,YEAR(daily!$A2787))</f>
        <v>95.120400125395847</v>
      </c>
      <c r="AE2787">
        <f>SUMIFS(Saudi!H:H,Saudi!$A:$A,YEAR(daily!$A2787))</f>
        <v>398238676.7969923</v>
      </c>
      <c r="AF2787" s="5">
        <f t="shared" si="111"/>
        <v>3</v>
      </c>
      <c r="AG2787" s="5">
        <f t="shared" si="112"/>
        <v>2011</v>
      </c>
    </row>
    <row r="2788" spans="1:33">
      <c r="A2788" s="3">
        <v>40633</v>
      </c>
      <c r="B2788" s="1">
        <v>345009</v>
      </c>
      <c r="C2788" s="1">
        <v>120749</v>
      </c>
      <c r="D2788" s="1">
        <v>45611</v>
      </c>
      <c r="E2788" s="1">
        <v>106.72</v>
      </c>
      <c r="F2788" s="1">
        <v>107.71</v>
      </c>
      <c r="G2788" s="1">
        <v>107.99</v>
      </c>
      <c r="H2788" s="2">
        <v>52.7</v>
      </c>
      <c r="I2788" s="2">
        <v>29.9</v>
      </c>
      <c r="J2788" s="2">
        <v>88.4</v>
      </c>
      <c r="K2788" s="2">
        <v>89</v>
      </c>
      <c r="L2788">
        <f>SUMIFS(US!B:B,US!$D:$D,YEAR(daily!$A2788),US!$E:$E,MONTH(daily!$A2788))</f>
        <v>9990</v>
      </c>
      <c r="M2788">
        <f>SUMIFS(US!C:C,US!$D:$D,YEAR(daily!$A2788),US!$E:$E,MONTH(daily!$A2788))</f>
        <v>19234</v>
      </c>
      <c r="N2788">
        <f>SUMIFS(COT!E:E,COT!$A:$A,YEAR(daily!$A2788),COT!$B:$B,WEEKNUM(daily!$A2788))</f>
        <v>1516081</v>
      </c>
      <c r="O2788">
        <f>SUMIFS(COT!F:F,COT!$A:$A,YEAR(daily!$A2788),COT!$B:$B,WEEKNUM(daily!$A2788))</f>
        <v>392867</v>
      </c>
      <c r="P2788">
        <f>SUMIFS(COT!G:G,COT!$A:$A,YEAR(daily!$A2788),COT!$B:$B,WEEKNUM(daily!$A2788))</f>
        <v>137973</v>
      </c>
      <c r="Q2788">
        <f>SUMIFS(COT!H:H,COT!$A:$A,YEAR(daily!$A2788),COT!$B:$B,WEEKNUM(daily!$A2788))</f>
        <v>365686</v>
      </c>
      <c r="R2788">
        <f>SUMIFS(COT!I:I,COT!$A:$A,YEAR(daily!$A2788),COT!$B:$B,WEEKNUM(daily!$A2788))</f>
        <v>655387</v>
      </c>
      <c r="S2788">
        <f>SUMIFS(COT!J:J,COT!$A:$A,YEAR(daily!$A2788),COT!$B:$B,WEEKNUM(daily!$A2788))</f>
        <v>952880</v>
      </c>
      <c r="T2788">
        <f>SUMIFS(COT!K:K,COT!$A:$A,YEAR(daily!$A2788),COT!$B:$B,WEEKNUM(daily!$A2788))</f>
        <v>102141</v>
      </c>
      <c r="U2788">
        <f>SUMIFS(COT!L:L,COT!$A:$A,YEAR(daily!$A2788),COT!$B:$B,WEEKNUM(daily!$A2788))</f>
        <v>59542</v>
      </c>
      <c r="V2788">
        <f>SUMIFS(COT!M:M,COT!$A:$A,YEAR(daily!$A2788),COT!$B:$B,WEEKNUM(daily!$A2788))</f>
        <v>137</v>
      </c>
      <c r="W2788">
        <f>SUMIFS(COT!N:N,COT!$A:$A,YEAR(daily!$A2788),COT!$B:$B,WEEKNUM(daily!$A2788))</f>
        <v>87</v>
      </c>
      <c r="X2788">
        <f>SUMIFS(COT!O:O,COT!$A:$A,YEAR(daily!$A2788),COT!$B:$B,WEEKNUM(daily!$A2788))</f>
        <v>155</v>
      </c>
      <c r="Y2788">
        <f>SUMIFS(COT!P:P,COT!$A:$A,YEAR(daily!$A2788),COT!$B:$B,WEEKNUM(daily!$A2788))</f>
        <v>85</v>
      </c>
      <c r="Z2788">
        <f>SUMIFS(COT!Q:Q,COT!$A:$A,YEAR(daily!$A2788),COT!$B:$B,WEEKNUM(daily!$A2788))</f>
        <v>100</v>
      </c>
      <c r="AA2788">
        <f>SUMIFS(Saudi!B:B,Saudi!$A:$A,YEAR(daily!$A2788))</f>
        <v>1117.7919999999999</v>
      </c>
      <c r="AB2788">
        <f>SUMIFS(Saudi!C:C,Saudi!$A:$A,YEAR(daily!$A2788))</f>
        <v>837.5</v>
      </c>
      <c r="AC2788">
        <f>SUMIFS(Saudi!F:F,Saudi!$A:$A,YEAR(daily!$A2788))</f>
        <v>4186680</v>
      </c>
      <c r="AD2788">
        <f>SUMIFS(Saudi!G:G,Saudi!$A:$A,YEAR(daily!$A2788))</f>
        <v>95.120400125395847</v>
      </c>
      <c r="AE2788">
        <f>SUMIFS(Saudi!H:H,Saudi!$A:$A,YEAR(daily!$A2788))</f>
        <v>398238676.7969923</v>
      </c>
      <c r="AF2788" s="5">
        <f t="shared" si="111"/>
        <v>3</v>
      </c>
      <c r="AG2788" s="5">
        <f t="shared" si="112"/>
        <v>2011</v>
      </c>
    </row>
    <row r="2789" spans="1:33">
      <c r="A2789" s="3">
        <v>40634</v>
      </c>
      <c r="B2789" s="1">
        <v>338384</v>
      </c>
      <c r="C2789" s="1">
        <v>127113</v>
      </c>
      <c r="D2789" s="1">
        <v>47714</v>
      </c>
      <c r="E2789" s="1">
        <v>107.94</v>
      </c>
      <c r="F2789" s="1">
        <v>108.94</v>
      </c>
      <c r="G2789" s="1">
        <v>109.17</v>
      </c>
      <c r="H2789" s="2">
        <v>52.7</v>
      </c>
      <c r="I2789" s="2">
        <v>29.9</v>
      </c>
      <c r="J2789" s="2">
        <v>88.4</v>
      </c>
      <c r="K2789" s="2">
        <v>89</v>
      </c>
      <c r="L2789">
        <f>SUMIFS(US!B:B,US!$D:$D,YEAR(daily!$A2789),US!$E:$E,MONTH(daily!$A2789))</f>
        <v>9921</v>
      </c>
      <c r="M2789">
        <f>SUMIFS(US!C:C,US!$D:$D,YEAR(daily!$A2789),US!$E:$E,MONTH(daily!$A2789))</f>
        <v>18588</v>
      </c>
      <c r="N2789">
        <f>SUMIFS(COT!E:E,COT!$A:$A,YEAR(daily!$A2789),COT!$B:$B,WEEKNUM(daily!$A2789))</f>
        <v>1516081</v>
      </c>
      <c r="O2789">
        <f>SUMIFS(COT!F:F,COT!$A:$A,YEAR(daily!$A2789),COT!$B:$B,WEEKNUM(daily!$A2789))</f>
        <v>392867</v>
      </c>
      <c r="P2789">
        <f>SUMIFS(COT!G:G,COT!$A:$A,YEAR(daily!$A2789),COT!$B:$B,WEEKNUM(daily!$A2789))</f>
        <v>137973</v>
      </c>
      <c r="Q2789">
        <f>SUMIFS(COT!H:H,COT!$A:$A,YEAR(daily!$A2789),COT!$B:$B,WEEKNUM(daily!$A2789))</f>
        <v>365686</v>
      </c>
      <c r="R2789">
        <f>SUMIFS(COT!I:I,COT!$A:$A,YEAR(daily!$A2789),COT!$B:$B,WEEKNUM(daily!$A2789))</f>
        <v>655387</v>
      </c>
      <c r="S2789">
        <f>SUMIFS(COT!J:J,COT!$A:$A,YEAR(daily!$A2789),COT!$B:$B,WEEKNUM(daily!$A2789))</f>
        <v>952880</v>
      </c>
      <c r="T2789">
        <f>SUMIFS(COT!K:K,COT!$A:$A,YEAR(daily!$A2789),COT!$B:$B,WEEKNUM(daily!$A2789))</f>
        <v>102141</v>
      </c>
      <c r="U2789">
        <f>SUMIFS(COT!L:L,COT!$A:$A,YEAR(daily!$A2789),COT!$B:$B,WEEKNUM(daily!$A2789))</f>
        <v>59542</v>
      </c>
      <c r="V2789">
        <f>SUMIFS(COT!M:M,COT!$A:$A,YEAR(daily!$A2789),COT!$B:$B,WEEKNUM(daily!$A2789))</f>
        <v>137</v>
      </c>
      <c r="W2789">
        <f>SUMIFS(COT!N:N,COT!$A:$A,YEAR(daily!$A2789),COT!$B:$B,WEEKNUM(daily!$A2789))</f>
        <v>87</v>
      </c>
      <c r="X2789">
        <f>SUMIFS(COT!O:O,COT!$A:$A,YEAR(daily!$A2789),COT!$B:$B,WEEKNUM(daily!$A2789))</f>
        <v>155</v>
      </c>
      <c r="Y2789">
        <f>SUMIFS(COT!P:P,COT!$A:$A,YEAR(daily!$A2789),COT!$B:$B,WEEKNUM(daily!$A2789))</f>
        <v>85</v>
      </c>
      <c r="Z2789">
        <f>SUMIFS(COT!Q:Q,COT!$A:$A,YEAR(daily!$A2789),COT!$B:$B,WEEKNUM(daily!$A2789))</f>
        <v>100</v>
      </c>
      <c r="AA2789">
        <f>SUMIFS(Saudi!B:B,Saudi!$A:$A,YEAR(daily!$A2789))</f>
        <v>1117.7919999999999</v>
      </c>
      <c r="AB2789">
        <f>SUMIFS(Saudi!C:C,Saudi!$A:$A,YEAR(daily!$A2789))</f>
        <v>837.5</v>
      </c>
      <c r="AC2789">
        <f>SUMIFS(Saudi!F:F,Saudi!$A:$A,YEAR(daily!$A2789))</f>
        <v>4186680</v>
      </c>
      <c r="AD2789">
        <f>SUMIFS(Saudi!G:G,Saudi!$A:$A,YEAR(daily!$A2789))</f>
        <v>95.120400125395847</v>
      </c>
      <c r="AE2789">
        <f>SUMIFS(Saudi!H:H,Saudi!$A:$A,YEAR(daily!$A2789))</f>
        <v>398238676.7969923</v>
      </c>
      <c r="AF2789" s="5">
        <f t="shared" si="111"/>
        <v>4</v>
      </c>
      <c r="AG2789" s="5">
        <f t="shared" si="112"/>
        <v>2011</v>
      </c>
    </row>
    <row r="2790" spans="1:33">
      <c r="A2790" s="3">
        <v>40637</v>
      </c>
      <c r="B2790" s="1">
        <v>331396</v>
      </c>
      <c r="C2790" s="1">
        <v>129908</v>
      </c>
      <c r="D2790" s="1">
        <v>48327</v>
      </c>
      <c r="E2790" s="1">
        <v>108.47</v>
      </c>
      <c r="F2790" s="1">
        <v>109.53</v>
      </c>
      <c r="G2790" s="1">
        <v>109.83</v>
      </c>
      <c r="H2790" s="2">
        <v>52.7</v>
      </c>
      <c r="I2790" s="2">
        <v>29.9</v>
      </c>
      <c r="J2790" s="2">
        <v>88.4</v>
      </c>
      <c r="K2790" s="2">
        <v>89</v>
      </c>
      <c r="L2790">
        <f>SUMIFS(US!B:B,US!$D:$D,YEAR(daily!$A2790),US!$E:$E,MONTH(daily!$A2790))</f>
        <v>9921</v>
      </c>
      <c r="M2790">
        <f>SUMIFS(US!C:C,US!$D:$D,YEAR(daily!$A2790),US!$E:$E,MONTH(daily!$A2790))</f>
        <v>18588</v>
      </c>
      <c r="N2790">
        <f>SUMIFS(COT!E:E,COT!$A:$A,YEAR(daily!$A2790),COT!$B:$B,WEEKNUM(daily!$A2790))</f>
        <v>1566762</v>
      </c>
      <c r="O2790">
        <f>SUMIFS(COT!F:F,COT!$A:$A,YEAR(daily!$A2790),COT!$B:$B,WEEKNUM(daily!$A2790))</f>
        <v>394454</v>
      </c>
      <c r="P2790">
        <f>SUMIFS(COT!G:G,COT!$A:$A,YEAR(daily!$A2790),COT!$B:$B,WEEKNUM(daily!$A2790))</f>
        <v>142303</v>
      </c>
      <c r="Q2790">
        <f>SUMIFS(COT!H:H,COT!$A:$A,YEAR(daily!$A2790),COT!$B:$B,WEEKNUM(daily!$A2790))</f>
        <v>397359</v>
      </c>
      <c r="R2790">
        <f>SUMIFS(COT!I:I,COT!$A:$A,YEAR(daily!$A2790),COT!$B:$B,WEEKNUM(daily!$A2790))</f>
        <v>667562</v>
      </c>
      <c r="S2790">
        <f>SUMIFS(COT!J:J,COT!$A:$A,YEAR(daily!$A2790),COT!$B:$B,WEEKNUM(daily!$A2790))</f>
        <v>956583</v>
      </c>
      <c r="T2790">
        <f>SUMIFS(COT!K:K,COT!$A:$A,YEAR(daily!$A2790),COT!$B:$B,WEEKNUM(daily!$A2790))</f>
        <v>107387</v>
      </c>
      <c r="U2790">
        <f>SUMIFS(COT!L:L,COT!$A:$A,YEAR(daily!$A2790),COT!$B:$B,WEEKNUM(daily!$A2790))</f>
        <v>70517</v>
      </c>
      <c r="V2790">
        <f>SUMIFS(COT!M:M,COT!$A:$A,YEAR(daily!$A2790),COT!$B:$B,WEEKNUM(daily!$A2790))</f>
        <v>145</v>
      </c>
      <c r="W2790">
        <f>SUMIFS(COT!N:N,COT!$A:$A,YEAR(daily!$A2790),COT!$B:$B,WEEKNUM(daily!$A2790))</f>
        <v>91</v>
      </c>
      <c r="X2790">
        <f>SUMIFS(COT!O:O,COT!$A:$A,YEAR(daily!$A2790),COT!$B:$B,WEEKNUM(daily!$A2790))</f>
        <v>154</v>
      </c>
      <c r="Y2790">
        <f>SUMIFS(COT!P:P,COT!$A:$A,YEAR(daily!$A2790),COT!$B:$B,WEEKNUM(daily!$A2790))</f>
        <v>81</v>
      </c>
      <c r="Z2790">
        <f>SUMIFS(COT!Q:Q,COT!$A:$A,YEAR(daily!$A2790),COT!$B:$B,WEEKNUM(daily!$A2790))</f>
        <v>97</v>
      </c>
      <c r="AA2790">
        <f>SUMIFS(Saudi!B:B,Saudi!$A:$A,YEAR(daily!$A2790))</f>
        <v>1117.7919999999999</v>
      </c>
      <c r="AB2790">
        <f>SUMIFS(Saudi!C:C,Saudi!$A:$A,YEAR(daily!$A2790))</f>
        <v>837.5</v>
      </c>
      <c r="AC2790">
        <f>SUMIFS(Saudi!F:F,Saudi!$A:$A,YEAR(daily!$A2790))</f>
        <v>4186680</v>
      </c>
      <c r="AD2790">
        <f>SUMIFS(Saudi!G:G,Saudi!$A:$A,YEAR(daily!$A2790))</f>
        <v>95.120400125395847</v>
      </c>
      <c r="AE2790">
        <f>SUMIFS(Saudi!H:H,Saudi!$A:$A,YEAR(daily!$A2790))</f>
        <v>398238676.7969923</v>
      </c>
      <c r="AF2790" s="5">
        <f t="shared" si="111"/>
        <v>4</v>
      </c>
      <c r="AG2790" s="5">
        <f t="shared" si="112"/>
        <v>2011</v>
      </c>
    </row>
    <row r="2791" spans="1:33">
      <c r="A2791" s="3">
        <v>40638</v>
      </c>
      <c r="B2791" s="1">
        <v>315901</v>
      </c>
      <c r="C2791" s="1">
        <v>136535</v>
      </c>
      <c r="D2791" s="1">
        <v>49275</v>
      </c>
      <c r="E2791" s="1">
        <v>108.34</v>
      </c>
      <c r="F2791" s="1">
        <v>109.56</v>
      </c>
      <c r="G2791" s="1">
        <v>109.91</v>
      </c>
      <c r="H2791" s="2">
        <v>52.7</v>
      </c>
      <c r="I2791" s="2">
        <v>29.9</v>
      </c>
      <c r="J2791" s="2">
        <v>88.4</v>
      </c>
      <c r="K2791" s="2">
        <v>89</v>
      </c>
      <c r="L2791">
        <f>SUMIFS(US!B:B,US!$D:$D,YEAR(daily!$A2791),US!$E:$E,MONTH(daily!$A2791))</f>
        <v>9921</v>
      </c>
      <c r="M2791">
        <f>SUMIFS(US!C:C,US!$D:$D,YEAR(daily!$A2791),US!$E:$E,MONTH(daily!$A2791))</f>
        <v>18588</v>
      </c>
      <c r="N2791">
        <f>SUMIFS(COT!E:E,COT!$A:$A,YEAR(daily!$A2791),COT!$B:$B,WEEKNUM(daily!$A2791))</f>
        <v>1566762</v>
      </c>
      <c r="O2791">
        <f>SUMIFS(COT!F:F,COT!$A:$A,YEAR(daily!$A2791),COT!$B:$B,WEEKNUM(daily!$A2791))</f>
        <v>394454</v>
      </c>
      <c r="P2791">
        <f>SUMIFS(COT!G:G,COT!$A:$A,YEAR(daily!$A2791),COT!$B:$B,WEEKNUM(daily!$A2791))</f>
        <v>142303</v>
      </c>
      <c r="Q2791">
        <f>SUMIFS(COT!H:H,COT!$A:$A,YEAR(daily!$A2791),COT!$B:$B,WEEKNUM(daily!$A2791))</f>
        <v>397359</v>
      </c>
      <c r="R2791">
        <f>SUMIFS(COT!I:I,COT!$A:$A,YEAR(daily!$A2791),COT!$B:$B,WEEKNUM(daily!$A2791))</f>
        <v>667562</v>
      </c>
      <c r="S2791">
        <f>SUMIFS(COT!J:J,COT!$A:$A,YEAR(daily!$A2791),COT!$B:$B,WEEKNUM(daily!$A2791))</f>
        <v>956583</v>
      </c>
      <c r="T2791">
        <f>SUMIFS(COT!K:K,COT!$A:$A,YEAR(daily!$A2791),COT!$B:$B,WEEKNUM(daily!$A2791))</f>
        <v>107387</v>
      </c>
      <c r="U2791">
        <f>SUMIFS(COT!L:L,COT!$A:$A,YEAR(daily!$A2791),COT!$B:$B,WEEKNUM(daily!$A2791))</f>
        <v>70517</v>
      </c>
      <c r="V2791">
        <f>SUMIFS(COT!M:M,COT!$A:$A,YEAR(daily!$A2791),COT!$B:$B,WEEKNUM(daily!$A2791))</f>
        <v>145</v>
      </c>
      <c r="W2791">
        <f>SUMIFS(COT!N:N,COT!$A:$A,YEAR(daily!$A2791),COT!$B:$B,WEEKNUM(daily!$A2791))</f>
        <v>91</v>
      </c>
      <c r="X2791">
        <f>SUMIFS(COT!O:O,COT!$A:$A,YEAR(daily!$A2791),COT!$B:$B,WEEKNUM(daily!$A2791))</f>
        <v>154</v>
      </c>
      <c r="Y2791">
        <f>SUMIFS(COT!P:P,COT!$A:$A,YEAR(daily!$A2791),COT!$B:$B,WEEKNUM(daily!$A2791))</f>
        <v>81</v>
      </c>
      <c r="Z2791">
        <f>SUMIFS(COT!Q:Q,COT!$A:$A,YEAR(daily!$A2791),COT!$B:$B,WEEKNUM(daily!$A2791))</f>
        <v>97</v>
      </c>
      <c r="AA2791">
        <f>SUMIFS(Saudi!B:B,Saudi!$A:$A,YEAR(daily!$A2791))</f>
        <v>1117.7919999999999</v>
      </c>
      <c r="AB2791">
        <f>SUMIFS(Saudi!C:C,Saudi!$A:$A,YEAR(daily!$A2791))</f>
        <v>837.5</v>
      </c>
      <c r="AC2791">
        <f>SUMIFS(Saudi!F:F,Saudi!$A:$A,YEAR(daily!$A2791))</f>
        <v>4186680</v>
      </c>
      <c r="AD2791">
        <f>SUMIFS(Saudi!G:G,Saudi!$A:$A,YEAR(daily!$A2791))</f>
        <v>95.120400125395847</v>
      </c>
      <c r="AE2791">
        <f>SUMIFS(Saudi!H:H,Saudi!$A:$A,YEAR(daily!$A2791))</f>
        <v>398238676.7969923</v>
      </c>
      <c r="AF2791" s="5">
        <f t="shared" si="111"/>
        <v>4</v>
      </c>
      <c r="AG2791" s="5">
        <f t="shared" si="112"/>
        <v>2011</v>
      </c>
    </row>
    <row r="2792" spans="1:33">
      <c r="A2792" s="3">
        <v>40639</v>
      </c>
      <c r="B2792" s="1">
        <v>303406</v>
      </c>
      <c r="C2792" s="1">
        <v>142535</v>
      </c>
      <c r="D2792" s="1">
        <v>53168</v>
      </c>
      <c r="E2792" s="1">
        <v>108.83</v>
      </c>
      <c r="F2792" s="1">
        <v>110.05</v>
      </c>
      <c r="G2792" s="1">
        <v>110.39</v>
      </c>
      <c r="H2792" s="2">
        <v>52.7</v>
      </c>
      <c r="I2792" s="2">
        <v>29.9</v>
      </c>
      <c r="J2792" s="2">
        <v>88.4</v>
      </c>
      <c r="K2792" s="2">
        <v>89</v>
      </c>
      <c r="L2792">
        <f>SUMIFS(US!B:B,US!$D:$D,YEAR(daily!$A2792),US!$E:$E,MONTH(daily!$A2792))</f>
        <v>9921</v>
      </c>
      <c r="M2792">
        <f>SUMIFS(US!C:C,US!$D:$D,YEAR(daily!$A2792),US!$E:$E,MONTH(daily!$A2792))</f>
        <v>18588</v>
      </c>
      <c r="N2792">
        <f>SUMIFS(COT!E:E,COT!$A:$A,YEAR(daily!$A2792),COT!$B:$B,WEEKNUM(daily!$A2792))</f>
        <v>1566762</v>
      </c>
      <c r="O2792">
        <f>SUMIFS(COT!F:F,COT!$A:$A,YEAR(daily!$A2792),COT!$B:$B,WEEKNUM(daily!$A2792))</f>
        <v>394454</v>
      </c>
      <c r="P2792">
        <f>SUMIFS(COT!G:G,COT!$A:$A,YEAR(daily!$A2792),COT!$B:$B,WEEKNUM(daily!$A2792))</f>
        <v>142303</v>
      </c>
      <c r="Q2792">
        <f>SUMIFS(COT!H:H,COT!$A:$A,YEAR(daily!$A2792),COT!$B:$B,WEEKNUM(daily!$A2792))</f>
        <v>397359</v>
      </c>
      <c r="R2792">
        <f>SUMIFS(COT!I:I,COT!$A:$A,YEAR(daily!$A2792),COT!$B:$B,WEEKNUM(daily!$A2792))</f>
        <v>667562</v>
      </c>
      <c r="S2792">
        <f>SUMIFS(COT!J:J,COT!$A:$A,YEAR(daily!$A2792),COT!$B:$B,WEEKNUM(daily!$A2792))</f>
        <v>956583</v>
      </c>
      <c r="T2792">
        <f>SUMIFS(COT!K:K,COT!$A:$A,YEAR(daily!$A2792),COT!$B:$B,WEEKNUM(daily!$A2792))</f>
        <v>107387</v>
      </c>
      <c r="U2792">
        <f>SUMIFS(COT!L:L,COT!$A:$A,YEAR(daily!$A2792),COT!$B:$B,WEEKNUM(daily!$A2792))</f>
        <v>70517</v>
      </c>
      <c r="V2792">
        <f>SUMIFS(COT!M:M,COT!$A:$A,YEAR(daily!$A2792),COT!$B:$B,WEEKNUM(daily!$A2792))</f>
        <v>145</v>
      </c>
      <c r="W2792">
        <f>SUMIFS(COT!N:N,COT!$A:$A,YEAR(daily!$A2792),COT!$B:$B,WEEKNUM(daily!$A2792))</f>
        <v>91</v>
      </c>
      <c r="X2792">
        <f>SUMIFS(COT!O:O,COT!$A:$A,YEAR(daily!$A2792),COT!$B:$B,WEEKNUM(daily!$A2792))</f>
        <v>154</v>
      </c>
      <c r="Y2792">
        <f>SUMIFS(COT!P:P,COT!$A:$A,YEAR(daily!$A2792),COT!$B:$B,WEEKNUM(daily!$A2792))</f>
        <v>81</v>
      </c>
      <c r="Z2792">
        <f>SUMIFS(COT!Q:Q,COT!$A:$A,YEAR(daily!$A2792),COT!$B:$B,WEEKNUM(daily!$A2792))</f>
        <v>97</v>
      </c>
      <c r="AA2792">
        <f>SUMIFS(Saudi!B:B,Saudi!$A:$A,YEAR(daily!$A2792))</f>
        <v>1117.7919999999999</v>
      </c>
      <c r="AB2792">
        <f>SUMIFS(Saudi!C:C,Saudi!$A:$A,YEAR(daily!$A2792))</f>
        <v>837.5</v>
      </c>
      <c r="AC2792">
        <f>SUMIFS(Saudi!F:F,Saudi!$A:$A,YEAR(daily!$A2792))</f>
        <v>4186680</v>
      </c>
      <c r="AD2792">
        <f>SUMIFS(Saudi!G:G,Saudi!$A:$A,YEAR(daily!$A2792))</f>
        <v>95.120400125395847</v>
      </c>
      <c r="AE2792">
        <f>SUMIFS(Saudi!H:H,Saudi!$A:$A,YEAR(daily!$A2792))</f>
        <v>398238676.7969923</v>
      </c>
      <c r="AF2792" s="5">
        <f t="shared" si="111"/>
        <v>4</v>
      </c>
      <c r="AG2792" s="5">
        <f t="shared" si="112"/>
        <v>2011</v>
      </c>
    </row>
    <row r="2793" spans="1:33">
      <c r="A2793" s="3">
        <v>40640</v>
      </c>
      <c r="B2793" s="1">
        <v>277837</v>
      </c>
      <c r="C2793" s="1">
        <v>148533</v>
      </c>
      <c r="D2793" s="1">
        <v>52755</v>
      </c>
      <c r="E2793" s="1">
        <v>110.3</v>
      </c>
      <c r="F2793" s="1">
        <v>111.37</v>
      </c>
      <c r="G2793" s="1">
        <v>111.66</v>
      </c>
      <c r="H2793" s="2">
        <v>52.7</v>
      </c>
      <c r="I2793" s="2">
        <v>29.9</v>
      </c>
      <c r="J2793" s="2">
        <v>88.4</v>
      </c>
      <c r="K2793" s="2">
        <v>89</v>
      </c>
      <c r="L2793">
        <f>SUMIFS(US!B:B,US!$D:$D,YEAR(daily!$A2793),US!$E:$E,MONTH(daily!$A2793))</f>
        <v>9921</v>
      </c>
      <c r="M2793">
        <f>SUMIFS(US!C:C,US!$D:$D,YEAR(daily!$A2793),US!$E:$E,MONTH(daily!$A2793))</f>
        <v>18588</v>
      </c>
      <c r="N2793">
        <f>SUMIFS(COT!E:E,COT!$A:$A,YEAR(daily!$A2793),COT!$B:$B,WEEKNUM(daily!$A2793))</f>
        <v>1566762</v>
      </c>
      <c r="O2793">
        <f>SUMIFS(COT!F:F,COT!$A:$A,YEAR(daily!$A2793),COT!$B:$B,WEEKNUM(daily!$A2793))</f>
        <v>394454</v>
      </c>
      <c r="P2793">
        <f>SUMIFS(COT!G:G,COT!$A:$A,YEAR(daily!$A2793),COT!$B:$B,WEEKNUM(daily!$A2793))</f>
        <v>142303</v>
      </c>
      <c r="Q2793">
        <f>SUMIFS(COT!H:H,COT!$A:$A,YEAR(daily!$A2793),COT!$B:$B,WEEKNUM(daily!$A2793))</f>
        <v>397359</v>
      </c>
      <c r="R2793">
        <f>SUMIFS(COT!I:I,COT!$A:$A,YEAR(daily!$A2793),COT!$B:$B,WEEKNUM(daily!$A2793))</f>
        <v>667562</v>
      </c>
      <c r="S2793">
        <f>SUMIFS(COT!J:J,COT!$A:$A,YEAR(daily!$A2793),COT!$B:$B,WEEKNUM(daily!$A2793))</f>
        <v>956583</v>
      </c>
      <c r="T2793">
        <f>SUMIFS(COT!K:K,COT!$A:$A,YEAR(daily!$A2793),COT!$B:$B,WEEKNUM(daily!$A2793))</f>
        <v>107387</v>
      </c>
      <c r="U2793">
        <f>SUMIFS(COT!L:L,COT!$A:$A,YEAR(daily!$A2793),COT!$B:$B,WEEKNUM(daily!$A2793))</f>
        <v>70517</v>
      </c>
      <c r="V2793">
        <f>SUMIFS(COT!M:M,COT!$A:$A,YEAR(daily!$A2793),COT!$B:$B,WEEKNUM(daily!$A2793))</f>
        <v>145</v>
      </c>
      <c r="W2793">
        <f>SUMIFS(COT!N:N,COT!$A:$A,YEAR(daily!$A2793),COT!$B:$B,WEEKNUM(daily!$A2793))</f>
        <v>91</v>
      </c>
      <c r="X2793">
        <f>SUMIFS(COT!O:O,COT!$A:$A,YEAR(daily!$A2793),COT!$B:$B,WEEKNUM(daily!$A2793))</f>
        <v>154</v>
      </c>
      <c r="Y2793">
        <f>SUMIFS(COT!P:P,COT!$A:$A,YEAR(daily!$A2793),COT!$B:$B,WEEKNUM(daily!$A2793))</f>
        <v>81</v>
      </c>
      <c r="Z2793">
        <f>SUMIFS(COT!Q:Q,COT!$A:$A,YEAR(daily!$A2793),COT!$B:$B,WEEKNUM(daily!$A2793))</f>
        <v>97</v>
      </c>
      <c r="AA2793">
        <f>SUMIFS(Saudi!B:B,Saudi!$A:$A,YEAR(daily!$A2793))</f>
        <v>1117.7919999999999</v>
      </c>
      <c r="AB2793">
        <f>SUMIFS(Saudi!C:C,Saudi!$A:$A,YEAR(daily!$A2793))</f>
        <v>837.5</v>
      </c>
      <c r="AC2793">
        <f>SUMIFS(Saudi!F:F,Saudi!$A:$A,YEAR(daily!$A2793))</f>
        <v>4186680</v>
      </c>
      <c r="AD2793">
        <f>SUMIFS(Saudi!G:G,Saudi!$A:$A,YEAR(daily!$A2793))</f>
        <v>95.120400125395847</v>
      </c>
      <c r="AE2793">
        <f>SUMIFS(Saudi!H:H,Saudi!$A:$A,YEAR(daily!$A2793))</f>
        <v>398238676.7969923</v>
      </c>
      <c r="AF2793" s="5">
        <f t="shared" si="111"/>
        <v>4</v>
      </c>
      <c r="AG2793" s="5">
        <f t="shared" si="112"/>
        <v>2011</v>
      </c>
    </row>
    <row r="2794" spans="1:33">
      <c r="A2794" s="3">
        <v>40641</v>
      </c>
      <c r="B2794" s="1">
        <v>250489</v>
      </c>
      <c r="C2794" s="1">
        <v>150970</v>
      </c>
      <c r="D2794" s="1">
        <v>54976</v>
      </c>
      <c r="E2794" s="1">
        <v>112.79</v>
      </c>
      <c r="F2794" s="1">
        <v>113.86</v>
      </c>
      <c r="G2794" s="1">
        <v>114.14</v>
      </c>
      <c r="H2794" s="2">
        <v>52.7</v>
      </c>
      <c r="I2794" s="2">
        <v>29.9</v>
      </c>
      <c r="J2794" s="2">
        <v>88.4</v>
      </c>
      <c r="K2794" s="2">
        <v>89</v>
      </c>
      <c r="L2794">
        <f>SUMIFS(US!B:B,US!$D:$D,YEAR(daily!$A2794),US!$E:$E,MONTH(daily!$A2794))</f>
        <v>9921</v>
      </c>
      <c r="M2794">
        <f>SUMIFS(US!C:C,US!$D:$D,YEAR(daily!$A2794),US!$E:$E,MONTH(daily!$A2794))</f>
        <v>18588</v>
      </c>
      <c r="N2794">
        <f>SUMIFS(COT!E:E,COT!$A:$A,YEAR(daily!$A2794),COT!$B:$B,WEEKNUM(daily!$A2794))</f>
        <v>1566762</v>
      </c>
      <c r="O2794">
        <f>SUMIFS(COT!F:F,COT!$A:$A,YEAR(daily!$A2794),COT!$B:$B,WEEKNUM(daily!$A2794))</f>
        <v>394454</v>
      </c>
      <c r="P2794">
        <f>SUMIFS(COT!G:G,COT!$A:$A,YEAR(daily!$A2794),COT!$B:$B,WEEKNUM(daily!$A2794))</f>
        <v>142303</v>
      </c>
      <c r="Q2794">
        <f>SUMIFS(COT!H:H,COT!$A:$A,YEAR(daily!$A2794),COT!$B:$B,WEEKNUM(daily!$A2794))</f>
        <v>397359</v>
      </c>
      <c r="R2794">
        <f>SUMIFS(COT!I:I,COT!$A:$A,YEAR(daily!$A2794),COT!$B:$B,WEEKNUM(daily!$A2794))</f>
        <v>667562</v>
      </c>
      <c r="S2794">
        <f>SUMIFS(COT!J:J,COT!$A:$A,YEAR(daily!$A2794),COT!$B:$B,WEEKNUM(daily!$A2794))</f>
        <v>956583</v>
      </c>
      <c r="T2794">
        <f>SUMIFS(COT!K:K,COT!$A:$A,YEAR(daily!$A2794),COT!$B:$B,WEEKNUM(daily!$A2794))</f>
        <v>107387</v>
      </c>
      <c r="U2794">
        <f>SUMIFS(COT!L:L,COT!$A:$A,YEAR(daily!$A2794),COT!$B:$B,WEEKNUM(daily!$A2794))</f>
        <v>70517</v>
      </c>
      <c r="V2794">
        <f>SUMIFS(COT!M:M,COT!$A:$A,YEAR(daily!$A2794),COT!$B:$B,WEEKNUM(daily!$A2794))</f>
        <v>145</v>
      </c>
      <c r="W2794">
        <f>SUMIFS(COT!N:N,COT!$A:$A,YEAR(daily!$A2794),COT!$B:$B,WEEKNUM(daily!$A2794))</f>
        <v>91</v>
      </c>
      <c r="X2794">
        <f>SUMIFS(COT!O:O,COT!$A:$A,YEAR(daily!$A2794),COT!$B:$B,WEEKNUM(daily!$A2794))</f>
        <v>154</v>
      </c>
      <c r="Y2794">
        <f>SUMIFS(COT!P:P,COT!$A:$A,YEAR(daily!$A2794),COT!$B:$B,WEEKNUM(daily!$A2794))</f>
        <v>81</v>
      </c>
      <c r="Z2794">
        <f>SUMIFS(COT!Q:Q,COT!$A:$A,YEAR(daily!$A2794),COT!$B:$B,WEEKNUM(daily!$A2794))</f>
        <v>97</v>
      </c>
      <c r="AA2794">
        <f>SUMIFS(Saudi!B:B,Saudi!$A:$A,YEAR(daily!$A2794))</f>
        <v>1117.7919999999999</v>
      </c>
      <c r="AB2794">
        <f>SUMIFS(Saudi!C:C,Saudi!$A:$A,YEAR(daily!$A2794))</f>
        <v>837.5</v>
      </c>
      <c r="AC2794">
        <f>SUMIFS(Saudi!F:F,Saudi!$A:$A,YEAR(daily!$A2794))</f>
        <v>4186680</v>
      </c>
      <c r="AD2794">
        <f>SUMIFS(Saudi!G:G,Saudi!$A:$A,YEAR(daily!$A2794))</f>
        <v>95.120400125395847</v>
      </c>
      <c r="AE2794">
        <f>SUMIFS(Saudi!H:H,Saudi!$A:$A,YEAR(daily!$A2794))</f>
        <v>398238676.7969923</v>
      </c>
      <c r="AF2794" s="5">
        <f t="shared" si="111"/>
        <v>4</v>
      </c>
      <c r="AG2794" s="5">
        <f t="shared" si="112"/>
        <v>2011</v>
      </c>
    </row>
    <row r="2795" spans="1:33">
      <c r="A2795" s="3">
        <v>40644</v>
      </c>
      <c r="B2795" s="1">
        <v>209195</v>
      </c>
      <c r="C2795" s="1">
        <v>160209</v>
      </c>
      <c r="D2795" s="1">
        <v>55938</v>
      </c>
      <c r="E2795" s="1">
        <v>109.92</v>
      </c>
      <c r="F2795" s="1">
        <v>111.17</v>
      </c>
      <c r="G2795" s="1">
        <v>111.55</v>
      </c>
      <c r="H2795" s="2">
        <v>52.7</v>
      </c>
      <c r="I2795" s="2">
        <v>29.9</v>
      </c>
      <c r="J2795" s="2">
        <v>88.4</v>
      </c>
      <c r="K2795" s="2">
        <v>89</v>
      </c>
      <c r="L2795">
        <f>SUMIFS(US!B:B,US!$D:$D,YEAR(daily!$A2795),US!$E:$E,MONTH(daily!$A2795))</f>
        <v>9921</v>
      </c>
      <c r="M2795">
        <f>SUMIFS(US!C:C,US!$D:$D,YEAR(daily!$A2795),US!$E:$E,MONTH(daily!$A2795))</f>
        <v>18588</v>
      </c>
      <c r="N2795">
        <f>SUMIFS(COT!E:E,COT!$A:$A,YEAR(daily!$A2795),COT!$B:$B,WEEKNUM(daily!$A2795))</f>
        <v>1584517</v>
      </c>
      <c r="O2795">
        <f>SUMIFS(COT!F:F,COT!$A:$A,YEAR(daily!$A2795),COT!$B:$B,WEEKNUM(daily!$A2795))</f>
        <v>385641</v>
      </c>
      <c r="P2795">
        <f>SUMIFS(COT!G:G,COT!$A:$A,YEAR(daily!$A2795),COT!$B:$B,WEEKNUM(daily!$A2795))</f>
        <v>142380</v>
      </c>
      <c r="Q2795">
        <f>SUMIFS(COT!H:H,COT!$A:$A,YEAR(daily!$A2795),COT!$B:$B,WEEKNUM(daily!$A2795))</f>
        <v>414256</v>
      </c>
      <c r="R2795">
        <f>SUMIFS(COT!I:I,COT!$A:$A,YEAR(daily!$A2795),COT!$B:$B,WEEKNUM(daily!$A2795))</f>
        <v>666455</v>
      </c>
      <c r="S2795">
        <f>SUMIFS(COT!J:J,COT!$A:$A,YEAR(daily!$A2795),COT!$B:$B,WEEKNUM(daily!$A2795))</f>
        <v>953925</v>
      </c>
      <c r="T2795">
        <f>SUMIFS(COT!K:K,COT!$A:$A,YEAR(daily!$A2795),COT!$B:$B,WEEKNUM(daily!$A2795))</f>
        <v>118165</v>
      </c>
      <c r="U2795">
        <f>SUMIFS(COT!L:L,COT!$A:$A,YEAR(daily!$A2795),COT!$B:$B,WEEKNUM(daily!$A2795))</f>
        <v>73956</v>
      </c>
      <c r="V2795">
        <f>SUMIFS(COT!M:M,COT!$A:$A,YEAR(daily!$A2795),COT!$B:$B,WEEKNUM(daily!$A2795))</f>
        <v>154</v>
      </c>
      <c r="W2795">
        <f>SUMIFS(COT!N:N,COT!$A:$A,YEAR(daily!$A2795),COT!$B:$B,WEEKNUM(daily!$A2795))</f>
        <v>87</v>
      </c>
      <c r="X2795">
        <f>SUMIFS(COT!O:O,COT!$A:$A,YEAR(daily!$A2795),COT!$B:$B,WEEKNUM(daily!$A2795))</f>
        <v>169</v>
      </c>
      <c r="Y2795">
        <f>SUMIFS(COT!P:P,COT!$A:$A,YEAR(daily!$A2795),COT!$B:$B,WEEKNUM(daily!$A2795))</f>
        <v>81</v>
      </c>
      <c r="Z2795">
        <f>SUMIFS(COT!Q:Q,COT!$A:$A,YEAR(daily!$A2795),COT!$B:$B,WEEKNUM(daily!$A2795))</f>
        <v>91</v>
      </c>
      <c r="AA2795">
        <f>SUMIFS(Saudi!B:B,Saudi!$A:$A,YEAR(daily!$A2795))</f>
        <v>1117.7919999999999</v>
      </c>
      <c r="AB2795">
        <f>SUMIFS(Saudi!C:C,Saudi!$A:$A,YEAR(daily!$A2795))</f>
        <v>837.5</v>
      </c>
      <c r="AC2795">
        <f>SUMIFS(Saudi!F:F,Saudi!$A:$A,YEAR(daily!$A2795))</f>
        <v>4186680</v>
      </c>
      <c r="AD2795">
        <f>SUMIFS(Saudi!G:G,Saudi!$A:$A,YEAR(daily!$A2795))</f>
        <v>95.120400125395847</v>
      </c>
      <c r="AE2795">
        <f>SUMIFS(Saudi!H:H,Saudi!$A:$A,YEAR(daily!$A2795))</f>
        <v>398238676.7969923</v>
      </c>
      <c r="AF2795" s="5">
        <f t="shared" si="111"/>
        <v>4</v>
      </c>
      <c r="AG2795" s="5">
        <f t="shared" si="112"/>
        <v>2011</v>
      </c>
    </row>
    <row r="2796" spans="1:33">
      <c r="A2796" s="3">
        <v>40645</v>
      </c>
      <c r="B2796" s="1">
        <v>177160</v>
      </c>
      <c r="C2796" s="1">
        <v>174522</v>
      </c>
      <c r="D2796" s="1">
        <v>60980</v>
      </c>
      <c r="E2796" s="1">
        <v>106.25</v>
      </c>
      <c r="F2796" s="1">
        <v>107.64</v>
      </c>
      <c r="G2796" s="1">
        <v>108.1</v>
      </c>
      <c r="H2796" s="2">
        <v>52.7</v>
      </c>
      <c r="I2796" s="2">
        <v>29.9</v>
      </c>
      <c r="J2796" s="2">
        <v>88.4</v>
      </c>
      <c r="K2796" s="2">
        <v>89</v>
      </c>
      <c r="L2796">
        <f>SUMIFS(US!B:B,US!$D:$D,YEAR(daily!$A2796),US!$E:$E,MONTH(daily!$A2796))</f>
        <v>9921</v>
      </c>
      <c r="M2796">
        <f>SUMIFS(US!C:C,US!$D:$D,YEAR(daily!$A2796),US!$E:$E,MONTH(daily!$A2796))</f>
        <v>18588</v>
      </c>
      <c r="N2796">
        <f>SUMIFS(COT!E:E,COT!$A:$A,YEAR(daily!$A2796),COT!$B:$B,WEEKNUM(daily!$A2796))</f>
        <v>1584517</v>
      </c>
      <c r="O2796">
        <f>SUMIFS(COT!F:F,COT!$A:$A,YEAR(daily!$A2796),COT!$B:$B,WEEKNUM(daily!$A2796))</f>
        <v>385641</v>
      </c>
      <c r="P2796">
        <f>SUMIFS(COT!G:G,COT!$A:$A,YEAR(daily!$A2796),COT!$B:$B,WEEKNUM(daily!$A2796))</f>
        <v>142380</v>
      </c>
      <c r="Q2796">
        <f>SUMIFS(COT!H:H,COT!$A:$A,YEAR(daily!$A2796),COT!$B:$B,WEEKNUM(daily!$A2796))</f>
        <v>414256</v>
      </c>
      <c r="R2796">
        <f>SUMIFS(COT!I:I,COT!$A:$A,YEAR(daily!$A2796),COT!$B:$B,WEEKNUM(daily!$A2796))</f>
        <v>666455</v>
      </c>
      <c r="S2796">
        <f>SUMIFS(COT!J:J,COT!$A:$A,YEAR(daily!$A2796),COT!$B:$B,WEEKNUM(daily!$A2796))</f>
        <v>953925</v>
      </c>
      <c r="T2796">
        <f>SUMIFS(COT!K:K,COT!$A:$A,YEAR(daily!$A2796),COT!$B:$B,WEEKNUM(daily!$A2796))</f>
        <v>118165</v>
      </c>
      <c r="U2796">
        <f>SUMIFS(COT!L:L,COT!$A:$A,YEAR(daily!$A2796),COT!$B:$B,WEEKNUM(daily!$A2796))</f>
        <v>73956</v>
      </c>
      <c r="V2796">
        <f>SUMIFS(COT!M:M,COT!$A:$A,YEAR(daily!$A2796),COT!$B:$B,WEEKNUM(daily!$A2796))</f>
        <v>154</v>
      </c>
      <c r="W2796">
        <f>SUMIFS(COT!N:N,COT!$A:$A,YEAR(daily!$A2796),COT!$B:$B,WEEKNUM(daily!$A2796))</f>
        <v>87</v>
      </c>
      <c r="X2796">
        <f>SUMIFS(COT!O:O,COT!$A:$A,YEAR(daily!$A2796),COT!$B:$B,WEEKNUM(daily!$A2796))</f>
        <v>169</v>
      </c>
      <c r="Y2796">
        <f>SUMIFS(COT!P:P,COT!$A:$A,YEAR(daily!$A2796),COT!$B:$B,WEEKNUM(daily!$A2796))</f>
        <v>81</v>
      </c>
      <c r="Z2796">
        <f>SUMIFS(COT!Q:Q,COT!$A:$A,YEAR(daily!$A2796),COT!$B:$B,WEEKNUM(daily!$A2796))</f>
        <v>91</v>
      </c>
      <c r="AA2796">
        <f>SUMIFS(Saudi!B:B,Saudi!$A:$A,YEAR(daily!$A2796))</f>
        <v>1117.7919999999999</v>
      </c>
      <c r="AB2796">
        <f>SUMIFS(Saudi!C:C,Saudi!$A:$A,YEAR(daily!$A2796))</f>
        <v>837.5</v>
      </c>
      <c r="AC2796">
        <f>SUMIFS(Saudi!F:F,Saudi!$A:$A,YEAR(daily!$A2796))</f>
        <v>4186680</v>
      </c>
      <c r="AD2796">
        <f>SUMIFS(Saudi!G:G,Saudi!$A:$A,YEAR(daily!$A2796))</f>
        <v>95.120400125395847</v>
      </c>
      <c r="AE2796">
        <f>SUMIFS(Saudi!H:H,Saudi!$A:$A,YEAR(daily!$A2796))</f>
        <v>398238676.7969923</v>
      </c>
      <c r="AF2796" s="5">
        <f t="shared" si="111"/>
        <v>4</v>
      </c>
      <c r="AG2796" s="5">
        <f t="shared" si="112"/>
        <v>2011</v>
      </c>
    </row>
    <row r="2797" spans="1:33">
      <c r="A2797" s="3">
        <v>40646</v>
      </c>
      <c r="B2797" s="1">
        <v>140054</v>
      </c>
      <c r="C2797" s="1">
        <v>183242</v>
      </c>
      <c r="D2797" s="1">
        <v>62534</v>
      </c>
      <c r="E2797" s="1">
        <v>107.11</v>
      </c>
      <c r="F2797" s="1">
        <v>108.24</v>
      </c>
      <c r="G2797" s="1">
        <v>108.64</v>
      </c>
      <c r="H2797" s="2">
        <v>52.7</v>
      </c>
      <c r="I2797" s="2">
        <v>29.9</v>
      </c>
      <c r="J2797" s="2">
        <v>88.4</v>
      </c>
      <c r="K2797" s="2">
        <v>89</v>
      </c>
      <c r="L2797">
        <f>SUMIFS(US!B:B,US!$D:$D,YEAR(daily!$A2797),US!$E:$E,MONTH(daily!$A2797))</f>
        <v>9921</v>
      </c>
      <c r="M2797">
        <f>SUMIFS(US!C:C,US!$D:$D,YEAR(daily!$A2797),US!$E:$E,MONTH(daily!$A2797))</f>
        <v>18588</v>
      </c>
      <c r="N2797">
        <f>SUMIFS(COT!E:E,COT!$A:$A,YEAR(daily!$A2797),COT!$B:$B,WEEKNUM(daily!$A2797))</f>
        <v>1584517</v>
      </c>
      <c r="O2797">
        <f>SUMIFS(COT!F:F,COT!$A:$A,YEAR(daily!$A2797),COT!$B:$B,WEEKNUM(daily!$A2797))</f>
        <v>385641</v>
      </c>
      <c r="P2797">
        <f>SUMIFS(COT!G:G,COT!$A:$A,YEAR(daily!$A2797),COT!$B:$B,WEEKNUM(daily!$A2797))</f>
        <v>142380</v>
      </c>
      <c r="Q2797">
        <f>SUMIFS(COT!H:H,COT!$A:$A,YEAR(daily!$A2797),COT!$B:$B,WEEKNUM(daily!$A2797))</f>
        <v>414256</v>
      </c>
      <c r="R2797">
        <f>SUMIFS(COT!I:I,COT!$A:$A,YEAR(daily!$A2797),COT!$B:$B,WEEKNUM(daily!$A2797))</f>
        <v>666455</v>
      </c>
      <c r="S2797">
        <f>SUMIFS(COT!J:J,COT!$A:$A,YEAR(daily!$A2797),COT!$B:$B,WEEKNUM(daily!$A2797))</f>
        <v>953925</v>
      </c>
      <c r="T2797">
        <f>SUMIFS(COT!K:K,COT!$A:$A,YEAR(daily!$A2797),COT!$B:$B,WEEKNUM(daily!$A2797))</f>
        <v>118165</v>
      </c>
      <c r="U2797">
        <f>SUMIFS(COT!L:L,COT!$A:$A,YEAR(daily!$A2797),COT!$B:$B,WEEKNUM(daily!$A2797))</f>
        <v>73956</v>
      </c>
      <c r="V2797">
        <f>SUMIFS(COT!M:M,COT!$A:$A,YEAR(daily!$A2797),COT!$B:$B,WEEKNUM(daily!$A2797))</f>
        <v>154</v>
      </c>
      <c r="W2797">
        <f>SUMIFS(COT!N:N,COT!$A:$A,YEAR(daily!$A2797),COT!$B:$B,WEEKNUM(daily!$A2797))</f>
        <v>87</v>
      </c>
      <c r="X2797">
        <f>SUMIFS(COT!O:O,COT!$A:$A,YEAR(daily!$A2797),COT!$B:$B,WEEKNUM(daily!$A2797))</f>
        <v>169</v>
      </c>
      <c r="Y2797">
        <f>SUMIFS(COT!P:P,COT!$A:$A,YEAR(daily!$A2797),COT!$B:$B,WEEKNUM(daily!$A2797))</f>
        <v>81</v>
      </c>
      <c r="Z2797">
        <f>SUMIFS(COT!Q:Q,COT!$A:$A,YEAR(daily!$A2797),COT!$B:$B,WEEKNUM(daily!$A2797))</f>
        <v>91</v>
      </c>
      <c r="AA2797">
        <f>SUMIFS(Saudi!B:B,Saudi!$A:$A,YEAR(daily!$A2797))</f>
        <v>1117.7919999999999</v>
      </c>
      <c r="AB2797">
        <f>SUMIFS(Saudi!C:C,Saudi!$A:$A,YEAR(daily!$A2797))</f>
        <v>837.5</v>
      </c>
      <c r="AC2797">
        <f>SUMIFS(Saudi!F:F,Saudi!$A:$A,YEAR(daily!$A2797))</f>
        <v>4186680</v>
      </c>
      <c r="AD2797">
        <f>SUMIFS(Saudi!G:G,Saudi!$A:$A,YEAR(daily!$A2797))</f>
        <v>95.120400125395847</v>
      </c>
      <c r="AE2797">
        <f>SUMIFS(Saudi!H:H,Saudi!$A:$A,YEAR(daily!$A2797))</f>
        <v>398238676.7969923</v>
      </c>
      <c r="AF2797" s="5">
        <f t="shared" si="111"/>
        <v>4</v>
      </c>
      <c r="AG2797" s="5">
        <f t="shared" si="112"/>
        <v>2011</v>
      </c>
    </row>
    <row r="2798" spans="1:33">
      <c r="A2798" s="3">
        <v>40647</v>
      </c>
      <c r="B2798" s="1">
        <v>87755</v>
      </c>
      <c r="C2798" s="1">
        <v>183388</v>
      </c>
      <c r="D2798" s="1">
        <v>64037</v>
      </c>
      <c r="E2798" s="1">
        <v>108.11</v>
      </c>
      <c r="F2798" s="1">
        <v>109.19</v>
      </c>
      <c r="G2798" s="1">
        <v>109.49</v>
      </c>
      <c r="H2798" s="2">
        <v>52.7</v>
      </c>
      <c r="I2798" s="2">
        <v>29.9</v>
      </c>
      <c r="J2798" s="2">
        <v>88.4</v>
      </c>
      <c r="K2798" s="2">
        <v>89</v>
      </c>
      <c r="L2798">
        <f>SUMIFS(US!B:B,US!$D:$D,YEAR(daily!$A2798),US!$E:$E,MONTH(daily!$A2798))</f>
        <v>9921</v>
      </c>
      <c r="M2798">
        <f>SUMIFS(US!C:C,US!$D:$D,YEAR(daily!$A2798),US!$E:$E,MONTH(daily!$A2798))</f>
        <v>18588</v>
      </c>
      <c r="N2798">
        <f>SUMIFS(COT!E:E,COT!$A:$A,YEAR(daily!$A2798),COT!$B:$B,WEEKNUM(daily!$A2798))</f>
        <v>1584517</v>
      </c>
      <c r="O2798">
        <f>SUMIFS(COT!F:F,COT!$A:$A,YEAR(daily!$A2798),COT!$B:$B,WEEKNUM(daily!$A2798))</f>
        <v>385641</v>
      </c>
      <c r="P2798">
        <f>SUMIFS(COT!G:G,COT!$A:$A,YEAR(daily!$A2798),COT!$B:$B,WEEKNUM(daily!$A2798))</f>
        <v>142380</v>
      </c>
      <c r="Q2798">
        <f>SUMIFS(COT!H:H,COT!$A:$A,YEAR(daily!$A2798),COT!$B:$B,WEEKNUM(daily!$A2798))</f>
        <v>414256</v>
      </c>
      <c r="R2798">
        <f>SUMIFS(COT!I:I,COT!$A:$A,YEAR(daily!$A2798),COT!$B:$B,WEEKNUM(daily!$A2798))</f>
        <v>666455</v>
      </c>
      <c r="S2798">
        <f>SUMIFS(COT!J:J,COT!$A:$A,YEAR(daily!$A2798),COT!$B:$B,WEEKNUM(daily!$A2798))</f>
        <v>953925</v>
      </c>
      <c r="T2798">
        <f>SUMIFS(COT!K:K,COT!$A:$A,YEAR(daily!$A2798),COT!$B:$B,WEEKNUM(daily!$A2798))</f>
        <v>118165</v>
      </c>
      <c r="U2798">
        <f>SUMIFS(COT!L:L,COT!$A:$A,YEAR(daily!$A2798),COT!$B:$B,WEEKNUM(daily!$A2798))</f>
        <v>73956</v>
      </c>
      <c r="V2798">
        <f>SUMIFS(COT!M:M,COT!$A:$A,YEAR(daily!$A2798),COT!$B:$B,WEEKNUM(daily!$A2798))</f>
        <v>154</v>
      </c>
      <c r="W2798">
        <f>SUMIFS(COT!N:N,COT!$A:$A,YEAR(daily!$A2798),COT!$B:$B,WEEKNUM(daily!$A2798))</f>
        <v>87</v>
      </c>
      <c r="X2798">
        <f>SUMIFS(COT!O:O,COT!$A:$A,YEAR(daily!$A2798),COT!$B:$B,WEEKNUM(daily!$A2798))</f>
        <v>169</v>
      </c>
      <c r="Y2798">
        <f>SUMIFS(COT!P:P,COT!$A:$A,YEAR(daily!$A2798),COT!$B:$B,WEEKNUM(daily!$A2798))</f>
        <v>81</v>
      </c>
      <c r="Z2798">
        <f>SUMIFS(COT!Q:Q,COT!$A:$A,YEAR(daily!$A2798),COT!$B:$B,WEEKNUM(daily!$A2798))</f>
        <v>91</v>
      </c>
      <c r="AA2798">
        <f>SUMIFS(Saudi!B:B,Saudi!$A:$A,YEAR(daily!$A2798))</f>
        <v>1117.7919999999999</v>
      </c>
      <c r="AB2798">
        <f>SUMIFS(Saudi!C:C,Saudi!$A:$A,YEAR(daily!$A2798))</f>
        <v>837.5</v>
      </c>
      <c r="AC2798">
        <f>SUMIFS(Saudi!F:F,Saudi!$A:$A,YEAR(daily!$A2798))</f>
        <v>4186680</v>
      </c>
      <c r="AD2798">
        <f>SUMIFS(Saudi!G:G,Saudi!$A:$A,YEAR(daily!$A2798))</f>
        <v>95.120400125395847</v>
      </c>
      <c r="AE2798">
        <f>SUMIFS(Saudi!H:H,Saudi!$A:$A,YEAR(daily!$A2798))</f>
        <v>398238676.7969923</v>
      </c>
      <c r="AF2798" s="5">
        <f t="shared" si="111"/>
        <v>4</v>
      </c>
      <c r="AG2798" s="5">
        <f t="shared" si="112"/>
        <v>2011</v>
      </c>
    </row>
    <row r="2799" spans="1:33">
      <c r="A2799" s="3">
        <v>40648</v>
      </c>
      <c r="B2799" s="1">
        <v>60327</v>
      </c>
      <c r="C2799" s="1">
        <v>185747</v>
      </c>
      <c r="D2799" s="1">
        <v>65783</v>
      </c>
      <c r="E2799" s="1">
        <v>109.66</v>
      </c>
      <c r="F2799" s="1">
        <v>110.68</v>
      </c>
      <c r="G2799" s="1">
        <v>110.96</v>
      </c>
      <c r="H2799" s="2">
        <v>52.7</v>
      </c>
      <c r="I2799" s="2">
        <v>29.9</v>
      </c>
      <c r="J2799" s="2">
        <v>88.4</v>
      </c>
      <c r="K2799" s="2">
        <v>89</v>
      </c>
      <c r="L2799">
        <f>SUMIFS(US!B:B,US!$D:$D,YEAR(daily!$A2799),US!$E:$E,MONTH(daily!$A2799))</f>
        <v>9921</v>
      </c>
      <c r="M2799">
        <f>SUMIFS(US!C:C,US!$D:$D,YEAR(daily!$A2799),US!$E:$E,MONTH(daily!$A2799))</f>
        <v>18588</v>
      </c>
      <c r="N2799">
        <f>SUMIFS(COT!E:E,COT!$A:$A,YEAR(daily!$A2799),COT!$B:$B,WEEKNUM(daily!$A2799))</f>
        <v>1584517</v>
      </c>
      <c r="O2799">
        <f>SUMIFS(COT!F:F,COT!$A:$A,YEAR(daily!$A2799),COT!$B:$B,WEEKNUM(daily!$A2799))</f>
        <v>385641</v>
      </c>
      <c r="P2799">
        <f>SUMIFS(COT!G:G,COT!$A:$A,YEAR(daily!$A2799),COT!$B:$B,WEEKNUM(daily!$A2799))</f>
        <v>142380</v>
      </c>
      <c r="Q2799">
        <f>SUMIFS(COT!H:H,COT!$A:$A,YEAR(daily!$A2799),COT!$B:$B,WEEKNUM(daily!$A2799))</f>
        <v>414256</v>
      </c>
      <c r="R2799">
        <f>SUMIFS(COT!I:I,COT!$A:$A,YEAR(daily!$A2799),COT!$B:$B,WEEKNUM(daily!$A2799))</f>
        <v>666455</v>
      </c>
      <c r="S2799">
        <f>SUMIFS(COT!J:J,COT!$A:$A,YEAR(daily!$A2799),COT!$B:$B,WEEKNUM(daily!$A2799))</f>
        <v>953925</v>
      </c>
      <c r="T2799">
        <f>SUMIFS(COT!K:K,COT!$A:$A,YEAR(daily!$A2799),COT!$B:$B,WEEKNUM(daily!$A2799))</f>
        <v>118165</v>
      </c>
      <c r="U2799">
        <f>SUMIFS(COT!L:L,COT!$A:$A,YEAR(daily!$A2799),COT!$B:$B,WEEKNUM(daily!$A2799))</f>
        <v>73956</v>
      </c>
      <c r="V2799">
        <f>SUMIFS(COT!M:M,COT!$A:$A,YEAR(daily!$A2799),COT!$B:$B,WEEKNUM(daily!$A2799))</f>
        <v>154</v>
      </c>
      <c r="W2799">
        <f>SUMIFS(COT!N:N,COT!$A:$A,YEAR(daily!$A2799),COT!$B:$B,WEEKNUM(daily!$A2799))</f>
        <v>87</v>
      </c>
      <c r="X2799">
        <f>SUMIFS(COT!O:O,COT!$A:$A,YEAR(daily!$A2799),COT!$B:$B,WEEKNUM(daily!$A2799))</f>
        <v>169</v>
      </c>
      <c r="Y2799">
        <f>SUMIFS(COT!P:P,COT!$A:$A,YEAR(daily!$A2799),COT!$B:$B,WEEKNUM(daily!$A2799))</f>
        <v>81</v>
      </c>
      <c r="Z2799">
        <f>SUMIFS(COT!Q:Q,COT!$A:$A,YEAR(daily!$A2799),COT!$B:$B,WEEKNUM(daily!$A2799))</f>
        <v>91</v>
      </c>
      <c r="AA2799">
        <f>SUMIFS(Saudi!B:B,Saudi!$A:$A,YEAR(daily!$A2799))</f>
        <v>1117.7919999999999</v>
      </c>
      <c r="AB2799">
        <f>SUMIFS(Saudi!C:C,Saudi!$A:$A,YEAR(daily!$A2799))</f>
        <v>837.5</v>
      </c>
      <c r="AC2799">
        <f>SUMIFS(Saudi!F:F,Saudi!$A:$A,YEAR(daily!$A2799))</f>
        <v>4186680</v>
      </c>
      <c r="AD2799">
        <f>SUMIFS(Saudi!G:G,Saudi!$A:$A,YEAR(daily!$A2799))</f>
        <v>95.120400125395847</v>
      </c>
      <c r="AE2799">
        <f>SUMIFS(Saudi!H:H,Saudi!$A:$A,YEAR(daily!$A2799))</f>
        <v>398238676.7969923</v>
      </c>
      <c r="AF2799" s="5">
        <f t="shared" si="111"/>
        <v>4</v>
      </c>
      <c r="AG2799" s="5">
        <f t="shared" si="112"/>
        <v>2011</v>
      </c>
    </row>
    <row r="2800" spans="1:33">
      <c r="A2800" s="3">
        <v>40651</v>
      </c>
      <c r="B2800" s="1">
        <v>22132</v>
      </c>
      <c r="C2800" s="1">
        <v>186376</v>
      </c>
      <c r="D2800" s="1">
        <v>68123</v>
      </c>
      <c r="E2800" s="1">
        <v>107.12</v>
      </c>
      <c r="F2800" s="1">
        <v>108.15</v>
      </c>
      <c r="G2800" s="1">
        <v>108.42</v>
      </c>
      <c r="H2800" s="2">
        <v>52.7</v>
      </c>
      <c r="I2800" s="2">
        <v>29.9</v>
      </c>
      <c r="J2800" s="2">
        <v>88.4</v>
      </c>
      <c r="K2800" s="2">
        <v>89</v>
      </c>
      <c r="L2800">
        <f>SUMIFS(US!B:B,US!$D:$D,YEAR(daily!$A2800),US!$E:$E,MONTH(daily!$A2800))</f>
        <v>9921</v>
      </c>
      <c r="M2800">
        <f>SUMIFS(US!C:C,US!$D:$D,YEAR(daily!$A2800),US!$E:$E,MONTH(daily!$A2800))</f>
        <v>18588</v>
      </c>
      <c r="N2800">
        <f>SUMIFS(COT!E:E,COT!$A:$A,YEAR(daily!$A2800),COT!$B:$B,WEEKNUM(daily!$A2800))</f>
        <v>1539895</v>
      </c>
      <c r="O2800">
        <f>SUMIFS(COT!F:F,COT!$A:$A,YEAR(daily!$A2800),COT!$B:$B,WEEKNUM(daily!$A2800))</f>
        <v>405826</v>
      </c>
      <c r="P2800">
        <f>SUMIFS(COT!G:G,COT!$A:$A,YEAR(daily!$A2800),COT!$B:$B,WEEKNUM(daily!$A2800))</f>
        <v>151795</v>
      </c>
      <c r="Q2800">
        <f>SUMIFS(COT!H:H,COT!$A:$A,YEAR(daily!$A2800),COT!$B:$B,WEEKNUM(daily!$A2800))</f>
        <v>367737</v>
      </c>
      <c r="R2800">
        <f>SUMIFS(COT!I:I,COT!$A:$A,YEAR(daily!$A2800),COT!$B:$B,WEEKNUM(daily!$A2800))</f>
        <v>666080</v>
      </c>
      <c r="S2800">
        <f>SUMIFS(COT!J:J,COT!$A:$A,YEAR(daily!$A2800),COT!$B:$B,WEEKNUM(daily!$A2800))</f>
        <v>961244</v>
      </c>
      <c r="T2800">
        <f>SUMIFS(COT!K:K,COT!$A:$A,YEAR(daily!$A2800),COT!$B:$B,WEEKNUM(daily!$A2800))</f>
        <v>100252</v>
      </c>
      <c r="U2800">
        <f>SUMIFS(COT!L:L,COT!$A:$A,YEAR(daily!$A2800),COT!$B:$B,WEEKNUM(daily!$A2800))</f>
        <v>59119</v>
      </c>
      <c r="V2800">
        <f>SUMIFS(COT!M:M,COT!$A:$A,YEAR(daily!$A2800),COT!$B:$B,WEEKNUM(daily!$A2800))</f>
        <v>154</v>
      </c>
      <c r="W2800">
        <f>SUMIFS(COT!N:N,COT!$A:$A,YEAR(daily!$A2800),COT!$B:$B,WEEKNUM(daily!$A2800))</f>
        <v>79</v>
      </c>
      <c r="X2800">
        <f>SUMIFS(COT!O:O,COT!$A:$A,YEAR(daily!$A2800),COT!$B:$B,WEEKNUM(daily!$A2800))</f>
        <v>148</v>
      </c>
      <c r="Y2800">
        <f>SUMIFS(COT!P:P,COT!$A:$A,YEAR(daily!$A2800),COT!$B:$B,WEEKNUM(daily!$A2800))</f>
        <v>79</v>
      </c>
      <c r="Z2800">
        <f>SUMIFS(COT!Q:Q,COT!$A:$A,YEAR(daily!$A2800),COT!$B:$B,WEEKNUM(daily!$A2800))</f>
        <v>95</v>
      </c>
      <c r="AA2800">
        <f>SUMIFS(Saudi!B:B,Saudi!$A:$A,YEAR(daily!$A2800))</f>
        <v>1117.7919999999999</v>
      </c>
      <c r="AB2800">
        <f>SUMIFS(Saudi!C:C,Saudi!$A:$A,YEAR(daily!$A2800))</f>
        <v>837.5</v>
      </c>
      <c r="AC2800">
        <f>SUMIFS(Saudi!F:F,Saudi!$A:$A,YEAR(daily!$A2800))</f>
        <v>4186680</v>
      </c>
      <c r="AD2800">
        <f>SUMIFS(Saudi!G:G,Saudi!$A:$A,YEAR(daily!$A2800))</f>
        <v>95.120400125395847</v>
      </c>
      <c r="AE2800">
        <f>SUMIFS(Saudi!H:H,Saudi!$A:$A,YEAR(daily!$A2800))</f>
        <v>398238676.7969923</v>
      </c>
      <c r="AF2800" s="5">
        <f t="shared" si="111"/>
        <v>4</v>
      </c>
      <c r="AG2800" s="5">
        <f t="shared" si="112"/>
        <v>2011</v>
      </c>
    </row>
    <row r="2801" spans="1:33">
      <c r="A2801" s="3">
        <v>40652</v>
      </c>
      <c r="B2801" s="1">
        <v>3302</v>
      </c>
      <c r="C2801" s="1">
        <v>186200</v>
      </c>
      <c r="D2801" s="1">
        <v>70820</v>
      </c>
      <c r="E2801" s="1">
        <v>108.15</v>
      </c>
      <c r="F2801" s="1">
        <v>108.73</v>
      </c>
      <c r="G2801" s="1">
        <v>108.99</v>
      </c>
      <c r="H2801" s="2">
        <v>52.7</v>
      </c>
      <c r="I2801" s="2">
        <v>29.9</v>
      </c>
      <c r="J2801" s="2">
        <v>88.4</v>
      </c>
      <c r="K2801" s="2">
        <v>89</v>
      </c>
      <c r="L2801">
        <f>SUMIFS(US!B:B,US!$D:$D,YEAR(daily!$A2801),US!$E:$E,MONTH(daily!$A2801))</f>
        <v>9921</v>
      </c>
      <c r="M2801">
        <f>SUMIFS(US!C:C,US!$D:$D,YEAR(daily!$A2801),US!$E:$E,MONTH(daily!$A2801))</f>
        <v>18588</v>
      </c>
      <c r="N2801">
        <f>SUMIFS(COT!E:E,COT!$A:$A,YEAR(daily!$A2801),COT!$B:$B,WEEKNUM(daily!$A2801))</f>
        <v>1539895</v>
      </c>
      <c r="O2801">
        <f>SUMIFS(COT!F:F,COT!$A:$A,YEAR(daily!$A2801),COT!$B:$B,WEEKNUM(daily!$A2801))</f>
        <v>405826</v>
      </c>
      <c r="P2801">
        <f>SUMIFS(COT!G:G,COT!$A:$A,YEAR(daily!$A2801),COT!$B:$B,WEEKNUM(daily!$A2801))</f>
        <v>151795</v>
      </c>
      <c r="Q2801">
        <f>SUMIFS(COT!H:H,COT!$A:$A,YEAR(daily!$A2801),COT!$B:$B,WEEKNUM(daily!$A2801))</f>
        <v>367737</v>
      </c>
      <c r="R2801">
        <f>SUMIFS(COT!I:I,COT!$A:$A,YEAR(daily!$A2801),COT!$B:$B,WEEKNUM(daily!$A2801))</f>
        <v>666080</v>
      </c>
      <c r="S2801">
        <f>SUMIFS(COT!J:J,COT!$A:$A,YEAR(daily!$A2801),COT!$B:$B,WEEKNUM(daily!$A2801))</f>
        <v>961244</v>
      </c>
      <c r="T2801">
        <f>SUMIFS(COT!K:K,COT!$A:$A,YEAR(daily!$A2801),COT!$B:$B,WEEKNUM(daily!$A2801))</f>
        <v>100252</v>
      </c>
      <c r="U2801">
        <f>SUMIFS(COT!L:L,COT!$A:$A,YEAR(daily!$A2801),COT!$B:$B,WEEKNUM(daily!$A2801))</f>
        <v>59119</v>
      </c>
      <c r="V2801">
        <f>SUMIFS(COT!M:M,COT!$A:$A,YEAR(daily!$A2801),COT!$B:$B,WEEKNUM(daily!$A2801))</f>
        <v>154</v>
      </c>
      <c r="W2801">
        <f>SUMIFS(COT!N:N,COT!$A:$A,YEAR(daily!$A2801),COT!$B:$B,WEEKNUM(daily!$A2801))</f>
        <v>79</v>
      </c>
      <c r="X2801">
        <f>SUMIFS(COT!O:O,COT!$A:$A,YEAR(daily!$A2801),COT!$B:$B,WEEKNUM(daily!$A2801))</f>
        <v>148</v>
      </c>
      <c r="Y2801">
        <f>SUMIFS(COT!P:P,COT!$A:$A,YEAR(daily!$A2801),COT!$B:$B,WEEKNUM(daily!$A2801))</f>
        <v>79</v>
      </c>
      <c r="Z2801">
        <f>SUMIFS(COT!Q:Q,COT!$A:$A,YEAR(daily!$A2801),COT!$B:$B,WEEKNUM(daily!$A2801))</f>
        <v>95</v>
      </c>
      <c r="AA2801">
        <f>SUMIFS(Saudi!B:B,Saudi!$A:$A,YEAR(daily!$A2801))</f>
        <v>1117.7919999999999</v>
      </c>
      <c r="AB2801">
        <f>SUMIFS(Saudi!C:C,Saudi!$A:$A,YEAR(daily!$A2801))</f>
        <v>837.5</v>
      </c>
      <c r="AC2801">
        <f>SUMIFS(Saudi!F:F,Saudi!$A:$A,YEAR(daily!$A2801))</f>
        <v>4186680</v>
      </c>
      <c r="AD2801">
        <f>SUMIFS(Saudi!G:G,Saudi!$A:$A,YEAR(daily!$A2801))</f>
        <v>95.120400125395847</v>
      </c>
      <c r="AE2801">
        <f>SUMIFS(Saudi!H:H,Saudi!$A:$A,YEAR(daily!$A2801))</f>
        <v>398238676.7969923</v>
      </c>
      <c r="AF2801" s="5">
        <f t="shared" si="111"/>
        <v>4</v>
      </c>
      <c r="AG2801" s="5">
        <f t="shared" si="112"/>
        <v>2011</v>
      </c>
    </row>
    <row r="2802" spans="1:33">
      <c r="A2802" s="3">
        <v>40653</v>
      </c>
      <c r="B2802" s="1">
        <v>361085</v>
      </c>
      <c r="C2802" s="1">
        <v>70632</v>
      </c>
      <c r="D2802" s="1">
        <v>69297</v>
      </c>
      <c r="E2802" s="1">
        <v>111.45</v>
      </c>
      <c r="F2802" s="1">
        <v>112.17</v>
      </c>
      <c r="G2802" s="1">
        <v>112.28</v>
      </c>
      <c r="H2802" s="2">
        <v>52.7</v>
      </c>
      <c r="I2802" s="2">
        <v>29.9</v>
      </c>
      <c r="J2802" s="2">
        <v>88.4</v>
      </c>
      <c r="K2802" s="2">
        <v>89</v>
      </c>
      <c r="L2802">
        <f>SUMIFS(US!B:B,US!$D:$D,YEAR(daily!$A2802),US!$E:$E,MONTH(daily!$A2802))</f>
        <v>9921</v>
      </c>
      <c r="M2802">
        <f>SUMIFS(US!C:C,US!$D:$D,YEAR(daily!$A2802),US!$E:$E,MONTH(daily!$A2802))</f>
        <v>18588</v>
      </c>
      <c r="N2802">
        <f>SUMIFS(COT!E:E,COT!$A:$A,YEAR(daily!$A2802),COT!$B:$B,WEEKNUM(daily!$A2802))</f>
        <v>1539895</v>
      </c>
      <c r="O2802">
        <f>SUMIFS(COT!F:F,COT!$A:$A,YEAR(daily!$A2802),COT!$B:$B,WEEKNUM(daily!$A2802))</f>
        <v>405826</v>
      </c>
      <c r="P2802">
        <f>SUMIFS(COT!G:G,COT!$A:$A,YEAR(daily!$A2802),COT!$B:$B,WEEKNUM(daily!$A2802))</f>
        <v>151795</v>
      </c>
      <c r="Q2802">
        <f>SUMIFS(COT!H:H,COT!$A:$A,YEAR(daily!$A2802),COT!$B:$B,WEEKNUM(daily!$A2802))</f>
        <v>367737</v>
      </c>
      <c r="R2802">
        <f>SUMIFS(COT!I:I,COT!$A:$A,YEAR(daily!$A2802),COT!$B:$B,WEEKNUM(daily!$A2802))</f>
        <v>666080</v>
      </c>
      <c r="S2802">
        <f>SUMIFS(COT!J:J,COT!$A:$A,YEAR(daily!$A2802),COT!$B:$B,WEEKNUM(daily!$A2802))</f>
        <v>961244</v>
      </c>
      <c r="T2802">
        <f>SUMIFS(COT!K:K,COT!$A:$A,YEAR(daily!$A2802),COT!$B:$B,WEEKNUM(daily!$A2802))</f>
        <v>100252</v>
      </c>
      <c r="U2802">
        <f>SUMIFS(COT!L:L,COT!$A:$A,YEAR(daily!$A2802),COT!$B:$B,WEEKNUM(daily!$A2802))</f>
        <v>59119</v>
      </c>
      <c r="V2802">
        <f>SUMIFS(COT!M:M,COT!$A:$A,YEAR(daily!$A2802),COT!$B:$B,WEEKNUM(daily!$A2802))</f>
        <v>154</v>
      </c>
      <c r="W2802">
        <f>SUMIFS(COT!N:N,COT!$A:$A,YEAR(daily!$A2802),COT!$B:$B,WEEKNUM(daily!$A2802))</f>
        <v>79</v>
      </c>
      <c r="X2802">
        <f>SUMIFS(COT!O:O,COT!$A:$A,YEAR(daily!$A2802),COT!$B:$B,WEEKNUM(daily!$A2802))</f>
        <v>148</v>
      </c>
      <c r="Y2802">
        <f>SUMIFS(COT!P:P,COT!$A:$A,YEAR(daily!$A2802),COT!$B:$B,WEEKNUM(daily!$A2802))</f>
        <v>79</v>
      </c>
      <c r="Z2802">
        <f>SUMIFS(COT!Q:Q,COT!$A:$A,YEAR(daily!$A2802),COT!$B:$B,WEEKNUM(daily!$A2802))</f>
        <v>95</v>
      </c>
      <c r="AA2802">
        <f>SUMIFS(Saudi!B:B,Saudi!$A:$A,YEAR(daily!$A2802))</f>
        <v>1117.7919999999999</v>
      </c>
      <c r="AB2802">
        <f>SUMIFS(Saudi!C:C,Saudi!$A:$A,YEAR(daily!$A2802))</f>
        <v>837.5</v>
      </c>
      <c r="AC2802">
        <f>SUMIFS(Saudi!F:F,Saudi!$A:$A,YEAR(daily!$A2802))</f>
        <v>4186680</v>
      </c>
      <c r="AD2802">
        <f>SUMIFS(Saudi!G:G,Saudi!$A:$A,YEAR(daily!$A2802))</f>
        <v>95.120400125395847</v>
      </c>
      <c r="AE2802">
        <f>SUMIFS(Saudi!H:H,Saudi!$A:$A,YEAR(daily!$A2802))</f>
        <v>398238676.7969923</v>
      </c>
      <c r="AF2802" s="5">
        <f t="shared" si="111"/>
        <v>4</v>
      </c>
      <c r="AG2802" s="5">
        <f t="shared" si="112"/>
        <v>2011</v>
      </c>
    </row>
    <row r="2803" spans="1:33">
      <c r="A2803" s="3">
        <v>40654</v>
      </c>
      <c r="B2803" s="1">
        <v>355227</v>
      </c>
      <c r="C2803" s="1">
        <v>71493</v>
      </c>
      <c r="D2803" s="1">
        <v>68695</v>
      </c>
      <c r="E2803" s="1">
        <v>112.29</v>
      </c>
      <c r="F2803" s="1">
        <v>113.02</v>
      </c>
      <c r="G2803" s="1">
        <v>113.13</v>
      </c>
      <c r="H2803" s="2">
        <v>52.7</v>
      </c>
      <c r="I2803" s="2">
        <v>29.9</v>
      </c>
      <c r="J2803" s="2">
        <v>88.4</v>
      </c>
      <c r="K2803" s="2">
        <v>89</v>
      </c>
      <c r="L2803">
        <f>SUMIFS(US!B:B,US!$D:$D,YEAR(daily!$A2803),US!$E:$E,MONTH(daily!$A2803))</f>
        <v>9921</v>
      </c>
      <c r="M2803">
        <f>SUMIFS(US!C:C,US!$D:$D,YEAR(daily!$A2803),US!$E:$E,MONTH(daily!$A2803))</f>
        <v>18588</v>
      </c>
      <c r="N2803">
        <f>SUMIFS(COT!E:E,COT!$A:$A,YEAR(daily!$A2803),COT!$B:$B,WEEKNUM(daily!$A2803))</f>
        <v>1539895</v>
      </c>
      <c r="O2803">
        <f>SUMIFS(COT!F:F,COT!$A:$A,YEAR(daily!$A2803),COT!$B:$B,WEEKNUM(daily!$A2803))</f>
        <v>405826</v>
      </c>
      <c r="P2803">
        <f>SUMIFS(COT!G:G,COT!$A:$A,YEAR(daily!$A2803),COT!$B:$B,WEEKNUM(daily!$A2803))</f>
        <v>151795</v>
      </c>
      <c r="Q2803">
        <f>SUMIFS(COT!H:H,COT!$A:$A,YEAR(daily!$A2803),COT!$B:$B,WEEKNUM(daily!$A2803))</f>
        <v>367737</v>
      </c>
      <c r="R2803">
        <f>SUMIFS(COT!I:I,COT!$A:$A,YEAR(daily!$A2803),COT!$B:$B,WEEKNUM(daily!$A2803))</f>
        <v>666080</v>
      </c>
      <c r="S2803">
        <f>SUMIFS(COT!J:J,COT!$A:$A,YEAR(daily!$A2803),COT!$B:$B,WEEKNUM(daily!$A2803))</f>
        <v>961244</v>
      </c>
      <c r="T2803">
        <f>SUMIFS(COT!K:K,COT!$A:$A,YEAR(daily!$A2803),COT!$B:$B,WEEKNUM(daily!$A2803))</f>
        <v>100252</v>
      </c>
      <c r="U2803">
        <f>SUMIFS(COT!L:L,COT!$A:$A,YEAR(daily!$A2803),COT!$B:$B,WEEKNUM(daily!$A2803))</f>
        <v>59119</v>
      </c>
      <c r="V2803">
        <f>SUMIFS(COT!M:M,COT!$A:$A,YEAR(daily!$A2803),COT!$B:$B,WEEKNUM(daily!$A2803))</f>
        <v>154</v>
      </c>
      <c r="W2803">
        <f>SUMIFS(COT!N:N,COT!$A:$A,YEAR(daily!$A2803),COT!$B:$B,WEEKNUM(daily!$A2803))</f>
        <v>79</v>
      </c>
      <c r="X2803">
        <f>SUMIFS(COT!O:O,COT!$A:$A,YEAR(daily!$A2803),COT!$B:$B,WEEKNUM(daily!$A2803))</f>
        <v>148</v>
      </c>
      <c r="Y2803">
        <f>SUMIFS(COT!P:P,COT!$A:$A,YEAR(daily!$A2803),COT!$B:$B,WEEKNUM(daily!$A2803))</f>
        <v>79</v>
      </c>
      <c r="Z2803">
        <f>SUMIFS(COT!Q:Q,COT!$A:$A,YEAR(daily!$A2803),COT!$B:$B,WEEKNUM(daily!$A2803))</f>
        <v>95</v>
      </c>
      <c r="AA2803">
        <f>SUMIFS(Saudi!B:B,Saudi!$A:$A,YEAR(daily!$A2803))</f>
        <v>1117.7919999999999</v>
      </c>
      <c r="AB2803">
        <f>SUMIFS(Saudi!C:C,Saudi!$A:$A,YEAR(daily!$A2803))</f>
        <v>837.5</v>
      </c>
      <c r="AC2803">
        <f>SUMIFS(Saudi!F:F,Saudi!$A:$A,YEAR(daily!$A2803))</f>
        <v>4186680</v>
      </c>
      <c r="AD2803">
        <f>SUMIFS(Saudi!G:G,Saudi!$A:$A,YEAR(daily!$A2803))</f>
        <v>95.120400125395847</v>
      </c>
      <c r="AE2803">
        <f>SUMIFS(Saudi!H:H,Saudi!$A:$A,YEAR(daily!$A2803))</f>
        <v>398238676.7969923</v>
      </c>
      <c r="AF2803" s="5">
        <f t="shared" si="111"/>
        <v>4</v>
      </c>
      <c r="AG2803" s="5">
        <f t="shared" si="112"/>
        <v>2011</v>
      </c>
    </row>
    <row r="2804" spans="1:33">
      <c r="A2804" s="3">
        <v>40658</v>
      </c>
      <c r="B2804" s="1">
        <v>350537</v>
      </c>
      <c r="C2804" s="1">
        <v>72503</v>
      </c>
      <c r="D2804" s="1">
        <v>69312</v>
      </c>
      <c r="E2804" s="1">
        <v>112.28</v>
      </c>
      <c r="F2804" s="1">
        <v>113.01</v>
      </c>
      <c r="G2804" s="1">
        <v>113.09</v>
      </c>
      <c r="H2804" s="2">
        <v>52.7</v>
      </c>
      <c r="I2804" s="2">
        <v>29.9</v>
      </c>
      <c r="J2804" s="2">
        <v>88.4</v>
      </c>
      <c r="K2804" s="2">
        <v>89</v>
      </c>
      <c r="L2804">
        <f>SUMIFS(US!B:B,US!$D:$D,YEAR(daily!$A2804),US!$E:$E,MONTH(daily!$A2804))</f>
        <v>9921</v>
      </c>
      <c r="M2804">
        <f>SUMIFS(US!C:C,US!$D:$D,YEAR(daily!$A2804),US!$E:$E,MONTH(daily!$A2804))</f>
        <v>18588</v>
      </c>
      <c r="N2804">
        <f>SUMIFS(COT!E:E,COT!$A:$A,YEAR(daily!$A2804),COT!$B:$B,WEEKNUM(daily!$A2804))</f>
        <v>1553704</v>
      </c>
      <c r="O2804">
        <f>SUMIFS(COT!F:F,COT!$A:$A,YEAR(daily!$A2804),COT!$B:$B,WEEKNUM(daily!$A2804))</f>
        <v>404938</v>
      </c>
      <c r="P2804">
        <f>SUMIFS(COT!G:G,COT!$A:$A,YEAR(daily!$A2804),COT!$B:$B,WEEKNUM(daily!$A2804))</f>
        <v>146870</v>
      </c>
      <c r="Q2804">
        <f>SUMIFS(COT!H:H,COT!$A:$A,YEAR(daily!$A2804),COT!$B:$B,WEEKNUM(daily!$A2804))</f>
        <v>373727</v>
      </c>
      <c r="R2804">
        <f>SUMIFS(COT!I:I,COT!$A:$A,YEAR(daily!$A2804),COT!$B:$B,WEEKNUM(daily!$A2804))</f>
        <v>676873</v>
      </c>
      <c r="S2804">
        <f>SUMIFS(COT!J:J,COT!$A:$A,YEAR(daily!$A2804),COT!$B:$B,WEEKNUM(daily!$A2804))</f>
        <v>968323</v>
      </c>
      <c r="T2804">
        <f>SUMIFS(COT!K:K,COT!$A:$A,YEAR(daily!$A2804),COT!$B:$B,WEEKNUM(daily!$A2804))</f>
        <v>98166</v>
      </c>
      <c r="U2804">
        <f>SUMIFS(COT!L:L,COT!$A:$A,YEAR(daily!$A2804),COT!$B:$B,WEEKNUM(daily!$A2804))</f>
        <v>64784</v>
      </c>
      <c r="V2804">
        <f>SUMIFS(COT!M:M,COT!$A:$A,YEAR(daily!$A2804),COT!$B:$B,WEEKNUM(daily!$A2804))</f>
        <v>157</v>
      </c>
      <c r="W2804">
        <f>SUMIFS(COT!N:N,COT!$A:$A,YEAR(daily!$A2804),COT!$B:$B,WEEKNUM(daily!$A2804))</f>
        <v>84</v>
      </c>
      <c r="X2804">
        <f>SUMIFS(COT!O:O,COT!$A:$A,YEAR(daily!$A2804),COT!$B:$B,WEEKNUM(daily!$A2804))</f>
        <v>156</v>
      </c>
      <c r="Y2804">
        <f>SUMIFS(COT!P:P,COT!$A:$A,YEAR(daily!$A2804),COT!$B:$B,WEEKNUM(daily!$A2804))</f>
        <v>78</v>
      </c>
      <c r="Z2804">
        <f>SUMIFS(COT!Q:Q,COT!$A:$A,YEAR(daily!$A2804),COT!$B:$B,WEEKNUM(daily!$A2804))</f>
        <v>98</v>
      </c>
      <c r="AA2804">
        <f>SUMIFS(Saudi!B:B,Saudi!$A:$A,YEAR(daily!$A2804))</f>
        <v>1117.7919999999999</v>
      </c>
      <c r="AB2804">
        <f>SUMIFS(Saudi!C:C,Saudi!$A:$A,YEAR(daily!$A2804))</f>
        <v>837.5</v>
      </c>
      <c r="AC2804">
        <f>SUMIFS(Saudi!F:F,Saudi!$A:$A,YEAR(daily!$A2804))</f>
        <v>4186680</v>
      </c>
      <c r="AD2804">
        <f>SUMIFS(Saudi!G:G,Saudi!$A:$A,YEAR(daily!$A2804))</f>
        <v>95.120400125395847</v>
      </c>
      <c r="AE2804">
        <f>SUMIFS(Saudi!H:H,Saudi!$A:$A,YEAR(daily!$A2804))</f>
        <v>398238676.7969923</v>
      </c>
      <c r="AF2804" s="5">
        <f t="shared" si="111"/>
        <v>4</v>
      </c>
      <c r="AG2804" s="5">
        <f t="shared" si="112"/>
        <v>2011</v>
      </c>
    </row>
    <row r="2805" spans="1:33">
      <c r="A2805" s="3">
        <v>40659</v>
      </c>
      <c r="B2805" s="1">
        <v>346993</v>
      </c>
      <c r="C2805" s="1">
        <v>72959</v>
      </c>
      <c r="D2805" s="1">
        <v>72264</v>
      </c>
      <c r="E2805" s="1">
        <v>112.21</v>
      </c>
      <c r="F2805" s="1">
        <v>112.98</v>
      </c>
      <c r="G2805" s="1">
        <v>113.1</v>
      </c>
      <c r="H2805" s="2">
        <v>52.7</v>
      </c>
      <c r="I2805" s="2">
        <v>29.9</v>
      </c>
      <c r="J2805" s="2">
        <v>88.4</v>
      </c>
      <c r="K2805" s="2">
        <v>89</v>
      </c>
      <c r="L2805">
        <f>SUMIFS(US!B:B,US!$D:$D,YEAR(daily!$A2805),US!$E:$E,MONTH(daily!$A2805))</f>
        <v>9921</v>
      </c>
      <c r="M2805">
        <f>SUMIFS(US!C:C,US!$D:$D,YEAR(daily!$A2805),US!$E:$E,MONTH(daily!$A2805))</f>
        <v>18588</v>
      </c>
      <c r="N2805">
        <f>SUMIFS(COT!E:E,COT!$A:$A,YEAR(daily!$A2805),COT!$B:$B,WEEKNUM(daily!$A2805))</f>
        <v>1553704</v>
      </c>
      <c r="O2805">
        <f>SUMIFS(COT!F:F,COT!$A:$A,YEAR(daily!$A2805),COT!$B:$B,WEEKNUM(daily!$A2805))</f>
        <v>404938</v>
      </c>
      <c r="P2805">
        <f>SUMIFS(COT!G:G,COT!$A:$A,YEAR(daily!$A2805),COT!$B:$B,WEEKNUM(daily!$A2805))</f>
        <v>146870</v>
      </c>
      <c r="Q2805">
        <f>SUMIFS(COT!H:H,COT!$A:$A,YEAR(daily!$A2805),COT!$B:$B,WEEKNUM(daily!$A2805))</f>
        <v>373727</v>
      </c>
      <c r="R2805">
        <f>SUMIFS(COT!I:I,COT!$A:$A,YEAR(daily!$A2805),COT!$B:$B,WEEKNUM(daily!$A2805))</f>
        <v>676873</v>
      </c>
      <c r="S2805">
        <f>SUMIFS(COT!J:J,COT!$A:$A,YEAR(daily!$A2805),COT!$B:$B,WEEKNUM(daily!$A2805))</f>
        <v>968323</v>
      </c>
      <c r="T2805">
        <f>SUMIFS(COT!K:K,COT!$A:$A,YEAR(daily!$A2805),COT!$B:$B,WEEKNUM(daily!$A2805))</f>
        <v>98166</v>
      </c>
      <c r="U2805">
        <f>SUMIFS(COT!L:L,COT!$A:$A,YEAR(daily!$A2805),COT!$B:$B,WEEKNUM(daily!$A2805))</f>
        <v>64784</v>
      </c>
      <c r="V2805">
        <f>SUMIFS(COT!M:M,COT!$A:$A,YEAR(daily!$A2805),COT!$B:$B,WEEKNUM(daily!$A2805))</f>
        <v>157</v>
      </c>
      <c r="W2805">
        <f>SUMIFS(COT!N:N,COT!$A:$A,YEAR(daily!$A2805),COT!$B:$B,WEEKNUM(daily!$A2805))</f>
        <v>84</v>
      </c>
      <c r="X2805">
        <f>SUMIFS(COT!O:O,COT!$A:$A,YEAR(daily!$A2805),COT!$B:$B,WEEKNUM(daily!$A2805))</f>
        <v>156</v>
      </c>
      <c r="Y2805">
        <f>SUMIFS(COT!P:P,COT!$A:$A,YEAR(daily!$A2805),COT!$B:$B,WEEKNUM(daily!$A2805))</f>
        <v>78</v>
      </c>
      <c r="Z2805">
        <f>SUMIFS(COT!Q:Q,COT!$A:$A,YEAR(daily!$A2805),COT!$B:$B,WEEKNUM(daily!$A2805))</f>
        <v>98</v>
      </c>
      <c r="AA2805">
        <f>SUMIFS(Saudi!B:B,Saudi!$A:$A,YEAR(daily!$A2805))</f>
        <v>1117.7919999999999</v>
      </c>
      <c r="AB2805">
        <f>SUMIFS(Saudi!C:C,Saudi!$A:$A,YEAR(daily!$A2805))</f>
        <v>837.5</v>
      </c>
      <c r="AC2805">
        <f>SUMIFS(Saudi!F:F,Saudi!$A:$A,YEAR(daily!$A2805))</f>
        <v>4186680</v>
      </c>
      <c r="AD2805">
        <f>SUMIFS(Saudi!G:G,Saudi!$A:$A,YEAR(daily!$A2805))</f>
        <v>95.120400125395847</v>
      </c>
      <c r="AE2805">
        <f>SUMIFS(Saudi!H:H,Saudi!$A:$A,YEAR(daily!$A2805))</f>
        <v>398238676.7969923</v>
      </c>
      <c r="AF2805" s="5">
        <f t="shared" si="111"/>
        <v>4</v>
      </c>
      <c r="AG2805" s="5">
        <f t="shared" si="112"/>
        <v>2011</v>
      </c>
    </row>
    <row r="2806" spans="1:33">
      <c r="A2806" s="3">
        <v>40660</v>
      </c>
      <c r="B2806" s="1">
        <v>348610</v>
      </c>
      <c r="C2806" s="1">
        <v>75336</v>
      </c>
      <c r="D2806" s="1">
        <v>75107</v>
      </c>
      <c r="E2806" s="1">
        <v>112.76</v>
      </c>
      <c r="F2806" s="1">
        <v>113.57</v>
      </c>
      <c r="G2806" s="1">
        <v>113.69</v>
      </c>
      <c r="H2806" s="2">
        <v>52.7</v>
      </c>
      <c r="I2806" s="2">
        <v>29.9</v>
      </c>
      <c r="J2806" s="2">
        <v>88.4</v>
      </c>
      <c r="K2806" s="2">
        <v>89</v>
      </c>
      <c r="L2806">
        <f>SUMIFS(US!B:B,US!$D:$D,YEAR(daily!$A2806),US!$E:$E,MONTH(daily!$A2806))</f>
        <v>9921</v>
      </c>
      <c r="M2806">
        <f>SUMIFS(US!C:C,US!$D:$D,YEAR(daily!$A2806),US!$E:$E,MONTH(daily!$A2806))</f>
        <v>18588</v>
      </c>
      <c r="N2806">
        <f>SUMIFS(COT!E:E,COT!$A:$A,YEAR(daily!$A2806),COT!$B:$B,WEEKNUM(daily!$A2806))</f>
        <v>1553704</v>
      </c>
      <c r="O2806">
        <f>SUMIFS(COT!F:F,COT!$A:$A,YEAR(daily!$A2806),COT!$B:$B,WEEKNUM(daily!$A2806))</f>
        <v>404938</v>
      </c>
      <c r="P2806">
        <f>SUMIFS(COT!G:G,COT!$A:$A,YEAR(daily!$A2806),COT!$B:$B,WEEKNUM(daily!$A2806))</f>
        <v>146870</v>
      </c>
      <c r="Q2806">
        <f>SUMIFS(COT!H:H,COT!$A:$A,YEAR(daily!$A2806),COT!$B:$B,WEEKNUM(daily!$A2806))</f>
        <v>373727</v>
      </c>
      <c r="R2806">
        <f>SUMIFS(COT!I:I,COT!$A:$A,YEAR(daily!$A2806),COT!$B:$B,WEEKNUM(daily!$A2806))</f>
        <v>676873</v>
      </c>
      <c r="S2806">
        <f>SUMIFS(COT!J:J,COT!$A:$A,YEAR(daily!$A2806),COT!$B:$B,WEEKNUM(daily!$A2806))</f>
        <v>968323</v>
      </c>
      <c r="T2806">
        <f>SUMIFS(COT!K:K,COT!$A:$A,YEAR(daily!$A2806),COT!$B:$B,WEEKNUM(daily!$A2806))</f>
        <v>98166</v>
      </c>
      <c r="U2806">
        <f>SUMIFS(COT!L:L,COT!$A:$A,YEAR(daily!$A2806),COT!$B:$B,WEEKNUM(daily!$A2806))</f>
        <v>64784</v>
      </c>
      <c r="V2806">
        <f>SUMIFS(COT!M:M,COT!$A:$A,YEAR(daily!$A2806),COT!$B:$B,WEEKNUM(daily!$A2806))</f>
        <v>157</v>
      </c>
      <c r="W2806">
        <f>SUMIFS(COT!N:N,COT!$A:$A,YEAR(daily!$A2806),COT!$B:$B,WEEKNUM(daily!$A2806))</f>
        <v>84</v>
      </c>
      <c r="X2806">
        <f>SUMIFS(COT!O:O,COT!$A:$A,YEAR(daily!$A2806),COT!$B:$B,WEEKNUM(daily!$A2806))</f>
        <v>156</v>
      </c>
      <c r="Y2806">
        <f>SUMIFS(COT!P:P,COT!$A:$A,YEAR(daily!$A2806),COT!$B:$B,WEEKNUM(daily!$A2806))</f>
        <v>78</v>
      </c>
      <c r="Z2806">
        <f>SUMIFS(COT!Q:Q,COT!$A:$A,YEAR(daily!$A2806),COT!$B:$B,WEEKNUM(daily!$A2806))</f>
        <v>98</v>
      </c>
      <c r="AA2806">
        <f>SUMIFS(Saudi!B:B,Saudi!$A:$A,YEAR(daily!$A2806))</f>
        <v>1117.7919999999999</v>
      </c>
      <c r="AB2806">
        <f>SUMIFS(Saudi!C:C,Saudi!$A:$A,YEAR(daily!$A2806))</f>
        <v>837.5</v>
      </c>
      <c r="AC2806">
        <f>SUMIFS(Saudi!F:F,Saudi!$A:$A,YEAR(daily!$A2806))</f>
        <v>4186680</v>
      </c>
      <c r="AD2806">
        <f>SUMIFS(Saudi!G:G,Saudi!$A:$A,YEAR(daily!$A2806))</f>
        <v>95.120400125395847</v>
      </c>
      <c r="AE2806">
        <f>SUMIFS(Saudi!H:H,Saudi!$A:$A,YEAR(daily!$A2806))</f>
        <v>398238676.7969923</v>
      </c>
      <c r="AF2806" s="5">
        <f t="shared" si="111"/>
        <v>4</v>
      </c>
      <c r="AG2806" s="5">
        <f t="shared" si="112"/>
        <v>2011</v>
      </c>
    </row>
    <row r="2807" spans="1:33">
      <c r="A2807" s="3">
        <v>40661</v>
      </c>
      <c r="B2807" s="1">
        <v>352319</v>
      </c>
      <c r="C2807" s="1">
        <v>78404</v>
      </c>
      <c r="D2807" s="1">
        <v>78193</v>
      </c>
      <c r="E2807" s="1">
        <v>112.86</v>
      </c>
      <c r="F2807" s="1">
        <v>113.62</v>
      </c>
      <c r="G2807" s="1">
        <v>113.75</v>
      </c>
      <c r="H2807" s="2">
        <v>52.7</v>
      </c>
      <c r="I2807" s="2">
        <v>29.9</v>
      </c>
      <c r="J2807" s="2">
        <v>88.4</v>
      </c>
      <c r="K2807" s="2">
        <v>89</v>
      </c>
      <c r="L2807">
        <f>SUMIFS(US!B:B,US!$D:$D,YEAR(daily!$A2807),US!$E:$E,MONTH(daily!$A2807))</f>
        <v>9921</v>
      </c>
      <c r="M2807">
        <f>SUMIFS(US!C:C,US!$D:$D,YEAR(daily!$A2807),US!$E:$E,MONTH(daily!$A2807))</f>
        <v>18588</v>
      </c>
      <c r="N2807">
        <f>SUMIFS(COT!E:E,COT!$A:$A,YEAR(daily!$A2807),COT!$B:$B,WEEKNUM(daily!$A2807))</f>
        <v>1553704</v>
      </c>
      <c r="O2807">
        <f>SUMIFS(COT!F:F,COT!$A:$A,YEAR(daily!$A2807),COT!$B:$B,WEEKNUM(daily!$A2807))</f>
        <v>404938</v>
      </c>
      <c r="P2807">
        <f>SUMIFS(COT!G:G,COT!$A:$A,YEAR(daily!$A2807),COT!$B:$B,WEEKNUM(daily!$A2807))</f>
        <v>146870</v>
      </c>
      <c r="Q2807">
        <f>SUMIFS(COT!H:H,COT!$A:$A,YEAR(daily!$A2807),COT!$B:$B,WEEKNUM(daily!$A2807))</f>
        <v>373727</v>
      </c>
      <c r="R2807">
        <f>SUMIFS(COT!I:I,COT!$A:$A,YEAR(daily!$A2807),COT!$B:$B,WEEKNUM(daily!$A2807))</f>
        <v>676873</v>
      </c>
      <c r="S2807">
        <f>SUMIFS(COT!J:J,COT!$A:$A,YEAR(daily!$A2807),COT!$B:$B,WEEKNUM(daily!$A2807))</f>
        <v>968323</v>
      </c>
      <c r="T2807">
        <f>SUMIFS(COT!K:K,COT!$A:$A,YEAR(daily!$A2807),COT!$B:$B,WEEKNUM(daily!$A2807))</f>
        <v>98166</v>
      </c>
      <c r="U2807">
        <f>SUMIFS(COT!L:L,COT!$A:$A,YEAR(daily!$A2807),COT!$B:$B,WEEKNUM(daily!$A2807))</f>
        <v>64784</v>
      </c>
      <c r="V2807">
        <f>SUMIFS(COT!M:M,COT!$A:$A,YEAR(daily!$A2807),COT!$B:$B,WEEKNUM(daily!$A2807))</f>
        <v>157</v>
      </c>
      <c r="W2807">
        <f>SUMIFS(COT!N:N,COT!$A:$A,YEAR(daily!$A2807),COT!$B:$B,WEEKNUM(daily!$A2807))</f>
        <v>84</v>
      </c>
      <c r="X2807">
        <f>SUMIFS(COT!O:O,COT!$A:$A,YEAR(daily!$A2807),COT!$B:$B,WEEKNUM(daily!$A2807))</f>
        <v>156</v>
      </c>
      <c r="Y2807">
        <f>SUMIFS(COT!P:P,COT!$A:$A,YEAR(daily!$A2807),COT!$B:$B,WEEKNUM(daily!$A2807))</f>
        <v>78</v>
      </c>
      <c r="Z2807">
        <f>SUMIFS(COT!Q:Q,COT!$A:$A,YEAR(daily!$A2807),COT!$B:$B,WEEKNUM(daily!$A2807))</f>
        <v>98</v>
      </c>
      <c r="AA2807">
        <f>SUMIFS(Saudi!B:B,Saudi!$A:$A,YEAR(daily!$A2807))</f>
        <v>1117.7919999999999</v>
      </c>
      <c r="AB2807">
        <f>SUMIFS(Saudi!C:C,Saudi!$A:$A,YEAR(daily!$A2807))</f>
        <v>837.5</v>
      </c>
      <c r="AC2807">
        <f>SUMIFS(Saudi!F:F,Saudi!$A:$A,YEAR(daily!$A2807))</f>
        <v>4186680</v>
      </c>
      <c r="AD2807">
        <f>SUMIFS(Saudi!G:G,Saudi!$A:$A,YEAR(daily!$A2807))</f>
        <v>95.120400125395847</v>
      </c>
      <c r="AE2807">
        <f>SUMIFS(Saudi!H:H,Saudi!$A:$A,YEAR(daily!$A2807))</f>
        <v>398238676.7969923</v>
      </c>
      <c r="AF2807" s="5">
        <f t="shared" si="111"/>
        <v>4</v>
      </c>
      <c r="AG2807" s="5">
        <f t="shared" si="112"/>
        <v>2011</v>
      </c>
    </row>
    <row r="2808" spans="1:33">
      <c r="A2808" s="3">
        <v>40662</v>
      </c>
      <c r="B2808" s="1">
        <v>341620</v>
      </c>
      <c r="C2808" s="1">
        <v>80317</v>
      </c>
      <c r="D2808" s="1">
        <v>78913</v>
      </c>
      <c r="E2808" s="1">
        <v>113.93</v>
      </c>
      <c r="F2808" s="1">
        <v>114.71</v>
      </c>
      <c r="G2808" s="1">
        <v>114.83</v>
      </c>
      <c r="H2808" s="2">
        <v>52.7</v>
      </c>
      <c r="I2808" s="2">
        <v>29.9</v>
      </c>
      <c r="J2808" s="2">
        <v>88.4</v>
      </c>
      <c r="K2808" s="2">
        <v>89</v>
      </c>
      <c r="L2808">
        <f>SUMIFS(US!B:B,US!$D:$D,YEAR(daily!$A2808),US!$E:$E,MONTH(daily!$A2808))</f>
        <v>9921</v>
      </c>
      <c r="M2808">
        <f>SUMIFS(US!C:C,US!$D:$D,YEAR(daily!$A2808),US!$E:$E,MONTH(daily!$A2808))</f>
        <v>18588</v>
      </c>
      <c r="N2808">
        <f>SUMIFS(COT!E:E,COT!$A:$A,YEAR(daily!$A2808),COT!$B:$B,WEEKNUM(daily!$A2808))</f>
        <v>1553704</v>
      </c>
      <c r="O2808">
        <f>SUMIFS(COT!F:F,COT!$A:$A,YEAR(daily!$A2808),COT!$B:$B,WEEKNUM(daily!$A2808))</f>
        <v>404938</v>
      </c>
      <c r="P2808">
        <f>SUMIFS(COT!G:G,COT!$A:$A,YEAR(daily!$A2808),COT!$B:$B,WEEKNUM(daily!$A2808))</f>
        <v>146870</v>
      </c>
      <c r="Q2808">
        <f>SUMIFS(COT!H:H,COT!$A:$A,YEAR(daily!$A2808),COT!$B:$B,WEEKNUM(daily!$A2808))</f>
        <v>373727</v>
      </c>
      <c r="R2808">
        <f>SUMIFS(COT!I:I,COT!$A:$A,YEAR(daily!$A2808),COT!$B:$B,WEEKNUM(daily!$A2808))</f>
        <v>676873</v>
      </c>
      <c r="S2808">
        <f>SUMIFS(COT!J:J,COT!$A:$A,YEAR(daily!$A2808),COT!$B:$B,WEEKNUM(daily!$A2808))</f>
        <v>968323</v>
      </c>
      <c r="T2808">
        <f>SUMIFS(COT!K:K,COT!$A:$A,YEAR(daily!$A2808),COT!$B:$B,WEEKNUM(daily!$A2808))</f>
        <v>98166</v>
      </c>
      <c r="U2808">
        <f>SUMIFS(COT!L:L,COT!$A:$A,YEAR(daily!$A2808),COT!$B:$B,WEEKNUM(daily!$A2808))</f>
        <v>64784</v>
      </c>
      <c r="V2808">
        <f>SUMIFS(COT!M:M,COT!$A:$A,YEAR(daily!$A2808),COT!$B:$B,WEEKNUM(daily!$A2808))</f>
        <v>157</v>
      </c>
      <c r="W2808">
        <f>SUMIFS(COT!N:N,COT!$A:$A,YEAR(daily!$A2808),COT!$B:$B,WEEKNUM(daily!$A2808))</f>
        <v>84</v>
      </c>
      <c r="X2808">
        <f>SUMIFS(COT!O:O,COT!$A:$A,YEAR(daily!$A2808),COT!$B:$B,WEEKNUM(daily!$A2808))</f>
        <v>156</v>
      </c>
      <c r="Y2808">
        <f>SUMIFS(COT!P:P,COT!$A:$A,YEAR(daily!$A2808),COT!$B:$B,WEEKNUM(daily!$A2808))</f>
        <v>78</v>
      </c>
      <c r="Z2808">
        <f>SUMIFS(COT!Q:Q,COT!$A:$A,YEAR(daily!$A2808),COT!$B:$B,WEEKNUM(daily!$A2808))</f>
        <v>98</v>
      </c>
      <c r="AA2808">
        <f>SUMIFS(Saudi!B:B,Saudi!$A:$A,YEAR(daily!$A2808))</f>
        <v>1117.7919999999999</v>
      </c>
      <c r="AB2808">
        <f>SUMIFS(Saudi!C:C,Saudi!$A:$A,YEAR(daily!$A2808))</f>
        <v>837.5</v>
      </c>
      <c r="AC2808">
        <f>SUMIFS(Saudi!F:F,Saudi!$A:$A,YEAR(daily!$A2808))</f>
        <v>4186680</v>
      </c>
      <c r="AD2808">
        <f>SUMIFS(Saudi!G:G,Saudi!$A:$A,YEAR(daily!$A2808))</f>
        <v>95.120400125395847</v>
      </c>
      <c r="AE2808">
        <f>SUMIFS(Saudi!H:H,Saudi!$A:$A,YEAR(daily!$A2808))</f>
        <v>398238676.7969923</v>
      </c>
      <c r="AF2808" s="5">
        <f t="shared" si="111"/>
        <v>4</v>
      </c>
      <c r="AG2808" s="5">
        <f t="shared" si="112"/>
        <v>2011</v>
      </c>
    </row>
    <row r="2809" spans="1:33">
      <c r="A2809" s="3">
        <v>40665</v>
      </c>
      <c r="B2809" s="1">
        <v>340962</v>
      </c>
      <c r="C2809" s="1">
        <v>82069</v>
      </c>
      <c r="D2809" s="1">
        <v>81339</v>
      </c>
      <c r="E2809" s="1">
        <v>113.52</v>
      </c>
      <c r="F2809" s="1">
        <v>114.32</v>
      </c>
      <c r="G2809" s="1">
        <v>114.44</v>
      </c>
      <c r="H2809" s="2">
        <v>52.7</v>
      </c>
      <c r="I2809" s="2">
        <v>29.9</v>
      </c>
      <c r="J2809" s="2">
        <v>88.4</v>
      </c>
      <c r="K2809" s="2">
        <v>89</v>
      </c>
      <c r="L2809">
        <f>SUMIFS(US!B:B,US!$D:$D,YEAR(daily!$A2809),US!$E:$E,MONTH(daily!$A2809))</f>
        <v>10083</v>
      </c>
      <c r="M2809">
        <f>SUMIFS(US!C:C,US!$D:$D,YEAR(daily!$A2809),US!$E:$E,MONTH(daily!$A2809))</f>
        <v>18420</v>
      </c>
      <c r="N2809">
        <f>SUMIFS(COT!E:E,COT!$A:$A,YEAR(daily!$A2809),COT!$B:$B,WEEKNUM(daily!$A2809))</f>
        <v>1624328</v>
      </c>
      <c r="O2809">
        <f>SUMIFS(COT!F:F,COT!$A:$A,YEAR(daily!$A2809),COT!$B:$B,WEEKNUM(daily!$A2809))</f>
        <v>399341</v>
      </c>
      <c r="P2809">
        <f>SUMIFS(COT!G:G,COT!$A:$A,YEAR(daily!$A2809),COT!$B:$B,WEEKNUM(daily!$A2809))</f>
        <v>155015</v>
      </c>
      <c r="Q2809">
        <f>SUMIFS(COT!H:H,COT!$A:$A,YEAR(daily!$A2809),COT!$B:$B,WEEKNUM(daily!$A2809))</f>
        <v>410705</v>
      </c>
      <c r="R2809">
        <f>SUMIFS(COT!I:I,COT!$A:$A,YEAR(daily!$A2809),COT!$B:$B,WEEKNUM(daily!$A2809))</f>
        <v>713611</v>
      </c>
      <c r="S2809">
        <f>SUMIFS(COT!J:J,COT!$A:$A,YEAR(daily!$A2809),COT!$B:$B,WEEKNUM(daily!$A2809))</f>
        <v>997315</v>
      </c>
      <c r="T2809">
        <f>SUMIFS(COT!K:K,COT!$A:$A,YEAR(daily!$A2809),COT!$B:$B,WEEKNUM(daily!$A2809))</f>
        <v>100671</v>
      </c>
      <c r="U2809">
        <f>SUMIFS(COT!L:L,COT!$A:$A,YEAR(daily!$A2809),COT!$B:$B,WEEKNUM(daily!$A2809))</f>
        <v>61293</v>
      </c>
      <c r="V2809">
        <f>SUMIFS(COT!M:M,COT!$A:$A,YEAR(daily!$A2809),COT!$B:$B,WEEKNUM(daily!$A2809))</f>
        <v>155</v>
      </c>
      <c r="W2809">
        <f>SUMIFS(COT!N:N,COT!$A:$A,YEAR(daily!$A2809),COT!$B:$B,WEEKNUM(daily!$A2809))</f>
        <v>90</v>
      </c>
      <c r="X2809">
        <f>SUMIFS(COT!O:O,COT!$A:$A,YEAR(daily!$A2809),COT!$B:$B,WEEKNUM(daily!$A2809))</f>
        <v>165</v>
      </c>
      <c r="Y2809">
        <f>SUMIFS(COT!P:P,COT!$A:$A,YEAR(daily!$A2809),COT!$B:$B,WEEKNUM(daily!$A2809))</f>
        <v>84</v>
      </c>
      <c r="Z2809">
        <f>SUMIFS(COT!Q:Q,COT!$A:$A,YEAR(daily!$A2809),COT!$B:$B,WEEKNUM(daily!$A2809))</f>
        <v>99</v>
      </c>
      <c r="AA2809">
        <f>SUMIFS(Saudi!B:B,Saudi!$A:$A,YEAR(daily!$A2809))</f>
        <v>1117.7919999999999</v>
      </c>
      <c r="AB2809">
        <f>SUMIFS(Saudi!C:C,Saudi!$A:$A,YEAR(daily!$A2809))</f>
        <v>837.5</v>
      </c>
      <c r="AC2809">
        <f>SUMIFS(Saudi!F:F,Saudi!$A:$A,YEAR(daily!$A2809))</f>
        <v>4186680</v>
      </c>
      <c r="AD2809">
        <f>SUMIFS(Saudi!G:G,Saudi!$A:$A,YEAR(daily!$A2809))</f>
        <v>95.120400125395847</v>
      </c>
      <c r="AE2809">
        <f>SUMIFS(Saudi!H:H,Saudi!$A:$A,YEAR(daily!$A2809))</f>
        <v>398238676.7969923</v>
      </c>
      <c r="AF2809" s="5">
        <f t="shared" si="111"/>
        <v>5</v>
      </c>
      <c r="AG2809" s="5">
        <f t="shared" si="112"/>
        <v>2011</v>
      </c>
    </row>
    <row r="2810" spans="1:33">
      <c r="A2810" s="3">
        <v>40666</v>
      </c>
      <c r="B2810" s="1">
        <v>328010</v>
      </c>
      <c r="C2810" s="1">
        <v>83285</v>
      </c>
      <c r="D2810" s="1">
        <v>84786</v>
      </c>
      <c r="E2810" s="1">
        <v>111.05</v>
      </c>
      <c r="F2810" s="1">
        <v>111.85</v>
      </c>
      <c r="G2810" s="1">
        <v>111.99</v>
      </c>
      <c r="H2810" s="2">
        <v>52.7</v>
      </c>
      <c r="I2810" s="2">
        <v>29.9</v>
      </c>
      <c r="J2810" s="2">
        <v>88.4</v>
      </c>
      <c r="K2810" s="2">
        <v>89</v>
      </c>
      <c r="L2810">
        <f>SUMIFS(US!B:B,US!$D:$D,YEAR(daily!$A2810),US!$E:$E,MONTH(daily!$A2810))</f>
        <v>10083</v>
      </c>
      <c r="M2810">
        <f>SUMIFS(US!C:C,US!$D:$D,YEAR(daily!$A2810),US!$E:$E,MONTH(daily!$A2810))</f>
        <v>18420</v>
      </c>
      <c r="N2810">
        <f>SUMIFS(COT!E:E,COT!$A:$A,YEAR(daily!$A2810),COT!$B:$B,WEEKNUM(daily!$A2810))</f>
        <v>1624328</v>
      </c>
      <c r="O2810">
        <f>SUMIFS(COT!F:F,COT!$A:$A,YEAR(daily!$A2810),COT!$B:$B,WEEKNUM(daily!$A2810))</f>
        <v>399341</v>
      </c>
      <c r="P2810">
        <f>SUMIFS(COT!G:G,COT!$A:$A,YEAR(daily!$A2810),COT!$B:$B,WEEKNUM(daily!$A2810))</f>
        <v>155015</v>
      </c>
      <c r="Q2810">
        <f>SUMIFS(COT!H:H,COT!$A:$A,YEAR(daily!$A2810),COT!$B:$B,WEEKNUM(daily!$A2810))</f>
        <v>410705</v>
      </c>
      <c r="R2810">
        <f>SUMIFS(COT!I:I,COT!$A:$A,YEAR(daily!$A2810),COT!$B:$B,WEEKNUM(daily!$A2810))</f>
        <v>713611</v>
      </c>
      <c r="S2810">
        <f>SUMIFS(COT!J:J,COT!$A:$A,YEAR(daily!$A2810),COT!$B:$B,WEEKNUM(daily!$A2810))</f>
        <v>997315</v>
      </c>
      <c r="T2810">
        <f>SUMIFS(COT!K:K,COT!$A:$A,YEAR(daily!$A2810),COT!$B:$B,WEEKNUM(daily!$A2810))</f>
        <v>100671</v>
      </c>
      <c r="U2810">
        <f>SUMIFS(COT!L:L,COT!$A:$A,YEAR(daily!$A2810),COT!$B:$B,WEEKNUM(daily!$A2810))</f>
        <v>61293</v>
      </c>
      <c r="V2810">
        <f>SUMIFS(COT!M:M,COT!$A:$A,YEAR(daily!$A2810),COT!$B:$B,WEEKNUM(daily!$A2810))</f>
        <v>155</v>
      </c>
      <c r="W2810">
        <f>SUMIFS(COT!N:N,COT!$A:$A,YEAR(daily!$A2810),COT!$B:$B,WEEKNUM(daily!$A2810))</f>
        <v>90</v>
      </c>
      <c r="X2810">
        <f>SUMIFS(COT!O:O,COT!$A:$A,YEAR(daily!$A2810),COT!$B:$B,WEEKNUM(daily!$A2810))</f>
        <v>165</v>
      </c>
      <c r="Y2810">
        <f>SUMIFS(COT!P:P,COT!$A:$A,YEAR(daily!$A2810),COT!$B:$B,WEEKNUM(daily!$A2810))</f>
        <v>84</v>
      </c>
      <c r="Z2810">
        <f>SUMIFS(COT!Q:Q,COT!$A:$A,YEAR(daily!$A2810),COT!$B:$B,WEEKNUM(daily!$A2810))</f>
        <v>99</v>
      </c>
      <c r="AA2810">
        <f>SUMIFS(Saudi!B:B,Saudi!$A:$A,YEAR(daily!$A2810))</f>
        <v>1117.7919999999999</v>
      </c>
      <c r="AB2810">
        <f>SUMIFS(Saudi!C:C,Saudi!$A:$A,YEAR(daily!$A2810))</f>
        <v>837.5</v>
      </c>
      <c r="AC2810">
        <f>SUMIFS(Saudi!F:F,Saudi!$A:$A,YEAR(daily!$A2810))</f>
        <v>4186680</v>
      </c>
      <c r="AD2810">
        <f>SUMIFS(Saudi!G:G,Saudi!$A:$A,YEAR(daily!$A2810))</f>
        <v>95.120400125395847</v>
      </c>
      <c r="AE2810">
        <f>SUMIFS(Saudi!H:H,Saudi!$A:$A,YEAR(daily!$A2810))</f>
        <v>398238676.7969923</v>
      </c>
      <c r="AF2810" s="5">
        <f t="shared" si="111"/>
        <v>5</v>
      </c>
      <c r="AG2810" s="5">
        <f t="shared" si="112"/>
        <v>2011</v>
      </c>
    </row>
    <row r="2811" spans="1:33">
      <c r="A2811" s="3">
        <v>40667</v>
      </c>
      <c r="B2811" s="1">
        <v>321820</v>
      </c>
      <c r="C2811" s="1">
        <v>82744</v>
      </c>
      <c r="D2811" s="1">
        <v>89917</v>
      </c>
      <c r="E2811" s="1">
        <v>109.24</v>
      </c>
      <c r="F2811" s="1">
        <v>110</v>
      </c>
      <c r="G2811" s="1">
        <v>110.17</v>
      </c>
      <c r="H2811" s="2">
        <v>52.7</v>
      </c>
      <c r="I2811" s="2">
        <v>29.9</v>
      </c>
      <c r="J2811" s="2">
        <v>88.4</v>
      </c>
      <c r="K2811" s="2">
        <v>89</v>
      </c>
      <c r="L2811">
        <f>SUMIFS(US!B:B,US!$D:$D,YEAR(daily!$A2811),US!$E:$E,MONTH(daily!$A2811))</f>
        <v>10083</v>
      </c>
      <c r="M2811">
        <f>SUMIFS(US!C:C,US!$D:$D,YEAR(daily!$A2811),US!$E:$E,MONTH(daily!$A2811))</f>
        <v>18420</v>
      </c>
      <c r="N2811">
        <f>SUMIFS(COT!E:E,COT!$A:$A,YEAR(daily!$A2811),COT!$B:$B,WEEKNUM(daily!$A2811))</f>
        <v>1624328</v>
      </c>
      <c r="O2811">
        <f>SUMIFS(COT!F:F,COT!$A:$A,YEAR(daily!$A2811),COT!$B:$B,WEEKNUM(daily!$A2811))</f>
        <v>399341</v>
      </c>
      <c r="P2811">
        <f>SUMIFS(COT!G:G,COT!$A:$A,YEAR(daily!$A2811),COT!$B:$B,WEEKNUM(daily!$A2811))</f>
        <v>155015</v>
      </c>
      <c r="Q2811">
        <f>SUMIFS(COT!H:H,COT!$A:$A,YEAR(daily!$A2811),COT!$B:$B,WEEKNUM(daily!$A2811))</f>
        <v>410705</v>
      </c>
      <c r="R2811">
        <f>SUMIFS(COT!I:I,COT!$A:$A,YEAR(daily!$A2811),COT!$B:$B,WEEKNUM(daily!$A2811))</f>
        <v>713611</v>
      </c>
      <c r="S2811">
        <f>SUMIFS(COT!J:J,COT!$A:$A,YEAR(daily!$A2811),COT!$B:$B,WEEKNUM(daily!$A2811))</f>
        <v>997315</v>
      </c>
      <c r="T2811">
        <f>SUMIFS(COT!K:K,COT!$A:$A,YEAR(daily!$A2811),COT!$B:$B,WEEKNUM(daily!$A2811))</f>
        <v>100671</v>
      </c>
      <c r="U2811">
        <f>SUMIFS(COT!L:L,COT!$A:$A,YEAR(daily!$A2811),COT!$B:$B,WEEKNUM(daily!$A2811))</f>
        <v>61293</v>
      </c>
      <c r="V2811">
        <f>SUMIFS(COT!M:M,COT!$A:$A,YEAR(daily!$A2811),COT!$B:$B,WEEKNUM(daily!$A2811))</f>
        <v>155</v>
      </c>
      <c r="W2811">
        <f>SUMIFS(COT!N:N,COT!$A:$A,YEAR(daily!$A2811),COT!$B:$B,WEEKNUM(daily!$A2811))</f>
        <v>90</v>
      </c>
      <c r="X2811">
        <f>SUMIFS(COT!O:O,COT!$A:$A,YEAR(daily!$A2811),COT!$B:$B,WEEKNUM(daily!$A2811))</f>
        <v>165</v>
      </c>
      <c r="Y2811">
        <f>SUMIFS(COT!P:P,COT!$A:$A,YEAR(daily!$A2811),COT!$B:$B,WEEKNUM(daily!$A2811))</f>
        <v>84</v>
      </c>
      <c r="Z2811">
        <f>SUMIFS(COT!Q:Q,COT!$A:$A,YEAR(daily!$A2811),COT!$B:$B,WEEKNUM(daily!$A2811))</f>
        <v>99</v>
      </c>
      <c r="AA2811">
        <f>SUMIFS(Saudi!B:B,Saudi!$A:$A,YEAR(daily!$A2811))</f>
        <v>1117.7919999999999</v>
      </c>
      <c r="AB2811">
        <f>SUMIFS(Saudi!C:C,Saudi!$A:$A,YEAR(daily!$A2811))</f>
        <v>837.5</v>
      </c>
      <c r="AC2811">
        <f>SUMIFS(Saudi!F:F,Saudi!$A:$A,YEAR(daily!$A2811))</f>
        <v>4186680</v>
      </c>
      <c r="AD2811">
        <f>SUMIFS(Saudi!G:G,Saudi!$A:$A,YEAR(daily!$A2811))</f>
        <v>95.120400125395847</v>
      </c>
      <c r="AE2811">
        <f>SUMIFS(Saudi!H:H,Saudi!$A:$A,YEAR(daily!$A2811))</f>
        <v>398238676.7969923</v>
      </c>
      <c r="AF2811" s="5">
        <f t="shared" si="111"/>
        <v>5</v>
      </c>
      <c r="AG2811" s="5">
        <f t="shared" si="112"/>
        <v>2011</v>
      </c>
    </row>
    <row r="2812" spans="1:33">
      <c r="A2812" s="3">
        <v>40668</v>
      </c>
      <c r="B2812" s="1">
        <v>331066</v>
      </c>
      <c r="C2812" s="1">
        <v>80592</v>
      </c>
      <c r="D2812" s="1">
        <v>90191</v>
      </c>
      <c r="E2812" s="1">
        <v>99.8</v>
      </c>
      <c r="F2812" s="1">
        <v>100.64</v>
      </c>
      <c r="G2812" s="1">
        <v>100.85</v>
      </c>
      <c r="H2812" s="2">
        <v>52.7</v>
      </c>
      <c r="I2812" s="2">
        <v>29.9</v>
      </c>
      <c r="J2812" s="2">
        <v>88.4</v>
      </c>
      <c r="K2812" s="2">
        <v>89</v>
      </c>
      <c r="L2812">
        <f>SUMIFS(US!B:B,US!$D:$D,YEAR(daily!$A2812),US!$E:$E,MONTH(daily!$A2812))</f>
        <v>10083</v>
      </c>
      <c r="M2812">
        <f>SUMIFS(US!C:C,US!$D:$D,YEAR(daily!$A2812),US!$E:$E,MONTH(daily!$A2812))</f>
        <v>18420</v>
      </c>
      <c r="N2812">
        <f>SUMIFS(COT!E:E,COT!$A:$A,YEAR(daily!$A2812),COT!$B:$B,WEEKNUM(daily!$A2812))</f>
        <v>1624328</v>
      </c>
      <c r="O2812">
        <f>SUMIFS(COT!F:F,COT!$A:$A,YEAR(daily!$A2812),COT!$B:$B,WEEKNUM(daily!$A2812))</f>
        <v>399341</v>
      </c>
      <c r="P2812">
        <f>SUMIFS(COT!G:G,COT!$A:$A,YEAR(daily!$A2812),COT!$B:$B,WEEKNUM(daily!$A2812))</f>
        <v>155015</v>
      </c>
      <c r="Q2812">
        <f>SUMIFS(COT!H:H,COT!$A:$A,YEAR(daily!$A2812),COT!$B:$B,WEEKNUM(daily!$A2812))</f>
        <v>410705</v>
      </c>
      <c r="R2812">
        <f>SUMIFS(COT!I:I,COT!$A:$A,YEAR(daily!$A2812),COT!$B:$B,WEEKNUM(daily!$A2812))</f>
        <v>713611</v>
      </c>
      <c r="S2812">
        <f>SUMIFS(COT!J:J,COT!$A:$A,YEAR(daily!$A2812),COT!$B:$B,WEEKNUM(daily!$A2812))</f>
        <v>997315</v>
      </c>
      <c r="T2812">
        <f>SUMIFS(COT!K:K,COT!$A:$A,YEAR(daily!$A2812),COT!$B:$B,WEEKNUM(daily!$A2812))</f>
        <v>100671</v>
      </c>
      <c r="U2812">
        <f>SUMIFS(COT!L:L,COT!$A:$A,YEAR(daily!$A2812),COT!$B:$B,WEEKNUM(daily!$A2812))</f>
        <v>61293</v>
      </c>
      <c r="V2812">
        <f>SUMIFS(COT!M:M,COT!$A:$A,YEAR(daily!$A2812),COT!$B:$B,WEEKNUM(daily!$A2812))</f>
        <v>155</v>
      </c>
      <c r="W2812">
        <f>SUMIFS(COT!N:N,COT!$A:$A,YEAR(daily!$A2812),COT!$B:$B,WEEKNUM(daily!$A2812))</f>
        <v>90</v>
      </c>
      <c r="X2812">
        <f>SUMIFS(COT!O:O,COT!$A:$A,YEAR(daily!$A2812),COT!$B:$B,WEEKNUM(daily!$A2812))</f>
        <v>165</v>
      </c>
      <c r="Y2812">
        <f>SUMIFS(COT!P:P,COT!$A:$A,YEAR(daily!$A2812),COT!$B:$B,WEEKNUM(daily!$A2812))</f>
        <v>84</v>
      </c>
      <c r="Z2812">
        <f>SUMIFS(COT!Q:Q,COT!$A:$A,YEAR(daily!$A2812),COT!$B:$B,WEEKNUM(daily!$A2812))</f>
        <v>99</v>
      </c>
      <c r="AA2812">
        <f>SUMIFS(Saudi!B:B,Saudi!$A:$A,YEAR(daily!$A2812))</f>
        <v>1117.7919999999999</v>
      </c>
      <c r="AB2812">
        <f>SUMIFS(Saudi!C:C,Saudi!$A:$A,YEAR(daily!$A2812))</f>
        <v>837.5</v>
      </c>
      <c r="AC2812">
        <f>SUMIFS(Saudi!F:F,Saudi!$A:$A,YEAR(daily!$A2812))</f>
        <v>4186680</v>
      </c>
      <c r="AD2812">
        <f>SUMIFS(Saudi!G:G,Saudi!$A:$A,YEAR(daily!$A2812))</f>
        <v>95.120400125395847</v>
      </c>
      <c r="AE2812">
        <f>SUMIFS(Saudi!H:H,Saudi!$A:$A,YEAR(daily!$A2812))</f>
        <v>398238676.7969923</v>
      </c>
      <c r="AF2812" s="5">
        <f t="shared" si="111"/>
        <v>5</v>
      </c>
      <c r="AG2812" s="5">
        <f t="shared" si="112"/>
        <v>2011</v>
      </c>
    </row>
    <row r="2813" spans="1:33">
      <c r="A2813" s="3">
        <v>40669</v>
      </c>
      <c r="B2813" s="1">
        <v>308727</v>
      </c>
      <c r="C2813" s="1">
        <v>78012</v>
      </c>
      <c r="D2813" s="1">
        <v>90899</v>
      </c>
      <c r="E2813" s="1">
        <v>97.18</v>
      </c>
      <c r="F2813" s="1">
        <v>98.14</v>
      </c>
      <c r="G2813" s="1">
        <v>98.42</v>
      </c>
      <c r="H2813" s="2">
        <v>52.7</v>
      </c>
      <c r="I2813" s="2">
        <v>29.9</v>
      </c>
      <c r="J2813" s="2">
        <v>88.4</v>
      </c>
      <c r="K2813" s="2">
        <v>89</v>
      </c>
      <c r="L2813">
        <f>SUMIFS(US!B:B,US!$D:$D,YEAR(daily!$A2813),US!$E:$E,MONTH(daily!$A2813))</f>
        <v>10083</v>
      </c>
      <c r="M2813">
        <f>SUMIFS(US!C:C,US!$D:$D,YEAR(daily!$A2813),US!$E:$E,MONTH(daily!$A2813))</f>
        <v>18420</v>
      </c>
      <c r="N2813">
        <f>SUMIFS(COT!E:E,COT!$A:$A,YEAR(daily!$A2813),COT!$B:$B,WEEKNUM(daily!$A2813))</f>
        <v>1624328</v>
      </c>
      <c r="O2813">
        <f>SUMIFS(COT!F:F,COT!$A:$A,YEAR(daily!$A2813),COT!$B:$B,WEEKNUM(daily!$A2813))</f>
        <v>399341</v>
      </c>
      <c r="P2813">
        <f>SUMIFS(COT!G:G,COT!$A:$A,YEAR(daily!$A2813),COT!$B:$B,WEEKNUM(daily!$A2813))</f>
        <v>155015</v>
      </c>
      <c r="Q2813">
        <f>SUMIFS(COT!H:H,COT!$A:$A,YEAR(daily!$A2813),COT!$B:$B,WEEKNUM(daily!$A2813))</f>
        <v>410705</v>
      </c>
      <c r="R2813">
        <f>SUMIFS(COT!I:I,COT!$A:$A,YEAR(daily!$A2813),COT!$B:$B,WEEKNUM(daily!$A2813))</f>
        <v>713611</v>
      </c>
      <c r="S2813">
        <f>SUMIFS(COT!J:J,COT!$A:$A,YEAR(daily!$A2813),COT!$B:$B,WEEKNUM(daily!$A2813))</f>
        <v>997315</v>
      </c>
      <c r="T2813">
        <f>SUMIFS(COT!K:K,COT!$A:$A,YEAR(daily!$A2813),COT!$B:$B,WEEKNUM(daily!$A2813))</f>
        <v>100671</v>
      </c>
      <c r="U2813">
        <f>SUMIFS(COT!L:L,COT!$A:$A,YEAR(daily!$A2813),COT!$B:$B,WEEKNUM(daily!$A2813))</f>
        <v>61293</v>
      </c>
      <c r="V2813">
        <f>SUMIFS(COT!M:M,COT!$A:$A,YEAR(daily!$A2813),COT!$B:$B,WEEKNUM(daily!$A2813))</f>
        <v>155</v>
      </c>
      <c r="W2813">
        <f>SUMIFS(COT!N:N,COT!$A:$A,YEAR(daily!$A2813),COT!$B:$B,WEEKNUM(daily!$A2813))</f>
        <v>90</v>
      </c>
      <c r="X2813">
        <f>SUMIFS(COT!O:O,COT!$A:$A,YEAR(daily!$A2813),COT!$B:$B,WEEKNUM(daily!$A2813))</f>
        <v>165</v>
      </c>
      <c r="Y2813">
        <f>SUMIFS(COT!P:P,COT!$A:$A,YEAR(daily!$A2813),COT!$B:$B,WEEKNUM(daily!$A2813))</f>
        <v>84</v>
      </c>
      <c r="Z2813">
        <f>SUMIFS(COT!Q:Q,COT!$A:$A,YEAR(daily!$A2813),COT!$B:$B,WEEKNUM(daily!$A2813))</f>
        <v>99</v>
      </c>
      <c r="AA2813">
        <f>SUMIFS(Saudi!B:B,Saudi!$A:$A,YEAR(daily!$A2813))</f>
        <v>1117.7919999999999</v>
      </c>
      <c r="AB2813">
        <f>SUMIFS(Saudi!C:C,Saudi!$A:$A,YEAR(daily!$A2813))</f>
        <v>837.5</v>
      </c>
      <c r="AC2813">
        <f>SUMIFS(Saudi!F:F,Saudi!$A:$A,YEAR(daily!$A2813))</f>
        <v>4186680</v>
      </c>
      <c r="AD2813">
        <f>SUMIFS(Saudi!G:G,Saudi!$A:$A,YEAR(daily!$A2813))</f>
        <v>95.120400125395847</v>
      </c>
      <c r="AE2813">
        <f>SUMIFS(Saudi!H:H,Saudi!$A:$A,YEAR(daily!$A2813))</f>
        <v>398238676.7969923</v>
      </c>
      <c r="AF2813" s="5">
        <f t="shared" si="111"/>
        <v>5</v>
      </c>
      <c r="AG2813" s="5">
        <f t="shared" si="112"/>
        <v>2011</v>
      </c>
    </row>
    <row r="2814" spans="1:33">
      <c r="A2814" s="3">
        <v>40672</v>
      </c>
      <c r="B2814" s="1">
        <v>290599</v>
      </c>
      <c r="C2814" s="1">
        <v>81058</v>
      </c>
      <c r="D2814" s="1">
        <v>91056</v>
      </c>
      <c r="E2814" s="1">
        <v>102.55</v>
      </c>
      <c r="F2814" s="1">
        <v>103.47</v>
      </c>
      <c r="G2814" s="1">
        <v>103.73</v>
      </c>
      <c r="H2814" s="2">
        <v>52.7</v>
      </c>
      <c r="I2814" s="2">
        <v>29.9</v>
      </c>
      <c r="J2814" s="2">
        <v>88.4</v>
      </c>
      <c r="K2814" s="2">
        <v>89</v>
      </c>
      <c r="L2814">
        <f>SUMIFS(US!B:B,US!$D:$D,YEAR(daily!$A2814),US!$E:$E,MONTH(daily!$A2814))</f>
        <v>10083</v>
      </c>
      <c r="M2814">
        <f>SUMIFS(US!C:C,US!$D:$D,YEAR(daily!$A2814),US!$E:$E,MONTH(daily!$A2814))</f>
        <v>18420</v>
      </c>
      <c r="N2814">
        <f>SUMIFS(COT!E:E,COT!$A:$A,YEAR(daily!$A2814),COT!$B:$B,WEEKNUM(daily!$A2814))</f>
        <v>1653799</v>
      </c>
      <c r="O2814">
        <f>SUMIFS(COT!F:F,COT!$A:$A,YEAR(daily!$A2814),COT!$B:$B,WEEKNUM(daily!$A2814))</f>
        <v>380615</v>
      </c>
      <c r="P2814">
        <f>SUMIFS(COT!G:G,COT!$A:$A,YEAR(daily!$A2814),COT!$B:$B,WEEKNUM(daily!$A2814))</f>
        <v>169101</v>
      </c>
      <c r="Q2814">
        <f>SUMIFS(COT!H:H,COT!$A:$A,YEAR(daily!$A2814),COT!$B:$B,WEEKNUM(daily!$A2814))</f>
        <v>434232</v>
      </c>
      <c r="R2814">
        <f>SUMIFS(COT!I:I,COT!$A:$A,YEAR(daily!$A2814),COT!$B:$B,WEEKNUM(daily!$A2814))</f>
        <v>746443</v>
      </c>
      <c r="S2814">
        <f>SUMIFS(COT!J:J,COT!$A:$A,YEAR(daily!$A2814),COT!$B:$B,WEEKNUM(daily!$A2814))</f>
        <v>989614</v>
      </c>
      <c r="T2814">
        <f>SUMIFS(COT!K:K,COT!$A:$A,YEAR(daily!$A2814),COT!$B:$B,WEEKNUM(daily!$A2814))</f>
        <v>92509</v>
      </c>
      <c r="U2814">
        <f>SUMIFS(COT!L:L,COT!$A:$A,YEAR(daily!$A2814),COT!$B:$B,WEEKNUM(daily!$A2814))</f>
        <v>60852</v>
      </c>
      <c r="V2814">
        <f>SUMIFS(COT!M:M,COT!$A:$A,YEAR(daily!$A2814),COT!$B:$B,WEEKNUM(daily!$A2814))</f>
        <v>150</v>
      </c>
      <c r="W2814">
        <f>SUMIFS(COT!N:N,COT!$A:$A,YEAR(daily!$A2814),COT!$B:$B,WEEKNUM(daily!$A2814))</f>
        <v>94</v>
      </c>
      <c r="X2814">
        <f>SUMIFS(COT!O:O,COT!$A:$A,YEAR(daily!$A2814),COT!$B:$B,WEEKNUM(daily!$A2814))</f>
        <v>175</v>
      </c>
      <c r="Y2814">
        <f>SUMIFS(COT!P:P,COT!$A:$A,YEAR(daily!$A2814),COT!$B:$B,WEEKNUM(daily!$A2814))</f>
        <v>89</v>
      </c>
      <c r="Z2814">
        <f>SUMIFS(COT!Q:Q,COT!$A:$A,YEAR(daily!$A2814),COT!$B:$B,WEEKNUM(daily!$A2814))</f>
        <v>98</v>
      </c>
      <c r="AA2814">
        <f>SUMIFS(Saudi!B:B,Saudi!$A:$A,YEAR(daily!$A2814))</f>
        <v>1117.7919999999999</v>
      </c>
      <c r="AB2814">
        <f>SUMIFS(Saudi!C:C,Saudi!$A:$A,YEAR(daily!$A2814))</f>
        <v>837.5</v>
      </c>
      <c r="AC2814">
        <f>SUMIFS(Saudi!F:F,Saudi!$A:$A,YEAR(daily!$A2814))</f>
        <v>4186680</v>
      </c>
      <c r="AD2814">
        <f>SUMIFS(Saudi!G:G,Saudi!$A:$A,YEAR(daily!$A2814))</f>
        <v>95.120400125395847</v>
      </c>
      <c r="AE2814">
        <f>SUMIFS(Saudi!H:H,Saudi!$A:$A,YEAR(daily!$A2814))</f>
        <v>398238676.7969923</v>
      </c>
      <c r="AF2814" s="5">
        <f t="shared" si="111"/>
        <v>5</v>
      </c>
      <c r="AG2814" s="5">
        <f t="shared" si="112"/>
        <v>2011</v>
      </c>
    </row>
    <row r="2815" spans="1:33">
      <c r="A2815" s="3">
        <v>40673</v>
      </c>
      <c r="B2815" s="1">
        <v>256673</v>
      </c>
      <c r="C2815" s="1">
        <v>88159</v>
      </c>
      <c r="D2815" s="1">
        <v>89722</v>
      </c>
      <c r="E2815" s="1">
        <v>103.88</v>
      </c>
      <c r="F2815" s="1">
        <v>104.87</v>
      </c>
      <c r="G2815" s="1">
        <v>105.18</v>
      </c>
      <c r="H2815" s="2">
        <v>52.7</v>
      </c>
      <c r="I2815" s="2">
        <v>29.9</v>
      </c>
      <c r="J2815" s="2">
        <v>88.4</v>
      </c>
      <c r="K2815" s="2">
        <v>89</v>
      </c>
      <c r="L2815">
        <f>SUMIFS(US!B:B,US!$D:$D,YEAR(daily!$A2815),US!$E:$E,MONTH(daily!$A2815))</f>
        <v>10083</v>
      </c>
      <c r="M2815">
        <f>SUMIFS(US!C:C,US!$D:$D,YEAR(daily!$A2815),US!$E:$E,MONTH(daily!$A2815))</f>
        <v>18420</v>
      </c>
      <c r="N2815">
        <f>SUMIFS(COT!E:E,COT!$A:$A,YEAR(daily!$A2815),COT!$B:$B,WEEKNUM(daily!$A2815))</f>
        <v>1653799</v>
      </c>
      <c r="O2815">
        <f>SUMIFS(COT!F:F,COT!$A:$A,YEAR(daily!$A2815),COT!$B:$B,WEEKNUM(daily!$A2815))</f>
        <v>380615</v>
      </c>
      <c r="P2815">
        <f>SUMIFS(COT!G:G,COT!$A:$A,YEAR(daily!$A2815),COT!$B:$B,WEEKNUM(daily!$A2815))</f>
        <v>169101</v>
      </c>
      <c r="Q2815">
        <f>SUMIFS(COT!H:H,COT!$A:$A,YEAR(daily!$A2815),COT!$B:$B,WEEKNUM(daily!$A2815))</f>
        <v>434232</v>
      </c>
      <c r="R2815">
        <f>SUMIFS(COT!I:I,COT!$A:$A,YEAR(daily!$A2815),COT!$B:$B,WEEKNUM(daily!$A2815))</f>
        <v>746443</v>
      </c>
      <c r="S2815">
        <f>SUMIFS(COT!J:J,COT!$A:$A,YEAR(daily!$A2815),COT!$B:$B,WEEKNUM(daily!$A2815))</f>
        <v>989614</v>
      </c>
      <c r="T2815">
        <f>SUMIFS(COT!K:K,COT!$A:$A,YEAR(daily!$A2815),COT!$B:$B,WEEKNUM(daily!$A2815))</f>
        <v>92509</v>
      </c>
      <c r="U2815">
        <f>SUMIFS(COT!L:L,COT!$A:$A,YEAR(daily!$A2815),COT!$B:$B,WEEKNUM(daily!$A2815))</f>
        <v>60852</v>
      </c>
      <c r="V2815">
        <f>SUMIFS(COT!M:M,COT!$A:$A,YEAR(daily!$A2815),COT!$B:$B,WEEKNUM(daily!$A2815))</f>
        <v>150</v>
      </c>
      <c r="W2815">
        <f>SUMIFS(COT!N:N,COT!$A:$A,YEAR(daily!$A2815),COT!$B:$B,WEEKNUM(daily!$A2815))</f>
        <v>94</v>
      </c>
      <c r="X2815">
        <f>SUMIFS(COT!O:O,COT!$A:$A,YEAR(daily!$A2815),COT!$B:$B,WEEKNUM(daily!$A2815))</f>
        <v>175</v>
      </c>
      <c r="Y2815">
        <f>SUMIFS(COT!P:P,COT!$A:$A,YEAR(daily!$A2815),COT!$B:$B,WEEKNUM(daily!$A2815))</f>
        <v>89</v>
      </c>
      <c r="Z2815">
        <f>SUMIFS(COT!Q:Q,COT!$A:$A,YEAR(daily!$A2815),COT!$B:$B,WEEKNUM(daily!$A2815))</f>
        <v>98</v>
      </c>
      <c r="AA2815">
        <f>SUMIFS(Saudi!B:B,Saudi!$A:$A,YEAR(daily!$A2815))</f>
        <v>1117.7919999999999</v>
      </c>
      <c r="AB2815">
        <f>SUMIFS(Saudi!C:C,Saudi!$A:$A,YEAR(daily!$A2815))</f>
        <v>837.5</v>
      </c>
      <c r="AC2815">
        <f>SUMIFS(Saudi!F:F,Saudi!$A:$A,YEAR(daily!$A2815))</f>
        <v>4186680</v>
      </c>
      <c r="AD2815">
        <f>SUMIFS(Saudi!G:G,Saudi!$A:$A,YEAR(daily!$A2815))</f>
        <v>95.120400125395847</v>
      </c>
      <c r="AE2815">
        <f>SUMIFS(Saudi!H:H,Saudi!$A:$A,YEAR(daily!$A2815))</f>
        <v>398238676.7969923</v>
      </c>
      <c r="AF2815" s="5">
        <f t="shared" si="111"/>
        <v>5</v>
      </c>
      <c r="AG2815" s="5">
        <f t="shared" si="112"/>
        <v>2011</v>
      </c>
    </row>
    <row r="2816" spans="1:33">
      <c r="A2816" s="3">
        <v>40674</v>
      </c>
      <c r="B2816" s="1">
        <v>233531</v>
      </c>
      <c r="C2816" s="1">
        <v>92239</v>
      </c>
      <c r="D2816" s="1">
        <v>89878</v>
      </c>
      <c r="E2816" s="1">
        <v>98.21</v>
      </c>
      <c r="F2816" s="1">
        <v>99.12</v>
      </c>
      <c r="G2816" s="1">
        <v>99.37</v>
      </c>
      <c r="H2816" s="2">
        <v>52.7</v>
      </c>
      <c r="I2816" s="2">
        <v>29.9</v>
      </c>
      <c r="J2816" s="2">
        <v>88.4</v>
      </c>
      <c r="K2816" s="2">
        <v>89</v>
      </c>
      <c r="L2816">
        <f>SUMIFS(US!B:B,US!$D:$D,YEAR(daily!$A2816),US!$E:$E,MONTH(daily!$A2816))</f>
        <v>10083</v>
      </c>
      <c r="M2816">
        <f>SUMIFS(US!C:C,US!$D:$D,YEAR(daily!$A2816),US!$E:$E,MONTH(daily!$A2816))</f>
        <v>18420</v>
      </c>
      <c r="N2816">
        <f>SUMIFS(COT!E:E,COT!$A:$A,YEAR(daily!$A2816),COT!$B:$B,WEEKNUM(daily!$A2816))</f>
        <v>1653799</v>
      </c>
      <c r="O2816">
        <f>SUMIFS(COT!F:F,COT!$A:$A,YEAR(daily!$A2816),COT!$B:$B,WEEKNUM(daily!$A2816))</f>
        <v>380615</v>
      </c>
      <c r="P2816">
        <f>SUMIFS(COT!G:G,COT!$A:$A,YEAR(daily!$A2816),COT!$B:$B,WEEKNUM(daily!$A2816))</f>
        <v>169101</v>
      </c>
      <c r="Q2816">
        <f>SUMIFS(COT!H:H,COT!$A:$A,YEAR(daily!$A2816),COT!$B:$B,WEEKNUM(daily!$A2816))</f>
        <v>434232</v>
      </c>
      <c r="R2816">
        <f>SUMIFS(COT!I:I,COT!$A:$A,YEAR(daily!$A2816),COT!$B:$B,WEEKNUM(daily!$A2816))</f>
        <v>746443</v>
      </c>
      <c r="S2816">
        <f>SUMIFS(COT!J:J,COT!$A:$A,YEAR(daily!$A2816),COT!$B:$B,WEEKNUM(daily!$A2816))</f>
        <v>989614</v>
      </c>
      <c r="T2816">
        <f>SUMIFS(COT!K:K,COT!$A:$A,YEAR(daily!$A2816),COT!$B:$B,WEEKNUM(daily!$A2816))</f>
        <v>92509</v>
      </c>
      <c r="U2816">
        <f>SUMIFS(COT!L:L,COT!$A:$A,YEAR(daily!$A2816),COT!$B:$B,WEEKNUM(daily!$A2816))</f>
        <v>60852</v>
      </c>
      <c r="V2816">
        <f>SUMIFS(COT!M:M,COT!$A:$A,YEAR(daily!$A2816),COT!$B:$B,WEEKNUM(daily!$A2816))</f>
        <v>150</v>
      </c>
      <c r="W2816">
        <f>SUMIFS(COT!N:N,COT!$A:$A,YEAR(daily!$A2816),COT!$B:$B,WEEKNUM(daily!$A2816))</f>
        <v>94</v>
      </c>
      <c r="X2816">
        <f>SUMIFS(COT!O:O,COT!$A:$A,YEAR(daily!$A2816),COT!$B:$B,WEEKNUM(daily!$A2816))</f>
        <v>175</v>
      </c>
      <c r="Y2816">
        <f>SUMIFS(COT!P:P,COT!$A:$A,YEAR(daily!$A2816),COT!$B:$B,WEEKNUM(daily!$A2816))</f>
        <v>89</v>
      </c>
      <c r="Z2816">
        <f>SUMIFS(COT!Q:Q,COT!$A:$A,YEAR(daily!$A2816),COT!$B:$B,WEEKNUM(daily!$A2816))</f>
        <v>98</v>
      </c>
      <c r="AA2816">
        <f>SUMIFS(Saudi!B:B,Saudi!$A:$A,YEAR(daily!$A2816))</f>
        <v>1117.7919999999999</v>
      </c>
      <c r="AB2816">
        <f>SUMIFS(Saudi!C:C,Saudi!$A:$A,YEAR(daily!$A2816))</f>
        <v>837.5</v>
      </c>
      <c r="AC2816">
        <f>SUMIFS(Saudi!F:F,Saudi!$A:$A,YEAR(daily!$A2816))</f>
        <v>4186680</v>
      </c>
      <c r="AD2816">
        <f>SUMIFS(Saudi!G:G,Saudi!$A:$A,YEAR(daily!$A2816))</f>
        <v>95.120400125395847</v>
      </c>
      <c r="AE2816">
        <f>SUMIFS(Saudi!H:H,Saudi!$A:$A,YEAR(daily!$A2816))</f>
        <v>398238676.7969923</v>
      </c>
      <c r="AF2816" s="5">
        <f t="shared" si="111"/>
        <v>5</v>
      </c>
      <c r="AG2816" s="5">
        <f t="shared" si="112"/>
        <v>2011</v>
      </c>
    </row>
    <row r="2817" spans="1:33">
      <c r="A2817" s="3">
        <v>40675</v>
      </c>
      <c r="B2817" s="1">
        <v>208145</v>
      </c>
      <c r="C2817" s="1">
        <v>93729</v>
      </c>
      <c r="D2817" s="1">
        <v>88411</v>
      </c>
      <c r="E2817" s="1">
        <v>98.97</v>
      </c>
      <c r="F2817" s="1">
        <v>99.85</v>
      </c>
      <c r="G2817" s="1">
        <v>100.14</v>
      </c>
      <c r="H2817" s="2">
        <v>52.7</v>
      </c>
      <c r="I2817" s="2">
        <v>29.9</v>
      </c>
      <c r="J2817" s="2">
        <v>88.4</v>
      </c>
      <c r="K2817" s="2">
        <v>89</v>
      </c>
      <c r="L2817">
        <f>SUMIFS(US!B:B,US!$D:$D,YEAR(daily!$A2817),US!$E:$E,MONTH(daily!$A2817))</f>
        <v>10083</v>
      </c>
      <c r="M2817">
        <f>SUMIFS(US!C:C,US!$D:$D,YEAR(daily!$A2817),US!$E:$E,MONTH(daily!$A2817))</f>
        <v>18420</v>
      </c>
      <c r="N2817">
        <f>SUMIFS(COT!E:E,COT!$A:$A,YEAR(daily!$A2817),COT!$B:$B,WEEKNUM(daily!$A2817))</f>
        <v>1653799</v>
      </c>
      <c r="O2817">
        <f>SUMIFS(COT!F:F,COT!$A:$A,YEAR(daily!$A2817),COT!$B:$B,WEEKNUM(daily!$A2817))</f>
        <v>380615</v>
      </c>
      <c r="P2817">
        <f>SUMIFS(COT!G:G,COT!$A:$A,YEAR(daily!$A2817),COT!$B:$B,WEEKNUM(daily!$A2817))</f>
        <v>169101</v>
      </c>
      <c r="Q2817">
        <f>SUMIFS(COT!H:H,COT!$A:$A,YEAR(daily!$A2817),COT!$B:$B,WEEKNUM(daily!$A2817))</f>
        <v>434232</v>
      </c>
      <c r="R2817">
        <f>SUMIFS(COT!I:I,COT!$A:$A,YEAR(daily!$A2817),COT!$B:$B,WEEKNUM(daily!$A2817))</f>
        <v>746443</v>
      </c>
      <c r="S2817">
        <f>SUMIFS(COT!J:J,COT!$A:$A,YEAR(daily!$A2817),COT!$B:$B,WEEKNUM(daily!$A2817))</f>
        <v>989614</v>
      </c>
      <c r="T2817">
        <f>SUMIFS(COT!K:K,COT!$A:$A,YEAR(daily!$A2817),COT!$B:$B,WEEKNUM(daily!$A2817))</f>
        <v>92509</v>
      </c>
      <c r="U2817">
        <f>SUMIFS(COT!L:L,COT!$A:$A,YEAR(daily!$A2817),COT!$B:$B,WEEKNUM(daily!$A2817))</f>
        <v>60852</v>
      </c>
      <c r="V2817">
        <f>SUMIFS(COT!M:M,COT!$A:$A,YEAR(daily!$A2817),COT!$B:$B,WEEKNUM(daily!$A2817))</f>
        <v>150</v>
      </c>
      <c r="W2817">
        <f>SUMIFS(COT!N:N,COT!$A:$A,YEAR(daily!$A2817),COT!$B:$B,WEEKNUM(daily!$A2817))</f>
        <v>94</v>
      </c>
      <c r="X2817">
        <f>SUMIFS(COT!O:O,COT!$A:$A,YEAR(daily!$A2817),COT!$B:$B,WEEKNUM(daily!$A2817))</f>
        <v>175</v>
      </c>
      <c r="Y2817">
        <f>SUMIFS(COT!P:P,COT!$A:$A,YEAR(daily!$A2817),COT!$B:$B,WEEKNUM(daily!$A2817))</f>
        <v>89</v>
      </c>
      <c r="Z2817">
        <f>SUMIFS(COT!Q:Q,COT!$A:$A,YEAR(daily!$A2817),COT!$B:$B,WEEKNUM(daily!$A2817))</f>
        <v>98</v>
      </c>
      <c r="AA2817">
        <f>SUMIFS(Saudi!B:B,Saudi!$A:$A,YEAR(daily!$A2817))</f>
        <v>1117.7919999999999</v>
      </c>
      <c r="AB2817">
        <f>SUMIFS(Saudi!C:C,Saudi!$A:$A,YEAR(daily!$A2817))</f>
        <v>837.5</v>
      </c>
      <c r="AC2817">
        <f>SUMIFS(Saudi!F:F,Saudi!$A:$A,YEAR(daily!$A2817))</f>
        <v>4186680</v>
      </c>
      <c r="AD2817">
        <f>SUMIFS(Saudi!G:G,Saudi!$A:$A,YEAR(daily!$A2817))</f>
        <v>95.120400125395847</v>
      </c>
      <c r="AE2817">
        <f>SUMIFS(Saudi!H:H,Saudi!$A:$A,YEAR(daily!$A2817))</f>
        <v>398238676.7969923</v>
      </c>
      <c r="AF2817" s="5">
        <f t="shared" si="111"/>
        <v>5</v>
      </c>
      <c r="AG2817" s="5">
        <f t="shared" si="112"/>
        <v>2011</v>
      </c>
    </row>
    <row r="2818" spans="1:33">
      <c r="A2818" s="3">
        <v>40676</v>
      </c>
      <c r="B2818" s="1">
        <v>191189</v>
      </c>
      <c r="C2818" s="1">
        <v>90516</v>
      </c>
      <c r="D2818" s="1">
        <v>88770</v>
      </c>
      <c r="E2818" s="1">
        <v>99.65</v>
      </c>
      <c r="F2818" s="1">
        <v>100.48</v>
      </c>
      <c r="G2818" s="1">
        <v>100.79</v>
      </c>
      <c r="H2818" s="2">
        <v>52.7</v>
      </c>
      <c r="I2818" s="2">
        <v>29.9</v>
      </c>
      <c r="J2818" s="2">
        <v>88.4</v>
      </c>
      <c r="K2818" s="2">
        <v>89</v>
      </c>
      <c r="L2818">
        <f>SUMIFS(US!B:B,US!$D:$D,YEAR(daily!$A2818),US!$E:$E,MONTH(daily!$A2818))</f>
        <v>10083</v>
      </c>
      <c r="M2818">
        <f>SUMIFS(US!C:C,US!$D:$D,YEAR(daily!$A2818),US!$E:$E,MONTH(daily!$A2818))</f>
        <v>18420</v>
      </c>
      <c r="N2818">
        <f>SUMIFS(COT!E:E,COT!$A:$A,YEAR(daily!$A2818),COT!$B:$B,WEEKNUM(daily!$A2818))</f>
        <v>1653799</v>
      </c>
      <c r="O2818">
        <f>SUMIFS(COT!F:F,COT!$A:$A,YEAR(daily!$A2818),COT!$B:$B,WEEKNUM(daily!$A2818))</f>
        <v>380615</v>
      </c>
      <c r="P2818">
        <f>SUMIFS(COT!G:G,COT!$A:$A,YEAR(daily!$A2818),COT!$B:$B,WEEKNUM(daily!$A2818))</f>
        <v>169101</v>
      </c>
      <c r="Q2818">
        <f>SUMIFS(COT!H:H,COT!$A:$A,YEAR(daily!$A2818),COT!$B:$B,WEEKNUM(daily!$A2818))</f>
        <v>434232</v>
      </c>
      <c r="R2818">
        <f>SUMIFS(COT!I:I,COT!$A:$A,YEAR(daily!$A2818),COT!$B:$B,WEEKNUM(daily!$A2818))</f>
        <v>746443</v>
      </c>
      <c r="S2818">
        <f>SUMIFS(COT!J:J,COT!$A:$A,YEAR(daily!$A2818),COT!$B:$B,WEEKNUM(daily!$A2818))</f>
        <v>989614</v>
      </c>
      <c r="T2818">
        <f>SUMIFS(COT!K:K,COT!$A:$A,YEAR(daily!$A2818),COT!$B:$B,WEEKNUM(daily!$A2818))</f>
        <v>92509</v>
      </c>
      <c r="U2818">
        <f>SUMIFS(COT!L:L,COT!$A:$A,YEAR(daily!$A2818),COT!$B:$B,WEEKNUM(daily!$A2818))</f>
        <v>60852</v>
      </c>
      <c r="V2818">
        <f>SUMIFS(COT!M:M,COT!$A:$A,YEAR(daily!$A2818),COT!$B:$B,WEEKNUM(daily!$A2818))</f>
        <v>150</v>
      </c>
      <c r="W2818">
        <f>SUMIFS(COT!N:N,COT!$A:$A,YEAR(daily!$A2818),COT!$B:$B,WEEKNUM(daily!$A2818))</f>
        <v>94</v>
      </c>
      <c r="X2818">
        <f>SUMIFS(COT!O:O,COT!$A:$A,YEAR(daily!$A2818),COT!$B:$B,WEEKNUM(daily!$A2818))</f>
        <v>175</v>
      </c>
      <c r="Y2818">
        <f>SUMIFS(COT!P:P,COT!$A:$A,YEAR(daily!$A2818),COT!$B:$B,WEEKNUM(daily!$A2818))</f>
        <v>89</v>
      </c>
      <c r="Z2818">
        <f>SUMIFS(COT!Q:Q,COT!$A:$A,YEAR(daily!$A2818),COT!$B:$B,WEEKNUM(daily!$A2818))</f>
        <v>98</v>
      </c>
      <c r="AA2818">
        <f>SUMIFS(Saudi!B:B,Saudi!$A:$A,YEAR(daily!$A2818))</f>
        <v>1117.7919999999999</v>
      </c>
      <c r="AB2818">
        <f>SUMIFS(Saudi!C:C,Saudi!$A:$A,YEAR(daily!$A2818))</f>
        <v>837.5</v>
      </c>
      <c r="AC2818">
        <f>SUMIFS(Saudi!F:F,Saudi!$A:$A,YEAR(daily!$A2818))</f>
        <v>4186680</v>
      </c>
      <c r="AD2818">
        <f>SUMIFS(Saudi!G:G,Saudi!$A:$A,YEAR(daily!$A2818))</f>
        <v>95.120400125395847</v>
      </c>
      <c r="AE2818">
        <f>SUMIFS(Saudi!H:H,Saudi!$A:$A,YEAR(daily!$A2818))</f>
        <v>398238676.7969923</v>
      </c>
      <c r="AF2818" s="5">
        <f t="shared" ref="AF2818:AF2881" si="113">MONTH(A2818)</f>
        <v>5</v>
      </c>
      <c r="AG2818" s="5">
        <f t="shared" ref="AG2818:AG2881" si="114">YEAR(A2818)</f>
        <v>2011</v>
      </c>
    </row>
    <row r="2819" spans="1:33">
      <c r="A2819" s="3">
        <v>40679</v>
      </c>
      <c r="B2819" s="1">
        <v>165081</v>
      </c>
      <c r="C2819" s="1">
        <v>90941</v>
      </c>
      <c r="D2819" s="1">
        <v>88220</v>
      </c>
      <c r="E2819" s="1">
        <v>97.37</v>
      </c>
      <c r="F2819" s="1">
        <v>98.25</v>
      </c>
      <c r="G2819" s="1">
        <v>98.59</v>
      </c>
      <c r="H2819" s="2">
        <v>52.7</v>
      </c>
      <c r="I2819" s="2">
        <v>29.9</v>
      </c>
      <c r="J2819" s="2">
        <v>88.4</v>
      </c>
      <c r="K2819" s="2">
        <v>89</v>
      </c>
      <c r="L2819">
        <f>SUMIFS(US!B:B,US!$D:$D,YEAR(daily!$A2819),US!$E:$E,MONTH(daily!$A2819))</f>
        <v>10083</v>
      </c>
      <c r="M2819">
        <f>SUMIFS(US!C:C,US!$D:$D,YEAR(daily!$A2819),US!$E:$E,MONTH(daily!$A2819))</f>
        <v>18420</v>
      </c>
      <c r="N2819">
        <f>SUMIFS(COT!E:E,COT!$A:$A,YEAR(daily!$A2819),COT!$B:$B,WEEKNUM(daily!$A2819))</f>
        <v>1582868</v>
      </c>
      <c r="O2819">
        <f>SUMIFS(COT!F:F,COT!$A:$A,YEAR(daily!$A2819),COT!$B:$B,WEEKNUM(daily!$A2819))</f>
        <v>344633</v>
      </c>
      <c r="P2819">
        <f>SUMIFS(COT!G:G,COT!$A:$A,YEAR(daily!$A2819),COT!$B:$B,WEEKNUM(daily!$A2819))</f>
        <v>141554</v>
      </c>
      <c r="Q2819">
        <f>SUMIFS(COT!H:H,COT!$A:$A,YEAR(daily!$A2819),COT!$B:$B,WEEKNUM(daily!$A2819))</f>
        <v>413835</v>
      </c>
      <c r="R2819">
        <f>SUMIFS(COT!I:I,COT!$A:$A,YEAR(daily!$A2819),COT!$B:$B,WEEKNUM(daily!$A2819))</f>
        <v>723749</v>
      </c>
      <c r="S2819">
        <f>SUMIFS(COT!J:J,COT!$A:$A,YEAR(daily!$A2819),COT!$B:$B,WEEKNUM(daily!$A2819))</f>
        <v>955276</v>
      </c>
      <c r="T2819">
        <f>SUMIFS(COT!K:K,COT!$A:$A,YEAR(daily!$A2819),COT!$B:$B,WEEKNUM(daily!$A2819))</f>
        <v>100651</v>
      </c>
      <c r="U2819">
        <f>SUMIFS(COT!L:L,COT!$A:$A,YEAR(daily!$A2819),COT!$B:$B,WEEKNUM(daily!$A2819))</f>
        <v>72203</v>
      </c>
      <c r="V2819">
        <f>SUMIFS(COT!M:M,COT!$A:$A,YEAR(daily!$A2819),COT!$B:$B,WEEKNUM(daily!$A2819))</f>
        <v>142</v>
      </c>
      <c r="W2819">
        <f>SUMIFS(COT!N:N,COT!$A:$A,YEAR(daily!$A2819),COT!$B:$B,WEEKNUM(daily!$A2819))</f>
        <v>83</v>
      </c>
      <c r="X2819">
        <f>SUMIFS(COT!O:O,COT!$A:$A,YEAR(daily!$A2819),COT!$B:$B,WEEKNUM(daily!$A2819))</f>
        <v>168</v>
      </c>
      <c r="Y2819">
        <f>SUMIFS(COT!P:P,COT!$A:$A,YEAR(daily!$A2819),COT!$B:$B,WEEKNUM(daily!$A2819))</f>
        <v>97</v>
      </c>
      <c r="Z2819">
        <f>SUMIFS(COT!Q:Q,COT!$A:$A,YEAR(daily!$A2819),COT!$B:$B,WEEKNUM(daily!$A2819))</f>
        <v>99</v>
      </c>
      <c r="AA2819">
        <f>SUMIFS(Saudi!B:B,Saudi!$A:$A,YEAR(daily!$A2819))</f>
        <v>1117.7919999999999</v>
      </c>
      <c r="AB2819">
        <f>SUMIFS(Saudi!C:C,Saudi!$A:$A,YEAR(daily!$A2819))</f>
        <v>837.5</v>
      </c>
      <c r="AC2819">
        <f>SUMIFS(Saudi!F:F,Saudi!$A:$A,YEAR(daily!$A2819))</f>
        <v>4186680</v>
      </c>
      <c r="AD2819">
        <f>SUMIFS(Saudi!G:G,Saudi!$A:$A,YEAR(daily!$A2819))</f>
        <v>95.120400125395847</v>
      </c>
      <c r="AE2819">
        <f>SUMIFS(Saudi!H:H,Saudi!$A:$A,YEAR(daily!$A2819))</f>
        <v>398238676.7969923</v>
      </c>
      <c r="AF2819" s="5">
        <f t="shared" si="113"/>
        <v>5</v>
      </c>
      <c r="AG2819" s="5">
        <f t="shared" si="114"/>
        <v>2011</v>
      </c>
    </row>
    <row r="2820" spans="1:33">
      <c r="A2820" s="3">
        <v>40680</v>
      </c>
      <c r="B2820" s="1">
        <v>102731</v>
      </c>
      <c r="C2820" s="1">
        <v>91254</v>
      </c>
      <c r="D2820" s="1">
        <v>89077</v>
      </c>
      <c r="E2820" s="1">
        <v>96.91</v>
      </c>
      <c r="F2820" s="1">
        <v>97.84</v>
      </c>
      <c r="G2820" s="1">
        <v>98.19</v>
      </c>
      <c r="H2820" s="2">
        <v>52.7</v>
      </c>
      <c r="I2820" s="2">
        <v>29.9</v>
      </c>
      <c r="J2820" s="2">
        <v>88.4</v>
      </c>
      <c r="K2820" s="2">
        <v>89</v>
      </c>
      <c r="L2820">
        <f>SUMIFS(US!B:B,US!$D:$D,YEAR(daily!$A2820),US!$E:$E,MONTH(daily!$A2820))</f>
        <v>10083</v>
      </c>
      <c r="M2820">
        <f>SUMIFS(US!C:C,US!$D:$D,YEAR(daily!$A2820),US!$E:$E,MONTH(daily!$A2820))</f>
        <v>18420</v>
      </c>
      <c r="N2820">
        <f>SUMIFS(COT!E:E,COT!$A:$A,YEAR(daily!$A2820),COT!$B:$B,WEEKNUM(daily!$A2820))</f>
        <v>1582868</v>
      </c>
      <c r="O2820">
        <f>SUMIFS(COT!F:F,COT!$A:$A,YEAR(daily!$A2820),COT!$B:$B,WEEKNUM(daily!$A2820))</f>
        <v>344633</v>
      </c>
      <c r="P2820">
        <f>SUMIFS(COT!G:G,COT!$A:$A,YEAR(daily!$A2820),COT!$B:$B,WEEKNUM(daily!$A2820))</f>
        <v>141554</v>
      </c>
      <c r="Q2820">
        <f>SUMIFS(COT!H:H,COT!$A:$A,YEAR(daily!$A2820),COT!$B:$B,WEEKNUM(daily!$A2820))</f>
        <v>413835</v>
      </c>
      <c r="R2820">
        <f>SUMIFS(COT!I:I,COT!$A:$A,YEAR(daily!$A2820),COT!$B:$B,WEEKNUM(daily!$A2820))</f>
        <v>723749</v>
      </c>
      <c r="S2820">
        <f>SUMIFS(COT!J:J,COT!$A:$A,YEAR(daily!$A2820),COT!$B:$B,WEEKNUM(daily!$A2820))</f>
        <v>955276</v>
      </c>
      <c r="T2820">
        <f>SUMIFS(COT!K:K,COT!$A:$A,YEAR(daily!$A2820),COT!$B:$B,WEEKNUM(daily!$A2820))</f>
        <v>100651</v>
      </c>
      <c r="U2820">
        <f>SUMIFS(COT!L:L,COT!$A:$A,YEAR(daily!$A2820),COT!$B:$B,WEEKNUM(daily!$A2820))</f>
        <v>72203</v>
      </c>
      <c r="V2820">
        <f>SUMIFS(COT!M:M,COT!$A:$A,YEAR(daily!$A2820),COT!$B:$B,WEEKNUM(daily!$A2820))</f>
        <v>142</v>
      </c>
      <c r="W2820">
        <f>SUMIFS(COT!N:N,COT!$A:$A,YEAR(daily!$A2820),COT!$B:$B,WEEKNUM(daily!$A2820))</f>
        <v>83</v>
      </c>
      <c r="X2820">
        <f>SUMIFS(COT!O:O,COT!$A:$A,YEAR(daily!$A2820),COT!$B:$B,WEEKNUM(daily!$A2820))</f>
        <v>168</v>
      </c>
      <c r="Y2820">
        <f>SUMIFS(COT!P:P,COT!$A:$A,YEAR(daily!$A2820),COT!$B:$B,WEEKNUM(daily!$A2820))</f>
        <v>97</v>
      </c>
      <c r="Z2820">
        <f>SUMIFS(COT!Q:Q,COT!$A:$A,YEAR(daily!$A2820),COT!$B:$B,WEEKNUM(daily!$A2820))</f>
        <v>99</v>
      </c>
      <c r="AA2820">
        <f>SUMIFS(Saudi!B:B,Saudi!$A:$A,YEAR(daily!$A2820))</f>
        <v>1117.7919999999999</v>
      </c>
      <c r="AB2820">
        <f>SUMIFS(Saudi!C:C,Saudi!$A:$A,YEAR(daily!$A2820))</f>
        <v>837.5</v>
      </c>
      <c r="AC2820">
        <f>SUMIFS(Saudi!F:F,Saudi!$A:$A,YEAR(daily!$A2820))</f>
        <v>4186680</v>
      </c>
      <c r="AD2820">
        <f>SUMIFS(Saudi!G:G,Saudi!$A:$A,YEAR(daily!$A2820))</f>
        <v>95.120400125395847</v>
      </c>
      <c r="AE2820">
        <f>SUMIFS(Saudi!H:H,Saudi!$A:$A,YEAR(daily!$A2820))</f>
        <v>398238676.7969923</v>
      </c>
      <c r="AF2820" s="5">
        <f t="shared" si="113"/>
        <v>5</v>
      </c>
      <c r="AG2820" s="5">
        <f t="shared" si="114"/>
        <v>2011</v>
      </c>
    </row>
    <row r="2821" spans="1:33">
      <c r="A2821" s="3">
        <v>40681</v>
      </c>
      <c r="B2821" s="1">
        <v>60674</v>
      </c>
      <c r="C2821" s="1">
        <v>88984</v>
      </c>
      <c r="D2821" s="1">
        <v>89781</v>
      </c>
      <c r="E2821" s="1">
        <v>100.1</v>
      </c>
      <c r="F2821" s="1">
        <v>100.89</v>
      </c>
      <c r="G2821" s="1">
        <v>101.16</v>
      </c>
      <c r="H2821" s="2">
        <v>52.7</v>
      </c>
      <c r="I2821" s="2">
        <v>29.9</v>
      </c>
      <c r="J2821" s="2">
        <v>88.4</v>
      </c>
      <c r="K2821" s="2">
        <v>89</v>
      </c>
      <c r="L2821">
        <f>SUMIFS(US!B:B,US!$D:$D,YEAR(daily!$A2821),US!$E:$E,MONTH(daily!$A2821))</f>
        <v>10083</v>
      </c>
      <c r="M2821">
        <f>SUMIFS(US!C:C,US!$D:$D,YEAR(daily!$A2821),US!$E:$E,MONTH(daily!$A2821))</f>
        <v>18420</v>
      </c>
      <c r="N2821">
        <f>SUMIFS(COT!E:E,COT!$A:$A,YEAR(daily!$A2821),COT!$B:$B,WEEKNUM(daily!$A2821))</f>
        <v>1582868</v>
      </c>
      <c r="O2821">
        <f>SUMIFS(COT!F:F,COT!$A:$A,YEAR(daily!$A2821),COT!$B:$B,WEEKNUM(daily!$A2821))</f>
        <v>344633</v>
      </c>
      <c r="P2821">
        <f>SUMIFS(COT!G:G,COT!$A:$A,YEAR(daily!$A2821),COT!$B:$B,WEEKNUM(daily!$A2821))</f>
        <v>141554</v>
      </c>
      <c r="Q2821">
        <f>SUMIFS(COT!H:H,COT!$A:$A,YEAR(daily!$A2821),COT!$B:$B,WEEKNUM(daily!$A2821))</f>
        <v>413835</v>
      </c>
      <c r="R2821">
        <f>SUMIFS(COT!I:I,COT!$A:$A,YEAR(daily!$A2821),COT!$B:$B,WEEKNUM(daily!$A2821))</f>
        <v>723749</v>
      </c>
      <c r="S2821">
        <f>SUMIFS(COT!J:J,COT!$A:$A,YEAR(daily!$A2821),COT!$B:$B,WEEKNUM(daily!$A2821))</f>
        <v>955276</v>
      </c>
      <c r="T2821">
        <f>SUMIFS(COT!K:K,COT!$A:$A,YEAR(daily!$A2821),COT!$B:$B,WEEKNUM(daily!$A2821))</f>
        <v>100651</v>
      </c>
      <c r="U2821">
        <f>SUMIFS(COT!L:L,COT!$A:$A,YEAR(daily!$A2821),COT!$B:$B,WEEKNUM(daily!$A2821))</f>
        <v>72203</v>
      </c>
      <c r="V2821">
        <f>SUMIFS(COT!M:M,COT!$A:$A,YEAR(daily!$A2821),COT!$B:$B,WEEKNUM(daily!$A2821))</f>
        <v>142</v>
      </c>
      <c r="W2821">
        <f>SUMIFS(COT!N:N,COT!$A:$A,YEAR(daily!$A2821),COT!$B:$B,WEEKNUM(daily!$A2821))</f>
        <v>83</v>
      </c>
      <c r="X2821">
        <f>SUMIFS(COT!O:O,COT!$A:$A,YEAR(daily!$A2821),COT!$B:$B,WEEKNUM(daily!$A2821))</f>
        <v>168</v>
      </c>
      <c r="Y2821">
        <f>SUMIFS(COT!P:P,COT!$A:$A,YEAR(daily!$A2821),COT!$B:$B,WEEKNUM(daily!$A2821))</f>
        <v>97</v>
      </c>
      <c r="Z2821">
        <f>SUMIFS(COT!Q:Q,COT!$A:$A,YEAR(daily!$A2821),COT!$B:$B,WEEKNUM(daily!$A2821))</f>
        <v>99</v>
      </c>
      <c r="AA2821">
        <f>SUMIFS(Saudi!B:B,Saudi!$A:$A,YEAR(daily!$A2821))</f>
        <v>1117.7919999999999</v>
      </c>
      <c r="AB2821">
        <f>SUMIFS(Saudi!C:C,Saudi!$A:$A,YEAR(daily!$A2821))</f>
        <v>837.5</v>
      </c>
      <c r="AC2821">
        <f>SUMIFS(Saudi!F:F,Saudi!$A:$A,YEAR(daily!$A2821))</f>
        <v>4186680</v>
      </c>
      <c r="AD2821">
        <f>SUMIFS(Saudi!G:G,Saudi!$A:$A,YEAR(daily!$A2821))</f>
        <v>95.120400125395847</v>
      </c>
      <c r="AE2821">
        <f>SUMIFS(Saudi!H:H,Saudi!$A:$A,YEAR(daily!$A2821))</f>
        <v>398238676.7969923</v>
      </c>
      <c r="AF2821" s="5">
        <f t="shared" si="113"/>
        <v>5</v>
      </c>
      <c r="AG2821" s="5">
        <f t="shared" si="114"/>
        <v>2011</v>
      </c>
    </row>
    <row r="2822" spans="1:33">
      <c r="A2822" s="3">
        <v>40682</v>
      </c>
      <c r="B2822" s="1">
        <v>20686</v>
      </c>
      <c r="C2822" s="1">
        <v>89043</v>
      </c>
      <c r="D2822" s="1">
        <v>92184</v>
      </c>
      <c r="E2822" s="1">
        <v>98.44</v>
      </c>
      <c r="F2822" s="1">
        <v>99.32</v>
      </c>
      <c r="G2822" s="1">
        <v>99.67</v>
      </c>
      <c r="H2822" s="2">
        <v>52.7</v>
      </c>
      <c r="I2822" s="2">
        <v>29.9</v>
      </c>
      <c r="J2822" s="2">
        <v>88.4</v>
      </c>
      <c r="K2822" s="2">
        <v>89</v>
      </c>
      <c r="L2822">
        <f>SUMIFS(US!B:B,US!$D:$D,YEAR(daily!$A2822),US!$E:$E,MONTH(daily!$A2822))</f>
        <v>10083</v>
      </c>
      <c r="M2822">
        <f>SUMIFS(US!C:C,US!$D:$D,YEAR(daily!$A2822),US!$E:$E,MONTH(daily!$A2822))</f>
        <v>18420</v>
      </c>
      <c r="N2822">
        <f>SUMIFS(COT!E:E,COT!$A:$A,YEAR(daily!$A2822),COT!$B:$B,WEEKNUM(daily!$A2822))</f>
        <v>1582868</v>
      </c>
      <c r="O2822">
        <f>SUMIFS(COT!F:F,COT!$A:$A,YEAR(daily!$A2822),COT!$B:$B,WEEKNUM(daily!$A2822))</f>
        <v>344633</v>
      </c>
      <c r="P2822">
        <f>SUMIFS(COT!G:G,COT!$A:$A,YEAR(daily!$A2822),COT!$B:$B,WEEKNUM(daily!$A2822))</f>
        <v>141554</v>
      </c>
      <c r="Q2822">
        <f>SUMIFS(COT!H:H,COT!$A:$A,YEAR(daily!$A2822),COT!$B:$B,WEEKNUM(daily!$A2822))</f>
        <v>413835</v>
      </c>
      <c r="R2822">
        <f>SUMIFS(COT!I:I,COT!$A:$A,YEAR(daily!$A2822),COT!$B:$B,WEEKNUM(daily!$A2822))</f>
        <v>723749</v>
      </c>
      <c r="S2822">
        <f>SUMIFS(COT!J:J,COT!$A:$A,YEAR(daily!$A2822),COT!$B:$B,WEEKNUM(daily!$A2822))</f>
        <v>955276</v>
      </c>
      <c r="T2822">
        <f>SUMIFS(COT!K:K,COT!$A:$A,YEAR(daily!$A2822),COT!$B:$B,WEEKNUM(daily!$A2822))</f>
        <v>100651</v>
      </c>
      <c r="U2822">
        <f>SUMIFS(COT!L:L,COT!$A:$A,YEAR(daily!$A2822),COT!$B:$B,WEEKNUM(daily!$A2822))</f>
        <v>72203</v>
      </c>
      <c r="V2822">
        <f>SUMIFS(COT!M:M,COT!$A:$A,YEAR(daily!$A2822),COT!$B:$B,WEEKNUM(daily!$A2822))</f>
        <v>142</v>
      </c>
      <c r="W2822">
        <f>SUMIFS(COT!N:N,COT!$A:$A,YEAR(daily!$A2822),COT!$B:$B,WEEKNUM(daily!$A2822))</f>
        <v>83</v>
      </c>
      <c r="X2822">
        <f>SUMIFS(COT!O:O,COT!$A:$A,YEAR(daily!$A2822),COT!$B:$B,WEEKNUM(daily!$A2822))</f>
        <v>168</v>
      </c>
      <c r="Y2822">
        <f>SUMIFS(COT!P:P,COT!$A:$A,YEAR(daily!$A2822),COT!$B:$B,WEEKNUM(daily!$A2822))</f>
        <v>97</v>
      </c>
      <c r="Z2822">
        <f>SUMIFS(COT!Q:Q,COT!$A:$A,YEAR(daily!$A2822),COT!$B:$B,WEEKNUM(daily!$A2822))</f>
        <v>99</v>
      </c>
      <c r="AA2822">
        <f>SUMIFS(Saudi!B:B,Saudi!$A:$A,YEAR(daily!$A2822))</f>
        <v>1117.7919999999999</v>
      </c>
      <c r="AB2822">
        <f>SUMIFS(Saudi!C:C,Saudi!$A:$A,YEAR(daily!$A2822))</f>
        <v>837.5</v>
      </c>
      <c r="AC2822">
        <f>SUMIFS(Saudi!F:F,Saudi!$A:$A,YEAR(daily!$A2822))</f>
        <v>4186680</v>
      </c>
      <c r="AD2822">
        <f>SUMIFS(Saudi!G:G,Saudi!$A:$A,YEAR(daily!$A2822))</f>
        <v>95.120400125395847</v>
      </c>
      <c r="AE2822">
        <f>SUMIFS(Saudi!H:H,Saudi!$A:$A,YEAR(daily!$A2822))</f>
        <v>398238676.7969923</v>
      </c>
      <c r="AF2822" s="5">
        <f t="shared" si="113"/>
        <v>5</v>
      </c>
      <c r="AG2822" s="5">
        <f t="shared" si="114"/>
        <v>2011</v>
      </c>
    </row>
    <row r="2823" spans="1:33">
      <c r="A2823" s="3">
        <v>40683</v>
      </c>
      <c r="B2823" s="1">
        <v>2802</v>
      </c>
      <c r="C2823" s="1">
        <v>88300</v>
      </c>
      <c r="D2823" s="1">
        <v>90689</v>
      </c>
      <c r="E2823" s="1">
        <v>99.49</v>
      </c>
      <c r="F2823" s="1">
        <v>100.48</v>
      </c>
      <c r="G2823" s="1">
        <v>100.82</v>
      </c>
      <c r="H2823" s="2">
        <v>52.7</v>
      </c>
      <c r="I2823" s="2">
        <v>29.9</v>
      </c>
      <c r="J2823" s="2">
        <v>88.4</v>
      </c>
      <c r="K2823" s="2">
        <v>89</v>
      </c>
      <c r="L2823">
        <f>SUMIFS(US!B:B,US!$D:$D,YEAR(daily!$A2823),US!$E:$E,MONTH(daily!$A2823))</f>
        <v>10083</v>
      </c>
      <c r="M2823">
        <f>SUMIFS(US!C:C,US!$D:$D,YEAR(daily!$A2823),US!$E:$E,MONTH(daily!$A2823))</f>
        <v>18420</v>
      </c>
      <c r="N2823">
        <f>SUMIFS(COT!E:E,COT!$A:$A,YEAR(daily!$A2823),COT!$B:$B,WEEKNUM(daily!$A2823))</f>
        <v>1582868</v>
      </c>
      <c r="O2823">
        <f>SUMIFS(COT!F:F,COT!$A:$A,YEAR(daily!$A2823),COT!$B:$B,WEEKNUM(daily!$A2823))</f>
        <v>344633</v>
      </c>
      <c r="P2823">
        <f>SUMIFS(COT!G:G,COT!$A:$A,YEAR(daily!$A2823),COT!$B:$B,WEEKNUM(daily!$A2823))</f>
        <v>141554</v>
      </c>
      <c r="Q2823">
        <f>SUMIFS(COT!H:H,COT!$A:$A,YEAR(daily!$A2823),COT!$B:$B,WEEKNUM(daily!$A2823))</f>
        <v>413835</v>
      </c>
      <c r="R2823">
        <f>SUMIFS(COT!I:I,COT!$A:$A,YEAR(daily!$A2823),COT!$B:$B,WEEKNUM(daily!$A2823))</f>
        <v>723749</v>
      </c>
      <c r="S2823">
        <f>SUMIFS(COT!J:J,COT!$A:$A,YEAR(daily!$A2823),COT!$B:$B,WEEKNUM(daily!$A2823))</f>
        <v>955276</v>
      </c>
      <c r="T2823">
        <f>SUMIFS(COT!K:K,COT!$A:$A,YEAR(daily!$A2823),COT!$B:$B,WEEKNUM(daily!$A2823))</f>
        <v>100651</v>
      </c>
      <c r="U2823">
        <f>SUMIFS(COT!L:L,COT!$A:$A,YEAR(daily!$A2823),COT!$B:$B,WEEKNUM(daily!$A2823))</f>
        <v>72203</v>
      </c>
      <c r="V2823">
        <f>SUMIFS(COT!M:M,COT!$A:$A,YEAR(daily!$A2823),COT!$B:$B,WEEKNUM(daily!$A2823))</f>
        <v>142</v>
      </c>
      <c r="W2823">
        <f>SUMIFS(COT!N:N,COT!$A:$A,YEAR(daily!$A2823),COT!$B:$B,WEEKNUM(daily!$A2823))</f>
        <v>83</v>
      </c>
      <c r="X2823">
        <f>SUMIFS(COT!O:O,COT!$A:$A,YEAR(daily!$A2823),COT!$B:$B,WEEKNUM(daily!$A2823))</f>
        <v>168</v>
      </c>
      <c r="Y2823">
        <f>SUMIFS(COT!P:P,COT!$A:$A,YEAR(daily!$A2823),COT!$B:$B,WEEKNUM(daily!$A2823))</f>
        <v>97</v>
      </c>
      <c r="Z2823">
        <f>SUMIFS(COT!Q:Q,COT!$A:$A,YEAR(daily!$A2823),COT!$B:$B,WEEKNUM(daily!$A2823))</f>
        <v>99</v>
      </c>
      <c r="AA2823">
        <f>SUMIFS(Saudi!B:B,Saudi!$A:$A,YEAR(daily!$A2823))</f>
        <v>1117.7919999999999</v>
      </c>
      <c r="AB2823">
        <f>SUMIFS(Saudi!C:C,Saudi!$A:$A,YEAR(daily!$A2823))</f>
        <v>837.5</v>
      </c>
      <c r="AC2823">
        <f>SUMIFS(Saudi!F:F,Saudi!$A:$A,YEAR(daily!$A2823))</f>
        <v>4186680</v>
      </c>
      <c r="AD2823">
        <f>SUMIFS(Saudi!G:G,Saudi!$A:$A,YEAR(daily!$A2823))</f>
        <v>95.120400125395847</v>
      </c>
      <c r="AE2823">
        <f>SUMIFS(Saudi!H:H,Saudi!$A:$A,YEAR(daily!$A2823))</f>
        <v>398238676.7969923</v>
      </c>
      <c r="AF2823" s="5">
        <f t="shared" si="113"/>
        <v>5</v>
      </c>
      <c r="AG2823" s="5">
        <f t="shared" si="114"/>
        <v>2011</v>
      </c>
    </row>
    <row r="2824" spans="1:33">
      <c r="A2824" s="3">
        <v>40686</v>
      </c>
      <c r="B2824" s="1">
        <v>411611</v>
      </c>
      <c r="C2824" s="1">
        <v>96868</v>
      </c>
      <c r="D2824" s="1">
        <v>46872</v>
      </c>
      <c r="E2824" s="1">
        <v>97.7</v>
      </c>
      <c r="F2824" s="1">
        <v>98.53</v>
      </c>
      <c r="G2824" s="1">
        <v>98.83</v>
      </c>
      <c r="H2824" s="2">
        <v>52.7</v>
      </c>
      <c r="I2824" s="2">
        <v>29.9</v>
      </c>
      <c r="J2824" s="2">
        <v>88.4</v>
      </c>
      <c r="K2824" s="2">
        <v>89</v>
      </c>
      <c r="L2824">
        <f>SUMIFS(US!B:B,US!$D:$D,YEAR(daily!$A2824),US!$E:$E,MONTH(daily!$A2824))</f>
        <v>10083</v>
      </c>
      <c r="M2824">
        <f>SUMIFS(US!C:C,US!$D:$D,YEAR(daily!$A2824),US!$E:$E,MONTH(daily!$A2824))</f>
        <v>18420</v>
      </c>
      <c r="N2824">
        <f>SUMIFS(COT!E:E,COT!$A:$A,YEAR(daily!$A2824),COT!$B:$B,WEEKNUM(daily!$A2824))</f>
        <v>1522076</v>
      </c>
      <c r="O2824">
        <f>SUMIFS(COT!F:F,COT!$A:$A,YEAR(daily!$A2824),COT!$B:$B,WEEKNUM(daily!$A2824))</f>
        <v>342552</v>
      </c>
      <c r="P2824">
        <f>SUMIFS(COT!G:G,COT!$A:$A,YEAR(daily!$A2824),COT!$B:$B,WEEKNUM(daily!$A2824))</f>
        <v>143360</v>
      </c>
      <c r="Q2824">
        <f>SUMIFS(COT!H:H,COT!$A:$A,YEAR(daily!$A2824),COT!$B:$B,WEEKNUM(daily!$A2824))</f>
        <v>392988</v>
      </c>
      <c r="R2824">
        <f>SUMIFS(COT!I:I,COT!$A:$A,YEAR(daily!$A2824),COT!$B:$B,WEEKNUM(daily!$A2824))</f>
        <v>701807</v>
      </c>
      <c r="S2824">
        <f>SUMIFS(COT!J:J,COT!$A:$A,YEAR(daily!$A2824),COT!$B:$B,WEEKNUM(daily!$A2824))</f>
        <v>927447</v>
      </c>
      <c r="T2824">
        <f>SUMIFS(COT!K:K,COT!$A:$A,YEAR(daily!$A2824),COT!$B:$B,WEEKNUM(daily!$A2824))</f>
        <v>84729</v>
      </c>
      <c r="U2824">
        <f>SUMIFS(COT!L:L,COT!$A:$A,YEAR(daily!$A2824),COT!$B:$B,WEEKNUM(daily!$A2824))</f>
        <v>58281</v>
      </c>
      <c r="V2824">
        <f>SUMIFS(COT!M:M,COT!$A:$A,YEAR(daily!$A2824),COT!$B:$B,WEEKNUM(daily!$A2824))</f>
        <v>141</v>
      </c>
      <c r="W2824">
        <f>SUMIFS(COT!N:N,COT!$A:$A,YEAR(daily!$A2824),COT!$B:$B,WEEKNUM(daily!$A2824))</f>
        <v>84</v>
      </c>
      <c r="X2824">
        <f>SUMIFS(COT!O:O,COT!$A:$A,YEAR(daily!$A2824),COT!$B:$B,WEEKNUM(daily!$A2824))</f>
        <v>159</v>
      </c>
      <c r="Y2824">
        <f>SUMIFS(COT!P:P,COT!$A:$A,YEAR(daily!$A2824),COT!$B:$B,WEEKNUM(daily!$A2824))</f>
        <v>89</v>
      </c>
      <c r="Z2824">
        <f>SUMIFS(COT!Q:Q,COT!$A:$A,YEAR(daily!$A2824),COT!$B:$B,WEEKNUM(daily!$A2824))</f>
        <v>101</v>
      </c>
      <c r="AA2824">
        <f>SUMIFS(Saudi!B:B,Saudi!$A:$A,YEAR(daily!$A2824))</f>
        <v>1117.7919999999999</v>
      </c>
      <c r="AB2824">
        <f>SUMIFS(Saudi!C:C,Saudi!$A:$A,YEAR(daily!$A2824))</f>
        <v>837.5</v>
      </c>
      <c r="AC2824">
        <f>SUMIFS(Saudi!F:F,Saudi!$A:$A,YEAR(daily!$A2824))</f>
        <v>4186680</v>
      </c>
      <c r="AD2824">
        <f>SUMIFS(Saudi!G:G,Saudi!$A:$A,YEAR(daily!$A2824))</f>
        <v>95.120400125395847</v>
      </c>
      <c r="AE2824">
        <f>SUMIFS(Saudi!H:H,Saudi!$A:$A,YEAR(daily!$A2824))</f>
        <v>398238676.7969923</v>
      </c>
      <c r="AF2824" s="5">
        <f t="shared" si="113"/>
        <v>5</v>
      </c>
      <c r="AG2824" s="5">
        <f t="shared" si="114"/>
        <v>2011</v>
      </c>
    </row>
    <row r="2825" spans="1:33">
      <c r="A2825" s="3">
        <v>40687</v>
      </c>
      <c r="B2825" s="1">
        <v>397628</v>
      </c>
      <c r="C2825" s="1">
        <v>96351</v>
      </c>
      <c r="D2825" s="1">
        <v>47283</v>
      </c>
      <c r="E2825" s="1">
        <v>99.59</v>
      </c>
      <c r="F2825" s="1">
        <v>100.48</v>
      </c>
      <c r="G2825" s="1">
        <v>100.79</v>
      </c>
      <c r="H2825" s="2">
        <v>52.7</v>
      </c>
      <c r="I2825" s="2">
        <v>29.9</v>
      </c>
      <c r="J2825" s="2">
        <v>88.4</v>
      </c>
      <c r="K2825" s="2">
        <v>89</v>
      </c>
      <c r="L2825">
        <f>SUMIFS(US!B:B,US!$D:$D,YEAR(daily!$A2825),US!$E:$E,MONTH(daily!$A2825))</f>
        <v>10083</v>
      </c>
      <c r="M2825">
        <f>SUMIFS(US!C:C,US!$D:$D,YEAR(daily!$A2825),US!$E:$E,MONTH(daily!$A2825))</f>
        <v>18420</v>
      </c>
      <c r="N2825">
        <f>SUMIFS(COT!E:E,COT!$A:$A,YEAR(daily!$A2825),COT!$B:$B,WEEKNUM(daily!$A2825))</f>
        <v>1522076</v>
      </c>
      <c r="O2825">
        <f>SUMIFS(COT!F:F,COT!$A:$A,YEAR(daily!$A2825),COT!$B:$B,WEEKNUM(daily!$A2825))</f>
        <v>342552</v>
      </c>
      <c r="P2825">
        <f>SUMIFS(COT!G:G,COT!$A:$A,YEAR(daily!$A2825),COT!$B:$B,WEEKNUM(daily!$A2825))</f>
        <v>143360</v>
      </c>
      <c r="Q2825">
        <f>SUMIFS(COT!H:H,COT!$A:$A,YEAR(daily!$A2825),COT!$B:$B,WEEKNUM(daily!$A2825))</f>
        <v>392988</v>
      </c>
      <c r="R2825">
        <f>SUMIFS(COT!I:I,COT!$A:$A,YEAR(daily!$A2825),COT!$B:$B,WEEKNUM(daily!$A2825))</f>
        <v>701807</v>
      </c>
      <c r="S2825">
        <f>SUMIFS(COT!J:J,COT!$A:$A,YEAR(daily!$A2825),COT!$B:$B,WEEKNUM(daily!$A2825))</f>
        <v>927447</v>
      </c>
      <c r="T2825">
        <f>SUMIFS(COT!K:K,COT!$A:$A,YEAR(daily!$A2825),COT!$B:$B,WEEKNUM(daily!$A2825))</f>
        <v>84729</v>
      </c>
      <c r="U2825">
        <f>SUMIFS(COT!L:L,COT!$A:$A,YEAR(daily!$A2825),COT!$B:$B,WEEKNUM(daily!$A2825))</f>
        <v>58281</v>
      </c>
      <c r="V2825">
        <f>SUMIFS(COT!M:M,COT!$A:$A,YEAR(daily!$A2825),COT!$B:$B,WEEKNUM(daily!$A2825))</f>
        <v>141</v>
      </c>
      <c r="W2825">
        <f>SUMIFS(COT!N:N,COT!$A:$A,YEAR(daily!$A2825),COT!$B:$B,WEEKNUM(daily!$A2825))</f>
        <v>84</v>
      </c>
      <c r="X2825">
        <f>SUMIFS(COT!O:O,COT!$A:$A,YEAR(daily!$A2825),COT!$B:$B,WEEKNUM(daily!$A2825))</f>
        <v>159</v>
      </c>
      <c r="Y2825">
        <f>SUMIFS(COT!P:P,COT!$A:$A,YEAR(daily!$A2825),COT!$B:$B,WEEKNUM(daily!$A2825))</f>
        <v>89</v>
      </c>
      <c r="Z2825">
        <f>SUMIFS(COT!Q:Q,COT!$A:$A,YEAR(daily!$A2825),COT!$B:$B,WEEKNUM(daily!$A2825))</f>
        <v>101</v>
      </c>
      <c r="AA2825">
        <f>SUMIFS(Saudi!B:B,Saudi!$A:$A,YEAR(daily!$A2825))</f>
        <v>1117.7919999999999</v>
      </c>
      <c r="AB2825">
        <f>SUMIFS(Saudi!C:C,Saudi!$A:$A,YEAR(daily!$A2825))</f>
        <v>837.5</v>
      </c>
      <c r="AC2825">
        <f>SUMIFS(Saudi!F:F,Saudi!$A:$A,YEAR(daily!$A2825))</f>
        <v>4186680</v>
      </c>
      <c r="AD2825">
        <f>SUMIFS(Saudi!G:G,Saudi!$A:$A,YEAR(daily!$A2825))</f>
        <v>95.120400125395847</v>
      </c>
      <c r="AE2825">
        <f>SUMIFS(Saudi!H:H,Saudi!$A:$A,YEAR(daily!$A2825))</f>
        <v>398238676.7969923</v>
      </c>
      <c r="AF2825" s="5">
        <f t="shared" si="113"/>
        <v>5</v>
      </c>
      <c r="AG2825" s="5">
        <f t="shared" si="114"/>
        <v>2011</v>
      </c>
    </row>
    <row r="2826" spans="1:33">
      <c r="A2826" s="3">
        <v>40688</v>
      </c>
      <c r="B2826" s="1">
        <v>394471</v>
      </c>
      <c r="C2826" s="1">
        <v>98248</v>
      </c>
      <c r="D2826" s="1">
        <v>46954</v>
      </c>
      <c r="E2826" s="1">
        <v>101.32</v>
      </c>
      <c r="F2826" s="1">
        <v>102.24</v>
      </c>
      <c r="G2826" s="1">
        <v>102.54</v>
      </c>
      <c r="H2826" s="2">
        <v>52.7</v>
      </c>
      <c r="I2826" s="2">
        <v>29.9</v>
      </c>
      <c r="J2826" s="2">
        <v>88.4</v>
      </c>
      <c r="K2826" s="2">
        <v>89</v>
      </c>
      <c r="L2826">
        <f>SUMIFS(US!B:B,US!$D:$D,YEAR(daily!$A2826),US!$E:$E,MONTH(daily!$A2826))</f>
        <v>10083</v>
      </c>
      <c r="M2826">
        <f>SUMIFS(US!C:C,US!$D:$D,YEAR(daily!$A2826),US!$E:$E,MONTH(daily!$A2826))</f>
        <v>18420</v>
      </c>
      <c r="N2826">
        <f>SUMIFS(COT!E:E,COT!$A:$A,YEAR(daily!$A2826),COT!$B:$B,WEEKNUM(daily!$A2826))</f>
        <v>1522076</v>
      </c>
      <c r="O2826">
        <f>SUMIFS(COT!F:F,COT!$A:$A,YEAR(daily!$A2826),COT!$B:$B,WEEKNUM(daily!$A2826))</f>
        <v>342552</v>
      </c>
      <c r="P2826">
        <f>SUMIFS(COT!G:G,COT!$A:$A,YEAR(daily!$A2826),COT!$B:$B,WEEKNUM(daily!$A2826))</f>
        <v>143360</v>
      </c>
      <c r="Q2826">
        <f>SUMIFS(COT!H:H,COT!$A:$A,YEAR(daily!$A2826),COT!$B:$B,WEEKNUM(daily!$A2826))</f>
        <v>392988</v>
      </c>
      <c r="R2826">
        <f>SUMIFS(COT!I:I,COT!$A:$A,YEAR(daily!$A2826),COT!$B:$B,WEEKNUM(daily!$A2826))</f>
        <v>701807</v>
      </c>
      <c r="S2826">
        <f>SUMIFS(COT!J:J,COT!$A:$A,YEAR(daily!$A2826),COT!$B:$B,WEEKNUM(daily!$A2826))</f>
        <v>927447</v>
      </c>
      <c r="T2826">
        <f>SUMIFS(COT!K:K,COT!$A:$A,YEAR(daily!$A2826),COT!$B:$B,WEEKNUM(daily!$A2826))</f>
        <v>84729</v>
      </c>
      <c r="U2826">
        <f>SUMIFS(COT!L:L,COT!$A:$A,YEAR(daily!$A2826),COT!$B:$B,WEEKNUM(daily!$A2826))</f>
        <v>58281</v>
      </c>
      <c r="V2826">
        <f>SUMIFS(COT!M:M,COT!$A:$A,YEAR(daily!$A2826),COT!$B:$B,WEEKNUM(daily!$A2826))</f>
        <v>141</v>
      </c>
      <c r="W2826">
        <f>SUMIFS(COT!N:N,COT!$A:$A,YEAR(daily!$A2826),COT!$B:$B,WEEKNUM(daily!$A2826))</f>
        <v>84</v>
      </c>
      <c r="X2826">
        <f>SUMIFS(COT!O:O,COT!$A:$A,YEAR(daily!$A2826),COT!$B:$B,WEEKNUM(daily!$A2826))</f>
        <v>159</v>
      </c>
      <c r="Y2826">
        <f>SUMIFS(COT!P:P,COT!$A:$A,YEAR(daily!$A2826),COT!$B:$B,WEEKNUM(daily!$A2826))</f>
        <v>89</v>
      </c>
      <c r="Z2826">
        <f>SUMIFS(COT!Q:Q,COT!$A:$A,YEAR(daily!$A2826),COT!$B:$B,WEEKNUM(daily!$A2826))</f>
        <v>101</v>
      </c>
      <c r="AA2826">
        <f>SUMIFS(Saudi!B:B,Saudi!$A:$A,YEAR(daily!$A2826))</f>
        <v>1117.7919999999999</v>
      </c>
      <c r="AB2826">
        <f>SUMIFS(Saudi!C:C,Saudi!$A:$A,YEAR(daily!$A2826))</f>
        <v>837.5</v>
      </c>
      <c r="AC2826">
        <f>SUMIFS(Saudi!F:F,Saudi!$A:$A,YEAR(daily!$A2826))</f>
        <v>4186680</v>
      </c>
      <c r="AD2826">
        <f>SUMIFS(Saudi!G:G,Saudi!$A:$A,YEAR(daily!$A2826))</f>
        <v>95.120400125395847</v>
      </c>
      <c r="AE2826">
        <f>SUMIFS(Saudi!H:H,Saudi!$A:$A,YEAR(daily!$A2826))</f>
        <v>398238676.7969923</v>
      </c>
      <c r="AF2826" s="5">
        <f t="shared" si="113"/>
        <v>5</v>
      </c>
      <c r="AG2826" s="5">
        <f t="shared" si="114"/>
        <v>2011</v>
      </c>
    </row>
    <row r="2827" spans="1:33">
      <c r="A2827" s="3">
        <v>40689</v>
      </c>
      <c r="B2827" s="1">
        <v>386946</v>
      </c>
      <c r="C2827" s="1">
        <v>100921</v>
      </c>
      <c r="D2827" s="1">
        <v>48539</v>
      </c>
      <c r="E2827" s="1">
        <v>100.23</v>
      </c>
      <c r="F2827" s="1">
        <v>101.32</v>
      </c>
      <c r="G2827" s="1">
        <v>101.7</v>
      </c>
      <c r="H2827" s="2">
        <v>52.7</v>
      </c>
      <c r="I2827" s="2">
        <v>29.9</v>
      </c>
      <c r="J2827" s="2">
        <v>88.4</v>
      </c>
      <c r="K2827" s="2">
        <v>89</v>
      </c>
      <c r="L2827">
        <f>SUMIFS(US!B:B,US!$D:$D,YEAR(daily!$A2827),US!$E:$E,MONTH(daily!$A2827))</f>
        <v>10083</v>
      </c>
      <c r="M2827">
        <f>SUMIFS(US!C:C,US!$D:$D,YEAR(daily!$A2827),US!$E:$E,MONTH(daily!$A2827))</f>
        <v>18420</v>
      </c>
      <c r="N2827">
        <f>SUMIFS(COT!E:E,COT!$A:$A,YEAR(daily!$A2827),COT!$B:$B,WEEKNUM(daily!$A2827))</f>
        <v>1522076</v>
      </c>
      <c r="O2827">
        <f>SUMIFS(COT!F:F,COT!$A:$A,YEAR(daily!$A2827),COT!$B:$B,WEEKNUM(daily!$A2827))</f>
        <v>342552</v>
      </c>
      <c r="P2827">
        <f>SUMIFS(COT!G:G,COT!$A:$A,YEAR(daily!$A2827),COT!$B:$B,WEEKNUM(daily!$A2827))</f>
        <v>143360</v>
      </c>
      <c r="Q2827">
        <f>SUMIFS(COT!H:H,COT!$A:$A,YEAR(daily!$A2827),COT!$B:$B,WEEKNUM(daily!$A2827))</f>
        <v>392988</v>
      </c>
      <c r="R2827">
        <f>SUMIFS(COT!I:I,COT!$A:$A,YEAR(daily!$A2827),COT!$B:$B,WEEKNUM(daily!$A2827))</f>
        <v>701807</v>
      </c>
      <c r="S2827">
        <f>SUMIFS(COT!J:J,COT!$A:$A,YEAR(daily!$A2827),COT!$B:$B,WEEKNUM(daily!$A2827))</f>
        <v>927447</v>
      </c>
      <c r="T2827">
        <f>SUMIFS(COT!K:K,COT!$A:$A,YEAR(daily!$A2827),COT!$B:$B,WEEKNUM(daily!$A2827))</f>
        <v>84729</v>
      </c>
      <c r="U2827">
        <f>SUMIFS(COT!L:L,COT!$A:$A,YEAR(daily!$A2827),COT!$B:$B,WEEKNUM(daily!$A2827))</f>
        <v>58281</v>
      </c>
      <c r="V2827">
        <f>SUMIFS(COT!M:M,COT!$A:$A,YEAR(daily!$A2827),COT!$B:$B,WEEKNUM(daily!$A2827))</f>
        <v>141</v>
      </c>
      <c r="W2827">
        <f>SUMIFS(COT!N:N,COT!$A:$A,YEAR(daily!$A2827),COT!$B:$B,WEEKNUM(daily!$A2827))</f>
        <v>84</v>
      </c>
      <c r="X2827">
        <f>SUMIFS(COT!O:O,COT!$A:$A,YEAR(daily!$A2827),COT!$B:$B,WEEKNUM(daily!$A2827))</f>
        <v>159</v>
      </c>
      <c r="Y2827">
        <f>SUMIFS(COT!P:P,COT!$A:$A,YEAR(daily!$A2827),COT!$B:$B,WEEKNUM(daily!$A2827))</f>
        <v>89</v>
      </c>
      <c r="Z2827">
        <f>SUMIFS(COT!Q:Q,COT!$A:$A,YEAR(daily!$A2827),COT!$B:$B,WEEKNUM(daily!$A2827))</f>
        <v>101</v>
      </c>
      <c r="AA2827">
        <f>SUMIFS(Saudi!B:B,Saudi!$A:$A,YEAR(daily!$A2827))</f>
        <v>1117.7919999999999</v>
      </c>
      <c r="AB2827">
        <f>SUMIFS(Saudi!C:C,Saudi!$A:$A,YEAR(daily!$A2827))</f>
        <v>837.5</v>
      </c>
      <c r="AC2827">
        <f>SUMIFS(Saudi!F:F,Saudi!$A:$A,YEAR(daily!$A2827))</f>
        <v>4186680</v>
      </c>
      <c r="AD2827">
        <f>SUMIFS(Saudi!G:G,Saudi!$A:$A,YEAR(daily!$A2827))</f>
        <v>95.120400125395847</v>
      </c>
      <c r="AE2827">
        <f>SUMIFS(Saudi!H:H,Saudi!$A:$A,YEAR(daily!$A2827))</f>
        <v>398238676.7969923</v>
      </c>
      <c r="AF2827" s="5">
        <f t="shared" si="113"/>
        <v>5</v>
      </c>
      <c r="AG2827" s="5">
        <f t="shared" si="114"/>
        <v>2011</v>
      </c>
    </row>
    <row r="2828" spans="1:33">
      <c r="A2828" s="3">
        <v>40690</v>
      </c>
      <c r="B2828" s="1">
        <v>376620</v>
      </c>
      <c r="C2828" s="1">
        <v>102134</v>
      </c>
      <c r="D2828" s="1">
        <v>48946</v>
      </c>
      <c r="E2828" s="1">
        <v>100.59</v>
      </c>
      <c r="F2828" s="1">
        <v>101.63</v>
      </c>
      <c r="G2828" s="1">
        <v>102</v>
      </c>
      <c r="H2828" s="2">
        <v>52.7</v>
      </c>
      <c r="I2828" s="2">
        <v>29.9</v>
      </c>
      <c r="J2828" s="2">
        <v>88.4</v>
      </c>
      <c r="K2828" s="2">
        <v>89</v>
      </c>
      <c r="L2828">
        <f>SUMIFS(US!B:B,US!$D:$D,YEAR(daily!$A2828),US!$E:$E,MONTH(daily!$A2828))</f>
        <v>10083</v>
      </c>
      <c r="M2828">
        <f>SUMIFS(US!C:C,US!$D:$D,YEAR(daily!$A2828),US!$E:$E,MONTH(daily!$A2828))</f>
        <v>18420</v>
      </c>
      <c r="N2828">
        <f>SUMIFS(COT!E:E,COT!$A:$A,YEAR(daily!$A2828),COT!$B:$B,WEEKNUM(daily!$A2828))</f>
        <v>1522076</v>
      </c>
      <c r="O2828">
        <f>SUMIFS(COT!F:F,COT!$A:$A,YEAR(daily!$A2828),COT!$B:$B,WEEKNUM(daily!$A2828))</f>
        <v>342552</v>
      </c>
      <c r="P2828">
        <f>SUMIFS(COT!G:G,COT!$A:$A,YEAR(daily!$A2828),COT!$B:$B,WEEKNUM(daily!$A2828))</f>
        <v>143360</v>
      </c>
      <c r="Q2828">
        <f>SUMIFS(COT!H:H,COT!$A:$A,YEAR(daily!$A2828),COT!$B:$B,WEEKNUM(daily!$A2828))</f>
        <v>392988</v>
      </c>
      <c r="R2828">
        <f>SUMIFS(COT!I:I,COT!$A:$A,YEAR(daily!$A2828),COT!$B:$B,WEEKNUM(daily!$A2828))</f>
        <v>701807</v>
      </c>
      <c r="S2828">
        <f>SUMIFS(COT!J:J,COT!$A:$A,YEAR(daily!$A2828),COT!$B:$B,WEEKNUM(daily!$A2828))</f>
        <v>927447</v>
      </c>
      <c r="T2828">
        <f>SUMIFS(COT!K:K,COT!$A:$A,YEAR(daily!$A2828),COT!$B:$B,WEEKNUM(daily!$A2828))</f>
        <v>84729</v>
      </c>
      <c r="U2828">
        <f>SUMIFS(COT!L:L,COT!$A:$A,YEAR(daily!$A2828),COT!$B:$B,WEEKNUM(daily!$A2828))</f>
        <v>58281</v>
      </c>
      <c r="V2828">
        <f>SUMIFS(COT!M:M,COT!$A:$A,YEAR(daily!$A2828),COT!$B:$B,WEEKNUM(daily!$A2828))</f>
        <v>141</v>
      </c>
      <c r="W2828">
        <f>SUMIFS(COT!N:N,COT!$A:$A,YEAR(daily!$A2828),COT!$B:$B,WEEKNUM(daily!$A2828))</f>
        <v>84</v>
      </c>
      <c r="X2828">
        <f>SUMIFS(COT!O:O,COT!$A:$A,YEAR(daily!$A2828),COT!$B:$B,WEEKNUM(daily!$A2828))</f>
        <v>159</v>
      </c>
      <c r="Y2828">
        <f>SUMIFS(COT!P:P,COT!$A:$A,YEAR(daily!$A2828),COT!$B:$B,WEEKNUM(daily!$A2828))</f>
        <v>89</v>
      </c>
      <c r="Z2828">
        <f>SUMIFS(COT!Q:Q,COT!$A:$A,YEAR(daily!$A2828),COT!$B:$B,WEEKNUM(daily!$A2828))</f>
        <v>101</v>
      </c>
      <c r="AA2828">
        <f>SUMIFS(Saudi!B:B,Saudi!$A:$A,YEAR(daily!$A2828))</f>
        <v>1117.7919999999999</v>
      </c>
      <c r="AB2828">
        <f>SUMIFS(Saudi!C:C,Saudi!$A:$A,YEAR(daily!$A2828))</f>
        <v>837.5</v>
      </c>
      <c r="AC2828">
        <f>SUMIFS(Saudi!F:F,Saudi!$A:$A,YEAR(daily!$A2828))</f>
        <v>4186680</v>
      </c>
      <c r="AD2828">
        <f>SUMIFS(Saudi!G:G,Saudi!$A:$A,YEAR(daily!$A2828))</f>
        <v>95.120400125395847</v>
      </c>
      <c r="AE2828">
        <f>SUMIFS(Saudi!H:H,Saudi!$A:$A,YEAR(daily!$A2828))</f>
        <v>398238676.7969923</v>
      </c>
      <c r="AF2828" s="5">
        <f t="shared" si="113"/>
        <v>5</v>
      </c>
      <c r="AG2828" s="5">
        <f t="shared" si="114"/>
        <v>2011</v>
      </c>
    </row>
    <row r="2829" spans="1:33">
      <c r="A2829" s="3">
        <v>40694</v>
      </c>
      <c r="B2829" s="1">
        <v>365230</v>
      </c>
      <c r="C2829" s="1">
        <v>106051</v>
      </c>
      <c r="D2829" s="1">
        <v>49727</v>
      </c>
      <c r="E2829" s="1">
        <v>102.7</v>
      </c>
      <c r="F2829" s="1">
        <v>103.73</v>
      </c>
      <c r="G2829" s="1">
        <v>104.09</v>
      </c>
      <c r="H2829" s="2">
        <v>52.7</v>
      </c>
      <c r="I2829" s="2">
        <v>29.9</v>
      </c>
      <c r="J2829" s="2">
        <v>88.4</v>
      </c>
      <c r="K2829" s="2">
        <v>89</v>
      </c>
      <c r="L2829">
        <f>SUMIFS(US!B:B,US!$D:$D,YEAR(daily!$A2829),US!$E:$E,MONTH(daily!$A2829))</f>
        <v>10083</v>
      </c>
      <c r="M2829">
        <f>SUMIFS(US!C:C,US!$D:$D,YEAR(daily!$A2829),US!$E:$E,MONTH(daily!$A2829))</f>
        <v>18420</v>
      </c>
      <c r="N2829">
        <f>SUMIFS(COT!E:E,COT!$A:$A,YEAR(daily!$A2829),COT!$B:$B,WEEKNUM(daily!$A2829))</f>
        <v>1508418</v>
      </c>
      <c r="O2829">
        <f>SUMIFS(COT!F:F,COT!$A:$A,YEAR(daily!$A2829),COT!$B:$B,WEEKNUM(daily!$A2829))</f>
        <v>337326</v>
      </c>
      <c r="P2829">
        <f>SUMIFS(COT!G:G,COT!$A:$A,YEAR(daily!$A2829),COT!$B:$B,WEEKNUM(daily!$A2829))</f>
        <v>146189</v>
      </c>
      <c r="Q2829">
        <f>SUMIFS(COT!H:H,COT!$A:$A,YEAR(daily!$A2829),COT!$B:$B,WEEKNUM(daily!$A2829))</f>
        <v>400330</v>
      </c>
      <c r="R2829">
        <f>SUMIFS(COT!I:I,COT!$A:$A,YEAR(daily!$A2829),COT!$B:$B,WEEKNUM(daily!$A2829))</f>
        <v>680527</v>
      </c>
      <c r="S2829">
        <f>SUMIFS(COT!J:J,COT!$A:$A,YEAR(daily!$A2829),COT!$B:$B,WEEKNUM(daily!$A2829))</f>
        <v>900146</v>
      </c>
      <c r="T2829">
        <f>SUMIFS(COT!K:K,COT!$A:$A,YEAR(daily!$A2829),COT!$B:$B,WEEKNUM(daily!$A2829))</f>
        <v>90235</v>
      </c>
      <c r="U2829">
        <f>SUMIFS(COT!L:L,COT!$A:$A,YEAR(daily!$A2829),COT!$B:$B,WEEKNUM(daily!$A2829))</f>
        <v>61753</v>
      </c>
      <c r="V2829">
        <f>SUMIFS(COT!M:M,COT!$A:$A,YEAR(daily!$A2829),COT!$B:$B,WEEKNUM(daily!$A2829))</f>
        <v>143</v>
      </c>
      <c r="W2829">
        <f>SUMIFS(COT!N:N,COT!$A:$A,YEAR(daily!$A2829),COT!$B:$B,WEEKNUM(daily!$A2829))</f>
        <v>82</v>
      </c>
      <c r="X2829">
        <f>SUMIFS(COT!O:O,COT!$A:$A,YEAR(daily!$A2829),COT!$B:$B,WEEKNUM(daily!$A2829))</f>
        <v>162</v>
      </c>
      <c r="Y2829">
        <f>SUMIFS(COT!P:P,COT!$A:$A,YEAR(daily!$A2829),COT!$B:$B,WEEKNUM(daily!$A2829))</f>
        <v>90</v>
      </c>
      <c r="Z2829">
        <f>SUMIFS(COT!Q:Q,COT!$A:$A,YEAR(daily!$A2829),COT!$B:$B,WEEKNUM(daily!$A2829))</f>
        <v>101</v>
      </c>
      <c r="AA2829">
        <f>SUMIFS(Saudi!B:B,Saudi!$A:$A,YEAR(daily!$A2829))</f>
        <v>1117.7919999999999</v>
      </c>
      <c r="AB2829">
        <f>SUMIFS(Saudi!C:C,Saudi!$A:$A,YEAR(daily!$A2829))</f>
        <v>837.5</v>
      </c>
      <c r="AC2829">
        <f>SUMIFS(Saudi!F:F,Saudi!$A:$A,YEAR(daily!$A2829))</f>
        <v>4186680</v>
      </c>
      <c r="AD2829">
        <f>SUMIFS(Saudi!G:G,Saudi!$A:$A,YEAR(daily!$A2829))</f>
        <v>95.120400125395847</v>
      </c>
      <c r="AE2829">
        <f>SUMIFS(Saudi!H:H,Saudi!$A:$A,YEAR(daily!$A2829))</f>
        <v>398238676.7969923</v>
      </c>
      <c r="AF2829" s="5">
        <f t="shared" si="113"/>
        <v>5</v>
      </c>
      <c r="AG2829" s="5">
        <f t="shared" si="114"/>
        <v>2011</v>
      </c>
    </row>
    <row r="2830" spans="1:33">
      <c r="A2830" s="3">
        <v>40695</v>
      </c>
      <c r="B2830" s="1">
        <v>355555</v>
      </c>
      <c r="C2830" s="1">
        <v>105949</v>
      </c>
      <c r="D2830" s="1">
        <v>51209</v>
      </c>
      <c r="E2830" s="1">
        <v>100.29</v>
      </c>
      <c r="F2830" s="1">
        <v>101.33</v>
      </c>
      <c r="G2830" s="1">
        <v>101.72</v>
      </c>
      <c r="H2830" s="2">
        <v>52.5</v>
      </c>
      <c r="I2830" s="2">
        <v>29.4</v>
      </c>
      <c r="J2830" s="2">
        <v>87.7</v>
      </c>
      <c r="K2830" s="2">
        <v>88.4</v>
      </c>
      <c r="L2830">
        <f>SUMIFS(US!B:B,US!$D:$D,YEAR(daily!$A2830),US!$E:$E,MONTH(daily!$A2830))</f>
        <v>10045</v>
      </c>
      <c r="M2830">
        <f>SUMIFS(US!C:C,US!$D:$D,YEAR(daily!$A2830),US!$E:$E,MONTH(daily!$A2830))</f>
        <v>19182</v>
      </c>
      <c r="N2830">
        <f>SUMIFS(COT!E:E,COT!$A:$A,YEAR(daily!$A2830),COT!$B:$B,WEEKNUM(daily!$A2830))</f>
        <v>1508418</v>
      </c>
      <c r="O2830">
        <f>SUMIFS(COT!F:F,COT!$A:$A,YEAR(daily!$A2830),COT!$B:$B,WEEKNUM(daily!$A2830))</f>
        <v>337326</v>
      </c>
      <c r="P2830">
        <f>SUMIFS(COT!G:G,COT!$A:$A,YEAR(daily!$A2830),COT!$B:$B,WEEKNUM(daily!$A2830))</f>
        <v>146189</v>
      </c>
      <c r="Q2830">
        <f>SUMIFS(COT!H:H,COT!$A:$A,YEAR(daily!$A2830),COT!$B:$B,WEEKNUM(daily!$A2830))</f>
        <v>400330</v>
      </c>
      <c r="R2830">
        <f>SUMIFS(COT!I:I,COT!$A:$A,YEAR(daily!$A2830),COT!$B:$B,WEEKNUM(daily!$A2830))</f>
        <v>680527</v>
      </c>
      <c r="S2830">
        <f>SUMIFS(COT!J:J,COT!$A:$A,YEAR(daily!$A2830),COT!$B:$B,WEEKNUM(daily!$A2830))</f>
        <v>900146</v>
      </c>
      <c r="T2830">
        <f>SUMIFS(COT!K:K,COT!$A:$A,YEAR(daily!$A2830),COT!$B:$B,WEEKNUM(daily!$A2830))</f>
        <v>90235</v>
      </c>
      <c r="U2830">
        <f>SUMIFS(COT!L:L,COT!$A:$A,YEAR(daily!$A2830),COT!$B:$B,WEEKNUM(daily!$A2830))</f>
        <v>61753</v>
      </c>
      <c r="V2830">
        <f>SUMIFS(COT!M:M,COT!$A:$A,YEAR(daily!$A2830),COT!$B:$B,WEEKNUM(daily!$A2830))</f>
        <v>143</v>
      </c>
      <c r="W2830">
        <f>SUMIFS(COT!N:N,COT!$A:$A,YEAR(daily!$A2830),COT!$B:$B,WEEKNUM(daily!$A2830))</f>
        <v>82</v>
      </c>
      <c r="X2830">
        <f>SUMIFS(COT!O:O,COT!$A:$A,YEAR(daily!$A2830),COT!$B:$B,WEEKNUM(daily!$A2830))</f>
        <v>162</v>
      </c>
      <c r="Y2830">
        <f>SUMIFS(COT!P:P,COT!$A:$A,YEAR(daily!$A2830),COT!$B:$B,WEEKNUM(daily!$A2830))</f>
        <v>90</v>
      </c>
      <c r="Z2830">
        <f>SUMIFS(COT!Q:Q,COT!$A:$A,YEAR(daily!$A2830),COT!$B:$B,WEEKNUM(daily!$A2830))</f>
        <v>101</v>
      </c>
      <c r="AA2830">
        <f>SUMIFS(Saudi!B:B,Saudi!$A:$A,YEAR(daily!$A2830))</f>
        <v>1117.7919999999999</v>
      </c>
      <c r="AB2830">
        <f>SUMIFS(Saudi!C:C,Saudi!$A:$A,YEAR(daily!$A2830))</f>
        <v>837.5</v>
      </c>
      <c r="AC2830">
        <f>SUMIFS(Saudi!F:F,Saudi!$A:$A,YEAR(daily!$A2830))</f>
        <v>4186680</v>
      </c>
      <c r="AD2830">
        <f>SUMIFS(Saudi!G:G,Saudi!$A:$A,YEAR(daily!$A2830))</f>
        <v>95.120400125395847</v>
      </c>
      <c r="AE2830">
        <f>SUMIFS(Saudi!H:H,Saudi!$A:$A,YEAR(daily!$A2830))</f>
        <v>398238676.7969923</v>
      </c>
      <c r="AF2830" s="5">
        <f t="shared" si="113"/>
        <v>6</v>
      </c>
      <c r="AG2830" s="5">
        <f t="shared" si="114"/>
        <v>2011</v>
      </c>
    </row>
    <row r="2831" spans="1:33">
      <c r="A2831" s="3">
        <v>40696</v>
      </c>
      <c r="B2831" s="1">
        <v>338132</v>
      </c>
      <c r="C2831" s="1">
        <v>114632</v>
      </c>
      <c r="D2831" s="1">
        <v>52144</v>
      </c>
      <c r="E2831" s="1">
        <v>100.4</v>
      </c>
      <c r="F2831" s="1">
        <v>101.49</v>
      </c>
      <c r="G2831" s="1">
        <v>101.95</v>
      </c>
      <c r="H2831" s="2">
        <v>52.5</v>
      </c>
      <c r="I2831" s="2">
        <v>29.4</v>
      </c>
      <c r="J2831" s="2">
        <v>87.7</v>
      </c>
      <c r="K2831" s="2">
        <v>88.4</v>
      </c>
      <c r="L2831">
        <f>SUMIFS(US!B:B,US!$D:$D,YEAR(daily!$A2831),US!$E:$E,MONTH(daily!$A2831))</f>
        <v>10045</v>
      </c>
      <c r="M2831">
        <f>SUMIFS(US!C:C,US!$D:$D,YEAR(daily!$A2831),US!$E:$E,MONTH(daily!$A2831))</f>
        <v>19182</v>
      </c>
      <c r="N2831">
        <f>SUMIFS(COT!E:E,COT!$A:$A,YEAR(daily!$A2831),COT!$B:$B,WEEKNUM(daily!$A2831))</f>
        <v>1508418</v>
      </c>
      <c r="O2831">
        <f>SUMIFS(COT!F:F,COT!$A:$A,YEAR(daily!$A2831),COT!$B:$B,WEEKNUM(daily!$A2831))</f>
        <v>337326</v>
      </c>
      <c r="P2831">
        <f>SUMIFS(COT!G:G,COT!$A:$A,YEAR(daily!$A2831),COT!$B:$B,WEEKNUM(daily!$A2831))</f>
        <v>146189</v>
      </c>
      <c r="Q2831">
        <f>SUMIFS(COT!H:H,COT!$A:$A,YEAR(daily!$A2831),COT!$B:$B,WEEKNUM(daily!$A2831))</f>
        <v>400330</v>
      </c>
      <c r="R2831">
        <f>SUMIFS(COT!I:I,COT!$A:$A,YEAR(daily!$A2831),COT!$B:$B,WEEKNUM(daily!$A2831))</f>
        <v>680527</v>
      </c>
      <c r="S2831">
        <f>SUMIFS(COT!J:J,COT!$A:$A,YEAR(daily!$A2831),COT!$B:$B,WEEKNUM(daily!$A2831))</f>
        <v>900146</v>
      </c>
      <c r="T2831">
        <f>SUMIFS(COT!K:K,COT!$A:$A,YEAR(daily!$A2831),COT!$B:$B,WEEKNUM(daily!$A2831))</f>
        <v>90235</v>
      </c>
      <c r="U2831">
        <f>SUMIFS(COT!L:L,COT!$A:$A,YEAR(daily!$A2831),COT!$B:$B,WEEKNUM(daily!$A2831))</f>
        <v>61753</v>
      </c>
      <c r="V2831">
        <f>SUMIFS(COT!M:M,COT!$A:$A,YEAR(daily!$A2831),COT!$B:$B,WEEKNUM(daily!$A2831))</f>
        <v>143</v>
      </c>
      <c r="W2831">
        <f>SUMIFS(COT!N:N,COT!$A:$A,YEAR(daily!$A2831),COT!$B:$B,WEEKNUM(daily!$A2831))</f>
        <v>82</v>
      </c>
      <c r="X2831">
        <f>SUMIFS(COT!O:O,COT!$A:$A,YEAR(daily!$A2831),COT!$B:$B,WEEKNUM(daily!$A2831))</f>
        <v>162</v>
      </c>
      <c r="Y2831">
        <f>SUMIFS(COT!P:P,COT!$A:$A,YEAR(daily!$A2831),COT!$B:$B,WEEKNUM(daily!$A2831))</f>
        <v>90</v>
      </c>
      <c r="Z2831">
        <f>SUMIFS(COT!Q:Q,COT!$A:$A,YEAR(daily!$A2831),COT!$B:$B,WEEKNUM(daily!$A2831))</f>
        <v>101</v>
      </c>
      <c r="AA2831">
        <f>SUMIFS(Saudi!B:B,Saudi!$A:$A,YEAR(daily!$A2831))</f>
        <v>1117.7919999999999</v>
      </c>
      <c r="AB2831">
        <f>SUMIFS(Saudi!C:C,Saudi!$A:$A,YEAR(daily!$A2831))</f>
        <v>837.5</v>
      </c>
      <c r="AC2831">
        <f>SUMIFS(Saudi!F:F,Saudi!$A:$A,YEAR(daily!$A2831))</f>
        <v>4186680</v>
      </c>
      <c r="AD2831">
        <f>SUMIFS(Saudi!G:G,Saudi!$A:$A,YEAR(daily!$A2831))</f>
        <v>95.120400125395847</v>
      </c>
      <c r="AE2831">
        <f>SUMIFS(Saudi!H:H,Saudi!$A:$A,YEAR(daily!$A2831))</f>
        <v>398238676.7969923</v>
      </c>
      <c r="AF2831" s="5">
        <f t="shared" si="113"/>
        <v>6</v>
      </c>
      <c r="AG2831" s="5">
        <f t="shared" si="114"/>
        <v>2011</v>
      </c>
    </row>
    <row r="2832" spans="1:33">
      <c r="A2832" s="3">
        <v>40697</v>
      </c>
      <c r="B2832" s="1">
        <v>328205</v>
      </c>
      <c r="C2832" s="1">
        <v>119776</v>
      </c>
      <c r="D2832" s="1">
        <v>51544</v>
      </c>
      <c r="E2832" s="1">
        <v>100.22</v>
      </c>
      <c r="F2832" s="1">
        <v>101.3</v>
      </c>
      <c r="G2832" s="1">
        <v>101.76</v>
      </c>
      <c r="H2832" s="2">
        <v>52.5</v>
      </c>
      <c r="I2832" s="2">
        <v>29.4</v>
      </c>
      <c r="J2832" s="2">
        <v>87.7</v>
      </c>
      <c r="K2832" s="2">
        <v>88.4</v>
      </c>
      <c r="L2832">
        <f>SUMIFS(US!B:B,US!$D:$D,YEAR(daily!$A2832),US!$E:$E,MONTH(daily!$A2832))</f>
        <v>10045</v>
      </c>
      <c r="M2832">
        <f>SUMIFS(US!C:C,US!$D:$D,YEAR(daily!$A2832),US!$E:$E,MONTH(daily!$A2832))</f>
        <v>19182</v>
      </c>
      <c r="N2832">
        <f>SUMIFS(COT!E:E,COT!$A:$A,YEAR(daily!$A2832),COT!$B:$B,WEEKNUM(daily!$A2832))</f>
        <v>1508418</v>
      </c>
      <c r="O2832">
        <f>SUMIFS(COT!F:F,COT!$A:$A,YEAR(daily!$A2832),COT!$B:$B,WEEKNUM(daily!$A2832))</f>
        <v>337326</v>
      </c>
      <c r="P2832">
        <f>SUMIFS(COT!G:G,COT!$A:$A,YEAR(daily!$A2832),COT!$B:$B,WEEKNUM(daily!$A2832))</f>
        <v>146189</v>
      </c>
      <c r="Q2832">
        <f>SUMIFS(COT!H:H,COT!$A:$A,YEAR(daily!$A2832),COT!$B:$B,WEEKNUM(daily!$A2832))</f>
        <v>400330</v>
      </c>
      <c r="R2832">
        <f>SUMIFS(COT!I:I,COT!$A:$A,YEAR(daily!$A2832),COT!$B:$B,WEEKNUM(daily!$A2832))</f>
        <v>680527</v>
      </c>
      <c r="S2832">
        <f>SUMIFS(COT!J:J,COT!$A:$A,YEAR(daily!$A2832),COT!$B:$B,WEEKNUM(daily!$A2832))</f>
        <v>900146</v>
      </c>
      <c r="T2832">
        <f>SUMIFS(COT!K:K,COT!$A:$A,YEAR(daily!$A2832),COT!$B:$B,WEEKNUM(daily!$A2832))</f>
        <v>90235</v>
      </c>
      <c r="U2832">
        <f>SUMIFS(COT!L:L,COT!$A:$A,YEAR(daily!$A2832),COT!$B:$B,WEEKNUM(daily!$A2832))</f>
        <v>61753</v>
      </c>
      <c r="V2832">
        <f>SUMIFS(COT!M:M,COT!$A:$A,YEAR(daily!$A2832),COT!$B:$B,WEEKNUM(daily!$A2832))</f>
        <v>143</v>
      </c>
      <c r="W2832">
        <f>SUMIFS(COT!N:N,COT!$A:$A,YEAR(daily!$A2832),COT!$B:$B,WEEKNUM(daily!$A2832))</f>
        <v>82</v>
      </c>
      <c r="X2832">
        <f>SUMIFS(COT!O:O,COT!$A:$A,YEAR(daily!$A2832),COT!$B:$B,WEEKNUM(daily!$A2832))</f>
        <v>162</v>
      </c>
      <c r="Y2832">
        <f>SUMIFS(COT!P:P,COT!$A:$A,YEAR(daily!$A2832),COT!$B:$B,WEEKNUM(daily!$A2832))</f>
        <v>90</v>
      </c>
      <c r="Z2832">
        <f>SUMIFS(COT!Q:Q,COT!$A:$A,YEAR(daily!$A2832),COT!$B:$B,WEEKNUM(daily!$A2832))</f>
        <v>101</v>
      </c>
      <c r="AA2832">
        <f>SUMIFS(Saudi!B:B,Saudi!$A:$A,YEAR(daily!$A2832))</f>
        <v>1117.7919999999999</v>
      </c>
      <c r="AB2832">
        <f>SUMIFS(Saudi!C:C,Saudi!$A:$A,YEAR(daily!$A2832))</f>
        <v>837.5</v>
      </c>
      <c r="AC2832">
        <f>SUMIFS(Saudi!F:F,Saudi!$A:$A,YEAR(daily!$A2832))</f>
        <v>4186680</v>
      </c>
      <c r="AD2832">
        <f>SUMIFS(Saudi!G:G,Saudi!$A:$A,YEAR(daily!$A2832))</f>
        <v>95.120400125395847</v>
      </c>
      <c r="AE2832">
        <f>SUMIFS(Saudi!H:H,Saudi!$A:$A,YEAR(daily!$A2832))</f>
        <v>398238676.7969923</v>
      </c>
      <c r="AF2832" s="5">
        <f t="shared" si="113"/>
        <v>6</v>
      </c>
      <c r="AG2832" s="5">
        <f t="shared" si="114"/>
        <v>2011</v>
      </c>
    </row>
    <row r="2833" spans="1:33">
      <c r="A2833" s="3">
        <v>40700</v>
      </c>
      <c r="B2833" s="1">
        <v>317727</v>
      </c>
      <c r="C2833" s="1">
        <v>121462</v>
      </c>
      <c r="D2833" s="1">
        <v>52561</v>
      </c>
      <c r="E2833" s="1">
        <v>99.01</v>
      </c>
      <c r="F2833" s="1">
        <v>100.11</v>
      </c>
      <c r="G2833" s="1">
        <v>100.56</v>
      </c>
      <c r="H2833" s="2">
        <v>52.5</v>
      </c>
      <c r="I2833" s="2">
        <v>29.4</v>
      </c>
      <c r="J2833" s="2">
        <v>87.7</v>
      </c>
      <c r="K2833" s="2">
        <v>88.4</v>
      </c>
      <c r="L2833">
        <f>SUMIFS(US!B:B,US!$D:$D,YEAR(daily!$A2833),US!$E:$E,MONTH(daily!$A2833))</f>
        <v>10045</v>
      </c>
      <c r="M2833">
        <f>SUMIFS(US!C:C,US!$D:$D,YEAR(daily!$A2833),US!$E:$E,MONTH(daily!$A2833))</f>
        <v>19182</v>
      </c>
      <c r="N2833">
        <f>SUMIFS(COT!E:E,COT!$A:$A,YEAR(daily!$A2833),COT!$B:$B,WEEKNUM(daily!$A2833))</f>
        <v>1515910</v>
      </c>
      <c r="O2833">
        <f>SUMIFS(COT!F:F,COT!$A:$A,YEAR(daily!$A2833),COT!$B:$B,WEEKNUM(daily!$A2833))</f>
        <v>335195</v>
      </c>
      <c r="P2833">
        <f>SUMIFS(COT!G:G,COT!$A:$A,YEAR(daily!$A2833),COT!$B:$B,WEEKNUM(daily!$A2833))</f>
        <v>159071</v>
      </c>
      <c r="Q2833">
        <f>SUMIFS(COT!H:H,COT!$A:$A,YEAR(daily!$A2833),COT!$B:$B,WEEKNUM(daily!$A2833))</f>
        <v>393692</v>
      </c>
      <c r="R2833">
        <f>SUMIFS(COT!I:I,COT!$A:$A,YEAR(daily!$A2833),COT!$B:$B,WEEKNUM(daily!$A2833))</f>
        <v>689225</v>
      </c>
      <c r="S2833">
        <f>SUMIFS(COT!J:J,COT!$A:$A,YEAR(daily!$A2833),COT!$B:$B,WEEKNUM(daily!$A2833))</f>
        <v>896804</v>
      </c>
      <c r="T2833">
        <f>SUMIFS(COT!K:K,COT!$A:$A,YEAR(daily!$A2833),COT!$B:$B,WEEKNUM(daily!$A2833))</f>
        <v>97798</v>
      </c>
      <c r="U2833">
        <f>SUMIFS(COT!L:L,COT!$A:$A,YEAR(daily!$A2833),COT!$B:$B,WEEKNUM(daily!$A2833))</f>
        <v>66343</v>
      </c>
      <c r="V2833">
        <f>SUMIFS(COT!M:M,COT!$A:$A,YEAR(daily!$A2833),COT!$B:$B,WEEKNUM(daily!$A2833))</f>
        <v>142</v>
      </c>
      <c r="W2833">
        <f>SUMIFS(COT!N:N,COT!$A:$A,YEAR(daily!$A2833),COT!$B:$B,WEEKNUM(daily!$A2833))</f>
        <v>83</v>
      </c>
      <c r="X2833">
        <f>SUMIFS(COT!O:O,COT!$A:$A,YEAR(daily!$A2833),COT!$B:$B,WEEKNUM(daily!$A2833))</f>
        <v>165</v>
      </c>
      <c r="Y2833">
        <f>SUMIFS(COT!P:P,COT!$A:$A,YEAR(daily!$A2833),COT!$B:$B,WEEKNUM(daily!$A2833))</f>
        <v>86</v>
      </c>
      <c r="Z2833">
        <f>SUMIFS(COT!Q:Q,COT!$A:$A,YEAR(daily!$A2833),COT!$B:$B,WEEKNUM(daily!$A2833))</f>
        <v>101</v>
      </c>
      <c r="AA2833">
        <f>SUMIFS(Saudi!B:B,Saudi!$A:$A,YEAR(daily!$A2833))</f>
        <v>1117.7919999999999</v>
      </c>
      <c r="AB2833">
        <f>SUMIFS(Saudi!C:C,Saudi!$A:$A,YEAR(daily!$A2833))</f>
        <v>837.5</v>
      </c>
      <c r="AC2833">
        <f>SUMIFS(Saudi!F:F,Saudi!$A:$A,YEAR(daily!$A2833))</f>
        <v>4186680</v>
      </c>
      <c r="AD2833">
        <f>SUMIFS(Saudi!G:G,Saudi!$A:$A,YEAR(daily!$A2833))</f>
        <v>95.120400125395847</v>
      </c>
      <c r="AE2833">
        <f>SUMIFS(Saudi!H:H,Saudi!$A:$A,YEAR(daily!$A2833))</f>
        <v>398238676.7969923</v>
      </c>
      <c r="AF2833" s="5">
        <f t="shared" si="113"/>
        <v>6</v>
      </c>
      <c r="AG2833" s="5">
        <f t="shared" si="114"/>
        <v>2011</v>
      </c>
    </row>
    <row r="2834" spans="1:33">
      <c r="A2834" s="3">
        <v>40701</v>
      </c>
      <c r="B2834" s="1">
        <v>288420</v>
      </c>
      <c r="C2834" s="1">
        <v>130183</v>
      </c>
      <c r="D2834" s="1">
        <v>55636</v>
      </c>
      <c r="E2834" s="1">
        <v>99.09</v>
      </c>
      <c r="F2834" s="1">
        <v>100.23</v>
      </c>
      <c r="G2834" s="1">
        <v>100.71</v>
      </c>
      <c r="H2834" s="2">
        <v>52.5</v>
      </c>
      <c r="I2834" s="2">
        <v>29.4</v>
      </c>
      <c r="J2834" s="2">
        <v>87.7</v>
      </c>
      <c r="K2834" s="2">
        <v>88.4</v>
      </c>
      <c r="L2834">
        <f>SUMIFS(US!B:B,US!$D:$D,YEAR(daily!$A2834),US!$E:$E,MONTH(daily!$A2834))</f>
        <v>10045</v>
      </c>
      <c r="M2834">
        <f>SUMIFS(US!C:C,US!$D:$D,YEAR(daily!$A2834),US!$E:$E,MONTH(daily!$A2834))</f>
        <v>19182</v>
      </c>
      <c r="N2834">
        <f>SUMIFS(COT!E:E,COT!$A:$A,YEAR(daily!$A2834),COT!$B:$B,WEEKNUM(daily!$A2834))</f>
        <v>1515910</v>
      </c>
      <c r="O2834">
        <f>SUMIFS(COT!F:F,COT!$A:$A,YEAR(daily!$A2834),COT!$B:$B,WEEKNUM(daily!$A2834))</f>
        <v>335195</v>
      </c>
      <c r="P2834">
        <f>SUMIFS(COT!G:G,COT!$A:$A,YEAR(daily!$A2834),COT!$B:$B,WEEKNUM(daily!$A2834))</f>
        <v>159071</v>
      </c>
      <c r="Q2834">
        <f>SUMIFS(COT!H:H,COT!$A:$A,YEAR(daily!$A2834),COT!$B:$B,WEEKNUM(daily!$A2834))</f>
        <v>393692</v>
      </c>
      <c r="R2834">
        <f>SUMIFS(COT!I:I,COT!$A:$A,YEAR(daily!$A2834),COT!$B:$B,WEEKNUM(daily!$A2834))</f>
        <v>689225</v>
      </c>
      <c r="S2834">
        <f>SUMIFS(COT!J:J,COT!$A:$A,YEAR(daily!$A2834),COT!$B:$B,WEEKNUM(daily!$A2834))</f>
        <v>896804</v>
      </c>
      <c r="T2834">
        <f>SUMIFS(COT!K:K,COT!$A:$A,YEAR(daily!$A2834),COT!$B:$B,WEEKNUM(daily!$A2834))</f>
        <v>97798</v>
      </c>
      <c r="U2834">
        <f>SUMIFS(COT!L:L,COT!$A:$A,YEAR(daily!$A2834),COT!$B:$B,WEEKNUM(daily!$A2834))</f>
        <v>66343</v>
      </c>
      <c r="V2834">
        <f>SUMIFS(COT!M:M,COT!$A:$A,YEAR(daily!$A2834),COT!$B:$B,WEEKNUM(daily!$A2834))</f>
        <v>142</v>
      </c>
      <c r="W2834">
        <f>SUMIFS(COT!N:N,COT!$A:$A,YEAR(daily!$A2834),COT!$B:$B,WEEKNUM(daily!$A2834))</f>
        <v>83</v>
      </c>
      <c r="X2834">
        <f>SUMIFS(COT!O:O,COT!$A:$A,YEAR(daily!$A2834),COT!$B:$B,WEEKNUM(daily!$A2834))</f>
        <v>165</v>
      </c>
      <c r="Y2834">
        <f>SUMIFS(COT!P:P,COT!$A:$A,YEAR(daily!$A2834),COT!$B:$B,WEEKNUM(daily!$A2834))</f>
        <v>86</v>
      </c>
      <c r="Z2834">
        <f>SUMIFS(COT!Q:Q,COT!$A:$A,YEAR(daily!$A2834),COT!$B:$B,WEEKNUM(daily!$A2834))</f>
        <v>101</v>
      </c>
      <c r="AA2834">
        <f>SUMIFS(Saudi!B:B,Saudi!$A:$A,YEAR(daily!$A2834))</f>
        <v>1117.7919999999999</v>
      </c>
      <c r="AB2834">
        <f>SUMIFS(Saudi!C:C,Saudi!$A:$A,YEAR(daily!$A2834))</f>
        <v>837.5</v>
      </c>
      <c r="AC2834">
        <f>SUMIFS(Saudi!F:F,Saudi!$A:$A,YEAR(daily!$A2834))</f>
        <v>4186680</v>
      </c>
      <c r="AD2834">
        <f>SUMIFS(Saudi!G:G,Saudi!$A:$A,YEAR(daily!$A2834))</f>
        <v>95.120400125395847</v>
      </c>
      <c r="AE2834">
        <f>SUMIFS(Saudi!H:H,Saudi!$A:$A,YEAR(daily!$A2834))</f>
        <v>398238676.7969923</v>
      </c>
      <c r="AF2834" s="5">
        <f t="shared" si="113"/>
        <v>6</v>
      </c>
      <c r="AG2834" s="5">
        <f t="shared" si="114"/>
        <v>2011</v>
      </c>
    </row>
    <row r="2835" spans="1:33">
      <c r="A2835" s="3">
        <v>40702</v>
      </c>
      <c r="B2835" s="1">
        <v>269561</v>
      </c>
      <c r="C2835" s="1">
        <v>136668</v>
      </c>
      <c r="D2835" s="1">
        <v>55356</v>
      </c>
      <c r="E2835" s="1">
        <v>100.74</v>
      </c>
      <c r="F2835" s="1">
        <v>101.78</v>
      </c>
      <c r="G2835" s="1">
        <v>102.22</v>
      </c>
      <c r="H2835" s="2">
        <v>52.5</v>
      </c>
      <c r="I2835" s="2">
        <v>29.4</v>
      </c>
      <c r="J2835" s="2">
        <v>87.7</v>
      </c>
      <c r="K2835" s="2">
        <v>88.4</v>
      </c>
      <c r="L2835">
        <f>SUMIFS(US!B:B,US!$D:$D,YEAR(daily!$A2835),US!$E:$E,MONTH(daily!$A2835))</f>
        <v>10045</v>
      </c>
      <c r="M2835">
        <f>SUMIFS(US!C:C,US!$D:$D,YEAR(daily!$A2835),US!$E:$E,MONTH(daily!$A2835))</f>
        <v>19182</v>
      </c>
      <c r="N2835">
        <f>SUMIFS(COT!E:E,COT!$A:$A,YEAR(daily!$A2835),COT!$B:$B,WEEKNUM(daily!$A2835))</f>
        <v>1515910</v>
      </c>
      <c r="O2835">
        <f>SUMIFS(COT!F:F,COT!$A:$A,YEAR(daily!$A2835),COT!$B:$B,WEEKNUM(daily!$A2835))</f>
        <v>335195</v>
      </c>
      <c r="P2835">
        <f>SUMIFS(COT!G:G,COT!$A:$A,YEAR(daily!$A2835),COT!$B:$B,WEEKNUM(daily!$A2835))</f>
        <v>159071</v>
      </c>
      <c r="Q2835">
        <f>SUMIFS(COT!H:H,COT!$A:$A,YEAR(daily!$A2835),COT!$B:$B,WEEKNUM(daily!$A2835))</f>
        <v>393692</v>
      </c>
      <c r="R2835">
        <f>SUMIFS(COT!I:I,COT!$A:$A,YEAR(daily!$A2835),COT!$B:$B,WEEKNUM(daily!$A2835))</f>
        <v>689225</v>
      </c>
      <c r="S2835">
        <f>SUMIFS(COT!J:J,COT!$A:$A,YEAR(daily!$A2835),COT!$B:$B,WEEKNUM(daily!$A2835))</f>
        <v>896804</v>
      </c>
      <c r="T2835">
        <f>SUMIFS(COT!K:K,COT!$A:$A,YEAR(daily!$A2835),COT!$B:$B,WEEKNUM(daily!$A2835))</f>
        <v>97798</v>
      </c>
      <c r="U2835">
        <f>SUMIFS(COT!L:L,COT!$A:$A,YEAR(daily!$A2835),COT!$B:$B,WEEKNUM(daily!$A2835))</f>
        <v>66343</v>
      </c>
      <c r="V2835">
        <f>SUMIFS(COT!M:M,COT!$A:$A,YEAR(daily!$A2835),COT!$B:$B,WEEKNUM(daily!$A2835))</f>
        <v>142</v>
      </c>
      <c r="W2835">
        <f>SUMIFS(COT!N:N,COT!$A:$A,YEAR(daily!$A2835),COT!$B:$B,WEEKNUM(daily!$A2835))</f>
        <v>83</v>
      </c>
      <c r="X2835">
        <f>SUMIFS(COT!O:O,COT!$A:$A,YEAR(daily!$A2835),COT!$B:$B,WEEKNUM(daily!$A2835))</f>
        <v>165</v>
      </c>
      <c r="Y2835">
        <f>SUMIFS(COT!P:P,COT!$A:$A,YEAR(daily!$A2835),COT!$B:$B,WEEKNUM(daily!$A2835))</f>
        <v>86</v>
      </c>
      <c r="Z2835">
        <f>SUMIFS(COT!Q:Q,COT!$A:$A,YEAR(daily!$A2835),COT!$B:$B,WEEKNUM(daily!$A2835))</f>
        <v>101</v>
      </c>
      <c r="AA2835">
        <f>SUMIFS(Saudi!B:B,Saudi!$A:$A,YEAR(daily!$A2835))</f>
        <v>1117.7919999999999</v>
      </c>
      <c r="AB2835">
        <f>SUMIFS(Saudi!C:C,Saudi!$A:$A,YEAR(daily!$A2835))</f>
        <v>837.5</v>
      </c>
      <c r="AC2835">
        <f>SUMIFS(Saudi!F:F,Saudi!$A:$A,YEAR(daily!$A2835))</f>
        <v>4186680</v>
      </c>
      <c r="AD2835">
        <f>SUMIFS(Saudi!G:G,Saudi!$A:$A,YEAR(daily!$A2835))</f>
        <v>95.120400125395847</v>
      </c>
      <c r="AE2835">
        <f>SUMIFS(Saudi!H:H,Saudi!$A:$A,YEAR(daily!$A2835))</f>
        <v>398238676.7969923</v>
      </c>
      <c r="AF2835" s="5">
        <f t="shared" si="113"/>
        <v>6</v>
      </c>
      <c r="AG2835" s="5">
        <f t="shared" si="114"/>
        <v>2011</v>
      </c>
    </row>
    <row r="2836" spans="1:33">
      <c r="A2836" s="3">
        <v>40703</v>
      </c>
      <c r="B2836" s="1">
        <v>234479</v>
      </c>
      <c r="C2836" s="1">
        <v>136249</v>
      </c>
      <c r="D2836" s="1">
        <v>56802</v>
      </c>
      <c r="E2836" s="1">
        <v>101.93</v>
      </c>
      <c r="F2836" s="1">
        <v>102.91</v>
      </c>
      <c r="G2836" s="1">
        <v>103.31</v>
      </c>
      <c r="H2836" s="2">
        <v>52.5</v>
      </c>
      <c r="I2836" s="2">
        <v>29.4</v>
      </c>
      <c r="J2836" s="2">
        <v>87.7</v>
      </c>
      <c r="K2836" s="2">
        <v>88.4</v>
      </c>
      <c r="L2836">
        <f>SUMIFS(US!B:B,US!$D:$D,YEAR(daily!$A2836),US!$E:$E,MONTH(daily!$A2836))</f>
        <v>10045</v>
      </c>
      <c r="M2836">
        <f>SUMIFS(US!C:C,US!$D:$D,YEAR(daily!$A2836),US!$E:$E,MONTH(daily!$A2836))</f>
        <v>19182</v>
      </c>
      <c r="N2836">
        <f>SUMIFS(COT!E:E,COT!$A:$A,YEAR(daily!$A2836),COT!$B:$B,WEEKNUM(daily!$A2836))</f>
        <v>1515910</v>
      </c>
      <c r="O2836">
        <f>SUMIFS(COT!F:F,COT!$A:$A,YEAR(daily!$A2836),COT!$B:$B,WEEKNUM(daily!$A2836))</f>
        <v>335195</v>
      </c>
      <c r="P2836">
        <f>SUMIFS(COT!G:G,COT!$A:$A,YEAR(daily!$A2836),COT!$B:$B,WEEKNUM(daily!$A2836))</f>
        <v>159071</v>
      </c>
      <c r="Q2836">
        <f>SUMIFS(COT!H:H,COT!$A:$A,YEAR(daily!$A2836),COT!$B:$B,WEEKNUM(daily!$A2836))</f>
        <v>393692</v>
      </c>
      <c r="R2836">
        <f>SUMIFS(COT!I:I,COT!$A:$A,YEAR(daily!$A2836),COT!$B:$B,WEEKNUM(daily!$A2836))</f>
        <v>689225</v>
      </c>
      <c r="S2836">
        <f>SUMIFS(COT!J:J,COT!$A:$A,YEAR(daily!$A2836),COT!$B:$B,WEEKNUM(daily!$A2836))</f>
        <v>896804</v>
      </c>
      <c r="T2836">
        <f>SUMIFS(COT!K:K,COT!$A:$A,YEAR(daily!$A2836),COT!$B:$B,WEEKNUM(daily!$A2836))</f>
        <v>97798</v>
      </c>
      <c r="U2836">
        <f>SUMIFS(COT!L:L,COT!$A:$A,YEAR(daily!$A2836),COT!$B:$B,WEEKNUM(daily!$A2836))</f>
        <v>66343</v>
      </c>
      <c r="V2836">
        <f>SUMIFS(COT!M:M,COT!$A:$A,YEAR(daily!$A2836),COT!$B:$B,WEEKNUM(daily!$A2836))</f>
        <v>142</v>
      </c>
      <c r="W2836">
        <f>SUMIFS(COT!N:N,COT!$A:$A,YEAR(daily!$A2836),COT!$B:$B,WEEKNUM(daily!$A2836))</f>
        <v>83</v>
      </c>
      <c r="X2836">
        <f>SUMIFS(COT!O:O,COT!$A:$A,YEAR(daily!$A2836),COT!$B:$B,WEEKNUM(daily!$A2836))</f>
        <v>165</v>
      </c>
      <c r="Y2836">
        <f>SUMIFS(COT!P:P,COT!$A:$A,YEAR(daily!$A2836),COT!$B:$B,WEEKNUM(daily!$A2836))</f>
        <v>86</v>
      </c>
      <c r="Z2836">
        <f>SUMIFS(COT!Q:Q,COT!$A:$A,YEAR(daily!$A2836),COT!$B:$B,WEEKNUM(daily!$A2836))</f>
        <v>101</v>
      </c>
      <c r="AA2836">
        <f>SUMIFS(Saudi!B:B,Saudi!$A:$A,YEAR(daily!$A2836))</f>
        <v>1117.7919999999999</v>
      </c>
      <c r="AB2836">
        <f>SUMIFS(Saudi!C:C,Saudi!$A:$A,YEAR(daily!$A2836))</f>
        <v>837.5</v>
      </c>
      <c r="AC2836">
        <f>SUMIFS(Saudi!F:F,Saudi!$A:$A,YEAR(daily!$A2836))</f>
        <v>4186680</v>
      </c>
      <c r="AD2836">
        <f>SUMIFS(Saudi!G:G,Saudi!$A:$A,YEAR(daily!$A2836))</f>
        <v>95.120400125395847</v>
      </c>
      <c r="AE2836">
        <f>SUMIFS(Saudi!H:H,Saudi!$A:$A,YEAR(daily!$A2836))</f>
        <v>398238676.7969923</v>
      </c>
      <c r="AF2836" s="5">
        <f t="shared" si="113"/>
        <v>6</v>
      </c>
      <c r="AG2836" s="5">
        <f t="shared" si="114"/>
        <v>2011</v>
      </c>
    </row>
    <row r="2837" spans="1:33">
      <c r="A2837" s="3">
        <v>40704</v>
      </c>
      <c r="B2837" s="1">
        <v>203326</v>
      </c>
      <c r="C2837" s="1">
        <v>147356</v>
      </c>
      <c r="D2837" s="1">
        <v>58936</v>
      </c>
      <c r="E2837" s="1">
        <v>99.29</v>
      </c>
      <c r="F2837" s="1">
        <v>100.4</v>
      </c>
      <c r="G2837" s="1">
        <v>100.88</v>
      </c>
      <c r="H2837" s="2">
        <v>52.5</v>
      </c>
      <c r="I2837" s="2">
        <v>29.4</v>
      </c>
      <c r="J2837" s="2">
        <v>87.7</v>
      </c>
      <c r="K2837" s="2">
        <v>88.4</v>
      </c>
      <c r="L2837">
        <f>SUMIFS(US!B:B,US!$D:$D,YEAR(daily!$A2837),US!$E:$E,MONTH(daily!$A2837))</f>
        <v>10045</v>
      </c>
      <c r="M2837">
        <f>SUMIFS(US!C:C,US!$D:$D,YEAR(daily!$A2837),US!$E:$E,MONTH(daily!$A2837))</f>
        <v>19182</v>
      </c>
      <c r="N2837">
        <f>SUMIFS(COT!E:E,COT!$A:$A,YEAR(daily!$A2837),COT!$B:$B,WEEKNUM(daily!$A2837))</f>
        <v>1515910</v>
      </c>
      <c r="O2837">
        <f>SUMIFS(COT!F:F,COT!$A:$A,YEAR(daily!$A2837),COT!$B:$B,WEEKNUM(daily!$A2837))</f>
        <v>335195</v>
      </c>
      <c r="P2837">
        <f>SUMIFS(COT!G:G,COT!$A:$A,YEAR(daily!$A2837),COT!$B:$B,WEEKNUM(daily!$A2837))</f>
        <v>159071</v>
      </c>
      <c r="Q2837">
        <f>SUMIFS(COT!H:H,COT!$A:$A,YEAR(daily!$A2837),COT!$B:$B,WEEKNUM(daily!$A2837))</f>
        <v>393692</v>
      </c>
      <c r="R2837">
        <f>SUMIFS(COT!I:I,COT!$A:$A,YEAR(daily!$A2837),COT!$B:$B,WEEKNUM(daily!$A2837))</f>
        <v>689225</v>
      </c>
      <c r="S2837">
        <f>SUMIFS(COT!J:J,COT!$A:$A,YEAR(daily!$A2837),COT!$B:$B,WEEKNUM(daily!$A2837))</f>
        <v>896804</v>
      </c>
      <c r="T2837">
        <f>SUMIFS(COT!K:K,COT!$A:$A,YEAR(daily!$A2837),COT!$B:$B,WEEKNUM(daily!$A2837))</f>
        <v>97798</v>
      </c>
      <c r="U2837">
        <f>SUMIFS(COT!L:L,COT!$A:$A,YEAR(daily!$A2837),COT!$B:$B,WEEKNUM(daily!$A2837))</f>
        <v>66343</v>
      </c>
      <c r="V2837">
        <f>SUMIFS(COT!M:M,COT!$A:$A,YEAR(daily!$A2837),COT!$B:$B,WEEKNUM(daily!$A2837))</f>
        <v>142</v>
      </c>
      <c r="W2837">
        <f>SUMIFS(COT!N:N,COT!$A:$A,YEAR(daily!$A2837),COT!$B:$B,WEEKNUM(daily!$A2837))</f>
        <v>83</v>
      </c>
      <c r="X2837">
        <f>SUMIFS(COT!O:O,COT!$A:$A,YEAR(daily!$A2837),COT!$B:$B,WEEKNUM(daily!$A2837))</f>
        <v>165</v>
      </c>
      <c r="Y2837">
        <f>SUMIFS(COT!P:P,COT!$A:$A,YEAR(daily!$A2837),COT!$B:$B,WEEKNUM(daily!$A2837))</f>
        <v>86</v>
      </c>
      <c r="Z2837">
        <f>SUMIFS(COT!Q:Q,COT!$A:$A,YEAR(daily!$A2837),COT!$B:$B,WEEKNUM(daily!$A2837))</f>
        <v>101</v>
      </c>
      <c r="AA2837">
        <f>SUMIFS(Saudi!B:B,Saudi!$A:$A,YEAR(daily!$A2837))</f>
        <v>1117.7919999999999</v>
      </c>
      <c r="AB2837">
        <f>SUMIFS(Saudi!C:C,Saudi!$A:$A,YEAR(daily!$A2837))</f>
        <v>837.5</v>
      </c>
      <c r="AC2837">
        <f>SUMIFS(Saudi!F:F,Saudi!$A:$A,YEAR(daily!$A2837))</f>
        <v>4186680</v>
      </c>
      <c r="AD2837">
        <f>SUMIFS(Saudi!G:G,Saudi!$A:$A,YEAR(daily!$A2837))</f>
        <v>95.120400125395847</v>
      </c>
      <c r="AE2837">
        <f>SUMIFS(Saudi!H:H,Saudi!$A:$A,YEAR(daily!$A2837))</f>
        <v>398238676.7969923</v>
      </c>
      <c r="AF2837" s="5">
        <f t="shared" si="113"/>
        <v>6</v>
      </c>
      <c r="AG2837" s="5">
        <f t="shared" si="114"/>
        <v>2011</v>
      </c>
    </row>
    <row r="2838" spans="1:33">
      <c r="A2838" s="3">
        <v>40707</v>
      </c>
      <c r="B2838" s="1">
        <v>189858</v>
      </c>
      <c r="C2838" s="1">
        <v>153730</v>
      </c>
      <c r="D2838" s="1">
        <v>60102</v>
      </c>
      <c r="E2838" s="1">
        <v>97.3</v>
      </c>
      <c r="F2838" s="1">
        <v>98.36</v>
      </c>
      <c r="G2838" s="1">
        <v>98.82</v>
      </c>
      <c r="H2838" s="2">
        <v>52.5</v>
      </c>
      <c r="I2838" s="2">
        <v>29.4</v>
      </c>
      <c r="J2838" s="2">
        <v>87.7</v>
      </c>
      <c r="K2838" s="2">
        <v>88.4</v>
      </c>
      <c r="L2838">
        <f>SUMIFS(US!B:B,US!$D:$D,YEAR(daily!$A2838),US!$E:$E,MONTH(daily!$A2838))</f>
        <v>10045</v>
      </c>
      <c r="M2838">
        <f>SUMIFS(US!C:C,US!$D:$D,YEAR(daily!$A2838),US!$E:$E,MONTH(daily!$A2838))</f>
        <v>19182</v>
      </c>
      <c r="N2838">
        <f>SUMIFS(COT!E:E,COT!$A:$A,YEAR(daily!$A2838),COT!$B:$B,WEEKNUM(daily!$A2838))</f>
        <v>1584927</v>
      </c>
      <c r="O2838">
        <f>SUMIFS(COT!F:F,COT!$A:$A,YEAR(daily!$A2838),COT!$B:$B,WEEKNUM(daily!$A2838))</f>
        <v>337048</v>
      </c>
      <c r="P2838">
        <f>SUMIFS(COT!G:G,COT!$A:$A,YEAR(daily!$A2838),COT!$B:$B,WEEKNUM(daily!$A2838))</f>
        <v>170677</v>
      </c>
      <c r="Q2838">
        <f>SUMIFS(COT!H:H,COT!$A:$A,YEAR(daily!$A2838),COT!$B:$B,WEEKNUM(daily!$A2838))</f>
        <v>442526</v>
      </c>
      <c r="R2838">
        <f>SUMIFS(COT!I:I,COT!$A:$A,YEAR(daily!$A2838),COT!$B:$B,WEEKNUM(daily!$A2838))</f>
        <v>713293</v>
      </c>
      <c r="S2838">
        <f>SUMIFS(COT!J:J,COT!$A:$A,YEAR(daily!$A2838),COT!$B:$B,WEEKNUM(daily!$A2838))</f>
        <v>911268</v>
      </c>
      <c r="T2838">
        <f>SUMIFS(COT!K:K,COT!$A:$A,YEAR(daily!$A2838),COT!$B:$B,WEEKNUM(daily!$A2838))</f>
        <v>92060</v>
      </c>
      <c r="U2838">
        <f>SUMIFS(COT!L:L,COT!$A:$A,YEAR(daily!$A2838),COT!$B:$B,WEEKNUM(daily!$A2838))</f>
        <v>60456</v>
      </c>
      <c r="V2838">
        <f>SUMIFS(COT!M:M,COT!$A:$A,YEAR(daily!$A2838),COT!$B:$B,WEEKNUM(daily!$A2838))</f>
        <v>146</v>
      </c>
      <c r="W2838">
        <f>SUMIFS(COT!N:N,COT!$A:$A,YEAR(daily!$A2838),COT!$B:$B,WEEKNUM(daily!$A2838))</f>
        <v>90</v>
      </c>
      <c r="X2838">
        <f>SUMIFS(COT!O:O,COT!$A:$A,YEAR(daily!$A2838),COT!$B:$B,WEEKNUM(daily!$A2838))</f>
        <v>171</v>
      </c>
      <c r="Y2838">
        <f>SUMIFS(COT!P:P,COT!$A:$A,YEAR(daily!$A2838),COT!$B:$B,WEEKNUM(daily!$A2838))</f>
        <v>89</v>
      </c>
      <c r="Z2838">
        <f>SUMIFS(COT!Q:Q,COT!$A:$A,YEAR(daily!$A2838),COT!$B:$B,WEEKNUM(daily!$A2838))</f>
        <v>95</v>
      </c>
      <c r="AA2838">
        <f>SUMIFS(Saudi!B:B,Saudi!$A:$A,YEAR(daily!$A2838))</f>
        <v>1117.7919999999999</v>
      </c>
      <c r="AB2838">
        <f>SUMIFS(Saudi!C:C,Saudi!$A:$A,YEAR(daily!$A2838))</f>
        <v>837.5</v>
      </c>
      <c r="AC2838">
        <f>SUMIFS(Saudi!F:F,Saudi!$A:$A,YEAR(daily!$A2838))</f>
        <v>4186680</v>
      </c>
      <c r="AD2838">
        <f>SUMIFS(Saudi!G:G,Saudi!$A:$A,YEAR(daily!$A2838))</f>
        <v>95.120400125395847</v>
      </c>
      <c r="AE2838">
        <f>SUMIFS(Saudi!H:H,Saudi!$A:$A,YEAR(daily!$A2838))</f>
        <v>398238676.7969923</v>
      </c>
      <c r="AF2838" s="5">
        <f t="shared" si="113"/>
        <v>6</v>
      </c>
      <c r="AG2838" s="5">
        <f t="shared" si="114"/>
        <v>2011</v>
      </c>
    </row>
    <row r="2839" spans="1:33">
      <c r="A2839" s="3">
        <v>40708</v>
      </c>
      <c r="B2839" s="1">
        <v>167241</v>
      </c>
      <c r="C2839" s="1">
        <v>153482</v>
      </c>
      <c r="D2839" s="1">
        <v>61529</v>
      </c>
      <c r="E2839" s="1">
        <v>99.37</v>
      </c>
      <c r="F2839" s="1">
        <v>100.31</v>
      </c>
      <c r="G2839" s="1">
        <v>100.71</v>
      </c>
      <c r="H2839" s="2">
        <v>52.5</v>
      </c>
      <c r="I2839" s="2">
        <v>29.4</v>
      </c>
      <c r="J2839" s="2">
        <v>87.7</v>
      </c>
      <c r="K2839" s="2">
        <v>88.4</v>
      </c>
      <c r="L2839">
        <f>SUMIFS(US!B:B,US!$D:$D,YEAR(daily!$A2839),US!$E:$E,MONTH(daily!$A2839))</f>
        <v>10045</v>
      </c>
      <c r="M2839">
        <f>SUMIFS(US!C:C,US!$D:$D,YEAR(daily!$A2839),US!$E:$E,MONTH(daily!$A2839))</f>
        <v>19182</v>
      </c>
      <c r="N2839">
        <f>SUMIFS(COT!E:E,COT!$A:$A,YEAR(daily!$A2839),COT!$B:$B,WEEKNUM(daily!$A2839))</f>
        <v>1584927</v>
      </c>
      <c r="O2839">
        <f>SUMIFS(COT!F:F,COT!$A:$A,YEAR(daily!$A2839),COT!$B:$B,WEEKNUM(daily!$A2839))</f>
        <v>337048</v>
      </c>
      <c r="P2839">
        <f>SUMIFS(COT!G:G,COT!$A:$A,YEAR(daily!$A2839),COT!$B:$B,WEEKNUM(daily!$A2839))</f>
        <v>170677</v>
      </c>
      <c r="Q2839">
        <f>SUMIFS(COT!H:H,COT!$A:$A,YEAR(daily!$A2839),COT!$B:$B,WEEKNUM(daily!$A2839))</f>
        <v>442526</v>
      </c>
      <c r="R2839">
        <f>SUMIFS(COT!I:I,COT!$A:$A,YEAR(daily!$A2839),COT!$B:$B,WEEKNUM(daily!$A2839))</f>
        <v>713293</v>
      </c>
      <c r="S2839">
        <f>SUMIFS(COT!J:J,COT!$A:$A,YEAR(daily!$A2839),COT!$B:$B,WEEKNUM(daily!$A2839))</f>
        <v>911268</v>
      </c>
      <c r="T2839">
        <f>SUMIFS(COT!K:K,COT!$A:$A,YEAR(daily!$A2839),COT!$B:$B,WEEKNUM(daily!$A2839))</f>
        <v>92060</v>
      </c>
      <c r="U2839">
        <f>SUMIFS(COT!L:L,COT!$A:$A,YEAR(daily!$A2839),COT!$B:$B,WEEKNUM(daily!$A2839))</f>
        <v>60456</v>
      </c>
      <c r="V2839">
        <f>SUMIFS(COT!M:M,COT!$A:$A,YEAR(daily!$A2839),COT!$B:$B,WEEKNUM(daily!$A2839))</f>
        <v>146</v>
      </c>
      <c r="W2839">
        <f>SUMIFS(COT!N:N,COT!$A:$A,YEAR(daily!$A2839),COT!$B:$B,WEEKNUM(daily!$A2839))</f>
        <v>90</v>
      </c>
      <c r="X2839">
        <f>SUMIFS(COT!O:O,COT!$A:$A,YEAR(daily!$A2839),COT!$B:$B,WEEKNUM(daily!$A2839))</f>
        <v>171</v>
      </c>
      <c r="Y2839">
        <f>SUMIFS(COT!P:P,COT!$A:$A,YEAR(daily!$A2839),COT!$B:$B,WEEKNUM(daily!$A2839))</f>
        <v>89</v>
      </c>
      <c r="Z2839">
        <f>SUMIFS(COT!Q:Q,COT!$A:$A,YEAR(daily!$A2839),COT!$B:$B,WEEKNUM(daily!$A2839))</f>
        <v>95</v>
      </c>
      <c r="AA2839">
        <f>SUMIFS(Saudi!B:B,Saudi!$A:$A,YEAR(daily!$A2839))</f>
        <v>1117.7919999999999</v>
      </c>
      <c r="AB2839">
        <f>SUMIFS(Saudi!C:C,Saudi!$A:$A,YEAR(daily!$A2839))</f>
        <v>837.5</v>
      </c>
      <c r="AC2839">
        <f>SUMIFS(Saudi!F:F,Saudi!$A:$A,YEAR(daily!$A2839))</f>
        <v>4186680</v>
      </c>
      <c r="AD2839">
        <f>SUMIFS(Saudi!G:G,Saudi!$A:$A,YEAR(daily!$A2839))</f>
        <v>95.120400125395847</v>
      </c>
      <c r="AE2839">
        <f>SUMIFS(Saudi!H:H,Saudi!$A:$A,YEAR(daily!$A2839))</f>
        <v>398238676.7969923</v>
      </c>
      <c r="AF2839" s="5">
        <f t="shared" si="113"/>
        <v>6</v>
      </c>
      <c r="AG2839" s="5">
        <f t="shared" si="114"/>
        <v>2011</v>
      </c>
    </row>
    <row r="2840" spans="1:33">
      <c r="A2840" s="3">
        <v>40709</v>
      </c>
      <c r="B2840" s="1">
        <v>131293</v>
      </c>
      <c r="C2840" s="1">
        <v>155587</v>
      </c>
      <c r="D2840" s="1">
        <v>62290</v>
      </c>
      <c r="E2840" s="1">
        <v>94.81</v>
      </c>
      <c r="F2840" s="1">
        <v>95.71</v>
      </c>
      <c r="G2840" s="1">
        <v>96.11</v>
      </c>
      <c r="H2840" s="2">
        <v>52.5</v>
      </c>
      <c r="I2840" s="2">
        <v>29.4</v>
      </c>
      <c r="J2840" s="2">
        <v>87.7</v>
      </c>
      <c r="K2840" s="2">
        <v>88.4</v>
      </c>
      <c r="L2840">
        <f>SUMIFS(US!B:B,US!$D:$D,YEAR(daily!$A2840),US!$E:$E,MONTH(daily!$A2840))</f>
        <v>10045</v>
      </c>
      <c r="M2840">
        <f>SUMIFS(US!C:C,US!$D:$D,YEAR(daily!$A2840),US!$E:$E,MONTH(daily!$A2840))</f>
        <v>19182</v>
      </c>
      <c r="N2840">
        <f>SUMIFS(COT!E:E,COT!$A:$A,YEAR(daily!$A2840),COT!$B:$B,WEEKNUM(daily!$A2840))</f>
        <v>1584927</v>
      </c>
      <c r="O2840">
        <f>SUMIFS(COT!F:F,COT!$A:$A,YEAR(daily!$A2840),COT!$B:$B,WEEKNUM(daily!$A2840))</f>
        <v>337048</v>
      </c>
      <c r="P2840">
        <f>SUMIFS(COT!G:G,COT!$A:$A,YEAR(daily!$A2840),COT!$B:$B,WEEKNUM(daily!$A2840))</f>
        <v>170677</v>
      </c>
      <c r="Q2840">
        <f>SUMIFS(COT!H:H,COT!$A:$A,YEAR(daily!$A2840),COT!$B:$B,WEEKNUM(daily!$A2840))</f>
        <v>442526</v>
      </c>
      <c r="R2840">
        <f>SUMIFS(COT!I:I,COT!$A:$A,YEAR(daily!$A2840),COT!$B:$B,WEEKNUM(daily!$A2840))</f>
        <v>713293</v>
      </c>
      <c r="S2840">
        <f>SUMIFS(COT!J:J,COT!$A:$A,YEAR(daily!$A2840),COT!$B:$B,WEEKNUM(daily!$A2840))</f>
        <v>911268</v>
      </c>
      <c r="T2840">
        <f>SUMIFS(COT!K:K,COT!$A:$A,YEAR(daily!$A2840),COT!$B:$B,WEEKNUM(daily!$A2840))</f>
        <v>92060</v>
      </c>
      <c r="U2840">
        <f>SUMIFS(COT!L:L,COT!$A:$A,YEAR(daily!$A2840),COT!$B:$B,WEEKNUM(daily!$A2840))</f>
        <v>60456</v>
      </c>
      <c r="V2840">
        <f>SUMIFS(COT!M:M,COT!$A:$A,YEAR(daily!$A2840),COT!$B:$B,WEEKNUM(daily!$A2840))</f>
        <v>146</v>
      </c>
      <c r="W2840">
        <f>SUMIFS(COT!N:N,COT!$A:$A,YEAR(daily!$A2840),COT!$B:$B,WEEKNUM(daily!$A2840))</f>
        <v>90</v>
      </c>
      <c r="X2840">
        <f>SUMIFS(COT!O:O,COT!$A:$A,YEAR(daily!$A2840),COT!$B:$B,WEEKNUM(daily!$A2840))</f>
        <v>171</v>
      </c>
      <c r="Y2840">
        <f>SUMIFS(COT!P:P,COT!$A:$A,YEAR(daily!$A2840),COT!$B:$B,WEEKNUM(daily!$A2840))</f>
        <v>89</v>
      </c>
      <c r="Z2840">
        <f>SUMIFS(COT!Q:Q,COT!$A:$A,YEAR(daily!$A2840),COT!$B:$B,WEEKNUM(daily!$A2840))</f>
        <v>95</v>
      </c>
      <c r="AA2840">
        <f>SUMIFS(Saudi!B:B,Saudi!$A:$A,YEAR(daily!$A2840))</f>
        <v>1117.7919999999999</v>
      </c>
      <c r="AB2840">
        <f>SUMIFS(Saudi!C:C,Saudi!$A:$A,YEAR(daily!$A2840))</f>
        <v>837.5</v>
      </c>
      <c r="AC2840">
        <f>SUMIFS(Saudi!F:F,Saudi!$A:$A,YEAR(daily!$A2840))</f>
        <v>4186680</v>
      </c>
      <c r="AD2840">
        <f>SUMIFS(Saudi!G:G,Saudi!$A:$A,YEAR(daily!$A2840))</f>
        <v>95.120400125395847</v>
      </c>
      <c r="AE2840">
        <f>SUMIFS(Saudi!H:H,Saudi!$A:$A,YEAR(daily!$A2840))</f>
        <v>398238676.7969923</v>
      </c>
      <c r="AF2840" s="5">
        <f t="shared" si="113"/>
        <v>6</v>
      </c>
      <c r="AG2840" s="5">
        <f t="shared" si="114"/>
        <v>2011</v>
      </c>
    </row>
    <row r="2841" spans="1:33">
      <c r="A2841" s="3">
        <v>40710</v>
      </c>
      <c r="B2841" s="1">
        <v>89807</v>
      </c>
      <c r="C2841" s="1">
        <v>157599</v>
      </c>
      <c r="D2841" s="1">
        <v>67326</v>
      </c>
      <c r="E2841" s="1">
        <v>94.95</v>
      </c>
      <c r="F2841" s="1">
        <v>95.77</v>
      </c>
      <c r="G2841" s="1">
        <v>96.15</v>
      </c>
      <c r="H2841" s="2">
        <v>52.5</v>
      </c>
      <c r="I2841" s="2">
        <v>29.4</v>
      </c>
      <c r="J2841" s="2">
        <v>87.7</v>
      </c>
      <c r="K2841" s="2">
        <v>88.4</v>
      </c>
      <c r="L2841">
        <f>SUMIFS(US!B:B,US!$D:$D,YEAR(daily!$A2841),US!$E:$E,MONTH(daily!$A2841))</f>
        <v>10045</v>
      </c>
      <c r="M2841">
        <f>SUMIFS(US!C:C,US!$D:$D,YEAR(daily!$A2841),US!$E:$E,MONTH(daily!$A2841))</f>
        <v>19182</v>
      </c>
      <c r="N2841">
        <f>SUMIFS(COT!E:E,COT!$A:$A,YEAR(daily!$A2841),COT!$B:$B,WEEKNUM(daily!$A2841))</f>
        <v>1584927</v>
      </c>
      <c r="O2841">
        <f>SUMIFS(COT!F:F,COT!$A:$A,YEAR(daily!$A2841),COT!$B:$B,WEEKNUM(daily!$A2841))</f>
        <v>337048</v>
      </c>
      <c r="P2841">
        <f>SUMIFS(COT!G:G,COT!$A:$A,YEAR(daily!$A2841),COT!$B:$B,WEEKNUM(daily!$A2841))</f>
        <v>170677</v>
      </c>
      <c r="Q2841">
        <f>SUMIFS(COT!H:H,COT!$A:$A,YEAR(daily!$A2841),COT!$B:$B,WEEKNUM(daily!$A2841))</f>
        <v>442526</v>
      </c>
      <c r="R2841">
        <f>SUMIFS(COT!I:I,COT!$A:$A,YEAR(daily!$A2841),COT!$B:$B,WEEKNUM(daily!$A2841))</f>
        <v>713293</v>
      </c>
      <c r="S2841">
        <f>SUMIFS(COT!J:J,COT!$A:$A,YEAR(daily!$A2841),COT!$B:$B,WEEKNUM(daily!$A2841))</f>
        <v>911268</v>
      </c>
      <c r="T2841">
        <f>SUMIFS(COT!K:K,COT!$A:$A,YEAR(daily!$A2841),COT!$B:$B,WEEKNUM(daily!$A2841))</f>
        <v>92060</v>
      </c>
      <c r="U2841">
        <f>SUMIFS(COT!L:L,COT!$A:$A,YEAR(daily!$A2841),COT!$B:$B,WEEKNUM(daily!$A2841))</f>
        <v>60456</v>
      </c>
      <c r="V2841">
        <f>SUMIFS(COT!M:M,COT!$A:$A,YEAR(daily!$A2841),COT!$B:$B,WEEKNUM(daily!$A2841))</f>
        <v>146</v>
      </c>
      <c r="W2841">
        <f>SUMIFS(COT!N:N,COT!$A:$A,YEAR(daily!$A2841),COT!$B:$B,WEEKNUM(daily!$A2841))</f>
        <v>90</v>
      </c>
      <c r="X2841">
        <f>SUMIFS(COT!O:O,COT!$A:$A,YEAR(daily!$A2841),COT!$B:$B,WEEKNUM(daily!$A2841))</f>
        <v>171</v>
      </c>
      <c r="Y2841">
        <f>SUMIFS(COT!P:P,COT!$A:$A,YEAR(daily!$A2841),COT!$B:$B,WEEKNUM(daily!$A2841))</f>
        <v>89</v>
      </c>
      <c r="Z2841">
        <f>SUMIFS(COT!Q:Q,COT!$A:$A,YEAR(daily!$A2841),COT!$B:$B,WEEKNUM(daily!$A2841))</f>
        <v>95</v>
      </c>
      <c r="AA2841">
        <f>SUMIFS(Saudi!B:B,Saudi!$A:$A,YEAR(daily!$A2841))</f>
        <v>1117.7919999999999</v>
      </c>
      <c r="AB2841">
        <f>SUMIFS(Saudi!C:C,Saudi!$A:$A,YEAR(daily!$A2841))</f>
        <v>837.5</v>
      </c>
      <c r="AC2841">
        <f>SUMIFS(Saudi!F:F,Saudi!$A:$A,YEAR(daily!$A2841))</f>
        <v>4186680</v>
      </c>
      <c r="AD2841">
        <f>SUMIFS(Saudi!G:G,Saudi!$A:$A,YEAR(daily!$A2841))</f>
        <v>95.120400125395847</v>
      </c>
      <c r="AE2841">
        <f>SUMIFS(Saudi!H:H,Saudi!$A:$A,YEAR(daily!$A2841))</f>
        <v>398238676.7969923</v>
      </c>
      <c r="AF2841" s="5">
        <f t="shared" si="113"/>
        <v>6</v>
      </c>
      <c r="AG2841" s="5">
        <f t="shared" si="114"/>
        <v>2011</v>
      </c>
    </row>
    <row r="2842" spans="1:33">
      <c r="A2842" s="3">
        <v>40711</v>
      </c>
      <c r="B2842" s="1">
        <v>65994</v>
      </c>
      <c r="C2842" s="1">
        <v>155921</v>
      </c>
      <c r="D2842" s="1">
        <v>69175</v>
      </c>
      <c r="E2842" s="1">
        <v>93.01</v>
      </c>
      <c r="F2842" s="1">
        <v>93.84</v>
      </c>
      <c r="G2842" s="1">
        <v>94.23</v>
      </c>
      <c r="H2842" s="2">
        <v>52.5</v>
      </c>
      <c r="I2842" s="2">
        <v>29.4</v>
      </c>
      <c r="J2842" s="2">
        <v>87.7</v>
      </c>
      <c r="K2842" s="2">
        <v>88.4</v>
      </c>
      <c r="L2842">
        <f>SUMIFS(US!B:B,US!$D:$D,YEAR(daily!$A2842),US!$E:$E,MONTH(daily!$A2842))</f>
        <v>10045</v>
      </c>
      <c r="M2842">
        <f>SUMIFS(US!C:C,US!$D:$D,YEAR(daily!$A2842),US!$E:$E,MONTH(daily!$A2842))</f>
        <v>19182</v>
      </c>
      <c r="N2842">
        <f>SUMIFS(COT!E:E,COT!$A:$A,YEAR(daily!$A2842),COT!$B:$B,WEEKNUM(daily!$A2842))</f>
        <v>1584927</v>
      </c>
      <c r="O2842">
        <f>SUMIFS(COT!F:F,COT!$A:$A,YEAR(daily!$A2842),COT!$B:$B,WEEKNUM(daily!$A2842))</f>
        <v>337048</v>
      </c>
      <c r="P2842">
        <f>SUMIFS(COT!G:G,COT!$A:$A,YEAR(daily!$A2842),COT!$B:$B,WEEKNUM(daily!$A2842))</f>
        <v>170677</v>
      </c>
      <c r="Q2842">
        <f>SUMIFS(COT!H:H,COT!$A:$A,YEAR(daily!$A2842),COT!$B:$B,WEEKNUM(daily!$A2842))</f>
        <v>442526</v>
      </c>
      <c r="R2842">
        <f>SUMIFS(COT!I:I,COT!$A:$A,YEAR(daily!$A2842),COT!$B:$B,WEEKNUM(daily!$A2842))</f>
        <v>713293</v>
      </c>
      <c r="S2842">
        <f>SUMIFS(COT!J:J,COT!$A:$A,YEAR(daily!$A2842),COT!$B:$B,WEEKNUM(daily!$A2842))</f>
        <v>911268</v>
      </c>
      <c r="T2842">
        <f>SUMIFS(COT!K:K,COT!$A:$A,YEAR(daily!$A2842),COT!$B:$B,WEEKNUM(daily!$A2842))</f>
        <v>92060</v>
      </c>
      <c r="U2842">
        <f>SUMIFS(COT!L:L,COT!$A:$A,YEAR(daily!$A2842),COT!$B:$B,WEEKNUM(daily!$A2842))</f>
        <v>60456</v>
      </c>
      <c r="V2842">
        <f>SUMIFS(COT!M:M,COT!$A:$A,YEAR(daily!$A2842),COT!$B:$B,WEEKNUM(daily!$A2842))</f>
        <v>146</v>
      </c>
      <c r="W2842">
        <f>SUMIFS(COT!N:N,COT!$A:$A,YEAR(daily!$A2842),COT!$B:$B,WEEKNUM(daily!$A2842))</f>
        <v>90</v>
      </c>
      <c r="X2842">
        <f>SUMIFS(COT!O:O,COT!$A:$A,YEAR(daily!$A2842),COT!$B:$B,WEEKNUM(daily!$A2842))</f>
        <v>171</v>
      </c>
      <c r="Y2842">
        <f>SUMIFS(COT!P:P,COT!$A:$A,YEAR(daily!$A2842),COT!$B:$B,WEEKNUM(daily!$A2842))</f>
        <v>89</v>
      </c>
      <c r="Z2842">
        <f>SUMIFS(COT!Q:Q,COT!$A:$A,YEAR(daily!$A2842),COT!$B:$B,WEEKNUM(daily!$A2842))</f>
        <v>95</v>
      </c>
      <c r="AA2842">
        <f>SUMIFS(Saudi!B:B,Saudi!$A:$A,YEAR(daily!$A2842))</f>
        <v>1117.7919999999999</v>
      </c>
      <c r="AB2842">
        <f>SUMIFS(Saudi!C:C,Saudi!$A:$A,YEAR(daily!$A2842))</f>
        <v>837.5</v>
      </c>
      <c r="AC2842">
        <f>SUMIFS(Saudi!F:F,Saudi!$A:$A,YEAR(daily!$A2842))</f>
        <v>4186680</v>
      </c>
      <c r="AD2842">
        <f>SUMIFS(Saudi!G:G,Saudi!$A:$A,YEAR(daily!$A2842))</f>
        <v>95.120400125395847</v>
      </c>
      <c r="AE2842">
        <f>SUMIFS(Saudi!H:H,Saudi!$A:$A,YEAR(daily!$A2842))</f>
        <v>398238676.7969923</v>
      </c>
      <c r="AF2842" s="5">
        <f t="shared" si="113"/>
        <v>6</v>
      </c>
      <c r="AG2842" s="5">
        <f t="shared" si="114"/>
        <v>2011</v>
      </c>
    </row>
    <row r="2843" spans="1:33">
      <c r="A2843" s="3">
        <v>40714</v>
      </c>
      <c r="B2843" s="1">
        <v>31241</v>
      </c>
      <c r="C2843" s="1">
        <v>156747</v>
      </c>
      <c r="D2843" s="1">
        <v>69318</v>
      </c>
      <c r="E2843" s="1">
        <v>93.26</v>
      </c>
      <c r="F2843" s="1">
        <v>94.07</v>
      </c>
      <c r="G2843" s="1">
        <v>94.46</v>
      </c>
      <c r="H2843" s="2">
        <v>52.5</v>
      </c>
      <c r="I2843" s="2">
        <v>29.4</v>
      </c>
      <c r="J2843" s="2">
        <v>87.7</v>
      </c>
      <c r="K2843" s="2">
        <v>88.4</v>
      </c>
      <c r="L2843">
        <f>SUMIFS(US!B:B,US!$D:$D,YEAR(daily!$A2843),US!$E:$E,MONTH(daily!$A2843))</f>
        <v>10045</v>
      </c>
      <c r="M2843">
        <f>SUMIFS(US!C:C,US!$D:$D,YEAR(daily!$A2843),US!$E:$E,MONTH(daily!$A2843))</f>
        <v>19182</v>
      </c>
      <c r="N2843">
        <f>SUMIFS(COT!E:E,COT!$A:$A,YEAR(daily!$A2843),COT!$B:$B,WEEKNUM(daily!$A2843))</f>
        <v>1528927</v>
      </c>
      <c r="O2843">
        <f>SUMIFS(COT!F:F,COT!$A:$A,YEAR(daily!$A2843),COT!$B:$B,WEEKNUM(daily!$A2843))</f>
        <v>324165</v>
      </c>
      <c r="P2843">
        <f>SUMIFS(COT!G:G,COT!$A:$A,YEAR(daily!$A2843),COT!$B:$B,WEEKNUM(daily!$A2843))</f>
        <v>175098</v>
      </c>
      <c r="Q2843">
        <f>SUMIFS(COT!H:H,COT!$A:$A,YEAR(daily!$A2843),COT!$B:$B,WEEKNUM(daily!$A2843))</f>
        <v>405316</v>
      </c>
      <c r="R2843">
        <f>SUMIFS(COT!I:I,COT!$A:$A,YEAR(daily!$A2843),COT!$B:$B,WEEKNUM(daily!$A2843))</f>
        <v>713723</v>
      </c>
      <c r="S2843">
        <f>SUMIFS(COT!J:J,COT!$A:$A,YEAR(daily!$A2843),COT!$B:$B,WEEKNUM(daily!$A2843))</f>
        <v>891701</v>
      </c>
      <c r="T2843">
        <f>SUMIFS(COT!K:K,COT!$A:$A,YEAR(daily!$A2843),COT!$B:$B,WEEKNUM(daily!$A2843))</f>
        <v>85723</v>
      </c>
      <c r="U2843">
        <f>SUMIFS(COT!L:L,COT!$A:$A,YEAR(daily!$A2843),COT!$B:$B,WEEKNUM(daily!$A2843))</f>
        <v>56812</v>
      </c>
      <c r="V2843">
        <f>SUMIFS(COT!M:M,COT!$A:$A,YEAR(daily!$A2843),COT!$B:$B,WEEKNUM(daily!$A2843))</f>
        <v>136</v>
      </c>
      <c r="W2843">
        <f>SUMIFS(COT!N:N,COT!$A:$A,YEAR(daily!$A2843),COT!$B:$B,WEEKNUM(daily!$A2843))</f>
        <v>92</v>
      </c>
      <c r="X2843">
        <f>SUMIFS(COT!O:O,COT!$A:$A,YEAR(daily!$A2843),COT!$B:$B,WEEKNUM(daily!$A2843))</f>
        <v>159</v>
      </c>
      <c r="Y2843">
        <f>SUMIFS(COT!P:P,COT!$A:$A,YEAR(daily!$A2843),COT!$B:$B,WEEKNUM(daily!$A2843))</f>
        <v>86</v>
      </c>
      <c r="Z2843">
        <f>SUMIFS(COT!Q:Q,COT!$A:$A,YEAR(daily!$A2843),COT!$B:$B,WEEKNUM(daily!$A2843))</f>
        <v>97</v>
      </c>
      <c r="AA2843">
        <f>SUMIFS(Saudi!B:B,Saudi!$A:$A,YEAR(daily!$A2843))</f>
        <v>1117.7919999999999</v>
      </c>
      <c r="AB2843">
        <f>SUMIFS(Saudi!C:C,Saudi!$A:$A,YEAR(daily!$A2843))</f>
        <v>837.5</v>
      </c>
      <c r="AC2843">
        <f>SUMIFS(Saudi!F:F,Saudi!$A:$A,YEAR(daily!$A2843))</f>
        <v>4186680</v>
      </c>
      <c r="AD2843">
        <f>SUMIFS(Saudi!G:G,Saudi!$A:$A,YEAR(daily!$A2843))</f>
        <v>95.120400125395847</v>
      </c>
      <c r="AE2843">
        <f>SUMIFS(Saudi!H:H,Saudi!$A:$A,YEAR(daily!$A2843))</f>
        <v>398238676.7969923</v>
      </c>
      <c r="AF2843" s="5">
        <f t="shared" si="113"/>
        <v>6</v>
      </c>
      <c r="AG2843" s="5">
        <f t="shared" si="114"/>
        <v>2011</v>
      </c>
    </row>
    <row r="2844" spans="1:33">
      <c r="A2844" s="3">
        <v>40715</v>
      </c>
      <c r="B2844" s="1">
        <v>4593</v>
      </c>
      <c r="C2844" s="1">
        <v>157402</v>
      </c>
      <c r="D2844" s="1">
        <v>71000</v>
      </c>
      <c r="E2844" s="1">
        <v>93.4</v>
      </c>
      <c r="F2844" s="1">
        <v>94.6</v>
      </c>
      <c r="G2844" s="1">
        <v>94.96</v>
      </c>
      <c r="H2844" s="2">
        <v>52.5</v>
      </c>
      <c r="I2844" s="2">
        <v>29.4</v>
      </c>
      <c r="J2844" s="2">
        <v>87.7</v>
      </c>
      <c r="K2844" s="2">
        <v>88.4</v>
      </c>
      <c r="L2844">
        <f>SUMIFS(US!B:B,US!$D:$D,YEAR(daily!$A2844),US!$E:$E,MONTH(daily!$A2844))</f>
        <v>10045</v>
      </c>
      <c r="M2844">
        <f>SUMIFS(US!C:C,US!$D:$D,YEAR(daily!$A2844),US!$E:$E,MONTH(daily!$A2844))</f>
        <v>19182</v>
      </c>
      <c r="N2844">
        <f>SUMIFS(COT!E:E,COT!$A:$A,YEAR(daily!$A2844),COT!$B:$B,WEEKNUM(daily!$A2844))</f>
        <v>1528927</v>
      </c>
      <c r="O2844">
        <f>SUMIFS(COT!F:F,COT!$A:$A,YEAR(daily!$A2844),COT!$B:$B,WEEKNUM(daily!$A2844))</f>
        <v>324165</v>
      </c>
      <c r="P2844">
        <f>SUMIFS(COT!G:G,COT!$A:$A,YEAR(daily!$A2844),COT!$B:$B,WEEKNUM(daily!$A2844))</f>
        <v>175098</v>
      </c>
      <c r="Q2844">
        <f>SUMIFS(COT!H:H,COT!$A:$A,YEAR(daily!$A2844),COT!$B:$B,WEEKNUM(daily!$A2844))</f>
        <v>405316</v>
      </c>
      <c r="R2844">
        <f>SUMIFS(COT!I:I,COT!$A:$A,YEAR(daily!$A2844),COT!$B:$B,WEEKNUM(daily!$A2844))</f>
        <v>713723</v>
      </c>
      <c r="S2844">
        <f>SUMIFS(COT!J:J,COT!$A:$A,YEAR(daily!$A2844),COT!$B:$B,WEEKNUM(daily!$A2844))</f>
        <v>891701</v>
      </c>
      <c r="T2844">
        <f>SUMIFS(COT!K:K,COT!$A:$A,YEAR(daily!$A2844),COT!$B:$B,WEEKNUM(daily!$A2844))</f>
        <v>85723</v>
      </c>
      <c r="U2844">
        <f>SUMIFS(COT!L:L,COT!$A:$A,YEAR(daily!$A2844),COT!$B:$B,WEEKNUM(daily!$A2844))</f>
        <v>56812</v>
      </c>
      <c r="V2844">
        <f>SUMIFS(COT!M:M,COT!$A:$A,YEAR(daily!$A2844),COT!$B:$B,WEEKNUM(daily!$A2844))</f>
        <v>136</v>
      </c>
      <c r="W2844">
        <f>SUMIFS(COT!N:N,COT!$A:$A,YEAR(daily!$A2844),COT!$B:$B,WEEKNUM(daily!$A2844))</f>
        <v>92</v>
      </c>
      <c r="X2844">
        <f>SUMIFS(COT!O:O,COT!$A:$A,YEAR(daily!$A2844),COT!$B:$B,WEEKNUM(daily!$A2844))</f>
        <v>159</v>
      </c>
      <c r="Y2844">
        <f>SUMIFS(COT!P:P,COT!$A:$A,YEAR(daily!$A2844),COT!$B:$B,WEEKNUM(daily!$A2844))</f>
        <v>86</v>
      </c>
      <c r="Z2844">
        <f>SUMIFS(COT!Q:Q,COT!$A:$A,YEAR(daily!$A2844),COT!$B:$B,WEEKNUM(daily!$A2844))</f>
        <v>97</v>
      </c>
      <c r="AA2844">
        <f>SUMIFS(Saudi!B:B,Saudi!$A:$A,YEAR(daily!$A2844))</f>
        <v>1117.7919999999999</v>
      </c>
      <c r="AB2844">
        <f>SUMIFS(Saudi!C:C,Saudi!$A:$A,YEAR(daily!$A2844))</f>
        <v>837.5</v>
      </c>
      <c r="AC2844">
        <f>SUMIFS(Saudi!F:F,Saudi!$A:$A,YEAR(daily!$A2844))</f>
        <v>4186680</v>
      </c>
      <c r="AD2844">
        <f>SUMIFS(Saudi!G:G,Saudi!$A:$A,YEAR(daily!$A2844))</f>
        <v>95.120400125395847</v>
      </c>
      <c r="AE2844">
        <f>SUMIFS(Saudi!H:H,Saudi!$A:$A,YEAR(daily!$A2844))</f>
        <v>398238676.7969923</v>
      </c>
      <c r="AF2844" s="5">
        <f t="shared" si="113"/>
        <v>6</v>
      </c>
      <c r="AG2844" s="5">
        <f t="shared" si="114"/>
        <v>2011</v>
      </c>
    </row>
    <row r="2845" spans="1:33">
      <c r="A2845" s="3">
        <v>40716</v>
      </c>
      <c r="B2845" s="1">
        <v>336389</v>
      </c>
      <c r="C2845" s="1">
        <v>70300</v>
      </c>
      <c r="D2845" s="1">
        <v>57733</v>
      </c>
      <c r="E2845" s="1">
        <v>95.41</v>
      </c>
      <c r="F2845" s="1">
        <v>96.35</v>
      </c>
      <c r="G2845" s="1">
        <v>96.78</v>
      </c>
      <c r="H2845" s="2">
        <v>52.5</v>
      </c>
      <c r="I2845" s="2">
        <v>29.4</v>
      </c>
      <c r="J2845" s="2">
        <v>87.7</v>
      </c>
      <c r="K2845" s="2">
        <v>88.4</v>
      </c>
      <c r="L2845">
        <f>SUMIFS(US!B:B,US!$D:$D,YEAR(daily!$A2845),US!$E:$E,MONTH(daily!$A2845))</f>
        <v>10045</v>
      </c>
      <c r="M2845">
        <f>SUMIFS(US!C:C,US!$D:$D,YEAR(daily!$A2845),US!$E:$E,MONTH(daily!$A2845))</f>
        <v>19182</v>
      </c>
      <c r="N2845">
        <f>SUMIFS(COT!E:E,COT!$A:$A,YEAR(daily!$A2845),COT!$B:$B,WEEKNUM(daily!$A2845))</f>
        <v>1528927</v>
      </c>
      <c r="O2845">
        <f>SUMIFS(COT!F:F,COT!$A:$A,YEAR(daily!$A2845),COT!$B:$B,WEEKNUM(daily!$A2845))</f>
        <v>324165</v>
      </c>
      <c r="P2845">
        <f>SUMIFS(COT!G:G,COT!$A:$A,YEAR(daily!$A2845),COT!$B:$B,WEEKNUM(daily!$A2845))</f>
        <v>175098</v>
      </c>
      <c r="Q2845">
        <f>SUMIFS(COT!H:H,COT!$A:$A,YEAR(daily!$A2845),COT!$B:$B,WEEKNUM(daily!$A2845))</f>
        <v>405316</v>
      </c>
      <c r="R2845">
        <f>SUMIFS(COT!I:I,COT!$A:$A,YEAR(daily!$A2845),COT!$B:$B,WEEKNUM(daily!$A2845))</f>
        <v>713723</v>
      </c>
      <c r="S2845">
        <f>SUMIFS(COT!J:J,COT!$A:$A,YEAR(daily!$A2845),COT!$B:$B,WEEKNUM(daily!$A2845))</f>
        <v>891701</v>
      </c>
      <c r="T2845">
        <f>SUMIFS(COT!K:K,COT!$A:$A,YEAR(daily!$A2845),COT!$B:$B,WEEKNUM(daily!$A2845))</f>
        <v>85723</v>
      </c>
      <c r="U2845">
        <f>SUMIFS(COT!L:L,COT!$A:$A,YEAR(daily!$A2845),COT!$B:$B,WEEKNUM(daily!$A2845))</f>
        <v>56812</v>
      </c>
      <c r="V2845">
        <f>SUMIFS(COT!M:M,COT!$A:$A,YEAR(daily!$A2845),COT!$B:$B,WEEKNUM(daily!$A2845))</f>
        <v>136</v>
      </c>
      <c r="W2845">
        <f>SUMIFS(COT!N:N,COT!$A:$A,YEAR(daily!$A2845),COT!$B:$B,WEEKNUM(daily!$A2845))</f>
        <v>92</v>
      </c>
      <c r="X2845">
        <f>SUMIFS(COT!O:O,COT!$A:$A,YEAR(daily!$A2845),COT!$B:$B,WEEKNUM(daily!$A2845))</f>
        <v>159</v>
      </c>
      <c r="Y2845">
        <f>SUMIFS(COT!P:P,COT!$A:$A,YEAR(daily!$A2845),COT!$B:$B,WEEKNUM(daily!$A2845))</f>
        <v>86</v>
      </c>
      <c r="Z2845">
        <f>SUMIFS(COT!Q:Q,COT!$A:$A,YEAR(daily!$A2845),COT!$B:$B,WEEKNUM(daily!$A2845))</f>
        <v>97</v>
      </c>
      <c r="AA2845">
        <f>SUMIFS(Saudi!B:B,Saudi!$A:$A,YEAR(daily!$A2845))</f>
        <v>1117.7919999999999</v>
      </c>
      <c r="AB2845">
        <f>SUMIFS(Saudi!C:C,Saudi!$A:$A,YEAR(daily!$A2845))</f>
        <v>837.5</v>
      </c>
      <c r="AC2845">
        <f>SUMIFS(Saudi!F:F,Saudi!$A:$A,YEAR(daily!$A2845))</f>
        <v>4186680</v>
      </c>
      <c r="AD2845">
        <f>SUMIFS(Saudi!G:G,Saudi!$A:$A,YEAR(daily!$A2845))</f>
        <v>95.120400125395847</v>
      </c>
      <c r="AE2845">
        <f>SUMIFS(Saudi!H:H,Saudi!$A:$A,YEAR(daily!$A2845))</f>
        <v>398238676.7969923</v>
      </c>
      <c r="AF2845" s="5">
        <f t="shared" si="113"/>
        <v>6</v>
      </c>
      <c r="AG2845" s="5">
        <f t="shared" si="114"/>
        <v>2011</v>
      </c>
    </row>
    <row r="2846" spans="1:33">
      <c r="A2846" s="3">
        <v>40717</v>
      </c>
      <c r="B2846" s="1">
        <v>326552</v>
      </c>
      <c r="C2846" s="1">
        <v>72238</v>
      </c>
      <c r="D2846" s="1">
        <v>57532</v>
      </c>
      <c r="E2846" s="1">
        <v>91.02</v>
      </c>
      <c r="F2846" s="1">
        <v>92.04</v>
      </c>
      <c r="G2846" s="1">
        <v>92.57</v>
      </c>
      <c r="H2846" s="2">
        <v>52.5</v>
      </c>
      <c r="I2846" s="2">
        <v>29.4</v>
      </c>
      <c r="J2846" s="2">
        <v>87.7</v>
      </c>
      <c r="K2846" s="2">
        <v>88.4</v>
      </c>
      <c r="L2846">
        <f>SUMIFS(US!B:B,US!$D:$D,YEAR(daily!$A2846),US!$E:$E,MONTH(daily!$A2846))</f>
        <v>10045</v>
      </c>
      <c r="M2846">
        <f>SUMIFS(US!C:C,US!$D:$D,YEAR(daily!$A2846),US!$E:$E,MONTH(daily!$A2846))</f>
        <v>19182</v>
      </c>
      <c r="N2846">
        <f>SUMIFS(COT!E:E,COT!$A:$A,YEAR(daily!$A2846),COT!$B:$B,WEEKNUM(daily!$A2846))</f>
        <v>1528927</v>
      </c>
      <c r="O2846">
        <f>SUMIFS(COT!F:F,COT!$A:$A,YEAR(daily!$A2846),COT!$B:$B,WEEKNUM(daily!$A2846))</f>
        <v>324165</v>
      </c>
      <c r="P2846">
        <f>SUMIFS(COT!G:G,COT!$A:$A,YEAR(daily!$A2846),COT!$B:$B,WEEKNUM(daily!$A2846))</f>
        <v>175098</v>
      </c>
      <c r="Q2846">
        <f>SUMIFS(COT!H:H,COT!$A:$A,YEAR(daily!$A2846),COT!$B:$B,WEEKNUM(daily!$A2846))</f>
        <v>405316</v>
      </c>
      <c r="R2846">
        <f>SUMIFS(COT!I:I,COT!$A:$A,YEAR(daily!$A2846),COT!$B:$B,WEEKNUM(daily!$A2846))</f>
        <v>713723</v>
      </c>
      <c r="S2846">
        <f>SUMIFS(COT!J:J,COT!$A:$A,YEAR(daily!$A2846),COT!$B:$B,WEEKNUM(daily!$A2846))</f>
        <v>891701</v>
      </c>
      <c r="T2846">
        <f>SUMIFS(COT!K:K,COT!$A:$A,YEAR(daily!$A2846),COT!$B:$B,WEEKNUM(daily!$A2846))</f>
        <v>85723</v>
      </c>
      <c r="U2846">
        <f>SUMIFS(COT!L:L,COT!$A:$A,YEAR(daily!$A2846),COT!$B:$B,WEEKNUM(daily!$A2846))</f>
        <v>56812</v>
      </c>
      <c r="V2846">
        <f>SUMIFS(COT!M:M,COT!$A:$A,YEAR(daily!$A2846),COT!$B:$B,WEEKNUM(daily!$A2846))</f>
        <v>136</v>
      </c>
      <c r="W2846">
        <f>SUMIFS(COT!N:N,COT!$A:$A,YEAR(daily!$A2846),COT!$B:$B,WEEKNUM(daily!$A2846))</f>
        <v>92</v>
      </c>
      <c r="X2846">
        <f>SUMIFS(COT!O:O,COT!$A:$A,YEAR(daily!$A2846),COT!$B:$B,WEEKNUM(daily!$A2846))</f>
        <v>159</v>
      </c>
      <c r="Y2846">
        <f>SUMIFS(COT!P:P,COT!$A:$A,YEAR(daily!$A2846),COT!$B:$B,WEEKNUM(daily!$A2846))</f>
        <v>86</v>
      </c>
      <c r="Z2846">
        <f>SUMIFS(COT!Q:Q,COT!$A:$A,YEAR(daily!$A2846),COT!$B:$B,WEEKNUM(daily!$A2846))</f>
        <v>97</v>
      </c>
      <c r="AA2846">
        <f>SUMIFS(Saudi!B:B,Saudi!$A:$A,YEAR(daily!$A2846))</f>
        <v>1117.7919999999999</v>
      </c>
      <c r="AB2846">
        <f>SUMIFS(Saudi!C:C,Saudi!$A:$A,YEAR(daily!$A2846))</f>
        <v>837.5</v>
      </c>
      <c r="AC2846">
        <f>SUMIFS(Saudi!F:F,Saudi!$A:$A,YEAR(daily!$A2846))</f>
        <v>4186680</v>
      </c>
      <c r="AD2846">
        <f>SUMIFS(Saudi!G:G,Saudi!$A:$A,YEAR(daily!$A2846))</f>
        <v>95.120400125395847</v>
      </c>
      <c r="AE2846">
        <f>SUMIFS(Saudi!H:H,Saudi!$A:$A,YEAR(daily!$A2846))</f>
        <v>398238676.7969923</v>
      </c>
      <c r="AF2846" s="5">
        <f t="shared" si="113"/>
        <v>6</v>
      </c>
      <c r="AG2846" s="5">
        <f t="shared" si="114"/>
        <v>2011</v>
      </c>
    </row>
    <row r="2847" spans="1:33">
      <c r="A2847" s="3">
        <v>40718</v>
      </c>
      <c r="B2847" s="1">
        <v>330972</v>
      </c>
      <c r="C2847" s="1">
        <v>75801</v>
      </c>
      <c r="D2847" s="1">
        <v>58999</v>
      </c>
      <c r="E2847" s="1">
        <v>91.16</v>
      </c>
      <c r="F2847" s="1">
        <v>92.23</v>
      </c>
      <c r="G2847" s="1">
        <v>92.78</v>
      </c>
      <c r="H2847" s="2">
        <v>52.5</v>
      </c>
      <c r="I2847" s="2">
        <v>29.4</v>
      </c>
      <c r="J2847" s="2">
        <v>87.7</v>
      </c>
      <c r="K2847" s="2">
        <v>88.4</v>
      </c>
      <c r="L2847">
        <f>SUMIFS(US!B:B,US!$D:$D,YEAR(daily!$A2847),US!$E:$E,MONTH(daily!$A2847))</f>
        <v>10045</v>
      </c>
      <c r="M2847">
        <f>SUMIFS(US!C:C,US!$D:$D,YEAR(daily!$A2847),US!$E:$E,MONTH(daily!$A2847))</f>
        <v>19182</v>
      </c>
      <c r="N2847">
        <f>SUMIFS(COT!E:E,COT!$A:$A,YEAR(daily!$A2847),COT!$B:$B,WEEKNUM(daily!$A2847))</f>
        <v>1528927</v>
      </c>
      <c r="O2847">
        <f>SUMIFS(COT!F:F,COT!$A:$A,YEAR(daily!$A2847),COT!$B:$B,WEEKNUM(daily!$A2847))</f>
        <v>324165</v>
      </c>
      <c r="P2847">
        <f>SUMIFS(COT!G:G,COT!$A:$A,YEAR(daily!$A2847),COT!$B:$B,WEEKNUM(daily!$A2847))</f>
        <v>175098</v>
      </c>
      <c r="Q2847">
        <f>SUMIFS(COT!H:H,COT!$A:$A,YEAR(daily!$A2847),COT!$B:$B,WEEKNUM(daily!$A2847))</f>
        <v>405316</v>
      </c>
      <c r="R2847">
        <f>SUMIFS(COT!I:I,COT!$A:$A,YEAR(daily!$A2847),COT!$B:$B,WEEKNUM(daily!$A2847))</f>
        <v>713723</v>
      </c>
      <c r="S2847">
        <f>SUMIFS(COT!J:J,COT!$A:$A,YEAR(daily!$A2847),COT!$B:$B,WEEKNUM(daily!$A2847))</f>
        <v>891701</v>
      </c>
      <c r="T2847">
        <f>SUMIFS(COT!K:K,COT!$A:$A,YEAR(daily!$A2847),COT!$B:$B,WEEKNUM(daily!$A2847))</f>
        <v>85723</v>
      </c>
      <c r="U2847">
        <f>SUMIFS(COT!L:L,COT!$A:$A,YEAR(daily!$A2847),COT!$B:$B,WEEKNUM(daily!$A2847))</f>
        <v>56812</v>
      </c>
      <c r="V2847">
        <f>SUMIFS(COT!M:M,COT!$A:$A,YEAR(daily!$A2847),COT!$B:$B,WEEKNUM(daily!$A2847))</f>
        <v>136</v>
      </c>
      <c r="W2847">
        <f>SUMIFS(COT!N:N,COT!$A:$A,YEAR(daily!$A2847),COT!$B:$B,WEEKNUM(daily!$A2847))</f>
        <v>92</v>
      </c>
      <c r="X2847">
        <f>SUMIFS(COT!O:O,COT!$A:$A,YEAR(daily!$A2847),COT!$B:$B,WEEKNUM(daily!$A2847))</f>
        <v>159</v>
      </c>
      <c r="Y2847">
        <f>SUMIFS(COT!P:P,COT!$A:$A,YEAR(daily!$A2847),COT!$B:$B,WEEKNUM(daily!$A2847))</f>
        <v>86</v>
      </c>
      <c r="Z2847">
        <f>SUMIFS(COT!Q:Q,COT!$A:$A,YEAR(daily!$A2847),COT!$B:$B,WEEKNUM(daily!$A2847))</f>
        <v>97</v>
      </c>
      <c r="AA2847">
        <f>SUMIFS(Saudi!B:B,Saudi!$A:$A,YEAR(daily!$A2847))</f>
        <v>1117.7919999999999</v>
      </c>
      <c r="AB2847">
        <f>SUMIFS(Saudi!C:C,Saudi!$A:$A,YEAR(daily!$A2847))</f>
        <v>837.5</v>
      </c>
      <c r="AC2847">
        <f>SUMIFS(Saudi!F:F,Saudi!$A:$A,YEAR(daily!$A2847))</f>
        <v>4186680</v>
      </c>
      <c r="AD2847">
        <f>SUMIFS(Saudi!G:G,Saudi!$A:$A,YEAR(daily!$A2847))</f>
        <v>95.120400125395847</v>
      </c>
      <c r="AE2847">
        <f>SUMIFS(Saudi!H:H,Saudi!$A:$A,YEAR(daily!$A2847))</f>
        <v>398238676.7969923</v>
      </c>
      <c r="AF2847" s="5">
        <f t="shared" si="113"/>
        <v>6</v>
      </c>
      <c r="AG2847" s="5">
        <f t="shared" si="114"/>
        <v>2011</v>
      </c>
    </row>
    <row r="2848" spans="1:33">
      <c r="A2848" s="3">
        <v>40721</v>
      </c>
      <c r="B2848" s="1">
        <v>318472</v>
      </c>
      <c r="C2848" s="1">
        <v>71401</v>
      </c>
      <c r="D2848" s="1">
        <v>58726</v>
      </c>
      <c r="E2848" s="1">
        <v>90.61</v>
      </c>
      <c r="F2848" s="1">
        <v>91.7</v>
      </c>
      <c r="G2848" s="1">
        <v>92.24</v>
      </c>
      <c r="H2848" s="2">
        <v>52.5</v>
      </c>
      <c r="I2848" s="2">
        <v>29.4</v>
      </c>
      <c r="J2848" s="2">
        <v>87.7</v>
      </c>
      <c r="K2848" s="2">
        <v>88.4</v>
      </c>
      <c r="L2848">
        <f>SUMIFS(US!B:B,US!$D:$D,YEAR(daily!$A2848),US!$E:$E,MONTH(daily!$A2848))</f>
        <v>10045</v>
      </c>
      <c r="M2848">
        <f>SUMIFS(US!C:C,US!$D:$D,YEAR(daily!$A2848),US!$E:$E,MONTH(daily!$A2848))</f>
        <v>19182</v>
      </c>
      <c r="N2848">
        <f>SUMIFS(COT!E:E,COT!$A:$A,YEAR(daily!$A2848),COT!$B:$B,WEEKNUM(daily!$A2848))</f>
        <v>1524313</v>
      </c>
      <c r="O2848">
        <f>SUMIFS(COT!F:F,COT!$A:$A,YEAR(daily!$A2848),COT!$B:$B,WEEKNUM(daily!$A2848))</f>
        <v>317951</v>
      </c>
      <c r="P2848">
        <f>SUMIFS(COT!G:G,COT!$A:$A,YEAR(daily!$A2848),COT!$B:$B,WEEKNUM(daily!$A2848))</f>
        <v>183397</v>
      </c>
      <c r="Q2848">
        <f>SUMIFS(COT!H:H,COT!$A:$A,YEAR(daily!$A2848),COT!$B:$B,WEEKNUM(daily!$A2848))</f>
        <v>400121</v>
      </c>
      <c r="R2848">
        <f>SUMIFS(COT!I:I,COT!$A:$A,YEAR(daily!$A2848),COT!$B:$B,WEEKNUM(daily!$A2848))</f>
        <v>723654</v>
      </c>
      <c r="S2848">
        <f>SUMIFS(COT!J:J,COT!$A:$A,YEAR(daily!$A2848),COT!$B:$B,WEEKNUM(daily!$A2848))</f>
        <v>880073</v>
      </c>
      <c r="T2848">
        <f>SUMIFS(COT!K:K,COT!$A:$A,YEAR(daily!$A2848),COT!$B:$B,WEEKNUM(daily!$A2848))</f>
        <v>82587</v>
      </c>
      <c r="U2848">
        <f>SUMIFS(COT!L:L,COT!$A:$A,YEAR(daily!$A2848),COT!$B:$B,WEEKNUM(daily!$A2848))</f>
        <v>60722</v>
      </c>
      <c r="V2848">
        <f>SUMIFS(COT!M:M,COT!$A:$A,YEAR(daily!$A2848),COT!$B:$B,WEEKNUM(daily!$A2848))</f>
        <v>134</v>
      </c>
      <c r="W2848">
        <f>SUMIFS(COT!N:N,COT!$A:$A,YEAR(daily!$A2848),COT!$B:$B,WEEKNUM(daily!$A2848))</f>
        <v>95</v>
      </c>
      <c r="X2848">
        <f>SUMIFS(COT!O:O,COT!$A:$A,YEAR(daily!$A2848),COT!$B:$B,WEEKNUM(daily!$A2848))</f>
        <v>159</v>
      </c>
      <c r="Y2848">
        <f>SUMIFS(COT!P:P,COT!$A:$A,YEAR(daily!$A2848),COT!$B:$B,WEEKNUM(daily!$A2848))</f>
        <v>88</v>
      </c>
      <c r="Z2848">
        <f>SUMIFS(COT!Q:Q,COT!$A:$A,YEAR(daily!$A2848),COT!$B:$B,WEEKNUM(daily!$A2848))</f>
        <v>95</v>
      </c>
      <c r="AA2848">
        <f>SUMIFS(Saudi!B:B,Saudi!$A:$A,YEAR(daily!$A2848))</f>
        <v>1117.7919999999999</v>
      </c>
      <c r="AB2848">
        <f>SUMIFS(Saudi!C:C,Saudi!$A:$A,YEAR(daily!$A2848))</f>
        <v>837.5</v>
      </c>
      <c r="AC2848">
        <f>SUMIFS(Saudi!F:F,Saudi!$A:$A,YEAR(daily!$A2848))</f>
        <v>4186680</v>
      </c>
      <c r="AD2848">
        <f>SUMIFS(Saudi!G:G,Saudi!$A:$A,YEAR(daily!$A2848))</f>
        <v>95.120400125395847</v>
      </c>
      <c r="AE2848">
        <f>SUMIFS(Saudi!H:H,Saudi!$A:$A,YEAR(daily!$A2848))</f>
        <v>398238676.7969923</v>
      </c>
      <c r="AF2848" s="5">
        <f t="shared" si="113"/>
        <v>6</v>
      </c>
      <c r="AG2848" s="5">
        <f t="shared" si="114"/>
        <v>2011</v>
      </c>
    </row>
    <row r="2849" spans="1:33">
      <c r="A2849" s="3">
        <v>40722</v>
      </c>
      <c r="B2849" s="1">
        <v>316712</v>
      </c>
      <c r="C2849" s="1">
        <v>74297</v>
      </c>
      <c r="D2849" s="1">
        <v>59899</v>
      </c>
      <c r="E2849" s="1">
        <v>92.89</v>
      </c>
      <c r="F2849" s="1">
        <v>94.01</v>
      </c>
      <c r="G2849" s="1">
        <v>94.57</v>
      </c>
      <c r="H2849" s="2">
        <v>52.5</v>
      </c>
      <c r="I2849" s="2">
        <v>29.4</v>
      </c>
      <c r="J2849" s="2">
        <v>87.7</v>
      </c>
      <c r="K2849" s="2">
        <v>88.4</v>
      </c>
      <c r="L2849">
        <f>SUMIFS(US!B:B,US!$D:$D,YEAR(daily!$A2849),US!$E:$E,MONTH(daily!$A2849))</f>
        <v>10045</v>
      </c>
      <c r="M2849">
        <f>SUMIFS(US!C:C,US!$D:$D,YEAR(daily!$A2849),US!$E:$E,MONTH(daily!$A2849))</f>
        <v>19182</v>
      </c>
      <c r="N2849">
        <f>SUMIFS(COT!E:E,COT!$A:$A,YEAR(daily!$A2849),COT!$B:$B,WEEKNUM(daily!$A2849))</f>
        <v>1524313</v>
      </c>
      <c r="O2849">
        <f>SUMIFS(COT!F:F,COT!$A:$A,YEAR(daily!$A2849),COT!$B:$B,WEEKNUM(daily!$A2849))</f>
        <v>317951</v>
      </c>
      <c r="P2849">
        <f>SUMIFS(COT!G:G,COT!$A:$A,YEAR(daily!$A2849),COT!$B:$B,WEEKNUM(daily!$A2849))</f>
        <v>183397</v>
      </c>
      <c r="Q2849">
        <f>SUMIFS(COT!H:H,COT!$A:$A,YEAR(daily!$A2849),COT!$B:$B,WEEKNUM(daily!$A2849))</f>
        <v>400121</v>
      </c>
      <c r="R2849">
        <f>SUMIFS(COT!I:I,COT!$A:$A,YEAR(daily!$A2849),COT!$B:$B,WEEKNUM(daily!$A2849))</f>
        <v>723654</v>
      </c>
      <c r="S2849">
        <f>SUMIFS(COT!J:J,COT!$A:$A,YEAR(daily!$A2849),COT!$B:$B,WEEKNUM(daily!$A2849))</f>
        <v>880073</v>
      </c>
      <c r="T2849">
        <f>SUMIFS(COT!K:K,COT!$A:$A,YEAR(daily!$A2849),COT!$B:$B,WEEKNUM(daily!$A2849))</f>
        <v>82587</v>
      </c>
      <c r="U2849">
        <f>SUMIFS(COT!L:L,COT!$A:$A,YEAR(daily!$A2849),COT!$B:$B,WEEKNUM(daily!$A2849))</f>
        <v>60722</v>
      </c>
      <c r="V2849">
        <f>SUMIFS(COT!M:M,COT!$A:$A,YEAR(daily!$A2849),COT!$B:$B,WEEKNUM(daily!$A2849))</f>
        <v>134</v>
      </c>
      <c r="W2849">
        <f>SUMIFS(COT!N:N,COT!$A:$A,YEAR(daily!$A2849),COT!$B:$B,WEEKNUM(daily!$A2849))</f>
        <v>95</v>
      </c>
      <c r="X2849">
        <f>SUMIFS(COT!O:O,COT!$A:$A,YEAR(daily!$A2849),COT!$B:$B,WEEKNUM(daily!$A2849))</f>
        <v>159</v>
      </c>
      <c r="Y2849">
        <f>SUMIFS(COT!P:P,COT!$A:$A,YEAR(daily!$A2849),COT!$B:$B,WEEKNUM(daily!$A2849))</f>
        <v>88</v>
      </c>
      <c r="Z2849">
        <f>SUMIFS(COT!Q:Q,COT!$A:$A,YEAR(daily!$A2849),COT!$B:$B,WEEKNUM(daily!$A2849))</f>
        <v>95</v>
      </c>
      <c r="AA2849">
        <f>SUMIFS(Saudi!B:B,Saudi!$A:$A,YEAR(daily!$A2849))</f>
        <v>1117.7919999999999</v>
      </c>
      <c r="AB2849">
        <f>SUMIFS(Saudi!C:C,Saudi!$A:$A,YEAR(daily!$A2849))</f>
        <v>837.5</v>
      </c>
      <c r="AC2849">
        <f>SUMIFS(Saudi!F:F,Saudi!$A:$A,YEAR(daily!$A2849))</f>
        <v>4186680</v>
      </c>
      <c r="AD2849">
        <f>SUMIFS(Saudi!G:G,Saudi!$A:$A,YEAR(daily!$A2849))</f>
        <v>95.120400125395847</v>
      </c>
      <c r="AE2849">
        <f>SUMIFS(Saudi!H:H,Saudi!$A:$A,YEAR(daily!$A2849))</f>
        <v>398238676.7969923</v>
      </c>
      <c r="AF2849" s="5">
        <f t="shared" si="113"/>
        <v>6</v>
      </c>
      <c r="AG2849" s="5">
        <f t="shared" si="114"/>
        <v>2011</v>
      </c>
    </row>
    <row r="2850" spans="1:33">
      <c r="A2850" s="3">
        <v>40723</v>
      </c>
      <c r="B2850" s="1">
        <v>311066</v>
      </c>
      <c r="C2850" s="1">
        <v>73826</v>
      </c>
      <c r="D2850" s="1">
        <v>58468</v>
      </c>
      <c r="E2850" s="1">
        <v>94.77</v>
      </c>
      <c r="F2850" s="1">
        <v>95.84</v>
      </c>
      <c r="G2850" s="1">
        <v>96.36</v>
      </c>
      <c r="H2850" s="2">
        <v>52.5</v>
      </c>
      <c r="I2850" s="2">
        <v>29.4</v>
      </c>
      <c r="J2850" s="2">
        <v>87.7</v>
      </c>
      <c r="K2850" s="2">
        <v>88.4</v>
      </c>
      <c r="L2850">
        <f>SUMIFS(US!B:B,US!$D:$D,YEAR(daily!$A2850),US!$E:$E,MONTH(daily!$A2850))</f>
        <v>10045</v>
      </c>
      <c r="M2850">
        <f>SUMIFS(US!C:C,US!$D:$D,YEAR(daily!$A2850),US!$E:$E,MONTH(daily!$A2850))</f>
        <v>19182</v>
      </c>
      <c r="N2850">
        <f>SUMIFS(COT!E:E,COT!$A:$A,YEAR(daily!$A2850),COT!$B:$B,WEEKNUM(daily!$A2850))</f>
        <v>1524313</v>
      </c>
      <c r="O2850">
        <f>SUMIFS(COT!F:F,COT!$A:$A,YEAR(daily!$A2850),COT!$B:$B,WEEKNUM(daily!$A2850))</f>
        <v>317951</v>
      </c>
      <c r="P2850">
        <f>SUMIFS(COT!G:G,COT!$A:$A,YEAR(daily!$A2850),COT!$B:$B,WEEKNUM(daily!$A2850))</f>
        <v>183397</v>
      </c>
      <c r="Q2850">
        <f>SUMIFS(COT!H:H,COT!$A:$A,YEAR(daily!$A2850),COT!$B:$B,WEEKNUM(daily!$A2850))</f>
        <v>400121</v>
      </c>
      <c r="R2850">
        <f>SUMIFS(COT!I:I,COT!$A:$A,YEAR(daily!$A2850),COT!$B:$B,WEEKNUM(daily!$A2850))</f>
        <v>723654</v>
      </c>
      <c r="S2850">
        <f>SUMIFS(COT!J:J,COT!$A:$A,YEAR(daily!$A2850),COT!$B:$B,WEEKNUM(daily!$A2850))</f>
        <v>880073</v>
      </c>
      <c r="T2850">
        <f>SUMIFS(COT!K:K,COT!$A:$A,YEAR(daily!$A2850),COT!$B:$B,WEEKNUM(daily!$A2850))</f>
        <v>82587</v>
      </c>
      <c r="U2850">
        <f>SUMIFS(COT!L:L,COT!$A:$A,YEAR(daily!$A2850),COT!$B:$B,WEEKNUM(daily!$A2850))</f>
        <v>60722</v>
      </c>
      <c r="V2850">
        <f>SUMIFS(COT!M:M,COT!$A:$A,YEAR(daily!$A2850),COT!$B:$B,WEEKNUM(daily!$A2850))</f>
        <v>134</v>
      </c>
      <c r="W2850">
        <f>SUMIFS(COT!N:N,COT!$A:$A,YEAR(daily!$A2850),COT!$B:$B,WEEKNUM(daily!$A2850))</f>
        <v>95</v>
      </c>
      <c r="X2850">
        <f>SUMIFS(COT!O:O,COT!$A:$A,YEAR(daily!$A2850),COT!$B:$B,WEEKNUM(daily!$A2850))</f>
        <v>159</v>
      </c>
      <c r="Y2850">
        <f>SUMIFS(COT!P:P,COT!$A:$A,YEAR(daily!$A2850),COT!$B:$B,WEEKNUM(daily!$A2850))</f>
        <v>88</v>
      </c>
      <c r="Z2850">
        <f>SUMIFS(COT!Q:Q,COT!$A:$A,YEAR(daily!$A2850),COT!$B:$B,WEEKNUM(daily!$A2850))</f>
        <v>95</v>
      </c>
      <c r="AA2850">
        <f>SUMIFS(Saudi!B:B,Saudi!$A:$A,YEAR(daily!$A2850))</f>
        <v>1117.7919999999999</v>
      </c>
      <c r="AB2850">
        <f>SUMIFS(Saudi!C:C,Saudi!$A:$A,YEAR(daily!$A2850))</f>
        <v>837.5</v>
      </c>
      <c r="AC2850">
        <f>SUMIFS(Saudi!F:F,Saudi!$A:$A,YEAR(daily!$A2850))</f>
        <v>4186680</v>
      </c>
      <c r="AD2850">
        <f>SUMIFS(Saudi!G:G,Saudi!$A:$A,YEAR(daily!$A2850))</f>
        <v>95.120400125395847</v>
      </c>
      <c r="AE2850">
        <f>SUMIFS(Saudi!H:H,Saudi!$A:$A,YEAR(daily!$A2850))</f>
        <v>398238676.7969923</v>
      </c>
      <c r="AF2850" s="5">
        <f t="shared" si="113"/>
        <v>6</v>
      </c>
      <c r="AG2850" s="5">
        <f t="shared" si="114"/>
        <v>2011</v>
      </c>
    </row>
    <row r="2851" spans="1:33">
      <c r="A2851" s="3">
        <v>40724</v>
      </c>
      <c r="B2851" s="1">
        <v>303770</v>
      </c>
      <c r="C2851" s="1">
        <v>74307</v>
      </c>
      <c r="D2851" s="1">
        <v>60600</v>
      </c>
      <c r="E2851" s="1">
        <v>95.42</v>
      </c>
      <c r="F2851" s="1">
        <v>96.5</v>
      </c>
      <c r="G2851" s="1">
        <v>97.04</v>
      </c>
      <c r="H2851" s="2">
        <v>52.5</v>
      </c>
      <c r="I2851" s="2">
        <v>29.4</v>
      </c>
      <c r="J2851" s="2">
        <v>87.7</v>
      </c>
      <c r="K2851" s="2">
        <v>88.4</v>
      </c>
      <c r="L2851">
        <f>SUMIFS(US!B:B,US!$D:$D,YEAR(daily!$A2851),US!$E:$E,MONTH(daily!$A2851))</f>
        <v>10045</v>
      </c>
      <c r="M2851">
        <f>SUMIFS(US!C:C,US!$D:$D,YEAR(daily!$A2851),US!$E:$E,MONTH(daily!$A2851))</f>
        <v>19182</v>
      </c>
      <c r="N2851">
        <f>SUMIFS(COT!E:E,COT!$A:$A,YEAR(daily!$A2851),COT!$B:$B,WEEKNUM(daily!$A2851))</f>
        <v>1524313</v>
      </c>
      <c r="O2851">
        <f>SUMIFS(COT!F:F,COT!$A:$A,YEAR(daily!$A2851),COT!$B:$B,WEEKNUM(daily!$A2851))</f>
        <v>317951</v>
      </c>
      <c r="P2851">
        <f>SUMIFS(COT!G:G,COT!$A:$A,YEAR(daily!$A2851),COT!$B:$B,WEEKNUM(daily!$A2851))</f>
        <v>183397</v>
      </c>
      <c r="Q2851">
        <f>SUMIFS(COT!H:H,COT!$A:$A,YEAR(daily!$A2851),COT!$B:$B,WEEKNUM(daily!$A2851))</f>
        <v>400121</v>
      </c>
      <c r="R2851">
        <f>SUMIFS(COT!I:I,COT!$A:$A,YEAR(daily!$A2851),COT!$B:$B,WEEKNUM(daily!$A2851))</f>
        <v>723654</v>
      </c>
      <c r="S2851">
        <f>SUMIFS(COT!J:J,COT!$A:$A,YEAR(daily!$A2851),COT!$B:$B,WEEKNUM(daily!$A2851))</f>
        <v>880073</v>
      </c>
      <c r="T2851">
        <f>SUMIFS(COT!K:K,COT!$A:$A,YEAR(daily!$A2851),COT!$B:$B,WEEKNUM(daily!$A2851))</f>
        <v>82587</v>
      </c>
      <c r="U2851">
        <f>SUMIFS(COT!L:L,COT!$A:$A,YEAR(daily!$A2851),COT!$B:$B,WEEKNUM(daily!$A2851))</f>
        <v>60722</v>
      </c>
      <c r="V2851">
        <f>SUMIFS(COT!M:M,COT!$A:$A,YEAR(daily!$A2851),COT!$B:$B,WEEKNUM(daily!$A2851))</f>
        <v>134</v>
      </c>
      <c r="W2851">
        <f>SUMIFS(COT!N:N,COT!$A:$A,YEAR(daily!$A2851),COT!$B:$B,WEEKNUM(daily!$A2851))</f>
        <v>95</v>
      </c>
      <c r="X2851">
        <f>SUMIFS(COT!O:O,COT!$A:$A,YEAR(daily!$A2851),COT!$B:$B,WEEKNUM(daily!$A2851))</f>
        <v>159</v>
      </c>
      <c r="Y2851">
        <f>SUMIFS(COT!P:P,COT!$A:$A,YEAR(daily!$A2851),COT!$B:$B,WEEKNUM(daily!$A2851))</f>
        <v>88</v>
      </c>
      <c r="Z2851">
        <f>SUMIFS(COT!Q:Q,COT!$A:$A,YEAR(daily!$A2851),COT!$B:$B,WEEKNUM(daily!$A2851))</f>
        <v>95</v>
      </c>
      <c r="AA2851">
        <f>SUMIFS(Saudi!B:B,Saudi!$A:$A,YEAR(daily!$A2851))</f>
        <v>1117.7919999999999</v>
      </c>
      <c r="AB2851">
        <f>SUMIFS(Saudi!C:C,Saudi!$A:$A,YEAR(daily!$A2851))</f>
        <v>837.5</v>
      </c>
      <c r="AC2851">
        <f>SUMIFS(Saudi!F:F,Saudi!$A:$A,YEAR(daily!$A2851))</f>
        <v>4186680</v>
      </c>
      <c r="AD2851">
        <f>SUMIFS(Saudi!G:G,Saudi!$A:$A,YEAR(daily!$A2851))</f>
        <v>95.120400125395847</v>
      </c>
      <c r="AE2851">
        <f>SUMIFS(Saudi!H:H,Saudi!$A:$A,YEAR(daily!$A2851))</f>
        <v>398238676.7969923</v>
      </c>
      <c r="AF2851" s="5">
        <f t="shared" si="113"/>
        <v>6</v>
      </c>
      <c r="AG2851" s="5">
        <f t="shared" si="114"/>
        <v>2011</v>
      </c>
    </row>
    <row r="2852" spans="1:33">
      <c r="A2852" s="3">
        <v>40725</v>
      </c>
      <c r="B2852" s="1">
        <v>299737</v>
      </c>
      <c r="C2852" s="1">
        <v>73585</v>
      </c>
      <c r="D2852" s="1">
        <v>62199</v>
      </c>
      <c r="E2852" s="1">
        <v>94.94</v>
      </c>
      <c r="F2852" s="1">
        <v>96.06</v>
      </c>
      <c r="G2852" s="1">
        <v>96.61</v>
      </c>
      <c r="H2852" s="2">
        <v>52.5</v>
      </c>
      <c r="I2852" s="2">
        <v>29.4</v>
      </c>
      <c r="J2852" s="2">
        <v>87.7</v>
      </c>
      <c r="K2852" s="2">
        <v>88.4</v>
      </c>
      <c r="L2852">
        <f>SUMIFS(US!B:B,US!$D:$D,YEAR(daily!$A2852),US!$E:$E,MONTH(daily!$A2852))</f>
        <v>9909</v>
      </c>
      <c r="M2852">
        <f>SUMIFS(US!C:C,US!$D:$D,YEAR(daily!$A2852),US!$E:$E,MONTH(daily!$A2852))</f>
        <v>18705</v>
      </c>
      <c r="N2852">
        <f>SUMIFS(COT!E:E,COT!$A:$A,YEAR(daily!$A2852),COT!$B:$B,WEEKNUM(daily!$A2852))</f>
        <v>1524313</v>
      </c>
      <c r="O2852">
        <f>SUMIFS(COT!F:F,COT!$A:$A,YEAR(daily!$A2852),COT!$B:$B,WEEKNUM(daily!$A2852))</f>
        <v>317951</v>
      </c>
      <c r="P2852">
        <f>SUMIFS(COT!G:G,COT!$A:$A,YEAR(daily!$A2852),COT!$B:$B,WEEKNUM(daily!$A2852))</f>
        <v>183397</v>
      </c>
      <c r="Q2852">
        <f>SUMIFS(COT!H:H,COT!$A:$A,YEAR(daily!$A2852),COT!$B:$B,WEEKNUM(daily!$A2852))</f>
        <v>400121</v>
      </c>
      <c r="R2852">
        <f>SUMIFS(COT!I:I,COT!$A:$A,YEAR(daily!$A2852),COT!$B:$B,WEEKNUM(daily!$A2852))</f>
        <v>723654</v>
      </c>
      <c r="S2852">
        <f>SUMIFS(COT!J:J,COT!$A:$A,YEAR(daily!$A2852),COT!$B:$B,WEEKNUM(daily!$A2852))</f>
        <v>880073</v>
      </c>
      <c r="T2852">
        <f>SUMIFS(COT!K:K,COT!$A:$A,YEAR(daily!$A2852),COT!$B:$B,WEEKNUM(daily!$A2852))</f>
        <v>82587</v>
      </c>
      <c r="U2852">
        <f>SUMIFS(COT!L:L,COT!$A:$A,YEAR(daily!$A2852),COT!$B:$B,WEEKNUM(daily!$A2852))</f>
        <v>60722</v>
      </c>
      <c r="V2852">
        <f>SUMIFS(COT!M:M,COT!$A:$A,YEAR(daily!$A2852),COT!$B:$B,WEEKNUM(daily!$A2852))</f>
        <v>134</v>
      </c>
      <c r="W2852">
        <f>SUMIFS(COT!N:N,COT!$A:$A,YEAR(daily!$A2852),COT!$B:$B,WEEKNUM(daily!$A2852))</f>
        <v>95</v>
      </c>
      <c r="X2852">
        <f>SUMIFS(COT!O:O,COT!$A:$A,YEAR(daily!$A2852),COT!$B:$B,WEEKNUM(daily!$A2852))</f>
        <v>159</v>
      </c>
      <c r="Y2852">
        <f>SUMIFS(COT!P:P,COT!$A:$A,YEAR(daily!$A2852),COT!$B:$B,WEEKNUM(daily!$A2852))</f>
        <v>88</v>
      </c>
      <c r="Z2852">
        <f>SUMIFS(COT!Q:Q,COT!$A:$A,YEAR(daily!$A2852),COT!$B:$B,WEEKNUM(daily!$A2852))</f>
        <v>95</v>
      </c>
      <c r="AA2852">
        <f>SUMIFS(Saudi!B:B,Saudi!$A:$A,YEAR(daily!$A2852))</f>
        <v>1117.7919999999999</v>
      </c>
      <c r="AB2852">
        <f>SUMIFS(Saudi!C:C,Saudi!$A:$A,YEAR(daily!$A2852))</f>
        <v>837.5</v>
      </c>
      <c r="AC2852">
        <f>SUMIFS(Saudi!F:F,Saudi!$A:$A,YEAR(daily!$A2852))</f>
        <v>4186680</v>
      </c>
      <c r="AD2852">
        <f>SUMIFS(Saudi!G:G,Saudi!$A:$A,YEAR(daily!$A2852))</f>
        <v>95.120400125395847</v>
      </c>
      <c r="AE2852">
        <f>SUMIFS(Saudi!H:H,Saudi!$A:$A,YEAR(daily!$A2852))</f>
        <v>398238676.7969923</v>
      </c>
      <c r="AF2852" s="5">
        <f t="shared" si="113"/>
        <v>7</v>
      </c>
      <c r="AG2852" s="5">
        <f t="shared" si="114"/>
        <v>2011</v>
      </c>
    </row>
    <row r="2853" spans="1:33">
      <c r="A2853" s="3">
        <v>40729</v>
      </c>
      <c r="B2853" s="1">
        <v>291009</v>
      </c>
      <c r="C2853" s="1">
        <v>72752</v>
      </c>
      <c r="D2853" s="1">
        <v>63727</v>
      </c>
      <c r="E2853" s="1">
        <v>96.89</v>
      </c>
      <c r="F2853" s="1">
        <v>97.87</v>
      </c>
      <c r="G2853" s="1">
        <v>98.37</v>
      </c>
      <c r="H2853" s="2">
        <v>52.5</v>
      </c>
      <c r="I2853" s="2">
        <v>29.4</v>
      </c>
      <c r="J2853" s="2">
        <v>87.7</v>
      </c>
      <c r="K2853" s="2">
        <v>88.4</v>
      </c>
      <c r="L2853">
        <f>SUMIFS(US!B:B,US!$D:$D,YEAR(daily!$A2853),US!$E:$E,MONTH(daily!$A2853))</f>
        <v>9909</v>
      </c>
      <c r="M2853">
        <f>SUMIFS(US!C:C,US!$D:$D,YEAR(daily!$A2853),US!$E:$E,MONTH(daily!$A2853))</f>
        <v>18705</v>
      </c>
      <c r="N2853">
        <f>SUMIFS(COT!E:E,COT!$A:$A,YEAR(daily!$A2853),COT!$B:$B,WEEKNUM(daily!$A2853))</f>
        <v>1522391</v>
      </c>
      <c r="O2853">
        <f>SUMIFS(COT!F:F,COT!$A:$A,YEAR(daily!$A2853),COT!$B:$B,WEEKNUM(daily!$A2853))</f>
        <v>317825</v>
      </c>
      <c r="P2853">
        <f>SUMIFS(COT!G:G,COT!$A:$A,YEAR(daily!$A2853),COT!$B:$B,WEEKNUM(daily!$A2853))</f>
        <v>179435</v>
      </c>
      <c r="Q2853">
        <f>SUMIFS(COT!H:H,COT!$A:$A,YEAR(daily!$A2853),COT!$B:$B,WEEKNUM(daily!$A2853))</f>
        <v>392249</v>
      </c>
      <c r="R2853">
        <f>SUMIFS(COT!I:I,COT!$A:$A,YEAR(daily!$A2853),COT!$B:$B,WEEKNUM(daily!$A2853))</f>
        <v>730459</v>
      </c>
      <c r="S2853">
        <f>SUMIFS(COT!J:J,COT!$A:$A,YEAR(daily!$A2853),COT!$B:$B,WEEKNUM(daily!$A2853))</f>
        <v>887258</v>
      </c>
      <c r="T2853">
        <f>SUMIFS(COT!K:K,COT!$A:$A,YEAR(daily!$A2853),COT!$B:$B,WEEKNUM(daily!$A2853))</f>
        <v>81858</v>
      </c>
      <c r="U2853">
        <f>SUMIFS(COT!L:L,COT!$A:$A,YEAR(daily!$A2853),COT!$B:$B,WEEKNUM(daily!$A2853))</f>
        <v>63449</v>
      </c>
      <c r="V2853">
        <f>SUMIFS(COT!M:M,COT!$A:$A,YEAR(daily!$A2853),COT!$B:$B,WEEKNUM(daily!$A2853))</f>
        <v>127</v>
      </c>
      <c r="W2853">
        <f>SUMIFS(COT!N:N,COT!$A:$A,YEAR(daily!$A2853),COT!$B:$B,WEEKNUM(daily!$A2853))</f>
        <v>97</v>
      </c>
      <c r="X2853">
        <f>SUMIFS(COT!O:O,COT!$A:$A,YEAR(daily!$A2853),COT!$B:$B,WEEKNUM(daily!$A2853))</f>
        <v>165</v>
      </c>
      <c r="Y2853">
        <f>SUMIFS(COT!P:P,COT!$A:$A,YEAR(daily!$A2853),COT!$B:$B,WEEKNUM(daily!$A2853))</f>
        <v>89</v>
      </c>
      <c r="Z2853">
        <f>SUMIFS(COT!Q:Q,COT!$A:$A,YEAR(daily!$A2853),COT!$B:$B,WEEKNUM(daily!$A2853))</f>
        <v>98</v>
      </c>
      <c r="AA2853">
        <f>SUMIFS(Saudi!B:B,Saudi!$A:$A,YEAR(daily!$A2853))</f>
        <v>1117.7919999999999</v>
      </c>
      <c r="AB2853">
        <f>SUMIFS(Saudi!C:C,Saudi!$A:$A,YEAR(daily!$A2853))</f>
        <v>837.5</v>
      </c>
      <c r="AC2853">
        <f>SUMIFS(Saudi!F:F,Saudi!$A:$A,YEAR(daily!$A2853))</f>
        <v>4186680</v>
      </c>
      <c r="AD2853">
        <f>SUMIFS(Saudi!G:G,Saudi!$A:$A,YEAR(daily!$A2853))</f>
        <v>95.120400125395847</v>
      </c>
      <c r="AE2853">
        <f>SUMIFS(Saudi!H:H,Saudi!$A:$A,YEAR(daily!$A2853))</f>
        <v>398238676.7969923</v>
      </c>
      <c r="AF2853" s="5">
        <f t="shared" si="113"/>
        <v>7</v>
      </c>
      <c r="AG2853" s="5">
        <f t="shared" si="114"/>
        <v>2011</v>
      </c>
    </row>
    <row r="2854" spans="1:33">
      <c r="A2854" s="3">
        <v>40730</v>
      </c>
      <c r="B2854" s="1">
        <v>277669</v>
      </c>
      <c r="C2854" s="1">
        <v>73710</v>
      </c>
      <c r="D2854" s="1">
        <v>64807</v>
      </c>
      <c r="E2854" s="1">
        <v>96.65</v>
      </c>
      <c r="F2854" s="1">
        <v>97.57</v>
      </c>
      <c r="G2854" s="1">
        <v>98.02</v>
      </c>
      <c r="H2854" s="2">
        <v>52.5</v>
      </c>
      <c r="I2854" s="2">
        <v>29.4</v>
      </c>
      <c r="J2854" s="2">
        <v>87.7</v>
      </c>
      <c r="K2854" s="2">
        <v>88.4</v>
      </c>
      <c r="L2854">
        <f>SUMIFS(US!B:B,US!$D:$D,YEAR(daily!$A2854),US!$E:$E,MONTH(daily!$A2854))</f>
        <v>9909</v>
      </c>
      <c r="M2854">
        <f>SUMIFS(US!C:C,US!$D:$D,YEAR(daily!$A2854),US!$E:$E,MONTH(daily!$A2854))</f>
        <v>18705</v>
      </c>
      <c r="N2854">
        <f>SUMIFS(COT!E:E,COT!$A:$A,YEAR(daily!$A2854),COT!$B:$B,WEEKNUM(daily!$A2854))</f>
        <v>1522391</v>
      </c>
      <c r="O2854">
        <f>SUMIFS(COT!F:F,COT!$A:$A,YEAR(daily!$A2854),COT!$B:$B,WEEKNUM(daily!$A2854))</f>
        <v>317825</v>
      </c>
      <c r="P2854">
        <f>SUMIFS(COT!G:G,COT!$A:$A,YEAR(daily!$A2854),COT!$B:$B,WEEKNUM(daily!$A2854))</f>
        <v>179435</v>
      </c>
      <c r="Q2854">
        <f>SUMIFS(COT!H:H,COT!$A:$A,YEAR(daily!$A2854),COT!$B:$B,WEEKNUM(daily!$A2854))</f>
        <v>392249</v>
      </c>
      <c r="R2854">
        <f>SUMIFS(COT!I:I,COT!$A:$A,YEAR(daily!$A2854),COT!$B:$B,WEEKNUM(daily!$A2854))</f>
        <v>730459</v>
      </c>
      <c r="S2854">
        <f>SUMIFS(COT!J:J,COT!$A:$A,YEAR(daily!$A2854),COT!$B:$B,WEEKNUM(daily!$A2854))</f>
        <v>887258</v>
      </c>
      <c r="T2854">
        <f>SUMIFS(COT!K:K,COT!$A:$A,YEAR(daily!$A2854),COT!$B:$B,WEEKNUM(daily!$A2854))</f>
        <v>81858</v>
      </c>
      <c r="U2854">
        <f>SUMIFS(COT!L:L,COT!$A:$A,YEAR(daily!$A2854),COT!$B:$B,WEEKNUM(daily!$A2854))</f>
        <v>63449</v>
      </c>
      <c r="V2854">
        <f>SUMIFS(COT!M:M,COT!$A:$A,YEAR(daily!$A2854),COT!$B:$B,WEEKNUM(daily!$A2854))</f>
        <v>127</v>
      </c>
      <c r="W2854">
        <f>SUMIFS(COT!N:N,COT!$A:$A,YEAR(daily!$A2854),COT!$B:$B,WEEKNUM(daily!$A2854))</f>
        <v>97</v>
      </c>
      <c r="X2854">
        <f>SUMIFS(COT!O:O,COT!$A:$A,YEAR(daily!$A2854),COT!$B:$B,WEEKNUM(daily!$A2854))</f>
        <v>165</v>
      </c>
      <c r="Y2854">
        <f>SUMIFS(COT!P:P,COT!$A:$A,YEAR(daily!$A2854),COT!$B:$B,WEEKNUM(daily!$A2854))</f>
        <v>89</v>
      </c>
      <c r="Z2854">
        <f>SUMIFS(COT!Q:Q,COT!$A:$A,YEAR(daily!$A2854),COT!$B:$B,WEEKNUM(daily!$A2854))</f>
        <v>98</v>
      </c>
      <c r="AA2854">
        <f>SUMIFS(Saudi!B:B,Saudi!$A:$A,YEAR(daily!$A2854))</f>
        <v>1117.7919999999999</v>
      </c>
      <c r="AB2854">
        <f>SUMIFS(Saudi!C:C,Saudi!$A:$A,YEAR(daily!$A2854))</f>
        <v>837.5</v>
      </c>
      <c r="AC2854">
        <f>SUMIFS(Saudi!F:F,Saudi!$A:$A,YEAR(daily!$A2854))</f>
        <v>4186680</v>
      </c>
      <c r="AD2854">
        <f>SUMIFS(Saudi!G:G,Saudi!$A:$A,YEAR(daily!$A2854))</f>
        <v>95.120400125395847</v>
      </c>
      <c r="AE2854">
        <f>SUMIFS(Saudi!H:H,Saudi!$A:$A,YEAR(daily!$A2854))</f>
        <v>398238676.7969923</v>
      </c>
      <c r="AF2854" s="5">
        <f t="shared" si="113"/>
        <v>7</v>
      </c>
      <c r="AG2854" s="5">
        <f t="shared" si="114"/>
        <v>2011</v>
      </c>
    </row>
    <row r="2855" spans="1:33">
      <c r="A2855" s="3">
        <v>40731</v>
      </c>
      <c r="B2855" s="1">
        <v>263471</v>
      </c>
      <c r="C2855" s="1">
        <v>79396</v>
      </c>
      <c r="D2855" s="1">
        <v>71720</v>
      </c>
      <c r="E2855" s="1">
        <v>98.67</v>
      </c>
      <c r="F2855" s="1">
        <v>99.59</v>
      </c>
      <c r="G2855" s="1">
        <v>100.07</v>
      </c>
      <c r="H2855" s="2">
        <v>52.5</v>
      </c>
      <c r="I2855" s="2">
        <v>29.4</v>
      </c>
      <c r="J2855" s="2">
        <v>87.7</v>
      </c>
      <c r="K2855" s="2">
        <v>88.4</v>
      </c>
      <c r="L2855">
        <f>SUMIFS(US!B:B,US!$D:$D,YEAR(daily!$A2855),US!$E:$E,MONTH(daily!$A2855))</f>
        <v>9909</v>
      </c>
      <c r="M2855">
        <f>SUMIFS(US!C:C,US!$D:$D,YEAR(daily!$A2855),US!$E:$E,MONTH(daily!$A2855))</f>
        <v>18705</v>
      </c>
      <c r="N2855">
        <f>SUMIFS(COT!E:E,COT!$A:$A,YEAR(daily!$A2855),COT!$B:$B,WEEKNUM(daily!$A2855))</f>
        <v>1522391</v>
      </c>
      <c r="O2855">
        <f>SUMIFS(COT!F:F,COT!$A:$A,YEAR(daily!$A2855),COT!$B:$B,WEEKNUM(daily!$A2855))</f>
        <v>317825</v>
      </c>
      <c r="P2855">
        <f>SUMIFS(COT!G:G,COT!$A:$A,YEAR(daily!$A2855),COT!$B:$B,WEEKNUM(daily!$A2855))</f>
        <v>179435</v>
      </c>
      <c r="Q2855">
        <f>SUMIFS(COT!H:H,COT!$A:$A,YEAR(daily!$A2855),COT!$B:$B,WEEKNUM(daily!$A2855))</f>
        <v>392249</v>
      </c>
      <c r="R2855">
        <f>SUMIFS(COT!I:I,COT!$A:$A,YEAR(daily!$A2855),COT!$B:$B,WEEKNUM(daily!$A2855))</f>
        <v>730459</v>
      </c>
      <c r="S2855">
        <f>SUMIFS(COT!J:J,COT!$A:$A,YEAR(daily!$A2855),COT!$B:$B,WEEKNUM(daily!$A2855))</f>
        <v>887258</v>
      </c>
      <c r="T2855">
        <f>SUMIFS(COT!K:K,COT!$A:$A,YEAR(daily!$A2855),COT!$B:$B,WEEKNUM(daily!$A2855))</f>
        <v>81858</v>
      </c>
      <c r="U2855">
        <f>SUMIFS(COT!L:L,COT!$A:$A,YEAR(daily!$A2855),COT!$B:$B,WEEKNUM(daily!$A2855))</f>
        <v>63449</v>
      </c>
      <c r="V2855">
        <f>SUMIFS(COT!M:M,COT!$A:$A,YEAR(daily!$A2855),COT!$B:$B,WEEKNUM(daily!$A2855))</f>
        <v>127</v>
      </c>
      <c r="W2855">
        <f>SUMIFS(COT!N:N,COT!$A:$A,YEAR(daily!$A2855),COT!$B:$B,WEEKNUM(daily!$A2855))</f>
        <v>97</v>
      </c>
      <c r="X2855">
        <f>SUMIFS(COT!O:O,COT!$A:$A,YEAR(daily!$A2855),COT!$B:$B,WEEKNUM(daily!$A2855))</f>
        <v>165</v>
      </c>
      <c r="Y2855">
        <f>SUMIFS(COT!P:P,COT!$A:$A,YEAR(daily!$A2855),COT!$B:$B,WEEKNUM(daily!$A2855))</f>
        <v>89</v>
      </c>
      <c r="Z2855">
        <f>SUMIFS(COT!Q:Q,COT!$A:$A,YEAR(daily!$A2855),COT!$B:$B,WEEKNUM(daily!$A2855))</f>
        <v>98</v>
      </c>
      <c r="AA2855">
        <f>SUMIFS(Saudi!B:B,Saudi!$A:$A,YEAR(daily!$A2855))</f>
        <v>1117.7919999999999</v>
      </c>
      <c r="AB2855">
        <f>SUMIFS(Saudi!C:C,Saudi!$A:$A,YEAR(daily!$A2855))</f>
        <v>837.5</v>
      </c>
      <c r="AC2855">
        <f>SUMIFS(Saudi!F:F,Saudi!$A:$A,YEAR(daily!$A2855))</f>
        <v>4186680</v>
      </c>
      <c r="AD2855">
        <f>SUMIFS(Saudi!G:G,Saudi!$A:$A,YEAR(daily!$A2855))</f>
        <v>95.120400125395847</v>
      </c>
      <c r="AE2855">
        <f>SUMIFS(Saudi!H:H,Saudi!$A:$A,YEAR(daily!$A2855))</f>
        <v>398238676.7969923</v>
      </c>
      <c r="AF2855" s="5">
        <f t="shared" si="113"/>
        <v>7</v>
      </c>
      <c r="AG2855" s="5">
        <f t="shared" si="114"/>
        <v>2011</v>
      </c>
    </row>
    <row r="2856" spans="1:33">
      <c r="A2856" s="3">
        <v>40732</v>
      </c>
      <c r="B2856" s="1">
        <v>241645</v>
      </c>
      <c r="C2856" s="1">
        <v>79847</v>
      </c>
      <c r="D2856" s="1">
        <v>70679</v>
      </c>
      <c r="E2856" s="1">
        <v>96.2</v>
      </c>
      <c r="F2856" s="1">
        <v>97.19</v>
      </c>
      <c r="G2856" s="1">
        <v>97.72</v>
      </c>
      <c r="H2856" s="2">
        <v>52.5</v>
      </c>
      <c r="I2856" s="2">
        <v>29.4</v>
      </c>
      <c r="J2856" s="2">
        <v>87.7</v>
      </c>
      <c r="K2856" s="2">
        <v>88.4</v>
      </c>
      <c r="L2856">
        <f>SUMIFS(US!B:B,US!$D:$D,YEAR(daily!$A2856),US!$E:$E,MONTH(daily!$A2856))</f>
        <v>9909</v>
      </c>
      <c r="M2856">
        <f>SUMIFS(US!C:C,US!$D:$D,YEAR(daily!$A2856),US!$E:$E,MONTH(daily!$A2856))</f>
        <v>18705</v>
      </c>
      <c r="N2856">
        <f>SUMIFS(COT!E:E,COT!$A:$A,YEAR(daily!$A2856),COT!$B:$B,WEEKNUM(daily!$A2856))</f>
        <v>1522391</v>
      </c>
      <c r="O2856">
        <f>SUMIFS(COT!F:F,COT!$A:$A,YEAR(daily!$A2856),COT!$B:$B,WEEKNUM(daily!$A2856))</f>
        <v>317825</v>
      </c>
      <c r="P2856">
        <f>SUMIFS(COT!G:G,COT!$A:$A,YEAR(daily!$A2856),COT!$B:$B,WEEKNUM(daily!$A2856))</f>
        <v>179435</v>
      </c>
      <c r="Q2856">
        <f>SUMIFS(COT!H:H,COT!$A:$A,YEAR(daily!$A2856),COT!$B:$B,WEEKNUM(daily!$A2856))</f>
        <v>392249</v>
      </c>
      <c r="R2856">
        <f>SUMIFS(COT!I:I,COT!$A:$A,YEAR(daily!$A2856),COT!$B:$B,WEEKNUM(daily!$A2856))</f>
        <v>730459</v>
      </c>
      <c r="S2856">
        <f>SUMIFS(COT!J:J,COT!$A:$A,YEAR(daily!$A2856),COT!$B:$B,WEEKNUM(daily!$A2856))</f>
        <v>887258</v>
      </c>
      <c r="T2856">
        <f>SUMIFS(COT!K:K,COT!$A:$A,YEAR(daily!$A2856),COT!$B:$B,WEEKNUM(daily!$A2856))</f>
        <v>81858</v>
      </c>
      <c r="U2856">
        <f>SUMIFS(COT!L:L,COT!$A:$A,YEAR(daily!$A2856),COT!$B:$B,WEEKNUM(daily!$A2856))</f>
        <v>63449</v>
      </c>
      <c r="V2856">
        <f>SUMIFS(COT!M:M,COT!$A:$A,YEAR(daily!$A2856),COT!$B:$B,WEEKNUM(daily!$A2856))</f>
        <v>127</v>
      </c>
      <c r="W2856">
        <f>SUMIFS(COT!N:N,COT!$A:$A,YEAR(daily!$A2856),COT!$B:$B,WEEKNUM(daily!$A2856))</f>
        <v>97</v>
      </c>
      <c r="X2856">
        <f>SUMIFS(COT!O:O,COT!$A:$A,YEAR(daily!$A2856),COT!$B:$B,WEEKNUM(daily!$A2856))</f>
        <v>165</v>
      </c>
      <c r="Y2856">
        <f>SUMIFS(COT!P:P,COT!$A:$A,YEAR(daily!$A2856),COT!$B:$B,WEEKNUM(daily!$A2856))</f>
        <v>89</v>
      </c>
      <c r="Z2856">
        <f>SUMIFS(COT!Q:Q,COT!$A:$A,YEAR(daily!$A2856),COT!$B:$B,WEEKNUM(daily!$A2856))</f>
        <v>98</v>
      </c>
      <c r="AA2856">
        <f>SUMIFS(Saudi!B:B,Saudi!$A:$A,YEAR(daily!$A2856))</f>
        <v>1117.7919999999999</v>
      </c>
      <c r="AB2856">
        <f>SUMIFS(Saudi!C:C,Saudi!$A:$A,YEAR(daily!$A2856))</f>
        <v>837.5</v>
      </c>
      <c r="AC2856">
        <f>SUMIFS(Saudi!F:F,Saudi!$A:$A,YEAR(daily!$A2856))</f>
        <v>4186680</v>
      </c>
      <c r="AD2856">
        <f>SUMIFS(Saudi!G:G,Saudi!$A:$A,YEAR(daily!$A2856))</f>
        <v>95.120400125395847</v>
      </c>
      <c r="AE2856">
        <f>SUMIFS(Saudi!H:H,Saudi!$A:$A,YEAR(daily!$A2856))</f>
        <v>398238676.7969923</v>
      </c>
      <c r="AF2856" s="5">
        <f t="shared" si="113"/>
        <v>7</v>
      </c>
      <c r="AG2856" s="5">
        <f t="shared" si="114"/>
        <v>2011</v>
      </c>
    </row>
    <row r="2857" spans="1:33">
      <c r="A2857" s="3">
        <v>40735</v>
      </c>
      <c r="B2857" s="1">
        <v>219452</v>
      </c>
      <c r="C2857" s="1">
        <v>78149</v>
      </c>
      <c r="D2857" s="1">
        <v>71819</v>
      </c>
      <c r="E2857" s="1">
        <v>95.15</v>
      </c>
      <c r="F2857" s="1">
        <v>96.11</v>
      </c>
      <c r="G2857" s="1">
        <v>96.64</v>
      </c>
      <c r="H2857" s="2">
        <v>52.5</v>
      </c>
      <c r="I2857" s="2">
        <v>29.4</v>
      </c>
      <c r="J2857" s="2">
        <v>87.7</v>
      </c>
      <c r="K2857" s="2">
        <v>88.4</v>
      </c>
      <c r="L2857">
        <f>SUMIFS(US!B:B,US!$D:$D,YEAR(daily!$A2857),US!$E:$E,MONTH(daily!$A2857))</f>
        <v>9909</v>
      </c>
      <c r="M2857">
        <f>SUMIFS(US!C:C,US!$D:$D,YEAR(daily!$A2857),US!$E:$E,MONTH(daily!$A2857))</f>
        <v>18705</v>
      </c>
      <c r="N2857">
        <f>SUMIFS(COT!E:E,COT!$A:$A,YEAR(daily!$A2857),COT!$B:$B,WEEKNUM(daily!$A2857))</f>
        <v>1538256</v>
      </c>
      <c r="O2857">
        <f>SUMIFS(COT!F:F,COT!$A:$A,YEAR(daily!$A2857),COT!$B:$B,WEEKNUM(daily!$A2857))</f>
        <v>324437</v>
      </c>
      <c r="P2857">
        <f>SUMIFS(COT!G:G,COT!$A:$A,YEAR(daily!$A2857),COT!$B:$B,WEEKNUM(daily!$A2857))</f>
        <v>173542</v>
      </c>
      <c r="Q2857">
        <f>SUMIFS(COT!H:H,COT!$A:$A,YEAR(daily!$A2857),COT!$B:$B,WEEKNUM(daily!$A2857))</f>
        <v>401389</v>
      </c>
      <c r="R2857">
        <f>SUMIFS(COT!I:I,COT!$A:$A,YEAR(daily!$A2857),COT!$B:$B,WEEKNUM(daily!$A2857))</f>
        <v>727913</v>
      </c>
      <c r="S2857">
        <f>SUMIFS(COT!J:J,COT!$A:$A,YEAR(daily!$A2857),COT!$B:$B,WEEKNUM(daily!$A2857))</f>
        <v>899726</v>
      </c>
      <c r="T2857">
        <f>SUMIFS(COT!K:K,COT!$A:$A,YEAR(daily!$A2857),COT!$B:$B,WEEKNUM(daily!$A2857))</f>
        <v>84517</v>
      </c>
      <c r="U2857">
        <f>SUMIFS(COT!L:L,COT!$A:$A,YEAR(daily!$A2857),COT!$B:$B,WEEKNUM(daily!$A2857))</f>
        <v>63599</v>
      </c>
      <c r="V2857">
        <f>SUMIFS(COT!M:M,COT!$A:$A,YEAR(daily!$A2857),COT!$B:$B,WEEKNUM(daily!$A2857))</f>
        <v>126</v>
      </c>
      <c r="W2857">
        <f>SUMIFS(COT!N:N,COT!$A:$A,YEAR(daily!$A2857),COT!$B:$B,WEEKNUM(daily!$A2857))</f>
        <v>89</v>
      </c>
      <c r="X2857">
        <f>SUMIFS(COT!O:O,COT!$A:$A,YEAR(daily!$A2857),COT!$B:$B,WEEKNUM(daily!$A2857))</f>
        <v>166</v>
      </c>
      <c r="Y2857">
        <f>SUMIFS(COT!P:P,COT!$A:$A,YEAR(daily!$A2857),COT!$B:$B,WEEKNUM(daily!$A2857))</f>
        <v>89</v>
      </c>
      <c r="Z2857">
        <f>SUMIFS(COT!Q:Q,COT!$A:$A,YEAR(daily!$A2857),COT!$B:$B,WEEKNUM(daily!$A2857))</f>
        <v>97</v>
      </c>
      <c r="AA2857">
        <f>SUMIFS(Saudi!B:B,Saudi!$A:$A,YEAR(daily!$A2857))</f>
        <v>1117.7919999999999</v>
      </c>
      <c r="AB2857">
        <f>SUMIFS(Saudi!C:C,Saudi!$A:$A,YEAR(daily!$A2857))</f>
        <v>837.5</v>
      </c>
      <c r="AC2857">
        <f>SUMIFS(Saudi!F:F,Saudi!$A:$A,YEAR(daily!$A2857))</f>
        <v>4186680</v>
      </c>
      <c r="AD2857">
        <f>SUMIFS(Saudi!G:G,Saudi!$A:$A,YEAR(daily!$A2857))</f>
        <v>95.120400125395847</v>
      </c>
      <c r="AE2857">
        <f>SUMIFS(Saudi!H:H,Saudi!$A:$A,YEAR(daily!$A2857))</f>
        <v>398238676.7969923</v>
      </c>
      <c r="AF2857" s="5">
        <f t="shared" si="113"/>
        <v>7</v>
      </c>
      <c r="AG2857" s="5">
        <f t="shared" si="114"/>
        <v>2011</v>
      </c>
    </row>
    <row r="2858" spans="1:33">
      <c r="A2858" s="3">
        <v>40736</v>
      </c>
      <c r="B2858" s="1">
        <v>185084</v>
      </c>
      <c r="C2858" s="1">
        <v>79694</v>
      </c>
      <c r="D2858" s="1">
        <v>71525</v>
      </c>
      <c r="E2858" s="1">
        <v>97.43</v>
      </c>
      <c r="F2858" s="1">
        <v>98.27</v>
      </c>
      <c r="G2858" s="1">
        <v>98.74</v>
      </c>
      <c r="H2858" s="2">
        <v>52.5</v>
      </c>
      <c r="I2858" s="2">
        <v>29.4</v>
      </c>
      <c r="J2858" s="2">
        <v>87.7</v>
      </c>
      <c r="K2858" s="2">
        <v>88.4</v>
      </c>
      <c r="L2858">
        <f>SUMIFS(US!B:B,US!$D:$D,YEAR(daily!$A2858),US!$E:$E,MONTH(daily!$A2858))</f>
        <v>9909</v>
      </c>
      <c r="M2858">
        <f>SUMIFS(US!C:C,US!$D:$D,YEAR(daily!$A2858),US!$E:$E,MONTH(daily!$A2858))</f>
        <v>18705</v>
      </c>
      <c r="N2858">
        <f>SUMIFS(COT!E:E,COT!$A:$A,YEAR(daily!$A2858),COT!$B:$B,WEEKNUM(daily!$A2858))</f>
        <v>1538256</v>
      </c>
      <c r="O2858">
        <f>SUMIFS(COT!F:F,COT!$A:$A,YEAR(daily!$A2858),COT!$B:$B,WEEKNUM(daily!$A2858))</f>
        <v>324437</v>
      </c>
      <c r="P2858">
        <f>SUMIFS(COT!G:G,COT!$A:$A,YEAR(daily!$A2858),COT!$B:$B,WEEKNUM(daily!$A2858))</f>
        <v>173542</v>
      </c>
      <c r="Q2858">
        <f>SUMIFS(COT!H:H,COT!$A:$A,YEAR(daily!$A2858),COT!$B:$B,WEEKNUM(daily!$A2858))</f>
        <v>401389</v>
      </c>
      <c r="R2858">
        <f>SUMIFS(COT!I:I,COT!$A:$A,YEAR(daily!$A2858),COT!$B:$B,WEEKNUM(daily!$A2858))</f>
        <v>727913</v>
      </c>
      <c r="S2858">
        <f>SUMIFS(COT!J:J,COT!$A:$A,YEAR(daily!$A2858),COT!$B:$B,WEEKNUM(daily!$A2858))</f>
        <v>899726</v>
      </c>
      <c r="T2858">
        <f>SUMIFS(COT!K:K,COT!$A:$A,YEAR(daily!$A2858),COT!$B:$B,WEEKNUM(daily!$A2858))</f>
        <v>84517</v>
      </c>
      <c r="U2858">
        <f>SUMIFS(COT!L:L,COT!$A:$A,YEAR(daily!$A2858),COT!$B:$B,WEEKNUM(daily!$A2858))</f>
        <v>63599</v>
      </c>
      <c r="V2858">
        <f>SUMIFS(COT!M:M,COT!$A:$A,YEAR(daily!$A2858),COT!$B:$B,WEEKNUM(daily!$A2858))</f>
        <v>126</v>
      </c>
      <c r="W2858">
        <f>SUMIFS(COT!N:N,COT!$A:$A,YEAR(daily!$A2858),COT!$B:$B,WEEKNUM(daily!$A2858))</f>
        <v>89</v>
      </c>
      <c r="X2858">
        <f>SUMIFS(COT!O:O,COT!$A:$A,YEAR(daily!$A2858),COT!$B:$B,WEEKNUM(daily!$A2858))</f>
        <v>166</v>
      </c>
      <c r="Y2858">
        <f>SUMIFS(COT!P:P,COT!$A:$A,YEAR(daily!$A2858),COT!$B:$B,WEEKNUM(daily!$A2858))</f>
        <v>89</v>
      </c>
      <c r="Z2858">
        <f>SUMIFS(COT!Q:Q,COT!$A:$A,YEAR(daily!$A2858),COT!$B:$B,WEEKNUM(daily!$A2858))</f>
        <v>97</v>
      </c>
      <c r="AA2858">
        <f>SUMIFS(Saudi!B:B,Saudi!$A:$A,YEAR(daily!$A2858))</f>
        <v>1117.7919999999999</v>
      </c>
      <c r="AB2858">
        <f>SUMIFS(Saudi!C:C,Saudi!$A:$A,YEAR(daily!$A2858))</f>
        <v>837.5</v>
      </c>
      <c r="AC2858">
        <f>SUMIFS(Saudi!F:F,Saudi!$A:$A,YEAR(daily!$A2858))</f>
        <v>4186680</v>
      </c>
      <c r="AD2858">
        <f>SUMIFS(Saudi!G:G,Saudi!$A:$A,YEAR(daily!$A2858))</f>
        <v>95.120400125395847</v>
      </c>
      <c r="AE2858">
        <f>SUMIFS(Saudi!H:H,Saudi!$A:$A,YEAR(daily!$A2858))</f>
        <v>398238676.7969923</v>
      </c>
      <c r="AF2858" s="5">
        <f t="shared" si="113"/>
        <v>7</v>
      </c>
      <c r="AG2858" s="5">
        <f t="shared" si="114"/>
        <v>2011</v>
      </c>
    </row>
    <row r="2859" spans="1:33">
      <c r="A2859" s="3">
        <v>40737</v>
      </c>
      <c r="B2859" s="1">
        <v>159031</v>
      </c>
      <c r="C2859" s="1">
        <v>85649</v>
      </c>
      <c r="D2859" s="1">
        <v>69661</v>
      </c>
      <c r="E2859" s="1">
        <v>98.05</v>
      </c>
      <c r="F2859" s="1">
        <v>98.9</v>
      </c>
      <c r="G2859" s="1">
        <v>99.36</v>
      </c>
      <c r="H2859" s="2">
        <v>52.5</v>
      </c>
      <c r="I2859" s="2">
        <v>29.4</v>
      </c>
      <c r="J2859" s="2">
        <v>87.7</v>
      </c>
      <c r="K2859" s="2">
        <v>88.4</v>
      </c>
      <c r="L2859">
        <f>SUMIFS(US!B:B,US!$D:$D,YEAR(daily!$A2859),US!$E:$E,MONTH(daily!$A2859))</f>
        <v>9909</v>
      </c>
      <c r="M2859">
        <f>SUMIFS(US!C:C,US!$D:$D,YEAR(daily!$A2859),US!$E:$E,MONTH(daily!$A2859))</f>
        <v>18705</v>
      </c>
      <c r="N2859">
        <f>SUMIFS(COT!E:E,COT!$A:$A,YEAR(daily!$A2859),COT!$B:$B,WEEKNUM(daily!$A2859))</f>
        <v>1538256</v>
      </c>
      <c r="O2859">
        <f>SUMIFS(COT!F:F,COT!$A:$A,YEAR(daily!$A2859),COT!$B:$B,WEEKNUM(daily!$A2859))</f>
        <v>324437</v>
      </c>
      <c r="P2859">
        <f>SUMIFS(COT!G:G,COT!$A:$A,YEAR(daily!$A2859),COT!$B:$B,WEEKNUM(daily!$A2859))</f>
        <v>173542</v>
      </c>
      <c r="Q2859">
        <f>SUMIFS(COT!H:H,COT!$A:$A,YEAR(daily!$A2859),COT!$B:$B,WEEKNUM(daily!$A2859))</f>
        <v>401389</v>
      </c>
      <c r="R2859">
        <f>SUMIFS(COT!I:I,COT!$A:$A,YEAR(daily!$A2859),COT!$B:$B,WEEKNUM(daily!$A2859))</f>
        <v>727913</v>
      </c>
      <c r="S2859">
        <f>SUMIFS(COT!J:J,COT!$A:$A,YEAR(daily!$A2859),COT!$B:$B,WEEKNUM(daily!$A2859))</f>
        <v>899726</v>
      </c>
      <c r="T2859">
        <f>SUMIFS(COT!K:K,COT!$A:$A,YEAR(daily!$A2859),COT!$B:$B,WEEKNUM(daily!$A2859))</f>
        <v>84517</v>
      </c>
      <c r="U2859">
        <f>SUMIFS(COT!L:L,COT!$A:$A,YEAR(daily!$A2859),COT!$B:$B,WEEKNUM(daily!$A2859))</f>
        <v>63599</v>
      </c>
      <c r="V2859">
        <f>SUMIFS(COT!M:M,COT!$A:$A,YEAR(daily!$A2859),COT!$B:$B,WEEKNUM(daily!$A2859))</f>
        <v>126</v>
      </c>
      <c r="W2859">
        <f>SUMIFS(COT!N:N,COT!$A:$A,YEAR(daily!$A2859),COT!$B:$B,WEEKNUM(daily!$A2859))</f>
        <v>89</v>
      </c>
      <c r="X2859">
        <f>SUMIFS(COT!O:O,COT!$A:$A,YEAR(daily!$A2859),COT!$B:$B,WEEKNUM(daily!$A2859))</f>
        <v>166</v>
      </c>
      <c r="Y2859">
        <f>SUMIFS(COT!P:P,COT!$A:$A,YEAR(daily!$A2859),COT!$B:$B,WEEKNUM(daily!$A2859))</f>
        <v>89</v>
      </c>
      <c r="Z2859">
        <f>SUMIFS(COT!Q:Q,COT!$A:$A,YEAR(daily!$A2859),COT!$B:$B,WEEKNUM(daily!$A2859))</f>
        <v>97</v>
      </c>
      <c r="AA2859">
        <f>SUMIFS(Saudi!B:B,Saudi!$A:$A,YEAR(daily!$A2859))</f>
        <v>1117.7919999999999</v>
      </c>
      <c r="AB2859">
        <f>SUMIFS(Saudi!C:C,Saudi!$A:$A,YEAR(daily!$A2859))</f>
        <v>837.5</v>
      </c>
      <c r="AC2859">
        <f>SUMIFS(Saudi!F:F,Saudi!$A:$A,YEAR(daily!$A2859))</f>
        <v>4186680</v>
      </c>
      <c r="AD2859">
        <f>SUMIFS(Saudi!G:G,Saudi!$A:$A,YEAR(daily!$A2859))</f>
        <v>95.120400125395847</v>
      </c>
      <c r="AE2859">
        <f>SUMIFS(Saudi!H:H,Saudi!$A:$A,YEAR(daily!$A2859))</f>
        <v>398238676.7969923</v>
      </c>
      <c r="AF2859" s="5">
        <f t="shared" si="113"/>
        <v>7</v>
      </c>
      <c r="AG2859" s="5">
        <f t="shared" si="114"/>
        <v>2011</v>
      </c>
    </row>
    <row r="2860" spans="1:33">
      <c r="A2860" s="3">
        <v>40738</v>
      </c>
      <c r="B2860" s="1">
        <v>116710</v>
      </c>
      <c r="C2860" s="1">
        <v>84955</v>
      </c>
      <c r="D2860" s="1">
        <v>70037</v>
      </c>
      <c r="E2860" s="1">
        <v>95.69</v>
      </c>
      <c r="F2860" s="1">
        <v>96.55</v>
      </c>
      <c r="G2860" s="1">
        <v>97.06</v>
      </c>
      <c r="H2860" s="2">
        <v>52.5</v>
      </c>
      <c r="I2860" s="2">
        <v>29.4</v>
      </c>
      <c r="J2860" s="2">
        <v>87.7</v>
      </c>
      <c r="K2860" s="2">
        <v>88.4</v>
      </c>
      <c r="L2860">
        <f>SUMIFS(US!B:B,US!$D:$D,YEAR(daily!$A2860),US!$E:$E,MONTH(daily!$A2860))</f>
        <v>9909</v>
      </c>
      <c r="M2860">
        <f>SUMIFS(US!C:C,US!$D:$D,YEAR(daily!$A2860),US!$E:$E,MONTH(daily!$A2860))</f>
        <v>18705</v>
      </c>
      <c r="N2860">
        <f>SUMIFS(COT!E:E,COT!$A:$A,YEAR(daily!$A2860),COT!$B:$B,WEEKNUM(daily!$A2860))</f>
        <v>1538256</v>
      </c>
      <c r="O2860">
        <f>SUMIFS(COT!F:F,COT!$A:$A,YEAR(daily!$A2860),COT!$B:$B,WEEKNUM(daily!$A2860))</f>
        <v>324437</v>
      </c>
      <c r="P2860">
        <f>SUMIFS(COT!G:G,COT!$A:$A,YEAR(daily!$A2860),COT!$B:$B,WEEKNUM(daily!$A2860))</f>
        <v>173542</v>
      </c>
      <c r="Q2860">
        <f>SUMIFS(COT!H:H,COT!$A:$A,YEAR(daily!$A2860),COT!$B:$B,WEEKNUM(daily!$A2860))</f>
        <v>401389</v>
      </c>
      <c r="R2860">
        <f>SUMIFS(COT!I:I,COT!$A:$A,YEAR(daily!$A2860),COT!$B:$B,WEEKNUM(daily!$A2860))</f>
        <v>727913</v>
      </c>
      <c r="S2860">
        <f>SUMIFS(COT!J:J,COT!$A:$A,YEAR(daily!$A2860),COT!$B:$B,WEEKNUM(daily!$A2860))</f>
        <v>899726</v>
      </c>
      <c r="T2860">
        <f>SUMIFS(COT!K:K,COT!$A:$A,YEAR(daily!$A2860),COT!$B:$B,WEEKNUM(daily!$A2860))</f>
        <v>84517</v>
      </c>
      <c r="U2860">
        <f>SUMIFS(COT!L:L,COT!$A:$A,YEAR(daily!$A2860),COT!$B:$B,WEEKNUM(daily!$A2860))</f>
        <v>63599</v>
      </c>
      <c r="V2860">
        <f>SUMIFS(COT!M:M,COT!$A:$A,YEAR(daily!$A2860),COT!$B:$B,WEEKNUM(daily!$A2860))</f>
        <v>126</v>
      </c>
      <c r="W2860">
        <f>SUMIFS(COT!N:N,COT!$A:$A,YEAR(daily!$A2860),COT!$B:$B,WEEKNUM(daily!$A2860))</f>
        <v>89</v>
      </c>
      <c r="X2860">
        <f>SUMIFS(COT!O:O,COT!$A:$A,YEAR(daily!$A2860),COT!$B:$B,WEEKNUM(daily!$A2860))</f>
        <v>166</v>
      </c>
      <c r="Y2860">
        <f>SUMIFS(COT!P:P,COT!$A:$A,YEAR(daily!$A2860),COT!$B:$B,WEEKNUM(daily!$A2860))</f>
        <v>89</v>
      </c>
      <c r="Z2860">
        <f>SUMIFS(COT!Q:Q,COT!$A:$A,YEAR(daily!$A2860),COT!$B:$B,WEEKNUM(daily!$A2860))</f>
        <v>97</v>
      </c>
      <c r="AA2860">
        <f>SUMIFS(Saudi!B:B,Saudi!$A:$A,YEAR(daily!$A2860))</f>
        <v>1117.7919999999999</v>
      </c>
      <c r="AB2860">
        <f>SUMIFS(Saudi!C:C,Saudi!$A:$A,YEAR(daily!$A2860))</f>
        <v>837.5</v>
      </c>
      <c r="AC2860">
        <f>SUMIFS(Saudi!F:F,Saudi!$A:$A,YEAR(daily!$A2860))</f>
        <v>4186680</v>
      </c>
      <c r="AD2860">
        <f>SUMIFS(Saudi!G:G,Saudi!$A:$A,YEAR(daily!$A2860))</f>
        <v>95.120400125395847</v>
      </c>
      <c r="AE2860">
        <f>SUMIFS(Saudi!H:H,Saudi!$A:$A,YEAR(daily!$A2860))</f>
        <v>398238676.7969923</v>
      </c>
      <c r="AF2860" s="5">
        <f t="shared" si="113"/>
        <v>7</v>
      </c>
      <c r="AG2860" s="5">
        <f t="shared" si="114"/>
        <v>2011</v>
      </c>
    </row>
    <row r="2861" spans="1:33">
      <c r="A2861" s="3">
        <v>40739</v>
      </c>
      <c r="B2861" s="1">
        <v>86892</v>
      </c>
      <c r="C2861" s="1">
        <v>81868</v>
      </c>
      <c r="D2861" s="1">
        <v>68537</v>
      </c>
      <c r="E2861" s="1">
        <v>97.24</v>
      </c>
      <c r="F2861" s="1">
        <v>97.99</v>
      </c>
      <c r="G2861" s="1">
        <v>98.46</v>
      </c>
      <c r="H2861" s="2">
        <v>52.5</v>
      </c>
      <c r="I2861" s="2">
        <v>29.4</v>
      </c>
      <c r="J2861" s="2">
        <v>87.7</v>
      </c>
      <c r="K2861" s="2">
        <v>88.4</v>
      </c>
      <c r="L2861">
        <f>SUMIFS(US!B:B,US!$D:$D,YEAR(daily!$A2861),US!$E:$E,MONTH(daily!$A2861))</f>
        <v>9909</v>
      </c>
      <c r="M2861">
        <f>SUMIFS(US!C:C,US!$D:$D,YEAR(daily!$A2861),US!$E:$E,MONTH(daily!$A2861))</f>
        <v>18705</v>
      </c>
      <c r="N2861">
        <f>SUMIFS(COT!E:E,COT!$A:$A,YEAR(daily!$A2861),COT!$B:$B,WEEKNUM(daily!$A2861))</f>
        <v>1538256</v>
      </c>
      <c r="O2861">
        <f>SUMIFS(COT!F:F,COT!$A:$A,YEAR(daily!$A2861),COT!$B:$B,WEEKNUM(daily!$A2861))</f>
        <v>324437</v>
      </c>
      <c r="P2861">
        <f>SUMIFS(COT!G:G,COT!$A:$A,YEAR(daily!$A2861),COT!$B:$B,WEEKNUM(daily!$A2861))</f>
        <v>173542</v>
      </c>
      <c r="Q2861">
        <f>SUMIFS(COT!H:H,COT!$A:$A,YEAR(daily!$A2861),COT!$B:$B,WEEKNUM(daily!$A2861))</f>
        <v>401389</v>
      </c>
      <c r="R2861">
        <f>SUMIFS(COT!I:I,COT!$A:$A,YEAR(daily!$A2861),COT!$B:$B,WEEKNUM(daily!$A2861))</f>
        <v>727913</v>
      </c>
      <c r="S2861">
        <f>SUMIFS(COT!J:J,COT!$A:$A,YEAR(daily!$A2861),COT!$B:$B,WEEKNUM(daily!$A2861))</f>
        <v>899726</v>
      </c>
      <c r="T2861">
        <f>SUMIFS(COT!K:K,COT!$A:$A,YEAR(daily!$A2861),COT!$B:$B,WEEKNUM(daily!$A2861))</f>
        <v>84517</v>
      </c>
      <c r="U2861">
        <f>SUMIFS(COT!L:L,COT!$A:$A,YEAR(daily!$A2861),COT!$B:$B,WEEKNUM(daily!$A2861))</f>
        <v>63599</v>
      </c>
      <c r="V2861">
        <f>SUMIFS(COT!M:M,COT!$A:$A,YEAR(daily!$A2861),COT!$B:$B,WEEKNUM(daily!$A2861))</f>
        <v>126</v>
      </c>
      <c r="W2861">
        <f>SUMIFS(COT!N:N,COT!$A:$A,YEAR(daily!$A2861),COT!$B:$B,WEEKNUM(daily!$A2861))</f>
        <v>89</v>
      </c>
      <c r="X2861">
        <f>SUMIFS(COT!O:O,COT!$A:$A,YEAR(daily!$A2861),COT!$B:$B,WEEKNUM(daily!$A2861))</f>
        <v>166</v>
      </c>
      <c r="Y2861">
        <f>SUMIFS(COT!P:P,COT!$A:$A,YEAR(daily!$A2861),COT!$B:$B,WEEKNUM(daily!$A2861))</f>
        <v>89</v>
      </c>
      <c r="Z2861">
        <f>SUMIFS(COT!Q:Q,COT!$A:$A,YEAR(daily!$A2861),COT!$B:$B,WEEKNUM(daily!$A2861))</f>
        <v>97</v>
      </c>
      <c r="AA2861">
        <f>SUMIFS(Saudi!B:B,Saudi!$A:$A,YEAR(daily!$A2861))</f>
        <v>1117.7919999999999</v>
      </c>
      <c r="AB2861">
        <f>SUMIFS(Saudi!C:C,Saudi!$A:$A,YEAR(daily!$A2861))</f>
        <v>837.5</v>
      </c>
      <c r="AC2861">
        <f>SUMIFS(Saudi!F:F,Saudi!$A:$A,YEAR(daily!$A2861))</f>
        <v>4186680</v>
      </c>
      <c r="AD2861">
        <f>SUMIFS(Saudi!G:G,Saudi!$A:$A,YEAR(daily!$A2861))</f>
        <v>95.120400125395847</v>
      </c>
      <c r="AE2861">
        <f>SUMIFS(Saudi!H:H,Saudi!$A:$A,YEAR(daily!$A2861))</f>
        <v>398238676.7969923</v>
      </c>
      <c r="AF2861" s="5">
        <f t="shared" si="113"/>
        <v>7</v>
      </c>
      <c r="AG2861" s="5">
        <f t="shared" si="114"/>
        <v>2011</v>
      </c>
    </row>
    <row r="2862" spans="1:33">
      <c r="A2862" s="3">
        <v>40742</v>
      </c>
      <c r="B2862" s="1">
        <v>60631</v>
      </c>
      <c r="C2862" s="1">
        <v>84937</v>
      </c>
      <c r="D2862" s="1">
        <v>68151</v>
      </c>
      <c r="E2862" s="1">
        <v>95.93</v>
      </c>
      <c r="F2862" s="1">
        <v>96.65</v>
      </c>
      <c r="G2862" s="1">
        <v>97.12</v>
      </c>
      <c r="H2862" s="2">
        <v>52.5</v>
      </c>
      <c r="I2862" s="2">
        <v>29.4</v>
      </c>
      <c r="J2862" s="2">
        <v>87.7</v>
      </c>
      <c r="K2862" s="2">
        <v>88.4</v>
      </c>
      <c r="L2862">
        <f>SUMIFS(US!B:B,US!$D:$D,YEAR(daily!$A2862),US!$E:$E,MONTH(daily!$A2862))</f>
        <v>9909</v>
      </c>
      <c r="M2862">
        <f>SUMIFS(US!C:C,US!$D:$D,YEAR(daily!$A2862),US!$E:$E,MONTH(daily!$A2862))</f>
        <v>18705</v>
      </c>
      <c r="N2862">
        <f>SUMIFS(COT!E:E,COT!$A:$A,YEAR(daily!$A2862),COT!$B:$B,WEEKNUM(daily!$A2862))</f>
        <v>1493882</v>
      </c>
      <c r="O2862">
        <f>SUMIFS(COT!F:F,COT!$A:$A,YEAR(daily!$A2862),COT!$B:$B,WEEKNUM(daily!$A2862))</f>
        <v>325849</v>
      </c>
      <c r="P2862">
        <f>SUMIFS(COT!G:G,COT!$A:$A,YEAR(daily!$A2862),COT!$B:$B,WEEKNUM(daily!$A2862))</f>
        <v>170902</v>
      </c>
      <c r="Q2862">
        <f>SUMIFS(COT!H:H,COT!$A:$A,YEAR(daily!$A2862),COT!$B:$B,WEEKNUM(daily!$A2862))</f>
        <v>372318</v>
      </c>
      <c r="R2862">
        <f>SUMIFS(COT!I:I,COT!$A:$A,YEAR(daily!$A2862),COT!$B:$B,WEEKNUM(daily!$A2862))</f>
        <v>713077</v>
      </c>
      <c r="S2862">
        <f>SUMIFS(COT!J:J,COT!$A:$A,YEAR(daily!$A2862),COT!$B:$B,WEEKNUM(daily!$A2862))</f>
        <v>898180</v>
      </c>
      <c r="T2862">
        <f>SUMIFS(COT!K:K,COT!$A:$A,YEAR(daily!$A2862),COT!$B:$B,WEEKNUM(daily!$A2862))</f>
        <v>82638</v>
      </c>
      <c r="U2862">
        <f>SUMIFS(COT!L:L,COT!$A:$A,YEAR(daily!$A2862),COT!$B:$B,WEEKNUM(daily!$A2862))</f>
        <v>52482</v>
      </c>
      <c r="V2862">
        <f>SUMIFS(COT!M:M,COT!$A:$A,YEAR(daily!$A2862),COT!$B:$B,WEEKNUM(daily!$A2862))</f>
        <v>131</v>
      </c>
      <c r="W2862">
        <f>SUMIFS(COT!N:N,COT!$A:$A,YEAR(daily!$A2862),COT!$B:$B,WEEKNUM(daily!$A2862))</f>
        <v>82</v>
      </c>
      <c r="X2862">
        <f>SUMIFS(COT!O:O,COT!$A:$A,YEAR(daily!$A2862),COT!$B:$B,WEEKNUM(daily!$A2862))</f>
        <v>159</v>
      </c>
      <c r="Y2862">
        <f>SUMIFS(COT!P:P,COT!$A:$A,YEAR(daily!$A2862),COT!$B:$B,WEEKNUM(daily!$A2862))</f>
        <v>89</v>
      </c>
      <c r="Z2862">
        <f>SUMIFS(COT!Q:Q,COT!$A:$A,YEAR(daily!$A2862),COT!$B:$B,WEEKNUM(daily!$A2862))</f>
        <v>101</v>
      </c>
      <c r="AA2862">
        <f>SUMIFS(Saudi!B:B,Saudi!$A:$A,YEAR(daily!$A2862))</f>
        <v>1117.7919999999999</v>
      </c>
      <c r="AB2862">
        <f>SUMIFS(Saudi!C:C,Saudi!$A:$A,YEAR(daily!$A2862))</f>
        <v>837.5</v>
      </c>
      <c r="AC2862">
        <f>SUMIFS(Saudi!F:F,Saudi!$A:$A,YEAR(daily!$A2862))</f>
        <v>4186680</v>
      </c>
      <c r="AD2862">
        <f>SUMIFS(Saudi!G:G,Saudi!$A:$A,YEAR(daily!$A2862))</f>
        <v>95.120400125395847</v>
      </c>
      <c r="AE2862">
        <f>SUMIFS(Saudi!H:H,Saudi!$A:$A,YEAR(daily!$A2862))</f>
        <v>398238676.7969923</v>
      </c>
      <c r="AF2862" s="5">
        <f t="shared" si="113"/>
        <v>7</v>
      </c>
      <c r="AG2862" s="5">
        <f t="shared" si="114"/>
        <v>2011</v>
      </c>
    </row>
    <row r="2863" spans="1:33">
      <c r="A2863" s="3">
        <v>40743</v>
      </c>
      <c r="B2863" s="1">
        <v>22731</v>
      </c>
      <c r="C2863" s="1">
        <v>86533</v>
      </c>
      <c r="D2863" s="1">
        <v>69432</v>
      </c>
      <c r="E2863" s="1">
        <v>97.5</v>
      </c>
      <c r="F2863" s="1">
        <v>98.24</v>
      </c>
      <c r="G2863" s="1">
        <v>98.68</v>
      </c>
      <c r="H2863" s="2">
        <v>52.5</v>
      </c>
      <c r="I2863" s="2">
        <v>29.4</v>
      </c>
      <c r="J2863" s="2">
        <v>87.7</v>
      </c>
      <c r="K2863" s="2">
        <v>88.4</v>
      </c>
      <c r="L2863">
        <f>SUMIFS(US!B:B,US!$D:$D,YEAR(daily!$A2863),US!$E:$E,MONTH(daily!$A2863))</f>
        <v>9909</v>
      </c>
      <c r="M2863">
        <f>SUMIFS(US!C:C,US!$D:$D,YEAR(daily!$A2863),US!$E:$E,MONTH(daily!$A2863))</f>
        <v>18705</v>
      </c>
      <c r="N2863">
        <f>SUMIFS(COT!E:E,COT!$A:$A,YEAR(daily!$A2863),COT!$B:$B,WEEKNUM(daily!$A2863))</f>
        <v>1493882</v>
      </c>
      <c r="O2863">
        <f>SUMIFS(COT!F:F,COT!$A:$A,YEAR(daily!$A2863),COT!$B:$B,WEEKNUM(daily!$A2863))</f>
        <v>325849</v>
      </c>
      <c r="P2863">
        <f>SUMIFS(COT!G:G,COT!$A:$A,YEAR(daily!$A2863),COT!$B:$B,WEEKNUM(daily!$A2863))</f>
        <v>170902</v>
      </c>
      <c r="Q2863">
        <f>SUMIFS(COT!H:H,COT!$A:$A,YEAR(daily!$A2863),COT!$B:$B,WEEKNUM(daily!$A2863))</f>
        <v>372318</v>
      </c>
      <c r="R2863">
        <f>SUMIFS(COT!I:I,COT!$A:$A,YEAR(daily!$A2863),COT!$B:$B,WEEKNUM(daily!$A2863))</f>
        <v>713077</v>
      </c>
      <c r="S2863">
        <f>SUMIFS(COT!J:J,COT!$A:$A,YEAR(daily!$A2863),COT!$B:$B,WEEKNUM(daily!$A2863))</f>
        <v>898180</v>
      </c>
      <c r="T2863">
        <f>SUMIFS(COT!K:K,COT!$A:$A,YEAR(daily!$A2863),COT!$B:$B,WEEKNUM(daily!$A2863))</f>
        <v>82638</v>
      </c>
      <c r="U2863">
        <f>SUMIFS(COT!L:L,COT!$A:$A,YEAR(daily!$A2863),COT!$B:$B,WEEKNUM(daily!$A2863))</f>
        <v>52482</v>
      </c>
      <c r="V2863">
        <f>SUMIFS(COT!M:M,COT!$A:$A,YEAR(daily!$A2863),COT!$B:$B,WEEKNUM(daily!$A2863))</f>
        <v>131</v>
      </c>
      <c r="W2863">
        <f>SUMIFS(COT!N:N,COT!$A:$A,YEAR(daily!$A2863),COT!$B:$B,WEEKNUM(daily!$A2863))</f>
        <v>82</v>
      </c>
      <c r="X2863">
        <f>SUMIFS(COT!O:O,COT!$A:$A,YEAR(daily!$A2863),COT!$B:$B,WEEKNUM(daily!$A2863))</f>
        <v>159</v>
      </c>
      <c r="Y2863">
        <f>SUMIFS(COT!P:P,COT!$A:$A,YEAR(daily!$A2863),COT!$B:$B,WEEKNUM(daily!$A2863))</f>
        <v>89</v>
      </c>
      <c r="Z2863">
        <f>SUMIFS(COT!Q:Q,COT!$A:$A,YEAR(daily!$A2863),COT!$B:$B,WEEKNUM(daily!$A2863))</f>
        <v>101</v>
      </c>
      <c r="AA2863">
        <f>SUMIFS(Saudi!B:B,Saudi!$A:$A,YEAR(daily!$A2863))</f>
        <v>1117.7919999999999</v>
      </c>
      <c r="AB2863">
        <f>SUMIFS(Saudi!C:C,Saudi!$A:$A,YEAR(daily!$A2863))</f>
        <v>837.5</v>
      </c>
      <c r="AC2863">
        <f>SUMIFS(Saudi!F:F,Saudi!$A:$A,YEAR(daily!$A2863))</f>
        <v>4186680</v>
      </c>
      <c r="AD2863">
        <f>SUMIFS(Saudi!G:G,Saudi!$A:$A,YEAR(daily!$A2863))</f>
        <v>95.120400125395847</v>
      </c>
      <c r="AE2863">
        <f>SUMIFS(Saudi!H:H,Saudi!$A:$A,YEAR(daily!$A2863))</f>
        <v>398238676.7969923</v>
      </c>
      <c r="AF2863" s="5">
        <f t="shared" si="113"/>
        <v>7</v>
      </c>
      <c r="AG2863" s="5">
        <f t="shared" si="114"/>
        <v>2011</v>
      </c>
    </row>
    <row r="2864" spans="1:33">
      <c r="A2864" s="3">
        <v>40744</v>
      </c>
      <c r="B2864" s="1">
        <v>1051</v>
      </c>
      <c r="C2864" s="1">
        <v>88173</v>
      </c>
      <c r="D2864" s="1">
        <v>69829</v>
      </c>
      <c r="E2864" s="1">
        <v>98.14</v>
      </c>
      <c r="F2864" s="1">
        <v>98.78</v>
      </c>
      <c r="G2864" s="1">
        <v>99.22</v>
      </c>
      <c r="H2864" s="2">
        <v>52.5</v>
      </c>
      <c r="I2864" s="2">
        <v>29.4</v>
      </c>
      <c r="J2864" s="2">
        <v>87.7</v>
      </c>
      <c r="K2864" s="2">
        <v>88.4</v>
      </c>
      <c r="L2864">
        <f>SUMIFS(US!B:B,US!$D:$D,YEAR(daily!$A2864),US!$E:$E,MONTH(daily!$A2864))</f>
        <v>9909</v>
      </c>
      <c r="M2864">
        <f>SUMIFS(US!C:C,US!$D:$D,YEAR(daily!$A2864),US!$E:$E,MONTH(daily!$A2864))</f>
        <v>18705</v>
      </c>
      <c r="N2864">
        <f>SUMIFS(COT!E:E,COT!$A:$A,YEAR(daily!$A2864),COT!$B:$B,WEEKNUM(daily!$A2864))</f>
        <v>1493882</v>
      </c>
      <c r="O2864">
        <f>SUMIFS(COT!F:F,COT!$A:$A,YEAR(daily!$A2864),COT!$B:$B,WEEKNUM(daily!$A2864))</f>
        <v>325849</v>
      </c>
      <c r="P2864">
        <f>SUMIFS(COT!G:G,COT!$A:$A,YEAR(daily!$A2864),COT!$B:$B,WEEKNUM(daily!$A2864))</f>
        <v>170902</v>
      </c>
      <c r="Q2864">
        <f>SUMIFS(COT!H:H,COT!$A:$A,YEAR(daily!$A2864),COT!$B:$B,WEEKNUM(daily!$A2864))</f>
        <v>372318</v>
      </c>
      <c r="R2864">
        <f>SUMIFS(COT!I:I,COT!$A:$A,YEAR(daily!$A2864),COT!$B:$B,WEEKNUM(daily!$A2864))</f>
        <v>713077</v>
      </c>
      <c r="S2864">
        <f>SUMIFS(COT!J:J,COT!$A:$A,YEAR(daily!$A2864),COT!$B:$B,WEEKNUM(daily!$A2864))</f>
        <v>898180</v>
      </c>
      <c r="T2864">
        <f>SUMIFS(COT!K:K,COT!$A:$A,YEAR(daily!$A2864),COT!$B:$B,WEEKNUM(daily!$A2864))</f>
        <v>82638</v>
      </c>
      <c r="U2864">
        <f>SUMIFS(COT!L:L,COT!$A:$A,YEAR(daily!$A2864),COT!$B:$B,WEEKNUM(daily!$A2864))</f>
        <v>52482</v>
      </c>
      <c r="V2864">
        <f>SUMIFS(COT!M:M,COT!$A:$A,YEAR(daily!$A2864),COT!$B:$B,WEEKNUM(daily!$A2864))</f>
        <v>131</v>
      </c>
      <c r="W2864">
        <f>SUMIFS(COT!N:N,COT!$A:$A,YEAR(daily!$A2864),COT!$B:$B,WEEKNUM(daily!$A2864))</f>
        <v>82</v>
      </c>
      <c r="X2864">
        <f>SUMIFS(COT!O:O,COT!$A:$A,YEAR(daily!$A2864),COT!$B:$B,WEEKNUM(daily!$A2864))</f>
        <v>159</v>
      </c>
      <c r="Y2864">
        <f>SUMIFS(COT!P:P,COT!$A:$A,YEAR(daily!$A2864),COT!$B:$B,WEEKNUM(daily!$A2864))</f>
        <v>89</v>
      </c>
      <c r="Z2864">
        <f>SUMIFS(COT!Q:Q,COT!$A:$A,YEAR(daily!$A2864),COT!$B:$B,WEEKNUM(daily!$A2864))</f>
        <v>101</v>
      </c>
      <c r="AA2864">
        <f>SUMIFS(Saudi!B:B,Saudi!$A:$A,YEAR(daily!$A2864))</f>
        <v>1117.7919999999999</v>
      </c>
      <c r="AB2864">
        <f>SUMIFS(Saudi!C:C,Saudi!$A:$A,YEAR(daily!$A2864))</f>
        <v>837.5</v>
      </c>
      <c r="AC2864">
        <f>SUMIFS(Saudi!F:F,Saudi!$A:$A,YEAR(daily!$A2864))</f>
        <v>4186680</v>
      </c>
      <c r="AD2864">
        <f>SUMIFS(Saudi!G:G,Saudi!$A:$A,YEAR(daily!$A2864))</f>
        <v>95.120400125395847</v>
      </c>
      <c r="AE2864">
        <f>SUMIFS(Saudi!H:H,Saudi!$A:$A,YEAR(daily!$A2864))</f>
        <v>398238676.7969923</v>
      </c>
      <c r="AF2864" s="5">
        <f t="shared" si="113"/>
        <v>7</v>
      </c>
      <c r="AG2864" s="5">
        <f t="shared" si="114"/>
        <v>2011</v>
      </c>
    </row>
    <row r="2865" spans="1:33">
      <c r="A2865" s="3">
        <v>40745</v>
      </c>
      <c r="B2865" s="1">
        <v>381714</v>
      </c>
      <c r="C2865" s="1">
        <v>73456</v>
      </c>
      <c r="D2865" s="1">
        <v>201442</v>
      </c>
      <c r="E2865" s="1">
        <v>99.13</v>
      </c>
      <c r="F2865" s="1">
        <v>99.85</v>
      </c>
      <c r="G2865" s="1">
        <v>100.25</v>
      </c>
      <c r="H2865" s="2">
        <v>52.5</v>
      </c>
      <c r="I2865" s="2">
        <v>29.4</v>
      </c>
      <c r="J2865" s="2">
        <v>87.7</v>
      </c>
      <c r="K2865" s="2">
        <v>88.4</v>
      </c>
      <c r="L2865">
        <f>SUMIFS(US!B:B,US!$D:$D,YEAR(daily!$A2865),US!$E:$E,MONTH(daily!$A2865))</f>
        <v>9909</v>
      </c>
      <c r="M2865">
        <f>SUMIFS(US!C:C,US!$D:$D,YEAR(daily!$A2865),US!$E:$E,MONTH(daily!$A2865))</f>
        <v>18705</v>
      </c>
      <c r="N2865">
        <f>SUMIFS(COT!E:E,COT!$A:$A,YEAR(daily!$A2865),COT!$B:$B,WEEKNUM(daily!$A2865))</f>
        <v>1493882</v>
      </c>
      <c r="O2865">
        <f>SUMIFS(COT!F:F,COT!$A:$A,YEAR(daily!$A2865),COT!$B:$B,WEEKNUM(daily!$A2865))</f>
        <v>325849</v>
      </c>
      <c r="P2865">
        <f>SUMIFS(COT!G:G,COT!$A:$A,YEAR(daily!$A2865),COT!$B:$B,WEEKNUM(daily!$A2865))</f>
        <v>170902</v>
      </c>
      <c r="Q2865">
        <f>SUMIFS(COT!H:H,COT!$A:$A,YEAR(daily!$A2865),COT!$B:$B,WEEKNUM(daily!$A2865))</f>
        <v>372318</v>
      </c>
      <c r="R2865">
        <f>SUMIFS(COT!I:I,COT!$A:$A,YEAR(daily!$A2865),COT!$B:$B,WEEKNUM(daily!$A2865))</f>
        <v>713077</v>
      </c>
      <c r="S2865">
        <f>SUMIFS(COT!J:J,COT!$A:$A,YEAR(daily!$A2865),COT!$B:$B,WEEKNUM(daily!$A2865))</f>
        <v>898180</v>
      </c>
      <c r="T2865">
        <f>SUMIFS(COT!K:K,COT!$A:$A,YEAR(daily!$A2865),COT!$B:$B,WEEKNUM(daily!$A2865))</f>
        <v>82638</v>
      </c>
      <c r="U2865">
        <f>SUMIFS(COT!L:L,COT!$A:$A,YEAR(daily!$A2865),COT!$B:$B,WEEKNUM(daily!$A2865))</f>
        <v>52482</v>
      </c>
      <c r="V2865">
        <f>SUMIFS(COT!M:M,COT!$A:$A,YEAR(daily!$A2865),COT!$B:$B,WEEKNUM(daily!$A2865))</f>
        <v>131</v>
      </c>
      <c r="W2865">
        <f>SUMIFS(COT!N:N,COT!$A:$A,YEAR(daily!$A2865),COT!$B:$B,WEEKNUM(daily!$A2865))</f>
        <v>82</v>
      </c>
      <c r="X2865">
        <f>SUMIFS(COT!O:O,COT!$A:$A,YEAR(daily!$A2865),COT!$B:$B,WEEKNUM(daily!$A2865))</f>
        <v>159</v>
      </c>
      <c r="Y2865">
        <f>SUMIFS(COT!P:P,COT!$A:$A,YEAR(daily!$A2865),COT!$B:$B,WEEKNUM(daily!$A2865))</f>
        <v>89</v>
      </c>
      <c r="Z2865">
        <f>SUMIFS(COT!Q:Q,COT!$A:$A,YEAR(daily!$A2865),COT!$B:$B,WEEKNUM(daily!$A2865))</f>
        <v>101</v>
      </c>
      <c r="AA2865">
        <f>SUMIFS(Saudi!B:B,Saudi!$A:$A,YEAR(daily!$A2865))</f>
        <v>1117.7919999999999</v>
      </c>
      <c r="AB2865">
        <f>SUMIFS(Saudi!C:C,Saudi!$A:$A,YEAR(daily!$A2865))</f>
        <v>837.5</v>
      </c>
      <c r="AC2865">
        <f>SUMIFS(Saudi!F:F,Saudi!$A:$A,YEAR(daily!$A2865))</f>
        <v>4186680</v>
      </c>
      <c r="AD2865">
        <f>SUMIFS(Saudi!G:G,Saudi!$A:$A,YEAR(daily!$A2865))</f>
        <v>95.120400125395847</v>
      </c>
      <c r="AE2865">
        <f>SUMIFS(Saudi!H:H,Saudi!$A:$A,YEAR(daily!$A2865))</f>
        <v>398238676.7969923</v>
      </c>
      <c r="AF2865" s="5">
        <f t="shared" si="113"/>
        <v>7</v>
      </c>
      <c r="AG2865" s="5">
        <f t="shared" si="114"/>
        <v>2011</v>
      </c>
    </row>
    <row r="2866" spans="1:33">
      <c r="A2866" s="3">
        <v>40746</v>
      </c>
      <c r="B2866" s="1">
        <v>377153</v>
      </c>
      <c r="C2866" s="1">
        <v>76901</v>
      </c>
      <c r="D2866" s="1">
        <v>206129</v>
      </c>
      <c r="E2866" s="1">
        <v>99.87</v>
      </c>
      <c r="F2866" s="1">
        <v>100.58</v>
      </c>
      <c r="G2866" s="1">
        <v>100.94</v>
      </c>
      <c r="H2866" s="2">
        <v>52.5</v>
      </c>
      <c r="I2866" s="2">
        <v>29.4</v>
      </c>
      <c r="J2866" s="2">
        <v>87.7</v>
      </c>
      <c r="K2866" s="2">
        <v>88.4</v>
      </c>
      <c r="L2866">
        <f>SUMIFS(US!B:B,US!$D:$D,YEAR(daily!$A2866),US!$E:$E,MONTH(daily!$A2866))</f>
        <v>9909</v>
      </c>
      <c r="M2866">
        <f>SUMIFS(US!C:C,US!$D:$D,YEAR(daily!$A2866),US!$E:$E,MONTH(daily!$A2866))</f>
        <v>18705</v>
      </c>
      <c r="N2866">
        <f>SUMIFS(COT!E:E,COT!$A:$A,YEAR(daily!$A2866),COT!$B:$B,WEEKNUM(daily!$A2866))</f>
        <v>1493882</v>
      </c>
      <c r="O2866">
        <f>SUMIFS(COT!F:F,COT!$A:$A,YEAR(daily!$A2866),COT!$B:$B,WEEKNUM(daily!$A2866))</f>
        <v>325849</v>
      </c>
      <c r="P2866">
        <f>SUMIFS(COT!G:G,COT!$A:$A,YEAR(daily!$A2866),COT!$B:$B,WEEKNUM(daily!$A2866))</f>
        <v>170902</v>
      </c>
      <c r="Q2866">
        <f>SUMIFS(COT!H:H,COT!$A:$A,YEAR(daily!$A2866),COT!$B:$B,WEEKNUM(daily!$A2866))</f>
        <v>372318</v>
      </c>
      <c r="R2866">
        <f>SUMIFS(COT!I:I,COT!$A:$A,YEAR(daily!$A2866),COT!$B:$B,WEEKNUM(daily!$A2866))</f>
        <v>713077</v>
      </c>
      <c r="S2866">
        <f>SUMIFS(COT!J:J,COT!$A:$A,YEAR(daily!$A2866),COT!$B:$B,WEEKNUM(daily!$A2866))</f>
        <v>898180</v>
      </c>
      <c r="T2866">
        <f>SUMIFS(COT!K:K,COT!$A:$A,YEAR(daily!$A2866),COT!$B:$B,WEEKNUM(daily!$A2866))</f>
        <v>82638</v>
      </c>
      <c r="U2866">
        <f>SUMIFS(COT!L:L,COT!$A:$A,YEAR(daily!$A2866),COT!$B:$B,WEEKNUM(daily!$A2866))</f>
        <v>52482</v>
      </c>
      <c r="V2866">
        <f>SUMIFS(COT!M:M,COT!$A:$A,YEAR(daily!$A2866),COT!$B:$B,WEEKNUM(daily!$A2866))</f>
        <v>131</v>
      </c>
      <c r="W2866">
        <f>SUMIFS(COT!N:N,COT!$A:$A,YEAR(daily!$A2866),COT!$B:$B,WEEKNUM(daily!$A2866))</f>
        <v>82</v>
      </c>
      <c r="X2866">
        <f>SUMIFS(COT!O:O,COT!$A:$A,YEAR(daily!$A2866),COT!$B:$B,WEEKNUM(daily!$A2866))</f>
        <v>159</v>
      </c>
      <c r="Y2866">
        <f>SUMIFS(COT!P:P,COT!$A:$A,YEAR(daily!$A2866),COT!$B:$B,WEEKNUM(daily!$A2866))</f>
        <v>89</v>
      </c>
      <c r="Z2866">
        <f>SUMIFS(COT!Q:Q,COT!$A:$A,YEAR(daily!$A2866),COT!$B:$B,WEEKNUM(daily!$A2866))</f>
        <v>101</v>
      </c>
      <c r="AA2866">
        <f>SUMIFS(Saudi!B:B,Saudi!$A:$A,YEAR(daily!$A2866))</f>
        <v>1117.7919999999999</v>
      </c>
      <c r="AB2866">
        <f>SUMIFS(Saudi!C:C,Saudi!$A:$A,YEAR(daily!$A2866))</f>
        <v>837.5</v>
      </c>
      <c r="AC2866">
        <f>SUMIFS(Saudi!F:F,Saudi!$A:$A,YEAR(daily!$A2866))</f>
        <v>4186680</v>
      </c>
      <c r="AD2866">
        <f>SUMIFS(Saudi!G:G,Saudi!$A:$A,YEAR(daily!$A2866))</f>
        <v>95.120400125395847</v>
      </c>
      <c r="AE2866">
        <f>SUMIFS(Saudi!H:H,Saudi!$A:$A,YEAR(daily!$A2866))</f>
        <v>398238676.7969923</v>
      </c>
      <c r="AF2866" s="5">
        <f t="shared" si="113"/>
        <v>7</v>
      </c>
      <c r="AG2866" s="5">
        <f t="shared" si="114"/>
        <v>2011</v>
      </c>
    </row>
    <row r="2867" spans="1:33">
      <c r="A2867" s="3">
        <v>40749</v>
      </c>
      <c r="B2867" s="1">
        <v>370483</v>
      </c>
      <c r="C2867" s="1">
        <v>78377</v>
      </c>
      <c r="D2867" s="1">
        <v>207691</v>
      </c>
      <c r="E2867" s="1">
        <v>99.2</v>
      </c>
      <c r="F2867" s="1">
        <v>100.05</v>
      </c>
      <c r="G2867" s="1">
        <v>100.48</v>
      </c>
      <c r="H2867" s="2">
        <v>52.5</v>
      </c>
      <c r="I2867" s="2">
        <v>29.4</v>
      </c>
      <c r="J2867" s="2">
        <v>87.7</v>
      </c>
      <c r="K2867" s="2">
        <v>88.4</v>
      </c>
      <c r="L2867">
        <f>SUMIFS(US!B:B,US!$D:$D,YEAR(daily!$A2867),US!$E:$E,MONTH(daily!$A2867))</f>
        <v>9909</v>
      </c>
      <c r="M2867">
        <f>SUMIFS(US!C:C,US!$D:$D,YEAR(daily!$A2867),US!$E:$E,MONTH(daily!$A2867))</f>
        <v>18705</v>
      </c>
      <c r="N2867">
        <f>SUMIFS(COT!E:E,COT!$A:$A,YEAR(daily!$A2867),COT!$B:$B,WEEKNUM(daily!$A2867))</f>
        <v>1506662</v>
      </c>
      <c r="O2867">
        <f>SUMIFS(COT!F:F,COT!$A:$A,YEAR(daily!$A2867),COT!$B:$B,WEEKNUM(daily!$A2867))</f>
        <v>333079</v>
      </c>
      <c r="P2867">
        <f>SUMIFS(COT!G:G,COT!$A:$A,YEAR(daily!$A2867),COT!$B:$B,WEEKNUM(daily!$A2867))</f>
        <v>174312</v>
      </c>
      <c r="Q2867">
        <f>SUMIFS(COT!H:H,COT!$A:$A,YEAR(daily!$A2867),COT!$B:$B,WEEKNUM(daily!$A2867))</f>
        <v>378412</v>
      </c>
      <c r="R2867">
        <f>SUMIFS(COT!I:I,COT!$A:$A,YEAR(daily!$A2867),COT!$B:$B,WEEKNUM(daily!$A2867))</f>
        <v>710340</v>
      </c>
      <c r="S2867">
        <f>SUMIFS(COT!J:J,COT!$A:$A,YEAR(daily!$A2867),COT!$B:$B,WEEKNUM(daily!$A2867))</f>
        <v>901893</v>
      </c>
      <c r="T2867">
        <f>SUMIFS(COT!K:K,COT!$A:$A,YEAR(daily!$A2867),COT!$B:$B,WEEKNUM(daily!$A2867))</f>
        <v>84831</v>
      </c>
      <c r="U2867">
        <f>SUMIFS(COT!L:L,COT!$A:$A,YEAR(daily!$A2867),COT!$B:$B,WEEKNUM(daily!$A2867))</f>
        <v>52045</v>
      </c>
      <c r="V2867">
        <f>SUMIFS(COT!M:M,COT!$A:$A,YEAR(daily!$A2867),COT!$B:$B,WEEKNUM(daily!$A2867))</f>
        <v>129</v>
      </c>
      <c r="W2867">
        <f>SUMIFS(COT!N:N,COT!$A:$A,YEAR(daily!$A2867),COT!$B:$B,WEEKNUM(daily!$A2867))</f>
        <v>92</v>
      </c>
      <c r="X2867">
        <f>SUMIFS(COT!O:O,COT!$A:$A,YEAR(daily!$A2867),COT!$B:$B,WEEKNUM(daily!$A2867))</f>
        <v>160</v>
      </c>
      <c r="Y2867">
        <f>SUMIFS(COT!P:P,COT!$A:$A,YEAR(daily!$A2867),COT!$B:$B,WEEKNUM(daily!$A2867))</f>
        <v>86</v>
      </c>
      <c r="Z2867">
        <f>SUMIFS(COT!Q:Q,COT!$A:$A,YEAR(daily!$A2867),COT!$B:$B,WEEKNUM(daily!$A2867))</f>
        <v>102</v>
      </c>
      <c r="AA2867">
        <f>SUMIFS(Saudi!B:B,Saudi!$A:$A,YEAR(daily!$A2867))</f>
        <v>1117.7919999999999</v>
      </c>
      <c r="AB2867">
        <f>SUMIFS(Saudi!C:C,Saudi!$A:$A,YEAR(daily!$A2867))</f>
        <v>837.5</v>
      </c>
      <c r="AC2867">
        <f>SUMIFS(Saudi!F:F,Saudi!$A:$A,YEAR(daily!$A2867))</f>
        <v>4186680</v>
      </c>
      <c r="AD2867">
        <f>SUMIFS(Saudi!G:G,Saudi!$A:$A,YEAR(daily!$A2867))</f>
        <v>95.120400125395847</v>
      </c>
      <c r="AE2867">
        <f>SUMIFS(Saudi!H:H,Saudi!$A:$A,YEAR(daily!$A2867))</f>
        <v>398238676.7969923</v>
      </c>
      <c r="AF2867" s="5">
        <f t="shared" si="113"/>
        <v>7</v>
      </c>
      <c r="AG2867" s="5">
        <f t="shared" si="114"/>
        <v>2011</v>
      </c>
    </row>
    <row r="2868" spans="1:33">
      <c r="A2868" s="3">
        <v>40750</v>
      </c>
      <c r="B2868" s="1">
        <v>370529</v>
      </c>
      <c r="C2868" s="1">
        <v>79768</v>
      </c>
      <c r="D2868" s="1">
        <v>207245</v>
      </c>
      <c r="E2868" s="1">
        <v>99.59</v>
      </c>
      <c r="F2868" s="1">
        <v>100.46</v>
      </c>
      <c r="G2868" s="1">
        <v>100.88</v>
      </c>
      <c r="H2868" s="2">
        <v>52.5</v>
      </c>
      <c r="I2868" s="2">
        <v>29.4</v>
      </c>
      <c r="J2868" s="2">
        <v>87.7</v>
      </c>
      <c r="K2868" s="2">
        <v>88.4</v>
      </c>
      <c r="L2868">
        <f>SUMIFS(US!B:B,US!$D:$D,YEAR(daily!$A2868),US!$E:$E,MONTH(daily!$A2868))</f>
        <v>9909</v>
      </c>
      <c r="M2868">
        <f>SUMIFS(US!C:C,US!$D:$D,YEAR(daily!$A2868),US!$E:$E,MONTH(daily!$A2868))</f>
        <v>18705</v>
      </c>
      <c r="N2868">
        <f>SUMIFS(COT!E:E,COT!$A:$A,YEAR(daily!$A2868),COT!$B:$B,WEEKNUM(daily!$A2868))</f>
        <v>1506662</v>
      </c>
      <c r="O2868">
        <f>SUMIFS(COT!F:F,COT!$A:$A,YEAR(daily!$A2868),COT!$B:$B,WEEKNUM(daily!$A2868))</f>
        <v>333079</v>
      </c>
      <c r="P2868">
        <f>SUMIFS(COT!G:G,COT!$A:$A,YEAR(daily!$A2868),COT!$B:$B,WEEKNUM(daily!$A2868))</f>
        <v>174312</v>
      </c>
      <c r="Q2868">
        <f>SUMIFS(COT!H:H,COT!$A:$A,YEAR(daily!$A2868),COT!$B:$B,WEEKNUM(daily!$A2868))</f>
        <v>378412</v>
      </c>
      <c r="R2868">
        <f>SUMIFS(COT!I:I,COT!$A:$A,YEAR(daily!$A2868),COT!$B:$B,WEEKNUM(daily!$A2868))</f>
        <v>710340</v>
      </c>
      <c r="S2868">
        <f>SUMIFS(COT!J:J,COT!$A:$A,YEAR(daily!$A2868),COT!$B:$B,WEEKNUM(daily!$A2868))</f>
        <v>901893</v>
      </c>
      <c r="T2868">
        <f>SUMIFS(COT!K:K,COT!$A:$A,YEAR(daily!$A2868),COT!$B:$B,WEEKNUM(daily!$A2868))</f>
        <v>84831</v>
      </c>
      <c r="U2868">
        <f>SUMIFS(COT!L:L,COT!$A:$A,YEAR(daily!$A2868),COT!$B:$B,WEEKNUM(daily!$A2868))</f>
        <v>52045</v>
      </c>
      <c r="V2868">
        <f>SUMIFS(COT!M:M,COT!$A:$A,YEAR(daily!$A2868),COT!$B:$B,WEEKNUM(daily!$A2868))</f>
        <v>129</v>
      </c>
      <c r="W2868">
        <f>SUMIFS(COT!N:N,COT!$A:$A,YEAR(daily!$A2868),COT!$B:$B,WEEKNUM(daily!$A2868))</f>
        <v>92</v>
      </c>
      <c r="X2868">
        <f>SUMIFS(COT!O:O,COT!$A:$A,YEAR(daily!$A2868),COT!$B:$B,WEEKNUM(daily!$A2868))</f>
        <v>160</v>
      </c>
      <c r="Y2868">
        <f>SUMIFS(COT!P:P,COT!$A:$A,YEAR(daily!$A2868),COT!$B:$B,WEEKNUM(daily!$A2868))</f>
        <v>86</v>
      </c>
      <c r="Z2868">
        <f>SUMIFS(COT!Q:Q,COT!$A:$A,YEAR(daily!$A2868),COT!$B:$B,WEEKNUM(daily!$A2868))</f>
        <v>102</v>
      </c>
      <c r="AA2868">
        <f>SUMIFS(Saudi!B:B,Saudi!$A:$A,YEAR(daily!$A2868))</f>
        <v>1117.7919999999999</v>
      </c>
      <c r="AB2868">
        <f>SUMIFS(Saudi!C:C,Saudi!$A:$A,YEAR(daily!$A2868))</f>
        <v>837.5</v>
      </c>
      <c r="AC2868">
        <f>SUMIFS(Saudi!F:F,Saudi!$A:$A,YEAR(daily!$A2868))</f>
        <v>4186680</v>
      </c>
      <c r="AD2868">
        <f>SUMIFS(Saudi!G:G,Saudi!$A:$A,YEAR(daily!$A2868))</f>
        <v>95.120400125395847</v>
      </c>
      <c r="AE2868">
        <f>SUMIFS(Saudi!H:H,Saudi!$A:$A,YEAR(daily!$A2868))</f>
        <v>398238676.7969923</v>
      </c>
      <c r="AF2868" s="5">
        <f t="shared" si="113"/>
        <v>7</v>
      </c>
      <c r="AG2868" s="5">
        <f t="shared" si="114"/>
        <v>2011</v>
      </c>
    </row>
    <row r="2869" spans="1:33">
      <c r="A2869" s="3">
        <v>40751</v>
      </c>
      <c r="B2869" s="1">
        <v>367659</v>
      </c>
      <c r="C2869" s="1">
        <v>86201</v>
      </c>
      <c r="D2869" s="1">
        <v>205734</v>
      </c>
      <c r="E2869" s="1">
        <v>97.4</v>
      </c>
      <c r="F2869" s="1">
        <v>98.33</v>
      </c>
      <c r="G2869" s="1">
        <v>98.82</v>
      </c>
      <c r="H2869" s="2">
        <v>52.5</v>
      </c>
      <c r="I2869" s="2">
        <v>29.4</v>
      </c>
      <c r="J2869" s="2">
        <v>87.7</v>
      </c>
      <c r="K2869" s="2">
        <v>88.4</v>
      </c>
      <c r="L2869">
        <f>SUMIFS(US!B:B,US!$D:$D,YEAR(daily!$A2869),US!$E:$E,MONTH(daily!$A2869))</f>
        <v>9909</v>
      </c>
      <c r="M2869">
        <f>SUMIFS(US!C:C,US!$D:$D,YEAR(daily!$A2869),US!$E:$E,MONTH(daily!$A2869))</f>
        <v>18705</v>
      </c>
      <c r="N2869">
        <f>SUMIFS(COT!E:E,COT!$A:$A,YEAR(daily!$A2869),COT!$B:$B,WEEKNUM(daily!$A2869))</f>
        <v>1506662</v>
      </c>
      <c r="O2869">
        <f>SUMIFS(COT!F:F,COT!$A:$A,YEAR(daily!$A2869),COT!$B:$B,WEEKNUM(daily!$A2869))</f>
        <v>333079</v>
      </c>
      <c r="P2869">
        <f>SUMIFS(COT!G:G,COT!$A:$A,YEAR(daily!$A2869),COT!$B:$B,WEEKNUM(daily!$A2869))</f>
        <v>174312</v>
      </c>
      <c r="Q2869">
        <f>SUMIFS(COT!H:H,COT!$A:$A,YEAR(daily!$A2869),COT!$B:$B,WEEKNUM(daily!$A2869))</f>
        <v>378412</v>
      </c>
      <c r="R2869">
        <f>SUMIFS(COT!I:I,COT!$A:$A,YEAR(daily!$A2869),COT!$B:$B,WEEKNUM(daily!$A2869))</f>
        <v>710340</v>
      </c>
      <c r="S2869">
        <f>SUMIFS(COT!J:J,COT!$A:$A,YEAR(daily!$A2869),COT!$B:$B,WEEKNUM(daily!$A2869))</f>
        <v>901893</v>
      </c>
      <c r="T2869">
        <f>SUMIFS(COT!K:K,COT!$A:$A,YEAR(daily!$A2869),COT!$B:$B,WEEKNUM(daily!$A2869))</f>
        <v>84831</v>
      </c>
      <c r="U2869">
        <f>SUMIFS(COT!L:L,COT!$A:$A,YEAR(daily!$A2869),COT!$B:$B,WEEKNUM(daily!$A2869))</f>
        <v>52045</v>
      </c>
      <c r="V2869">
        <f>SUMIFS(COT!M:M,COT!$A:$A,YEAR(daily!$A2869),COT!$B:$B,WEEKNUM(daily!$A2869))</f>
        <v>129</v>
      </c>
      <c r="W2869">
        <f>SUMIFS(COT!N:N,COT!$A:$A,YEAR(daily!$A2869),COT!$B:$B,WEEKNUM(daily!$A2869))</f>
        <v>92</v>
      </c>
      <c r="X2869">
        <f>SUMIFS(COT!O:O,COT!$A:$A,YEAR(daily!$A2869),COT!$B:$B,WEEKNUM(daily!$A2869))</f>
        <v>160</v>
      </c>
      <c r="Y2869">
        <f>SUMIFS(COT!P:P,COT!$A:$A,YEAR(daily!$A2869),COT!$B:$B,WEEKNUM(daily!$A2869))</f>
        <v>86</v>
      </c>
      <c r="Z2869">
        <f>SUMIFS(COT!Q:Q,COT!$A:$A,YEAR(daily!$A2869),COT!$B:$B,WEEKNUM(daily!$A2869))</f>
        <v>102</v>
      </c>
      <c r="AA2869">
        <f>SUMIFS(Saudi!B:B,Saudi!$A:$A,YEAR(daily!$A2869))</f>
        <v>1117.7919999999999</v>
      </c>
      <c r="AB2869">
        <f>SUMIFS(Saudi!C:C,Saudi!$A:$A,YEAR(daily!$A2869))</f>
        <v>837.5</v>
      </c>
      <c r="AC2869">
        <f>SUMIFS(Saudi!F:F,Saudi!$A:$A,YEAR(daily!$A2869))</f>
        <v>4186680</v>
      </c>
      <c r="AD2869">
        <f>SUMIFS(Saudi!G:G,Saudi!$A:$A,YEAR(daily!$A2869))</f>
        <v>95.120400125395847</v>
      </c>
      <c r="AE2869">
        <f>SUMIFS(Saudi!H:H,Saudi!$A:$A,YEAR(daily!$A2869))</f>
        <v>398238676.7969923</v>
      </c>
      <c r="AF2869" s="5">
        <f t="shared" si="113"/>
        <v>7</v>
      </c>
      <c r="AG2869" s="5">
        <f t="shared" si="114"/>
        <v>2011</v>
      </c>
    </row>
    <row r="2870" spans="1:33">
      <c r="A2870" s="3">
        <v>40752</v>
      </c>
      <c r="B2870" s="1">
        <v>361370</v>
      </c>
      <c r="C2870" s="1">
        <v>87644</v>
      </c>
      <c r="D2870" s="1">
        <v>207803</v>
      </c>
      <c r="E2870" s="1">
        <v>97.44</v>
      </c>
      <c r="F2870" s="1">
        <v>98.35</v>
      </c>
      <c r="G2870" s="1">
        <v>98.82</v>
      </c>
      <c r="H2870" s="2">
        <v>52.5</v>
      </c>
      <c r="I2870" s="2">
        <v>29.4</v>
      </c>
      <c r="J2870" s="2">
        <v>87.7</v>
      </c>
      <c r="K2870" s="2">
        <v>88.4</v>
      </c>
      <c r="L2870">
        <f>SUMIFS(US!B:B,US!$D:$D,YEAR(daily!$A2870),US!$E:$E,MONTH(daily!$A2870))</f>
        <v>9909</v>
      </c>
      <c r="M2870">
        <f>SUMIFS(US!C:C,US!$D:$D,YEAR(daily!$A2870),US!$E:$E,MONTH(daily!$A2870))</f>
        <v>18705</v>
      </c>
      <c r="N2870">
        <f>SUMIFS(COT!E:E,COT!$A:$A,YEAR(daily!$A2870),COT!$B:$B,WEEKNUM(daily!$A2870))</f>
        <v>1506662</v>
      </c>
      <c r="O2870">
        <f>SUMIFS(COT!F:F,COT!$A:$A,YEAR(daily!$A2870),COT!$B:$B,WEEKNUM(daily!$A2870))</f>
        <v>333079</v>
      </c>
      <c r="P2870">
        <f>SUMIFS(COT!G:G,COT!$A:$A,YEAR(daily!$A2870),COT!$B:$B,WEEKNUM(daily!$A2870))</f>
        <v>174312</v>
      </c>
      <c r="Q2870">
        <f>SUMIFS(COT!H:H,COT!$A:$A,YEAR(daily!$A2870),COT!$B:$B,WEEKNUM(daily!$A2870))</f>
        <v>378412</v>
      </c>
      <c r="R2870">
        <f>SUMIFS(COT!I:I,COT!$A:$A,YEAR(daily!$A2870),COT!$B:$B,WEEKNUM(daily!$A2870))</f>
        <v>710340</v>
      </c>
      <c r="S2870">
        <f>SUMIFS(COT!J:J,COT!$A:$A,YEAR(daily!$A2870),COT!$B:$B,WEEKNUM(daily!$A2870))</f>
        <v>901893</v>
      </c>
      <c r="T2870">
        <f>SUMIFS(COT!K:K,COT!$A:$A,YEAR(daily!$A2870),COT!$B:$B,WEEKNUM(daily!$A2870))</f>
        <v>84831</v>
      </c>
      <c r="U2870">
        <f>SUMIFS(COT!L:L,COT!$A:$A,YEAR(daily!$A2870),COT!$B:$B,WEEKNUM(daily!$A2870))</f>
        <v>52045</v>
      </c>
      <c r="V2870">
        <f>SUMIFS(COT!M:M,COT!$A:$A,YEAR(daily!$A2870),COT!$B:$B,WEEKNUM(daily!$A2870))</f>
        <v>129</v>
      </c>
      <c r="W2870">
        <f>SUMIFS(COT!N:N,COT!$A:$A,YEAR(daily!$A2870),COT!$B:$B,WEEKNUM(daily!$A2870))</f>
        <v>92</v>
      </c>
      <c r="X2870">
        <f>SUMIFS(COT!O:O,COT!$A:$A,YEAR(daily!$A2870),COT!$B:$B,WEEKNUM(daily!$A2870))</f>
        <v>160</v>
      </c>
      <c r="Y2870">
        <f>SUMIFS(COT!P:P,COT!$A:$A,YEAR(daily!$A2870),COT!$B:$B,WEEKNUM(daily!$A2870))</f>
        <v>86</v>
      </c>
      <c r="Z2870">
        <f>SUMIFS(COT!Q:Q,COT!$A:$A,YEAR(daily!$A2870),COT!$B:$B,WEEKNUM(daily!$A2870))</f>
        <v>102</v>
      </c>
      <c r="AA2870">
        <f>SUMIFS(Saudi!B:B,Saudi!$A:$A,YEAR(daily!$A2870))</f>
        <v>1117.7919999999999</v>
      </c>
      <c r="AB2870">
        <f>SUMIFS(Saudi!C:C,Saudi!$A:$A,YEAR(daily!$A2870))</f>
        <v>837.5</v>
      </c>
      <c r="AC2870">
        <f>SUMIFS(Saudi!F:F,Saudi!$A:$A,YEAR(daily!$A2870))</f>
        <v>4186680</v>
      </c>
      <c r="AD2870">
        <f>SUMIFS(Saudi!G:G,Saudi!$A:$A,YEAR(daily!$A2870))</f>
        <v>95.120400125395847</v>
      </c>
      <c r="AE2870">
        <f>SUMIFS(Saudi!H:H,Saudi!$A:$A,YEAR(daily!$A2870))</f>
        <v>398238676.7969923</v>
      </c>
      <c r="AF2870" s="5">
        <f t="shared" si="113"/>
        <v>7</v>
      </c>
      <c r="AG2870" s="5">
        <f t="shared" si="114"/>
        <v>2011</v>
      </c>
    </row>
    <row r="2871" spans="1:33">
      <c r="A2871" s="3">
        <v>40753</v>
      </c>
      <c r="B2871" s="1">
        <v>362094</v>
      </c>
      <c r="C2871" s="1">
        <v>88338</v>
      </c>
      <c r="D2871" s="1">
        <v>206987</v>
      </c>
      <c r="E2871" s="1">
        <v>95.7</v>
      </c>
      <c r="F2871" s="1">
        <v>96.6</v>
      </c>
      <c r="G2871" s="1">
        <v>97.08</v>
      </c>
      <c r="H2871" s="2">
        <v>52.5</v>
      </c>
      <c r="I2871" s="2">
        <v>29.4</v>
      </c>
      <c r="J2871" s="2">
        <v>87.7</v>
      </c>
      <c r="K2871" s="2">
        <v>88.4</v>
      </c>
      <c r="L2871">
        <f>SUMIFS(US!B:B,US!$D:$D,YEAR(daily!$A2871),US!$E:$E,MONTH(daily!$A2871))</f>
        <v>9909</v>
      </c>
      <c r="M2871">
        <f>SUMIFS(US!C:C,US!$D:$D,YEAR(daily!$A2871),US!$E:$E,MONTH(daily!$A2871))</f>
        <v>18705</v>
      </c>
      <c r="N2871">
        <f>SUMIFS(COT!E:E,COT!$A:$A,YEAR(daily!$A2871),COT!$B:$B,WEEKNUM(daily!$A2871))</f>
        <v>1506662</v>
      </c>
      <c r="O2871">
        <f>SUMIFS(COT!F:F,COT!$A:$A,YEAR(daily!$A2871),COT!$B:$B,WEEKNUM(daily!$A2871))</f>
        <v>333079</v>
      </c>
      <c r="P2871">
        <f>SUMIFS(COT!G:G,COT!$A:$A,YEAR(daily!$A2871),COT!$B:$B,WEEKNUM(daily!$A2871))</f>
        <v>174312</v>
      </c>
      <c r="Q2871">
        <f>SUMIFS(COT!H:H,COT!$A:$A,YEAR(daily!$A2871),COT!$B:$B,WEEKNUM(daily!$A2871))</f>
        <v>378412</v>
      </c>
      <c r="R2871">
        <f>SUMIFS(COT!I:I,COT!$A:$A,YEAR(daily!$A2871),COT!$B:$B,WEEKNUM(daily!$A2871))</f>
        <v>710340</v>
      </c>
      <c r="S2871">
        <f>SUMIFS(COT!J:J,COT!$A:$A,YEAR(daily!$A2871),COT!$B:$B,WEEKNUM(daily!$A2871))</f>
        <v>901893</v>
      </c>
      <c r="T2871">
        <f>SUMIFS(COT!K:K,COT!$A:$A,YEAR(daily!$A2871),COT!$B:$B,WEEKNUM(daily!$A2871))</f>
        <v>84831</v>
      </c>
      <c r="U2871">
        <f>SUMIFS(COT!L:L,COT!$A:$A,YEAR(daily!$A2871),COT!$B:$B,WEEKNUM(daily!$A2871))</f>
        <v>52045</v>
      </c>
      <c r="V2871">
        <f>SUMIFS(COT!M:M,COT!$A:$A,YEAR(daily!$A2871),COT!$B:$B,WEEKNUM(daily!$A2871))</f>
        <v>129</v>
      </c>
      <c r="W2871">
        <f>SUMIFS(COT!N:N,COT!$A:$A,YEAR(daily!$A2871),COT!$B:$B,WEEKNUM(daily!$A2871))</f>
        <v>92</v>
      </c>
      <c r="X2871">
        <f>SUMIFS(COT!O:O,COT!$A:$A,YEAR(daily!$A2871),COT!$B:$B,WEEKNUM(daily!$A2871))</f>
        <v>160</v>
      </c>
      <c r="Y2871">
        <f>SUMIFS(COT!P:P,COT!$A:$A,YEAR(daily!$A2871),COT!$B:$B,WEEKNUM(daily!$A2871))</f>
        <v>86</v>
      </c>
      <c r="Z2871">
        <f>SUMIFS(COT!Q:Q,COT!$A:$A,YEAR(daily!$A2871),COT!$B:$B,WEEKNUM(daily!$A2871))</f>
        <v>102</v>
      </c>
      <c r="AA2871">
        <f>SUMIFS(Saudi!B:B,Saudi!$A:$A,YEAR(daily!$A2871))</f>
        <v>1117.7919999999999</v>
      </c>
      <c r="AB2871">
        <f>SUMIFS(Saudi!C:C,Saudi!$A:$A,YEAR(daily!$A2871))</f>
        <v>837.5</v>
      </c>
      <c r="AC2871">
        <f>SUMIFS(Saudi!F:F,Saudi!$A:$A,YEAR(daily!$A2871))</f>
        <v>4186680</v>
      </c>
      <c r="AD2871">
        <f>SUMIFS(Saudi!G:G,Saudi!$A:$A,YEAR(daily!$A2871))</f>
        <v>95.120400125395847</v>
      </c>
      <c r="AE2871">
        <f>SUMIFS(Saudi!H:H,Saudi!$A:$A,YEAR(daily!$A2871))</f>
        <v>398238676.7969923</v>
      </c>
      <c r="AF2871" s="5">
        <f t="shared" si="113"/>
        <v>7</v>
      </c>
      <c r="AG2871" s="5">
        <f t="shared" si="114"/>
        <v>2011</v>
      </c>
    </row>
    <row r="2872" spans="1:33">
      <c r="A2872" s="3">
        <v>40756</v>
      </c>
      <c r="B2872" s="1">
        <v>364537</v>
      </c>
      <c r="C2872" s="1">
        <v>91132</v>
      </c>
      <c r="D2872" s="1">
        <v>202706</v>
      </c>
      <c r="E2872" s="1">
        <v>94.89</v>
      </c>
      <c r="F2872" s="1">
        <v>95.8</v>
      </c>
      <c r="G2872" s="1">
        <v>96.27</v>
      </c>
      <c r="H2872" s="2">
        <v>52.5</v>
      </c>
      <c r="I2872" s="2">
        <v>29.4</v>
      </c>
      <c r="J2872" s="2">
        <v>87.7</v>
      </c>
      <c r="K2872" s="2">
        <v>88.4</v>
      </c>
      <c r="L2872">
        <f>SUMIFS(US!B:B,US!$D:$D,YEAR(daily!$A2872),US!$E:$E,MONTH(daily!$A2872))</f>
        <v>10215</v>
      </c>
      <c r="M2872">
        <f>SUMIFS(US!C:C,US!$D:$D,YEAR(daily!$A2872),US!$E:$E,MONTH(daily!$A2872))</f>
        <v>19349</v>
      </c>
      <c r="N2872">
        <f>SUMIFS(COT!E:E,COT!$A:$A,YEAR(daily!$A2872),COT!$B:$B,WEEKNUM(daily!$A2872))</f>
        <v>1528978</v>
      </c>
      <c r="O2872">
        <f>SUMIFS(COT!F:F,COT!$A:$A,YEAR(daily!$A2872),COT!$B:$B,WEEKNUM(daily!$A2872))</f>
        <v>329837</v>
      </c>
      <c r="P2872">
        <f>SUMIFS(COT!G:G,COT!$A:$A,YEAR(daily!$A2872),COT!$B:$B,WEEKNUM(daily!$A2872))</f>
        <v>182461</v>
      </c>
      <c r="Q2872">
        <f>SUMIFS(COT!H:H,COT!$A:$A,YEAR(daily!$A2872),COT!$B:$B,WEEKNUM(daily!$A2872))</f>
        <v>398882</v>
      </c>
      <c r="R2872">
        <f>SUMIFS(COT!I:I,COT!$A:$A,YEAR(daily!$A2872),COT!$B:$B,WEEKNUM(daily!$A2872))</f>
        <v>709772</v>
      </c>
      <c r="S2872">
        <f>SUMIFS(COT!J:J,COT!$A:$A,YEAR(daily!$A2872),COT!$B:$B,WEEKNUM(daily!$A2872))</f>
        <v>891003</v>
      </c>
      <c r="T2872">
        <f>SUMIFS(COT!K:K,COT!$A:$A,YEAR(daily!$A2872),COT!$B:$B,WEEKNUM(daily!$A2872))</f>
        <v>90487</v>
      </c>
      <c r="U2872">
        <f>SUMIFS(COT!L:L,COT!$A:$A,YEAR(daily!$A2872),COT!$B:$B,WEEKNUM(daily!$A2872))</f>
        <v>56632</v>
      </c>
      <c r="V2872">
        <f>SUMIFS(COT!M:M,COT!$A:$A,YEAR(daily!$A2872),COT!$B:$B,WEEKNUM(daily!$A2872))</f>
        <v>124</v>
      </c>
      <c r="W2872">
        <f>SUMIFS(COT!N:N,COT!$A:$A,YEAR(daily!$A2872),COT!$B:$B,WEEKNUM(daily!$A2872))</f>
        <v>99</v>
      </c>
      <c r="X2872">
        <f>SUMIFS(COT!O:O,COT!$A:$A,YEAR(daily!$A2872),COT!$B:$B,WEEKNUM(daily!$A2872))</f>
        <v>161</v>
      </c>
      <c r="Y2872">
        <f>SUMIFS(COT!P:P,COT!$A:$A,YEAR(daily!$A2872),COT!$B:$B,WEEKNUM(daily!$A2872))</f>
        <v>87</v>
      </c>
      <c r="Z2872">
        <f>SUMIFS(COT!Q:Q,COT!$A:$A,YEAR(daily!$A2872),COT!$B:$B,WEEKNUM(daily!$A2872))</f>
        <v>102</v>
      </c>
      <c r="AA2872">
        <f>SUMIFS(Saudi!B:B,Saudi!$A:$A,YEAR(daily!$A2872))</f>
        <v>1117.7919999999999</v>
      </c>
      <c r="AB2872">
        <f>SUMIFS(Saudi!C:C,Saudi!$A:$A,YEAR(daily!$A2872))</f>
        <v>837.5</v>
      </c>
      <c r="AC2872">
        <f>SUMIFS(Saudi!F:F,Saudi!$A:$A,YEAR(daily!$A2872))</f>
        <v>4186680</v>
      </c>
      <c r="AD2872">
        <f>SUMIFS(Saudi!G:G,Saudi!$A:$A,YEAR(daily!$A2872))</f>
        <v>95.120400125395847</v>
      </c>
      <c r="AE2872">
        <f>SUMIFS(Saudi!H:H,Saudi!$A:$A,YEAR(daily!$A2872))</f>
        <v>398238676.7969923</v>
      </c>
      <c r="AF2872" s="5">
        <f t="shared" si="113"/>
        <v>8</v>
      </c>
      <c r="AG2872" s="5">
        <f t="shared" si="114"/>
        <v>2011</v>
      </c>
    </row>
    <row r="2873" spans="1:33">
      <c r="A2873" s="3">
        <v>40757</v>
      </c>
      <c r="B2873" s="1">
        <v>352810</v>
      </c>
      <c r="C2873" s="1">
        <v>95651</v>
      </c>
      <c r="D2873" s="1">
        <v>202280</v>
      </c>
      <c r="E2873" s="1">
        <v>93.79</v>
      </c>
      <c r="F2873" s="1">
        <v>94.64</v>
      </c>
      <c r="G2873" s="1">
        <v>95.08</v>
      </c>
      <c r="H2873" s="2">
        <v>52.5</v>
      </c>
      <c r="I2873" s="2">
        <v>29.4</v>
      </c>
      <c r="J2873" s="2">
        <v>87.7</v>
      </c>
      <c r="K2873" s="2">
        <v>88.4</v>
      </c>
      <c r="L2873">
        <f>SUMIFS(US!B:B,US!$D:$D,YEAR(daily!$A2873),US!$E:$E,MONTH(daily!$A2873))</f>
        <v>10215</v>
      </c>
      <c r="M2873">
        <f>SUMIFS(US!C:C,US!$D:$D,YEAR(daily!$A2873),US!$E:$E,MONTH(daily!$A2873))</f>
        <v>19349</v>
      </c>
      <c r="N2873">
        <f>SUMIFS(COT!E:E,COT!$A:$A,YEAR(daily!$A2873),COT!$B:$B,WEEKNUM(daily!$A2873))</f>
        <v>1528978</v>
      </c>
      <c r="O2873">
        <f>SUMIFS(COT!F:F,COT!$A:$A,YEAR(daily!$A2873),COT!$B:$B,WEEKNUM(daily!$A2873))</f>
        <v>329837</v>
      </c>
      <c r="P2873">
        <f>SUMIFS(COT!G:G,COT!$A:$A,YEAR(daily!$A2873),COT!$B:$B,WEEKNUM(daily!$A2873))</f>
        <v>182461</v>
      </c>
      <c r="Q2873">
        <f>SUMIFS(COT!H:H,COT!$A:$A,YEAR(daily!$A2873),COT!$B:$B,WEEKNUM(daily!$A2873))</f>
        <v>398882</v>
      </c>
      <c r="R2873">
        <f>SUMIFS(COT!I:I,COT!$A:$A,YEAR(daily!$A2873),COT!$B:$B,WEEKNUM(daily!$A2873))</f>
        <v>709772</v>
      </c>
      <c r="S2873">
        <f>SUMIFS(COT!J:J,COT!$A:$A,YEAR(daily!$A2873),COT!$B:$B,WEEKNUM(daily!$A2873))</f>
        <v>891003</v>
      </c>
      <c r="T2873">
        <f>SUMIFS(COT!K:K,COT!$A:$A,YEAR(daily!$A2873),COT!$B:$B,WEEKNUM(daily!$A2873))</f>
        <v>90487</v>
      </c>
      <c r="U2873">
        <f>SUMIFS(COT!L:L,COT!$A:$A,YEAR(daily!$A2873),COT!$B:$B,WEEKNUM(daily!$A2873))</f>
        <v>56632</v>
      </c>
      <c r="V2873">
        <f>SUMIFS(COT!M:M,COT!$A:$A,YEAR(daily!$A2873),COT!$B:$B,WEEKNUM(daily!$A2873))</f>
        <v>124</v>
      </c>
      <c r="W2873">
        <f>SUMIFS(COT!N:N,COT!$A:$A,YEAR(daily!$A2873),COT!$B:$B,WEEKNUM(daily!$A2873))</f>
        <v>99</v>
      </c>
      <c r="X2873">
        <f>SUMIFS(COT!O:O,COT!$A:$A,YEAR(daily!$A2873),COT!$B:$B,WEEKNUM(daily!$A2873))</f>
        <v>161</v>
      </c>
      <c r="Y2873">
        <f>SUMIFS(COT!P:P,COT!$A:$A,YEAR(daily!$A2873),COT!$B:$B,WEEKNUM(daily!$A2873))</f>
        <v>87</v>
      </c>
      <c r="Z2873">
        <f>SUMIFS(COT!Q:Q,COT!$A:$A,YEAR(daily!$A2873),COT!$B:$B,WEEKNUM(daily!$A2873))</f>
        <v>102</v>
      </c>
      <c r="AA2873">
        <f>SUMIFS(Saudi!B:B,Saudi!$A:$A,YEAR(daily!$A2873))</f>
        <v>1117.7919999999999</v>
      </c>
      <c r="AB2873">
        <f>SUMIFS(Saudi!C:C,Saudi!$A:$A,YEAR(daily!$A2873))</f>
        <v>837.5</v>
      </c>
      <c r="AC2873">
        <f>SUMIFS(Saudi!F:F,Saudi!$A:$A,YEAR(daily!$A2873))</f>
        <v>4186680</v>
      </c>
      <c r="AD2873">
        <f>SUMIFS(Saudi!G:G,Saudi!$A:$A,YEAR(daily!$A2873))</f>
        <v>95.120400125395847</v>
      </c>
      <c r="AE2873">
        <f>SUMIFS(Saudi!H:H,Saudi!$A:$A,YEAR(daily!$A2873))</f>
        <v>398238676.7969923</v>
      </c>
      <c r="AF2873" s="5">
        <f t="shared" si="113"/>
        <v>8</v>
      </c>
      <c r="AG2873" s="5">
        <f t="shared" si="114"/>
        <v>2011</v>
      </c>
    </row>
    <row r="2874" spans="1:33">
      <c r="A2874" s="3">
        <v>40758</v>
      </c>
      <c r="B2874" s="1">
        <v>351961</v>
      </c>
      <c r="C2874" s="1">
        <v>93943</v>
      </c>
      <c r="D2874" s="1">
        <v>203802</v>
      </c>
      <c r="E2874" s="1">
        <v>91.93</v>
      </c>
      <c r="F2874" s="1">
        <v>92.78</v>
      </c>
      <c r="G2874" s="1">
        <v>93.24</v>
      </c>
      <c r="H2874" s="2">
        <v>52.5</v>
      </c>
      <c r="I2874" s="2">
        <v>29.4</v>
      </c>
      <c r="J2874" s="2">
        <v>87.7</v>
      </c>
      <c r="K2874" s="2">
        <v>88.4</v>
      </c>
      <c r="L2874">
        <f>SUMIFS(US!B:B,US!$D:$D,YEAR(daily!$A2874),US!$E:$E,MONTH(daily!$A2874))</f>
        <v>10215</v>
      </c>
      <c r="M2874">
        <f>SUMIFS(US!C:C,US!$D:$D,YEAR(daily!$A2874),US!$E:$E,MONTH(daily!$A2874))</f>
        <v>19349</v>
      </c>
      <c r="N2874">
        <f>SUMIFS(COT!E:E,COT!$A:$A,YEAR(daily!$A2874),COT!$B:$B,WEEKNUM(daily!$A2874))</f>
        <v>1528978</v>
      </c>
      <c r="O2874">
        <f>SUMIFS(COT!F:F,COT!$A:$A,YEAR(daily!$A2874),COT!$B:$B,WEEKNUM(daily!$A2874))</f>
        <v>329837</v>
      </c>
      <c r="P2874">
        <f>SUMIFS(COT!G:G,COT!$A:$A,YEAR(daily!$A2874),COT!$B:$B,WEEKNUM(daily!$A2874))</f>
        <v>182461</v>
      </c>
      <c r="Q2874">
        <f>SUMIFS(COT!H:H,COT!$A:$A,YEAR(daily!$A2874),COT!$B:$B,WEEKNUM(daily!$A2874))</f>
        <v>398882</v>
      </c>
      <c r="R2874">
        <f>SUMIFS(COT!I:I,COT!$A:$A,YEAR(daily!$A2874),COT!$B:$B,WEEKNUM(daily!$A2874))</f>
        <v>709772</v>
      </c>
      <c r="S2874">
        <f>SUMIFS(COT!J:J,COT!$A:$A,YEAR(daily!$A2874),COT!$B:$B,WEEKNUM(daily!$A2874))</f>
        <v>891003</v>
      </c>
      <c r="T2874">
        <f>SUMIFS(COT!K:K,COT!$A:$A,YEAR(daily!$A2874),COT!$B:$B,WEEKNUM(daily!$A2874))</f>
        <v>90487</v>
      </c>
      <c r="U2874">
        <f>SUMIFS(COT!L:L,COT!$A:$A,YEAR(daily!$A2874),COT!$B:$B,WEEKNUM(daily!$A2874))</f>
        <v>56632</v>
      </c>
      <c r="V2874">
        <f>SUMIFS(COT!M:M,COT!$A:$A,YEAR(daily!$A2874),COT!$B:$B,WEEKNUM(daily!$A2874))</f>
        <v>124</v>
      </c>
      <c r="W2874">
        <f>SUMIFS(COT!N:N,COT!$A:$A,YEAR(daily!$A2874),COT!$B:$B,WEEKNUM(daily!$A2874))</f>
        <v>99</v>
      </c>
      <c r="X2874">
        <f>SUMIFS(COT!O:O,COT!$A:$A,YEAR(daily!$A2874),COT!$B:$B,WEEKNUM(daily!$A2874))</f>
        <v>161</v>
      </c>
      <c r="Y2874">
        <f>SUMIFS(COT!P:P,COT!$A:$A,YEAR(daily!$A2874),COT!$B:$B,WEEKNUM(daily!$A2874))</f>
        <v>87</v>
      </c>
      <c r="Z2874">
        <f>SUMIFS(COT!Q:Q,COT!$A:$A,YEAR(daily!$A2874),COT!$B:$B,WEEKNUM(daily!$A2874))</f>
        <v>102</v>
      </c>
      <c r="AA2874">
        <f>SUMIFS(Saudi!B:B,Saudi!$A:$A,YEAR(daily!$A2874))</f>
        <v>1117.7919999999999</v>
      </c>
      <c r="AB2874">
        <f>SUMIFS(Saudi!C:C,Saudi!$A:$A,YEAR(daily!$A2874))</f>
        <v>837.5</v>
      </c>
      <c r="AC2874">
        <f>SUMIFS(Saudi!F:F,Saudi!$A:$A,YEAR(daily!$A2874))</f>
        <v>4186680</v>
      </c>
      <c r="AD2874">
        <f>SUMIFS(Saudi!G:G,Saudi!$A:$A,YEAR(daily!$A2874))</f>
        <v>95.120400125395847</v>
      </c>
      <c r="AE2874">
        <f>SUMIFS(Saudi!H:H,Saudi!$A:$A,YEAR(daily!$A2874))</f>
        <v>398238676.7969923</v>
      </c>
      <c r="AF2874" s="5">
        <f t="shared" si="113"/>
        <v>8</v>
      </c>
      <c r="AG2874" s="5">
        <f t="shared" si="114"/>
        <v>2011</v>
      </c>
    </row>
    <row r="2875" spans="1:33">
      <c r="A2875" s="3">
        <v>40759</v>
      </c>
      <c r="B2875" s="1">
        <v>345637</v>
      </c>
      <c r="C2875" s="1">
        <v>97661</v>
      </c>
      <c r="D2875" s="1">
        <v>204432</v>
      </c>
      <c r="E2875" s="1">
        <v>86.63</v>
      </c>
      <c r="F2875" s="1">
        <v>87.49</v>
      </c>
      <c r="G2875" s="1">
        <v>87.96</v>
      </c>
      <c r="H2875" s="2">
        <v>52.5</v>
      </c>
      <c r="I2875" s="2">
        <v>29.4</v>
      </c>
      <c r="J2875" s="2">
        <v>87.7</v>
      </c>
      <c r="K2875" s="2">
        <v>88.4</v>
      </c>
      <c r="L2875">
        <f>SUMIFS(US!B:B,US!$D:$D,YEAR(daily!$A2875),US!$E:$E,MONTH(daily!$A2875))</f>
        <v>10215</v>
      </c>
      <c r="M2875">
        <f>SUMIFS(US!C:C,US!$D:$D,YEAR(daily!$A2875),US!$E:$E,MONTH(daily!$A2875))</f>
        <v>19349</v>
      </c>
      <c r="N2875">
        <f>SUMIFS(COT!E:E,COT!$A:$A,YEAR(daily!$A2875),COT!$B:$B,WEEKNUM(daily!$A2875))</f>
        <v>1528978</v>
      </c>
      <c r="O2875">
        <f>SUMIFS(COT!F:F,COT!$A:$A,YEAR(daily!$A2875),COT!$B:$B,WEEKNUM(daily!$A2875))</f>
        <v>329837</v>
      </c>
      <c r="P2875">
        <f>SUMIFS(COT!G:G,COT!$A:$A,YEAR(daily!$A2875),COT!$B:$B,WEEKNUM(daily!$A2875))</f>
        <v>182461</v>
      </c>
      <c r="Q2875">
        <f>SUMIFS(COT!H:H,COT!$A:$A,YEAR(daily!$A2875),COT!$B:$B,WEEKNUM(daily!$A2875))</f>
        <v>398882</v>
      </c>
      <c r="R2875">
        <f>SUMIFS(COT!I:I,COT!$A:$A,YEAR(daily!$A2875),COT!$B:$B,WEEKNUM(daily!$A2875))</f>
        <v>709772</v>
      </c>
      <c r="S2875">
        <f>SUMIFS(COT!J:J,COT!$A:$A,YEAR(daily!$A2875),COT!$B:$B,WEEKNUM(daily!$A2875))</f>
        <v>891003</v>
      </c>
      <c r="T2875">
        <f>SUMIFS(COT!K:K,COT!$A:$A,YEAR(daily!$A2875),COT!$B:$B,WEEKNUM(daily!$A2875))</f>
        <v>90487</v>
      </c>
      <c r="U2875">
        <f>SUMIFS(COT!L:L,COT!$A:$A,YEAR(daily!$A2875),COT!$B:$B,WEEKNUM(daily!$A2875))</f>
        <v>56632</v>
      </c>
      <c r="V2875">
        <f>SUMIFS(COT!M:M,COT!$A:$A,YEAR(daily!$A2875),COT!$B:$B,WEEKNUM(daily!$A2875))</f>
        <v>124</v>
      </c>
      <c r="W2875">
        <f>SUMIFS(COT!N:N,COT!$A:$A,YEAR(daily!$A2875),COT!$B:$B,WEEKNUM(daily!$A2875))</f>
        <v>99</v>
      </c>
      <c r="X2875">
        <f>SUMIFS(COT!O:O,COT!$A:$A,YEAR(daily!$A2875),COT!$B:$B,WEEKNUM(daily!$A2875))</f>
        <v>161</v>
      </c>
      <c r="Y2875">
        <f>SUMIFS(COT!P:P,COT!$A:$A,YEAR(daily!$A2875),COT!$B:$B,WEEKNUM(daily!$A2875))</f>
        <v>87</v>
      </c>
      <c r="Z2875">
        <f>SUMIFS(COT!Q:Q,COT!$A:$A,YEAR(daily!$A2875),COT!$B:$B,WEEKNUM(daily!$A2875))</f>
        <v>102</v>
      </c>
      <c r="AA2875">
        <f>SUMIFS(Saudi!B:B,Saudi!$A:$A,YEAR(daily!$A2875))</f>
        <v>1117.7919999999999</v>
      </c>
      <c r="AB2875">
        <f>SUMIFS(Saudi!C:C,Saudi!$A:$A,YEAR(daily!$A2875))</f>
        <v>837.5</v>
      </c>
      <c r="AC2875">
        <f>SUMIFS(Saudi!F:F,Saudi!$A:$A,YEAR(daily!$A2875))</f>
        <v>4186680</v>
      </c>
      <c r="AD2875">
        <f>SUMIFS(Saudi!G:G,Saudi!$A:$A,YEAR(daily!$A2875))</f>
        <v>95.120400125395847</v>
      </c>
      <c r="AE2875">
        <f>SUMIFS(Saudi!H:H,Saudi!$A:$A,YEAR(daily!$A2875))</f>
        <v>398238676.7969923</v>
      </c>
      <c r="AF2875" s="5">
        <f t="shared" si="113"/>
        <v>8</v>
      </c>
      <c r="AG2875" s="5">
        <f t="shared" si="114"/>
        <v>2011</v>
      </c>
    </row>
    <row r="2876" spans="1:33">
      <c r="A2876" s="3">
        <v>40760</v>
      </c>
      <c r="B2876" s="1">
        <v>327694</v>
      </c>
      <c r="C2876" s="1">
        <v>105406</v>
      </c>
      <c r="D2876" s="1">
        <v>201675</v>
      </c>
      <c r="E2876" s="1">
        <v>86.88</v>
      </c>
      <c r="F2876" s="1">
        <v>87.8</v>
      </c>
      <c r="G2876" s="1">
        <v>88.29</v>
      </c>
      <c r="H2876" s="2">
        <v>52.5</v>
      </c>
      <c r="I2876" s="2">
        <v>29.4</v>
      </c>
      <c r="J2876" s="2">
        <v>87.7</v>
      </c>
      <c r="K2876" s="2">
        <v>88.4</v>
      </c>
      <c r="L2876">
        <f>SUMIFS(US!B:B,US!$D:$D,YEAR(daily!$A2876),US!$E:$E,MONTH(daily!$A2876))</f>
        <v>10215</v>
      </c>
      <c r="M2876">
        <f>SUMIFS(US!C:C,US!$D:$D,YEAR(daily!$A2876),US!$E:$E,MONTH(daily!$A2876))</f>
        <v>19349</v>
      </c>
      <c r="N2876">
        <f>SUMIFS(COT!E:E,COT!$A:$A,YEAR(daily!$A2876),COT!$B:$B,WEEKNUM(daily!$A2876))</f>
        <v>1528978</v>
      </c>
      <c r="O2876">
        <f>SUMIFS(COT!F:F,COT!$A:$A,YEAR(daily!$A2876),COT!$B:$B,WEEKNUM(daily!$A2876))</f>
        <v>329837</v>
      </c>
      <c r="P2876">
        <f>SUMIFS(COT!G:G,COT!$A:$A,YEAR(daily!$A2876),COT!$B:$B,WEEKNUM(daily!$A2876))</f>
        <v>182461</v>
      </c>
      <c r="Q2876">
        <f>SUMIFS(COT!H:H,COT!$A:$A,YEAR(daily!$A2876),COT!$B:$B,WEEKNUM(daily!$A2876))</f>
        <v>398882</v>
      </c>
      <c r="R2876">
        <f>SUMIFS(COT!I:I,COT!$A:$A,YEAR(daily!$A2876),COT!$B:$B,WEEKNUM(daily!$A2876))</f>
        <v>709772</v>
      </c>
      <c r="S2876">
        <f>SUMIFS(COT!J:J,COT!$A:$A,YEAR(daily!$A2876),COT!$B:$B,WEEKNUM(daily!$A2876))</f>
        <v>891003</v>
      </c>
      <c r="T2876">
        <f>SUMIFS(COT!K:K,COT!$A:$A,YEAR(daily!$A2876),COT!$B:$B,WEEKNUM(daily!$A2876))</f>
        <v>90487</v>
      </c>
      <c r="U2876">
        <f>SUMIFS(COT!L:L,COT!$A:$A,YEAR(daily!$A2876),COT!$B:$B,WEEKNUM(daily!$A2876))</f>
        <v>56632</v>
      </c>
      <c r="V2876">
        <f>SUMIFS(COT!M:M,COT!$A:$A,YEAR(daily!$A2876),COT!$B:$B,WEEKNUM(daily!$A2876))</f>
        <v>124</v>
      </c>
      <c r="W2876">
        <f>SUMIFS(COT!N:N,COT!$A:$A,YEAR(daily!$A2876),COT!$B:$B,WEEKNUM(daily!$A2876))</f>
        <v>99</v>
      </c>
      <c r="X2876">
        <f>SUMIFS(COT!O:O,COT!$A:$A,YEAR(daily!$A2876),COT!$B:$B,WEEKNUM(daily!$A2876))</f>
        <v>161</v>
      </c>
      <c r="Y2876">
        <f>SUMIFS(COT!P:P,COT!$A:$A,YEAR(daily!$A2876),COT!$B:$B,WEEKNUM(daily!$A2876))</f>
        <v>87</v>
      </c>
      <c r="Z2876">
        <f>SUMIFS(COT!Q:Q,COT!$A:$A,YEAR(daily!$A2876),COT!$B:$B,WEEKNUM(daily!$A2876))</f>
        <v>102</v>
      </c>
      <c r="AA2876">
        <f>SUMIFS(Saudi!B:B,Saudi!$A:$A,YEAR(daily!$A2876))</f>
        <v>1117.7919999999999</v>
      </c>
      <c r="AB2876">
        <f>SUMIFS(Saudi!C:C,Saudi!$A:$A,YEAR(daily!$A2876))</f>
        <v>837.5</v>
      </c>
      <c r="AC2876">
        <f>SUMIFS(Saudi!F:F,Saudi!$A:$A,YEAR(daily!$A2876))</f>
        <v>4186680</v>
      </c>
      <c r="AD2876">
        <f>SUMIFS(Saudi!G:G,Saudi!$A:$A,YEAR(daily!$A2876))</f>
        <v>95.120400125395847</v>
      </c>
      <c r="AE2876">
        <f>SUMIFS(Saudi!H:H,Saudi!$A:$A,YEAR(daily!$A2876))</f>
        <v>398238676.7969923</v>
      </c>
      <c r="AF2876" s="5">
        <f t="shared" si="113"/>
        <v>8</v>
      </c>
      <c r="AG2876" s="5">
        <f t="shared" si="114"/>
        <v>2011</v>
      </c>
    </row>
    <row r="2877" spans="1:33">
      <c r="A2877" s="3">
        <v>40763</v>
      </c>
      <c r="B2877" s="1">
        <v>302179</v>
      </c>
      <c r="C2877" s="1">
        <v>113612</v>
      </c>
      <c r="D2877" s="1">
        <v>202326</v>
      </c>
      <c r="E2877" s="1">
        <v>81.31</v>
      </c>
      <c r="F2877" s="1">
        <v>82.2</v>
      </c>
      <c r="G2877" s="1">
        <v>82.7</v>
      </c>
      <c r="H2877" s="2">
        <v>52.5</v>
      </c>
      <c r="I2877" s="2">
        <v>29.4</v>
      </c>
      <c r="J2877" s="2">
        <v>87.7</v>
      </c>
      <c r="K2877" s="2">
        <v>88.4</v>
      </c>
      <c r="L2877">
        <f>SUMIFS(US!B:B,US!$D:$D,YEAR(daily!$A2877),US!$E:$E,MONTH(daily!$A2877))</f>
        <v>10215</v>
      </c>
      <c r="M2877">
        <f>SUMIFS(US!C:C,US!$D:$D,YEAR(daily!$A2877),US!$E:$E,MONTH(daily!$A2877))</f>
        <v>19349</v>
      </c>
      <c r="N2877">
        <f>SUMIFS(COT!E:E,COT!$A:$A,YEAR(daily!$A2877),COT!$B:$B,WEEKNUM(daily!$A2877))</f>
        <v>1564480</v>
      </c>
      <c r="O2877">
        <f>SUMIFS(COT!F:F,COT!$A:$A,YEAR(daily!$A2877),COT!$B:$B,WEEKNUM(daily!$A2877))</f>
        <v>325259</v>
      </c>
      <c r="P2877">
        <f>SUMIFS(COT!G:G,COT!$A:$A,YEAR(daily!$A2877),COT!$B:$B,WEEKNUM(daily!$A2877))</f>
        <v>189541</v>
      </c>
      <c r="Q2877">
        <f>SUMIFS(COT!H:H,COT!$A:$A,YEAR(daily!$A2877),COT!$B:$B,WEEKNUM(daily!$A2877))</f>
        <v>426522</v>
      </c>
      <c r="R2877">
        <f>SUMIFS(COT!I:I,COT!$A:$A,YEAR(daily!$A2877),COT!$B:$B,WEEKNUM(daily!$A2877))</f>
        <v>717466</v>
      </c>
      <c r="S2877">
        <f>SUMIFS(COT!J:J,COT!$A:$A,YEAR(daily!$A2877),COT!$B:$B,WEEKNUM(daily!$A2877))</f>
        <v>882939</v>
      </c>
      <c r="T2877">
        <f>SUMIFS(COT!K:K,COT!$A:$A,YEAR(daily!$A2877),COT!$B:$B,WEEKNUM(daily!$A2877))</f>
        <v>95233</v>
      </c>
      <c r="U2877">
        <f>SUMIFS(COT!L:L,COT!$A:$A,YEAR(daily!$A2877),COT!$B:$B,WEEKNUM(daily!$A2877))</f>
        <v>65478</v>
      </c>
      <c r="V2877">
        <f>SUMIFS(COT!M:M,COT!$A:$A,YEAR(daily!$A2877),COT!$B:$B,WEEKNUM(daily!$A2877))</f>
        <v>126</v>
      </c>
      <c r="W2877">
        <f>SUMIFS(COT!N:N,COT!$A:$A,YEAR(daily!$A2877),COT!$B:$B,WEEKNUM(daily!$A2877))</f>
        <v>88</v>
      </c>
      <c r="X2877">
        <f>SUMIFS(COT!O:O,COT!$A:$A,YEAR(daily!$A2877),COT!$B:$B,WEEKNUM(daily!$A2877))</f>
        <v>157</v>
      </c>
      <c r="Y2877">
        <f>SUMIFS(COT!P:P,COT!$A:$A,YEAR(daily!$A2877),COT!$B:$B,WEEKNUM(daily!$A2877))</f>
        <v>92</v>
      </c>
      <c r="Z2877">
        <f>SUMIFS(COT!Q:Q,COT!$A:$A,YEAR(daily!$A2877),COT!$B:$B,WEEKNUM(daily!$A2877))</f>
        <v>103</v>
      </c>
      <c r="AA2877">
        <f>SUMIFS(Saudi!B:B,Saudi!$A:$A,YEAR(daily!$A2877))</f>
        <v>1117.7919999999999</v>
      </c>
      <c r="AB2877">
        <f>SUMIFS(Saudi!C:C,Saudi!$A:$A,YEAR(daily!$A2877))</f>
        <v>837.5</v>
      </c>
      <c r="AC2877">
        <f>SUMIFS(Saudi!F:F,Saudi!$A:$A,YEAR(daily!$A2877))</f>
        <v>4186680</v>
      </c>
      <c r="AD2877">
        <f>SUMIFS(Saudi!G:G,Saudi!$A:$A,YEAR(daily!$A2877))</f>
        <v>95.120400125395847</v>
      </c>
      <c r="AE2877">
        <f>SUMIFS(Saudi!H:H,Saudi!$A:$A,YEAR(daily!$A2877))</f>
        <v>398238676.7969923</v>
      </c>
      <c r="AF2877" s="5">
        <f t="shared" si="113"/>
        <v>8</v>
      </c>
      <c r="AG2877" s="5">
        <f t="shared" si="114"/>
        <v>2011</v>
      </c>
    </row>
    <row r="2878" spans="1:33">
      <c r="A2878" s="3">
        <v>40764</v>
      </c>
      <c r="B2878" s="1">
        <v>271589</v>
      </c>
      <c r="C2878" s="1">
        <v>121741</v>
      </c>
      <c r="D2878" s="1">
        <v>203519</v>
      </c>
      <c r="E2878" s="1">
        <v>79.3</v>
      </c>
      <c r="F2878" s="1">
        <v>80.14</v>
      </c>
      <c r="G2878" s="1">
        <v>80.61</v>
      </c>
      <c r="H2878" s="2">
        <v>52.5</v>
      </c>
      <c r="I2878" s="2">
        <v>29.4</v>
      </c>
      <c r="J2878" s="2">
        <v>87.7</v>
      </c>
      <c r="K2878" s="2">
        <v>88.4</v>
      </c>
      <c r="L2878">
        <f>SUMIFS(US!B:B,US!$D:$D,YEAR(daily!$A2878),US!$E:$E,MONTH(daily!$A2878))</f>
        <v>10215</v>
      </c>
      <c r="M2878">
        <f>SUMIFS(US!C:C,US!$D:$D,YEAR(daily!$A2878),US!$E:$E,MONTH(daily!$A2878))</f>
        <v>19349</v>
      </c>
      <c r="N2878">
        <f>SUMIFS(COT!E:E,COT!$A:$A,YEAR(daily!$A2878),COT!$B:$B,WEEKNUM(daily!$A2878))</f>
        <v>1564480</v>
      </c>
      <c r="O2878">
        <f>SUMIFS(COT!F:F,COT!$A:$A,YEAR(daily!$A2878),COT!$B:$B,WEEKNUM(daily!$A2878))</f>
        <v>325259</v>
      </c>
      <c r="P2878">
        <f>SUMIFS(COT!G:G,COT!$A:$A,YEAR(daily!$A2878),COT!$B:$B,WEEKNUM(daily!$A2878))</f>
        <v>189541</v>
      </c>
      <c r="Q2878">
        <f>SUMIFS(COT!H:H,COT!$A:$A,YEAR(daily!$A2878),COT!$B:$B,WEEKNUM(daily!$A2878))</f>
        <v>426522</v>
      </c>
      <c r="R2878">
        <f>SUMIFS(COT!I:I,COT!$A:$A,YEAR(daily!$A2878),COT!$B:$B,WEEKNUM(daily!$A2878))</f>
        <v>717466</v>
      </c>
      <c r="S2878">
        <f>SUMIFS(COT!J:J,COT!$A:$A,YEAR(daily!$A2878),COT!$B:$B,WEEKNUM(daily!$A2878))</f>
        <v>882939</v>
      </c>
      <c r="T2878">
        <f>SUMIFS(COT!K:K,COT!$A:$A,YEAR(daily!$A2878),COT!$B:$B,WEEKNUM(daily!$A2878))</f>
        <v>95233</v>
      </c>
      <c r="U2878">
        <f>SUMIFS(COT!L:L,COT!$A:$A,YEAR(daily!$A2878),COT!$B:$B,WEEKNUM(daily!$A2878))</f>
        <v>65478</v>
      </c>
      <c r="V2878">
        <f>SUMIFS(COT!M:M,COT!$A:$A,YEAR(daily!$A2878),COT!$B:$B,WEEKNUM(daily!$A2878))</f>
        <v>126</v>
      </c>
      <c r="W2878">
        <f>SUMIFS(COT!N:N,COT!$A:$A,YEAR(daily!$A2878),COT!$B:$B,WEEKNUM(daily!$A2878))</f>
        <v>88</v>
      </c>
      <c r="X2878">
        <f>SUMIFS(COT!O:O,COT!$A:$A,YEAR(daily!$A2878),COT!$B:$B,WEEKNUM(daily!$A2878))</f>
        <v>157</v>
      </c>
      <c r="Y2878">
        <f>SUMIFS(COT!P:P,COT!$A:$A,YEAR(daily!$A2878),COT!$B:$B,WEEKNUM(daily!$A2878))</f>
        <v>92</v>
      </c>
      <c r="Z2878">
        <f>SUMIFS(COT!Q:Q,COT!$A:$A,YEAR(daily!$A2878),COT!$B:$B,WEEKNUM(daily!$A2878))</f>
        <v>103</v>
      </c>
      <c r="AA2878">
        <f>SUMIFS(Saudi!B:B,Saudi!$A:$A,YEAR(daily!$A2878))</f>
        <v>1117.7919999999999</v>
      </c>
      <c r="AB2878">
        <f>SUMIFS(Saudi!C:C,Saudi!$A:$A,YEAR(daily!$A2878))</f>
        <v>837.5</v>
      </c>
      <c r="AC2878">
        <f>SUMIFS(Saudi!F:F,Saudi!$A:$A,YEAR(daily!$A2878))</f>
        <v>4186680</v>
      </c>
      <c r="AD2878">
        <f>SUMIFS(Saudi!G:G,Saudi!$A:$A,YEAR(daily!$A2878))</f>
        <v>95.120400125395847</v>
      </c>
      <c r="AE2878">
        <f>SUMIFS(Saudi!H:H,Saudi!$A:$A,YEAR(daily!$A2878))</f>
        <v>398238676.7969923</v>
      </c>
      <c r="AF2878" s="5">
        <f t="shared" si="113"/>
        <v>8</v>
      </c>
      <c r="AG2878" s="5">
        <f t="shared" si="114"/>
        <v>2011</v>
      </c>
    </row>
    <row r="2879" spans="1:33">
      <c r="A2879" s="3">
        <v>40765</v>
      </c>
      <c r="B2879" s="1">
        <v>247528</v>
      </c>
      <c r="C2879" s="1">
        <v>133336</v>
      </c>
      <c r="D2879" s="1">
        <v>205277</v>
      </c>
      <c r="E2879" s="1">
        <v>82.89</v>
      </c>
      <c r="F2879" s="1">
        <v>83.71</v>
      </c>
      <c r="G2879" s="1">
        <v>84.14</v>
      </c>
      <c r="H2879" s="2">
        <v>52.5</v>
      </c>
      <c r="I2879" s="2">
        <v>29.4</v>
      </c>
      <c r="J2879" s="2">
        <v>87.7</v>
      </c>
      <c r="K2879" s="2">
        <v>88.4</v>
      </c>
      <c r="L2879">
        <f>SUMIFS(US!B:B,US!$D:$D,YEAR(daily!$A2879),US!$E:$E,MONTH(daily!$A2879))</f>
        <v>10215</v>
      </c>
      <c r="M2879">
        <f>SUMIFS(US!C:C,US!$D:$D,YEAR(daily!$A2879),US!$E:$E,MONTH(daily!$A2879))</f>
        <v>19349</v>
      </c>
      <c r="N2879">
        <f>SUMIFS(COT!E:E,COT!$A:$A,YEAR(daily!$A2879),COT!$B:$B,WEEKNUM(daily!$A2879))</f>
        <v>1564480</v>
      </c>
      <c r="O2879">
        <f>SUMIFS(COT!F:F,COT!$A:$A,YEAR(daily!$A2879),COT!$B:$B,WEEKNUM(daily!$A2879))</f>
        <v>325259</v>
      </c>
      <c r="P2879">
        <f>SUMIFS(COT!G:G,COT!$A:$A,YEAR(daily!$A2879),COT!$B:$B,WEEKNUM(daily!$A2879))</f>
        <v>189541</v>
      </c>
      <c r="Q2879">
        <f>SUMIFS(COT!H:H,COT!$A:$A,YEAR(daily!$A2879),COT!$B:$B,WEEKNUM(daily!$A2879))</f>
        <v>426522</v>
      </c>
      <c r="R2879">
        <f>SUMIFS(COT!I:I,COT!$A:$A,YEAR(daily!$A2879),COT!$B:$B,WEEKNUM(daily!$A2879))</f>
        <v>717466</v>
      </c>
      <c r="S2879">
        <f>SUMIFS(COT!J:J,COT!$A:$A,YEAR(daily!$A2879),COT!$B:$B,WEEKNUM(daily!$A2879))</f>
        <v>882939</v>
      </c>
      <c r="T2879">
        <f>SUMIFS(COT!K:K,COT!$A:$A,YEAR(daily!$A2879),COT!$B:$B,WEEKNUM(daily!$A2879))</f>
        <v>95233</v>
      </c>
      <c r="U2879">
        <f>SUMIFS(COT!L:L,COT!$A:$A,YEAR(daily!$A2879),COT!$B:$B,WEEKNUM(daily!$A2879))</f>
        <v>65478</v>
      </c>
      <c r="V2879">
        <f>SUMIFS(COT!M:M,COT!$A:$A,YEAR(daily!$A2879),COT!$B:$B,WEEKNUM(daily!$A2879))</f>
        <v>126</v>
      </c>
      <c r="W2879">
        <f>SUMIFS(COT!N:N,COT!$A:$A,YEAR(daily!$A2879),COT!$B:$B,WEEKNUM(daily!$A2879))</f>
        <v>88</v>
      </c>
      <c r="X2879">
        <f>SUMIFS(COT!O:O,COT!$A:$A,YEAR(daily!$A2879),COT!$B:$B,WEEKNUM(daily!$A2879))</f>
        <v>157</v>
      </c>
      <c r="Y2879">
        <f>SUMIFS(COT!P:P,COT!$A:$A,YEAR(daily!$A2879),COT!$B:$B,WEEKNUM(daily!$A2879))</f>
        <v>92</v>
      </c>
      <c r="Z2879">
        <f>SUMIFS(COT!Q:Q,COT!$A:$A,YEAR(daily!$A2879),COT!$B:$B,WEEKNUM(daily!$A2879))</f>
        <v>103</v>
      </c>
      <c r="AA2879">
        <f>SUMIFS(Saudi!B:B,Saudi!$A:$A,YEAR(daily!$A2879))</f>
        <v>1117.7919999999999</v>
      </c>
      <c r="AB2879">
        <f>SUMIFS(Saudi!C:C,Saudi!$A:$A,YEAR(daily!$A2879))</f>
        <v>837.5</v>
      </c>
      <c r="AC2879">
        <f>SUMIFS(Saudi!F:F,Saudi!$A:$A,YEAR(daily!$A2879))</f>
        <v>4186680</v>
      </c>
      <c r="AD2879">
        <f>SUMIFS(Saudi!G:G,Saudi!$A:$A,YEAR(daily!$A2879))</f>
        <v>95.120400125395847</v>
      </c>
      <c r="AE2879">
        <f>SUMIFS(Saudi!H:H,Saudi!$A:$A,YEAR(daily!$A2879))</f>
        <v>398238676.7969923</v>
      </c>
      <c r="AF2879" s="5">
        <f t="shared" si="113"/>
        <v>8</v>
      </c>
      <c r="AG2879" s="5">
        <f t="shared" si="114"/>
        <v>2011</v>
      </c>
    </row>
    <row r="2880" spans="1:33">
      <c r="A2880" s="3">
        <v>40766</v>
      </c>
      <c r="B2880" s="1">
        <v>215412</v>
      </c>
      <c r="C2880" s="1">
        <v>140069</v>
      </c>
      <c r="D2880" s="1">
        <v>198333</v>
      </c>
      <c r="E2880" s="1">
        <v>85.72</v>
      </c>
      <c r="F2880" s="1">
        <v>86.43</v>
      </c>
      <c r="G2880" s="1">
        <v>86.82</v>
      </c>
      <c r="H2880" s="2">
        <v>52.5</v>
      </c>
      <c r="I2880" s="2">
        <v>29.4</v>
      </c>
      <c r="J2880" s="2">
        <v>87.7</v>
      </c>
      <c r="K2880" s="2">
        <v>88.4</v>
      </c>
      <c r="L2880">
        <f>SUMIFS(US!B:B,US!$D:$D,YEAR(daily!$A2880),US!$E:$E,MONTH(daily!$A2880))</f>
        <v>10215</v>
      </c>
      <c r="M2880">
        <f>SUMIFS(US!C:C,US!$D:$D,YEAR(daily!$A2880),US!$E:$E,MONTH(daily!$A2880))</f>
        <v>19349</v>
      </c>
      <c r="N2880">
        <f>SUMIFS(COT!E:E,COT!$A:$A,YEAR(daily!$A2880),COT!$B:$B,WEEKNUM(daily!$A2880))</f>
        <v>1564480</v>
      </c>
      <c r="O2880">
        <f>SUMIFS(COT!F:F,COT!$A:$A,YEAR(daily!$A2880),COT!$B:$B,WEEKNUM(daily!$A2880))</f>
        <v>325259</v>
      </c>
      <c r="P2880">
        <f>SUMIFS(COT!G:G,COT!$A:$A,YEAR(daily!$A2880),COT!$B:$B,WEEKNUM(daily!$A2880))</f>
        <v>189541</v>
      </c>
      <c r="Q2880">
        <f>SUMIFS(COT!H:H,COT!$A:$A,YEAR(daily!$A2880),COT!$B:$B,WEEKNUM(daily!$A2880))</f>
        <v>426522</v>
      </c>
      <c r="R2880">
        <f>SUMIFS(COT!I:I,COT!$A:$A,YEAR(daily!$A2880),COT!$B:$B,WEEKNUM(daily!$A2880))</f>
        <v>717466</v>
      </c>
      <c r="S2880">
        <f>SUMIFS(COT!J:J,COT!$A:$A,YEAR(daily!$A2880),COT!$B:$B,WEEKNUM(daily!$A2880))</f>
        <v>882939</v>
      </c>
      <c r="T2880">
        <f>SUMIFS(COT!K:K,COT!$A:$A,YEAR(daily!$A2880),COT!$B:$B,WEEKNUM(daily!$A2880))</f>
        <v>95233</v>
      </c>
      <c r="U2880">
        <f>SUMIFS(COT!L:L,COT!$A:$A,YEAR(daily!$A2880),COT!$B:$B,WEEKNUM(daily!$A2880))</f>
        <v>65478</v>
      </c>
      <c r="V2880">
        <f>SUMIFS(COT!M:M,COT!$A:$A,YEAR(daily!$A2880),COT!$B:$B,WEEKNUM(daily!$A2880))</f>
        <v>126</v>
      </c>
      <c r="W2880">
        <f>SUMIFS(COT!N:N,COT!$A:$A,YEAR(daily!$A2880),COT!$B:$B,WEEKNUM(daily!$A2880))</f>
        <v>88</v>
      </c>
      <c r="X2880">
        <f>SUMIFS(COT!O:O,COT!$A:$A,YEAR(daily!$A2880),COT!$B:$B,WEEKNUM(daily!$A2880))</f>
        <v>157</v>
      </c>
      <c r="Y2880">
        <f>SUMIFS(COT!P:P,COT!$A:$A,YEAR(daily!$A2880),COT!$B:$B,WEEKNUM(daily!$A2880))</f>
        <v>92</v>
      </c>
      <c r="Z2880">
        <f>SUMIFS(COT!Q:Q,COT!$A:$A,YEAR(daily!$A2880),COT!$B:$B,WEEKNUM(daily!$A2880))</f>
        <v>103</v>
      </c>
      <c r="AA2880">
        <f>SUMIFS(Saudi!B:B,Saudi!$A:$A,YEAR(daily!$A2880))</f>
        <v>1117.7919999999999</v>
      </c>
      <c r="AB2880">
        <f>SUMIFS(Saudi!C:C,Saudi!$A:$A,YEAR(daily!$A2880))</f>
        <v>837.5</v>
      </c>
      <c r="AC2880">
        <f>SUMIFS(Saudi!F:F,Saudi!$A:$A,YEAR(daily!$A2880))</f>
        <v>4186680</v>
      </c>
      <c r="AD2880">
        <f>SUMIFS(Saudi!G:G,Saudi!$A:$A,YEAR(daily!$A2880))</f>
        <v>95.120400125395847</v>
      </c>
      <c r="AE2880">
        <f>SUMIFS(Saudi!H:H,Saudi!$A:$A,YEAR(daily!$A2880))</f>
        <v>398238676.7969923</v>
      </c>
      <c r="AF2880" s="5">
        <f t="shared" si="113"/>
        <v>8</v>
      </c>
      <c r="AG2880" s="5">
        <f t="shared" si="114"/>
        <v>2011</v>
      </c>
    </row>
    <row r="2881" spans="1:33">
      <c r="A2881" s="3">
        <v>40767</v>
      </c>
      <c r="B2881" s="1">
        <v>203031</v>
      </c>
      <c r="C2881" s="1">
        <v>143025</v>
      </c>
      <c r="D2881" s="1">
        <v>198750</v>
      </c>
      <c r="E2881" s="1">
        <v>85.38</v>
      </c>
      <c r="F2881" s="1">
        <v>86.05</v>
      </c>
      <c r="G2881" s="1">
        <v>86.44</v>
      </c>
      <c r="H2881" s="2">
        <v>52.5</v>
      </c>
      <c r="I2881" s="2">
        <v>29.4</v>
      </c>
      <c r="J2881" s="2">
        <v>87.7</v>
      </c>
      <c r="K2881" s="2">
        <v>88.4</v>
      </c>
      <c r="L2881">
        <f>SUMIFS(US!B:B,US!$D:$D,YEAR(daily!$A2881),US!$E:$E,MONTH(daily!$A2881))</f>
        <v>10215</v>
      </c>
      <c r="M2881">
        <f>SUMIFS(US!C:C,US!$D:$D,YEAR(daily!$A2881),US!$E:$E,MONTH(daily!$A2881))</f>
        <v>19349</v>
      </c>
      <c r="N2881">
        <f>SUMIFS(COT!E:E,COT!$A:$A,YEAR(daily!$A2881),COT!$B:$B,WEEKNUM(daily!$A2881))</f>
        <v>1564480</v>
      </c>
      <c r="O2881">
        <f>SUMIFS(COT!F:F,COT!$A:$A,YEAR(daily!$A2881),COT!$B:$B,WEEKNUM(daily!$A2881))</f>
        <v>325259</v>
      </c>
      <c r="P2881">
        <f>SUMIFS(COT!G:G,COT!$A:$A,YEAR(daily!$A2881),COT!$B:$B,WEEKNUM(daily!$A2881))</f>
        <v>189541</v>
      </c>
      <c r="Q2881">
        <f>SUMIFS(COT!H:H,COT!$A:$A,YEAR(daily!$A2881),COT!$B:$B,WEEKNUM(daily!$A2881))</f>
        <v>426522</v>
      </c>
      <c r="R2881">
        <f>SUMIFS(COT!I:I,COT!$A:$A,YEAR(daily!$A2881),COT!$B:$B,WEEKNUM(daily!$A2881))</f>
        <v>717466</v>
      </c>
      <c r="S2881">
        <f>SUMIFS(COT!J:J,COT!$A:$A,YEAR(daily!$A2881),COT!$B:$B,WEEKNUM(daily!$A2881))</f>
        <v>882939</v>
      </c>
      <c r="T2881">
        <f>SUMIFS(COT!K:K,COT!$A:$A,YEAR(daily!$A2881),COT!$B:$B,WEEKNUM(daily!$A2881))</f>
        <v>95233</v>
      </c>
      <c r="U2881">
        <f>SUMIFS(COT!L:L,COT!$A:$A,YEAR(daily!$A2881),COT!$B:$B,WEEKNUM(daily!$A2881))</f>
        <v>65478</v>
      </c>
      <c r="V2881">
        <f>SUMIFS(COT!M:M,COT!$A:$A,YEAR(daily!$A2881),COT!$B:$B,WEEKNUM(daily!$A2881))</f>
        <v>126</v>
      </c>
      <c r="W2881">
        <f>SUMIFS(COT!N:N,COT!$A:$A,YEAR(daily!$A2881),COT!$B:$B,WEEKNUM(daily!$A2881))</f>
        <v>88</v>
      </c>
      <c r="X2881">
        <f>SUMIFS(COT!O:O,COT!$A:$A,YEAR(daily!$A2881),COT!$B:$B,WEEKNUM(daily!$A2881))</f>
        <v>157</v>
      </c>
      <c r="Y2881">
        <f>SUMIFS(COT!P:P,COT!$A:$A,YEAR(daily!$A2881),COT!$B:$B,WEEKNUM(daily!$A2881))</f>
        <v>92</v>
      </c>
      <c r="Z2881">
        <f>SUMIFS(COT!Q:Q,COT!$A:$A,YEAR(daily!$A2881),COT!$B:$B,WEEKNUM(daily!$A2881))</f>
        <v>103</v>
      </c>
      <c r="AA2881">
        <f>SUMIFS(Saudi!B:B,Saudi!$A:$A,YEAR(daily!$A2881))</f>
        <v>1117.7919999999999</v>
      </c>
      <c r="AB2881">
        <f>SUMIFS(Saudi!C:C,Saudi!$A:$A,YEAR(daily!$A2881))</f>
        <v>837.5</v>
      </c>
      <c r="AC2881">
        <f>SUMIFS(Saudi!F:F,Saudi!$A:$A,YEAR(daily!$A2881))</f>
        <v>4186680</v>
      </c>
      <c r="AD2881">
        <f>SUMIFS(Saudi!G:G,Saudi!$A:$A,YEAR(daily!$A2881))</f>
        <v>95.120400125395847</v>
      </c>
      <c r="AE2881">
        <f>SUMIFS(Saudi!H:H,Saudi!$A:$A,YEAR(daily!$A2881))</f>
        <v>398238676.7969923</v>
      </c>
      <c r="AF2881" s="5">
        <f t="shared" si="113"/>
        <v>8</v>
      </c>
      <c r="AG2881" s="5">
        <f t="shared" si="114"/>
        <v>2011</v>
      </c>
    </row>
    <row r="2882" spans="1:33">
      <c r="A2882" s="3">
        <v>40770</v>
      </c>
      <c r="B2882" s="1">
        <v>170220</v>
      </c>
      <c r="C2882" s="1">
        <v>144991</v>
      </c>
      <c r="D2882" s="1">
        <v>202261</v>
      </c>
      <c r="E2882" s="1">
        <v>87.88</v>
      </c>
      <c r="F2882" s="1">
        <v>88.47</v>
      </c>
      <c r="G2882" s="1">
        <v>88.85</v>
      </c>
      <c r="H2882" s="2">
        <v>52.5</v>
      </c>
      <c r="I2882" s="2">
        <v>29.4</v>
      </c>
      <c r="J2882" s="2">
        <v>87.7</v>
      </c>
      <c r="K2882" s="2">
        <v>88.4</v>
      </c>
      <c r="L2882">
        <f>SUMIFS(US!B:B,US!$D:$D,YEAR(daily!$A2882),US!$E:$E,MONTH(daily!$A2882))</f>
        <v>10215</v>
      </c>
      <c r="M2882">
        <f>SUMIFS(US!C:C,US!$D:$D,YEAR(daily!$A2882),US!$E:$E,MONTH(daily!$A2882))</f>
        <v>19349</v>
      </c>
      <c r="N2882">
        <f>SUMIFS(COT!E:E,COT!$A:$A,YEAR(daily!$A2882),COT!$B:$B,WEEKNUM(daily!$A2882))</f>
        <v>1553021</v>
      </c>
      <c r="O2882">
        <f>SUMIFS(COT!F:F,COT!$A:$A,YEAR(daily!$A2882),COT!$B:$B,WEEKNUM(daily!$A2882))</f>
        <v>323171</v>
      </c>
      <c r="P2882">
        <f>SUMIFS(COT!G:G,COT!$A:$A,YEAR(daily!$A2882),COT!$B:$B,WEEKNUM(daily!$A2882))</f>
        <v>191937</v>
      </c>
      <c r="Q2882">
        <f>SUMIFS(COT!H:H,COT!$A:$A,YEAR(daily!$A2882),COT!$B:$B,WEEKNUM(daily!$A2882))</f>
        <v>413324</v>
      </c>
      <c r="R2882">
        <f>SUMIFS(COT!I:I,COT!$A:$A,YEAR(daily!$A2882),COT!$B:$B,WEEKNUM(daily!$A2882))</f>
        <v>741831</v>
      </c>
      <c r="S2882">
        <f>SUMIFS(COT!J:J,COT!$A:$A,YEAR(daily!$A2882),COT!$B:$B,WEEKNUM(daily!$A2882))</f>
        <v>883516</v>
      </c>
      <c r="T2882">
        <f>SUMIFS(COT!K:K,COT!$A:$A,YEAR(daily!$A2882),COT!$B:$B,WEEKNUM(daily!$A2882))</f>
        <v>74695</v>
      </c>
      <c r="U2882">
        <f>SUMIFS(COT!L:L,COT!$A:$A,YEAR(daily!$A2882),COT!$B:$B,WEEKNUM(daily!$A2882))</f>
        <v>64244</v>
      </c>
      <c r="V2882">
        <f>SUMIFS(COT!M:M,COT!$A:$A,YEAR(daily!$A2882),COT!$B:$B,WEEKNUM(daily!$A2882))</f>
        <v>121</v>
      </c>
      <c r="W2882">
        <f>SUMIFS(COT!N:N,COT!$A:$A,YEAR(daily!$A2882),COT!$B:$B,WEEKNUM(daily!$A2882))</f>
        <v>99</v>
      </c>
      <c r="X2882">
        <f>SUMIFS(COT!O:O,COT!$A:$A,YEAR(daily!$A2882),COT!$B:$B,WEEKNUM(daily!$A2882))</f>
        <v>167</v>
      </c>
      <c r="Y2882">
        <f>SUMIFS(COT!P:P,COT!$A:$A,YEAR(daily!$A2882),COT!$B:$B,WEEKNUM(daily!$A2882))</f>
        <v>93</v>
      </c>
      <c r="Z2882">
        <f>SUMIFS(COT!Q:Q,COT!$A:$A,YEAR(daily!$A2882),COT!$B:$B,WEEKNUM(daily!$A2882))</f>
        <v>104</v>
      </c>
      <c r="AA2882">
        <f>SUMIFS(Saudi!B:B,Saudi!$A:$A,YEAR(daily!$A2882))</f>
        <v>1117.7919999999999</v>
      </c>
      <c r="AB2882">
        <f>SUMIFS(Saudi!C:C,Saudi!$A:$A,YEAR(daily!$A2882))</f>
        <v>837.5</v>
      </c>
      <c r="AC2882">
        <f>SUMIFS(Saudi!F:F,Saudi!$A:$A,YEAR(daily!$A2882))</f>
        <v>4186680</v>
      </c>
      <c r="AD2882">
        <f>SUMIFS(Saudi!G:G,Saudi!$A:$A,YEAR(daily!$A2882))</f>
        <v>95.120400125395847</v>
      </c>
      <c r="AE2882">
        <f>SUMIFS(Saudi!H:H,Saudi!$A:$A,YEAR(daily!$A2882))</f>
        <v>398238676.7969923</v>
      </c>
      <c r="AF2882" s="5">
        <f t="shared" ref="AF2882:AF2945" si="115">MONTH(A2882)</f>
        <v>8</v>
      </c>
      <c r="AG2882" s="5">
        <f t="shared" ref="AG2882:AG2945" si="116">YEAR(A2882)</f>
        <v>2011</v>
      </c>
    </row>
    <row r="2883" spans="1:33">
      <c r="A2883" s="3">
        <v>40771</v>
      </c>
      <c r="B2883" s="1">
        <v>130701</v>
      </c>
      <c r="C2883" s="1">
        <v>147646</v>
      </c>
      <c r="D2883" s="1">
        <v>203581</v>
      </c>
      <c r="E2883" s="1">
        <v>86.65</v>
      </c>
      <c r="F2883" s="1">
        <v>87.18</v>
      </c>
      <c r="G2883" s="1">
        <v>87.56</v>
      </c>
      <c r="H2883" s="2">
        <v>52.5</v>
      </c>
      <c r="I2883" s="2">
        <v>29.4</v>
      </c>
      <c r="J2883" s="2">
        <v>87.7</v>
      </c>
      <c r="K2883" s="2">
        <v>88.4</v>
      </c>
      <c r="L2883">
        <f>SUMIFS(US!B:B,US!$D:$D,YEAR(daily!$A2883),US!$E:$E,MONTH(daily!$A2883))</f>
        <v>10215</v>
      </c>
      <c r="M2883">
        <f>SUMIFS(US!C:C,US!$D:$D,YEAR(daily!$A2883),US!$E:$E,MONTH(daily!$A2883))</f>
        <v>19349</v>
      </c>
      <c r="N2883">
        <f>SUMIFS(COT!E:E,COT!$A:$A,YEAR(daily!$A2883),COT!$B:$B,WEEKNUM(daily!$A2883))</f>
        <v>1553021</v>
      </c>
      <c r="O2883">
        <f>SUMIFS(COT!F:F,COT!$A:$A,YEAR(daily!$A2883),COT!$B:$B,WEEKNUM(daily!$A2883))</f>
        <v>323171</v>
      </c>
      <c r="P2883">
        <f>SUMIFS(COT!G:G,COT!$A:$A,YEAR(daily!$A2883),COT!$B:$B,WEEKNUM(daily!$A2883))</f>
        <v>191937</v>
      </c>
      <c r="Q2883">
        <f>SUMIFS(COT!H:H,COT!$A:$A,YEAR(daily!$A2883),COT!$B:$B,WEEKNUM(daily!$A2883))</f>
        <v>413324</v>
      </c>
      <c r="R2883">
        <f>SUMIFS(COT!I:I,COT!$A:$A,YEAR(daily!$A2883),COT!$B:$B,WEEKNUM(daily!$A2883))</f>
        <v>741831</v>
      </c>
      <c r="S2883">
        <f>SUMIFS(COT!J:J,COT!$A:$A,YEAR(daily!$A2883),COT!$B:$B,WEEKNUM(daily!$A2883))</f>
        <v>883516</v>
      </c>
      <c r="T2883">
        <f>SUMIFS(COT!K:K,COT!$A:$A,YEAR(daily!$A2883),COT!$B:$B,WEEKNUM(daily!$A2883))</f>
        <v>74695</v>
      </c>
      <c r="U2883">
        <f>SUMIFS(COT!L:L,COT!$A:$A,YEAR(daily!$A2883),COT!$B:$B,WEEKNUM(daily!$A2883))</f>
        <v>64244</v>
      </c>
      <c r="V2883">
        <f>SUMIFS(COT!M:M,COT!$A:$A,YEAR(daily!$A2883),COT!$B:$B,WEEKNUM(daily!$A2883))</f>
        <v>121</v>
      </c>
      <c r="W2883">
        <f>SUMIFS(COT!N:N,COT!$A:$A,YEAR(daily!$A2883),COT!$B:$B,WEEKNUM(daily!$A2883))</f>
        <v>99</v>
      </c>
      <c r="X2883">
        <f>SUMIFS(COT!O:O,COT!$A:$A,YEAR(daily!$A2883),COT!$B:$B,WEEKNUM(daily!$A2883))</f>
        <v>167</v>
      </c>
      <c r="Y2883">
        <f>SUMIFS(COT!P:P,COT!$A:$A,YEAR(daily!$A2883),COT!$B:$B,WEEKNUM(daily!$A2883))</f>
        <v>93</v>
      </c>
      <c r="Z2883">
        <f>SUMIFS(COT!Q:Q,COT!$A:$A,YEAR(daily!$A2883),COT!$B:$B,WEEKNUM(daily!$A2883))</f>
        <v>104</v>
      </c>
      <c r="AA2883">
        <f>SUMIFS(Saudi!B:B,Saudi!$A:$A,YEAR(daily!$A2883))</f>
        <v>1117.7919999999999</v>
      </c>
      <c r="AB2883">
        <f>SUMIFS(Saudi!C:C,Saudi!$A:$A,YEAR(daily!$A2883))</f>
        <v>837.5</v>
      </c>
      <c r="AC2883">
        <f>SUMIFS(Saudi!F:F,Saudi!$A:$A,YEAR(daily!$A2883))</f>
        <v>4186680</v>
      </c>
      <c r="AD2883">
        <f>SUMIFS(Saudi!G:G,Saudi!$A:$A,YEAR(daily!$A2883))</f>
        <v>95.120400125395847</v>
      </c>
      <c r="AE2883">
        <f>SUMIFS(Saudi!H:H,Saudi!$A:$A,YEAR(daily!$A2883))</f>
        <v>398238676.7969923</v>
      </c>
      <c r="AF2883" s="5">
        <f t="shared" si="115"/>
        <v>8</v>
      </c>
      <c r="AG2883" s="5">
        <f t="shared" si="116"/>
        <v>2011</v>
      </c>
    </row>
    <row r="2884" spans="1:33">
      <c r="A2884" s="3">
        <v>40772</v>
      </c>
      <c r="B2884" s="1">
        <v>82463</v>
      </c>
      <c r="C2884" s="1">
        <v>146489</v>
      </c>
      <c r="D2884" s="1">
        <v>199515</v>
      </c>
      <c r="E2884" s="1">
        <v>87.58</v>
      </c>
      <c r="F2884" s="1">
        <v>88.05</v>
      </c>
      <c r="G2884" s="1">
        <v>88.42</v>
      </c>
      <c r="H2884" s="2">
        <v>52.5</v>
      </c>
      <c r="I2884" s="2">
        <v>29.4</v>
      </c>
      <c r="J2884" s="2">
        <v>87.7</v>
      </c>
      <c r="K2884" s="2">
        <v>88.4</v>
      </c>
      <c r="L2884">
        <f>SUMIFS(US!B:B,US!$D:$D,YEAR(daily!$A2884),US!$E:$E,MONTH(daily!$A2884))</f>
        <v>10215</v>
      </c>
      <c r="M2884">
        <f>SUMIFS(US!C:C,US!$D:$D,YEAR(daily!$A2884),US!$E:$E,MONTH(daily!$A2884))</f>
        <v>19349</v>
      </c>
      <c r="N2884">
        <f>SUMIFS(COT!E:E,COT!$A:$A,YEAR(daily!$A2884),COT!$B:$B,WEEKNUM(daily!$A2884))</f>
        <v>1553021</v>
      </c>
      <c r="O2884">
        <f>SUMIFS(COT!F:F,COT!$A:$A,YEAR(daily!$A2884),COT!$B:$B,WEEKNUM(daily!$A2884))</f>
        <v>323171</v>
      </c>
      <c r="P2884">
        <f>SUMIFS(COT!G:G,COT!$A:$A,YEAR(daily!$A2884),COT!$B:$B,WEEKNUM(daily!$A2884))</f>
        <v>191937</v>
      </c>
      <c r="Q2884">
        <f>SUMIFS(COT!H:H,COT!$A:$A,YEAR(daily!$A2884),COT!$B:$B,WEEKNUM(daily!$A2884))</f>
        <v>413324</v>
      </c>
      <c r="R2884">
        <f>SUMIFS(COT!I:I,COT!$A:$A,YEAR(daily!$A2884),COT!$B:$B,WEEKNUM(daily!$A2884))</f>
        <v>741831</v>
      </c>
      <c r="S2884">
        <f>SUMIFS(COT!J:J,COT!$A:$A,YEAR(daily!$A2884),COT!$B:$B,WEEKNUM(daily!$A2884))</f>
        <v>883516</v>
      </c>
      <c r="T2884">
        <f>SUMIFS(COT!K:K,COT!$A:$A,YEAR(daily!$A2884),COT!$B:$B,WEEKNUM(daily!$A2884))</f>
        <v>74695</v>
      </c>
      <c r="U2884">
        <f>SUMIFS(COT!L:L,COT!$A:$A,YEAR(daily!$A2884),COT!$B:$B,WEEKNUM(daily!$A2884))</f>
        <v>64244</v>
      </c>
      <c r="V2884">
        <f>SUMIFS(COT!M:M,COT!$A:$A,YEAR(daily!$A2884),COT!$B:$B,WEEKNUM(daily!$A2884))</f>
        <v>121</v>
      </c>
      <c r="W2884">
        <f>SUMIFS(COT!N:N,COT!$A:$A,YEAR(daily!$A2884),COT!$B:$B,WEEKNUM(daily!$A2884))</f>
        <v>99</v>
      </c>
      <c r="X2884">
        <f>SUMIFS(COT!O:O,COT!$A:$A,YEAR(daily!$A2884),COT!$B:$B,WEEKNUM(daily!$A2884))</f>
        <v>167</v>
      </c>
      <c r="Y2884">
        <f>SUMIFS(COT!P:P,COT!$A:$A,YEAR(daily!$A2884),COT!$B:$B,WEEKNUM(daily!$A2884))</f>
        <v>93</v>
      </c>
      <c r="Z2884">
        <f>SUMIFS(COT!Q:Q,COT!$A:$A,YEAR(daily!$A2884),COT!$B:$B,WEEKNUM(daily!$A2884))</f>
        <v>104</v>
      </c>
      <c r="AA2884">
        <f>SUMIFS(Saudi!B:B,Saudi!$A:$A,YEAR(daily!$A2884))</f>
        <v>1117.7919999999999</v>
      </c>
      <c r="AB2884">
        <f>SUMIFS(Saudi!C:C,Saudi!$A:$A,YEAR(daily!$A2884))</f>
        <v>837.5</v>
      </c>
      <c r="AC2884">
        <f>SUMIFS(Saudi!F:F,Saudi!$A:$A,YEAR(daily!$A2884))</f>
        <v>4186680</v>
      </c>
      <c r="AD2884">
        <f>SUMIFS(Saudi!G:G,Saudi!$A:$A,YEAR(daily!$A2884))</f>
        <v>95.120400125395847</v>
      </c>
      <c r="AE2884">
        <f>SUMIFS(Saudi!H:H,Saudi!$A:$A,YEAR(daily!$A2884))</f>
        <v>398238676.7969923</v>
      </c>
      <c r="AF2884" s="5">
        <f t="shared" si="115"/>
        <v>8</v>
      </c>
      <c r="AG2884" s="5">
        <f t="shared" si="116"/>
        <v>2011</v>
      </c>
    </row>
    <row r="2885" spans="1:33">
      <c r="A2885" s="3">
        <v>40773</v>
      </c>
      <c r="B2885" s="1">
        <v>53694</v>
      </c>
      <c r="C2885" s="1">
        <v>143993</v>
      </c>
      <c r="D2885" s="1">
        <v>195731</v>
      </c>
      <c r="E2885" s="1">
        <v>82.38</v>
      </c>
      <c r="F2885" s="1">
        <v>82.83</v>
      </c>
      <c r="G2885" s="1">
        <v>83.19</v>
      </c>
      <c r="H2885" s="2">
        <v>52.5</v>
      </c>
      <c r="I2885" s="2">
        <v>29.4</v>
      </c>
      <c r="J2885" s="2">
        <v>87.7</v>
      </c>
      <c r="K2885" s="2">
        <v>88.4</v>
      </c>
      <c r="L2885">
        <f>SUMIFS(US!B:B,US!$D:$D,YEAR(daily!$A2885),US!$E:$E,MONTH(daily!$A2885))</f>
        <v>10215</v>
      </c>
      <c r="M2885">
        <f>SUMIFS(US!C:C,US!$D:$D,YEAR(daily!$A2885),US!$E:$E,MONTH(daily!$A2885))</f>
        <v>19349</v>
      </c>
      <c r="N2885">
        <f>SUMIFS(COT!E:E,COT!$A:$A,YEAR(daily!$A2885),COT!$B:$B,WEEKNUM(daily!$A2885))</f>
        <v>1553021</v>
      </c>
      <c r="O2885">
        <f>SUMIFS(COT!F:F,COT!$A:$A,YEAR(daily!$A2885),COT!$B:$B,WEEKNUM(daily!$A2885))</f>
        <v>323171</v>
      </c>
      <c r="P2885">
        <f>SUMIFS(COT!G:G,COT!$A:$A,YEAR(daily!$A2885),COT!$B:$B,WEEKNUM(daily!$A2885))</f>
        <v>191937</v>
      </c>
      <c r="Q2885">
        <f>SUMIFS(COT!H:H,COT!$A:$A,YEAR(daily!$A2885),COT!$B:$B,WEEKNUM(daily!$A2885))</f>
        <v>413324</v>
      </c>
      <c r="R2885">
        <f>SUMIFS(COT!I:I,COT!$A:$A,YEAR(daily!$A2885),COT!$B:$B,WEEKNUM(daily!$A2885))</f>
        <v>741831</v>
      </c>
      <c r="S2885">
        <f>SUMIFS(COT!J:J,COT!$A:$A,YEAR(daily!$A2885),COT!$B:$B,WEEKNUM(daily!$A2885))</f>
        <v>883516</v>
      </c>
      <c r="T2885">
        <f>SUMIFS(COT!K:K,COT!$A:$A,YEAR(daily!$A2885),COT!$B:$B,WEEKNUM(daily!$A2885))</f>
        <v>74695</v>
      </c>
      <c r="U2885">
        <f>SUMIFS(COT!L:L,COT!$A:$A,YEAR(daily!$A2885),COT!$B:$B,WEEKNUM(daily!$A2885))</f>
        <v>64244</v>
      </c>
      <c r="V2885">
        <f>SUMIFS(COT!M:M,COT!$A:$A,YEAR(daily!$A2885),COT!$B:$B,WEEKNUM(daily!$A2885))</f>
        <v>121</v>
      </c>
      <c r="W2885">
        <f>SUMIFS(COT!N:N,COT!$A:$A,YEAR(daily!$A2885),COT!$B:$B,WEEKNUM(daily!$A2885))</f>
        <v>99</v>
      </c>
      <c r="X2885">
        <f>SUMIFS(COT!O:O,COT!$A:$A,YEAR(daily!$A2885),COT!$B:$B,WEEKNUM(daily!$A2885))</f>
        <v>167</v>
      </c>
      <c r="Y2885">
        <f>SUMIFS(COT!P:P,COT!$A:$A,YEAR(daily!$A2885),COT!$B:$B,WEEKNUM(daily!$A2885))</f>
        <v>93</v>
      </c>
      <c r="Z2885">
        <f>SUMIFS(COT!Q:Q,COT!$A:$A,YEAR(daily!$A2885),COT!$B:$B,WEEKNUM(daily!$A2885))</f>
        <v>104</v>
      </c>
      <c r="AA2885">
        <f>SUMIFS(Saudi!B:B,Saudi!$A:$A,YEAR(daily!$A2885))</f>
        <v>1117.7919999999999</v>
      </c>
      <c r="AB2885">
        <f>SUMIFS(Saudi!C:C,Saudi!$A:$A,YEAR(daily!$A2885))</f>
        <v>837.5</v>
      </c>
      <c r="AC2885">
        <f>SUMIFS(Saudi!F:F,Saudi!$A:$A,YEAR(daily!$A2885))</f>
        <v>4186680</v>
      </c>
      <c r="AD2885">
        <f>SUMIFS(Saudi!G:G,Saudi!$A:$A,YEAR(daily!$A2885))</f>
        <v>95.120400125395847</v>
      </c>
      <c r="AE2885">
        <f>SUMIFS(Saudi!H:H,Saudi!$A:$A,YEAR(daily!$A2885))</f>
        <v>398238676.7969923</v>
      </c>
      <c r="AF2885" s="5">
        <f t="shared" si="115"/>
        <v>8</v>
      </c>
      <c r="AG2885" s="5">
        <f t="shared" si="116"/>
        <v>2011</v>
      </c>
    </row>
    <row r="2886" spans="1:33">
      <c r="A2886" s="3">
        <v>40774</v>
      </c>
      <c r="B2886" s="1">
        <v>19072</v>
      </c>
      <c r="C2886" s="1">
        <v>143976</v>
      </c>
      <c r="D2886" s="1">
        <v>199254</v>
      </c>
      <c r="E2886" s="1">
        <v>82.26</v>
      </c>
      <c r="F2886" s="1">
        <v>82.77</v>
      </c>
      <c r="G2886" s="1">
        <v>83.17</v>
      </c>
      <c r="H2886" s="2">
        <v>52.5</v>
      </c>
      <c r="I2886" s="2">
        <v>29.4</v>
      </c>
      <c r="J2886" s="2">
        <v>87.7</v>
      </c>
      <c r="K2886" s="2">
        <v>88.4</v>
      </c>
      <c r="L2886">
        <f>SUMIFS(US!B:B,US!$D:$D,YEAR(daily!$A2886),US!$E:$E,MONTH(daily!$A2886))</f>
        <v>10215</v>
      </c>
      <c r="M2886">
        <f>SUMIFS(US!C:C,US!$D:$D,YEAR(daily!$A2886),US!$E:$E,MONTH(daily!$A2886))</f>
        <v>19349</v>
      </c>
      <c r="N2886">
        <f>SUMIFS(COT!E:E,COT!$A:$A,YEAR(daily!$A2886),COT!$B:$B,WEEKNUM(daily!$A2886))</f>
        <v>1553021</v>
      </c>
      <c r="O2886">
        <f>SUMIFS(COT!F:F,COT!$A:$A,YEAR(daily!$A2886),COT!$B:$B,WEEKNUM(daily!$A2886))</f>
        <v>323171</v>
      </c>
      <c r="P2886">
        <f>SUMIFS(COT!G:G,COT!$A:$A,YEAR(daily!$A2886),COT!$B:$B,WEEKNUM(daily!$A2886))</f>
        <v>191937</v>
      </c>
      <c r="Q2886">
        <f>SUMIFS(COT!H:H,COT!$A:$A,YEAR(daily!$A2886),COT!$B:$B,WEEKNUM(daily!$A2886))</f>
        <v>413324</v>
      </c>
      <c r="R2886">
        <f>SUMIFS(COT!I:I,COT!$A:$A,YEAR(daily!$A2886),COT!$B:$B,WEEKNUM(daily!$A2886))</f>
        <v>741831</v>
      </c>
      <c r="S2886">
        <f>SUMIFS(COT!J:J,COT!$A:$A,YEAR(daily!$A2886),COT!$B:$B,WEEKNUM(daily!$A2886))</f>
        <v>883516</v>
      </c>
      <c r="T2886">
        <f>SUMIFS(COT!K:K,COT!$A:$A,YEAR(daily!$A2886),COT!$B:$B,WEEKNUM(daily!$A2886))</f>
        <v>74695</v>
      </c>
      <c r="U2886">
        <f>SUMIFS(COT!L:L,COT!$A:$A,YEAR(daily!$A2886),COT!$B:$B,WEEKNUM(daily!$A2886))</f>
        <v>64244</v>
      </c>
      <c r="V2886">
        <f>SUMIFS(COT!M:M,COT!$A:$A,YEAR(daily!$A2886),COT!$B:$B,WEEKNUM(daily!$A2886))</f>
        <v>121</v>
      </c>
      <c r="W2886">
        <f>SUMIFS(COT!N:N,COT!$A:$A,YEAR(daily!$A2886),COT!$B:$B,WEEKNUM(daily!$A2886))</f>
        <v>99</v>
      </c>
      <c r="X2886">
        <f>SUMIFS(COT!O:O,COT!$A:$A,YEAR(daily!$A2886),COT!$B:$B,WEEKNUM(daily!$A2886))</f>
        <v>167</v>
      </c>
      <c r="Y2886">
        <f>SUMIFS(COT!P:P,COT!$A:$A,YEAR(daily!$A2886),COT!$B:$B,WEEKNUM(daily!$A2886))</f>
        <v>93</v>
      </c>
      <c r="Z2886">
        <f>SUMIFS(COT!Q:Q,COT!$A:$A,YEAR(daily!$A2886),COT!$B:$B,WEEKNUM(daily!$A2886))</f>
        <v>104</v>
      </c>
      <c r="AA2886">
        <f>SUMIFS(Saudi!B:B,Saudi!$A:$A,YEAR(daily!$A2886))</f>
        <v>1117.7919999999999</v>
      </c>
      <c r="AB2886">
        <f>SUMIFS(Saudi!C:C,Saudi!$A:$A,YEAR(daily!$A2886))</f>
        <v>837.5</v>
      </c>
      <c r="AC2886">
        <f>SUMIFS(Saudi!F:F,Saudi!$A:$A,YEAR(daily!$A2886))</f>
        <v>4186680</v>
      </c>
      <c r="AD2886">
        <f>SUMIFS(Saudi!G:G,Saudi!$A:$A,YEAR(daily!$A2886))</f>
        <v>95.120400125395847</v>
      </c>
      <c r="AE2886">
        <f>SUMIFS(Saudi!H:H,Saudi!$A:$A,YEAR(daily!$A2886))</f>
        <v>398238676.7969923</v>
      </c>
      <c r="AF2886" s="5">
        <f t="shared" si="115"/>
        <v>8</v>
      </c>
      <c r="AG2886" s="5">
        <f t="shared" si="116"/>
        <v>2011</v>
      </c>
    </row>
    <row r="2887" spans="1:33">
      <c r="A2887" s="3">
        <v>40777</v>
      </c>
      <c r="B2887" s="1">
        <v>3203</v>
      </c>
      <c r="C2887" s="1">
        <v>145297</v>
      </c>
      <c r="D2887" s="1">
        <v>198409</v>
      </c>
      <c r="E2887" s="1">
        <v>84.12</v>
      </c>
      <c r="F2887" s="1">
        <v>84.69</v>
      </c>
      <c r="G2887" s="1">
        <v>85.03</v>
      </c>
      <c r="H2887" s="2">
        <v>52.5</v>
      </c>
      <c r="I2887" s="2">
        <v>29.4</v>
      </c>
      <c r="J2887" s="2">
        <v>87.7</v>
      </c>
      <c r="K2887" s="2">
        <v>88.4</v>
      </c>
      <c r="L2887">
        <f>SUMIFS(US!B:B,US!$D:$D,YEAR(daily!$A2887),US!$E:$E,MONTH(daily!$A2887))</f>
        <v>10215</v>
      </c>
      <c r="M2887">
        <f>SUMIFS(US!C:C,US!$D:$D,YEAR(daily!$A2887),US!$E:$E,MONTH(daily!$A2887))</f>
        <v>19349</v>
      </c>
      <c r="N2887">
        <f>SUMIFS(COT!E:E,COT!$A:$A,YEAR(daily!$A2887),COT!$B:$B,WEEKNUM(daily!$A2887))</f>
        <v>1465256</v>
      </c>
      <c r="O2887">
        <f>SUMIFS(COT!F:F,COT!$A:$A,YEAR(daily!$A2887),COT!$B:$B,WEEKNUM(daily!$A2887))</f>
        <v>316226</v>
      </c>
      <c r="P2887">
        <f>SUMIFS(COT!G:G,COT!$A:$A,YEAR(daily!$A2887),COT!$B:$B,WEEKNUM(daily!$A2887))</f>
        <v>179886</v>
      </c>
      <c r="Q2887">
        <f>SUMIFS(COT!H:H,COT!$A:$A,YEAR(daily!$A2887),COT!$B:$B,WEEKNUM(daily!$A2887))</f>
        <v>364062</v>
      </c>
      <c r="R2887">
        <f>SUMIFS(COT!I:I,COT!$A:$A,YEAR(daily!$A2887),COT!$B:$B,WEEKNUM(daily!$A2887))</f>
        <v>709810</v>
      </c>
      <c r="S2887">
        <f>SUMIFS(COT!J:J,COT!$A:$A,YEAR(daily!$A2887),COT!$B:$B,WEEKNUM(daily!$A2887))</f>
        <v>860266</v>
      </c>
      <c r="T2887">
        <f>SUMIFS(COT!K:K,COT!$A:$A,YEAR(daily!$A2887),COT!$B:$B,WEEKNUM(daily!$A2887))</f>
        <v>75158</v>
      </c>
      <c r="U2887">
        <f>SUMIFS(COT!L:L,COT!$A:$A,YEAR(daily!$A2887),COT!$B:$B,WEEKNUM(daily!$A2887))</f>
        <v>61042</v>
      </c>
      <c r="V2887">
        <f>SUMIFS(COT!M:M,COT!$A:$A,YEAR(daily!$A2887),COT!$B:$B,WEEKNUM(daily!$A2887))</f>
        <v>112</v>
      </c>
      <c r="W2887">
        <f>SUMIFS(COT!N:N,COT!$A:$A,YEAR(daily!$A2887),COT!$B:$B,WEEKNUM(daily!$A2887))</f>
        <v>100</v>
      </c>
      <c r="X2887">
        <f>SUMIFS(COT!O:O,COT!$A:$A,YEAR(daily!$A2887),COT!$B:$B,WEEKNUM(daily!$A2887))</f>
        <v>152</v>
      </c>
      <c r="Y2887">
        <f>SUMIFS(COT!P:P,COT!$A:$A,YEAR(daily!$A2887),COT!$B:$B,WEEKNUM(daily!$A2887))</f>
        <v>92</v>
      </c>
      <c r="Z2887">
        <f>SUMIFS(COT!Q:Q,COT!$A:$A,YEAR(daily!$A2887),COT!$B:$B,WEEKNUM(daily!$A2887))</f>
        <v>105</v>
      </c>
      <c r="AA2887">
        <f>SUMIFS(Saudi!B:B,Saudi!$A:$A,YEAR(daily!$A2887))</f>
        <v>1117.7919999999999</v>
      </c>
      <c r="AB2887">
        <f>SUMIFS(Saudi!C:C,Saudi!$A:$A,YEAR(daily!$A2887))</f>
        <v>837.5</v>
      </c>
      <c r="AC2887">
        <f>SUMIFS(Saudi!F:F,Saudi!$A:$A,YEAR(daily!$A2887))</f>
        <v>4186680</v>
      </c>
      <c r="AD2887">
        <f>SUMIFS(Saudi!G:G,Saudi!$A:$A,YEAR(daily!$A2887))</f>
        <v>95.120400125395847</v>
      </c>
      <c r="AE2887">
        <f>SUMIFS(Saudi!H:H,Saudi!$A:$A,YEAR(daily!$A2887))</f>
        <v>398238676.7969923</v>
      </c>
      <c r="AF2887" s="5">
        <f t="shared" si="115"/>
        <v>8</v>
      </c>
      <c r="AG2887" s="5">
        <f t="shared" si="116"/>
        <v>2011</v>
      </c>
    </row>
    <row r="2888" spans="1:33">
      <c r="A2888" s="3">
        <v>40778</v>
      </c>
      <c r="B2888" s="1">
        <v>314556</v>
      </c>
      <c r="C2888" s="1">
        <v>198227</v>
      </c>
      <c r="D2888" s="1">
        <v>78936</v>
      </c>
      <c r="E2888" s="1">
        <v>85.44</v>
      </c>
      <c r="F2888" s="1">
        <v>86.11</v>
      </c>
      <c r="G2888" s="1">
        <v>86.51</v>
      </c>
      <c r="H2888" s="2">
        <v>52.5</v>
      </c>
      <c r="I2888" s="2">
        <v>29.4</v>
      </c>
      <c r="J2888" s="2">
        <v>87.7</v>
      </c>
      <c r="K2888" s="2">
        <v>88.4</v>
      </c>
      <c r="L2888">
        <f>SUMIFS(US!B:B,US!$D:$D,YEAR(daily!$A2888),US!$E:$E,MONTH(daily!$A2888))</f>
        <v>10215</v>
      </c>
      <c r="M2888">
        <f>SUMIFS(US!C:C,US!$D:$D,YEAR(daily!$A2888),US!$E:$E,MONTH(daily!$A2888))</f>
        <v>19349</v>
      </c>
      <c r="N2888">
        <f>SUMIFS(COT!E:E,COT!$A:$A,YEAR(daily!$A2888),COT!$B:$B,WEEKNUM(daily!$A2888))</f>
        <v>1465256</v>
      </c>
      <c r="O2888">
        <f>SUMIFS(COT!F:F,COT!$A:$A,YEAR(daily!$A2888),COT!$B:$B,WEEKNUM(daily!$A2888))</f>
        <v>316226</v>
      </c>
      <c r="P2888">
        <f>SUMIFS(COT!G:G,COT!$A:$A,YEAR(daily!$A2888),COT!$B:$B,WEEKNUM(daily!$A2888))</f>
        <v>179886</v>
      </c>
      <c r="Q2888">
        <f>SUMIFS(COT!H:H,COT!$A:$A,YEAR(daily!$A2888),COT!$B:$B,WEEKNUM(daily!$A2888))</f>
        <v>364062</v>
      </c>
      <c r="R2888">
        <f>SUMIFS(COT!I:I,COT!$A:$A,YEAR(daily!$A2888),COT!$B:$B,WEEKNUM(daily!$A2888))</f>
        <v>709810</v>
      </c>
      <c r="S2888">
        <f>SUMIFS(COT!J:J,COT!$A:$A,YEAR(daily!$A2888),COT!$B:$B,WEEKNUM(daily!$A2888))</f>
        <v>860266</v>
      </c>
      <c r="T2888">
        <f>SUMIFS(COT!K:K,COT!$A:$A,YEAR(daily!$A2888),COT!$B:$B,WEEKNUM(daily!$A2888))</f>
        <v>75158</v>
      </c>
      <c r="U2888">
        <f>SUMIFS(COT!L:L,COT!$A:$A,YEAR(daily!$A2888),COT!$B:$B,WEEKNUM(daily!$A2888))</f>
        <v>61042</v>
      </c>
      <c r="V2888">
        <f>SUMIFS(COT!M:M,COT!$A:$A,YEAR(daily!$A2888),COT!$B:$B,WEEKNUM(daily!$A2888))</f>
        <v>112</v>
      </c>
      <c r="W2888">
        <f>SUMIFS(COT!N:N,COT!$A:$A,YEAR(daily!$A2888),COT!$B:$B,WEEKNUM(daily!$A2888))</f>
        <v>100</v>
      </c>
      <c r="X2888">
        <f>SUMIFS(COT!O:O,COT!$A:$A,YEAR(daily!$A2888),COT!$B:$B,WEEKNUM(daily!$A2888))</f>
        <v>152</v>
      </c>
      <c r="Y2888">
        <f>SUMIFS(COT!P:P,COT!$A:$A,YEAR(daily!$A2888),COT!$B:$B,WEEKNUM(daily!$A2888))</f>
        <v>92</v>
      </c>
      <c r="Z2888">
        <f>SUMIFS(COT!Q:Q,COT!$A:$A,YEAR(daily!$A2888),COT!$B:$B,WEEKNUM(daily!$A2888))</f>
        <v>105</v>
      </c>
      <c r="AA2888">
        <f>SUMIFS(Saudi!B:B,Saudi!$A:$A,YEAR(daily!$A2888))</f>
        <v>1117.7919999999999</v>
      </c>
      <c r="AB2888">
        <f>SUMIFS(Saudi!C:C,Saudi!$A:$A,YEAR(daily!$A2888))</f>
        <v>837.5</v>
      </c>
      <c r="AC2888">
        <f>SUMIFS(Saudi!F:F,Saudi!$A:$A,YEAR(daily!$A2888))</f>
        <v>4186680</v>
      </c>
      <c r="AD2888">
        <f>SUMIFS(Saudi!G:G,Saudi!$A:$A,YEAR(daily!$A2888))</f>
        <v>95.120400125395847</v>
      </c>
      <c r="AE2888">
        <f>SUMIFS(Saudi!H:H,Saudi!$A:$A,YEAR(daily!$A2888))</f>
        <v>398238676.7969923</v>
      </c>
      <c r="AF2888" s="5">
        <f t="shared" si="115"/>
        <v>8</v>
      </c>
      <c r="AG2888" s="5">
        <f t="shared" si="116"/>
        <v>2011</v>
      </c>
    </row>
    <row r="2889" spans="1:33">
      <c r="A2889" s="3">
        <v>40779</v>
      </c>
      <c r="B2889" s="1">
        <v>307265</v>
      </c>
      <c r="C2889" s="1">
        <v>199751</v>
      </c>
      <c r="D2889" s="1">
        <v>80055</v>
      </c>
      <c r="E2889" s="1">
        <v>85.16</v>
      </c>
      <c r="F2889" s="1">
        <v>85.94</v>
      </c>
      <c r="G2889" s="1">
        <v>86.37</v>
      </c>
      <c r="H2889" s="2">
        <v>52.5</v>
      </c>
      <c r="I2889" s="2">
        <v>29.4</v>
      </c>
      <c r="J2889" s="2">
        <v>87.7</v>
      </c>
      <c r="K2889" s="2">
        <v>88.4</v>
      </c>
      <c r="L2889">
        <f>SUMIFS(US!B:B,US!$D:$D,YEAR(daily!$A2889),US!$E:$E,MONTH(daily!$A2889))</f>
        <v>10215</v>
      </c>
      <c r="M2889">
        <f>SUMIFS(US!C:C,US!$D:$D,YEAR(daily!$A2889),US!$E:$E,MONTH(daily!$A2889))</f>
        <v>19349</v>
      </c>
      <c r="N2889">
        <f>SUMIFS(COT!E:E,COT!$A:$A,YEAR(daily!$A2889),COT!$B:$B,WEEKNUM(daily!$A2889))</f>
        <v>1465256</v>
      </c>
      <c r="O2889">
        <f>SUMIFS(COT!F:F,COT!$A:$A,YEAR(daily!$A2889),COT!$B:$B,WEEKNUM(daily!$A2889))</f>
        <v>316226</v>
      </c>
      <c r="P2889">
        <f>SUMIFS(COT!G:G,COT!$A:$A,YEAR(daily!$A2889),COT!$B:$B,WEEKNUM(daily!$A2889))</f>
        <v>179886</v>
      </c>
      <c r="Q2889">
        <f>SUMIFS(COT!H:H,COT!$A:$A,YEAR(daily!$A2889),COT!$B:$B,WEEKNUM(daily!$A2889))</f>
        <v>364062</v>
      </c>
      <c r="R2889">
        <f>SUMIFS(COT!I:I,COT!$A:$A,YEAR(daily!$A2889),COT!$B:$B,WEEKNUM(daily!$A2889))</f>
        <v>709810</v>
      </c>
      <c r="S2889">
        <f>SUMIFS(COT!J:J,COT!$A:$A,YEAR(daily!$A2889),COT!$B:$B,WEEKNUM(daily!$A2889))</f>
        <v>860266</v>
      </c>
      <c r="T2889">
        <f>SUMIFS(COT!K:K,COT!$A:$A,YEAR(daily!$A2889),COT!$B:$B,WEEKNUM(daily!$A2889))</f>
        <v>75158</v>
      </c>
      <c r="U2889">
        <f>SUMIFS(COT!L:L,COT!$A:$A,YEAR(daily!$A2889),COT!$B:$B,WEEKNUM(daily!$A2889))</f>
        <v>61042</v>
      </c>
      <c r="V2889">
        <f>SUMIFS(COT!M:M,COT!$A:$A,YEAR(daily!$A2889),COT!$B:$B,WEEKNUM(daily!$A2889))</f>
        <v>112</v>
      </c>
      <c r="W2889">
        <f>SUMIFS(COT!N:N,COT!$A:$A,YEAR(daily!$A2889),COT!$B:$B,WEEKNUM(daily!$A2889))</f>
        <v>100</v>
      </c>
      <c r="X2889">
        <f>SUMIFS(COT!O:O,COT!$A:$A,YEAR(daily!$A2889),COT!$B:$B,WEEKNUM(daily!$A2889))</f>
        <v>152</v>
      </c>
      <c r="Y2889">
        <f>SUMIFS(COT!P:P,COT!$A:$A,YEAR(daily!$A2889),COT!$B:$B,WEEKNUM(daily!$A2889))</f>
        <v>92</v>
      </c>
      <c r="Z2889">
        <f>SUMIFS(COT!Q:Q,COT!$A:$A,YEAR(daily!$A2889),COT!$B:$B,WEEKNUM(daily!$A2889))</f>
        <v>105</v>
      </c>
      <c r="AA2889">
        <f>SUMIFS(Saudi!B:B,Saudi!$A:$A,YEAR(daily!$A2889))</f>
        <v>1117.7919999999999</v>
      </c>
      <c r="AB2889">
        <f>SUMIFS(Saudi!C:C,Saudi!$A:$A,YEAR(daily!$A2889))</f>
        <v>837.5</v>
      </c>
      <c r="AC2889">
        <f>SUMIFS(Saudi!F:F,Saudi!$A:$A,YEAR(daily!$A2889))</f>
        <v>4186680</v>
      </c>
      <c r="AD2889">
        <f>SUMIFS(Saudi!G:G,Saudi!$A:$A,YEAR(daily!$A2889))</f>
        <v>95.120400125395847</v>
      </c>
      <c r="AE2889">
        <f>SUMIFS(Saudi!H:H,Saudi!$A:$A,YEAR(daily!$A2889))</f>
        <v>398238676.7969923</v>
      </c>
      <c r="AF2889" s="5">
        <f t="shared" si="115"/>
        <v>8</v>
      </c>
      <c r="AG2889" s="5">
        <f t="shared" si="116"/>
        <v>2011</v>
      </c>
    </row>
    <row r="2890" spans="1:33">
      <c r="A2890" s="3">
        <v>40780</v>
      </c>
      <c r="B2890" s="1">
        <v>304999</v>
      </c>
      <c r="C2890" s="1">
        <v>199491</v>
      </c>
      <c r="D2890" s="1">
        <v>83759</v>
      </c>
      <c r="E2890" s="1">
        <v>85.3</v>
      </c>
      <c r="F2890" s="1">
        <v>86.02</v>
      </c>
      <c r="G2890" s="1">
        <v>86.44</v>
      </c>
      <c r="H2890" s="2">
        <v>52.5</v>
      </c>
      <c r="I2890" s="2">
        <v>29.4</v>
      </c>
      <c r="J2890" s="2">
        <v>87.7</v>
      </c>
      <c r="K2890" s="2">
        <v>88.4</v>
      </c>
      <c r="L2890">
        <f>SUMIFS(US!B:B,US!$D:$D,YEAR(daily!$A2890),US!$E:$E,MONTH(daily!$A2890))</f>
        <v>10215</v>
      </c>
      <c r="M2890">
        <f>SUMIFS(US!C:C,US!$D:$D,YEAR(daily!$A2890),US!$E:$E,MONTH(daily!$A2890))</f>
        <v>19349</v>
      </c>
      <c r="N2890">
        <f>SUMIFS(COT!E:E,COT!$A:$A,YEAR(daily!$A2890),COT!$B:$B,WEEKNUM(daily!$A2890))</f>
        <v>1465256</v>
      </c>
      <c r="O2890">
        <f>SUMIFS(COT!F:F,COT!$A:$A,YEAR(daily!$A2890),COT!$B:$B,WEEKNUM(daily!$A2890))</f>
        <v>316226</v>
      </c>
      <c r="P2890">
        <f>SUMIFS(COT!G:G,COT!$A:$A,YEAR(daily!$A2890),COT!$B:$B,WEEKNUM(daily!$A2890))</f>
        <v>179886</v>
      </c>
      <c r="Q2890">
        <f>SUMIFS(COT!H:H,COT!$A:$A,YEAR(daily!$A2890),COT!$B:$B,WEEKNUM(daily!$A2890))</f>
        <v>364062</v>
      </c>
      <c r="R2890">
        <f>SUMIFS(COT!I:I,COT!$A:$A,YEAR(daily!$A2890),COT!$B:$B,WEEKNUM(daily!$A2890))</f>
        <v>709810</v>
      </c>
      <c r="S2890">
        <f>SUMIFS(COT!J:J,COT!$A:$A,YEAR(daily!$A2890),COT!$B:$B,WEEKNUM(daily!$A2890))</f>
        <v>860266</v>
      </c>
      <c r="T2890">
        <f>SUMIFS(COT!K:K,COT!$A:$A,YEAR(daily!$A2890),COT!$B:$B,WEEKNUM(daily!$A2890))</f>
        <v>75158</v>
      </c>
      <c r="U2890">
        <f>SUMIFS(COT!L:L,COT!$A:$A,YEAR(daily!$A2890),COT!$B:$B,WEEKNUM(daily!$A2890))</f>
        <v>61042</v>
      </c>
      <c r="V2890">
        <f>SUMIFS(COT!M:M,COT!$A:$A,YEAR(daily!$A2890),COT!$B:$B,WEEKNUM(daily!$A2890))</f>
        <v>112</v>
      </c>
      <c r="W2890">
        <f>SUMIFS(COT!N:N,COT!$A:$A,YEAR(daily!$A2890),COT!$B:$B,WEEKNUM(daily!$A2890))</f>
        <v>100</v>
      </c>
      <c r="X2890">
        <f>SUMIFS(COT!O:O,COT!$A:$A,YEAR(daily!$A2890),COT!$B:$B,WEEKNUM(daily!$A2890))</f>
        <v>152</v>
      </c>
      <c r="Y2890">
        <f>SUMIFS(COT!P:P,COT!$A:$A,YEAR(daily!$A2890),COT!$B:$B,WEEKNUM(daily!$A2890))</f>
        <v>92</v>
      </c>
      <c r="Z2890">
        <f>SUMIFS(COT!Q:Q,COT!$A:$A,YEAR(daily!$A2890),COT!$B:$B,WEEKNUM(daily!$A2890))</f>
        <v>105</v>
      </c>
      <c r="AA2890">
        <f>SUMIFS(Saudi!B:B,Saudi!$A:$A,YEAR(daily!$A2890))</f>
        <v>1117.7919999999999</v>
      </c>
      <c r="AB2890">
        <f>SUMIFS(Saudi!C:C,Saudi!$A:$A,YEAR(daily!$A2890))</f>
        <v>837.5</v>
      </c>
      <c r="AC2890">
        <f>SUMIFS(Saudi!F:F,Saudi!$A:$A,YEAR(daily!$A2890))</f>
        <v>4186680</v>
      </c>
      <c r="AD2890">
        <f>SUMIFS(Saudi!G:G,Saudi!$A:$A,YEAR(daily!$A2890))</f>
        <v>95.120400125395847</v>
      </c>
      <c r="AE2890">
        <f>SUMIFS(Saudi!H:H,Saudi!$A:$A,YEAR(daily!$A2890))</f>
        <v>398238676.7969923</v>
      </c>
      <c r="AF2890" s="5">
        <f t="shared" si="115"/>
        <v>8</v>
      </c>
      <c r="AG2890" s="5">
        <f t="shared" si="116"/>
        <v>2011</v>
      </c>
    </row>
    <row r="2891" spans="1:33">
      <c r="A2891" s="3">
        <v>40781</v>
      </c>
      <c r="B2891" s="1">
        <v>301629</v>
      </c>
      <c r="C2891" s="1">
        <v>202995</v>
      </c>
      <c r="D2891" s="1">
        <v>84632</v>
      </c>
      <c r="E2891" s="1">
        <v>85.37</v>
      </c>
      <c r="F2891" s="1">
        <v>86.06</v>
      </c>
      <c r="G2891" s="1">
        <v>86.45</v>
      </c>
      <c r="H2891" s="2">
        <v>52.5</v>
      </c>
      <c r="I2891" s="2">
        <v>29.4</v>
      </c>
      <c r="J2891" s="2">
        <v>87.7</v>
      </c>
      <c r="K2891" s="2">
        <v>88.4</v>
      </c>
      <c r="L2891">
        <f>SUMIFS(US!B:B,US!$D:$D,YEAR(daily!$A2891),US!$E:$E,MONTH(daily!$A2891))</f>
        <v>10215</v>
      </c>
      <c r="M2891">
        <f>SUMIFS(US!C:C,US!$D:$D,YEAR(daily!$A2891),US!$E:$E,MONTH(daily!$A2891))</f>
        <v>19349</v>
      </c>
      <c r="N2891">
        <f>SUMIFS(COT!E:E,COT!$A:$A,YEAR(daily!$A2891),COT!$B:$B,WEEKNUM(daily!$A2891))</f>
        <v>1465256</v>
      </c>
      <c r="O2891">
        <f>SUMIFS(COT!F:F,COT!$A:$A,YEAR(daily!$A2891),COT!$B:$B,WEEKNUM(daily!$A2891))</f>
        <v>316226</v>
      </c>
      <c r="P2891">
        <f>SUMIFS(COT!G:G,COT!$A:$A,YEAR(daily!$A2891),COT!$B:$B,WEEKNUM(daily!$A2891))</f>
        <v>179886</v>
      </c>
      <c r="Q2891">
        <f>SUMIFS(COT!H:H,COT!$A:$A,YEAR(daily!$A2891),COT!$B:$B,WEEKNUM(daily!$A2891))</f>
        <v>364062</v>
      </c>
      <c r="R2891">
        <f>SUMIFS(COT!I:I,COT!$A:$A,YEAR(daily!$A2891),COT!$B:$B,WEEKNUM(daily!$A2891))</f>
        <v>709810</v>
      </c>
      <c r="S2891">
        <f>SUMIFS(COT!J:J,COT!$A:$A,YEAR(daily!$A2891),COT!$B:$B,WEEKNUM(daily!$A2891))</f>
        <v>860266</v>
      </c>
      <c r="T2891">
        <f>SUMIFS(COT!K:K,COT!$A:$A,YEAR(daily!$A2891),COT!$B:$B,WEEKNUM(daily!$A2891))</f>
        <v>75158</v>
      </c>
      <c r="U2891">
        <f>SUMIFS(COT!L:L,COT!$A:$A,YEAR(daily!$A2891),COT!$B:$B,WEEKNUM(daily!$A2891))</f>
        <v>61042</v>
      </c>
      <c r="V2891">
        <f>SUMIFS(COT!M:M,COT!$A:$A,YEAR(daily!$A2891),COT!$B:$B,WEEKNUM(daily!$A2891))</f>
        <v>112</v>
      </c>
      <c r="W2891">
        <f>SUMIFS(COT!N:N,COT!$A:$A,YEAR(daily!$A2891),COT!$B:$B,WEEKNUM(daily!$A2891))</f>
        <v>100</v>
      </c>
      <c r="X2891">
        <f>SUMIFS(COT!O:O,COT!$A:$A,YEAR(daily!$A2891),COT!$B:$B,WEEKNUM(daily!$A2891))</f>
        <v>152</v>
      </c>
      <c r="Y2891">
        <f>SUMIFS(COT!P:P,COT!$A:$A,YEAR(daily!$A2891),COT!$B:$B,WEEKNUM(daily!$A2891))</f>
        <v>92</v>
      </c>
      <c r="Z2891">
        <f>SUMIFS(COT!Q:Q,COT!$A:$A,YEAR(daily!$A2891),COT!$B:$B,WEEKNUM(daily!$A2891))</f>
        <v>105</v>
      </c>
      <c r="AA2891">
        <f>SUMIFS(Saudi!B:B,Saudi!$A:$A,YEAR(daily!$A2891))</f>
        <v>1117.7919999999999</v>
      </c>
      <c r="AB2891">
        <f>SUMIFS(Saudi!C:C,Saudi!$A:$A,YEAR(daily!$A2891))</f>
        <v>837.5</v>
      </c>
      <c r="AC2891">
        <f>SUMIFS(Saudi!F:F,Saudi!$A:$A,YEAR(daily!$A2891))</f>
        <v>4186680</v>
      </c>
      <c r="AD2891">
        <f>SUMIFS(Saudi!G:G,Saudi!$A:$A,YEAR(daily!$A2891))</f>
        <v>95.120400125395847</v>
      </c>
      <c r="AE2891">
        <f>SUMIFS(Saudi!H:H,Saudi!$A:$A,YEAR(daily!$A2891))</f>
        <v>398238676.7969923</v>
      </c>
      <c r="AF2891" s="5">
        <f t="shared" si="115"/>
        <v>8</v>
      </c>
      <c r="AG2891" s="5">
        <f t="shared" si="116"/>
        <v>2011</v>
      </c>
    </row>
    <row r="2892" spans="1:33">
      <c r="A2892" s="3">
        <v>40784</v>
      </c>
      <c r="B2892" s="1">
        <v>294270</v>
      </c>
      <c r="C2892" s="1">
        <v>203041</v>
      </c>
      <c r="D2892" s="1">
        <v>83782</v>
      </c>
      <c r="E2892" s="1">
        <v>87.27</v>
      </c>
      <c r="F2892" s="1">
        <v>87.87</v>
      </c>
      <c r="G2892" s="1">
        <v>88.21</v>
      </c>
      <c r="H2892" s="2">
        <v>52.5</v>
      </c>
      <c r="I2892" s="2">
        <v>29.4</v>
      </c>
      <c r="J2892" s="2">
        <v>87.7</v>
      </c>
      <c r="K2892" s="2">
        <v>88.4</v>
      </c>
      <c r="L2892">
        <f>SUMIFS(US!B:B,US!$D:$D,YEAR(daily!$A2892),US!$E:$E,MONTH(daily!$A2892))</f>
        <v>10215</v>
      </c>
      <c r="M2892">
        <f>SUMIFS(US!C:C,US!$D:$D,YEAR(daily!$A2892),US!$E:$E,MONTH(daily!$A2892))</f>
        <v>19349</v>
      </c>
      <c r="N2892">
        <f>SUMIFS(COT!E:E,COT!$A:$A,YEAR(daily!$A2892),COT!$B:$B,WEEKNUM(daily!$A2892))</f>
        <v>1494803</v>
      </c>
      <c r="O2892">
        <f>SUMIFS(COT!F:F,COT!$A:$A,YEAR(daily!$A2892),COT!$B:$B,WEEKNUM(daily!$A2892))</f>
        <v>318524</v>
      </c>
      <c r="P2892">
        <f>SUMIFS(COT!G:G,COT!$A:$A,YEAR(daily!$A2892),COT!$B:$B,WEEKNUM(daily!$A2892))</f>
        <v>165836</v>
      </c>
      <c r="Q2892">
        <f>SUMIFS(COT!H:H,COT!$A:$A,YEAR(daily!$A2892),COT!$B:$B,WEEKNUM(daily!$A2892))</f>
        <v>378975</v>
      </c>
      <c r="R2892">
        <f>SUMIFS(COT!I:I,COT!$A:$A,YEAR(daily!$A2892),COT!$B:$B,WEEKNUM(daily!$A2892))</f>
        <v>720448</v>
      </c>
      <c r="S2892">
        <f>SUMIFS(COT!J:J,COT!$A:$A,YEAR(daily!$A2892),COT!$B:$B,WEEKNUM(daily!$A2892))</f>
        <v>882222</v>
      </c>
      <c r="T2892">
        <f>SUMIFS(COT!K:K,COT!$A:$A,YEAR(daily!$A2892),COT!$B:$B,WEEKNUM(daily!$A2892))</f>
        <v>76856</v>
      </c>
      <c r="U2892">
        <f>SUMIFS(COT!L:L,COT!$A:$A,YEAR(daily!$A2892),COT!$B:$B,WEEKNUM(daily!$A2892))</f>
        <v>67770</v>
      </c>
      <c r="V2892">
        <f>SUMIFS(COT!M:M,COT!$A:$A,YEAR(daily!$A2892),COT!$B:$B,WEEKNUM(daily!$A2892))</f>
        <v>115</v>
      </c>
      <c r="W2892">
        <f>SUMIFS(COT!N:N,COT!$A:$A,YEAR(daily!$A2892),COT!$B:$B,WEEKNUM(daily!$A2892))</f>
        <v>92</v>
      </c>
      <c r="X2892">
        <f>SUMIFS(COT!O:O,COT!$A:$A,YEAR(daily!$A2892),COT!$B:$B,WEEKNUM(daily!$A2892))</f>
        <v>151</v>
      </c>
      <c r="Y2892">
        <f>SUMIFS(COT!P:P,COT!$A:$A,YEAR(daily!$A2892),COT!$B:$B,WEEKNUM(daily!$A2892))</f>
        <v>91</v>
      </c>
      <c r="Z2892">
        <f>SUMIFS(COT!Q:Q,COT!$A:$A,YEAR(daily!$A2892),COT!$B:$B,WEEKNUM(daily!$A2892))</f>
        <v>99</v>
      </c>
      <c r="AA2892">
        <f>SUMIFS(Saudi!B:B,Saudi!$A:$A,YEAR(daily!$A2892))</f>
        <v>1117.7919999999999</v>
      </c>
      <c r="AB2892">
        <f>SUMIFS(Saudi!C:C,Saudi!$A:$A,YEAR(daily!$A2892))</f>
        <v>837.5</v>
      </c>
      <c r="AC2892">
        <f>SUMIFS(Saudi!F:F,Saudi!$A:$A,YEAR(daily!$A2892))</f>
        <v>4186680</v>
      </c>
      <c r="AD2892">
        <f>SUMIFS(Saudi!G:G,Saudi!$A:$A,YEAR(daily!$A2892))</f>
        <v>95.120400125395847</v>
      </c>
      <c r="AE2892">
        <f>SUMIFS(Saudi!H:H,Saudi!$A:$A,YEAR(daily!$A2892))</f>
        <v>398238676.7969923</v>
      </c>
      <c r="AF2892" s="5">
        <f t="shared" si="115"/>
        <v>8</v>
      </c>
      <c r="AG2892" s="5">
        <f t="shared" si="116"/>
        <v>2011</v>
      </c>
    </row>
    <row r="2893" spans="1:33">
      <c r="A2893" s="3">
        <v>40785</v>
      </c>
      <c r="B2893" s="1">
        <v>288298</v>
      </c>
      <c r="C2893" s="1">
        <v>203192</v>
      </c>
      <c r="D2893" s="1">
        <v>84322</v>
      </c>
      <c r="E2893" s="1">
        <v>88.9</v>
      </c>
      <c r="F2893" s="1">
        <v>89.5</v>
      </c>
      <c r="G2893" s="1">
        <v>89.81</v>
      </c>
      <c r="H2893" s="2">
        <v>52.5</v>
      </c>
      <c r="I2893" s="2">
        <v>29.4</v>
      </c>
      <c r="J2893" s="2">
        <v>87.7</v>
      </c>
      <c r="K2893" s="2">
        <v>88.4</v>
      </c>
      <c r="L2893">
        <f>SUMIFS(US!B:B,US!$D:$D,YEAR(daily!$A2893),US!$E:$E,MONTH(daily!$A2893))</f>
        <v>10215</v>
      </c>
      <c r="M2893">
        <f>SUMIFS(US!C:C,US!$D:$D,YEAR(daily!$A2893),US!$E:$E,MONTH(daily!$A2893))</f>
        <v>19349</v>
      </c>
      <c r="N2893">
        <f>SUMIFS(COT!E:E,COT!$A:$A,YEAR(daily!$A2893),COT!$B:$B,WEEKNUM(daily!$A2893))</f>
        <v>1494803</v>
      </c>
      <c r="O2893">
        <f>SUMIFS(COT!F:F,COT!$A:$A,YEAR(daily!$A2893),COT!$B:$B,WEEKNUM(daily!$A2893))</f>
        <v>318524</v>
      </c>
      <c r="P2893">
        <f>SUMIFS(COT!G:G,COT!$A:$A,YEAR(daily!$A2893),COT!$B:$B,WEEKNUM(daily!$A2893))</f>
        <v>165836</v>
      </c>
      <c r="Q2893">
        <f>SUMIFS(COT!H:H,COT!$A:$A,YEAR(daily!$A2893),COT!$B:$B,WEEKNUM(daily!$A2893))</f>
        <v>378975</v>
      </c>
      <c r="R2893">
        <f>SUMIFS(COT!I:I,COT!$A:$A,YEAR(daily!$A2893),COT!$B:$B,WEEKNUM(daily!$A2893))</f>
        <v>720448</v>
      </c>
      <c r="S2893">
        <f>SUMIFS(COT!J:J,COT!$A:$A,YEAR(daily!$A2893),COT!$B:$B,WEEKNUM(daily!$A2893))</f>
        <v>882222</v>
      </c>
      <c r="T2893">
        <f>SUMIFS(COT!K:K,COT!$A:$A,YEAR(daily!$A2893),COT!$B:$B,WEEKNUM(daily!$A2893))</f>
        <v>76856</v>
      </c>
      <c r="U2893">
        <f>SUMIFS(COT!L:L,COT!$A:$A,YEAR(daily!$A2893),COT!$B:$B,WEEKNUM(daily!$A2893))</f>
        <v>67770</v>
      </c>
      <c r="V2893">
        <f>SUMIFS(COT!M:M,COT!$A:$A,YEAR(daily!$A2893),COT!$B:$B,WEEKNUM(daily!$A2893))</f>
        <v>115</v>
      </c>
      <c r="W2893">
        <f>SUMIFS(COT!N:N,COT!$A:$A,YEAR(daily!$A2893),COT!$B:$B,WEEKNUM(daily!$A2893))</f>
        <v>92</v>
      </c>
      <c r="X2893">
        <f>SUMIFS(COT!O:O,COT!$A:$A,YEAR(daily!$A2893),COT!$B:$B,WEEKNUM(daily!$A2893))</f>
        <v>151</v>
      </c>
      <c r="Y2893">
        <f>SUMIFS(COT!P:P,COT!$A:$A,YEAR(daily!$A2893),COT!$B:$B,WEEKNUM(daily!$A2893))</f>
        <v>91</v>
      </c>
      <c r="Z2893">
        <f>SUMIFS(COT!Q:Q,COT!$A:$A,YEAR(daily!$A2893),COT!$B:$B,WEEKNUM(daily!$A2893))</f>
        <v>99</v>
      </c>
      <c r="AA2893">
        <f>SUMIFS(Saudi!B:B,Saudi!$A:$A,YEAR(daily!$A2893))</f>
        <v>1117.7919999999999</v>
      </c>
      <c r="AB2893">
        <f>SUMIFS(Saudi!C:C,Saudi!$A:$A,YEAR(daily!$A2893))</f>
        <v>837.5</v>
      </c>
      <c r="AC2893">
        <f>SUMIFS(Saudi!F:F,Saudi!$A:$A,YEAR(daily!$A2893))</f>
        <v>4186680</v>
      </c>
      <c r="AD2893">
        <f>SUMIFS(Saudi!G:G,Saudi!$A:$A,YEAR(daily!$A2893))</f>
        <v>95.120400125395847</v>
      </c>
      <c r="AE2893">
        <f>SUMIFS(Saudi!H:H,Saudi!$A:$A,YEAR(daily!$A2893))</f>
        <v>398238676.7969923</v>
      </c>
      <c r="AF2893" s="5">
        <f t="shared" si="115"/>
        <v>8</v>
      </c>
      <c r="AG2893" s="5">
        <f t="shared" si="116"/>
        <v>2011</v>
      </c>
    </row>
    <row r="2894" spans="1:33">
      <c r="A2894" s="3">
        <v>40786</v>
      </c>
      <c r="B2894" s="1">
        <v>286496</v>
      </c>
      <c r="C2894" s="1">
        <v>211531</v>
      </c>
      <c r="D2894" s="1">
        <v>90177</v>
      </c>
      <c r="E2894" s="1">
        <v>88.81</v>
      </c>
      <c r="F2894" s="1">
        <v>89.57</v>
      </c>
      <c r="G2894" s="1">
        <v>89.88</v>
      </c>
      <c r="H2894" s="2">
        <v>52.5</v>
      </c>
      <c r="I2894" s="2">
        <v>29.4</v>
      </c>
      <c r="J2894" s="2">
        <v>87.7</v>
      </c>
      <c r="K2894" s="2">
        <v>88.4</v>
      </c>
      <c r="L2894">
        <f>SUMIFS(US!B:B,US!$D:$D,YEAR(daily!$A2894),US!$E:$E,MONTH(daily!$A2894))</f>
        <v>10215</v>
      </c>
      <c r="M2894">
        <f>SUMIFS(US!C:C,US!$D:$D,YEAR(daily!$A2894),US!$E:$E,MONTH(daily!$A2894))</f>
        <v>19349</v>
      </c>
      <c r="N2894">
        <f>SUMIFS(COT!E:E,COT!$A:$A,YEAR(daily!$A2894),COT!$B:$B,WEEKNUM(daily!$A2894))</f>
        <v>1494803</v>
      </c>
      <c r="O2894">
        <f>SUMIFS(COT!F:F,COT!$A:$A,YEAR(daily!$A2894),COT!$B:$B,WEEKNUM(daily!$A2894))</f>
        <v>318524</v>
      </c>
      <c r="P2894">
        <f>SUMIFS(COT!G:G,COT!$A:$A,YEAR(daily!$A2894),COT!$B:$B,WEEKNUM(daily!$A2894))</f>
        <v>165836</v>
      </c>
      <c r="Q2894">
        <f>SUMIFS(COT!H:H,COT!$A:$A,YEAR(daily!$A2894),COT!$B:$B,WEEKNUM(daily!$A2894))</f>
        <v>378975</v>
      </c>
      <c r="R2894">
        <f>SUMIFS(COT!I:I,COT!$A:$A,YEAR(daily!$A2894),COT!$B:$B,WEEKNUM(daily!$A2894))</f>
        <v>720448</v>
      </c>
      <c r="S2894">
        <f>SUMIFS(COT!J:J,COT!$A:$A,YEAR(daily!$A2894),COT!$B:$B,WEEKNUM(daily!$A2894))</f>
        <v>882222</v>
      </c>
      <c r="T2894">
        <f>SUMIFS(COT!K:K,COT!$A:$A,YEAR(daily!$A2894),COT!$B:$B,WEEKNUM(daily!$A2894))</f>
        <v>76856</v>
      </c>
      <c r="U2894">
        <f>SUMIFS(COT!L:L,COT!$A:$A,YEAR(daily!$A2894),COT!$B:$B,WEEKNUM(daily!$A2894))</f>
        <v>67770</v>
      </c>
      <c r="V2894">
        <f>SUMIFS(COT!M:M,COT!$A:$A,YEAR(daily!$A2894),COT!$B:$B,WEEKNUM(daily!$A2894))</f>
        <v>115</v>
      </c>
      <c r="W2894">
        <f>SUMIFS(COT!N:N,COT!$A:$A,YEAR(daily!$A2894),COT!$B:$B,WEEKNUM(daily!$A2894))</f>
        <v>92</v>
      </c>
      <c r="X2894">
        <f>SUMIFS(COT!O:O,COT!$A:$A,YEAR(daily!$A2894),COT!$B:$B,WEEKNUM(daily!$A2894))</f>
        <v>151</v>
      </c>
      <c r="Y2894">
        <f>SUMIFS(COT!P:P,COT!$A:$A,YEAR(daily!$A2894),COT!$B:$B,WEEKNUM(daily!$A2894))</f>
        <v>91</v>
      </c>
      <c r="Z2894">
        <f>SUMIFS(COT!Q:Q,COT!$A:$A,YEAR(daily!$A2894),COT!$B:$B,WEEKNUM(daily!$A2894))</f>
        <v>99</v>
      </c>
      <c r="AA2894">
        <f>SUMIFS(Saudi!B:B,Saudi!$A:$A,YEAR(daily!$A2894))</f>
        <v>1117.7919999999999</v>
      </c>
      <c r="AB2894">
        <f>SUMIFS(Saudi!C:C,Saudi!$A:$A,YEAR(daily!$A2894))</f>
        <v>837.5</v>
      </c>
      <c r="AC2894">
        <f>SUMIFS(Saudi!F:F,Saudi!$A:$A,YEAR(daily!$A2894))</f>
        <v>4186680</v>
      </c>
      <c r="AD2894">
        <f>SUMIFS(Saudi!G:G,Saudi!$A:$A,YEAR(daily!$A2894))</f>
        <v>95.120400125395847</v>
      </c>
      <c r="AE2894">
        <f>SUMIFS(Saudi!H:H,Saudi!$A:$A,YEAR(daily!$A2894))</f>
        <v>398238676.7969923</v>
      </c>
      <c r="AF2894" s="5">
        <f t="shared" si="115"/>
        <v>8</v>
      </c>
      <c r="AG2894" s="5">
        <f t="shared" si="116"/>
        <v>2011</v>
      </c>
    </row>
    <row r="2895" spans="1:33">
      <c r="A2895" s="3">
        <v>40787</v>
      </c>
      <c r="B2895" s="1">
        <v>283290</v>
      </c>
      <c r="C2895" s="1">
        <v>209366</v>
      </c>
      <c r="D2895" s="1">
        <v>91244</v>
      </c>
      <c r="E2895" s="1">
        <v>88.93</v>
      </c>
      <c r="F2895" s="1">
        <v>89.62</v>
      </c>
      <c r="G2895" s="1">
        <v>89.94</v>
      </c>
      <c r="H2895" s="2">
        <v>53.1</v>
      </c>
      <c r="I2895" s="2">
        <v>29.9</v>
      </c>
      <c r="J2895" s="2">
        <v>88.8</v>
      </c>
      <c r="K2895" s="2">
        <v>90.4</v>
      </c>
      <c r="L2895">
        <f>SUMIFS(US!B:B,US!$D:$D,YEAR(daily!$A2895),US!$E:$E,MONTH(daily!$A2895))</f>
        <v>10039</v>
      </c>
      <c r="M2895">
        <f>SUMIFS(US!C:C,US!$D:$D,YEAR(daily!$A2895),US!$E:$E,MONTH(daily!$A2895))</f>
        <v>18848</v>
      </c>
      <c r="N2895">
        <f>SUMIFS(COT!E:E,COT!$A:$A,YEAR(daily!$A2895),COT!$B:$B,WEEKNUM(daily!$A2895))</f>
        <v>1494803</v>
      </c>
      <c r="O2895">
        <f>SUMIFS(COT!F:F,COT!$A:$A,YEAR(daily!$A2895),COT!$B:$B,WEEKNUM(daily!$A2895))</f>
        <v>318524</v>
      </c>
      <c r="P2895">
        <f>SUMIFS(COT!G:G,COT!$A:$A,YEAR(daily!$A2895),COT!$B:$B,WEEKNUM(daily!$A2895))</f>
        <v>165836</v>
      </c>
      <c r="Q2895">
        <f>SUMIFS(COT!H:H,COT!$A:$A,YEAR(daily!$A2895),COT!$B:$B,WEEKNUM(daily!$A2895))</f>
        <v>378975</v>
      </c>
      <c r="R2895">
        <f>SUMIFS(COT!I:I,COT!$A:$A,YEAR(daily!$A2895),COT!$B:$B,WEEKNUM(daily!$A2895))</f>
        <v>720448</v>
      </c>
      <c r="S2895">
        <f>SUMIFS(COT!J:J,COT!$A:$A,YEAR(daily!$A2895),COT!$B:$B,WEEKNUM(daily!$A2895))</f>
        <v>882222</v>
      </c>
      <c r="T2895">
        <f>SUMIFS(COT!K:K,COT!$A:$A,YEAR(daily!$A2895),COT!$B:$B,WEEKNUM(daily!$A2895))</f>
        <v>76856</v>
      </c>
      <c r="U2895">
        <f>SUMIFS(COT!L:L,COT!$A:$A,YEAR(daily!$A2895),COT!$B:$B,WEEKNUM(daily!$A2895))</f>
        <v>67770</v>
      </c>
      <c r="V2895">
        <f>SUMIFS(COT!M:M,COT!$A:$A,YEAR(daily!$A2895),COT!$B:$B,WEEKNUM(daily!$A2895))</f>
        <v>115</v>
      </c>
      <c r="W2895">
        <f>SUMIFS(COT!N:N,COT!$A:$A,YEAR(daily!$A2895),COT!$B:$B,WEEKNUM(daily!$A2895))</f>
        <v>92</v>
      </c>
      <c r="X2895">
        <f>SUMIFS(COT!O:O,COT!$A:$A,YEAR(daily!$A2895),COT!$B:$B,WEEKNUM(daily!$A2895))</f>
        <v>151</v>
      </c>
      <c r="Y2895">
        <f>SUMIFS(COT!P:P,COT!$A:$A,YEAR(daily!$A2895),COT!$B:$B,WEEKNUM(daily!$A2895))</f>
        <v>91</v>
      </c>
      <c r="Z2895">
        <f>SUMIFS(COT!Q:Q,COT!$A:$A,YEAR(daily!$A2895),COT!$B:$B,WEEKNUM(daily!$A2895))</f>
        <v>99</v>
      </c>
      <c r="AA2895">
        <f>SUMIFS(Saudi!B:B,Saudi!$A:$A,YEAR(daily!$A2895))</f>
        <v>1117.7919999999999</v>
      </c>
      <c r="AB2895">
        <f>SUMIFS(Saudi!C:C,Saudi!$A:$A,YEAR(daily!$A2895))</f>
        <v>837.5</v>
      </c>
      <c r="AC2895">
        <f>SUMIFS(Saudi!F:F,Saudi!$A:$A,YEAR(daily!$A2895))</f>
        <v>4186680</v>
      </c>
      <c r="AD2895">
        <f>SUMIFS(Saudi!G:G,Saudi!$A:$A,YEAR(daily!$A2895))</f>
        <v>95.120400125395847</v>
      </c>
      <c r="AE2895">
        <f>SUMIFS(Saudi!H:H,Saudi!$A:$A,YEAR(daily!$A2895))</f>
        <v>398238676.7969923</v>
      </c>
      <c r="AF2895" s="5">
        <f t="shared" si="115"/>
        <v>9</v>
      </c>
      <c r="AG2895" s="5">
        <f t="shared" si="116"/>
        <v>2011</v>
      </c>
    </row>
    <row r="2896" spans="1:33">
      <c r="A2896" s="3">
        <v>40788</v>
      </c>
      <c r="B2896" s="1">
        <v>277716</v>
      </c>
      <c r="C2896" s="1">
        <v>207143</v>
      </c>
      <c r="D2896" s="1">
        <v>93401</v>
      </c>
      <c r="E2896" s="1">
        <v>86.45</v>
      </c>
      <c r="F2896" s="1">
        <v>87.13</v>
      </c>
      <c r="G2896" s="1">
        <v>87.46</v>
      </c>
      <c r="H2896" s="2">
        <v>53.1</v>
      </c>
      <c r="I2896" s="2">
        <v>29.9</v>
      </c>
      <c r="J2896" s="2">
        <v>88.8</v>
      </c>
      <c r="K2896" s="2">
        <v>90.4</v>
      </c>
      <c r="L2896">
        <f>SUMIFS(US!B:B,US!$D:$D,YEAR(daily!$A2896),US!$E:$E,MONTH(daily!$A2896))</f>
        <v>10039</v>
      </c>
      <c r="M2896">
        <f>SUMIFS(US!C:C,US!$D:$D,YEAR(daily!$A2896),US!$E:$E,MONTH(daily!$A2896))</f>
        <v>18848</v>
      </c>
      <c r="N2896">
        <f>SUMIFS(COT!E:E,COT!$A:$A,YEAR(daily!$A2896),COT!$B:$B,WEEKNUM(daily!$A2896))</f>
        <v>1494803</v>
      </c>
      <c r="O2896">
        <f>SUMIFS(COT!F:F,COT!$A:$A,YEAR(daily!$A2896),COT!$B:$B,WEEKNUM(daily!$A2896))</f>
        <v>318524</v>
      </c>
      <c r="P2896">
        <f>SUMIFS(COT!G:G,COT!$A:$A,YEAR(daily!$A2896),COT!$B:$B,WEEKNUM(daily!$A2896))</f>
        <v>165836</v>
      </c>
      <c r="Q2896">
        <f>SUMIFS(COT!H:H,COT!$A:$A,YEAR(daily!$A2896),COT!$B:$B,WEEKNUM(daily!$A2896))</f>
        <v>378975</v>
      </c>
      <c r="R2896">
        <f>SUMIFS(COT!I:I,COT!$A:$A,YEAR(daily!$A2896),COT!$B:$B,WEEKNUM(daily!$A2896))</f>
        <v>720448</v>
      </c>
      <c r="S2896">
        <f>SUMIFS(COT!J:J,COT!$A:$A,YEAR(daily!$A2896),COT!$B:$B,WEEKNUM(daily!$A2896))</f>
        <v>882222</v>
      </c>
      <c r="T2896">
        <f>SUMIFS(COT!K:K,COT!$A:$A,YEAR(daily!$A2896),COT!$B:$B,WEEKNUM(daily!$A2896))</f>
        <v>76856</v>
      </c>
      <c r="U2896">
        <f>SUMIFS(COT!L:L,COT!$A:$A,YEAR(daily!$A2896),COT!$B:$B,WEEKNUM(daily!$A2896))</f>
        <v>67770</v>
      </c>
      <c r="V2896">
        <f>SUMIFS(COT!M:M,COT!$A:$A,YEAR(daily!$A2896),COT!$B:$B,WEEKNUM(daily!$A2896))</f>
        <v>115</v>
      </c>
      <c r="W2896">
        <f>SUMIFS(COT!N:N,COT!$A:$A,YEAR(daily!$A2896),COT!$B:$B,WEEKNUM(daily!$A2896))</f>
        <v>92</v>
      </c>
      <c r="X2896">
        <f>SUMIFS(COT!O:O,COT!$A:$A,YEAR(daily!$A2896),COT!$B:$B,WEEKNUM(daily!$A2896))</f>
        <v>151</v>
      </c>
      <c r="Y2896">
        <f>SUMIFS(COT!P:P,COT!$A:$A,YEAR(daily!$A2896),COT!$B:$B,WEEKNUM(daily!$A2896))</f>
        <v>91</v>
      </c>
      <c r="Z2896">
        <f>SUMIFS(COT!Q:Q,COT!$A:$A,YEAR(daily!$A2896),COT!$B:$B,WEEKNUM(daily!$A2896))</f>
        <v>99</v>
      </c>
      <c r="AA2896">
        <f>SUMIFS(Saudi!B:B,Saudi!$A:$A,YEAR(daily!$A2896))</f>
        <v>1117.7919999999999</v>
      </c>
      <c r="AB2896">
        <f>SUMIFS(Saudi!C:C,Saudi!$A:$A,YEAR(daily!$A2896))</f>
        <v>837.5</v>
      </c>
      <c r="AC2896">
        <f>SUMIFS(Saudi!F:F,Saudi!$A:$A,YEAR(daily!$A2896))</f>
        <v>4186680</v>
      </c>
      <c r="AD2896">
        <f>SUMIFS(Saudi!G:G,Saudi!$A:$A,YEAR(daily!$A2896))</f>
        <v>95.120400125395847</v>
      </c>
      <c r="AE2896">
        <f>SUMIFS(Saudi!H:H,Saudi!$A:$A,YEAR(daily!$A2896))</f>
        <v>398238676.7969923</v>
      </c>
      <c r="AF2896" s="5">
        <f t="shared" si="115"/>
        <v>9</v>
      </c>
      <c r="AG2896" s="5">
        <f t="shared" si="116"/>
        <v>2011</v>
      </c>
    </row>
    <row r="2897" spans="1:33">
      <c r="A2897" s="3">
        <v>40792</v>
      </c>
      <c r="B2897" s="1">
        <v>269097</v>
      </c>
      <c r="C2897" s="1">
        <v>208157</v>
      </c>
      <c r="D2897" s="1">
        <v>94564</v>
      </c>
      <c r="E2897" s="1">
        <v>86.02</v>
      </c>
      <c r="F2897" s="1">
        <v>86.7</v>
      </c>
      <c r="G2897" s="1">
        <v>87.05</v>
      </c>
      <c r="H2897" s="2">
        <v>53.1</v>
      </c>
      <c r="I2897" s="2">
        <v>29.9</v>
      </c>
      <c r="J2897" s="2">
        <v>88.8</v>
      </c>
      <c r="K2897" s="2">
        <v>90.4</v>
      </c>
      <c r="L2897">
        <f>SUMIFS(US!B:B,US!$D:$D,YEAR(daily!$A2897),US!$E:$E,MONTH(daily!$A2897))</f>
        <v>10039</v>
      </c>
      <c r="M2897">
        <f>SUMIFS(US!C:C,US!$D:$D,YEAR(daily!$A2897),US!$E:$E,MONTH(daily!$A2897))</f>
        <v>18848</v>
      </c>
      <c r="N2897">
        <f>SUMIFS(COT!E:E,COT!$A:$A,YEAR(daily!$A2897),COT!$B:$B,WEEKNUM(daily!$A2897))</f>
        <v>1523907</v>
      </c>
      <c r="O2897">
        <f>SUMIFS(COT!F:F,COT!$A:$A,YEAR(daily!$A2897),COT!$B:$B,WEEKNUM(daily!$A2897))</f>
        <v>337970</v>
      </c>
      <c r="P2897">
        <f>SUMIFS(COT!G:G,COT!$A:$A,YEAR(daily!$A2897),COT!$B:$B,WEEKNUM(daily!$A2897))</f>
        <v>172828</v>
      </c>
      <c r="Q2897">
        <f>SUMIFS(COT!H:H,COT!$A:$A,YEAR(daily!$A2897),COT!$B:$B,WEEKNUM(daily!$A2897))</f>
        <v>387491</v>
      </c>
      <c r="R2897">
        <f>SUMIFS(COT!I:I,COT!$A:$A,YEAR(daily!$A2897),COT!$B:$B,WEEKNUM(daily!$A2897))</f>
        <v>726687</v>
      </c>
      <c r="S2897">
        <f>SUMIFS(COT!J:J,COT!$A:$A,YEAR(daily!$A2897),COT!$B:$B,WEEKNUM(daily!$A2897))</f>
        <v>901488</v>
      </c>
      <c r="T2897">
        <f>SUMIFS(COT!K:K,COT!$A:$A,YEAR(daily!$A2897),COT!$B:$B,WEEKNUM(daily!$A2897))</f>
        <v>71759</v>
      </c>
      <c r="U2897">
        <f>SUMIFS(COT!L:L,COT!$A:$A,YEAR(daily!$A2897),COT!$B:$B,WEEKNUM(daily!$A2897))</f>
        <v>62100</v>
      </c>
      <c r="V2897">
        <f>SUMIFS(COT!M:M,COT!$A:$A,YEAR(daily!$A2897),COT!$B:$B,WEEKNUM(daily!$A2897))</f>
        <v>118</v>
      </c>
      <c r="W2897">
        <f>SUMIFS(COT!N:N,COT!$A:$A,YEAR(daily!$A2897),COT!$B:$B,WEEKNUM(daily!$A2897))</f>
        <v>102</v>
      </c>
      <c r="X2897">
        <f>SUMIFS(COT!O:O,COT!$A:$A,YEAR(daily!$A2897),COT!$B:$B,WEEKNUM(daily!$A2897))</f>
        <v>162</v>
      </c>
      <c r="Y2897">
        <f>SUMIFS(COT!P:P,COT!$A:$A,YEAR(daily!$A2897),COT!$B:$B,WEEKNUM(daily!$A2897))</f>
        <v>91</v>
      </c>
      <c r="Z2897">
        <f>SUMIFS(COT!Q:Q,COT!$A:$A,YEAR(daily!$A2897),COT!$B:$B,WEEKNUM(daily!$A2897))</f>
        <v>102</v>
      </c>
      <c r="AA2897">
        <f>SUMIFS(Saudi!B:B,Saudi!$A:$A,YEAR(daily!$A2897))</f>
        <v>1117.7919999999999</v>
      </c>
      <c r="AB2897">
        <f>SUMIFS(Saudi!C:C,Saudi!$A:$A,YEAR(daily!$A2897))</f>
        <v>837.5</v>
      </c>
      <c r="AC2897">
        <f>SUMIFS(Saudi!F:F,Saudi!$A:$A,YEAR(daily!$A2897))</f>
        <v>4186680</v>
      </c>
      <c r="AD2897">
        <f>SUMIFS(Saudi!G:G,Saudi!$A:$A,YEAR(daily!$A2897))</f>
        <v>95.120400125395847</v>
      </c>
      <c r="AE2897">
        <f>SUMIFS(Saudi!H:H,Saudi!$A:$A,YEAR(daily!$A2897))</f>
        <v>398238676.7969923</v>
      </c>
      <c r="AF2897" s="5">
        <f t="shared" si="115"/>
        <v>9</v>
      </c>
      <c r="AG2897" s="5">
        <f t="shared" si="116"/>
        <v>2011</v>
      </c>
    </row>
    <row r="2898" spans="1:33">
      <c r="A2898" s="3">
        <v>40793</v>
      </c>
      <c r="B2898" s="1">
        <v>256780</v>
      </c>
      <c r="C2898" s="1">
        <v>200601</v>
      </c>
      <c r="D2898" s="1">
        <v>96555</v>
      </c>
      <c r="E2898" s="1">
        <v>89.34</v>
      </c>
      <c r="F2898" s="1">
        <v>89.86</v>
      </c>
      <c r="G2898" s="1">
        <v>90.14</v>
      </c>
      <c r="H2898" s="2">
        <v>53.1</v>
      </c>
      <c r="I2898" s="2">
        <v>29.9</v>
      </c>
      <c r="J2898" s="2">
        <v>88.8</v>
      </c>
      <c r="K2898" s="2">
        <v>90.4</v>
      </c>
      <c r="L2898">
        <f>SUMIFS(US!B:B,US!$D:$D,YEAR(daily!$A2898),US!$E:$E,MONTH(daily!$A2898))</f>
        <v>10039</v>
      </c>
      <c r="M2898">
        <f>SUMIFS(US!C:C,US!$D:$D,YEAR(daily!$A2898),US!$E:$E,MONTH(daily!$A2898))</f>
        <v>18848</v>
      </c>
      <c r="N2898">
        <f>SUMIFS(COT!E:E,COT!$A:$A,YEAR(daily!$A2898),COT!$B:$B,WEEKNUM(daily!$A2898))</f>
        <v>1523907</v>
      </c>
      <c r="O2898">
        <f>SUMIFS(COT!F:F,COT!$A:$A,YEAR(daily!$A2898),COT!$B:$B,WEEKNUM(daily!$A2898))</f>
        <v>337970</v>
      </c>
      <c r="P2898">
        <f>SUMIFS(COT!G:G,COT!$A:$A,YEAR(daily!$A2898),COT!$B:$B,WEEKNUM(daily!$A2898))</f>
        <v>172828</v>
      </c>
      <c r="Q2898">
        <f>SUMIFS(COT!H:H,COT!$A:$A,YEAR(daily!$A2898),COT!$B:$B,WEEKNUM(daily!$A2898))</f>
        <v>387491</v>
      </c>
      <c r="R2898">
        <f>SUMIFS(COT!I:I,COT!$A:$A,YEAR(daily!$A2898),COT!$B:$B,WEEKNUM(daily!$A2898))</f>
        <v>726687</v>
      </c>
      <c r="S2898">
        <f>SUMIFS(COT!J:J,COT!$A:$A,YEAR(daily!$A2898),COT!$B:$B,WEEKNUM(daily!$A2898))</f>
        <v>901488</v>
      </c>
      <c r="T2898">
        <f>SUMIFS(COT!K:K,COT!$A:$A,YEAR(daily!$A2898),COT!$B:$B,WEEKNUM(daily!$A2898))</f>
        <v>71759</v>
      </c>
      <c r="U2898">
        <f>SUMIFS(COT!L:L,COT!$A:$A,YEAR(daily!$A2898),COT!$B:$B,WEEKNUM(daily!$A2898))</f>
        <v>62100</v>
      </c>
      <c r="V2898">
        <f>SUMIFS(COT!M:M,COT!$A:$A,YEAR(daily!$A2898),COT!$B:$B,WEEKNUM(daily!$A2898))</f>
        <v>118</v>
      </c>
      <c r="W2898">
        <f>SUMIFS(COT!N:N,COT!$A:$A,YEAR(daily!$A2898),COT!$B:$B,WEEKNUM(daily!$A2898))</f>
        <v>102</v>
      </c>
      <c r="X2898">
        <f>SUMIFS(COT!O:O,COT!$A:$A,YEAR(daily!$A2898),COT!$B:$B,WEEKNUM(daily!$A2898))</f>
        <v>162</v>
      </c>
      <c r="Y2898">
        <f>SUMIFS(COT!P:P,COT!$A:$A,YEAR(daily!$A2898),COT!$B:$B,WEEKNUM(daily!$A2898))</f>
        <v>91</v>
      </c>
      <c r="Z2898">
        <f>SUMIFS(COT!Q:Q,COT!$A:$A,YEAR(daily!$A2898),COT!$B:$B,WEEKNUM(daily!$A2898))</f>
        <v>102</v>
      </c>
      <c r="AA2898">
        <f>SUMIFS(Saudi!B:B,Saudi!$A:$A,YEAR(daily!$A2898))</f>
        <v>1117.7919999999999</v>
      </c>
      <c r="AB2898">
        <f>SUMIFS(Saudi!C:C,Saudi!$A:$A,YEAR(daily!$A2898))</f>
        <v>837.5</v>
      </c>
      <c r="AC2898">
        <f>SUMIFS(Saudi!F:F,Saudi!$A:$A,YEAR(daily!$A2898))</f>
        <v>4186680</v>
      </c>
      <c r="AD2898">
        <f>SUMIFS(Saudi!G:G,Saudi!$A:$A,YEAR(daily!$A2898))</f>
        <v>95.120400125395847</v>
      </c>
      <c r="AE2898">
        <f>SUMIFS(Saudi!H:H,Saudi!$A:$A,YEAR(daily!$A2898))</f>
        <v>398238676.7969923</v>
      </c>
      <c r="AF2898" s="5">
        <f t="shared" si="115"/>
        <v>9</v>
      </c>
      <c r="AG2898" s="5">
        <f t="shared" si="116"/>
        <v>2011</v>
      </c>
    </row>
    <row r="2899" spans="1:33">
      <c r="A2899" s="3">
        <v>40794</v>
      </c>
      <c r="B2899" s="1">
        <v>232859</v>
      </c>
      <c r="C2899" s="1">
        <v>201469</v>
      </c>
      <c r="D2899" s="1">
        <v>98928</v>
      </c>
      <c r="E2899" s="1">
        <v>89.05</v>
      </c>
      <c r="F2899" s="1">
        <v>89.49</v>
      </c>
      <c r="G2899" s="1">
        <v>89.7</v>
      </c>
      <c r="H2899" s="2">
        <v>53.1</v>
      </c>
      <c r="I2899" s="2">
        <v>29.9</v>
      </c>
      <c r="J2899" s="2">
        <v>88.8</v>
      </c>
      <c r="K2899" s="2">
        <v>90.4</v>
      </c>
      <c r="L2899">
        <f>SUMIFS(US!B:B,US!$D:$D,YEAR(daily!$A2899),US!$E:$E,MONTH(daily!$A2899))</f>
        <v>10039</v>
      </c>
      <c r="M2899">
        <f>SUMIFS(US!C:C,US!$D:$D,YEAR(daily!$A2899),US!$E:$E,MONTH(daily!$A2899))</f>
        <v>18848</v>
      </c>
      <c r="N2899">
        <f>SUMIFS(COT!E:E,COT!$A:$A,YEAR(daily!$A2899),COT!$B:$B,WEEKNUM(daily!$A2899))</f>
        <v>1523907</v>
      </c>
      <c r="O2899">
        <f>SUMIFS(COT!F:F,COT!$A:$A,YEAR(daily!$A2899),COT!$B:$B,WEEKNUM(daily!$A2899))</f>
        <v>337970</v>
      </c>
      <c r="P2899">
        <f>SUMIFS(COT!G:G,COT!$A:$A,YEAR(daily!$A2899),COT!$B:$B,WEEKNUM(daily!$A2899))</f>
        <v>172828</v>
      </c>
      <c r="Q2899">
        <f>SUMIFS(COT!H:H,COT!$A:$A,YEAR(daily!$A2899),COT!$B:$B,WEEKNUM(daily!$A2899))</f>
        <v>387491</v>
      </c>
      <c r="R2899">
        <f>SUMIFS(COT!I:I,COT!$A:$A,YEAR(daily!$A2899),COT!$B:$B,WEEKNUM(daily!$A2899))</f>
        <v>726687</v>
      </c>
      <c r="S2899">
        <f>SUMIFS(COT!J:J,COT!$A:$A,YEAR(daily!$A2899),COT!$B:$B,WEEKNUM(daily!$A2899))</f>
        <v>901488</v>
      </c>
      <c r="T2899">
        <f>SUMIFS(COT!K:K,COT!$A:$A,YEAR(daily!$A2899),COT!$B:$B,WEEKNUM(daily!$A2899))</f>
        <v>71759</v>
      </c>
      <c r="U2899">
        <f>SUMIFS(COT!L:L,COT!$A:$A,YEAR(daily!$A2899),COT!$B:$B,WEEKNUM(daily!$A2899))</f>
        <v>62100</v>
      </c>
      <c r="V2899">
        <f>SUMIFS(COT!M:M,COT!$A:$A,YEAR(daily!$A2899),COT!$B:$B,WEEKNUM(daily!$A2899))</f>
        <v>118</v>
      </c>
      <c r="W2899">
        <f>SUMIFS(COT!N:N,COT!$A:$A,YEAR(daily!$A2899),COT!$B:$B,WEEKNUM(daily!$A2899))</f>
        <v>102</v>
      </c>
      <c r="X2899">
        <f>SUMIFS(COT!O:O,COT!$A:$A,YEAR(daily!$A2899),COT!$B:$B,WEEKNUM(daily!$A2899))</f>
        <v>162</v>
      </c>
      <c r="Y2899">
        <f>SUMIFS(COT!P:P,COT!$A:$A,YEAR(daily!$A2899),COT!$B:$B,WEEKNUM(daily!$A2899))</f>
        <v>91</v>
      </c>
      <c r="Z2899">
        <f>SUMIFS(COT!Q:Q,COT!$A:$A,YEAR(daily!$A2899),COT!$B:$B,WEEKNUM(daily!$A2899))</f>
        <v>102</v>
      </c>
      <c r="AA2899">
        <f>SUMIFS(Saudi!B:B,Saudi!$A:$A,YEAR(daily!$A2899))</f>
        <v>1117.7919999999999</v>
      </c>
      <c r="AB2899">
        <f>SUMIFS(Saudi!C:C,Saudi!$A:$A,YEAR(daily!$A2899))</f>
        <v>837.5</v>
      </c>
      <c r="AC2899">
        <f>SUMIFS(Saudi!F:F,Saudi!$A:$A,YEAR(daily!$A2899))</f>
        <v>4186680</v>
      </c>
      <c r="AD2899">
        <f>SUMIFS(Saudi!G:G,Saudi!$A:$A,YEAR(daily!$A2899))</f>
        <v>95.120400125395847</v>
      </c>
      <c r="AE2899">
        <f>SUMIFS(Saudi!H:H,Saudi!$A:$A,YEAR(daily!$A2899))</f>
        <v>398238676.7969923</v>
      </c>
      <c r="AF2899" s="5">
        <f t="shared" si="115"/>
        <v>9</v>
      </c>
      <c r="AG2899" s="5">
        <f t="shared" si="116"/>
        <v>2011</v>
      </c>
    </row>
    <row r="2900" spans="1:33">
      <c r="A2900" s="3">
        <v>40795</v>
      </c>
      <c r="B2900" s="1">
        <v>216667</v>
      </c>
      <c r="C2900" s="1">
        <v>202430</v>
      </c>
      <c r="D2900" s="1">
        <v>98288</v>
      </c>
      <c r="E2900" s="1">
        <v>87.24</v>
      </c>
      <c r="F2900" s="1">
        <v>87.68</v>
      </c>
      <c r="G2900" s="1">
        <v>87.93</v>
      </c>
      <c r="H2900" s="2">
        <v>53.1</v>
      </c>
      <c r="I2900" s="2">
        <v>29.9</v>
      </c>
      <c r="J2900" s="2">
        <v>88.8</v>
      </c>
      <c r="K2900" s="2">
        <v>90.4</v>
      </c>
      <c r="L2900">
        <f>SUMIFS(US!B:B,US!$D:$D,YEAR(daily!$A2900),US!$E:$E,MONTH(daily!$A2900))</f>
        <v>10039</v>
      </c>
      <c r="M2900">
        <f>SUMIFS(US!C:C,US!$D:$D,YEAR(daily!$A2900),US!$E:$E,MONTH(daily!$A2900))</f>
        <v>18848</v>
      </c>
      <c r="N2900">
        <f>SUMIFS(COT!E:E,COT!$A:$A,YEAR(daily!$A2900),COT!$B:$B,WEEKNUM(daily!$A2900))</f>
        <v>1523907</v>
      </c>
      <c r="O2900">
        <f>SUMIFS(COT!F:F,COT!$A:$A,YEAR(daily!$A2900),COT!$B:$B,WEEKNUM(daily!$A2900))</f>
        <v>337970</v>
      </c>
      <c r="P2900">
        <f>SUMIFS(COT!G:G,COT!$A:$A,YEAR(daily!$A2900),COT!$B:$B,WEEKNUM(daily!$A2900))</f>
        <v>172828</v>
      </c>
      <c r="Q2900">
        <f>SUMIFS(COT!H:H,COT!$A:$A,YEAR(daily!$A2900),COT!$B:$B,WEEKNUM(daily!$A2900))</f>
        <v>387491</v>
      </c>
      <c r="R2900">
        <f>SUMIFS(COT!I:I,COT!$A:$A,YEAR(daily!$A2900),COT!$B:$B,WEEKNUM(daily!$A2900))</f>
        <v>726687</v>
      </c>
      <c r="S2900">
        <f>SUMIFS(COT!J:J,COT!$A:$A,YEAR(daily!$A2900),COT!$B:$B,WEEKNUM(daily!$A2900))</f>
        <v>901488</v>
      </c>
      <c r="T2900">
        <f>SUMIFS(COT!K:K,COT!$A:$A,YEAR(daily!$A2900),COT!$B:$B,WEEKNUM(daily!$A2900))</f>
        <v>71759</v>
      </c>
      <c r="U2900">
        <f>SUMIFS(COT!L:L,COT!$A:$A,YEAR(daily!$A2900),COT!$B:$B,WEEKNUM(daily!$A2900))</f>
        <v>62100</v>
      </c>
      <c r="V2900">
        <f>SUMIFS(COT!M:M,COT!$A:$A,YEAR(daily!$A2900),COT!$B:$B,WEEKNUM(daily!$A2900))</f>
        <v>118</v>
      </c>
      <c r="W2900">
        <f>SUMIFS(COT!N:N,COT!$A:$A,YEAR(daily!$A2900),COT!$B:$B,WEEKNUM(daily!$A2900))</f>
        <v>102</v>
      </c>
      <c r="X2900">
        <f>SUMIFS(COT!O:O,COT!$A:$A,YEAR(daily!$A2900),COT!$B:$B,WEEKNUM(daily!$A2900))</f>
        <v>162</v>
      </c>
      <c r="Y2900">
        <f>SUMIFS(COT!P:P,COT!$A:$A,YEAR(daily!$A2900),COT!$B:$B,WEEKNUM(daily!$A2900))</f>
        <v>91</v>
      </c>
      <c r="Z2900">
        <f>SUMIFS(COT!Q:Q,COT!$A:$A,YEAR(daily!$A2900),COT!$B:$B,WEEKNUM(daily!$A2900))</f>
        <v>102</v>
      </c>
      <c r="AA2900">
        <f>SUMIFS(Saudi!B:B,Saudi!$A:$A,YEAR(daily!$A2900))</f>
        <v>1117.7919999999999</v>
      </c>
      <c r="AB2900">
        <f>SUMIFS(Saudi!C:C,Saudi!$A:$A,YEAR(daily!$A2900))</f>
        <v>837.5</v>
      </c>
      <c r="AC2900">
        <f>SUMIFS(Saudi!F:F,Saudi!$A:$A,YEAR(daily!$A2900))</f>
        <v>4186680</v>
      </c>
      <c r="AD2900">
        <f>SUMIFS(Saudi!G:G,Saudi!$A:$A,YEAR(daily!$A2900))</f>
        <v>95.120400125395847</v>
      </c>
      <c r="AE2900">
        <f>SUMIFS(Saudi!H:H,Saudi!$A:$A,YEAR(daily!$A2900))</f>
        <v>398238676.7969923</v>
      </c>
      <c r="AF2900" s="5">
        <f t="shared" si="115"/>
        <v>9</v>
      </c>
      <c r="AG2900" s="5">
        <f t="shared" si="116"/>
        <v>2011</v>
      </c>
    </row>
    <row r="2901" spans="1:33">
      <c r="A2901" s="3">
        <v>40798</v>
      </c>
      <c r="B2901" s="1">
        <v>190400</v>
      </c>
      <c r="C2901" s="1">
        <v>202519</v>
      </c>
      <c r="D2901" s="1">
        <v>99390</v>
      </c>
      <c r="E2901" s="1">
        <v>88.19</v>
      </c>
      <c r="F2901" s="1">
        <v>88.46</v>
      </c>
      <c r="G2901" s="1">
        <v>88.64</v>
      </c>
      <c r="H2901" s="2">
        <v>53.1</v>
      </c>
      <c r="I2901" s="2">
        <v>29.9</v>
      </c>
      <c r="J2901" s="2">
        <v>88.8</v>
      </c>
      <c r="K2901" s="2">
        <v>90.4</v>
      </c>
      <c r="L2901">
        <f>SUMIFS(US!B:B,US!$D:$D,YEAR(daily!$A2901),US!$E:$E,MONTH(daily!$A2901))</f>
        <v>10039</v>
      </c>
      <c r="M2901">
        <f>SUMIFS(US!C:C,US!$D:$D,YEAR(daily!$A2901),US!$E:$E,MONTH(daily!$A2901))</f>
        <v>18848</v>
      </c>
      <c r="N2901">
        <f>SUMIFS(COT!E:E,COT!$A:$A,YEAR(daily!$A2901),COT!$B:$B,WEEKNUM(daily!$A2901))</f>
        <v>1462207</v>
      </c>
      <c r="O2901">
        <f>SUMIFS(COT!F:F,COT!$A:$A,YEAR(daily!$A2901),COT!$B:$B,WEEKNUM(daily!$A2901))</f>
        <v>335221</v>
      </c>
      <c r="P2901">
        <f>SUMIFS(COT!G:G,COT!$A:$A,YEAR(daily!$A2901),COT!$B:$B,WEEKNUM(daily!$A2901))</f>
        <v>169826</v>
      </c>
      <c r="Q2901">
        <f>SUMIFS(COT!H:H,COT!$A:$A,YEAR(daily!$A2901),COT!$B:$B,WEEKNUM(daily!$A2901))</f>
        <v>339033</v>
      </c>
      <c r="R2901">
        <f>SUMIFS(COT!I:I,COT!$A:$A,YEAR(daily!$A2901),COT!$B:$B,WEEKNUM(daily!$A2901))</f>
        <v>714757</v>
      </c>
      <c r="S2901">
        <f>SUMIFS(COT!J:J,COT!$A:$A,YEAR(daily!$A2901),COT!$B:$B,WEEKNUM(daily!$A2901))</f>
        <v>883773</v>
      </c>
      <c r="T2901">
        <f>SUMIFS(COT!K:K,COT!$A:$A,YEAR(daily!$A2901),COT!$B:$B,WEEKNUM(daily!$A2901))</f>
        <v>73196</v>
      </c>
      <c r="U2901">
        <f>SUMIFS(COT!L:L,COT!$A:$A,YEAR(daily!$A2901),COT!$B:$B,WEEKNUM(daily!$A2901))</f>
        <v>69575</v>
      </c>
      <c r="V2901">
        <f>SUMIFS(COT!M:M,COT!$A:$A,YEAR(daily!$A2901),COT!$B:$B,WEEKNUM(daily!$A2901))</f>
        <v>121</v>
      </c>
      <c r="W2901">
        <f>SUMIFS(COT!N:N,COT!$A:$A,YEAR(daily!$A2901),COT!$B:$B,WEEKNUM(daily!$A2901))</f>
        <v>96</v>
      </c>
      <c r="X2901">
        <f>SUMIFS(COT!O:O,COT!$A:$A,YEAR(daily!$A2901),COT!$B:$B,WEEKNUM(daily!$A2901))</f>
        <v>156</v>
      </c>
      <c r="Y2901">
        <f>SUMIFS(COT!P:P,COT!$A:$A,YEAR(daily!$A2901),COT!$B:$B,WEEKNUM(daily!$A2901))</f>
        <v>94</v>
      </c>
      <c r="Z2901">
        <f>SUMIFS(COT!Q:Q,COT!$A:$A,YEAR(daily!$A2901),COT!$B:$B,WEEKNUM(daily!$A2901))</f>
        <v>99</v>
      </c>
      <c r="AA2901">
        <f>SUMIFS(Saudi!B:B,Saudi!$A:$A,YEAR(daily!$A2901))</f>
        <v>1117.7919999999999</v>
      </c>
      <c r="AB2901">
        <f>SUMIFS(Saudi!C:C,Saudi!$A:$A,YEAR(daily!$A2901))</f>
        <v>837.5</v>
      </c>
      <c r="AC2901">
        <f>SUMIFS(Saudi!F:F,Saudi!$A:$A,YEAR(daily!$A2901))</f>
        <v>4186680</v>
      </c>
      <c r="AD2901">
        <f>SUMIFS(Saudi!G:G,Saudi!$A:$A,YEAR(daily!$A2901))</f>
        <v>95.120400125395847</v>
      </c>
      <c r="AE2901">
        <f>SUMIFS(Saudi!H:H,Saudi!$A:$A,YEAR(daily!$A2901))</f>
        <v>398238676.7969923</v>
      </c>
      <c r="AF2901" s="5">
        <f t="shared" si="115"/>
        <v>9</v>
      </c>
      <c r="AG2901" s="5">
        <f t="shared" si="116"/>
        <v>2011</v>
      </c>
    </row>
    <row r="2902" spans="1:33">
      <c r="A2902" s="3">
        <v>40799</v>
      </c>
      <c r="B2902" s="1">
        <v>156552</v>
      </c>
      <c r="C2902" s="1">
        <v>198776</v>
      </c>
      <c r="D2902" s="1">
        <v>97071</v>
      </c>
      <c r="E2902" s="1">
        <v>90.21</v>
      </c>
      <c r="F2902" s="1">
        <v>90.39</v>
      </c>
      <c r="G2902" s="1">
        <v>90.52</v>
      </c>
      <c r="H2902" s="2">
        <v>53.1</v>
      </c>
      <c r="I2902" s="2">
        <v>29.9</v>
      </c>
      <c r="J2902" s="2">
        <v>88.8</v>
      </c>
      <c r="K2902" s="2">
        <v>90.4</v>
      </c>
      <c r="L2902">
        <f>SUMIFS(US!B:B,US!$D:$D,YEAR(daily!$A2902),US!$E:$E,MONTH(daily!$A2902))</f>
        <v>10039</v>
      </c>
      <c r="M2902">
        <f>SUMIFS(US!C:C,US!$D:$D,YEAR(daily!$A2902),US!$E:$E,MONTH(daily!$A2902))</f>
        <v>18848</v>
      </c>
      <c r="N2902">
        <f>SUMIFS(COT!E:E,COT!$A:$A,YEAR(daily!$A2902),COT!$B:$B,WEEKNUM(daily!$A2902))</f>
        <v>1462207</v>
      </c>
      <c r="O2902">
        <f>SUMIFS(COT!F:F,COT!$A:$A,YEAR(daily!$A2902),COT!$B:$B,WEEKNUM(daily!$A2902))</f>
        <v>335221</v>
      </c>
      <c r="P2902">
        <f>SUMIFS(COT!G:G,COT!$A:$A,YEAR(daily!$A2902),COT!$B:$B,WEEKNUM(daily!$A2902))</f>
        <v>169826</v>
      </c>
      <c r="Q2902">
        <f>SUMIFS(COT!H:H,COT!$A:$A,YEAR(daily!$A2902),COT!$B:$B,WEEKNUM(daily!$A2902))</f>
        <v>339033</v>
      </c>
      <c r="R2902">
        <f>SUMIFS(COT!I:I,COT!$A:$A,YEAR(daily!$A2902),COT!$B:$B,WEEKNUM(daily!$A2902))</f>
        <v>714757</v>
      </c>
      <c r="S2902">
        <f>SUMIFS(COT!J:J,COT!$A:$A,YEAR(daily!$A2902),COT!$B:$B,WEEKNUM(daily!$A2902))</f>
        <v>883773</v>
      </c>
      <c r="T2902">
        <f>SUMIFS(COT!K:K,COT!$A:$A,YEAR(daily!$A2902),COT!$B:$B,WEEKNUM(daily!$A2902))</f>
        <v>73196</v>
      </c>
      <c r="U2902">
        <f>SUMIFS(COT!L:L,COT!$A:$A,YEAR(daily!$A2902),COT!$B:$B,WEEKNUM(daily!$A2902))</f>
        <v>69575</v>
      </c>
      <c r="V2902">
        <f>SUMIFS(COT!M:M,COT!$A:$A,YEAR(daily!$A2902),COT!$B:$B,WEEKNUM(daily!$A2902))</f>
        <v>121</v>
      </c>
      <c r="W2902">
        <f>SUMIFS(COT!N:N,COT!$A:$A,YEAR(daily!$A2902),COT!$B:$B,WEEKNUM(daily!$A2902))</f>
        <v>96</v>
      </c>
      <c r="X2902">
        <f>SUMIFS(COT!O:O,COT!$A:$A,YEAR(daily!$A2902),COT!$B:$B,WEEKNUM(daily!$A2902))</f>
        <v>156</v>
      </c>
      <c r="Y2902">
        <f>SUMIFS(COT!P:P,COT!$A:$A,YEAR(daily!$A2902),COT!$B:$B,WEEKNUM(daily!$A2902))</f>
        <v>94</v>
      </c>
      <c r="Z2902">
        <f>SUMIFS(COT!Q:Q,COT!$A:$A,YEAR(daily!$A2902),COT!$B:$B,WEEKNUM(daily!$A2902))</f>
        <v>99</v>
      </c>
      <c r="AA2902">
        <f>SUMIFS(Saudi!B:B,Saudi!$A:$A,YEAR(daily!$A2902))</f>
        <v>1117.7919999999999</v>
      </c>
      <c r="AB2902">
        <f>SUMIFS(Saudi!C:C,Saudi!$A:$A,YEAR(daily!$A2902))</f>
        <v>837.5</v>
      </c>
      <c r="AC2902">
        <f>SUMIFS(Saudi!F:F,Saudi!$A:$A,YEAR(daily!$A2902))</f>
        <v>4186680</v>
      </c>
      <c r="AD2902">
        <f>SUMIFS(Saudi!G:G,Saudi!$A:$A,YEAR(daily!$A2902))</f>
        <v>95.120400125395847</v>
      </c>
      <c r="AE2902">
        <f>SUMIFS(Saudi!H:H,Saudi!$A:$A,YEAR(daily!$A2902))</f>
        <v>398238676.7969923</v>
      </c>
      <c r="AF2902" s="5">
        <f t="shared" si="115"/>
        <v>9</v>
      </c>
      <c r="AG2902" s="5">
        <f t="shared" si="116"/>
        <v>2011</v>
      </c>
    </row>
    <row r="2903" spans="1:33">
      <c r="A2903" s="3">
        <v>40800</v>
      </c>
      <c r="B2903" s="1">
        <v>124033</v>
      </c>
      <c r="C2903" s="1">
        <v>196955</v>
      </c>
      <c r="D2903" s="1">
        <v>96532</v>
      </c>
      <c r="E2903" s="1">
        <v>88.91</v>
      </c>
      <c r="F2903" s="1">
        <v>89.16</v>
      </c>
      <c r="G2903" s="1">
        <v>89.36</v>
      </c>
      <c r="H2903" s="2">
        <v>53.1</v>
      </c>
      <c r="I2903" s="2">
        <v>29.9</v>
      </c>
      <c r="J2903" s="2">
        <v>88.8</v>
      </c>
      <c r="K2903" s="2">
        <v>90.4</v>
      </c>
      <c r="L2903">
        <f>SUMIFS(US!B:B,US!$D:$D,YEAR(daily!$A2903),US!$E:$E,MONTH(daily!$A2903))</f>
        <v>10039</v>
      </c>
      <c r="M2903">
        <f>SUMIFS(US!C:C,US!$D:$D,YEAR(daily!$A2903),US!$E:$E,MONTH(daily!$A2903))</f>
        <v>18848</v>
      </c>
      <c r="N2903">
        <f>SUMIFS(COT!E:E,COT!$A:$A,YEAR(daily!$A2903),COT!$B:$B,WEEKNUM(daily!$A2903))</f>
        <v>1462207</v>
      </c>
      <c r="O2903">
        <f>SUMIFS(COT!F:F,COT!$A:$A,YEAR(daily!$A2903),COT!$B:$B,WEEKNUM(daily!$A2903))</f>
        <v>335221</v>
      </c>
      <c r="P2903">
        <f>SUMIFS(COT!G:G,COT!$A:$A,YEAR(daily!$A2903),COT!$B:$B,WEEKNUM(daily!$A2903))</f>
        <v>169826</v>
      </c>
      <c r="Q2903">
        <f>SUMIFS(COT!H:H,COT!$A:$A,YEAR(daily!$A2903),COT!$B:$B,WEEKNUM(daily!$A2903))</f>
        <v>339033</v>
      </c>
      <c r="R2903">
        <f>SUMIFS(COT!I:I,COT!$A:$A,YEAR(daily!$A2903),COT!$B:$B,WEEKNUM(daily!$A2903))</f>
        <v>714757</v>
      </c>
      <c r="S2903">
        <f>SUMIFS(COT!J:J,COT!$A:$A,YEAR(daily!$A2903),COT!$B:$B,WEEKNUM(daily!$A2903))</f>
        <v>883773</v>
      </c>
      <c r="T2903">
        <f>SUMIFS(COT!K:K,COT!$A:$A,YEAR(daily!$A2903),COT!$B:$B,WEEKNUM(daily!$A2903))</f>
        <v>73196</v>
      </c>
      <c r="U2903">
        <f>SUMIFS(COT!L:L,COT!$A:$A,YEAR(daily!$A2903),COT!$B:$B,WEEKNUM(daily!$A2903))</f>
        <v>69575</v>
      </c>
      <c r="V2903">
        <f>SUMIFS(COT!M:M,COT!$A:$A,YEAR(daily!$A2903),COT!$B:$B,WEEKNUM(daily!$A2903))</f>
        <v>121</v>
      </c>
      <c r="W2903">
        <f>SUMIFS(COT!N:N,COT!$A:$A,YEAR(daily!$A2903),COT!$B:$B,WEEKNUM(daily!$A2903))</f>
        <v>96</v>
      </c>
      <c r="X2903">
        <f>SUMIFS(COT!O:O,COT!$A:$A,YEAR(daily!$A2903),COT!$B:$B,WEEKNUM(daily!$A2903))</f>
        <v>156</v>
      </c>
      <c r="Y2903">
        <f>SUMIFS(COT!P:P,COT!$A:$A,YEAR(daily!$A2903),COT!$B:$B,WEEKNUM(daily!$A2903))</f>
        <v>94</v>
      </c>
      <c r="Z2903">
        <f>SUMIFS(COT!Q:Q,COT!$A:$A,YEAR(daily!$A2903),COT!$B:$B,WEEKNUM(daily!$A2903))</f>
        <v>99</v>
      </c>
      <c r="AA2903">
        <f>SUMIFS(Saudi!B:B,Saudi!$A:$A,YEAR(daily!$A2903))</f>
        <v>1117.7919999999999</v>
      </c>
      <c r="AB2903">
        <f>SUMIFS(Saudi!C:C,Saudi!$A:$A,YEAR(daily!$A2903))</f>
        <v>837.5</v>
      </c>
      <c r="AC2903">
        <f>SUMIFS(Saudi!F:F,Saudi!$A:$A,YEAR(daily!$A2903))</f>
        <v>4186680</v>
      </c>
      <c r="AD2903">
        <f>SUMIFS(Saudi!G:G,Saudi!$A:$A,YEAR(daily!$A2903))</f>
        <v>95.120400125395847</v>
      </c>
      <c r="AE2903">
        <f>SUMIFS(Saudi!H:H,Saudi!$A:$A,YEAR(daily!$A2903))</f>
        <v>398238676.7969923</v>
      </c>
      <c r="AF2903" s="5">
        <f t="shared" si="115"/>
        <v>9</v>
      </c>
      <c r="AG2903" s="5">
        <f t="shared" si="116"/>
        <v>2011</v>
      </c>
    </row>
    <row r="2904" spans="1:33">
      <c r="A2904" s="3">
        <v>40801</v>
      </c>
      <c r="B2904" s="1">
        <v>79239</v>
      </c>
      <c r="C2904" s="1">
        <v>191737</v>
      </c>
      <c r="D2904" s="1">
        <v>98193</v>
      </c>
      <c r="E2904" s="1">
        <v>89.4</v>
      </c>
      <c r="F2904" s="1">
        <v>89.81</v>
      </c>
      <c r="G2904" s="1">
        <v>90.03</v>
      </c>
      <c r="H2904" s="2">
        <v>53.1</v>
      </c>
      <c r="I2904" s="2">
        <v>29.9</v>
      </c>
      <c r="J2904" s="2">
        <v>88.8</v>
      </c>
      <c r="K2904" s="2">
        <v>90.4</v>
      </c>
      <c r="L2904">
        <f>SUMIFS(US!B:B,US!$D:$D,YEAR(daily!$A2904),US!$E:$E,MONTH(daily!$A2904))</f>
        <v>10039</v>
      </c>
      <c r="M2904">
        <f>SUMIFS(US!C:C,US!$D:$D,YEAR(daily!$A2904),US!$E:$E,MONTH(daily!$A2904))</f>
        <v>18848</v>
      </c>
      <c r="N2904">
        <f>SUMIFS(COT!E:E,COT!$A:$A,YEAR(daily!$A2904),COT!$B:$B,WEEKNUM(daily!$A2904))</f>
        <v>1462207</v>
      </c>
      <c r="O2904">
        <f>SUMIFS(COT!F:F,COT!$A:$A,YEAR(daily!$A2904),COT!$B:$B,WEEKNUM(daily!$A2904))</f>
        <v>335221</v>
      </c>
      <c r="P2904">
        <f>SUMIFS(COT!G:G,COT!$A:$A,YEAR(daily!$A2904),COT!$B:$B,WEEKNUM(daily!$A2904))</f>
        <v>169826</v>
      </c>
      <c r="Q2904">
        <f>SUMIFS(COT!H:H,COT!$A:$A,YEAR(daily!$A2904),COT!$B:$B,WEEKNUM(daily!$A2904))</f>
        <v>339033</v>
      </c>
      <c r="R2904">
        <f>SUMIFS(COT!I:I,COT!$A:$A,YEAR(daily!$A2904),COT!$B:$B,WEEKNUM(daily!$A2904))</f>
        <v>714757</v>
      </c>
      <c r="S2904">
        <f>SUMIFS(COT!J:J,COT!$A:$A,YEAR(daily!$A2904),COT!$B:$B,WEEKNUM(daily!$A2904))</f>
        <v>883773</v>
      </c>
      <c r="T2904">
        <f>SUMIFS(COT!K:K,COT!$A:$A,YEAR(daily!$A2904),COT!$B:$B,WEEKNUM(daily!$A2904))</f>
        <v>73196</v>
      </c>
      <c r="U2904">
        <f>SUMIFS(COT!L:L,COT!$A:$A,YEAR(daily!$A2904),COT!$B:$B,WEEKNUM(daily!$A2904))</f>
        <v>69575</v>
      </c>
      <c r="V2904">
        <f>SUMIFS(COT!M:M,COT!$A:$A,YEAR(daily!$A2904),COT!$B:$B,WEEKNUM(daily!$A2904))</f>
        <v>121</v>
      </c>
      <c r="W2904">
        <f>SUMIFS(COT!N:N,COT!$A:$A,YEAR(daily!$A2904),COT!$B:$B,WEEKNUM(daily!$A2904))</f>
        <v>96</v>
      </c>
      <c r="X2904">
        <f>SUMIFS(COT!O:O,COT!$A:$A,YEAR(daily!$A2904),COT!$B:$B,WEEKNUM(daily!$A2904))</f>
        <v>156</v>
      </c>
      <c r="Y2904">
        <f>SUMIFS(COT!P:P,COT!$A:$A,YEAR(daily!$A2904),COT!$B:$B,WEEKNUM(daily!$A2904))</f>
        <v>94</v>
      </c>
      <c r="Z2904">
        <f>SUMIFS(COT!Q:Q,COT!$A:$A,YEAR(daily!$A2904),COT!$B:$B,WEEKNUM(daily!$A2904))</f>
        <v>99</v>
      </c>
      <c r="AA2904">
        <f>SUMIFS(Saudi!B:B,Saudi!$A:$A,YEAR(daily!$A2904))</f>
        <v>1117.7919999999999</v>
      </c>
      <c r="AB2904">
        <f>SUMIFS(Saudi!C:C,Saudi!$A:$A,YEAR(daily!$A2904))</f>
        <v>837.5</v>
      </c>
      <c r="AC2904">
        <f>SUMIFS(Saudi!F:F,Saudi!$A:$A,YEAR(daily!$A2904))</f>
        <v>4186680</v>
      </c>
      <c r="AD2904">
        <f>SUMIFS(Saudi!G:G,Saudi!$A:$A,YEAR(daily!$A2904))</f>
        <v>95.120400125395847</v>
      </c>
      <c r="AE2904">
        <f>SUMIFS(Saudi!H:H,Saudi!$A:$A,YEAR(daily!$A2904))</f>
        <v>398238676.7969923</v>
      </c>
      <c r="AF2904" s="5">
        <f t="shared" si="115"/>
        <v>9</v>
      </c>
      <c r="AG2904" s="5">
        <f t="shared" si="116"/>
        <v>2011</v>
      </c>
    </row>
    <row r="2905" spans="1:33">
      <c r="A2905" s="3">
        <v>40802</v>
      </c>
      <c r="B2905" s="1">
        <v>57434</v>
      </c>
      <c r="C2905" s="1">
        <v>191505</v>
      </c>
      <c r="D2905" s="1">
        <v>98398</v>
      </c>
      <c r="E2905" s="1">
        <v>87.96</v>
      </c>
      <c r="F2905" s="1">
        <v>88.44</v>
      </c>
      <c r="G2905" s="1">
        <v>88.73</v>
      </c>
      <c r="H2905" s="2">
        <v>53.1</v>
      </c>
      <c r="I2905" s="2">
        <v>29.9</v>
      </c>
      <c r="J2905" s="2">
        <v>88.8</v>
      </c>
      <c r="K2905" s="2">
        <v>90.4</v>
      </c>
      <c r="L2905">
        <f>SUMIFS(US!B:B,US!$D:$D,YEAR(daily!$A2905),US!$E:$E,MONTH(daily!$A2905))</f>
        <v>10039</v>
      </c>
      <c r="M2905">
        <f>SUMIFS(US!C:C,US!$D:$D,YEAR(daily!$A2905),US!$E:$E,MONTH(daily!$A2905))</f>
        <v>18848</v>
      </c>
      <c r="N2905">
        <f>SUMIFS(COT!E:E,COT!$A:$A,YEAR(daily!$A2905),COT!$B:$B,WEEKNUM(daily!$A2905))</f>
        <v>1462207</v>
      </c>
      <c r="O2905">
        <f>SUMIFS(COT!F:F,COT!$A:$A,YEAR(daily!$A2905),COT!$B:$B,WEEKNUM(daily!$A2905))</f>
        <v>335221</v>
      </c>
      <c r="P2905">
        <f>SUMIFS(COT!G:G,COT!$A:$A,YEAR(daily!$A2905),COT!$B:$B,WEEKNUM(daily!$A2905))</f>
        <v>169826</v>
      </c>
      <c r="Q2905">
        <f>SUMIFS(COT!H:H,COT!$A:$A,YEAR(daily!$A2905),COT!$B:$B,WEEKNUM(daily!$A2905))</f>
        <v>339033</v>
      </c>
      <c r="R2905">
        <f>SUMIFS(COT!I:I,COT!$A:$A,YEAR(daily!$A2905),COT!$B:$B,WEEKNUM(daily!$A2905))</f>
        <v>714757</v>
      </c>
      <c r="S2905">
        <f>SUMIFS(COT!J:J,COT!$A:$A,YEAR(daily!$A2905),COT!$B:$B,WEEKNUM(daily!$A2905))</f>
        <v>883773</v>
      </c>
      <c r="T2905">
        <f>SUMIFS(COT!K:K,COT!$A:$A,YEAR(daily!$A2905),COT!$B:$B,WEEKNUM(daily!$A2905))</f>
        <v>73196</v>
      </c>
      <c r="U2905">
        <f>SUMIFS(COT!L:L,COT!$A:$A,YEAR(daily!$A2905),COT!$B:$B,WEEKNUM(daily!$A2905))</f>
        <v>69575</v>
      </c>
      <c r="V2905">
        <f>SUMIFS(COT!M:M,COT!$A:$A,YEAR(daily!$A2905),COT!$B:$B,WEEKNUM(daily!$A2905))</f>
        <v>121</v>
      </c>
      <c r="W2905">
        <f>SUMIFS(COT!N:N,COT!$A:$A,YEAR(daily!$A2905),COT!$B:$B,WEEKNUM(daily!$A2905))</f>
        <v>96</v>
      </c>
      <c r="X2905">
        <f>SUMIFS(COT!O:O,COT!$A:$A,YEAR(daily!$A2905),COT!$B:$B,WEEKNUM(daily!$A2905))</f>
        <v>156</v>
      </c>
      <c r="Y2905">
        <f>SUMIFS(COT!P:P,COT!$A:$A,YEAR(daily!$A2905),COT!$B:$B,WEEKNUM(daily!$A2905))</f>
        <v>94</v>
      </c>
      <c r="Z2905">
        <f>SUMIFS(COT!Q:Q,COT!$A:$A,YEAR(daily!$A2905),COT!$B:$B,WEEKNUM(daily!$A2905))</f>
        <v>99</v>
      </c>
      <c r="AA2905">
        <f>SUMIFS(Saudi!B:B,Saudi!$A:$A,YEAR(daily!$A2905))</f>
        <v>1117.7919999999999</v>
      </c>
      <c r="AB2905">
        <f>SUMIFS(Saudi!C:C,Saudi!$A:$A,YEAR(daily!$A2905))</f>
        <v>837.5</v>
      </c>
      <c r="AC2905">
        <f>SUMIFS(Saudi!F:F,Saudi!$A:$A,YEAR(daily!$A2905))</f>
        <v>4186680</v>
      </c>
      <c r="AD2905">
        <f>SUMIFS(Saudi!G:G,Saudi!$A:$A,YEAR(daily!$A2905))</f>
        <v>95.120400125395847</v>
      </c>
      <c r="AE2905">
        <f>SUMIFS(Saudi!H:H,Saudi!$A:$A,YEAR(daily!$A2905))</f>
        <v>398238676.7969923</v>
      </c>
      <c r="AF2905" s="5">
        <f t="shared" si="115"/>
        <v>9</v>
      </c>
      <c r="AG2905" s="5">
        <f t="shared" si="116"/>
        <v>2011</v>
      </c>
    </row>
    <row r="2906" spans="1:33">
      <c r="A2906" s="3">
        <v>40805</v>
      </c>
      <c r="B2906" s="1">
        <v>16819</v>
      </c>
      <c r="C2906" s="1">
        <v>195720</v>
      </c>
      <c r="D2906" s="1">
        <v>99168</v>
      </c>
      <c r="E2906" s="1">
        <v>85.7</v>
      </c>
      <c r="F2906" s="1">
        <v>86.03</v>
      </c>
      <c r="G2906" s="1">
        <v>86.27</v>
      </c>
      <c r="H2906" s="2">
        <v>53.1</v>
      </c>
      <c r="I2906" s="2">
        <v>29.9</v>
      </c>
      <c r="J2906" s="2">
        <v>88.8</v>
      </c>
      <c r="K2906" s="2">
        <v>90.4</v>
      </c>
      <c r="L2906">
        <f>SUMIFS(US!B:B,US!$D:$D,YEAR(daily!$A2906),US!$E:$E,MONTH(daily!$A2906))</f>
        <v>10039</v>
      </c>
      <c r="M2906">
        <f>SUMIFS(US!C:C,US!$D:$D,YEAR(daily!$A2906),US!$E:$E,MONTH(daily!$A2906))</f>
        <v>18848</v>
      </c>
      <c r="N2906">
        <f>SUMIFS(COT!E:E,COT!$A:$A,YEAR(daily!$A2906),COT!$B:$B,WEEKNUM(daily!$A2906))</f>
        <v>1365197</v>
      </c>
      <c r="O2906">
        <f>SUMIFS(COT!F:F,COT!$A:$A,YEAR(daily!$A2906),COT!$B:$B,WEEKNUM(daily!$A2906))</f>
        <v>327050</v>
      </c>
      <c r="P2906">
        <f>SUMIFS(COT!G:G,COT!$A:$A,YEAR(daily!$A2906),COT!$B:$B,WEEKNUM(daily!$A2906))</f>
        <v>167085</v>
      </c>
      <c r="Q2906">
        <f>SUMIFS(COT!H:H,COT!$A:$A,YEAR(daily!$A2906),COT!$B:$B,WEEKNUM(daily!$A2906))</f>
        <v>310137</v>
      </c>
      <c r="R2906">
        <f>SUMIFS(COT!I:I,COT!$A:$A,YEAR(daily!$A2906),COT!$B:$B,WEEKNUM(daily!$A2906))</f>
        <v>663203</v>
      </c>
      <c r="S2906">
        <f>SUMIFS(COT!J:J,COT!$A:$A,YEAR(daily!$A2906),COT!$B:$B,WEEKNUM(daily!$A2906))</f>
        <v>829603</v>
      </c>
      <c r="T2906">
        <f>SUMIFS(COT!K:K,COT!$A:$A,YEAR(daily!$A2906),COT!$B:$B,WEEKNUM(daily!$A2906))</f>
        <v>64807</v>
      </c>
      <c r="U2906">
        <f>SUMIFS(COT!L:L,COT!$A:$A,YEAR(daily!$A2906),COT!$B:$B,WEEKNUM(daily!$A2906))</f>
        <v>58372</v>
      </c>
      <c r="V2906">
        <f>SUMIFS(COT!M:M,COT!$A:$A,YEAR(daily!$A2906),COT!$B:$B,WEEKNUM(daily!$A2906))</f>
        <v>119</v>
      </c>
      <c r="W2906">
        <f>SUMIFS(COT!N:N,COT!$A:$A,YEAR(daily!$A2906),COT!$B:$B,WEEKNUM(daily!$A2906))</f>
        <v>91</v>
      </c>
      <c r="X2906">
        <f>SUMIFS(COT!O:O,COT!$A:$A,YEAR(daily!$A2906),COT!$B:$B,WEEKNUM(daily!$A2906))</f>
        <v>141</v>
      </c>
      <c r="Y2906">
        <f>SUMIFS(COT!P:P,COT!$A:$A,YEAR(daily!$A2906),COT!$B:$B,WEEKNUM(daily!$A2906))</f>
        <v>88</v>
      </c>
      <c r="Z2906">
        <f>SUMIFS(COT!Q:Q,COT!$A:$A,YEAR(daily!$A2906),COT!$B:$B,WEEKNUM(daily!$A2906))</f>
        <v>99</v>
      </c>
      <c r="AA2906">
        <f>SUMIFS(Saudi!B:B,Saudi!$A:$A,YEAR(daily!$A2906))</f>
        <v>1117.7919999999999</v>
      </c>
      <c r="AB2906">
        <f>SUMIFS(Saudi!C:C,Saudi!$A:$A,YEAR(daily!$A2906))</f>
        <v>837.5</v>
      </c>
      <c r="AC2906">
        <f>SUMIFS(Saudi!F:F,Saudi!$A:$A,YEAR(daily!$A2906))</f>
        <v>4186680</v>
      </c>
      <c r="AD2906">
        <f>SUMIFS(Saudi!G:G,Saudi!$A:$A,YEAR(daily!$A2906))</f>
        <v>95.120400125395847</v>
      </c>
      <c r="AE2906">
        <f>SUMIFS(Saudi!H:H,Saudi!$A:$A,YEAR(daily!$A2906))</f>
        <v>398238676.7969923</v>
      </c>
      <c r="AF2906" s="5">
        <f t="shared" si="115"/>
        <v>9</v>
      </c>
      <c r="AG2906" s="5">
        <f t="shared" si="116"/>
        <v>2011</v>
      </c>
    </row>
    <row r="2907" spans="1:33">
      <c r="A2907" s="3">
        <v>40806</v>
      </c>
      <c r="B2907" s="1">
        <v>3111</v>
      </c>
      <c r="C2907" s="1">
        <v>192214</v>
      </c>
      <c r="D2907" s="1">
        <v>100638</v>
      </c>
      <c r="E2907" s="1">
        <v>86.89</v>
      </c>
      <c r="F2907" s="1">
        <v>87.17</v>
      </c>
      <c r="G2907" s="1">
        <v>87.43</v>
      </c>
      <c r="H2907" s="2">
        <v>53.1</v>
      </c>
      <c r="I2907" s="2">
        <v>29.9</v>
      </c>
      <c r="J2907" s="2">
        <v>88.8</v>
      </c>
      <c r="K2907" s="2">
        <v>90.4</v>
      </c>
      <c r="L2907">
        <f>SUMIFS(US!B:B,US!$D:$D,YEAR(daily!$A2907),US!$E:$E,MONTH(daily!$A2907))</f>
        <v>10039</v>
      </c>
      <c r="M2907">
        <f>SUMIFS(US!C:C,US!$D:$D,YEAR(daily!$A2907),US!$E:$E,MONTH(daily!$A2907))</f>
        <v>18848</v>
      </c>
      <c r="N2907">
        <f>SUMIFS(COT!E:E,COT!$A:$A,YEAR(daily!$A2907),COT!$B:$B,WEEKNUM(daily!$A2907))</f>
        <v>1365197</v>
      </c>
      <c r="O2907">
        <f>SUMIFS(COT!F:F,COT!$A:$A,YEAR(daily!$A2907),COT!$B:$B,WEEKNUM(daily!$A2907))</f>
        <v>327050</v>
      </c>
      <c r="P2907">
        <f>SUMIFS(COT!G:G,COT!$A:$A,YEAR(daily!$A2907),COT!$B:$B,WEEKNUM(daily!$A2907))</f>
        <v>167085</v>
      </c>
      <c r="Q2907">
        <f>SUMIFS(COT!H:H,COT!$A:$A,YEAR(daily!$A2907),COT!$B:$B,WEEKNUM(daily!$A2907))</f>
        <v>310137</v>
      </c>
      <c r="R2907">
        <f>SUMIFS(COT!I:I,COT!$A:$A,YEAR(daily!$A2907),COT!$B:$B,WEEKNUM(daily!$A2907))</f>
        <v>663203</v>
      </c>
      <c r="S2907">
        <f>SUMIFS(COT!J:J,COT!$A:$A,YEAR(daily!$A2907),COT!$B:$B,WEEKNUM(daily!$A2907))</f>
        <v>829603</v>
      </c>
      <c r="T2907">
        <f>SUMIFS(COT!K:K,COT!$A:$A,YEAR(daily!$A2907),COT!$B:$B,WEEKNUM(daily!$A2907))</f>
        <v>64807</v>
      </c>
      <c r="U2907">
        <f>SUMIFS(COT!L:L,COT!$A:$A,YEAR(daily!$A2907),COT!$B:$B,WEEKNUM(daily!$A2907))</f>
        <v>58372</v>
      </c>
      <c r="V2907">
        <f>SUMIFS(COT!M:M,COT!$A:$A,YEAR(daily!$A2907),COT!$B:$B,WEEKNUM(daily!$A2907))</f>
        <v>119</v>
      </c>
      <c r="W2907">
        <f>SUMIFS(COT!N:N,COT!$A:$A,YEAR(daily!$A2907),COT!$B:$B,WEEKNUM(daily!$A2907))</f>
        <v>91</v>
      </c>
      <c r="X2907">
        <f>SUMIFS(COT!O:O,COT!$A:$A,YEAR(daily!$A2907),COT!$B:$B,WEEKNUM(daily!$A2907))</f>
        <v>141</v>
      </c>
      <c r="Y2907">
        <f>SUMIFS(COT!P:P,COT!$A:$A,YEAR(daily!$A2907),COT!$B:$B,WEEKNUM(daily!$A2907))</f>
        <v>88</v>
      </c>
      <c r="Z2907">
        <f>SUMIFS(COT!Q:Q,COT!$A:$A,YEAR(daily!$A2907),COT!$B:$B,WEEKNUM(daily!$A2907))</f>
        <v>99</v>
      </c>
      <c r="AA2907">
        <f>SUMIFS(Saudi!B:B,Saudi!$A:$A,YEAR(daily!$A2907))</f>
        <v>1117.7919999999999</v>
      </c>
      <c r="AB2907">
        <f>SUMIFS(Saudi!C:C,Saudi!$A:$A,YEAR(daily!$A2907))</f>
        <v>837.5</v>
      </c>
      <c r="AC2907">
        <f>SUMIFS(Saudi!F:F,Saudi!$A:$A,YEAR(daily!$A2907))</f>
        <v>4186680</v>
      </c>
      <c r="AD2907">
        <f>SUMIFS(Saudi!G:G,Saudi!$A:$A,YEAR(daily!$A2907))</f>
        <v>95.120400125395847</v>
      </c>
      <c r="AE2907">
        <f>SUMIFS(Saudi!H:H,Saudi!$A:$A,YEAR(daily!$A2907))</f>
        <v>398238676.7969923</v>
      </c>
      <c r="AF2907" s="5">
        <f t="shared" si="115"/>
        <v>9</v>
      </c>
      <c r="AG2907" s="5">
        <f t="shared" si="116"/>
        <v>2011</v>
      </c>
    </row>
    <row r="2908" spans="1:33">
      <c r="A2908" s="3">
        <v>40807</v>
      </c>
      <c r="B2908" s="1">
        <v>318968</v>
      </c>
      <c r="C2908" s="1">
        <v>103295</v>
      </c>
      <c r="D2908" s="1">
        <v>31925</v>
      </c>
      <c r="E2908" s="1">
        <v>85.92</v>
      </c>
      <c r="F2908" s="1">
        <v>86.46</v>
      </c>
      <c r="G2908" s="1">
        <v>86.73</v>
      </c>
      <c r="H2908" s="2">
        <v>53.1</v>
      </c>
      <c r="I2908" s="2">
        <v>29.9</v>
      </c>
      <c r="J2908" s="2">
        <v>88.8</v>
      </c>
      <c r="K2908" s="2">
        <v>90.4</v>
      </c>
      <c r="L2908">
        <f>SUMIFS(US!B:B,US!$D:$D,YEAR(daily!$A2908),US!$E:$E,MONTH(daily!$A2908))</f>
        <v>10039</v>
      </c>
      <c r="M2908">
        <f>SUMIFS(US!C:C,US!$D:$D,YEAR(daily!$A2908),US!$E:$E,MONTH(daily!$A2908))</f>
        <v>18848</v>
      </c>
      <c r="N2908">
        <f>SUMIFS(COT!E:E,COT!$A:$A,YEAR(daily!$A2908),COT!$B:$B,WEEKNUM(daily!$A2908))</f>
        <v>1365197</v>
      </c>
      <c r="O2908">
        <f>SUMIFS(COT!F:F,COT!$A:$A,YEAR(daily!$A2908),COT!$B:$B,WEEKNUM(daily!$A2908))</f>
        <v>327050</v>
      </c>
      <c r="P2908">
        <f>SUMIFS(COT!G:G,COT!$A:$A,YEAR(daily!$A2908),COT!$B:$B,WEEKNUM(daily!$A2908))</f>
        <v>167085</v>
      </c>
      <c r="Q2908">
        <f>SUMIFS(COT!H:H,COT!$A:$A,YEAR(daily!$A2908),COT!$B:$B,WEEKNUM(daily!$A2908))</f>
        <v>310137</v>
      </c>
      <c r="R2908">
        <f>SUMIFS(COT!I:I,COT!$A:$A,YEAR(daily!$A2908),COT!$B:$B,WEEKNUM(daily!$A2908))</f>
        <v>663203</v>
      </c>
      <c r="S2908">
        <f>SUMIFS(COT!J:J,COT!$A:$A,YEAR(daily!$A2908),COT!$B:$B,WEEKNUM(daily!$A2908))</f>
        <v>829603</v>
      </c>
      <c r="T2908">
        <f>SUMIFS(COT!K:K,COT!$A:$A,YEAR(daily!$A2908),COT!$B:$B,WEEKNUM(daily!$A2908))</f>
        <v>64807</v>
      </c>
      <c r="U2908">
        <f>SUMIFS(COT!L:L,COT!$A:$A,YEAR(daily!$A2908),COT!$B:$B,WEEKNUM(daily!$A2908))</f>
        <v>58372</v>
      </c>
      <c r="V2908">
        <f>SUMIFS(COT!M:M,COT!$A:$A,YEAR(daily!$A2908),COT!$B:$B,WEEKNUM(daily!$A2908))</f>
        <v>119</v>
      </c>
      <c r="W2908">
        <f>SUMIFS(COT!N:N,COT!$A:$A,YEAR(daily!$A2908),COT!$B:$B,WEEKNUM(daily!$A2908))</f>
        <v>91</v>
      </c>
      <c r="X2908">
        <f>SUMIFS(COT!O:O,COT!$A:$A,YEAR(daily!$A2908),COT!$B:$B,WEEKNUM(daily!$A2908))</f>
        <v>141</v>
      </c>
      <c r="Y2908">
        <f>SUMIFS(COT!P:P,COT!$A:$A,YEAR(daily!$A2908),COT!$B:$B,WEEKNUM(daily!$A2908))</f>
        <v>88</v>
      </c>
      <c r="Z2908">
        <f>SUMIFS(COT!Q:Q,COT!$A:$A,YEAR(daily!$A2908),COT!$B:$B,WEEKNUM(daily!$A2908))</f>
        <v>99</v>
      </c>
      <c r="AA2908">
        <f>SUMIFS(Saudi!B:B,Saudi!$A:$A,YEAR(daily!$A2908))</f>
        <v>1117.7919999999999</v>
      </c>
      <c r="AB2908">
        <f>SUMIFS(Saudi!C:C,Saudi!$A:$A,YEAR(daily!$A2908))</f>
        <v>837.5</v>
      </c>
      <c r="AC2908">
        <f>SUMIFS(Saudi!F:F,Saudi!$A:$A,YEAR(daily!$A2908))</f>
        <v>4186680</v>
      </c>
      <c r="AD2908">
        <f>SUMIFS(Saudi!G:G,Saudi!$A:$A,YEAR(daily!$A2908))</f>
        <v>95.120400125395847</v>
      </c>
      <c r="AE2908">
        <f>SUMIFS(Saudi!H:H,Saudi!$A:$A,YEAR(daily!$A2908))</f>
        <v>398238676.7969923</v>
      </c>
      <c r="AF2908" s="5">
        <f t="shared" si="115"/>
        <v>9</v>
      </c>
      <c r="AG2908" s="5">
        <f t="shared" si="116"/>
        <v>2011</v>
      </c>
    </row>
    <row r="2909" spans="1:33">
      <c r="A2909" s="3">
        <v>40808</v>
      </c>
      <c r="B2909" s="1">
        <v>321074</v>
      </c>
      <c r="C2909" s="1">
        <v>106514</v>
      </c>
      <c r="D2909" s="1">
        <v>32867</v>
      </c>
      <c r="E2909" s="1">
        <v>80.510000000000005</v>
      </c>
      <c r="F2909" s="1">
        <v>80.989999999999995</v>
      </c>
      <c r="G2909" s="1">
        <v>81.23</v>
      </c>
      <c r="H2909" s="2">
        <v>53.1</v>
      </c>
      <c r="I2909" s="2">
        <v>29.9</v>
      </c>
      <c r="J2909" s="2">
        <v>88.8</v>
      </c>
      <c r="K2909" s="2">
        <v>90.4</v>
      </c>
      <c r="L2909">
        <f>SUMIFS(US!B:B,US!$D:$D,YEAR(daily!$A2909),US!$E:$E,MONTH(daily!$A2909))</f>
        <v>10039</v>
      </c>
      <c r="M2909">
        <f>SUMIFS(US!C:C,US!$D:$D,YEAR(daily!$A2909),US!$E:$E,MONTH(daily!$A2909))</f>
        <v>18848</v>
      </c>
      <c r="N2909">
        <f>SUMIFS(COT!E:E,COT!$A:$A,YEAR(daily!$A2909),COT!$B:$B,WEEKNUM(daily!$A2909))</f>
        <v>1365197</v>
      </c>
      <c r="O2909">
        <f>SUMIFS(COT!F:F,COT!$A:$A,YEAR(daily!$A2909),COT!$B:$B,WEEKNUM(daily!$A2909))</f>
        <v>327050</v>
      </c>
      <c r="P2909">
        <f>SUMIFS(COT!G:G,COT!$A:$A,YEAR(daily!$A2909),COT!$B:$B,WEEKNUM(daily!$A2909))</f>
        <v>167085</v>
      </c>
      <c r="Q2909">
        <f>SUMIFS(COT!H:H,COT!$A:$A,YEAR(daily!$A2909),COT!$B:$B,WEEKNUM(daily!$A2909))</f>
        <v>310137</v>
      </c>
      <c r="R2909">
        <f>SUMIFS(COT!I:I,COT!$A:$A,YEAR(daily!$A2909),COT!$B:$B,WEEKNUM(daily!$A2909))</f>
        <v>663203</v>
      </c>
      <c r="S2909">
        <f>SUMIFS(COT!J:J,COT!$A:$A,YEAR(daily!$A2909),COT!$B:$B,WEEKNUM(daily!$A2909))</f>
        <v>829603</v>
      </c>
      <c r="T2909">
        <f>SUMIFS(COT!K:K,COT!$A:$A,YEAR(daily!$A2909),COT!$B:$B,WEEKNUM(daily!$A2909))</f>
        <v>64807</v>
      </c>
      <c r="U2909">
        <f>SUMIFS(COT!L:L,COT!$A:$A,YEAR(daily!$A2909),COT!$B:$B,WEEKNUM(daily!$A2909))</f>
        <v>58372</v>
      </c>
      <c r="V2909">
        <f>SUMIFS(COT!M:M,COT!$A:$A,YEAR(daily!$A2909),COT!$B:$B,WEEKNUM(daily!$A2909))</f>
        <v>119</v>
      </c>
      <c r="W2909">
        <f>SUMIFS(COT!N:N,COT!$A:$A,YEAR(daily!$A2909),COT!$B:$B,WEEKNUM(daily!$A2909))</f>
        <v>91</v>
      </c>
      <c r="X2909">
        <f>SUMIFS(COT!O:O,COT!$A:$A,YEAR(daily!$A2909),COT!$B:$B,WEEKNUM(daily!$A2909))</f>
        <v>141</v>
      </c>
      <c r="Y2909">
        <f>SUMIFS(COT!P:P,COT!$A:$A,YEAR(daily!$A2909),COT!$B:$B,WEEKNUM(daily!$A2909))</f>
        <v>88</v>
      </c>
      <c r="Z2909">
        <f>SUMIFS(COT!Q:Q,COT!$A:$A,YEAR(daily!$A2909),COT!$B:$B,WEEKNUM(daily!$A2909))</f>
        <v>99</v>
      </c>
      <c r="AA2909">
        <f>SUMIFS(Saudi!B:B,Saudi!$A:$A,YEAR(daily!$A2909))</f>
        <v>1117.7919999999999</v>
      </c>
      <c r="AB2909">
        <f>SUMIFS(Saudi!C:C,Saudi!$A:$A,YEAR(daily!$A2909))</f>
        <v>837.5</v>
      </c>
      <c r="AC2909">
        <f>SUMIFS(Saudi!F:F,Saudi!$A:$A,YEAR(daily!$A2909))</f>
        <v>4186680</v>
      </c>
      <c r="AD2909">
        <f>SUMIFS(Saudi!G:G,Saudi!$A:$A,YEAR(daily!$A2909))</f>
        <v>95.120400125395847</v>
      </c>
      <c r="AE2909">
        <f>SUMIFS(Saudi!H:H,Saudi!$A:$A,YEAR(daily!$A2909))</f>
        <v>398238676.7969923</v>
      </c>
      <c r="AF2909" s="5">
        <f t="shared" si="115"/>
        <v>9</v>
      </c>
      <c r="AG2909" s="5">
        <f t="shared" si="116"/>
        <v>2011</v>
      </c>
    </row>
    <row r="2910" spans="1:33">
      <c r="A2910" s="3">
        <v>40809</v>
      </c>
      <c r="B2910" s="1">
        <v>306766</v>
      </c>
      <c r="C2910" s="1">
        <v>108090</v>
      </c>
      <c r="D2910" s="1">
        <v>34106</v>
      </c>
      <c r="E2910" s="1">
        <v>79.849999999999994</v>
      </c>
      <c r="F2910" s="1">
        <v>80.400000000000006</v>
      </c>
      <c r="G2910" s="1">
        <v>80.69</v>
      </c>
      <c r="H2910" s="2">
        <v>53.1</v>
      </c>
      <c r="I2910" s="2">
        <v>29.9</v>
      </c>
      <c r="J2910" s="2">
        <v>88.8</v>
      </c>
      <c r="K2910" s="2">
        <v>90.4</v>
      </c>
      <c r="L2910">
        <f>SUMIFS(US!B:B,US!$D:$D,YEAR(daily!$A2910),US!$E:$E,MONTH(daily!$A2910))</f>
        <v>10039</v>
      </c>
      <c r="M2910">
        <f>SUMIFS(US!C:C,US!$D:$D,YEAR(daily!$A2910),US!$E:$E,MONTH(daily!$A2910))</f>
        <v>18848</v>
      </c>
      <c r="N2910">
        <f>SUMIFS(COT!E:E,COT!$A:$A,YEAR(daily!$A2910),COT!$B:$B,WEEKNUM(daily!$A2910))</f>
        <v>1365197</v>
      </c>
      <c r="O2910">
        <f>SUMIFS(COT!F:F,COT!$A:$A,YEAR(daily!$A2910),COT!$B:$B,WEEKNUM(daily!$A2910))</f>
        <v>327050</v>
      </c>
      <c r="P2910">
        <f>SUMIFS(COT!G:G,COT!$A:$A,YEAR(daily!$A2910),COT!$B:$B,WEEKNUM(daily!$A2910))</f>
        <v>167085</v>
      </c>
      <c r="Q2910">
        <f>SUMIFS(COT!H:H,COT!$A:$A,YEAR(daily!$A2910),COT!$B:$B,WEEKNUM(daily!$A2910))</f>
        <v>310137</v>
      </c>
      <c r="R2910">
        <f>SUMIFS(COT!I:I,COT!$A:$A,YEAR(daily!$A2910),COT!$B:$B,WEEKNUM(daily!$A2910))</f>
        <v>663203</v>
      </c>
      <c r="S2910">
        <f>SUMIFS(COT!J:J,COT!$A:$A,YEAR(daily!$A2910),COT!$B:$B,WEEKNUM(daily!$A2910))</f>
        <v>829603</v>
      </c>
      <c r="T2910">
        <f>SUMIFS(COT!K:K,COT!$A:$A,YEAR(daily!$A2910),COT!$B:$B,WEEKNUM(daily!$A2910))</f>
        <v>64807</v>
      </c>
      <c r="U2910">
        <f>SUMIFS(COT!L:L,COT!$A:$A,YEAR(daily!$A2910),COT!$B:$B,WEEKNUM(daily!$A2910))</f>
        <v>58372</v>
      </c>
      <c r="V2910">
        <f>SUMIFS(COT!M:M,COT!$A:$A,YEAR(daily!$A2910),COT!$B:$B,WEEKNUM(daily!$A2910))</f>
        <v>119</v>
      </c>
      <c r="W2910">
        <f>SUMIFS(COT!N:N,COT!$A:$A,YEAR(daily!$A2910),COT!$B:$B,WEEKNUM(daily!$A2910))</f>
        <v>91</v>
      </c>
      <c r="X2910">
        <f>SUMIFS(COT!O:O,COT!$A:$A,YEAR(daily!$A2910),COT!$B:$B,WEEKNUM(daily!$A2910))</f>
        <v>141</v>
      </c>
      <c r="Y2910">
        <f>SUMIFS(COT!P:P,COT!$A:$A,YEAR(daily!$A2910),COT!$B:$B,WEEKNUM(daily!$A2910))</f>
        <v>88</v>
      </c>
      <c r="Z2910">
        <f>SUMIFS(COT!Q:Q,COT!$A:$A,YEAR(daily!$A2910),COT!$B:$B,WEEKNUM(daily!$A2910))</f>
        <v>99</v>
      </c>
      <c r="AA2910">
        <f>SUMIFS(Saudi!B:B,Saudi!$A:$A,YEAR(daily!$A2910))</f>
        <v>1117.7919999999999</v>
      </c>
      <c r="AB2910">
        <f>SUMIFS(Saudi!C:C,Saudi!$A:$A,YEAR(daily!$A2910))</f>
        <v>837.5</v>
      </c>
      <c r="AC2910">
        <f>SUMIFS(Saudi!F:F,Saudi!$A:$A,YEAR(daily!$A2910))</f>
        <v>4186680</v>
      </c>
      <c r="AD2910">
        <f>SUMIFS(Saudi!G:G,Saudi!$A:$A,YEAR(daily!$A2910))</f>
        <v>95.120400125395847</v>
      </c>
      <c r="AE2910">
        <f>SUMIFS(Saudi!H:H,Saudi!$A:$A,YEAR(daily!$A2910))</f>
        <v>398238676.7969923</v>
      </c>
      <c r="AF2910" s="5">
        <f t="shared" si="115"/>
        <v>9</v>
      </c>
      <c r="AG2910" s="5">
        <f t="shared" si="116"/>
        <v>2011</v>
      </c>
    </row>
    <row r="2911" spans="1:33">
      <c r="A2911" s="3">
        <v>40812</v>
      </c>
      <c r="B2911" s="1">
        <v>307326</v>
      </c>
      <c r="C2911" s="1">
        <v>112479</v>
      </c>
      <c r="D2911" s="1">
        <v>34974</v>
      </c>
      <c r="E2911" s="1">
        <v>80.239999999999995</v>
      </c>
      <c r="F2911" s="1">
        <v>80.73</v>
      </c>
      <c r="G2911" s="1">
        <v>80.98</v>
      </c>
      <c r="H2911" s="2">
        <v>53.1</v>
      </c>
      <c r="I2911" s="2">
        <v>29.9</v>
      </c>
      <c r="J2911" s="2">
        <v>88.8</v>
      </c>
      <c r="K2911" s="2">
        <v>90.4</v>
      </c>
      <c r="L2911">
        <f>SUMIFS(US!B:B,US!$D:$D,YEAR(daily!$A2911),US!$E:$E,MONTH(daily!$A2911))</f>
        <v>10039</v>
      </c>
      <c r="M2911">
        <f>SUMIFS(US!C:C,US!$D:$D,YEAR(daily!$A2911),US!$E:$E,MONTH(daily!$A2911))</f>
        <v>18848</v>
      </c>
      <c r="N2911">
        <f>SUMIFS(COT!E:E,COT!$A:$A,YEAR(daily!$A2911),COT!$B:$B,WEEKNUM(daily!$A2911))</f>
        <v>1380562</v>
      </c>
      <c r="O2911">
        <f>SUMIFS(COT!F:F,COT!$A:$A,YEAR(daily!$A2911),COT!$B:$B,WEEKNUM(daily!$A2911))</f>
        <v>320203</v>
      </c>
      <c r="P2911">
        <f>SUMIFS(COT!G:G,COT!$A:$A,YEAR(daily!$A2911),COT!$B:$B,WEEKNUM(daily!$A2911))</f>
        <v>182517</v>
      </c>
      <c r="Q2911">
        <f>SUMIFS(COT!H:H,COT!$A:$A,YEAR(daily!$A2911),COT!$B:$B,WEEKNUM(daily!$A2911))</f>
        <v>332231</v>
      </c>
      <c r="R2911">
        <f>SUMIFS(COT!I:I,COT!$A:$A,YEAR(daily!$A2911),COT!$B:$B,WEEKNUM(daily!$A2911))</f>
        <v>663241</v>
      </c>
      <c r="S2911">
        <f>SUMIFS(COT!J:J,COT!$A:$A,YEAR(daily!$A2911),COT!$B:$B,WEEKNUM(daily!$A2911))</f>
        <v>802292</v>
      </c>
      <c r="T2911">
        <f>SUMIFS(COT!K:K,COT!$A:$A,YEAR(daily!$A2911),COT!$B:$B,WEEKNUM(daily!$A2911))</f>
        <v>64887</v>
      </c>
      <c r="U2911">
        <f>SUMIFS(COT!L:L,COT!$A:$A,YEAR(daily!$A2911),COT!$B:$B,WEEKNUM(daily!$A2911))</f>
        <v>63522</v>
      </c>
      <c r="V2911">
        <f>SUMIFS(COT!M:M,COT!$A:$A,YEAR(daily!$A2911),COT!$B:$B,WEEKNUM(daily!$A2911))</f>
        <v>110</v>
      </c>
      <c r="W2911">
        <f>SUMIFS(COT!N:N,COT!$A:$A,YEAR(daily!$A2911),COT!$B:$B,WEEKNUM(daily!$A2911))</f>
        <v>101</v>
      </c>
      <c r="X2911">
        <f>SUMIFS(COT!O:O,COT!$A:$A,YEAR(daily!$A2911),COT!$B:$B,WEEKNUM(daily!$A2911))</f>
        <v>145</v>
      </c>
      <c r="Y2911">
        <f>SUMIFS(COT!P:P,COT!$A:$A,YEAR(daily!$A2911),COT!$B:$B,WEEKNUM(daily!$A2911))</f>
        <v>91</v>
      </c>
      <c r="Z2911">
        <f>SUMIFS(COT!Q:Q,COT!$A:$A,YEAR(daily!$A2911),COT!$B:$B,WEEKNUM(daily!$A2911))</f>
        <v>100</v>
      </c>
      <c r="AA2911">
        <f>SUMIFS(Saudi!B:B,Saudi!$A:$A,YEAR(daily!$A2911))</f>
        <v>1117.7919999999999</v>
      </c>
      <c r="AB2911">
        <f>SUMIFS(Saudi!C:C,Saudi!$A:$A,YEAR(daily!$A2911))</f>
        <v>837.5</v>
      </c>
      <c r="AC2911">
        <f>SUMIFS(Saudi!F:F,Saudi!$A:$A,YEAR(daily!$A2911))</f>
        <v>4186680</v>
      </c>
      <c r="AD2911">
        <f>SUMIFS(Saudi!G:G,Saudi!$A:$A,YEAR(daily!$A2911))</f>
        <v>95.120400125395847</v>
      </c>
      <c r="AE2911">
        <f>SUMIFS(Saudi!H:H,Saudi!$A:$A,YEAR(daily!$A2911))</f>
        <v>398238676.7969923</v>
      </c>
      <c r="AF2911" s="5">
        <f t="shared" si="115"/>
        <v>9</v>
      </c>
      <c r="AG2911" s="5">
        <f t="shared" si="116"/>
        <v>2011</v>
      </c>
    </row>
    <row r="2912" spans="1:33">
      <c r="A2912" s="3">
        <v>40813</v>
      </c>
      <c r="B2912" s="1">
        <v>302877</v>
      </c>
      <c r="C2912" s="1">
        <v>117220</v>
      </c>
      <c r="D2912" s="1">
        <v>35447</v>
      </c>
      <c r="E2912" s="1">
        <v>84.45</v>
      </c>
      <c r="F2912" s="1">
        <v>84.94</v>
      </c>
      <c r="G2912" s="1">
        <v>85.17</v>
      </c>
      <c r="H2912" s="2">
        <v>53.1</v>
      </c>
      <c r="I2912" s="2">
        <v>29.9</v>
      </c>
      <c r="J2912" s="2">
        <v>88.8</v>
      </c>
      <c r="K2912" s="2">
        <v>90.4</v>
      </c>
      <c r="L2912">
        <f>SUMIFS(US!B:B,US!$D:$D,YEAR(daily!$A2912),US!$E:$E,MONTH(daily!$A2912))</f>
        <v>10039</v>
      </c>
      <c r="M2912">
        <f>SUMIFS(US!C:C,US!$D:$D,YEAR(daily!$A2912),US!$E:$E,MONTH(daily!$A2912))</f>
        <v>18848</v>
      </c>
      <c r="N2912">
        <f>SUMIFS(COT!E:E,COT!$A:$A,YEAR(daily!$A2912),COT!$B:$B,WEEKNUM(daily!$A2912))</f>
        <v>1380562</v>
      </c>
      <c r="O2912">
        <f>SUMIFS(COT!F:F,COT!$A:$A,YEAR(daily!$A2912),COT!$B:$B,WEEKNUM(daily!$A2912))</f>
        <v>320203</v>
      </c>
      <c r="P2912">
        <f>SUMIFS(COT!G:G,COT!$A:$A,YEAR(daily!$A2912),COT!$B:$B,WEEKNUM(daily!$A2912))</f>
        <v>182517</v>
      </c>
      <c r="Q2912">
        <f>SUMIFS(COT!H:H,COT!$A:$A,YEAR(daily!$A2912),COT!$B:$B,WEEKNUM(daily!$A2912))</f>
        <v>332231</v>
      </c>
      <c r="R2912">
        <f>SUMIFS(COT!I:I,COT!$A:$A,YEAR(daily!$A2912),COT!$B:$B,WEEKNUM(daily!$A2912))</f>
        <v>663241</v>
      </c>
      <c r="S2912">
        <f>SUMIFS(COT!J:J,COT!$A:$A,YEAR(daily!$A2912),COT!$B:$B,WEEKNUM(daily!$A2912))</f>
        <v>802292</v>
      </c>
      <c r="T2912">
        <f>SUMIFS(COT!K:K,COT!$A:$A,YEAR(daily!$A2912),COT!$B:$B,WEEKNUM(daily!$A2912))</f>
        <v>64887</v>
      </c>
      <c r="U2912">
        <f>SUMIFS(COT!L:L,COT!$A:$A,YEAR(daily!$A2912),COT!$B:$B,WEEKNUM(daily!$A2912))</f>
        <v>63522</v>
      </c>
      <c r="V2912">
        <f>SUMIFS(COT!M:M,COT!$A:$A,YEAR(daily!$A2912),COT!$B:$B,WEEKNUM(daily!$A2912))</f>
        <v>110</v>
      </c>
      <c r="W2912">
        <f>SUMIFS(COT!N:N,COT!$A:$A,YEAR(daily!$A2912),COT!$B:$B,WEEKNUM(daily!$A2912))</f>
        <v>101</v>
      </c>
      <c r="X2912">
        <f>SUMIFS(COT!O:O,COT!$A:$A,YEAR(daily!$A2912),COT!$B:$B,WEEKNUM(daily!$A2912))</f>
        <v>145</v>
      </c>
      <c r="Y2912">
        <f>SUMIFS(COT!P:P,COT!$A:$A,YEAR(daily!$A2912),COT!$B:$B,WEEKNUM(daily!$A2912))</f>
        <v>91</v>
      </c>
      <c r="Z2912">
        <f>SUMIFS(COT!Q:Q,COT!$A:$A,YEAR(daily!$A2912),COT!$B:$B,WEEKNUM(daily!$A2912))</f>
        <v>100</v>
      </c>
      <c r="AA2912">
        <f>SUMIFS(Saudi!B:B,Saudi!$A:$A,YEAR(daily!$A2912))</f>
        <v>1117.7919999999999</v>
      </c>
      <c r="AB2912">
        <f>SUMIFS(Saudi!C:C,Saudi!$A:$A,YEAR(daily!$A2912))</f>
        <v>837.5</v>
      </c>
      <c r="AC2912">
        <f>SUMIFS(Saudi!F:F,Saudi!$A:$A,YEAR(daily!$A2912))</f>
        <v>4186680</v>
      </c>
      <c r="AD2912">
        <f>SUMIFS(Saudi!G:G,Saudi!$A:$A,YEAR(daily!$A2912))</f>
        <v>95.120400125395847</v>
      </c>
      <c r="AE2912">
        <f>SUMIFS(Saudi!H:H,Saudi!$A:$A,YEAR(daily!$A2912))</f>
        <v>398238676.7969923</v>
      </c>
      <c r="AF2912" s="5">
        <f t="shared" si="115"/>
        <v>9</v>
      </c>
      <c r="AG2912" s="5">
        <f t="shared" si="116"/>
        <v>2011</v>
      </c>
    </row>
    <row r="2913" spans="1:33">
      <c r="A2913" s="3">
        <v>40814</v>
      </c>
      <c r="B2913" s="1">
        <v>295478</v>
      </c>
      <c r="C2913" s="1">
        <v>121507</v>
      </c>
      <c r="D2913" s="1">
        <v>35421</v>
      </c>
      <c r="E2913" s="1">
        <v>81.209999999999994</v>
      </c>
      <c r="F2913" s="1">
        <v>81.73</v>
      </c>
      <c r="G2913" s="1">
        <v>82</v>
      </c>
      <c r="H2913" s="2">
        <v>53.1</v>
      </c>
      <c r="I2913" s="2">
        <v>29.9</v>
      </c>
      <c r="J2913" s="2">
        <v>88.8</v>
      </c>
      <c r="K2913" s="2">
        <v>90.4</v>
      </c>
      <c r="L2913">
        <f>SUMIFS(US!B:B,US!$D:$D,YEAR(daily!$A2913),US!$E:$E,MONTH(daily!$A2913))</f>
        <v>10039</v>
      </c>
      <c r="M2913">
        <f>SUMIFS(US!C:C,US!$D:$D,YEAR(daily!$A2913),US!$E:$E,MONTH(daily!$A2913))</f>
        <v>18848</v>
      </c>
      <c r="N2913">
        <f>SUMIFS(COT!E:E,COT!$A:$A,YEAR(daily!$A2913),COT!$B:$B,WEEKNUM(daily!$A2913))</f>
        <v>1380562</v>
      </c>
      <c r="O2913">
        <f>SUMIFS(COT!F:F,COT!$A:$A,YEAR(daily!$A2913),COT!$B:$B,WEEKNUM(daily!$A2913))</f>
        <v>320203</v>
      </c>
      <c r="P2913">
        <f>SUMIFS(COT!G:G,COT!$A:$A,YEAR(daily!$A2913),COT!$B:$B,WEEKNUM(daily!$A2913))</f>
        <v>182517</v>
      </c>
      <c r="Q2913">
        <f>SUMIFS(COT!H:H,COT!$A:$A,YEAR(daily!$A2913),COT!$B:$B,WEEKNUM(daily!$A2913))</f>
        <v>332231</v>
      </c>
      <c r="R2913">
        <f>SUMIFS(COT!I:I,COT!$A:$A,YEAR(daily!$A2913),COT!$B:$B,WEEKNUM(daily!$A2913))</f>
        <v>663241</v>
      </c>
      <c r="S2913">
        <f>SUMIFS(COT!J:J,COT!$A:$A,YEAR(daily!$A2913),COT!$B:$B,WEEKNUM(daily!$A2913))</f>
        <v>802292</v>
      </c>
      <c r="T2913">
        <f>SUMIFS(COT!K:K,COT!$A:$A,YEAR(daily!$A2913),COT!$B:$B,WEEKNUM(daily!$A2913))</f>
        <v>64887</v>
      </c>
      <c r="U2913">
        <f>SUMIFS(COT!L:L,COT!$A:$A,YEAR(daily!$A2913),COT!$B:$B,WEEKNUM(daily!$A2913))</f>
        <v>63522</v>
      </c>
      <c r="V2913">
        <f>SUMIFS(COT!M:M,COT!$A:$A,YEAR(daily!$A2913),COT!$B:$B,WEEKNUM(daily!$A2913))</f>
        <v>110</v>
      </c>
      <c r="W2913">
        <f>SUMIFS(COT!N:N,COT!$A:$A,YEAR(daily!$A2913),COT!$B:$B,WEEKNUM(daily!$A2913))</f>
        <v>101</v>
      </c>
      <c r="X2913">
        <f>SUMIFS(COT!O:O,COT!$A:$A,YEAR(daily!$A2913),COT!$B:$B,WEEKNUM(daily!$A2913))</f>
        <v>145</v>
      </c>
      <c r="Y2913">
        <f>SUMIFS(COT!P:P,COT!$A:$A,YEAR(daily!$A2913),COT!$B:$B,WEEKNUM(daily!$A2913))</f>
        <v>91</v>
      </c>
      <c r="Z2913">
        <f>SUMIFS(COT!Q:Q,COT!$A:$A,YEAR(daily!$A2913),COT!$B:$B,WEEKNUM(daily!$A2913))</f>
        <v>100</v>
      </c>
      <c r="AA2913">
        <f>SUMIFS(Saudi!B:B,Saudi!$A:$A,YEAR(daily!$A2913))</f>
        <v>1117.7919999999999</v>
      </c>
      <c r="AB2913">
        <f>SUMIFS(Saudi!C:C,Saudi!$A:$A,YEAR(daily!$A2913))</f>
        <v>837.5</v>
      </c>
      <c r="AC2913">
        <f>SUMIFS(Saudi!F:F,Saudi!$A:$A,YEAR(daily!$A2913))</f>
        <v>4186680</v>
      </c>
      <c r="AD2913">
        <f>SUMIFS(Saudi!G:G,Saudi!$A:$A,YEAR(daily!$A2913))</f>
        <v>95.120400125395847</v>
      </c>
      <c r="AE2913">
        <f>SUMIFS(Saudi!H:H,Saudi!$A:$A,YEAR(daily!$A2913))</f>
        <v>398238676.7969923</v>
      </c>
      <c r="AF2913" s="5">
        <f t="shared" si="115"/>
        <v>9</v>
      </c>
      <c r="AG2913" s="5">
        <f t="shared" si="116"/>
        <v>2011</v>
      </c>
    </row>
    <row r="2914" spans="1:33">
      <c r="A2914" s="3">
        <v>40815</v>
      </c>
      <c r="B2914" s="1">
        <v>291199</v>
      </c>
      <c r="C2914" s="1">
        <v>123988</v>
      </c>
      <c r="D2914" s="1">
        <v>36324</v>
      </c>
      <c r="E2914" s="1">
        <v>82.14</v>
      </c>
      <c r="F2914" s="1">
        <v>82.55</v>
      </c>
      <c r="G2914" s="1">
        <v>82.75</v>
      </c>
      <c r="H2914" s="2">
        <v>53.1</v>
      </c>
      <c r="I2914" s="2">
        <v>29.9</v>
      </c>
      <c r="J2914" s="2">
        <v>88.8</v>
      </c>
      <c r="K2914" s="2">
        <v>90.4</v>
      </c>
      <c r="L2914">
        <f>SUMIFS(US!B:B,US!$D:$D,YEAR(daily!$A2914),US!$E:$E,MONTH(daily!$A2914))</f>
        <v>10039</v>
      </c>
      <c r="M2914">
        <f>SUMIFS(US!C:C,US!$D:$D,YEAR(daily!$A2914),US!$E:$E,MONTH(daily!$A2914))</f>
        <v>18848</v>
      </c>
      <c r="N2914">
        <f>SUMIFS(COT!E:E,COT!$A:$A,YEAR(daily!$A2914),COT!$B:$B,WEEKNUM(daily!$A2914))</f>
        <v>1380562</v>
      </c>
      <c r="O2914">
        <f>SUMIFS(COT!F:F,COT!$A:$A,YEAR(daily!$A2914),COT!$B:$B,WEEKNUM(daily!$A2914))</f>
        <v>320203</v>
      </c>
      <c r="P2914">
        <f>SUMIFS(COT!G:G,COT!$A:$A,YEAR(daily!$A2914),COT!$B:$B,WEEKNUM(daily!$A2914))</f>
        <v>182517</v>
      </c>
      <c r="Q2914">
        <f>SUMIFS(COT!H:H,COT!$A:$A,YEAR(daily!$A2914),COT!$B:$B,WEEKNUM(daily!$A2914))</f>
        <v>332231</v>
      </c>
      <c r="R2914">
        <f>SUMIFS(COT!I:I,COT!$A:$A,YEAR(daily!$A2914),COT!$B:$B,WEEKNUM(daily!$A2914))</f>
        <v>663241</v>
      </c>
      <c r="S2914">
        <f>SUMIFS(COT!J:J,COT!$A:$A,YEAR(daily!$A2914),COT!$B:$B,WEEKNUM(daily!$A2914))</f>
        <v>802292</v>
      </c>
      <c r="T2914">
        <f>SUMIFS(COT!K:K,COT!$A:$A,YEAR(daily!$A2914),COT!$B:$B,WEEKNUM(daily!$A2914))</f>
        <v>64887</v>
      </c>
      <c r="U2914">
        <f>SUMIFS(COT!L:L,COT!$A:$A,YEAR(daily!$A2914),COT!$B:$B,WEEKNUM(daily!$A2914))</f>
        <v>63522</v>
      </c>
      <c r="V2914">
        <f>SUMIFS(COT!M:M,COT!$A:$A,YEAR(daily!$A2914),COT!$B:$B,WEEKNUM(daily!$A2914))</f>
        <v>110</v>
      </c>
      <c r="W2914">
        <f>SUMIFS(COT!N:N,COT!$A:$A,YEAR(daily!$A2914),COT!$B:$B,WEEKNUM(daily!$A2914))</f>
        <v>101</v>
      </c>
      <c r="X2914">
        <f>SUMIFS(COT!O:O,COT!$A:$A,YEAR(daily!$A2914),COT!$B:$B,WEEKNUM(daily!$A2914))</f>
        <v>145</v>
      </c>
      <c r="Y2914">
        <f>SUMIFS(COT!P:P,COT!$A:$A,YEAR(daily!$A2914),COT!$B:$B,WEEKNUM(daily!$A2914))</f>
        <v>91</v>
      </c>
      <c r="Z2914">
        <f>SUMIFS(COT!Q:Q,COT!$A:$A,YEAR(daily!$A2914),COT!$B:$B,WEEKNUM(daily!$A2914))</f>
        <v>100</v>
      </c>
      <c r="AA2914">
        <f>SUMIFS(Saudi!B:B,Saudi!$A:$A,YEAR(daily!$A2914))</f>
        <v>1117.7919999999999</v>
      </c>
      <c r="AB2914">
        <f>SUMIFS(Saudi!C:C,Saudi!$A:$A,YEAR(daily!$A2914))</f>
        <v>837.5</v>
      </c>
      <c r="AC2914">
        <f>SUMIFS(Saudi!F:F,Saudi!$A:$A,YEAR(daily!$A2914))</f>
        <v>4186680</v>
      </c>
      <c r="AD2914">
        <f>SUMIFS(Saudi!G:G,Saudi!$A:$A,YEAR(daily!$A2914))</f>
        <v>95.120400125395847</v>
      </c>
      <c r="AE2914">
        <f>SUMIFS(Saudi!H:H,Saudi!$A:$A,YEAR(daily!$A2914))</f>
        <v>398238676.7969923</v>
      </c>
      <c r="AF2914" s="5">
        <f t="shared" si="115"/>
        <v>9</v>
      </c>
      <c r="AG2914" s="5">
        <f t="shared" si="116"/>
        <v>2011</v>
      </c>
    </row>
    <row r="2915" spans="1:33">
      <c r="A2915" s="3">
        <v>40816</v>
      </c>
      <c r="B2915" s="1">
        <v>300388</v>
      </c>
      <c r="C2915" s="1">
        <v>124184</v>
      </c>
      <c r="D2915" s="1">
        <v>36983</v>
      </c>
      <c r="E2915" s="1">
        <v>79.2</v>
      </c>
      <c r="F2915" s="1">
        <v>79.459999999999994</v>
      </c>
      <c r="G2915" s="1">
        <v>79.599999999999994</v>
      </c>
      <c r="H2915" s="2">
        <v>53.1</v>
      </c>
      <c r="I2915" s="2">
        <v>29.9</v>
      </c>
      <c r="J2915" s="2">
        <v>88.8</v>
      </c>
      <c r="K2915" s="2">
        <v>90.4</v>
      </c>
      <c r="L2915">
        <f>SUMIFS(US!B:B,US!$D:$D,YEAR(daily!$A2915),US!$E:$E,MONTH(daily!$A2915))</f>
        <v>10039</v>
      </c>
      <c r="M2915">
        <f>SUMIFS(US!C:C,US!$D:$D,YEAR(daily!$A2915),US!$E:$E,MONTH(daily!$A2915))</f>
        <v>18848</v>
      </c>
      <c r="N2915">
        <f>SUMIFS(COT!E:E,COT!$A:$A,YEAR(daily!$A2915),COT!$B:$B,WEEKNUM(daily!$A2915))</f>
        <v>1380562</v>
      </c>
      <c r="O2915">
        <f>SUMIFS(COT!F:F,COT!$A:$A,YEAR(daily!$A2915),COT!$B:$B,WEEKNUM(daily!$A2915))</f>
        <v>320203</v>
      </c>
      <c r="P2915">
        <f>SUMIFS(COT!G:G,COT!$A:$A,YEAR(daily!$A2915),COT!$B:$B,WEEKNUM(daily!$A2915))</f>
        <v>182517</v>
      </c>
      <c r="Q2915">
        <f>SUMIFS(COT!H:H,COT!$A:$A,YEAR(daily!$A2915),COT!$B:$B,WEEKNUM(daily!$A2915))</f>
        <v>332231</v>
      </c>
      <c r="R2915">
        <f>SUMIFS(COT!I:I,COT!$A:$A,YEAR(daily!$A2915),COT!$B:$B,WEEKNUM(daily!$A2915))</f>
        <v>663241</v>
      </c>
      <c r="S2915">
        <f>SUMIFS(COT!J:J,COT!$A:$A,YEAR(daily!$A2915),COT!$B:$B,WEEKNUM(daily!$A2915))</f>
        <v>802292</v>
      </c>
      <c r="T2915">
        <f>SUMIFS(COT!K:K,COT!$A:$A,YEAR(daily!$A2915),COT!$B:$B,WEEKNUM(daily!$A2915))</f>
        <v>64887</v>
      </c>
      <c r="U2915">
        <f>SUMIFS(COT!L:L,COT!$A:$A,YEAR(daily!$A2915),COT!$B:$B,WEEKNUM(daily!$A2915))</f>
        <v>63522</v>
      </c>
      <c r="V2915">
        <f>SUMIFS(COT!M:M,COT!$A:$A,YEAR(daily!$A2915),COT!$B:$B,WEEKNUM(daily!$A2915))</f>
        <v>110</v>
      </c>
      <c r="W2915">
        <f>SUMIFS(COT!N:N,COT!$A:$A,YEAR(daily!$A2915),COT!$B:$B,WEEKNUM(daily!$A2915))</f>
        <v>101</v>
      </c>
      <c r="X2915">
        <f>SUMIFS(COT!O:O,COT!$A:$A,YEAR(daily!$A2915),COT!$B:$B,WEEKNUM(daily!$A2915))</f>
        <v>145</v>
      </c>
      <c r="Y2915">
        <f>SUMIFS(COT!P:P,COT!$A:$A,YEAR(daily!$A2915),COT!$B:$B,WEEKNUM(daily!$A2915))</f>
        <v>91</v>
      </c>
      <c r="Z2915">
        <f>SUMIFS(COT!Q:Q,COT!$A:$A,YEAR(daily!$A2915),COT!$B:$B,WEEKNUM(daily!$A2915))</f>
        <v>100</v>
      </c>
      <c r="AA2915">
        <f>SUMIFS(Saudi!B:B,Saudi!$A:$A,YEAR(daily!$A2915))</f>
        <v>1117.7919999999999</v>
      </c>
      <c r="AB2915">
        <f>SUMIFS(Saudi!C:C,Saudi!$A:$A,YEAR(daily!$A2915))</f>
        <v>837.5</v>
      </c>
      <c r="AC2915">
        <f>SUMIFS(Saudi!F:F,Saudi!$A:$A,YEAR(daily!$A2915))</f>
        <v>4186680</v>
      </c>
      <c r="AD2915">
        <f>SUMIFS(Saudi!G:G,Saudi!$A:$A,YEAR(daily!$A2915))</f>
        <v>95.120400125395847</v>
      </c>
      <c r="AE2915">
        <f>SUMIFS(Saudi!H:H,Saudi!$A:$A,YEAR(daily!$A2915))</f>
        <v>398238676.7969923</v>
      </c>
      <c r="AF2915" s="5">
        <f t="shared" si="115"/>
        <v>9</v>
      </c>
      <c r="AG2915" s="5">
        <f t="shared" si="116"/>
        <v>2011</v>
      </c>
    </row>
    <row r="2916" spans="1:33">
      <c r="A2916" s="3">
        <v>40819</v>
      </c>
      <c r="B2916" s="1">
        <v>293342</v>
      </c>
      <c r="C2916" s="1">
        <v>124073</v>
      </c>
      <c r="D2916" s="1">
        <v>39756</v>
      </c>
      <c r="E2916" s="1">
        <v>77.61</v>
      </c>
      <c r="F2916" s="1">
        <v>78.040000000000006</v>
      </c>
      <c r="G2916" s="1">
        <v>78.25</v>
      </c>
      <c r="H2916" s="2">
        <v>53.1</v>
      </c>
      <c r="I2916" s="2">
        <v>29.9</v>
      </c>
      <c r="J2916" s="2">
        <v>88.8</v>
      </c>
      <c r="K2916" s="2">
        <v>90.4</v>
      </c>
      <c r="L2916">
        <f>SUMIFS(US!B:B,US!$D:$D,YEAR(daily!$A2916),US!$E:$E,MONTH(daily!$A2916))</f>
        <v>10451</v>
      </c>
      <c r="M2916">
        <f>SUMIFS(US!C:C,US!$D:$D,YEAR(daily!$A2916),US!$E:$E,MONTH(daily!$A2916))</f>
        <v>18796</v>
      </c>
      <c r="N2916">
        <f>SUMIFS(COT!E:E,COT!$A:$A,YEAR(daily!$A2916),COT!$B:$B,WEEKNUM(daily!$A2916))</f>
        <v>1431783</v>
      </c>
      <c r="O2916">
        <f>SUMIFS(COT!F:F,COT!$A:$A,YEAR(daily!$A2916),COT!$B:$B,WEEKNUM(daily!$A2916))</f>
        <v>315593</v>
      </c>
      <c r="P2916">
        <f>SUMIFS(COT!G:G,COT!$A:$A,YEAR(daily!$A2916),COT!$B:$B,WEEKNUM(daily!$A2916))</f>
        <v>207429</v>
      </c>
      <c r="Q2916">
        <f>SUMIFS(COT!H:H,COT!$A:$A,YEAR(daily!$A2916),COT!$B:$B,WEEKNUM(daily!$A2916))</f>
        <v>354903</v>
      </c>
      <c r="R2916">
        <f>SUMIFS(COT!I:I,COT!$A:$A,YEAR(daily!$A2916),COT!$B:$B,WEEKNUM(daily!$A2916))</f>
        <v>693235</v>
      </c>
      <c r="S2916">
        <f>SUMIFS(COT!J:J,COT!$A:$A,YEAR(daily!$A2916),COT!$B:$B,WEEKNUM(daily!$A2916))</f>
        <v>807620</v>
      </c>
      <c r="T2916">
        <f>SUMIFS(COT!K:K,COT!$A:$A,YEAR(daily!$A2916),COT!$B:$B,WEEKNUM(daily!$A2916))</f>
        <v>68052</v>
      </c>
      <c r="U2916">
        <f>SUMIFS(COT!L:L,COT!$A:$A,YEAR(daily!$A2916),COT!$B:$B,WEEKNUM(daily!$A2916))</f>
        <v>61831</v>
      </c>
      <c r="V2916">
        <f>SUMIFS(COT!M:M,COT!$A:$A,YEAR(daily!$A2916),COT!$B:$B,WEEKNUM(daily!$A2916))</f>
        <v>114</v>
      </c>
      <c r="W2916">
        <f>SUMIFS(COT!N:N,COT!$A:$A,YEAR(daily!$A2916),COT!$B:$B,WEEKNUM(daily!$A2916))</f>
        <v>108</v>
      </c>
      <c r="X2916">
        <f>SUMIFS(COT!O:O,COT!$A:$A,YEAR(daily!$A2916),COT!$B:$B,WEEKNUM(daily!$A2916))</f>
        <v>144</v>
      </c>
      <c r="Y2916">
        <f>SUMIFS(COT!P:P,COT!$A:$A,YEAR(daily!$A2916),COT!$B:$B,WEEKNUM(daily!$A2916))</f>
        <v>93</v>
      </c>
      <c r="Z2916">
        <f>SUMIFS(COT!Q:Q,COT!$A:$A,YEAR(daily!$A2916),COT!$B:$B,WEEKNUM(daily!$A2916))</f>
        <v>99</v>
      </c>
      <c r="AA2916">
        <f>SUMIFS(Saudi!B:B,Saudi!$A:$A,YEAR(daily!$A2916))</f>
        <v>1117.7919999999999</v>
      </c>
      <c r="AB2916">
        <f>SUMIFS(Saudi!C:C,Saudi!$A:$A,YEAR(daily!$A2916))</f>
        <v>837.5</v>
      </c>
      <c r="AC2916">
        <f>SUMIFS(Saudi!F:F,Saudi!$A:$A,YEAR(daily!$A2916))</f>
        <v>4186680</v>
      </c>
      <c r="AD2916">
        <f>SUMIFS(Saudi!G:G,Saudi!$A:$A,YEAR(daily!$A2916))</f>
        <v>95.120400125395847</v>
      </c>
      <c r="AE2916">
        <f>SUMIFS(Saudi!H:H,Saudi!$A:$A,YEAR(daily!$A2916))</f>
        <v>398238676.7969923</v>
      </c>
      <c r="AF2916" s="5">
        <f t="shared" si="115"/>
        <v>10</v>
      </c>
      <c r="AG2916" s="5">
        <f t="shared" si="116"/>
        <v>2011</v>
      </c>
    </row>
    <row r="2917" spans="1:33">
      <c r="A2917" s="3">
        <v>40820</v>
      </c>
      <c r="B2917" s="1">
        <v>290743</v>
      </c>
      <c r="C2917" s="1">
        <v>127787</v>
      </c>
      <c r="D2917" s="1">
        <v>40969</v>
      </c>
      <c r="E2917" s="1">
        <v>75.67</v>
      </c>
      <c r="F2917" s="1">
        <v>76.069999999999993</v>
      </c>
      <c r="G2917" s="1">
        <v>76.290000000000006</v>
      </c>
      <c r="H2917" s="2">
        <v>53.1</v>
      </c>
      <c r="I2917" s="2">
        <v>29.9</v>
      </c>
      <c r="J2917" s="2">
        <v>88.8</v>
      </c>
      <c r="K2917" s="2">
        <v>90.4</v>
      </c>
      <c r="L2917">
        <f>SUMIFS(US!B:B,US!$D:$D,YEAR(daily!$A2917),US!$E:$E,MONTH(daily!$A2917))</f>
        <v>10451</v>
      </c>
      <c r="M2917">
        <f>SUMIFS(US!C:C,US!$D:$D,YEAR(daily!$A2917),US!$E:$E,MONTH(daily!$A2917))</f>
        <v>18796</v>
      </c>
      <c r="N2917">
        <f>SUMIFS(COT!E:E,COT!$A:$A,YEAR(daily!$A2917),COT!$B:$B,WEEKNUM(daily!$A2917))</f>
        <v>1431783</v>
      </c>
      <c r="O2917">
        <f>SUMIFS(COT!F:F,COT!$A:$A,YEAR(daily!$A2917),COT!$B:$B,WEEKNUM(daily!$A2917))</f>
        <v>315593</v>
      </c>
      <c r="P2917">
        <f>SUMIFS(COT!G:G,COT!$A:$A,YEAR(daily!$A2917),COT!$B:$B,WEEKNUM(daily!$A2917))</f>
        <v>207429</v>
      </c>
      <c r="Q2917">
        <f>SUMIFS(COT!H:H,COT!$A:$A,YEAR(daily!$A2917),COT!$B:$B,WEEKNUM(daily!$A2917))</f>
        <v>354903</v>
      </c>
      <c r="R2917">
        <f>SUMIFS(COT!I:I,COT!$A:$A,YEAR(daily!$A2917),COT!$B:$B,WEEKNUM(daily!$A2917))</f>
        <v>693235</v>
      </c>
      <c r="S2917">
        <f>SUMIFS(COT!J:J,COT!$A:$A,YEAR(daily!$A2917),COT!$B:$B,WEEKNUM(daily!$A2917))</f>
        <v>807620</v>
      </c>
      <c r="T2917">
        <f>SUMIFS(COT!K:K,COT!$A:$A,YEAR(daily!$A2917),COT!$B:$B,WEEKNUM(daily!$A2917))</f>
        <v>68052</v>
      </c>
      <c r="U2917">
        <f>SUMIFS(COT!L:L,COT!$A:$A,YEAR(daily!$A2917),COT!$B:$B,WEEKNUM(daily!$A2917))</f>
        <v>61831</v>
      </c>
      <c r="V2917">
        <f>SUMIFS(COT!M:M,COT!$A:$A,YEAR(daily!$A2917),COT!$B:$B,WEEKNUM(daily!$A2917))</f>
        <v>114</v>
      </c>
      <c r="W2917">
        <f>SUMIFS(COT!N:N,COT!$A:$A,YEAR(daily!$A2917),COT!$B:$B,WEEKNUM(daily!$A2917))</f>
        <v>108</v>
      </c>
      <c r="X2917">
        <f>SUMIFS(COT!O:O,COT!$A:$A,YEAR(daily!$A2917),COT!$B:$B,WEEKNUM(daily!$A2917))</f>
        <v>144</v>
      </c>
      <c r="Y2917">
        <f>SUMIFS(COT!P:P,COT!$A:$A,YEAR(daily!$A2917),COT!$B:$B,WEEKNUM(daily!$A2917))</f>
        <v>93</v>
      </c>
      <c r="Z2917">
        <f>SUMIFS(COT!Q:Q,COT!$A:$A,YEAR(daily!$A2917),COT!$B:$B,WEEKNUM(daily!$A2917))</f>
        <v>99</v>
      </c>
      <c r="AA2917">
        <f>SUMIFS(Saudi!B:B,Saudi!$A:$A,YEAR(daily!$A2917))</f>
        <v>1117.7919999999999</v>
      </c>
      <c r="AB2917">
        <f>SUMIFS(Saudi!C:C,Saudi!$A:$A,YEAR(daily!$A2917))</f>
        <v>837.5</v>
      </c>
      <c r="AC2917">
        <f>SUMIFS(Saudi!F:F,Saudi!$A:$A,YEAR(daily!$A2917))</f>
        <v>4186680</v>
      </c>
      <c r="AD2917">
        <f>SUMIFS(Saudi!G:G,Saudi!$A:$A,YEAR(daily!$A2917))</f>
        <v>95.120400125395847</v>
      </c>
      <c r="AE2917">
        <f>SUMIFS(Saudi!H:H,Saudi!$A:$A,YEAR(daily!$A2917))</f>
        <v>398238676.7969923</v>
      </c>
      <c r="AF2917" s="5">
        <f t="shared" si="115"/>
        <v>10</v>
      </c>
      <c r="AG2917" s="5">
        <f t="shared" si="116"/>
        <v>2011</v>
      </c>
    </row>
    <row r="2918" spans="1:33">
      <c r="A2918" s="3">
        <v>40821</v>
      </c>
      <c r="B2918" s="1">
        <v>284136</v>
      </c>
      <c r="C2918" s="1">
        <v>124820</v>
      </c>
      <c r="D2918" s="1">
        <v>41896</v>
      </c>
      <c r="E2918" s="1">
        <v>79.680000000000007</v>
      </c>
      <c r="F2918" s="1">
        <v>79.959999999999994</v>
      </c>
      <c r="G2918" s="1">
        <v>80.11</v>
      </c>
      <c r="H2918" s="2">
        <v>53.1</v>
      </c>
      <c r="I2918" s="2">
        <v>29.9</v>
      </c>
      <c r="J2918" s="2">
        <v>88.8</v>
      </c>
      <c r="K2918" s="2">
        <v>90.4</v>
      </c>
      <c r="L2918">
        <f>SUMIFS(US!B:B,US!$D:$D,YEAR(daily!$A2918),US!$E:$E,MONTH(daily!$A2918))</f>
        <v>10451</v>
      </c>
      <c r="M2918">
        <f>SUMIFS(US!C:C,US!$D:$D,YEAR(daily!$A2918),US!$E:$E,MONTH(daily!$A2918))</f>
        <v>18796</v>
      </c>
      <c r="N2918">
        <f>SUMIFS(COT!E:E,COT!$A:$A,YEAR(daily!$A2918),COT!$B:$B,WEEKNUM(daily!$A2918))</f>
        <v>1431783</v>
      </c>
      <c r="O2918">
        <f>SUMIFS(COT!F:F,COT!$A:$A,YEAR(daily!$A2918),COT!$B:$B,WEEKNUM(daily!$A2918))</f>
        <v>315593</v>
      </c>
      <c r="P2918">
        <f>SUMIFS(COT!G:G,COT!$A:$A,YEAR(daily!$A2918),COT!$B:$B,WEEKNUM(daily!$A2918))</f>
        <v>207429</v>
      </c>
      <c r="Q2918">
        <f>SUMIFS(COT!H:H,COT!$A:$A,YEAR(daily!$A2918),COT!$B:$B,WEEKNUM(daily!$A2918))</f>
        <v>354903</v>
      </c>
      <c r="R2918">
        <f>SUMIFS(COT!I:I,COT!$A:$A,YEAR(daily!$A2918),COT!$B:$B,WEEKNUM(daily!$A2918))</f>
        <v>693235</v>
      </c>
      <c r="S2918">
        <f>SUMIFS(COT!J:J,COT!$A:$A,YEAR(daily!$A2918),COT!$B:$B,WEEKNUM(daily!$A2918))</f>
        <v>807620</v>
      </c>
      <c r="T2918">
        <f>SUMIFS(COT!K:K,COT!$A:$A,YEAR(daily!$A2918),COT!$B:$B,WEEKNUM(daily!$A2918))</f>
        <v>68052</v>
      </c>
      <c r="U2918">
        <f>SUMIFS(COT!L:L,COT!$A:$A,YEAR(daily!$A2918),COT!$B:$B,WEEKNUM(daily!$A2918))</f>
        <v>61831</v>
      </c>
      <c r="V2918">
        <f>SUMIFS(COT!M:M,COT!$A:$A,YEAR(daily!$A2918),COT!$B:$B,WEEKNUM(daily!$A2918))</f>
        <v>114</v>
      </c>
      <c r="W2918">
        <f>SUMIFS(COT!N:N,COT!$A:$A,YEAR(daily!$A2918),COT!$B:$B,WEEKNUM(daily!$A2918))</f>
        <v>108</v>
      </c>
      <c r="X2918">
        <f>SUMIFS(COT!O:O,COT!$A:$A,YEAR(daily!$A2918),COT!$B:$B,WEEKNUM(daily!$A2918))</f>
        <v>144</v>
      </c>
      <c r="Y2918">
        <f>SUMIFS(COT!P:P,COT!$A:$A,YEAR(daily!$A2918),COT!$B:$B,WEEKNUM(daily!$A2918))</f>
        <v>93</v>
      </c>
      <c r="Z2918">
        <f>SUMIFS(COT!Q:Q,COT!$A:$A,YEAR(daily!$A2918),COT!$B:$B,WEEKNUM(daily!$A2918))</f>
        <v>99</v>
      </c>
      <c r="AA2918">
        <f>SUMIFS(Saudi!B:B,Saudi!$A:$A,YEAR(daily!$A2918))</f>
        <v>1117.7919999999999</v>
      </c>
      <c r="AB2918">
        <f>SUMIFS(Saudi!C:C,Saudi!$A:$A,YEAR(daily!$A2918))</f>
        <v>837.5</v>
      </c>
      <c r="AC2918">
        <f>SUMIFS(Saudi!F:F,Saudi!$A:$A,YEAR(daily!$A2918))</f>
        <v>4186680</v>
      </c>
      <c r="AD2918">
        <f>SUMIFS(Saudi!G:G,Saudi!$A:$A,YEAR(daily!$A2918))</f>
        <v>95.120400125395847</v>
      </c>
      <c r="AE2918">
        <f>SUMIFS(Saudi!H:H,Saudi!$A:$A,YEAR(daily!$A2918))</f>
        <v>398238676.7969923</v>
      </c>
      <c r="AF2918" s="5">
        <f t="shared" si="115"/>
        <v>10</v>
      </c>
      <c r="AG2918" s="5">
        <f t="shared" si="116"/>
        <v>2011</v>
      </c>
    </row>
    <row r="2919" spans="1:33">
      <c r="A2919" s="3">
        <v>40822</v>
      </c>
      <c r="B2919" s="1">
        <v>270703</v>
      </c>
      <c r="C2919" s="1">
        <v>130178</v>
      </c>
      <c r="D2919" s="1">
        <v>49325</v>
      </c>
      <c r="E2919" s="1">
        <v>82.59</v>
      </c>
      <c r="F2919" s="1">
        <v>82.93</v>
      </c>
      <c r="G2919" s="1">
        <v>83.09</v>
      </c>
      <c r="H2919" s="2">
        <v>53.1</v>
      </c>
      <c r="I2919" s="2">
        <v>29.9</v>
      </c>
      <c r="J2919" s="2">
        <v>88.8</v>
      </c>
      <c r="K2919" s="2">
        <v>90.4</v>
      </c>
      <c r="L2919">
        <f>SUMIFS(US!B:B,US!$D:$D,YEAR(daily!$A2919),US!$E:$E,MONTH(daily!$A2919))</f>
        <v>10451</v>
      </c>
      <c r="M2919">
        <f>SUMIFS(US!C:C,US!$D:$D,YEAR(daily!$A2919),US!$E:$E,MONTH(daily!$A2919))</f>
        <v>18796</v>
      </c>
      <c r="N2919">
        <f>SUMIFS(COT!E:E,COT!$A:$A,YEAR(daily!$A2919),COT!$B:$B,WEEKNUM(daily!$A2919))</f>
        <v>1431783</v>
      </c>
      <c r="O2919">
        <f>SUMIFS(COT!F:F,COT!$A:$A,YEAR(daily!$A2919),COT!$B:$B,WEEKNUM(daily!$A2919))</f>
        <v>315593</v>
      </c>
      <c r="P2919">
        <f>SUMIFS(COT!G:G,COT!$A:$A,YEAR(daily!$A2919),COT!$B:$B,WEEKNUM(daily!$A2919))</f>
        <v>207429</v>
      </c>
      <c r="Q2919">
        <f>SUMIFS(COT!H:H,COT!$A:$A,YEAR(daily!$A2919),COT!$B:$B,WEEKNUM(daily!$A2919))</f>
        <v>354903</v>
      </c>
      <c r="R2919">
        <f>SUMIFS(COT!I:I,COT!$A:$A,YEAR(daily!$A2919),COT!$B:$B,WEEKNUM(daily!$A2919))</f>
        <v>693235</v>
      </c>
      <c r="S2919">
        <f>SUMIFS(COT!J:J,COT!$A:$A,YEAR(daily!$A2919),COT!$B:$B,WEEKNUM(daily!$A2919))</f>
        <v>807620</v>
      </c>
      <c r="T2919">
        <f>SUMIFS(COT!K:K,COT!$A:$A,YEAR(daily!$A2919),COT!$B:$B,WEEKNUM(daily!$A2919))</f>
        <v>68052</v>
      </c>
      <c r="U2919">
        <f>SUMIFS(COT!L:L,COT!$A:$A,YEAR(daily!$A2919),COT!$B:$B,WEEKNUM(daily!$A2919))</f>
        <v>61831</v>
      </c>
      <c r="V2919">
        <f>SUMIFS(COT!M:M,COT!$A:$A,YEAR(daily!$A2919),COT!$B:$B,WEEKNUM(daily!$A2919))</f>
        <v>114</v>
      </c>
      <c r="W2919">
        <f>SUMIFS(COT!N:N,COT!$A:$A,YEAR(daily!$A2919),COT!$B:$B,WEEKNUM(daily!$A2919))</f>
        <v>108</v>
      </c>
      <c r="X2919">
        <f>SUMIFS(COT!O:O,COT!$A:$A,YEAR(daily!$A2919),COT!$B:$B,WEEKNUM(daily!$A2919))</f>
        <v>144</v>
      </c>
      <c r="Y2919">
        <f>SUMIFS(COT!P:P,COT!$A:$A,YEAR(daily!$A2919),COT!$B:$B,WEEKNUM(daily!$A2919))</f>
        <v>93</v>
      </c>
      <c r="Z2919">
        <f>SUMIFS(COT!Q:Q,COT!$A:$A,YEAR(daily!$A2919),COT!$B:$B,WEEKNUM(daily!$A2919))</f>
        <v>99</v>
      </c>
      <c r="AA2919">
        <f>SUMIFS(Saudi!B:B,Saudi!$A:$A,YEAR(daily!$A2919))</f>
        <v>1117.7919999999999</v>
      </c>
      <c r="AB2919">
        <f>SUMIFS(Saudi!C:C,Saudi!$A:$A,YEAR(daily!$A2919))</f>
        <v>837.5</v>
      </c>
      <c r="AC2919">
        <f>SUMIFS(Saudi!F:F,Saudi!$A:$A,YEAR(daily!$A2919))</f>
        <v>4186680</v>
      </c>
      <c r="AD2919">
        <f>SUMIFS(Saudi!G:G,Saudi!$A:$A,YEAR(daily!$A2919))</f>
        <v>95.120400125395847</v>
      </c>
      <c r="AE2919">
        <f>SUMIFS(Saudi!H:H,Saudi!$A:$A,YEAR(daily!$A2919))</f>
        <v>398238676.7969923</v>
      </c>
      <c r="AF2919" s="5">
        <f t="shared" si="115"/>
        <v>10</v>
      </c>
      <c r="AG2919" s="5">
        <f t="shared" si="116"/>
        <v>2011</v>
      </c>
    </row>
    <row r="2920" spans="1:33">
      <c r="A2920" s="3">
        <v>40823</v>
      </c>
      <c r="B2920" s="1">
        <v>235653</v>
      </c>
      <c r="C2920" s="1">
        <v>139582</v>
      </c>
      <c r="D2920" s="1">
        <v>55575</v>
      </c>
      <c r="E2920" s="1">
        <v>82.98</v>
      </c>
      <c r="F2920" s="1">
        <v>83.25</v>
      </c>
      <c r="G2920" s="1">
        <v>83.35</v>
      </c>
      <c r="H2920" s="2">
        <v>53.1</v>
      </c>
      <c r="I2920" s="2">
        <v>29.9</v>
      </c>
      <c r="J2920" s="2">
        <v>88.8</v>
      </c>
      <c r="K2920" s="2">
        <v>90.4</v>
      </c>
      <c r="L2920">
        <f>SUMIFS(US!B:B,US!$D:$D,YEAR(daily!$A2920),US!$E:$E,MONTH(daily!$A2920))</f>
        <v>10451</v>
      </c>
      <c r="M2920">
        <f>SUMIFS(US!C:C,US!$D:$D,YEAR(daily!$A2920),US!$E:$E,MONTH(daily!$A2920))</f>
        <v>18796</v>
      </c>
      <c r="N2920">
        <f>SUMIFS(COT!E:E,COT!$A:$A,YEAR(daily!$A2920),COT!$B:$B,WEEKNUM(daily!$A2920))</f>
        <v>1431783</v>
      </c>
      <c r="O2920">
        <f>SUMIFS(COT!F:F,COT!$A:$A,YEAR(daily!$A2920),COT!$B:$B,WEEKNUM(daily!$A2920))</f>
        <v>315593</v>
      </c>
      <c r="P2920">
        <f>SUMIFS(COT!G:G,COT!$A:$A,YEAR(daily!$A2920),COT!$B:$B,WEEKNUM(daily!$A2920))</f>
        <v>207429</v>
      </c>
      <c r="Q2920">
        <f>SUMIFS(COT!H:H,COT!$A:$A,YEAR(daily!$A2920),COT!$B:$B,WEEKNUM(daily!$A2920))</f>
        <v>354903</v>
      </c>
      <c r="R2920">
        <f>SUMIFS(COT!I:I,COT!$A:$A,YEAR(daily!$A2920),COT!$B:$B,WEEKNUM(daily!$A2920))</f>
        <v>693235</v>
      </c>
      <c r="S2920">
        <f>SUMIFS(COT!J:J,COT!$A:$A,YEAR(daily!$A2920),COT!$B:$B,WEEKNUM(daily!$A2920))</f>
        <v>807620</v>
      </c>
      <c r="T2920">
        <f>SUMIFS(COT!K:K,COT!$A:$A,YEAR(daily!$A2920),COT!$B:$B,WEEKNUM(daily!$A2920))</f>
        <v>68052</v>
      </c>
      <c r="U2920">
        <f>SUMIFS(COT!L:L,COT!$A:$A,YEAR(daily!$A2920),COT!$B:$B,WEEKNUM(daily!$A2920))</f>
        <v>61831</v>
      </c>
      <c r="V2920">
        <f>SUMIFS(COT!M:M,COT!$A:$A,YEAR(daily!$A2920),COT!$B:$B,WEEKNUM(daily!$A2920))</f>
        <v>114</v>
      </c>
      <c r="W2920">
        <f>SUMIFS(COT!N:N,COT!$A:$A,YEAR(daily!$A2920),COT!$B:$B,WEEKNUM(daily!$A2920))</f>
        <v>108</v>
      </c>
      <c r="X2920">
        <f>SUMIFS(COT!O:O,COT!$A:$A,YEAR(daily!$A2920),COT!$B:$B,WEEKNUM(daily!$A2920))</f>
        <v>144</v>
      </c>
      <c r="Y2920">
        <f>SUMIFS(COT!P:P,COT!$A:$A,YEAR(daily!$A2920),COT!$B:$B,WEEKNUM(daily!$A2920))</f>
        <v>93</v>
      </c>
      <c r="Z2920">
        <f>SUMIFS(COT!Q:Q,COT!$A:$A,YEAR(daily!$A2920),COT!$B:$B,WEEKNUM(daily!$A2920))</f>
        <v>99</v>
      </c>
      <c r="AA2920">
        <f>SUMIFS(Saudi!B:B,Saudi!$A:$A,YEAR(daily!$A2920))</f>
        <v>1117.7919999999999</v>
      </c>
      <c r="AB2920">
        <f>SUMIFS(Saudi!C:C,Saudi!$A:$A,YEAR(daily!$A2920))</f>
        <v>837.5</v>
      </c>
      <c r="AC2920">
        <f>SUMIFS(Saudi!F:F,Saudi!$A:$A,YEAR(daily!$A2920))</f>
        <v>4186680</v>
      </c>
      <c r="AD2920">
        <f>SUMIFS(Saudi!G:G,Saudi!$A:$A,YEAR(daily!$A2920))</f>
        <v>95.120400125395847</v>
      </c>
      <c r="AE2920">
        <f>SUMIFS(Saudi!H:H,Saudi!$A:$A,YEAR(daily!$A2920))</f>
        <v>398238676.7969923</v>
      </c>
      <c r="AF2920" s="5">
        <f t="shared" si="115"/>
        <v>10</v>
      </c>
      <c r="AG2920" s="5">
        <f t="shared" si="116"/>
        <v>2011</v>
      </c>
    </row>
    <row r="2921" spans="1:33">
      <c r="A2921" s="3">
        <v>40826</v>
      </c>
      <c r="B2921" s="1">
        <v>193087</v>
      </c>
      <c r="C2921" s="1">
        <v>147268</v>
      </c>
      <c r="D2921" s="1">
        <v>59401</v>
      </c>
      <c r="E2921" s="1">
        <v>85.41</v>
      </c>
      <c r="F2921" s="1">
        <v>85.67</v>
      </c>
      <c r="G2921" s="1">
        <v>85.77</v>
      </c>
      <c r="H2921" s="2">
        <v>53.1</v>
      </c>
      <c r="I2921" s="2">
        <v>29.9</v>
      </c>
      <c r="J2921" s="2">
        <v>88.8</v>
      </c>
      <c r="K2921" s="2">
        <v>90.4</v>
      </c>
      <c r="L2921">
        <f>SUMIFS(US!B:B,US!$D:$D,YEAR(daily!$A2921),US!$E:$E,MONTH(daily!$A2921))</f>
        <v>10451</v>
      </c>
      <c r="M2921">
        <f>SUMIFS(US!C:C,US!$D:$D,YEAR(daily!$A2921),US!$E:$E,MONTH(daily!$A2921))</f>
        <v>18796</v>
      </c>
      <c r="N2921">
        <f>SUMIFS(COT!E:E,COT!$A:$A,YEAR(daily!$A2921),COT!$B:$B,WEEKNUM(daily!$A2921))</f>
        <v>1424634</v>
      </c>
      <c r="O2921">
        <f>SUMIFS(COT!F:F,COT!$A:$A,YEAR(daily!$A2921),COT!$B:$B,WEEKNUM(daily!$A2921))</f>
        <v>312293</v>
      </c>
      <c r="P2921">
        <f>SUMIFS(COT!G:G,COT!$A:$A,YEAR(daily!$A2921),COT!$B:$B,WEEKNUM(daily!$A2921))</f>
        <v>191232</v>
      </c>
      <c r="Q2921">
        <f>SUMIFS(COT!H:H,COT!$A:$A,YEAR(daily!$A2921),COT!$B:$B,WEEKNUM(daily!$A2921))</f>
        <v>371294</v>
      </c>
      <c r="R2921">
        <f>SUMIFS(COT!I:I,COT!$A:$A,YEAR(daily!$A2921),COT!$B:$B,WEEKNUM(daily!$A2921))</f>
        <v>674231</v>
      </c>
      <c r="S2921">
        <f>SUMIFS(COT!J:J,COT!$A:$A,YEAR(daily!$A2921),COT!$B:$B,WEEKNUM(daily!$A2921))</f>
        <v>794796</v>
      </c>
      <c r="T2921">
        <f>SUMIFS(COT!K:K,COT!$A:$A,YEAR(daily!$A2921),COT!$B:$B,WEEKNUM(daily!$A2921))</f>
        <v>66816</v>
      </c>
      <c r="U2921">
        <f>SUMIFS(COT!L:L,COT!$A:$A,YEAR(daily!$A2921),COT!$B:$B,WEEKNUM(daily!$A2921))</f>
        <v>67312</v>
      </c>
      <c r="V2921">
        <f>SUMIFS(COT!M:M,COT!$A:$A,YEAR(daily!$A2921),COT!$B:$B,WEEKNUM(daily!$A2921))</f>
        <v>114</v>
      </c>
      <c r="W2921">
        <f>SUMIFS(COT!N:N,COT!$A:$A,YEAR(daily!$A2921),COT!$B:$B,WEEKNUM(daily!$A2921))</f>
        <v>91</v>
      </c>
      <c r="X2921">
        <f>SUMIFS(COT!O:O,COT!$A:$A,YEAR(daily!$A2921),COT!$B:$B,WEEKNUM(daily!$A2921))</f>
        <v>150</v>
      </c>
      <c r="Y2921">
        <f>SUMIFS(COT!P:P,COT!$A:$A,YEAR(daily!$A2921),COT!$B:$B,WEEKNUM(daily!$A2921))</f>
        <v>91</v>
      </c>
      <c r="Z2921">
        <f>SUMIFS(COT!Q:Q,COT!$A:$A,YEAR(daily!$A2921),COT!$B:$B,WEEKNUM(daily!$A2921))</f>
        <v>101</v>
      </c>
      <c r="AA2921">
        <f>SUMIFS(Saudi!B:B,Saudi!$A:$A,YEAR(daily!$A2921))</f>
        <v>1117.7919999999999</v>
      </c>
      <c r="AB2921">
        <f>SUMIFS(Saudi!C:C,Saudi!$A:$A,YEAR(daily!$A2921))</f>
        <v>837.5</v>
      </c>
      <c r="AC2921">
        <f>SUMIFS(Saudi!F:F,Saudi!$A:$A,YEAR(daily!$A2921))</f>
        <v>4186680</v>
      </c>
      <c r="AD2921">
        <f>SUMIFS(Saudi!G:G,Saudi!$A:$A,YEAR(daily!$A2921))</f>
        <v>95.120400125395847</v>
      </c>
      <c r="AE2921">
        <f>SUMIFS(Saudi!H:H,Saudi!$A:$A,YEAR(daily!$A2921))</f>
        <v>398238676.7969923</v>
      </c>
      <c r="AF2921" s="5">
        <f t="shared" si="115"/>
        <v>10</v>
      </c>
      <c r="AG2921" s="5">
        <f t="shared" si="116"/>
        <v>2011</v>
      </c>
    </row>
    <row r="2922" spans="1:33">
      <c r="A2922" s="3">
        <v>40827</v>
      </c>
      <c r="B2922" s="1">
        <v>162396</v>
      </c>
      <c r="C2922" s="1">
        <v>156528</v>
      </c>
      <c r="D2922" s="1">
        <v>63166</v>
      </c>
      <c r="E2922" s="1">
        <v>85.81</v>
      </c>
      <c r="F2922" s="1">
        <v>86.16</v>
      </c>
      <c r="G2922" s="1">
        <v>86.37</v>
      </c>
      <c r="H2922" s="2">
        <v>53.1</v>
      </c>
      <c r="I2922" s="2">
        <v>29.9</v>
      </c>
      <c r="J2922" s="2">
        <v>88.8</v>
      </c>
      <c r="K2922" s="2">
        <v>90.4</v>
      </c>
      <c r="L2922">
        <f>SUMIFS(US!B:B,US!$D:$D,YEAR(daily!$A2922),US!$E:$E,MONTH(daily!$A2922))</f>
        <v>10451</v>
      </c>
      <c r="M2922">
        <f>SUMIFS(US!C:C,US!$D:$D,YEAR(daily!$A2922),US!$E:$E,MONTH(daily!$A2922))</f>
        <v>18796</v>
      </c>
      <c r="N2922">
        <f>SUMIFS(COT!E:E,COT!$A:$A,YEAR(daily!$A2922),COT!$B:$B,WEEKNUM(daily!$A2922))</f>
        <v>1424634</v>
      </c>
      <c r="O2922">
        <f>SUMIFS(COT!F:F,COT!$A:$A,YEAR(daily!$A2922),COT!$B:$B,WEEKNUM(daily!$A2922))</f>
        <v>312293</v>
      </c>
      <c r="P2922">
        <f>SUMIFS(COT!G:G,COT!$A:$A,YEAR(daily!$A2922),COT!$B:$B,WEEKNUM(daily!$A2922))</f>
        <v>191232</v>
      </c>
      <c r="Q2922">
        <f>SUMIFS(COT!H:H,COT!$A:$A,YEAR(daily!$A2922),COT!$B:$B,WEEKNUM(daily!$A2922))</f>
        <v>371294</v>
      </c>
      <c r="R2922">
        <f>SUMIFS(COT!I:I,COT!$A:$A,YEAR(daily!$A2922),COT!$B:$B,WEEKNUM(daily!$A2922))</f>
        <v>674231</v>
      </c>
      <c r="S2922">
        <f>SUMIFS(COT!J:J,COT!$A:$A,YEAR(daily!$A2922),COT!$B:$B,WEEKNUM(daily!$A2922))</f>
        <v>794796</v>
      </c>
      <c r="T2922">
        <f>SUMIFS(COT!K:K,COT!$A:$A,YEAR(daily!$A2922),COT!$B:$B,WEEKNUM(daily!$A2922))</f>
        <v>66816</v>
      </c>
      <c r="U2922">
        <f>SUMIFS(COT!L:L,COT!$A:$A,YEAR(daily!$A2922),COT!$B:$B,WEEKNUM(daily!$A2922))</f>
        <v>67312</v>
      </c>
      <c r="V2922">
        <f>SUMIFS(COT!M:M,COT!$A:$A,YEAR(daily!$A2922),COT!$B:$B,WEEKNUM(daily!$A2922))</f>
        <v>114</v>
      </c>
      <c r="W2922">
        <f>SUMIFS(COT!N:N,COT!$A:$A,YEAR(daily!$A2922),COT!$B:$B,WEEKNUM(daily!$A2922))</f>
        <v>91</v>
      </c>
      <c r="X2922">
        <f>SUMIFS(COT!O:O,COT!$A:$A,YEAR(daily!$A2922),COT!$B:$B,WEEKNUM(daily!$A2922))</f>
        <v>150</v>
      </c>
      <c r="Y2922">
        <f>SUMIFS(COT!P:P,COT!$A:$A,YEAR(daily!$A2922),COT!$B:$B,WEEKNUM(daily!$A2922))</f>
        <v>91</v>
      </c>
      <c r="Z2922">
        <f>SUMIFS(COT!Q:Q,COT!$A:$A,YEAR(daily!$A2922),COT!$B:$B,WEEKNUM(daily!$A2922))</f>
        <v>101</v>
      </c>
      <c r="AA2922">
        <f>SUMIFS(Saudi!B:B,Saudi!$A:$A,YEAR(daily!$A2922))</f>
        <v>1117.7919999999999</v>
      </c>
      <c r="AB2922">
        <f>SUMIFS(Saudi!C:C,Saudi!$A:$A,YEAR(daily!$A2922))</f>
        <v>837.5</v>
      </c>
      <c r="AC2922">
        <f>SUMIFS(Saudi!F:F,Saudi!$A:$A,YEAR(daily!$A2922))</f>
        <v>4186680</v>
      </c>
      <c r="AD2922">
        <f>SUMIFS(Saudi!G:G,Saudi!$A:$A,YEAR(daily!$A2922))</f>
        <v>95.120400125395847</v>
      </c>
      <c r="AE2922">
        <f>SUMIFS(Saudi!H:H,Saudi!$A:$A,YEAR(daily!$A2922))</f>
        <v>398238676.7969923</v>
      </c>
      <c r="AF2922" s="5">
        <f t="shared" si="115"/>
        <v>10</v>
      </c>
      <c r="AG2922" s="5">
        <f t="shared" si="116"/>
        <v>2011</v>
      </c>
    </row>
    <row r="2923" spans="1:33">
      <c r="A2923" s="3">
        <v>40828</v>
      </c>
      <c r="B2923" s="1">
        <v>131409</v>
      </c>
      <c r="C2923" s="1">
        <v>160370</v>
      </c>
      <c r="D2923" s="1">
        <v>61391</v>
      </c>
      <c r="E2923" s="1">
        <v>85.57</v>
      </c>
      <c r="F2923" s="1">
        <v>85.95</v>
      </c>
      <c r="G2923" s="1">
        <v>86.14</v>
      </c>
      <c r="H2923" s="2">
        <v>53.1</v>
      </c>
      <c r="I2923" s="2">
        <v>29.9</v>
      </c>
      <c r="J2923" s="2">
        <v>88.8</v>
      </c>
      <c r="K2923" s="2">
        <v>90.4</v>
      </c>
      <c r="L2923">
        <f>SUMIFS(US!B:B,US!$D:$D,YEAR(daily!$A2923),US!$E:$E,MONTH(daily!$A2923))</f>
        <v>10451</v>
      </c>
      <c r="M2923">
        <f>SUMIFS(US!C:C,US!$D:$D,YEAR(daily!$A2923),US!$E:$E,MONTH(daily!$A2923))</f>
        <v>18796</v>
      </c>
      <c r="N2923">
        <f>SUMIFS(COT!E:E,COT!$A:$A,YEAR(daily!$A2923),COT!$B:$B,WEEKNUM(daily!$A2923))</f>
        <v>1424634</v>
      </c>
      <c r="O2923">
        <f>SUMIFS(COT!F:F,COT!$A:$A,YEAR(daily!$A2923),COT!$B:$B,WEEKNUM(daily!$A2923))</f>
        <v>312293</v>
      </c>
      <c r="P2923">
        <f>SUMIFS(COT!G:G,COT!$A:$A,YEAR(daily!$A2923),COT!$B:$B,WEEKNUM(daily!$A2923))</f>
        <v>191232</v>
      </c>
      <c r="Q2923">
        <f>SUMIFS(COT!H:H,COT!$A:$A,YEAR(daily!$A2923),COT!$B:$B,WEEKNUM(daily!$A2923))</f>
        <v>371294</v>
      </c>
      <c r="R2923">
        <f>SUMIFS(COT!I:I,COT!$A:$A,YEAR(daily!$A2923),COT!$B:$B,WEEKNUM(daily!$A2923))</f>
        <v>674231</v>
      </c>
      <c r="S2923">
        <f>SUMIFS(COT!J:J,COT!$A:$A,YEAR(daily!$A2923),COT!$B:$B,WEEKNUM(daily!$A2923))</f>
        <v>794796</v>
      </c>
      <c r="T2923">
        <f>SUMIFS(COT!K:K,COT!$A:$A,YEAR(daily!$A2923),COT!$B:$B,WEEKNUM(daily!$A2923))</f>
        <v>66816</v>
      </c>
      <c r="U2923">
        <f>SUMIFS(COT!L:L,COT!$A:$A,YEAR(daily!$A2923),COT!$B:$B,WEEKNUM(daily!$A2923))</f>
        <v>67312</v>
      </c>
      <c r="V2923">
        <f>SUMIFS(COT!M:M,COT!$A:$A,YEAR(daily!$A2923),COT!$B:$B,WEEKNUM(daily!$A2923))</f>
        <v>114</v>
      </c>
      <c r="W2923">
        <f>SUMIFS(COT!N:N,COT!$A:$A,YEAR(daily!$A2923),COT!$B:$B,WEEKNUM(daily!$A2923))</f>
        <v>91</v>
      </c>
      <c r="X2923">
        <f>SUMIFS(COT!O:O,COT!$A:$A,YEAR(daily!$A2923),COT!$B:$B,WEEKNUM(daily!$A2923))</f>
        <v>150</v>
      </c>
      <c r="Y2923">
        <f>SUMIFS(COT!P:P,COT!$A:$A,YEAR(daily!$A2923),COT!$B:$B,WEEKNUM(daily!$A2923))</f>
        <v>91</v>
      </c>
      <c r="Z2923">
        <f>SUMIFS(COT!Q:Q,COT!$A:$A,YEAR(daily!$A2923),COT!$B:$B,WEEKNUM(daily!$A2923))</f>
        <v>101</v>
      </c>
      <c r="AA2923">
        <f>SUMIFS(Saudi!B:B,Saudi!$A:$A,YEAR(daily!$A2923))</f>
        <v>1117.7919999999999</v>
      </c>
      <c r="AB2923">
        <f>SUMIFS(Saudi!C:C,Saudi!$A:$A,YEAR(daily!$A2923))</f>
        <v>837.5</v>
      </c>
      <c r="AC2923">
        <f>SUMIFS(Saudi!F:F,Saudi!$A:$A,YEAR(daily!$A2923))</f>
        <v>4186680</v>
      </c>
      <c r="AD2923">
        <f>SUMIFS(Saudi!G:G,Saudi!$A:$A,YEAR(daily!$A2923))</f>
        <v>95.120400125395847</v>
      </c>
      <c r="AE2923">
        <f>SUMIFS(Saudi!H:H,Saudi!$A:$A,YEAR(daily!$A2923))</f>
        <v>398238676.7969923</v>
      </c>
      <c r="AF2923" s="5">
        <f t="shared" si="115"/>
        <v>10</v>
      </c>
      <c r="AG2923" s="5">
        <f t="shared" si="116"/>
        <v>2011</v>
      </c>
    </row>
    <row r="2924" spans="1:33">
      <c r="A2924" s="3">
        <v>40829</v>
      </c>
      <c r="B2924" s="1">
        <v>108514</v>
      </c>
      <c r="C2924" s="1">
        <v>170944</v>
      </c>
      <c r="D2924" s="1">
        <v>59731</v>
      </c>
      <c r="E2924" s="1">
        <v>84.23</v>
      </c>
      <c r="F2924" s="1">
        <v>84.63</v>
      </c>
      <c r="G2924" s="1">
        <v>84.85</v>
      </c>
      <c r="H2924" s="2">
        <v>53.1</v>
      </c>
      <c r="I2924" s="2">
        <v>29.9</v>
      </c>
      <c r="J2924" s="2">
        <v>88.8</v>
      </c>
      <c r="K2924" s="2">
        <v>90.4</v>
      </c>
      <c r="L2924">
        <f>SUMIFS(US!B:B,US!$D:$D,YEAR(daily!$A2924),US!$E:$E,MONTH(daily!$A2924))</f>
        <v>10451</v>
      </c>
      <c r="M2924">
        <f>SUMIFS(US!C:C,US!$D:$D,YEAR(daily!$A2924),US!$E:$E,MONTH(daily!$A2924))</f>
        <v>18796</v>
      </c>
      <c r="N2924">
        <f>SUMIFS(COT!E:E,COT!$A:$A,YEAR(daily!$A2924),COT!$B:$B,WEEKNUM(daily!$A2924))</f>
        <v>1424634</v>
      </c>
      <c r="O2924">
        <f>SUMIFS(COT!F:F,COT!$A:$A,YEAR(daily!$A2924),COT!$B:$B,WEEKNUM(daily!$A2924))</f>
        <v>312293</v>
      </c>
      <c r="P2924">
        <f>SUMIFS(COT!G:G,COT!$A:$A,YEAR(daily!$A2924),COT!$B:$B,WEEKNUM(daily!$A2924))</f>
        <v>191232</v>
      </c>
      <c r="Q2924">
        <f>SUMIFS(COT!H:H,COT!$A:$A,YEAR(daily!$A2924),COT!$B:$B,WEEKNUM(daily!$A2924))</f>
        <v>371294</v>
      </c>
      <c r="R2924">
        <f>SUMIFS(COT!I:I,COT!$A:$A,YEAR(daily!$A2924),COT!$B:$B,WEEKNUM(daily!$A2924))</f>
        <v>674231</v>
      </c>
      <c r="S2924">
        <f>SUMIFS(COT!J:J,COT!$A:$A,YEAR(daily!$A2924),COT!$B:$B,WEEKNUM(daily!$A2924))</f>
        <v>794796</v>
      </c>
      <c r="T2924">
        <f>SUMIFS(COT!K:K,COT!$A:$A,YEAR(daily!$A2924),COT!$B:$B,WEEKNUM(daily!$A2924))</f>
        <v>66816</v>
      </c>
      <c r="U2924">
        <f>SUMIFS(COT!L:L,COT!$A:$A,YEAR(daily!$A2924),COT!$B:$B,WEEKNUM(daily!$A2924))</f>
        <v>67312</v>
      </c>
      <c r="V2924">
        <f>SUMIFS(COT!M:M,COT!$A:$A,YEAR(daily!$A2924),COT!$B:$B,WEEKNUM(daily!$A2924))</f>
        <v>114</v>
      </c>
      <c r="W2924">
        <f>SUMIFS(COT!N:N,COT!$A:$A,YEAR(daily!$A2924),COT!$B:$B,WEEKNUM(daily!$A2924))</f>
        <v>91</v>
      </c>
      <c r="X2924">
        <f>SUMIFS(COT!O:O,COT!$A:$A,YEAR(daily!$A2924),COT!$B:$B,WEEKNUM(daily!$A2924))</f>
        <v>150</v>
      </c>
      <c r="Y2924">
        <f>SUMIFS(COT!P:P,COT!$A:$A,YEAR(daily!$A2924),COT!$B:$B,WEEKNUM(daily!$A2924))</f>
        <v>91</v>
      </c>
      <c r="Z2924">
        <f>SUMIFS(COT!Q:Q,COT!$A:$A,YEAR(daily!$A2924),COT!$B:$B,WEEKNUM(daily!$A2924))</f>
        <v>101</v>
      </c>
      <c r="AA2924">
        <f>SUMIFS(Saudi!B:B,Saudi!$A:$A,YEAR(daily!$A2924))</f>
        <v>1117.7919999999999</v>
      </c>
      <c r="AB2924">
        <f>SUMIFS(Saudi!C:C,Saudi!$A:$A,YEAR(daily!$A2924))</f>
        <v>837.5</v>
      </c>
      <c r="AC2924">
        <f>SUMIFS(Saudi!F:F,Saudi!$A:$A,YEAR(daily!$A2924))</f>
        <v>4186680</v>
      </c>
      <c r="AD2924">
        <f>SUMIFS(Saudi!G:G,Saudi!$A:$A,YEAR(daily!$A2924))</f>
        <v>95.120400125395847</v>
      </c>
      <c r="AE2924">
        <f>SUMIFS(Saudi!H:H,Saudi!$A:$A,YEAR(daily!$A2924))</f>
        <v>398238676.7969923</v>
      </c>
      <c r="AF2924" s="5">
        <f t="shared" si="115"/>
        <v>10</v>
      </c>
      <c r="AG2924" s="5">
        <f t="shared" si="116"/>
        <v>2011</v>
      </c>
    </row>
    <row r="2925" spans="1:33">
      <c r="A2925" s="3">
        <v>40830</v>
      </c>
      <c r="B2925" s="1">
        <v>95320</v>
      </c>
      <c r="C2925" s="1">
        <v>168022</v>
      </c>
      <c r="D2925" s="1">
        <v>61871</v>
      </c>
      <c r="E2925" s="1">
        <v>86.8</v>
      </c>
      <c r="F2925" s="1">
        <v>87.1</v>
      </c>
      <c r="G2925" s="1">
        <v>87.22</v>
      </c>
      <c r="H2925" s="2">
        <v>53.1</v>
      </c>
      <c r="I2925" s="2">
        <v>29.9</v>
      </c>
      <c r="J2925" s="2">
        <v>88.8</v>
      </c>
      <c r="K2925" s="2">
        <v>90.4</v>
      </c>
      <c r="L2925">
        <f>SUMIFS(US!B:B,US!$D:$D,YEAR(daily!$A2925),US!$E:$E,MONTH(daily!$A2925))</f>
        <v>10451</v>
      </c>
      <c r="M2925">
        <f>SUMIFS(US!C:C,US!$D:$D,YEAR(daily!$A2925),US!$E:$E,MONTH(daily!$A2925))</f>
        <v>18796</v>
      </c>
      <c r="N2925">
        <f>SUMIFS(COT!E:E,COT!$A:$A,YEAR(daily!$A2925),COT!$B:$B,WEEKNUM(daily!$A2925))</f>
        <v>1424634</v>
      </c>
      <c r="O2925">
        <f>SUMIFS(COT!F:F,COT!$A:$A,YEAR(daily!$A2925),COT!$B:$B,WEEKNUM(daily!$A2925))</f>
        <v>312293</v>
      </c>
      <c r="P2925">
        <f>SUMIFS(COT!G:G,COT!$A:$A,YEAR(daily!$A2925),COT!$B:$B,WEEKNUM(daily!$A2925))</f>
        <v>191232</v>
      </c>
      <c r="Q2925">
        <f>SUMIFS(COT!H:H,COT!$A:$A,YEAR(daily!$A2925),COT!$B:$B,WEEKNUM(daily!$A2925))</f>
        <v>371294</v>
      </c>
      <c r="R2925">
        <f>SUMIFS(COT!I:I,COT!$A:$A,YEAR(daily!$A2925),COT!$B:$B,WEEKNUM(daily!$A2925))</f>
        <v>674231</v>
      </c>
      <c r="S2925">
        <f>SUMIFS(COT!J:J,COT!$A:$A,YEAR(daily!$A2925),COT!$B:$B,WEEKNUM(daily!$A2925))</f>
        <v>794796</v>
      </c>
      <c r="T2925">
        <f>SUMIFS(COT!K:K,COT!$A:$A,YEAR(daily!$A2925),COT!$B:$B,WEEKNUM(daily!$A2925))</f>
        <v>66816</v>
      </c>
      <c r="U2925">
        <f>SUMIFS(COT!L:L,COT!$A:$A,YEAR(daily!$A2925),COT!$B:$B,WEEKNUM(daily!$A2925))</f>
        <v>67312</v>
      </c>
      <c r="V2925">
        <f>SUMIFS(COT!M:M,COT!$A:$A,YEAR(daily!$A2925),COT!$B:$B,WEEKNUM(daily!$A2925))</f>
        <v>114</v>
      </c>
      <c r="W2925">
        <f>SUMIFS(COT!N:N,COT!$A:$A,YEAR(daily!$A2925),COT!$B:$B,WEEKNUM(daily!$A2925))</f>
        <v>91</v>
      </c>
      <c r="X2925">
        <f>SUMIFS(COT!O:O,COT!$A:$A,YEAR(daily!$A2925),COT!$B:$B,WEEKNUM(daily!$A2925))</f>
        <v>150</v>
      </c>
      <c r="Y2925">
        <f>SUMIFS(COT!P:P,COT!$A:$A,YEAR(daily!$A2925),COT!$B:$B,WEEKNUM(daily!$A2925))</f>
        <v>91</v>
      </c>
      <c r="Z2925">
        <f>SUMIFS(COT!Q:Q,COT!$A:$A,YEAR(daily!$A2925),COT!$B:$B,WEEKNUM(daily!$A2925))</f>
        <v>101</v>
      </c>
      <c r="AA2925">
        <f>SUMIFS(Saudi!B:B,Saudi!$A:$A,YEAR(daily!$A2925))</f>
        <v>1117.7919999999999</v>
      </c>
      <c r="AB2925">
        <f>SUMIFS(Saudi!C:C,Saudi!$A:$A,YEAR(daily!$A2925))</f>
        <v>837.5</v>
      </c>
      <c r="AC2925">
        <f>SUMIFS(Saudi!F:F,Saudi!$A:$A,YEAR(daily!$A2925))</f>
        <v>4186680</v>
      </c>
      <c r="AD2925">
        <f>SUMIFS(Saudi!G:G,Saudi!$A:$A,YEAR(daily!$A2925))</f>
        <v>95.120400125395847</v>
      </c>
      <c r="AE2925">
        <f>SUMIFS(Saudi!H:H,Saudi!$A:$A,YEAR(daily!$A2925))</f>
        <v>398238676.7969923</v>
      </c>
      <c r="AF2925" s="5">
        <f t="shared" si="115"/>
        <v>10</v>
      </c>
      <c r="AG2925" s="5">
        <f t="shared" si="116"/>
        <v>2011</v>
      </c>
    </row>
    <row r="2926" spans="1:33">
      <c r="A2926" s="3">
        <v>40833</v>
      </c>
      <c r="B2926" s="1">
        <v>69568</v>
      </c>
      <c r="C2926" s="1">
        <v>171323</v>
      </c>
      <c r="D2926" s="1">
        <v>64013</v>
      </c>
      <c r="E2926" s="1">
        <v>86.38</v>
      </c>
      <c r="F2926" s="1">
        <v>86.8</v>
      </c>
      <c r="G2926" s="1">
        <v>87</v>
      </c>
      <c r="H2926" s="2">
        <v>53.1</v>
      </c>
      <c r="I2926" s="2">
        <v>29.9</v>
      </c>
      <c r="J2926" s="2">
        <v>88.8</v>
      </c>
      <c r="K2926" s="2">
        <v>90.4</v>
      </c>
      <c r="L2926">
        <f>SUMIFS(US!B:B,US!$D:$D,YEAR(daily!$A2926),US!$E:$E,MONTH(daily!$A2926))</f>
        <v>10451</v>
      </c>
      <c r="M2926">
        <f>SUMIFS(US!C:C,US!$D:$D,YEAR(daily!$A2926),US!$E:$E,MONTH(daily!$A2926))</f>
        <v>18796</v>
      </c>
      <c r="N2926">
        <f>SUMIFS(COT!E:E,COT!$A:$A,YEAR(daily!$A2926),COT!$B:$B,WEEKNUM(daily!$A2926))</f>
        <v>1431563</v>
      </c>
      <c r="O2926">
        <f>SUMIFS(COT!F:F,COT!$A:$A,YEAR(daily!$A2926),COT!$B:$B,WEEKNUM(daily!$A2926))</f>
        <v>323224</v>
      </c>
      <c r="P2926">
        <f>SUMIFS(COT!G:G,COT!$A:$A,YEAR(daily!$A2926),COT!$B:$B,WEEKNUM(daily!$A2926))</f>
        <v>178853</v>
      </c>
      <c r="Q2926">
        <f>SUMIFS(COT!H:H,COT!$A:$A,YEAR(daily!$A2926),COT!$B:$B,WEEKNUM(daily!$A2926))</f>
        <v>365369</v>
      </c>
      <c r="R2926">
        <f>SUMIFS(COT!I:I,COT!$A:$A,YEAR(daily!$A2926),COT!$B:$B,WEEKNUM(daily!$A2926))</f>
        <v>684996</v>
      </c>
      <c r="S2926">
        <f>SUMIFS(COT!J:J,COT!$A:$A,YEAR(daily!$A2926),COT!$B:$B,WEEKNUM(daily!$A2926))</f>
        <v>817265</v>
      </c>
      <c r="T2926">
        <f>SUMIFS(COT!K:K,COT!$A:$A,YEAR(daily!$A2926),COT!$B:$B,WEEKNUM(daily!$A2926))</f>
        <v>57974</v>
      </c>
      <c r="U2926">
        <f>SUMIFS(COT!L:L,COT!$A:$A,YEAR(daily!$A2926),COT!$B:$B,WEEKNUM(daily!$A2926))</f>
        <v>70076</v>
      </c>
      <c r="V2926">
        <f>SUMIFS(COT!M:M,COT!$A:$A,YEAR(daily!$A2926),COT!$B:$B,WEEKNUM(daily!$A2926))</f>
        <v>109</v>
      </c>
      <c r="W2926">
        <f>SUMIFS(COT!N:N,COT!$A:$A,YEAR(daily!$A2926),COT!$B:$B,WEEKNUM(daily!$A2926))</f>
        <v>93</v>
      </c>
      <c r="X2926">
        <f>SUMIFS(COT!O:O,COT!$A:$A,YEAR(daily!$A2926),COT!$B:$B,WEEKNUM(daily!$A2926))</f>
        <v>151</v>
      </c>
      <c r="Y2926">
        <f>SUMIFS(COT!P:P,COT!$A:$A,YEAR(daily!$A2926),COT!$B:$B,WEEKNUM(daily!$A2926))</f>
        <v>96</v>
      </c>
      <c r="Z2926">
        <f>SUMIFS(COT!Q:Q,COT!$A:$A,YEAR(daily!$A2926),COT!$B:$B,WEEKNUM(daily!$A2926))</f>
        <v>101</v>
      </c>
      <c r="AA2926">
        <f>SUMIFS(Saudi!B:B,Saudi!$A:$A,YEAR(daily!$A2926))</f>
        <v>1117.7919999999999</v>
      </c>
      <c r="AB2926">
        <f>SUMIFS(Saudi!C:C,Saudi!$A:$A,YEAR(daily!$A2926))</f>
        <v>837.5</v>
      </c>
      <c r="AC2926">
        <f>SUMIFS(Saudi!F:F,Saudi!$A:$A,YEAR(daily!$A2926))</f>
        <v>4186680</v>
      </c>
      <c r="AD2926">
        <f>SUMIFS(Saudi!G:G,Saudi!$A:$A,YEAR(daily!$A2926))</f>
        <v>95.120400125395847</v>
      </c>
      <c r="AE2926">
        <f>SUMIFS(Saudi!H:H,Saudi!$A:$A,YEAR(daily!$A2926))</f>
        <v>398238676.7969923</v>
      </c>
      <c r="AF2926" s="5">
        <f t="shared" si="115"/>
        <v>10</v>
      </c>
      <c r="AG2926" s="5">
        <f t="shared" si="116"/>
        <v>2011</v>
      </c>
    </row>
    <row r="2927" spans="1:33">
      <c r="A2927" s="3">
        <v>40834</v>
      </c>
      <c r="B2927" s="1">
        <v>49861</v>
      </c>
      <c r="C2927" s="1">
        <v>174057</v>
      </c>
      <c r="D2927" s="1">
        <v>68034</v>
      </c>
      <c r="E2927" s="1">
        <v>88.34</v>
      </c>
      <c r="F2927" s="1">
        <v>88.68</v>
      </c>
      <c r="G2927" s="1">
        <v>88.85</v>
      </c>
      <c r="H2927" s="2">
        <v>53.1</v>
      </c>
      <c r="I2927" s="2">
        <v>29.9</v>
      </c>
      <c r="J2927" s="2">
        <v>88.8</v>
      </c>
      <c r="K2927" s="2">
        <v>90.4</v>
      </c>
      <c r="L2927">
        <f>SUMIFS(US!B:B,US!$D:$D,YEAR(daily!$A2927),US!$E:$E,MONTH(daily!$A2927))</f>
        <v>10451</v>
      </c>
      <c r="M2927">
        <f>SUMIFS(US!C:C,US!$D:$D,YEAR(daily!$A2927),US!$E:$E,MONTH(daily!$A2927))</f>
        <v>18796</v>
      </c>
      <c r="N2927">
        <f>SUMIFS(COT!E:E,COT!$A:$A,YEAR(daily!$A2927),COT!$B:$B,WEEKNUM(daily!$A2927))</f>
        <v>1431563</v>
      </c>
      <c r="O2927">
        <f>SUMIFS(COT!F:F,COT!$A:$A,YEAR(daily!$A2927),COT!$B:$B,WEEKNUM(daily!$A2927))</f>
        <v>323224</v>
      </c>
      <c r="P2927">
        <f>SUMIFS(COT!G:G,COT!$A:$A,YEAR(daily!$A2927),COT!$B:$B,WEEKNUM(daily!$A2927))</f>
        <v>178853</v>
      </c>
      <c r="Q2927">
        <f>SUMIFS(COT!H:H,COT!$A:$A,YEAR(daily!$A2927),COT!$B:$B,WEEKNUM(daily!$A2927))</f>
        <v>365369</v>
      </c>
      <c r="R2927">
        <f>SUMIFS(COT!I:I,COT!$A:$A,YEAR(daily!$A2927),COT!$B:$B,WEEKNUM(daily!$A2927))</f>
        <v>684996</v>
      </c>
      <c r="S2927">
        <f>SUMIFS(COT!J:J,COT!$A:$A,YEAR(daily!$A2927),COT!$B:$B,WEEKNUM(daily!$A2927))</f>
        <v>817265</v>
      </c>
      <c r="T2927">
        <f>SUMIFS(COT!K:K,COT!$A:$A,YEAR(daily!$A2927),COT!$B:$B,WEEKNUM(daily!$A2927))</f>
        <v>57974</v>
      </c>
      <c r="U2927">
        <f>SUMIFS(COT!L:L,COT!$A:$A,YEAR(daily!$A2927),COT!$B:$B,WEEKNUM(daily!$A2927))</f>
        <v>70076</v>
      </c>
      <c r="V2927">
        <f>SUMIFS(COT!M:M,COT!$A:$A,YEAR(daily!$A2927),COT!$B:$B,WEEKNUM(daily!$A2927))</f>
        <v>109</v>
      </c>
      <c r="W2927">
        <f>SUMIFS(COT!N:N,COT!$A:$A,YEAR(daily!$A2927),COT!$B:$B,WEEKNUM(daily!$A2927))</f>
        <v>93</v>
      </c>
      <c r="X2927">
        <f>SUMIFS(COT!O:O,COT!$A:$A,YEAR(daily!$A2927),COT!$B:$B,WEEKNUM(daily!$A2927))</f>
        <v>151</v>
      </c>
      <c r="Y2927">
        <f>SUMIFS(COT!P:P,COT!$A:$A,YEAR(daily!$A2927),COT!$B:$B,WEEKNUM(daily!$A2927))</f>
        <v>96</v>
      </c>
      <c r="Z2927">
        <f>SUMIFS(COT!Q:Q,COT!$A:$A,YEAR(daily!$A2927),COT!$B:$B,WEEKNUM(daily!$A2927))</f>
        <v>101</v>
      </c>
      <c r="AA2927">
        <f>SUMIFS(Saudi!B:B,Saudi!$A:$A,YEAR(daily!$A2927))</f>
        <v>1117.7919999999999</v>
      </c>
      <c r="AB2927">
        <f>SUMIFS(Saudi!C:C,Saudi!$A:$A,YEAR(daily!$A2927))</f>
        <v>837.5</v>
      </c>
      <c r="AC2927">
        <f>SUMIFS(Saudi!F:F,Saudi!$A:$A,YEAR(daily!$A2927))</f>
        <v>4186680</v>
      </c>
      <c r="AD2927">
        <f>SUMIFS(Saudi!G:G,Saudi!$A:$A,YEAR(daily!$A2927))</f>
        <v>95.120400125395847</v>
      </c>
      <c r="AE2927">
        <f>SUMIFS(Saudi!H:H,Saudi!$A:$A,YEAR(daily!$A2927))</f>
        <v>398238676.7969923</v>
      </c>
      <c r="AF2927" s="5">
        <f t="shared" si="115"/>
        <v>10</v>
      </c>
      <c r="AG2927" s="5">
        <f t="shared" si="116"/>
        <v>2011</v>
      </c>
    </row>
    <row r="2928" spans="1:33">
      <c r="A2928" s="3">
        <v>40835</v>
      </c>
      <c r="B2928" s="1">
        <v>13927</v>
      </c>
      <c r="C2928" s="1">
        <v>175102</v>
      </c>
      <c r="D2928" s="1">
        <v>69578</v>
      </c>
      <c r="E2928" s="1">
        <v>86.11</v>
      </c>
      <c r="F2928" s="1">
        <v>86.43</v>
      </c>
      <c r="G2928" s="1">
        <v>86.6</v>
      </c>
      <c r="H2928" s="2">
        <v>53.1</v>
      </c>
      <c r="I2928" s="2">
        <v>29.9</v>
      </c>
      <c r="J2928" s="2">
        <v>88.8</v>
      </c>
      <c r="K2928" s="2">
        <v>90.4</v>
      </c>
      <c r="L2928">
        <f>SUMIFS(US!B:B,US!$D:$D,YEAR(daily!$A2928),US!$E:$E,MONTH(daily!$A2928))</f>
        <v>10451</v>
      </c>
      <c r="M2928">
        <f>SUMIFS(US!C:C,US!$D:$D,YEAR(daily!$A2928),US!$E:$E,MONTH(daily!$A2928))</f>
        <v>18796</v>
      </c>
      <c r="N2928">
        <f>SUMIFS(COT!E:E,COT!$A:$A,YEAR(daily!$A2928),COT!$B:$B,WEEKNUM(daily!$A2928))</f>
        <v>1431563</v>
      </c>
      <c r="O2928">
        <f>SUMIFS(COT!F:F,COT!$A:$A,YEAR(daily!$A2928),COT!$B:$B,WEEKNUM(daily!$A2928))</f>
        <v>323224</v>
      </c>
      <c r="P2928">
        <f>SUMIFS(COT!G:G,COT!$A:$A,YEAR(daily!$A2928),COT!$B:$B,WEEKNUM(daily!$A2928))</f>
        <v>178853</v>
      </c>
      <c r="Q2928">
        <f>SUMIFS(COT!H:H,COT!$A:$A,YEAR(daily!$A2928),COT!$B:$B,WEEKNUM(daily!$A2928))</f>
        <v>365369</v>
      </c>
      <c r="R2928">
        <f>SUMIFS(COT!I:I,COT!$A:$A,YEAR(daily!$A2928),COT!$B:$B,WEEKNUM(daily!$A2928))</f>
        <v>684996</v>
      </c>
      <c r="S2928">
        <f>SUMIFS(COT!J:J,COT!$A:$A,YEAR(daily!$A2928),COT!$B:$B,WEEKNUM(daily!$A2928))</f>
        <v>817265</v>
      </c>
      <c r="T2928">
        <f>SUMIFS(COT!K:K,COT!$A:$A,YEAR(daily!$A2928),COT!$B:$B,WEEKNUM(daily!$A2928))</f>
        <v>57974</v>
      </c>
      <c r="U2928">
        <f>SUMIFS(COT!L:L,COT!$A:$A,YEAR(daily!$A2928),COT!$B:$B,WEEKNUM(daily!$A2928))</f>
        <v>70076</v>
      </c>
      <c r="V2928">
        <f>SUMIFS(COT!M:M,COT!$A:$A,YEAR(daily!$A2928),COT!$B:$B,WEEKNUM(daily!$A2928))</f>
        <v>109</v>
      </c>
      <c r="W2928">
        <f>SUMIFS(COT!N:N,COT!$A:$A,YEAR(daily!$A2928),COT!$B:$B,WEEKNUM(daily!$A2928))</f>
        <v>93</v>
      </c>
      <c r="X2928">
        <f>SUMIFS(COT!O:O,COT!$A:$A,YEAR(daily!$A2928),COT!$B:$B,WEEKNUM(daily!$A2928))</f>
        <v>151</v>
      </c>
      <c r="Y2928">
        <f>SUMIFS(COT!P:P,COT!$A:$A,YEAR(daily!$A2928),COT!$B:$B,WEEKNUM(daily!$A2928))</f>
        <v>96</v>
      </c>
      <c r="Z2928">
        <f>SUMIFS(COT!Q:Q,COT!$A:$A,YEAR(daily!$A2928),COT!$B:$B,WEEKNUM(daily!$A2928))</f>
        <v>101</v>
      </c>
      <c r="AA2928">
        <f>SUMIFS(Saudi!B:B,Saudi!$A:$A,YEAR(daily!$A2928))</f>
        <v>1117.7919999999999</v>
      </c>
      <c r="AB2928">
        <f>SUMIFS(Saudi!C:C,Saudi!$A:$A,YEAR(daily!$A2928))</f>
        <v>837.5</v>
      </c>
      <c r="AC2928">
        <f>SUMIFS(Saudi!F:F,Saudi!$A:$A,YEAR(daily!$A2928))</f>
        <v>4186680</v>
      </c>
      <c r="AD2928">
        <f>SUMIFS(Saudi!G:G,Saudi!$A:$A,YEAR(daily!$A2928))</f>
        <v>95.120400125395847</v>
      </c>
      <c r="AE2928">
        <f>SUMIFS(Saudi!H:H,Saudi!$A:$A,YEAR(daily!$A2928))</f>
        <v>398238676.7969923</v>
      </c>
      <c r="AF2928" s="5">
        <f t="shared" si="115"/>
        <v>10</v>
      </c>
      <c r="AG2928" s="5">
        <f t="shared" si="116"/>
        <v>2011</v>
      </c>
    </row>
    <row r="2929" spans="1:33">
      <c r="A2929" s="3">
        <v>40836</v>
      </c>
      <c r="B2929" s="1">
        <v>274</v>
      </c>
      <c r="C2929" s="1">
        <v>177676</v>
      </c>
      <c r="D2929" s="1">
        <v>72844</v>
      </c>
      <c r="E2929" s="1">
        <v>85.3</v>
      </c>
      <c r="F2929" s="1">
        <v>86.21</v>
      </c>
      <c r="G2929" s="1">
        <v>86.37</v>
      </c>
      <c r="H2929" s="2">
        <v>53.1</v>
      </c>
      <c r="I2929" s="2">
        <v>29.9</v>
      </c>
      <c r="J2929" s="2">
        <v>88.8</v>
      </c>
      <c r="K2929" s="2">
        <v>90.4</v>
      </c>
      <c r="L2929">
        <f>SUMIFS(US!B:B,US!$D:$D,YEAR(daily!$A2929),US!$E:$E,MONTH(daily!$A2929))</f>
        <v>10451</v>
      </c>
      <c r="M2929">
        <f>SUMIFS(US!C:C,US!$D:$D,YEAR(daily!$A2929),US!$E:$E,MONTH(daily!$A2929))</f>
        <v>18796</v>
      </c>
      <c r="N2929">
        <f>SUMIFS(COT!E:E,COT!$A:$A,YEAR(daily!$A2929),COT!$B:$B,WEEKNUM(daily!$A2929))</f>
        <v>1431563</v>
      </c>
      <c r="O2929">
        <f>SUMIFS(COT!F:F,COT!$A:$A,YEAR(daily!$A2929),COT!$B:$B,WEEKNUM(daily!$A2929))</f>
        <v>323224</v>
      </c>
      <c r="P2929">
        <f>SUMIFS(COT!G:G,COT!$A:$A,YEAR(daily!$A2929),COT!$B:$B,WEEKNUM(daily!$A2929))</f>
        <v>178853</v>
      </c>
      <c r="Q2929">
        <f>SUMIFS(COT!H:H,COT!$A:$A,YEAR(daily!$A2929),COT!$B:$B,WEEKNUM(daily!$A2929))</f>
        <v>365369</v>
      </c>
      <c r="R2929">
        <f>SUMIFS(COT!I:I,COT!$A:$A,YEAR(daily!$A2929),COT!$B:$B,WEEKNUM(daily!$A2929))</f>
        <v>684996</v>
      </c>
      <c r="S2929">
        <f>SUMIFS(COT!J:J,COT!$A:$A,YEAR(daily!$A2929),COT!$B:$B,WEEKNUM(daily!$A2929))</f>
        <v>817265</v>
      </c>
      <c r="T2929">
        <f>SUMIFS(COT!K:K,COT!$A:$A,YEAR(daily!$A2929),COT!$B:$B,WEEKNUM(daily!$A2929))</f>
        <v>57974</v>
      </c>
      <c r="U2929">
        <f>SUMIFS(COT!L:L,COT!$A:$A,YEAR(daily!$A2929),COT!$B:$B,WEEKNUM(daily!$A2929))</f>
        <v>70076</v>
      </c>
      <c r="V2929">
        <f>SUMIFS(COT!M:M,COT!$A:$A,YEAR(daily!$A2929),COT!$B:$B,WEEKNUM(daily!$A2929))</f>
        <v>109</v>
      </c>
      <c r="W2929">
        <f>SUMIFS(COT!N:N,COT!$A:$A,YEAR(daily!$A2929),COT!$B:$B,WEEKNUM(daily!$A2929))</f>
        <v>93</v>
      </c>
      <c r="X2929">
        <f>SUMIFS(COT!O:O,COT!$A:$A,YEAR(daily!$A2929),COT!$B:$B,WEEKNUM(daily!$A2929))</f>
        <v>151</v>
      </c>
      <c r="Y2929">
        <f>SUMIFS(COT!P:P,COT!$A:$A,YEAR(daily!$A2929),COT!$B:$B,WEEKNUM(daily!$A2929))</f>
        <v>96</v>
      </c>
      <c r="Z2929">
        <f>SUMIFS(COT!Q:Q,COT!$A:$A,YEAR(daily!$A2929),COT!$B:$B,WEEKNUM(daily!$A2929))</f>
        <v>101</v>
      </c>
      <c r="AA2929">
        <f>SUMIFS(Saudi!B:B,Saudi!$A:$A,YEAR(daily!$A2929))</f>
        <v>1117.7919999999999</v>
      </c>
      <c r="AB2929">
        <f>SUMIFS(Saudi!C:C,Saudi!$A:$A,YEAR(daily!$A2929))</f>
        <v>837.5</v>
      </c>
      <c r="AC2929">
        <f>SUMIFS(Saudi!F:F,Saudi!$A:$A,YEAR(daily!$A2929))</f>
        <v>4186680</v>
      </c>
      <c r="AD2929">
        <f>SUMIFS(Saudi!G:G,Saudi!$A:$A,YEAR(daily!$A2929))</f>
        <v>95.120400125395847</v>
      </c>
      <c r="AE2929">
        <f>SUMIFS(Saudi!H:H,Saudi!$A:$A,YEAR(daily!$A2929))</f>
        <v>398238676.7969923</v>
      </c>
      <c r="AF2929" s="5">
        <f t="shared" si="115"/>
        <v>10</v>
      </c>
      <c r="AG2929" s="5">
        <f t="shared" si="116"/>
        <v>2011</v>
      </c>
    </row>
    <row r="2930" spans="1:33">
      <c r="A2930" s="3">
        <v>40837</v>
      </c>
      <c r="B2930" s="1">
        <v>351899</v>
      </c>
      <c r="C2930" s="1">
        <v>74984</v>
      </c>
      <c r="D2930" s="1">
        <v>69855</v>
      </c>
      <c r="E2930" s="1">
        <v>87.4</v>
      </c>
      <c r="F2930" s="1">
        <v>87.57</v>
      </c>
      <c r="G2930" s="1">
        <v>87.69</v>
      </c>
      <c r="H2930" s="2">
        <v>53.1</v>
      </c>
      <c r="I2930" s="2">
        <v>29.9</v>
      </c>
      <c r="J2930" s="2">
        <v>88.8</v>
      </c>
      <c r="K2930" s="2">
        <v>90.4</v>
      </c>
      <c r="L2930">
        <f>SUMIFS(US!B:B,US!$D:$D,YEAR(daily!$A2930),US!$E:$E,MONTH(daily!$A2930))</f>
        <v>10451</v>
      </c>
      <c r="M2930">
        <f>SUMIFS(US!C:C,US!$D:$D,YEAR(daily!$A2930),US!$E:$E,MONTH(daily!$A2930))</f>
        <v>18796</v>
      </c>
      <c r="N2930">
        <f>SUMIFS(COT!E:E,COT!$A:$A,YEAR(daily!$A2930),COT!$B:$B,WEEKNUM(daily!$A2930))</f>
        <v>1431563</v>
      </c>
      <c r="O2930">
        <f>SUMIFS(COT!F:F,COT!$A:$A,YEAR(daily!$A2930),COT!$B:$B,WEEKNUM(daily!$A2930))</f>
        <v>323224</v>
      </c>
      <c r="P2930">
        <f>SUMIFS(COT!G:G,COT!$A:$A,YEAR(daily!$A2930),COT!$B:$B,WEEKNUM(daily!$A2930))</f>
        <v>178853</v>
      </c>
      <c r="Q2930">
        <f>SUMIFS(COT!H:H,COT!$A:$A,YEAR(daily!$A2930),COT!$B:$B,WEEKNUM(daily!$A2930))</f>
        <v>365369</v>
      </c>
      <c r="R2930">
        <f>SUMIFS(COT!I:I,COT!$A:$A,YEAR(daily!$A2930),COT!$B:$B,WEEKNUM(daily!$A2930))</f>
        <v>684996</v>
      </c>
      <c r="S2930">
        <f>SUMIFS(COT!J:J,COT!$A:$A,YEAR(daily!$A2930),COT!$B:$B,WEEKNUM(daily!$A2930))</f>
        <v>817265</v>
      </c>
      <c r="T2930">
        <f>SUMIFS(COT!K:K,COT!$A:$A,YEAR(daily!$A2930),COT!$B:$B,WEEKNUM(daily!$A2930))</f>
        <v>57974</v>
      </c>
      <c r="U2930">
        <f>SUMIFS(COT!L:L,COT!$A:$A,YEAR(daily!$A2930),COT!$B:$B,WEEKNUM(daily!$A2930))</f>
        <v>70076</v>
      </c>
      <c r="V2930">
        <f>SUMIFS(COT!M:M,COT!$A:$A,YEAR(daily!$A2930),COT!$B:$B,WEEKNUM(daily!$A2930))</f>
        <v>109</v>
      </c>
      <c r="W2930">
        <f>SUMIFS(COT!N:N,COT!$A:$A,YEAR(daily!$A2930),COT!$B:$B,WEEKNUM(daily!$A2930))</f>
        <v>93</v>
      </c>
      <c r="X2930">
        <f>SUMIFS(COT!O:O,COT!$A:$A,YEAR(daily!$A2930),COT!$B:$B,WEEKNUM(daily!$A2930))</f>
        <v>151</v>
      </c>
      <c r="Y2930">
        <f>SUMIFS(COT!P:P,COT!$A:$A,YEAR(daily!$A2930),COT!$B:$B,WEEKNUM(daily!$A2930))</f>
        <v>96</v>
      </c>
      <c r="Z2930">
        <f>SUMIFS(COT!Q:Q,COT!$A:$A,YEAR(daily!$A2930),COT!$B:$B,WEEKNUM(daily!$A2930))</f>
        <v>101</v>
      </c>
      <c r="AA2930">
        <f>SUMIFS(Saudi!B:B,Saudi!$A:$A,YEAR(daily!$A2930))</f>
        <v>1117.7919999999999</v>
      </c>
      <c r="AB2930">
        <f>SUMIFS(Saudi!C:C,Saudi!$A:$A,YEAR(daily!$A2930))</f>
        <v>837.5</v>
      </c>
      <c r="AC2930">
        <f>SUMIFS(Saudi!F:F,Saudi!$A:$A,YEAR(daily!$A2930))</f>
        <v>4186680</v>
      </c>
      <c r="AD2930">
        <f>SUMIFS(Saudi!G:G,Saudi!$A:$A,YEAR(daily!$A2930))</f>
        <v>95.120400125395847</v>
      </c>
      <c r="AE2930">
        <f>SUMIFS(Saudi!H:H,Saudi!$A:$A,YEAR(daily!$A2930))</f>
        <v>398238676.7969923</v>
      </c>
      <c r="AF2930" s="5">
        <f t="shared" si="115"/>
        <v>10</v>
      </c>
      <c r="AG2930" s="5">
        <f t="shared" si="116"/>
        <v>2011</v>
      </c>
    </row>
    <row r="2931" spans="1:33">
      <c r="A2931" s="3">
        <v>40840</v>
      </c>
      <c r="B2931" s="1">
        <v>358527</v>
      </c>
      <c r="C2931" s="1">
        <v>67763</v>
      </c>
      <c r="D2931" s="1">
        <v>66466</v>
      </c>
      <c r="E2931" s="1">
        <v>91.27</v>
      </c>
      <c r="F2931" s="1">
        <v>91.03</v>
      </c>
      <c r="G2931" s="1">
        <v>90.9</v>
      </c>
      <c r="H2931" s="2">
        <v>53.1</v>
      </c>
      <c r="I2931" s="2">
        <v>29.9</v>
      </c>
      <c r="J2931" s="2">
        <v>88.8</v>
      </c>
      <c r="K2931" s="2">
        <v>90.4</v>
      </c>
      <c r="L2931">
        <f>SUMIFS(US!B:B,US!$D:$D,YEAR(daily!$A2931),US!$E:$E,MONTH(daily!$A2931))</f>
        <v>10451</v>
      </c>
      <c r="M2931">
        <f>SUMIFS(US!C:C,US!$D:$D,YEAR(daily!$A2931),US!$E:$E,MONTH(daily!$A2931))</f>
        <v>18796</v>
      </c>
      <c r="N2931">
        <f>SUMIFS(COT!E:E,COT!$A:$A,YEAR(daily!$A2931),COT!$B:$B,WEEKNUM(daily!$A2931))</f>
        <v>1388897</v>
      </c>
      <c r="O2931">
        <f>SUMIFS(COT!F:F,COT!$A:$A,YEAR(daily!$A2931),COT!$B:$B,WEEKNUM(daily!$A2931))</f>
        <v>335212</v>
      </c>
      <c r="P2931">
        <f>SUMIFS(COT!G:G,COT!$A:$A,YEAR(daily!$A2931),COT!$B:$B,WEEKNUM(daily!$A2931))</f>
        <v>175494</v>
      </c>
      <c r="Q2931">
        <f>SUMIFS(COT!H:H,COT!$A:$A,YEAR(daily!$A2931),COT!$B:$B,WEEKNUM(daily!$A2931))</f>
        <v>345231</v>
      </c>
      <c r="R2931">
        <f>SUMIFS(COT!I:I,COT!$A:$A,YEAR(daily!$A2931),COT!$B:$B,WEEKNUM(daily!$A2931))</f>
        <v>645467</v>
      </c>
      <c r="S2931">
        <f>SUMIFS(COT!J:J,COT!$A:$A,YEAR(daily!$A2931),COT!$B:$B,WEEKNUM(daily!$A2931))</f>
        <v>802858</v>
      </c>
      <c r="T2931">
        <f>SUMIFS(COT!K:K,COT!$A:$A,YEAR(daily!$A2931),COT!$B:$B,WEEKNUM(daily!$A2931))</f>
        <v>62987</v>
      </c>
      <c r="U2931">
        <f>SUMIFS(COT!L:L,COT!$A:$A,YEAR(daily!$A2931),COT!$B:$B,WEEKNUM(daily!$A2931))</f>
        <v>65314</v>
      </c>
      <c r="V2931">
        <f>SUMIFS(COT!M:M,COT!$A:$A,YEAR(daily!$A2931),COT!$B:$B,WEEKNUM(daily!$A2931))</f>
        <v>123</v>
      </c>
      <c r="W2931">
        <f>SUMIFS(COT!N:N,COT!$A:$A,YEAR(daily!$A2931),COT!$B:$B,WEEKNUM(daily!$A2931))</f>
        <v>96</v>
      </c>
      <c r="X2931">
        <f>SUMIFS(COT!O:O,COT!$A:$A,YEAR(daily!$A2931),COT!$B:$B,WEEKNUM(daily!$A2931))</f>
        <v>155</v>
      </c>
      <c r="Y2931">
        <f>SUMIFS(COT!P:P,COT!$A:$A,YEAR(daily!$A2931),COT!$B:$B,WEEKNUM(daily!$A2931))</f>
        <v>89</v>
      </c>
      <c r="Z2931">
        <f>SUMIFS(COT!Q:Q,COT!$A:$A,YEAR(daily!$A2931),COT!$B:$B,WEEKNUM(daily!$A2931))</f>
        <v>97</v>
      </c>
      <c r="AA2931">
        <f>SUMIFS(Saudi!B:B,Saudi!$A:$A,YEAR(daily!$A2931))</f>
        <v>1117.7919999999999</v>
      </c>
      <c r="AB2931">
        <f>SUMIFS(Saudi!C:C,Saudi!$A:$A,YEAR(daily!$A2931))</f>
        <v>837.5</v>
      </c>
      <c r="AC2931">
        <f>SUMIFS(Saudi!F:F,Saudi!$A:$A,YEAR(daily!$A2931))</f>
        <v>4186680</v>
      </c>
      <c r="AD2931">
        <f>SUMIFS(Saudi!G:G,Saudi!$A:$A,YEAR(daily!$A2931))</f>
        <v>95.120400125395847</v>
      </c>
      <c r="AE2931">
        <f>SUMIFS(Saudi!H:H,Saudi!$A:$A,YEAR(daily!$A2931))</f>
        <v>398238676.7969923</v>
      </c>
      <c r="AF2931" s="5">
        <f t="shared" si="115"/>
        <v>10</v>
      </c>
      <c r="AG2931" s="5">
        <f t="shared" si="116"/>
        <v>2011</v>
      </c>
    </row>
    <row r="2932" spans="1:33">
      <c r="A2932" s="3">
        <v>40841</v>
      </c>
      <c r="B2932" s="1">
        <v>346617</v>
      </c>
      <c r="C2932" s="1">
        <v>73529</v>
      </c>
      <c r="D2932" s="1">
        <v>65906</v>
      </c>
      <c r="E2932" s="1">
        <v>93.17</v>
      </c>
      <c r="F2932" s="1">
        <v>92.67</v>
      </c>
      <c r="G2932" s="1">
        <v>92.41</v>
      </c>
      <c r="H2932" s="2">
        <v>53.1</v>
      </c>
      <c r="I2932" s="2">
        <v>29.9</v>
      </c>
      <c r="J2932" s="2">
        <v>88.8</v>
      </c>
      <c r="K2932" s="2">
        <v>90.4</v>
      </c>
      <c r="L2932">
        <f>SUMIFS(US!B:B,US!$D:$D,YEAR(daily!$A2932),US!$E:$E,MONTH(daily!$A2932))</f>
        <v>10451</v>
      </c>
      <c r="M2932">
        <f>SUMIFS(US!C:C,US!$D:$D,YEAR(daily!$A2932),US!$E:$E,MONTH(daily!$A2932))</f>
        <v>18796</v>
      </c>
      <c r="N2932">
        <f>SUMIFS(COT!E:E,COT!$A:$A,YEAR(daily!$A2932),COT!$B:$B,WEEKNUM(daily!$A2932))</f>
        <v>1388897</v>
      </c>
      <c r="O2932">
        <f>SUMIFS(COT!F:F,COT!$A:$A,YEAR(daily!$A2932),COT!$B:$B,WEEKNUM(daily!$A2932))</f>
        <v>335212</v>
      </c>
      <c r="P2932">
        <f>SUMIFS(COT!G:G,COT!$A:$A,YEAR(daily!$A2932),COT!$B:$B,WEEKNUM(daily!$A2932))</f>
        <v>175494</v>
      </c>
      <c r="Q2932">
        <f>SUMIFS(COT!H:H,COT!$A:$A,YEAR(daily!$A2932),COT!$B:$B,WEEKNUM(daily!$A2932))</f>
        <v>345231</v>
      </c>
      <c r="R2932">
        <f>SUMIFS(COT!I:I,COT!$A:$A,YEAR(daily!$A2932),COT!$B:$B,WEEKNUM(daily!$A2932))</f>
        <v>645467</v>
      </c>
      <c r="S2932">
        <f>SUMIFS(COT!J:J,COT!$A:$A,YEAR(daily!$A2932),COT!$B:$B,WEEKNUM(daily!$A2932))</f>
        <v>802858</v>
      </c>
      <c r="T2932">
        <f>SUMIFS(COT!K:K,COT!$A:$A,YEAR(daily!$A2932),COT!$B:$B,WEEKNUM(daily!$A2932))</f>
        <v>62987</v>
      </c>
      <c r="U2932">
        <f>SUMIFS(COT!L:L,COT!$A:$A,YEAR(daily!$A2932),COT!$B:$B,WEEKNUM(daily!$A2932))</f>
        <v>65314</v>
      </c>
      <c r="V2932">
        <f>SUMIFS(COT!M:M,COT!$A:$A,YEAR(daily!$A2932),COT!$B:$B,WEEKNUM(daily!$A2932))</f>
        <v>123</v>
      </c>
      <c r="W2932">
        <f>SUMIFS(COT!N:N,COT!$A:$A,YEAR(daily!$A2932),COT!$B:$B,WEEKNUM(daily!$A2932))</f>
        <v>96</v>
      </c>
      <c r="X2932">
        <f>SUMIFS(COT!O:O,COT!$A:$A,YEAR(daily!$A2932),COT!$B:$B,WEEKNUM(daily!$A2932))</f>
        <v>155</v>
      </c>
      <c r="Y2932">
        <f>SUMIFS(COT!P:P,COT!$A:$A,YEAR(daily!$A2932),COT!$B:$B,WEEKNUM(daily!$A2932))</f>
        <v>89</v>
      </c>
      <c r="Z2932">
        <f>SUMIFS(COT!Q:Q,COT!$A:$A,YEAR(daily!$A2932),COT!$B:$B,WEEKNUM(daily!$A2932))</f>
        <v>97</v>
      </c>
      <c r="AA2932">
        <f>SUMIFS(Saudi!B:B,Saudi!$A:$A,YEAR(daily!$A2932))</f>
        <v>1117.7919999999999</v>
      </c>
      <c r="AB2932">
        <f>SUMIFS(Saudi!C:C,Saudi!$A:$A,YEAR(daily!$A2932))</f>
        <v>837.5</v>
      </c>
      <c r="AC2932">
        <f>SUMIFS(Saudi!F:F,Saudi!$A:$A,YEAR(daily!$A2932))</f>
        <v>4186680</v>
      </c>
      <c r="AD2932">
        <f>SUMIFS(Saudi!G:G,Saudi!$A:$A,YEAR(daily!$A2932))</f>
        <v>95.120400125395847</v>
      </c>
      <c r="AE2932">
        <f>SUMIFS(Saudi!H:H,Saudi!$A:$A,YEAR(daily!$A2932))</f>
        <v>398238676.7969923</v>
      </c>
      <c r="AF2932" s="5">
        <f t="shared" si="115"/>
        <v>10</v>
      </c>
      <c r="AG2932" s="5">
        <f t="shared" si="116"/>
        <v>2011</v>
      </c>
    </row>
    <row r="2933" spans="1:33">
      <c r="A2933" s="3">
        <v>40842</v>
      </c>
      <c r="B2933" s="1">
        <v>327960</v>
      </c>
      <c r="C2933" s="1">
        <v>73333</v>
      </c>
      <c r="D2933" s="1">
        <v>68671</v>
      </c>
      <c r="E2933" s="1">
        <v>90.2</v>
      </c>
      <c r="F2933" s="1">
        <v>90.15</v>
      </c>
      <c r="G2933" s="1">
        <v>90.08</v>
      </c>
      <c r="H2933" s="2">
        <v>53.1</v>
      </c>
      <c r="I2933" s="2">
        <v>29.9</v>
      </c>
      <c r="J2933" s="2">
        <v>88.8</v>
      </c>
      <c r="K2933" s="2">
        <v>90.4</v>
      </c>
      <c r="L2933">
        <f>SUMIFS(US!B:B,US!$D:$D,YEAR(daily!$A2933),US!$E:$E,MONTH(daily!$A2933))</f>
        <v>10451</v>
      </c>
      <c r="M2933">
        <f>SUMIFS(US!C:C,US!$D:$D,YEAR(daily!$A2933),US!$E:$E,MONTH(daily!$A2933))</f>
        <v>18796</v>
      </c>
      <c r="N2933">
        <f>SUMIFS(COT!E:E,COT!$A:$A,YEAR(daily!$A2933),COT!$B:$B,WEEKNUM(daily!$A2933))</f>
        <v>1388897</v>
      </c>
      <c r="O2933">
        <f>SUMIFS(COT!F:F,COT!$A:$A,YEAR(daily!$A2933),COT!$B:$B,WEEKNUM(daily!$A2933))</f>
        <v>335212</v>
      </c>
      <c r="P2933">
        <f>SUMIFS(COT!G:G,COT!$A:$A,YEAR(daily!$A2933),COT!$B:$B,WEEKNUM(daily!$A2933))</f>
        <v>175494</v>
      </c>
      <c r="Q2933">
        <f>SUMIFS(COT!H:H,COT!$A:$A,YEAR(daily!$A2933),COT!$B:$B,WEEKNUM(daily!$A2933))</f>
        <v>345231</v>
      </c>
      <c r="R2933">
        <f>SUMIFS(COT!I:I,COT!$A:$A,YEAR(daily!$A2933),COT!$B:$B,WEEKNUM(daily!$A2933))</f>
        <v>645467</v>
      </c>
      <c r="S2933">
        <f>SUMIFS(COT!J:J,COT!$A:$A,YEAR(daily!$A2933),COT!$B:$B,WEEKNUM(daily!$A2933))</f>
        <v>802858</v>
      </c>
      <c r="T2933">
        <f>SUMIFS(COT!K:K,COT!$A:$A,YEAR(daily!$A2933),COT!$B:$B,WEEKNUM(daily!$A2933))</f>
        <v>62987</v>
      </c>
      <c r="U2933">
        <f>SUMIFS(COT!L:L,COT!$A:$A,YEAR(daily!$A2933),COT!$B:$B,WEEKNUM(daily!$A2933))</f>
        <v>65314</v>
      </c>
      <c r="V2933">
        <f>SUMIFS(COT!M:M,COT!$A:$A,YEAR(daily!$A2933),COT!$B:$B,WEEKNUM(daily!$A2933))</f>
        <v>123</v>
      </c>
      <c r="W2933">
        <f>SUMIFS(COT!N:N,COT!$A:$A,YEAR(daily!$A2933),COT!$B:$B,WEEKNUM(daily!$A2933))</f>
        <v>96</v>
      </c>
      <c r="X2933">
        <f>SUMIFS(COT!O:O,COT!$A:$A,YEAR(daily!$A2933),COT!$B:$B,WEEKNUM(daily!$A2933))</f>
        <v>155</v>
      </c>
      <c r="Y2933">
        <f>SUMIFS(COT!P:P,COT!$A:$A,YEAR(daily!$A2933),COT!$B:$B,WEEKNUM(daily!$A2933))</f>
        <v>89</v>
      </c>
      <c r="Z2933">
        <f>SUMIFS(COT!Q:Q,COT!$A:$A,YEAR(daily!$A2933),COT!$B:$B,WEEKNUM(daily!$A2933))</f>
        <v>97</v>
      </c>
      <c r="AA2933">
        <f>SUMIFS(Saudi!B:B,Saudi!$A:$A,YEAR(daily!$A2933))</f>
        <v>1117.7919999999999</v>
      </c>
      <c r="AB2933">
        <f>SUMIFS(Saudi!C:C,Saudi!$A:$A,YEAR(daily!$A2933))</f>
        <v>837.5</v>
      </c>
      <c r="AC2933">
        <f>SUMIFS(Saudi!F:F,Saudi!$A:$A,YEAR(daily!$A2933))</f>
        <v>4186680</v>
      </c>
      <c r="AD2933">
        <f>SUMIFS(Saudi!G:G,Saudi!$A:$A,YEAR(daily!$A2933))</f>
        <v>95.120400125395847</v>
      </c>
      <c r="AE2933">
        <f>SUMIFS(Saudi!H:H,Saudi!$A:$A,YEAR(daily!$A2933))</f>
        <v>398238676.7969923</v>
      </c>
      <c r="AF2933" s="5">
        <f t="shared" si="115"/>
        <v>10</v>
      </c>
      <c r="AG2933" s="5">
        <f t="shared" si="116"/>
        <v>2011</v>
      </c>
    </row>
    <row r="2934" spans="1:33">
      <c r="A2934" s="3">
        <v>40843</v>
      </c>
      <c r="B2934" s="1">
        <v>310497</v>
      </c>
      <c r="C2934" s="1">
        <v>71875</v>
      </c>
      <c r="D2934" s="1">
        <v>68692</v>
      </c>
      <c r="E2934" s="1">
        <v>93.96</v>
      </c>
      <c r="F2934" s="1">
        <v>93.68</v>
      </c>
      <c r="G2934" s="1">
        <v>93.54</v>
      </c>
      <c r="H2934" s="2">
        <v>53.1</v>
      </c>
      <c r="I2934" s="2">
        <v>29.9</v>
      </c>
      <c r="J2934" s="2">
        <v>88.8</v>
      </c>
      <c r="K2934" s="2">
        <v>90.4</v>
      </c>
      <c r="L2934">
        <f>SUMIFS(US!B:B,US!$D:$D,YEAR(daily!$A2934),US!$E:$E,MONTH(daily!$A2934))</f>
        <v>10451</v>
      </c>
      <c r="M2934">
        <f>SUMIFS(US!C:C,US!$D:$D,YEAR(daily!$A2934),US!$E:$E,MONTH(daily!$A2934))</f>
        <v>18796</v>
      </c>
      <c r="N2934">
        <f>SUMIFS(COT!E:E,COT!$A:$A,YEAR(daily!$A2934),COT!$B:$B,WEEKNUM(daily!$A2934))</f>
        <v>1388897</v>
      </c>
      <c r="O2934">
        <f>SUMIFS(COT!F:F,COT!$A:$A,YEAR(daily!$A2934),COT!$B:$B,WEEKNUM(daily!$A2934))</f>
        <v>335212</v>
      </c>
      <c r="P2934">
        <f>SUMIFS(COT!G:G,COT!$A:$A,YEAR(daily!$A2934),COT!$B:$B,WEEKNUM(daily!$A2934))</f>
        <v>175494</v>
      </c>
      <c r="Q2934">
        <f>SUMIFS(COT!H:H,COT!$A:$A,YEAR(daily!$A2934),COT!$B:$B,WEEKNUM(daily!$A2934))</f>
        <v>345231</v>
      </c>
      <c r="R2934">
        <f>SUMIFS(COT!I:I,COT!$A:$A,YEAR(daily!$A2934),COT!$B:$B,WEEKNUM(daily!$A2934))</f>
        <v>645467</v>
      </c>
      <c r="S2934">
        <f>SUMIFS(COT!J:J,COT!$A:$A,YEAR(daily!$A2934),COT!$B:$B,WEEKNUM(daily!$A2934))</f>
        <v>802858</v>
      </c>
      <c r="T2934">
        <f>SUMIFS(COT!K:K,COT!$A:$A,YEAR(daily!$A2934),COT!$B:$B,WEEKNUM(daily!$A2934))</f>
        <v>62987</v>
      </c>
      <c r="U2934">
        <f>SUMIFS(COT!L:L,COT!$A:$A,YEAR(daily!$A2934),COT!$B:$B,WEEKNUM(daily!$A2934))</f>
        <v>65314</v>
      </c>
      <c r="V2934">
        <f>SUMIFS(COT!M:M,COT!$A:$A,YEAR(daily!$A2934),COT!$B:$B,WEEKNUM(daily!$A2934))</f>
        <v>123</v>
      </c>
      <c r="W2934">
        <f>SUMIFS(COT!N:N,COT!$A:$A,YEAR(daily!$A2934),COT!$B:$B,WEEKNUM(daily!$A2934))</f>
        <v>96</v>
      </c>
      <c r="X2934">
        <f>SUMIFS(COT!O:O,COT!$A:$A,YEAR(daily!$A2934),COT!$B:$B,WEEKNUM(daily!$A2934))</f>
        <v>155</v>
      </c>
      <c r="Y2934">
        <f>SUMIFS(COT!P:P,COT!$A:$A,YEAR(daily!$A2934),COT!$B:$B,WEEKNUM(daily!$A2934))</f>
        <v>89</v>
      </c>
      <c r="Z2934">
        <f>SUMIFS(COT!Q:Q,COT!$A:$A,YEAR(daily!$A2934),COT!$B:$B,WEEKNUM(daily!$A2934))</f>
        <v>97</v>
      </c>
      <c r="AA2934">
        <f>SUMIFS(Saudi!B:B,Saudi!$A:$A,YEAR(daily!$A2934))</f>
        <v>1117.7919999999999</v>
      </c>
      <c r="AB2934">
        <f>SUMIFS(Saudi!C:C,Saudi!$A:$A,YEAR(daily!$A2934))</f>
        <v>837.5</v>
      </c>
      <c r="AC2934">
        <f>SUMIFS(Saudi!F:F,Saudi!$A:$A,YEAR(daily!$A2934))</f>
        <v>4186680</v>
      </c>
      <c r="AD2934">
        <f>SUMIFS(Saudi!G:G,Saudi!$A:$A,YEAR(daily!$A2934))</f>
        <v>95.120400125395847</v>
      </c>
      <c r="AE2934">
        <f>SUMIFS(Saudi!H:H,Saudi!$A:$A,YEAR(daily!$A2934))</f>
        <v>398238676.7969923</v>
      </c>
      <c r="AF2934" s="5">
        <f t="shared" si="115"/>
        <v>10</v>
      </c>
      <c r="AG2934" s="5">
        <f t="shared" si="116"/>
        <v>2011</v>
      </c>
    </row>
    <row r="2935" spans="1:33">
      <c r="A2935" s="3">
        <v>40844</v>
      </c>
      <c r="B2935" s="1">
        <v>299137</v>
      </c>
      <c r="C2935" s="1">
        <v>71674</v>
      </c>
      <c r="D2935" s="1">
        <v>70524</v>
      </c>
      <c r="E2935" s="1">
        <v>93.32</v>
      </c>
      <c r="F2935" s="1">
        <v>93.17</v>
      </c>
      <c r="G2935" s="1">
        <v>93.09</v>
      </c>
      <c r="H2935" s="2">
        <v>53.1</v>
      </c>
      <c r="I2935" s="2">
        <v>29.9</v>
      </c>
      <c r="J2935" s="2">
        <v>88.8</v>
      </c>
      <c r="K2935" s="2">
        <v>90.4</v>
      </c>
      <c r="L2935">
        <f>SUMIFS(US!B:B,US!$D:$D,YEAR(daily!$A2935),US!$E:$E,MONTH(daily!$A2935))</f>
        <v>10451</v>
      </c>
      <c r="M2935">
        <f>SUMIFS(US!C:C,US!$D:$D,YEAR(daily!$A2935),US!$E:$E,MONTH(daily!$A2935))</f>
        <v>18796</v>
      </c>
      <c r="N2935">
        <f>SUMIFS(COT!E:E,COT!$A:$A,YEAR(daily!$A2935),COT!$B:$B,WEEKNUM(daily!$A2935))</f>
        <v>1388897</v>
      </c>
      <c r="O2935">
        <f>SUMIFS(COT!F:F,COT!$A:$A,YEAR(daily!$A2935),COT!$B:$B,WEEKNUM(daily!$A2935))</f>
        <v>335212</v>
      </c>
      <c r="P2935">
        <f>SUMIFS(COT!G:G,COT!$A:$A,YEAR(daily!$A2935),COT!$B:$B,WEEKNUM(daily!$A2935))</f>
        <v>175494</v>
      </c>
      <c r="Q2935">
        <f>SUMIFS(COT!H:H,COT!$A:$A,YEAR(daily!$A2935),COT!$B:$B,WEEKNUM(daily!$A2935))</f>
        <v>345231</v>
      </c>
      <c r="R2935">
        <f>SUMIFS(COT!I:I,COT!$A:$A,YEAR(daily!$A2935),COT!$B:$B,WEEKNUM(daily!$A2935))</f>
        <v>645467</v>
      </c>
      <c r="S2935">
        <f>SUMIFS(COT!J:J,COT!$A:$A,YEAR(daily!$A2935),COT!$B:$B,WEEKNUM(daily!$A2935))</f>
        <v>802858</v>
      </c>
      <c r="T2935">
        <f>SUMIFS(COT!K:K,COT!$A:$A,YEAR(daily!$A2935),COT!$B:$B,WEEKNUM(daily!$A2935))</f>
        <v>62987</v>
      </c>
      <c r="U2935">
        <f>SUMIFS(COT!L:L,COT!$A:$A,YEAR(daily!$A2935),COT!$B:$B,WEEKNUM(daily!$A2935))</f>
        <v>65314</v>
      </c>
      <c r="V2935">
        <f>SUMIFS(COT!M:M,COT!$A:$A,YEAR(daily!$A2935),COT!$B:$B,WEEKNUM(daily!$A2935))</f>
        <v>123</v>
      </c>
      <c r="W2935">
        <f>SUMIFS(COT!N:N,COT!$A:$A,YEAR(daily!$A2935),COT!$B:$B,WEEKNUM(daily!$A2935))</f>
        <v>96</v>
      </c>
      <c r="X2935">
        <f>SUMIFS(COT!O:O,COT!$A:$A,YEAR(daily!$A2935),COT!$B:$B,WEEKNUM(daily!$A2935))</f>
        <v>155</v>
      </c>
      <c r="Y2935">
        <f>SUMIFS(COT!P:P,COT!$A:$A,YEAR(daily!$A2935),COT!$B:$B,WEEKNUM(daily!$A2935))</f>
        <v>89</v>
      </c>
      <c r="Z2935">
        <f>SUMIFS(COT!Q:Q,COT!$A:$A,YEAR(daily!$A2935),COT!$B:$B,WEEKNUM(daily!$A2935))</f>
        <v>97</v>
      </c>
      <c r="AA2935">
        <f>SUMIFS(Saudi!B:B,Saudi!$A:$A,YEAR(daily!$A2935))</f>
        <v>1117.7919999999999</v>
      </c>
      <c r="AB2935">
        <f>SUMIFS(Saudi!C:C,Saudi!$A:$A,YEAR(daily!$A2935))</f>
        <v>837.5</v>
      </c>
      <c r="AC2935">
        <f>SUMIFS(Saudi!F:F,Saudi!$A:$A,YEAR(daily!$A2935))</f>
        <v>4186680</v>
      </c>
      <c r="AD2935">
        <f>SUMIFS(Saudi!G:G,Saudi!$A:$A,YEAR(daily!$A2935))</f>
        <v>95.120400125395847</v>
      </c>
      <c r="AE2935">
        <f>SUMIFS(Saudi!H:H,Saudi!$A:$A,YEAR(daily!$A2935))</f>
        <v>398238676.7969923</v>
      </c>
      <c r="AF2935" s="5">
        <f t="shared" si="115"/>
        <v>10</v>
      </c>
      <c r="AG2935" s="5">
        <f t="shared" si="116"/>
        <v>2011</v>
      </c>
    </row>
    <row r="2936" spans="1:33">
      <c r="A2936" s="3">
        <v>40847</v>
      </c>
      <c r="B2936" s="1">
        <v>293713</v>
      </c>
      <c r="C2936" s="1">
        <v>70721</v>
      </c>
      <c r="D2936" s="1">
        <v>71754</v>
      </c>
      <c r="E2936" s="1">
        <v>93.19</v>
      </c>
      <c r="F2936" s="1">
        <v>92.99</v>
      </c>
      <c r="G2936" s="1">
        <v>92.92</v>
      </c>
      <c r="H2936" s="2">
        <v>53.1</v>
      </c>
      <c r="I2936" s="2">
        <v>29.9</v>
      </c>
      <c r="J2936" s="2">
        <v>88.8</v>
      </c>
      <c r="K2936" s="2">
        <v>90.4</v>
      </c>
      <c r="L2936">
        <f>SUMIFS(US!B:B,US!$D:$D,YEAR(daily!$A2936),US!$E:$E,MONTH(daily!$A2936))</f>
        <v>10451</v>
      </c>
      <c r="M2936">
        <f>SUMIFS(US!C:C,US!$D:$D,YEAR(daily!$A2936),US!$E:$E,MONTH(daily!$A2936))</f>
        <v>18796</v>
      </c>
      <c r="N2936">
        <f>SUMIFS(COT!E:E,COT!$A:$A,YEAR(daily!$A2936),COT!$B:$B,WEEKNUM(daily!$A2936))</f>
        <v>1345024</v>
      </c>
      <c r="O2936">
        <f>SUMIFS(COT!F:F,COT!$A:$A,YEAR(daily!$A2936),COT!$B:$B,WEEKNUM(daily!$A2936))</f>
        <v>323638</v>
      </c>
      <c r="P2936">
        <f>SUMIFS(COT!G:G,COT!$A:$A,YEAR(daily!$A2936),COT!$B:$B,WEEKNUM(daily!$A2936))</f>
        <v>162026</v>
      </c>
      <c r="Q2936">
        <f>SUMIFS(COT!H:H,COT!$A:$A,YEAR(daily!$A2936),COT!$B:$B,WEEKNUM(daily!$A2936))</f>
        <v>321463</v>
      </c>
      <c r="R2936">
        <f>SUMIFS(COT!I:I,COT!$A:$A,YEAR(daily!$A2936),COT!$B:$B,WEEKNUM(daily!$A2936))</f>
        <v>630398</v>
      </c>
      <c r="S2936">
        <f>SUMIFS(COT!J:J,COT!$A:$A,YEAR(daily!$A2936),COT!$B:$B,WEEKNUM(daily!$A2936))</f>
        <v>796677</v>
      </c>
      <c r="T2936">
        <f>SUMIFS(COT!K:K,COT!$A:$A,YEAR(daily!$A2936),COT!$B:$B,WEEKNUM(daily!$A2936))</f>
        <v>69525</v>
      </c>
      <c r="U2936">
        <f>SUMIFS(COT!L:L,COT!$A:$A,YEAR(daily!$A2936),COT!$B:$B,WEEKNUM(daily!$A2936))</f>
        <v>64858</v>
      </c>
      <c r="V2936">
        <f>SUMIFS(COT!M:M,COT!$A:$A,YEAR(daily!$A2936),COT!$B:$B,WEEKNUM(daily!$A2936))</f>
        <v>121</v>
      </c>
      <c r="W2936">
        <f>SUMIFS(COT!N:N,COT!$A:$A,YEAR(daily!$A2936),COT!$B:$B,WEEKNUM(daily!$A2936))</f>
        <v>91</v>
      </c>
      <c r="X2936">
        <f>SUMIFS(COT!O:O,COT!$A:$A,YEAR(daily!$A2936),COT!$B:$B,WEEKNUM(daily!$A2936))</f>
        <v>148</v>
      </c>
      <c r="Y2936">
        <f>SUMIFS(COT!P:P,COT!$A:$A,YEAR(daily!$A2936),COT!$B:$B,WEEKNUM(daily!$A2936))</f>
        <v>92</v>
      </c>
      <c r="Z2936">
        <f>SUMIFS(COT!Q:Q,COT!$A:$A,YEAR(daily!$A2936),COT!$B:$B,WEEKNUM(daily!$A2936))</f>
        <v>100</v>
      </c>
      <c r="AA2936">
        <f>SUMIFS(Saudi!B:B,Saudi!$A:$A,YEAR(daily!$A2936))</f>
        <v>1117.7919999999999</v>
      </c>
      <c r="AB2936">
        <f>SUMIFS(Saudi!C:C,Saudi!$A:$A,YEAR(daily!$A2936))</f>
        <v>837.5</v>
      </c>
      <c r="AC2936">
        <f>SUMIFS(Saudi!F:F,Saudi!$A:$A,YEAR(daily!$A2936))</f>
        <v>4186680</v>
      </c>
      <c r="AD2936">
        <f>SUMIFS(Saudi!G:G,Saudi!$A:$A,YEAR(daily!$A2936))</f>
        <v>95.120400125395847</v>
      </c>
      <c r="AE2936">
        <f>SUMIFS(Saudi!H:H,Saudi!$A:$A,YEAR(daily!$A2936))</f>
        <v>398238676.7969923</v>
      </c>
      <c r="AF2936" s="5">
        <f t="shared" si="115"/>
        <v>10</v>
      </c>
      <c r="AG2936" s="5">
        <f t="shared" si="116"/>
        <v>2011</v>
      </c>
    </row>
    <row r="2937" spans="1:33">
      <c r="A2937" s="3">
        <v>40848</v>
      </c>
      <c r="B2937" s="1">
        <v>293877</v>
      </c>
      <c r="C2937" s="1">
        <v>68951</v>
      </c>
      <c r="D2937" s="1">
        <v>70493</v>
      </c>
      <c r="E2937" s="1">
        <v>92.19</v>
      </c>
      <c r="F2937" s="1">
        <v>91.91</v>
      </c>
      <c r="G2937" s="1">
        <v>91.78</v>
      </c>
      <c r="H2937" s="2">
        <v>53.1</v>
      </c>
      <c r="I2937" s="2">
        <v>29.9</v>
      </c>
      <c r="J2937" s="2">
        <v>88.8</v>
      </c>
      <c r="K2937" s="2">
        <v>90.4</v>
      </c>
      <c r="L2937">
        <f>SUMIFS(US!B:B,US!$D:$D,YEAR(daily!$A2937),US!$E:$E,MONTH(daily!$A2937))</f>
        <v>10717</v>
      </c>
      <c r="M2937">
        <f>SUMIFS(US!C:C,US!$D:$D,YEAR(daily!$A2937),US!$E:$E,MONTH(daily!$A2937))</f>
        <v>19019</v>
      </c>
      <c r="N2937">
        <f>SUMIFS(COT!E:E,COT!$A:$A,YEAR(daily!$A2937),COT!$B:$B,WEEKNUM(daily!$A2937))</f>
        <v>1345024</v>
      </c>
      <c r="O2937">
        <f>SUMIFS(COT!F:F,COT!$A:$A,YEAR(daily!$A2937),COT!$B:$B,WEEKNUM(daily!$A2937))</f>
        <v>323638</v>
      </c>
      <c r="P2937">
        <f>SUMIFS(COT!G:G,COT!$A:$A,YEAR(daily!$A2937),COT!$B:$B,WEEKNUM(daily!$A2937))</f>
        <v>162026</v>
      </c>
      <c r="Q2937">
        <f>SUMIFS(COT!H:H,COT!$A:$A,YEAR(daily!$A2937),COT!$B:$B,WEEKNUM(daily!$A2937))</f>
        <v>321463</v>
      </c>
      <c r="R2937">
        <f>SUMIFS(COT!I:I,COT!$A:$A,YEAR(daily!$A2937),COT!$B:$B,WEEKNUM(daily!$A2937))</f>
        <v>630398</v>
      </c>
      <c r="S2937">
        <f>SUMIFS(COT!J:J,COT!$A:$A,YEAR(daily!$A2937),COT!$B:$B,WEEKNUM(daily!$A2937))</f>
        <v>796677</v>
      </c>
      <c r="T2937">
        <f>SUMIFS(COT!K:K,COT!$A:$A,YEAR(daily!$A2937),COT!$B:$B,WEEKNUM(daily!$A2937))</f>
        <v>69525</v>
      </c>
      <c r="U2937">
        <f>SUMIFS(COT!L:L,COT!$A:$A,YEAR(daily!$A2937),COT!$B:$B,WEEKNUM(daily!$A2937))</f>
        <v>64858</v>
      </c>
      <c r="V2937">
        <f>SUMIFS(COT!M:M,COT!$A:$A,YEAR(daily!$A2937),COT!$B:$B,WEEKNUM(daily!$A2937))</f>
        <v>121</v>
      </c>
      <c r="W2937">
        <f>SUMIFS(COT!N:N,COT!$A:$A,YEAR(daily!$A2937),COT!$B:$B,WEEKNUM(daily!$A2937))</f>
        <v>91</v>
      </c>
      <c r="X2937">
        <f>SUMIFS(COT!O:O,COT!$A:$A,YEAR(daily!$A2937),COT!$B:$B,WEEKNUM(daily!$A2937))</f>
        <v>148</v>
      </c>
      <c r="Y2937">
        <f>SUMIFS(COT!P:P,COT!$A:$A,YEAR(daily!$A2937),COT!$B:$B,WEEKNUM(daily!$A2937))</f>
        <v>92</v>
      </c>
      <c r="Z2937">
        <f>SUMIFS(COT!Q:Q,COT!$A:$A,YEAR(daily!$A2937),COT!$B:$B,WEEKNUM(daily!$A2937))</f>
        <v>100</v>
      </c>
      <c r="AA2937">
        <f>SUMIFS(Saudi!B:B,Saudi!$A:$A,YEAR(daily!$A2937))</f>
        <v>1117.7919999999999</v>
      </c>
      <c r="AB2937">
        <f>SUMIFS(Saudi!C:C,Saudi!$A:$A,YEAR(daily!$A2937))</f>
        <v>837.5</v>
      </c>
      <c r="AC2937">
        <f>SUMIFS(Saudi!F:F,Saudi!$A:$A,YEAR(daily!$A2937))</f>
        <v>4186680</v>
      </c>
      <c r="AD2937">
        <f>SUMIFS(Saudi!G:G,Saudi!$A:$A,YEAR(daily!$A2937))</f>
        <v>95.120400125395847</v>
      </c>
      <c r="AE2937">
        <f>SUMIFS(Saudi!H:H,Saudi!$A:$A,YEAR(daily!$A2937))</f>
        <v>398238676.7969923</v>
      </c>
      <c r="AF2937" s="5">
        <f t="shared" si="115"/>
        <v>11</v>
      </c>
      <c r="AG2937" s="5">
        <f t="shared" si="116"/>
        <v>2011</v>
      </c>
    </row>
    <row r="2938" spans="1:33">
      <c r="A2938" s="3">
        <v>40849</v>
      </c>
      <c r="B2938" s="1">
        <v>284171</v>
      </c>
      <c r="C2938" s="1">
        <v>67977</v>
      </c>
      <c r="D2938" s="1">
        <v>69545</v>
      </c>
      <c r="E2938" s="1">
        <v>92.51</v>
      </c>
      <c r="F2938" s="1">
        <v>92.19</v>
      </c>
      <c r="G2938" s="1">
        <v>92.05</v>
      </c>
      <c r="H2938" s="2">
        <v>53.1</v>
      </c>
      <c r="I2938" s="2">
        <v>29.9</v>
      </c>
      <c r="J2938" s="2">
        <v>88.8</v>
      </c>
      <c r="K2938" s="2">
        <v>90.4</v>
      </c>
      <c r="L2938">
        <f>SUMIFS(US!B:B,US!$D:$D,YEAR(daily!$A2938),US!$E:$E,MONTH(daily!$A2938))</f>
        <v>10717</v>
      </c>
      <c r="M2938">
        <f>SUMIFS(US!C:C,US!$D:$D,YEAR(daily!$A2938),US!$E:$E,MONTH(daily!$A2938))</f>
        <v>19019</v>
      </c>
      <c r="N2938">
        <f>SUMIFS(COT!E:E,COT!$A:$A,YEAR(daily!$A2938),COT!$B:$B,WEEKNUM(daily!$A2938))</f>
        <v>1345024</v>
      </c>
      <c r="O2938">
        <f>SUMIFS(COT!F:F,COT!$A:$A,YEAR(daily!$A2938),COT!$B:$B,WEEKNUM(daily!$A2938))</f>
        <v>323638</v>
      </c>
      <c r="P2938">
        <f>SUMIFS(COT!G:G,COT!$A:$A,YEAR(daily!$A2938),COT!$B:$B,WEEKNUM(daily!$A2938))</f>
        <v>162026</v>
      </c>
      <c r="Q2938">
        <f>SUMIFS(COT!H:H,COT!$A:$A,YEAR(daily!$A2938),COT!$B:$B,WEEKNUM(daily!$A2938))</f>
        <v>321463</v>
      </c>
      <c r="R2938">
        <f>SUMIFS(COT!I:I,COT!$A:$A,YEAR(daily!$A2938),COT!$B:$B,WEEKNUM(daily!$A2938))</f>
        <v>630398</v>
      </c>
      <c r="S2938">
        <f>SUMIFS(COT!J:J,COT!$A:$A,YEAR(daily!$A2938),COT!$B:$B,WEEKNUM(daily!$A2938))</f>
        <v>796677</v>
      </c>
      <c r="T2938">
        <f>SUMIFS(COT!K:K,COT!$A:$A,YEAR(daily!$A2938),COT!$B:$B,WEEKNUM(daily!$A2938))</f>
        <v>69525</v>
      </c>
      <c r="U2938">
        <f>SUMIFS(COT!L:L,COT!$A:$A,YEAR(daily!$A2938),COT!$B:$B,WEEKNUM(daily!$A2938))</f>
        <v>64858</v>
      </c>
      <c r="V2938">
        <f>SUMIFS(COT!M:M,COT!$A:$A,YEAR(daily!$A2938),COT!$B:$B,WEEKNUM(daily!$A2938))</f>
        <v>121</v>
      </c>
      <c r="W2938">
        <f>SUMIFS(COT!N:N,COT!$A:$A,YEAR(daily!$A2938),COT!$B:$B,WEEKNUM(daily!$A2938))</f>
        <v>91</v>
      </c>
      <c r="X2938">
        <f>SUMIFS(COT!O:O,COT!$A:$A,YEAR(daily!$A2938),COT!$B:$B,WEEKNUM(daily!$A2938))</f>
        <v>148</v>
      </c>
      <c r="Y2938">
        <f>SUMIFS(COT!P:P,COT!$A:$A,YEAR(daily!$A2938),COT!$B:$B,WEEKNUM(daily!$A2938))</f>
        <v>92</v>
      </c>
      <c r="Z2938">
        <f>SUMIFS(COT!Q:Q,COT!$A:$A,YEAR(daily!$A2938),COT!$B:$B,WEEKNUM(daily!$A2938))</f>
        <v>100</v>
      </c>
      <c r="AA2938">
        <f>SUMIFS(Saudi!B:B,Saudi!$A:$A,YEAR(daily!$A2938))</f>
        <v>1117.7919999999999</v>
      </c>
      <c r="AB2938">
        <f>SUMIFS(Saudi!C:C,Saudi!$A:$A,YEAR(daily!$A2938))</f>
        <v>837.5</v>
      </c>
      <c r="AC2938">
        <f>SUMIFS(Saudi!F:F,Saudi!$A:$A,YEAR(daily!$A2938))</f>
        <v>4186680</v>
      </c>
      <c r="AD2938">
        <f>SUMIFS(Saudi!G:G,Saudi!$A:$A,YEAR(daily!$A2938))</f>
        <v>95.120400125395847</v>
      </c>
      <c r="AE2938">
        <f>SUMIFS(Saudi!H:H,Saudi!$A:$A,YEAR(daily!$A2938))</f>
        <v>398238676.7969923</v>
      </c>
      <c r="AF2938" s="5">
        <f t="shared" si="115"/>
        <v>11</v>
      </c>
      <c r="AG2938" s="5">
        <f t="shared" si="116"/>
        <v>2011</v>
      </c>
    </row>
    <row r="2939" spans="1:33">
      <c r="A2939" s="3">
        <v>40850</v>
      </c>
      <c r="B2939" s="1">
        <v>281300</v>
      </c>
      <c r="C2939" s="1">
        <v>67141</v>
      </c>
      <c r="D2939" s="1">
        <v>69760</v>
      </c>
      <c r="E2939" s="1">
        <v>94.07</v>
      </c>
      <c r="F2939" s="1">
        <v>93.74</v>
      </c>
      <c r="G2939" s="1">
        <v>93.59</v>
      </c>
      <c r="H2939" s="2">
        <v>53.1</v>
      </c>
      <c r="I2939" s="2">
        <v>29.9</v>
      </c>
      <c r="J2939" s="2">
        <v>88.8</v>
      </c>
      <c r="K2939" s="2">
        <v>90.4</v>
      </c>
      <c r="L2939">
        <f>SUMIFS(US!B:B,US!$D:$D,YEAR(daily!$A2939),US!$E:$E,MONTH(daily!$A2939))</f>
        <v>10717</v>
      </c>
      <c r="M2939">
        <f>SUMIFS(US!C:C,US!$D:$D,YEAR(daily!$A2939),US!$E:$E,MONTH(daily!$A2939))</f>
        <v>19019</v>
      </c>
      <c r="N2939">
        <f>SUMIFS(COT!E:E,COT!$A:$A,YEAR(daily!$A2939),COT!$B:$B,WEEKNUM(daily!$A2939))</f>
        <v>1345024</v>
      </c>
      <c r="O2939">
        <f>SUMIFS(COT!F:F,COT!$A:$A,YEAR(daily!$A2939),COT!$B:$B,WEEKNUM(daily!$A2939))</f>
        <v>323638</v>
      </c>
      <c r="P2939">
        <f>SUMIFS(COT!G:G,COT!$A:$A,YEAR(daily!$A2939),COT!$B:$B,WEEKNUM(daily!$A2939))</f>
        <v>162026</v>
      </c>
      <c r="Q2939">
        <f>SUMIFS(COT!H:H,COT!$A:$A,YEAR(daily!$A2939),COT!$B:$B,WEEKNUM(daily!$A2939))</f>
        <v>321463</v>
      </c>
      <c r="R2939">
        <f>SUMIFS(COT!I:I,COT!$A:$A,YEAR(daily!$A2939),COT!$B:$B,WEEKNUM(daily!$A2939))</f>
        <v>630398</v>
      </c>
      <c r="S2939">
        <f>SUMIFS(COT!J:J,COT!$A:$A,YEAR(daily!$A2939),COT!$B:$B,WEEKNUM(daily!$A2939))</f>
        <v>796677</v>
      </c>
      <c r="T2939">
        <f>SUMIFS(COT!K:K,COT!$A:$A,YEAR(daily!$A2939),COT!$B:$B,WEEKNUM(daily!$A2939))</f>
        <v>69525</v>
      </c>
      <c r="U2939">
        <f>SUMIFS(COT!L:L,COT!$A:$A,YEAR(daily!$A2939),COT!$B:$B,WEEKNUM(daily!$A2939))</f>
        <v>64858</v>
      </c>
      <c r="V2939">
        <f>SUMIFS(COT!M:M,COT!$A:$A,YEAR(daily!$A2939),COT!$B:$B,WEEKNUM(daily!$A2939))</f>
        <v>121</v>
      </c>
      <c r="W2939">
        <f>SUMIFS(COT!N:N,COT!$A:$A,YEAR(daily!$A2939),COT!$B:$B,WEEKNUM(daily!$A2939))</f>
        <v>91</v>
      </c>
      <c r="X2939">
        <f>SUMIFS(COT!O:O,COT!$A:$A,YEAR(daily!$A2939),COT!$B:$B,WEEKNUM(daily!$A2939))</f>
        <v>148</v>
      </c>
      <c r="Y2939">
        <f>SUMIFS(COT!P:P,COT!$A:$A,YEAR(daily!$A2939),COT!$B:$B,WEEKNUM(daily!$A2939))</f>
        <v>92</v>
      </c>
      <c r="Z2939">
        <f>SUMIFS(COT!Q:Q,COT!$A:$A,YEAR(daily!$A2939),COT!$B:$B,WEEKNUM(daily!$A2939))</f>
        <v>100</v>
      </c>
      <c r="AA2939">
        <f>SUMIFS(Saudi!B:B,Saudi!$A:$A,YEAR(daily!$A2939))</f>
        <v>1117.7919999999999</v>
      </c>
      <c r="AB2939">
        <f>SUMIFS(Saudi!C:C,Saudi!$A:$A,YEAR(daily!$A2939))</f>
        <v>837.5</v>
      </c>
      <c r="AC2939">
        <f>SUMIFS(Saudi!F:F,Saudi!$A:$A,YEAR(daily!$A2939))</f>
        <v>4186680</v>
      </c>
      <c r="AD2939">
        <f>SUMIFS(Saudi!G:G,Saudi!$A:$A,YEAR(daily!$A2939))</f>
        <v>95.120400125395847</v>
      </c>
      <c r="AE2939">
        <f>SUMIFS(Saudi!H:H,Saudi!$A:$A,YEAR(daily!$A2939))</f>
        <v>398238676.7969923</v>
      </c>
      <c r="AF2939" s="5">
        <f t="shared" si="115"/>
        <v>11</v>
      </c>
      <c r="AG2939" s="5">
        <f t="shared" si="116"/>
        <v>2011</v>
      </c>
    </row>
    <row r="2940" spans="1:33">
      <c r="A2940" s="3">
        <v>40851</v>
      </c>
      <c r="B2940" s="1">
        <v>269084</v>
      </c>
      <c r="C2940" s="1">
        <v>67199</v>
      </c>
      <c r="D2940" s="1">
        <v>71524</v>
      </c>
      <c r="E2940" s="1">
        <v>94.26</v>
      </c>
      <c r="F2940" s="1">
        <v>94.13</v>
      </c>
      <c r="G2940" s="1">
        <v>94.09</v>
      </c>
      <c r="H2940" s="2">
        <v>53.1</v>
      </c>
      <c r="I2940" s="2">
        <v>29.9</v>
      </c>
      <c r="J2940" s="2">
        <v>88.8</v>
      </c>
      <c r="K2940" s="2">
        <v>90.4</v>
      </c>
      <c r="L2940">
        <f>SUMIFS(US!B:B,US!$D:$D,YEAR(daily!$A2940),US!$E:$E,MONTH(daily!$A2940))</f>
        <v>10717</v>
      </c>
      <c r="M2940">
        <f>SUMIFS(US!C:C,US!$D:$D,YEAR(daily!$A2940),US!$E:$E,MONTH(daily!$A2940))</f>
        <v>19019</v>
      </c>
      <c r="N2940">
        <f>SUMIFS(COT!E:E,COT!$A:$A,YEAR(daily!$A2940),COT!$B:$B,WEEKNUM(daily!$A2940))</f>
        <v>1345024</v>
      </c>
      <c r="O2940">
        <f>SUMIFS(COT!F:F,COT!$A:$A,YEAR(daily!$A2940),COT!$B:$B,WEEKNUM(daily!$A2940))</f>
        <v>323638</v>
      </c>
      <c r="P2940">
        <f>SUMIFS(COT!G:G,COT!$A:$A,YEAR(daily!$A2940),COT!$B:$B,WEEKNUM(daily!$A2940))</f>
        <v>162026</v>
      </c>
      <c r="Q2940">
        <f>SUMIFS(COT!H:H,COT!$A:$A,YEAR(daily!$A2940),COT!$B:$B,WEEKNUM(daily!$A2940))</f>
        <v>321463</v>
      </c>
      <c r="R2940">
        <f>SUMIFS(COT!I:I,COT!$A:$A,YEAR(daily!$A2940),COT!$B:$B,WEEKNUM(daily!$A2940))</f>
        <v>630398</v>
      </c>
      <c r="S2940">
        <f>SUMIFS(COT!J:J,COT!$A:$A,YEAR(daily!$A2940),COT!$B:$B,WEEKNUM(daily!$A2940))</f>
        <v>796677</v>
      </c>
      <c r="T2940">
        <f>SUMIFS(COT!K:K,COT!$A:$A,YEAR(daily!$A2940),COT!$B:$B,WEEKNUM(daily!$A2940))</f>
        <v>69525</v>
      </c>
      <c r="U2940">
        <f>SUMIFS(COT!L:L,COT!$A:$A,YEAR(daily!$A2940),COT!$B:$B,WEEKNUM(daily!$A2940))</f>
        <v>64858</v>
      </c>
      <c r="V2940">
        <f>SUMIFS(COT!M:M,COT!$A:$A,YEAR(daily!$A2940),COT!$B:$B,WEEKNUM(daily!$A2940))</f>
        <v>121</v>
      </c>
      <c r="W2940">
        <f>SUMIFS(COT!N:N,COT!$A:$A,YEAR(daily!$A2940),COT!$B:$B,WEEKNUM(daily!$A2940))</f>
        <v>91</v>
      </c>
      <c r="X2940">
        <f>SUMIFS(COT!O:O,COT!$A:$A,YEAR(daily!$A2940),COT!$B:$B,WEEKNUM(daily!$A2940))</f>
        <v>148</v>
      </c>
      <c r="Y2940">
        <f>SUMIFS(COT!P:P,COT!$A:$A,YEAR(daily!$A2940),COT!$B:$B,WEEKNUM(daily!$A2940))</f>
        <v>92</v>
      </c>
      <c r="Z2940">
        <f>SUMIFS(COT!Q:Q,COT!$A:$A,YEAR(daily!$A2940),COT!$B:$B,WEEKNUM(daily!$A2940))</f>
        <v>100</v>
      </c>
      <c r="AA2940">
        <f>SUMIFS(Saudi!B:B,Saudi!$A:$A,YEAR(daily!$A2940))</f>
        <v>1117.7919999999999</v>
      </c>
      <c r="AB2940">
        <f>SUMIFS(Saudi!C:C,Saudi!$A:$A,YEAR(daily!$A2940))</f>
        <v>837.5</v>
      </c>
      <c r="AC2940">
        <f>SUMIFS(Saudi!F:F,Saudi!$A:$A,YEAR(daily!$A2940))</f>
        <v>4186680</v>
      </c>
      <c r="AD2940">
        <f>SUMIFS(Saudi!G:G,Saudi!$A:$A,YEAR(daily!$A2940))</f>
        <v>95.120400125395847</v>
      </c>
      <c r="AE2940">
        <f>SUMIFS(Saudi!H:H,Saudi!$A:$A,YEAR(daily!$A2940))</f>
        <v>398238676.7969923</v>
      </c>
      <c r="AF2940" s="5">
        <f t="shared" si="115"/>
        <v>11</v>
      </c>
      <c r="AG2940" s="5">
        <f t="shared" si="116"/>
        <v>2011</v>
      </c>
    </row>
    <row r="2941" spans="1:33">
      <c r="A2941" s="3">
        <v>40854</v>
      </c>
      <c r="B2941" s="1">
        <v>251117</v>
      </c>
      <c r="C2941" s="1">
        <v>65520</v>
      </c>
      <c r="D2941" s="1">
        <v>71450</v>
      </c>
      <c r="E2941" s="1">
        <v>95.52</v>
      </c>
      <c r="F2941" s="1">
        <v>95.41</v>
      </c>
      <c r="G2941" s="1">
        <v>95.39</v>
      </c>
      <c r="H2941" s="2">
        <v>53.1</v>
      </c>
      <c r="I2941" s="2">
        <v>29.9</v>
      </c>
      <c r="J2941" s="2">
        <v>88.8</v>
      </c>
      <c r="K2941" s="2">
        <v>90.4</v>
      </c>
      <c r="L2941">
        <f>SUMIFS(US!B:B,US!$D:$D,YEAR(daily!$A2941),US!$E:$E,MONTH(daily!$A2941))</f>
        <v>10717</v>
      </c>
      <c r="M2941">
        <f>SUMIFS(US!C:C,US!$D:$D,YEAR(daily!$A2941),US!$E:$E,MONTH(daily!$A2941))</f>
        <v>19019</v>
      </c>
      <c r="N2941">
        <f>SUMIFS(COT!E:E,COT!$A:$A,YEAR(daily!$A2941),COT!$B:$B,WEEKNUM(daily!$A2941))</f>
        <v>1366205</v>
      </c>
      <c r="O2941">
        <f>SUMIFS(COT!F:F,COT!$A:$A,YEAR(daily!$A2941),COT!$B:$B,WEEKNUM(daily!$A2941))</f>
        <v>329388</v>
      </c>
      <c r="P2941">
        <f>SUMIFS(COT!G:G,COT!$A:$A,YEAR(daily!$A2941),COT!$B:$B,WEEKNUM(daily!$A2941))</f>
        <v>162346</v>
      </c>
      <c r="Q2941">
        <f>SUMIFS(COT!H:H,COT!$A:$A,YEAR(daily!$A2941),COT!$B:$B,WEEKNUM(daily!$A2941))</f>
        <v>323271</v>
      </c>
      <c r="R2941">
        <f>SUMIFS(COT!I:I,COT!$A:$A,YEAR(daily!$A2941),COT!$B:$B,WEEKNUM(daily!$A2941))</f>
        <v>627784</v>
      </c>
      <c r="S2941">
        <f>SUMIFS(COT!J:J,COT!$A:$A,YEAR(daily!$A2941),COT!$B:$B,WEEKNUM(daily!$A2941))</f>
        <v>800292</v>
      </c>
      <c r="T2941">
        <f>SUMIFS(COT!K:K,COT!$A:$A,YEAR(daily!$A2941),COT!$B:$B,WEEKNUM(daily!$A2941))</f>
        <v>85762</v>
      </c>
      <c r="U2941">
        <f>SUMIFS(COT!L:L,COT!$A:$A,YEAR(daily!$A2941),COT!$B:$B,WEEKNUM(daily!$A2941))</f>
        <v>80296</v>
      </c>
      <c r="V2941">
        <f>SUMIFS(COT!M:M,COT!$A:$A,YEAR(daily!$A2941),COT!$B:$B,WEEKNUM(daily!$A2941))</f>
        <v>116</v>
      </c>
      <c r="W2941">
        <f>SUMIFS(COT!N:N,COT!$A:$A,YEAR(daily!$A2941),COT!$B:$B,WEEKNUM(daily!$A2941))</f>
        <v>92</v>
      </c>
      <c r="X2941">
        <f>SUMIFS(COT!O:O,COT!$A:$A,YEAR(daily!$A2941),COT!$B:$B,WEEKNUM(daily!$A2941))</f>
        <v>148</v>
      </c>
      <c r="Y2941">
        <f>SUMIFS(COT!P:P,COT!$A:$A,YEAR(daily!$A2941),COT!$B:$B,WEEKNUM(daily!$A2941))</f>
        <v>93</v>
      </c>
      <c r="Z2941">
        <f>SUMIFS(COT!Q:Q,COT!$A:$A,YEAR(daily!$A2941),COT!$B:$B,WEEKNUM(daily!$A2941))</f>
        <v>103</v>
      </c>
      <c r="AA2941">
        <f>SUMIFS(Saudi!B:B,Saudi!$A:$A,YEAR(daily!$A2941))</f>
        <v>1117.7919999999999</v>
      </c>
      <c r="AB2941">
        <f>SUMIFS(Saudi!C:C,Saudi!$A:$A,YEAR(daily!$A2941))</f>
        <v>837.5</v>
      </c>
      <c r="AC2941">
        <f>SUMIFS(Saudi!F:F,Saudi!$A:$A,YEAR(daily!$A2941))</f>
        <v>4186680</v>
      </c>
      <c r="AD2941">
        <f>SUMIFS(Saudi!G:G,Saudi!$A:$A,YEAR(daily!$A2941))</f>
        <v>95.120400125395847</v>
      </c>
      <c r="AE2941">
        <f>SUMIFS(Saudi!H:H,Saudi!$A:$A,YEAR(daily!$A2941))</f>
        <v>398238676.7969923</v>
      </c>
      <c r="AF2941" s="5">
        <f t="shared" si="115"/>
        <v>11</v>
      </c>
      <c r="AG2941" s="5">
        <f t="shared" si="116"/>
        <v>2011</v>
      </c>
    </row>
    <row r="2942" spans="1:33">
      <c r="A2942" s="3">
        <v>40855</v>
      </c>
      <c r="B2942" s="1">
        <v>239324</v>
      </c>
      <c r="C2942" s="1">
        <v>73578</v>
      </c>
      <c r="D2942" s="1">
        <v>72863</v>
      </c>
      <c r="E2942" s="1">
        <v>96.8</v>
      </c>
      <c r="F2942" s="1">
        <v>96.64</v>
      </c>
      <c r="G2942" s="1">
        <v>96.59</v>
      </c>
      <c r="H2942" s="2">
        <v>53.1</v>
      </c>
      <c r="I2942" s="2">
        <v>29.9</v>
      </c>
      <c r="J2942" s="2">
        <v>88.8</v>
      </c>
      <c r="K2942" s="2">
        <v>90.4</v>
      </c>
      <c r="L2942">
        <f>SUMIFS(US!B:B,US!$D:$D,YEAR(daily!$A2942),US!$E:$E,MONTH(daily!$A2942))</f>
        <v>10717</v>
      </c>
      <c r="M2942">
        <f>SUMIFS(US!C:C,US!$D:$D,YEAR(daily!$A2942),US!$E:$E,MONTH(daily!$A2942))</f>
        <v>19019</v>
      </c>
      <c r="N2942">
        <f>SUMIFS(COT!E:E,COT!$A:$A,YEAR(daily!$A2942),COT!$B:$B,WEEKNUM(daily!$A2942))</f>
        <v>1366205</v>
      </c>
      <c r="O2942">
        <f>SUMIFS(COT!F:F,COT!$A:$A,YEAR(daily!$A2942),COT!$B:$B,WEEKNUM(daily!$A2942))</f>
        <v>329388</v>
      </c>
      <c r="P2942">
        <f>SUMIFS(COT!G:G,COT!$A:$A,YEAR(daily!$A2942),COT!$B:$B,WEEKNUM(daily!$A2942))</f>
        <v>162346</v>
      </c>
      <c r="Q2942">
        <f>SUMIFS(COT!H:H,COT!$A:$A,YEAR(daily!$A2942),COT!$B:$B,WEEKNUM(daily!$A2942))</f>
        <v>323271</v>
      </c>
      <c r="R2942">
        <f>SUMIFS(COT!I:I,COT!$A:$A,YEAR(daily!$A2942),COT!$B:$B,WEEKNUM(daily!$A2942))</f>
        <v>627784</v>
      </c>
      <c r="S2942">
        <f>SUMIFS(COT!J:J,COT!$A:$A,YEAR(daily!$A2942),COT!$B:$B,WEEKNUM(daily!$A2942))</f>
        <v>800292</v>
      </c>
      <c r="T2942">
        <f>SUMIFS(COT!K:K,COT!$A:$A,YEAR(daily!$A2942),COT!$B:$B,WEEKNUM(daily!$A2942))</f>
        <v>85762</v>
      </c>
      <c r="U2942">
        <f>SUMIFS(COT!L:L,COT!$A:$A,YEAR(daily!$A2942),COT!$B:$B,WEEKNUM(daily!$A2942))</f>
        <v>80296</v>
      </c>
      <c r="V2942">
        <f>SUMIFS(COT!M:M,COT!$A:$A,YEAR(daily!$A2942),COT!$B:$B,WEEKNUM(daily!$A2942))</f>
        <v>116</v>
      </c>
      <c r="W2942">
        <f>SUMIFS(COT!N:N,COT!$A:$A,YEAR(daily!$A2942),COT!$B:$B,WEEKNUM(daily!$A2942))</f>
        <v>92</v>
      </c>
      <c r="X2942">
        <f>SUMIFS(COT!O:O,COT!$A:$A,YEAR(daily!$A2942),COT!$B:$B,WEEKNUM(daily!$A2942))</f>
        <v>148</v>
      </c>
      <c r="Y2942">
        <f>SUMIFS(COT!P:P,COT!$A:$A,YEAR(daily!$A2942),COT!$B:$B,WEEKNUM(daily!$A2942))</f>
        <v>93</v>
      </c>
      <c r="Z2942">
        <f>SUMIFS(COT!Q:Q,COT!$A:$A,YEAR(daily!$A2942),COT!$B:$B,WEEKNUM(daily!$A2942))</f>
        <v>103</v>
      </c>
      <c r="AA2942">
        <f>SUMIFS(Saudi!B:B,Saudi!$A:$A,YEAR(daily!$A2942))</f>
        <v>1117.7919999999999</v>
      </c>
      <c r="AB2942">
        <f>SUMIFS(Saudi!C:C,Saudi!$A:$A,YEAR(daily!$A2942))</f>
        <v>837.5</v>
      </c>
      <c r="AC2942">
        <f>SUMIFS(Saudi!F:F,Saudi!$A:$A,YEAR(daily!$A2942))</f>
        <v>4186680</v>
      </c>
      <c r="AD2942">
        <f>SUMIFS(Saudi!G:G,Saudi!$A:$A,YEAR(daily!$A2942))</f>
        <v>95.120400125395847</v>
      </c>
      <c r="AE2942">
        <f>SUMIFS(Saudi!H:H,Saudi!$A:$A,YEAR(daily!$A2942))</f>
        <v>398238676.7969923</v>
      </c>
      <c r="AF2942" s="5">
        <f t="shared" si="115"/>
        <v>11</v>
      </c>
      <c r="AG2942" s="5">
        <f t="shared" si="116"/>
        <v>2011</v>
      </c>
    </row>
    <row r="2943" spans="1:33">
      <c r="A2943" s="3">
        <v>40856</v>
      </c>
      <c r="B2943" s="1">
        <v>223737</v>
      </c>
      <c r="C2943" s="1">
        <v>77539</v>
      </c>
      <c r="D2943" s="1">
        <v>76652</v>
      </c>
      <c r="E2943" s="1">
        <v>95.74</v>
      </c>
      <c r="F2943" s="1">
        <v>95.54</v>
      </c>
      <c r="G2943" s="1">
        <v>95.45</v>
      </c>
      <c r="H2943" s="2">
        <v>53.1</v>
      </c>
      <c r="I2943" s="2">
        <v>29.9</v>
      </c>
      <c r="J2943" s="2">
        <v>88.8</v>
      </c>
      <c r="K2943" s="2">
        <v>90.4</v>
      </c>
      <c r="L2943">
        <f>SUMIFS(US!B:B,US!$D:$D,YEAR(daily!$A2943),US!$E:$E,MONTH(daily!$A2943))</f>
        <v>10717</v>
      </c>
      <c r="M2943">
        <f>SUMIFS(US!C:C,US!$D:$D,YEAR(daily!$A2943),US!$E:$E,MONTH(daily!$A2943))</f>
        <v>19019</v>
      </c>
      <c r="N2943">
        <f>SUMIFS(COT!E:E,COT!$A:$A,YEAR(daily!$A2943),COT!$B:$B,WEEKNUM(daily!$A2943))</f>
        <v>1366205</v>
      </c>
      <c r="O2943">
        <f>SUMIFS(COT!F:F,COT!$A:$A,YEAR(daily!$A2943),COT!$B:$B,WEEKNUM(daily!$A2943))</f>
        <v>329388</v>
      </c>
      <c r="P2943">
        <f>SUMIFS(COT!G:G,COT!$A:$A,YEAR(daily!$A2943),COT!$B:$B,WEEKNUM(daily!$A2943))</f>
        <v>162346</v>
      </c>
      <c r="Q2943">
        <f>SUMIFS(COT!H:H,COT!$A:$A,YEAR(daily!$A2943),COT!$B:$B,WEEKNUM(daily!$A2943))</f>
        <v>323271</v>
      </c>
      <c r="R2943">
        <f>SUMIFS(COT!I:I,COT!$A:$A,YEAR(daily!$A2943),COT!$B:$B,WEEKNUM(daily!$A2943))</f>
        <v>627784</v>
      </c>
      <c r="S2943">
        <f>SUMIFS(COT!J:J,COT!$A:$A,YEAR(daily!$A2943),COT!$B:$B,WEEKNUM(daily!$A2943))</f>
        <v>800292</v>
      </c>
      <c r="T2943">
        <f>SUMIFS(COT!K:K,COT!$A:$A,YEAR(daily!$A2943),COT!$B:$B,WEEKNUM(daily!$A2943))</f>
        <v>85762</v>
      </c>
      <c r="U2943">
        <f>SUMIFS(COT!L:L,COT!$A:$A,YEAR(daily!$A2943),COT!$B:$B,WEEKNUM(daily!$A2943))</f>
        <v>80296</v>
      </c>
      <c r="V2943">
        <f>SUMIFS(COT!M:M,COT!$A:$A,YEAR(daily!$A2943),COT!$B:$B,WEEKNUM(daily!$A2943))</f>
        <v>116</v>
      </c>
      <c r="W2943">
        <f>SUMIFS(COT!N:N,COT!$A:$A,YEAR(daily!$A2943),COT!$B:$B,WEEKNUM(daily!$A2943))</f>
        <v>92</v>
      </c>
      <c r="X2943">
        <f>SUMIFS(COT!O:O,COT!$A:$A,YEAR(daily!$A2943),COT!$B:$B,WEEKNUM(daily!$A2943))</f>
        <v>148</v>
      </c>
      <c r="Y2943">
        <f>SUMIFS(COT!P:P,COT!$A:$A,YEAR(daily!$A2943),COT!$B:$B,WEEKNUM(daily!$A2943))</f>
        <v>93</v>
      </c>
      <c r="Z2943">
        <f>SUMIFS(COT!Q:Q,COT!$A:$A,YEAR(daily!$A2943),COT!$B:$B,WEEKNUM(daily!$A2943))</f>
        <v>103</v>
      </c>
      <c r="AA2943">
        <f>SUMIFS(Saudi!B:B,Saudi!$A:$A,YEAR(daily!$A2943))</f>
        <v>1117.7919999999999</v>
      </c>
      <c r="AB2943">
        <f>SUMIFS(Saudi!C:C,Saudi!$A:$A,YEAR(daily!$A2943))</f>
        <v>837.5</v>
      </c>
      <c r="AC2943">
        <f>SUMIFS(Saudi!F:F,Saudi!$A:$A,YEAR(daily!$A2943))</f>
        <v>4186680</v>
      </c>
      <c r="AD2943">
        <f>SUMIFS(Saudi!G:G,Saudi!$A:$A,YEAR(daily!$A2943))</f>
        <v>95.120400125395847</v>
      </c>
      <c r="AE2943">
        <f>SUMIFS(Saudi!H:H,Saudi!$A:$A,YEAR(daily!$A2943))</f>
        <v>398238676.7969923</v>
      </c>
      <c r="AF2943" s="5">
        <f t="shared" si="115"/>
        <v>11</v>
      </c>
      <c r="AG2943" s="5">
        <f t="shared" si="116"/>
        <v>2011</v>
      </c>
    </row>
    <row r="2944" spans="1:33">
      <c r="A2944" s="3">
        <v>40857</v>
      </c>
      <c r="B2944" s="1">
        <v>201927</v>
      </c>
      <c r="C2944" s="1">
        <v>78495</v>
      </c>
      <c r="D2944" s="1">
        <v>79476</v>
      </c>
      <c r="E2944" s="1">
        <v>97.78</v>
      </c>
      <c r="F2944" s="1">
        <v>97.56</v>
      </c>
      <c r="G2944" s="1">
        <v>97.45</v>
      </c>
      <c r="H2944" s="2">
        <v>53.1</v>
      </c>
      <c r="I2944" s="2">
        <v>29.9</v>
      </c>
      <c r="J2944" s="2">
        <v>88.8</v>
      </c>
      <c r="K2944" s="2">
        <v>90.4</v>
      </c>
      <c r="L2944">
        <f>SUMIFS(US!B:B,US!$D:$D,YEAR(daily!$A2944),US!$E:$E,MONTH(daily!$A2944))</f>
        <v>10717</v>
      </c>
      <c r="M2944">
        <f>SUMIFS(US!C:C,US!$D:$D,YEAR(daily!$A2944),US!$E:$E,MONTH(daily!$A2944))</f>
        <v>19019</v>
      </c>
      <c r="N2944">
        <f>SUMIFS(COT!E:E,COT!$A:$A,YEAR(daily!$A2944),COT!$B:$B,WEEKNUM(daily!$A2944))</f>
        <v>1366205</v>
      </c>
      <c r="O2944">
        <f>SUMIFS(COT!F:F,COT!$A:$A,YEAR(daily!$A2944),COT!$B:$B,WEEKNUM(daily!$A2944))</f>
        <v>329388</v>
      </c>
      <c r="P2944">
        <f>SUMIFS(COT!G:G,COT!$A:$A,YEAR(daily!$A2944),COT!$B:$B,WEEKNUM(daily!$A2944))</f>
        <v>162346</v>
      </c>
      <c r="Q2944">
        <f>SUMIFS(COT!H:H,COT!$A:$A,YEAR(daily!$A2944),COT!$B:$B,WEEKNUM(daily!$A2944))</f>
        <v>323271</v>
      </c>
      <c r="R2944">
        <f>SUMIFS(COT!I:I,COT!$A:$A,YEAR(daily!$A2944),COT!$B:$B,WEEKNUM(daily!$A2944))</f>
        <v>627784</v>
      </c>
      <c r="S2944">
        <f>SUMIFS(COT!J:J,COT!$A:$A,YEAR(daily!$A2944),COT!$B:$B,WEEKNUM(daily!$A2944))</f>
        <v>800292</v>
      </c>
      <c r="T2944">
        <f>SUMIFS(COT!K:K,COT!$A:$A,YEAR(daily!$A2944),COT!$B:$B,WEEKNUM(daily!$A2944))</f>
        <v>85762</v>
      </c>
      <c r="U2944">
        <f>SUMIFS(COT!L:L,COT!$A:$A,YEAR(daily!$A2944),COT!$B:$B,WEEKNUM(daily!$A2944))</f>
        <v>80296</v>
      </c>
      <c r="V2944">
        <f>SUMIFS(COT!M:M,COT!$A:$A,YEAR(daily!$A2944),COT!$B:$B,WEEKNUM(daily!$A2944))</f>
        <v>116</v>
      </c>
      <c r="W2944">
        <f>SUMIFS(COT!N:N,COT!$A:$A,YEAR(daily!$A2944),COT!$B:$B,WEEKNUM(daily!$A2944))</f>
        <v>92</v>
      </c>
      <c r="X2944">
        <f>SUMIFS(COT!O:O,COT!$A:$A,YEAR(daily!$A2944),COT!$B:$B,WEEKNUM(daily!$A2944))</f>
        <v>148</v>
      </c>
      <c r="Y2944">
        <f>SUMIFS(COT!P:P,COT!$A:$A,YEAR(daily!$A2944),COT!$B:$B,WEEKNUM(daily!$A2944))</f>
        <v>93</v>
      </c>
      <c r="Z2944">
        <f>SUMIFS(COT!Q:Q,COT!$A:$A,YEAR(daily!$A2944),COT!$B:$B,WEEKNUM(daily!$A2944))</f>
        <v>103</v>
      </c>
      <c r="AA2944">
        <f>SUMIFS(Saudi!B:B,Saudi!$A:$A,YEAR(daily!$A2944))</f>
        <v>1117.7919999999999</v>
      </c>
      <c r="AB2944">
        <f>SUMIFS(Saudi!C:C,Saudi!$A:$A,YEAR(daily!$A2944))</f>
        <v>837.5</v>
      </c>
      <c r="AC2944">
        <f>SUMIFS(Saudi!F:F,Saudi!$A:$A,YEAR(daily!$A2944))</f>
        <v>4186680</v>
      </c>
      <c r="AD2944">
        <f>SUMIFS(Saudi!G:G,Saudi!$A:$A,YEAR(daily!$A2944))</f>
        <v>95.120400125395847</v>
      </c>
      <c r="AE2944">
        <f>SUMIFS(Saudi!H:H,Saudi!$A:$A,YEAR(daily!$A2944))</f>
        <v>398238676.7969923</v>
      </c>
      <c r="AF2944" s="5">
        <f t="shared" si="115"/>
        <v>11</v>
      </c>
      <c r="AG2944" s="5">
        <f t="shared" si="116"/>
        <v>2011</v>
      </c>
    </row>
    <row r="2945" spans="1:33">
      <c r="A2945" s="3">
        <v>40858</v>
      </c>
      <c r="B2945" s="1">
        <v>189100</v>
      </c>
      <c r="C2945" s="1">
        <v>85773</v>
      </c>
      <c r="D2945" s="1">
        <v>84593</v>
      </c>
      <c r="E2945" s="1">
        <v>98.99</v>
      </c>
      <c r="F2945" s="1">
        <v>98.74</v>
      </c>
      <c r="G2945" s="1">
        <v>98.63</v>
      </c>
      <c r="H2945" s="2">
        <v>53.1</v>
      </c>
      <c r="I2945" s="2">
        <v>29.9</v>
      </c>
      <c r="J2945" s="2">
        <v>88.8</v>
      </c>
      <c r="K2945" s="2">
        <v>90.4</v>
      </c>
      <c r="L2945">
        <f>SUMIFS(US!B:B,US!$D:$D,YEAR(daily!$A2945),US!$E:$E,MONTH(daily!$A2945))</f>
        <v>10717</v>
      </c>
      <c r="M2945">
        <f>SUMIFS(US!C:C,US!$D:$D,YEAR(daily!$A2945),US!$E:$E,MONTH(daily!$A2945))</f>
        <v>19019</v>
      </c>
      <c r="N2945">
        <f>SUMIFS(COT!E:E,COT!$A:$A,YEAR(daily!$A2945),COT!$B:$B,WEEKNUM(daily!$A2945))</f>
        <v>1366205</v>
      </c>
      <c r="O2945">
        <f>SUMIFS(COT!F:F,COT!$A:$A,YEAR(daily!$A2945),COT!$B:$B,WEEKNUM(daily!$A2945))</f>
        <v>329388</v>
      </c>
      <c r="P2945">
        <f>SUMIFS(COT!G:G,COT!$A:$A,YEAR(daily!$A2945),COT!$B:$B,WEEKNUM(daily!$A2945))</f>
        <v>162346</v>
      </c>
      <c r="Q2945">
        <f>SUMIFS(COT!H:H,COT!$A:$A,YEAR(daily!$A2945),COT!$B:$B,WEEKNUM(daily!$A2945))</f>
        <v>323271</v>
      </c>
      <c r="R2945">
        <f>SUMIFS(COT!I:I,COT!$A:$A,YEAR(daily!$A2945),COT!$B:$B,WEEKNUM(daily!$A2945))</f>
        <v>627784</v>
      </c>
      <c r="S2945">
        <f>SUMIFS(COT!J:J,COT!$A:$A,YEAR(daily!$A2945),COT!$B:$B,WEEKNUM(daily!$A2945))</f>
        <v>800292</v>
      </c>
      <c r="T2945">
        <f>SUMIFS(COT!K:K,COT!$A:$A,YEAR(daily!$A2945),COT!$B:$B,WEEKNUM(daily!$A2945))</f>
        <v>85762</v>
      </c>
      <c r="U2945">
        <f>SUMIFS(COT!L:L,COT!$A:$A,YEAR(daily!$A2945),COT!$B:$B,WEEKNUM(daily!$A2945))</f>
        <v>80296</v>
      </c>
      <c r="V2945">
        <f>SUMIFS(COT!M:M,COT!$A:$A,YEAR(daily!$A2945),COT!$B:$B,WEEKNUM(daily!$A2945))</f>
        <v>116</v>
      </c>
      <c r="W2945">
        <f>SUMIFS(COT!N:N,COT!$A:$A,YEAR(daily!$A2945),COT!$B:$B,WEEKNUM(daily!$A2945))</f>
        <v>92</v>
      </c>
      <c r="X2945">
        <f>SUMIFS(COT!O:O,COT!$A:$A,YEAR(daily!$A2945),COT!$B:$B,WEEKNUM(daily!$A2945))</f>
        <v>148</v>
      </c>
      <c r="Y2945">
        <f>SUMIFS(COT!P:P,COT!$A:$A,YEAR(daily!$A2945),COT!$B:$B,WEEKNUM(daily!$A2945))</f>
        <v>93</v>
      </c>
      <c r="Z2945">
        <f>SUMIFS(COT!Q:Q,COT!$A:$A,YEAR(daily!$A2945),COT!$B:$B,WEEKNUM(daily!$A2945))</f>
        <v>103</v>
      </c>
      <c r="AA2945">
        <f>SUMIFS(Saudi!B:B,Saudi!$A:$A,YEAR(daily!$A2945))</f>
        <v>1117.7919999999999</v>
      </c>
      <c r="AB2945">
        <f>SUMIFS(Saudi!C:C,Saudi!$A:$A,YEAR(daily!$A2945))</f>
        <v>837.5</v>
      </c>
      <c r="AC2945">
        <f>SUMIFS(Saudi!F:F,Saudi!$A:$A,YEAR(daily!$A2945))</f>
        <v>4186680</v>
      </c>
      <c r="AD2945">
        <f>SUMIFS(Saudi!G:G,Saudi!$A:$A,YEAR(daily!$A2945))</f>
        <v>95.120400125395847</v>
      </c>
      <c r="AE2945">
        <f>SUMIFS(Saudi!H:H,Saudi!$A:$A,YEAR(daily!$A2945))</f>
        <v>398238676.7969923</v>
      </c>
      <c r="AF2945" s="5">
        <f t="shared" si="115"/>
        <v>11</v>
      </c>
      <c r="AG2945" s="5">
        <f t="shared" si="116"/>
        <v>2011</v>
      </c>
    </row>
    <row r="2946" spans="1:33">
      <c r="A2946" s="3">
        <v>40861</v>
      </c>
      <c r="B2946" s="1">
        <v>150312</v>
      </c>
      <c r="C2946" s="1">
        <v>85489</v>
      </c>
      <c r="D2946" s="1">
        <v>84922</v>
      </c>
      <c r="E2946" s="1">
        <v>98.14</v>
      </c>
      <c r="F2946" s="1">
        <v>98.15</v>
      </c>
      <c r="G2946" s="1">
        <v>98.1</v>
      </c>
      <c r="H2946" s="2">
        <v>53.1</v>
      </c>
      <c r="I2946" s="2">
        <v>29.9</v>
      </c>
      <c r="J2946" s="2">
        <v>88.8</v>
      </c>
      <c r="K2946" s="2">
        <v>90.4</v>
      </c>
      <c r="L2946">
        <f>SUMIFS(US!B:B,US!$D:$D,YEAR(daily!$A2946),US!$E:$E,MONTH(daily!$A2946))</f>
        <v>10717</v>
      </c>
      <c r="M2946">
        <f>SUMIFS(US!C:C,US!$D:$D,YEAR(daily!$A2946),US!$E:$E,MONTH(daily!$A2946))</f>
        <v>19019</v>
      </c>
      <c r="N2946">
        <f>SUMIFS(COT!E:E,COT!$A:$A,YEAR(daily!$A2946),COT!$B:$B,WEEKNUM(daily!$A2946))</f>
        <v>1357125</v>
      </c>
      <c r="O2946">
        <f>SUMIFS(COT!F:F,COT!$A:$A,YEAR(daily!$A2946),COT!$B:$B,WEEKNUM(daily!$A2946))</f>
        <v>321118</v>
      </c>
      <c r="P2946">
        <f>SUMIFS(COT!G:G,COT!$A:$A,YEAR(daily!$A2946),COT!$B:$B,WEEKNUM(daily!$A2946))</f>
        <v>147711</v>
      </c>
      <c r="Q2946">
        <f>SUMIFS(COT!H:H,COT!$A:$A,YEAR(daily!$A2946),COT!$B:$B,WEEKNUM(daily!$A2946))</f>
        <v>339357</v>
      </c>
      <c r="R2946">
        <f>SUMIFS(COT!I:I,COT!$A:$A,YEAR(daily!$A2946),COT!$B:$B,WEEKNUM(daily!$A2946))</f>
        <v>616503</v>
      </c>
      <c r="S2946">
        <f>SUMIFS(COT!J:J,COT!$A:$A,YEAR(daily!$A2946),COT!$B:$B,WEEKNUM(daily!$A2946))</f>
        <v>794522</v>
      </c>
      <c r="T2946">
        <f>SUMIFS(COT!K:K,COT!$A:$A,YEAR(daily!$A2946),COT!$B:$B,WEEKNUM(daily!$A2946))</f>
        <v>80147</v>
      </c>
      <c r="U2946">
        <f>SUMIFS(COT!L:L,COT!$A:$A,YEAR(daily!$A2946),COT!$B:$B,WEEKNUM(daily!$A2946))</f>
        <v>75535</v>
      </c>
      <c r="V2946">
        <f>SUMIFS(COT!M:M,COT!$A:$A,YEAR(daily!$A2946),COT!$B:$B,WEEKNUM(daily!$A2946))</f>
        <v>114</v>
      </c>
      <c r="W2946">
        <f>SUMIFS(COT!N:N,COT!$A:$A,YEAR(daily!$A2946),COT!$B:$B,WEEKNUM(daily!$A2946))</f>
        <v>82</v>
      </c>
      <c r="X2946">
        <f>SUMIFS(COT!O:O,COT!$A:$A,YEAR(daily!$A2946),COT!$B:$B,WEEKNUM(daily!$A2946))</f>
        <v>138</v>
      </c>
      <c r="Y2946">
        <f>SUMIFS(COT!P:P,COT!$A:$A,YEAR(daily!$A2946),COT!$B:$B,WEEKNUM(daily!$A2946))</f>
        <v>85</v>
      </c>
      <c r="Z2946">
        <f>SUMIFS(COT!Q:Q,COT!$A:$A,YEAR(daily!$A2946),COT!$B:$B,WEEKNUM(daily!$A2946))</f>
        <v>98</v>
      </c>
      <c r="AA2946">
        <f>SUMIFS(Saudi!B:B,Saudi!$A:$A,YEAR(daily!$A2946))</f>
        <v>1117.7919999999999</v>
      </c>
      <c r="AB2946">
        <f>SUMIFS(Saudi!C:C,Saudi!$A:$A,YEAR(daily!$A2946))</f>
        <v>837.5</v>
      </c>
      <c r="AC2946">
        <f>SUMIFS(Saudi!F:F,Saudi!$A:$A,YEAR(daily!$A2946))</f>
        <v>4186680</v>
      </c>
      <c r="AD2946">
        <f>SUMIFS(Saudi!G:G,Saudi!$A:$A,YEAR(daily!$A2946))</f>
        <v>95.120400125395847</v>
      </c>
      <c r="AE2946">
        <f>SUMIFS(Saudi!H:H,Saudi!$A:$A,YEAR(daily!$A2946))</f>
        <v>398238676.7969923</v>
      </c>
      <c r="AF2946" s="5">
        <f t="shared" ref="AF2946:AF3009" si="117">MONTH(A2946)</f>
        <v>11</v>
      </c>
      <c r="AG2946" s="5">
        <f t="shared" ref="AG2946:AG3009" si="118">YEAR(A2946)</f>
        <v>2011</v>
      </c>
    </row>
    <row r="2947" spans="1:33">
      <c r="A2947" s="3">
        <v>40862</v>
      </c>
      <c r="B2947" s="1">
        <v>109230</v>
      </c>
      <c r="C2947" s="1">
        <v>84562</v>
      </c>
      <c r="D2947" s="1">
        <v>89125</v>
      </c>
      <c r="E2947" s="1">
        <v>99.37</v>
      </c>
      <c r="F2947" s="1">
        <v>99.35</v>
      </c>
      <c r="G2947" s="1">
        <v>99.27</v>
      </c>
      <c r="H2947" s="2">
        <v>53.1</v>
      </c>
      <c r="I2947" s="2">
        <v>29.9</v>
      </c>
      <c r="J2947" s="2">
        <v>88.8</v>
      </c>
      <c r="K2947" s="2">
        <v>90.4</v>
      </c>
      <c r="L2947">
        <f>SUMIFS(US!B:B,US!$D:$D,YEAR(daily!$A2947),US!$E:$E,MONTH(daily!$A2947))</f>
        <v>10717</v>
      </c>
      <c r="M2947">
        <f>SUMIFS(US!C:C,US!$D:$D,YEAR(daily!$A2947),US!$E:$E,MONTH(daily!$A2947))</f>
        <v>19019</v>
      </c>
      <c r="N2947">
        <f>SUMIFS(COT!E:E,COT!$A:$A,YEAR(daily!$A2947),COT!$B:$B,WEEKNUM(daily!$A2947))</f>
        <v>1357125</v>
      </c>
      <c r="O2947">
        <f>SUMIFS(COT!F:F,COT!$A:$A,YEAR(daily!$A2947),COT!$B:$B,WEEKNUM(daily!$A2947))</f>
        <v>321118</v>
      </c>
      <c r="P2947">
        <f>SUMIFS(COT!G:G,COT!$A:$A,YEAR(daily!$A2947),COT!$B:$B,WEEKNUM(daily!$A2947))</f>
        <v>147711</v>
      </c>
      <c r="Q2947">
        <f>SUMIFS(COT!H:H,COT!$A:$A,YEAR(daily!$A2947),COT!$B:$B,WEEKNUM(daily!$A2947))</f>
        <v>339357</v>
      </c>
      <c r="R2947">
        <f>SUMIFS(COT!I:I,COT!$A:$A,YEAR(daily!$A2947),COT!$B:$B,WEEKNUM(daily!$A2947))</f>
        <v>616503</v>
      </c>
      <c r="S2947">
        <f>SUMIFS(COT!J:J,COT!$A:$A,YEAR(daily!$A2947),COT!$B:$B,WEEKNUM(daily!$A2947))</f>
        <v>794522</v>
      </c>
      <c r="T2947">
        <f>SUMIFS(COT!K:K,COT!$A:$A,YEAR(daily!$A2947),COT!$B:$B,WEEKNUM(daily!$A2947))</f>
        <v>80147</v>
      </c>
      <c r="U2947">
        <f>SUMIFS(COT!L:L,COT!$A:$A,YEAR(daily!$A2947),COT!$B:$B,WEEKNUM(daily!$A2947))</f>
        <v>75535</v>
      </c>
      <c r="V2947">
        <f>SUMIFS(COT!M:M,COT!$A:$A,YEAR(daily!$A2947),COT!$B:$B,WEEKNUM(daily!$A2947))</f>
        <v>114</v>
      </c>
      <c r="W2947">
        <f>SUMIFS(COT!N:N,COT!$A:$A,YEAR(daily!$A2947),COT!$B:$B,WEEKNUM(daily!$A2947))</f>
        <v>82</v>
      </c>
      <c r="X2947">
        <f>SUMIFS(COT!O:O,COT!$A:$A,YEAR(daily!$A2947),COT!$B:$B,WEEKNUM(daily!$A2947))</f>
        <v>138</v>
      </c>
      <c r="Y2947">
        <f>SUMIFS(COT!P:P,COT!$A:$A,YEAR(daily!$A2947),COT!$B:$B,WEEKNUM(daily!$A2947))</f>
        <v>85</v>
      </c>
      <c r="Z2947">
        <f>SUMIFS(COT!Q:Q,COT!$A:$A,YEAR(daily!$A2947),COT!$B:$B,WEEKNUM(daily!$A2947))</f>
        <v>98</v>
      </c>
      <c r="AA2947">
        <f>SUMIFS(Saudi!B:B,Saudi!$A:$A,YEAR(daily!$A2947))</f>
        <v>1117.7919999999999</v>
      </c>
      <c r="AB2947">
        <f>SUMIFS(Saudi!C:C,Saudi!$A:$A,YEAR(daily!$A2947))</f>
        <v>837.5</v>
      </c>
      <c r="AC2947">
        <f>SUMIFS(Saudi!F:F,Saudi!$A:$A,YEAR(daily!$A2947))</f>
        <v>4186680</v>
      </c>
      <c r="AD2947">
        <f>SUMIFS(Saudi!G:G,Saudi!$A:$A,YEAR(daily!$A2947))</f>
        <v>95.120400125395847</v>
      </c>
      <c r="AE2947">
        <f>SUMIFS(Saudi!H:H,Saudi!$A:$A,YEAR(daily!$A2947))</f>
        <v>398238676.7969923</v>
      </c>
      <c r="AF2947" s="5">
        <f t="shared" si="117"/>
        <v>11</v>
      </c>
      <c r="AG2947" s="5">
        <f t="shared" si="118"/>
        <v>2011</v>
      </c>
    </row>
    <row r="2948" spans="1:33">
      <c r="A2948" s="3">
        <v>40863</v>
      </c>
      <c r="B2948" s="1">
        <v>81174</v>
      </c>
      <c r="C2948" s="1">
        <v>82100</v>
      </c>
      <c r="D2948" s="1">
        <v>93595</v>
      </c>
      <c r="E2948" s="1">
        <v>102.59</v>
      </c>
      <c r="F2948" s="1">
        <v>102.48</v>
      </c>
      <c r="G2948" s="1">
        <v>102.38</v>
      </c>
      <c r="H2948" s="2">
        <v>53.1</v>
      </c>
      <c r="I2948" s="2">
        <v>29.9</v>
      </c>
      <c r="J2948" s="2">
        <v>88.8</v>
      </c>
      <c r="K2948" s="2">
        <v>90.4</v>
      </c>
      <c r="L2948">
        <f>SUMIFS(US!B:B,US!$D:$D,YEAR(daily!$A2948),US!$E:$E,MONTH(daily!$A2948))</f>
        <v>10717</v>
      </c>
      <c r="M2948">
        <f>SUMIFS(US!C:C,US!$D:$D,YEAR(daily!$A2948),US!$E:$E,MONTH(daily!$A2948))</f>
        <v>19019</v>
      </c>
      <c r="N2948">
        <f>SUMIFS(COT!E:E,COT!$A:$A,YEAR(daily!$A2948),COT!$B:$B,WEEKNUM(daily!$A2948))</f>
        <v>1357125</v>
      </c>
      <c r="O2948">
        <f>SUMIFS(COT!F:F,COT!$A:$A,YEAR(daily!$A2948),COT!$B:$B,WEEKNUM(daily!$A2948))</f>
        <v>321118</v>
      </c>
      <c r="P2948">
        <f>SUMIFS(COT!G:G,COT!$A:$A,YEAR(daily!$A2948),COT!$B:$B,WEEKNUM(daily!$A2948))</f>
        <v>147711</v>
      </c>
      <c r="Q2948">
        <f>SUMIFS(COT!H:H,COT!$A:$A,YEAR(daily!$A2948),COT!$B:$B,WEEKNUM(daily!$A2948))</f>
        <v>339357</v>
      </c>
      <c r="R2948">
        <f>SUMIFS(COT!I:I,COT!$A:$A,YEAR(daily!$A2948),COT!$B:$B,WEEKNUM(daily!$A2948))</f>
        <v>616503</v>
      </c>
      <c r="S2948">
        <f>SUMIFS(COT!J:J,COT!$A:$A,YEAR(daily!$A2948),COT!$B:$B,WEEKNUM(daily!$A2948))</f>
        <v>794522</v>
      </c>
      <c r="T2948">
        <f>SUMIFS(COT!K:K,COT!$A:$A,YEAR(daily!$A2948),COT!$B:$B,WEEKNUM(daily!$A2948))</f>
        <v>80147</v>
      </c>
      <c r="U2948">
        <f>SUMIFS(COT!L:L,COT!$A:$A,YEAR(daily!$A2948),COT!$B:$B,WEEKNUM(daily!$A2948))</f>
        <v>75535</v>
      </c>
      <c r="V2948">
        <f>SUMIFS(COT!M:M,COT!$A:$A,YEAR(daily!$A2948),COT!$B:$B,WEEKNUM(daily!$A2948))</f>
        <v>114</v>
      </c>
      <c r="W2948">
        <f>SUMIFS(COT!N:N,COT!$A:$A,YEAR(daily!$A2948),COT!$B:$B,WEEKNUM(daily!$A2948))</f>
        <v>82</v>
      </c>
      <c r="X2948">
        <f>SUMIFS(COT!O:O,COT!$A:$A,YEAR(daily!$A2948),COT!$B:$B,WEEKNUM(daily!$A2948))</f>
        <v>138</v>
      </c>
      <c r="Y2948">
        <f>SUMIFS(COT!P:P,COT!$A:$A,YEAR(daily!$A2948),COT!$B:$B,WEEKNUM(daily!$A2948))</f>
        <v>85</v>
      </c>
      <c r="Z2948">
        <f>SUMIFS(COT!Q:Q,COT!$A:$A,YEAR(daily!$A2948),COT!$B:$B,WEEKNUM(daily!$A2948))</f>
        <v>98</v>
      </c>
      <c r="AA2948">
        <f>SUMIFS(Saudi!B:B,Saudi!$A:$A,YEAR(daily!$A2948))</f>
        <v>1117.7919999999999</v>
      </c>
      <c r="AB2948">
        <f>SUMIFS(Saudi!C:C,Saudi!$A:$A,YEAR(daily!$A2948))</f>
        <v>837.5</v>
      </c>
      <c r="AC2948">
        <f>SUMIFS(Saudi!F:F,Saudi!$A:$A,YEAR(daily!$A2948))</f>
        <v>4186680</v>
      </c>
      <c r="AD2948">
        <f>SUMIFS(Saudi!G:G,Saudi!$A:$A,YEAR(daily!$A2948))</f>
        <v>95.120400125395847</v>
      </c>
      <c r="AE2948">
        <f>SUMIFS(Saudi!H:H,Saudi!$A:$A,YEAR(daily!$A2948))</f>
        <v>398238676.7969923</v>
      </c>
      <c r="AF2948" s="5">
        <f t="shared" si="117"/>
        <v>11</v>
      </c>
      <c r="AG2948" s="5">
        <f t="shared" si="118"/>
        <v>2011</v>
      </c>
    </row>
    <row r="2949" spans="1:33">
      <c r="A2949" s="3">
        <v>40864</v>
      </c>
      <c r="B2949" s="1">
        <v>38966</v>
      </c>
      <c r="C2949" s="1">
        <v>81309</v>
      </c>
      <c r="D2949" s="1">
        <v>95594</v>
      </c>
      <c r="E2949" s="1">
        <v>98.82</v>
      </c>
      <c r="F2949" s="1">
        <v>98.9</v>
      </c>
      <c r="G2949" s="1">
        <v>98.89</v>
      </c>
      <c r="H2949" s="2">
        <v>53.1</v>
      </c>
      <c r="I2949" s="2">
        <v>29.9</v>
      </c>
      <c r="J2949" s="2">
        <v>88.8</v>
      </c>
      <c r="K2949" s="2">
        <v>90.4</v>
      </c>
      <c r="L2949">
        <f>SUMIFS(US!B:B,US!$D:$D,YEAR(daily!$A2949),US!$E:$E,MONTH(daily!$A2949))</f>
        <v>10717</v>
      </c>
      <c r="M2949">
        <f>SUMIFS(US!C:C,US!$D:$D,YEAR(daily!$A2949),US!$E:$E,MONTH(daily!$A2949))</f>
        <v>19019</v>
      </c>
      <c r="N2949">
        <f>SUMIFS(COT!E:E,COT!$A:$A,YEAR(daily!$A2949),COT!$B:$B,WEEKNUM(daily!$A2949))</f>
        <v>1357125</v>
      </c>
      <c r="O2949">
        <f>SUMIFS(COT!F:F,COT!$A:$A,YEAR(daily!$A2949),COT!$B:$B,WEEKNUM(daily!$A2949))</f>
        <v>321118</v>
      </c>
      <c r="P2949">
        <f>SUMIFS(COT!G:G,COT!$A:$A,YEAR(daily!$A2949),COT!$B:$B,WEEKNUM(daily!$A2949))</f>
        <v>147711</v>
      </c>
      <c r="Q2949">
        <f>SUMIFS(COT!H:H,COT!$A:$A,YEAR(daily!$A2949),COT!$B:$B,WEEKNUM(daily!$A2949))</f>
        <v>339357</v>
      </c>
      <c r="R2949">
        <f>SUMIFS(COT!I:I,COT!$A:$A,YEAR(daily!$A2949),COT!$B:$B,WEEKNUM(daily!$A2949))</f>
        <v>616503</v>
      </c>
      <c r="S2949">
        <f>SUMIFS(COT!J:J,COT!$A:$A,YEAR(daily!$A2949),COT!$B:$B,WEEKNUM(daily!$A2949))</f>
        <v>794522</v>
      </c>
      <c r="T2949">
        <f>SUMIFS(COT!K:K,COT!$A:$A,YEAR(daily!$A2949),COT!$B:$B,WEEKNUM(daily!$A2949))</f>
        <v>80147</v>
      </c>
      <c r="U2949">
        <f>SUMIFS(COT!L:L,COT!$A:$A,YEAR(daily!$A2949),COT!$B:$B,WEEKNUM(daily!$A2949))</f>
        <v>75535</v>
      </c>
      <c r="V2949">
        <f>SUMIFS(COT!M:M,COT!$A:$A,YEAR(daily!$A2949),COT!$B:$B,WEEKNUM(daily!$A2949))</f>
        <v>114</v>
      </c>
      <c r="W2949">
        <f>SUMIFS(COT!N:N,COT!$A:$A,YEAR(daily!$A2949),COT!$B:$B,WEEKNUM(daily!$A2949))</f>
        <v>82</v>
      </c>
      <c r="X2949">
        <f>SUMIFS(COT!O:O,COT!$A:$A,YEAR(daily!$A2949),COT!$B:$B,WEEKNUM(daily!$A2949))</f>
        <v>138</v>
      </c>
      <c r="Y2949">
        <f>SUMIFS(COT!P:P,COT!$A:$A,YEAR(daily!$A2949),COT!$B:$B,WEEKNUM(daily!$A2949))</f>
        <v>85</v>
      </c>
      <c r="Z2949">
        <f>SUMIFS(COT!Q:Q,COT!$A:$A,YEAR(daily!$A2949),COT!$B:$B,WEEKNUM(daily!$A2949))</f>
        <v>98</v>
      </c>
      <c r="AA2949">
        <f>SUMIFS(Saudi!B:B,Saudi!$A:$A,YEAR(daily!$A2949))</f>
        <v>1117.7919999999999</v>
      </c>
      <c r="AB2949">
        <f>SUMIFS(Saudi!C:C,Saudi!$A:$A,YEAR(daily!$A2949))</f>
        <v>837.5</v>
      </c>
      <c r="AC2949">
        <f>SUMIFS(Saudi!F:F,Saudi!$A:$A,YEAR(daily!$A2949))</f>
        <v>4186680</v>
      </c>
      <c r="AD2949">
        <f>SUMIFS(Saudi!G:G,Saudi!$A:$A,YEAR(daily!$A2949))</f>
        <v>95.120400125395847</v>
      </c>
      <c r="AE2949">
        <f>SUMIFS(Saudi!H:H,Saudi!$A:$A,YEAR(daily!$A2949))</f>
        <v>398238676.7969923</v>
      </c>
      <c r="AF2949" s="5">
        <f t="shared" si="117"/>
        <v>11</v>
      </c>
      <c r="AG2949" s="5">
        <f t="shared" si="118"/>
        <v>2011</v>
      </c>
    </row>
    <row r="2950" spans="1:33">
      <c r="A2950" s="3">
        <v>40865</v>
      </c>
      <c r="B2950" s="1">
        <v>3430</v>
      </c>
      <c r="C2950" s="1">
        <v>78828</v>
      </c>
      <c r="D2950" s="1">
        <v>95480</v>
      </c>
      <c r="E2950" s="1">
        <v>97.41</v>
      </c>
      <c r="F2950" s="1">
        <v>97.63</v>
      </c>
      <c r="G2950" s="1">
        <v>97.62</v>
      </c>
      <c r="H2950" s="2">
        <v>53.1</v>
      </c>
      <c r="I2950" s="2">
        <v>29.9</v>
      </c>
      <c r="J2950" s="2">
        <v>88.8</v>
      </c>
      <c r="K2950" s="2">
        <v>90.4</v>
      </c>
      <c r="L2950">
        <f>SUMIFS(US!B:B,US!$D:$D,YEAR(daily!$A2950),US!$E:$E,MONTH(daily!$A2950))</f>
        <v>10717</v>
      </c>
      <c r="M2950">
        <f>SUMIFS(US!C:C,US!$D:$D,YEAR(daily!$A2950),US!$E:$E,MONTH(daily!$A2950))</f>
        <v>19019</v>
      </c>
      <c r="N2950">
        <f>SUMIFS(COT!E:E,COT!$A:$A,YEAR(daily!$A2950),COT!$B:$B,WEEKNUM(daily!$A2950))</f>
        <v>1357125</v>
      </c>
      <c r="O2950">
        <f>SUMIFS(COT!F:F,COT!$A:$A,YEAR(daily!$A2950),COT!$B:$B,WEEKNUM(daily!$A2950))</f>
        <v>321118</v>
      </c>
      <c r="P2950">
        <f>SUMIFS(COT!G:G,COT!$A:$A,YEAR(daily!$A2950),COT!$B:$B,WEEKNUM(daily!$A2950))</f>
        <v>147711</v>
      </c>
      <c r="Q2950">
        <f>SUMIFS(COT!H:H,COT!$A:$A,YEAR(daily!$A2950),COT!$B:$B,WEEKNUM(daily!$A2950))</f>
        <v>339357</v>
      </c>
      <c r="R2950">
        <f>SUMIFS(COT!I:I,COT!$A:$A,YEAR(daily!$A2950),COT!$B:$B,WEEKNUM(daily!$A2950))</f>
        <v>616503</v>
      </c>
      <c r="S2950">
        <f>SUMIFS(COT!J:J,COT!$A:$A,YEAR(daily!$A2950),COT!$B:$B,WEEKNUM(daily!$A2950))</f>
        <v>794522</v>
      </c>
      <c r="T2950">
        <f>SUMIFS(COT!K:K,COT!$A:$A,YEAR(daily!$A2950),COT!$B:$B,WEEKNUM(daily!$A2950))</f>
        <v>80147</v>
      </c>
      <c r="U2950">
        <f>SUMIFS(COT!L:L,COT!$A:$A,YEAR(daily!$A2950),COT!$B:$B,WEEKNUM(daily!$A2950))</f>
        <v>75535</v>
      </c>
      <c r="V2950">
        <f>SUMIFS(COT!M:M,COT!$A:$A,YEAR(daily!$A2950),COT!$B:$B,WEEKNUM(daily!$A2950))</f>
        <v>114</v>
      </c>
      <c r="W2950">
        <f>SUMIFS(COT!N:N,COT!$A:$A,YEAR(daily!$A2950),COT!$B:$B,WEEKNUM(daily!$A2950))</f>
        <v>82</v>
      </c>
      <c r="X2950">
        <f>SUMIFS(COT!O:O,COT!$A:$A,YEAR(daily!$A2950),COT!$B:$B,WEEKNUM(daily!$A2950))</f>
        <v>138</v>
      </c>
      <c r="Y2950">
        <f>SUMIFS(COT!P:P,COT!$A:$A,YEAR(daily!$A2950),COT!$B:$B,WEEKNUM(daily!$A2950))</f>
        <v>85</v>
      </c>
      <c r="Z2950">
        <f>SUMIFS(COT!Q:Q,COT!$A:$A,YEAR(daily!$A2950),COT!$B:$B,WEEKNUM(daily!$A2950))</f>
        <v>98</v>
      </c>
      <c r="AA2950">
        <f>SUMIFS(Saudi!B:B,Saudi!$A:$A,YEAR(daily!$A2950))</f>
        <v>1117.7919999999999</v>
      </c>
      <c r="AB2950">
        <f>SUMIFS(Saudi!C:C,Saudi!$A:$A,YEAR(daily!$A2950))</f>
        <v>837.5</v>
      </c>
      <c r="AC2950">
        <f>SUMIFS(Saudi!F:F,Saudi!$A:$A,YEAR(daily!$A2950))</f>
        <v>4186680</v>
      </c>
      <c r="AD2950">
        <f>SUMIFS(Saudi!G:G,Saudi!$A:$A,YEAR(daily!$A2950))</f>
        <v>95.120400125395847</v>
      </c>
      <c r="AE2950">
        <f>SUMIFS(Saudi!H:H,Saudi!$A:$A,YEAR(daily!$A2950))</f>
        <v>398238676.7969923</v>
      </c>
      <c r="AF2950" s="5">
        <f t="shared" si="117"/>
        <v>11</v>
      </c>
      <c r="AG2950" s="5">
        <f t="shared" si="118"/>
        <v>2011</v>
      </c>
    </row>
    <row r="2951" spans="1:33">
      <c r="A2951" s="3">
        <v>40868</v>
      </c>
      <c r="B2951" s="1">
        <v>339048</v>
      </c>
      <c r="C2951" s="1">
        <v>95850</v>
      </c>
      <c r="D2951" s="1">
        <v>41215</v>
      </c>
      <c r="E2951" s="1">
        <v>96.92</v>
      </c>
      <c r="F2951" s="1">
        <v>97.06</v>
      </c>
      <c r="G2951" s="1">
        <v>97.09</v>
      </c>
      <c r="H2951" s="2">
        <v>53.1</v>
      </c>
      <c r="I2951" s="2">
        <v>29.9</v>
      </c>
      <c r="J2951" s="2">
        <v>88.8</v>
      </c>
      <c r="K2951" s="2">
        <v>90.4</v>
      </c>
      <c r="L2951">
        <f>SUMIFS(US!B:B,US!$D:$D,YEAR(daily!$A2951),US!$E:$E,MONTH(daily!$A2951))</f>
        <v>10717</v>
      </c>
      <c r="M2951">
        <f>SUMIFS(US!C:C,US!$D:$D,YEAR(daily!$A2951),US!$E:$E,MONTH(daily!$A2951))</f>
        <v>19019</v>
      </c>
      <c r="N2951">
        <f>SUMIFS(COT!E:E,COT!$A:$A,YEAR(daily!$A2951),COT!$B:$B,WEEKNUM(daily!$A2951))</f>
        <v>1295618</v>
      </c>
      <c r="O2951">
        <f>SUMIFS(COT!F:F,COT!$A:$A,YEAR(daily!$A2951),COT!$B:$B,WEEKNUM(daily!$A2951))</f>
        <v>313952</v>
      </c>
      <c r="P2951">
        <f>SUMIFS(COT!G:G,COT!$A:$A,YEAR(daily!$A2951),COT!$B:$B,WEEKNUM(daily!$A2951))</f>
        <v>156606</v>
      </c>
      <c r="Q2951">
        <f>SUMIFS(COT!H:H,COT!$A:$A,YEAR(daily!$A2951),COT!$B:$B,WEEKNUM(daily!$A2951))</f>
        <v>329069</v>
      </c>
      <c r="R2951">
        <f>SUMIFS(COT!I:I,COT!$A:$A,YEAR(daily!$A2951),COT!$B:$B,WEEKNUM(daily!$A2951))</f>
        <v>573814</v>
      </c>
      <c r="S2951">
        <f>SUMIFS(COT!J:J,COT!$A:$A,YEAR(daily!$A2951),COT!$B:$B,WEEKNUM(daily!$A2951))</f>
        <v>751277</v>
      </c>
      <c r="T2951">
        <f>SUMIFS(COT!K:K,COT!$A:$A,YEAR(daily!$A2951),COT!$B:$B,WEEKNUM(daily!$A2951))</f>
        <v>78783</v>
      </c>
      <c r="U2951">
        <f>SUMIFS(COT!L:L,COT!$A:$A,YEAR(daily!$A2951),COT!$B:$B,WEEKNUM(daily!$A2951))</f>
        <v>58666</v>
      </c>
      <c r="V2951">
        <f>SUMIFS(COT!M:M,COT!$A:$A,YEAR(daily!$A2951),COT!$B:$B,WEEKNUM(daily!$A2951))</f>
        <v>114</v>
      </c>
      <c r="W2951">
        <f>SUMIFS(COT!N:N,COT!$A:$A,YEAR(daily!$A2951),COT!$B:$B,WEEKNUM(daily!$A2951))</f>
        <v>83</v>
      </c>
      <c r="X2951">
        <f>SUMIFS(COT!O:O,COT!$A:$A,YEAR(daily!$A2951),COT!$B:$B,WEEKNUM(daily!$A2951))</f>
        <v>129</v>
      </c>
      <c r="Y2951">
        <f>SUMIFS(COT!P:P,COT!$A:$A,YEAR(daily!$A2951),COT!$B:$B,WEEKNUM(daily!$A2951))</f>
        <v>88</v>
      </c>
      <c r="Z2951">
        <f>SUMIFS(COT!Q:Q,COT!$A:$A,YEAR(daily!$A2951),COT!$B:$B,WEEKNUM(daily!$A2951))</f>
        <v>105</v>
      </c>
      <c r="AA2951">
        <f>SUMIFS(Saudi!B:B,Saudi!$A:$A,YEAR(daily!$A2951))</f>
        <v>1117.7919999999999</v>
      </c>
      <c r="AB2951">
        <f>SUMIFS(Saudi!C:C,Saudi!$A:$A,YEAR(daily!$A2951))</f>
        <v>837.5</v>
      </c>
      <c r="AC2951">
        <f>SUMIFS(Saudi!F:F,Saudi!$A:$A,YEAR(daily!$A2951))</f>
        <v>4186680</v>
      </c>
      <c r="AD2951">
        <f>SUMIFS(Saudi!G:G,Saudi!$A:$A,YEAR(daily!$A2951))</f>
        <v>95.120400125395847</v>
      </c>
      <c r="AE2951">
        <f>SUMIFS(Saudi!H:H,Saudi!$A:$A,YEAR(daily!$A2951))</f>
        <v>398238676.7969923</v>
      </c>
      <c r="AF2951" s="5">
        <f t="shared" si="117"/>
        <v>11</v>
      </c>
      <c r="AG2951" s="5">
        <f t="shared" si="118"/>
        <v>2011</v>
      </c>
    </row>
    <row r="2952" spans="1:33">
      <c r="A2952" s="3">
        <v>40869</v>
      </c>
      <c r="B2952" s="1">
        <v>335647</v>
      </c>
      <c r="C2952" s="1">
        <v>100314</v>
      </c>
      <c r="D2952" s="1">
        <v>43176</v>
      </c>
      <c r="E2952" s="1">
        <v>98.01</v>
      </c>
      <c r="F2952" s="1">
        <v>98.36</v>
      </c>
      <c r="G2952" s="1">
        <v>98.46</v>
      </c>
      <c r="H2952" s="2">
        <v>53.1</v>
      </c>
      <c r="I2952" s="2">
        <v>29.9</v>
      </c>
      <c r="J2952" s="2">
        <v>88.8</v>
      </c>
      <c r="K2952" s="2">
        <v>90.4</v>
      </c>
      <c r="L2952">
        <f>SUMIFS(US!B:B,US!$D:$D,YEAR(daily!$A2952),US!$E:$E,MONTH(daily!$A2952))</f>
        <v>10717</v>
      </c>
      <c r="M2952">
        <f>SUMIFS(US!C:C,US!$D:$D,YEAR(daily!$A2952),US!$E:$E,MONTH(daily!$A2952))</f>
        <v>19019</v>
      </c>
      <c r="N2952">
        <f>SUMIFS(COT!E:E,COT!$A:$A,YEAR(daily!$A2952),COT!$B:$B,WEEKNUM(daily!$A2952))</f>
        <v>1295618</v>
      </c>
      <c r="O2952">
        <f>SUMIFS(COT!F:F,COT!$A:$A,YEAR(daily!$A2952),COT!$B:$B,WEEKNUM(daily!$A2952))</f>
        <v>313952</v>
      </c>
      <c r="P2952">
        <f>SUMIFS(COT!G:G,COT!$A:$A,YEAR(daily!$A2952),COT!$B:$B,WEEKNUM(daily!$A2952))</f>
        <v>156606</v>
      </c>
      <c r="Q2952">
        <f>SUMIFS(COT!H:H,COT!$A:$A,YEAR(daily!$A2952),COT!$B:$B,WEEKNUM(daily!$A2952))</f>
        <v>329069</v>
      </c>
      <c r="R2952">
        <f>SUMIFS(COT!I:I,COT!$A:$A,YEAR(daily!$A2952),COT!$B:$B,WEEKNUM(daily!$A2952))</f>
        <v>573814</v>
      </c>
      <c r="S2952">
        <f>SUMIFS(COT!J:J,COT!$A:$A,YEAR(daily!$A2952),COT!$B:$B,WEEKNUM(daily!$A2952))</f>
        <v>751277</v>
      </c>
      <c r="T2952">
        <f>SUMIFS(COT!K:K,COT!$A:$A,YEAR(daily!$A2952),COT!$B:$B,WEEKNUM(daily!$A2952))</f>
        <v>78783</v>
      </c>
      <c r="U2952">
        <f>SUMIFS(COT!L:L,COT!$A:$A,YEAR(daily!$A2952),COT!$B:$B,WEEKNUM(daily!$A2952))</f>
        <v>58666</v>
      </c>
      <c r="V2952">
        <f>SUMIFS(COT!M:M,COT!$A:$A,YEAR(daily!$A2952),COT!$B:$B,WEEKNUM(daily!$A2952))</f>
        <v>114</v>
      </c>
      <c r="W2952">
        <f>SUMIFS(COT!N:N,COT!$A:$A,YEAR(daily!$A2952),COT!$B:$B,WEEKNUM(daily!$A2952))</f>
        <v>83</v>
      </c>
      <c r="X2952">
        <f>SUMIFS(COT!O:O,COT!$A:$A,YEAR(daily!$A2952),COT!$B:$B,WEEKNUM(daily!$A2952))</f>
        <v>129</v>
      </c>
      <c r="Y2952">
        <f>SUMIFS(COT!P:P,COT!$A:$A,YEAR(daily!$A2952),COT!$B:$B,WEEKNUM(daily!$A2952))</f>
        <v>88</v>
      </c>
      <c r="Z2952">
        <f>SUMIFS(COT!Q:Q,COT!$A:$A,YEAR(daily!$A2952),COT!$B:$B,WEEKNUM(daily!$A2952))</f>
        <v>105</v>
      </c>
      <c r="AA2952">
        <f>SUMIFS(Saudi!B:B,Saudi!$A:$A,YEAR(daily!$A2952))</f>
        <v>1117.7919999999999</v>
      </c>
      <c r="AB2952">
        <f>SUMIFS(Saudi!C:C,Saudi!$A:$A,YEAR(daily!$A2952))</f>
        <v>837.5</v>
      </c>
      <c r="AC2952">
        <f>SUMIFS(Saudi!F:F,Saudi!$A:$A,YEAR(daily!$A2952))</f>
        <v>4186680</v>
      </c>
      <c r="AD2952">
        <f>SUMIFS(Saudi!G:G,Saudi!$A:$A,YEAR(daily!$A2952))</f>
        <v>95.120400125395847</v>
      </c>
      <c r="AE2952">
        <f>SUMIFS(Saudi!H:H,Saudi!$A:$A,YEAR(daily!$A2952))</f>
        <v>398238676.7969923</v>
      </c>
      <c r="AF2952" s="5">
        <f t="shared" si="117"/>
        <v>11</v>
      </c>
      <c r="AG2952" s="5">
        <f t="shared" si="118"/>
        <v>2011</v>
      </c>
    </row>
    <row r="2953" spans="1:33">
      <c r="A2953" s="3">
        <v>40870</v>
      </c>
      <c r="B2953" s="1">
        <v>328695</v>
      </c>
      <c r="C2953" s="1">
        <v>99920</v>
      </c>
      <c r="D2953" s="1">
        <v>40956</v>
      </c>
      <c r="E2953" s="1">
        <v>96.17</v>
      </c>
      <c r="F2953" s="1">
        <v>96.56</v>
      </c>
      <c r="G2953" s="1">
        <v>96.7</v>
      </c>
      <c r="H2953" s="2">
        <v>53.1</v>
      </c>
      <c r="I2953" s="2">
        <v>29.9</v>
      </c>
      <c r="J2953" s="2">
        <v>88.8</v>
      </c>
      <c r="K2953" s="2">
        <v>90.4</v>
      </c>
      <c r="L2953">
        <f>SUMIFS(US!B:B,US!$D:$D,YEAR(daily!$A2953),US!$E:$E,MONTH(daily!$A2953))</f>
        <v>10717</v>
      </c>
      <c r="M2953">
        <f>SUMIFS(US!C:C,US!$D:$D,YEAR(daily!$A2953),US!$E:$E,MONTH(daily!$A2953))</f>
        <v>19019</v>
      </c>
      <c r="N2953">
        <f>SUMIFS(COT!E:E,COT!$A:$A,YEAR(daily!$A2953),COT!$B:$B,WEEKNUM(daily!$A2953))</f>
        <v>1295618</v>
      </c>
      <c r="O2953">
        <f>SUMIFS(COT!F:F,COT!$A:$A,YEAR(daily!$A2953),COT!$B:$B,WEEKNUM(daily!$A2953))</f>
        <v>313952</v>
      </c>
      <c r="P2953">
        <f>SUMIFS(COT!G:G,COT!$A:$A,YEAR(daily!$A2953),COT!$B:$B,WEEKNUM(daily!$A2953))</f>
        <v>156606</v>
      </c>
      <c r="Q2953">
        <f>SUMIFS(COT!H:H,COT!$A:$A,YEAR(daily!$A2953),COT!$B:$B,WEEKNUM(daily!$A2953))</f>
        <v>329069</v>
      </c>
      <c r="R2953">
        <f>SUMIFS(COT!I:I,COT!$A:$A,YEAR(daily!$A2953),COT!$B:$B,WEEKNUM(daily!$A2953))</f>
        <v>573814</v>
      </c>
      <c r="S2953">
        <f>SUMIFS(COT!J:J,COT!$A:$A,YEAR(daily!$A2953),COT!$B:$B,WEEKNUM(daily!$A2953))</f>
        <v>751277</v>
      </c>
      <c r="T2953">
        <f>SUMIFS(COT!K:K,COT!$A:$A,YEAR(daily!$A2953),COT!$B:$B,WEEKNUM(daily!$A2953))</f>
        <v>78783</v>
      </c>
      <c r="U2953">
        <f>SUMIFS(COT!L:L,COT!$A:$A,YEAR(daily!$A2953),COT!$B:$B,WEEKNUM(daily!$A2953))</f>
        <v>58666</v>
      </c>
      <c r="V2953">
        <f>SUMIFS(COT!M:M,COT!$A:$A,YEAR(daily!$A2953),COT!$B:$B,WEEKNUM(daily!$A2953))</f>
        <v>114</v>
      </c>
      <c r="W2953">
        <f>SUMIFS(COT!N:N,COT!$A:$A,YEAR(daily!$A2953),COT!$B:$B,WEEKNUM(daily!$A2953))</f>
        <v>83</v>
      </c>
      <c r="X2953">
        <f>SUMIFS(COT!O:O,COT!$A:$A,YEAR(daily!$A2953),COT!$B:$B,WEEKNUM(daily!$A2953))</f>
        <v>129</v>
      </c>
      <c r="Y2953">
        <f>SUMIFS(COT!P:P,COT!$A:$A,YEAR(daily!$A2953),COT!$B:$B,WEEKNUM(daily!$A2953))</f>
        <v>88</v>
      </c>
      <c r="Z2953">
        <f>SUMIFS(COT!Q:Q,COT!$A:$A,YEAR(daily!$A2953),COT!$B:$B,WEEKNUM(daily!$A2953))</f>
        <v>105</v>
      </c>
      <c r="AA2953">
        <f>SUMIFS(Saudi!B:B,Saudi!$A:$A,YEAR(daily!$A2953))</f>
        <v>1117.7919999999999</v>
      </c>
      <c r="AB2953">
        <f>SUMIFS(Saudi!C:C,Saudi!$A:$A,YEAR(daily!$A2953))</f>
        <v>837.5</v>
      </c>
      <c r="AC2953">
        <f>SUMIFS(Saudi!F:F,Saudi!$A:$A,YEAR(daily!$A2953))</f>
        <v>4186680</v>
      </c>
      <c r="AD2953">
        <f>SUMIFS(Saudi!G:G,Saudi!$A:$A,YEAR(daily!$A2953))</f>
        <v>95.120400125395847</v>
      </c>
      <c r="AE2953">
        <f>SUMIFS(Saudi!H:H,Saudi!$A:$A,YEAR(daily!$A2953))</f>
        <v>398238676.7969923</v>
      </c>
      <c r="AF2953" s="5">
        <f t="shared" si="117"/>
        <v>11</v>
      </c>
      <c r="AG2953" s="5">
        <f t="shared" si="118"/>
        <v>2011</v>
      </c>
    </row>
    <row r="2954" spans="1:33">
      <c r="A2954" s="3">
        <v>40872</v>
      </c>
      <c r="B2954" s="1">
        <v>326170</v>
      </c>
      <c r="C2954" s="1">
        <v>102793</v>
      </c>
      <c r="D2954" s="1">
        <v>42260</v>
      </c>
      <c r="E2954" s="1">
        <v>96.77</v>
      </c>
      <c r="F2954" s="1">
        <v>97.03</v>
      </c>
      <c r="G2954" s="1">
        <v>97.05</v>
      </c>
      <c r="H2954" s="2">
        <v>53.1</v>
      </c>
      <c r="I2954" s="2">
        <v>29.9</v>
      </c>
      <c r="J2954" s="2">
        <v>88.8</v>
      </c>
      <c r="K2954" s="2">
        <v>90.4</v>
      </c>
      <c r="L2954">
        <f>SUMIFS(US!B:B,US!$D:$D,YEAR(daily!$A2954),US!$E:$E,MONTH(daily!$A2954))</f>
        <v>10717</v>
      </c>
      <c r="M2954">
        <f>SUMIFS(US!C:C,US!$D:$D,YEAR(daily!$A2954),US!$E:$E,MONTH(daily!$A2954))</f>
        <v>19019</v>
      </c>
      <c r="N2954">
        <f>SUMIFS(COT!E:E,COT!$A:$A,YEAR(daily!$A2954),COT!$B:$B,WEEKNUM(daily!$A2954))</f>
        <v>1295618</v>
      </c>
      <c r="O2954">
        <f>SUMIFS(COT!F:F,COT!$A:$A,YEAR(daily!$A2954),COT!$B:$B,WEEKNUM(daily!$A2954))</f>
        <v>313952</v>
      </c>
      <c r="P2954">
        <f>SUMIFS(COT!G:G,COT!$A:$A,YEAR(daily!$A2954),COT!$B:$B,WEEKNUM(daily!$A2954))</f>
        <v>156606</v>
      </c>
      <c r="Q2954">
        <f>SUMIFS(COT!H:H,COT!$A:$A,YEAR(daily!$A2954),COT!$B:$B,WEEKNUM(daily!$A2954))</f>
        <v>329069</v>
      </c>
      <c r="R2954">
        <f>SUMIFS(COT!I:I,COT!$A:$A,YEAR(daily!$A2954),COT!$B:$B,WEEKNUM(daily!$A2954))</f>
        <v>573814</v>
      </c>
      <c r="S2954">
        <f>SUMIFS(COT!J:J,COT!$A:$A,YEAR(daily!$A2954),COT!$B:$B,WEEKNUM(daily!$A2954))</f>
        <v>751277</v>
      </c>
      <c r="T2954">
        <f>SUMIFS(COT!K:K,COT!$A:$A,YEAR(daily!$A2954),COT!$B:$B,WEEKNUM(daily!$A2954))</f>
        <v>78783</v>
      </c>
      <c r="U2954">
        <f>SUMIFS(COT!L:L,COT!$A:$A,YEAR(daily!$A2954),COT!$B:$B,WEEKNUM(daily!$A2954))</f>
        <v>58666</v>
      </c>
      <c r="V2954">
        <f>SUMIFS(COT!M:M,COT!$A:$A,YEAR(daily!$A2954),COT!$B:$B,WEEKNUM(daily!$A2954))</f>
        <v>114</v>
      </c>
      <c r="W2954">
        <f>SUMIFS(COT!N:N,COT!$A:$A,YEAR(daily!$A2954),COT!$B:$B,WEEKNUM(daily!$A2954))</f>
        <v>83</v>
      </c>
      <c r="X2954">
        <f>SUMIFS(COT!O:O,COT!$A:$A,YEAR(daily!$A2954),COT!$B:$B,WEEKNUM(daily!$A2954))</f>
        <v>129</v>
      </c>
      <c r="Y2954">
        <f>SUMIFS(COT!P:P,COT!$A:$A,YEAR(daily!$A2954),COT!$B:$B,WEEKNUM(daily!$A2954))</f>
        <v>88</v>
      </c>
      <c r="Z2954">
        <f>SUMIFS(COT!Q:Q,COT!$A:$A,YEAR(daily!$A2954),COT!$B:$B,WEEKNUM(daily!$A2954))</f>
        <v>105</v>
      </c>
      <c r="AA2954">
        <f>SUMIFS(Saudi!B:B,Saudi!$A:$A,YEAR(daily!$A2954))</f>
        <v>1117.7919999999999</v>
      </c>
      <c r="AB2954">
        <f>SUMIFS(Saudi!C:C,Saudi!$A:$A,YEAR(daily!$A2954))</f>
        <v>837.5</v>
      </c>
      <c r="AC2954">
        <f>SUMIFS(Saudi!F:F,Saudi!$A:$A,YEAR(daily!$A2954))</f>
        <v>4186680</v>
      </c>
      <c r="AD2954">
        <f>SUMIFS(Saudi!G:G,Saudi!$A:$A,YEAR(daily!$A2954))</f>
        <v>95.120400125395847</v>
      </c>
      <c r="AE2954">
        <f>SUMIFS(Saudi!H:H,Saudi!$A:$A,YEAR(daily!$A2954))</f>
        <v>398238676.7969923</v>
      </c>
      <c r="AF2954" s="5">
        <f t="shared" si="117"/>
        <v>11</v>
      </c>
      <c r="AG2954" s="5">
        <f t="shared" si="118"/>
        <v>2011</v>
      </c>
    </row>
    <row r="2955" spans="1:33">
      <c r="A2955" s="3">
        <v>40875</v>
      </c>
      <c r="B2955" s="1">
        <v>318158</v>
      </c>
      <c r="C2955" s="1">
        <v>104866</v>
      </c>
      <c r="D2955" s="1">
        <v>42566</v>
      </c>
      <c r="E2955" s="1">
        <v>98.21</v>
      </c>
      <c r="F2955" s="1">
        <v>98.43</v>
      </c>
      <c r="G2955" s="1">
        <v>98.45</v>
      </c>
      <c r="H2955" s="2">
        <v>53.1</v>
      </c>
      <c r="I2955" s="2">
        <v>29.9</v>
      </c>
      <c r="J2955" s="2">
        <v>88.8</v>
      </c>
      <c r="K2955" s="2">
        <v>90.4</v>
      </c>
      <c r="L2955">
        <f>SUMIFS(US!B:B,US!$D:$D,YEAR(daily!$A2955),US!$E:$E,MONTH(daily!$A2955))</f>
        <v>10717</v>
      </c>
      <c r="M2955">
        <f>SUMIFS(US!C:C,US!$D:$D,YEAR(daily!$A2955),US!$E:$E,MONTH(daily!$A2955))</f>
        <v>19019</v>
      </c>
      <c r="N2955">
        <f>SUMIFS(COT!E:E,COT!$A:$A,YEAR(daily!$A2955),COT!$B:$B,WEEKNUM(daily!$A2955))</f>
        <v>1302512</v>
      </c>
      <c r="O2955">
        <f>SUMIFS(COT!F:F,COT!$A:$A,YEAR(daily!$A2955),COT!$B:$B,WEEKNUM(daily!$A2955))</f>
        <v>308005</v>
      </c>
      <c r="P2955">
        <f>SUMIFS(COT!G:G,COT!$A:$A,YEAR(daily!$A2955),COT!$B:$B,WEEKNUM(daily!$A2955))</f>
        <v>151526</v>
      </c>
      <c r="Q2955">
        <f>SUMIFS(COT!H:H,COT!$A:$A,YEAR(daily!$A2955),COT!$B:$B,WEEKNUM(daily!$A2955))</f>
        <v>336064</v>
      </c>
      <c r="R2955">
        <f>SUMIFS(COT!I:I,COT!$A:$A,YEAR(daily!$A2955),COT!$B:$B,WEEKNUM(daily!$A2955))</f>
        <v>576726</v>
      </c>
      <c r="S2955">
        <f>SUMIFS(COT!J:J,COT!$A:$A,YEAR(daily!$A2955),COT!$B:$B,WEEKNUM(daily!$A2955))</f>
        <v>754556</v>
      </c>
      <c r="T2955">
        <f>SUMIFS(COT!K:K,COT!$A:$A,YEAR(daily!$A2955),COT!$B:$B,WEEKNUM(daily!$A2955))</f>
        <v>81717</v>
      </c>
      <c r="U2955">
        <f>SUMIFS(COT!L:L,COT!$A:$A,YEAR(daily!$A2955),COT!$B:$B,WEEKNUM(daily!$A2955))</f>
        <v>60366</v>
      </c>
      <c r="V2955">
        <f>SUMIFS(COT!M:M,COT!$A:$A,YEAR(daily!$A2955),COT!$B:$B,WEEKNUM(daily!$A2955))</f>
        <v>112</v>
      </c>
      <c r="W2955">
        <f>SUMIFS(COT!N:N,COT!$A:$A,YEAR(daily!$A2955),COT!$B:$B,WEEKNUM(daily!$A2955))</f>
        <v>84</v>
      </c>
      <c r="X2955">
        <f>SUMIFS(COT!O:O,COT!$A:$A,YEAR(daily!$A2955),COT!$B:$B,WEEKNUM(daily!$A2955))</f>
        <v>137</v>
      </c>
      <c r="Y2955">
        <f>SUMIFS(COT!P:P,COT!$A:$A,YEAR(daily!$A2955),COT!$B:$B,WEEKNUM(daily!$A2955))</f>
        <v>87</v>
      </c>
      <c r="Z2955">
        <f>SUMIFS(COT!Q:Q,COT!$A:$A,YEAR(daily!$A2955),COT!$B:$B,WEEKNUM(daily!$A2955))</f>
        <v>100</v>
      </c>
      <c r="AA2955">
        <f>SUMIFS(Saudi!B:B,Saudi!$A:$A,YEAR(daily!$A2955))</f>
        <v>1117.7919999999999</v>
      </c>
      <c r="AB2955">
        <f>SUMIFS(Saudi!C:C,Saudi!$A:$A,YEAR(daily!$A2955))</f>
        <v>837.5</v>
      </c>
      <c r="AC2955">
        <f>SUMIFS(Saudi!F:F,Saudi!$A:$A,YEAR(daily!$A2955))</f>
        <v>4186680</v>
      </c>
      <c r="AD2955">
        <f>SUMIFS(Saudi!G:G,Saudi!$A:$A,YEAR(daily!$A2955))</f>
        <v>95.120400125395847</v>
      </c>
      <c r="AE2955">
        <f>SUMIFS(Saudi!H:H,Saudi!$A:$A,YEAR(daily!$A2955))</f>
        <v>398238676.7969923</v>
      </c>
      <c r="AF2955" s="5">
        <f t="shared" si="117"/>
        <v>11</v>
      </c>
      <c r="AG2955" s="5">
        <f t="shared" si="118"/>
        <v>2011</v>
      </c>
    </row>
    <row r="2956" spans="1:33">
      <c r="A2956" s="3">
        <v>40876</v>
      </c>
      <c r="B2956" s="1">
        <v>309464</v>
      </c>
      <c r="C2956" s="1">
        <v>105919</v>
      </c>
      <c r="D2956" s="1">
        <v>44754</v>
      </c>
      <c r="E2956" s="1">
        <v>99.79</v>
      </c>
      <c r="F2956" s="1">
        <v>99.95</v>
      </c>
      <c r="G2956" s="1">
        <v>99.91</v>
      </c>
      <c r="H2956" s="2">
        <v>53.1</v>
      </c>
      <c r="I2956" s="2">
        <v>29.9</v>
      </c>
      <c r="J2956" s="2">
        <v>88.8</v>
      </c>
      <c r="K2956" s="2">
        <v>90.4</v>
      </c>
      <c r="L2956">
        <f>SUMIFS(US!B:B,US!$D:$D,YEAR(daily!$A2956),US!$E:$E,MONTH(daily!$A2956))</f>
        <v>10717</v>
      </c>
      <c r="M2956">
        <f>SUMIFS(US!C:C,US!$D:$D,YEAR(daily!$A2956),US!$E:$E,MONTH(daily!$A2956))</f>
        <v>19019</v>
      </c>
      <c r="N2956">
        <f>SUMIFS(COT!E:E,COT!$A:$A,YEAR(daily!$A2956),COT!$B:$B,WEEKNUM(daily!$A2956))</f>
        <v>1302512</v>
      </c>
      <c r="O2956">
        <f>SUMIFS(COT!F:F,COT!$A:$A,YEAR(daily!$A2956),COT!$B:$B,WEEKNUM(daily!$A2956))</f>
        <v>308005</v>
      </c>
      <c r="P2956">
        <f>SUMIFS(COT!G:G,COT!$A:$A,YEAR(daily!$A2956),COT!$B:$B,WEEKNUM(daily!$A2956))</f>
        <v>151526</v>
      </c>
      <c r="Q2956">
        <f>SUMIFS(COT!H:H,COT!$A:$A,YEAR(daily!$A2956),COT!$B:$B,WEEKNUM(daily!$A2956))</f>
        <v>336064</v>
      </c>
      <c r="R2956">
        <f>SUMIFS(COT!I:I,COT!$A:$A,YEAR(daily!$A2956),COT!$B:$B,WEEKNUM(daily!$A2956))</f>
        <v>576726</v>
      </c>
      <c r="S2956">
        <f>SUMIFS(COT!J:J,COT!$A:$A,YEAR(daily!$A2956),COT!$B:$B,WEEKNUM(daily!$A2956))</f>
        <v>754556</v>
      </c>
      <c r="T2956">
        <f>SUMIFS(COT!K:K,COT!$A:$A,YEAR(daily!$A2956),COT!$B:$B,WEEKNUM(daily!$A2956))</f>
        <v>81717</v>
      </c>
      <c r="U2956">
        <f>SUMIFS(COT!L:L,COT!$A:$A,YEAR(daily!$A2956),COT!$B:$B,WEEKNUM(daily!$A2956))</f>
        <v>60366</v>
      </c>
      <c r="V2956">
        <f>SUMIFS(COT!M:M,COT!$A:$A,YEAR(daily!$A2956),COT!$B:$B,WEEKNUM(daily!$A2956))</f>
        <v>112</v>
      </c>
      <c r="W2956">
        <f>SUMIFS(COT!N:N,COT!$A:$A,YEAR(daily!$A2956),COT!$B:$B,WEEKNUM(daily!$A2956))</f>
        <v>84</v>
      </c>
      <c r="X2956">
        <f>SUMIFS(COT!O:O,COT!$A:$A,YEAR(daily!$A2956),COT!$B:$B,WEEKNUM(daily!$A2956))</f>
        <v>137</v>
      </c>
      <c r="Y2956">
        <f>SUMIFS(COT!P:P,COT!$A:$A,YEAR(daily!$A2956),COT!$B:$B,WEEKNUM(daily!$A2956))</f>
        <v>87</v>
      </c>
      <c r="Z2956">
        <f>SUMIFS(COT!Q:Q,COT!$A:$A,YEAR(daily!$A2956),COT!$B:$B,WEEKNUM(daily!$A2956))</f>
        <v>100</v>
      </c>
      <c r="AA2956">
        <f>SUMIFS(Saudi!B:B,Saudi!$A:$A,YEAR(daily!$A2956))</f>
        <v>1117.7919999999999</v>
      </c>
      <c r="AB2956">
        <f>SUMIFS(Saudi!C:C,Saudi!$A:$A,YEAR(daily!$A2956))</f>
        <v>837.5</v>
      </c>
      <c r="AC2956">
        <f>SUMIFS(Saudi!F:F,Saudi!$A:$A,YEAR(daily!$A2956))</f>
        <v>4186680</v>
      </c>
      <c r="AD2956">
        <f>SUMIFS(Saudi!G:G,Saudi!$A:$A,YEAR(daily!$A2956))</f>
        <v>95.120400125395847</v>
      </c>
      <c r="AE2956">
        <f>SUMIFS(Saudi!H:H,Saudi!$A:$A,YEAR(daily!$A2956))</f>
        <v>398238676.7969923</v>
      </c>
      <c r="AF2956" s="5">
        <f t="shared" si="117"/>
        <v>11</v>
      </c>
      <c r="AG2956" s="5">
        <f t="shared" si="118"/>
        <v>2011</v>
      </c>
    </row>
    <row r="2957" spans="1:33">
      <c r="A2957" s="3">
        <v>40877</v>
      </c>
      <c r="B2957" s="1">
        <v>304085</v>
      </c>
      <c r="C2957" s="1">
        <v>107077</v>
      </c>
      <c r="D2957" s="1">
        <v>45197</v>
      </c>
      <c r="E2957" s="1">
        <v>100.36</v>
      </c>
      <c r="F2957" s="1">
        <v>100.55</v>
      </c>
      <c r="G2957" s="1">
        <v>100.56</v>
      </c>
      <c r="H2957" s="2">
        <v>53.1</v>
      </c>
      <c r="I2957" s="2">
        <v>29.9</v>
      </c>
      <c r="J2957" s="2">
        <v>88.8</v>
      </c>
      <c r="K2957" s="2">
        <v>90.4</v>
      </c>
      <c r="L2957">
        <f>SUMIFS(US!B:B,US!$D:$D,YEAR(daily!$A2957),US!$E:$E,MONTH(daily!$A2957))</f>
        <v>10717</v>
      </c>
      <c r="M2957">
        <f>SUMIFS(US!C:C,US!$D:$D,YEAR(daily!$A2957),US!$E:$E,MONTH(daily!$A2957))</f>
        <v>19019</v>
      </c>
      <c r="N2957">
        <f>SUMIFS(COT!E:E,COT!$A:$A,YEAR(daily!$A2957),COT!$B:$B,WEEKNUM(daily!$A2957))</f>
        <v>1302512</v>
      </c>
      <c r="O2957">
        <f>SUMIFS(COT!F:F,COT!$A:$A,YEAR(daily!$A2957),COT!$B:$B,WEEKNUM(daily!$A2957))</f>
        <v>308005</v>
      </c>
      <c r="P2957">
        <f>SUMIFS(COT!G:G,COT!$A:$A,YEAR(daily!$A2957),COT!$B:$B,WEEKNUM(daily!$A2957))</f>
        <v>151526</v>
      </c>
      <c r="Q2957">
        <f>SUMIFS(COT!H:H,COT!$A:$A,YEAR(daily!$A2957),COT!$B:$B,WEEKNUM(daily!$A2957))</f>
        <v>336064</v>
      </c>
      <c r="R2957">
        <f>SUMIFS(COT!I:I,COT!$A:$A,YEAR(daily!$A2957),COT!$B:$B,WEEKNUM(daily!$A2957))</f>
        <v>576726</v>
      </c>
      <c r="S2957">
        <f>SUMIFS(COT!J:J,COT!$A:$A,YEAR(daily!$A2957),COT!$B:$B,WEEKNUM(daily!$A2957))</f>
        <v>754556</v>
      </c>
      <c r="T2957">
        <f>SUMIFS(COT!K:K,COT!$A:$A,YEAR(daily!$A2957),COT!$B:$B,WEEKNUM(daily!$A2957))</f>
        <v>81717</v>
      </c>
      <c r="U2957">
        <f>SUMIFS(COT!L:L,COT!$A:$A,YEAR(daily!$A2957),COT!$B:$B,WEEKNUM(daily!$A2957))</f>
        <v>60366</v>
      </c>
      <c r="V2957">
        <f>SUMIFS(COT!M:M,COT!$A:$A,YEAR(daily!$A2957),COT!$B:$B,WEEKNUM(daily!$A2957))</f>
        <v>112</v>
      </c>
      <c r="W2957">
        <f>SUMIFS(COT!N:N,COT!$A:$A,YEAR(daily!$A2957),COT!$B:$B,WEEKNUM(daily!$A2957))</f>
        <v>84</v>
      </c>
      <c r="X2957">
        <f>SUMIFS(COT!O:O,COT!$A:$A,YEAR(daily!$A2957),COT!$B:$B,WEEKNUM(daily!$A2957))</f>
        <v>137</v>
      </c>
      <c r="Y2957">
        <f>SUMIFS(COT!P:P,COT!$A:$A,YEAR(daily!$A2957),COT!$B:$B,WEEKNUM(daily!$A2957))</f>
        <v>87</v>
      </c>
      <c r="Z2957">
        <f>SUMIFS(COT!Q:Q,COT!$A:$A,YEAR(daily!$A2957),COT!$B:$B,WEEKNUM(daily!$A2957))</f>
        <v>100</v>
      </c>
      <c r="AA2957">
        <f>SUMIFS(Saudi!B:B,Saudi!$A:$A,YEAR(daily!$A2957))</f>
        <v>1117.7919999999999</v>
      </c>
      <c r="AB2957">
        <f>SUMIFS(Saudi!C:C,Saudi!$A:$A,YEAR(daily!$A2957))</f>
        <v>837.5</v>
      </c>
      <c r="AC2957">
        <f>SUMIFS(Saudi!F:F,Saudi!$A:$A,YEAR(daily!$A2957))</f>
        <v>4186680</v>
      </c>
      <c r="AD2957">
        <f>SUMIFS(Saudi!G:G,Saudi!$A:$A,YEAR(daily!$A2957))</f>
        <v>95.120400125395847</v>
      </c>
      <c r="AE2957">
        <f>SUMIFS(Saudi!H:H,Saudi!$A:$A,YEAR(daily!$A2957))</f>
        <v>398238676.7969923</v>
      </c>
      <c r="AF2957" s="5">
        <f t="shared" si="117"/>
        <v>11</v>
      </c>
      <c r="AG2957" s="5">
        <f t="shared" si="118"/>
        <v>2011</v>
      </c>
    </row>
    <row r="2958" spans="1:33">
      <c r="A2958" s="3">
        <v>40878</v>
      </c>
      <c r="B2958" s="1">
        <v>293358</v>
      </c>
      <c r="C2958" s="1">
        <v>109674</v>
      </c>
      <c r="D2958" s="1">
        <v>45815</v>
      </c>
      <c r="E2958" s="1">
        <v>100.2</v>
      </c>
      <c r="F2958" s="1">
        <v>100.45</v>
      </c>
      <c r="G2958" s="1">
        <v>100.49</v>
      </c>
      <c r="H2958" s="2">
        <v>53.5</v>
      </c>
      <c r="I2958" s="2">
        <v>30.4</v>
      </c>
      <c r="J2958" s="2">
        <v>89.8</v>
      </c>
      <c r="K2958" s="2">
        <v>90.4</v>
      </c>
      <c r="L2958">
        <f>SUMIFS(US!B:B,US!$D:$D,YEAR(daily!$A2958),US!$E:$E,MONTH(daily!$A2958))</f>
        <v>10766</v>
      </c>
      <c r="M2958">
        <f>SUMIFS(US!C:C,US!$D:$D,YEAR(daily!$A2958),US!$E:$E,MONTH(daily!$A2958))</f>
        <v>18721</v>
      </c>
      <c r="N2958">
        <f>SUMIFS(COT!E:E,COT!$A:$A,YEAR(daily!$A2958),COT!$B:$B,WEEKNUM(daily!$A2958))</f>
        <v>1302512</v>
      </c>
      <c r="O2958">
        <f>SUMIFS(COT!F:F,COT!$A:$A,YEAR(daily!$A2958),COT!$B:$B,WEEKNUM(daily!$A2958))</f>
        <v>308005</v>
      </c>
      <c r="P2958">
        <f>SUMIFS(COT!G:G,COT!$A:$A,YEAR(daily!$A2958),COT!$B:$B,WEEKNUM(daily!$A2958))</f>
        <v>151526</v>
      </c>
      <c r="Q2958">
        <f>SUMIFS(COT!H:H,COT!$A:$A,YEAR(daily!$A2958),COT!$B:$B,WEEKNUM(daily!$A2958))</f>
        <v>336064</v>
      </c>
      <c r="R2958">
        <f>SUMIFS(COT!I:I,COT!$A:$A,YEAR(daily!$A2958),COT!$B:$B,WEEKNUM(daily!$A2958))</f>
        <v>576726</v>
      </c>
      <c r="S2958">
        <f>SUMIFS(COT!J:J,COT!$A:$A,YEAR(daily!$A2958),COT!$B:$B,WEEKNUM(daily!$A2958))</f>
        <v>754556</v>
      </c>
      <c r="T2958">
        <f>SUMIFS(COT!K:K,COT!$A:$A,YEAR(daily!$A2958),COT!$B:$B,WEEKNUM(daily!$A2958))</f>
        <v>81717</v>
      </c>
      <c r="U2958">
        <f>SUMIFS(COT!L:L,COT!$A:$A,YEAR(daily!$A2958),COT!$B:$B,WEEKNUM(daily!$A2958))</f>
        <v>60366</v>
      </c>
      <c r="V2958">
        <f>SUMIFS(COT!M:M,COT!$A:$A,YEAR(daily!$A2958),COT!$B:$B,WEEKNUM(daily!$A2958))</f>
        <v>112</v>
      </c>
      <c r="W2958">
        <f>SUMIFS(COT!N:N,COT!$A:$A,YEAR(daily!$A2958),COT!$B:$B,WEEKNUM(daily!$A2958))</f>
        <v>84</v>
      </c>
      <c r="X2958">
        <f>SUMIFS(COT!O:O,COT!$A:$A,YEAR(daily!$A2958),COT!$B:$B,WEEKNUM(daily!$A2958))</f>
        <v>137</v>
      </c>
      <c r="Y2958">
        <f>SUMIFS(COT!P:P,COT!$A:$A,YEAR(daily!$A2958),COT!$B:$B,WEEKNUM(daily!$A2958))</f>
        <v>87</v>
      </c>
      <c r="Z2958">
        <f>SUMIFS(COT!Q:Q,COT!$A:$A,YEAR(daily!$A2958),COT!$B:$B,WEEKNUM(daily!$A2958))</f>
        <v>100</v>
      </c>
      <c r="AA2958">
        <f>SUMIFS(Saudi!B:B,Saudi!$A:$A,YEAR(daily!$A2958))</f>
        <v>1117.7919999999999</v>
      </c>
      <c r="AB2958">
        <f>SUMIFS(Saudi!C:C,Saudi!$A:$A,YEAR(daily!$A2958))</f>
        <v>837.5</v>
      </c>
      <c r="AC2958">
        <f>SUMIFS(Saudi!F:F,Saudi!$A:$A,YEAR(daily!$A2958))</f>
        <v>4186680</v>
      </c>
      <c r="AD2958">
        <f>SUMIFS(Saudi!G:G,Saudi!$A:$A,YEAR(daily!$A2958))</f>
        <v>95.120400125395847</v>
      </c>
      <c r="AE2958">
        <f>SUMIFS(Saudi!H:H,Saudi!$A:$A,YEAR(daily!$A2958))</f>
        <v>398238676.7969923</v>
      </c>
      <c r="AF2958" s="5">
        <f t="shared" si="117"/>
        <v>12</v>
      </c>
      <c r="AG2958" s="5">
        <f t="shared" si="118"/>
        <v>2011</v>
      </c>
    </row>
    <row r="2959" spans="1:33">
      <c r="A2959" s="3">
        <v>40879</v>
      </c>
      <c r="B2959" s="1">
        <v>283789</v>
      </c>
      <c r="C2959" s="1">
        <v>114405</v>
      </c>
      <c r="D2959" s="1">
        <v>48180</v>
      </c>
      <c r="E2959" s="1">
        <v>100.96</v>
      </c>
      <c r="F2959" s="1">
        <v>101.22</v>
      </c>
      <c r="G2959" s="1">
        <v>101.25</v>
      </c>
      <c r="H2959" s="2">
        <v>53.5</v>
      </c>
      <c r="I2959" s="2">
        <v>30.4</v>
      </c>
      <c r="J2959" s="2">
        <v>89.8</v>
      </c>
      <c r="K2959" s="2">
        <v>90.4</v>
      </c>
      <c r="L2959">
        <f>SUMIFS(US!B:B,US!$D:$D,YEAR(daily!$A2959),US!$E:$E,MONTH(daily!$A2959))</f>
        <v>10766</v>
      </c>
      <c r="M2959">
        <f>SUMIFS(US!C:C,US!$D:$D,YEAR(daily!$A2959),US!$E:$E,MONTH(daily!$A2959))</f>
        <v>18721</v>
      </c>
      <c r="N2959">
        <f>SUMIFS(COT!E:E,COT!$A:$A,YEAR(daily!$A2959),COT!$B:$B,WEEKNUM(daily!$A2959))</f>
        <v>1302512</v>
      </c>
      <c r="O2959">
        <f>SUMIFS(COT!F:F,COT!$A:$A,YEAR(daily!$A2959),COT!$B:$B,WEEKNUM(daily!$A2959))</f>
        <v>308005</v>
      </c>
      <c r="P2959">
        <f>SUMIFS(COT!G:G,COT!$A:$A,YEAR(daily!$A2959),COT!$B:$B,WEEKNUM(daily!$A2959))</f>
        <v>151526</v>
      </c>
      <c r="Q2959">
        <f>SUMIFS(COT!H:H,COT!$A:$A,YEAR(daily!$A2959),COT!$B:$B,WEEKNUM(daily!$A2959))</f>
        <v>336064</v>
      </c>
      <c r="R2959">
        <f>SUMIFS(COT!I:I,COT!$A:$A,YEAR(daily!$A2959),COT!$B:$B,WEEKNUM(daily!$A2959))</f>
        <v>576726</v>
      </c>
      <c r="S2959">
        <f>SUMIFS(COT!J:J,COT!$A:$A,YEAR(daily!$A2959),COT!$B:$B,WEEKNUM(daily!$A2959))</f>
        <v>754556</v>
      </c>
      <c r="T2959">
        <f>SUMIFS(COT!K:K,COT!$A:$A,YEAR(daily!$A2959),COT!$B:$B,WEEKNUM(daily!$A2959))</f>
        <v>81717</v>
      </c>
      <c r="U2959">
        <f>SUMIFS(COT!L:L,COT!$A:$A,YEAR(daily!$A2959),COT!$B:$B,WEEKNUM(daily!$A2959))</f>
        <v>60366</v>
      </c>
      <c r="V2959">
        <f>SUMIFS(COT!M:M,COT!$A:$A,YEAR(daily!$A2959),COT!$B:$B,WEEKNUM(daily!$A2959))</f>
        <v>112</v>
      </c>
      <c r="W2959">
        <f>SUMIFS(COT!N:N,COT!$A:$A,YEAR(daily!$A2959),COT!$B:$B,WEEKNUM(daily!$A2959))</f>
        <v>84</v>
      </c>
      <c r="X2959">
        <f>SUMIFS(COT!O:O,COT!$A:$A,YEAR(daily!$A2959),COT!$B:$B,WEEKNUM(daily!$A2959))</f>
        <v>137</v>
      </c>
      <c r="Y2959">
        <f>SUMIFS(COT!P:P,COT!$A:$A,YEAR(daily!$A2959),COT!$B:$B,WEEKNUM(daily!$A2959))</f>
        <v>87</v>
      </c>
      <c r="Z2959">
        <f>SUMIFS(COT!Q:Q,COT!$A:$A,YEAR(daily!$A2959),COT!$B:$B,WEEKNUM(daily!$A2959))</f>
        <v>100</v>
      </c>
      <c r="AA2959">
        <f>SUMIFS(Saudi!B:B,Saudi!$A:$A,YEAR(daily!$A2959))</f>
        <v>1117.7919999999999</v>
      </c>
      <c r="AB2959">
        <f>SUMIFS(Saudi!C:C,Saudi!$A:$A,YEAR(daily!$A2959))</f>
        <v>837.5</v>
      </c>
      <c r="AC2959">
        <f>SUMIFS(Saudi!F:F,Saudi!$A:$A,YEAR(daily!$A2959))</f>
        <v>4186680</v>
      </c>
      <c r="AD2959">
        <f>SUMIFS(Saudi!G:G,Saudi!$A:$A,YEAR(daily!$A2959))</f>
        <v>95.120400125395847</v>
      </c>
      <c r="AE2959">
        <f>SUMIFS(Saudi!H:H,Saudi!$A:$A,YEAR(daily!$A2959))</f>
        <v>398238676.7969923</v>
      </c>
      <c r="AF2959" s="5">
        <f t="shared" si="117"/>
        <v>12</v>
      </c>
      <c r="AG2959" s="5">
        <f t="shared" si="118"/>
        <v>2011</v>
      </c>
    </row>
    <row r="2960" spans="1:33">
      <c r="A2960" s="3">
        <v>40882</v>
      </c>
      <c r="B2960" s="1">
        <v>272551</v>
      </c>
      <c r="C2960" s="1">
        <v>116831</v>
      </c>
      <c r="D2960" s="1">
        <v>51329</v>
      </c>
      <c r="E2960" s="1">
        <v>100.99</v>
      </c>
      <c r="F2960" s="1">
        <v>101.27</v>
      </c>
      <c r="G2960" s="1">
        <v>101.34</v>
      </c>
      <c r="H2960" s="2">
        <v>53.5</v>
      </c>
      <c r="I2960" s="2">
        <v>30.4</v>
      </c>
      <c r="J2960" s="2">
        <v>89.8</v>
      </c>
      <c r="K2960" s="2">
        <v>90.4</v>
      </c>
      <c r="L2960">
        <f>SUMIFS(US!B:B,US!$D:$D,YEAR(daily!$A2960),US!$E:$E,MONTH(daily!$A2960))</f>
        <v>10766</v>
      </c>
      <c r="M2960">
        <f>SUMIFS(US!C:C,US!$D:$D,YEAR(daily!$A2960),US!$E:$E,MONTH(daily!$A2960))</f>
        <v>18721</v>
      </c>
      <c r="N2960">
        <f>SUMIFS(COT!E:E,COT!$A:$A,YEAR(daily!$A2960),COT!$B:$B,WEEKNUM(daily!$A2960))</f>
        <v>1332544</v>
      </c>
      <c r="O2960">
        <f>SUMIFS(COT!F:F,COT!$A:$A,YEAR(daily!$A2960),COT!$B:$B,WEEKNUM(daily!$A2960))</f>
        <v>308190</v>
      </c>
      <c r="P2960">
        <f>SUMIFS(COT!G:G,COT!$A:$A,YEAR(daily!$A2960),COT!$B:$B,WEEKNUM(daily!$A2960))</f>
        <v>152386</v>
      </c>
      <c r="Q2960">
        <f>SUMIFS(COT!H:H,COT!$A:$A,YEAR(daily!$A2960),COT!$B:$B,WEEKNUM(daily!$A2960))</f>
        <v>365043</v>
      </c>
      <c r="R2960">
        <f>SUMIFS(COT!I:I,COT!$A:$A,YEAR(daily!$A2960),COT!$B:$B,WEEKNUM(daily!$A2960))</f>
        <v>573061</v>
      </c>
      <c r="S2960">
        <f>SUMIFS(COT!J:J,COT!$A:$A,YEAR(daily!$A2960),COT!$B:$B,WEEKNUM(daily!$A2960))</f>
        <v>756902</v>
      </c>
      <c r="T2960">
        <f>SUMIFS(COT!K:K,COT!$A:$A,YEAR(daily!$A2960),COT!$B:$B,WEEKNUM(daily!$A2960))</f>
        <v>86250</v>
      </c>
      <c r="U2960">
        <f>SUMIFS(COT!L:L,COT!$A:$A,YEAR(daily!$A2960),COT!$B:$B,WEEKNUM(daily!$A2960))</f>
        <v>58213</v>
      </c>
      <c r="V2960">
        <f>SUMIFS(COT!M:M,COT!$A:$A,YEAR(daily!$A2960),COT!$B:$B,WEEKNUM(daily!$A2960))</f>
        <v>114</v>
      </c>
      <c r="W2960">
        <f>SUMIFS(COT!N:N,COT!$A:$A,YEAR(daily!$A2960),COT!$B:$B,WEEKNUM(daily!$A2960))</f>
        <v>83</v>
      </c>
      <c r="X2960">
        <f>SUMIFS(COT!O:O,COT!$A:$A,YEAR(daily!$A2960),COT!$B:$B,WEEKNUM(daily!$A2960))</f>
        <v>141</v>
      </c>
      <c r="Y2960">
        <f>SUMIFS(COT!P:P,COT!$A:$A,YEAR(daily!$A2960),COT!$B:$B,WEEKNUM(daily!$A2960))</f>
        <v>84</v>
      </c>
      <c r="Z2960">
        <f>SUMIFS(COT!Q:Q,COT!$A:$A,YEAR(daily!$A2960),COT!$B:$B,WEEKNUM(daily!$A2960))</f>
        <v>101</v>
      </c>
      <c r="AA2960">
        <f>SUMIFS(Saudi!B:B,Saudi!$A:$A,YEAR(daily!$A2960))</f>
        <v>1117.7919999999999</v>
      </c>
      <c r="AB2960">
        <f>SUMIFS(Saudi!C:C,Saudi!$A:$A,YEAR(daily!$A2960))</f>
        <v>837.5</v>
      </c>
      <c r="AC2960">
        <f>SUMIFS(Saudi!F:F,Saudi!$A:$A,YEAR(daily!$A2960))</f>
        <v>4186680</v>
      </c>
      <c r="AD2960">
        <f>SUMIFS(Saudi!G:G,Saudi!$A:$A,YEAR(daily!$A2960))</f>
        <v>95.120400125395847</v>
      </c>
      <c r="AE2960">
        <f>SUMIFS(Saudi!H:H,Saudi!$A:$A,YEAR(daily!$A2960))</f>
        <v>398238676.7969923</v>
      </c>
      <c r="AF2960" s="5">
        <f t="shared" si="117"/>
        <v>12</v>
      </c>
      <c r="AG2960" s="5">
        <f t="shared" si="118"/>
        <v>2011</v>
      </c>
    </row>
    <row r="2961" spans="1:33">
      <c r="A2961" s="3">
        <v>40883</v>
      </c>
      <c r="B2961" s="1">
        <v>260854</v>
      </c>
      <c r="C2961" s="1">
        <v>116905</v>
      </c>
      <c r="D2961" s="1">
        <v>54179</v>
      </c>
      <c r="E2961" s="1">
        <v>101.28</v>
      </c>
      <c r="F2961" s="1">
        <v>101.62</v>
      </c>
      <c r="G2961" s="1">
        <v>101.72</v>
      </c>
      <c r="H2961" s="2">
        <v>53.5</v>
      </c>
      <c r="I2961" s="2">
        <v>30.4</v>
      </c>
      <c r="J2961" s="2">
        <v>89.8</v>
      </c>
      <c r="K2961" s="2">
        <v>90.4</v>
      </c>
      <c r="L2961">
        <f>SUMIFS(US!B:B,US!$D:$D,YEAR(daily!$A2961),US!$E:$E,MONTH(daily!$A2961))</f>
        <v>10766</v>
      </c>
      <c r="M2961">
        <f>SUMIFS(US!C:C,US!$D:$D,YEAR(daily!$A2961),US!$E:$E,MONTH(daily!$A2961))</f>
        <v>18721</v>
      </c>
      <c r="N2961">
        <f>SUMIFS(COT!E:E,COT!$A:$A,YEAR(daily!$A2961),COT!$B:$B,WEEKNUM(daily!$A2961))</f>
        <v>1332544</v>
      </c>
      <c r="O2961">
        <f>SUMIFS(COT!F:F,COT!$A:$A,YEAR(daily!$A2961),COT!$B:$B,WEEKNUM(daily!$A2961))</f>
        <v>308190</v>
      </c>
      <c r="P2961">
        <f>SUMIFS(COT!G:G,COT!$A:$A,YEAR(daily!$A2961),COT!$B:$B,WEEKNUM(daily!$A2961))</f>
        <v>152386</v>
      </c>
      <c r="Q2961">
        <f>SUMIFS(COT!H:H,COT!$A:$A,YEAR(daily!$A2961),COT!$B:$B,WEEKNUM(daily!$A2961))</f>
        <v>365043</v>
      </c>
      <c r="R2961">
        <f>SUMIFS(COT!I:I,COT!$A:$A,YEAR(daily!$A2961),COT!$B:$B,WEEKNUM(daily!$A2961))</f>
        <v>573061</v>
      </c>
      <c r="S2961">
        <f>SUMIFS(COT!J:J,COT!$A:$A,YEAR(daily!$A2961),COT!$B:$B,WEEKNUM(daily!$A2961))</f>
        <v>756902</v>
      </c>
      <c r="T2961">
        <f>SUMIFS(COT!K:K,COT!$A:$A,YEAR(daily!$A2961),COT!$B:$B,WEEKNUM(daily!$A2961))</f>
        <v>86250</v>
      </c>
      <c r="U2961">
        <f>SUMIFS(COT!L:L,COT!$A:$A,YEAR(daily!$A2961),COT!$B:$B,WEEKNUM(daily!$A2961))</f>
        <v>58213</v>
      </c>
      <c r="V2961">
        <f>SUMIFS(COT!M:M,COT!$A:$A,YEAR(daily!$A2961),COT!$B:$B,WEEKNUM(daily!$A2961))</f>
        <v>114</v>
      </c>
      <c r="W2961">
        <f>SUMIFS(COT!N:N,COT!$A:$A,YEAR(daily!$A2961),COT!$B:$B,WEEKNUM(daily!$A2961))</f>
        <v>83</v>
      </c>
      <c r="X2961">
        <f>SUMIFS(COT!O:O,COT!$A:$A,YEAR(daily!$A2961),COT!$B:$B,WEEKNUM(daily!$A2961))</f>
        <v>141</v>
      </c>
      <c r="Y2961">
        <f>SUMIFS(COT!P:P,COT!$A:$A,YEAR(daily!$A2961),COT!$B:$B,WEEKNUM(daily!$A2961))</f>
        <v>84</v>
      </c>
      <c r="Z2961">
        <f>SUMIFS(COT!Q:Q,COT!$A:$A,YEAR(daily!$A2961),COT!$B:$B,WEEKNUM(daily!$A2961))</f>
        <v>101</v>
      </c>
      <c r="AA2961">
        <f>SUMIFS(Saudi!B:B,Saudi!$A:$A,YEAR(daily!$A2961))</f>
        <v>1117.7919999999999</v>
      </c>
      <c r="AB2961">
        <f>SUMIFS(Saudi!C:C,Saudi!$A:$A,YEAR(daily!$A2961))</f>
        <v>837.5</v>
      </c>
      <c r="AC2961">
        <f>SUMIFS(Saudi!F:F,Saudi!$A:$A,YEAR(daily!$A2961))</f>
        <v>4186680</v>
      </c>
      <c r="AD2961">
        <f>SUMIFS(Saudi!G:G,Saudi!$A:$A,YEAR(daily!$A2961))</f>
        <v>95.120400125395847</v>
      </c>
      <c r="AE2961">
        <f>SUMIFS(Saudi!H:H,Saudi!$A:$A,YEAR(daily!$A2961))</f>
        <v>398238676.7969923</v>
      </c>
      <c r="AF2961" s="5">
        <f t="shared" si="117"/>
        <v>12</v>
      </c>
      <c r="AG2961" s="5">
        <f t="shared" si="118"/>
        <v>2011</v>
      </c>
    </row>
    <row r="2962" spans="1:33">
      <c r="A2962" s="3">
        <v>40884</v>
      </c>
      <c r="B2962" s="1">
        <v>233067</v>
      </c>
      <c r="C2962" s="1">
        <v>118126</v>
      </c>
      <c r="D2962" s="1">
        <v>57730</v>
      </c>
      <c r="E2962" s="1">
        <v>100.49</v>
      </c>
      <c r="F2962" s="1">
        <v>100.86</v>
      </c>
      <c r="G2962" s="1">
        <v>101.03</v>
      </c>
      <c r="H2962" s="2">
        <v>53.5</v>
      </c>
      <c r="I2962" s="2">
        <v>30.4</v>
      </c>
      <c r="J2962" s="2">
        <v>89.8</v>
      </c>
      <c r="K2962" s="2">
        <v>90.4</v>
      </c>
      <c r="L2962">
        <f>SUMIFS(US!B:B,US!$D:$D,YEAR(daily!$A2962),US!$E:$E,MONTH(daily!$A2962))</f>
        <v>10766</v>
      </c>
      <c r="M2962">
        <f>SUMIFS(US!C:C,US!$D:$D,YEAR(daily!$A2962),US!$E:$E,MONTH(daily!$A2962))</f>
        <v>18721</v>
      </c>
      <c r="N2962">
        <f>SUMIFS(COT!E:E,COT!$A:$A,YEAR(daily!$A2962),COT!$B:$B,WEEKNUM(daily!$A2962))</f>
        <v>1332544</v>
      </c>
      <c r="O2962">
        <f>SUMIFS(COT!F:F,COT!$A:$A,YEAR(daily!$A2962),COT!$B:$B,WEEKNUM(daily!$A2962))</f>
        <v>308190</v>
      </c>
      <c r="P2962">
        <f>SUMIFS(COT!G:G,COT!$A:$A,YEAR(daily!$A2962),COT!$B:$B,WEEKNUM(daily!$A2962))</f>
        <v>152386</v>
      </c>
      <c r="Q2962">
        <f>SUMIFS(COT!H:H,COT!$A:$A,YEAR(daily!$A2962),COT!$B:$B,WEEKNUM(daily!$A2962))</f>
        <v>365043</v>
      </c>
      <c r="R2962">
        <f>SUMIFS(COT!I:I,COT!$A:$A,YEAR(daily!$A2962),COT!$B:$B,WEEKNUM(daily!$A2962))</f>
        <v>573061</v>
      </c>
      <c r="S2962">
        <f>SUMIFS(COT!J:J,COT!$A:$A,YEAR(daily!$A2962),COT!$B:$B,WEEKNUM(daily!$A2962))</f>
        <v>756902</v>
      </c>
      <c r="T2962">
        <f>SUMIFS(COT!K:K,COT!$A:$A,YEAR(daily!$A2962),COT!$B:$B,WEEKNUM(daily!$A2962))</f>
        <v>86250</v>
      </c>
      <c r="U2962">
        <f>SUMIFS(COT!L:L,COT!$A:$A,YEAR(daily!$A2962),COT!$B:$B,WEEKNUM(daily!$A2962))</f>
        <v>58213</v>
      </c>
      <c r="V2962">
        <f>SUMIFS(COT!M:M,COT!$A:$A,YEAR(daily!$A2962),COT!$B:$B,WEEKNUM(daily!$A2962))</f>
        <v>114</v>
      </c>
      <c r="W2962">
        <f>SUMIFS(COT!N:N,COT!$A:$A,YEAR(daily!$A2962),COT!$B:$B,WEEKNUM(daily!$A2962))</f>
        <v>83</v>
      </c>
      <c r="X2962">
        <f>SUMIFS(COT!O:O,COT!$A:$A,YEAR(daily!$A2962),COT!$B:$B,WEEKNUM(daily!$A2962))</f>
        <v>141</v>
      </c>
      <c r="Y2962">
        <f>SUMIFS(COT!P:P,COT!$A:$A,YEAR(daily!$A2962),COT!$B:$B,WEEKNUM(daily!$A2962))</f>
        <v>84</v>
      </c>
      <c r="Z2962">
        <f>SUMIFS(COT!Q:Q,COT!$A:$A,YEAR(daily!$A2962),COT!$B:$B,WEEKNUM(daily!$A2962))</f>
        <v>101</v>
      </c>
      <c r="AA2962">
        <f>SUMIFS(Saudi!B:B,Saudi!$A:$A,YEAR(daily!$A2962))</f>
        <v>1117.7919999999999</v>
      </c>
      <c r="AB2962">
        <f>SUMIFS(Saudi!C:C,Saudi!$A:$A,YEAR(daily!$A2962))</f>
        <v>837.5</v>
      </c>
      <c r="AC2962">
        <f>SUMIFS(Saudi!F:F,Saudi!$A:$A,YEAR(daily!$A2962))</f>
        <v>4186680</v>
      </c>
      <c r="AD2962">
        <f>SUMIFS(Saudi!G:G,Saudi!$A:$A,YEAR(daily!$A2962))</f>
        <v>95.120400125395847</v>
      </c>
      <c r="AE2962">
        <f>SUMIFS(Saudi!H:H,Saudi!$A:$A,YEAR(daily!$A2962))</f>
        <v>398238676.7969923</v>
      </c>
      <c r="AF2962" s="5">
        <f t="shared" si="117"/>
        <v>12</v>
      </c>
      <c r="AG2962" s="5">
        <f t="shared" si="118"/>
        <v>2011</v>
      </c>
    </row>
    <row r="2963" spans="1:33">
      <c r="A2963" s="3">
        <v>40885</v>
      </c>
      <c r="B2963" s="1">
        <v>213171</v>
      </c>
      <c r="C2963" s="1">
        <v>118946</v>
      </c>
      <c r="D2963" s="1">
        <v>60698</v>
      </c>
      <c r="E2963" s="1">
        <v>98.34</v>
      </c>
      <c r="F2963" s="1">
        <v>98.74</v>
      </c>
      <c r="G2963" s="1">
        <v>98.93</v>
      </c>
      <c r="H2963" s="2">
        <v>53.5</v>
      </c>
      <c r="I2963" s="2">
        <v>30.4</v>
      </c>
      <c r="J2963" s="2">
        <v>89.8</v>
      </c>
      <c r="K2963" s="2">
        <v>90.4</v>
      </c>
      <c r="L2963">
        <f>SUMIFS(US!B:B,US!$D:$D,YEAR(daily!$A2963),US!$E:$E,MONTH(daily!$A2963))</f>
        <v>10766</v>
      </c>
      <c r="M2963">
        <f>SUMIFS(US!C:C,US!$D:$D,YEAR(daily!$A2963),US!$E:$E,MONTH(daily!$A2963))</f>
        <v>18721</v>
      </c>
      <c r="N2963">
        <f>SUMIFS(COT!E:E,COT!$A:$A,YEAR(daily!$A2963),COT!$B:$B,WEEKNUM(daily!$A2963))</f>
        <v>1332544</v>
      </c>
      <c r="O2963">
        <f>SUMIFS(COT!F:F,COT!$A:$A,YEAR(daily!$A2963),COT!$B:$B,WEEKNUM(daily!$A2963))</f>
        <v>308190</v>
      </c>
      <c r="P2963">
        <f>SUMIFS(COT!G:G,COT!$A:$A,YEAR(daily!$A2963),COT!$B:$B,WEEKNUM(daily!$A2963))</f>
        <v>152386</v>
      </c>
      <c r="Q2963">
        <f>SUMIFS(COT!H:H,COT!$A:$A,YEAR(daily!$A2963),COT!$B:$B,WEEKNUM(daily!$A2963))</f>
        <v>365043</v>
      </c>
      <c r="R2963">
        <f>SUMIFS(COT!I:I,COT!$A:$A,YEAR(daily!$A2963),COT!$B:$B,WEEKNUM(daily!$A2963))</f>
        <v>573061</v>
      </c>
      <c r="S2963">
        <f>SUMIFS(COT!J:J,COT!$A:$A,YEAR(daily!$A2963),COT!$B:$B,WEEKNUM(daily!$A2963))</f>
        <v>756902</v>
      </c>
      <c r="T2963">
        <f>SUMIFS(COT!K:K,COT!$A:$A,YEAR(daily!$A2963),COT!$B:$B,WEEKNUM(daily!$A2963))</f>
        <v>86250</v>
      </c>
      <c r="U2963">
        <f>SUMIFS(COT!L:L,COT!$A:$A,YEAR(daily!$A2963),COT!$B:$B,WEEKNUM(daily!$A2963))</f>
        <v>58213</v>
      </c>
      <c r="V2963">
        <f>SUMIFS(COT!M:M,COT!$A:$A,YEAR(daily!$A2963),COT!$B:$B,WEEKNUM(daily!$A2963))</f>
        <v>114</v>
      </c>
      <c r="W2963">
        <f>SUMIFS(COT!N:N,COT!$A:$A,YEAR(daily!$A2963),COT!$B:$B,WEEKNUM(daily!$A2963))</f>
        <v>83</v>
      </c>
      <c r="X2963">
        <f>SUMIFS(COT!O:O,COT!$A:$A,YEAR(daily!$A2963),COT!$B:$B,WEEKNUM(daily!$A2963))</f>
        <v>141</v>
      </c>
      <c r="Y2963">
        <f>SUMIFS(COT!P:P,COT!$A:$A,YEAR(daily!$A2963),COT!$B:$B,WEEKNUM(daily!$A2963))</f>
        <v>84</v>
      </c>
      <c r="Z2963">
        <f>SUMIFS(COT!Q:Q,COT!$A:$A,YEAR(daily!$A2963),COT!$B:$B,WEEKNUM(daily!$A2963))</f>
        <v>101</v>
      </c>
      <c r="AA2963">
        <f>SUMIFS(Saudi!B:B,Saudi!$A:$A,YEAR(daily!$A2963))</f>
        <v>1117.7919999999999</v>
      </c>
      <c r="AB2963">
        <f>SUMIFS(Saudi!C:C,Saudi!$A:$A,YEAR(daily!$A2963))</f>
        <v>837.5</v>
      </c>
      <c r="AC2963">
        <f>SUMIFS(Saudi!F:F,Saudi!$A:$A,YEAR(daily!$A2963))</f>
        <v>4186680</v>
      </c>
      <c r="AD2963">
        <f>SUMIFS(Saudi!G:G,Saudi!$A:$A,YEAR(daily!$A2963))</f>
        <v>95.120400125395847</v>
      </c>
      <c r="AE2963">
        <f>SUMIFS(Saudi!H:H,Saudi!$A:$A,YEAR(daily!$A2963))</f>
        <v>398238676.7969923</v>
      </c>
      <c r="AF2963" s="5">
        <f t="shared" si="117"/>
        <v>12</v>
      </c>
      <c r="AG2963" s="5">
        <f t="shared" si="118"/>
        <v>2011</v>
      </c>
    </row>
    <row r="2964" spans="1:33">
      <c r="A2964" s="3">
        <v>40886</v>
      </c>
      <c r="B2964" s="1">
        <v>188306</v>
      </c>
      <c r="C2964" s="1">
        <v>121233</v>
      </c>
      <c r="D2964" s="1">
        <v>60343</v>
      </c>
      <c r="E2964" s="1">
        <v>99.41</v>
      </c>
      <c r="F2964" s="1">
        <v>99.75</v>
      </c>
      <c r="G2964" s="1">
        <v>99.89</v>
      </c>
      <c r="H2964" s="2">
        <v>53.5</v>
      </c>
      <c r="I2964" s="2">
        <v>30.4</v>
      </c>
      <c r="J2964" s="2">
        <v>89.8</v>
      </c>
      <c r="K2964" s="2">
        <v>90.4</v>
      </c>
      <c r="L2964">
        <f>SUMIFS(US!B:B,US!$D:$D,YEAR(daily!$A2964),US!$E:$E,MONTH(daily!$A2964))</f>
        <v>10766</v>
      </c>
      <c r="M2964">
        <f>SUMIFS(US!C:C,US!$D:$D,YEAR(daily!$A2964),US!$E:$E,MONTH(daily!$A2964))</f>
        <v>18721</v>
      </c>
      <c r="N2964">
        <f>SUMIFS(COT!E:E,COT!$A:$A,YEAR(daily!$A2964),COT!$B:$B,WEEKNUM(daily!$A2964))</f>
        <v>1332544</v>
      </c>
      <c r="O2964">
        <f>SUMIFS(COT!F:F,COT!$A:$A,YEAR(daily!$A2964),COT!$B:$B,WEEKNUM(daily!$A2964))</f>
        <v>308190</v>
      </c>
      <c r="P2964">
        <f>SUMIFS(COT!G:G,COT!$A:$A,YEAR(daily!$A2964),COT!$B:$B,WEEKNUM(daily!$A2964))</f>
        <v>152386</v>
      </c>
      <c r="Q2964">
        <f>SUMIFS(COT!H:H,COT!$A:$A,YEAR(daily!$A2964),COT!$B:$B,WEEKNUM(daily!$A2964))</f>
        <v>365043</v>
      </c>
      <c r="R2964">
        <f>SUMIFS(COT!I:I,COT!$A:$A,YEAR(daily!$A2964),COT!$B:$B,WEEKNUM(daily!$A2964))</f>
        <v>573061</v>
      </c>
      <c r="S2964">
        <f>SUMIFS(COT!J:J,COT!$A:$A,YEAR(daily!$A2964),COT!$B:$B,WEEKNUM(daily!$A2964))</f>
        <v>756902</v>
      </c>
      <c r="T2964">
        <f>SUMIFS(COT!K:K,COT!$A:$A,YEAR(daily!$A2964),COT!$B:$B,WEEKNUM(daily!$A2964))</f>
        <v>86250</v>
      </c>
      <c r="U2964">
        <f>SUMIFS(COT!L:L,COT!$A:$A,YEAR(daily!$A2964),COT!$B:$B,WEEKNUM(daily!$A2964))</f>
        <v>58213</v>
      </c>
      <c r="V2964">
        <f>SUMIFS(COT!M:M,COT!$A:$A,YEAR(daily!$A2964),COT!$B:$B,WEEKNUM(daily!$A2964))</f>
        <v>114</v>
      </c>
      <c r="W2964">
        <f>SUMIFS(COT!N:N,COT!$A:$A,YEAR(daily!$A2964),COT!$B:$B,WEEKNUM(daily!$A2964))</f>
        <v>83</v>
      </c>
      <c r="X2964">
        <f>SUMIFS(COT!O:O,COT!$A:$A,YEAR(daily!$A2964),COT!$B:$B,WEEKNUM(daily!$A2964))</f>
        <v>141</v>
      </c>
      <c r="Y2964">
        <f>SUMIFS(COT!P:P,COT!$A:$A,YEAR(daily!$A2964),COT!$B:$B,WEEKNUM(daily!$A2964))</f>
        <v>84</v>
      </c>
      <c r="Z2964">
        <f>SUMIFS(COT!Q:Q,COT!$A:$A,YEAR(daily!$A2964),COT!$B:$B,WEEKNUM(daily!$A2964))</f>
        <v>101</v>
      </c>
      <c r="AA2964">
        <f>SUMIFS(Saudi!B:B,Saudi!$A:$A,YEAR(daily!$A2964))</f>
        <v>1117.7919999999999</v>
      </c>
      <c r="AB2964">
        <f>SUMIFS(Saudi!C:C,Saudi!$A:$A,YEAR(daily!$A2964))</f>
        <v>837.5</v>
      </c>
      <c r="AC2964">
        <f>SUMIFS(Saudi!F:F,Saudi!$A:$A,YEAR(daily!$A2964))</f>
        <v>4186680</v>
      </c>
      <c r="AD2964">
        <f>SUMIFS(Saudi!G:G,Saudi!$A:$A,YEAR(daily!$A2964))</f>
        <v>95.120400125395847</v>
      </c>
      <c r="AE2964">
        <f>SUMIFS(Saudi!H:H,Saudi!$A:$A,YEAR(daily!$A2964))</f>
        <v>398238676.7969923</v>
      </c>
      <c r="AF2964" s="5">
        <f t="shared" si="117"/>
        <v>12</v>
      </c>
      <c r="AG2964" s="5">
        <f t="shared" si="118"/>
        <v>2011</v>
      </c>
    </row>
    <row r="2965" spans="1:33">
      <c r="A2965" s="3">
        <v>40889</v>
      </c>
      <c r="B2965" s="1">
        <v>159333</v>
      </c>
      <c r="C2965" s="1">
        <v>127648</v>
      </c>
      <c r="D2965" s="1">
        <v>61094</v>
      </c>
      <c r="E2965" s="1">
        <v>97.77</v>
      </c>
      <c r="F2965" s="1">
        <v>98.18</v>
      </c>
      <c r="G2965" s="1">
        <v>98.37</v>
      </c>
      <c r="H2965" s="2">
        <v>53.5</v>
      </c>
      <c r="I2965" s="2">
        <v>30.4</v>
      </c>
      <c r="J2965" s="2">
        <v>89.8</v>
      </c>
      <c r="K2965" s="2">
        <v>90.4</v>
      </c>
      <c r="L2965">
        <f>SUMIFS(US!B:B,US!$D:$D,YEAR(daily!$A2965),US!$E:$E,MONTH(daily!$A2965))</f>
        <v>10766</v>
      </c>
      <c r="M2965">
        <f>SUMIFS(US!C:C,US!$D:$D,YEAR(daily!$A2965),US!$E:$E,MONTH(daily!$A2965))</f>
        <v>18721</v>
      </c>
      <c r="N2965">
        <f>SUMIFS(COT!E:E,COT!$A:$A,YEAR(daily!$A2965),COT!$B:$B,WEEKNUM(daily!$A2965))</f>
        <v>1346495</v>
      </c>
      <c r="O2965">
        <f>SUMIFS(COT!F:F,COT!$A:$A,YEAR(daily!$A2965),COT!$B:$B,WEEKNUM(daily!$A2965))</f>
        <v>312304</v>
      </c>
      <c r="P2965">
        <f>SUMIFS(COT!G:G,COT!$A:$A,YEAR(daily!$A2965),COT!$B:$B,WEEKNUM(daily!$A2965))</f>
        <v>163001</v>
      </c>
      <c r="Q2965">
        <f>SUMIFS(COT!H:H,COT!$A:$A,YEAR(daily!$A2965),COT!$B:$B,WEEKNUM(daily!$A2965))</f>
        <v>366862</v>
      </c>
      <c r="R2965">
        <f>SUMIFS(COT!I:I,COT!$A:$A,YEAR(daily!$A2965),COT!$B:$B,WEEKNUM(daily!$A2965))</f>
        <v>575481</v>
      </c>
      <c r="S2965">
        <f>SUMIFS(COT!J:J,COT!$A:$A,YEAR(daily!$A2965),COT!$B:$B,WEEKNUM(daily!$A2965))</f>
        <v>751569</v>
      </c>
      <c r="T2965">
        <f>SUMIFS(COT!K:K,COT!$A:$A,YEAR(daily!$A2965),COT!$B:$B,WEEKNUM(daily!$A2965))</f>
        <v>91848</v>
      </c>
      <c r="U2965">
        <f>SUMIFS(COT!L:L,COT!$A:$A,YEAR(daily!$A2965),COT!$B:$B,WEEKNUM(daily!$A2965))</f>
        <v>65063</v>
      </c>
      <c r="V2965">
        <f>SUMIFS(COT!M:M,COT!$A:$A,YEAR(daily!$A2965),COT!$B:$B,WEEKNUM(daily!$A2965))</f>
        <v>113</v>
      </c>
      <c r="W2965">
        <f>SUMIFS(COT!N:N,COT!$A:$A,YEAR(daily!$A2965),COT!$B:$B,WEEKNUM(daily!$A2965))</f>
        <v>92</v>
      </c>
      <c r="X2965">
        <f>SUMIFS(COT!O:O,COT!$A:$A,YEAR(daily!$A2965),COT!$B:$B,WEEKNUM(daily!$A2965))</f>
        <v>147</v>
      </c>
      <c r="Y2965">
        <f>SUMIFS(COT!P:P,COT!$A:$A,YEAR(daily!$A2965),COT!$B:$B,WEEKNUM(daily!$A2965))</f>
        <v>87</v>
      </c>
      <c r="Z2965">
        <f>SUMIFS(COT!Q:Q,COT!$A:$A,YEAR(daily!$A2965),COT!$B:$B,WEEKNUM(daily!$A2965))</f>
        <v>95</v>
      </c>
      <c r="AA2965">
        <f>SUMIFS(Saudi!B:B,Saudi!$A:$A,YEAR(daily!$A2965))</f>
        <v>1117.7919999999999</v>
      </c>
      <c r="AB2965">
        <f>SUMIFS(Saudi!C:C,Saudi!$A:$A,YEAR(daily!$A2965))</f>
        <v>837.5</v>
      </c>
      <c r="AC2965">
        <f>SUMIFS(Saudi!F:F,Saudi!$A:$A,YEAR(daily!$A2965))</f>
        <v>4186680</v>
      </c>
      <c r="AD2965">
        <f>SUMIFS(Saudi!G:G,Saudi!$A:$A,YEAR(daily!$A2965))</f>
        <v>95.120400125395847</v>
      </c>
      <c r="AE2965">
        <f>SUMIFS(Saudi!H:H,Saudi!$A:$A,YEAR(daily!$A2965))</f>
        <v>398238676.7969923</v>
      </c>
      <c r="AF2965" s="5">
        <f t="shared" si="117"/>
        <v>12</v>
      </c>
      <c r="AG2965" s="5">
        <f t="shared" si="118"/>
        <v>2011</v>
      </c>
    </row>
    <row r="2966" spans="1:33">
      <c r="A2966" s="3">
        <v>40890</v>
      </c>
      <c r="B2966" s="1">
        <v>131740</v>
      </c>
      <c r="C2966" s="1">
        <v>138379</v>
      </c>
      <c r="D2966" s="1">
        <v>67449</v>
      </c>
      <c r="E2966" s="1">
        <v>100.14</v>
      </c>
      <c r="F2966" s="1">
        <v>100.48</v>
      </c>
      <c r="G2966" s="1">
        <v>100.65</v>
      </c>
      <c r="H2966" s="2">
        <v>53.5</v>
      </c>
      <c r="I2966" s="2">
        <v>30.4</v>
      </c>
      <c r="J2966" s="2">
        <v>89.8</v>
      </c>
      <c r="K2966" s="2">
        <v>90.4</v>
      </c>
      <c r="L2966">
        <f>SUMIFS(US!B:B,US!$D:$D,YEAR(daily!$A2966),US!$E:$E,MONTH(daily!$A2966))</f>
        <v>10766</v>
      </c>
      <c r="M2966">
        <f>SUMIFS(US!C:C,US!$D:$D,YEAR(daily!$A2966),US!$E:$E,MONTH(daily!$A2966))</f>
        <v>18721</v>
      </c>
      <c r="N2966">
        <f>SUMIFS(COT!E:E,COT!$A:$A,YEAR(daily!$A2966),COT!$B:$B,WEEKNUM(daily!$A2966))</f>
        <v>1346495</v>
      </c>
      <c r="O2966">
        <f>SUMIFS(COT!F:F,COT!$A:$A,YEAR(daily!$A2966),COT!$B:$B,WEEKNUM(daily!$A2966))</f>
        <v>312304</v>
      </c>
      <c r="P2966">
        <f>SUMIFS(COT!G:G,COT!$A:$A,YEAR(daily!$A2966),COT!$B:$B,WEEKNUM(daily!$A2966))</f>
        <v>163001</v>
      </c>
      <c r="Q2966">
        <f>SUMIFS(COT!H:H,COT!$A:$A,YEAR(daily!$A2966),COT!$B:$B,WEEKNUM(daily!$A2966))</f>
        <v>366862</v>
      </c>
      <c r="R2966">
        <f>SUMIFS(COT!I:I,COT!$A:$A,YEAR(daily!$A2966),COT!$B:$B,WEEKNUM(daily!$A2966))</f>
        <v>575481</v>
      </c>
      <c r="S2966">
        <f>SUMIFS(COT!J:J,COT!$A:$A,YEAR(daily!$A2966),COT!$B:$B,WEEKNUM(daily!$A2966))</f>
        <v>751569</v>
      </c>
      <c r="T2966">
        <f>SUMIFS(COT!K:K,COT!$A:$A,YEAR(daily!$A2966),COT!$B:$B,WEEKNUM(daily!$A2966))</f>
        <v>91848</v>
      </c>
      <c r="U2966">
        <f>SUMIFS(COT!L:L,COT!$A:$A,YEAR(daily!$A2966),COT!$B:$B,WEEKNUM(daily!$A2966))</f>
        <v>65063</v>
      </c>
      <c r="V2966">
        <f>SUMIFS(COT!M:M,COT!$A:$A,YEAR(daily!$A2966),COT!$B:$B,WEEKNUM(daily!$A2966))</f>
        <v>113</v>
      </c>
      <c r="W2966">
        <f>SUMIFS(COT!N:N,COT!$A:$A,YEAR(daily!$A2966),COT!$B:$B,WEEKNUM(daily!$A2966))</f>
        <v>92</v>
      </c>
      <c r="X2966">
        <f>SUMIFS(COT!O:O,COT!$A:$A,YEAR(daily!$A2966),COT!$B:$B,WEEKNUM(daily!$A2966))</f>
        <v>147</v>
      </c>
      <c r="Y2966">
        <f>SUMIFS(COT!P:P,COT!$A:$A,YEAR(daily!$A2966),COT!$B:$B,WEEKNUM(daily!$A2966))</f>
        <v>87</v>
      </c>
      <c r="Z2966">
        <f>SUMIFS(COT!Q:Q,COT!$A:$A,YEAR(daily!$A2966),COT!$B:$B,WEEKNUM(daily!$A2966))</f>
        <v>95</v>
      </c>
      <c r="AA2966">
        <f>SUMIFS(Saudi!B:B,Saudi!$A:$A,YEAR(daily!$A2966))</f>
        <v>1117.7919999999999</v>
      </c>
      <c r="AB2966">
        <f>SUMIFS(Saudi!C:C,Saudi!$A:$A,YEAR(daily!$A2966))</f>
        <v>837.5</v>
      </c>
      <c r="AC2966">
        <f>SUMIFS(Saudi!F:F,Saudi!$A:$A,YEAR(daily!$A2966))</f>
        <v>4186680</v>
      </c>
      <c r="AD2966">
        <f>SUMIFS(Saudi!G:G,Saudi!$A:$A,YEAR(daily!$A2966))</f>
        <v>95.120400125395847</v>
      </c>
      <c r="AE2966">
        <f>SUMIFS(Saudi!H:H,Saudi!$A:$A,YEAR(daily!$A2966))</f>
        <v>398238676.7969923</v>
      </c>
      <c r="AF2966" s="5">
        <f t="shared" si="117"/>
        <v>12</v>
      </c>
      <c r="AG2966" s="5">
        <f t="shared" si="118"/>
        <v>2011</v>
      </c>
    </row>
    <row r="2967" spans="1:33">
      <c r="A2967" s="3">
        <v>40891</v>
      </c>
      <c r="B2967" s="1">
        <v>108125</v>
      </c>
      <c r="C2967" s="1">
        <v>136607</v>
      </c>
      <c r="D2967" s="1">
        <v>74378</v>
      </c>
      <c r="E2967" s="1">
        <v>94.95</v>
      </c>
      <c r="F2967" s="1">
        <v>95.37</v>
      </c>
      <c r="G2967" s="1">
        <v>95.59</v>
      </c>
      <c r="H2967" s="2">
        <v>53.5</v>
      </c>
      <c r="I2967" s="2">
        <v>30.4</v>
      </c>
      <c r="J2967" s="2">
        <v>89.8</v>
      </c>
      <c r="K2967" s="2">
        <v>90.4</v>
      </c>
      <c r="L2967">
        <f>SUMIFS(US!B:B,US!$D:$D,YEAR(daily!$A2967),US!$E:$E,MONTH(daily!$A2967))</f>
        <v>10766</v>
      </c>
      <c r="M2967">
        <f>SUMIFS(US!C:C,US!$D:$D,YEAR(daily!$A2967),US!$E:$E,MONTH(daily!$A2967))</f>
        <v>18721</v>
      </c>
      <c r="N2967">
        <f>SUMIFS(COT!E:E,COT!$A:$A,YEAR(daily!$A2967),COT!$B:$B,WEEKNUM(daily!$A2967))</f>
        <v>1346495</v>
      </c>
      <c r="O2967">
        <f>SUMIFS(COT!F:F,COT!$A:$A,YEAR(daily!$A2967),COT!$B:$B,WEEKNUM(daily!$A2967))</f>
        <v>312304</v>
      </c>
      <c r="P2967">
        <f>SUMIFS(COT!G:G,COT!$A:$A,YEAR(daily!$A2967),COT!$B:$B,WEEKNUM(daily!$A2967))</f>
        <v>163001</v>
      </c>
      <c r="Q2967">
        <f>SUMIFS(COT!H:H,COT!$A:$A,YEAR(daily!$A2967),COT!$B:$B,WEEKNUM(daily!$A2967))</f>
        <v>366862</v>
      </c>
      <c r="R2967">
        <f>SUMIFS(COT!I:I,COT!$A:$A,YEAR(daily!$A2967),COT!$B:$B,WEEKNUM(daily!$A2967))</f>
        <v>575481</v>
      </c>
      <c r="S2967">
        <f>SUMIFS(COT!J:J,COT!$A:$A,YEAR(daily!$A2967),COT!$B:$B,WEEKNUM(daily!$A2967))</f>
        <v>751569</v>
      </c>
      <c r="T2967">
        <f>SUMIFS(COT!K:K,COT!$A:$A,YEAR(daily!$A2967),COT!$B:$B,WEEKNUM(daily!$A2967))</f>
        <v>91848</v>
      </c>
      <c r="U2967">
        <f>SUMIFS(COT!L:L,COT!$A:$A,YEAR(daily!$A2967),COT!$B:$B,WEEKNUM(daily!$A2967))</f>
        <v>65063</v>
      </c>
      <c r="V2967">
        <f>SUMIFS(COT!M:M,COT!$A:$A,YEAR(daily!$A2967),COT!$B:$B,WEEKNUM(daily!$A2967))</f>
        <v>113</v>
      </c>
      <c r="W2967">
        <f>SUMIFS(COT!N:N,COT!$A:$A,YEAR(daily!$A2967),COT!$B:$B,WEEKNUM(daily!$A2967))</f>
        <v>92</v>
      </c>
      <c r="X2967">
        <f>SUMIFS(COT!O:O,COT!$A:$A,YEAR(daily!$A2967),COT!$B:$B,WEEKNUM(daily!$A2967))</f>
        <v>147</v>
      </c>
      <c r="Y2967">
        <f>SUMIFS(COT!P:P,COT!$A:$A,YEAR(daily!$A2967),COT!$B:$B,WEEKNUM(daily!$A2967))</f>
        <v>87</v>
      </c>
      <c r="Z2967">
        <f>SUMIFS(COT!Q:Q,COT!$A:$A,YEAR(daily!$A2967),COT!$B:$B,WEEKNUM(daily!$A2967))</f>
        <v>95</v>
      </c>
      <c r="AA2967">
        <f>SUMIFS(Saudi!B:B,Saudi!$A:$A,YEAR(daily!$A2967))</f>
        <v>1117.7919999999999</v>
      </c>
      <c r="AB2967">
        <f>SUMIFS(Saudi!C:C,Saudi!$A:$A,YEAR(daily!$A2967))</f>
        <v>837.5</v>
      </c>
      <c r="AC2967">
        <f>SUMIFS(Saudi!F:F,Saudi!$A:$A,YEAR(daily!$A2967))</f>
        <v>4186680</v>
      </c>
      <c r="AD2967">
        <f>SUMIFS(Saudi!G:G,Saudi!$A:$A,YEAR(daily!$A2967))</f>
        <v>95.120400125395847</v>
      </c>
      <c r="AE2967">
        <f>SUMIFS(Saudi!H:H,Saudi!$A:$A,YEAR(daily!$A2967))</f>
        <v>398238676.7969923</v>
      </c>
      <c r="AF2967" s="5">
        <f t="shared" si="117"/>
        <v>12</v>
      </c>
      <c r="AG2967" s="5">
        <f t="shared" si="118"/>
        <v>2011</v>
      </c>
    </row>
    <row r="2968" spans="1:33">
      <c r="A2968" s="3">
        <v>40892</v>
      </c>
      <c r="B2968" s="1">
        <v>77649</v>
      </c>
      <c r="C2968" s="1">
        <v>140723</v>
      </c>
      <c r="D2968" s="1">
        <v>74190</v>
      </c>
      <c r="E2968" s="1">
        <v>93.87</v>
      </c>
      <c r="F2968" s="1">
        <v>94.31</v>
      </c>
      <c r="G2968" s="1">
        <v>94.55</v>
      </c>
      <c r="H2968" s="2">
        <v>53.5</v>
      </c>
      <c r="I2968" s="2">
        <v>30.4</v>
      </c>
      <c r="J2968" s="2">
        <v>89.8</v>
      </c>
      <c r="K2968" s="2">
        <v>90.4</v>
      </c>
      <c r="L2968">
        <f>SUMIFS(US!B:B,US!$D:$D,YEAR(daily!$A2968),US!$E:$E,MONTH(daily!$A2968))</f>
        <v>10766</v>
      </c>
      <c r="M2968">
        <f>SUMIFS(US!C:C,US!$D:$D,YEAR(daily!$A2968),US!$E:$E,MONTH(daily!$A2968))</f>
        <v>18721</v>
      </c>
      <c r="N2968">
        <f>SUMIFS(COT!E:E,COT!$A:$A,YEAR(daily!$A2968),COT!$B:$B,WEEKNUM(daily!$A2968))</f>
        <v>1346495</v>
      </c>
      <c r="O2968">
        <f>SUMIFS(COT!F:F,COT!$A:$A,YEAR(daily!$A2968),COT!$B:$B,WEEKNUM(daily!$A2968))</f>
        <v>312304</v>
      </c>
      <c r="P2968">
        <f>SUMIFS(COT!G:G,COT!$A:$A,YEAR(daily!$A2968),COT!$B:$B,WEEKNUM(daily!$A2968))</f>
        <v>163001</v>
      </c>
      <c r="Q2968">
        <f>SUMIFS(COT!H:H,COT!$A:$A,YEAR(daily!$A2968),COT!$B:$B,WEEKNUM(daily!$A2968))</f>
        <v>366862</v>
      </c>
      <c r="R2968">
        <f>SUMIFS(COT!I:I,COT!$A:$A,YEAR(daily!$A2968),COT!$B:$B,WEEKNUM(daily!$A2968))</f>
        <v>575481</v>
      </c>
      <c r="S2968">
        <f>SUMIFS(COT!J:J,COT!$A:$A,YEAR(daily!$A2968),COT!$B:$B,WEEKNUM(daily!$A2968))</f>
        <v>751569</v>
      </c>
      <c r="T2968">
        <f>SUMIFS(COT!K:K,COT!$A:$A,YEAR(daily!$A2968),COT!$B:$B,WEEKNUM(daily!$A2968))</f>
        <v>91848</v>
      </c>
      <c r="U2968">
        <f>SUMIFS(COT!L:L,COT!$A:$A,YEAR(daily!$A2968),COT!$B:$B,WEEKNUM(daily!$A2968))</f>
        <v>65063</v>
      </c>
      <c r="V2968">
        <f>SUMIFS(COT!M:M,COT!$A:$A,YEAR(daily!$A2968),COT!$B:$B,WEEKNUM(daily!$A2968))</f>
        <v>113</v>
      </c>
      <c r="W2968">
        <f>SUMIFS(COT!N:N,COT!$A:$A,YEAR(daily!$A2968),COT!$B:$B,WEEKNUM(daily!$A2968))</f>
        <v>92</v>
      </c>
      <c r="X2968">
        <f>SUMIFS(COT!O:O,COT!$A:$A,YEAR(daily!$A2968),COT!$B:$B,WEEKNUM(daily!$A2968))</f>
        <v>147</v>
      </c>
      <c r="Y2968">
        <f>SUMIFS(COT!P:P,COT!$A:$A,YEAR(daily!$A2968),COT!$B:$B,WEEKNUM(daily!$A2968))</f>
        <v>87</v>
      </c>
      <c r="Z2968">
        <f>SUMIFS(COT!Q:Q,COT!$A:$A,YEAR(daily!$A2968),COT!$B:$B,WEEKNUM(daily!$A2968))</f>
        <v>95</v>
      </c>
      <c r="AA2968">
        <f>SUMIFS(Saudi!B:B,Saudi!$A:$A,YEAR(daily!$A2968))</f>
        <v>1117.7919999999999</v>
      </c>
      <c r="AB2968">
        <f>SUMIFS(Saudi!C:C,Saudi!$A:$A,YEAR(daily!$A2968))</f>
        <v>837.5</v>
      </c>
      <c r="AC2968">
        <f>SUMIFS(Saudi!F:F,Saudi!$A:$A,YEAR(daily!$A2968))</f>
        <v>4186680</v>
      </c>
      <c r="AD2968">
        <f>SUMIFS(Saudi!G:G,Saudi!$A:$A,YEAR(daily!$A2968))</f>
        <v>95.120400125395847</v>
      </c>
      <c r="AE2968">
        <f>SUMIFS(Saudi!H:H,Saudi!$A:$A,YEAR(daily!$A2968))</f>
        <v>398238676.7969923</v>
      </c>
      <c r="AF2968" s="5">
        <f t="shared" si="117"/>
        <v>12</v>
      </c>
      <c r="AG2968" s="5">
        <f t="shared" si="118"/>
        <v>2011</v>
      </c>
    </row>
    <row r="2969" spans="1:33">
      <c r="A2969" s="3">
        <v>40893</v>
      </c>
      <c r="B2969" s="1">
        <v>58145</v>
      </c>
      <c r="C2969" s="1">
        <v>141853</v>
      </c>
      <c r="D2969" s="1">
        <v>72988</v>
      </c>
      <c r="E2969" s="1">
        <v>93.53</v>
      </c>
      <c r="F2969" s="1">
        <v>93.98</v>
      </c>
      <c r="G2969" s="1">
        <v>94.22</v>
      </c>
      <c r="H2969" s="2">
        <v>53.5</v>
      </c>
      <c r="I2969" s="2">
        <v>30.4</v>
      </c>
      <c r="J2969" s="2">
        <v>89.8</v>
      </c>
      <c r="K2969" s="2">
        <v>90.4</v>
      </c>
      <c r="L2969">
        <f>SUMIFS(US!B:B,US!$D:$D,YEAR(daily!$A2969),US!$E:$E,MONTH(daily!$A2969))</f>
        <v>10766</v>
      </c>
      <c r="M2969">
        <f>SUMIFS(US!C:C,US!$D:$D,YEAR(daily!$A2969),US!$E:$E,MONTH(daily!$A2969))</f>
        <v>18721</v>
      </c>
      <c r="N2969">
        <f>SUMIFS(COT!E:E,COT!$A:$A,YEAR(daily!$A2969),COT!$B:$B,WEEKNUM(daily!$A2969))</f>
        <v>1346495</v>
      </c>
      <c r="O2969">
        <f>SUMIFS(COT!F:F,COT!$A:$A,YEAR(daily!$A2969),COT!$B:$B,WEEKNUM(daily!$A2969))</f>
        <v>312304</v>
      </c>
      <c r="P2969">
        <f>SUMIFS(COT!G:G,COT!$A:$A,YEAR(daily!$A2969),COT!$B:$B,WEEKNUM(daily!$A2969))</f>
        <v>163001</v>
      </c>
      <c r="Q2969">
        <f>SUMIFS(COT!H:H,COT!$A:$A,YEAR(daily!$A2969),COT!$B:$B,WEEKNUM(daily!$A2969))</f>
        <v>366862</v>
      </c>
      <c r="R2969">
        <f>SUMIFS(COT!I:I,COT!$A:$A,YEAR(daily!$A2969),COT!$B:$B,WEEKNUM(daily!$A2969))</f>
        <v>575481</v>
      </c>
      <c r="S2969">
        <f>SUMIFS(COT!J:J,COT!$A:$A,YEAR(daily!$A2969),COT!$B:$B,WEEKNUM(daily!$A2969))</f>
        <v>751569</v>
      </c>
      <c r="T2969">
        <f>SUMIFS(COT!K:K,COT!$A:$A,YEAR(daily!$A2969),COT!$B:$B,WEEKNUM(daily!$A2969))</f>
        <v>91848</v>
      </c>
      <c r="U2969">
        <f>SUMIFS(COT!L:L,COT!$A:$A,YEAR(daily!$A2969),COT!$B:$B,WEEKNUM(daily!$A2969))</f>
        <v>65063</v>
      </c>
      <c r="V2969">
        <f>SUMIFS(COT!M:M,COT!$A:$A,YEAR(daily!$A2969),COT!$B:$B,WEEKNUM(daily!$A2969))</f>
        <v>113</v>
      </c>
      <c r="W2969">
        <f>SUMIFS(COT!N:N,COT!$A:$A,YEAR(daily!$A2969),COT!$B:$B,WEEKNUM(daily!$A2969))</f>
        <v>92</v>
      </c>
      <c r="X2969">
        <f>SUMIFS(COT!O:O,COT!$A:$A,YEAR(daily!$A2969),COT!$B:$B,WEEKNUM(daily!$A2969))</f>
        <v>147</v>
      </c>
      <c r="Y2969">
        <f>SUMIFS(COT!P:P,COT!$A:$A,YEAR(daily!$A2969),COT!$B:$B,WEEKNUM(daily!$A2969))</f>
        <v>87</v>
      </c>
      <c r="Z2969">
        <f>SUMIFS(COT!Q:Q,COT!$A:$A,YEAR(daily!$A2969),COT!$B:$B,WEEKNUM(daily!$A2969))</f>
        <v>95</v>
      </c>
      <c r="AA2969">
        <f>SUMIFS(Saudi!B:B,Saudi!$A:$A,YEAR(daily!$A2969))</f>
        <v>1117.7919999999999</v>
      </c>
      <c r="AB2969">
        <f>SUMIFS(Saudi!C:C,Saudi!$A:$A,YEAR(daily!$A2969))</f>
        <v>837.5</v>
      </c>
      <c r="AC2969">
        <f>SUMIFS(Saudi!F:F,Saudi!$A:$A,YEAR(daily!$A2969))</f>
        <v>4186680</v>
      </c>
      <c r="AD2969">
        <f>SUMIFS(Saudi!G:G,Saudi!$A:$A,YEAR(daily!$A2969))</f>
        <v>95.120400125395847</v>
      </c>
      <c r="AE2969">
        <f>SUMIFS(Saudi!H:H,Saudi!$A:$A,YEAR(daily!$A2969))</f>
        <v>398238676.7969923</v>
      </c>
      <c r="AF2969" s="5">
        <f t="shared" si="117"/>
        <v>12</v>
      </c>
      <c r="AG2969" s="5">
        <f t="shared" si="118"/>
        <v>2011</v>
      </c>
    </row>
    <row r="2970" spans="1:33">
      <c r="A2970" s="3">
        <v>40896</v>
      </c>
      <c r="B2970" s="1">
        <v>22440</v>
      </c>
      <c r="C2970" s="1">
        <v>144697</v>
      </c>
      <c r="D2970" s="1">
        <v>72589</v>
      </c>
      <c r="E2970" s="1">
        <v>93.88</v>
      </c>
      <c r="F2970" s="1">
        <v>94.25</v>
      </c>
      <c r="G2970" s="1">
        <v>94.45</v>
      </c>
      <c r="H2970" s="2">
        <v>53.5</v>
      </c>
      <c r="I2970" s="2">
        <v>30.4</v>
      </c>
      <c r="J2970" s="2">
        <v>89.8</v>
      </c>
      <c r="K2970" s="2">
        <v>90.4</v>
      </c>
      <c r="L2970">
        <f>SUMIFS(US!B:B,US!$D:$D,YEAR(daily!$A2970),US!$E:$E,MONTH(daily!$A2970))</f>
        <v>10766</v>
      </c>
      <c r="M2970">
        <f>SUMIFS(US!C:C,US!$D:$D,YEAR(daily!$A2970),US!$E:$E,MONTH(daily!$A2970))</f>
        <v>18721</v>
      </c>
      <c r="N2970">
        <f>SUMIFS(COT!E:E,COT!$A:$A,YEAR(daily!$A2970),COT!$B:$B,WEEKNUM(daily!$A2970))</f>
        <v>1298500</v>
      </c>
      <c r="O2970">
        <f>SUMIFS(COT!F:F,COT!$A:$A,YEAR(daily!$A2970),COT!$B:$B,WEEKNUM(daily!$A2970))</f>
        <v>289295</v>
      </c>
      <c r="P2970">
        <f>SUMIFS(COT!G:G,COT!$A:$A,YEAR(daily!$A2970),COT!$B:$B,WEEKNUM(daily!$A2970))</f>
        <v>151253</v>
      </c>
      <c r="Q2970">
        <f>SUMIFS(COT!H:H,COT!$A:$A,YEAR(daily!$A2970),COT!$B:$B,WEEKNUM(daily!$A2970))</f>
        <v>350753</v>
      </c>
      <c r="R2970">
        <f>SUMIFS(COT!I:I,COT!$A:$A,YEAR(daily!$A2970),COT!$B:$B,WEEKNUM(daily!$A2970))</f>
        <v>582535</v>
      </c>
      <c r="S2970">
        <f>SUMIFS(COT!J:J,COT!$A:$A,YEAR(daily!$A2970),COT!$B:$B,WEEKNUM(daily!$A2970))</f>
        <v>738663</v>
      </c>
      <c r="T2970">
        <f>SUMIFS(COT!K:K,COT!$A:$A,YEAR(daily!$A2970),COT!$B:$B,WEEKNUM(daily!$A2970))</f>
        <v>75917</v>
      </c>
      <c r="U2970">
        <f>SUMIFS(COT!L:L,COT!$A:$A,YEAR(daily!$A2970),COT!$B:$B,WEEKNUM(daily!$A2970))</f>
        <v>57831</v>
      </c>
      <c r="V2970">
        <f>SUMIFS(COT!M:M,COT!$A:$A,YEAR(daily!$A2970),COT!$B:$B,WEEKNUM(daily!$A2970))</f>
        <v>97</v>
      </c>
      <c r="W2970">
        <f>SUMIFS(COT!N:N,COT!$A:$A,YEAR(daily!$A2970),COT!$B:$B,WEEKNUM(daily!$A2970))</f>
        <v>85</v>
      </c>
      <c r="X2970">
        <f>SUMIFS(COT!O:O,COT!$A:$A,YEAR(daily!$A2970),COT!$B:$B,WEEKNUM(daily!$A2970))</f>
        <v>127</v>
      </c>
      <c r="Y2970">
        <f>SUMIFS(COT!P:P,COT!$A:$A,YEAR(daily!$A2970),COT!$B:$B,WEEKNUM(daily!$A2970))</f>
        <v>85</v>
      </c>
      <c r="Z2970">
        <f>SUMIFS(COT!Q:Q,COT!$A:$A,YEAR(daily!$A2970),COT!$B:$B,WEEKNUM(daily!$A2970))</f>
        <v>99</v>
      </c>
      <c r="AA2970">
        <f>SUMIFS(Saudi!B:B,Saudi!$A:$A,YEAR(daily!$A2970))</f>
        <v>1117.7919999999999</v>
      </c>
      <c r="AB2970">
        <f>SUMIFS(Saudi!C:C,Saudi!$A:$A,YEAR(daily!$A2970))</f>
        <v>837.5</v>
      </c>
      <c r="AC2970">
        <f>SUMIFS(Saudi!F:F,Saudi!$A:$A,YEAR(daily!$A2970))</f>
        <v>4186680</v>
      </c>
      <c r="AD2970">
        <f>SUMIFS(Saudi!G:G,Saudi!$A:$A,YEAR(daily!$A2970))</f>
        <v>95.120400125395847</v>
      </c>
      <c r="AE2970">
        <f>SUMIFS(Saudi!H:H,Saudi!$A:$A,YEAR(daily!$A2970))</f>
        <v>398238676.7969923</v>
      </c>
      <c r="AF2970" s="5">
        <f t="shared" si="117"/>
        <v>12</v>
      </c>
      <c r="AG2970" s="5">
        <f t="shared" si="118"/>
        <v>2011</v>
      </c>
    </row>
    <row r="2971" spans="1:33">
      <c r="A2971" s="3">
        <v>40897</v>
      </c>
      <c r="B2971" s="1">
        <v>2705</v>
      </c>
      <c r="C2971" s="1">
        <v>148219</v>
      </c>
      <c r="D2971" s="1">
        <v>72573</v>
      </c>
      <c r="E2971" s="1">
        <v>97.22</v>
      </c>
      <c r="F2971" s="1">
        <v>97.42</v>
      </c>
      <c r="G2971" s="1">
        <v>97.59</v>
      </c>
      <c r="H2971" s="2">
        <v>53.5</v>
      </c>
      <c r="I2971" s="2">
        <v>30.4</v>
      </c>
      <c r="J2971" s="2">
        <v>89.8</v>
      </c>
      <c r="K2971" s="2">
        <v>90.4</v>
      </c>
      <c r="L2971">
        <f>SUMIFS(US!B:B,US!$D:$D,YEAR(daily!$A2971),US!$E:$E,MONTH(daily!$A2971))</f>
        <v>10766</v>
      </c>
      <c r="M2971">
        <f>SUMIFS(US!C:C,US!$D:$D,YEAR(daily!$A2971),US!$E:$E,MONTH(daily!$A2971))</f>
        <v>18721</v>
      </c>
      <c r="N2971">
        <f>SUMIFS(COT!E:E,COT!$A:$A,YEAR(daily!$A2971),COT!$B:$B,WEEKNUM(daily!$A2971))</f>
        <v>1298500</v>
      </c>
      <c r="O2971">
        <f>SUMIFS(COT!F:F,COT!$A:$A,YEAR(daily!$A2971),COT!$B:$B,WEEKNUM(daily!$A2971))</f>
        <v>289295</v>
      </c>
      <c r="P2971">
        <f>SUMIFS(COT!G:G,COT!$A:$A,YEAR(daily!$A2971),COT!$B:$B,WEEKNUM(daily!$A2971))</f>
        <v>151253</v>
      </c>
      <c r="Q2971">
        <f>SUMIFS(COT!H:H,COT!$A:$A,YEAR(daily!$A2971),COT!$B:$B,WEEKNUM(daily!$A2971))</f>
        <v>350753</v>
      </c>
      <c r="R2971">
        <f>SUMIFS(COT!I:I,COT!$A:$A,YEAR(daily!$A2971),COT!$B:$B,WEEKNUM(daily!$A2971))</f>
        <v>582535</v>
      </c>
      <c r="S2971">
        <f>SUMIFS(COT!J:J,COT!$A:$A,YEAR(daily!$A2971),COT!$B:$B,WEEKNUM(daily!$A2971))</f>
        <v>738663</v>
      </c>
      <c r="T2971">
        <f>SUMIFS(COT!K:K,COT!$A:$A,YEAR(daily!$A2971),COT!$B:$B,WEEKNUM(daily!$A2971))</f>
        <v>75917</v>
      </c>
      <c r="U2971">
        <f>SUMIFS(COT!L:L,COT!$A:$A,YEAR(daily!$A2971),COT!$B:$B,WEEKNUM(daily!$A2971))</f>
        <v>57831</v>
      </c>
      <c r="V2971">
        <f>SUMIFS(COT!M:M,COT!$A:$A,YEAR(daily!$A2971),COT!$B:$B,WEEKNUM(daily!$A2971))</f>
        <v>97</v>
      </c>
      <c r="W2971">
        <f>SUMIFS(COT!N:N,COT!$A:$A,YEAR(daily!$A2971),COT!$B:$B,WEEKNUM(daily!$A2971))</f>
        <v>85</v>
      </c>
      <c r="X2971">
        <f>SUMIFS(COT!O:O,COT!$A:$A,YEAR(daily!$A2971),COT!$B:$B,WEEKNUM(daily!$A2971))</f>
        <v>127</v>
      </c>
      <c r="Y2971">
        <f>SUMIFS(COT!P:P,COT!$A:$A,YEAR(daily!$A2971),COT!$B:$B,WEEKNUM(daily!$A2971))</f>
        <v>85</v>
      </c>
      <c r="Z2971">
        <f>SUMIFS(COT!Q:Q,COT!$A:$A,YEAR(daily!$A2971),COT!$B:$B,WEEKNUM(daily!$A2971))</f>
        <v>99</v>
      </c>
      <c r="AA2971">
        <f>SUMIFS(Saudi!B:B,Saudi!$A:$A,YEAR(daily!$A2971))</f>
        <v>1117.7919999999999</v>
      </c>
      <c r="AB2971">
        <f>SUMIFS(Saudi!C:C,Saudi!$A:$A,YEAR(daily!$A2971))</f>
        <v>837.5</v>
      </c>
      <c r="AC2971">
        <f>SUMIFS(Saudi!F:F,Saudi!$A:$A,YEAR(daily!$A2971))</f>
        <v>4186680</v>
      </c>
      <c r="AD2971">
        <f>SUMIFS(Saudi!G:G,Saudi!$A:$A,YEAR(daily!$A2971))</f>
        <v>95.120400125395847</v>
      </c>
      <c r="AE2971">
        <f>SUMIFS(Saudi!H:H,Saudi!$A:$A,YEAR(daily!$A2971))</f>
        <v>398238676.7969923</v>
      </c>
      <c r="AF2971" s="5">
        <f t="shared" si="117"/>
        <v>12</v>
      </c>
      <c r="AG2971" s="5">
        <f t="shared" si="118"/>
        <v>2011</v>
      </c>
    </row>
    <row r="2972" spans="1:33">
      <c r="A2972" s="3">
        <v>40898</v>
      </c>
      <c r="B2972" s="1">
        <v>247928</v>
      </c>
      <c r="C2972" s="1">
        <v>73208</v>
      </c>
      <c r="D2972" s="1">
        <v>78313</v>
      </c>
      <c r="E2972" s="1">
        <v>98.67</v>
      </c>
      <c r="F2972" s="1">
        <v>99.02</v>
      </c>
      <c r="G2972" s="1">
        <v>99.1</v>
      </c>
      <c r="H2972" s="2">
        <v>53.5</v>
      </c>
      <c r="I2972" s="2">
        <v>30.4</v>
      </c>
      <c r="J2972" s="2">
        <v>89.8</v>
      </c>
      <c r="K2972" s="2">
        <v>90.4</v>
      </c>
      <c r="L2972">
        <f>SUMIFS(US!B:B,US!$D:$D,YEAR(daily!$A2972),US!$E:$E,MONTH(daily!$A2972))</f>
        <v>10766</v>
      </c>
      <c r="M2972">
        <f>SUMIFS(US!C:C,US!$D:$D,YEAR(daily!$A2972),US!$E:$E,MONTH(daily!$A2972))</f>
        <v>18721</v>
      </c>
      <c r="N2972">
        <f>SUMIFS(COT!E:E,COT!$A:$A,YEAR(daily!$A2972),COT!$B:$B,WEEKNUM(daily!$A2972))</f>
        <v>1298500</v>
      </c>
      <c r="O2972">
        <f>SUMIFS(COT!F:F,COT!$A:$A,YEAR(daily!$A2972),COT!$B:$B,WEEKNUM(daily!$A2972))</f>
        <v>289295</v>
      </c>
      <c r="P2972">
        <f>SUMIFS(COT!G:G,COT!$A:$A,YEAR(daily!$A2972),COT!$B:$B,WEEKNUM(daily!$A2972))</f>
        <v>151253</v>
      </c>
      <c r="Q2972">
        <f>SUMIFS(COT!H:H,COT!$A:$A,YEAR(daily!$A2972),COT!$B:$B,WEEKNUM(daily!$A2972))</f>
        <v>350753</v>
      </c>
      <c r="R2972">
        <f>SUMIFS(COT!I:I,COT!$A:$A,YEAR(daily!$A2972),COT!$B:$B,WEEKNUM(daily!$A2972))</f>
        <v>582535</v>
      </c>
      <c r="S2972">
        <f>SUMIFS(COT!J:J,COT!$A:$A,YEAR(daily!$A2972),COT!$B:$B,WEEKNUM(daily!$A2972))</f>
        <v>738663</v>
      </c>
      <c r="T2972">
        <f>SUMIFS(COT!K:K,COT!$A:$A,YEAR(daily!$A2972),COT!$B:$B,WEEKNUM(daily!$A2972))</f>
        <v>75917</v>
      </c>
      <c r="U2972">
        <f>SUMIFS(COT!L:L,COT!$A:$A,YEAR(daily!$A2972),COT!$B:$B,WEEKNUM(daily!$A2972))</f>
        <v>57831</v>
      </c>
      <c r="V2972">
        <f>SUMIFS(COT!M:M,COT!$A:$A,YEAR(daily!$A2972),COT!$B:$B,WEEKNUM(daily!$A2972))</f>
        <v>97</v>
      </c>
      <c r="W2972">
        <f>SUMIFS(COT!N:N,COT!$A:$A,YEAR(daily!$A2972),COT!$B:$B,WEEKNUM(daily!$A2972))</f>
        <v>85</v>
      </c>
      <c r="X2972">
        <f>SUMIFS(COT!O:O,COT!$A:$A,YEAR(daily!$A2972),COT!$B:$B,WEEKNUM(daily!$A2972))</f>
        <v>127</v>
      </c>
      <c r="Y2972">
        <f>SUMIFS(COT!P:P,COT!$A:$A,YEAR(daily!$A2972),COT!$B:$B,WEEKNUM(daily!$A2972))</f>
        <v>85</v>
      </c>
      <c r="Z2972">
        <f>SUMIFS(COT!Q:Q,COT!$A:$A,YEAR(daily!$A2972),COT!$B:$B,WEEKNUM(daily!$A2972))</f>
        <v>99</v>
      </c>
      <c r="AA2972">
        <f>SUMIFS(Saudi!B:B,Saudi!$A:$A,YEAR(daily!$A2972))</f>
        <v>1117.7919999999999</v>
      </c>
      <c r="AB2972">
        <f>SUMIFS(Saudi!C:C,Saudi!$A:$A,YEAR(daily!$A2972))</f>
        <v>837.5</v>
      </c>
      <c r="AC2972">
        <f>SUMIFS(Saudi!F:F,Saudi!$A:$A,YEAR(daily!$A2972))</f>
        <v>4186680</v>
      </c>
      <c r="AD2972">
        <f>SUMIFS(Saudi!G:G,Saudi!$A:$A,YEAR(daily!$A2972))</f>
        <v>95.120400125395847</v>
      </c>
      <c r="AE2972">
        <f>SUMIFS(Saudi!H:H,Saudi!$A:$A,YEAR(daily!$A2972))</f>
        <v>398238676.7969923</v>
      </c>
      <c r="AF2972" s="5">
        <f t="shared" si="117"/>
        <v>12</v>
      </c>
      <c r="AG2972" s="5">
        <f t="shared" si="118"/>
        <v>2011</v>
      </c>
    </row>
    <row r="2973" spans="1:33">
      <c r="A2973" s="3">
        <v>40899</v>
      </c>
      <c r="B2973" s="1">
        <v>249602</v>
      </c>
      <c r="C2973" s="1">
        <v>75169</v>
      </c>
      <c r="D2973" s="1">
        <v>79402</v>
      </c>
      <c r="E2973" s="1">
        <v>99.53</v>
      </c>
      <c r="F2973" s="1">
        <v>99.86</v>
      </c>
      <c r="G2973" s="1">
        <v>99.93</v>
      </c>
      <c r="H2973" s="2">
        <v>53.5</v>
      </c>
      <c r="I2973" s="2">
        <v>30.4</v>
      </c>
      <c r="J2973" s="2">
        <v>89.8</v>
      </c>
      <c r="K2973" s="2">
        <v>90.4</v>
      </c>
      <c r="L2973">
        <f>SUMIFS(US!B:B,US!$D:$D,YEAR(daily!$A2973),US!$E:$E,MONTH(daily!$A2973))</f>
        <v>10766</v>
      </c>
      <c r="M2973">
        <f>SUMIFS(US!C:C,US!$D:$D,YEAR(daily!$A2973),US!$E:$E,MONTH(daily!$A2973))</f>
        <v>18721</v>
      </c>
      <c r="N2973">
        <f>SUMIFS(COT!E:E,COT!$A:$A,YEAR(daily!$A2973),COT!$B:$B,WEEKNUM(daily!$A2973))</f>
        <v>1298500</v>
      </c>
      <c r="O2973">
        <f>SUMIFS(COT!F:F,COT!$A:$A,YEAR(daily!$A2973),COT!$B:$B,WEEKNUM(daily!$A2973))</f>
        <v>289295</v>
      </c>
      <c r="P2973">
        <f>SUMIFS(COT!G:G,COT!$A:$A,YEAR(daily!$A2973),COT!$B:$B,WEEKNUM(daily!$A2973))</f>
        <v>151253</v>
      </c>
      <c r="Q2973">
        <f>SUMIFS(COT!H:H,COT!$A:$A,YEAR(daily!$A2973),COT!$B:$B,WEEKNUM(daily!$A2973))</f>
        <v>350753</v>
      </c>
      <c r="R2973">
        <f>SUMIFS(COT!I:I,COT!$A:$A,YEAR(daily!$A2973),COT!$B:$B,WEEKNUM(daily!$A2973))</f>
        <v>582535</v>
      </c>
      <c r="S2973">
        <f>SUMIFS(COT!J:J,COT!$A:$A,YEAR(daily!$A2973),COT!$B:$B,WEEKNUM(daily!$A2973))</f>
        <v>738663</v>
      </c>
      <c r="T2973">
        <f>SUMIFS(COT!K:K,COT!$A:$A,YEAR(daily!$A2973),COT!$B:$B,WEEKNUM(daily!$A2973))</f>
        <v>75917</v>
      </c>
      <c r="U2973">
        <f>SUMIFS(COT!L:L,COT!$A:$A,YEAR(daily!$A2973),COT!$B:$B,WEEKNUM(daily!$A2973))</f>
        <v>57831</v>
      </c>
      <c r="V2973">
        <f>SUMIFS(COT!M:M,COT!$A:$A,YEAR(daily!$A2973),COT!$B:$B,WEEKNUM(daily!$A2973))</f>
        <v>97</v>
      </c>
      <c r="W2973">
        <f>SUMIFS(COT!N:N,COT!$A:$A,YEAR(daily!$A2973),COT!$B:$B,WEEKNUM(daily!$A2973))</f>
        <v>85</v>
      </c>
      <c r="X2973">
        <f>SUMIFS(COT!O:O,COT!$A:$A,YEAR(daily!$A2973),COT!$B:$B,WEEKNUM(daily!$A2973))</f>
        <v>127</v>
      </c>
      <c r="Y2973">
        <f>SUMIFS(COT!P:P,COT!$A:$A,YEAR(daily!$A2973),COT!$B:$B,WEEKNUM(daily!$A2973))</f>
        <v>85</v>
      </c>
      <c r="Z2973">
        <f>SUMIFS(COT!Q:Q,COT!$A:$A,YEAR(daily!$A2973),COT!$B:$B,WEEKNUM(daily!$A2973))</f>
        <v>99</v>
      </c>
      <c r="AA2973">
        <f>SUMIFS(Saudi!B:B,Saudi!$A:$A,YEAR(daily!$A2973))</f>
        <v>1117.7919999999999</v>
      </c>
      <c r="AB2973">
        <f>SUMIFS(Saudi!C:C,Saudi!$A:$A,YEAR(daily!$A2973))</f>
        <v>837.5</v>
      </c>
      <c r="AC2973">
        <f>SUMIFS(Saudi!F:F,Saudi!$A:$A,YEAR(daily!$A2973))</f>
        <v>4186680</v>
      </c>
      <c r="AD2973">
        <f>SUMIFS(Saudi!G:G,Saudi!$A:$A,YEAR(daily!$A2973))</f>
        <v>95.120400125395847</v>
      </c>
      <c r="AE2973">
        <f>SUMIFS(Saudi!H:H,Saudi!$A:$A,YEAR(daily!$A2973))</f>
        <v>398238676.7969923</v>
      </c>
      <c r="AF2973" s="5">
        <f t="shared" si="117"/>
        <v>12</v>
      </c>
      <c r="AG2973" s="5">
        <f t="shared" si="118"/>
        <v>2011</v>
      </c>
    </row>
    <row r="2974" spans="1:33">
      <c r="A2974" s="3">
        <v>40900</v>
      </c>
      <c r="B2974" s="1">
        <v>246021</v>
      </c>
      <c r="C2974" s="1">
        <v>75166</v>
      </c>
      <c r="D2974" s="1">
        <v>79386</v>
      </c>
      <c r="E2974" s="1">
        <v>99.68</v>
      </c>
      <c r="F2974" s="1">
        <v>99.98</v>
      </c>
      <c r="G2974" s="1">
        <v>100.03</v>
      </c>
      <c r="H2974" s="2">
        <v>53.5</v>
      </c>
      <c r="I2974" s="2">
        <v>30.4</v>
      </c>
      <c r="J2974" s="2">
        <v>89.8</v>
      </c>
      <c r="K2974" s="2">
        <v>90.4</v>
      </c>
      <c r="L2974">
        <f>SUMIFS(US!B:B,US!$D:$D,YEAR(daily!$A2974),US!$E:$E,MONTH(daily!$A2974))</f>
        <v>10766</v>
      </c>
      <c r="M2974">
        <f>SUMIFS(US!C:C,US!$D:$D,YEAR(daily!$A2974),US!$E:$E,MONTH(daily!$A2974))</f>
        <v>18721</v>
      </c>
      <c r="N2974">
        <f>SUMIFS(COT!E:E,COT!$A:$A,YEAR(daily!$A2974),COT!$B:$B,WEEKNUM(daily!$A2974))</f>
        <v>1298500</v>
      </c>
      <c r="O2974">
        <f>SUMIFS(COT!F:F,COT!$A:$A,YEAR(daily!$A2974),COT!$B:$B,WEEKNUM(daily!$A2974))</f>
        <v>289295</v>
      </c>
      <c r="P2974">
        <f>SUMIFS(COT!G:G,COT!$A:$A,YEAR(daily!$A2974),COT!$B:$B,WEEKNUM(daily!$A2974))</f>
        <v>151253</v>
      </c>
      <c r="Q2974">
        <f>SUMIFS(COT!H:H,COT!$A:$A,YEAR(daily!$A2974),COT!$B:$B,WEEKNUM(daily!$A2974))</f>
        <v>350753</v>
      </c>
      <c r="R2974">
        <f>SUMIFS(COT!I:I,COT!$A:$A,YEAR(daily!$A2974),COT!$B:$B,WEEKNUM(daily!$A2974))</f>
        <v>582535</v>
      </c>
      <c r="S2974">
        <f>SUMIFS(COT!J:J,COT!$A:$A,YEAR(daily!$A2974),COT!$B:$B,WEEKNUM(daily!$A2974))</f>
        <v>738663</v>
      </c>
      <c r="T2974">
        <f>SUMIFS(COT!K:K,COT!$A:$A,YEAR(daily!$A2974),COT!$B:$B,WEEKNUM(daily!$A2974))</f>
        <v>75917</v>
      </c>
      <c r="U2974">
        <f>SUMIFS(COT!L:L,COT!$A:$A,YEAR(daily!$A2974),COT!$B:$B,WEEKNUM(daily!$A2974))</f>
        <v>57831</v>
      </c>
      <c r="V2974">
        <f>SUMIFS(COT!M:M,COT!$A:$A,YEAR(daily!$A2974),COT!$B:$B,WEEKNUM(daily!$A2974))</f>
        <v>97</v>
      </c>
      <c r="W2974">
        <f>SUMIFS(COT!N:N,COT!$A:$A,YEAR(daily!$A2974),COT!$B:$B,WEEKNUM(daily!$A2974))</f>
        <v>85</v>
      </c>
      <c r="X2974">
        <f>SUMIFS(COT!O:O,COT!$A:$A,YEAR(daily!$A2974),COT!$B:$B,WEEKNUM(daily!$A2974))</f>
        <v>127</v>
      </c>
      <c r="Y2974">
        <f>SUMIFS(COT!P:P,COT!$A:$A,YEAR(daily!$A2974),COT!$B:$B,WEEKNUM(daily!$A2974))</f>
        <v>85</v>
      </c>
      <c r="Z2974">
        <f>SUMIFS(COT!Q:Q,COT!$A:$A,YEAR(daily!$A2974),COT!$B:$B,WEEKNUM(daily!$A2974))</f>
        <v>99</v>
      </c>
      <c r="AA2974">
        <f>SUMIFS(Saudi!B:B,Saudi!$A:$A,YEAR(daily!$A2974))</f>
        <v>1117.7919999999999</v>
      </c>
      <c r="AB2974">
        <f>SUMIFS(Saudi!C:C,Saudi!$A:$A,YEAR(daily!$A2974))</f>
        <v>837.5</v>
      </c>
      <c r="AC2974">
        <f>SUMIFS(Saudi!F:F,Saudi!$A:$A,YEAR(daily!$A2974))</f>
        <v>4186680</v>
      </c>
      <c r="AD2974">
        <f>SUMIFS(Saudi!G:G,Saudi!$A:$A,YEAR(daily!$A2974))</f>
        <v>95.120400125395847</v>
      </c>
      <c r="AE2974">
        <f>SUMIFS(Saudi!H:H,Saudi!$A:$A,YEAR(daily!$A2974))</f>
        <v>398238676.7969923</v>
      </c>
      <c r="AF2974" s="5">
        <f t="shared" si="117"/>
        <v>12</v>
      </c>
      <c r="AG2974" s="5">
        <f t="shared" si="118"/>
        <v>2011</v>
      </c>
    </row>
    <row r="2975" spans="1:33">
      <c r="A2975" s="3">
        <v>40904</v>
      </c>
      <c r="B2975" s="1">
        <v>248262</v>
      </c>
      <c r="C2975" s="1">
        <v>79017</v>
      </c>
      <c r="D2975" s="1">
        <v>79296</v>
      </c>
      <c r="E2975" s="1">
        <v>101.34</v>
      </c>
      <c r="F2975" s="1">
        <v>101.6</v>
      </c>
      <c r="G2975" s="1">
        <v>101.62</v>
      </c>
      <c r="H2975" s="2">
        <v>53.5</v>
      </c>
      <c r="I2975" s="2">
        <v>30.4</v>
      </c>
      <c r="J2975" s="2">
        <v>89.8</v>
      </c>
      <c r="K2975" s="2">
        <v>90.4</v>
      </c>
      <c r="L2975">
        <f>SUMIFS(US!B:B,US!$D:$D,YEAR(daily!$A2975),US!$E:$E,MONTH(daily!$A2975))</f>
        <v>10766</v>
      </c>
      <c r="M2975">
        <f>SUMIFS(US!C:C,US!$D:$D,YEAR(daily!$A2975),US!$E:$E,MONTH(daily!$A2975))</f>
        <v>18721</v>
      </c>
      <c r="N2975">
        <f>SUMIFS(COT!E:E,COT!$A:$A,YEAR(daily!$A2975),COT!$B:$B,WEEKNUM(daily!$A2975))</f>
        <v>1325562</v>
      </c>
      <c r="O2975">
        <f>SUMIFS(COT!F:F,COT!$A:$A,YEAR(daily!$A2975),COT!$B:$B,WEEKNUM(daily!$A2975))</f>
        <v>297001</v>
      </c>
      <c r="P2975">
        <f>SUMIFS(COT!G:G,COT!$A:$A,YEAR(daily!$A2975),COT!$B:$B,WEEKNUM(daily!$A2975))</f>
        <v>152413</v>
      </c>
      <c r="Q2975">
        <f>SUMIFS(COT!H:H,COT!$A:$A,YEAR(daily!$A2975),COT!$B:$B,WEEKNUM(daily!$A2975))</f>
        <v>367854</v>
      </c>
      <c r="R2975">
        <f>SUMIFS(COT!I:I,COT!$A:$A,YEAR(daily!$A2975),COT!$B:$B,WEEKNUM(daily!$A2975))</f>
        <v>582171</v>
      </c>
      <c r="S2975">
        <f>SUMIFS(COT!J:J,COT!$A:$A,YEAR(daily!$A2975),COT!$B:$B,WEEKNUM(daily!$A2975))</f>
        <v>745540</v>
      </c>
      <c r="T2975">
        <f>SUMIFS(COT!K:K,COT!$A:$A,YEAR(daily!$A2975),COT!$B:$B,WEEKNUM(daily!$A2975))</f>
        <v>78536</v>
      </c>
      <c r="U2975">
        <f>SUMIFS(COT!L:L,COT!$A:$A,YEAR(daily!$A2975),COT!$B:$B,WEEKNUM(daily!$A2975))</f>
        <v>59755</v>
      </c>
      <c r="V2975">
        <f>SUMIFS(COT!M:M,COT!$A:$A,YEAR(daily!$A2975),COT!$B:$B,WEEKNUM(daily!$A2975))</f>
        <v>109</v>
      </c>
      <c r="W2975">
        <f>SUMIFS(COT!N:N,COT!$A:$A,YEAR(daily!$A2975),COT!$B:$B,WEEKNUM(daily!$A2975))</f>
        <v>84</v>
      </c>
      <c r="X2975">
        <f>SUMIFS(COT!O:O,COT!$A:$A,YEAR(daily!$A2975),COT!$B:$B,WEEKNUM(daily!$A2975))</f>
        <v>137</v>
      </c>
      <c r="Y2975">
        <f>SUMIFS(COT!P:P,COT!$A:$A,YEAR(daily!$A2975),COT!$B:$B,WEEKNUM(daily!$A2975))</f>
        <v>86</v>
      </c>
      <c r="Z2975">
        <f>SUMIFS(COT!Q:Q,COT!$A:$A,YEAR(daily!$A2975),COT!$B:$B,WEEKNUM(daily!$A2975))</f>
        <v>96</v>
      </c>
      <c r="AA2975">
        <f>SUMIFS(Saudi!B:B,Saudi!$A:$A,YEAR(daily!$A2975))</f>
        <v>1117.7919999999999</v>
      </c>
      <c r="AB2975">
        <f>SUMIFS(Saudi!C:C,Saudi!$A:$A,YEAR(daily!$A2975))</f>
        <v>837.5</v>
      </c>
      <c r="AC2975">
        <f>SUMIFS(Saudi!F:F,Saudi!$A:$A,YEAR(daily!$A2975))</f>
        <v>4186680</v>
      </c>
      <c r="AD2975">
        <f>SUMIFS(Saudi!G:G,Saudi!$A:$A,YEAR(daily!$A2975))</f>
        <v>95.120400125395847</v>
      </c>
      <c r="AE2975">
        <f>SUMIFS(Saudi!H:H,Saudi!$A:$A,YEAR(daily!$A2975))</f>
        <v>398238676.7969923</v>
      </c>
      <c r="AF2975" s="5">
        <f t="shared" si="117"/>
        <v>12</v>
      </c>
      <c r="AG2975" s="5">
        <f t="shared" si="118"/>
        <v>2011</v>
      </c>
    </row>
    <row r="2976" spans="1:33">
      <c r="A2976" s="3">
        <v>40905</v>
      </c>
      <c r="B2976" s="1">
        <v>246099</v>
      </c>
      <c r="C2976" s="1">
        <v>80381</v>
      </c>
      <c r="D2976" s="1">
        <v>80779</v>
      </c>
      <c r="E2976" s="1">
        <v>99.36</v>
      </c>
      <c r="F2976" s="1">
        <v>99.7</v>
      </c>
      <c r="G2976" s="1">
        <v>99.82</v>
      </c>
      <c r="H2976" s="2">
        <v>53.5</v>
      </c>
      <c r="I2976" s="2">
        <v>30.4</v>
      </c>
      <c r="J2976" s="2">
        <v>89.8</v>
      </c>
      <c r="K2976" s="2">
        <v>90.4</v>
      </c>
      <c r="L2976">
        <f>SUMIFS(US!B:B,US!$D:$D,YEAR(daily!$A2976),US!$E:$E,MONTH(daily!$A2976))</f>
        <v>10766</v>
      </c>
      <c r="M2976">
        <f>SUMIFS(US!C:C,US!$D:$D,YEAR(daily!$A2976),US!$E:$E,MONTH(daily!$A2976))</f>
        <v>18721</v>
      </c>
      <c r="N2976">
        <f>SUMIFS(COT!E:E,COT!$A:$A,YEAR(daily!$A2976),COT!$B:$B,WEEKNUM(daily!$A2976))</f>
        <v>1325562</v>
      </c>
      <c r="O2976">
        <f>SUMIFS(COT!F:F,COT!$A:$A,YEAR(daily!$A2976),COT!$B:$B,WEEKNUM(daily!$A2976))</f>
        <v>297001</v>
      </c>
      <c r="P2976">
        <f>SUMIFS(COT!G:G,COT!$A:$A,YEAR(daily!$A2976),COT!$B:$B,WEEKNUM(daily!$A2976))</f>
        <v>152413</v>
      </c>
      <c r="Q2976">
        <f>SUMIFS(COT!H:H,COT!$A:$A,YEAR(daily!$A2976),COT!$B:$B,WEEKNUM(daily!$A2976))</f>
        <v>367854</v>
      </c>
      <c r="R2976">
        <f>SUMIFS(COT!I:I,COT!$A:$A,YEAR(daily!$A2976),COT!$B:$B,WEEKNUM(daily!$A2976))</f>
        <v>582171</v>
      </c>
      <c r="S2976">
        <f>SUMIFS(COT!J:J,COT!$A:$A,YEAR(daily!$A2976),COT!$B:$B,WEEKNUM(daily!$A2976))</f>
        <v>745540</v>
      </c>
      <c r="T2976">
        <f>SUMIFS(COT!K:K,COT!$A:$A,YEAR(daily!$A2976),COT!$B:$B,WEEKNUM(daily!$A2976))</f>
        <v>78536</v>
      </c>
      <c r="U2976">
        <f>SUMIFS(COT!L:L,COT!$A:$A,YEAR(daily!$A2976),COT!$B:$B,WEEKNUM(daily!$A2976))</f>
        <v>59755</v>
      </c>
      <c r="V2976">
        <f>SUMIFS(COT!M:M,COT!$A:$A,YEAR(daily!$A2976),COT!$B:$B,WEEKNUM(daily!$A2976))</f>
        <v>109</v>
      </c>
      <c r="W2976">
        <f>SUMIFS(COT!N:N,COT!$A:$A,YEAR(daily!$A2976),COT!$B:$B,WEEKNUM(daily!$A2976))</f>
        <v>84</v>
      </c>
      <c r="X2976">
        <f>SUMIFS(COT!O:O,COT!$A:$A,YEAR(daily!$A2976),COT!$B:$B,WEEKNUM(daily!$A2976))</f>
        <v>137</v>
      </c>
      <c r="Y2976">
        <f>SUMIFS(COT!P:P,COT!$A:$A,YEAR(daily!$A2976),COT!$B:$B,WEEKNUM(daily!$A2976))</f>
        <v>86</v>
      </c>
      <c r="Z2976">
        <f>SUMIFS(COT!Q:Q,COT!$A:$A,YEAR(daily!$A2976),COT!$B:$B,WEEKNUM(daily!$A2976))</f>
        <v>96</v>
      </c>
      <c r="AA2976">
        <f>SUMIFS(Saudi!B:B,Saudi!$A:$A,YEAR(daily!$A2976))</f>
        <v>1117.7919999999999</v>
      </c>
      <c r="AB2976">
        <f>SUMIFS(Saudi!C:C,Saudi!$A:$A,YEAR(daily!$A2976))</f>
        <v>837.5</v>
      </c>
      <c r="AC2976">
        <f>SUMIFS(Saudi!F:F,Saudi!$A:$A,YEAR(daily!$A2976))</f>
        <v>4186680</v>
      </c>
      <c r="AD2976">
        <f>SUMIFS(Saudi!G:G,Saudi!$A:$A,YEAR(daily!$A2976))</f>
        <v>95.120400125395847</v>
      </c>
      <c r="AE2976">
        <f>SUMIFS(Saudi!H:H,Saudi!$A:$A,YEAR(daily!$A2976))</f>
        <v>398238676.7969923</v>
      </c>
      <c r="AF2976" s="5">
        <f t="shared" si="117"/>
        <v>12</v>
      </c>
      <c r="AG2976" s="5">
        <f t="shared" si="118"/>
        <v>2011</v>
      </c>
    </row>
    <row r="2977" spans="1:33">
      <c r="A2977" s="3">
        <v>40906</v>
      </c>
      <c r="B2977" s="1">
        <v>237466</v>
      </c>
      <c r="C2977" s="1">
        <v>83459</v>
      </c>
      <c r="D2977" s="1">
        <v>81081</v>
      </c>
      <c r="E2977" s="1">
        <v>99.65</v>
      </c>
      <c r="F2977" s="1">
        <v>100.01</v>
      </c>
      <c r="G2977" s="1">
        <v>100.16</v>
      </c>
      <c r="H2977" s="2">
        <v>53.5</v>
      </c>
      <c r="I2977" s="2">
        <v>30.4</v>
      </c>
      <c r="J2977" s="2">
        <v>89.8</v>
      </c>
      <c r="K2977" s="2">
        <v>90.4</v>
      </c>
      <c r="L2977">
        <f>SUMIFS(US!B:B,US!$D:$D,YEAR(daily!$A2977),US!$E:$E,MONTH(daily!$A2977))</f>
        <v>10766</v>
      </c>
      <c r="M2977">
        <f>SUMIFS(US!C:C,US!$D:$D,YEAR(daily!$A2977),US!$E:$E,MONTH(daily!$A2977))</f>
        <v>18721</v>
      </c>
      <c r="N2977">
        <f>SUMIFS(COT!E:E,COT!$A:$A,YEAR(daily!$A2977),COT!$B:$B,WEEKNUM(daily!$A2977))</f>
        <v>1325562</v>
      </c>
      <c r="O2977">
        <f>SUMIFS(COT!F:F,COT!$A:$A,YEAR(daily!$A2977),COT!$B:$B,WEEKNUM(daily!$A2977))</f>
        <v>297001</v>
      </c>
      <c r="P2977">
        <f>SUMIFS(COT!G:G,COT!$A:$A,YEAR(daily!$A2977),COT!$B:$B,WEEKNUM(daily!$A2977))</f>
        <v>152413</v>
      </c>
      <c r="Q2977">
        <f>SUMIFS(COT!H:H,COT!$A:$A,YEAR(daily!$A2977),COT!$B:$B,WEEKNUM(daily!$A2977))</f>
        <v>367854</v>
      </c>
      <c r="R2977">
        <f>SUMIFS(COT!I:I,COT!$A:$A,YEAR(daily!$A2977),COT!$B:$B,WEEKNUM(daily!$A2977))</f>
        <v>582171</v>
      </c>
      <c r="S2977">
        <f>SUMIFS(COT!J:J,COT!$A:$A,YEAR(daily!$A2977),COT!$B:$B,WEEKNUM(daily!$A2977))</f>
        <v>745540</v>
      </c>
      <c r="T2977">
        <f>SUMIFS(COT!K:K,COT!$A:$A,YEAR(daily!$A2977),COT!$B:$B,WEEKNUM(daily!$A2977))</f>
        <v>78536</v>
      </c>
      <c r="U2977">
        <f>SUMIFS(COT!L:L,COT!$A:$A,YEAR(daily!$A2977),COT!$B:$B,WEEKNUM(daily!$A2977))</f>
        <v>59755</v>
      </c>
      <c r="V2977">
        <f>SUMIFS(COT!M:M,COT!$A:$A,YEAR(daily!$A2977),COT!$B:$B,WEEKNUM(daily!$A2977))</f>
        <v>109</v>
      </c>
      <c r="W2977">
        <f>SUMIFS(COT!N:N,COT!$A:$A,YEAR(daily!$A2977),COT!$B:$B,WEEKNUM(daily!$A2977))</f>
        <v>84</v>
      </c>
      <c r="X2977">
        <f>SUMIFS(COT!O:O,COT!$A:$A,YEAR(daily!$A2977),COT!$B:$B,WEEKNUM(daily!$A2977))</f>
        <v>137</v>
      </c>
      <c r="Y2977">
        <f>SUMIFS(COT!P:P,COT!$A:$A,YEAR(daily!$A2977),COT!$B:$B,WEEKNUM(daily!$A2977))</f>
        <v>86</v>
      </c>
      <c r="Z2977">
        <f>SUMIFS(COT!Q:Q,COT!$A:$A,YEAR(daily!$A2977),COT!$B:$B,WEEKNUM(daily!$A2977))</f>
        <v>96</v>
      </c>
      <c r="AA2977">
        <f>SUMIFS(Saudi!B:B,Saudi!$A:$A,YEAR(daily!$A2977))</f>
        <v>1117.7919999999999</v>
      </c>
      <c r="AB2977">
        <f>SUMIFS(Saudi!C:C,Saudi!$A:$A,YEAR(daily!$A2977))</f>
        <v>837.5</v>
      </c>
      <c r="AC2977">
        <f>SUMIFS(Saudi!F:F,Saudi!$A:$A,YEAR(daily!$A2977))</f>
        <v>4186680</v>
      </c>
      <c r="AD2977">
        <f>SUMIFS(Saudi!G:G,Saudi!$A:$A,YEAR(daily!$A2977))</f>
        <v>95.120400125395847</v>
      </c>
      <c r="AE2977">
        <f>SUMIFS(Saudi!H:H,Saudi!$A:$A,YEAR(daily!$A2977))</f>
        <v>398238676.7969923</v>
      </c>
      <c r="AF2977" s="5">
        <f t="shared" si="117"/>
        <v>12</v>
      </c>
      <c r="AG2977" s="5">
        <f t="shared" si="118"/>
        <v>2011</v>
      </c>
    </row>
    <row r="2978" spans="1:33">
      <c r="A2978" s="3">
        <v>40907</v>
      </c>
      <c r="B2978" s="1">
        <v>227132</v>
      </c>
      <c r="C2978" s="1">
        <v>86356</v>
      </c>
      <c r="D2978" s="1">
        <v>80605</v>
      </c>
      <c r="E2978" s="1">
        <v>98.83</v>
      </c>
      <c r="F2978" s="1">
        <v>99.21</v>
      </c>
      <c r="G2978" s="1">
        <v>99.41</v>
      </c>
      <c r="H2978" s="2">
        <v>53.5</v>
      </c>
      <c r="I2978" s="2">
        <v>30.4</v>
      </c>
      <c r="J2978" s="2">
        <v>89.8</v>
      </c>
      <c r="K2978" s="2">
        <v>90.4</v>
      </c>
      <c r="L2978">
        <f>SUMIFS(US!B:B,US!$D:$D,YEAR(daily!$A2978),US!$E:$E,MONTH(daily!$A2978))</f>
        <v>10766</v>
      </c>
      <c r="M2978">
        <f>SUMIFS(US!C:C,US!$D:$D,YEAR(daily!$A2978),US!$E:$E,MONTH(daily!$A2978))</f>
        <v>18721</v>
      </c>
      <c r="N2978">
        <f>SUMIFS(COT!E:E,COT!$A:$A,YEAR(daily!$A2978),COT!$B:$B,WEEKNUM(daily!$A2978))</f>
        <v>1325562</v>
      </c>
      <c r="O2978">
        <f>SUMIFS(COT!F:F,COT!$A:$A,YEAR(daily!$A2978),COT!$B:$B,WEEKNUM(daily!$A2978))</f>
        <v>297001</v>
      </c>
      <c r="P2978">
        <f>SUMIFS(COT!G:G,COT!$A:$A,YEAR(daily!$A2978),COT!$B:$B,WEEKNUM(daily!$A2978))</f>
        <v>152413</v>
      </c>
      <c r="Q2978">
        <f>SUMIFS(COT!H:H,COT!$A:$A,YEAR(daily!$A2978),COT!$B:$B,WEEKNUM(daily!$A2978))</f>
        <v>367854</v>
      </c>
      <c r="R2978">
        <f>SUMIFS(COT!I:I,COT!$A:$A,YEAR(daily!$A2978),COT!$B:$B,WEEKNUM(daily!$A2978))</f>
        <v>582171</v>
      </c>
      <c r="S2978">
        <f>SUMIFS(COT!J:J,COT!$A:$A,YEAR(daily!$A2978),COT!$B:$B,WEEKNUM(daily!$A2978))</f>
        <v>745540</v>
      </c>
      <c r="T2978">
        <f>SUMIFS(COT!K:K,COT!$A:$A,YEAR(daily!$A2978),COT!$B:$B,WEEKNUM(daily!$A2978))</f>
        <v>78536</v>
      </c>
      <c r="U2978">
        <f>SUMIFS(COT!L:L,COT!$A:$A,YEAR(daily!$A2978),COT!$B:$B,WEEKNUM(daily!$A2978))</f>
        <v>59755</v>
      </c>
      <c r="V2978">
        <f>SUMIFS(COT!M:M,COT!$A:$A,YEAR(daily!$A2978),COT!$B:$B,WEEKNUM(daily!$A2978))</f>
        <v>109</v>
      </c>
      <c r="W2978">
        <f>SUMIFS(COT!N:N,COT!$A:$A,YEAR(daily!$A2978),COT!$B:$B,WEEKNUM(daily!$A2978))</f>
        <v>84</v>
      </c>
      <c r="X2978">
        <f>SUMIFS(COT!O:O,COT!$A:$A,YEAR(daily!$A2978),COT!$B:$B,WEEKNUM(daily!$A2978))</f>
        <v>137</v>
      </c>
      <c r="Y2978">
        <f>SUMIFS(COT!P:P,COT!$A:$A,YEAR(daily!$A2978),COT!$B:$B,WEEKNUM(daily!$A2978))</f>
        <v>86</v>
      </c>
      <c r="Z2978">
        <f>SUMIFS(COT!Q:Q,COT!$A:$A,YEAR(daily!$A2978),COT!$B:$B,WEEKNUM(daily!$A2978))</f>
        <v>96</v>
      </c>
      <c r="AA2978">
        <f>SUMIFS(Saudi!B:B,Saudi!$A:$A,YEAR(daily!$A2978))</f>
        <v>1117.7919999999999</v>
      </c>
      <c r="AB2978">
        <f>SUMIFS(Saudi!C:C,Saudi!$A:$A,YEAR(daily!$A2978))</f>
        <v>837.5</v>
      </c>
      <c r="AC2978">
        <f>SUMIFS(Saudi!F:F,Saudi!$A:$A,YEAR(daily!$A2978))</f>
        <v>4186680</v>
      </c>
      <c r="AD2978">
        <f>SUMIFS(Saudi!G:G,Saudi!$A:$A,YEAR(daily!$A2978))</f>
        <v>95.120400125395847</v>
      </c>
      <c r="AE2978">
        <f>SUMIFS(Saudi!H:H,Saudi!$A:$A,YEAR(daily!$A2978))</f>
        <v>398238676.7969923</v>
      </c>
      <c r="AF2978" s="5">
        <f t="shared" si="117"/>
        <v>12</v>
      </c>
      <c r="AG2978" s="5">
        <f t="shared" si="118"/>
        <v>2011</v>
      </c>
    </row>
    <row r="2979" spans="1:33">
      <c r="A2979" s="3">
        <v>40911</v>
      </c>
      <c r="B2979" s="1">
        <v>233377</v>
      </c>
      <c r="C2979" s="1">
        <v>89559</v>
      </c>
      <c r="D2979" s="1">
        <v>86361</v>
      </c>
      <c r="E2979" s="1">
        <v>102.96</v>
      </c>
      <c r="F2979" s="1">
        <v>103.32</v>
      </c>
      <c r="G2979" s="1">
        <v>103.42</v>
      </c>
      <c r="H2979" s="2">
        <v>53.5</v>
      </c>
      <c r="I2979" s="2">
        <v>30.4</v>
      </c>
      <c r="J2979" s="2">
        <v>89.8</v>
      </c>
      <c r="K2979" s="2">
        <v>90.4</v>
      </c>
      <c r="L2979">
        <f>SUMIFS(US!B:B,US!$D:$D,YEAR(daily!$A2979),US!$E:$E,MONTH(daily!$A2979))</f>
        <v>10793</v>
      </c>
      <c r="M2979">
        <f>SUMIFS(US!C:C,US!$D:$D,YEAR(daily!$A2979),US!$E:$E,MONTH(daily!$A2979))</f>
        <v>18304</v>
      </c>
      <c r="N2979">
        <f>SUMIFS(COT!E:E,COT!$A:$A,YEAR(daily!$A2979),COT!$B:$B,WEEKNUM(daily!$A2979))</f>
        <v>1373018</v>
      </c>
      <c r="O2979">
        <f>SUMIFS(COT!F:F,COT!$A:$A,YEAR(daily!$A2979),COT!$B:$B,WEEKNUM(daily!$A2979))</f>
        <v>301080</v>
      </c>
      <c r="P2979">
        <f>SUMIFS(COT!G:G,COT!$A:$A,YEAR(daily!$A2979),COT!$B:$B,WEEKNUM(daily!$A2979))</f>
        <v>156612</v>
      </c>
      <c r="Q2979">
        <f>SUMIFS(COT!H:H,COT!$A:$A,YEAR(daily!$A2979),COT!$B:$B,WEEKNUM(daily!$A2979))</f>
        <v>403887</v>
      </c>
      <c r="R2979">
        <f>SUMIFS(COT!I:I,COT!$A:$A,YEAR(daily!$A2979),COT!$B:$B,WEEKNUM(daily!$A2979))</f>
        <v>581401</v>
      </c>
      <c r="S2979">
        <f>SUMIFS(COT!J:J,COT!$A:$A,YEAR(daily!$A2979),COT!$B:$B,WEEKNUM(daily!$A2979))</f>
        <v>753553</v>
      </c>
      <c r="T2979">
        <f>SUMIFS(COT!K:K,COT!$A:$A,YEAR(daily!$A2979),COT!$B:$B,WEEKNUM(daily!$A2979))</f>
        <v>86650</v>
      </c>
      <c r="U2979">
        <f>SUMIFS(COT!L:L,COT!$A:$A,YEAR(daily!$A2979),COT!$B:$B,WEEKNUM(daily!$A2979))</f>
        <v>58966</v>
      </c>
      <c r="V2979">
        <f>SUMIFS(COT!M:M,COT!$A:$A,YEAR(daily!$A2979),COT!$B:$B,WEEKNUM(daily!$A2979))</f>
        <v>110</v>
      </c>
      <c r="W2979">
        <f>SUMIFS(COT!N:N,COT!$A:$A,YEAR(daily!$A2979),COT!$B:$B,WEEKNUM(daily!$A2979))</f>
        <v>92</v>
      </c>
      <c r="X2979">
        <f>SUMIFS(COT!O:O,COT!$A:$A,YEAR(daily!$A2979),COT!$B:$B,WEEKNUM(daily!$A2979))</f>
        <v>142</v>
      </c>
      <c r="Y2979">
        <f>SUMIFS(COT!P:P,COT!$A:$A,YEAR(daily!$A2979),COT!$B:$B,WEEKNUM(daily!$A2979))</f>
        <v>84</v>
      </c>
      <c r="Z2979">
        <f>SUMIFS(COT!Q:Q,COT!$A:$A,YEAR(daily!$A2979),COT!$B:$B,WEEKNUM(daily!$A2979))</f>
        <v>93</v>
      </c>
      <c r="AA2979">
        <f>SUMIFS(Saudi!B:B,Saudi!$A:$A,YEAR(daily!$A2979))</f>
        <v>1247.3979999999999</v>
      </c>
      <c r="AB2979">
        <f>SUMIFS(Saudi!C:C,Saudi!$A:$A,YEAR(daily!$A2979))</f>
        <v>917.10500000000002</v>
      </c>
      <c r="AC2979">
        <f>SUMIFS(Saudi!F:F,Saudi!$A:$A,YEAR(daily!$A2979))</f>
        <v>4333558</v>
      </c>
      <c r="AD2979">
        <f>SUMIFS(Saudi!G:G,Saudi!$A:$A,YEAR(daily!$A2979))</f>
        <v>94.208739238439748</v>
      </c>
      <c r="AE2979">
        <f>SUMIFS(Saudi!H:H,Saudi!$A:$A,YEAR(daily!$A2979))</f>
        <v>408259035.59665447</v>
      </c>
      <c r="AF2979" s="5">
        <f t="shared" si="117"/>
        <v>1</v>
      </c>
      <c r="AG2979" s="5">
        <f t="shared" si="118"/>
        <v>2012</v>
      </c>
    </row>
    <row r="2980" spans="1:33">
      <c r="A2980" s="3">
        <v>40912</v>
      </c>
      <c r="B2980" s="1">
        <v>227843</v>
      </c>
      <c r="C2980" s="1">
        <v>97493</v>
      </c>
      <c r="D2980" s="1">
        <v>86574</v>
      </c>
      <c r="E2980" s="1">
        <v>103.22</v>
      </c>
      <c r="F2980" s="1">
        <v>103.6</v>
      </c>
      <c r="G2980" s="1">
        <v>103.78</v>
      </c>
      <c r="H2980" s="2">
        <v>53.5</v>
      </c>
      <c r="I2980" s="2">
        <v>30.4</v>
      </c>
      <c r="J2980" s="2">
        <v>89.8</v>
      </c>
      <c r="K2980" s="2">
        <v>90.4</v>
      </c>
      <c r="L2980">
        <f>SUMIFS(US!B:B,US!$D:$D,YEAR(daily!$A2980),US!$E:$E,MONTH(daily!$A2980))</f>
        <v>10793</v>
      </c>
      <c r="M2980">
        <f>SUMIFS(US!C:C,US!$D:$D,YEAR(daily!$A2980),US!$E:$E,MONTH(daily!$A2980))</f>
        <v>18304</v>
      </c>
      <c r="N2980">
        <f>SUMIFS(COT!E:E,COT!$A:$A,YEAR(daily!$A2980),COT!$B:$B,WEEKNUM(daily!$A2980))</f>
        <v>1373018</v>
      </c>
      <c r="O2980">
        <f>SUMIFS(COT!F:F,COT!$A:$A,YEAR(daily!$A2980),COT!$B:$B,WEEKNUM(daily!$A2980))</f>
        <v>301080</v>
      </c>
      <c r="P2980">
        <f>SUMIFS(COT!G:G,COT!$A:$A,YEAR(daily!$A2980),COT!$B:$B,WEEKNUM(daily!$A2980))</f>
        <v>156612</v>
      </c>
      <c r="Q2980">
        <f>SUMIFS(COT!H:H,COT!$A:$A,YEAR(daily!$A2980),COT!$B:$B,WEEKNUM(daily!$A2980))</f>
        <v>403887</v>
      </c>
      <c r="R2980">
        <f>SUMIFS(COT!I:I,COT!$A:$A,YEAR(daily!$A2980),COT!$B:$B,WEEKNUM(daily!$A2980))</f>
        <v>581401</v>
      </c>
      <c r="S2980">
        <f>SUMIFS(COT!J:J,COT!$A:$A,YEAR(daily!$A2980),COT!$B:$B,WEEKNUM(daily!$A2980))</f>
        <v>753553</v>
      </c>
      <c r="T2980">
        <f>SUMIFS(COT!K:K,COT!$A:$A,YEAR(daily!$A2980),COT!$B:$B,WEEKNUM(daily!$A2980))</f>
        <v>86650</v>
      </c>
      <c r="U2980">
        <f>SUMIFS(COT!L:L,COT!$A:$A,YEAR(daily!$A2980),COT!$B:$B,WEEKNUM(daily!$A2980))</f>
        <v>58966</v>
      </c>
      <c r="V2980">
        <f>SUMIFS(COT!M:M,COT!$A:$A,YEAR(daily!$A2980),COT!$B:$B,WEEKNUM(daily!$A2980))</f>
        <v>110</v>
      </c>
      <c r="W2980">
        <f>SUMIFS(COT!N:N,COT!$A:$A,YEAR(daily!$A2980),COT!$B:$B,WEEKNUM(daily!$A2980))</f>
        <v>92</v>
      </c>
      <c r="X2980">
        <f>SUMIFS(COT!O:O,COT!$A:$A,YEAR(daily!$A2980),COT!$B:$B,WEEKNUM(daily!$A2980))</f>
        <v>142</v>
      </c>
      <c r="Y2980">
        <f>SUMIFS(COT!P:P,COT!$A:$A,YEAR(daily!$A2980),COT!$B:$B,WEEKNUM(daily!$A2980))</f>
        <v>84</v>
      </c>
      <c r="Z2980">
        <f>SUMIFS(COT!Q:Q,COT!$A:$A,YEAR(daily!$A2980),COT!$B:$B,WEEKNUM(daily!$A2980))</f>
        <v>93</v>
      </c>
      <c r="AA2980">
        <f>SUMIFS(Saudi!B:B,Saudi!$A:$A,YEAR(daily!$A2980))</f>
        <v>1247.3979999999999</v>
      </c>
      <c r="AB2980">
        <f>SUMIFS(Saudi!C:C,Saudi!$A:$A,YEAR(daily!$A2980))</f>
        <v>917.10500000000002</v>
      </c>
      <c r="AC2980">
        <f>SUMIFS(Saudi!F:F,Saudi!$A:$A,YEAR(daily!$A2980))</f>
        <v>4333558</v>
      </c>
      <c r="AD2980">
        <f>SUMIFS(Saudi!G:G,Saudi!$A:$A,YEAR(daily!$A2980))</f>
        <v>94.208739238439748</v>
      </c>
      <c r="AE2980">
        <f>SUMIFS(Saudi!H:H,Saudi!$A:$A,YEAR(daily!$A2980))</f>
        <v>408259035.59665447</v>
      </c>
      <c r="AF2980" s="5">
        <f t="shared" si="117"/>
        <v>1</v>
      </c>
      <c r="AG2980" s="5">
        <f t="shared" si="118"/>
        <v>2012</v>
      </c>
    </row>
    <row r="2981" spans="1:33">
      <c r="A2981" s="3">
        <v>40913</v>
      </c>
      <c r="B2981" s="1">
        <v>221450</v>
      </c>
      <c r="C2981" s="1">
        <v>99104</v>
      </c>
      <c r="D2981" s="1">
        <v>88886</v>
      </c>
      <c r="E2981" s="1">
        <v>101.81</v>
      </c>
      <c r="F2981" s="1">
        <v>102.21</v>
      </c>
      <c r="G2981" s="1">
        <v>102.42</v>
      </c>
      <c r="H2981" s="2">
        <v>53.5</v>
      </c>
      <c r="I2981" s="2">
        <v>30.4</v>
      </c>
      <c r="J2981" s="2">
        <v>89.8</v>
      </c>
      <c r="K2981" s="2">
        <v>90.4</v>
      </c>
      <c r="L2981">
        <f>SUMIFS(US!B:B,US!$D:$D,YEAR(daily!$A2981),US!$E:$E,MONTH(daily!$A2981))</f>
        <v>10793</v>
      </c>
      <c r="M2981">
        <f>SUMIFS(US!C:C,US!$D:$D,YEAR(daily!$A2981),US!$E:$E,MONTH(daily!$A2981))</f>
        <v>18304</v>
      </c>
      <c r="N2981">
        <f>SUMIFS(COT!E:E,COT!$A:$A,YEAR(daily!$A2981),COT!$B:$B,WEEKNUM(daily!$A2981))</f>
        <v>1373018</v>
      </c>
      <c r="O2981">
        <f>SUMIFS(COT!F:F,COT!$A:$A,YEAR(daily!$A2981),COT!$B:$B,WEEKNUM(daily!$A2981))</f>
        <v>301080</v>
      </c>
      <c r="P2981">
        <f>SUMIFS(COT!G:G,COT!$A:$A,YEAR(daily!$A2981),COT!$B:$B,WEEKNUM(daily!$A2981))</f>
        <v>156612</v>
      </c>
      <c r="Q2981">
        <f>SUMIFS(COT!H:H,COT!$A:$A,YEAR(daily!$A2981),COT!$B:$B,WEEKNUM(daily!$A2981))</f>
        <v>403887</v>
      </c>
      <c r="R2981">
        <f>SUMIFS(COT!I:I,COT!$A:$A,YEAR(daily!$A2981),COT!$B:$B,WEEKNUM(daily!$A2981))</f>
        <v>581401</v>
      </c>
      <c r="S2981">
        <f>SUMIFS(COT!J:J,COT!$A:$A,YEAR(daily!$A2981),COT!$B:$B,WEEKNUM(daily!$A2981))</f>
        <v>753553</v>
      </c>
      <c r="T2981">
        <f>SUMIFS(COT!K:K,COT!$A:$A,YEAR(daily!$A2981),COT!$B:$B,WEEKNUM(daily!$A2981))</f>
        <v>86650</v>
      </c>
      <c r="U2981">
        <f>SUMIFS(COT!L:L,COT!$A:$A,YEAR(daily!$A2981),COT!$B:$B,WEEKNUM(daily!$A2981))</f>
        <v>58966</v>
      </c>
      <c r="V2981">
        <f>SUMIFS(COT!M:M,COT!$A:$A,YEAR(daily!$A2981),COT!$B:$B,WEEKNUM(daily!$A2981))</f>
        <v>110</v>
      </c>
      <c r="W2981">
        <f>SUMIFS(COT!N:N,COT!$A:$A,YEAR(daily!$A2981),COT!$B:$B,WEEKNUM(daily!$A2981))</f>
        <v>92</v>
      </c>
      <c r="X2981">
        <f>SUMIFS(COT!O:O,COT!$A:$A,YEAR(daily!$A2981),COT!$B:$B,WEEKNUM(daily!$A2981))</f>
        <v>142</v>
      </c>
      <c r="Y2981">
        <f>SUMIFS(COT!P:P,COT!$A:$A,YEAR(daily!$A2981),COT!$B:$B,WEEKNUM(daily!$A2981))</f>
        <v>84</v>
      </c>
      <c r="Z2981">
        <f>SUMIFS(COT!Q:Q,COT!$A:$A,YEAR(daily!$A2981),COT!$B:$B,WEEKNUM(daily!$A2981))</f>
        <v>93</v>
      </c>
      <c r="AA2981">
        <f>SUMIFS(Saudi!B:B,Saudi!$A:$A,YEAR(daily!$A2981))</f>
        <v>1247.3979999999999</v>
      </c>
      <c r="AB2981">
        <f>SUMIFS(Saudi!C:C,Saudi!$A:$A,YEAR(daily!$A2981))</f>
        <v>917.10500000000002</v>
      </c>
      <c r="AC2981">
        <f>SUMIFS(Saudi!F:F,Saudi!$A:$A,YEAR(daily!$A2981))</f>
        <v>4333558</v>
      </c>
      <c r="AD2981">
        <f>SUMIFS(Saudi!G:G,Saudi!$A:$A,YEAR(daily!$A2981))</f>
        <v>94.208739238439748</v>
      </c>
      <c r="AE2981">
        <f>SUMIFS(Saudi!H:H,Saudi!$A:$A,YEAR(daily!$A2981))</f>
        <v>408259035.59665447</v>
      </c>
      <c r="AF2981" s="5">
        <f t="shared" si="117"/>
        <v>1</v>
      </c>
      <c r="AG2981" s="5">
        <f t="shared" si="118"/>
        <v>2012</v>
      </c>
    </row>
    <row r="2982" spans="1:33">
      <c r="A2982" s="3">
        <v>40914</v>
      </c>
      <c r="B2982" s="1">
        <v>215536</v>
      </c>
      <c r="C2982" s="1">
        <v>96443</v>
      </c>
      <c r="D2982" s="1">
        <v>90937</v>
      </c>
      <c r="E2982" s="1">
        <v>101.56</v>
      </c>
      <c r="F2982" s="1">
        <v>102.04</v>
      </c>
      <c r="G2982" s="1">
        <v>102.3</v>
      </c>
      <c r="H2982" s="2">
        <v>53.5</v>
      </c>
      <c r="I2982" s="2">
        <v>30.4</v>
      </c>
      <c r="J2982" s="2">
        <v>89.8</v>
      </c>
      <c r="K2982" s="2">
        <v>90.4</v>
      </c>
      <c r="L2982">
        <f>SUMIFS(US!B:B,US!$D:$D,YEAR(daily!$A2982),US!$E:$E,MONTH(daily!$A2982))</f>
        <v>10793</v>
      </c>
      <c r="M2982">
        <f>SUMIFS(US!C:C,US!$D:$D,YEAR(daily!$A2982),US!$E:$E,MONTH(daily!$A2982))</f>
        <v>18304</v>
      </c>
      <c r="N2982">
        <f>SUMIFS(COT!E:E,COT!$A:$A,YEAR(daily!$A2982),COT!$B:$B,WEEKNUM(daily!$A2982))</f>
        <v>1373018</v>
      </c>
      <c r="O2982">
        <f>SUMIFS(COT!F:F,COT!$A:$A,YEAR(daily!$A2982),COT!$B:$B,WEEKNUM(daily!$A2982))</f>
        <v>301080</v>
      </c>
      <c r="P2982">
        <f>SUMIFS(COT!G:G,COT!$A:$A,YEAR(daily!$A2982),COT!$B:$B,WEEKNUM(daily!$A2982))</f>
        <v>156612</v>
      </c>
      <c r="Q2982">
        <f>SUMIFS(COT!H:H,COT!$A:$A,YEAR(daily!$A2982),COT!$B:$B,WEEKNUM(daily!$A2982))</f>
        <v>403887</v>
      </c>
      <c r="R2982">
        <f>SUMIFS(COT!I:I,COT!$A:$A,YEAR(daily!$A2982),COT!$B:$B,WEEKNUM(daily!$A2982))</f>
        <v>581401</v>
      </c>
      <c r="S2982">
        <f>SUMIFS(COT!J:J,COT!$A:$A,YEAR(daily!$A2982),COT!$B:$B,WEEKNUM(daily!$A2982))</f>
        <v>753553</v>
      </c>
      <c r="T2982">
        <f>SUMIFS(COT!K:K,COT!$A:$A,YEAR(daily!$A2982),COT!$B:$B,WEEKNUM(daily!$A2982))</f>
        <v>86650</v>
      </c>
      <c r="U2982">
        <f>SUMIFS(COT!L:L,COT!$A:$A,YEAR(daily!$A2982),COT!$B:$B,WEEKNUM(daily!$A2982))</f>
        <v>58966</v>
      </c>
      <c r="V2982">
        <f>SUMIFS(COT!M:M,COT!$A:$A,YEAR(daily!$A2982),COT!$B:$B,WEEKNUM(daily!$A2982))</f>
        <v>110</v>
      </c>
      <c r="W2982">
        <f>SUMIFS(COT!N:N,COT!$A:$A,YEAR(daily!$A2982),COT!$B:$B,WEEKNUM(daily!$A2982))</f>
        <v>92</v>
      </c>
      <c r="X2982">
        <f>SUMIFS(COT!O:O,COT!$A:$A,YEAR(daily!$A2982),COT!$B:$B,WEEKNUM(daily!$A2982))</f>
        <v>142</v>
      </c>
      <c r="Y2982">
        <f>SUMIFS(COT!P:P,COT!$A:$A,YEAR(daily!$A2982),COT!$B:$B,WEEKNUM(daily!$A2982))</f>
        <v>84</v>
      </c>
      <c r="Z2982">
        <f>SUMIFS(COT!Q:Q,COT!$A:$A,YEAR(daily!$A2982),COT!$B:$B,WEEKNUM(daily!$A2982))</f>
        <v>93</v>
      </c>
      <c r="AA2982">
        <f>SUMIFS(Saudi!B:B,Saudi!$A:$A,YEAR(daily!$A2982))</f>
        <v>1247.3979999999999</v>
      </c>
      <c r="AB2982">
        <f>SUMIFS(Saudi!C:C,Saudi!$A:$A,YEAR(daily!$A2982))</f>
        <v>917.10500000000002</v>
      </c>
      <c r="AC2982">
        <f>SUMIFS(Saudi!F:F,Saudi!$A:$A,YEAR(daily!$A2982))</f>
        <v>4333558</v>
      </c>
      <c r="AD2982">
        <f>SUMIFS(Saudi!G:G,Saudi!$A:$A,YEAR(daily!$A2982))</f>
        <v>94.208739238439748</v>
      </c>
      <c r="AE2982">
        <f>SUMIFS(Saudi!H:H,Saudi!$A:$A,YEAR(daily!$A2982))</f>
        <v>408259035.59665447</v>
      </c>
      <c r="AF2982" s="5">
        <f t="shared" si="117"/>
        <v>1</v>
      </c>
      <c r="AG2982" s="5">
        <f t="shared" si="118"/>
        <v>2012</v>
      </c>
    </row>
    <row r="2983" spans="1:33">
      <c r="A2983" s="3">
        <v>40917</v>
      </c>
      <c r="B2983" s="1">
        <v>197297</v>
      </c>
      <c r="C2983" s="1">
        <v>96747</v>
      </c>
      <c r="D2983" s="1">
        <v>88465</v>
      </c>
      <c r="E2983" s="1">
        <v>101.31</v>
      </c>
      <c r="F2983" s="1">
        <v>101.78</v>
      </c>
      <c r="G2983" s="1">
        <v>102.06</v>
      </c>
      <c r="H2983" s="2">
        <v>53.5</v>
      </c>
      <c r="I2983" s="2">
        <v>30.4</v>
      </c>
      <c r="J2983" s="2">
        <v>89.8</v>
      </c>
      <c r="K2983" s="2">
        <v>90.4</v>
      </c>
      <c r="L2983">
        <f>SUMIFS(US!B:B,US!$D:$D,YEAR(daily!$A2983),US!$E:$E,MONTH(daily!$A2983))</f>
        <v>10793</v>
      </c>
      <c r="M2983">
        <f>SUMIFS(US!C:C,US!$D:$D,YEAR(daily!$A2983),US!$E:$E,MONTH(daily!$A2983))</f>
        <v>18304</v>
      </c>
      <c r="N2983">
        <f>SUMIFS(COT!E:E,COT!$A:$A,YEAR(daily!$A2983),COT!$B:$B,WEEKNUM(daily!$A2983))</f>
        <v>1388799</v>
      </c>
      <c r="O2983">
        <f>SUMIFS(COT!F:F,COT!$A:$A,YEAR(daily!$A2983),COT!$B:$B,WEEKNUM(daily!$A2983))</f>
        <v>312172</v>
      </c>
      <c r="P2983">
        <f>SUMIFS(COT!G:G,COT!$A:$A,YEAR(daily!$A2983),COT!$B:$B,WEEKNUM(daily!$A2983))</f>
        <v>152824</v>
      </c>
      <c r="Q2983">
        <f>SUMIFS(COT!H:H,COT!$A:$A,YEAR(daily!$A2983),COT!$B:$B,WEEKNUM(daily!$A2983))</f>
        <v>403015</v>
      </c>
      <c r="R2983">
        <f>SUMIFS(COT!I:I,COT!$A:$A,YEAR(daily!$A2983),COT!$B:$B,WEEKNUM(daily!$A2983))</f>
        <v>578874</v>
      </c>
      <c r="S2983">
        <f>SUMIFS(COT!J:J,COT!$A:$A,YEAR(daily!$A2983),COT!$B:$B,WEEKNUM(daily!$A2983))</f>
        <v>774269</v>
      </c>
      <c r="T2983">
        <f>SUMIFS(COT!K:K,COT!$A:$A,YEAR(daily!$A2983),COT!$B:$B,WEEKNUM(daily!$A2983))</f>
        <v>94738</v>
      </c>
      <c r="U2983">
        <f>SUMIFS(COT!L:L,COT!$A:$A,YEAR(daily!$A2983),COT!$B:$B,WEEKNUM(daily!$A2983))</f>
        <v>58691</v>
      </c>
      <c r="V2983">
        <f>SUMIFS(COT!M:M,COT!$A:$A,YEAR(daily!$A2983),COT!$B:$B,WEEKNUM(daily!$A2983))</f>
        <v>123</v>
      </c>
      <c r="W2983">
        <f>SUMIFS(COT!N:N,COT!$A:$A,YEAR(daily!$A2983),COT!$B:$B,WEEKNUM(daily!$A2983))</f>
        <v>71</v>
      </c>
      <c r="X2983">
        <f>SUMIFS(COT!O:O,COT!$A:$A,YEAR(daily!$A2983),COT!$B:$B,WEEKNUM(daily!$A2983))</f>
        <v>142</v>
      </c>
      <c r="Y2983">
        <f>SUMIFS(COT!P:P,COT!$A:$A,YEAR(daily!$A2983),COT!$B:$B,WEEKNUM(daily!$A2983))</f>
        <v>85</v>
      </c>
      <c r="Z2983">
        <f>SUMIFS(COT!Q:Q,COT!$A:$A,YEAR(daily!$A2983),COT!$B:$B,WEEKNUM(daily!$A2983))</f>
        <v>90</v>
      </c>
      <c r="AA2983">
        <f>SUMIFS(Saudi!B:B,Saudi!$A:$A,YEAR(daily!$A2983))</f>
        <v>1247.3979999999999</v>
      </c>
      <c r="AB2983">
        <f>SUMIFS(Saudi!C:C,Saudi!$A:$A,YEAR(daily!$A2983))</f>
        <v>917.10500000000002</v>
      </c>
      <c r="AC2983">
        <f>SUMIFS(Saudi!F:F,Saudi!$A:$A,YEAR(daily!$A2983))</f>
        <v>4333558</v>
      </c>
      <c r="AD2983">
        <f>SUMIFS(Saudi!G:G,Saudi!$A:$A,YEAR(daily!$A2983))</f>
        <v>94.208739238439748</v>
      </c>
      <c r="AE2983">
        <f>SUMIFS(Saudi!H:H,Saudi!$A:$A,YEAR(daily!$A2983))</f>
        <v>408259035.59665447</v>
      </c>
      <c r="AF2983" s="5">
        <f t="shared" si="117"/>
        <v>1</v>
      </c>
      <c r="AG2983" s="5">
        <f t="shared" si="118"/>
        <v>2012</v>
      </c>
    </row>
    <row r="2984" spans="1:33">
      <c r="A2984" s="3">
        <v>40918</v>
      </c>
      <c r="B2984" s="1">
        <v>181375</v>
      </c>
      <c r="C2984" s="1">
        <v>98458</v>
      </c>
      <c r="D2984" s="1">
        <v>83727</v>
      </c>
      <c r="E2984" s="1">
        <v>102.24</v>
      </c>
      <c r="F2984" s="1">
        <v>102.64</v>
      </c>
      <c r="G2984" s="1">
        <v>102.85</v>
      </c>
      <c r="H2984" s="2">
        <v>53.5</v>
      </c>
      <c r="I2984" s="2">
        <v>30.4</v>
      </c>
      <c r="J2984" s="2">
        <v>89.8</v>
      </c>
      <c r="K2984" s="2">
        <v>90.4</v>
      </c>
      <c r="L2984">
        <f>SUMIFS(US!B:B,US!$D:$D,YEAR(daily!$A2984),US!$E:$E,MONTH(daily!$A2984))</f>
        <v>10793</v>
      </c>
      <c r="M2984">
        <f>SUMIFS(US!C:C,US!$D:$D,YEAR(daily!$A2984),US!$E:$E,MONTH(daily!$A2984))</f>
        <v>18304</v>
      </c>
      <c r="N2984">
        <f>SUMIFS(COT!E:E,COT!$A:$A,YEAR(daily!$A2984),COT!$B:$B,WEEKNUM(daily!$A2984))</f>
        <v>1388799</v>
      </c>
      <c r="O2984">
        <f>SUMIFS(COT!F:F,COT!$A:$A,YEAR(daily!$A2984),COT!$B:$B,WEEKNUM(daily!$A2984))</f>
        <v>312172</v>
      </c>
      <c r="P2984">
        <f>SUMIFS(COT!G:G,COT!$A:$A,YEAR(daily!$A2984),COT!$B:$B,WEEKNUM(daily!$A2984))</f>
        <v>152824</v>
      </c>
      <c r="Q2984">
        <f>SUMIFS(COT!H:H,COT!$A:$A,YEAR(daily!$A2984),COT!$B:$B,WEEKNUM(daily!$A2984))</f>
        <v>403015</v>
      </c>
      <c r="R2984">
        <f>SUMIFS(COT!I:I,COT!$A:$A,YEAR(daily!$A2984),COT!$B:$B,WEEKNUM(daily!$A2984))</f>
        <v>578874</v>
      </c>
      <c r="S2984">
        <f>SUMIFS(COT!J:J,COT!$A:$A,YEAR(daily!$A2984),COT!$B:$B,WEEKNUM(daily!$A2984))</f>
        <v>774269</v>
      </c>
      <c r="T2984">
        <f>SUMIFS(COT!K:K,COT!$A:$A,YEAR(daily!$A2984),COT!$B:$B,WEEKNUM(daily!$A2984))</f>
        <v>94738</v>
      </c>
      <c r="U2984">
        <f>SUMIFS(COT!L:L,COT!$A:$A,YEAR(daily!$A2984),COT!$B:$B,WEEKNUM(daily!$A2984))</f>
        <v>58691</v>
      </c>
      <c r="V2984">
        <f>SUMIFS(COT!M:M,COT!$A:$A,YEAR(daily!$A2984),COT!$B:$B,WEEKNUM(daily!$A2984))</f>
        <v>123</v>
      </c>
      <c r="W2984">
        <f>SUMIFS(COT!N:N,COT!$A:$A,YEAR(daily!$A2984),COT!$B:$B,WEEKNUM(daily!$A2984))</f>
        <v>71</v>
      </c>
      <c r="X2984">
        <f>SUMIFS(COT!O:O,COT!$A:$A,YEAR(daily!$A2984),COT!$B:$B,WEEKNUM(daily!$A2984))</f>
        <v>142</v>
      </c>
      <c r="Y2984">
        <f>SUMIFS(COT!P:P,COT!$A:$A,YEAR(daily!$A2984),COT!$B:$B,WEEKNUM(daily!$A2984))</f>
        <v>85</v>
      </c>
      <c r="Z2984">
        <f>SUMIFS(COT!Q:Q,COT!$A:$A,YEAR(daily!$A2984),COT!$B:$B,WEEKNUM(daily!$A2984))</f>
        <v>90</v>
      </c>
      <c r="AA2984">
        <f>SUMIFS(Saudi!B:B,Saudi!$A:$A,YEAR(daily!$A2984))</f>
        <v>1247.3979999999999</v>
      </c>
      <c r="AB2984">
        <f>SUMIFS(Saudi!C:C,Saudi!$A:$A,YEAR(daily!$A2984))</f>
        <v>917.10500000000002</v>
      </c>
      <c r="AC2984">
        <f>SUMIFS(Saudi!F:F,Saudi!$A:$A,YEAR(daily!$A2984))</f>
        <v>4333558</v>
      </c>
      <c r="AD2984">
        <f>SUMIFS(Saudi!G:G,Saudi!$A:$A,YEAR(daily!$A2984))</f>
        <v>94.208739238439748</v>
      </c>
      <c r="AE2984">
        <f>SUMIFS(Saudi!H:H,Saudi!$A:$A,YEAR(daily!$A2984))</f>
        <v>408259035.59665447</v>
      </c>
      <c r="AF2984" s="5">
        <f t="shared" si="117"/>
        <v>1</v>
      </c>
      <c r="AG2984" s="5">
        <f t="shared" si="118"/>
        <v>2012</v>
      </c>
    </row>
    <row r="2985" spans="1:33">
      <c r="A2985" s="3">
        <v>40919</v>
      </c>
      <c r="B2985" s="1">
        <v>157773</v>
      </c>
      <c r="C2985" s="1">
        <v>98890</v>
      </c>
      <c r="D2985" s="1">
        <v>81181</v>
      </c>
      <c r="E2985" s="1">
        <v>100.87</v>
      </c>
      <c r="F2985" s="1">
        <v>101.33</v>
      </c>
      <c r="G2985" s="1">
        <v>101.57</v>
      </c>
      <c r="H2985" s="2">
        <v>53.5</v>
      </c>
      <c r="I2985" s="2">
        <v>30.4</v>
      </c>
      <c r="J2985" s="2">
        <v>89.8</v>
      </c>
      <c r="K2985" s="2">
        <v>90.4</v>
      </c>
      <c r="L2985">
        <f>SUMIFS(US!B:B,US!$D:$D,YEAR(daily!$A2985),US!$E:$E,MONTH(daily!$A2985))</f>
        <v>10793</v>
      </c>
      <c r="M2985">
        <f>SUMIFS(US!C:C,US!$D:$D,YEAR(daily!$A2985),US!$E:$E,MONTH(daily!$A2985))</f>
        <v>18304</v>
      </c>
      <c r="N2985">
        <f>SUMIFS(COT!E:E,COT!$A:$A,YEAR(daily!$A2985),COT!$B:$B,WEEKNUM(daily!$A2985))</f>
        <v>1388799</v>
      </c>
      <c r="O2985">
        <f>SUMIFS(COT!F:F,COT!$A:$A,YEAR(daily!$A2985),COT!$B:$B,WEEKNUM(daily!$A2985))</f>
        <v>312172</v>
      </c>
      <c r="P2985">
        <f>SUMIFS(COT!G:G,COT!$A:$A,YEAR(daily!$A2985),COT!$B:$B,WEEKNUM(daily!$A2985))</f>
        <v>152824</v>
      </c>
      <c r="Q2985">
        <f>SUMIFS(COT!H:H,COT!$A:$A,YEAR(daily!$A2985),COT!$B:$B,WEEKNUM(daily!$A2985))</f>
        <v>403015</v>
      </c>
      <c r="R2985">
        <f>SUMIFS(COT!I:I,COT!$A:$A,YEAR(daily!$A2985),COT!$B:$B,WEEKNUM(daily!$A2985))</f>
        <v>578874</v>
      </c>
      <c r="S2985">
        <f>SUMIFS(COT!J:J,COT!$A:$A,YEAR(daily!$A2985),COT!$B:$B,WEEKNUM(daily!$A2985))</f>
        <v>774269</v>
      </c>
      <c r="T2985">
        <f>SUMIFS(COT!K:K,COT!$A:$A,YEAR(daily!$A2985),COT!$B:$B,WEEKNUM(daily!$A2985))</f>
        <v>94738</v>
      </c>
      <c r="U2985">
        <f>SUMIFS(COT!L:L,COT!$A:$A,YEAR(daily!$A2985),COT!$B:$B,WEEKNUM(daily!$A2985))</f>
        <v>58691</v>
      </c>
      <c r="V2985">
        <f>SUMIFS(COT!M:M,COT!$A:$A,YEAR(daily!$A2985),COT!$B:$B,WEEKNUM(daily!$A2985))</f>
        <v>123</v>
      </c>
      <c r="W2985">
        <f>SUMIFS(COT!N:N,COT!$A:$A,YEAR(daily!$A2985),COT!$B:$B,WEEKNUM(daily!$A2985))</f>
        <v>71</v>
      </c>
      <c r="X2985">
        <f>SUMIFS(COT!O:O,COT!$A:$A,YEAR(daily!$A2985),COT!$B:$B,WEEKNUM(daily!$A2985))</f>
        <v>142</v>
      </c>
      <c r="Y2985">
        <f>SUMIFS(COT!P:P,COT!$A:$A,YEAR(daily!$A2985),COT!$B:$B,WEEKNUM(daily!$A2985))</f>
        <v>85</v>
      </c>
      <c r="Z2985">
        <f>SUMIFS(COT!Q:Q,COT!$A:$A,YEAR(daily!$A2985),COT!$B:$B,WEEKNUM(daily!$A2985))</f>
        <v>90</v>
      </c>
      <c r="AA2985">
        <f>SUMIFS(Saudi!B:B,Saudi!$A:$A,YEAR(daily!$A2985))</f>
        <v>1247.3979999999999</v>
      </c>
      <c r="AB2985">
        <f>SUMIFS(Saudi!C:C,Saudi!$A:$A,YEAR(daily!$A2985))</f>
        <v>917.10500000000002</v>
      </c>
      <c r="AC2985">
        <f>SUMIFS(Saudi!F:F,Saudi!$A:$A,YEAR(daily!$A2985))</f>
        <v>4333558</v>
      </c>
      <c r="AD2985">
        <f>SUMIFS(Saudi!G:G,Saudi!$A:$A,YEAR(daily!$A2985))</f>
        <v>94.208739238439748</v>
      </c>
      <c r="AE2985">
        <f>SUMIFS(Saudi!H:H,Saudi!$A:$A,YEAR(daily!$A2985))</f>
        <v>408259035.59665447</v>
      </c>
      <c r="AF2985" s="5">
        <f t="shared" si="117"/>
        <v>1</v>
      </c>
      <c r="AG2985" s="5">
        <f t="shared" si="118"/>
        <v>2012</v>
      </c>
    </row>
    <row r="2986" spans="1:33">
      <c r="A2986" s="3">
        <v>40920</v>
      </c>
      <c r="B2986" s="1">
        <v>136693</v>
      </c>
      <c r="C2986" s="1">
        <v>94993</v>
      </c>
      <c r="D2986" s="1">
        <v>79007</v>
      </c>
      <c r="E2986" s="1">
        <v>99.1</v>
      </c>
      <c r="F2986" s="1">
        <v>99.56</v>
      </c>
      <c r="G2986" s="1">
        <v>99.83</v>
      </c>
      <c r="H2986" s="2">
        <v>53.5</v>
      </c>
      <c r="I2986" s="2">
        <v>30.4</v>
      </c>
      <c r="J2986" s="2">
        <v>89.8</v>
      </c>
      <c r="K2986" s="2">
        <v>90.4</v>
      </c>
      <c r="L2986">
        <f>SUMIFS(US!B:B,US!$D:$D,YEAR(daily!$A2986),US!$E:$E,MONTH(daily!$A2986))</f>
        <v>10793</v>
      </c>
      <c r="M2986">
        <f>SUMIFS(US!C:C,US!$D:$D,YEAR(daily!$A2986),US!$E:$E,MONTH(daily!$A2986))</f>
        <v>18304</v>
      </c>
      <c r="N2986">
        <f>SUMIFS(COT!E:E,COT!$A:$A,YEAR(daily!$A2986),COT!$B:$B,WEEKNUM(daily!$A2986))</f>
        <v>1388799</v>
      </c>
      <c r="O2986">
        <f>SUMIFS(COT!F:F,COT!$A:$A,YEAR(daily!$A2986),COT!$B:$B,WEEKNUM(daily!$A2986))</f>
        <v>312172</v>
      </c>
      <c r="P2986">
        <f>SUMIFS(COT!G:G,COT!$A:$A,YEAR(daily!$A2986),COT!$B:$B,WEEKNUM(daily!$A2986))</f>
        <v>152824</v>
      </c>
      <c r="Q2986">
        <f>SUMIFS(COT!H:H,COT!$A:$A,YEAR(daily!$A2986),COT!$B:$B,WEEKNUM(daily!$A2986))</f>
        <v>403015</v>
      </c>
      <c r="R2986">
        <f>SUMIFS(COT!I:I,COT!$A:$A,YEAR(daily!$A2986),COT!$B:$B,WEEKNUM(daily!$A2986))</f>
        <v>578874</v>
      </c>
      <c r="S2986">
        <f>SUMIFS(COT!J:J,COT!$A:$A,YEAR(daily!$A2986),COT!$B:$B,WEEKNUM(daily!$A2986))</f>
        <v>774269</v>
      </c>
      <c r="T2986">
        <f>SUMIFS(COT!K:K,COT!$A:$A,YEAR(daily!$A2986),COT!$B:$B,WEEKNUM(daily!$A2986))</f>
        <v>94738</v>
      </c>
      <c r="U2986">
        <f>SUMIFS(COT!L:L,COT!$A:$A,YEAR(daily!$A2986),COT!$B:$B,WEEKNUM(daily!$A2986))</f>
        <v>58691</v>
      </c>
      <c r="V2986">
        <f>SUMIFS(COT!M:M,COT!$A:$A,YEAR(daily!$A2986),COT!$B:$B,WEEKNUM(daily!$A2986))</f>
        <v>123</v>
      </c>
      <c r="W2986">
        <f>SUMIFS(COT!N:N,COT!$A:$A,YEAR(daily!$A2986),COT!$B:$B,WEEKNUM(daily!$A2986))</f>
        <v>71</v>
      </c>
      <c r="X2986">
        <f>SUMIFS(COT!O:O,COT!$A:$A,YEAR(daily!$A2986),COT!$B:$B,WEEKNUM(daily!$A2986))</f>
        <v>142</v>
      </c>
      <c r="Y2986">
        <f>SUMIFS(COT!P:P,COT!$A:$A,YEAR(daily!$A2986),COT!$B:$B,WEEKNUM(daily!$A2986))</f>
        <v>85</v>
      </c>
      <c r="Z2986">
        <f>SUMIFS(COT!Q:Q,COT!$A:$A,YEAR(daily!$A2986),COT!$B:$B,WEEKNUM(daily!$A2986))</f>
        <v>90</v>
      </c>
      <c r="AA2986">
        <f>SUMIFS(Saudi!B:B,Saudi!$A:$A,YEAR(daily!$A2986))</f>
        <v>1247.3979999999999</v>
      </c>
      <c r="AB2986">
        <f>SUMIFS(Saudi!C:C,Saudi!$A:$A,YEAR(daily!$A2986))</f>
        <v>917.10500000000002</v>
      </c>
      <c r="AC2986">
        <f>SUMIFS(Saudi!F:F,Saudi!$A:$A,YEAR(daily!$A2986))</f>
        <v>4333558</v>
      </c>
      <c r="AD2986">
        <f>SUMIFS(Saudi!G:G,Saudi!$A:$A,YEAR(daily!$A2986))</f>
        <v>94.208739238439748</v>
      </c>
      <c r="AE2986">
        <f>SUMIFS(Saudi!H:H,Saudi!$A:$A,YEAR(daily!$A2986))</f>
        <v>408259035.59665447</v>
      </c>
      <c r="AF2986" s="5">
        <f t="shared" si="117"/>
        <v>1</v>
      </c>
      <c r="AG2986" s="5">
        <f t="shared" si="118"/>
        <v>2012</v>
      </c>
    </row>
    <row r="2987" spans="1:33">
      <c r="A2987" s="3">
        <v>40921</v>
      </c>
      <c r="B2987" s="1">
        <v>115533</v>
      </c>
      <c r="C2987" s="1">
        <v>90985</v>
      </c>
      <c r="D2987" s="1">
        <v>81149</v>
      </c>
      <c r="E2987" s="1">
        <v>98.7</v>
      </c>
      <c r="F2987" s="1">
        <v>99.12</v>
      </c>
      <c r="G2987" s="1">
        <v>99.41</v>
      </c>
      <c r="H2987" s="2">
        <v>53.5</v>
      </c>
      <c r="I2987" s="2">
        <v>30.4</v>
      </c>
      <c r="J2987" s="2">
        <v>89.8</v>
      </c>
      <c r="K2987" s="2">
        <v>90.4</v>
      </c>
      <c r="L2987">
        <f>SUMIFS(US!B:B,US!$D:$D,YEAR(daily!$A2987),US!$E:$E,MONTH(daily!$A2987))</f>
        <v>10793</v>
      </c>
      <c r="M2987">
        <f>SUMIFS(US!C:C,US!$D:$D,YEAR(daily!$A2987),US!$E:$E,MONTH(daily!$A2987))</f>
        <v>18304</v>
      </c>
      <c r="N2987">
        <f>SUMIFS(COT!E:E,COT!$A:$A,YEAR(daily!$A2987),COT!$B:$B,WEEKNUM(daily!$A2987))</f>
        <v>1388799</v>
      </c>
      <c r="O2987">
        <f>SUMIFS(COT!F:F,COT!$A:$A,YEAR(daily!$A2987),COT!$B:$B,WEEKNUM(daily!$A2987))</f>
        <v>312172</v>
      </c>
      <c r="P2987">
        <f>SUMIFS(COT!G:G,COT!$A:$A,YEAR(daily!$A2987),COT!$B:$B,WEEKNUM(daily!$A2987))</f>
        <v>152824</v>
      </c>
      <c r="Q2987">
        <f>SUMIFS(COT!H:H,COT!$A:$A,YEAR(daily!$A2987),COT!$B:$B,WEEKNUM(daily!$A2987))</f>
        <v>403015</v>
      </c>
      <c r="R2987">
        <f>SUMIFS(COT!I:I,COT!$A:$A,YEAR(daily!$A2987),COT!$B:$B,WEEKNUM(daily!$A2987))</f>
        <v>578874</v>
      </c>
      <c r="S2987">
        <f>SUMIFS(COT!J:J,COT!$A:$A,YEAR(daily!$A2987),COT!$B:$B,WEEKNUM(daily!$A2987))</f>
        <v>774269</v>
      </c>
      <c r="T2987">
        <f>SUMIFS(COT!K:K,COT!$A:$A,YEAR(daily!$A2987),COT!$B:$B,WEEKNUM(daily!$A2987))</f>
        <v>94738</v>
      </c>
      <c r="U2987">
        <f>SUMIFS(COT!L:L,COT!$A:$A,YEAR(daily!$A2987),COT!$B:$B,WEEKNUM(daily!$A2987))</f>
        <v>58691</v>
      </c>
      <c r="V2987">
        <f>SUMIFS(COT!M:M,COT!$A:$A,YEAR(daily!$A2987),COT!$B:$B,WEEKNUM(daily!$A2987))</f>
        <v>123</v>
      </c>
      <c r="W2987">
        <f>SUMIFS(COT!N:N,COT!$A:$A,YEAR(daily!$A2987),COT!$B:$B,WEEKNUM(daily!$A2987))</f>
        <v>71</v>
      </c>
      <c r="X2987">
        <f>SUMIFS(COT!O:O,COT!$A:$A,YEAR(daily!$A2987),COT!$B:$B,WEEKNUM(daily!$A2987))</f>
        <v>142</v>
      </c>
      <c r="Y2987">
        <f>SUMIFS(COT!P:P,COT!$A:$A,YEAR(daily!$A2987),COT!$B:$B,WEEKNUM(daily!$A2987))</f>
        <v>85</v>
      </c>
      <c r="Z2987">
        <f>SUMIFS(COT!Q:Q,COT!$A:$A,YEAR(daily!$A2987),COT!$B:$B,WEEKNUM(daily!$A2987))</f>
        <v>90</v>
      </c>
      <c r="AA2987">
        <f>SUMIFS(Saudi!B:B,Saudi!$A:$A,YEAR(daily!$A2987))</f>
        <v>1247.3979999999999</v>
      </c>
      <c r="AB2987">
        <f>SUMIFS(Saudi!C:C,Saudi!$A:$A,YEAR(daily!$A2987))</f>
        <v>917.10500000000002</v>
      </c>
      <c r="AC2987">
        <f>SUMIFS(Saudi!F:F,Saudi!$A:$A,YEAR(daily!$A2987))</f>
        <v>4333558</v>
      </c>
      <c r="AD2987">
        <f>SUMIFS(Saudi!G:G,Saudi!$A:$A,YEAR(daily!$A2987))</f>
        <v>94.208739238439748</v>
      </c>
      <c r="AE2987">
        <f>SUMIFS(Saudi!H:H,Saudi!$A:$A,YEAR(daily!$A2987))</f>
        <v>408259035.59665447</v>
      </c>
      <c r="AF2987" s="5">
        <f t="shared" si="117"/>
        <v>1</v>
      </c>
      <c r="AG2987" s="5">
        <f t="shared" si="118"/>
        <v>2012</v>
      </c>
    </row>
    <row r="2988" spans="1:33">
      <c r="A2988" s="3">
        <v>40925</v>
      </c>
      <c r="B2988" s="1">
        <v>78339</v>
      </c>
      <c r="C2988" s="1">
        <v>86936</v>
      </c>
      <c r="D2988" s="1">
        <v>88585</v>
      </c>
      <c r="E2988" s="1">
        <v>100.71</v>
      </c>
      <c r="F2988" s="1">
        <v>101.14</v>
      </c>
      <c r="G2988" s="1">
        <v>101.43</v>
      </c>
      <c r="H2988" s="2">
        <v>53.5</v>
      </c>
      <c r="I2988" s="2">
        <v>30.4</v>
      </c>
      <c r="J2988" s="2">
        <v>89.8</v>
      </c>
      <c r="K2988" s="2">
        <v>90.4</v>
      </c>
      <c r="L2988">
        <f>SUMIFS(US!B:B,US!$D:$D,YEAR(daily!$A2988),US!$E:$E,MONTH(daily!$A2988))</f>
        <v>10793</v>
      </c>
      <c r="M2988">
        <f>SUMIFS(US!C:C,US!$D:$D,YEAR(daily!$A2988),US!$E:$E,MONTH(daily!$A2988))</f>
        <v>18304</v>
      </c>
      <c r="N2988">
        <f>SUMIFS(COT!E:E,COT!$A:$A,YEAR(daily!$A2988),COT!$B:$B,WEEKNUM(daily!$A2988))</f>
        <v>1381041</v>
      </c>
      <c r="O2988">
        <f>SUMIFS(COT!F:F,COT!$A:$A,YEAR(daily!$A2988),COT!$B:$B,WEEKNUM(daily!$A2988))</f>
        <v>322996</v>
      </c>
      <c r="P2988">
        <f>SUMIFS(COT!G:G,COT!$A:$A,YEAR(daily!$A2988),COT!$B:$B,WEEKNUM(daily!$A2988))</f>
        <v>151770</v>
      </c>
      <c r="Q2988">
        <f>SUMIFS(COT!H:H,COT!$A:$A,YEAR(daily!$A2988),COT!$B:$B,WEEKNUM(daily!$A2988))</f>
        <v>388027</v>
      </c>
      <c r="R2988">
        <f>SUMIFS(COT!I:I,COT!$A:$A,YEAR(daily!$A2988),COT!$B:$B,WEEKNUM(daily!$A2988))</f>
        <v>577610</v>
      </c>
      <c r="S2988">
        <f>SUMIFS(COT!J:J,COT!$A:$A,YEAR(daily!$A2988),COT!$B:$B,WEEKNUM(daily!$A2988))</f>
        <v>780726</v>
      </c>
      <c r="T2988">
        <f>SUMIFS(COT!K:K,COT!$A:$A,YEAR(daily!$A2988),COT!$B:$B,WEEKNUM(daily!$A2988))</f>
        <v>92408</v>
      </c>
      <c r="U2988">
        <f>SUMIFS(COT!L:L,COT!$A:$A,YEAR(daily!$A2988),COT!$B:$B,WEEKNUM(daily!$A2988))</f>
        <v>60518</v>
      </c>
      <c r="V2988">
        <f>SUMIFS(COT!M:M,COT!$A:$A,YEAR(daily!$A2988),COT!$B:$B,WEEKNUM(daily!$A2988))</f>
        <v>124</v>
      </c>
      <c r="W2988">
        <f>SUMIFS(COT!N:N,COT!$A:$A,YEAR(daily!$A2988),COT!$B:$B,WEEKNUM(daily!$A2988))</f>
        <v>76</v>
      </c>
      <c r="X2988">
        <f>SUMIFS(COT!O:O,COT!$A:$A,YEAR(daily!$A2988),COT!$B:$B,WEEKNUM(daily!$A2988))</f>
        <v>136</v>
      </c>
      <c r="Y2988">
        <f>SUMIFS(COT!P:P,COT!$A:$A,YEAR(daily!$A2988),COT!$B:$B,WEEKNUM(daily!$A2988))</f>
        <v>89</v>
      </c>
      <c r="Z2988">
        <f>SUMIFS(COT!Q:Q,COT!$A:$A,YEAR(daily!$A2988),COT!$B:$B,WEEKNUM(daily!$A2988))</f>
        <v>92</v>
      </c>
      <c r="AA2988">
        <f>SUMIFS(Saudi!B:B,Saudi!$A:$A,YEAR(daily!$A2988))</f>
        <v>1247.3979999999999</v>
      </c>
      <c r="AB2988">
        <f>SUMIFS(Saudi!C:C,Saudi!$A:$A,YEAR(daily!$A2988))</f>
        <v>917.10500000000002</v>
      </c>
      <c r="AC2988">
        <f>SUMIFS(Saudi!F:F,Saudi!$A:$A,YEAR(daily!$A2988))</f>
        <v>4333558</v>
      </c>
      <c r="AD2988">
        <f>SUMIFS(Saudi!G:G,Saudi!$A:$A,YEAR(daily!$A2988))</f>
        <v>94.208739238439748</v>
      </c>
      <c r="AE2988">
        <f>SUMIFS(Saudi!H:H,Saudi!$A:$A,YEAR(daily!$A2988))</f>
        <v>408259035.59665447</v>
      </c>
      <c r="AF2988" s="5">
        <f t="shared" si="117"/>
        <v>1</v>
      </c>
      <c r="AG2988" s="5">
        <f t="shared" si="118"/>
        <v>2012</v>
      </c>
    </row>
    <row r="2989" spans="1:33">
      <c r="A2989" s="3">
        <v>40926</v>
      </c>
      <c r="B2989" s="1">
        <v>55277</v>
      </c>
      <c r="C2989" s="1">
        <v>87611</v>
      </c>
      <c r="D2989" s="1">
        <v>86288</v>
      </c>
      <c r="E2989" s="1">
        <v>100.59</v>
      </c>
      <c r="F2989" s="1">
        <v>100.98</v>
      </c>
      <c r="G2989" s="1">
        <v>101.23</v>
      </c>
      <c r="H2989" s="2">
        <v>53.5</v>
      </c>
      <c r="I2989" s="2">
        <v>30.4</v>
      </c>
      <c r="J2989" s="2">
        <v>89.8</v>
      </c>
      <c r="K2989" s="2">
        <v>90.4</v>
      </c>
      <c r="L2989">
        <f>SUMIFS(US!B:B,US!$D:$D,YEAR(daily!$A2989),US!$E:$E,MONTH(daily!$A2989))</f>
        <v>10793</v>
      </c>
      <c r="M2989">
        <f>SUMIFS(US!C:C,US!$D:$D,YEAR(daily!$A2989),US!$E:$E,MONTH(daily!$A2989))</f>
        <v>18304</v>
      </c>
      <c r="N2989">
        <f>SUMIFS(COT!E:E,COT!$A:$A,YEAR(daily!$A2989),COT!$B:$B,WEEKNUM(daily!$A2989))</f>
        <v>1381041</v>
      </c>
      <c r="O2989">
        <f>SUMIFS(COT!F:F,COT!$A:$A,YEAR(daily!$A2989),COT!$B:$B,WEEKNUM(daily!$A2989))</f>
        <v>322996</v>
      </c>
      <c r="P2989">
        <f>SUMIFS(COT!G:G,COT!$A:$A,YEAR(daily!$A2989),COT!$B:$B,WEEKNUM(daily!$A2989))</f>
        <v>151770</v>
      </c>
      <c r="Q2989">
        <f>SUMIFS(COT!H:H,COT!$A:$A,YEAR(daily!$A2989),COT!$B:$B,WEEKNUM(daily!$A2989))</f>
        <v>388027</v>
      </c>
      <c r="R2989">
        <f>SUMIFS(COT!I:I,COT!$A:$A,YEAR(daily!$A2989),COT!$B:$B,WEEKNUM(daily!$A2989))</f>
        <v>577610</v>
      </c>
      <c r="S2989">
        <f>SUMIFS(COT!J:J,COT!$A:$A,YEAR(daily!$A2989),COT!$B:$B,WEEKNUM(daily!$A2989))</f>
        <v>780726</v>
      </c>
      <c r="T2989">
        <f>SUMIFS(COT!K:K,COT!$A:$A,YEAR(daily!$A2989),COT!$B:$B,WEEKNUM(daily!$A2989))</f>
        <v>92408</v>
      </c>
      <c r="U2989">
        <f>SUMIFS(COT!L:L,COT!$A:$A,YEAR(daily!$A2989),COT!$B:$B,WEEKNUM(daily!$A2989))</f>
        <v>60518</v>
      </c>
      <c r="V2989">
        <f>SUMIFS(COT!M:M,COT!$A:$A,YEAR(daily!$A2989),COT!$B:$B,WEEKNUM(daily!$A2989))</f>
        <v>124</v>
      </c>
      <c r="W2989">
        <f>SUMIFS(COT!N:N,COT!$A:$A,YEAR(daily!$A2989),COT!$B:$B,WEEKNUM(daily!$A2989))</f>
        <v>76</v>
      </c>
      <c r="X2989">
        <f>SUMIFS(COT!O:O,COT!$A:$A,YEAR(daily!$A2989),COT!$B:$B,WEEKNUM(daily!$A2989))</f>
        <v>136</v>
      </c>
      <c r="Y2989">
        <f>SUMIFS(COT!P:P,COT!$A:$A,YEAR(daily!$A2989),COT!$B:$B,WEEKNUM(daily!$A2989))</f>
        <v>89</v>
      </c>
      <c r="Z2989">
        <f>SUMIFS(COT!Q:Q,COT!$A:$A,YEAR(daily!$A2989),COT!$B:$B,WEEKNUM(daily!$A2989))</f>
        <v>92</v>
      </c>
      <c r="AA2989">
        <f>SUMIFS(Saudi!B:B,Saudi!$A:$A,YEAR(daily!$A2989))</f>
        <v>1247.3979999999999</v>
      </c>
      <c r="AB2989">
        <f>SUMIFS(Saudi!C:C,Saudi!$A:$A,YEAR(daily!$A2989))</f>
        <v>917.10500000000002</v>
      </c>
      <c r="AC2989">
        <f>SUMIFS(Saudi!F:F,Saudi!$A:$A,YEAR(daily!$A2989))</f>
        <v>4333558</v>
      </c>
      <c r="AD2989">
        <f>SUMIFS(Saudi!G:G,Saudi!$A:$A,YEAR(daily!$A2989))</f>
        <v>94.208739238439748</v>
      </c>
      <c r="AE2989">
        <f>SUMIFS(Saudi!H:H,Saudi!$A:$A,YEAR(daily!$A2989))</f>
        <v>408259035.59665447</v>
      </c>
      <c r="AF2989" s="5">
        <f t="shared" si="117"/>
        <v>1</v>
      </c>
      <c r="AG2989" s="5">
        <f t="shared" si="118"/>
        <v>2012</v>
      </c>
    </row>
    <row r="2990" spans="1:33">
      <c r="A2990" s="3">
        <v>40927</v>
      </c>
      <c r="B2990" s="1">
        <v>20220</v>
      </c>
      <c r="C2990" s="1">
        <v>91384</v>
      </c>
      <c r="D2990" s="1">
        <v>87918</v>
      </c>
      <c r="E2990" s="1">
        <v>100.39</v>
      </c>
      <c r="F2990" s="1">
        <v>100.8</v>
      </c>
      <c r="G2990" s="1">
        <v>101.12</v>
      </c>
      <c r="H2990" s="2">
        <v>53.5</v>
      </c>
      <c r="I2990" s="2">
        <v>30.4</v>
      </c>
      <c r="J2990" s="2">
        <v>89.8</v>
      </c>
      <c r="K2990" s="2">
        <v>90.4</v>
      </c>
      <c r="L2990">
        <f>SUMIFS(US!B:B,US!$D:$D,YEAR(daily!$A2990),US!$E:$E,MONTH(daily!$A2990))</f>
        <v>10793</v>
      </c>
      <c r="M2990">
        <f>SUMIFS(US!C:C,US!$D:$D,YEAR(daily!$A2990),US!$E:$E,MONTH(daily!$A2990))</f>
        <v>18304</v>
      </c>
      <c r="N2990">
        <f>SUMIFS(COT!E:E,COT!$A:$A,YEAR(daily!$A2990),COT!$B:$B,WEEKNUM(daily!$A2990))</f>
        <v>1381041</v>
      </c>
      <c r="O2990">
        <f>SUMIFS(COT!F:F,COT!$A:$A,YEAR(daily!$A2990),COT!$B:$B,WEEKNUM(daily!$A2990))</f>
        <v>322996</v>
      </c>
      <c r="P2990">
        <f>SUMIFS(COT!G:G,COT!$A:$A,YEAR(daily!$A2990),COT!$B:$B,WEEKNUM(daily!$A2990))</f>
        <v>151770</v>
      </c>
      <c r="Q2990">
        <f>SUMIFS(COT!H:H,COT!$A:$A,YEAR(daily!$A2990),COT!$B:$B,WEEKNUM(daily!$A2990))</f>
        <v>388027</v>
      </c>
      <c r="R2990">
        <f>SUMIFS(COT!I:I,COT!$A:$A,YEAR(daily!$A2990),COT!$B:$B,WEEKNUM(daily!$A2990))</f>
        <v>577610</v>
      </c>
      <c r="S2990">
        <f>SUMIFS(COT!J:J,COT!$A:$A,YEAR(daily!$A2990),COT!$B:$B,WEEKNUM(daily!$A2990))</f>
        <v>780726</v>
      </c>
      <c r="T2990">
        <f>SUMIFS(COT!K:K,COT!$A:$A,YEAR(daily!$A2990),COT!$B:$B,WEEKNUM(daily!$A2990))</f>
        <v>92408</v>
      </c>
      <c r="U2990">
        <f>SUMIFS(COT!L:L,COT!$A:$A,YEAR(daily!$A2990),COT!$B:$B,WEEKNUM(daily!$A2990))</f>
        <v>60518</v>
      </c>
      <c r="V2990">
        <f>SUMIFS(COT!M:M,COT!$A:$A,YEAR(daily!$A2990),COT!$B:$B,WEEKNUM(daily!$A2990))</f>
        <v>124</v>
      </c>
      <c r="W2990">
        <f>SUMIFS(COT!N:N,COT!$A:$A,YEAR(daily!$A2990),COT!$B:$B,WEEKNUM(daily!$A2990))</f>
        <v>76</v>
      </c>
      <c r="X2990">
        <f>SUMIFS(COT!O:O,COT!$A:$A,YEAR(daily!$A2990),COT!$B:$B,WEEKNUM(daily!$A2990))</f>
        <v>136</v>
      </c>
      <c r="Y2990">
        <f>SUMIFS(COT!P:P,COT!$A:$A,YEAR(daily!$A2990),COT!$B:$B,WEEKNUM(daily!$A2990))</f>
        <v>89</v>
      </c>
      <c r="Z2990">
        <f>SUMIFS(COT!Q:Q,COT!$A:$A,YEAR(daily!$A2990),COT!$B:$B,WEEKNUM(daily!$A2990))</f>
        <v>92</v>
      </c>
      <c r="AA2990">
        <f>SUMIFS(Saudi!B:B,Saudi!$A:$A,YEAR(daily!$A2990))</f>
        <v>1247.3979999999999</v>
      </c>
      <c r="AB2990">
        <f>SUMIFS(Saudi!C:C,Saudi!$A:$A,YEAR(daily!$A2990))</f>
        <v>917.10500000000002</v>
      </c>
      <c r="AC2990">
        <f>SUMIFS(Saudi!F:F,Saudi!$A:$A,YEAR(daily!$A2990))</f>
        <v>4333558</v>
      </c>
      <c r="AD2990">
        <f>SUMIFS(Saudi!G:G,Saudi!$A:$A,YEAR(daily!$A2990))</f>
        <v>94.208739238439748</v>
      </c>
      <c r="AE2990">
        <f>SUMIFS(Saudi!H:H,Saudi!$A:$A,YEAR(daily!$A2990))</f>
        <v>408259035.59665447</v>
      </c>
      <c r="AF2990" s="5">
        <f t="shared" si="117"/>
        <v>1</v>
      </c>
      <c r="AG2990" s="5">
        <f t="shared" si="118"/>
        <v>2012</v>
      </c>
    </row>
    <row r="2991" spans="1:33">
      <c r="A2991" s="3">
        <v>40928</v>
      </c>
      <c r="B2991" s="1">
        <v>590</v>
      </c>
      <c r="C2991" s="1">
        <v>90794</v>
      </c>
      <c r="D2991" s="1">
        <v>91825</v>
      </c>
      <c r="E2991" s="1">
        <v>98.46</v>
      </c>
      <c r="F2991" s="1">
        <v>98.65</v>
      </c>
      <c r="G2991" s="1">
        <v>99.02</v>
      </c>
      <c r="H2991" s="2">
        <v>53.5</v>
      </c>
      <c r="I2991" s="2">
        <v>30.4</v>
      </c>
      <c r="J2991" s="2">
        <v>89.8</v>
      </c>
      <c r="K2991" s="2">
        <v>90.4</v>
      </c>
      <c r="L2991">
        <f>SUMIFS(US!B:B,US!$D:$D,YEAR(daily!$A2991),US!$E:$E,MONTH(daily!$A2991))</f>
        <v>10793</v>
      </c>
      <c r="M2991">
        <f>SUMIFS(US!C:C,US!$D:$D,YEAR(daily!$A2991),US!$E:$E,MONTH(daily!$A2991))</f>
        <v>18304</v>
      </c>
      <c r="N2991">
        <f>SUMIFS(COT!E:E,COT!$A:$A,YEAR(daily!$A2991),COT!$B:$B,WEEKNUM(daily!$A2991))</f>
        <v>1381041</v>
      </c>
      <c r="O2991">
        <f>SUMIFS(COT!F:F,COT!$A:$A,YEAR(daily!$A2991),COT!$B:$B,WEEKNUM(daily!$A2991))</f>
        <v>322996</v>
      </c>
      <c r="P2991">
        <f>SUMIFS(COT!G:G,COT!$A:$A,YEAR(daily!$A2991),COT!$B:$B,WEEKNUM(daily!$A2991))</f>
        <v>151770</v>
      </c>
      <c r="Q2991">
        <f>SUMIFS(COT!H:H,COT!$A:$A,YEAR(daily!$A2991),COT!$B:$B,WEEKNUM(daily!$A2991))</f>
        <v>388027</v>
      </c>
      <c r="R2991">
        <f>SUMIFS(COT!I:I,COT!$A:$A,YEAR(daily!$A2991),COT!$B:$B,WEEKNUM(daily!$A2991))</f>
        <v>577610</v>
      </c>
      <c r="S2991">
        <f>SUMIFS(COT!J:J,COT!$A:$A,YEAR(daily!$A2991),COT!$B:$B,WEEKNUM(daily!$A2991))</f>
        <v>780726</v>
      </c>
      <c r="T2991">
        <f>SUMIFS(COT!K:K,COT!$A:$A,YEAR(daily!$A2991),COT!$B:$B,WEEKNUM(daily!$A2991))</f>
        <v>92408</v>
      </c>
      <c r="U2991">
        <f>SUMIFS(COT!L:L,COT!$A:$A,YEAR(daily!$A2991),COT!$B:$B,WEEKNUM(daily!$A2991))</f>
        <v>60518</v>
      </c>
      <c r="V2991">
        <f>SUMIFS(COT!M:M,COT!$A:$A,YEAR(daily!$A2991),COT!$B:$B,WEEKNUM(daily!$A2991))</f>
        <v>124</v>
      </c>
      <c r="W2991">
        <f>SUMIFS(COT!N:N,COT!$A:$A,YEAR(daily!$A2991),COT!$B:$B,WEEKNUM(daily!$A2991))</f>
        <v>76</v>
      </c>
      <c r="X2991">
        <f>SUMIFS(COT!O:O,COT!$A:$A,YEAR(daily!$A2991),COT!$B:$B,WEEKNUM(daily!$A2991))</f>
        <v>136</v>
      </c>
      <c r="Y2991">
        <f>SUMIFS(COT!P:P,COT!$A:$A,YEAR(daily!$A2991),COT!$B:$B,WEEKNUM(daily!$A2991))</f>
        <v>89</v>
      </c>
      <c r="Z2991">
        <f>SUMIFS(COT!Q:Q,COT!$A:$A,YEAR(daily!$A2991),COT!$B:$B,WEEKNUM(daily!$A2991))</f>
        <v>92</v>
      </c>
      <c r="AA2991">
        <f>SUMIFS(Saudi!B:B,Saudi!$A:$A,YEAR(daily!$A2991))</f>
        <v>1247.3979999999999</v>
      </c>
      <c r="AB2991">
        <f>SUMIFS(Saudi!C:C,Saudi!$A:$A,YEAR(daily!$A2991))</f>
        <v>917.10500000000002</v>
      </c>
      <c r="AC2991">
        <f>SUMIFS(Saudi!F:F,Saudi!$A:$A,YEAR(daily!$A2991))</f>
        <v>4333558</v>
      </c>
      <c r="AD2991">
        <f>SUMIFS(Saudi!G:G,Saudi!$A:$A,YEAR(daily!$A2991))</f>
        <v>94.208739238439748</v>
      </c>
      <c r="AE2991">
        <f>SUMIFS(Saudi!H:H,Saudi!$A:$A,YEAR(daily!$A2991))</f>
        <v>408259035.59665447</v>
      </c>
      <c r="AF2991" s="5">
        <f t="shared" si="117"/>
        <v>1</v>
      </c>
      <c r="AG2991" s="5">
        <f t="shared" si="118"/>
        <v>2012</v>
      </c>
    </row>
    <row r="2992" spans="1:33">
      <c r="A2992" s="3">
        <v>40931</v>
      </c>
      <c r="B2992" s="1">
        <v>304532</v>
      </c>
      <c r="C2992" s="1">
        <v>92641</v>
      </c>
      <c r="D2992" s="1">
        <v>95326</v>
      </c>
      <c r="E2992" s="1">
        <v>99.58</v>
      </c>
      <c r="F2992" s="1">
        <v>100.18</v>
      </c>
      <c r="G2992" s="1">
        <v>100.47</v>
      </c>
      <c r="H2992" s="2">
        <v>53.5</v>
      </c>
      <c r="I2992" s="2">
        <v>30.4</v>
      </c>
      <c r="J2992" s="2">
        <v>89.8</v>
      </c>
      <c r="K2992" s="2">
        <v>90.4</v>
      </c>
      <c r="L2992">
        <f>SUMIFS(US!B:B,US!$D:$D,YEAR(daily!$A2992),US!$E:$E,MONTH(daily!$A2992))</f>
        <v>10793</v>
      </c>
      <c r="M2992">
        <f>SUMIFS(US!C:C,US!$D:$D,YEAR(daily!$A2992),US!$E:$E,MONTH(daily!$A2992))</f>
        <v>18304</v>
      </c>
      <c r="N2992">
        <f>SUMIFS(COT!E:E,COT!$A:$A,YEAR(daily!$A2992),COT!$B:$B,WEEKNUM(daily!$A2992))</f>
        <v>1341810</v>
      </c>
      <c r="O2992">
        <f>SUMIFS(COT!F:F,COT!$A:$A,YEAR(daily!$A2992),COT!$B:$B,WEEKNUM(daily!$A2992))</f>
        <v>322355</v>
      </c>
      <c r="P2992">
        <f>SUMIFS(COT!G:G,COT!$A:$A,YEAR(daily!$A2992),COT!$B:$B,WEEKNUM(daily!$A2992))</f>
        <v>144510</v>
      </c>
      <c r="Q2992">
        <f>SUMIFS(COT!H:H,COT!$A:$A,YEAR(daily!$A2992),COT!$B:$B,WEEKNUM(daily!$A2992))</f>
        <v>382935</v>
      </c>
      <c r="R2992">
        <f>SUMIFS(COT!I:I,COT!$A:$A,YEAR(daily!$A2992),COT!$B:$B,WEEKNUM(daily!$A2992))</f>
        <v>549636</v>
      </c>
      <c r="S2992">
        <f>SUMIFS(COT!J:J,COT!$A:$A,YEAR(daily!$A2992),COT!$B:$B,WEEKNUM(daily!$A2992))</f>
        <v>754903</v>
      </c>
      <c r="T2992">
        <f>SUMIFS(COT!K:K,COT!$A:$A,YEAR(daily!$A2992),COT!$B:$B,WEEKNUM(daily!$A2992))</f>
        <v>86884</v>
      </c>
      <c r="U2992">
        <f>SUMIFS(COT!L:L,COT!$A:$A,YEAR(daily!$A2992),COT!$B:$B,WEEKNUM(daily!$A2992))</f>
        <v>59462</v>
      </c>
      <c r="V2992">
        <f>SUMIFS(COT!M:M,COT!$A:$A,YEAR(daily!$A2992),COT!$B:$B,WEEKNUM(daily!$A2992))</f>
        <v>115</v>
      </c>
      <c r="W2992">
        <f>SUMIFS(COT!N:N,COT!$A:$A,YEAR(daily!$A2992),COT!$B:$B,WEEKNUM(daily!$A2992))</f>
        <v>74</v>
      </c>
      <c r="X2992">
        <f>SUMIFS(COT!O:O,COT!$A:$A,YEAR(daily!$A2992),COT!$B:$B,WEEKNUM(daily!$A2992))</f>
        <v>136</v>
      </c>
      <c r="Y2992">
        <f>SUMIFS(COT!P:P,COT!$A:$A,YEAR(daily!$A2992),COT!$B:$B,WEEKNUM(daily!$A2992))</f>
        <v>88</v>
      </c>
      <c r="Z2992">
        <f>SUMIFS(COT!Q:Q,COT!$A:$A,YEAR(daily!$A2992),COT!$B:$B,WEEKNUM(daily!$A2992))</f>
        <v>92</v>
      </c>
      <c r="AA2992">
        <f>SUMIFS(Saudi!B:B,Saudi!$A:$A,YEAR(daily!$A2992))</f>
        <v>1247.3979999999999</v>
      </c>
      <c r="AB2992">
        <f>SUMIFS(Saudi!C:C,Saudi!$A:$A,YEAR(daily!$A2992))</f>
        <v>917.10500000000002</v>
      </c>
      <c r="AC2992">
        <f>SUMIFS(Saudi!F:F,Saudi!$A:$A,YEAR(daily!$A2992))</f>
        <v>4333558</v>
      </c>
      <c r="AD2992">
        <f>SUMIFS(Saudi!G:G,Saudi!$A:$A,YEAR(daily!$A2992))</f>
        <v>94.208739238439748</v>
      </c>
      <c r="AE2992">
        <f>SUMIFS(Saudi!H:H,Saudi!$A:$A,YEAR(daily!$A2992))</f>
        <v>408259035.59665447</v>
      </c>
      <c r="AF2992" s="5">
        <f t="shared" si="117"/>
        <v>1</v>
      </c>
      <c r="AG2992" s="5">
        <f t="shared" si="118"/>
        <v>2012</v>
      </c>
    </row>
    <row r="2993" spans="1:33">
      <c r="A2993" s="3">
        <v>40932</v>
      </c>
      <c r="B2993" s="1">
        <v>301622</v>
      </c>
      <c r="C2993" s="1">
        <v>93100</v>
      </c>
      <c r="D2993" s="1">
        <v>91164</v>
      </c>
      <c r="E2993" s="1">
        <v>98.95</v>
      </c>
      <c r="F2993" s="1">
        <v>99.66</v>
      </c>
      <c r="G2993" s="1">
        <v>99.99</v>
      </c>
      <c r="H2993" s="2">
        <v>53.5</v>
      </c>
      <c r="I2993" s="2">
        <v>30.4</v>
      </c>
      <c r="J2993" s="2">
        <v>89.8</v>
      </c>
      <c r="K2993" s="2">
        <v>90.4</v>
      </c>
      <c r="L2993">
        <f>SUMIFS(US!B:B,US!$D:$D,YEAR(daily!$A2993),US!$E:$E,MONTH(daily!$A2993))</f>
        <v>10793</v>
      </c>
      <c r="M2993">
        <f>SUMIFS(US!C:C,US!$D:$D,YEAR(daily!$A2993),US!$E:$E,MONTH(daily!$A2993))</f>
        <v>18304</v>
      </c>
      <c r="N2993">
        <f>SUMIFS(COT!E:E,COT!$A:$A,YEAR(daily!$A2993),COT!$B:$B,WEEKNUM(daily!$A2993))</f>
        <v>1341810</v>
      </c>
      <c r="O2993">
        <f>SUMIFS(COT!F:F,COT!$A:$A,YEAR(daily!$A2993),COT!$B:$B,WEEKNUM(daily!$A2993))</f>
        <v>322355</v>
      </c>
      <c r="P2993">
        <f>SUMIFS(COT!G:G,COT!$A:$A,YEAR(daily!$A2993),COT!$B:$B,WEEKNUM(daily!$A2993))</f>
        <v>144510</v>
      </c>
      <c r="Q2993">
        <f>SUMIFS(COT!H:H,COT!$A:$A,YEAR(daily!$A2993),COT!$B:$B,WEEKNUM(daily!$A2993))</f>
        <v>382935</v>
      </c>
      <c r="R2993">
        <f>SUMIFS(COT!I:I,COT!$A:$A,YEAR(daily!$A2993),COT!$B:$B,WEEKNUM(daily!$A2993))</f>
        <v>549636</v>
      </c>
      <c r="S2993">
        <f>SUMIFS(COT!J:J,COT!$A:$A,YEAR(daily!$A2993),COT!$B:$B,WEEKNUM(daily!$A2993))</f>
        <v>754903</v>
      </c>
      <c r="T2993">
        <f>SUMIFS(COT!K:K,COT!$A:$A,YEAR(daily!$A2993),COT!$B:$B,WEEKNUM(daily!$A2993))</f>
        <v>86884</v>
      </c>
      <c r="U2993">
        <f>SUMIFS(COT!L:L,COT!$A:$A,YEAR(daily!$A2993),COT!$B:$B,WEEKNUM(daily!$A2993))</f>
        <v>59462</v>
      </c>
      <c r="V2993">
        <f>SUMIFS(COT!M:M,COT!$A:$A,YEAR(daily!$A2993),COT!$B:$B,WEEKNUM(daily!$A2993))</f>
        <v>115</v>
      </c>
      <c r="W2993">
        <f>SUMIFS(COT!N:N,COT!$A:$A,YEAR(daily!$A2993),COT!$B:$B,WEEKNUM(daily!$A2993))</f>
        <v>74</v>
      </c>
      <c r="X2993">
        <f>SUMIFS(COT!O:O,COT!$A:$A,YEAR(daily!$A2993),COT!$B:$B,WEEKNUM(daily!$A2993))</f>
        <v>136</v>
      </c>
      <c r="Y2993">
        <f>SUMIFS(COT!P:P,COT!$A:$A,YEAR(daily!$A2993),COT!$B:$B,WEEKNUM(daily!$A2993))</f>
        <v>88</v>
      </c>
      <c r="Z2993">
        <f>SUMIFS(COT!Q:Q,COT!$A:$A,YEAR(daily!$A2993),COT!$B:$B,WEEKNUM(daily!$A2993))</f>
        <v>92</v>
      </c>
      <c r="AA2993">
        <f>SUMIFS(Saudi!B:B,Saudi!$A:$A,YEAR(daily!$A2993))</f>
        <v>1247.3979999999999</v>
      </c>
      <c r="AB2993">
        <f>SUMIFS(Saudi!C:C,Saudi!$A:$A,YEAR(daily!$A2993))</f>
        <v>917.10500000000002</v>
      </c>
      <c r="AC2993">
        <f>SUMIFS(Saudi!F:F,Saudi!$A:$A,YEAR(daily!$A2993))</f>
        <v>4333558</v>
      </c>
      <c r="AD2993">
        <f>SUMIFS(Saudi!G:G,Saudi!$A:$A,YEAR(daily!$A2993))</f>
        <v>94.208739238439748</v>
      </c>
      <c r="AE2993">
        <f>SUMIFS(Saudi!H:H,Saudi!$A:$A,YEAR(daily!$A2993))</f>
        <v>408259035.59665447</v>
      </c>
      <c r="AF2993" s="5">
        <f t="shared" si="117"/>
        <v>1</v>
      </c>
      <c r="AG2993" s="5">
        <f t="shared" si="118"/>
        <v>2012</v>
      </c>
    </row>
    <row r="2994" spans="1:33">
      <c r="A2994" s="3">
        <v>40933</v>
      </c>
      <c r="B2994" s="1">
        <v>297994</v>
      </c>
      <c r="C2994" s="1">
        <v>96586</v>
      </c>
      <c r="D2994" s="1">
        <v>95496</v>
      </c>
      <c r="E2994" s="1">
        <v>99.4</v>
      </c>
      <c r="F2994" s="1">
        <v>100.08</v>
      </c>
      <c r="G2994" s="1">
        <v>100.38</v>
      </c>
      <c r="H2994" s="2">
        <v>53.5</v>
      </c>
      <c r="I2994" s="2">
        <v>30.4</v>
      </c>
      <c r="J2994" s="2">
        <v>89.8</v>
      </c>
      <c r="K2994" s="2">
        <v>90.4</v>
      </c>
      <c r="L2994">
        <f>SUMIFS(US!B:B,US!$D:$D,YEAR(daily!$A2994),US!$E:$E,MONTH(daily!$A2994))</f>
        <v>10793</v>
      </c>
      <c r="M2994">
        <f>SUMIFS(US!C:C,US!$D:$D,YEAR(daily!$A2994),US!$E:$E,MONTH(daily!$A2994))</f>
        <v>18304</v>
      </c>
      <c r="N2994">
        <f>SUMIFS(COT!E:E,COT!$A:$A,YEAR(daily!$A2994),COT!$B:$B,WEEKNUM(daily!$A2994))</f>
        <v>1341810</v>
      </c>
      <c r="O2994">
        <f>SUMIFS(COT!F:F,COT!$A:$A,YEAR(daily!$A2994),COT!$B:$B,WEEKNUM(daily!$A2994))</f>
        <v>322355</v>
      </c>
      <c r="P2994">
        <f>SUMIFS(COT!G:G,COT!$A:$A,YEAR(daily!$A2994),COT!$B:$B,WEEKNUM(daily!$A2994))</f>
        <v>144510</v>
      </c>
      <c r="Q2994">
        <f>SUMIFS(COT!H:H,COT!$A:$A,YEAR(daily!$A2994),COT!$B:$B,WEEKNUM(daily!$A2994))</f>
        <v>382935</v>
      </c>
      <c r="R2994">
        <f>SUMIFS(COT!I:I,COT!$A:$A,YEAR(daily!$A2994),COT!$B:$B,WEEKNUM(daily!$A2994))</f>
        <v>549636</v>
      </c>
      <c r="S2994">
        <f>SUMIFS(COT!J:J,COT!$A:$A,YEAR(daily!$A2994),COT!$B:$B,WEEKNUM(daily!$A2994))</f>
        <v>754903</v>
      </c>
      <c r="T2994">
        <f>SUMIFS(COT!K:K,COT!$A:$A,YEAR(daily!$A2994),COT!$B:$B,WEEKNUM(daily!$A2994))</f>
        <v>86884</v>
      </c>
      <c r="U2994">
        <f>SUMIFS(COT!L:L,COT!$A:$A,YEAR(daily!$A2994),COT!$B:$B,WEEKNUM(daily!$A2994))</f>
        <v>59462</v>
      </c>
      <c r="V2994">
        <f>SUMIFS(COT!M:M,COT!$A:$A,YEAR(daily!$A2994),COT!$B:$B,WEEKNUM(daily!$A2994))</f>
        <v>115</v>
      </c>
      <c r="W2994">
        <f>SUMIFS(COT!N:N,COT!$A:$A,YEAR(daily!$A2994),COT!$B:$B,WEEKNUM(daily!$A2994))</f>
        <v>74</v>
      </c>
      <c r="X2994">
        <f>SUMIFS(COT!O:O,COT!$A:$A,YEAR(daily!$A2994),COT!$B:$B,WEEKNUM(daily!$A2994))</f>
        <v>136</v>
      </c>
      <c r="Y2994">
        <f>SUMIFS(COT!P:P,COT!$A:$A,YEAR(daily!$A2994),COT!$B:$B,WEEKNUM(daily!$A2994))</f>
        <v>88</v>
      </c>
      <c r="Z2994">
        <f>SUMIFS(COT!Q:Q,COT!$A:$A,YEAR(daily!$A2994),COT!$B:$B,WEEKNUM(daily!$A2994))</f>
        <v>92</v>
      </c>
      <c r="AA2994">
        <f>SUMIFS(Saudi!B:B,Saudi!$A:$A,YEAR(daily!$A2994))</f>
        <v>1247.3979999999999</v>
      </c>
      <c r="AB2994">
        <f>SUMIFS(Saudi!C:C,Saudi!$A:$A,YEAR(daily!$A2994))</f>
        <v>917.10500000000002</v>
      </c>
      <c r="AC2994">
        <f>SUMIFS(Saudi!F:F,Saudi!$A:$A,YEAR(daily!$A2994))</f>
        <v>4333558</v>
      </c>
      <c r="AD2994">
        <f>SUMIFS(Saudi!G:G,Saudi!$A:$A,YEAR(daily!$A2994))</f>
        <v>94.208739238439748</v>
      </c>
      <c r="AE2994">
        <f>SUMIFS(Saudi!H:H,Saudi!$A:$A,YEAR(daily!$A2994))</f>
        <v>408259035.59665447</v>
      </c>
      <c r="AF2994" s="5">
        <f t="shared" si="117"/>
        <v>1</v>
      </c>
      <c r="AG2994" s="5">
        <f t="shared" si="118"/>
        <v>2012</v>
      </c>
    </row>
    <row r="2995" spans="1:33">
      <c r="A2995" s="3">
        <v>40934</v>
      </c>
      <c r="B2995" s="1">
        <v>296308</v>
      </c>
      <c r="C2995" s="1">
        <v>98704</v>
      </c>
      <c r="D2995" s="1">
        <v>99248</v>
      </c>
      <c r="E2995" s="1">
        <v>99.7</v>
      </c>
      <c r="F2995" s="1">
        <v>100.42</v>
      </c>
      <c r="G2995" s="1">
        <v>100.73</v>
      </c>
      <c r="H2995" s="2">
        <v>53.5</v>
      </c>
      <c r="I2995" s="2">
        <v>30.4</v>
      </c>
      <c r="J2995" s="2">
        <v>89.8</v>
      </c>
      <c r="K2995" s="2">
        <v>90.4</v>
      </c>
      <c r="L2995">
        <f>SUMIFS(US!B:B,US!$D:$D,YEAR(daily!$A2995),US!$E:$E,MONTH(daily!$A2995))</f>
        <v>10793</v>
      </c>
      <c r="M2995">
        <f>SUMIFS(US!C:C,US!$D:$D,YEAR(daily!$A2995),US!$E:$E,MONTH(daily!$A2995))</f>
        <v>18304</v>
      </c>
      <c r="N2995">
        <f>SUMIFS(COT!E:E,COT!$A:$A,YEAR(daily!$A2995),COT!$B:$B,WEEKNUM(daily!$A2995))</f>
        <v>1341810</v>
      </c>
      <c r="O2995">
        <f>SUMIFS(COT!F:F,COT!$A:$A,YEAR(daily!$A2995),COT!$B:$B,WEEKNUM(daily!$A2995))</f>
        <v>322355</v>
      </c>
      <c r="P2995">
        <f>SUMIFS(COT!G:G,COT!$A:$A,YEAR(daily!$A2995),COT!$B:$B,WEEKNUM(daily!$A2995))</f>
        <v>144510</v>
      </c>
      <c r="Q2995">
        <f>SUMIFS(COT!H:H,COT!$A:$A,YEAR(daily!$A2995),COT!$B:$B,WEEKNUM(daily!$A2995))</f>
        <v>382935</v>
      </c>
      <c r="R2995">
        <f>SUMIFS(COT!I:I,COT!$A:$A,YEAR(daily!$A2995),COT!$B:$B,WEEKNUM(daily!$A2995))</f>
        <v>549636</v>
      </c>
      <c r="S2995">
        <f>SUMIFS(COT!J:J,COT!$A:$A,YEAR(daily!$A2995),COT!$B:$B,WEEKNUM(daily!$A2995))</f>
        <v>754903</v>
      </c>
      <c r="T2995">
        <f>SUMIFS(COT!K:K,COT!$A:$A,YEAR(daily!$A2995),COT!$B:$B,WEEKNUM(daily!$A2995))</f>
        <v>86884</v>
      </c>
      <c r="U2995">
        <f>SUMIFS(COT!L:L,COT!$A:$A,YEAR(daily!$A2995),COT!$B:$B,WEEKNUM(daily!$A2995))</f>
        <v>59462</v>
      </c>
      <c r="V2995">
        <f>SUMIFS(COT!M:M,COT!$A:$A,YEAR(daily!$A2995),COT!$B:$B,WEEKNUM(daily!$A2995))</f>
        <v>115</v>
      </c>
      <c r="W2995">
        <f>SUMIFS(COT!N:N,COT!$A:$A,YEAR(daily!$A2995),COT!$B:$B,WEEKNUM(daily!$A2995))</f>
        <v>74</v>
      </c>
      <c r="X2995">
        <f>SUMIFS(COT!O:O,COT!$A:$A,YEAR(daily!$A2995),COT!$B:$B,WEEKNUM(daily!$A2995))</f>
        <v>136</v>
      </c>
      <c r="Y2995">
        <f>SUMIFS(COT!P:P,COT!$A:$A,YEAR(daily!$A2995),COT!$B:$B,WEEKNUM(daily!$A2995))</f>
        <v>88</v>
      </c>
      <c r="Z2995">
        <f>SUMIFS(COT!Q:Q,COT!$A:$A,YEAR(daily!$A2995),COT!$B:$B,WEEKNUM(daily!$A2995))</f>
        <v>92</v>
      </c>
      <c r="AA2995">
        <f>SUMIFS(Saudi!B:B,Saudi!$A:$A,YEAR(daily!$A2995))</f>
        <v>1247.3979999999999</v>
      </c>
      <c r="AB2995">
        <f>SUMIFS(Saudi!C:C,Saudi!$A:$A,YEAR(daily!$A2995))</f>
        <v>917.10500000000002</v>
      </c>
      <c r="AC2995">
        <f>SUMIFS(Saudi!F:F,Saudi!$A:$A,YEAR(daily!$A2995))</f>
        <v>4333558</v>
      </c>
      <c r="AD2995">
        <f>SUMIFS(Saudi!G:G,Saudi!$A:$A,YEAR(daily!$A2995))</f>
        <v>94.208739238439748</v>
      </c>
      <c r="AE2995">
        <f>SUMIFS(Saudi!H:H,Saudi!$A:$A,YEAR(daily!$A2995))</f>
        <v>408259035.59665447</v>
      </c>
      <c r="AF2995" s="5">
        <f t="shared" si="117"/>
        <v>1</v>
      </c>
      <c r="AG2995" s="5">
        <f t="shared" si="118"/>
        <v>2012</v>
      </c>
    </row>
    <row r="2996" spans="1:33">
      <c r="A2996" s="3">
        <v>40935</v>
      </c>
      <c r="B2996" s="1">
        <v>294225</v>
      </c>
      <c r="C2996" s="1">
        <v>100080</v>
      </c>
      <c r="D2996" s="1">
        <v>99946</v>
      </c>
      <c r="E2996" s="1">
        <v>99.56</v>
      </c>
      <c r="F2996" s="1">
        <v>100.3</v>
      </c>
      <c r="G2996" s="1">
        <v>100.6</v>
      </c>
      <c r="H2996" s="2">
        <v>53.5</v>
      </c>
      <c r="I2996" s="2">
        <v>30.4</v>
      </c>
      <c r="J2996" s="2">
        <v>89.8</v>
      </c>
      <c r="K2996" s="2">
        <v>90.4</v>
      </c>
      <c r="L2996">
        <f>SUMIFS(US!B:B,US!$D:$D,YEAR(daily!$A2996),US!$E:$E,MONTH(daily!$A2996))</f>
        <v>10793</v>
      </c>
      <c r="M2996">
        <f>SUMIFS(US!C:C,US!$D:$D,YEAR(daily!$A2996),US!$E:$E,MONTH(daily!$A2996))</f>
        <v>18304</v>
      </c>
      <c r="N2996">
        <f>SUMIFS(COT!E:E,COT!$A:$A,YEAR(daily!$A2996),COT!$B:$B,WEEKNUM(daily!$A2996))</f>
        <v>1341810</v>
      </c>
      <c r="O2996">
        <f>SUMIFS(COT!F:F,COT!$A:$A,YEAR(daily!$A2996),COT!$B:$B,WEEKNUM(daily!$A2996))</f>
        <v>322355</v>
      </c>
      <c r="P2996">
        <f>SUMIFS(COT!G:G,COT!$A:$A,YEAR(daily!$A2996),COT!$B:$B,WEEKNUM(daily!$A2996))</f>
        <v>144510</v>
      </c>
      <c r="Q2996">
        <f>SUMIFS(COT!H:H,COT!$A:$A,YEAR(daily!$A2996),COT!$B:$B,WEEKNUM(daily!$A2996))</f>
        <v>382935</v>
      </c>
      <c r="R2996">
        <f>SUMIFS(COT!I:I,COT!$A:$A,YEAR(daily!$A2996),COT!$B:$B,WEEKNUM(daily!$A2996))</f>
        <v>549636</v>
      </c>
      <c r="S2996">
        <f>SUMIFS(COT!J:J,COT!$A:$A,YEAR(daily!$A2996),COT!$B:$B,WEEKNUM(daily!$A2996))</f>
        <v>754903</v>
      </c>
      <c r="T2996">
        <f>SUMIFS(COT!K:K,COT!$A:$A,YEAR(daily!$A2996),COT!$B:$B,WEEKNUM(daily!$A2996))</f>
        <v>86884</v>
      </c>
      <c r="U2996">
        <f>SUMIFS(COT!L:L,COT!$A:$A,YEAR(daily!$A2996),COT!$B:$B,WEEKNUM(daily!$A2996))</f>
        <v>59462</v>
      </c>
      <c r="V2996">
        <f>SUMIFS(COT!M:M,COT!$A:$A,YEAR(daily!$A2996),COT!$B:$B,WEEKNUM(daily!$A2996))</f>
        <v>115</v>
      </c>
      <c r="W2996">
        <f>SUMIFS(COT!N:N,COT!$A:$A,YEAR(daily!$A2996),COT!$B:$B,WEEKNUM(daily!$A2996))</f>
        <v>74</v>
      </c>
      <c r="X2996">
        <f>SUMIFS(COT!O:O,COT!$A:$A,YEAR(daily!$A2996),COT!$B:$B,WEEKNUM(daily!$A2996))</f>
        <v>136</v>
      </c>
      <c r="Y2996">
        <f>SUMIFS(COT!P:P,COT!$A:$A,YEAR(daily!$A2996),COT!$B:$B,WEEKNUM(daily!$A2996))</f>
        <v>88</v>
      </c>
      <c r="Z2996">
        <f>SUMIFS(COT!Q:Q,COT!$A:$A,YEAR(daily!$A2996),COT!$B:$B,WEEKNUM(daily!$A2996))</f>
        <v>92</v>
      </c>
      <c r="AA2996">
        <f>SUMIFS(Saudi!B:B,Saudi!$A:$A,YEAR(daily!$A2996))</f>
        <v>1247.3979999999999</v>
      </c>
      <c r="AB2996">
        <f>SUMIFS(Saudi!C:C,Saudi!$A:$A,YEAR(daily!$A2996))</f>
        <v>917.10500000000002</v>
      </c>
      <c r="AC2996">
        <f>SUMIFS(Saudi!F:F,Saudi!$A:$A,YEAR(daily!$A2996))</f>
        <v>4333558</v>
      </c>
      <c r="AD2996">
        <f>SUMIFS(Saudi!G:G,Saudi!$A:$A,YEAR(daily!$A2996))</f>
        <v>94.208739238439748</v>
      </c>
      <c r="AE2996">
        <f>SUMIFS(Saudi!H:H,Saudi!$A:$A,YEAR(daily!$A2996))</f>
        <v>408259035.59665447</v>
      </c>
      <c r="AF2996" s="5">
        <f t="shared" si="117"/>
        <v>1</v>
      </c>
      <c r="AG2996" s="5">
        <f t="shared" si="118"/>
        <v>2012</v>
      </c>
    </row>
    <row r="2997" spans="1:33">
      <c r="A2997" s="3">
        <v>40938</v>
      </c>
      <c r="B2997" s="1">
        <v>290772</v>
      </c>
      <c r="C2997" s="1">
        <v>99354</v>
      </c>
      <c r="D2997" s="1">
        <v>100718</v>
      </c>
      <c r="E2997" s="1">
        <v>98.78</v>
      </c>
      <c r="F2997" s="1">
        <v>99.51</v>
      </c>
      <c r="G2997" s="1">
        <v>99.85</v>
      </c>
      <c r="H2997" s="2">
        <v>53.5</v>
      </c>
      <c r="I2997" s="2">
        <v>30.4</v>
      </c>
      <c r="J2997" s="2">
        <v>89.8</v>
      </c>
      <c r="K2997" s="2">
        <v>90.4</v>
      </c>
      <c r="L2997">
        <f>SUMIFS(US!B:B,US!$D:$D,YEAR(daily!$A2997),US!$E:$E,MONTH(daily!$A2997))</f>
        <v>10793</v>
      </c>
      <c r="M2997">
        <f>SUMIFS(US!C:C,US!$D:$D,YEAR(daily!$A2997),US!$E:$E,MONTH(daily!$A2997))</f>
        <v>18304</v>
      </c>
      <c r="N2997">
        <f>SUMIFS(COT!E:E,COT!$A:$A,YEAR(daily!$A2997),COT!$B:$B,WEEKNUM(daily!$A2997))</f>
        <v>1399874</v>
      </c>
      <c r="O2997">
        <f>SUMIFS(COT!F:F,COT!$A:$A,YEAR(daily!$A2997),COT!$B:$B,WEEKNUM(daily!$A2997))</f>
        <v>321176</v>
      </c>
      <c r="P2997">
        <f>SUMIFS(COT!G:G,COT!$A:$A,YEAR(daily!$A2997),COT!$B:$B,WEEKNUM(daily!$A2997))</f>
        <v>150477</v>
      </c>
      <c r="Q2997">
        <f>SUMIFS(COT!H:H,COT!$A:$A,YEAR(daily!$A2997),COT!$B:$B,WEEKNUM(daily!$A2997))</f>
        <v>421012</v>
      </c>
      <c r="R2997">
        <f>SUMIFS(COT!I:I,COT!$A:$A,YEAR(daily!$A2997),COT!$B:$B,WEEKNUM(daily!$A2997))</f>
        <v>571809</v>
      </c>
      <c r="S2997">
        <f>SUMIFS(COT!J:J,COT!$A:$A,YEAR(daily!$A2997),COT!$B:$B,WEEKNUM(daily!$A2997))</f>
        <v>773269</v>
      </c>
      <c r="T2997">
        <f>SUMIFS(COT!K:K,COT!$A:$A,YEAR(daily!$A2997),COT!$B:$B,WEEKNUM(daily!$A2997))</f>
        <v>85877</v>
      </c>
      <c r="U2997">
        <f>SUMIFS(COT!L:L,COT!$A:$A,YEAR(daily!$A2997),COT!$B:$B,WEEKNUM(daily!$A2997))</f>
        <v>55116</v>
      </c>
      <c r="V2997">
        <f>SUMIFS(COT!M:M,COT!$A:$A,YEAR(daily!$A2997),COT!$B:$B,WEEKNUM(daily!$A2997))</f>
        <v>120</v>
      </c>
      <c r="W2997">
        <f>SUMIFS(COT!N:N,COT!$A:$A,YEAR(daily!$A2997),COT!$B:$B,WEEKNUM(daily!$A2997))</f>
        <v>78</v>
      </c>
      <c r="X2997">
        <f>SUMIFS(COT!O:O,COT!$A:$A,YEAR(daily!$A2997),COT!$B:$B,WEEKNUM(daily!$A2997))</f>
        <v>147</v>
      </c>
      <c r="Y2997">
        <f>SUMIFS(COT!P:P,COT!$A:$A,YEAR(daily!$A2997),COT!$B:$B,WEEKNUM(daily!$A2997))</f>
        <v>89</v>
      </c>
      <c r="Z2997">
        <f>SUMIFS(COT!Q:Q,COT!$A:$A,YEAR(daily!$A2997),COT!$B:$B,WEEKNUM(daily!$A2997))</f>
        <v>92</v>
      </c>
      <c r="AA2997">
        <f>SUMIFS(Saudi!B:B,Saudi!$A:$A,YEAR(daily!$A2997))</f>
        <v>1247.3979999999999</v>
      </c>
      <c r="AB2997">
        <f>SUMIFS(Saudi!C:C,Saudi!$A:$A,YEAR(daily!$A2997))</f>
        <v>917.10500000000002</v>
      </c>
      <c r="AC2997">
        <f>SUMIFS(Saudi!F:F,Saudi!$A:$A,YEAR(daily!$A2997))</f>
        <v>4333558</v>
      </c>
      <c r="AD2997">
        <f>SUMIFS(Saudi!G:G,Saudi!$A:$A,YEAR(daily!$A2997))</f>
        <v>94.208739238439748</v>
      </c>
      <c r="AE2997">
        <f>SUMIFS(Saudi!H:H,Saudi!$A:$A,YEAR(daily!$A2997))</f>
        <v>408259035.59665447</v>
      </c>
      <c r="AF2997" s="5">
        <f t="shared" si="117"/>
        <v>1</v>
      </c>
      <c r="AG2997" s="5">
        <f t="shared" si="118"/>
        <v>2012</v>
      </c>
    </row>
    <row r="2998" spans="1:33">
      <c r="A2998" s="3">
        <v>40939</v>
      </c>
      <c r="B2998" s="1">
        <v>290337</v>
      </c>
      <c r="C2998" s="1">
        <v>101780</v>
      </c>
      <c r="D2998" s="1">
        <v>102356</v>
      </c>
      <c r="E2998" s="1">
        <v>98.48</v>
      </c>
      <c r="F2998" s="1">
        <v>99.27</v>
      </c>
      <c r="G2998" s="1">
        <v>99.64</v>
      </c>
      <c r="H2998" s="2">
        <v>53.5</v>
      </c>
      <c r="I2998" s="2">
        <v>30.4</v>
      </c>
      <c r="J2998" s="2">
        <v>89.8</v>
      </c>
      <c r="K2998" s="2">
        <v>90.4</v>
      </c>
      <c r="L2998">
        <f>SUMIFS(US!B:B,US!$D:$D,YEAR(daily!$A2998),US!$E:$E,MONTH(daily!$A2998))</f>
        <v>10793</v>
      </c>
      <c r="M2998">
        <f>SUMIFS(US!C:C,US!$D:$D,YEAR(daily!$A2998),US!$E:$E,MONTH(daily!$A2998))</f>
        <v>18304</v>
      </c>
      <c r="N2998">
        <f>SUMIFS(COT!E:E,COT!$A:$A,YEAR(daily!$A2998),COT!$B:$B,WEEKNUM(daily!$A2998))</f>
        <v>1399874</v>
      </c>
      <c r="O2998">
        <f>SUMIFS(COT!F:F,COT!$A:$A,YEAR(daily!$A2998),COT!$B:$B,WEEKNUM(daily!$A2998))</f>
        <v>321176</v>
      </c>
      <c r="P2998">
        <f>SUMIFS(COT!G:G,COT!$A:$A,YEAR(daily!$A2998),COT!$B:$B,WEEKNUM(daily!$A2998))</f>
        <v>150477</v>
      </c>
      <c r="Q2998">
        <f>SUMIFS(COT!H:H,COT!$A:$A,YEAR(daily!$A2998),COT!$B:$B,WEEKNUM(daily!$A2998))</f>
        <v>421012</v>
      </c>
      <c r="R2998">
        <f>SUMIFS(COT!I:I,COT!$A:$A,YEAR(daily!$A2998),COT!$B:$B,WEEKNUM(daily!$A2998))</f>
        <v>571809</v>
      </c>
      <c r="S2998">
        <f>SUMIFS(COT!J:J,COT!$A:$A,YEAR(daily!$A2998),COT!$B:$B,WEEKNUM(daily!$A2998))</f>
        <v>773269</v>
      </c>
      <c r="T2998">
        <f>SUMIFS(COT!K:K,COT!$A:$A,YEAR(daily!$A2998),COT!$B:$B,WEEKNUM(daily!$A2998))</f>
        <v>85877</v>
      </c>
      <c r="U2998">
        <f>SUMIFS(COT!L:L,COT!$A:$A,YEAR(daily!$A2998),COT!$B:$B,WEEKNUM(daily!$A2998))</f>
        <v>55116</v>
      </c>
      <c r="V2998">
        <f>SUMIFS(COT!M:M,COT!$A:$A,YEAR(daily!$A2998),COT!$B:$B,WEEKNUM(daily!$A2998))</f>
        <v>120</v>
      </c>
      <c r="W2998">
        <f>SUMIFS(COT!N:N,COT!$A:$A,YEAR(daily!$A2998),COT!$B:$B,WEEKNUM(daily!$A2998))</f>
        <v>78</v>
      </c>
      <c r="X2998">
        <f>SUMIFS(COT!O:O,COT!$A:$A,YEAR(daily!$A2998),COT!$B:$B,WEEKNUM(daily!$A2998))</f>
        <v>147</v>
      </c>
      <c r="Y2998">
        <f>SUMIFS(COT!P:P,COT!$A:$A,YEAR(daily!$A2998),COT!$B:$B,WEEKNUM(daily!$A2998))</f>
        <v>89</v>
      </c>
      <c r="Z2998">
        <f>SUMIFS(COT!Q:Q,COT!$A:$A,YEAR(daily!$A2998),COT!$B:$B,WEEKNUM(daily!$A2998))</f>
        <v>92</v>
      </c>
      <c r="AA2998">
        <f>SUMIFS(Saudi!B:B,Saudi!$A:$A,YEAR(daily!$A2998))</f>
        <v>1247.3979999999999</v>
      </c>
      <c r="AB2998">
        <f>SUMIFS(Saudi!C:C,Saudi!$A:$A,YEAR(daily!$A2998))</f>
        <v>917.10500000000002</v>
      </c>
      <c r="AC2998">
        <f>SUMIFS(Saudi!F:F,Saudi!$A:$A,YEAR(daily!$A2998))</f>
        <v>4333558</v>
      </c>
      <c r="AD2998">
        <f>SUMIFS(Saudi!G:G,Saudi!$A:$A,YEAR(daily!$A2998))</f>
        <v>94.208739238439748</v>
      </c>
      <c r="AE2998">
        <f>SUMIFS(Saudi!H:H,Saudi!$A:$A,YEAR(daily!$A2998))</f>
        <v>408259035.59665447</v>
      </c>
      <c r="AF2998" s="5">
        <f t="shared" si="117"/>
        <v>1</v>
      </c>
      <c r="AG2998" s="5">
        <f t="shared" si="118"/>
        <v>2012</v>
      </c>
    </row>
    <row r="2999" spans="1:33">
      <c r="A2999" s="3">
        <v>40940</v>
      </c>
      <c r="B2999" s="1">
        <v>288087</v>
      </c>
      <c r="C2999" s="1">
        <v>103321</v>
      </c>
      <c r="D2999" s="1">
        <v>102216</v>
      </c>
      <c r="E2999" s="1">
        <v>97.61</v>
      </c>
      <c r="F2999" s="1">
        <v>98.41</v>
      </c>
      <c r="G2999" s="1">
        <v>98.79</v>
      </c>
      <c r="H2999" s="2">
        <v>53.5</v>
      </c>
      <c r="I2999" s="2">
        <v>30.4</v>
      </c>
      <c r="J2999" s="2">
        <v>89.8</v>
      </c>
      <c r="K2999" s="2">
        <v>90.4</v>
      </c>
      <c r="L2999">
        <f>SUMIFS(US!B:B,US!$D:$D,YEAR(daily!$A2999),US!$E:$E,MONTH(daily!$A2999))</f>
        <v>10910</v>
      </c>
      <c r="M2999">
        <f>SUMIFS(US!C:C,US!$D:$D,YEAR(daily!$A2999),US!$E:$E,MONTH(daily!$A2999))</f>
        <v>18643</v>
      </c>
      <c r="N2999">
        <f>SUMIFS(COT!E:E,COT!$A:$A,YEAR(daily!$A2999),COT!$B:$B,WEEKNUM(daily!$A2999))</f>
        <v>1399874</v>
      </c>
      <c r="O2999">
        <f>SUMIFS(COT!F:F,COT!$A:$A,YEAR(daily!$A2999),COT!$B:$B,WEEKNUM(daily!$A2999))</f>
        <v>321176</v>
      </c>
      <c r="P2999">
        <f>SUMIFS(COT!G:G,COT!$A:$A,YEAR(daily!$A2999),COT!$B:$B,WEEKNUM(daily!$A2999))</f>
        <v>150477</v>
      </c>
      <c r="Q2999">
        <f>SUMIFS(COT!H:H,COT!$A:$A,YEAR(daily!$A2999),COT!$B:$B,WEEKNUM(daily!$A2999))</f>
        <v>421012</v>
      </c>
      <c r="R2999">
        <f>SUMIFS(COT!I:I,COT!$A:$A,YEAR(daily!$A2999),COT!$B:$B,WEEKNUM(daily!$A2999))</f>
        <v>571809</v>
      </c>
      <c r="S2999">
        <f>SUMIFS(COT!J:J,COT!$A:$A,YEAR(daily!$A2999),COT!$B:$B,WEEKNUM(daily!$A2999))</f>
        <v>773269</v>
      </c>
      <c r="T2999">
        <f>SUMIFS(COT!K:K,COT!$A:$A,YEAR(daily!$A2999),COT!$B:$B,WEEKNUM(daily!$A2999))</f>
        <v>85877</v>
      </c>
      <c r="U2999">
        <f>SUMIFS(COT!L:L,COT!$A:$A,YEAR(daily!$A2999),COT!$B:$B,WEEKNUM(daily!$A2999))</f>
        <v>55116</v>
      </c>
      <c r="V2999">
        <f>SUMIFS(COT!M:M,COT!$A:$A,YEAR(daily!$A2999),COT!$B:$B,WEEKNUM(daily!$A2999))</f>
        <v>120</v>
      </c>
      <c r="W2999">
        <f>SUMIFS(COT!N:N,COT!$A:$A,YEAR(daily!$A2999),COT!$B:$B,WEEKNUM(daily!$A2999))</f>
        <v>78</v>
      </c>
      <c r="X2999">
        <f>SUMIFS(COT!O:O,COT!$A:$A,YEAR(daily!$A2999),COT!$B:$B,WEEKNUM(daily!$A2999))</f>
        <v>147</v>
      </c>
      <c r="Y2999">
        <f>SUMIFS(COT!P:P,COT!$A:$A,YEAR(daily!$A2999),COT!$B:$B,WEEKNUM(daily!$A2999))</f>
        <v>89</v>
      </c>
      <c r="Z2999">
        <f>SUMIFS(COT!Q:Q,COT!$A:$A,YEAR(daily!$A2999),COT!$B:$B,WEEKNUM(daily!$A2999))</f>
        <v>92</v>
      </c>
      <c r="AA2999">
        <f>SUMIFS(Saudi!B:B,Saudi!$A:$A,YEAR(daily!$A2999))</f>
        <v>1247.3979999999999</v>
      </c>
      <c r="AB2999">
        <f>SUMIFS(Saudi!C:C,Saudi!$A:$A,YEAR(daily!$A2999))</f>
        <v>917.10500000000002</v>
      </c>
      <c r="AC2999">
        <f>SUMIFS(Saudi!F:F,Saudi!$A:$A,YEAR(daily!$A2999))</f>
        <v>4333558</v>
      </c>
      <c r="AD2999">
        <f>SUMIFS(Saudi!G:G,Saudi!$A:$A,YEAR(daily!$A2999))</f>
        <v>94.208739238439748</v>
      </c>
      <c r="AE2999">
        <f>SUMIFS(Saudi!H:H,Saudi!$A:$A,YEAR(daily!$A2999))</f>
        <v>408259035.59665447</v>
      </c>
      <c r="AF2999" s="5">
        <f t="shared" si="117"/>
        <v>2</v>
      </c>
      <c r="AG2999" s="5">
        <f t="shared" si="118"/>
        <v>2012</v>
      </c>
    </row>
    <row r="3000" spans="1:33">
      <c r="A3000" s="3">
        <v>40941</v>
      </c>
      <c r="B3000" s="1">
        <v>289470</v>
      </c>
      <c r="C3000" s="1">
        <v>104774</v>
      </c>
      <c r="D3000" s="1">
        <v>103109</v>
      </c>
      <c r="E3000" s="1">
        <v>96.36</v>
      </c>
      <c r="F3000" s="1">
        <v>97.17</v>
      </c>
      <c r="G3000" s="1">
        <v>97.57</v>
      </c>
      <c r="H3000" s="2">
        <v>53.5</v>
      </c>
      <c r="I3000" s="2">
        <v>30.4</v>
      </c>
      <c r="J3000" s="2">
        <v>89.8</v>
      </c>
      <c r="K3000" s="2">
        <v>90.4</v>
      </c>
      <c r="L3000">
        <f>SUMIFS(US!B:B,US!$D:$D,YEAR(daily!$A3000),US!$E:$E,MONTH(daily!$A3000))</f>
        <v>10910</v>
      </c>
      <c r="M3000">
        <f>SUMIFS(US!C:C,US!$D:$D,YEAR(daily!$A3000),US!$E:$E,MONTH(daily!$A3000))</f>
        <v>18643</v>
      </c>
      <c r="N3000">
        <f>SUMIFS(COT!E:E,COT!$A:$A,YEAR(daily!$A3000),COT!$B:$B,WEEKNUM(daily!$A3000))</f>
        <v>1399874</v>
      </c>
      <c r="O3000">
        <f>SUMIFS(COT!F:F,COT!$A:$A,YEAR(daily!$A3000),COT!$B:$B,WEEKNUM(daily!$A3000))</f>
        <v>321176</v>
      </c>
      <c r="P3000">
        <f>SUMIFS(COT!G:G,COT!$A:$A,YEAR(daily!$A3000),COT!$B:$B,WEEKNUM(daily!$A3000))</f>
        <v>150477</v>
      </c>
      <c r="Q3000">
        <f>SUMIFS(COT!H:H,COT!$A:$A,YEAR(daily!$A3000),COT!$B:$B,WEEKNUM(daily!$A3000))</f>
        <v>421012</v>
      </c>
      <c r="R3000">
        <f>SUMIFS(COT!I:I,COT!$A:$A,YEAR(daily!$A3000),COT!$B:$B,WEEKNUM(daily!$A3000))</f>
        <v>571809</v>
      </c>
      <c r="S3000">
        <f>SUMIFS(COT!J:J,COT!$A:$A,YEAR(daily!$A3000),COT!$B:$B,WEEKNUM(daily!$A3000))</f>
        <v>773269</v>
      </c>
      <c r="T3000">
        <f>SUMIFS(COT!K:K,COT!$A:$A,YEAR(daily!$A3000),COT!$B:$B,WEEKNUM(daily!$A3000))</f>
        <v>85877</v>
      </c>
      <c r="U3000">
        <f>SUMIFS(COT!L:L,COT!$A:$A,YEAR(daily!$A3000),COT!$B:$B,WEEKNUM(daily!$A3000))</f>
        <v>55116</v>
      </c>
      <c r="V3000">
        <f>SUMIFS(COT!M:M,COT!$A:$A,YEAR(daily!$A3000),COT!$B:$B,WEEKNUM(daily!$A3000))</f>
        <v>120</v>
      </c>
      <c r="W3000">
        <f>SUMIFS(COT!N:N,COT!$A:$A,YEAR(daily!$A3000),COT!$B:$B,WEEKNUM(daily!$A3000))</f>
        <v>78</v>
      </c>
      <c r="X3000">
        <f>SUMIFS(COT!O:O,COT!$A:$A,YEAR(daily!$A3000),COT!$B:$B,WEEKNUM(daily!$A3000))</f>
        <v>147</v>
      </c>
      <c r="Y3000">
        <f>SUMIFS(COT!P:P,COT!$A:$A,YEAR(daily!$A3000),COT!$B:$B,WEEKNUM(daily!$A3000))</f>
        <v>89</v>
      </c>
      <c r="Z3000">
        <f>SUMIFS(COT!Q:Q,COT!$A:$A,YEAR(daily!$A3000),COT!$B:$B,WEEKNUM(daily!$A3000))</f>
        <v>92</v>
      </c>
      <c r="AA3000">
        <f>SUMIFS(Saudi!B:B,Saudi!$A:$A,YEAR(daily!$A3000))</f>
        <v>1247.3979999999999</v>
      </c>
      <c r="AB3000">
        <f>SUMIFS(Saudi!C:C,Saudi!$A:$A,YEAR(daily!$A3000))</f>
        <v>917.10500000000002</v>
      </c>
      <c r="AC3000">
        <f>SUMIFS(Saudi!F:F,Saudi!$A:$A,YEAR(daily!$A3000))</f>
        <v>4333558</v>
      </c>
      <c r="AD3000">
        <f>SUMIFS(Saudi!G:G,Saudi!$A:$A,YEAR(daily!$A3000))</f>
        <v>94.208739238439748</v>
      </c>
      <c r="AE3000">
        <f>SUMIFS(Saudi!H:H,Saudi!$A:$A,YEAR(daily!$A3000))</f>
        <v>408259035.59665447</v>
      </c>
      <c r="AF3000" s="5">
        <f t="shared" si="117"/>
        <v>2</v>
      </c>
      <c r="AG3000" s="5">
        <f t="shared" si="118"/>
        <v>2012</v>
      </c>
    </row>
    <row r="3001" spans="1:33">
      <c r="A3001" s="3">
        <v>40942</v>
      </c>
      <c r="B3001" s="1">
        <v>280572</v>
      </c>
      <c r="C3001" s="1">
        <v>104791</v>
      </c>
      <c r="D3001" s="1">
        <v>107909</v>
      </c>
      <c r="E3001" s="1">
        <v>97.84</v>
      </c>
      <c r="F3001" s="1">
        <v>98.71</v>
      </c>
      <c r="G3001" s="1">
        <v>99.17</v>
      </c>
      <c r="H3001" s="2">
        <v>53.5</v>
      </c>
      <c r="I3001" s="2">
        <v>30.4</v>
      </c>
      <c r="J3001" s="2">
        <v>89.8</v>
      </c>
      <c r="K3001" s="2">
        <v>90.4</v>
      </c>
      <c r="L3001">
        <f>SUMIFS(US!B:B,US!$D:$D,YEAR(daily!$A3001),US!$E:$E,MONTH(daily!$A3001))</f>
        <v>10910</v>
      </c>
      <c r="M3001">
        <f>SUMIFS(US!C:C,US!$D:$D,YEAR(daily!$A3001),US!$E:$E,MONTH(daily!$A3001))</f>
        <v>18643</v>
      </c>
      <c r="N3001">
        <f>SUMIFS(COT!E:E,COT!$A:$A,YEAR(daily!$A3001),COT!$B:$B,WEEKNUM(daily!$A3001))</f>
        <v>1399874</v>
      </c>
      <c r="O3001">
        <f>SUMIFS(COT!F:F,COT!$A:$A,YEAR(daily!$A3001),COT!$B:$B,WEEKNUM(daily!$A3001))</f>
        <v>321176</v>
      </c>
      <c r="P3001">
        <f>SUMIFS(COT!G:G,COT!$A:$A,YEAR(daily!$A3001),COT!$B:$B,WEEKNUM(daily!$A3001))</f>
        <v>150477</v>
      </c>
      <c r="Q3001">
        <f>SUMIFS(COT!H:H,COT!$A:$A,YEAR(daily!$A3001),COT!$B:$B,WEEKNUM(daily!$A3001))</f>
        <v>421012</v>
      </c>
      <c r="R3001">
        <f>SUMIFS(COT!I:I,COT!$A:$A,YEAR(daily!$A3001),COT!$B:$B,WEEKNUM(daily!$A3001))</f>
        <v>571809</v>
      </c>
      <c r="S3001">
        <f>SUMIFS(COT!J:J,COT!$A:$A,YEAR(daily!$A3001),COT!$B:$B,WEEKNUM(daily!$A3001))</f>
        <v>773269</v>
      </c>
      <c r="T3001">
        <f>SUMIFS(COT!K:K,COT!$A:$A,YEAR(daily!$A3001),COT!$B:$B,WEEKNUM(daily!$A3001))</f>
        <v>85877</v>
      </c>
      <c r="U3001">
        <f>SUMIFS(COT!L:L,COT!$A:$A,YEAR(daily!$A3001),COT!$B:$B,WEEKNUM(daily!$A3001))</f>
        <v>55116</v>
      </c>
      <c r="V3001">
        <f>SUMIFS(COT!M:M,COT!$A:$A,YEAR(daily!$A3001),COT!$B:$B,WEEKNUM(daily!$A3001))</f>
        <v>120</v>
      </c>
      <c r="W3001">
        <f>SUMIFS(COT!N:N,COT!$A:$A,YEAR(daily!$A3001),COT!$B:$B,WEEKNUM(daily!$A3001))</f>
        <v>78</v>
      </c>
      <c r="X3001">
        <f>SUMIFS(COT!O:O,COT!$A:$A,YEAR(daily!$A3001),COT!$B:$B,WEEKNUM(daily!$A3001))</f>
        <v>147</v>
      </c>
      <c r="Y3001">
        <f>SUMIFS(COT!P:P,COT!$A:$A,YEAR(daily!$A3001),COT!$B:$B,WEEKNUM(daily!$A3001))</f>
        <v>89</v>
      </c>
      <c r="Z3001">
        <f>SUMIFS(COT!Q:Q,COT!$A:$A,YEAR(daily!$A3001),COT!$B:$B,WEEKNUM(daily!$A3001))</f>
        <v>92</v>
      </c>
      <c r="AA3001">
        <f>SUMIFS(Saudi!B:B,Saudi!$A:$A,YEAR(daily!$A3001))</f>
        <v>1247.3979999999999</v>
      </c>
      <c r="AB3001">
        <f>SUMIFS(Saudi!C:C,Saudi!$A:$A,YEAR(daily!$A3001))</f>
        <v>917.10500000000002</v>
      </c>
      <c r="AC3001">
        <f>SUMIFS(Saudi!F:F,Saudi!$A:$A,YEAR(daily!$A3001))</f>
        <v>4333558</v>
      </c>
      <c r="AD3001">
        <f>SUMIFS(Saudi!G:G,Saudi!$A:$A,YEAR(daily!$A3001))</f>
        <v>94.208739238439748</v>
      </c>
      <c r="AE3001">
        <f>SUMIFS(Saudi!H:H,Saudi!$A:$A,YEAR(daily!$A3001))</f>
        <v>408259035.59665447</v>
      </c>
      <c r="AF3001" s="5">
        <f t="shared" si="117"/>
        <v>2</v>
      </c>
      <c r="AG3001" s="5">
        <f t="shared" si="118"/>
        <v>2012</v>
      </c>
    </row>
    <row r="3002" spans="1:33">
      <c r="A3002" s="3">
        <v>40945</v>
      </c>
      <c r="B3002" s="1">
        <v>273634</v>
      </c>
      <c r="C3002" s="1">
        <v>114595</v>
      </c>
      <c r="D3002" s="1">
        <v>112389</v>
      </c>
      <c r="E3002" s="1">
        <v>96.91</v>
      </c>
      <c r="F3002" s="1">
        <v>98.06</v>
      </c>
      <c r="G3002" s="1">
        <v>98.68</v>
      </c>
      <c r="H3002" s="2">
        <v>53.5</v>
      </c>
      <c r="I3002" s="2">
        <v>30.4</v>
      </c>
      <c r="J3002" s="2">
        <v>89.8</v>
      </c>
      <c r="K3002" s="2">
        <v>90.4</v>
      </c>
      <c r="L3002">
        <f>SUMIFS(US!B:B,US!$D:$D,YEAR(daily!$A3002),US!$E:$E,MONTH(daily!$A3002))</f>
        <v>10910</v>
      </c>
      <c r="M3002">
        <f>SUMIFS(US!C:C,US!$D:$D,YEAR(daily!$A3002),US!$E:$E,MONTH(daily!$A3002))</f>
        <v>18643</v>
      </c>
      <c r="N3002">
        <f>SUMIFS(COT!E:E,COT!$A:$A,YEAR(daily!$A3002),COT!$B:$B,WEEKNUM(daily!$A3002))</f>
        <v>1484546</v>
      </c>
      <c r="O3002">
        <f>SUMIFS(COT!F:F,COT!$A:$A,YEAR(daily!$A3002),COT!$B:$B,WEEKNUM(daily!$A3002))</f>
        <v>315171</v>
      </c>
      <c r="P3002">
        <f>SUMIFS(COT!G:G,COT!$A:$A,YEAR(daily!$A3002),COT!$B:$B,WEEKNUM(daily!$A3002))</f>
        <v>146286</v>
      </c>
      <c r="Q3002">
        <f>SUMIFS(COT!H:H,COT!$A:$A,YEAR(daily!$A3002),COT!$B:$B,WEEKNUM(daily!$A3002))</f>
        <v>456929</v>
      </c>
      <c r="R3002">
        <f>SUMIFS(COT!I:I,COT!$A:$A,YEAR(daily!$A3002),COT!$B:$B,WEEKNUM(daily!$A3002))</f>
        <v>620629</v>
      </c>
      <c r="S3002">
        <f>SUMIFS(COT!J:J,COT!$A:$A,YEAR(daily!$A3002),COT!$B:$B,WEEKNUM(daily!$A3002))</f>
        <v>821786</v>
      </c>
      <c r="T3002">
        <f>SUMIFS(COT!K:K,COT!$A:$A,YEAR(daily!$A3002),COT!$B:$B,WEEKNUM(daily!$A3002))</f>
        <v>91817</v>
      </c>
      <c r="U3002">
        <f>SUMIFS(COT!L:L,COT!$A:$A,YEAR(daily!$A3002),COT!$B:$B,WEEKNUM(daily!$A3002))</f>
        <v>59545</v>
      </c>
      <c r="V3002">
        <f>SUMIFS(COT!M:M,COT!$A:$A,YEAR(daily!$A3002),COT!$B:$B,WEEKNUM(daily!$A3002))</f>
        <v>124</v>
      </c>
      <c r="W3002">
        <f>SUMIFS(COT!N:N,COT!$A:$A,YEAR(daily!$A3002),COT!$B:$B,WEEKNUM(daily!$A3002))</f>
        <v>80</v>
      </c>
      <c r="X3002">
        <f>SUMIFS(COT!O:O,COT!$A:$A,YEAR(daily!$A3002),COT!$B:$B,WEEKNUM(daily!$A3002))</f>
        <v>153</v>
      </c>
      <c r="Y3002">
        <f>SUMIFS(COT!P:P,COT!$A:$A,YEAR(daily!$A3002),COT!$B:$B,WEEKNUM(daily!$A3002))</f>
        <v>92</v>
      </c>
      <c r="Z3002">
        <f>SUMIFS(COT!Q:Q,COT!$A:$A,YEAR(daily!$A3002),COT!$B:$B,WEEKNUM(daily!$A3002))</f>
        <v>95</v>
      </c>
      <c r="AA3002">
        <f>SUMIFS(Saudi!B:B,Saudi!$A:$A,YEAR(daily!$A3002))</f>
        <v>1247.3979999999999</v>
      </c>
      <c r="AB3002">
        <f>SUMIFS(Saudi!C:C,Saudi!$A:$A,YEAR(daily!$A3002))</f>
        <v>917.10500000000002</v>
      </c>
      <c r="AC3002">
        <f>SUMIFS(Saudi!F:F,Saudi!$A:$A,YEAR(daily!$A3002))</f>
        <v>4333558</v>
      </c>
      <c r="AD3002">
        <f>SUMIFS(Saudi!G:G,Saudi!$A:$A,YEAR(daily!$A3002))</f>
        <v>94.208739238439748</v>
      </c>
      <c r="AE3002">
        <f>SUMIFS(Saudi!H:H,Saudi!$A:$A,YEAR(daily!$A3002))</f>
        <v>408259035.59665447</v>
      </c>
      <c r="AF3002" s="5">
        <f t="shared" si="117"/>
        <v>2</v>
      </c>
      <c r="AG3002" s="5">
        <f t="shared" si="118"/>
        <v>2012</v>
      </c>
    </row>
    <row r="3003" spans="1:33">
      <c r="A3003" s="3">
        <v>40946</v>
      </c>
      <c r="B3003" s="1">
        <v>246822</v>
      </c>
      <c r="C3003" s="1">
        <v>120360</v>
      </c>
      <c r="D3003" s="1">
        <v>114880</v>
      </c>
      <c r="E3003" s="1">
        <v>98.41</v>
      </c>
      <c r="F3003" s="1">
        <v>99.38</v>
      </c>
      <c r="G3003" s="1">
        <v>99.96</v>
      </c>
      <c r="H3003" s="2">
        <v>53.5</v>
      </c>
      <c r="I3003" s="2">
        <v>30.4</v>
      </c>
      <c r="J3003" s="2">
        <v>89.8</v>
      </c>
      <c r="K3003" s="2">
        <v>90.4</v>
      </c>
      <c r="L3003">
        <f>SUMIFS(US!B:B,US!$D:$D,YEAR(daily!$A3003),US!$E:$E,MONTH(daily!$A3003))</f>
        <v>10910</v>
      </c>
      <c r="M3003">
        <f>SUMIFS(US!C:C,US!$D:$D,YEAR(daily!$A3003),US!$E:$E,MONTH(daily!$A3003))</f>
        <v>18643</v>
      </c>
      <c r="N3003">
        <f>SUMIFS(COT!E:E,COT!$A:$A,YEAR(daily!$A3003),COT!$B:$B,WEEKNUM(daily!$A3003))</f>
        <v>1484546</v>
      </c>
      <c r="O3003">
        <f>SUMIFS(COT!F:F,COT!$A:$A,YEAR(daily!$A3003),COT!$B:$B,WEEKNUM(daily!$A3003))</f>
        <v>315171</v>
      </c>
      <c r="P3003">
        <f>SUMIFS(COT!G:G,COT!$A:$A,YEAR(daily!$A3003),COT!$B:$B,WEEKNUM(daily!$A3003))</f>
        <v>146286</v>
      </c>
      <c r="Q3003">
        <f>SUMIFS(COT!H:H,COT!$A:$A,YEAR(daily!$A3003),COT!$B:$B,WEEKNUM(daily!$A3003))</f>
        <v>456929</v>
      </c>
      <c r="R3003">
        <f>SUMIFS(COT!I:I,COT!$A:$A,YEAR(daily!$A3003),COT!$B:$B,WEEKNUM(daily!$A3003))</f>
        <v>620629</v>
      </c>
      <c r="S3003">
        <f>SUMIFS(COT!J:J,COT!$A:$A,YEAR(daily!$A3003),COT!$B:$B,WEEKNUM(daily!$A3003))</f>
        <v>821786</v>
      </c>
      <c r="T3003">
        <f>SUMIFS(COT!K:K,COT!$A:$A,YEAR(daily!$A3003),COT!$B:$B,WEEKNUM(daily!$A3003))</f>
        <v>91817</v>
      </c>
      <c r="U3003">
        <f>SUMIFS(COT!L:L,COT!$A:$A,YEAR(daily!$A3003),COT!$B:$B,WEEKNUM(daily!$A3003))</f>
        <v>59545</v>
      </c>
      <c r="V3003">
        <f>SUMIFS(COT!M:M,COT!$A:$A,YEAR(daily!$A3003),COT!$B:$B,WEEKNUM(daily!$A3003))</f>
        <v>124</v>
      </c>
      <c r="W3003">
        <f>SUMIFS(COT!N:N,COT!$A:$A,YEAR(daily!$A3003),COT!$B:$B,WEEKNUM(daily!$A3003))</f>
        <v>80</v>
      </c>
      <c r="X3003">
        <f>SUMIFS(COT!O:O,COT!$A:$A,YEAR(daily!$A3003),COT!$B:$B,WEEKNUM(daily!$A3003))</f>
        <v>153</v>
      </c>
      <c r="Y3003">
        <f>SUMIFS(COT!P:P,COT!$A:$A,YEAR(daily!$A3003),COT!$B:$B,WEEKNUM(daily!$A3003))</f>
        <v>92</v>
      </c>
      <c r="Z3003">
        <f>SUMIFS(COT!Q:Q,COT!$A:$A,YEAR(daily!$A3003),COT!$B:$B,WEEKNUM(daily!$A3003))</f>
        <v>95</v>
      </c>
      <c r="AA3003">
        <f>SUMIFS(Saudi!B:B,Saudi!$A:$A,YEAR(daily!$A3003))</f>
        <v>1247.3979999999999</v>
      </c>
      <c r="AB3003">
        <f>SUMIFS(Saudi!C:C,Saudi!$A:$A,YEAR(daily!$A3003))</f>
        <v>917.10500000000002</v>
      </c>
      <c r="AC3003">
        <f>SUMIFS(Saudi!F:F,Saudi!$A:$A,YEAR(daily!$A3003))</f>
        <v>4333558</v>
      </c>
      <c r="AD3003">
        <f>SUMIFS(Saudi!G:G,Saudi!$A:$A,YEAR(daily!$A3003))</f>
        <v>94.208739238439748</v>
      </c>
      <c r="AE3003">
        <f>SUMIFS(Saudi!H:H,Saudi!$A:$A,YEAR(daily!$A3003))</f>
        <v>408259035.59665447</v>
      </c>
      <c r="AF3003" s="5">
        <f t="shared" si="117"/>
        <v>2</v>
      </c>
      <c r="AG3003" s="5">
        <f t="shared" si="118"/>
        <v>2012</v>
      </c>
    </row>
    <row r="3004" spans="1:33">
      <c r="A3004" s="3">
        <v>40947</v>
      </c>
      <c r="B3004" s="1">
        <v>225025</v>
      </c>
      <c r="C3004" s="1">
        <v>112698</v>
      </c>
      <c r="D3004" s="1">
        <v>113563</v>
      </c>
      <c r="E3004" s="1">
        <v>98.71</v>
      </c>
      <c r="F3004" s="1">
        <v>99.72</v>
      </c>
      <c r="G3004" s="1">
        <v>100.39</v>
      </c>
      <c r="H3004" s="2">
        <v>53.5</v>
      </c>
      <c r="I3004" s="2">
        <v>30.4</v>
      </c>
      <c r="J3004" s="2">
        <v>89.8</v>
      </c>
      <c r="K3004" s="2">
        <v>90.4</v>
      </c>
      <c r="L3004">
        <f>SUMIFS(US!B:B,US!$D:$D,YEAR(daily!$A3004),US!$E:$E,MONTH(daily!$A3004))</f>
        <v>10910</v>
      </c>
      <c r="M3004">
        <f>SUMIFS(US!C:C,US!$D:$D,YEAR(daily!$A3004),US!$E:$E,MONTH(daily!$A3004))</f>
        <v>18643</v>
      </c>
      <c r="N3004">
        <f>SUMIFS(COT!E:E,COT!$A:$A,YEAR(daily!$A3004),COT!$B:$B,WEEKNUM(daily!$A3004))</f>
        <v>1484546</v>
      </c>
      <c r="O3004">
        <f>SUMIFS(COT!F:F,COT!$A:$A,YEAR(daily!$A3004),COT!$B:$B,WEEKNUM(daily!$A3004))</f>
        <v>315171</v>
      </c>
      <c r="P3004">
        <f>SUMIFS(COT!G:G,COT!$A:$A,YEAR(daily!$A3004),COT!$B:$B,WEEKNUM(daily!$A3004))</f>
        <v>146286</v>
      </c>
      <c r="Q3004">
        <f>SUMIFS(COT!H:H,COT!$A:$A,YEAR(daily!$A3004),COT!$B:$B,WEEKNUM(daily!$A3004))</f>
        <v>456929</v>
      </c>
      <c r="R3004">
        <f>SUMIFS(COT!I:I,COT!$A:$A,YEAR(daily!$A3004),COT!$B:$B,WEEKNUM(daily!$A3004))</f>
        <v>620629</v>
      </c>
      <c r="S3004">
        <f>SUMIFS(COT!J:J,COT!$A:$A,YEAR(daily!$A3004),COT!$B:$B,WEEKNUM(daily!$A3004))</f>
        <v>821786</v>
      </c>
      <c r="T3004">
        <f>SUMIFS(COT!K:K,COT!$A:$A,YEAR(daily!$A3004),COT!$B:$B,WEEKNUM(daily!$A3004))</f>
        <v>91817</v>
      </c>
      <c r="U3004">
        <f>SUMIFS(COT!L:L,COT!$A:$A,YEAR(daily!$A3004),COT!$B:$B,WEEKNUM(daily!$A3004))</f>
        <v>59545</v>
      </c>
      <c r="V3004">
        <f>SUMIFS(COT!M:M,COT!$A:$A,YEAR(daily!$A3004),COT!$B:$B,WEEKNUM(daily!$A3004))</f>
        <v>124</v>
      </c>
      <c r="W3004">
        <f>SUMIFS(COT!N:N,COT!$A:$A,YEAR(daily!$A3004),COT!$B:$B,WEEKNUM(daily!$A3004))</f>
        <v>80</v>
      </c>
      <c r="X3004">
        <f>SUMIFS(COT!O:O,COT!$A:$A,YEAR(daily!$A3004),COT!$B:$B,WEEKNUM(daily!$A3004))</f>
        <v>153</v>
      </c>
      <c r="Y3004">
        <f>SUMIFS(COT!P:P,COT!$A:$A,YEAR(daily!$A3004),COT!$B:$B,WEEKNUM(daily!$A3004))</f>
        <v>92</v>
      </c>
      <c r="Z3004">
        <f>SUMIFS(COT!Q:Q,COT!$A:$A,YEAR(daily!$A3004),COT!$B:$B,WEEKNUM(daily!$A3004))</f>
        <v>95</v>
      </c>
      <c r="AA3004">
        <f>SUMIFS(Saudi!B:B,Saudi!$A:$A,YEAR(daily!$A3004))</f>
        <v>1247.3979999999999</v>
      </c>
      <c r="AB3004">
        <f>SUMIFS(Saudi!C:C,Saudi!$A:$A,YEAR(daily!$A3004))</f>
        <v>917.10500000000002</v>
      </c>
      <c r="AC3004">
        <f>SUMIFS(Saudi!F:F,Saudi!$A:$A,YEAR(daily!$A3004))</f>
        <v>4333558</v>
      </c>
      <c r="AD3004">
        <f>SUMIFS(Saudi!G:G,Saudi!$A:$A,YEAR(daily!$A3004))</f>
        <v>94.208739238439748</v>
      </c>
      <c r="AE3004">
        <f>SUMIFS(Saudi!H:H,Saudi!$A:$A,YEAR(daily!$A3004))</f>
        <v>408259035.59665447</v>
      </c>
      <c r="AF3004" s="5">
        <f t="shared" si="117"/>
        <v>2</v>
      </c>
      <c r="AG3004" s="5">
        <f t="shared" si="118"/>
        <v>2012</v>
      </c>
    </row>
    <row r="3005" spans="1:33">
      <c r="A3005" s="3">
        <v>40948</v>
      </c>
      <c r="B3005" s="1">
        <v>198596</v>
      </c>
      <c r="C3005" s="1">
        <v>115100</v>
      </c>
      <c r="D3005" s="1">
        <v>115342</v>
      </c>
      <c r="E3005" s="1">
        <v>99.84</v>
      </c>
      <c r="F3005" s="1">
        <v>100.87</v>
      </c>
      <c r="G3005" s="1">
        <v>101.54</v>
      </c>
      <c r="H3005" s="2">
        <v>53.5</v>
      </c>
      <c r="I3005" s="2">
        <v>30.4</v>
      </c>
      <c r="J3005" s="2">
        <v>89.8</v>
      </c>
      <c r="K3005" s="2">
        <v>90.4</v>
      </c>
      <c r="L3005">
        <f>SUMIFS(US!B:B,US!$D:$D,YEAR(daily!$A3005),US!$E:$E,MONTH(daily!$A3005))</f>
        <v>10910</v>
      </c>
      <c r="M3005">
        <f>SUMIFS(US!C:C,US!$D:$D,YEAR(daily!$A3005),US!$E:$E,MONTH(daily!$A3005))</f>
        <v>18643</v>
      </c>
      <c r="N3005">
        <f>SUMIFS(COT!E:E,COT!$A:$A,YEAR(daily!$A3005),COT!$B:$B,WEEKNUM(daily!$A3005))</f>
        <v>1484546</v>
      </c>
      <c r="O3005">
        <f>SUMIFS(COT!F:F,COT!$A:$A,YEAR(daily!$A3005),COT!$B:$B,WEEKNUM(daily!$A3005))</f>
        <v>315171</v>
      </c>
      <c r="P3005">
        <f>SUMIFS(COT!G:G,COT!$A:$A,YEAR(daily!$A3005),COT!$B:$B,WEEKNUM(daily!$A3005))</f>
        <v>146286</v>
      </c>
      <c r="Q3005">
        <f>SUMIFS(COT!H:H,COT!$A:$A,YEAR(daily!$A3005),COT!$B:$B,WEEKNUM(daily!$A3005))</f>
        <v>456929</v>
      </c>
      <c r="R3005">
        <f>SUMIFS(COT!I:I,COT!$A:$A,YEAR(daily!$A3005),COT!$B:$B,WEEKNUM(daily!$A3005))</f>
        <v>620629</v>
      </c>
      <c r="S3005">
        <f>SUMIFS(COT!J:J,COT!$A:$A,YEAR(daily!$A3005),COT!$B:$B,WEEKNUM(daily!$A3005))</f>
        <v>821786</v>
      </c>
      <c r="T3005">
        <f>SUMIFS(COT!K:K,COT!$A:$A,YEAR(daily!$A3005),COT!$B:$B,WEEKNUM(daily!$A3005))</f>
        <v>91817</v>
      </c>
      <c r="U3005">
        <f>SUMIFS(COT!L:L,COT!$A:$A,YEAR(daily!$A3005),COT!$B:$B,WEEKNUM(daily!$A3005))</f>
        <v>59545</v>
      </c>
      <c r="V3005">
        <f>SUMIFS(COT!M:M,COT!$A:$A,YEAR(daily!$A3005),COT!$B:$B,WEEKNUM(daily!$A3005))</f>
        <v>124</v>
      </c>
      <c r="W3005">
        <f>SUMIFS(COT!N:N,COT!$A:$A,YEAR(daily!$A3005),COT!$B:$B,WEEKNUM(daily!$A3005))</f>
        <v>80</v>
      </c>
      <c r="X3005">
        <f>SUMIFS(COT!O:O,COT!$A:$A,YEAR(daily!$A3005),COT!$B:$B,WEEKNUM(daily!$A3005))</f>
        <v>153</v>
      </c>
      <c r="Y3005">
        <f>SUMIFS(COT!P:P,COT!$A:$A,YEAR(daily!$A3005),COT!$B:$B,WEEKNUM(daily!$A3005))</f>
        <v>92</v>
      </c>
      <c r="Z3005">
        <f>SUMIFS(COT!Q:Q,COT!$A:$A,YEAR(daily!$A3005),COT!$B:$B,WEEKNUM(daily!$A3005))</f>
        <v>95</v>
      </c>
      <c r="AA3005">
        <f>SUMIFS(Saudi!B:B,Saudi!$A:$A,YEAR(daily!$A3005))</f>
        <v>1247.3979999999999</v>
      </c>
      <c r="AB3005">
        <f>SUMIFS(Saudi!C:C,Saudi!$A:$A,YEAR(daily!$A3005))</f>
        <v>917.10500000000002</v>
      </c>
      <c r="AC3005">
        <f>SUMIFS(Saudi!F:F,Saudi!$A:$A,YEAR(daily!$A3005))</f>
        <v>4333558</v>
      </c>
      <c r="AD3005">
        <f>SUMIFS(Saudi!G:G,Saudi!$A:$A,YEAR(daily!$A3005))</f>
        <v>94.208739238439748</v>
      </c>
      <c r="AE3005">
        <f>SUMIFS(Saudi!H:H,Saudi!$A:$A,YEAR(daily!$A3005))</f>
        <v>408259035.59665447</v>
      </c>
      <c r="AF3005" s="5">
        <f t="shared" si="117"/>
        <v>2</v>
      </c>
      <c r="AG3005" s="5">
        <f t="shared" si="118"/>
        <v>2012</v>
      </c>
    </row>
    <row r="3006" spans="1:33">
      <c r="A3006" s="3">
        <v>40949</v>
      </c>
      <c r="B3006" s="1">
        <v>168430</v>
      </c>
      <c r="C3006" s="1">
        <v>121260</v>
      </c>
      <c r="D3006" s="1">
        <v>118485</v>
      </c>
      <c r="E3006" s="1">
        <v>98.67</v>
      </c>
      <c r="F3006" s="1">
        <v>99.63</v>
      </c>
      <c r="G3006" s="1">
        <v>100.28</v>
      </c>
      <c r="H3006" s="2">
        <v>53.5</v>
      </c>
      <c r="I3006" s="2">
        <v>30.4</v>
      </c>
      <c r="J3006" s="2">
        <v>89.8</v>
      </c>
      <c r="K3006" s="2">
        <v>90.4</v>
      </c>
      <c r="L3006">
        <f>SUMIFS(US!B:B,US!$D:$D,YEAR(daily!$A3006),US!$E:$E,MONTH(daily!$A3006))</f>
        <v>10910</v>
      </c>
      <c r="M3006">
        <f>SUMIFS(US!C:C,US!$D:$D,YEAR(daily!$A3006),US!$E:$E,MONTH(daily!$A3006))</f>
        <v>18643</v>
      </c>
      <c r="N3006">
        <f>SUMIFS(COT!E:E,COT!$A:$A,YEAR(daily!$A3006),COT!$B:$B,WEEKNUM(daily!$A3006))</f>
        <v>1484546</v>
      </c>
      <c r="O3006">
        <f>SUMIFS(COT!F:F,COT!$A:$A,YEAR(daily!$A3006),COT!$B:$B,WEEKNUM(daily!$A3006))</f>
        <v>315171</v>
      </c>
      <c r="P3006">
        <f>SUMIFS(COT!G:G,COT!$A:$A,YEAR(daily!$A3006),COT!$B:$B,WEEKNUM(daily!$A3006))</f>
        <v>146286</v>
      </c>
      <c r="Q3006">
        <f>SUMIFS(COT!H:H,COT!$A:$A,YEAR(daily!$A3006),COT!$B:$B,WEEKNUM(daily!$A3006))</f>
        <v>456929</v>
      </c>
      <c r="R3006">
        <f>SUMIFS(COT!I:I,COT!$A:$A,YEAR(daily!$A3006),COT!$B:$B,WEEKNUM(daily!$A3006))</f>
        <v>620629</v>
      </c>
      <c r="S3006">
        <f>SUMIFS(COT!J:J,COT!$A:$A,YEAR(daily!$A3006),COT!$B:$B,WEEKNUM(daily!$A3006))</f>
        <v>821786</v>
      </c>
      <c r="T3006">
        <f>SUMIFS(COT!K:K,COT!$A:$A,YEAR(daily!$A3006),COT!$B:$B,WEEKNUM(daily!$A3006))</f>
        <v>91817</v>
      </c>
      <c r="U3006">
        <f>SUMIFS(COT!L:L,COT!$A:$A,YEAR(daily!$A3006),COT!$B:$B,WEEKNUM(daily!$A3006))</f>
        <v>59545</v>
      </c>
      <c r="V3006">
        <f>SUMIFS(COT!M:M,COT!$A:$A,YEAR(daily!$A3006),COT!$B:$B,WEEKNUM(daily!$A3006))</f>
        <v>124</v>
      </c>
      <c r="W3006">
        <f>SUMIFS(COT!N:N,COT!$A:$A,YEAR(daily!$A3006),COT!$B:$B,WEEKNUM(daily!$A3006))</f>
        <v>80</v>
      </c>
      <c r="X3006">
        <f>SUMIFS(COT!O:O,COT!$A:$A,YEAR(daily!$A3006),COT!$B:$B,WEEKNUM(daily!$A3006))</f>
        <v>153</v>
      </c>
      <c r="Y3006">
        <f>SUMIFS(COT!P:P,COT!$A:$A,YEAR(daily!$A3006),COT!$B:$B,WEEKNUM(daily!$A3006))</f>
        <v>92</v>
      </c>
      <c r="Z3006">
        <f>SUMIFS(COT!Q:Q,COT!$A:$A,YEAR(daily!$A3006),COT!$B:$B,WEEKNUM(daily!$A3006))</f>
        <v>95</v>
      </c>
      <c r="AA3006">
        <f>SUMIFS(Saudi!B:B,Saudi!$A:$A,YEAR(daily!$A3006))</f>
        <v>1247.3979999999999</v>
      </c>
      <c r="AB3006">
        <f>SUMIFS(Saudi!C:C,Saudi!$A:$A,YEAR(daily!$A3006))</f>
        <v>917.10500000000002</v>
      </c>
      <c r="AC3006">
        <f>SUMIFS(Saudi!F:F,Saudi!$A:$A,YEAR(daily!$A3006))</f>
        <v>4333558</v>
      </c>
      <c r="AD3006">
        <f>SUMIFS(Saudi!G:G,Saudi!$A:$A,YEAR(daily!$A3006))</f>
        <v>94.208739238439748</v>
      </c>
      <c r="AE3006">
        <f>SUMIFS(Saudi!H:H,Saudi!$A:$A,YEAR(daily!$A3006))</f>
        <v>408259035.59665447</v>
      </c>
      <c r="AF3006" s="5">
        <f t="shared" si="117"/>
        <v>2</v>
      </c>
      <c r="AG3006" s="5">
        <f t="shared" si="118"/>
        <v>2012</v>
      </c>
    </row>
    <row r="3007" spans="1:33">
      <c r="A3007" s="3">
        <v>40952</v>
      </c>
      <c r="B3007" s="1">
        <v>140067</v>
      </c>
      <c r="C3007" s="1">
        <v>125763</v>
      </c>
      <c r="D3007" s="1">
        <v>123337</v>
      </c>
      <c r="E3007" s="1">
        <v>100.91</v>
      </c>
      <c r="F3007" s="1">
        <v>101.84</v>
      </c>
      <c r="G3007" s="1">
        <v>102.42</v>
      </c>
      <c r="H3007" s="2">
        <v>53.5</v>
      </c>
      <c r="I3007" s="2">
        <v>30.4</v>
      </c>
      <c r="J3007" s="2">
        <v>89.8</v>
      </c>
      <c r="K3007" s="2">
        <v>90.4</v>
      </c>
      <c r="L3007">
        <f>SUMIFS(US!B:B,US!$D:$D,YEAR(daily!$A3007),US!$E:$E,MONTH(daily!$A3007))</f>
        <v>10910</v>
      </c>
      <c r="M3007">
        <f>SUMIFS(US!C:C,US!$D:$D,YEAR(daily!$A3007),US!$E:$E,MONTH(daily!$A3007))</f>
        <v>18643</v>
      </c>
      <c r="N3007">
        <f>SUMIFS(COT!E:E,COT!$A:$A,YEAR(daily!$A3007),COT!$B:$B,WEEKNUM(daily!$A3007))</f>
        <v>1486350</v>
      </c>
      <c r="O3007">
        <f>SUMIFS(COT!F:F,COT!$A:$A,YEAR(daily!$A3007),COT!$B:$B,WEEKNUM(daily!$A3007))</f>
        <v>349281</v>
      </c>
      <c r="P3007">
        <f>SUMIFS(COT!G:G,COT!$A:$A,YEAR(daily!$A3007),COT!$B:$B,WEEKNUM(daily!$A3007))</f>
        <v>144529</v>
      </c>
      <c r="Q3007">
        <f>SUMIFS(COT!H:H,COT!$A:$A,YEAR(daily!$A3007),COT!$B:$B,WEEKNUM(daily!$A3007))</f>
        <v>450380</v>
      </c>
      <c r="R3007">
        <f>SUMIFS(COT!I:I,COT!$A:$A,YEAR(daily!$A3007),COT!$B:$B,WEEKNUM(daily!$A3007))</f>
        <v>599669</v>
      </c>
      <c r="S3007">
        <f>SUMIFS(COT!J:J,COT!$A:$A,YEAR(daily!$A3007),COT!$B:$B,WEEKNUM(daily!$A3007))</f>
        <v>831482</v>
      </c>
      <c r="T3007">
        <f>SUMIFS(COT!K:K,COT!$A:$A,YEAR(daily!$A3007),COT!$B:$B,WEEKNUM(daily!$A3007))</f>
        <v>87020</v>
      </c>
      <c r="U3007">
        <f>SUMIFS(COT!L:L,COT!$A:$A,YEAR(daily!$A3007),COT!$B:$B,WEEKNUM(daily!$A3007))</f>
        <v>59959</v>
      </c>
      <c r="V3007">
        <f>SUMIFS(COT!M:M,COT!$A:$A,YEAR(daily!$A3007),COT!$B:$B,WEEKNUM(daily!$A3007))</f>
        <v>126</v>
      </c>
      <c r="W3007">
        <f>SUMIFS(COT!N:N,COT!$A:$A,YEAR(daily!$A3007),COT!$B:$B,WEEKNUM(daily!$A3007))</f>
        <v>85</v>
      </c>
      <c r="X3007">
        <f>SUMIFS(COT!O:O,COT!$A:$A,YEAR(daily!$A3007),COT!$B:$B,WEEKNUM(daily!$A3007))</f>
        <v>165</v>
      </c>
      <c r="Y3007">
        <f>SUMIFS(COT!P:P,COT!$A:$A,YEAR(daily!$A3007),COT!$B:$B,WEEKNUM(daily!$A3007))</f>
        <v>94</v>
      </c>
      <c r="Z3007">
        <f>SUMIFS(COT!Q:Q,COT!$A:$A,YEAR(daily!$A3007),COT!$B:$B,WEEKNUM(daily!$A3007))</f>
        <v>97</v>
      </c>
      <c r="AA3007">
        <f>SUMIFS(Saudi!B:B,Saudi!$A:$A,YEAR(daily!$A3007))</f>
        <v>1247.3979999999999</v>
      </c>
      <c r="AB3007">
        <f>SUMIFS(Saudi!C:C,Saudi!$A:$A,YEAR(daily!$A3007))</f>
        <v>917.10500000000002</v>
      </c>
      <c r="AC3007">
        <f>SUMIFS(Saudi!F:F,Saudi!$A:$A,YEAR(daily!$A3007))</f>
        <v>4333558</v>
      </c>
      <c r="AD3007">
        <f>SUMIFS(Saudi!G:G,Saudi!$A:$A,YEAR(daily!$A3007))</f>
        <v>94.208739238439748</v>
      </c>
      <c r="AE3007">
        <f>SUMIFS(Saudi!H:H,Saudi!$A:$A,YEAR(daily!$A3007))</f>
        <v>408259035.59665447</v>
      </c>
      <c r="AF3007" s="5">
        <f t="shared" si="117"/>
        <v>2</v>
      </c>
      <c r="AG3007" s="5">
        <f t="shared" si="118"/>
        <v>2012</v>
      </c>
    </row>
    <row r="3008" spans="1:33">
      <c r="A3008" s="3">
        <v>40953</v>
      </c>
      <c r="B3008" s="1">
        <v>112855</v>
      </c>
      <c r="C3008" s="1">
        <v>117544</v>
      </c>
      <c r="D3008" s="1">
        <v>125981</v>
      </c>
      <c r="E3008" s="1">
        <v>100.74</v>
      </c>
      <c r="F3008" s="1">
        <v>101.6</v>
      </c>
      <c r="G3008" s="1">
        <v>102.16</v>
      </c>
      <c r="H3008" s="2">
        <v>53.5</v>
      </c>
      <c r="I3008" s="2">
        <v>30.4</v>
      </c>
      <c r="J3008" s="2">
        <v>89.8</v>
      </c>
      <c r="K3008" s="2">
        <v>90.4</v>
      </c>
      <c r="L3008">
        <f>SUMIFS(US!B:B,US!$D:$D,YEAR(daily!$A3008),US!$E:$E,MONTH(daily!$A3008))</f>
        <v>10910</v>
      </c>
      <c r="M3008">
        <f>SUMIFS(US!C:C,US!$D:$D,YEAR(daily!$A3008),US!$E:$E,MONTH(daily!$A3008))</f>
        <v>18643</v>
      </c>
      <c r="N3008">
        <f>SUMIFS(COT!E:E,COT!$A:$A,YEAR(daily!$A3008),COT!$B:$B,WEEKNUM(daily!$A3008))</f>
        <v>1486350</v>
      </c>
      <c r="O3008">
        <f>SUMIFS(COT!F:F,COT!$A:$A,YEAR(daily!$A3008),COT!$B:$B,WEEKNUM(daily!$A3008))</f>
        <v>349281</v>
      </c>
      <c r="P3008">
        <f>SUMIFS(COT!G:G,COT!$A:$A,YEAR(daily!$A3008),COT!$B:$B,WEEKNUM(daily!$A3008))</f>
        <v>144529</v>
      </c>
      <c r="Q3008">
        <f>SUMIFS(COT!H:H,COT!$A:$A,YEAR(daily!$A3008),COT!$B:$B,WEEKNUM(daily!$A3008))</f>
        <v>450380</v>
      </c>
      <c r="R3008">
        <f>SUMIFS(COT!I:I,COT!$A:$A,YEAR(daily!$A3008),COT!$B:$B,WEEKNUM(daily!$A3008))</f>
        <v>599669</v>
      </c>
      <c r="S3008">
        <f>SUMIFS(COT!J:J,COT!$A:$A,YEAR(daily!$A3008),COT!$B:$B,WEEKNUM(daily!$A3008))</f>
        <v>831482</v>
      </c>
      <c r="T3008">
        <f>SUMIFS(COT!K:K,COT!$A:$A,YEAR(daily!$A3008),COT!$B:$B,WEEKNUM(daily!$A3008))</f>
        <v>87020</v>
      </c>
      <c r="U3008">
        <f>SUMIFS(COT!L:L,COT!$A:$A,YEAR(daily!$A3008),COT!$B:$B,WEEKNUM(daily!$A3008))</f>
        <v>59959</v>
      </c>
      <c r="V3008">
        <f>SUMIFS(COT!M:M,COT!$A:$A,YEAR(daily!$A3008),COT!$B:$B,WEEKNUM(daily!$A3008))</f>
        <v>126</v>
      </c>
      <c r="W3008">
        <f>SUMIFS(COT!N:N,COT!$A:$A,YEAR(daily!$A3008),COT!$B:$B,WEEKNUM(daily!$A3008))</f>
        <v>85</v>
      </c>
      <c r="X3008">
        <f>SUMIFS(COT!O:O,COT!$A:$A,YEAR(daily!$A3008),COT!$B:$B,WEEKNUM(daily!$A3008))</f>
        <v>165</v>
      </c>
      <c r="Y3008">
        <f>SUMIFS(COT!P:P,COT!$A:$A,YEAR(daily!$A3008),COT!$B:$B,WEEKNUM(daily!$A3008))</f>
        <v>94</v>
      </c>
      <c r="Z3008">
        <f>SUMIFS(COT!Q:Q,COT!$A:$A,YEAR(daily!$A3008),COT!$B:$B,WEEKNUM(daily!$A3008))</f>
        <v>97</v>
      </c>
      <c r="AA3008">
        <f>SUMIFS(Saudi!B:B,Saudi!$A:$A,YEAR(daily!$A3008))</f>
        <v>1247.3979999999999</v>
      </c>
      <c r="AB3008">
        <f>SUMIFS(Saudi!C:C,Saudi!$A:$A,YEAR(daily!$A3008))</f>
        <v>917.10500000000002</v>
      </c>
      <c r="AC3008">
        <f>SUMIFS(Saudi!F:F,Saudi!$A:$A,YEAR(daily!$A3008))</f>
        <v>4333558</v>
      </c>
      <c r="AD3008">
        <f>SUMIFS(Saudi!G:G,Saudi!$A:$A,YEAR(daily!$A3008))</f>
        <v>94.208739238439748</v>
      </c>
      <c r="AE3008">
        <f>SUMIFS(Saudi!H:H,Saudi!$A:$A,YEAR(daily!$A3008))</f>
        <v>408259035.59665447</v>
      </c>
      <c r="AF3008" s="5">
        <f t="shared" si="117"/>
        <v>2</v>
      </c>
      <c r="AG3008" s="5">
        <f t="shared" si="118"/>
        <v>2012</v>
      </c>
    </row>
    <row r="3009" spans="1:33">
      <c r="A3009" s="3">
        <v>40954</v>
      </c>
      <c r="B3009" s="1">
        <v>78658</v>
      </c>
      <c r="C3009" s="1">
        <v>118543</v>
      </c>
      <c r="D3009" s="1">
        <v>130748</v>
      </c>
      <c r="E3009" s="1">
        <v>101.8</v>
      </c>
      <c r="F3009" s="1">
        <v>102.62</v>
      </c>
      <c r="G3009" s="1">
        <v>103.14</v>
      </c>
      <c r="H3009" s="2">
        <v>53.5</v>
      </c>
      <c r="I3009" s="2">
        <v>30.4</v>
      </c>
      <c r="J3009" s="2">
        <v>89.8</v>
      </c>
      <c r="K3009" s="2">
        <v>90.4</v>
      </c>
      <c r="L3009">
        <f>SUMIFS(US!B:B,US!$D:$D,YEAR(daily!$A3009),US!$E:$E,MONTH(daily!$A3009))</f>
        <v>10910</v>
      </c>
      <c r="M3009">
        <f>SUMIFS(US!C:C,US!$D:$D,YEAR(daily!$A3009),US!$E:$E,MONTH(daily!$A3009))</f>
        <v>18643</v>
      </c>
      <c r="N3009">
        <f>SUMIFS(COT!E:E,COT!$A:$A,YEAR(daily!$A3009),COT!$B:$B,WEEKNUM(daily!$A3009))</f>
        <v>1486350</v>
      </c>
      <c r="O3009">
        <f>SUMIFS(COT!F:F,COT!$A:$A,YEAR(daily!$A3009),COT!$B:$B,WEEKNUM(daily!$A3009))</f>
        <v>349281</v>
      </c>
      <c r="P3009">
        <f>SUMIFS(COT!G:G,COT!$A:$A,YEAR(daily!$A3009),COT!$B:$B,WEEKNUM(daily!$A3009))</f>
        <v>144529</v>
      </c>
      <c r="Q3009">
        <f>SUMIFS(COT!H:H,COT!$A:$A,YEAR(daily!$A3009),COT!$B:$B,WEEKNUM(daily!$A3009))</f>
        <v>450380</v>
      </c>
      <c r="R3009">
        <f>SUMIFS(COT!I:I,COT!$A:$A,YEAR(daily!$A3009),COT!$B:$B,WEEKNUM(daily!$A3009))</f>
        <v>599669</v>
      </c>
      <c r="S3009">
        <f>SUMIFS(COT!J:J,COT!$A:$A,YEAR(daily!$A3009),COT!$B:$B,WEEKNUM(daily!$A3009))</f>
        <v>831482</v>
      </c>
      <c r="T3009">
        <f>SUMIFS(COT!K:K,COT!$A:$A,YEAR(daily!$A3009),COT!$B:$B,WEEKNUM(daily!$A3009))</f>
        <v>87020</v>
      </c>
      <c r="U3009">
        <f>SUMIFS(COT!L:L,COT!$A:$A,YEAR(daily!$A3009),COT!$B:$B,WEEKNUM(daily!$A3009))</f>
        <v>59959</v>
      </c>
      <c r="V3009">
        <f>SUMIFS(COT!M:M,COT!$A:$A,YEAR(daily!$A3009),COT!$B:$B,WEEKNUM(daily!$A3009))</f>
        <v>126</v>
      </c>
      <c r="W3009">
        <f>SUMIFS(COT!N:N,COT!$A:$A,YEAR(daily!$A3009),COT!$B:$B,WEEKNUM(daily!$A3009))</f>
        <v>85</v>
      </c>
      <c r="X3009">
        <f>SUMIFS(COT!O:O,COT!$A:$A,YEAR(daily!$A3009),COT!$B:$B,WEEKNUM(daily!$A3009))</f>
        <v>165</v>
      </c>
      <c r="Y3009">
        <f>SUMIFS(COT!P:P,COT!$A:$A,YEAR(daily!$A3009),COT!$B:$B,WEEKNUM(daily!$A3009))</f>
        <v>94</v>
      </c>
      <c r="Z3009">
        <f>SUMIFS(COT!Q:Q,COT!$A:$A,YEAR(daily!$A3009),COT!$B:$B,WEEKNUM(daily!$A3009))</f>
        <v>97</v>
      </c>
      <c r="AA3009">
        <f>SUMIFS(Saudi!B:B,Saudi!$A:$A,YEAR(daily!$A3009))</f>
        <v>1247.3979999999999</v>
      </c>
      <c r="AB3009">
        <f>SUMIFS(Saudi!C:C,Saudi!$A:$A,YEAR(daily!$A3009))</f>
        <v>917.10500000000002</v>
      </c>
      <c r="AC3009">
        <f>SUMIFS(Saudi!F:F,Saudi!$A:$A,YEAR(daily!$A3009))</f>
        <v>4333558</v>
      </c>
      <c r="AD3009">
        <f>SUMIFS(Saudi!G:G,Saudi!$A:$A,YEAR(daily!$A3009))</f>
        <v>94.208739238439748</v>
      </c>
      <c r="AE3009">
        <f>SUMIFS(Saudi!H:H,Saudi!$A:$A,YEAR(daily!$A3009))</f>
        <v>408259035.59665447</v>
      </c>
      <c r="AF3009" s="5">
        <f t="shared" si="117"/>
        <v>2</v>
      </c>
      <c r="AG3009" s="5">
        <f t="shared" si="118"/>
        <v>2012</v>
      </c>
    </row>
    <row r="3010" spans="1:33">
      <c r="A3010" s="3">
        <v>40955</v>
      </c>
      <c r="B3010" s="1">
        <v>58204</v>
      </c>
      <c r="C3010" s="1">
        <v>124921</v>
      </c>
      <c r="D3010" s="1">
        <v>137863</v>
      </c>
      <c r="E3010" s="1">
        <v>102.31</v>
      </c>
      <c r="F3010" s="1">
        <v>103.18</v>
      </c>
      <c r="G3010" s="1">
        <v>103.74</v>
      </c>
      <c r="H3010" s="2">
        <v>53.5</v>
      </c>
      <c r="I3010" s="2">
        <v>30.4</v>
      </c>
      <c r="J3010" s="2">
        <v>89.8</v>
      </c>
      <c r="K3010" s="2">
        <v>90.4</v>
      </c>
      <c r="L3010">
        <f>SUMIFS(US!B:B,US!$D:$D,YEAR(daily!$A3010),US!$E:$E,MONTH(daily!$A3010))</f>
        <v>10910</v>
      </c>
      <c r="M3010">
        <f>SUMIFS(US!C:C,US!$D:$D,YEAR(daily!$A3010),US!$E:$E,MONTH(daily!$A3010))</f>
        <v>18643</v>
      </c>
      <c r="N3010">
        <f>SUMIFS(COT!E:E,COT!$A:$A,YEAR(daily!$A3010),COT!$B:$B,WEEKNUM(daily!$A3010))</f>
        <v>1486350</v>
      </c>
      <c r="O3010">
        <f>SUMIFS(COT!F:F,COT!$A:$A,YEAR(daily!$A3010),COT!$B:$B,WEEKNUM(daily!$A3010))</f>
        <v>349281</v>
      </c>
      <c r="P3010">
        <f>SUMIFS(COT!G:G,COT!$A:$A,YEAR(daily!$A3010),COT!$B:$B,WEEKNUM(daily!$A3010))</f>
        <v>144529</v>
      </c>
      <c r="Q3010">
        <f>SUMIFS(COT!H:H,COT!$A:$A,YEAR(daily!$A3010),COT!$B:$B,WEEKNUM(daily!$A3010))</f>
        <v>450380</v>
      </c>
      <c r="R3010">
        <f>SUMIFS(COT!I:I,COT!$A:$A,YEAR(daily!$A3010),COT!$B:$B,WEEKNUM(daily!$A3010))</f>
        <v>599669</v>
      </c>
      <c r="S3010">
        <f>SUMIFS(COT!J:J,COT!$A:$A,YEAR(daily!$A3010),COT!$B:$B,WEEKNUM(daily!$A3010))</f>
        <v>831482</v>
      </c>
      <c r="T3010">
        <f>SUMIFS(COT!K:K,COT!$A:$A,YEAR(daily!$A3010),COT!$B:$B,WEEKNUM(daily!$A3010))</f>
        <v>87020</v>
      </c>
      <c r="U3010">
        <f>SUMIFS(COT!L:L,COT!$A:$A,YEAR(daily!$A3010),COT!$B:$B,WEEKNUM(daily!$A3010))</f>
        <v>59959</v>
      </c>
      <c r="V3010">
        <f>SUMIFS(COT!M:M,COT!$A:$A,YEAR(daily!$A3010),COT!$B:$B,WEEKNUM(daily!$A3010))</f>
        <v>126</v>
      </c>
      <c r="W3010">
        <f>SUMIFS(COT!N:N,COT!$A:$A,YEAR(daily!$A3010),COT!$B:$B,WEEKNUM(daily!$A3010))</f>
        <v>85</v>
      </c>
      <c r="X3010">
        <f>SUMIFS(COT!O:O,COT!$A:$A,YEAR(daily!$A3010),COT!$B:$B,WEEKNUM(daily!$A3010))</f>
        <v>165</v>
      </c>
      <c r="Y3010">
        <f>SUMIFS(COT!P:P,COT!$A:$A,YEAR(daily!$A3010),COT!$B:$B,WEEKNUM(daily!$A3010))</f>
        <v>94</v>
      </c>
      <c r="Z3010">
        <f>SUMIFS(COT!Q:Q,COT!$A:$A,YEAR(daily!$A3010),COT!$B:$B,WEEKNUM(daily!$A3010))</f>
        <v>97</v>
      </c>
      <c r="AA3010">
        <f>SUMIFS(Saudi!B:B,Saudi!$A:$A,YEAR(daily!$A3010))</f>
        <v>1247.3979999999999</v>
      </c>
      <c r="AB3010">
        <f>SUMIFS(Saudi!C:C,Saudi!$A:$A,YEAR(daily!$A3010))</f>
        <v>917.10500000000002</v>
      </c>
      <c r="AC3010">
        <f>SUMIFS(Saudi!F:F,Saudi!$A:$A,YEAR(daily!$A3010))</f>
        <v>4333558</v>
      </c>
      <c r="AD3010">
        <f>SUMIFS(Saudi!G:G,Saudi!$A:$A,YEAR(daily!$A3010))</f>
        <v>94.208739238439748</v>
      </c>
      <c r="AE3010">
        <f>SUMIFS(Saudi!H:H,Saudi!$A:$A,YEAR(daily!$A3010))</f>
        <v>408259035.59665447</v>
      </c>
      <c r="AF3010" s="5">
        <f t="shared" ref="AF3010:AF3073" si="119">MONTH(A3010)</f>
        <v>2</v>
      </c>
      <c r="AG3010" s="5">
        <f t="shared" ref="AG3010:AG3073" si="120">YEAR(A3010)</f>
        <v>2012</v>
      </c>
    </row>
    <row r="3011" spans="1:33">
      <c r="A3011" s="3">
        <v>40956</v>
      </c>
      <c r="B3011" s="1">
        <v>19374</v>
      </c>
      <c r="C3011" s="1">
        <v>123222</v>
      </c>
      <c r="D3011" s="1">
        <v>127963</v>
      </c>
      <c r="E3011" s="1">
        <v>103.24</v>
      </c>
      <c r="F3011" s="1">
        <v>104.06</v>
      </c>
      <c r="G3011" s="1">
        <v>104.52</v>
      </c>
      <c r="H3011" s="2">
        <v>53.5</v>
      </c>
      <c r="I3011" s="2">
        <v>30.4</v>
      </c>
      <c r="J3011" s="2">
        <v>89.8</v>
      </c>
      <c r="K3011" s="2">
        <v>90.4</v>
      </c>
      <c r="L3011">
        <f>SUMIFS(US!B:B,US!$D:$D,YEAR(daily!$A3011),US!$E:$E,MONTH(daily!$A3011))</f>
        <v>10910</v>
      </c>
      <c r="M3011">
        <f>SUMIFS(US!C:C,US!$D:$D,YEAR(daily!$A3011),US!$E:$E,MONTH(daily!$A3011))</f>
        <v>18643</v>
      </c>
      <c r="N3011">
        <f>SUMIFS(COT!E:E,COT!$A:$A,YEAR(daily!$A3011),COT!$B:$B,WEEKNUM(daily!$A3011))</f>
        <v>1486350</v>
      </c>
      <c r="O3011">
        <f>SUMIFS(COT!F:F,COT!$A:$A,YEAR(daily!$A3011),COT!$B:$B,WEEKNUM(daily!$A3011))</f>
        <v>349281</v>
      </c>
      <c r="P3011">
        <f>SUMIFS(COT!G:G,COT!$A:$A,YEAR(daily!$A3011),COT!$B:$B,WEEKNUM(daily!$A3011))</f>
        <v>144529</v>
      </c>
      <c r="Q3011">
        <f>SUMIFS(COT!H:H,COT!$A:$A,YEAR(daily!$A3011),COT!$B:$B,WEEKNUM(daily!$A3011))</f>
        <v>450380</v>
      </c>
      <c r="R3011">
        <f>SUMIFS(COT!I:I,COT!$A:$A,YEAR(daily!$A3011),COT!$B:$B,WEEKNUM(daily!$A3011))</f>
        <v>599669</v>
      </c>
      <c r="S3011">
        <f>SUMIFS(COT!J:J,COT!$A:$A,YEAR(daily!$A3011),COT!$B:$B,WEEKNUM(daily!$A3011))</f>
        <v>831482</v>
      </c>
      <c r="T3011">
        <f>SUMIFS(COT!K:K,COT!$A:$A,YEAR(daily!$A3011),COT!$B:$B,WEEKNUM(daily!$A3011))</f>
        <v>87020</v>
      </c>
      <c r="U3011">
        <f>SUMIFS(COT!L:L,COT!$A:$A,YEAR(daily!$A3011),COT!$B:$B,WEEKNUM(daily!$A3011))</f>
        <v>59959</v>
      </c>
      <c r="V3011">
        <f>SUMIFS(COT!M:M,COT!$A:$A,YEAR(daily!$A3011),COT!$B:$B,WEEKNUM(daily!$A3011))</f>
        <v>126</v>
      </c>
      <c r="W3011">
        <f>SUMIFS(COT!N:N,COT!$A:$A,YEAR(daily!$A3011),COT!$B:$B,WEEKNUM(daily!$A3011))</f>
        <v>85</v>
      </c>
      <c r="X3011">
        <f>SUMIFS(COT!O:O,COT!$A:$A,YEAR(daily!$A3011),COT!$B:$B,WEEKNUM(daily!$A3011))</f>
        <v>165</v>
      </c>
      <c r="Y3011">
        <f>SUMIFS(COT!P:P,COT!$A:$A,YEAR(daily!$A3011),COT!$B:$B,WEEKNUM(daily!$A3011))</f>
        <v>94</v>
      </c>
      <c r="Z3011">
        <f>SUMIFS(COT!Q:Q,COT!$A:$A,YEAR(daily!$A3011),COT!$B:$B,WEEKNUM(daily!$A3011))</f>
        <v>97</v>
      </c>
      <c r="AA3011">
        <f>SUMIFS(Saudi!B:B,Saudi!$A:$A,YEAR(daily!$A3011))</f>
        <v>1247.3979999999999</v>
      </c>
      <c r="AB3011">
        <f>SUMIFS(Saudi!C:C,Saudi!$A:$A,YEAR(daily!$A3011))</f>
        <v>917.10500000000002</v>
      </c>
      <c r="AC3011">
        <f>SUMIFS(Saudi!F:F,Saudi!$A:$A,YEAR(daily!$A3011))</f>
        <v>4333558</v>
      </c>
      <c r="AD3011">
        <f>SUMIFS(Saudi!G:G,Saudi!$A:$A,YEAR(daily!$A3011))</f>
        <v>94.208739238439748</v>
      </c>
      <c r="AE3011">
        <f>SUMIFS(Saudi!H:H,Saudi!$A:$A,YEAR(daily!$A3011))</f>
        <v>408259035.59665447</v>
      </c>
      <c r="AF3011" s="5">
        <f t="shared" si="119"/>
        <v>2</v>
      </c>
      <c r="AG3011" s="5">
        <f t="shared" si="120"/>
        <v>2012</v>
      </c>
    </row>
    <row r="3012" spans="1:33">
      <c r="A3012" s="3">
        <v>40960</v>
      </c>
      <c r="B3012" s="1">
        <v>3070</v>
      </c>
      <c r="C3012" s="1">
        <v>122771</v>
      </c>
      <c r="D3012" s="1">
        <v>130603</v>
      </c>
      <c r="E3012" s="1">
        <v>105.84</v>
      </c>
      <c r="F3012" s="1">
        <v>106.75</v>
      </c>
      <c r="G3012" s="1">
        <v>107.21</v>
      </c>
      <c r="H3012" s="2">
        <v>53.5</v>
      </c>
      <c r="I3012" s="2">
        <v>30.4</v>
      </c>
      <c r="J3012" s="2">
        <v>89.8</v>
      </c>
      <c r="K3012" s="2">
        <v>90.4</v>
      </c>
      <c r="L3012">
        <f>SUMIFS(US!B:B,US!$D:$D,YEAR(daily!$A3012),US!$E:$E,MONTH(daily!$A3012))</f>
        <v>10910</v>
      </c>
      <c r="M3012">
        <f>SUMIFS(US!C:C,US!$D:$D,YEAR(daily!$A3012),US!$E:$E,MONTH(daily!$A3012))</f>
        <v>18643</v>
      </c>
      <c r="N3012">
        <f>SUMIFS(COT!E:E,COT!$A:$A,YEAR(daily!$A3012),COT!$B:$B,WEEKNUM(daily!$A3012))</f>
        <v>1441526</v>
      </c>
      <c r="O3012">
        <f>SUMIFS(COT!F:F,COT!$A:$A,YEAR(daily!$A3012),COT!$B:$B,WEEKNUM(daily!$A3012))</f>
        <v>367380</v>
      </c>
      <c r="P3012">
        <f>SUMIFS(COT!G:G,COT!$A:$A,YEAR(daily!$A3012),COT!$B:$B,WEEKNUM(daily!$A3012))</f>
        <v>139200</v>
      </c>
      <c r="Q3012">
        <f>SUMIFS(COT!H:H,COT!$A:$A,YEAR(daily!$A3012),COT!$B:$B,WEEKNUM(daily!$A3012))</f>
        <v>439787</v>
      </c>
      <c r="R3012">
        <f>SUMIFS(COT!I:I,COT!$A:$A,YEAR(daily!$A3012),COT!$B:$B,WEEKNUM(daily!$A3012))</f>
        <v>542767</v>
      </c>
      <c r="S3012">
        <f>SUMIFS(COT!J:J,COT!$A:$A,YEAR(daily!$A3012),COT!$B:$B,WEEKNUM(daily!$A3012))</f>
        <v>804445</v>
      </c>
      <c r="T3012">
        <f>SUMIFS(COT!K:K,COT!$A:$A,YEAR(daily!$A3012),COT!$B:$B,WEEKNUM(daily!$A3012))</f>
        <v>91592</v>
      </c>
      <c r="U3012">
        <f>SUMIFS(COT!L:L,COT!$A:$A,YEAR(daily!$A3012),COT!$B:$B,WEEKNUM(daily!$A3012))</f>
        <v>58094</v>
      </c>
      <c r="V3012">
        <f>SUMIFS(COT!M:M,COT!$A:$A,YEAR(daily!$A3012),COT!$B:$B,WEEKNUM(daily!$A3012))</f>
        <v>137</v>
      </c>
      <c r="W3012">
        <f>SUMIFS(COT!N:N,COT!$A:$A,YEAR(daily!$A3012),COT!$B:$B,WEEKNUM(daily!$A3012))</f>
        <v>72</v>
      </c>
      <c r="X3012">
        <f>SUMIFS(COT!O:O,COT!$A:$A,YEAR(daily!$A3012),COT!$B:$B,WEEKNUM(daily!$A3012))</f>
        <v>162</v>
      </c>
      <c r="Y3012">
        <f>SUMIFS(COT!P:P,COT!$A:$A,YEAR(daily!$A3012),COT!$B:$B,WEEKNUM(daily!$A3012))</f>
        <v>88</v>
      </c>
      <c r="Z3012">
        <f>SUMIFS(COT!Q:Q,COT!$A:$A,YEAR(daily!$A3012),COT!$B:$B,WEEKNUM(daily!$A3012))</f>
        <v>97</v>
      </c>
      <c r="AA3012">
        <f>SUMIFS(Saudi!B:B,Saudi!$A:$A,YEAR(daily!$A3012))</f>
        <v>1247.3979999999999</v>
      </c>
      <c r="AB3012">
        <f>SUMIFS(Saudi!C:C,Saudi!$A:$A,YEAR(daily!$A3012))</f>
        <v>917.10500000000002</v>
      </c>
      <c r="AC3012">
        <f>SUMIFS(Saudi!F:F,Saudi!$A:$A,YEAR(daily!$A3012))</f>
        <v>4333558</v>
      </c>
      <c r="AD3012">
        <f>SUMIFS(Saudi!G:G,Saudi!$A:$A,YEAR(daily!$A3012))</f>
        <v>94.208739238439748</v>
      </c>
      <c r="AE3012">
        <f>SUMIFS(Saudi!H:H,Saudi!$A:$A,YEAR(daily!$A3012))</f>
        <v>408259035.59665447</v>
      </c>
      <c r="AF3012" s="5">
        <f t="shared" si="119"/>
        <v>2</v>
      </c>
      <c r="AG3012" s="5">
        <f t="shared" si="120"/>
        <v>2012</v>
      </c>
    </row>
    <row r="3013" spans="1:33">
      <c r="A3013" s="3">
        <v>40961</v>
      </c>
      <c r="B3013" s="1">
        <v>264616</v>
      </c>
      <c r="C3013" s="1">
        <v>138225</v>
      </c>
      <c r="D3013" s="1">
        <v>92774</v>
      </c>
      <c r="E3013" s="1">
        <v>106.28</v>
      </c>
      <c r="F3013" s="1">
        <v>107.27</v>
      </c>
      <c r="G3013" s="1">
        <v>107.58</v>
      </c>
      <c r="H3013" s="2">
        <v>53.5</v>
      </c>
      <c r="I3013" s="2">
        <v>30.4</v>
      </c>
      <c r="J3013" s="2">
        <v>89.8</v>
      </c>
      <c r="K3013" s="2">
        <v>90.4</v>
      </c>
      <c r="L3013">
        <f>SUMIFS(US!B:B,US!$D:$D,YEAR(daily!$A3013),US!$E:$E,MONTH(daily!$A3013))</f>
        <v>10910</v>
      </c>
      <c r="M3013">
        <f>SUMIFS(US!C:C,US!$D:$D,YEAR(daily!$A3013),US!$E:$E,MONTH(daily!$A3013))</f>
        <v>18643</v>
      </c>
      <c r="N3013">
        <f>SUMIFS(COT!E:E,COT!$A:$A,YEAR(daily!$A3013),COT!$B:$B,WEEKNUM(daily!$A3013))</f>
        <v>1441526</v>
      </c>
      <c r="O3013">
        <f>SUMIFS(COT!F:F,COT!$A:$A,YEAR(daily!$A3013),COT!$B:$B,WEEKNUM(daily!$A3013))</f>
        <v>367380</v>
      </c>
      <c r="P3013">
        <f>SUMIFS(COT!G:G,COT!$A:$A,YEAR(daily!$A3013),COT!$B:$B,WEEKNUM(daily!$A3013))</f>
        <v>139200</v>
      </c>
      <c r="Q3013">
        <f>SUMIFS(COT!H:H,COT!$A:$A,YEAR(daily!$A3013),COT!$B:$B,WEEKNUM(daily!$A3013))</f>
        <v>439787</v>
      </c>
      <c r="R3013">
        <f>SUMIFS(COT!I:I,COT!$A:$A,YEAR(daily!$A3013),COT!$B:$B,WEEKNUM(daily!$A3013))</f>
        <v>542767</v>
      </c>
      <c r="S3013">
        <f>SUMIFS(COT!J:J,COT!$A:$A,YEAR(daily!$A3013),COT!$B:$B,WEEKNUM(daily!$A3013))</f>
        <v>804445</v>
      </c>
      <c r="T3013">
        <f>SUMIFS(COT!K:K,COT!$A:$A,YEAR(daily!$A3013),COT!$B:$B,WEEKNUM(daily!$A3013))</f>
        <v>91592</v>
      </c>
      <c r="U3013">
        <f>SUMIFS(COT!L:L,COT!$A:$A,YEAR(daily!$A3013),COT!$B:$B,WEEKNUM(daily!$A3013))</f>
        <v>58094</v>
      </c>
      <c r="V3013">
        <f>SUMIFS(COT!M:M,COT!$A:$A,YEAR(daily!$A3013),COT!$B:$B,WEEKNUM(daily!$A3013))</f>
        <v>137</v>
      </c>
      <c r="W3013">
        <f>SUMIFS(COT!N:N,COT!$A:$A,YEAR(daily!$A3013),COT!$B:$B,WEEKNUM(daily!$A3013))</f>
        <v>72</v>
      </c>
      <c r="X3013">
        <f>SUMIFS(COT!O:O,COT!$A:$A,YEAR(daily!$A3013),COT!$B:$B,WEEKNUM(daily!$A3013))</f>
        <v>162</v>
      </c>
      <c r="Y3013">
        <f>SUMIFS(COT!P:P,COT!$A:$A,YEAR(daily!$A3013),COT!$B:$B,WEEKNUM(daily!$A3013))</f>
        <v>88</v>
      </c>
      <c r="Z3013">
        <f>SUMIFS(COT!Q:Q,COT!$A:$A,YEAR(daily!$A3013),COT!$B:$B,WEEKNUM(daily!$A3013))</f>
        <v>97</v>
      </c>
      <c r="AA3013">
        <f>SUMIFS(Saudi!B:B,Saudi!$A:$A,YEAR(daily!$A3013))</f>
        <v>1247.3979999999999</v>
      </c>
      <c r="AB3013">
        <f>SUMIFS(Saudi!C:C,Saudi!$A:$A,YEAR(daily!$A3013))</f>
        <v>917.10500000000002</v>
      </c>
      <c r="AC3013">
        <f>SUMIFS(Saudi!F:F,Saudi!$A:$A,YEAR(daily!$A3013))</f>
        <v>4333558</v>
      </c>
      <c r="AD3013">
        <f>SUMIFS(Saudi!G:G,Saudi!$A:$A,YEAR(daily!$A3013))</f>
        <v>94.208739238439748</v>
      </c>
      <c r="AE3013">
        <f>SUMIFS(Saudi!H:H,Saudi!$A:$A,YEAR(daily!$A3013))</f>
        <v>408259035.59665447</v>
      </c>
      <c r="AF3013" s="5">
        <f t="shared" si="119"/>
        <v>2</v>
      </c>
      <c r="AG3013" s="5">
        <f t="shared" si="120"/>
        <v>2012</v>
      </c>
    </row>
    <row r="3014" spans="1:33">
      <c r="A3014" s="3">
        <v>40962</v>
      </c>
      <c r="B3014" s="1">
        <v>264347</v>
      </c>
      <c r="C3014" s="1">
        <v>138644</v>
      </c>
      <c r="D3014" s="1">
        <v>85008</v>
      </c>
      <c r="E3014" s="1">
        <v>107.83</v>
      </c>
      <c r="F3014" s="1">
        <v>108.68</v>
      </c>
      <c r="G3014" s="1">
        <v>108.97</v>
      </c>
      <c r="H3014" s="2">
        <v>53.5</v>
      </c>
      <c r="I3014" s="2">
        <v>30.4</v>
      </c>
      <c r="J3014" s="2">
        <v>89.8</v>
      </c>
      <c r="K3014" s="2">
        <v>90.4</v>
      </c>
      <c r="L3014">
        <f>SUMIFS(US!B:B,US!$D:$D,YEAR(daily!$A3014),US!$E:$E,MONTH(daily!$A3014))</f>
        <v>10910</v>
      </c>
      <c r="M3014">
        <f>SUMIFS(US!C:C,US!$D:$D,YEAR(daily!$A3014),US!$E:$E,MONTH(daily!$A3014))</f>
        <v>18643</v>
      </c>
      <c r="N3014">
        <f>SUMIFS(COT!E:E,COT!$A:$A,YEAR(daily!$A3014),COT!$B:$B,WEEKNUM(daily!$A3014))</f>
        <v>1441526</v>
      </c>
      <c r="O3014">
        <f>SUMIFS(COT!F:F,COT!$A:$A,YEAR(daily!$A3014),COT!$B:$B,WEEKNUM(daily!$A3014))</f>
        <v>367380</v>
      </c>
      <c r="P3014">
        <f>SUMIFS(COT!G:G,COT!$A:$A,YEAR(daily!$A3014),COT!$B:$B,WEEKNUM(daily!$A3014))</f>
        <v>139200</v>
      </c>
      <c r="Q3014">
        <f>SUMIFS(COT!H:H,COT!$A:$A,YEAR(daily!$A3014),COT!$B:$B,WEEKNUM(daily!$A3014))</f>
        <v>439787</v>
      </c>
      <c r="R3014">
        <f>SUMIFS(COT!I:I,COT!$A:$A,YEAR(daily!$A3014),COT!$B:$B,WEEKNUM(daily!$A3014))</f>
        <v>542767</v>
      </c>
      <c r="S3014">
        <f>SUMIFS(COT!J:J,COT!$A:$A,YEAR(daily!$A3014),COT!$B:$B,WEEKNUM(daily!$A3014))</f>
        <v>804445</v>
      </c>
      <c r="T3014">
        <f>SUMIFS(COT!K:K,COT!$A:$A,YEAR(daily!$A3014),COT!$B:$B,WEEKNUM(daily!$A3014))</f>
        <v>91592</v>
      </c>
      <c r="U3014">
        <f>SUMIFS(COT!L:L,COT!$A:$A,YEAR(daily!$A3014),COT!$B:$B,WEEKNUM(daily!$A3014))</f>
        <v>58094</v>
      </c>
      <c r="V3014">
        <f>SUMIFS(COT!M:M,COT!$A:$A,YEAR(daily!$A3014),COT!$B:$B,WEEKNUM(daily!$A3014))</f>
        <v>137</v>
      </c>
      <c r="W3014">
        <f>SUMIFS(COT!N:N,COT!$A:$A,YEAR(daily!$A3014),COT!$B:$B,WEEKNUM(daily!$A3014))</f>
        <v>72</v>
      </c>
      <c r="X3014">
        <f>SUMIFS(COT!O:O,COT!$A:$A,YEAR(daily!$A3014),COT!$B:$B,WEEKNUM(daily!$A3014))</f>
        <v>162</v>
      </c>
      <c r="Y3014">
        <f>SUMIFS(COT!P:P,COT!$A:$A,YEAR(daily!$A3014),COT!$B:$B,WEEKNUM(daily!$A3014))</f>
        <v>88</v>
      </c>
      <c r="Z3014">
        <f>SUMIFS(COT!Q:Q,COT!$A:$A,YEAR(daily!$A3014),COT!$B:$B,WEEKNUM(daily!$A3014))</f>
        <v>97</v>
      </c>
      <c r="AA3014">
        <f>SUMIFS(Saudi!B:B,Saudi!$A:$A,YEAR(daily!$A3014))</f>
        <v>1247.3979999999999</v>
      </c>
      <c r="AB3014">
        <f>SUMIFS(Saudi!C:C,Saudi!$A:$A,YEAR(daily!$A3014))</f>
        <v>917.10500000000002</v>
      </c>
      <c r="AC3014">
        <f>SUMIFS(Saudi!F:F,Saudi!$A:$A,YEAR(daily!$A3014))</f>
        <v>4333558</v>
      </c>
      <c r="AD3014">
        <f>SUMIFS(Saudi!G:G,Saudi!$A:$A,YEAR(daily!$A3014))</f>
        <v>94.208739238439748</v>
      </c>
      <c r="AE3014">
        <f>SUMIFS(Saudi!H:H,Saudi!$A:$A,YEAR(daily!$A3014))</f>
        <v>408259035.59665447</v>
      </c>
      <c r="AF3014" s="5">
        <f t="shared" si="119"/>
        <v>2</v>
      </c>
      <c r="AG3014" s="5">
        <f t="shared" si="120"/>
        <v>2012</v>
      </c>
    </row>
    <row r="3015" spans="1:33">
      <c r="A3015" s="3">
        <v>40963</v>
      </c>
      <c r="B3015" s="1">
        <v>267938</v>
      </c>
      <c r="C3015" s="1">
        <v>139697</v>
      </c>
      <c r="D3015" s="1">
        <v>82445</v>
      </c>
      <c r="E3015" s="1">
        <v>109.77</v>
      </c>
      <c r="F3015" s="1">
        <v>110.56</v>
      </c>
      <c r="G3015" s="1">
        <v>110.76</v>
      </c>
      <c r="H3015" s="2">
        <v>53.5</v>
      </c>
      <c r="I3015" s="2">
        <v>30.4</v>
      </c>
      <c r="J3015" s="2">
        <v>89.8</v>
      </c>
      <c r="K3015" s="2">
        <v>90.4</v>
      </c>
      <c r="L3015">
        <f>SUMIFS(US!B:B,US!$D:$D,YEAR(daily!$A3015),US!$E:$E,MONTH(daily!$A3015))</f>
        <v>10910</v>
      </c>
      <c r="M3015">
        <f>SUMIFS(US!C:C,US!$D:$D,YEAR(daily!$A3015),US!$E:$E,MONTH(daily!$A3015))</f>
        <v>18643</v>
      </c>
      <c r="N3015">
        <f>SUMIFS(COT!E:E,COT!$A:$A,YEAR(daily!$A3015),COT!$B:$B,WEEKNUM(daily!$A3015))</f>
        <v>1441526</v>
      </c>
      <c r="O3015">
        <f>SUMIFS(COT!F:F,COT!$A:$A,YEAR(daily!$A3015),COT!$B:$B,WEEKNUM(daily!$A3015))</f>
        <v>367380</v>
      </c>
      <c r="P3015">
        <f>SUMIFS(COT!G:G,COT!$A:$A,YEAR(daily!$A3015),COT!$B:$B,WEEKNUM(daily!$A3015))</f>
        <v>139200</v>
      </c>
      <c r="Q3015">
        <f>SUMIFS(COT!H:H,COT!$A:$A,YEAR(daily!$A3015),COT!$B:$B,WEEKNUM(daily!$A3015))</f>
        <v>439787</v>
      </c>
      <c r="R3015">
        <f>SUMIFS(COT!I:I,COT!$A:$A,YEAR(daily!$A3015),COT!$B:$B,WEEKNUM(daily!$A3015))</f>
        <v>542767</v>
      </c>
      <c r="S3015">
        <f>SUMIFS(COT!J:J,COT!$A:$A,YEAR(daily!$A3015),COT!$B:$B,WEEKNUM(daily!$A3015))</f>
        <v>804445</v>
      </c>
      <c r="T3015">
        <f>SUMIFS(COT!K:K,COT!$A:$A,YEAR(daily!$A3015),COT!$B:$B,WEEKNUM(daily!$A3015))</f>
        <v>91592</v>
      </c>
      <c r="U3015">
        <f>SUMIFS(COT!L:L,COT!$A:$A,YEAR(daily!$A3015),COT!$B:$B,WEEKNUM(daily!$A3015))</f>
        <v>58094</v>
      </c>
      <c r="V3015">
        <f>SUMIFS(COT!M:M,COT!$A:$A,YEAR(daily!$A3015),COT!$B:$B,WEEKNUM(daily!$A3015))</f>
        <v>137</v>
      </c>
      <c r="W3015">
        <f>SUMIFS(COT!N:N,COT!$A:$A,YEAR(daily!$A3015),COT!$B:$B,WEEKNUM(daily!$A3015))</f>
        <v>72</v>
      </c>
      <c r="X3015">
        <f>SUMIFS(COT!O:O,COT!$A:$A,YEAR(daily!$A3015),COT!$B:$B,WEEKNUM(daily!$A3015))</f>
        <v>162</v>
      </c>
      <c r="Y3015">
        <f>SUMIFS(COT!P:P,COT!$A:$A,YEAR(daily!$A3015),COT!$B:$B,WEEKNUM(daily!$A3015))</f>
        <v>88</v>
      </c>
      <c r="Z3015">
        <f>SUMIFS(COT!Q:Q,COT!$A:$A,YEAR(daily!$A3015),COT!$B:$B,WEEKNUM(daily!$A3015))</f>
        <v>97</v>
      </c>
      <c r="AA3015">
        <f>SUMIFS(Saudi!B:B,Saudi!$A:$A,YEAR(daily!$A3015))</f>
        <v>1247.3979999999999</v>
      </c>
      <c r="AB3015">
        <f>SUMIFS(Saudi!C:C,Saudi!$A:$A,YEAR(daily!$A3015))</f>
        <v>917.10500000000002</v>
      </c>
      <c r="AC3015">
        <f>SUMIFS(Saudi!F:F,Saudi!$A:$A,YEAR(daily!$A3015))</f>
        <v>4333558</v>
      </c>
      <c r="AD3015">
        <f>SUMIFS(Saudi!G:G,Saudi!$A:$A,YEAR(daily!$A3015))</f>
        <v>94.208739238439748</v>
      </c>
      <c r="AE3015">
        <f>SUMIFS(Saudi!H:H,Saudi!$A:$A,YEAR(daily!$A3015))</f>
        <v>408259035.59665447</v>
      </c>
      <c r="AF3015" s="5">
        <f t="shared" si="119"/>
        <v>2</v>
      </c>
      <c r="AG3015" s="5">
        <f t="shared" si="120"/>
        <v>2012</v>
      </c>
    </row>
    <row r="3016" spans="1:33">
      <c r="A3016" s="3">
        <v>40966</v>
      </c>
      <c r="B3016" s="1">
        <v>264430</v>
      </c>
      <c r="C3016" s="1">
        <v>144273</v>
      </c>
      <c r="D3016" s="1">
        <v>83565</v>
      </c>
      <c r="E3016" s="1">
        <v>108.56</v>
      </c>
      <c r="F3016" s="1">
        <v>109.48</v>
      </c>
      <c r="G3016" s="1">
        <v>109.75</v>
      </c>
      <c r="H3016" s="2">
        <v>53.5</v>
      </c>
      <c r="I3016" s="2">
        <v>30.4</v>
      </c>
      <c r="J3016" s="2">
        <v>89.8</v>
      </c>
      <c r="K3016" s="2">
        <v>90.4</v>
      </c>
      <c r="L3016">
        <f>SUMIFS(US!B:B,US!$D:$D,YEAR(daily!$A3016),US!$E:$E,MONTH(daily!$A3016))</f>
        <v>10910</v>
      </c>
      <c r="M3016">
        <f>SUMIFS(US!C:C,US!$D:$D,YEAR(daily!$A3016),US!$E:$E,MONTH(daily!$A3016))</f>
        <v>18643</v>
      </c>
      <c r="N3016">
        <f>SUMIFS(COT!E:E,COT!$A:$A,YEAR(daily!$A3016),COT!$B:$B,WEEKNUM(daily!$A3016))</f>
        <v>1517833</v>
      </c>
      <c r="O3016">
        <f>SUMIFS(COT!F:F,COT!$A:$A,YEAR(daily!$A3016),COT!$B:$B,WEEKNUM(daily!$A3016))</f>
        <v>394656</v>
      </c>
      <c r="P3016">
        <f>SUMIFS(COT!G:G,COT!$A:$A,YEAR(daily!$A3016),COT!$B:$B,WEEKNUM(daily!$A3016))</f>
        <v>140097</v>
      </c>
      <c r="Q3016">
        <f>SUMIFS(COT!H:H,COT!$A:$A,YEAR(daily!$A3016),COT!$B:$B,WEEKNUM(daily!$A3016))</f>
        <v>445692</v>
      </c>
      <c r="R3016">
        <f>SUMIFS(COT!I:I,COT!$A:$A,YEAR(daily!$A3016),COT!$B:$B,WEEKNUM(daily!$A3016))</f>
        <v>580262</v>
      </c>
      <c r="S3016">
        <f>SUMIFS(COT!J:J,COT!$A:$A,YEAR(daily!$A3016),COT!$B:$B,WEEKNUM(daily!$A3016))</f>
        <v>871812</v>
      </c>
      <c r="T3016">
        <f>SUMIFS(COT!K:K,COT!$A:$A,YEAR(daily!$A3016),COT!$B:$B,WEEKNUM(daily!$A3016))</f>
        <v>97223</v>
      </c>
      <c r="U3016">
        <f>SUMIFS(COT!L:L,COT!$A:$A,YEAR(daily!$A3016),COT!$B:$B,WEEKNUM(daily!$A3016))</f>
        <v>60232</v>
      </c>
      <c r="V3016">
        <f>SUMIFS(COT!M:M,COT!$A:$A,YEAR(daily!$A3016),COT!$B:$B,WEEKNUM(daily!$A3016))</f>
        <v>144</v>
      </c>
      <c r="W3016">
        <f>SUMIFS(COT!N:N,COT!$A:$A,YEAR(daily!$A3016),COT!$B:$B,WEEKNUM(daily!$A3016))</f>
        <v>73</v>
      </c>
      <c r="X3016">
        <f>SUMIFS(COT!O:O,COT!$A:$A,YEAR(daily!$A3016),COT!$B:$B,WEEKNUM(daily!$A3016))</f>
        <v>164</v>
      </c>
      <c r="Y3016">
        <f>SUMIFS(COT!P:P,COT!$A:$A,YEAR(daily!$A3016),COT!$B:$B,WEEKNUM(daily!$A3016))</f>
        <v>90</v>
      </c>
      <c r="Z3016">
        <f>SUMIFS(COT!Q:Q,COT!$A:$A,YEAR(daily!$A3016),COT!$B:$B,WEEKNUM(daily!$A3016))</f>
        <v>99</v>
      </c>
      <c r="AA3016">
        <f>SUMIFS(Saudi!B:B,Saudi!$A:$A,YEAR(daily!$A3016))</f>
        <v>1247.3979999999999</v>
      </c>
      <c r="AB3016">
        <f>SUMIFS(Saudi!C:C,Saudi!$A:$A,YEAR(daily!$A3016))</f>
        <v>917.10500000000002</v>
      </c>
      <c r="AC3016">
        <f>SUMIFS(Saudi!F:F,Saudi!$A:$A,YEAR(daily!$A3016))</f>
        <v>4333558</v>
      </c>
      <c r="AD3016">
        <f>SUMIFS(Saudi!G:G,Saudi!$A:$A,YEAR(daily!$A3016))</f>
        <v>94.208739238439748</v>
      </c>
      <c r="AE3016">
        <f>SUMIFS(Saudi!H:H,Saudi!$A:$A,YEAR(daily!$A3016))</f>
        <v>408259035.59665447</v>
      </c>
      <c r="AF3016" s="5">
        <f t="shared" si="119"/>
        <v>2</v>
      </c>
      <c r="AG3016" s="5">
        <f t="shared" si="120"/>
        <v>2012</v>
      </c>
    </row>
    <row r="3017" spans="1:33">
      <c r="A3017" s="3">
        <v>40967</v>
      </c>
      <c r="B3017" s="1">
        <v>263792</v>
      </c>
      <c r="C3017" s="1">
        <v>142230</v>
      </c>
      <c r="D3017" s="1">
        <v>85563</v>
      </c>
      <c r="E3017" s="1">
        <v>106.55</v>
      </c>
      <c r="F3017" s="1">
        <v>107.45</v>
      </c>
      <c r="G3017" s="1">
        <v>107.78</v>
      </c>
      <c r="H3017" s="2">
        <v>53.5</v>
      </c>
      <c r="I3017" s="2">
        <v>30.4</v>
      </c>
      <c r="J3017" s="2">
        <v>89.8</v>
      </c>
      <c r="K3017" s="2">
        <v>90.4</v>
      </c>
      <c r="L3017">
        <f>SUMIFS(US!B:B,US!$D:$D,YEAR(daily!$A3017),US!$E:$E,MONTH(daily!$A3017))</f>
        <v>10910</v>
      </c>
      <c r="M3017">
        <f>SUMIFS(US!C:C,US!$D:$D,YEAR(daily!$A3017),US!$E:$E,MONTH(daily!$A3017))</f>
        <v>18643</v>
      </c>
      <c r="N3017">
        <f>SUMIFS(COT!E:E,COT!$A:$A,YEAR(daily!$A3017),COT!$B:$B,WEEKNUM(daily!$A3017))</f>
        <v>1517833</v>
      </c>
      <c r="O3017">
        <f>SUMIFS(COT!F:F,COT!$A:$A,YEAR(daily!$A3017),COT!$B:$B,WEEKNUM(daily!$A3017))</f>
        <v>394656</v>
      </c>
      <c r="P3017">
        <f>SUMIFS(COT!G:G,COT!$A:$A,YEAR(daily!$A3017),COT!$B:$B,WEEKNUM(daily!$A3017))</f>
        <v>140097</v>
      </c>
      <c r="Q3017">
        <f>SUMIFS(COT!H:H,COT!$A:$A,YEAR(daily!$A3017),COT!$B:$B,WEEKNUM(daily!$A3017))</f>
        <v>445692</v>
      </c>
      <c r="R3017">
        <f>SUMIFS(COT!I:I,COT!$A:$A,YEAR(daily!$A3017),COT!$B:$B,WEEKNUM(daily!$A3017))</f>
        <v>580262</v>
      </c>
      <c r="S3017">
        <f>SUMIFS(COT!J:J,COT!$A:$A,YEAR(daily!$A3017),COT!$B:$B,WEEKNUM(daily!$A3017))</f>
        <v>871812</v>
      </c>
      <c r="T3017">
        <f>SUMIFS(COT!K:K,COT!$A:$A,YEAR(daily!$A3017),COT!$B:$B,WEEKNUM(daily!$A3017))</f>
        <v>97223</v>
      </c>
      <c r="U3017">
        <f>SUMIFS(COT!L:L,COT!$A:$A,YEAR(daily!$A3017),COT!$B:$B,WEEKNUM(daily!$A3017))</f>
        <v>60232</v>
      </c>
      <c r="V3017">
        <f>SUMIFS(COT!M:M,COT!$A:$A,YEAR(daily!$A3017),COT!$B:$B,WEEKNUM(daily!$A3017))</f>
        <v>144</v>
      </c>
      <c r="W3017">
        <f>SUMIFS(COT!N:N,COT!$A:$A,YEAR(daily!$A3017),COT!$B:$B,WEEKNUM(daily!$A3017))</f>
        <v>73</v>
      </c>
      <c r="X3017">
        <f>SUMIFS(COT!O:O,COT!$A:$A,YEAR(daily!$A3017),COT!$B:$B,WEEKNUM(daily!$A3017))</f>
        <v>164</v>
      </c>
      <c r="Y3017">
        <f>SUMIFS(COT!P:P,COT!$A:$A,YEAR(daily!$A3017),COT!$B:$B,WEEKNUM(daily!$A3017))</f>
        <v>90</v>
      </c>
      <c r="Z3017">
        <f>SUMIFS(COT!Q:Q,COT!$A:$A,YEAR(daily!$A3017),COT!$B:$B,WEEKNUM(daily!$A3017))</f>
        <v>99</v>
      </c>
      <c r="AA3017">
        <f>SUMIFS(Saudi!B:B,Saudi!$A:$A,YEAR(daily!$A3017))</f>
        <v>1247.3979999999999</v>
      </c>
      <c r="AB3017">
        <f>SUMIFS(Saudi!C:C,Saudi!$A:$A,YEAR(daily!$A3017))</f>
        <v>917.10500000000002</v>
      </c>
      <c r="AC3017">
        <f>SUMIFS(Saudi!F:F,Saudi!$A:$A,YEAR(daily!$A3017))</f>
        <v>4333558</v>
      </c>
      <c r="AD3017">
        <f>SUMIFS(Saudi!G:G,Saudi!$A:$A,YEAR(daily!$A3017))</f>
        <v>94.208739238439748</v>
      </c>
      <c r="AE3017">
        <f>SUMIFS(Saudi!H:H,Saudi!$A:$A,YEAR(daily!$A3017))</f>
        <v>408259035.59665447</v>
      </c>
      <c r="AF3017" s="5">
        <f t="shared" si="119"/>
        <v>2</v>
      </c>
      <c r="AG3017" s="5">
        <f t="shared" si="120"/>
        <v>2012</v>
      </c>
    </row>
    <row r="3018" spans="1:33">
      <c r="A3018" s="3">
        <v>40968</v>
      </c>
      <c r="B3018" s="1">
        <v>262079</v>
      </c>
      <c r="C3018" s="1">
        <v>150369</v>
      </c>
      <c r="D3018" s="1">
        <v>87815</v>
      </c>
      <c r="E3018" s="1">
        <v>107.07</v>
      </c>
      <c r="F3018" s="1">
        <v>107.95</v>
      </c>
      <c r="G3018" s="1">
        <v>108.25</v>
      </c>
      <c r="H3018" s="2">
        <v>53.5</v>
      </c>
      <c r="I3018" s="2">
        <v>30.4</v>
      </c>
      <c r="J3018" s="2">
        <v>89.8</v>
      </c>
      <c r="K3018" s="2">
        <v>90.4</v>
      </c>
      <c r="L3018">
        <f>SUMIFS(US!B:B,US!$D:$D,YEAR(daily!$A3018),US!$E:$E,MONTH(daily!$A3018))</f>
        <v>10910</v>
      </c>
      <c r="M3018">
        <f>SUMIFS(US!C:C,US!$D:$D,YEAR(daily!$A3018),US!$E:$E,MONTH(daily!$A3018))</f>
        <v>18643</v>
      </c>
      <c r="N3018">
        <f>SUMIFS(COT!E:E,COT!$A:$A,YEAR(daily!$A3018),COT!$B:$B,WEEKNUM(daily!$A3018))</f>
        <v>1517833</v>
      </c>
      <c r="O3018">
        <f>SUMIFS(COT!F:F,COT!$A:$A,YEAR(daily!$A3018),COT!$B:$B,WEEKNUM(daily!$A3018))</f>
        <v>394656</v>
      </c>
      <c r="P3018">
        <f>SUMIFS(COT!G:G,COT!$A:$A,YEAR(daily!$A3018),COT!$B:$B,WEEKNUM(daily!$A3018))</f>
        <v>140097</v>
      </c>
      <c r="Q3018">
        <f>SUMIFS(COT!H:H,COT!$A:$A,YEAR(daily!$A3018),COT!$B:$B,WEEKNUM(daily!$A3018))</f>
        <v>445692</v>
      </c>
      <c r="R3018">
        <f>SUMIFS(COT!I:I,COT!$A:$A,YEAR(daily!$A3018),COT!$B:$B,WEEKNUM(daily!$A3018))</f>
        <v>580262</v>
      </c>
      <c r="S3018">
        <f>SUMIFS(COT!J:J,COT!$A:$A,YEAR(daily!$A3018),COT!$B:$B,WEEKNUM(daily!$A3018))</f>
        <v>871812</v>
      </c>
      <c r="T3018">
        <f>SUMIFS(COT!K:K,COT!$A:$A,YEAR(daily!$A3018),COT!$B:$B,WEEKNUM(daily!$A3018))</f>
        <v>97223</v>
      </c>
      <c r="U3018">
        <f>SUMIFS(COT!L:L,COT!$A:$A,YEAR(daily!$A3018),COT!$B:$B,WEEKNUM(daily!$A3018))</f>
        <v>60232</v>
      </c>
      <c r="V3018">
        <f>SUMIFS(COT!M:M,COT!$A:$A,YEAR(daily!$A3018),COT!$B:$B,WEEKNUM(daily!$A3018))</f>
        <v>144</v>
      </c>
      <c r="W3018">
        <f>SUMIFS(COT!N:N,COT!$A:$A,YEAR(daily!$A3018),COT!$B:$B,WEEKNUM(daily!$A3018))</f>
        <v>73</v>
      </c>
      <c r="X3018">
        <f>SUMIFS(COT!O:O,COT!$A:$A,YEAR(daily!$A3018),COT!$B:$B,WEEKNUM(daily!$A3018))</f>
        <v>164</v>
      </c>
      <c r="Y3018">
        <f>SUMIFS(COT!P:P,COT!$A:$A,YEAR(daily!$A3018),COT!$B:$B,WEEKNUM(daily!$A3018))</f>
        <v>90</v>
      </c>
      <c r="Z3018">
        <f>SUMIFS(COT!Q:Q,COT!$A:$A,YEAR(daily!$A3018),COT!$B:$B,WEEKNUM(daily!$A3018))</f>
        <v>99</v>
      </c>
      <c r="AA3018">
        <f>SUMIFS(Saudi!B:B,Saudi!$A:$A,YEAR(daily!$A3018))</f>
        <v>1247.3979999999999</v>
      </c>
      <c r="AB3018">
        <f>SUMIFS(Saudi!C:C,Saudi!$A:$A,YEAR(daily!$A3018))</f>
        <v>917.10500000000002</v>
      </c>
      <c r="AC3018">
        <f>SUMIFS(Saudi!F:F,Saudi!$A:$A,YEAR(daily!$A3018))</f>
        <v>4333558</v>
      </c>
      <c r="AD3018">
        <f>SUMIFS(Saudi!G:G,Saudi!$A:$A,YEAR(daily!$A3018))</f>
        <v>94.208739238439748</v>
      </c>
      <c r="AE3018">
        <f>SUMIFS(Saudi!H:H,Saudi!$A:$A,YEAR(daily!$A3018))</f>
        <v>408259035.59665447</v>
      </c>
      <c r="AF3018" s="5">
        <f t="shared" si="119"/>
        <v>2</v>
      </c>
      <c r="AG3018" s="5">
        <f t="shared" si="120"/>
        <v>2012</v>
      </c>
    </row>
    <row r="3019" spans="1:33">
      <c r="A3019" s="3">
        <v>40969</v>
      </c>
      <c r="B3019" s="1">
        <v>256364</v>
      </c>
      <c r="C3019" s="1">
        <v>152609</v>
      </c>
      <c r="D3019" s="1">
        <v>90770</v>
      </c>
      <c r="E3019" s="1">
        <v>108.84</v>
      </c>
      <c r="F3019" s="1">
        <v>109.68</v>
      </c>
      <c r="G3019" s="1">
        <v>109.93</v>
      </c>
      <c r="H3019" s="2">
        <v>53.4</v>
      </c>
      <c r="I3019" s="2">
        <v>31.3</v>
      </c>
      <c r="J3019" s="2">
        <v>90.9</v>
      </c>
      <c r="K3019" s="2">
        <v>89.6</v>
      </c>
      <c r="L3019">
        <f>SUMIFS(US!B:B,US!$D:$D,YEAR(daily!$A3019),US!$E:$E,MONTH(daily!$A3019))</f>
        <v>10844</v>
      </c>
      <c r="M3019">
        <f>SUMIFS(US!C:C,US!$D:$D,YEAR(daily!$A3019),US!$E:$E,MONTH(daily!$A3019))</f>
        <v>18164</v>
      </c>
      <c r="N3019">
        <f>SUMIFS(COT!E:E,COT!$A:$A,YEAR(daily!$A3019),COT!$B:$B,WEEKNUM(daily!$A3019))</f>
        <v>1517833</v>
      </c>
      <c r="O3019">
        <f>SUMIFS(COT!F:F,COT!$A:$A,YEAR(daily!$A3019),COT!$B:$B,WEEKNUM(daily!$A3019))</f>
        <v>394656</v>
      </c>
      <c r="P3019">
        <f>SUMIFS(COT!G:G,COT!$A:$A,YEAR(daily!$A3019),COT!$B:$B,WEEKNUM(daily!$A3019))</f>
        <v>140097</v>
      </c>
      <c r="Q3019">
        <f>SUMIFS(COT!H:H,COT!$A:$A,YEAR(daily!$A3019),COT!$B:$B,WEEKNUM(daily!$A3019))</f>
        <v>445692</v>
      </c>
      <c r="R3019">
        <f>SUMIFS(COT!I:I,COT!$A:$A,YEAR(daily!$A3019),COT!$B:$B,WEEKNUM(daily!$A3019))</f>
        <v>580262</v>
      </c>
      <c r="S3019">
        <f>SUMIFS(COT!J:J,COT!$A:$A,YEAR(daily!$A3019),COT!$B:$B,WEEKNUM(daily!$A3019))</f>
        <v>871812</v>
      </c>
      <c r="T3019">
        <f>SUMIFS(COT!K:K,COT!$A:$A,YEAR(daily!$A3019),COT!$B:$B,WEEKNUM(daily!$A3019))</f>
        <v>97223</v>
      </c>
      <c r="U3019">
        <f>SUMIFS(COT!L:L,COT!$A:$A,YEAR(daily!$A3019),COT!$B:$B,WEEKNUM(daily!$A3019))</f>
        <v>60232</v>
      </c>
      <c r="V3019">
        <f>SUMIFS(COT!M:M,COT!$A:$A,YEAR(daily!$A3019),COT!$B:$B,WEEKNUM(daily!$A3019))</f>
        <v>144</v>
      </c>
      <c r="W3019">
        <f>SUMIFS(COT!N:N,COT!$A:$A,YEAR(daily!$A3019),COT!$B:$B,WEEKNUM(daily!$A3019))</f>
        <v>73</v>
      </c>
      <c r="X3019">
        <f>SUMIFS(COT!O:O,COT!$A:$A,YEAR(daily!$A3019),COT!$B:$B,WEEKNUM(daily!$A3019))</f>
        <v>164</v>
      </c>
      <c r="Y3019">
        <f>SUMIFS(COT!P:P,COT!$A:$A,YEAR(daily!$A3019),COT!$B:$B,WEEKNUM(daily!$A3019))</f>
        <v>90</v>
      </c>
      <c r="Z3019">
        <f>SUMIFS(COT!Q:Q,COT!$A:$A,YEAR(daily!$A3019),COT!$B:$B,WEEKNUM(daily!$A3019))</f>
        <v>99</v>
      </c>
      <c r="AA3019">
        <f>SUMIFS(Saudi!B:B,Saudi!$A:$A,YEAR(daily!$A3019))</f>
        <v>1247.3979999999999</v>
      </c>
      <c r="AB3019">
        <f>SUMIFS(Saudi!C:C,Saudi!$A:$A,YEAR(daily!$A3019))</f>
        <v>917.10500000000002</v>
      </c>
      <c r="AC3019">
        <f>SUMIFS(Saudi!F:F,Saudi!$A:$A,YEAR(daily!$A3019))</f>
        <v>4333558</v>
      </c>
      <c r="AD3019">
        <f>SUMIFS(Saudi!G:G,Saudi!$A:$A,YEAR(daily!$A3019))</f>
        <v>94.208739238439748</v>
      </c>
      <c r="AE3019">
        <f>SUMIFS(Saudi!H:H,Saudi!$A:$A,YEAR(daily!$A3019))</f>
        <v>408259035.59665447</v>
      </c>
      <c r="AF3019" s="5">
        <f t="shared" si="119"/>
        <v>3</v>
      </c>
      <c r="AG3019" s="5">
        <f t="shared" si="120"/>
        <v>2012</v>
      </c>
    </row>
    <row r="3020" spans="1:33">
      <c r="A3020" s="3">
        <v>40970</v>
      </c>
      <c r="B3020" s="1">
        <v>248609</v>
      </c>
      <c r="C3020" s="1">
        <v>153917</v>
      </c>
      <c r="D3020" s="1">
        <v>89839</v>
      </c>
      <c r="E3020" s="1">
        <v>106.7</v>
      </c>
      <c r="F3020" s="1">
        <v>107.64</v>
      </c>
      <c r="G3020" s="1">
        <v>107.96</v>
      </c>
      <c r="H3020" s="2">
        <v>53.4</v>
      </c>
      <c r="I3020" s="2">
        <v>31.3</v>
      </c>
      <c r="J3020" s="2">
        <v>90.9</v>
      </c>
      <c r="K3020" s="2">
        <v>89.6</v>
      </c>
      <c r="L3020">
        <f>SUMIFS(US!B:B,US!$D:$D,YEAR(daily!$A3020),US!$E:$E,MONTH(daily!$A3020))</f>
        <v>10844</v>
      </c>
      <c r="M3020">
        <f>SUMIFS(US!C:C,US!$D:$D,YEAR(daily!$A3020),US!$E:$E,MONTH(daily!$A3020))</f>
        <v>18164</v>
      </c>
      <c r="N3020">
        <f>SUMIFS(COT!E:E,COT!$A:$A,YEAR(daily!$A3020),COT!$B:$B,WEEKNUM(daily!$A3020))</f>
        <v>1517833</v>
      </c>
      <c r="O3020">
        <f>SUMIFS(COT!F:F,COT!$A:$A,YEAR(daily!$A3020),COT!$B:$B,WEEKNUM(daily!$A3020))</f>
        <v>394656</v>
      </c>
      <c r="P3020">
        <f>SUMIFS(COT!G:G,COT!$A:$A,YEAR(daily!$A3020),COT!$B:$B,WEEKNUM(daily!$A3020))</f>
        <v>140097</v>
      </c>
      <c r="Q3020">
        <f>SUMIFS(COT!H:H,COT!$A:$A,YEAR(daily!$A3020),COT!$B:$B,WEEKNUM(daily!$A3020))</f>
        <v>445692</v>
      </c>
      <c r="R3020">
        <f>SUMIFS(COT!I:I,COT!$A:$A,YEAR(daily!$A3020),COT!$B:$B,WEEKNUM(daily!$A3020))</f>
        <v>580262</v>
      </c>
      <c r="S3020">
        <f>SUMIFS(COT!J:J,COT!$A:$A,YEAR(daily!$A3020),COT!$B:$B,WEEKNUM(daily!$A3020))</f>
        <v>871812</v>
      </c>
      <c r="T3020">
        <f>SUMIFS(COT!K:K,COT!$A:$A,YEAR(daily!$A3020),COT!$B:$B,WEEKNUM(daily!$A3020))</f>
        <v>97223</v>
      </c>
      <c r="U3020">
        <f>SUMIFS(COT!L:L,COT!$A:$A,YEAR(daily!$A3020),COT!$B:$B,WEEKNUM(daily!$A3020))</f>
        <v>60232</v>
      </c>
      <c r="V3020">
        <f>SUMIFS(COT!M:M,COT!$A:$A,YEAR(daily!$A3020),COT!$B:$B,WEEKNUM(daily!$A3020))</f>
        <v>144</v>
      </c>
      <c r="W3020">
        <f>SUMIFS(COT!N:N,COT!$A:$A,YEAR(daily!$A3020),COT!$B:$B,WEEKNUM(daily!$A3020))</f>
        <v>73</v>
      </c>
      <c r="X3020">
        <f>SUMIFS(COT!O:O,COT!$A:$A,YEAR(daily!$A3020),COT!$B:$B,WEEKNUM(daily!$A3020))</f>
        <v>164</v>
      </c>
      <c r="Y3020">
        <f>SUMIFS(COT!P:P,COT!$A:$A,YEAR(daily!$A3020),COT!$B:$B,WEEKNUM(daily!$A3020))</f>
        <v>90</v>
      </c>
      <c r="Z3020">
        <f>SUMIFS(COT!Q:Q,COT!$A:$A,YEAR(daily!$A3020),COT!$B:$B,WEEKNUM(daily!$A3020))</f>
        <v>99</v>
      </c>
      <c r="AA3020">
        <f>SUMIFS(Saudi!B:B,Saudi!$A:$A,YEAR(daily!$A3020))</f>
        <v>1247.3979999999999</v>
      </c>
      <c r="AB3020">
        <f>SUMIFS(Saudi!C:C,Saudi!$A:$A,YEAR(daily!$A3020))</f>
        <v>917.10500000000002</v>
      </c>
      <c r="AC3020">
        <f>SUMIFS(Saudi!F:F,Saudi!$A:$A,YEAR(daily!$A3020))</f>
        <v>4333558</v>
      </c>
      <c r="AD3020">
        <f>SUMIFS(Saudi!G:G,Saudi!$A:$A,YEAR(daily!$A3020))</f>
        <v>94.208739238439748</v>
      </c>
      <c r="AE3020">
        <f>SUMIFS(Saudi!H:H,Saudi!$A:$A,YEAR(daily!$A3020))</f>
        <v>408259035.59665447</v>
      </c>
      <c r="AF3020" s="5">
        <f t="shared" si="119"/>
        <v>3</v>
      </c>
      <c r="AG3020" s="5">
        <f t="shared" si="120"/>
        <v>2012</v>
      </c>
    </row>
    <row r="3021" spans="1:33">
      <c r="A3021" s="3">
        <v>40973</v>
      </c>
      <c r="B3021" s="1">
        <v>238507</v>
      </c>
      <c r="C3021" s="1">
        <v>151807</v>
      </c>
      <c r="D3021" s="1">
        <v>92459</v>
      </c>
      <c r="E3021" s="1">
        <v>106.72</v>
      </c>
      <c r="F3021" s="1">
        <v>107.63</v>
      </c>
      <c r="G3021" s="1">
        <v>107.94</v>
      </c>
      <c r="H3021" s="2">
        <v>53.4</v>
      </c>
      <c r="I3021" s="2">
        <v>31.3</v>
      </c>
      <c r="J3021" s="2">
        <v>90.9</v>
      </c>
      <c r="K3021" s="2">
        <v>89.6</v>
      </c>
      <c r="L3021">
        <f>SUMIFS(US!B:B,US!$D:$D,YEAR(daily!$A3021),US!$E:$E,MONTH(daily!$A3021))</f>
        <v>10844</v>
      </c>
      <c r="M3021">
        <f>SUMIFS(US!C:C,US!$D:$D,YEAR(daily!$A3021),US!$E:$E,MONTH(daily!$A3021))</f>
        <v>18164</v>
      </c>
      <c r="N3021">
        <f>SUMIFS(COT!E:E,COT!$A:$A,YEAR(daily!$A3021),COT!$B:$B,WEEKNUM(daily!$A3021))</f>
        <v>1584849</v>
      </c>
      <c r="O3021">
        <f>SUMIFS(COT!F:F,COT!$A:$A,YEAR(daily!$A3021),COT!$B:$B,WEEKNUM(daily!$A3021))</f>
        <v>396749</v>
      </c>
      <c r="P3021">
        <f>SUMIFS(COT!G:G,COT!$A:$A,YEAR(daily!$A3021),COT!$B:$B,WEEKNUM(daily!$A3021))</f>
        <v>159797</v>
      </c>
      <c r="Q3021">
        <f>SUMIFS(COT!H:H,COT!$A:$A,YEAR(daily!$A3021),COT!$B:$B,WEEKNUM(daily!$A3021))</f>
        <v>475269</v>
      </c>
      <c r="R3021">
        <f>SUMIFS(COT!I:I,COT!$A:$A,YEAR(daily!$A3021),COT!$B:$B,WEEKNUM(daily!$A3021))</f>
        <v>615643</v>
      </c>
      <c r="S3021">
        <f>SUMIFS(COT!J:J,COT!$A:$A,YEAR(daily!$A3021),COT!$B:$B,WEEKNUM(daily!$A3021))</f>
        <v>889263</v>
      </c>
      <c r="T3021">
        <f>SUMIFS(COT!K:K,COT!$A:$A,YEAR(daily!$A3021),COT!$B:$B,WEEKNUM(daily!$A3021))</f>
        <v>97188</v>
      </c>
      <c r="U3021">
        <f>SUMIFS(COT!L:L,COT!$A:$A,YEAR(daily!$A3021),COT!$B:$B,WEEKNUM(daily!$A3021))</f>
        <v>60520</v>
      </c>
      <c r="V3021">
        <f>SUMIFS(COT!M:M,COT!$A:$A,YEAR(daily!$A3021),COT!$B:$B,WEEKNUM(daily!$A3021))</f>
        <v>145</v>
      </c>
      <c r="W3021">
        <f>SUMIFS(COT!N:N,COT!$A:$A,YEAR(daily!$A3021),COT!$B:$B,WEEKNUM(daily!$A3021))</f>
        <v>79</v>
      </c>
      <c r="X3021">
        <f>SUMIFS(COT!O:O,COT!$A:$A,YEAR(daily!$A3021),COT!$B:$B,WEEKNUM(daily!$A3021))</f>
        <v>174</v>
      </c>
      <c r="Y3021">
        <f>SUMIFS(COT!P:P,COT!$A:$A,YEAR(daily!$A3021),COT!$B:$B,WEEKNUM(daily!$A3021))</f>
        <v>94</v>
      </c>
      <c r="Z3021">
        <f>SUMIFS(COT!Q:Q,COT!$A:$A,YEAR(daily!$A3021),COT!$B:$B,WEEKNUM(daily!$A3021))</f>
        <v>94</v>
      </c>
      <c r="AA3021">
        <f>SUMIFS(Saudi!B:B,Saudi!$A:$A,YEAR(daily!$A3021))</f>
        <v>1247.3979999999999</v>
      </c>
      <c r="AB3021">
        <f>SUMIFS(Saudi!C:C,Saudi!$A:$A,YEAR(daily!$A3021))</f>
        <v>917.10500000000002</v>
      </c>
      <c r="AC3021">
        <f>SUMIFS(Saudi!F:F,Saudi!$A:$A,YEAR(daily!$A3021))</f>
        <v>4333558</v>
      </c>
      <c r="AD3021">
        <f>SUMIFS(Saudi!G:G,Saudi!$A:$A,YEAR(daily!$A3021))</f>
        <v>94.208739238439748</v>
      </c>
      <c r="AE3021">
        <f>SUMIFS(Saudi!H:H,Saudi!$A:$A,YEAR(daily!$A3021))</f>
        <v>408259035.59665447</v>
      </c>
      <c r="AF3021" s="5">
        <f t="shared" si="119"/>
        <v>3</v>
      </c>
      <c r="AG3021" s="5">
        <f t="shared" si="120"/>
        <v>2012</v>
      </c>
    </row>
    <row r="3022" spans="1:33">
      <c r="A3022" s="3">
        <v>40974</v>
      </c>
      <c r="B3022" s="1">
        <v>234596</v>
      </c>
      <c r="C3022" s="1">
        <v>155861</v>
      </c>
      <c r="D3022" s="1">
        <v>94737</v>
      </c>
      <c r="E3022" s="1">
        <v>104.7</v>
      </c>
      <c r="F3022" s="1">
        <v>105.75</v>
      </c>
      <c r="G3022" s="1">
        <v>106.16</v>
      </c>
      <c r="H3022" s="2">
        <v>53.4</v>
      </c>
      <c r="I3022" s="2">
        <v>31.3</v>
      </c>
      <c r="J3022" s="2">
        <v>90.9</v>
      </c>
      <c r="K3022" s="2">
        <v>89.6</v>
      </c>
      <c r="L3022">
        <f>SUMIFS(US!B:B,US!$D:$D,YEAR(daily!$A3022),US!$E:$E,MONTH(daily!$A3022))</f>
        <v>10844</v>
      </c>
      <c r="M3022">
        <f>SUMIFS(US!C:C,US!$D:$D,YEAR(daily!$A3022),US!$E:$E,MONTH(daily!$A3022))</f>
        <v>18164</v>
      </c>
      <c r="N3022">
        <f>SUMIFS(COT!E:E,COT!$A:$A,YEAR(daily!$A3022),COT!$B:$B,WEEKNUM(daily!$A3022))</f>
        <v>1584849</v>
      </c>
      <c r="O3022">
        <f>SUMIFS(COT!F:F,COT!$A:$A,YEAR(daily!$A3022),COT!$B:$B,WEEKNUM(daily!$A3022))</f>
        <v>396749</v>
      </c>
      <c r="P3022">
        <f>SUMIFS(COT!G:G,COT!$A:$A,YEAR(daily!$A3022),COT!$B:$B,WEEKNUM(daily!$A3022))</f>
        <v>159797</v>
      </c>
      <c r="Q3022">
        <f>SUMIFS(COT!H:H,COT!$A:$A,YEAR(daily!$A3022),COT!$B:$B,WEEKNUM(daily!$A3022))</f>
        <v>475269</v>
      </c>
      <c r="R3022">
        <f>SUMIFS(COT!I:I,COT!$A:$A,YEAR(daily!$A3022),COT!$B:$B,WEEKNUM(daily!$A3022))</f>
        <v>615643</v>
      </c>
      <c r="S3022">
        <f>SUMIFS(COT!J:J,COT!$A:$A,YEAR(daily!$A3022),COT!$B:$B,WEEKNUM(daily!$A3022))</f>
        <v>889263</v>
      </c>
      <c r="T3022">
        <f>SUMIFS(COT!K:K,COT!$A:$A,YEAR(daily!$A3022),COT!$B:$B,WEEKNUM(daily!$A3022))</f>
        <v>97188</v>
      </c>
      <c r="U3022">
        <f>SUMIFS(COT!L:L,COT!$A:$A,YEAR(daily!$A3022),COT!$B:$B,WEEKNUM(daily!$A3022))</f>
        <v>60520</v>
      </c>
      <c r="V3022">
        <f>SUMIFS(COT!M:M,COT!$A:$A,YEAR(daily!$A3022),COT!$B:$B,WEEKNUM(daily!$A3022))</f>
        <v>145</v>
      </c>
      <c r="W3022">
        <f>SUMIFS(COT!N:N,COT!$A:$A,YEAR(daily!$A3022),COT!$B:$B,WEEKNUM(daily!$A3022))</f>
        <v>79</v>
      </c>
      <c r="X3022">
        <f>SUMIFS(COT!O:O,COT!$A:$A,YEAR(daily!$A3022),COT!$B:$B,WEEKNUM(daily!$A3022))</f>
        <v>174</v>
      </c>
      <c r="Y3022">
        <f>SUMIFS(COT!P:P,COT!$A:$A,YEAR(daily!$A3022),COT!$B:$B,WEEKNUM(daily!$A3022))</f>
        <v>94</v>
      </c>
      <c r="Z3022">
        <f>SUMIFS(COT!Q:Q,COT!$A:$A,YEAR(daily!$A3022),COT!$B:$B,WEEKNUM(daily!$A3022))</f>
        <v>94</v>
      </c>
      <c r="AA3022">
        <f>SUMIFS(Saudi!B:B,Saudi!$A:$A,YEAR(daily!$A3022))</f>
        <v>1247.3979999999999</v>
      </c>
      <c r="AB3022">
        <f>SUMIFS(Saudi!C:C,Saudi!$A:$A,YEAR(daily!$A3022))</f>
        <v>917.10500000000002</v>
      </c>
      <c r="AC3022">
        <f>SUMIFS(Saudi!F:F,Saudi!$A:$A,YEAR(daily!$A3022))</f>
        <v>4333558</v>
      </c>
      <c r="AD3022">
        <f>SUMIFS(Saudi!G:G,Saudi!$A:$A,YEAR(daily!$A3022))</f>
        <v>94.208739238439748</v>
      </c>
      <c r="AE3022">
        <f>SUMIFS(Saudi!H:H,Saudi!$A:$A,YEAR(daily!$A3022))</f>
        <v>408259035.59665447</v>
      </c>
      <c r="AF3022" s="5">
        <f t="shared" si="119"/>
        <v>3</v>
      </c>
      <c r="AG3022" s="5">
        <f t="shared" si="120"/>
        <v>2012</v>
      </c>
    </row>
    <row r="3023" spans="1:33">
      <c r="A3023" s="3">
        <v>40975</v>
      </c>
      <c r="B3023" s="1">
        <v>213908</v>
      </c>
      <c r="C3023" s="1">
        <v>156508</v>
      </c>
      <c r="D3023" s="1">
        <v>94620</v>
      </c>
      <c r="E3023" s="1">
        <v>106.16</v>
      </c>
      <c r="F3023" s="1">
        <v>107.18</v>
      </c>
      <c r="G3023" s="1">
        <v>107.62</v>
      </c>
      <c r="H3023" s="2">
        <v>53.4</v>
      </c>
      <c r="I3023" s="2">
        <v>31.3</v>
      </c>
      <c r="J3023" s="2">
        <v>90.9</v>
      </c>
      <c r="K3023" s="2">
        <v>89.6</v>
      </c>
      <c r="L3023">
        <f>SUMIFS(US!B:B,US!$D:$D,YEAR(daily!$A3023),US!$E:$E,MONTH(daily!$A3023))</f>
        <v>10844</v>
      </c>
      <c r="M3023">
        <f>SUMIFS(US!C:C,US!$D:$D,YEAR(daily!$A3023),US!$E:$E,MONTH(daily!$A3023))</f>
        <v>18164</v>
      </c>
      <c r="N3023">
        <f>SUMIFS(COT!E:E,COT!$A:$A,YEAR(daily!$A3023),COT!$B:$B,WEEKNUM(daily!$A3023))</f>
        <v>1584849</v>
      </c>
      <c r="O3023">
        <f>SUMIFS(COT!F:F,COT!$A:$A,YEAR(daily!$A3023),COT!$B:$B,WEEKNUM(daily!$A3023))</f>
        <v>396749</v>
      </c>
      <c r="P3023">
        <f>SUMIFS(COT!G:G,COT!$A:$A,YEAR(daily!$A3023),COT!$B:$B,WEEKNUM(daily!$A3023))</f>
        <v>159797</v>
      </c>
      <c r="Q3023">
        <f>SUMIFS(COT!H:H,COT!$A:$A,YEAR(daily!$A3023),COT!$B:$B,WEEKNUM(daily!$A3023))</f>
        <v>475269</v>
      </c>
      <c r="R3023">
        <f>SUMIFS(COT!I:I,COT!$A:$A,YEAR(daily!$A3023),COT!$B:$B,WEEKNUM(daily!$A3023))</f>
        <v>615643</v>
      </c>
      <c r="S3023">
        <f>SUMIFS(COT!J:J,COT!$A:$A,YEAR(daily!$A3023),COT!$B:$B,WEEKNUM(daily!$A3023))</f>
        <v>889263</v>
      </c>
      <c r="T3023">
        <f>SUMIFS(COT!K:K,COT!$A:$A,YEAR(daily!$A3023),COT!$B:$B,WEEKNUM(daily!$A3023))</f>
        <v>97188</v>
      </c>
      <c r="U3023">
        <f>SUMIFS(COT!L:L,COT!$A:$A,YEAR(daily!$A3023),COT!$B:$B,WEEKNUM(daily!$A3023))</f>
        <v>60520</v>
      </c>
      <c r="V3023">
        <f>SUMIFS(COT!M:M,COT!$A:$A,YEAR(daily!$A3023),COT!$B:$B,WEEKNUM(daily!$A3023))</f>
        <v>145</v>
      </c>
      <c r="W3023">
        <f>SUMIFS(COT!N:N,COT!$A:$A,YEAR(daily!$A3023),COT!$B:$B,WEEKNUM(daily!$A3023))</f>
        <v>79</v>
      </c>
      <c r="X3023">
        <f>SUMIFS(COT!O:O,COT!$A:$A,YEAR(daily!$A3023),COT!$B:$B,WEEKNUM(daily!$A3023))</f>
        <v>174</v>
      </c>
      <c r="Y3023">
        <f>SUMIFS(COT!P:P,COT!$A:$A,YEAR(daily!$A3023),COT!$B:$B,WEEKNUM(daily!$A3023))</f>
        <v>94</v>
      </c>
      <c r="Z3023">
        <f>SUMIFS(COT!Q:Q,COT!$A:$A,YEAR(daily!$A3023),COT!$B:$B,WEEKNUM(daily!$A3023))</f>
        <v>94</v>
      </c>
      <c r="AA3023">
        <f>SUMIFS(Saudi!B:B,Saudi!$A:$A,YEAR(daily!$A3023))</f>
        <v>1247.3979999999999</v>
      </c>
      <c r="AB3023">
        <f>SUMIFS(Saudi!C:C,Saudi!$A:$A,YEAR(daily!$A3023))</f>
        <v>917.10500000000002</v>
      </c>
      <c r="AC3023">
        <f>SUMIFS(Saudi!F:F,Saudi!$A:$A,YEAR(daily!$A3023))</f>
        <v>4333558</v>
      </c>
      <c r="AD3023">
        <f>SUMIFS(Saudi!G:G,Saudi!$A:$A,YEAR(daily!$A3023))</f>
        <v>94.208739238439748</v>
      </c>
      <c r="AE3023">
        <f>SUMIFS(Saudi!H:H,Saudi!$A:$A,YEAR(daily!$A3023))</f>
        <v>408259035.59665447</v>
      </c>
      <c r="AF3023" s="5">
        <f t="shared" si="119"/>
        <v>3</v>
      </c>
      <c r="AG3023" s="5">
        <f t="shared" si="120"/>
        <v>2012</v>
      </c>
    </row>
    <row r="3024" spans="1:33">
      <c r="A3024" s="3">
        <v>40976</v>
      </c>
      <c r="B3024" s="1">
        <v>189298</v>
      </c>
      <c r="C3024" s="1">
        <v>161806</v>
      </c>
      <c r="D3024" s="1">
        <v>95652</v>
      </c>
      <c r="E3024" s="1">
        <v>106.58</v>
      </c>
      <c r="F3024" s="1">
        <v>107.56</v>
      </c>
      <c r="G3024" s="1">
        <v>107.96</v>
      </c>
      <c r="H3024" s="2">
        <v>53.4</v>
      </c>
      <c r="I3024" s="2">
        <v>31.3</v>
      </c>
      <c r="J3024" s="2">
        <v>90.9</v>
      </c>
      <c r="K3024" s="2">
        <v>89.6</v>
      </c>
      <c r="L3024">
        <f>SUMIFS(US!B:B,US!$D:$D,YEAR(daily!$A3024),US!$E:$E,MONTH(daily!$A3024))</f>
        <v>10844</v>
      </c>
      <c r="M3024">
        <f>SUMIFS(US!C:C,US!$D:$D,YEAR(daily!$A3024),US!$E:$E,MONTH(daily!$A3024))</f>
        <v>18164</v>
      </c>
      <c r="N3024">
        <f>SUMIFS(COT!E:E,COT!$A:$A,YEAR(daily!$A3024),COT!$B:$B,WEEKNUM(daily!$A3024))</f>
        <v>1584849</v>
      </c>
      <c r="O3024">
        <f>SUMIFS(COT!F:F,COT!$A:$A,YEAR(daily!$A3024),COT!$B:$B,WEEKNUM(daily!$A3024))</f>
        <v>396749</v>
      </c>
      <c r="P3024">
        <f>SUMIFS(COT!G:G,COT!$A:$A,YEAR(daily!$A3024),COT!$B:$B,WEEKNUM(daily!$A3024))</f>
        <v>159797</v>
      </c>
      <c r="Q3024">
        <f>SUMIFS(COT!H:H,COT!$A:$A,YEAR(daily!$A3024),COT!$B:$B,WEEKNUM(daily!$A3024))</f>
        <v>475269</v>
      </c>
      <c r="R3024">
        <f>SUMIFS(COT!I:I,COT!$A:$A,YEAR(daily!$A3024),COT!$B:$B,WEEKNUM(daily!$A3024))</f>
        <v>615643</v>
      </c>
      <c r="S3024">
        <f>SUMIFS(COT!J:J,COT!$A:$A,YEAR(daily!$A3024),COT!$B:$B,WEEKNUM(daily!$A3024))</f>
        <v>889263</v>
      </c>
      <c r="T3024">
        <f>SUMIFS(COT!K:K,COT!$A:$A,YEAR(daily!$A3024),COT!$B:$B,WEEKNUM(daily!$A3024))</f>
        <v>97188</v>
      </c>
      <c r="U3024">
        <f>SUMIFS(COT!L:L,COT!$A:$A,YEAR(daily!$A3024),COT!$B:$B,WEEKNUM(daily!$A3024))</f>
        <v>60520</v>
      </c>
      <c r="V3024">
        <f>SUMIFS(COT!M:M,COT!$A:$A,YEAR(daily!$A3024),COT!$B:$B,WEEKNUM(daily!$A3024))</f>
        <v>145</v>
      </c>
      <c r="W3024">
        <f>SUMIFS(COT!N:N,COT!$A:$A,YEAR(daily!$A3024),COT!$B:$B,WEEKNUM(daily!$A3024))</f>
        <v>79</v>
      </c>
      <c r="X3024">
        <f>SUMIFS(COT!O:O,COT!$A:$A,YEAR(daily!$A3024),COT!$B:$B,WEEKNUM(daily!$A3024))</f>
        <v>174</v>
      </c>
      <c r="Y3024">
        <f>SUMIFS(COT!P:P,COT!$A:$A,YEAR(daily!$A3024),COT!$B:$B,WEEKNUM(daily!$A3024))</f>
        <v>94</v>
      </c>
      <c r="Z3024">
        <f>SUMIFS(COT!Q:Q,COT!$A:$A,YEAR(daily!$A3024),COT!$B:$B,WEEKNUM(daily!$A3024))</f>
        <v>94</v>
      </c>
      <c r="AA3024">
        <f>SUMIFS(Saudi!B:B,Saudi!$A:$A,YEAR(daily!$A3024))</f>
        <v>1247.3979999999999</v>
      </c>
      <c r="AB3024">
        <f>SUMIFS(Saudi!C:C,Saudi!$A:$A,YEAR(daily!$A3024))</f>
        <v>917.10500000000002</v>
      </c>
      <c r="AC3024">
        <f>SUMIFS(Saudi!F:F,Saudi!$A:$A,YEAR(daily!$A3024))</f>
        <v>4333558</v>
      </c>
      <c r="AD3024">
        <f>SUMIFS(Saudi!G:G,Saudi!$A:$A,YEAR(daily!$A3024))</f>
        <v>94.208739238439748</v>
      </c>
      <c r="AE3024">
        <f>SUMIFS(Saudi!H:H,Saudi!$A:$A,YEAR(daily!$A3024))</f>
        <v>408259035.59665447</v>
      </c>
      <c r="AF3024" s="5">
        <f t="shared" si="119"/>
        <v>3</v>
      </c>
      <c r="AG3024" s="5">
        <f t="shared" si="120"/>
        <v>2012</v>
      </c>
    </row>
    <row r="3025" spans="1:33">
      <c r="A3025" s="3">
        <v>40977</v>
      </c>
      <c r="B3025" s="1">
        <v>171142</v>
      </c>
      <c r="C3025" s="1">
        <v>166784</v>
      </c>
      <c r="D3025" s="1">
        <v>96169</v>
      </c>
      <c r="E3025" s="1">
        <v>107.4</v>
      </c>
      <c r="F3025" s="1">
        <v>108.33</v>
      </c>
      <c r="G3025" s="1">
        <v>108.73</v>
      </c>
      <c r="H3025" s="2">
        <v>53.4</v>
      </c>
      <c r="I3025" s="2">
        <v>31.3</v>
      </c>
      <c r="J3025" s="2">
        <v>90.9</v>
      </c>
      <c r="K3025" s="2">
        <v>89.6</v>
      </c>
      <c r="L3025">
        <f>SUMIFS(US!B:B,US!$D:$D,YEAR(daily!$A3025),US!$E:$E,MONTH(daily!$A3025))</f>
        <v>10844</v>
      </c>
      <c r="M3025">
        <f>SUMIFS(US!C:C,US!$D:$D,YEAR(daily!$A3025),US!$E:$E,MONTH(daily!$A3025))</f>
        <v>18164</v>
      </c>
      <c r="N3025">
        <f>SUMIFS(COT!E:E,COT!$A:$A,YEAR(daily!$A3025),COT!$B:$B,WEEKNUM(daily!$A3025))</f>
        <v>1584849</v>
      </c>
      <c r="O3025">
        <f>SUMIFS(COT!F:F,COT!$A:$A,YEAR(daily!$A3025),COT!$B:$B,WEEKNUM(daily!$A3025))</f>
        <v>396749</v>
      </c>
      <c r="P3025">
        <f>SUMIFS(COT!G:G,COT!$A:$A,YEAR(daily!$A3025),COT!$B:$B,WEEKNUM(daily!$A3025))</f>
        <v>159797</v>
      </c>
      <c r="Q3025">
        <f>SUMIFS(COT!H:H,COT!$A:$A,YEAR(daily!$A3025),COT!$B:$B,WEEKNUM(daily!$A3025))</f>
        <v>475269</v>
      </c>
      <c r="R3025">
        <f>SUMIFS(COT!I:I,COT!$A:$A,YEAR(daily!$A3025),COT!$B:$B,WEEKNUM(daily!$A3025))</f>
        <v>615643</v>
      </c>
      <c r="S3025">
        <f>SUMIFS(COT!J:J,COT!$A:$A,YEAR(daily!$A3025),COT!$B:$B,WEEKNUM(daily!$A3025))</f>
        <v>889263</v>
      </c>
      <c r="T3025">
        <f>SUMIFS(COT!K:K,COT!$A:$A,YEAR(daily!$A3025),COT!$B:$B,WEEKNUM(daily!$A3025))</f>
        <v>97188</v>
      </c>
      <c r="U3025">
        <f>SUMIFS(COT!L:L,COT!$A:$A,YEAR(daily!$A3025),COT!$B:$B,WEEKNUM(daily!$A3025))</f>
        <v>60520</v>
      </c>
      <c r="V3025">
        <f>SUMIFS(COT!M:M,COT!$A:$A,YEAR(daily!$A3025),COT!$B:$B,WEEKNUM(daily!$A3025))</f>
        <v>145</v>
      </c>
      <c r="W3025">
        <f>SUMIFS(COT!N:N,COT!$A:$A,YEAR(daily!$A3025),COT!$B:$B,WEEKNUM(daily!$A3025))</f>
        <v>79</v>
      </c>
      <c r="X3025">
        <f>SUMIFS(COT!O:O,COT!$A:$A,YEAR(daily!$A3025),COT!$B:$B,WEEKNUM(daily!$A3025))</f>
        <v>174</v>
      </c>
      <c r="Y3025">
        <f>SUMIFS(COT!P:P,COT!$A:$A,YEAR(daily!$A3025),COT!$B:$B,WEEKNUM(daily!$A3025))</f>
        <v>94</v>
      </c>
      <c r="Z3025">
        <f>SUMIFS(COT!Q:Q,COT!$A:$A,YEAR(daily!$A3025),COT!$B:$B,WEEKNUM(daily!$A3025))</f>
        <v>94</v>
      </c>
      <c r="AA3025">
        <f>SUMIFS(Saudi!B:B,Saudi!$A:$A,YEAR(daily!$A3025))</f>
        <v>1247.3979999999999</v>
      </c>
      <c r="AB3025">
        <f>SUMIFS(Saudi!C:C,Saudi!$A:$A,YEAR(daily!$A3025))</f>
        <v>917.10500000000002</v>
      </c>
      <c r="AC3025">
        <f>SUMIFS(Saudi!F:F,Saudi!$A:$A,YEAR(daily!$A3025))</f>
        <v>4333558</v>
      </c>
      <c r="AD3025">
        <f>SUMIFS(Saudi!G:G,Saudi!$A:$A,YEAR(daily!$A3025))</f>
        <v>94.208739238439748</v>
      </c>
      <c r="AE3025">
        <f>SUMIFS(Saudi!H:H,Saudi!$A:$A,YEAR(daily!$A3025))</f>
        <v>408259035.59665447</v>
      </c>
      <c r="AF3025" s="5">
        <f t="shared" si="119"/>
        <v>3</v>
      </c>
      <c r="AG3025" s="5">
        <f t="shared" si="120"/>
        <v>2012</v>
      </c>
    </row>
    <row r="3026" spans="1:33">
      <c r="A3026" s="3">
        <v>40980</v>
      </c>
      <c r="B3026" s="1">
        <v>148387</v>
      </c>
      <c r="C3026" s="1">
        <v>164042</v>
      </c>
      <c r="D3026" s="1">
        <v>96121</v>
      </c>
      <c r="E3026" s="1">
        <v>106.34</v>
      </c>
      <c r="F3026" s="1">
        <v>107.34</v>
      </c>
      <c r="G3026" s="1">
        <v>107.77</v>
      </c>
      <c r="H3026" s="2">
        <v>53.4</v>
      </c>
      <c r="I3026" s="2">
        <v>31.3</v>
      </c>
      <c r="J3026" s="2">
        <v>90.9</v>
      </c>
      <c r="K3026" s="2">
        <v>89.6</v>
      </c>
      <c r="L3026">
        <f>SUMIFS(US!B:B,US!$D:$D,YEAR(daily!$A3026),US!$E:$E,MONTH(daily!$A3026))</f>
        <v>10844</v>
      </c>
      <c r="M3026">
        <f>SUMIFS(US!C:C,US!$D:$D,YEAR(daily!$A3026),US!$E:$E,MONTH(daily!$A3026))</f>
        <v>18164</v>
      </c>
      <c r="N3026">
        <f>SUMIFS(COT!E:E,COT!$A:$A,YEAR(daily!$A3026),COT!$B:$B,WEEKNUM(daily!$A3026))</f>
        <v>1579060</v>
      </c>
      <c r="O3026">
        <f>SUMIFS(COT!F:F,COT!$A:$A,YEAR(daily!$A3026),COT!$B:$B,WEEKNUM(daily!$A3026))</f>
        <v>408952</v>
      </c>
      <c r="P3026">
        <f>SUMIFS(COT!G:G,COT!$A:$A,YEAR(daily!$A3026),COT!$B:$B,WEEKNUM(daily!$A3026))</f>
        <v>165778</v>
      </c>
      <c r="Q3026">
        <f>SUMIFS(COT!H:H,COT!$A:$A,YEAR(daily!$A3026),COT!$B:$B,WEEKNUM(daily!$A3026))</f>
        <v>465557</v>
      </c>
      <c r="R3026">
        <f>SUMIFS(COT!I:I,COT!$A:$A,YEAR(daily!$A3026),COT!$B:$B,WEEKNUM(daily!$A3026))</f>
        <v>606023</v>
      </c>
      <c r="S3026">
        <f>SUMIFS(COT!J:J,COT!$A:$A,YEAR(daily!$A3026),COT!$B:$B,WEEKNUM(daily!$A3026))</f>
        <v>884640</v>
      </c>
      <c r="T3026">
        <f>SUMIFS(COT!K:K,COT!$A:$A,YEAR(daily!$A3026),COT!$B:$B,WEEKNUM(daily!$A3026))</f>
        <v>98528</v>
      </c>
      <c r="U3026">
        <f>SUMIFS(COT!L:L,COT!$A:$A,YEAR(daily!$A3026),COT!$B:$B,WEEKNUM(daily!$A3026))</f>
        <v>63085</v>
      </c>
      <c r="V3026">
        <f>SUMIFS(COT!M:M,COT!$A:$A,YEAR(daily!$A3026),COT!$B:$B,WEEKNUM(daily!$A3026))</f>
        <v>138</v>
      </c>
      <c r="W3026">
        <f>SUMIFS(COT!N:N,COT!$A:$A,YEAR(daily!$A3026),COT!$B:$B,WEEKNUM(daily!$A3026))</f>
        <v>80</v>
      </c>
      <c r="X3026">
        <f>SUMIFS(COT!O:O,COT!$A:$A,YEAR(daily!$A3026),COT!$B:$B,WEEKNUM(daily!$A3026))</f>
        <v>169</v>
      </c>
      <c r="Y3026">
        <f>SUMIFS(COT!P:P,COT!$A:$A,YEAR(daily!$A3026),COT!$B:$B,WEEKNUM(daily!$A3026))</f>
        <v>89</v>
      </c>
      <c r="Z3026">
        <f>SUMIFS(COT!Q:Q,COT!$A:$A,YEAR(daily!$A3026),COT!$B:$B,WEEKNUM(daily!$A3026))</f>
        <v>90</v>
      </c>
      <c r="AA3026">
        <f>SUMIFS(Saudi!B:B,Saudi!$A:$A,YEAR(daily!$A3026))</f>
        <v>1247.3979999999999</v>
      </c>
      <c r="AB3026">
        <f>SUMIFS(Saudi!C:C,Saudi!$A:$A,YEAR(daily!$A3026))</f>
        <v>917.10500000000002</v>
      </c>
      <c r="AC3026">
        <f>SUMIFS(Saudi!F:F,Saudi!$A:$A,YEAR(daily!$A3026))</f>
        <v>4333558</v>
      </c>
      <c r="AD3026">
        <f>SUMIFS(Saudi!G:G,Saudi!$A:$A,YEAR(daily!$A3026))</f>
        <v>94.208739238439748</v>
      </c>
      <c r="AE3026">
        <f>SUMIFS(Saudi!H:H,Saudi!$A:$A,YEAR(daily!$A3026))</f>
        <v>408259035.59665447</v>
      </c>
      <c r="AF3026" s="5">
        <f t="shared" si="119"/>
        <v>3</v>
      </c>
      <c r="AG3026" s="5">
        <f t="shared" si="120"/>
        <v>2012</v>
      </c>
    </row>
    <row r="3027" spans="1:33">
      <c r="A3027" s="3">
        <v>40981</v>
      </c>
      <c r="B3027" s="1">
        <v>122913</v>
      </c>
      <c r="C3027" s="1">
        <v>158887</v>
      </c>
      <c r="D3027" s="1">
        <v>94808</v>
      </c>
      <c r="E3027" s="1">
        <v>106.71</v>
      </c>
      <c r="F3027" s="1">
        <v>107.78</v>
      </c>
      <c r="G3027" s="1">
        <v>108.26</v>
      </c>
      <c r="H3027" s="2">
        <v>53.4</v>
      </c>
      <c r="I3027" s="2">
        <v>31.3</v>
      </c>
      <c r="J3027" s="2">
        <v>90.9</v>
      </c>
      <c r="K3027" s="2">
        <v>89.6</v>
      </c>
      <c r="L3027">
        <f>SUMIFS(US!B:B,US!$D:$D,YEAR(daily!$A3027),US!$E:$E,MONTH(daily!$A3027))</f>
        <v>10844</v>
      </c>
      <c r="M3027">
        <f>SUMIFS(US!C:C,US!$D:$D,YEAR(daily!$A3027),US!$E:$E,MONTH(daily!$A3027))</f>
        <v>18164</v>
      </c>
      <c r="N3027">
        <f>SUMIFS(COT!E:E,COT!$A:$A,YEAR(daily!$A3027),COT!$B:$B,WEEKNUM(daily!$A3027))</f>
        <v>1579060</v>
      </c>
      <c r="O3027">
        <f>SUMIFS(COT!F:F,COT!$A:$A,YEAR(daily!$A3027),COT!$B:$B,WEEKNUM(daily!$A3027))</f>
        <v>408952</v>
      </c>
      <c r="P3027">
        <f>SUMIFS(COT!G:G,COT!$A:$A,YEAR(daily!$A3027),COT!$B:$B,WEEKNUM(daily!$A3027))</f>
        <v>165778</v>
      </c>
      <c r="Q3027">
        <f>SUMIFS(COT!H:H,COT!$A:$A,YEAR(daily!$A3027),COT!$B:$B,WEEKNUM(daily!$A3027))</f>
        <v>465557</v>
      </c>
      <c r="R3027">
        <f>SUMIFS(COT!I:I,COT!$A:$A,YEAR(daily!$A3027),COT!$B:$B,WEEKNUM(daily!$A3027))</f>
        <v>606023</v>
      </c>
      <c r="S3027">
        <f>SUMIFS(COT!J:J,COT!$A:$A,YEAR(daily!$A3027),COT!$B:$B,WEEKNUM(daily!$A3027))</f>
        <v>884640</v>
      </c>
      <c r="T3027">
        <f>SUMIFS(COT!K:K,COT!$A:$A,YEAR(daily!$A3027),COT!$B:$B,WEEKNUM(daily!$A3027))</f>
        <v>98528</v>
      </c>
      <c r="U3027">
        <f>SUMIFS(COT!L:L,COT!$A:$A,YEAR(daily!$A3027),COT!$B:$B,WEEKNUM(daily!$A3027))</f>
        <v>63085</v>
      </c>
      <c r="V3027">
        <f>SUMIFS(COT!M:M,COT!$A:$A,YEAR(daily!$A3027),COT!$B:$B,WEEKNUM(daily!$A3027))</f>
        <v>138</v>
      </c>
      <c r="W3027">
        <f>SUMIFS(COT!N:N,COT!$A:$A,YEAR(daily!$A3027),COT!$B:$B,WEEKNUM(daily!$A3027))</f>
        <v>80</v>
      </c>
      <c r="X3027">
        <f>SUMIFS(COT!O:O,COT!$A:$A,YEAR(daily!$A3027),COT!$B:$B,WEEKNUM(daily!$A3027))</f>
        <v>169</v>
      </c>
      <c r="Y3027">
        <f>SUMIFS(COT!P:P,COT!$A:$A,YEAR(daily!$A3027),COT!$B:$B,WEEKNUM(daily!$A3027))</f>
        <v>89</v>
      </c>
      <c r="Z3027">
        <f>SUMIFS(COT!Q:Q,COT!$A:$A,YEAR(daily!$A3027),COT!$B:$B,WEEKNUM(daily!$A3027))</f>
        <v>90</v>
      </c>
      <c r="AA3027">
        <f>SUMIFS(Saudi!B:B,Saudi!$A:$A,YEAR(daily!$A3027))</f>
        <v>1247.3979999999999</v>
      </c>
      <c r="AB3027">
        <f>SUMIFS(Saudi!C:C,Saudi!$A:$A,YEAR(daily!$A3027))</f>
        <v>917.10500000000002</v>
      </c>
      <c r="AC3027">
        <f>SUMIFS(Saudi!F:F,Saudi!$A:$A,YEAR(daily!$A3027))</f>
        <v>4333558</v>
      </c>
      <c r="AD3027">
        <f>SUMIFS(Saudi!G:G,Saudi!$A:$A,YEAR(daily!$A3027))</f>
        <v>94.208739238439748</v>
      </c>
      <c r="AE3027">
        <f>SUMIFS(Saudi!H:H,Saudi!$A:$A,YEAR(daily!$A3027))</f>
        <v>408259035.59665447</v>
      </c>
      <c r="AF3027" s="5">
        <f t="shared" si="119"/>
        <v>3</v>
      </c>
      <c r="AG3027" s="5">
        <f t="shared" si="120"/>
        <v>2012</v>
      </c>
    </row>
    <row r="3028" spans="1:33">
      <c r="A3028" s="3">
        <v>40982</v>
      </c>
      <c r="B3028" s="1">
        <v>109489</v>
      </c>
      <c r="C3028" s="1">
        <v>157402</v>
      </c>
      <c r="D3028" s="1">
        <v>92702</v>
      </c>
      <c r="E3028" s="1">
        <v>105.43</v>
      </c>
      <c r="F3028" s="1">
        <v>106.48</v>
      </c>
      <c r="G3028" s="1">
        <v>106.98</v>
      </c>
      <c r="H3028" s="2">
        <v>53.4</v>
      </c>
      <c r="I3028" s="2">
        <v>31.3</v>
      </c>
      <c r="J3028" s="2">
        <v>90.9</v>
      </c>
      <c r="K3028" s="2">
        <v>89.6</v>
      </c>
      <c r="L3028">
        <f>SUMIFS(US!B:B,US!$D:$D,YEAR(daily!$A3028),US!$E:$E,MONTH(daily!$A3028))</f>
        <v>10844</v>
      </c>
      <c r="M3028">
        <f>SUMIFS(US!C:C,US!$D:$D,YEAR(daily!$A3028),US!$E:$E,MONTH(daily!$A3028))</f>
        <v>18164</v>
      </c>
      <c r="N3028">
        <f>SUMIFS(COT!E:E,COT!$A:$A,YEAR(daily!$A3028),COT!$B:$B,WEEKNUM(daily!$A3028))</f>
        <v>1579060</v>
      </c>
      <c r="O3028">
        <f>SUMIFS(COT!F:F,COT!$A:$A,YEAR(daily!$A3028),COT!$B:$B,WEEKNUM(daily!$A3028))</f>
        <v>408952</v>
      </c>
      <c r="P3028">
        <f>SUMIFS(COT!G:G,COT!$A:$A,YEAR(daily!$A3028),COT!$B:$B,WEEKNUM(daily!$A3028))</f>
        <v>165778</v>
      </c>
      <c r="Q3028">
        <f>SUMIFS(COT!H:H,COT!$A:$A,YEAR(daily!$A3028),COT!$B:$B,WEEKNUM(daily!$A3028))</f>
        <v>465557</v>
      </c>
      <c r="R3028">
        <f>SUMIFS(COT!I:I,COT!$A:$A,YEAR(daily!$A3028),COT!$B:$B,WEEKNUM(daily!$A3028))</f>
        <v>606023</v>
      </c>
      <c r="S3028">
        <f>SUMIFS(COT!J:J,COT!$A:$A,YEAR(daily!$A3028),COT!$B:$B,WEEKNUM(daily!$A3028))</f>
        <v>884640</v>
      </c>
      <c r="T3028">
        <f>SUMIFS(COT!K:K,COT!$A:$A,YEAR(daily!$A3028),COT!$B:$B,WEEKNUM(daily!$A3028))</f>
        <v>98528</v>
      </c>
      <c r="U3028">
        <f>SUMIFS(COT!L:L,COT!$A:$A,YEAR(daily!$A3028),COT!$B:$B,WEEKNUM(daily!$A3028))</f>
        <v>63085</v>
      </c>
      <c r="V3028">
        <f>SUMIFS(COT!M:M,COT!$A:$A,YEAR(daily!$A3028),COT!$B:$B,WEEKNUM(daily!$A3028))</f>
        <v>138</v>
      </c>
      <c r="W3028">
        <f>SUMIFS(COT!N:N,COT!$A:$A,YEAR(daily!$A3028),COT!$B:$B,WEEKNUM(daily!$A3028))</f>
        <v>80</v>
      </c>
      <c r="X3028">
        <f>SUMIFS(COT!O:O,COT!$A:$A,YEAR(daily!$A3028),COT!$B:$B,WEEKNUM(daily!$A3028))</f>
        <v>169</v>
      </c>
      <c r="Y3028">
        <f>SUMIFS(COT!P:P,COT!$A:$A,YEAR(daily!$A3028),COT!$B:$B,WEEKNUM(daily!$A3028))</f>
        <v>89</v>
      </c>
      <c r="Z3028">
        <f>SUMIFS(COT!Q:Q,COT!$A:$A,YEAR(daily!$A3028),COT!$B:$B,WEEKNUM(daily!$A3028))</f>
        <v>90</v>
      </c>
      <c r="AA3028">
        <f>SUMIFS(Saudi!B:B,Saudi!$A:$A,YEAR(daily!$A3028))</f>
        <v>1247.3979999999999</v>
      </c>
      <c r="AB3028">
        <f>SUMIFS(Saudi!C:C,Saudi!$A:$A,YEAR(daily!$A3028))</f>
        <v>917.10500000000002</v>
      </c>
      <c r="AC3028">
        <f>SUMIFS(Saudi!F:F,Saudi!$A:$A,YEAR(daily!$A3028))</f>
        <v>4333558</v>
      </c>
      <c r="AD3028">
        <f>SUMIFS(Saudi!G:G,Saudi!$A:$A,YEAR(daily!$A3028))</f>
        <v>94.208739238439748</v>
      </c>
      <c r="AE3028">
        <f>SUMIFS(Saudi!H:H,Saudi!$A:$A,YEAR(daily!$A3028))</f>
        <v>408259035.59665447</v>
      </c>
      <c r="AF3028" s="5">
        <f t="shared" si="119"/>
        <v>3</v>
      </c>
      <c r="AG3028" s="5">
        <f t="shared" si="120"/>
        <v>2012</v>
      </c>
    </row>
    <row r="3029" spans="1:33">
      <c r="A3029" s="3">
        <v>40983</v>
      </c>
      <c r="B3029" s="1">
        <v>75742</v>
      </c>
      <c r="C3029" s="1">
        <v>158762</v>
      </c>
      <c r="D3029" s="1">
        <v>96982</v>
      </c>
      <c r="E3029" s="1">
        <v>105.11</v>
      </c>
      <c r="F3029" s="1">
        <v>106.22</v>
      </c>
      <c r="G3029" s="1">
        <v>106.76</v>
      </c>
      <c r="H3029" s="2">
        <v>53.4</v>
      </c>
      <c r="I3029" s="2">
        <v>31.3</v>
      </c>
      <c r="J3029" s="2">
        <v>90.9</v>
      </c>
      <c r="K3029" s="2">
        <v>89.6</v>
      </c>
      <c r="L3029">
        <f>SUMIFS(US!B:B,US!$D:$D,YEAR(daily!$A3029),US!$E:$E,MONTH(daily!$A3029))</f>
        <v>10844</v>
      </c>
      <c r="M3029">
        <f>SUMIFS(US!C:C,US!$D:$D,YEAR(daily!$A3029),US!$E:$E,MONTH(daily!$A3029))</f>
        <v>18164</v>
      </c>
      <c r="N3029">
        <f>SUMIFS(COT!E:E,COT!$A:$A,YEAR(daily!$A3029),COT!$B:$B,WEEKNUM(daily!$A3029))</f>
        <v>1579060</v>
      </c>
      <c r="O3029">
        <f>SUMIFS(COT!F:F,COT!$A:$A,YEAR(daily!$A3029),COT!$B:$B,WEEKNUM(daily!$A3029))</f>
        <v>408952</v>
      </c>
      <c r="P3029">
        <f>SUMIFS(COT!G:G,COT!$A:$A,YEAR(daily!$A3029),COT!$B:$B,WEEKNUM(daily!$A3029))</f>
        <v>165778</v>
      </c>
      <c r="Q3029">
        <f>SUMIFS(COT!H:H,COT!$A:$A,YEAR(daily!$A3029),COT!$B:$B,WEEKNUM(daily!$A3029))</f>
        <v>465557</v>
      </c>
      <c r="R3029">
        <f>SUMIFS(COT!I:I,COT!$A:$A,YEAR(daily!$A3029),COT!$B:$B,WEEKNUM(daily!$A3029))</f>
        <v>606023</v>
      </c>
      <c r="S3029">
        <f>SUMIFS(COT!J:J,COT!$A:$A,YEAR(daily!$A3029),COT!$B:$B,WEEKNUM(daily!$A3029))</f>
        <v>884640</v>
      </c>
      <c r="T3029">
        <f>SUMIFS(COT!K:K,COT!$A:$A,YEAR(daily!$A3029),COT!$B:$B,WEEKNUM(daily!$A3029))</f>
        <v>98528</v>
      </c>
      <c r="U3029">
        <f>SUMIFS(COT!L:L,COT!$A:$A,YEAR(daily!$A3029),COT!$B:$B,WEEKNUM(daily!$A3029))</f>
        <v>63085</v>
      </c>
      <c r="V3029">
        <f>SUMIFS(COT!M:M,COT!$A:$A,YEAR(daily!$A3029),COT!$B:$B,WEEKNUM(daily!$A3029))</f>
        <v>138</v>
      </c>
      <c r="W3029">
        <f>SUMIFS(COT!N:N,COT!$A:$A,YEAR(daily!$A3029),COT!$B:$B,WEEKNUM(daily!$A3029))</f>
        <v>80</v>
      </c>
      <c r="X3029">
        <f>SUMIFS(COT!O:O,COT!$A:$A,YEAR(daily!$A3029),COT!$B:$B,WEEKNUM(daily!$A3029))</f>
        <v>169</v>
      </c>
      <c r="Y3029">
        <f>SUMIFS(COT!P:P,COT!$A:$A,YEAR(daily!$A3029),COT!$B:$B,WEEKNUM(daily!$A3029))</f>
        <v>89</v>
      </c>
      <c r="Z3029">
        <f>SUMIFS(COT!Q:Q,COT!$A:$A,YEAR(daily!$A3029),COT!$B:$B,WEEKNUM(daily!$A3029))</f>
        <v>90</v>
      </c>
      <c r="AA3029">
        <f>SUMIFS(Saudi!B:B,Saudi!$A:$A,YEAR(daily!$A3029))</f>
        <v>1247.3979999999999</v>
      </c>
      <c r="AB3029">
        <f>SUMIFS(Saudi!C:C,Saudi!$A:$A,YEAR(daily!$A3029))</f>
        <v>917.10500000000002</v>
      </c>
      <c r="AC3029">
        <f>SUMIFS(Saudi!F:F,Saudi!$A:$A,YEAR(daily!$A3029))</f>
        <v>4333558</v>
      </c>
      <c r="AD3029">
        <f>SUMIFS(Saudi!G:G,Saudi!$A:$A,YEAR(daily!$A3029))</f>
        <v>94.208739238439748</v>
      </c>
      <c r="AE3029">
        <f>SUMIFS(Saudi!H:H,Saudi!$A:$A,YEAR(daily!$A3029))</f>
        <v>408259035.59665447</v>
      </c>
      <c r="AF3029" s="5">
        <f t="shared" si="119"/>
        <v>3</v>
      </c>
      <c r="AG3029" s="5">
        <f t="shared" si="120"/>
        <v>2012</v>
      </c>
    </row>
    <row r="3030" spans="1:33">
      <c r="A3030" s="3">
        <v>40984</v>
      </c>
      <c r="B3030" s="1">
        <v>59355</v>
      </c>
      <c r="C3030" s="1">
        <v>165699</v>
      </c>
      <c r="D3030" s="1">
        <v>95839</v>
      </c>
      <c r="E3030" s="1">
        <v>107.06</v>
      </c>
      <c r="F3030" s="1">
        <v>108.07</v>
      </c>
      <c r="G3030" s="1">
        <v>108.53</v>
      </c>
      <c r="H3030" s="2">
        <v>53.4</v>
      </c>
      <c r="I3030" s="2">
        <v>31.3</v>
      </c>
      <c r="J3030" s="2">
        <v>90.9</v>
      </c>
      <c r="K3030" s="2">
        <v>89.6</v>
      </c>
      <c r="L3030">
        <f>SUMIFS(US!B:B,US!$D:$D,YEAR(daily!$A3030),US!$E:$E,MONTH(daily!$A3030))</f>
        <v>10844</v>
      </c>
      <c r="M3030">
        <f>SUMIFS(US!C:C,US!$D:$D,YEAR(daily!$A3030),US!$E:$E,MONTH(daily!$A3030))</f>
        <v>18164</v>
      </c>
      <c r="N3030">
        <f>SUMIFS(COT!E:E,COT!$A:$A,YEAR(daily!$A3030),COT!$B:$B,WEEKNUM(daily!$A3030))</f>
        <v>1579060</v>
      </c>
      <c r="O3030">
        <f>SUMIFS(COT!F:F,COT!$A:$A,YEAR(daily!$A3030),COT!$B:$B,WEEKNUM(daily!$A3030))</f>
        <v>408952</v>
      </c>
      <c r="P3030">
        <f>SUMIFS(COT!G:G,COT!$A:$A,YEAR(daily!$A3030),COT!$B:$B,WEEKNUM(daily!$A3030))</f>
        <v>165778</v>
      </c>
      <c r="Q3030">
        <f>SUMIFS(COT!H:H,COT!$A:$A,YEAR(daily!$A3030),COT!$B:$B,WEEKNUM(daily!$A3030))</f>
        <v>465557</v>
      </c>
      <c r="R3030">
        <f>SUMIFS(COT!I:I,COT!$A:$A,YEAR(daily!$A3030),COT!$B:$B,WEEKNUM(daily!$A3030))</f>
        <v>606023</v>
      </c>
      <c r="S3030">
        <f>SUMIFS(COT!J:J,COT!$A:$A,YEAR(daily!$A3030),COT!$B:$B,WEEKNUM(daily!$A3030))</f>
        <v>884640</v>
      </c>
      <c r="T3030">
        <f>SUMIFS(COT!K:K,COT!$A:$A,YEAR(daily!$A3030),COT!$B:$B,WEEKNUM(daily!$A3030))</f>
        <v>98528</v>
      </c>
      <c r="U3030">
        <f>SUMIFS(COT!L:L,COT!$A:$A,YEAR(daily!$A3030),COT!$B:$B,WEEKNUM(daily!$A3030))</f>
        <v>63085</v>
      </c>
      <c r="V3030">
        <f>SUMIFS(COT!M:M,COT!$A:$A,YEAR(daily!$A3030),COT!$B:$B,WEEKNUM(daily!$A3030))</f>
        <v>138</v>
      </c>
      <c r="W3030">
        <f>SUMIFS(COT!N:N,COT!$A:$A,YEAR(daily!$A3030),COT!$B:$B,WEEKNUM(daily!$A3030))</f>
        <v>80</v>
      </c>
      <c r="X3030">
        <f>SUMIFS(COT!O:O,COT!$A:$A,YEAR(daily!$A3030),COT!$B:$B,WEEKNUM(daily!$A3030))</f>
        <v>169</v>
      </c>
      <c r="Y3030">
        <f>SUMIFS(COT!P:P,COT!$A:$A,YEAR(daily!$A3030),COT!$B:$B,WEEKNUM(daily!$A3030))</f>
        <v>89</v>
      </c>
      <c r="Z3030">
        <f>SUMIFS(COT!Q:Q,COT!$A:$A,YEAR(daily!$A3030),COT!$B:$B,WEEKNUM(daily!$A3030))</f>
        <v>90</v>
      </c>
      <c r="AA3030">
        <f>SUMIFS(Saudi!B:B,Saudi!$A:$A,YEAR(daily!$A3030))</f>
        <v>1247.3979999999999</v>
      </c>
      <c r="AB3030">
        <f>SUMIFS(Saudi!C:C,Saudi!$A:$A,YEAR(daily!$A3030))</f>
        <v>917.10500000000002</v>
      </c>
      <c r="AC3030">
        <f>SUMIFS(Saudi!F:F,Saudi!$A:$A,YEAR(daily!$A3030))</f>
        <v>4333558</v>
      </c>
      <c r="AD3030">
        <f>SUMIFS(Saudi!G:G,Saudi!$A:$A,YEAR(daily!$A3030))</f>
        <v>94.208739238439748</v>
      </c>
      <c r="AE3030">
        <f>SUMIFS(Saudi!H:H,Saudi!$A:$A,YEAR(daily!$A3030))</f>
        <v>408259035.59665447</v>
      </c>
      <c r="AF3030" s="5">
        <f t="shared" si="119"/>
        <v>3</v>
      </c>
      <c r="AG3030" s="5">
        <f t="shared" si="120"/>
        <v>2012</v>
      </c>
    </row>
    <row r="3031" spans="1:33">
      <c r="A3031" s="3">
        <v>40987</v>
      </c>
      <c r="B3031" s="1">
        <v>22695</v>
      </c>
      <c r="C3031" s="1">
        <v>162741</v>
      </c>
      <c r="D3031" s="1">
        <v>99877</v>
      </c>
      <c r="E3031" s="1">
        <v>108.09</v>
      </c>
      <c r="F3031" s="1">
        <v>109</v>
      </c>
      <c r="G3031" s="1">
        <v>109.39</v>
      </c>
      <c r="H3031" s="2">
        <v>53.4</v>
      </c>
      <c r="I3031" s="2">
        <v>31.3</v>
      </c>
      <c r="J3031" s="2">
        <v>90.9</v>
      </c>
      <c r="K3031" s="2">
        <v>89.6</v>
      </c>
      <c r="L3031">
        <f>SUMIFS(US!B:B,US!$D:$D,YEAR(daily!$A3031),US!$E:$E,MONTH(daily!$A3031))</f>
        <v>10844</v>
      </c>
      <c r="M3031">
        <f>SUMIFS(US!C:C,US!$D:$D,YEAR(daily!$A3031),US!$E:$E,MONTH(daily!$A3031))</f>
        <v>18164</v>
      </c>
      <c r="N3031">
        <f>SUMIFS(COT!E:E,COT!$A:$A,YEAR(daily!$A3031),COT!$B:$B,WEEKNUM(daily!$A3031))</f>
        <v>1558284</v>
      </c>
      <c r="O3031">
        <f>SUMIFS(COT!F:F,COT!$A:$A,YEAR(daily!$A3031),COT!$B:$B,WEEKNUM(daily!$A3031))</f>
        <v>394918</v>
      </c>
      <c r="P3031">
        <f>SUMIFS(COT!G:G,COT!$A:$A,YEAR(daily!$A3031),COT!$B:$B,WEEKNUM(daily!$A3031))</f>
        <v>160326</v>
      </c>
      <c r="Q3031">
        <f>SUMIFS(COT!H:H,COT!$A:$A,YEAR(daily!$A3031),COT!$B:$B,WEEKNUM(daily!$A3031))</f>
        <v>459794</v>
      </c>
      <c r="R3031">
        <f>SUMIFS(COT!I:I,COT!$A:$A,YEAR(daily!$A3031),COT!$B:$B,WEEKNUM(daily!$A3031))</f>
        <v>606909</v>
      </c>
      <c r="S3031">
        <f>SUMIFS(COT!J:J,COT!$A:$A,YEAR(daily!$A3031),COT!$B:$B,WEEKNUM(daily!$A3031))</f>
        <v>876458</v>
      </c>
      <c r="T3031">
        <f>SUMIFS(COT!K:K,COT!$A:$A,YEAR(daily!$A3031),COT!$B:$B,WEEKNUM(daily!$A3031))</f>
        <v>96663</v>
      </c>
      <c r="U3031">
        <f>SUMIFS(COT!L:L,COT!$A:$A,YEAR(daily!$A3031),COT!$B:$B,WEEKNUM(daily!$A3031))</f>
        <v>61706</v>
      </c>
      <c r="V3031">
        <f>SUMIFS(COT!M:M,COT!$A:$A,YEAR(daily!$A3031),COT!$B:$B,WEEKNUM(daily!$A3031))</f>
        <v>129</v>
      </c>
      <c r="W3031">
        <f>SUMIFS(COT!N:N,COT!$A:$A,YEAR(daily!$A3031),COT!$B:$B,WEEKNUM(daily!$A3031))</f>
        <v>81</v>
      </c>
      <c r="X3031">
        <f>SUMIFS(COT!O:O,COT!$A:$A,YEAR(daily!$A3031),COT!$B:$B,WEEKNUM(daily!$A3031))</f>
        <v>158</v>
      </c>
      <c r="Y3031">
        <f>SUMIFS(COT!P:P,COT!$A:$A,YEAR(daily!$A3031),COT!$B:$B,WEEKNUM(daily!$A3031))</f>
        <v>85</v>
      </c>
      <c r="Z3031">
        <f>SUMIFS(COT!Q:Q,COT!$A:$A,YEAR(daily!$A3031),COT!$B:$B,WEEKNUM(daily!$A3031))</f>
        <v>92</v>
      </c>
      <c r="AA3031">
        <f>SUMIFS(Saudi!B:B,Saudi!$A:$A,YEAR(daily!$A3031))</f>
        <v>1247.3979999999999</v>
      </c>
      <c r="AB3031">
        <f>SUMIFS(Saudi!C:C,Saudi!$A:$A,YEAR(daily!$A3031))</f>
        <v>917.10500000000002</v>
      </c>
      <c r="AC3031">
        <f>SUMIFS(Saudi!F:F,Saudi!$A:$A,YEAR(daily!$A3031))</f>
        <v>4333558</v>
      </c>
      <c r="AD3031">
        <f>SUMIFS(Saudi!G:G,Saudi!$A:$A,YEAR(daily!$A3031))</f>
        <v>94.208739238439748</v>
      </c>
      <c r="AE3031">
        <f>SUMIFS(Saudi!H:H,Saudi!$A:$A,YEAR(daily!$A3031))</f>
        <v>408259035.59665447</v>
      </c>
      <c r="AF3031" s="5">
        <f t="shared" si="119"/>
        <v>3</v>
      </c>
      <c r="AG3031" s="5">
        <f t="shared" si="120"/>
        <v>2012</v>
      </c>
    </row>
    <row r="3032" spans="1:33">
      <c r="A3032" s="3">
        <v>40988</v>
      </c>
      <c r="B3032" s="1">
        <v>3453</v>
      </c>
      <c r="C3032" s="1">
        <v>163590</v>
      </c>
      <c r="D3032" s="1">
        <v>104707</v>
      </c>
      <c r="E3032" s="1">
        <v>105.61</v>
      </c>
      <c r="F3032" s="1">
        <v>106.59</v>
      </c>
      <c r="G3032" s="1">
        <v>107.07</v>
      </c>
      <c r="H3032" s="2">
        <v>53.4</v>
      </c>
      <c r="I3032" s="2">
        <v>31.3</v>
      </c>
      <c r="J3032" s="2">
        <v>90.9</v>
      </c>
      <c r="K3032" s="2">
        <v>89.6</v>
      </c>
      <c r="L3032">
        <f>SUMIFS(US!B:B,US!$D:$D,YEAR(daily!$A3032),US!$E:$E,MONTH(daily!$A3032))</f>
        <v>10844</v>
      </c>
      <c r="M3032">
        <f>SUMIFS(US!C:C,US!$D:$D,YEAR(daily!$A3032),US!$E:$E,MONTH(daily!$A3032))</f>
        <v>18164</v>
      </c>
      <c r="N3032">
        <f>SUMIFS(COT!E:E,COT!$A:$A,YEAR(daily!$A3032),COT!$B:$B,WEEKNUM(daily!$A3032))</f>
        <v>1558284</v>
      </c>
      <c r="O3032">
        <f>SUMIFS(COT!F:F,COT!$A:$A,YEAR(daily!$A3032),COT!$B:$B,WEEKNUM(daily!$A3032))</f>
        <v>394918</v>
      </c>
      <c r="P3032">
        <f>SUMIFS(COT!G:G,COT!$A:$A,YEAR(daily!$A3032),COT!$B:$B,WEEKNUM(daily!$A3032))</f>
        <v>160326</v>
      </c>
      <c r="Q3032">
        <f>SUMIFS(COT!H:H,COT!$A:$A,YEAR(daily!$A3032),COT!$B:$B,WEEKNUM(daily!$A3032))</f>
        <v>459794</v>
      </c>
      <c r="R3032">
        <f>SUMIFS(COT!I:I,COT!$A:$A,YEAR(daily!$A3032),COT!$B:$B,WEEKNUM(daily!$A3032))</f>
        <v>606909</v>
      </c>
      <c r="S3032">
        <f>SUMIFS(COT!J:J,COT!$A:$A,YEAR(daily!$A3032),COT!$B:$B,WEEKNUM(daily!$A3032))</f>
        <v>876458</v>
      </c>
      <c r="T3032">
        <f>SUMIFS(COT!K:K,COT!$A:$A,YEAR(daily!$A3032),COT!$B:$B,WEEKNUM(daily!$A3032))</f>
        <v>96663</v>
      </c>
      <c r="U3032">
        <f>SUMIFS(COT!L:L,COT!$A:$A,YEAR(daily!$A3032),COT!$B:$B,WEEKNUM(daily!$A3032))</f>
        <v>61706</v>
      </c>
      <c r="V3032">
        <f>SUMIFS(COT!M:M,COT!$A:$A,YEAR(daily!$A3032),COT!$B:$B,WEEKNUM(daily!$A3032))</f>
        <v>129</v>
      </c>
      <c r="W3032">
        <f>SUMIFS(COT!N:N,COT!$A:$A,YEAR(daily!$A3032),COT!$B:$B,WEEKNUM(daily!$A3032))</f>
        <v>81</v>
      </c>
      <c r="X3032">
        <f>SUMIFS(COT!O:O,COT!$A:$A,YEAR(daily!$A3032),COT!$B:$B,WEEKNUM(daily!$A3032))</f>
        <v>158</v>
      </c>
      <c r="Y3032">
        <f>SUMIFS(COT!P:P,COT!$A:$A,YEAR(daily!$A3032),COT!$B:$B,WEEKNUM(daily!$A3032))</f>
        <v>85</v>
      </c>
      <c r="Z3032">
        <f>SUMIFS(COT!Q:Q,COT!$A:$A,YEAR(daily!$A3032),COT!$B:$B,WEEKNUM(daily!$A3032))</f>
        <v>92</v>
      </c>
      <c r="AA3032">
        <f>SUMIFS(Saudi!B:B,Saudi!$A:$A,YEAR(daily!$A3032))</f>
        <v>1247.3979999999999</v>
      </c>
      <c r="AB3032">
        <f>SUMIFS(Saudi!C:C,Saudi!$A:$A,YEAR(daily!$A3032))</f>
        <v>917.10500000000002</v>
      </c>
      <c r="AC3032">
        <f>SUMIFS(Saudi!F:F,Saudi!$A:$A,YEAR(daily!$A3032))</f>
        <v>4333558</v>
      </c>
      <c r="AD3032">
        <f>SUMIFS(Saudi!G:G,Saudi!$A:$A,YEAR(daily!$A3032))</f>
        <v>94.208739238439748</v>
      </c>
      <c r="AE3032">
        <f>SUMIFS(Saudi!H:H,Saudi!$A:$A,YEAR(daily!$A3032))</f>
        <v>408259035.59665447</v>
      </c>
      <c r="AF3032" s="5">
        <f t="shared" si="119"/>
        <v>3</v>
      </c>
      <c r="AG3032" s="5">
        <f t="shared" si="120"/>
        <v>2012</v>
      </c>
    </row>
    <row r="3033" spans="1:33">
      <c r="A3033" s="3">
        <v>40989</v>
      </c>
      <c r="B3033" s="1">
        <v>305887</v>
      </c>
      <c r="C3033" s="1">
        <v>106550</v>
      </c>
      <c r="D3033" s="1">
        <v>73243</v>
      </c>
      <c r="E3033" s="1">
        <v>107.27</v>
      </c>
      <c r="F3033" s="1">
        <v>108.18</v>
      </c>
      <c r="G3033" s="1">
        <v>108.47</v>
      </c>
      <c r="H3033" s="2">
        <v>53.4</v>
      </c>
      <c r="I3033" s="2">
        <v>31.3</v>
      </c>
      <c r="J3033" s="2">
        <v>90.9</v>
      </c>
      <c r="K3033" s="2">
        <v>89.6</v>
      </c>
      <c r="L3033">
        <f>SUMIFS(US!B:B,US!$D:$D,YEAR(daily!$A3033),US!$E:$E,MONTH(daily!$A3033))</f>
        <v>10844</v>
      </c>
      <c r="M3033">
        <f>SUMIFS(US!C:C,US!$D:$D,YEAR(daily!$A3033),US!$E:$E,MONTH(daily!$A3033))</f>
        <v>18164</v>
      </c>
      <c r="N3033">
        <f>SUMIFS(COT!E:E,COT!$A:$A,YEAR(daily!$A3033),COT!$B:$B,WEEKNUM(daily!$A3033))</f>
        <v>1558284</v>
      </c>
      <c r="O3033">
        <f>SUMIFS(COT!F:F,COT!$A:$A,YEAR(daily!$A3033),COT!$B:$B,WEEKNUM(daily!$A3033))</f>
        <v>394918</v>
      </c>
      <c r="P3033">
        <f>SUMIFS(COT!G:G,COT!$A:$A,YEAR(daily!$A3033),COT!$B:$B,WEEKNUM(daily!$A3033))</f>
        <v>160326</v>
      </c>
      <c r="Q3033">
        <f>SUMIFS(COT!H:H,COT!$A:$A,YEAR(daily!$A3033),COT!$B:$B,WEEKNUM(daily!$A3033))</f>
        <v>459794</v>
      </c>
      <c r="R3033">
        <f>SUMIFS(COT!I:I,COT!$A:$A,YEAR(daily!$A3033),COT!$B:$B,WEEKNUM(daily!$A3033))</f>
        <v>606909</v>
      </c>
      <c r="S3033">
        <f>SUMIFS(COT!J:J,COT!$A:$A,YEAR(daily!$A3033),COT!$B:$B,WEEKNUM(daily!$A3033))</f>
        <v>876458</v>
      </c>
      <c r="T3033">
        <f>SUMIFS(COT!K:K,COT!$A:$A,YEAR(daily!$A3033),COT!$B:$B,WEEKNUM(daily!$A3033))</f>
        <v>96663</v>
      </c>
      <c r="U3033">
        <f>SUMIFS(COT!L:L,COT!$A:$A,YEAR(daily!$A3033),COT!$B:$B,WEEKNUM(daily!$A3033))</f>
        <v>61706</v>
      </c>
      <c r="V3033">
        <f>SUMIFS(COT!M:M,COT!$A:$A,YEAR(daily!$A3033),COT!$B:$B,WEEKNUM(daily!$A3033))</f>
        <v>129</v>
      </c>
      <c r="W3033">
        <f>SUMIFS(COT!N:N,COT!$A:$A,YEAR(daily!$A3033),COT!$B:$B,WEEKNUM(daily!$A3033))</f>
        <v>81</v>
      </c>
      <c r="X3033">
        <f>SUMIFS(COT!O:O,COT!$A:$A,YEAR(daily!$A3033),COT!$B:$B,WEEKNUM(daily!$A3033))</f>
        <v>158</v>
      </c>
      <c r="Y3033">
        <f>SUMIFS(COT!P:P,COT!$A:$A,YEAR(daily!$A3033),COT!$B:$B,WEEKNUM(daily!$A3033))</f>
        <v>85</v>
      </c>
      <c r="Z3033">
        <f>SUMIFS(COT!Q:Q,COT!$A:$A,YEAR(daily!$A3033),COT!$B:$B,WEEKNUM(daily!$A3033))</f>
        <v>92</v>
      </c>
      <c r="AA3033">
        <f>SUMIFS(Saudi!B:B,Saudi!$A:$A,YEAR(daily!$A3033))</f>
        <v>1247.3979999999999</v>
      </c>
      <c r="AB3033">
        <f>SUMIFS(Saudi!C:C,Saudi!$A:$A,YEAR(daily!$A3033))</f>
        <v>917.10500000000002</v>
      </c>
      <c r="AC3033">
        <f>SUMIFS(Saudi!F:F,Saudi!$A:$A,YEAR(daily!$A3033))</f>
        <v>4333558</v>
      </c>
      <c r="AD3033">
        <f>SUMIFS(Saudi!G:G,Saudi!$A:$A,YEAR(daily!$A3033))</f>
        <v>94.208739238439748</v>
      </c>
      <c r="AE3033">
        <f>SUMIFS(Saudi!H:H,Saudi!$A:$A,YEAR(daily!$A3033))</f>
        <v>408259035.59665447</v>
      </c>
      <c r="AF3033" s="5">
        <f t="shared" si="119"/>
        <v>3</v>
      </c>
      <c r="AG3033" s="5">
        <f t="shared" si="120"/>
        <v>2012</v>
      </c>
    </row>
    <row r="3034" spans="1:33">
      <c r="A3034" s="3">
        <v>40990</v>
      </c>
      <c r="B3034" s="1">
        <v>300458</v>
      </c>
      <c r="C3034" s="1">
        <v>107965</v>
      </c>
      <c r="D3034" s="1">
        <v>73966</v>
      </c>
      <c r="E3034" s="1">
        <v>105.35</v>
      </c>
      <c r="F3034" s="1">
        <v>106.29</v>
      </c>
      <c r="G3034" s="1">
        <v>106.61</v>
      </c>
      <c r="H3034" s="2">
        <v>53.4</v>
      </c>
      <c r="I3034" s="2">
        <v>31.3</v>
      </c>
      <c r="J3034" s="2">
        <v>90.9</v>
      </c>
      <c r="K3034" s="2">
        <v>89.6</v>
      </c>
      <c r="L3034">
        <f>SUMIFS(US!B:B,US!$D:$D,YEAR(daily!$A3034),US!$E:$E,MONTH(daily!$A3034))</f>
        <v>10844</v>
      </c>
      <c r="M3034">
        <f>SUMIFS(US!C:C,US!$D:$D,YEAR(daily!$A3034),US!$E:$E,MONTH(daily!$A3034))</f>
        <v>18164</v>
      </c>
      <c r="N3034">
        <f>SUMIFS(COT!E:E,COT!$A:$A,YEAR(daily!$A3034),COT!$B:$B,WEEKNUM(daily!$A3034))</f>
        <v>1558284</v>
      </c>
      <c r="O3034">
        <f>SUMIFS(COT!F:F,COT!$A:$A,YEAR(daily!$A3034),COT!$B:$B,WEEKNUM(daily!$A3034))</f>
        <v>394918</v>
      </c>
      <c r="P3034">
        <f>SUMIFS(COT!G:G,COT!$A:$A,YEAR(daily!$A3034),COT!$B:$B,WEEKNUM(daily!$A3034))</f>
        <v>160326</v>
      </c>
      <c r="Q3034">
        <f>SUMIFS(COT!H:H,COT!$A:$A,YEAR(daily!$A3034),COT!$B:$B,WEEKNUM(daily!$A3034))</f>
        <v>459794</v>
      </c>
      <c r="R3034">
        <f>SUMIFS(COT!I:I,COT!$A:$A,YEAR(daily!$A3034),COT!$B:$B,WEEKNUM(daily!$A3034))</f>
        <v>606909</v>
      </c>
      <c r="S3034">
        <f>SUMIFS(COT!J:J,COT!$A:$A,YEAR(daily!$A3034),COT!$B:$B,WEEKNUM(daily!$A3034))</f>
        <v>876458</v>
      </c>
      <c r="T3034">
        <f>SUMIFS(COT!K:K,COT!$A:$A,YEAR(daily!$A3034),COT!$B:$B,WEEKNUM(daily!$A3034))</f>
        <v>96663</v>
      </c>
      <c r="U3034">
        <f>SUMIFS(COT!L:L,COT!$A:$A,YEAR(daily!$A3034),COT!$B:$B,WEEKNUM(daily!$A3034))</f>
        <v>61706</v>
      </c>
      <c r="V3034">
        <f>SUMIFS(COT!M:M,COT!$A:$A,YEAR(daily!$A3034),COT!$B:$B,WEEKNUM(daily!$A3034))</f>
        <v>129</v>
      </c>
      <c r="W3034">
        <f>SUMIFS(COT!N:N,COT!$A:$A,YEAR(daily!$A3034),COT!$B:$B,WEEKNUM(daily!$A3034))</f>
        <v>81</v>
      </c>
      <c r="X3034">
        <f>SUMIFS(COT!O:O,COT!$A:$A,YEAR(daily!$A3034),COT!$B:$B,WEEKNUM(daily!$A3034))</f>
        <v>158</v>
      </c>
      <c r="Y3034">
        <f>SUMIFS(COT!P:P,COT!$A:$A,YEAR(daily!$A3034),COT!$B:$B,WEEKNUM(daily!$A3034))</f>
        <v>85</v>
      </c>
      <c r="Z3034">
        <f>SUMIFS(COT!Q:Q,COT!$A:$A,YEAR(daily!$A3034),COT!$B:$B,WEEKNUM(daily!$A3034))</f>
        <v>92</v>
      </c>
      <c r="AA3034">
        <f>SUMIFS(Saudi!B:B,Saudi!$A:$A,YEAR(daily!$A3034))</f>
        <v>1247.3979999999999</v>
      </c>
      <c r="AB3034">
        <f>SUMIFS(Saudi!C:C,Saudi!$A:$A,YEAR(daily!$A3034))</f>
        <v>917.10500000000002</v>
      </c>
      <c r="AC3034">
        <f>SUMIFS(Saudi!F:F,Saudi!$A:$A,YEAR(daily!$A3034))</f>
        <v>4333558</v>
      </c>
      <c r="AD3034">
        <f>SUMIFS(Saudi!G:G,Saudi!$A:$A,YEAR(daily!$A3034))</f>
        <v>94.208739238439748</v>
      </c>
      <c r="AE3034">
        <f>SUMIFS(Saudi!H:H,Saudi!$A:$A,YEAR(daily!$A3034))</f>
        <v>408259035.59665447</v>
      </c>
      <c r="AF3034" s="5">
        <f t="shared" si="119"/>
        <v>3</v>
      </c>
      <c r="AG3034" s="5">
        <f t="shared" si="120"/>
        <v>2012</v>
      </c>
    </row>
    <row r="3035" spans="1:33">
      <c r="A3035" s="3">
        <v>40991</v>
      </c>
      <c r="B3035" s="1">
        <v>299243</v>
      </c>
      <c r="C3035" s="1">
        <v>106791</v>
      </c>
      <c r="D3035" s="1">
        <v>74685</v>
      </c>
      <c r="E3035" s="1">
        <v>106.87</v>
      </c>
      <c r="F3035" s="1">
        <v>107.79</v>
      </c>
      <c r="G3035" s="1">
        <v>108.1</v>
      </c>
      <c r="H3035" s="2">
        <v>53.4</v>
      </c>
      <c r="I3035" s="2">
        <v>31.3</v>
      </c>
      <c r="J3035" s="2">
        <v>90.9</v>
      </c>
      <c r="K3035" s="2">
        <v>89.6</v>
      </c>
      <c r="L3035">
        <f>SUMIFS(US!B:B,US!$D:$D,YEAR(daily!$A3035),US!$E:$E,MONTH(daily!$A3035))</f>
        <v>10844</v>
      </c>
      <c r="M3035">
        <f>SUMIFS(US!C:C,US!$D:$D,YEAR(daily!$A3035),US!$E:$E,MONTH(daily!$A3035))</f>
        <v>18164</v>
      </c>
      <c r="N3035">
        <f>SUMIFS(COT!E:E,COT!$A:$A,YEAR(daily!$A3035),COT!$B:$B,WEEKNUM(daily!$A3035))</f>
        <v>1558284</v>
      </c>
      <c r="O3035">
        <f>SUMIFS(COT!F:F,COT!$A:$A,YEAR(daily!$A3035),COT!$B:$B,WEEKNUM(daily!$A3035))</f>
        <v>394918</v>
      </c>
      <c r="P3035">
        <f>SUMIFS(COT!G:G,COT!$A:$A,YEAR(daily!$A3035),COT!$B:$B,WEEKNUM(daily!$A3035))</f>
        <v>160326</v>
      </c>
      <c r="Q3035">
        <f>SUMIFS(COT!H:H,COT!$A:$A,YEAR(daily!$A3035),COT!$B:$B,WEEKNUM(daily!$A3035))</f>
        <v>459794</v>
      </c>
      <c r="R3035">
        <f>SUMIFS(COT!I:I,COT!$A:$A,YEAR(daily!$A3035),COT!$B:$B,WEEKNUM(daily!$A3035))</f>
        <v>606909</v>
      </c>
      <c r="S3035">
        <f>SUMIFS(COT!J:J,COT!$A:$A,YEAR(daily!$A3035),COT!$B:$B,WEEKNUM(daily!$A3035))</f>
        <v>876458</v>
      </c>
      <c r="T3035">
        <f>SUMIFS(COT!K:K,COT!$A:$A,YEAR(daily!$A3035),COT!$B:$B,WEEKNUM(daily!$A3035))</f>
        <v>96663</v>
      </c>
      <c r="U3035">
        <f>SUMIFS(COT!L:L,COT!$A:$A,YEAR(daily!$A3035),COT!$B:$B,WEEKNUM(daily!$A3035))</f>
        <v>61706</v>
      </c>
      <c r="V3035">
        <f>SUMIFS(COT!M:M,COT!$A:$A,YEAR(daily!$A3035),COT!$B:$B,WEEKNUM(daily!$A3035))</f>
        <v>129</v>
      </c>
      <c r="W3035">
        <f>SUMIFS(COT!N:N,COT!$A:$A,YEAR(daily!$A3035),COT!$B:$B,WEEKNUM(daily!$A3035))</f>
        <v>81</v>
      </c>
      <c r="X3035">
        <f>SUMIFS(COT!O:O,COT!$A:$A,YEAR(daily!$A3035),COT!$B:$B,WEEKNUM(daily!$A3035))</f>
        <v>158</v>
      </c>
      <c r="Y3035">
        <f>SUMIFS(COT!P:P,COT!$A:$A,YEAR(daily!$A3035),COT!$B:$B,WEEKNUM(daily!$A3035))</f>
        <v>85</v>
      </c>
      <c r="Z3035">
        <f>SUMIFS(COT!Q:Q,COT!$A:$A,YEAR(daily!$A3035),COT!$B:$B,WEEKNUM(daily!$A3035))</f>
        <v>92</v>
      </c>
      <c r="AA3035">
        <f>SUMIFS(Saudi!B:B,Saudi!$A:$A,YEAR(daily!$A3035))</f>
        <v>1247.3979999999999</v>
      </c>
      <c r="AB3035">
        <f>SUMIFS(Saudi!C:C,Saudi!$A:$A,YEAR(daily!$A3035))</f>
        <v>917.10500000000002</v>
      </c>
      <c r="AC3035">
        <f>SUMIFS(Saudi!F:F,Saudi!$A:$A,YEAR(daily!$A3035))</f>
        <v>4333558</v>
      </c>
      <c r="AD3035">
        <f>SUMIFS(Saudi!G:G,Saudi!$A:$A,YEAR(daily!$A3035))</f>
        <v>94.208739238439748</v>
      </c>
      <c r="AE3035">
        <f>SUMIFS(Saudi!H:H,Saudi!$A:$A,YEAR(daily!$A3035))</f>
        <v>408259035.59665447</v>
      </c>
      <c r="AF3035" s="5">
        <f t="shared" si="119"/>
        <v>3</v>
      </c>
      <c r="AG3035" s="5">
        <f t="shared" si="120"/>
        <v>2012</v>
      </c>
    </row>
    <row r="3036" spans="1:33">
      <c r="A3036" s="3">
        <v>40994</v>
      </c>
      <c r="B3036" s="1">
        <v>296036</v>
      </c>
      <c r="C3036" s="1">
        <v>106253</v>
      </c>
      <c r="D3036" s="1">
        <v>75878</v>
      </c>
      <c r="E3036" s="1">
        <v>107.03</v>
      </c>
      <c r="F3036" s="1">
        <v>108.02</v>
      </c>
      <c r="G3036" s="1">
        <v>108.36</v>
      </c>
      <c r="H3036" s="2">
        <v>53.4</v>
      </c>
      <c r="I3036" s="2">
        <v>31.3</v>
      </c>
      <c r="J3036" s="2">
        <v>90.9</v>
      </c>
      <c r="K3036" s="2">
        <v>89.6</v>
      </c>
      <c r="L3036">
        <f>SUMIFS(US!B:B,US!$D:$D,YEAR(daily!$A3036),US!$E:$E,MONTH(daily!$A3036))</f>
        <v>10844</v>
      </c>
      <c r="M3036">
        <f>SUMIFS(US!C:C,US!$D:$D,YEAR(daily!$A3036),US!$E:$E,MONTH(daily!$A3036))</f>
        <v>18164</v>
      </c>
      <c r="N3036">
        <f>SUMIFS(COT!E:E,COT!$A:$A,YEAR(daily!$A3036),COT!$B:$B,WEEKNUM(daily!$A3036))</f>
        <v>1562147</v>
      </c>
      <c r="O3036">
        <f>SUMIFS(COT!F:F,COT!$A:$A,YEAR(daily!$A3036),COT!$B:$B,WEEKNUM(daily!$A3036))</f>
        <v>387687</v>
      </c>
      <c r="P3036">
        <f>SUMIFS(COT!G:G,COT!$A:$A,YEAR(daily!$A3036),COT!$B:$B,WEEKNUM(daily!$A3036))</f>
        <v>158235</v>
      </c>
      <c r="Q3036">
        <f>SUMIFS(COT!H:H,COT!$A:$A,YEAR(daily!$A3036),COT!$B:$B,WEEKNUM(daily!$A3036))</f>
        <v>464723</v>
      </c>
      <c r="R3036">
        <f>SUMIFS(COT!I:I,COT!$A:$A,YEAR(daily!$A3036),COT!$B:$B,WEEKNUM(daily!$A3036))</f>
        <v>613378</v>
      </c>
      <c r="S3036">
        <f>SUMIFS(COT!J:J,COT!$A:$A,YEAR(daily!$A3036),COT!$B:$B,WEEKNUM(daily!$A3036))</f>
        <v>877327</v>
      </c>
      <c r="T3036">
        <f>SUMIFS(COT!K:K,COT!$A:$A,YEAR(daily!$A3036),COT!$B:$B,WEEKNUM(daily!$A3036))</f>
        <v>96359</v>
      </c>
      <c r="U3036">
        <f>SUMIFS(COT!L:L,COT!$A:$A,YEAR(daily!$A3036),COT!$B:$B,WEEKNUM(daily!$A3036))</f>
        <v>61862</v>
      </c>
      <c r="V3036">
        <f>SUMIFS(COT!M:M,COT!$A:$A,YEAR(daily!$A3036),COT!$B:$B,WEEKNUM(daily!$A3036))</f>
        <v>133</v>
      </c>
      <c r="W3036">
        <f>SUMIFS(COT!N:N,COT!$A:$A,YEAR(daily!$A3036),COT!$B:$B,WEEKNUM(daily!$A3036))</f>
        <v>79</v>
      </c>
      <c r="X3036">
        <f>SUMIFS(COT!O:O,COT!$A:$A,YEAR(daily!$A3036),COT!$B:$B,WEEKNUM(daily!$A3036))</f>
        <v>156</v>
      </c>
      <c r="Y3036">
        <f>SUMIFS(COT!P:P,COT!$A:$A,YEAR(daily!$A3036),COT!$B:$B,WEEKNUM(daily!$A3036))</f>
        <v>89</v>
      </c>
      <c r="Z3036">
        <f>SUMIFS(COT!Q:Q,COT!$A:$A,YEAR(daily!$A3036),COT!$B:$B,WEEKNUM(daily!$A3036))</f>
        <v>98</v>
      </c>
      <c r="AA3036">
        <f>SUMIFS(Saudi!B:B,Saudi!$A:$A,YEAR(daily!$A3036))</f>
        <v>1247.3979999999999</v>
      </c>
      <c r="AB3036">
        <f>SUMIFS(Saudi!C:C,Saudi!$A:$A,YEAR(daily!$A3036))</f>
        <v>917.10500000000002</v>
      </c>
      <c r="AC3036">
        <f>SUMIFS(Saudi!F:F,Saudi!$A:$A,YEAR(daily!$A3036))</f>
        <v>4333558</v>
      </c>
      <c r="AD3036">
        <f>SUMIFS(Saudi!G:G,Saudi!$A:$A,YEAR(daily!$A3036))</f>
        <v>94.208739238439748</v>
      </c>
      <c r="AE3036">
        <f>SUMIFS(Saudi!H:H,Saudi!$A:$A,YEAR(daily!$A3036))</f>
        <v>408259035.59665447</v>
      </c>
      <c r="AF3036" s="5">
        <f t="shared" si="119"/>
        <v>3</v>
      </c>
      <c r="AG3036" s="5">
        <f t="shared" si="120"/>
        <v>2012</v>
      </c>
    </row>
    <row r="3037" spans="1:33">
      <c r="A3037" s="3">
        <v>40995</v>
      </c>
      <c r="B3037" s="1">
        <v>297487</v>
      </c>
      <c r="C3037" s="1">
        <v>109827</v>
      </c>
      <c r="D3037" s="1">
        <v>76737</v>
      </c>
      <c r="E3037" s="1">
        <v>107.33</v>
      </c>
      <c r="F3037" s="1">
        <v>108.33</v>
      </c>
      <c r="G3037" s="1">
        <v>108.67</v>
      </c>
      <c r="H3037" s="2">
        <v>53.4</v>
      </c>
      <c r="I3037" s="2">
        <v>31.3</v>
      </c>
      <c r="J3037" s="2">
        <v>90.9</v>
      </c>
      <c r="K3037" s="2">
        <v>89.6</v>
      </c>
      <c r="L3037">
        <f>SUMIFS(US!B:B,US!$D:$D,YEAR(daily!$A3037),US!$E:$E,MONTH(daily!$A3037))</f>
        <v>10844</v>
      </c>
      <c r="M3037">
        <f>SUMIFS(US!C:C,US!$D:$D,YEAR(daily!$A3037),US!$E:$E,MONTH(daily!$A3037))</f>
        <v>18164</v>
      </c>
      <c r="N3037">
        <f>SUMIFS(COT!E:E,COT!$A:$A,YEAR(daily!$A3037),COT!$B:$B,WEEKNUM(daily!$A3037))</f>
        <v>1562147</v>
      </c>
      <c r="O3037">
        <f>SUMIFS(COT!F:F,COT!$A:$A,YEAR(daily!$A3037),COT!$B:$B,WEEKNUM(daily!$A3037))</f>
        <v>387687</v>
      </c>
      <c r="P3037">
        <f>SUMIFS(COT!G:G,COT!$A:$A,YEAR(daily!$A3037),COT!$B:$B,WEEKNUM(daily!$A3037))</f>
        <v>158235</v>
      </c>
      <c r="Q3037">
        <f>SUMIFS(COT!H:H,COT!$A:$A,YEAR(daily!$A3037),COT!$B:$B,WEEKNUM(daily!$A3037))</f>
        <v>464723</v>
      </c>
      <c r="R3037">
        <f>SUMIFS(COT!I:I,COT!$A:$A,YEAR(daily!$A3037),COT!$B:$B,WEEKNUM(daily!$A3037))</f>
        <v>613378</v>
      </c>
      <c r="S3037">
        <f>SUMIFS(COT!J:J,COT!$A:$A,YEAR(daily!$A3037),COT!$B:$B,WEEKNUM(daily!$A3037))</f>
        <v>877327</v>
      </c>
      <c r="T3037">
        <f>SUMIFS(COT!K:K,COT!$A:$A,YEAR(daily!$A3037),COT!$B:$B,WEEKNUM(daily!$A3037))</f>
        <v>96359</v>
      </c>
      <c r="U3037">
        <f>SUMIFS(COT!L:L,COT!$A:$A,YEAR(daily!$A3037),COT!$B:$B,WEEKNUM(daily!$A3037))</f>
        <v>61862</v>
      </c>
      <c r="V3037">
        <f>SUMIFS(COT!M:M,COT!$A:$A,YEAR(daily!$A3037),COT!$B:$B,WEEKNUM(daily!$A3037))</f>
        <v>133</v>
      </c>
      <c r="W3037">
        <f>SUMIFS(COT!N:N,COT!$A:$A,YEAR(daily!$A3037),COT!$B:$B,WEEKNUM(daily!$A3037))</f>
        <v>79</v>
      </c>
      <c r="X3037">
        <f>SUMIFS(COT!O:O,COT!$A:$A,YEAR(daily!$A3037),COT!$B:$B,WEEKNUM(daily!$A3037))</f>
        <v>156</v>
      </c>
      <c r="Y3037">
        <f>SUMIFS(COT!P:P,COT!$A:$A,YEAR(daily!$A3037),COT!$B:$B,WEEKNUM(daily!$A3037))</f>
        <v>89</v>
      </c>
      <c r="Z3037">
        <f>SUMIFS(COT!Q:Q,COT!$A:$A,YEAR(daily!$A3037),COT!$B:$B,WEEKNUM(daily!$A3037))</f>
        <v>98</v>
      </c>
      <c r="AA3037">
        <f>SUMIFS(Saudi!B:B,Saudi!$A:$A,YEAR(daily!$A3037))</f>
        <v>1247.3979999999999</v>
      </c>
      <c r="AB3037">
        <f>SUMIFS(Saudi!C:C,Saudi!$A:$A,YEAR(daily!$A3037))</f>
        <v>917.10500000000002</v>
      </c>
      <c r="AC3037">
        <f>SUMIFS(Saudi!F:F,Saudi!$A:$A,YEAR(daily!$A3037))</f>
        <v>4333558</v>
      </c>
      <c r="AD3037">
        <f>SUMIFS(Saudi!G:G,Saudi!$A:$A,YEAR(daily!$A3037))</f>
        <v>94.208739238439748</v>
      </c>
      <c r="AE3037">
        <f>SUMIFS(Saudi!H:H,Saudi!$A:$A,YEAR(daily!$A3037))</f>
        <v>408259035.59665447</v>
      </c>
      <c r="AF3037" s="5">
        <f t="shared" si="119"/>
        <v>3</v>
      </c>
      <c r="AG3037" s="5">
        <f t="shared" si="120"/>
        <v>2012</v>
      </c>
    </row>
    <row r="3038" spans="1:33">
      <c r="A3038" s="3">
        <v>40996</v>
      </c>
      <c r="B3038" s="1">
        <v>289470</v>
      </c>
      <c r="C3038" s="1">
        <v>114204</v>
      </c>
      <c r="D3038" s="1">
        <v>77432</v>
      </c>
      <c r="E3038" s="1">
        <v>105.41</v>
      </c>
      <c r="F3038" s="1">
        <v>106.45</v>
      </c>
      <c r="G3038" s="1">
        <v>106.81</v>
      </c>
      <c r="H3038" s="2">
        <v>53.4</v>
      </c>
      <c r="I3038" s="2">
        <v>31.3</v>
      </c>
      <c r="J3038" s="2">
        <v>90.9</v>
      </c>
      <c r="K3038" s="2">
        <v>89.6</v>
      </c>
      <c r="L3038">
        <f>SUMIFS(US!B:B,US!$D:$D,YEAR(daily!$A3038),US!$E:$E,MONTH(daily!$A3038))</f>
        <v>10844</v>
      </c>
      <c r="M3038">
        <f>SUMIFS(US!C:C,US!$D:$D,YEAR(daily!$A3038),US!$E:$E,MONTH(daily!$A3038))</f>
        <v>18164</v>
      </c>
      <c r="N3038">
        <f>SUMIFS(COT!E:E,COT!$A:$A,YEAR(daily!$A3038),COT!$B:$B,WEEKNUM(daily!$A3038))</f>
        <v>1562147</v>
      </c>
      <c r="O3038">
        <f>SUMIFS(COT!F:F,COT!$A:$A,YEAR(daily!$A3038),COT!$B:$B,WEEKNUM(daily!$A3038))</f>
        <v>387687</v>
      </c>
      <c r="P3038">
        <f>SUMIFS(COT!G:G,COT!$A:$A,YEAR(daily!$A3038),COT!$B:$B,WEEKNUM(daily!$A3038))</f>
        <v>158235</v>
      </c>
      <c r="Q3038">
        <f>SUMIFS(COT!H:H,COT!$A:$A,YEAR(daily!$A3038),COT!$B:$B,WEEKNUM(daily!$A3038))</f>
        <v>464723</v>
      </c>
      <c r="R3038">
        <f>SUMIFS(COT!I:I,COT!$A:$A,YEAR(daily!$A3038),COT!$B:$B,WEEKNUM(daily!$A3038))</f>
        <v>613378</v>
      </c>
      <c r="S3038">
        <f>SUMIFS(COT!J:J,COT!$A:$A,YEAR(daily!$A3038),COT!$B:$B,WEEKNUM(daily!$A3038))</f>
        <v>877327</v>
      </c>
      <c r="T3038">
        <f>SUMIFS(COT!K:K,COT!$A:$A,YEAR(daily!$A3038),COT!$B:$B,WEEKNUM(daily!$A3038))</f>
        <v>96359</v>
      </c>
      <c r="U3038">
        <f>SUMIFS(COT!L:L,COT!$A:$A,YEAR(daily!$A3038),COT!$B:$B,WEEKNUM(daily!$A3038))</f>
        <v>61862</v>
      </c>
      <c r="V3038">
        <f>SUMIFS(COT!M:M,COT!$A:$A,YEAR(daily!$A3038),COT!$B:$B,WEEKNUM(daily!$A3038))</f>
        <v>133</v>
      </c>
      <c r="W3038">
        <f>SUMIFS(COT!N:N,COT!$A:$A,YEAR(daily!$A3038),COT!$B:$B,WEEKNUM(daily!$A3038))</f>
        <v>79</v>
      </c>
      <c r="X3038">
        <f>SUMIFS(COT!O:O,COT!$A:$A,YEAR(daily!$A3038),COT!$B:$B,WEEKNUM(daily!$A3038))</f>
        <v>156</v>
      </c>
      <c r="Y3038">
        <f>SUMIFS(COT!P:P,COT!$A:$A,YEAR(daily!$A3038),COT!$B:$B,WEEKNUM(daily!$A3038))</f>
        <v>89</v>
      </c>
      <c r="Z3038">
        <f>SUMIFS(COT!Q:Q,COT!$A:$A,YEAR(daily!$A3038),COT!$B:$B,WEEKNUM(daily!$A3038))</f>
        <v>98</v>
      </c>
      <c r="AA3038">
        <f>SUMIFS(Saudi!B:B,Saudi!$A:$A,YEAR(daily!$A3038))</f>
        <v>1247.3979999999999</v>
      </c>
      <c r="AB3038">
        <f>SUMIFS(Saudi!C:C,Saudi!$A:$A,YEAR(daily!$A3038))</f>
        <v>917.10500000000002</v>
      </c>
      <c r="AC3038">
        <f>SUMIFS(Saudi!F:F,Saudi!$A:$A,YEAR(daily!$A3038))</f>
        <v>4333558</v>
      </c>
      <c r="AD3038">
        <f>SUMIFS(Saudi!G:G,Saudi!$A:$A,YEAR(daily!$A3038))</f>
        <v>94.208739238439748</v>
      </c>
      <c r="AE3038">
        <f>SUMIFS(Saudi!H:H,Saudi!$A:$A,YEAR(daily!$A3038))</f>
        <v>408259035.59665447</v>
      </c>
      <c r="AF3038" s="5">
        <f t="shared" si="119"/>
        <v>3</v>
      </c>
      <c r="AG3038" s="5">
        <f t="shared" si="120"/>
        <v>2012</v>
      </c>
    </row>
    <row r="3039" spans="1:33">
      <c r="A3039" s="3">
        <v>40997</v>
      </c>
      <c r="B3039" s="1">
        <v>288416</v>
      </c>
      <c r="C3039" s="1">
        <v>116726</v>
      </c>
      <c r="D3039" s="1">
        <v>76786</v>
      </c>
      <c r="E3039" s="1">
        <v>102.78</v>
      </c>
      <c r="F3039" s="1">
        <v>103.8</v>
      </c>
      <c r="G3039" s="1">
        <v>104.17</v>
      </c>
      <c r="H3039" s="2">
        <v>53.4</v>
      </c>
      <c r="I3039" s="2">
        <v>31.3</v>
      </c>
      <c r="J3039" s="2">
        <v>90.9</v>
      </c>
      <c r="K3039" s="2">
        <v>89.6</v>
      </c>
      <c r="L3039">
        <f>SUMIFS(US!B:B,US!$D:$D,YEAR(daily!$A3039),US!$E:$E,MONTH(daily!$A3039))</f>
        <v>10844</v>
      </c>
      <c r="M3039">
        <f>SUMIFS(US!C:C,US!$D:$D,YEAR(daily!$A3039),US!$E:$E,MONTH(daily!$A3039))</f>
        <v>18164</v>
      </c>
      <c r="N3039">
        <f>SUMIFS(COT!E:E,COT!$A:$A,YEAR(daily!$A3039),COT!$B:$B,WEEKNUM(daily!$A3039))</f>
        <v>1562147</v>
      </c>
      <c r="O3039">
        <f>SUMIFS(COT!F:F,COT!$A:$A,YEAR(daily!$A3039),COT!$B:$B,WEEKNUM(daily!$A3039))</f>
        <v>387687</v>
      </c>
      <c r="P3039">
        <f>SUMIFS(COT!G:G,COT!$A:$A,YEAR(daily!$A3039),COT!$B:$B,WEEKNUM(daily!$A3039))</f>
        <v>158235</v>
      </c>
      <c r="Q3039">
        <f>SUMIFS(COT!H:H,COT!$A:$A,YEAR(daily!$A3039),COT!$B:$B,WEEKNUM(daily!$A3039))</f>
        <v>464723</v>
      </c>
      <c r="R3039">
        <f>SUMIFS(COT!I:I,COT!$A:$A,YEAR(daily!$A3039),COT!$B:$B,WEEKNUM(daily!$A3039))</f>
        <v>613378</v>
      </c>
      <c r="S3039">
        <f>SUMIFS(COT!J:J,COT!$A:$A,YEAR(daily!$A3039),COT!$B:$B,WEEKNUM(daily!$A3039))</f>
        <v>877327</v>
      </c>
      <c r="T3039">
        <f>SUMIFS(COT!K:K,COT!$A:$A,YEAR(daily!$A3039),COT!$B:$B,WEEKNUM(daily!$A3039))</f>
        <v>96359</v>
      </c>
      <c r="U3039">
        <f>SUMIFS(COT!L:L,COT!$A:$A,YEAR(daily!$A3039),COT!$B:$B,WEEKNUM(daily!$A3039))</f>
        <v>61862</v>
      </c>
      <c r="V3039">
        <f>SUMIFS(COT!M:M,COT!$A:$A,YEAR(daily!$A3039),COT!$B:$B,WEEKNUM(daily!$A3039))</f>
        <v>133</v>
      </c>
      <c r="W3039">
        <f>SUMIFS(COT!N:N,COT!$A:$A,YEAR(daily!$A3039),COT!$B:$B,WEEKNUM(daily!$A3039))</f>
        <v>79</v>
      </c>
      <c r="X3039">
        <f>SUMIFS(COT!O:O,COT!$A:$A,YEAR(daily!$A3039),COT!$B:$B,WEEKNUM(daily!$A3039))</f>
        <v>156</v>
      </c>
      <c r="Y3039">
        <f>SUMIFS(COT!P:P,COT!$A:$A,YEAR(daily!$A3039),COT!$B:$B,WEEKNUM(daily!$A3039))</f>
        <v>89</v>
      </c>
      <c r="Z3039">
        <f>SUMIFS(COT!Q:Q,COT!$A:$A,YEAR(daily!$A3039),COT!$B:$B,WEEKNUM(daily!$A3039))</f>
        <v>98</v>
      </c>
      <c r="AA3039">
        <f>SUMIFS(Saudi!B:B,Saudi!$A:$A,YEAR(daily!$A3039))</f>
        <v>1247.3979999999999</v>
      </c>
      <c r="AB3039">
        <f>SUMIFS(Saudi!C:C,Saudi!$A:$A,YEAR(daily!$A3039))</f>
        <v>917.10500000000002</v>
      </c>
      <c r="AC3039">
        <f>SUMIFS(Saudi!F:F,Saudi!$A:$A,YEAR(daily!$A3039))</f>
        <v>4333558</v>
      </c>
      <c r="AD3039">
        <f>SUMIFS(Saudi!G:G,Saudi!$A:$A,YEAR(daily!$A3039))</f>
        <v>94.208739238439748</v>
      </c>
      <c r="AE3039">
        <f>SUMIFS(Saudi!H:H,Saudi!$A:$A,YEAR(daily!$A3039))</f>
        <v>408259035.59665447</v>
      </c>
      <c r="AF3039" s="5">
        <f t="shared" si="119"/>
        <v>3</v>
      </c>
      <c r="AG3039" s="5">
        <f t="shared" si="120"/>
        <v>2012</v>
      </c>
    </row>
    <row r="3040" spans="1:33">
      <c r="A3040" s="3">
        <v>40998</v>
      </c>
      <c r="B3040" s="1">
        <v>276454</v>
      </c>
      <c r="C3040" s="1">
        <v>118484</v>
      </c>
      <c r="D3040" s="1">
        <v>77597</v>
      </c>
      <c r="E3040" s="1">
        <v>103.02</v>
      </c>
      <c r="F3040" s="1">
        <v>104.03</v>
      </c>
      <c r="G3040" s="1">
        <v>104.4</v>
      </c>
      <c r="H3040" s="2">
        <v>53.4</v>
      </c>
      <c r="I3040" s="2">
        <v>31.3</v>
      </c>
      <c r="J3040" s="2">
        <v>90.9</v>
      </c>
      <c r="K3040" s="2">
        <v>89.6</v>
      </c>
      <c r="L3040">
        <f>SUMIFS(US!B:B,US!$D:$D,YEAR(daily!$A3040),US!$E:$E,MONTH(daily!$A3040))</f>
        <v>10844</v>
      </c>
      <c r="M3040">
        <f>SUMIFS(US!C:C,US!$D:$D,YEAR(daily!$A3040),US!$E:$E,MONTH(daily!$A3040))</f>
        <v>18164</v>
      </c>
      <c r="N3040">
        <f>SUMIFS(COT!E:E,COT!$A:$A,YEAR(daily!$A3040),COT!$B:$B,WEEKNUM(daily!$A3040))</f>
        <v>1562147</v>
      </c>
      <c r="O3040">
        <f>SUMIFS(COT!F:F,COT!$A:$A,YEAR(daily!$A3040),COT!$B:$B,WEEKNUM(daily!$A3040))</f>
        <v>387687</v>
      </c>
      <c r="P3040">
        <f>SUMIFS(COT!G:G,COT!$A:$A,YEAR(daily!$A3040),COT!$B:$B,WEEKNUM(daily!$A3040))</f>
        <v>158235</v>
      </c>
      <c r="Q3040">
        <f>SUMIFS(COT!H:H,COT!$A:$A,YEAR(daily!$A3040),COT!$B:$B,WEEKNUM(daily!$A3040))</f>
        <v>464723</v>
      </c>
      <c r="R3040">
        <f>SUMIFS(COT!I:I,COT!$A:$A,YEAR(daily!$A3040),COT!$B:$B,WEEKNUM(daily!$A3040))</f>
        <v>613378</v>
      </c>
      <c r="S3040">
        <f>SUMIFS(COT!J:J,COT!$A:$A,YEAR(daily!$A3040),COT!$B:$B,WEEKNUM(daily!$A3040))</f>
        <v>877327</v>
      </c>
      <c r="T3040">
        <f>SUMIFS(COT!K:K,COT!$A:$A,YEAR(daily!$A3040),COT!$B:$B,WEEKNUM(daily!$A3040))</f>
        <v>96359</v>
      </c>
      <c r="U3040">
        <f>SUMIFS(COT!L:L,COT!$A:$A,YEAR(daily!$A3040),COT!$B:$B,WEEKNUM(daily!$A3040))</f>
        <v>61862</v>
      </c>
      <c r="V3040">
        <f>SUMIFS(COT!M:M,COT!$A:$A,YEAR(daily!$A3040),COT!$B:$B,WEEKNUM(daily!$A3040))</f>
        <v>133</v>
      </c>
      <c r="W3040">
        <f>SUMIFS(COT!N:N,COT!$A:$A,YEAR(daily!$A3040),COT!$B:$B,WEEKNUM(daily!$A3040))</f>
        <v>79</v>
      </c>
      <c r="X3040">
        <f>SUMIFS(COT!O:O,COT!$A:$A,YEAR(daily!$A3040),COT!$B:$B,WEEKNUM(daily!$A3040))</f>
        <v>156</v>
      </c>
      <c r="Y3040">
        <f>SUMIFS(COT!P:P,COT!$A:$A,YEAR(daily!$A3040),COT!$B:$B,WEEKNUM(daily!$A3040))</f>
        <v>89</v>
      </c>
      <c r="Z3040">
        <f>SUMIFS(COT!Q:Q,COT!$A:$A,YEAR(daily!$A3040),COT!$B:$B,WEEKNUM(daily!$A3040))</f>
        <v>98</v>
      </c>
      <c r="AA3040">
        <f>SUMIFS(Saudi!B:B,Saudi!$A:$A,YEAR(daily!$A3040))</f>
        <v>1247.3979999999999</v>
      </c>
      <c r="AB3040">
        <f>SUMIFS(Saudi!C:C,Saudi!$A:$A,YEAR(daily!$A3040))</f>
        <v>917.10500000000002</v>
      </c>
      <c r="AC3040">
        <f>SUMIFS(Saudi!F:F,Saudi!$A:$A,YEAR(daily!$A3040))</f>
        <v>4333558</v>
      </c>
      <c r="AD3040">
        <f>SUMIFS(Saudi!G:G,Saudi!$A:$A,YEAR(daily!$A3040))</f>
        <v>94.208739238439748</v>
      </c>
      <c r="AE3040">
        <f>SUMIFS(Saudi!H:H,Saudi!$A:$A,YEAR(daily!$A3040))</f>
        <v>408259035.59665447</v>
      </c>
      <c r="AF3040" s="5">
        <f t="shared" si="119"/>
        <v>3</v>
      </c>
      <c r="AG3040" s="5">
        <f t="shared" si="120"/>
        <v>2012</v>
      </c>
    </row>
    <row r="3041" spans="1:33">
      <c r="A3041" s="3">
        <v>41001</v>
      </c>
      <c r="B3041" s="1">
        <v>266465</v>
      </c>
      <c r="C3041" s="1">
        <v>118174</v>
      </c>
      <c r="D3041" s="1">
        <v>81232</v>
      </c>
      <c r="E3041" s="1">
        <v>105.23</v>
      </c>
      <c r="F3041" s="1">
        <v>106.27</v>
      </c>
      <c r="G3041" s="1">
        <v>106.67</v>
      </c>
      <c r="H3041" s="2">
        <v>53.4</v>
      </c>
      <c r="I3041" s="2">
        <v>31.3</v>
      </c>
      <c r="J3041" s="2">
        <v>90.9</v>
      </c>
      <c r="K3041" s="2">
        <v>89.6</v>
      </c>
      <c r="L3041">
        <f>SUMIFS(US!B:B,US!$D:$D,YEAR(daily!$A3041),US!$E:$E,MONTH(daily!$A3041))</f>
        <v>10814</v>
      </c>
      <c r="M3041">
        <f>SUMIFS(US!C:C,US!$D:$D,YEAR(daily!$A3041),US!$E:$E,MONTH(daily!$A3041))</f>
        <v>18211</v>
      </c>
      <c r="N3041">
        <f>SUMIFS(COT!E:E,COT!$A:$A,YEAR(daily!$A3041),COT!$B:$B,WEEKNUM(daily!$A3041))</f>
        <v>1569070</v>
      </c>
      <c r="O3041">
        <f>SUMIFS(COT!F:F,COT!$A:$A,YEAR(daily!$A3041),COT!$B:$B,WEEKNUM(daily!$A3041))</f>
        <v>375854</v>
      </c>
      <c r="P3041">
        <f>SUMIFS(COT!G:G,COT!$A:$A,YEAR(daily!$A3041),COT!$B:$B,WEEKNUM(daily!$A3041))</f>
        <v>160297</v>
      </c>
      <c r="Q3041">
        <f>SUMIFS(COT!H:H,COT!$A:$A,YEAR(daily!$A3041),COT!$B:$B,WEEKNUM(daily!$A3041))</f>
        <v>459923</v>
      </c>
      <c r="R3041">
        <f>SUMIFS(COT!I:I,COT!$A:$A,YEAR(daily!$A3041),COT!$B:$B,WEEKNUM(daily!$A3041))</f>
        <v>635507</v>
      </c>
      <c r="S3041">
        <f>SUMIFS(COT!J:J,COT!$A:$A,YEAR(daily!$A3041),COT!$B:$B,WEEKNUM(daily!$A3041))</f>
        <v>880889</v>
      </c>
      <c r="T3041">
        <f>SUMIFS(COT!K:K,COT!$A:$A,YEAR(daily!$A3041),COT!$B:$B,WEEKNUM(daily!$A3041))</f>
        <v>97786</v>
      </c>
      <c r="U3041">
        <f>SUMIFS(COT!L:L,COT!$A:$A,YEAR(daily!$A3041),COT!$B:$B,WEEKNUM(daily!$A3041))</f>
        <v>67961</v>
      </c>
      <c r="V3041">
        <f>SUMIFS(COT!M:M,COT!$A:$A,YEAR(daily!$A3041),COT!$B:$B,WEEKNUM(daily!$A3041))</f>
        <v>124</v>
      </c>
      <c r="W3041">
        <f>SUMIFS(COT!N:N,COT!$A:$A,YEAR(daily!$A3041),COT!$B:$B,WEEKNUM(daily!$A3041))</f>
        <v>78</v>
      </c>
      <c r="X3041">
        <f>SUMIFS(COT!O:O,COT!$A:$A,YEAR(daily!$A3041),COT!$B:$B,WEEKNUM(daily!$A3041))</f>
        <v>146</v>
      </c>
      <c r="Y3041">
        <f>SUMIFS(COT!P:P,COT!$A:$A,YEAR(daily!$A3041),COT!$B:$B,WEEKNUM(daily!$A3041))</f>
        <v>96</v>
      </c>
      <c r="Z3041">
        <f>SUMIFS(COT!Q:Q,COT!$A:$A,YEAR(daily!$A3041),COT!$B:$B,WEEKNUM(daily!$A3041))</f>
        <v>101</v>
      </c>
      <c r="AA3041">
        <f>SUMIFS(Saudi!B:B,Saudi!$A:$A,YEAR(daily!$A3041))</f>
        <v>1247.3979999999999</v>
      </c>
      <c r="AB3041">
        <f>SUMIFS(Saudi!C:C,Saudi!$A:$A,YEAR(daily!$A3041))</f>
        <v>917.10500000000002</v>
      </c>
      <c r="AC3041">
        <f>SUMIFS(Saudi!F:F,Saudi!$A:$A,YEAR(daily!$A3041))</f>
        <v>4333558</v>
      </c>
      <c r="AD3041">
        <f>SUMIFS(Saudi!G:G,Saudi!$A:$A,YEAR(daily!$A3041))</f>
        <v>94.208739238439748</v>
      </c>
      <c r="AE3041">
        <f>SUMIFS(Saudi!H:H,Saudi!$A:$A,YEAR(daily!$A3041))</f>
        <v>408259035.59665447</v>
      </c>
      <c r="AF3041" s="5">
        <f t="shared" si="119"/>
        <v>4</v>
      </c>
      <c r="AG3041" s="5">
        <f t="shared" si="120"/>
        <v>2012</v>
      </c>
    </row>
    <row r="3042" spans="1:33">
      <c r="A3042" s="3">
        <v>41002</v>
      </c>
      <c r="B3042" s="1">
        <v>255642</v>
      </c>
      <c r="C3042" s="1">
        <v>117058</v>
      </c>
      <c r="D3042" s="1">
        <v>85717</v>
      </c>
      <c r="E3042" s="1">
        <v>104.01</v>
      </c>
      <c r="F3042" s="1">
        <v>105.08</v>
      </c>
      <c r="G3042" s="1">
        <v>105.51</v>
      </c>
      <c r="H3042" s="2">
        <v>53.4</v>
      </c>
      <c r="I3042" s="2">
        <v>31.3</v>
      </c>
      <c r="J3042" s="2">
        <v>90.9</v>
      </c>
      <c r="K3042" s="2">
        <v>89.6</v>
      </c>
      <c r="L3042">
        <f>SUMIFS(US!B:B,US!$D:$D,YEAR(daily!$A3042),US!$E:$E,MONTH(daily!$A3042))</f>
        <v>10814</v>
      </c>
      <c r="M3042">
        <f>SUMIFS(US!C:C,US!$D:$D,YEAR(daily!$A3042),US!$E:$E,MONTH(daily!$A3042))</f>
        <v>18211</v>
      </c>
      <c r="N3042">
        <f>SUMIFS(COT!E:E,COT!$A:$A,YEAR(daily!$A3042),COT!$B:$B,WEEKNUM(daily!$A3042))</f>
        <v>1569070</v>
      </c>
      <c r="O3042">
        <f>SUMIFS(COT!F:F,COT!$A:$A,YEAR(daily!$A3042),COT!$B:$B,WEEKNUM(daily!$A3042))</f>
        <v>375854</v>
      </c>
      <c r="P3042">
        <f>SUMIFS(COT!G:G,COT!$A:$A,YEAR(daily!$A3042),COT!$B:$B,WEEKNUM(daily!$A3042))</f>
        <v>160297</v>
      </c>
      <c r="Q3042">
        <f>SUMIFS(COT!H:H,COT!$A:$A,YEAR(daily!$A3042),COT!$B:$B,WEEKNUM(daily!$A3042))</f>
        <v>459923</v>
      </c>
      <c r="R3042">
        <f>SUMIFS(COT!I:I,COT!$A:$A,YEAR(daily!$A3042),COT!$B:$B,WEEKNUM(daily!$A3042))</f>
        <v>635507</v>
      </c>
      <c r="S3042">
        <f>SUMIFS(COT!J:J,COT!$A:$A,YEAR(daily!$A3042),COT!$B:$B,WEEKNUM(daily!$A3042))</f>
        <v>880889</v>
      </c>
      <c r="T3042">
        <f>SUMIFS(COT!K:K,COT!$A:$A,YEAR(daily!$A3042),COT!$B:$B,WEEKNUM(daily!$A3042))</f>
        <v>97786</v>
      </c>
      <c r="U3042">
        <f>SUMIFS(COT!L:L,COT!$A:$A,YEAR(daily!$A3042),COT!$B:$B,WEEKNUM(daily!$A3042))</f>
        <v>67961</v>
      </c>
      <c r="V3042">
        <f>SUMIFS(COT!M:M,COT!$A:$A,YEAR(daily!$A3042),COT!$B:$B,WEEKNUM(daily!$A3042))</f>
        <v>124</v>
      </c>
      <c r="W3042">
        <f>SUMIFS(COT!N:N,COT!$A:$A,YEAR(daily!$A3042),COT!$B:$B,WEEKNUM(daily!$A3042))</f>
        <v>78</v>
      </c>
      <c r="X3042">
        <f>SUMIFS(COT!O:O,COT!$A:$A,YEAR(daily!$A3042),COT!$B:$B,WEEKNUM(daily!$A3042))</f>
        <v>146</v>
      </c>
      <c r="Y3042">
        <f>SUMIFS(COT!P:P,COT!$A:$A,YEAR(daily!$A3042),COT!$B:$B,WEEKNUM(daily!$A3042))</f>
        <v>96</v>
      </c>
      <c r="Z3042">
        <f>SUMIFS(COT!Q:Q,COT!$A:$A,YEAR(daily!$A3042),COT!$B:$B,WEEKNUM(daily!$A3042))</f>
        <v>101</v>
      </c>
      <c r="AA3042">
        <f>SUMIFS(Saudi!B:B,Saudi!$A:$A,YEAR(daily!$A3042))</f>
        <v>1247.3979999999999</v>
      </c>
      <c r="AB3042">
        <f>SUMIFS(Saudi!C:C,Saudi!$A:$A,YEAR(daily!$A3042))</f>
        <v>917.10500000000002</v>
      </c>
      <c r="AC3042">
        <f>SUMIFS(Saudi!F:F,Saudi!$A:$A,YEAR(daily!$A3042))</f>
        <v>4333558</v>
      </c>
      <c r="AD3042">
        <f>SUMIFS(Saudi!G:G,Saudi!$A:$A,YEAR(daily!$A3042))</f>
        <v>94.208739238439748</v>
      </c>
      <c r="AE3042">
        <f>SUMIFS(Saudi!H:H,Saudi!$A:$A,YEAR(daily!$A3042))</f>
        <v>408259035.59665447</v>
      </c>
      <c r="AF3042" s="5">
        <f t="shared" si="119"/>
        <v>4</v>
      </c>
      <c r="AG3042" s="5">
        <f t="shared" si="120"/>
        <v>2012</v>
      </c>
    </row>
    <row r="3043" spans="1:33">
      <c r="A3043" s="3">
        <v>41003</v>
      </c>
      <c r="B3043" s="1">
        <v>242823</v>
      </c>
      <c r="C3043" s="1">
        <v>123895</v>
      </c>
      <c r="D3043" s="1">
        <v>95011</v>
      </c>
      <c r="E3043" s="1">
        <v>101.47</v>
      </c>
      <c r="F3043" s="1">
        <v>102.61</v>
      </c>
      <c r="G3043" s="1">
        <v>103.08</v>
      </c>
      <c r="H3043" s="2">
        <v>53.4</v>
      </c>
      <c r="I3043" s="2">
        <v>31.3</v>
      </c>
      <c r="J3043" s="2">
        <v>90.9</v>
      </c>
      <c r="K3043" s="2">
        <v>89.6</v>
      </c>
      <c r="L3043">
        <f>SUMIFS(US!B:B,US!$D:$D,YEAR(daily!$A3043),US!$E:$E,MONTH(daily!$A3043))</f>
        <v>10814</v>
      </c>
      <c r="M3043">
        <f>SUMIFS(US!C:C,US!$D:$D,YEAR(daily!$A3043),US!$E:$E,MONTH(daily!$A3043))</f>
        <v>18211</v>
      </c>
      <c r="N3043">
        <f>SUMIFS(COT!E:E,COT!$A:$A,YEAR(daily!$A3043),COT!$B:$B,WEEKNUM(daily!$A3043))</f>
        <v>1569070</v>
      </c>
      <c r="O3043">
        <f>SUMIFS(COT!F:F,COT!$A:$A,YEAR(daily!$A3043),COT!$B:$B,WEEKNUM(daily!$A3043))</f>
        <v>375854</v>
      </c>
      <c r="P3043">
        <f>SUMIFS(COT!G:G,COT!$A:$A,YEAR(daily!$A3043),COT!$B:$B,WEEKNUM(daily!$A3043))</f>
        <v>160297</v>
      </c>
      <c r="Q3043">
        <f>SUMIFS(COT!H:H,COT!$A:$A,YEAR(daily!$A3043),COT!$B:$B,WEEKNUM(daily!$A3043))</f>
        <v>459923</v>
      </c>
      <c r="R3043">
        <f>SUMIFS(COT!I:I,COT!$A:$A,YEAR(daily!$A3043),COT!$B:$B,WEEKNUM(daily!$A3043))</f>
        <v>635507</v>
      </c>
      <c r="S3043">
        <f>SUMIFS(COT!J:J,COT!$A:$A,YEAR(daily!$A3043),COT!$B:$B,WEEKNUM(daily!$A3043))</f>
        <v>880889</v>
      </c>
      <c r="T3043">
        <f>SUMIFS(COT!K:K,COT!$A:$A,YEAR(daily!$A3043),COT!$B:$B,WEEKNUM(daily!$A3043))</f>
        <v>97786</v>
      </c>
      <c r="U3043">
        <f>SUMIFS(COT!L:L,COT!$A:$A,YEAR(daily!$A3043),COT!$B:$B,WEEKNUM(daily!$A3043))</f>
        <v>67961</v>
      </c>
      <c r="V3043">
        <f>SUMIFS(COT!M:M,COT!$A:$A,YEAR(daily!$A3043),COT!$B:$B,WEEKNUM(daily!$A3043))</f>
        <v>124</v>
      </c>
      <c r="W3043">
        <f>SUMIFS(COT!N:N,COT!$A:$A,YEAR(daily!$A3043),COT!$B:$B,WEEKNUM(daily!$A3043))</f>
        <v>78</v>
      </c>
      <c r="X3043">
        <f>SUMIFS(COT!O:O,COT!$A:$A,YEAR(daily!$A3043),COT!$B:$B,WEEKNUM(daily!$A3043))</f>
        <v>146</v>
      </c>
      <c r="Y3043">
        <f>SUMIFS(COT!P:P,COT!$A:$A,YEAR(daily!$A3043),COT!$B:$B,WEEKNUM(daily!$A3043))</f>
        <v>96</v>
      </c>
      <c r="Z3043">
        <f>SUMIFS(COT!Q:Q,COT!$A:$A,YEAR(daily!$A3043),COT!$B:$B,WEEKNUM(daily!$A3043))</f>
        <v>101</v>
      </c>
      <c r="AA3043">
        <f>SUMIFS(Saudi!B:B,Saudi!$A:$A,YEAR(daily!$A3043))</f>
        <v>1247.3979999999999</v>
      </c>
      <c r="AB3043">
        <f>SUMIFS(Saudi!C:C,Saudi!$A:$A,YEAR(daily!$A3043))</f>
        <v>917.10500000000002</v>
      </c>
      <c r="AC3043">
        <f>SUMIFS(Saudi!F:F,Saudi!$A:$A,YEAR(daily!$A3043))</f>
        <v>4333558</v>
      </c>
      <c r="AD3043">
        <f>SUMIFS(Saudi!G:G,Saudi!$A:$A,YEAR(daily!$A3043))</f>
        <v>94.208739238439748</v>
      </c>
      <c r="AE3043">
        <f>SUMIFS(Saudi!H:H,Saudi!$A:$A,YEAR(daily!$A3043))</f>
        <v>408259035.59665447</v>
      </c>
      <c r="AF3043" s="5">
        <f t="shared" si="119"/>
        <v>4</v>
      </c>
      <c r="AG3043" s="5">
        <f t="shared" si="120"/>
        <v>2012</v>
      </c>
    </row>
    <row r="3044" spans="1:33">
      <c r="A3044" s="3">
        <v>41004</v>
      </c>
      <c r="B3044" s="1">
        <v>226798</v>
      </c>
      <c r="C3044" s="1">
        <v>118574</v>
      </c>
      <c r="D3044" s="1">
        <v>93194</v>
      </c>
      <c r="E3044" s="1">
        <v>103.31</v>
      </c>
      <c r="F3044" s="1">
        <v>104.35</v>
      </c>
      <c r="G3044" s="1">
        <v>104.79</v>
      </c>
      <c r="H3044" s="2">
        <v>53.4</v>
      </c>
      <c r="I3044" s="2">
        <v>31.3</v>
      </c>
      <c r="J3044" s="2">
        <v>90.9</v>
      </c>
      <c r="K3044" s="2">
        <v>89.6</v>
      </c>
      <c r="L3044">
        <f>SUMIFS(US!B:B,US!$D:$D,YEAR(daily!$A3044),US!$E:$E,MONTH(daily!$A3044))</f>
        <v>10814</v>
      </c>
      <c r="M3044">
        <f>SUMIFS(US!C:C,US!$D:$D,YEAR(daily!$A3044),US!$E:$E,MONTH(daily!$A3044))</f>
        <v>18211</v>
      </c>
      <c r="N3044">
        <f>SUMIFS(COT!E:E,COT!$A:$A,YEAR(daily!$A3044),COT!$B:$B,WEEKNUM(daily!$A3044))</f>
        <v>1569070</v>
      </c>
      <c r="O3044">
        <f>SUMIFS(COT!F:F,COT!$A:$A,YEAR(daily!$A3044),COT!$B:$B,WEEKNUM(daily!$A3044))</f>
        <v>375854</v>
      </c>
      <c r="P3044">
        <f>SUMIFS(COT!G:G,COT!$A:$A,YEAR(daily!$A3044),COT!$B:$B,WEEKNUM(daily!$A3044))</f>
        <v>160297</v>
      </c>
      <c r="Q3044">
        <f>SUMIFS(COT!H:H,COT!$A:$A,YEAR(daily!$A3044),COT!$B:$B,WEEKNUM(daily!$A3044))</f>
        <v>459923</v>
      </c>
      <c r="R3044">
        <f>SUMIFS(COT!I:I,COT!$A:$A,YEAR(daily!$A3044),COT!$B:$B,WEEKNUM(daily!$A3044))</f>
        <v>635507</v>
      </c>
      <c r="S3044">
        <f>SUMIFS(COT!J:J,COT!$A:$A,YEAR(daily!$A3044),COT!$B:$B,WEEKNUM(daily!$A3044))</f>
        <v>880889</v>
      </c>
      <c r="T3044">
        <f>SUMIFS(COT!K:K,COT!$A:$A,YEAR(daily!$A3044),COT!$B:$B,WEEKNUM(daily!$A3044))</f>
        <v>97786</v>
      </c>
      <c r="U3044">
        <f>SUMIFS(COT!L:L,COT!$A:$A,YEAR(daily!$A3044),COT!$B:$B,WEEKNUM(daily!$A3044))</f>
        <v>67961</v>
      </c>
      <c r="V3044">
        <f>SUMIFS(COT!M:M,COT!$A:$A,YEAR(daily!$A3044),COT!$B:$B,WEEKNUM(daily!$A3044))</f>
        <v>124</v>
      </c>
      <c r="W3044">
        <f>SUMIFS(COT!N:N,COT!$A:$A,YEAR(daily!$A3044),COT!$B:$B,WEEKNUM(daily!$A3044))</f>
        <v>78</v>
      </c>
      <c r="X3044">
        <f>SUMIFS(COT!O:O,COT!$A:$A,YEAR(daily!$A3044),COT!$B:$B,WEEKNUM(daily!$A3044))</f>
        <v>146</v>
      </c>
      <c r="Y3044">
        <f>SUMIFS(COT!P:P,COT!$A:$A,YEAR(daily!$A3044),COT!$B:$B,WEEKNUM(daily!$A3044))</f>
        <v>96</v>
      </c>
      <c r="Z3044">
        <f>SUMIFS(COT!Q:Q,COT!$A:$A,YEAR(daily!$A3044),COT!$B:$B,WEEKNUM(daily!$A3044))</f>
        <v>101</v>
      </c>
      <c r="AA3044">
        <f>SUMIFS(Saudi!B:B,Saudi!$A:$A,YEAR(daily!$A3044))</f>
        <v>1247.3979999999999</v>
      </c>
      <c r="AB3044">
        <f>SUMIFS(Saudi!C:C,Saudi!$A:$A,YEAR(daily!$A3044))</f>
        <v>917.10500000000002</v>
      </c>
      <c r="AC3044">
        <f>SUMIFS(Saudi!F:F,Saudi!$A:$A,YEAR(daily!$A3044))</f>
        <v>4333558</v>
      </c>
      <c r="AD3044">
        <f>SUMIFS(Saudi!G:G,Saudi!$A:$A,YEAR(daily!$A3044))</f>
        <v>94.208739238439748</v>
      </c>
      <c r="AE3044">
        <f>SUMIFS(Saudi!H:H,Saudi!$A:$A,YEAR(daily!$A3044))</f>
        <v>408259035.59665447</v>
      </c>
      <c r="AF3044" s="5">
        <f t="shared" si="119"/>
        <v>4</v>
      </c>
      <c r="AG3044" s="5">
        <f t="shared" si="120"/>
        <v>2012</v>
      </c>
    </row>
    <row r="3045" spans="1:33">
      <c r="A3045" s="3">
        <v>41005</v>
      </c>
      <c r="B3045" s="1">
        <v>225888</v>
      </c>
      <c r="C3045" s="1">
        <v>118507</v>
      </c>
      <c r="D3045" s="1">
        <v>93178</v>
      </c>
      <c r="E3045" s="1">
        <v>104.44333333333337</v>
      </c>
      <c r="F3045" s="1">
        <v>3.4708235294130616</v>
      </c>
      <c r="G3045" s="1">
        <v>5.4689156626497164</v>
      </c>
      <c r="H3045" s="2">
        <v>53.4</v>
      </c>
      <c r="I3045" s="2">
        <v>31.3</v>
      </c>
      <c r="J3045" s="2">
        <v>90.9</v>
      </c>
      <c r="K3045" s="2">
        <v>89.6</v>
      </c>
      <c r="L3045">
        <f>SUMIFS(US!B:B,US!$D:$D,YEAR(daily!$A3045),US!$E:$E,MONTH(daily!$A3045))</f>
        <v>10814</v>
      </c>
      <c r="M3045">
        <f>SUMIFS(US!C:C,US!$D:$D,YEAR(daily!$A3045),US!$E:$E,MONTH(daily!$A3045))</f>
        <v>18211</v>
      </c>
      <c r="N3045">
        <f>SUMIFS(COT!E:E,COT!$A:$A,YEAR(daily!$A3045),COT!$B:$B,WEEKNUM(daily!$A3045))</f>
        <v>1569070</v>
      </c>
      <c r="O3045">
        <f>SUMIFS(COT!F:F,COT!$A:$A,YEAR(daily!$A3045),COT!$B:$B,WEEKNUM(daily!$A3045))</f>
        <v>375854</v>
      </c>
      <c r="P3045">
        <f>SUMIFS(COT!G:G,COT!$A:$A,YEAR(daily!$A3045),COT!$B:$B,WEEKNUM(daily!$A3045))</f>
        <v>160297</v>
      </c>
      <c r="Q3045">
        <f>SUMIFS(COT!H:H,COT!$A:$A,YEAR(daily!$A3045),COT!$B:$B,WEEKNUM(daily!$A3045))</f>
        <v>459923</v>
      </c>
      <c r="R3045">
        <f>SUMIFS(COT!I:I,COT!$A:$A,YEAR(daily!$A3045),COT!$B:$B,WEEKNUM(daily!$A3045))</f>
        <v>635507</v>
      </c>
      <c r="S3045">
        <f>SUMIFS(COT!J:J,COT!$A:$A,YEAR(daily!$A3045),COT!$B:$B,WEEKNUM(daily!$A3045))</f>
        <v>880889</v>
      </c>
      <c r="T3045">
        <f>SUMIFS(COT!K:K,COT!$A:$A,YEAR(daily!$A3045),COT!$B:$B,WEEKNUM(daily!$A3045))</f>
        <v>97786</v>
      </c>
      <c r="U3045">
        <f>SUMIFS(COT!L:L,COT!$A:$A,YEAR(daily!$A3045),COT!$B:$B,WEEKNUM(daily!$A3045))</f>
        <v>67961</v>
      </c>
      <c r="V3045">
        <f>SUMIFS(COT!M:M,COT!$A:$A,YEAR(daily!$A3045),COT!$B:$B,WEEKNUM(daily!$A3045))</f>
        <v>124</v>
      </c>
      <c r="W3045">
        <f>SUMIFS(COT!N:N,COT!$A:$A,YEAR(daily!$A3045),COT!$B:$B,WEEKNUM(daily!$A3045))</f>
        <v>78</v>
      </c>
      <c r="X3045">
        <f>SUMIFS(COT!O:O,COT!$A:$A,YEAR(daily!$A3045),COT!$B:$B,WEEKNUM(daily!$A3045))</f>
        <v>146</v>
      </c>
      <c r="Y3045">
        <f>SUMIFS(COT!P:P,COT!$A:$A,YEAR(daily!$A3045),COT!$B:$B,WEEKNUM(daily!$A3045))</f>
        <v>96</v>
      </c>
      <c r="Z3045">
        <f>SUMIFS(COT!Q:Q,COT!$A:$A,YEAR(daily!$A3045),COT!$B:$B,WEEKNUM(daily!$A3045))</f>
        <v>101</v>
      </c>
      <c r="AA3045">
        <f>SUMIFS(Saudi!B:B,Saudi!$A:$A,YEAR(daily!$A3045))</f>
        <v>1247.3979999999999</v>
      </c>
      <c r="AB3045">
        <f>SUMIFS(Saudi!C:C,Saudi!$A:$A,YEAR(daily!$A3045))</f>
        <v>917.10500000000002</v>
      </c>
      <c r="AC3045">
        <f>SUMIFS(Saudi!F:F,Saudi!$A:$A,YEAR(daily!$A3045))</f>
        <v>4333558</v>
      </c>
      <c r="AD3045">
        <f>SUMIFS(Saudi!G:G,Saudi!$A:$A,YEAR(daily!$A3045))</f>
        <v>94.208739238439748</v>
      </c>
      <c r="AE3045">
        <f>SUMIFS(Saudi!H:H,Saudi!$A:$A,YEAR(daily!$A3045))</f>
        <v>408259035.59665447</v>
      </c>
      <c r="AF3045" s="5">
        <f t="shared" si="119"/>
        <v>4</v>
      </c>
      <c r="AG3045" s="5">
        <f t="shared" si="120"/>
        <v>2012</v>
      </c>
    </row>
    <row r="3046" spans="1:33">
      <c r="A3046" s="3">
        <v>41008</v>
      </c>
      <c r="B3046" s="1">
        <v>212975</v>
      </c>
      <c r="C3046" s="1">
        <v>118760</v>
      </c>
      <c r="D3046" s="1">
        <v>93206</v>
      </c>
      <c r="E3046" s="1">
        <v>102.46</v>
      </c>
      <c r="F3046" s="1">
        <v>103.52</v>
      </c>
      <c r="G3046" s="1">
        <v>104</v>
      </c>
      <c r="H3046" s="2">
        <v>53.4</v>
      </c>
      <c r="I3046" s="2">
        <v>31.3</v>
      </c>
      <c r="J3046" s="2">
        <v>90.9</v>
      </c>
      <c r="K3046" s="2">
        <v>89.6</v>
      </c>
      <c r="L3046">
        <f>SUMIFS(US!B:B,US!$D:$D,YEAR(daily!$A3046),US!$E:$E,MONTH(daily!$A3046))</f>
        <v>10814</v>
      </c>
      <c r="M3046">
        <f>SUMIFS(US!C:C,US!$D:$D,YEAR(daily!$A3046),US!$E:$E,MONTH(daily!$A3046))</f>
        <v>18211</v>
      </c>
      <c r="N3046">
        <f>SUMIFS(COT!E:E,COT!$A:$A,YEAR(daily!$A3046),COT!$B:$B,WEEKNUM(daily!$A3046))</f>
        <v>1563132</v>
      </c>
      <c r="O3046">
        <f>SUMIFS(COT!F:F,COT!$A:$A,YEAR(daily!$A3046),COT!$B:$B,WEEKNUM(daily!$A3046))</f>
        <v>366612</v>
      </c>
      <c r="P3046">
        <f>SUMIFS(COT!G:G,COT!$A:$A,YEAR(daily!$A3046),COT!$B:$B,WEEKNUM(daily!$A3046))</f>
        <v>169030</v>
      </c>
      <c r="Q3046">
        <f>SUMIFS(COT!H:H,COT!$A:$A,YEAR(daily!$A3046),COT!$B:$B,WEEKNUM(daily!$A3046))</f>
        <v>464799</v>
      </c>
      <c r="R3046">
        <f>SUMIFS(COT!I:I,COT!$A:$A,YEAR(daily!$A3046),COT!$B:$B,WEEKNUM(daily!$A3046))</f>
        <v>636467</v>
      </c>
      <c r="S3046">
        <f>SUMIFS(COT!J:J,COT!$A:$A,YEAR(daily!$A3046),COT!$B:$B,WEEKNUM(daily!$A3046))</f>
        <v>861585</v>
      </c>
      <c r="T3046">
        <f>SUMIFS(COT!K:K,COT!$A:$A,YEAR(daily!$A3046),COT!$B:$B,WEEKNUM(daily!$A3046))</f>
        <v>95254</v>
      </c>
      <c r="U3046">
        <f>SUMIFS(COT!L:L,COT!$A:$A,YEAR(daily!$A3046),COT!$B:$B,WEEKNUM(daily!$A3046))</f>
        <v>67718</v>
      </c>
      <c r="V3046">
        <f>SUMIFS(COT!M:M,COT!$A:$A,YEAR(daily!$A3046),COT!$B:$B,WEEKNUM(daily!$A3046))</f>
        <v>122</v>
      </c>
      <c r="W3046">
        <f>SUMIFS(COT!N:N,COT!$A:$A,YEAR(daily!$A3046),COT!$B:$B,WEEKNUM(daily!$A3046))</f>
        <v>82</v>
      </c>
      <c r="X3046">
        <f>SUMIFS(COT!O:O,COT!$A:$A,YEAR(daily!$A3046),COT!$B:$B,WEEKNUM(daily!$A3046))</f>
        <v>147</v>
      </c>
      <c r="Y3046">
        <f>SUMIFS(COT!P:P,COT!$A:$A,YEAR(daily!$A3046),COT!$B:$B,WEEKNUM(daily!$A3046))</f>
        <v>91</v>
      </c>
      <c r="Z3046">
        <f>SUMIFS(COT!Q:Q,COT!$A:$A,YEAR(daily!$A3046),COT!$B:$B,WEEKNUM(daily!$A3046))</f>
        <v>98</v>
      </c>
      <c r="AA3046">
        <f>SUMIFS(Saudi!B:B,Saudi!$A:$A,YEAR(daily!$A3046))</f>
        <v>1247.3979999999999</v>
      </c>
      <c r="AB3046">
        <f>SUMIFS(Saudi!C:C,Saudi!$A:$A,YEAR(daily!$A3046))</f>
        <v>917.10500000000002</v>
      </c>
      <c r="AC3046">
        <f>SUMIFS(Saudi!F:F,Saudi!$A:$A,YEAR(daily!$A3046))</f>
        <v>4333558</v>
      </c>
      <c r="AD3046">
        <f>SUMIFS(Saudi!G:G,Saudi!$A:$A,YEAR(daily!$A3046))</f>
        <v>94.208739238439748</v>
      </c>
      <c r="AE3046">
        <f>SUMIFS(Saudi!H:H,Saudi!$A:$A,YEAR(daily!$A3046))</f>
        <v>408259035.59665447</v>
      </c>
      <c r="AF3046" s="5">
        <f t="shared" si="119"/>
        <v>4</v>
      </c>
      <c r="AG3046" s="5">
        <f t="shared" si="120"/>
        <v>2012</v>
      </c>
    </row>
    <row r="3047" spans="1:33">
      <c r="A3047" s="3">
        <v>41009</v>
      </c>
      <c r="B3047" s="1">
        <v>193547</v>
      </c>
      <c r="C3047" s="1">
        <v>123054</v>
      </c>
      <c r="D3047" s="1">
        <v>91783</v>
      </c>
      <c r="E3047" s="1">
        <v>101.02</v>
      </c>
      <c r="F3047" s="1">
        <v>102.11</v>
      </c>
      <c r="G3047" s="1">
        <v>102.58</v>
      </c>
      <c r="H3047" s="2">
        <v>53.4</v>
      </c>
      <c r="I3047" s="2">
        <v>31.3</v>
      </c>
      <c r="J3047" s="2">
        <v>90.9</v>
      </c>
      <c r="K3047" s="2">
        <v>89.6</v>
      </c>
      <c r="L3047">
        <f>SUMIFS(US!B:B,US!$D:$D,YEAR(daily!$A3047),US!$E:$E,MONTH(daily!$A3047))</f>
        <v>10814</v>
      </c>
      <c r="M3047">
        <f>SUMIFS(US!C:C,US!$D:$D,YEAR(daily!$A3047),US!$E:$E,MONTH(daily!$A3047))</f>
        <v>18211</v>
      </c>
      <c r="N3047">
        <f>SUMIFS(COT!E:E,COT!$A:$A,YEAR(daily!$A3047),COT!$B:$B,WEEKNUM(daily!$A3047))</f>
        <v>1563132</v>
      </c>
      <c r="O3047">
        <f>SUMIFS(COT!F:F,COT!$A:$A,YEAR(daily!$A3047),COT!$B:$B,WEEKNUM(daily!$A3047))</f>
        <v>366612</v>
      </c>
      <c r="P3047">
        <f>SUMIFS(COT!G:G,COT!$A:$A,YEAR(daily!$A3047),COT!$B:$B,WEEKNUM(daily!$A3047))</f>
        <v>169030</v>
      </c>
      <c r="Q3047">
        <f>SUMIFS(COT!H:H,COT!$A:$A,YEAR(daily!$A3047),COT!$B:$B,WEEKNUM(daily!$A3047))</f>
        <v>464799</v>
      </c>
      <c r="R3047">
        <f>SUMIFS(COT!I:I,COT!$A:$A,YEAR(daily!$A3047),COT!$B:$B,WEEKNUM(daily!$A3047))</f>
        <v>636467</v>
      </c>
      <c r="S3047">
        <f>SUMIFS(COT!J:J,COT!$A:$A,YEAR(daily!$A3047),COT!$B:$B,WEEKNUM(daily!$A3047))</f>
        <v>861585</v>
      </c>
      <c r="T3047">
        <f>SUMIFS(COT!K:K,COT!$A:$A,YEAR(daily!$A3047),COT!$B:$B,WEEKNUM(daily!$A3047))</f>
        <v>95254</v>
      </c>
      <c r="U3047">
        <f>SUMIFS(COT!L:L,COT!$A:$A,YEAR(daily!$A3047),COT!$B:$B,WEEKNUM(daily!$A3047))</f>
        <v>67718</v>
      </c>
      <c r="V3047">
        <f>SUMIFS(COT!M:M,COT!$A:$A,YEAR(daily!$A3047),COT!$B:$B,WEEKNUM(daily!$A3047))</f>
        <v>122</v>
      </c>
      <c r="W3047">
        <f>SUMIFS(COT!N:N,COT!$A:$A,YEAR(daily!$A3047),COT!$B:$B,WEEKNUM(daily!$A3047))</f>
        <v>82</v>
      </c>
      <c r="X3047">
        <f>SUMIFS(COT!O:O,COT!$A:$A,YEAR(daily!$A3047),COT!$B:$B,WEEKNUM(daily!$A3047))</f>
        <v>147</v>
      </c>
      <c r="Y3047">
        <f>SUMIFS(COT!P:P,COT!$A:$A,YEAR(daily!$A3047),COT!$B:$B,WEEKNUM(daily!$A3047))</f>
        <v>91</v>
      </c>
      <c r="Z3047">
        <f>SUMIFS(COT!Q:Q,COT!$A:$A,YEAR(daily!$A3047),COT!$B:$B,WEEKNUM(daily!$A3047))</f>
        <v>98</v>
      </c>
      <c r="AA3047">
        <f>SUMIFS(Saudi!B:B,Saudi!$A:$A,YEAR(daily!$A3047))</f>
        <v>1247.3979999999999</v>
      </c>
      <c r="AB3047">
        <f>SUMIFS(Saudi!C:C,Saudi!$A:$A,YEAR(daily!$A3047))</f>
        <v>917.10500000000002</v>
      </c>
      <c r="AC3047">
        <f>SUMIFS(Saudi!F:F,Saudi!$A:$A,YEAR(daily!$A3047))</f>
        <v>4333558</v>
      </c>
      <c r="AD3047">
        <f>SUMIFS(Saudi!G:G,Saudi!$A:$A,YEAR(daily!$A3047))</f>
        <v>94.208739238439748</v>
      </c>
      <c r="AE3047">
        <f>SUMIFS(Saudi!H:H,Saudi!$A:$A,YEAR(daily!$A3047))</f>
        <v>408259035.59665447</v>
      </c>
      <c r="AF3047" s="5">
        <f t="shared" si="119"/>
        <v>4</v>
      </c>
      <c r="AG3047" s="5">
        <f t="shared" si="120"/>
        <v>2012</v>
      </c>
    </row>
    <row r="3048" spans="1:33">
      <c r="A3048" s="3">
        <v>41010</v>
      </c>
      <c r="B3048" s="1">
        <v>170638</v>
      </c>
      <c r="C3048" s="1">
        <v>124553</v>
      </c>
      <c r="D3048" s="1">
        <v>87055</v>
      </c>
      <c r="E3048" s="1">
        <v>102.7</v>
      </c>
      <c r="F3048" s="1">
        <v>103.66</v>
      </c>
      <c r="G3048" s="1">
        <v>104.06</v>
      </c>
      <c r="H3048" s="2">
        <v>53.4</v>
      </c>
      <c r="I3048" s="2">
        <v>31.3</v>
      </c>
      <c r="J3048" s="2">
        <v>90.9</v>
      </c>
      <c r="K3048" s="2">
        <v>89.6</v>
      </c>
      <c r="L3048">
        <f>SUMIFS(US!B:B,US!$D:$D,YEAR(daily!$A3048),US!$E:$E,MONTH(daily!$A3048))</f>
        <v>10814</v>
      </c>
      <c r="M3048">
        <f>SUMIFS(US!C:C,US!$D:$D,YEAR(daily!$A3048),US!$E:$E,MONTH(daily!$A3048))</f>
        <v>18211</v>
      </c>
      <c r="N3048">
        <f>SUMIFS(COT!E:E,COT!$A:$A,YEAR(daily!$A3048),COT!$B:$B,WEEKNUM(daily!$A3048))</f>
        <v>1563132</v>
      </c>
      <c r="O3048">
        <f>SUMIFS(COT!F:F,COT!$A:$A,YEAR(daily!$A3048),COT!$B:$B,WEEKNUM(daily!$A3048))</f>
        <v>366612</v>
      </c>
      <c r="P3048">
        <f>SUMIFS(COT!G:G,COT!$A:$A,YEAR(daily!$A3048),COT!$B:$B,WEEKNUM(daily!$A3048))</f>
        <v>169030</v>
      </c>
      <c r="Q3048">
        <f>SUMIFS(COT!H:H,COT!$A:$A,YEAR(daily!$A3048),COT!$B:$B,WEEKNUM(daily!$A3048))</f>
        <v>464799</v>
      </c>
      <c r="R3048">
        <f>SUMIFS(COT!I:I,COT!$A:$A,YEAR(daily!$A3048),COT!$B:$B,WEEKNUM(daily!$A3048))</f>
        <v>636467</v>
      </c>
      <c r="S3048">
        <f>SUMIFS(COT!J:J,COT!$A:$A,YEAR(daily!$A3048),COT!$B:$B,WEEKNUM(daily!$A3048))</f>
        <v>861585</v>
      </c>
      <c r="T3048">
        <f>SUMIFS(COT!K:K,COT!$A:$A,YEAR(daily!$A3048),COT!$B:$B,WEEKNUM(daily!$A3048))</f>
        <v>95254</v>
      </c>
      <c r="U3048">
        <f>SUMIFS(COT!L:L,COT!$A:$A,YEAR(daily!$A3048),COT!$B:$B,WEEKNUM(daily!$A3048))</f>
        <v>67718</v>
      </c>
      <c r="V3048">
        <f>SUMIFS(COT!M:M,COT!$A:$A,YEAR(daily!$A3048),COT!$B:$B,WEEKNUM(daily!$A3048))</f>
        <v>122</v>
      </c>
      <c r="W3048">
        <f>SUMIFS(COT!N:N,COT!$A:$A,YEAR(daily!$A3048),COT!$B:$B,WEEKNUM(daily!$A3048))</f>
        <v>82</v>
      </c>
      <c r="X3048">
        <f>SUMIFS(COT!O:O,COT!$A:$A,YEAR(daily!$A3048),COT!$B:$B,WEEKNUM(daily!$A3048))</f>
        <v>147</v>
      </c>
      <c r="Y3048">
        <f>SUMIFS(COT!P:P,COT!$A:$A,YEAR(daily!$A3048),COT!$B:$B,WEEKNUM(daily!$A3048))</f>
        <v>91</v>
      </c>
      <c r="Z3048">
        <f>SUMIFS(COT!Q:Q,COT!$A:$A,YEAR(daily!$A3048),COT!$B:$B,WEEKNUM(daily!$A3048))</f>
        <v>98</v>
      </c>
      <c r="AA3048">
        <f>SUMIFS(Saudi!B:B,Saudi!$A:$A,YEAR(daily!$A3048))</f>
        <v>1247.3979999999999</v>
      </c>
      <c r="AB3048">
        <f>SUMIFS(Saudi!C:C,Saudi!$A:$A,YEAR(daily!$A3048))</f>
        <v>917.10500000000002</v>
      </c>
      <c r="AC3048">
        <f>SUMIFS(Saudi!F:F,Saudi!$A:$A,YEAR(daily!$A3048))</f>
        <v>4333558</v>
      </c>
      <c r="AD3048">
        <f>SUMIFS(Saudi!G:G,Saudi!$A:$A,YEAR(daily!$A3048))</f>
        <v>94.208739238439748</v>
      </c>
      <c r="AE3048">
        <f>SUMIFS(Saudi!H:H,Saudi!$A:$A,YEAR(daily!$A3048))</f>
        <v>408259035.59665447</v>
      </c>
      <c r="AF3048" s="5">
        <f t="shared" si="119"/>
        <v>4</v>
      </c>
      <c r="AG3048" s="5">
        <f t="shared" si="120"/>
        <v>2012</v>
      </c>
    </row>
    <row r="3049" spans="1:33">
      <c r="A3049" s="3">
        <v>41011</v>
      </c>
      <c r="B3049" s="1">
        <v>147153</v>
      </c>
      <c r="C3049" s="1">
        <v>130797</v>
      </c>
      <c r="D3049" s="1">
        <v>84736</v>
      </c>
      <c r="E3049" s="1">
        <v>103.64</v>
      </c>
      <c r="F3049" s="1">
        <v>104.57</v>
      </c>
      <c r="G3049" s="1">
        <v>104.95</v>
      </c>
      <c r="H3049" s="2">
        <v>53.4</v>
      </c>
      <c r="I3049" s="2">
        <v>31.3</v>
      </c>
      <c r="J3049" s="2">
        <v>90.9</v>
      </c>
      <c r="K3049" s="2">
        <v>89.6</v>
      </c>
      <c r="L3049">
        <f>SUMIFS(US!B:B,US!$D:$D,YEAR(daily!$A3049),US!$E:$E,MONTH(daily!$A3049))</f>
        <v>10814</v>
      </c>
      <c r="M3049">
        <f>SUMIFS(US!C:C,US!$D:$D,YEAR(daily!$A3049),US!$E:$E,MONTH(daily!$A3049))</f>
        <v>18211</v>
      </c>
      <c r="N3049">
        <f>SUMIFS(COT!E:E,COT!$A:$A,YEAR(daily!$A3049),COT!$B:$B,WEEKNUM(daily!$A3049))</f>
        <v>1563132</v>
      </c>
      <c r="O3049">
        <f>SUMIFS(COT!F:F,COT!$A:$A,YEAR(daily!$A3049),COT!$B:$B,WEEKNUM(daily!$A3049))</f>
        <v>366612</v>
      </c>
      <c r="P3049">
        <f>SUMIFS(COT!G:G,COT!$A:$A,YEAR(daily!$A3049),COT!$B:$B,WEEKNUM(daily!$A3049))</f>
        <v>169030</v>
      </c>
      <c r="Q3049">
        <f>SUMIFS(COT!H:H,COT!$A:$A,YEAR(daily!$A3049),COT!$B:$B,WEEKNUM(daily!$A3049))</f>
        <v>464799</v>
      </c>
      <c r="R3049">
        <f>SUMIFS(COT!I:I,COT!$A:$A,YEAR(daily!$A3049),COT!$B:$B,WEEKNUM(daily!$A3049))</f>
        <v>636467</v>
      </c>
      <c r="S3049">
        <f>SUMIFS(COT!J:J,COT!$A:$A,YEAR(daily!$A3049),COT!$B:$B,WEEKNUM(daily!$A3049))</f>
        <v>861585</v>
      </c>
      <c r="T3049">
        <f>SUMIFS(COT!K:K,COT!$A:$A,YEAR(daily!$A3049),COT!$B:$B,WEEKNUM(daily!$A3049))</f>
        <v>95254</v>
      </c>
      <c r="U3049">
        <f>SUMIFS(COT!L:L,COT!$A:$A,YEAR(daily!$A3049),COT!$B:$B,WEEKNUM(daily!$A3049))</f>
        <v>67718</v>
      </c>
      <c r="V3049">
        <f>SUMIFS(COT!M:M,COT!$A:$A,YEAR(daily!$A3049),COT!$B:$B,WEEKNUM(daily!$A3049))</f>
        <v>122</v>
      </c>
      <c r="W3049">
        <f>SUMIFS(COT!N:N,COT!$A:$A,YEAR(daily!$A3049),COT!$B:$B,WEEKNUM(daily!$A3049))</f>
        <v>82</v>
      </c>
      <c r="X3049">
        <f>SUMIFS(COT!O:O,COT!$A:$A,YEAR(daily!$A3049),COT!$B:$B,WEEKNUM(daily!$A3049))</f>
        <v>147</v>
      </c>
      <c r="Y3049">
        <f>SUMIFS(COT!P:P,COT!$A:$A,YEAR(daily!$A3049),COT!$B:$B,WEEKNUM(daily!$A3049))</f>
        <v>91</v>
      </c>
      <c r="Z3049">
        <f>SUMIFS(COT!Q:Q,COT!$A:$A,YEAR(daily!$A3049),COT!$B:$B,WEEKNUM(daily!$A3049))</f>
        <v>98</v>
      </c>
      <c r="AA3049">
        <f>SUMIFS(Saudi!B:B,Saudi!$A:$A,YEAR(daily!$A3049))</f>
        <v>1247.3979999999999</v>
      </c>
      <c r="AB3049">
        <f>SUMIFS(Saudi!C:C,Saudi!$A:$A,YEAR(daily!$A3049))</f>
        <v>917.10500000000002</v>
      </c>
      <c r="AC3049">
        <f>SUMIFS(Saudi!F:F,Saudi!$A:$A,YEAR(daily!$A3049))</f>
        <v>4333558</v>
      </c>
      <c r="AD3049">
        <f>SUMIFS(Saudi!G:G,Saudi!$A:$A,YEAR(daily!$A3049))</f>
        <v>94.208739238439748</v>
      </c>
      <c r="AE3049">
        <f>SUMIFS(Saudi!H:H,Saudi!$A:$A,YEAR(daily!$A3049))</f>
        <v>408259035.59665447</v>
      </c>
      <c r="AF3049" s="5">
        <f t="shared" si="119"/>
        <v>4</v>
      </c>
      <c r="AG3049" s="5">
        <f t="shared" si="120"/>
        <v>2012</v>
      </c>
    </row>
    <row r="3050" spans="1:33">
      <c r="A3050" s="3">
        <v>41012</v>
      </c>
      <c r="B3050" s="1">
        <v>127621</v>
      </c>
      <c r="C3050" s="1">
        <v>134345</v>
      </c>
      <c r="D3050" s="1">
        <v>87063</v>
      </c>
      <c r="E3050" s="1">
        <v>102.83</v>
      </c>
      <c r="F3050" s="1">
        <v>103.8</v>
      </c>
      <c r="G3050" s="1">
        <v>104.2</v>
      </c>
      <c r="H3050" s="2">
        <v>53.4</v>
      </c>
      <c r="I3050" s="2">
        <v>31.3</v>
      </c>
      <c r="J3050" s="2">
        <v>90.9</v>
      </c>
      <c r="K3050" s="2">
        <v>89.6</v>
      </c>
      <c r="L3050">
        <f>SUMIFS(US!B:B,US!$D:$D,YEAR(daily!$A3050),US!$E:$E,MONTH(daily!$A3050))</f>
        <v>10814</v>
      </c>
      <c r="M3050">
        <f>SUMIFS(US!C:C,US!$D:$D,YEAR(daily!$A3050),US!$E:$E,MONTH(daily!$A3050))</f>
        <v>18211</v>
      </c>
      <c r="N3050">
        <f>SUMIFS(COT!E:E,COT!$A:$A,YEAR(daily!$A3050),COT!$B:$B,WEEKNUM(daily!$A3050))</f>
        <v>1563132</v>
      </c>
      <c r="O3050">
        <f>SUMIFS(COT!F:F,COT!$A:$A,YEAR(daily!$A3050),COT!$B:$B,WEEKNUM(daily!$A3050))</f>
        <v>366612</v>
      </c>
      <c r="P3050">
        <f>SUMIFS(COT!G:G,COT!$A:$A,YEAR(daily!$A3050),COT!$B:$B,WEEKNUM(daily!$A3050))</f>
        <v>169030</v>
      </c>
      <c r="Q3050">
        <f>SUMIFS(COT!H:H,COT!$A:$A,YEAR(daily!$A3050),COT!$B:$B,WEEKNUM(daily!$A3050))</f>
        <v>464799</v>
      </c>
      <c r="R3050">
        <f>SUMIFS(COT!I:I,COT!$A:$A,YEAR(daily!$A3050),COT!$B:$B,WEEKNUM(daily!$A3050))</f>
        <v>636467</v>
      </c>
      <c r="S3050">
        <f>SUMIFS(COT!J:J,COT!$A:$A,YEAR(daily!$A3050),COT!$B:$B,WEEKNUM(daily!$A3050))</f>
        <v>861585</v>
      </c>
      <c r="T3050">
        <f>SUMIFS(COT!K:K,COT!$A:$A,YEAR(daily!$A3050),COT!$B:$B,WEEKNUM(daily!$A3050))</f>
        <v>95254</v>
      </c>
      <c r="U3050">
        <f>SUMIFS(COT!L:L,COT!$A:$A,YEAR(daily!$A3050),COT!$B:$B,WEEKNUM(daily!$A3050))</f>
        <v>67718</v>
      </c>
      <c r="V3050">
        <f>SUMIFS(COT!M:M,COT!$A:$A,YEAR(daily!$A3050),COT!$B:$B,WEEKNUM(daily!$A3050))</f>
        <v>122</v>
      </c>
      <c r="W3050">
        <f>SUMIFS(COT!N:N,COT!$A:$A,YEAR(daily!$A3050),COT!$B:$B,WEEKNUM(daily!$A3050))</f>
        <v>82</v>
      </c>
      <c r="X3050">
        <f>SUMIFS(COT!O:O,COT!$A:$A,YEAR(daily!$A3050),COT!$B:$B,WEEKNUM(daily!$A3050))</f>
        <v>147</v>
      </c>
      <c r="Y3050">
        <f>SUMIFS(COT!P:P,COT!$A:$A,YEAR(daily!$A3050),COT!$B:$B,WEEKNUM(daily!$A3050))</f>
        <v>91</v>
      </c>
      <c r="Z3050">
        <f>SUMIFS(COT!Q:Q,COT!$A:$A,YEAR(daily!$A3050),COT!$B:$B,WEEKNUM(daily!$A3050))</f>
        <v>98</v>
      </c>
      <c r="AA3050">
        <f>SUMIFS(Saudi!B:B,Saudi!$A:$A,YEAR(daily!$A3050))</f>
        <v>1247.3979999999999</v>
      </c>
      <c r="AB3050">
        <f>SUMIFS(Saudi!C:C,Saudi!$A:$A,YEAR(daily!$A3050))</f>
        <v>917.10500000000002</v>
      </c>
      <c r="AC3050">
        <f>SUMIFS(Saudi!F:F,Saudi!$A:$A,YEAR(daily!$A3050))</f>
        <v>4333558</v>
      </c>
      <c r="AD3050">
        <f>SUMIFS(Saudi!G:G,Saudi!$A:$A,YEAR(daily!$A3050))</f>
        <v>94.208739238439748</v>
      </c>
      <c r="AE3050">
        <f>SUMIFS(Saudi!H:H,Saudi!$A:$A,YEAR(daily!$A3050))</f>
        <v>408259035.59665447</v>
      </c>
      <c r="AF3050" s="5">
        <f t="shared" si="119"/>
        <v>4</v>
      </c>
      <c r="AG3050" s="5">
        <f t="shared" si="120"/>
        <v>2012</v>
      </c>
    </row>
    <row r="3051" spans="1:33">
      <c r="A3051" s="3">
        <v>41015</v>
      </c>
      <c r="B3051" s="1">
        <v>104387</v>
      </c>
      <c r="C3051" s="1">
        <v>137505</v>
      </c>
      <c r="D3051" s="1">
        <v>88969</v>
      </c>
      <c r="E3051" s="1">
        <v>102.93</v>
      </c>
      <c r="F3051" s="1">
        <v>103.81</v>
      </c>
      <c r="G3051" s="1">
        <v>104.18</v>
      </c>
      <c r="H3051" s="2">
        <v>53.4</v>
      </c>
      <c r="I3051" s="2">
        <v>31.3</v>
      </c>
      <c r="J3051" s="2">
        <v>90.9</v>
      </c>
      <c r="K3051" s="2">
        <v>89.6</v>
      </c>
      <c r="L3051">
        <f>SUMIFS(US!B:B,US!$D:$D,YEAR(daily!$A3051),US!$E:$E,MONTH(daily!$A3051))</f>
        <v>10814</v>
      </c>
      <c r="M3051">
        <f>SUMIFS(US!C:C,US!$D:$D,YEAR(daily!$A3051),US!$E:$E,MONTH(daily!$A3051))</f>
        <v>18211</v>
      </c>
      <c r="N3051">
        <f>SUMIFS(COT!E:E,COT!$A:$A,YEAR(daily!$A3051),COT!$B:$B,WEEKNUM(daily!$A3051))</f>
        <v>1570513</v>
      </c>
      <c r="O3051">
        <f>SUMIFS(COT!F:F,COT!$A:$A,YEAR(daily!$A3051),COT!$B:$B,WEEKNUM(daily!$A3051))</f>
        <v>365343</v>
      </c>
      <c r="P3051">
        <f>SUMIFS(COT!G:G,COT!$A:$A,YEAR(daily!$A3051),COT!$B:$B,WEEKNUM(daily!$A3051))</f>
        <v>151788</v>
      </c>
      <c r="Q3051">
        <f>SUMIFS(COT!H:H,COT!$A:$A,YEAR(daily!$A3051),COT!$B:$B,WEEKNUM(daily!$A3051))</f>
        <v>478480</v>
      </c>
      <c r="R3051">
        <f>SUMIFS(COT!I:I,COT!$A:$A,YEAR(daily!$A3051),COT!$B:$B,WEEKNUM(daily!$A3051))</f>
        <v>641557</v>
      </c>
      <c r="S3051">
        <f>SUMIFS(COT!J:J,COT!$A:$A,YEAR(daily!$A3051),COT!$B:$B,WEEKNUM(daily!$A3051))</f>
        <v>873178</v>
      </c>
      <c r="T3051">
        <f>SUMIFS(COT!K:K,COT!$A:$A,YEAR(daily!$A3051),COT!$B:$B,WEEKNUM(daily!$A3051))</f>
        <v>85133</v>
      </c>
      <c r="U3051">
        <f>SUMIFS(COT!L:L,COT!$A:$A,YEAR(daily!$A3051),COT!$B:$B,WEEKNUM(daily!$A3051))</f>
        <v>67067</v>
      </c>
      <c r="V3051">
        <f>SUMIFS(COT!M:M,COT!$A:$A,YEAR(daily!$A3051),COT!$B:$B,WEEKNUM(daily!$A3051))</f>
        <v>124</v>
      </c>
      <c r="W3051">
        <f>SUMIFS(COT!N:N,COT!$A:$A,YEAR(daily!$A3051),COT!$B:$B,WEEKNUM(daily!$A3051))</f>
        <v>78</v>
      </c>
      <c r="X3051">
        <f>SUMIFS(COT!O:O,COT!$A:$A,YEAR(daily!$A3051),COT!$B:$B,WEEKNUM(daily!$A3051))</f>
        <v>151</v>
      </c>
      <c r="Y3051">
        <f>SUMIFS(COT!P:P,COT!$A:$A,YEAR(daily!$A3051),COT!$B:$B,WEEKNUM(daily!$A3051))</f>
        <v>96</v>
      </c>
      <c r="Z3051">
        <f>SUMIFS(COT!Q:Q,COT!$A:$A,YEAR(daily!$A3051),COT!$B:$B,WEEKNUM(daily!$A3051))</f>
        <v>97</v>
      </c>
      <c r="AA3051">
        <f>SUMIFS(Saudi!B:B,Saudi!$A:$A,YEAR(daily!$A3051))</f>
        <v>1247.3979999999999</v>
      </c>
      <c r="AB3051">
        <f>SUMIFS(Saudi!C:C,Saudi!$A:$A,YEAR(daily!$A3051))</f>
        <v>917.10500000000002</v>
      </c>
      <c r="AC3051">
        <f>SUMIFS(Saudi!F:F,Saudi!$A:$A,YEAR(daily!$A3051))</f>
        <v>4333558</v>
      </c>
      <c r="AD3051">
        <f>SUMIFS(Saudi!G:G,Saudi!$A:$A,YEAR(daily!$A3051))</f>
        <v>94.208739238439748</v>
      </c>
      <c r="AE3051">
        <f>SUMIFS(Saudi!H:H,Saudi!$A:$A,YEAR(daily!$A3051))</f>
        <v>408259035.59665447</v>
      </c>
      <c r="AF3051" s="5">
        <f t="shared" si="119"/>
        <v>4</v>
      </c>
      <c r="AG3051" s="5">
        <f t="shared" si="120"/>
        <v>2012</v>
      </c>
    </row>
    <row r="3052" spans="1:33">
      <c r="A3052" s="3">
        <v>41016</v>
      </c>
      <c r="B3052" s="1">
        <v>71844</v>
      </c>
      <c r="C3052" s="1">
        <v>140662</v>
      </c>
      <c r="D3052" s="1">
        <v>90611</v>
      </c>
      <c r="E3052" s="1">
        <v>104.2</v>
      </c>
      <c r="F3052" s="1">
        <v>105.08</v>
      </c>
      <c r="G3052" s="1">
        <v>105.43</v>
      </c>
      <c r="H3052" s="2">
        <v>53.4</v>
      </c>
      <c r="I3052" s="2">
        <v>31.3</v>
      </c>
      <c r="J3052" s="2">
        <v>90.9</v>
      </c>
      <c r="K3052" s="2">
        <v>89.6</v>
      </c>
      <c r="L3052">
        <f>SUMIFS(US!B:B,US!$D:$D,YEAR(daily!$A3052),US!$E:$E,MONTH(daily!$A3052))</f>
        <v>10814</v>
      </c>
      <c r="M3052">
        <f>SUMIFS(US!C:C,US!$D:$D,YEAR(daily!$A3052),US!$E:$E,MONTH(daily!$A3052))</f>
        <v>18211</v>
      </c>
      <c r="N3052">
        <f>SUMIFS(COT!E:E,COT!$A:$A,YEAR(daily!$A3052),COT!$B:$B,WEEKNUM(daily!$A3052))</f>
        <v>1570513</v>
      </c>
      <c r="O3052">
        <f>SUMIFS(COT!F:F,COT!$A:$A,YEAR(daily!$A3052),COT!$B:$B,WEEKNUM(daily!$A3052))</f>
        <v>365343</v>
      </c>
      <c r="P3052">
        <f>SUMIFS(COT!G:G,COT!$A:$A,YEAR(daily!$A3052),COT!$B:$B,WEEKNUM(daily!$A3052))</f>
        <v>151788</v>
      </c>
      <c r="Q3052">
        <f>SUMIFS(COT!H:H,COT!$A:$A,YEAR(daily!$A3052),COT!$B:$B,WEEKNUM(daily!$A3052))</f>
        <v>478480</v>
      </c>
      <c r="R3052">
        <f>SUMIFS(COT!I:I,COT!$A:$A,YEAR(daily!$A3052),COT!$B:$B,WEEKNUM(daily!$A3052))</f>
        <v>641557</v>
      </c>
      <c r="S3052">
        <f>SUMIFS(COT!J:J,COT!$A:$A,YEAR(daily!$A3052),COT!$B:$B,WEEKNUM(daily!$A3052))</f>
        <v>873178</v>
      </c>
      <c r="T3052">
        <f>SUMIFS(COT!K:K,COT!$A:$A,YEAR(daily!$A3052),COT!$B:$B,WEEKNUM(daily!$A3052))</f>
        <v>85133</v>
      </c>
      <c r="U3052">
        <f>SUMIFS(COT!L:L,COT!$A:$A,YEAR(daily!$A3052),COT!$B:$B,WEEKNUM(daily!$A3052))</f>
        <v>67067</v>
      </c>
      <c r="V3052">
        <f>SUMIFS(COT!M:M,COT!$A:$A,YEAR(daily!$A3052),COT!$B:$B,WEEKNUM(daily!$A3052))</f>
        <v>124</v>
      </c>
      <c r="W3052">
        <f>SUMIFS(COT!N:N,COT!$A:$A,YEAR(daily!$A3052),COT!$B:$B,WEEKNUM(daily!$A3052))</f>
        <v>78</v>
      </c>
      <c r="X3052">
        <f>SUMIFS(COT!O:O,COT!$A:$A,YEAR(daily!$A3052),COT!$B:$B,WEEKNUM(daily!$A3052))</f>
        <v>151</v>
      </c>
      <c r="Y3052">
        <f>SUMIFS(COT!P:P,COT!$A:$A,YEAR(daily!$A3052),COT!$B:$B,WEEKNUM(daily!$A3052))</f>
        <v>96</v>
      </c>
      <c r="Z3052">
        <f>SUMIFS(COT!Q:Q,COT!$A:$A,YEAR(daily!$A3052),COT!$B:$B,WEEKNUM(daily!$A3052))</f>
        <v>97</v>
      </c>
      <c r="AA3052">
        <f>SUMIFS(Saudi!B:B,Saudi!$A:$A,YEAR(daily!$A3052))</f>
        <v>1247.3979999999999</v>
      </c>
      <c r="AB3052">
        <f>SUMIFS(Saudi!C:C,Saudi!$A:$A,YEAR(daily!$A3052))</f>
        <v>917.10500000000002</v>
      </c>
      <c r="AC3052">
        <f>SUMIFS(Saudi!F:F,Saudi!$A:$A,YEAR(daily!$A3052))</f>
        <v>4333558</v>
      </c>
      <c r="AD3052">
        <f>SUMIFS(Saudi!G:G,Saudi!$A:$A,YEAR(daily!$A3052))</f>
        <v>94.208739238439748</v>
      </c>
      <c r="AE3052">
        <f>SUMIFS(Saudi!H:H,Saudi!$A:$A,YEAR(daily!$A3052))</f>
        <v>408259035.59665447</v>
      </c>
      <c r="AF3052" s="5">
        <f t="shared" si="119"/>
        <v>4</v>
      </c>
      <c r="AG3052" s="5">
        <f t="shared" si="120"/>
        <v>2012</v>
      </c>
    </row>
    <row r="3053" spans="1:33">
      <c r="A3053" s="3">
        <v>41017</v>
      </c>
      <c r="B3053" s="1">
        <v>45966</v>
      </c>
      <c r="C3053" s="1">
        <v>141957</v>
      </c>
      <c r="D3053" s="1">
        <v>92860</v>
      </c>
      <c r="E3053" s="1">
        <v>102.67</v>
      </c>
      <c r="F3053" s="1">
        <v>103.58</v>
      </c>
      <c r="G3053" s="1">
        <v>103.98</v>
      </c>
      <c r="H3053" s="2">
        <v>53.4</v>
      </c>
      <c r="I3053" s="2">
        <v>31.3</v>
      </c>
      <c r="J3053" s="2">
        <v>90.9</v>
      </c>
      <c r="K3053" s="2">
        <v>89.6</v>
      </c>
      <c r="L3053">
        <f>SUMIFS(US!B:B,US!$D:$D,YEAR(daily!$A3053),US!$E:$E,MONTH(daily!$A3053))</f>
        <v>10814</v>
      </c>
      <c r="M3053">
        <f>SUMIFS(US!C:C,US!$D:$D,YEAR(daily!$A3053),US!$E:$E,MONTH(daily!$A3053))</f>
        <v>18211</v>
      </c>
      <c r="N3053">
        <f>SUMIFS(COT!E:E,COT!$A:$A,YEAR(daily!$A3053),COT!$B:$B,WEEKNUM(daily!$A3053))</f>
        <v>1570513</v>
      </c>
      <c r="O3053">
        <f>SUMIFS(COT!F:F,COT!$A:$A,YEAR(daily!$A3053),COT!$B:$B,WEEKNUM(daily!$A3053))</f>
        <v>365343</v>
      </c>
      <c r="P3053">
        <f>SUMIFS(COT!G:G,COT!$A:$A,YEAR(daily!$A3053),COT!$B:$B,WEEKNUM(daily!$A3053))</f>
        <v>151788</v>
      </c>
      <c r="Q3053">
        <f>SUMIFS(COT!H:H,COT!$A:$A,YEAR(daily!$A3053),COT!$B:$B,WEEKNUM(daily!$A3053))</f>
        <v>478480</v>
      </c>
      <c r="R3053">
        <f>SUMIFS(COT!I:I,COT!$A:$A,YEAR(daily!$A3053),COT!$B:$B,WEEKNUM(daily!$A3053))</f>
        <v>641557</v>
      </c>
      <c r="S3053">
        <f>SUMIFS(COT!J:J,COT!$A:$A,YEAR(daily!$A3053),COT!$B:$B,WEEKNUM(daily!$A3053))</f>
        <v>873178</v>
      </c>
      <c r="T3053">
        <f>SUMIFS(COT!K:K,COT!$A:$A,YEAR(daily!$A3053),COT!$B:$B,WEEKNUM(daily!$A3053))</f>
        <v>85133</v>
      </c>
      <c r="U3053">
        <f>SUMIFS(COT!L:L,COT!$A:$A,YEAR(daily!$A3053),COT!$B:$B,WEEKNUM(daily!$A3053))</f>
        <v>67067</v>
      </c>
      <c r="V3053">
        <f>SUMIFS(COT!M:M,COT!$A:$A,YEAR(daily!$A3053),COT!$B:$B,WEEKNUM(daily!$A3053))</f>
        <v>124</v>
      </c>
      <c r="W3053">
        <f>SUMIFS(COT!N:N,COT!$A:$A,YEAR(daily!$A3053),COT!$B:$B,WEEKNUM(daily!$A3053))</f>
        <v>78</v>
      </c>
      <c r="X3053">
        <f>SUMIFS(COT!O:O,COT!$A:$A,YEAR(daily!$A3053),COT!$B:$B,WEEKNUM(daily!$A3053))</f>
        <v>151</v>
      </c>
      <c r="Y3053">
        <f>SUMIFS(COT!P:P,COT!$A:$A,YEAR(daily!$A3053),COT!$B:$B,WEEKNUM(daily!$A3053))</f>
        <v>96</v>
      </c>
      <c r="Z3053">
        <f>SUMIFS(COT!Q:Q,COT!$A:$A,YEAR(daily!$A3053),COT!$B:$B,WEEKNUM(daily!$A3053))</f>
        <v>97</v>
      </c>
      <c r="AA3053">
        <f>SUMIFS(Saudi!B:B,Saudi!$A:$A,YEAR(daily!$A3053))</f>
        <v>1247.3979999999999</v>
      </c>
      <c r="AB3053">
        <f>SUMIFS(Saudi!C:C,Saudi!$A:$A,YEAR(daily!$A3053))</f>
        <v>917.10500000000002</v>
      </c>
      <c r="AC3053">
        <f>SUMIFS(Saudi!F:F,Saudi!$A:$A,YEAR(daily!$A3053))</f>
        <v>4333558</v>
      </c>
      <c r="AD3053">
        <f>SUMIFS(Saudi!G:G,Saudi!$A:$A,YEAR(daily!$A3053))</f>
        <v>94.208739238439748</v>
      </c>
      <c r="AE3053">
        <f>SUMIFS(Saudi!H:H,Saudi!$A:$A,YEAR(daily!$A3053))</f>
        <v>408259035.59665447</v>
      </c>
      <c r="AF3053" s="5">
        <f t="shared" si="119"/>
        <v>4</v>
      </c>
      <c r="AG3053" s="5">
        <f t="shared" si="120"/>
        <v>2012</v>
      </c>
    </row>
    <row r="3054" spans="1:33">
      <c r="A3054" s="3">
        <v>41018</v>
      </c>
      <c r="B3054" s="1">
        <v>17447</v>
      </c>
      <c r="C3054" s="1">
        <v>145334</v>
      </c>
      <c r="D3054" s="1">
        <v>92262</v>
      </c>
      <c r="E3054" s="1">
        <v>102.27</v>
      </c>
      <c r="F3054" s="1">
        <v>103.15</v>
      </c>
      <c r="G3054" s="1">
        <v>103.53</v>
      </c>
      <c r="H3054" s="2">
        <v>53.4</v>
      </c>
      <c r="I3054" s="2">
        <v>31.3</v>
      </c>
      <c r="J3054" s="2">
        <v>90.9</v>
      </c>
      <c r="K3054" s="2">
        <v>89.6</v>
      </c>
      <c r="L3054">
        <f>SUMIFS(US!B:B,US!$D:$D,YEAR(daily!$A3054),US!$E:$E,MONTH(daily!$A3054))</f>
        <v>10814</v>
      </c>
      <c r="M3054">
        <f>SUMIFS(US!C:C,US!$D:$D,YEAR(daily!$A3054),US!$E:$E,MONTH(daily!$A3054))</f>
        <v>18211</v>
      </c>
      <c r="N3054">
        <f>SUMIFS(COT!E:E,COT!$A:$A,YEAR(daily!$A3054),COT!$B:$B,WEEKNUM(daily!$A3054))</f>
        <v>1570513</v>
      </c>
      <c r="O3054">
        <f>SUMIFS(COT!F:F,COT!$A:$A,YEAR(daily!$A3054),COT!$B:$B,WEEKNUM(daily!$A3054))</f>
        <v>365343</v>
      </c>
      <c r="P3054">
        <f>SUMIFS(COT!G:G,COT!$A:$A,YEAR(daily!$A3054),COT!$B:$B,WEEKNUM(daily!$A3054))</f>
        <v>151788</v>
      </c>
      <c r="Q3054">
        <f>SUMIFS(COT!H:H,COT!$A:$A,YEAR(daily!$A3054),COT!$B:$B,WEEKNUM(daily!$A3054))</f>
        <v>478480</v>
      </c>
      <c r="R3054">
        <f>SUMIFS(COT!I:I,COT!$A:$A,YEAR(daily!$A3054),COT!$B:$B,WEEKNUM(daily!$A3054))</f>
        <v>641557</v>
      </c>
      <c r="S3054">
        <f>SUMIFS(COT!J:J,COT!$A:$A,YEAR(daily!$A3054),COT!$B:$B,WEEKNUM(daily!$A3054))</f>
        <v>873178</v>
      </c>
      <c r="T3054">
        <f>SUMIFS(COT!K:K,COT!$A:$A,YEAR(daily!$A3054),COT!$B:$B,WEEKNUM(daily!$A3054))</f>
        <v>85133</v>
      </c>
      <c r="U3054">
        <f>SUMIFS(COT!L:L,COT!$A:$A,YEAR(daily!$A3054),COT!$B:$B,WEEKNUM(daily!$A3054))</f>
        <v>67067</v>
      </c>
      <c r="V3054">
        <f>SUMIFS(COT!M:M,COT!$A:$A,YEAR(daily!$A3054),COT!$B:$B,WEEKNUM(daily!$A3054))</f>
        <v>124</v>
      </c>
      <c r="W3054">
        <f>SUMIFS(COT!N:N,COT!$A:$A,YEAR(daily!$A3054),COT!$B:$B,WEEKNUM(daily!$A3054))</f>
        <v>78</v>
      </c>
      <c r="X3054">
        <f>SUMIFS(COT!O:O,COT!$A:$A,YEAR(daily!$A3054),COT!$B:$B,WEEKNUM(daily!$A3054))</f>
        <v>151</v>
      </c>
      <c r="Y3054">
        <f>SUMIFS(COT!P:P,COT!$A:$A,YEAR(daily!$A3054),COT!$B:$B,WEEKNUM(daily!$A3054))</f>
        <v>96</v>
      </c>
      <c r="Z3054">
        <f>SUMIFS(COT!Q:Q,COT!$A:$A,YEAR(daily!$A3054),COT!$B:$B,WEEKNUM(daily!$A3054))</f>
        <v>97</v>
      </c>
      <c r="AA3054">
        <f>SUMIFS(Saudi!B:B,Saudi!$A:$A,YEAR(daily!$A3054))</f>
        <v>1247.3979999999999</v>
      </c>
      <c r="AB3054">
        <f>SUMIFS(Saudi!C:C,Saudi!$A:$A,YEAR(daily!$A3054))</f>
        <v>917.10500000000002</v>
      </c>
      <c r="AC3054">
        <f>SUMIFS(Saudi!F:F,Saudi!$A:$A,YEAR(daily!$A3054))</f>
        <v>4333558</v>
      </c>
      <c r="AD3054">
        <f>SUMIFS(Saudi!G:G,Saudi!$A:$A,YEAR(daily!$A3054))</f>
        <v>94.208739238439748</v>
      </c>
      <c r="AE3054">
        <f>SUMIFS(Saudi!H:H,Saudi!$A:$A,YEAR(daily!$A3054))</f>
        <v>408259035.59665447</v>
      </c>
      <c r="AF3054" s="5">
        <f t="shared" si="119"/>
        <v>4</v>
      </c>
      <c r="AG3054" s="5">
        <f t="shared" si="120"/>
        <v>2012</v>
      </c>
    </row>
    <row r="3055" spans="1:33">
      <c r="A3055" s="3">
        <v>41019</v>
      </c>
      <c r="B3055" s="1">
        <v>1206</v>
      </c>
      <c r="C3055" s="1">
        <v>151822</v>
      </c>
      <c r="D3055" s="1">
        <v>93820</v>
      </c>
      <c r="E3055" s="1">
        <v>103.05</v>
      </c>
      <c r="F3055" s="1">
        <v>104.29</v>
      </c>
      <c r="G3055" s="1">
        <v>104.64</v>
      </c>
      <c r="H3055" s="2">
        <v>53.4</v>
      </c>
      <c r="I3055" s="2">
        <v>31.3</v>
      </c>
      <c r="J3055" s="2">
        <v>90.9</v>
      </c>
      <c r="K3055" s="2">
        <v>89.6</v>
      </c>
      <c r="L3055">
        <f>SUMIFS(US!B:B,US!$D:$D,YEAR(daily!$A3055),US!$E:$E,MONTH(daily!$A3055))</f>
        <v>10814</v>
      </c>
      <c r="M3055">
        <f>SUMIFS(US!C:C,US!$D:$D,YEAR(daily!$A3055),US!$E:$E,MONTH(daily!$A3055))</f>
        <v>18211</v>
      </c>
      <c r="N3055">
        <f>SUMIFS(COT!E:E,COT!$A:$A,YEAR(daily!$A3055),COT!$B:$B,WEEKNUM(daily!$A3055))</f>
        <v>1570513</v>
      </c>
      <c r="O3055">
        <f>SUMIFS(COT!F:F,COT!$A:$A,YEAR(daily!$A3055),COT!$B:$B,WEEKNUM(daily!$A3055))</f>
        <v>365343</v>
      </c>
      <c r="P3055">
        <f>SUMIFS(COT!G:G,COT!$A:$A,YEAR(daily!$A3055),COT!$B:$B,WEEKNUM(daily!$A3055))</f>
        <v>151788</v>
      </c>
      <c r="Q3055">
        <f>SUMIFS(COT!H:H,COT!$A:$A,YEAR(daily!$A3055),COT!$B:$B,WEEKNUM(daily!$A3055))</f>
        <v>478480</v>
      </c>
      <c r="R3055">
        <f>SUMIFS(COT!I:I,COT!$A:$A,YEAR(daily!$A3055),COT!$B:$B,WEEKNUM(daily!$A3055))</f>
        <v>641557</v>
      </c>
      <c r="S3055">
        <f>SUMIFS(COT!J:J,COT!$A:$A,YEAR(daily!$A3055),COT!$B:$B,WEEKNUM(daily!$A3055))</f>
        <v>873178</v>
      </c>
      <c r="T3055">
        <f>SUMIFS(COT!K:K,COT!$A:$A,YEAR(daily!$A3055),COT!$B:$B,WEEKNUM(daily!$A3055))</f>
        <v>85133</v>
      </c>
      <c r="U3055">
        <f>SUMIFS(COT!L:L,COT!$A:$A,YEAR(daily!$A3055),COT!$B:$B,WEEKNUM(daily!$A3055))</f>
        <v>67067</v>
      </c>
      <c r="V3055">
        <f>SUMIFS(COT!M:M,COT!$A:$A,YEAR(daily!$A3055),COT!$B:$B,WEEKNUM(daily!$A3055))</f>
        <v>124</v>
      </c>
      <c r="W3055">
        <f>SUMIFS(COT!N:N,COT!$A:$A,YEAR(daily!$A3055),COT!$B:$B,WEEKNUM(daily!$A3055))</f>
        <v>78</v>
      </c>
      <c r="X3055">
        <f>SUMIFS(COT!O:O,COT!$A:$A,YEAR(daily!$A3055),COT!$B:$B,WEEKNUM(daily!$A3055))</f>
        <v>151</v>
      </c>
      <c r="Y3055">
        <f>SUMIFS(COT!P:P,COT!$A:$A,YEAR(daily!$A3055),COT!$B:$B,WEEKNUM(daily!$A3055))</f>
        <v>96</v>
      </c>
      <c r="Z3055">
        <f>SUMIFS(COT!Q:Q,COT!$A:$A,YEAR(daily!$A3055),COT!$B:$B,WEEKNUM(daily!$A3055))</f>
        <v>97</v>
      </c>
      <c r="AA3055">
        <f>SUMIFS(Saudi!B:B,Saudi!$A:$A,YEAR(daily!$A3055))</f>
        <v>1247.3979999999999</v>
      </c>
      <c r="AB3055">
        <f>SUMIFS(Saudi!C:C,Saudi!$A:$A,YEAR(daily!$A3055))</f>
        <v>917.10500000000002</v>
      </c>
      <c r="AC3055">
        <f>SUMIFS(Saudi!F:F,Saudi!$A:$A,YEAR(daily!$A3055))</f>
        <v>4333558</v>
      </c>
      <c r="AD3055">
        <f>SUMIFS(Saudi!G:G,Saudi!$A:$A,YEAR(daily!$A3055))</f>
        <v>94.208739238439748</v>
      </c>
      <c r="AE3055">
        <f>SUMIFS(Saudi!H:H,Saudi!$A:$A,YEAR(daily!$A3055))</f>
        <v>408259035.59665447</v>
      </c>
      <c r="AF3055" s="5">
        <f t="shared" si="119"/>
        <v>4</v>
      </c>
      <c r="AG3055" s="5">
        <f t="shared" si="120"/>
        <v>2012</v>
      </c>
    </row>
    <row r="3056" spans="1:33">
      <c r="A3056" s="3">
        <v>41022</v>
      </c>
      <c r="B3056" s="1">
        <v>286778</v>
      </c>
      <c r="C3056" s="1">
        <v>99588</v>
      </c>
      <c r="D3056" s="1">
        <v>99202</v>
      </c>
      <c r="E3056" s="1">
        <v>103.11</v>
      </c>
      <c r="F3056" s="1">
        <v>103.95</v>
      </c>
      <c r="G3056" s="1">
        <v>104.25</v>
      </c>
      <c r="H3056" s="2">
        <v>53.4</v>
      </c>
      <c r="I3056" s="2">
        <v>31.3</v>
      </c>
      <c r="J3056" s="2">
        <v>90.9</v>
      </c>
      <c r="K3056" s="2">
        <v>89.6</v>
      </c>
      <c r="L3056">
        <f>SUMIFS(US!B:B,US!$D:$D,YEAR(daily!$A3056),US!$E:$E,MONTH(daily!$A3056))</f>
        <v>10814</v>
      </c>
      <c r="M3056">
        <f>SUMIFS(US!C:C,US!$D:$D,YEAR(daily!$A3056),US!$E:$E,MONTH(daily!$A3056))</f>
        <v>18211</v>
      </c>
      <c r="N3056">
        <f>SUMIFS(COT!E:E,COT!$A:$A,YEAR(daily!$A3056),COT!$B:$B,WEEKNUM(daily!$A3056))</f>
        <v>1539257</v>
      </c>
      <c r="O3056">
        <f>SUMIFS(COT!F:F,COT!$A:$A,YEAR(daily!$A3056),COT!$B:$B,WEEKNUM(daily!$A3056))</f>
        <v>356816</v>
      </c>
      <c r="P3056">
        <f>SUMIFS(COT!G:G,COT!$A:$A,YEAR(daily!$A3056),COT!$B:$B,WEEKNUM(daily!$A3056))</f>
        <v>144430</v>
      </c>
      <c r="Q3056">
        <f>SUMIFS(COT!H:H,COT!$A:$A,YEAR(daily!$A3056),COT!$B:$B,WEEKNUM(daily!$A3056))</f>
        <v>482243</v>
      </c>
      <c r="R3056">
        <f>SUMIFS(COT!I:I,COT!$A:$A,YEAR(daily!$A3056),COT!$B:$B,WEEKNUM(daily!$A3056))</f>
        <v>616873</v>
      </c>
      <c r="S3056">
        <f>SUMIFS(COT!J:J,COT!$A:$A,YEAR(daily!$A3056),COT!$B:$B,WEEKNUM(daily!$A3056))</f>
        <v>849355</v>
      </c>
      <c r="T3056">
        <f>SUMIFS(COT!K:K,COT!$A:$A,YEAR(daily!$A3056),COT!$B:$B,WEEKNUM(daily!$A3056))</f>
        <v>83325</v>
      </c>
      <c r="U3056">
        <f>SUMIFS(COT!L:L,COT!$A:$A,YEAR(daily!$A3056),COT!$B:$B,WEEKNUM(daily!$A3056))</f>
        <v>63229</v>
      </c>
      <c r="V3056">
        <f>SUMIFS(COT!M:M,COT!$A:$A,YEAR(daily!$A3056),COT!$B:$B,WEEKNUM(daily!$A3056))</f>
        <v>122</v>
      </c>
      <c r="W3056">
        <f>SUMIFS(COT!N:N,COT!$A:$A,YEAR(daily!$A3056),COT!$B:$B,WEEKNUM(daily!$A3056))</f>
        <v>80</v>
      </c>
      <c r="X3056">
        <f>SUMIFS(COT!O:O,COT!$A:$A,YEAR(daily!$A3056),COT!$B:$B,WEEKNUM(daily!$A3056))</f>
        <v>145</v>
      </c>
      <c r="Y3056">
        <f>SUMIFS(COT!P:P,COT!$A:$A,YEAR(daily!$A3056),COT!$B:$B,WEEKNUM(daily!$A3056))</f>
        <v>94</v>
      </c>
      <c r="Z3056">
        <f>SUMIFS(COT!Q:Q,COT!$A:$A,YEAR(daily!$A3056),COT!$B:$B,WEEKNUM(daily!$A3056))</f>
        <v>95</v>
      </c>
      <c r="AA3056">
        <f>SUMIFS(Saudi!B:B,Saudi!$A:$A,YEAR(daily!$A3056))</f>
        <v>1247.3979999999999</v>
      </c>
      <c r="AB3056">
        <f>SUMIFS(Saudi!C:C,Saudi!$A:$A,YEAR(daily!$A3056))</f>
        <v>917.10500000000002</v>
      </c>
      <c r="AC3056">
        <f>SUMIFS(Saudi!F:F,Saudi!$A:$A,YEAR(daily!$A3056))</f>
        <v>4333558</v>
      </c>
      <c r="AD3056">
        <f>SUMIFS(Saudi!G:G,Saudi!$A:$A,YEAR(daily!$A3056))</f>
        <v>94.208739238439748</v>
      </c>
      <c r="AE3056">
        <f>SUMIFS(Saudi!H:H,Saudi!$A:$A,YEAR(daily!$A3056))</f>
        <v>408259035.59665447</v>
      </c>
      <c r="AF3056" s="5">
        <f t="shared" si="119"/>
        <v>4</v>
      </c>
      <c r="AG3056" s="5">
        <f t="shared" si="120"/>
        <v>2012</v>
      </c>
    </row>
    <row r="3057" spans="1:33">
      <c r="A3057" s="3">
        <v>41023</v>
      </c>
      <c r="B3057" s="1">
        <v>278644</v>
      </c>
      <c r="C3057" s="1">
        <v>99210</v>
      </c>
      <c r="D3057" s="1">
        <v>98172</v>
      </c>
      <c r="E3057" s="1">
        <v>103.55</v>
      </c>
      <c r="F3057" s="1">
        <v>104.33</v>
      </c>
      <c r="G3057" s="1">
        <v>104.6</v>
      </c>
      <c r="H3057" s="2">
        <v>53.4</v>
      </c>
      <c r="I3057" s="2">
        <v>31.3</v>
      </c>
      <c r="J3057" s="2">
        <v>90.9</v>
      </c>
      <c r="K3057" s="2">
        <v>89.6</v>
      </c>
      <c r="L3057">
        <f>SUMIFS(US!B:B,US!$D:$D,YEAR(daily!$A3057),US!$E:$E,MONTH(daily!$A3057))</f>
        <v>10814</v>
      </c>
      <c r="M3057">
        <f>SUMIFS(US!C:C,US!$D:$D,YEAR(daily!$A3057),US!$E:$E,MONTH(daily!$A3057))</f>
        <v>18211</v>
      </c>
      <c r="N3057">
        <f>SUMIFS(COT!E:E,COT!$A:$A,YEAR(daily!$A3057),COT!$B:$B,WEEKNUM(daily!$A3057))</f>
        <v>1539257</v>
      </c>
      <c r="O3057">
        <f>SUMIFS(COT!F:F,COT!$A:$A,YEAR(daily!$A3057),COT!$B:$B,WEEKNUM(daily!$A3057))</f>
        <v>356816</v>
      </c>
      <c r="P3057">
        <f>SUMIFS(COT!G:G,COT!$A:$A,YEAR(daily!$A3057),COT!$B:$B,WEEKNUM(daily!$A3057))</f>
        <v>144430</v>
      </c>
      <c r="Q3057">
        <f>SUMIFS(COT!H:H,COT!$A:$A,YEAR(daily!$A3057),COT!$B:$B,WEEKNUM(daily!$A3057))</f>
        <v>482243</v>
      </c>
      <c r="R3057">
        <f>SUMIFS(COT!I:I,COT!$A:$A,YEAR(daily!$A3057),COT!$B:$B,WEEKNUM(daily!$A3057))</f>
        <v>616873</v>
      </c>
      <c r="S3057">
        <f>SUMIFS(COT!J:J,COT!$A:$A,YEAR(daily!$A3057),COT!$B:$B,WEEKNUM(daily!$A3057))</f>
        <v>849355</v>
      </c>
      <c r="T3057">
        <f>SUMIFS(COT!K:K,COT!$A:$A,YEAR(daily!$A3057),COT!$B:$B,WEEKNUM(daily!$A3057))</f>
        <v>83325</v>
      </c>
      <c r="U3057">
        <f>SUMIFS(COT!L:L,COT!$A:$A,YEAR(daily!$A3057),COT!$B:$B,WEEKNUM(daily!$A3057))</f>
        <v>63229</v>
      </c>
      <c r="V3057">
        <f>SUMIFS(COT!M:M,COT!$A:$A,YEAR(daily!$A3057),COT!$B:$B,WEEKNUM(daily!$A3057))</f>
        <v>122</v>
      </c>
      <c r="W3057">
        <f>SUMIFS(COT!N:N,COT!$A:$A,YEAR(daily!$A3057),COT!$B:$B,WEEKNUM(daily!$A3057))</f>
        <v>80</v>
      </c>
      <c r="X3057">
        <f>SUMIFS(COT!O:O,COT!$A:$A,YEAR(daily!$A3057),COT!$B:$B,WEEKNUM(daily!$A3057))</f>
        <v>145</v>
      </c>
      <c r="Y3057">
        <f>SUMIFS(COT!P:P,COT!$A:$A,YEAR(daily!$A3057),COT!$B:$B,WEEKNUM(daily!$A3057))</f>
        <v>94</v>
      </c>
      <c r="Z3057">
        <f>SUMIFS(COT!Q:Q,COT!$A:$A,YEAR(daily!$A3057),COT!$B:$B,WEEKNUM(daily!$A3057))</f>
        <v>95</v>
      </c>
      <c r="AA3057">
        <f>SUMIFS(Saudi!B:B,Saudi!$A:$A,YEAR(daily!$A3057))</f>
        <v>1247.3979999999999</v>
      </c>
      <c r="AB3057">
        <f>SUMIFS(Saudi!C:C,Saudi!$A:$A,YEAR(daily!$A3057))</f>
        <v>917.10500000000002</v>
      </c>
      <c r="AC3057">
        <f>SUMIFS(Saudi!F:F,Saudi!$A:$A,YEAR(daily!$A3057))</f>
        <v>4333558</v>
      </c>
      <c r="AD3057">
        <f>SUMIFS(Saudi!G:G,Saudi!$A:$A,YEAR(daily!$A3057))</f>
        <v>94.208739238439748</v>
      </c>
      <c r="AE3057">
        <f>SUMIFS(Saudi!H:H,Saudi!$A:$A,YEAR(daily!$A3057))</f>
        <v>408259035.59665447</v>
      </c>
      <c r="AF3057" s="5">
        <f t="shared" si="119"/>
        <v>4</v>
      </c>
      <c r="AG3057" s="5">
        <f t="shared" si="120"/>
        <v>2012</v>
      </c>
    </row>
    <row r="3058" spans="1:33">
      <c r="A3058" s="3">
        <v>41024</v>
      </c>
      <c r="B3058" s="1">
        <v>287856</v>
      </c>
      <c r="C3058" s="1">
        <v>101054</v>
      </c>
      <c r="D3058" s="1">
        <v>98702</v>
      </c>
      <c r="E3058" s="1">
        <v>104.12</v>
      </c>
      <c r="F3058" s="1">
        <v>104.83</v>
      </c>
      <c r="G3058" s="1">
        <v>105.06</v>
      </c>
      <c r="H3058" s="2">
        <v>53.4</v>
      </c>
      <c r="I3058" s="2">
        <v>31.3</v>
      </c>
      <c r="J3058" s="2">
        <v>90.9</v>
      </c>
      <c r="K3058" s="2">
        <v>89.6</v>
      </c>
      <c r="L3058">
        <f>SUMIFS(US!B:B,US!$D:$D,YEAR(daily!$A3058),US!$E:$E,MONTH(daily!$A3058))</f>
        <v>10814</v>
      </c>
      <c r="M3058">
        <f>SUMIFS(US!C:C,US!$D:$D,YEAR(daily!$A3058),US!$E:$E,MONTH(daily!$A3058))</f>
        <v>18211</v>
      </c>
      <c r="N3058">
        <f>SUMIFS(COT!E:E,COT!$A:$A,YEAR(daily!$A3058),COT!$B:$B,WEEKNUM(daily!$A3058))</f>
        <v>1539257</v>
      </c>
      <c r="O3058">
        <f>SUMIFS(COT!F:F,COT!$A:$A,YEAR(daily!$A3058),COT!$B:$B,WEEKNUM(daily!$A3058))</f>
        <v>356816</v>
      </c>
      <c r="P3058">
        <f>SUMIFS(COT!G:G,COT!$A:$A,YEAR(daily!$A3058),COT!$B:$B,WEEKNUM(daily!$A3058))</f>
        <v>144430</v>
      </c>
      <c r="Q3058">
        <f>SUMIFS(COT!H:H,COT!$A:$A,YEAR(daily!$A3058),COT!$B:$B,WEEKNUM(daily!$A3058))</f>
        <v>482243</v>
      </c>
      <c r="R3058">
        <f>SUMIFS(COT!I:I,COT!$A:$A,YEAR(daily!$A3058),COT!$B:$B,WEEKNUM(daily!$A3058))</f>
        <v>616873</v>
      </c>
      <c r="S3058">
        <f>SUMIFS(COT!J:J,COT!$A:$A,YEAR(daily!$A3058),COT!$B:$B,WEEKNUM(daily!$A3058))</f>
        <v>849355</v>
      </c>
      <c r="T3058">
        <f>SUMIFS(COT!K:K,COT!$A:$A,YEAR(daily!$A3058),COT!$B:$B,WEEKNUM(daily!$A3058))</f>
        <v>83325</v>
      </c>
      <c r="U3058">
        <f>SUMIFS(COT!L:L,COT!$A:$A,YEAR(daily!$A3058),COT!$B:$B,WEEKNUM(daily!$A3058))</f>
        <v>63229</v>
      </c>
      <c r="V3058">
        <f>SUMIFS(COT!M:M,COT!$A:$A,YEAR(daily!$A3058),COT!$B:$B,WEEKNUM(daily!$A3058))</f>
        <v>122</v>
      </c>
      <c r="W3058">
        <f>SUMIFS(COT!N:N,COT!$A:$A,YEAR(daily!$A3058),COT!$B:$B,WEEKNUM(daily!$A3058))</f>
        <v>80</v>
      </c>
      <c r="X3058">
        <f>SUMIFS(COT!O:O,COT!$A:$A,YEAR(daily!$A3058),COT!$B:$B,WEEKNUM(daily!$A3058))</f>
        <v>145</v>
      </c>
      <c r="Y3058">
        <f>SUMIFS(COT!P:P,COT!$A:$A,YEAR(daily!$A3058),COT!$B:$B,WEEKNUM(daily!$A3058))</f>
        <v>94</v>
      </c>
      <c r="Z3058">
        <f>SUMIFS(COT!Q:Q,COT!$A:$A,YEAR(daily!$A3058),COT!$B:$B,WEEKNUM(daily!$A3058))</f>
        <v>95</v>
      </c>
      <c r="AA3058">
        <f>SUMIFS(Saudi!B:B,Saudi!$A:$A,YEAR(daily!$A3058))</f>
        <v>1247.3979999999999</v>
      </c>
      <c r="AB3058">
        <f>SUMIFS(Saudi!C:C,Saudi!$A:$A,YEAR(daily!$A3058))</f>
        <v>917.10500000000002</v>
      </c>
      <c r="AC3058">
        <f>SUMIFS(Saudi!F:F,Saudi!$A:$A,YEAR(daily!$A3058))</f>
        <v>4333558</v>
      </c>
      <c r="AD3058">
        <f>SUMIFS(Saudi!G:G,Saudi!$A:$A,YEAR(daily!$A3058))</f>
        <v>94.208739238439748</v>
      </c>
      <c r="AE3058">
        <f>SUMIFS(Saudi!H:H,Saudi!$A:$A,YEAR(daily!$A3058))</f>
        <v>408259035.59665447</v>
      </c>
      <c r="AF3058" s="5">
        <f t="shared" si="119"/>
        <v>4</v>
      </c>
      <c r="AG3058" s="5">
        <f t="shared" si="120"/>
        <v>2012</v>
      </c>
    </row>
    <row r="3059" spans="1:33">
      <c r="A3059" s="3">
        <v>41025</v>
      </c>
      <c r="B3059" s="1">
        <v>281542</v>
      </c>
      <c r="C3059" s="1">
        <v>98597</v>
      </c>
      <c r="D3059" s="1">
        <v>99247</v>
      </c>
      <c r="E3059" s="1">
        <v>104.55</v>
      </c>
      <c r="F3059" s="1">
        <v>105.27</v>
      </c>
      <c r="G3059" s="1">
        <v>105.51</v>
      </c>
      <c r="H3059" s="2">
        <v>53.4</v>
      </c>
      <c r="I3059" s="2">
        <v>31.3</v>
      </c>
      <c r="J3059" s="2">
        <v>90.9</v>
      </c>
      <c r="K3059" s="2">
        <v>89.6</v>
      </c>
      <c r="L3059">
        <f>SUMIFS(US!B:B,US!$D:$D,YEAR(daily!$A3059),US!$E:$E,MONTH(daily!$A3059))</f>
        <v>10814</v>
      </c>
      <c r="M3059">
        <f>SUMIFS(US!C:C,US!$D:$D,YEAR(daily!$A3059),US!$E:$E,MONTH(daily!$A3059))</f>
        <v>18211</v>
      </c>
      <c r="N3059">
        <f>SUMIFS(COT!E:E,COT!$A:$A,YEAR(daily!$A3059),COT!$B:$B,WEEKNUM(daily!$A3059))</f>
        <v>1539257</v>
      </c>
      <c r="O3059">
        <f>SUMIFS(COT!F:F,COT!$A:$A,YEAR(daily!$A3059),COT!$B:$B,WEEKNUM(daily!$A3059))</f>
        <v>356816</v>
      </c>
      <c r="P3059">
        <f>SUMIFS(COT!G:G,COT!$A:$A,YEAR(daily!$A3059),COT!$B:$B,WEEKNUM(daily!$A3059))</f>
        <v>144430</v>
      </c>
      <c r="Q3059">
        <f>SUMIFS(COT!H:H,COT!$A:$A,YEAR(daily!$A3059),COT!$B:$B,WEEKNUM(daily!$A3059))</f>
        <v>482243</v>
      </c>
      <c r="R3059">
        <f>SUMIFS(COT!I:I,COT!$A:$A,YEAR(daily!$A3059),COT!$B:$B,WEEKNUM(daily!$A3059))</f>
        <v>616873</v>
      </c>
      <c r="S3059">
        <f>SUMIFS(COT!J:J,COT!$A:$A,YEAR(daily!$A3059),COT!$B:$B,WEEKNUM(daily!$A3059))</f>
        <v>849355</v>
      </c>
      <c r="T3059">
        <f>SUMIFS(COT!K:K,COT!$A:$A,YEAR(daily!$A3059),COT!$B:$B,WEEKNUM(daily!$A3059))</f>
        <v>83325</v>
      </c>
      <c r="U3059">
        <f>SUMIFS(COT!L:L,COT!$A:$A,YEAR(daily!$A3059),COT!$B:$B,WEEKNUM(daily!$A3059))</f>
        <v>63229</v>
      </c>
      <c r="V3059">
        <f>SUMIFS(COT!M:M,COT!$A:$A,YEAR(daily!$A3059),COT!$B:$B,WEEKNUM(daily!$A3059))</f>
        <v>122</v>
      </c>
      <c r="W3059">
        <f>SUMIFS(COT!N:N,COT!$A:$A,YEAR(daily!$A3059),COT!$B:$B,WEEKNUM(daily!$A3059))</f>
        <v>80</v>
      </c>
      <c r="X3059">
        <f>SUMIFS(COT!O:O,COT!$A:$A,YEAR(daily!$A3059),COT!$B:$B,WEEKNUM(daily!$A3059))</f>
        <v>145</v>
      </c>
      <c r="Y3059">
        <f>SUMIFS(COT!P:P,COT!$A:$A,YEAR(daily!$A3059),COT!$B:$B,WEEKNUM(daily!$A3059))</f>
        <v>94</v>
      </c>
      <c r="Z3059">
        <f>SUMIFS(COT!Q:Q,COT!$A:$A,YEAR(daily!$A3059),COT!$B:$B,WEEKNUM(daily!$A3059))</f>
        <v>95</v>
      </c>
      <c r="AA3059">
        <f>SUMIFS(Saudi!B:B,Saudi!$A:$A,YEAR(daily!$A3059))</f>
        <v>1247.3979999999999</v>
      </c>
      <c r="AB3059">
        <f>SUMIFS(Saudi!C:C,Saudi!$A:$A,YEAR(daily!$A3059))</f>
        <v>917.10500000000002</v>
      </c>
      <c r="AC3059">
        <f>SUMIFS(Saudi!F:F,Saudi!$A:$A,YEAR(daily!$A3059))</f>
        <v>4333558</v>
      </c>
      <c r="AD3059">
        <f>SUMIFS(Saudi!G:G,Saudi!$A:$A,YEAR(daily!$A3059))</f>
        <v>94.208739238439748</v>
      </c>
      <c r="AE3059">
        <f>SUMIFS(Saudi!H:H,Saudi!$A:$A,YEAR(daily!$A3059))</f>
        <v>408259035.59665447</v>
      </c>
      <c r="AF3059" s="5">
        <f t="shared" si="119"/>
        <v>4</v>
      </c>
      <c r="AG3059" s="5">
        <f t="shared" si="120"/>
        <v>2012</v>
      </c>
    </row>
    <row r="3060" spans="1:33">
      <c r="A3060" s="3">
        <v>41026</v>
      </c>
      <c r="B3060" s="1">
        <v>278340</v>
      </c>
      <c r="C3060" s="1">
        <v>98395</v>
      </c>
      <c r="D3060" s="1">
        <v>99741</v>
      </c>
      <c r="E3060" s="1">
        <v>104.93</v>
      </c>
      <c r="F3060" s="1">
        <v>105.64</v>
      </c>
      <c r="G3060" s="1">
        <v>105.84</v>
      </c>
      <c r="H3060" s="2">
        <v>53.4</v>
      </c>
      <c r="I3060" s="2">
        <v>31.3</v>
      </c>
      <c r="J3060" s="2">
        <v>90.9</v>
      </c>
      <c r="K3060" s="2">
        <v>89.6</v>
      </c>
      <c r="L3060">
        <f>SUMIFS(US!B:B,US!$D:$D,YEAR(daily!$A3060),US!$E:$E,MONTH(daily!$A3060))</f>
        <v>10814</v>
      </c>
      <c r="M3060">
        <f>SUMIFS(US!C:C,US!$D:$D,YEAR(daily!$A3060),US!$E:$E,MONTH(daily!$A3060))</f>
        <v>18211</v>
      </c>
      <c r="N3060">
        <f>SUMIFS(COT!E:E,COT!$A:$A,YEAR(daily!$A3060),COT!$B:$B,WEEKNUM(daily!$A3060))</f>
        <v>1539257</v>
      </c>
      <c r="O3060">
        <f>SUMIFS(COT!F:F,COT!$A:$A,YEAR(daily!$A3060),COT!$B:$B,WEEKNUM(daily!$A3060))</f>
        <v>356816</v>
      </c>
      <c r="P3060">
        <f>SUMIFS(COT!G:G,COT!$A:$A,YEAR(daily!$A3060),COT!$B:$B,WEEKNUM(daily!$A3060))</f>
        <v>144430</v>
      </c>
      <c r="Q3060">
        <f>SUMIFS(COT!H:H,COT!$A:$A,YEAR(daily!$A3060),COT!$B:$B,WEEKNUM(daily!$A3060))</f>
        <v>482243</v>
      </c>
      <c r="R3060">
        <f>SUMIFS(COT!I:I,COT!$A:$A,YEAR(daily!$A3060),COT!$B:$B,WEEKNUM(daily!$A3060))</f>
        <v>616873</v>
      </c>
      <c r="S3060">
        <f>SUMIFS(COT!J:J,COT!$A:$A,YEAR(daily!$A3060),COT!$B:$B,WEEKNUM(daily!$A3060))</f>
        <v>849355</v>
      </c>
      <c r="T3060">
        <f>SUMIFS(COT!K:K,COT!$A:$A,YEAR(daily!$A3060),COT!$B:$B,WEEKNUM(daily!$A3060))</f>
        <v>83325</v>
      </c>
      <c r="U3060">
        <f>SUMIFS(COT!L:L,COT!$A:$A,YEAR(daily!$A3060),COT!$B:$B,WEEKNUM(daily!$A3060))</f>
        <v>63229</v>
      </c>
      <c r="V3060">
        <f>SUMIFS(COT!M:M,COT!$A:$A,YEAR(daily!$A3060),COT!$B:$B,WEEKNUM(daily!$A3060))</f>
        <v>122</v>
      </c>
      <c r="W3060">
        <f>SUMIFS(COT!N:N,COT!$A:$A,YEAR(daily!$A3060),COT!$B:$B,WEEKNUM(daily!$A3060))</f>
        <v>80</v>
      </c>
      <c r="X3060">
        <f>SUMIFS(COT!O:O,COT!$A:$A,YEAR(daily!$A3060),COT!$B:$B,WEEKNUM(daily!$A3060))</f>
        <v>145</v>
      </c>
      <c r="Y3060">
        <f>SUMIFS(COT!P:P,COT!$A:$A,YEAR(daily!$A3060),COT!$B:$B,WEEKNUM(daily!$A3060))</f>
        <v>94</v>
      </c>
      <c r="Z3060">
        <f>SUMIFS(COT!Q:Q,COT!$A:$A,YEAR(daily!$A3060),COT!$B:$B,WEEKNUM(daily!$A3060))</f>
        <v>95</v>
      </c>
      <c r="AA3060">
        <f>SUMIFS(Saudi!B:B,Saudi!$A:$A,YEAR(daily!$A3060))</f>
        <v>1247.3979999999999</v>
      </c>
      <c r="AB3060">
        <f>SUMIFS(Saudi!C:C,Saudi!$A:$A,YEAR(daily!$A3060))</f>
        <v>917.10500000000002</v>
      </c>
      <c r="AC3060">
        <f>SUMIFS(Saudi!F:F,Saudi!$A:$A,YEAR(daily!$A3060))</f>
        <v>4333558</v>
      </c>
      <c r="AD3060">
        <f>SUMIFS(Saudi!G:G,Saudi!$A:$A,YEAR(daily!$A3060))</f>
        <v>94.208739238439748</v>
      </c>
      <c r="AE3060">
        <f>SUMIFS(Saudi!H:H,Saudi!$A:$A,YEAR(daily!$A3060))</f>
        <v>408259035.59665447</v>
      </c>
      <c r="AF3060" s="5">
        <f t="shared" si="119"/>
        <v>4</v>
      </c>
      <c r="AG3060" s="5">
        <f t="shared" si="120"/>
        <v>2012</v>
      </c>
    </row>
    <row r="3061" spans="1:33">
      <c r="A3061" s="3">
        <v>41029</v>
      </c>
      <c r="B3061" s="1">
        <v>277597</v>
      </c>
      <c r="C3061" s="1">
        <v>98785</v>
      </c>
      <c r="D3061" s="1">
        <v>100112</v>
      </c>
      <c r="E3061" s="1">
        <v>104.87</v>
      </c>
      <c r="F3061" s="1">
        <v>105.55</v>
      </c>
      <c r="G3061" s="1">
        <v>105.71</v>
      </c>
      <c r="H3061" s="2">
        <v>53.4</v>
      </c>
      <c r="I3061" s="2">
        <v>31.3</v>
      </c>
      <c r="J3061" s="2">
        <v>90.9</v>
      </c>
      <c r="K3061" s="2">
        <v>89.6</v>
      </c>
      <c r="L3061">
        <f>SUMIFS(US!B:B,US!$D:$D,YEAR(daily!$A3061),US!$E:$E,MONTH(daily!$A3061))</f>
        <v>10814</v>
      </c>
      <c r="M3061">
        <f>SUMIFS(US!C:C,US!$D:$D,YEAR(daily!$A3061),US!$E:$E,MONTH(daily!$A3061))</f>
        <v>18211</v>
      </c>
      <c r="N3061">
        <f>SUMIFS(COT!E:E,COT!$A:$A,YEAR(daily!$A3061),COT!$B:$B,WEEKNUM(daily!$A3061))</f>
        <v>1602007</v>
      </c>
      <c r="O3061">
        <f>SUMIFS(COT!F:F,COT!$A:$A,YEAR(daily!$A3061),COT!$B:$B,WEEKNUM(daily!$A3061))</f>
        <v>374537</v>
      </c>
      <c r="P3061">
        <f>SUMIFS(COT!G:G,COT!$A:$A,YEAR(daily!$A3061),COT!$B:$B,WEEKNUM(daily!$A3061))</f>
        <v>147894</v>
      </c>
      <c r="Q3061">
        <f>SUMIFS(COT!H:H,COT!$A:$A,YEAR(daily!$A3061),COT!$B:$B,WEEKNUM(daily!$A3061))</f>
        <v>509344</v>
      </c>
      <c r="R3061">
        <f>SUMIFS(COT!I:I,COT!$A:$A,YEAR(daily!$A3061),COT!$B:$B,WEEKNUM(daily!$A3061))</f>
        <v>625789</v>
      </c>
      <c r="S3061">
        <f>SUMIFS(COT!J:J,COT!$A:$A,YEAR(daily!$A3061),COT!$B:$B,WEEKNUM(daily!$A3061))</f>
        <v>877252</v>
      </c>
      <c r="T3061">
        <f>SUMIFS(COT!K:K,COT!$A:$A,YEAR(daily!$A3061),COT!$B:$B,WEEKNUM(daily!$A3061))</f>
        <v>92337</v>
      </c>
      <c r="U3061">
        <f>SUMIFS(COT!L:L,COT!$A:$A,YEAR(daily!$A3061),COT!$B:$B,WEEKNUM(daily!$A3061))</f>
        <v>67517</v>
      </c>
      <c r="V3061">
        <f>SUMIFS(COT!M:M,COT!$A:$A,YEAR(daily!$A3061),COT!$B:$B,WEEKNUM(daily!$A3061))</f>
        <v>133</v>
      </c>
      <c r="W3061">
        <f>SUMIFS(COT!N:N,COT!$A:$A,YEAR(daily!$A3061),COT!$B:$B,WEEKNUM(daily!$A3061))</f>
        <v>82</v>
      </c>
      <c r="X3061">
        <f>SUMIFS(COT!O:O,COT!$A:$A,YEAR(daily!$A3061),COT!$B:$B,WEEKNUM(daily!$A3061))</f>
        <v>149</v>
      </c>
      <c r="Y3061">
        <f>SUMIFS(COT!P:P,COT!$A:$A,YEAR(daily!$A3061),COT!$B:$B,WEEKNUM(daily!$A3061))</f>
        <v>95</v>
      </c>
      <c r="Z3061">
        <f>SUMIFS(COT!Q:Q,COT!$A:$A,YEAR(daily!$A3061),COT!$B:$B,WEEKNUM(daily!$A3061))</f>
        <v>103</v>
      </c>
      <c r="AA3061">
        <f>SUMIFS(Saudi!B:B,Saudi!$A:$A,YEAR(daily!$A3061))</f>
        <v>1247.3979999999999</v>
      </c>
      <c r="AB3061">
        <f>SUMIFS(Saudi!C:C,Saudi!$A:$A,YEAR(daily!$A3061))</f>
        <v>917.10500000000002</v>
      </c>
      <c r="AC3061">
        <f>SUMIFS(Saudi!F:F,Saudi!$A:$A,YEAR(daily!$A3061))</f>
        <v>4333558</v>
      </c>
      <c r="AD3061">
        <f>SUMIFS(Saudi!G:G,Saudi!$A:$A,YEAR(daily!$A3061))</f>
        <v>94.208739238439748</v>
      </c>
      <c r="AE3061">
        <f>SUMIFS(Saudi!H:H,Saudi!$A:$A,YEAR(daily!$A3061))</f>
        <v>408259035.59665447</v>
      </c>
      <c r="AF3061" s="5">
        <f t="shared" si="119"/>
        <v>4</v>
      </c>
      <c r="AG3061" s="5">
        <f t="shared" si="120"/>
        <v>2012</v>
      </c>
    </row>
    <row r="3062" spans="1:33">
      <c r="A3062" s="3">
        <v>41030</v>
      </c>
      <c r="B3062" s="1">
        <v>279838</v>
      </c>
      <c r="C3062" s="1">
        <v>105453</v>
      </c>
      <c r="D3062" s="1">
        <v>94559</v>
      </c>
      <c r="E3062" s="1">
        <v>106.16</v>
      </c>
      <c r="F3062" s="1">
        <v>106.74</v>
      </c>
      <c r="G3062" s="1">
        <v>106.86</v>
      </c>
      <c r="H3062" s="2">
        <v>53.4</v>
      </c>
      <c r="I3062" s="2">
        <v>31.3</v>
      </c>
      <c r="J3062" s="2">
        <v>90.9</v>
      </c>
      <c r="K3062" s="2">
        <v>89.6</v>
      </c>
      <c r="L3062">
        <f>SUMIFS(US!B:B,US!$D:$D,YEAR(daily!$A3062),US!$E:$E,MONTH(daily!$A3062))</f>
        <v>10993</v>
      </c>
      <c r="M3062">
        <f>SUMIFS(US!C:C,US!$D:$D,YEAR(daily!$A3062),US!$E:$E,MONTH(daily!$A3062))</f>
        <v>18589</v>
      </c>
      <c r="N3062">
        <f>SUMIFS(COT!E:E,COT!$A:$A,YEAR(daily!$A3062),COT!$B:$B,WEEKNUM(daily!$A3062))</f>
        <v>1602007</v>
      </c>
      <c r="O3062">
        <f>SUMIFS(COT!F:F,COT!$A:$A,YEAR(daily!$A3062),COT!$B:$B,WEEKNUM(daily!$A3062))</f>
        <v>374537</v>
      </c>
      <c r="P3062">
        <f>SUMIFS(COT!G:G,COT!$A:$A,YEAR(daily!$A3062),COT!$B:$B,WEEKNUM(daily!$A3062))</f>
        <v>147894</v>
      </c>
      <c r="Q3062">
        <f>SUMIFS(COT!H:H,COT!$A:$A,YEAR(daily!$A3062),COT!$B:$B,WEEKNUM(daily!$A3062))</f>
        <v>509344</v>
      </c>
      <c r="R3062">
        <f>SUMIFS(COT!I:I,COT!$A:$A,YEAR(daily!$A3062),COT!$B:$B,WEEKNUM(daily!$A3062))</f>
        <v>625789</v>
      </c>
      <c r="S3062">
        <f>SUMIFS(COT!J:J,COT!$A:$A,YEAR(daily!$A3062),COT!$B:$B,WEEKNUM(daily!$A3062))</f>
        <v>877252</v>
      </c>
      <c r="T3062">
        <f>SUMIFS(COT!K:K,COT!$A:$A,YEAR(daily!$A3062),COT!$B:$B,WEEKNUM(daily!$A3062))</f>
        <v>92337</v>
      </c>
      <c r="U3062">
        <f>SUMIFS(COT!L:L,COT!$A:$A,YEAR(daily!$A3062),COT!$B:$B,WEEKNUM(daily!$A3062))</f>
        <v>67517</v>
      </c>
      <c r="V3062">
        <f>SUMIFS(COT!M:M,COT!$A:$A,YEAR(daily!$A3062),COT!$B:$B,WEEKNUM(daily!$A3062))</f>
        <v>133</v>
      </c>
      <c r="W3062">
        <f>SUMIFS(COT!N:N,COT!$A:$A,YEAR(daily!$A3062),COT!$B:$B,WEEKNUM(daily!$A3062))</f>
        <v>82</v>
      </c>
      <c r="X3062">
        <f>SUMIFS(COT!O:O,COT!$A:$A,YEAR(daily!$A3062),COT!$B:$B,WEEKNUM(daily!$A3062))</f>
        <v>149</v>
      </c>
      <c r="Y3062">
        <f>SUMIFS(COT!P:P,COT!$A:$A,YEAR(daily!$A3062),COT!$B:$B,WEEKNUM(daily!$A3062))</f>
        <v>95</v>
      </c>
      <c r="Z3062">
        <f>SUMIFS(COT!Q:Q,COT!$A:$A,YEAR(daily!$A3062),COT!$B:$B,WEEKNUM(daily!$A3062))</f>
        <v>103</v>
      </c>
      <c r="AA3062">
        <f>SUMIFS(Saudi!B:B,Saudi!$A:$A,YEAR(daily!$A3062))</f>
        <v>1247.3979999999999</v>
      </c>
      <c r="AB3062">
        <f>SUMIFS(Saudi!C:C,Saudi!$A:$A,YEAR(daily!$A3062))</f>
        <v>917.10500000000002</v>
      </c>
      <c r="AC3062">
        <f>SUMIFS(Saudi!F:F,Saudi!$A:$A,YEAR(daily!$A3062))</f>
        <v>4333558</v>
      </c>
      <c r="AD3062">
        <f>SUMIFS(Saudi!G:G,Saudi!$A:$A,YEAR(daily!$A3062))</f>
        <v>94.208739238439748</v>
      </c>
      <c r="AE3062">
        <f>SUMIFS(Saudi!H:H,Saudi!$A:$A,YEAR(daily!$A3062))</f>
        <v>408259035.59665447</v>
      </c>
      <c r="AF3062" s="5">
        <f t="shared" si="119"/>
        <v>5</v>
      </c>
      <c r="AG3062" s="5">
        <f t="shared" si="120"/>
        <v>2012</v>
      </c>
    </row>
    <row r="3063" spans="1:33">
      <c r="A3063" s="3">
        <v>41031</v>
      </c>
      <c r="B3063" s="1">
        <v>262907</v>
      </c>
      <c r="C3063" s="1">
        <v>106083</v>
      </c>
      <c r="D3063" s="1">
        <v>93345</v>
      </c>
      <c r="E3063" s="1">
        <v>105.22</v>
      </c>
      <c r="F3063" s="1">
        <v>105.83</v>
      </c>
      <c r="G3063" s="1">
        <v>105.97</v>
      </c>
      <c r="H3063" s="2">
        <v>53.4</v>
      </c>
      <c r="I3063" s="2">
        <v>31.3</v>
      </c>
      <c r="J3063" s="2">
        <v>90.9</v>
      </c>
      <c r="K3063" s="2">
        <v>89.6</v>
      </c>
      <c r="L3063">
        <f>SUMIFS(US!B:B,US!$D:$D,YEAR(daily!$A3063),US!$E:$E,MONTH(daily!$A3063))</f>
        <v>10993</v>
      </c>
      <c r="M3063">
        <f>SUMIFS(US!C:C,US!$D:$D,YEAR(daily!$A3063),US!$E:$E,MONTH(daily!$A3063))</f>
        <v>18589</v>
      </c>
      <c r="N3063">
        <f>SUMIFS(COT!E:E,COT!$A:$A,YEAR(daily!$A3063),COT!$B:$B,WEEKNUM(daily!$A3063))</f>
        <v>1602007</v>
      </c>
      <c r="O3063">
        <f>SUMIFS(COT!F:F,COT!$A:$A,YEAR(daily!$A3063),COT!$B:$B,WEEKNUM(daily!$A3063))</f>
        <v>374537</v>
      </c>
      <c r="P3063">
        <f>SUMIFS(COT!G:G,COT!$A:$A,YEAR(daily!$A3063),COT!$B:$B,WEEKNUM(daily!$A3063))</f>
        <v>147894</v>
      </c>
      <c r="Q3063">
        <f>SUMIFS(COT!H:H,COT!$A:$A,YEAR(daily!$A3063),COT!$B:$B,WEEKNUM(daily!$A3063))</f>
        <v>509344</v>
      </c>
      <c r="R3063">
        <f>SUMIFS(COT!I:I,COT!$A:$A,YEAR(daily!$A3063),COT!$B:$B,WEEKNUM(daily!$A3063))</f>
        <v>625789</v>
      </c>
      <c r="S3063">
        <f>SUMIFS(COT!J:J,COT!$A:$A,YEAR(daily!$A3063),COT!$B:$B,WEEKNUM(daily!$A3063))</f>
        <v>877252</v>
      </c>
      <c r="T3063">
        <f>SUMIFS(COT!K:K,COT!$A:$A,YEAR(daily!$A3063),COT!$B:$B,WEEKNUM(daily!$A3063))</f>
        <v>92337</v>
      </c>
      <c r="U3063">
        <f>SUMIFS(COT!L:L,COT!$A:$A,YEAR(daily!$A3063),COT!$B:$B,WEEKNUM(daily!$A3063))</f>
        <v>67517</v>
      </c>
      <c r="V3063">
        <f>SUMIFS(COT!M:M,COT!$A:$A,YEAR(daily!$A3063),COT!$B:$B,WEEKNUM(daily!$A3063))</f>
        <v>133</v>
      </c>
      <c r="W3063">
        <f>SUMIFS(COT!N:N,COT!$A:$A,YEAR(daily!$A3063),COT!$B:$B,WEEKNUM(daily!$A3063))</f>
        <v>82</v>
      </c>
      <c r="X3063">
        <f>SUMIFS(COT!O:O,COT!$A:$A,YEAR(daily!$A3063),COT!$B:$B,WEEKNUM(daily!$A3063))</f>
        <v>149</v>
      </c>
      <c r="Y3063">
        <f>SUMIFS(COT!P:P,COT!$A:$A,YEAR(daily!$A3063),COT!$B:$B,WEEKNUM(daily!$A3063))</f>
        <v>95</v>
      </c>
      <c r="Z3063">
        <f>SUMIFS(COT!Q:Q,COT!$A:$A,YEAR(daily!$A3063),COT!$B:$B,WEEKNUM(daily!$A3063))</f>
        <v>103</v>
      </c>
      <c r="AA3063">
        <f>SUMIFS(Saudi!B:B,Saudi!$A:$A,YEAR(daily!$A3063))</f>
        <v>1247.3979999999999</v>
      </c>
      <c r="AB3063">
        <f>SUMIFS(Saudi!C:C,Saudi!$A:$A,YEAR(daily!$A3063))</f>
        <v>917.10500000000002</v>
      </c>
      <c r="AC3063">
        <f>SUMIFS(Saudi!F:F,Saudi!$A:$A,YEAR(daily!$A3063))</f>
        <v>4333558</v>
      </c>
      <c r="AD3063">
        <f>SUMIFS(Saudi!G:G,Saudi!$A:$A,YEAR(daily!$A3063))</f>
        <v>94.208739238439748</v>
      </c>
      <c r="AE3063">
        <f>SUMIFS(Saudi!H:H,Saudi!$A:$A,YEAR(daily!$A3063))</f>
        <v>408259035.59665447</v>
      </c>
      <c r="AF3063" s="5">
        <f t="shared" si="119"/>
        <v>5</v>
      </c>
      <c r="AG3063" s="5">
        <f t="shared" si="120"/>
        <v>2012</v>
      </c>
    </row>
    <row r="3064" spans="1:33">
      <c r="A3064" s="3">
        <v>41032</v>
      </c>
      <c r="B3064" s="1">
        <v>262940</v>
      </c>
      <c r="C3064" s="1">
        <v>105930</v>
      </c>
      <c r="D3064" s="1">
        <v>89833</v>
      </c>
      <c r="E3064" s="1">
        <v>102.54</v>
      </c>
      <c r="F3064" s="1">
        <v>103.2</v>
      </c>
      <c r="G3064" s="1">
        <v>103.4</v>
      </c>
      <c r="H3064" s="2">
        <v>53.4</v>
      </c>
      <c r="I3064" s="2">
        <v>31.3</v>
      </c>
      <c r="J3064" s="2">
        <v>90.9</v>
      </c>
      <c r="K3064" s="2">
        <v>89.6</v>
      </c>
      <c r="L3064">
        <f>SUMIFS(US!B:B,US!$D:$D,YEAR(daily!$A3064),US!$E:$E,MONTH(daily!$A3064))</f>
        <v>10993</v>
      </c>
      <c r="M3064">
        <f>SUMIFS(US!C:C,US!$D:$D,YEAR(daily!$A3064),US!$E:$E,MONTH(daily!$A3064))</f>
        <v>18589</v>
      </c>
      <c r="N3064">
        <f>SUMIFS(COT!E:E,COT!$A:$A,YEAR(daily!$A3064),COT!$B:$B,WEEKNUM(daily!$A3064))</f>
        <v>1602007</v>
      </c>
      <c r="O3064">
        <f>SUMIFS(COT!F:F,COT!$A:$A,YEAR(daily!$A3064),COT!$B:$B,WEEKNUM(daily!$A3064))</f>
        <v>374537</v>
      </c>
      <c r="P3064">
        <f>SUMIFS(COT!G:G,COT!$A:$A,YEAR(daily!$A3064),COT!$B:$B,WEEKNUM(daily!$A3064))</f>
        <v>147894</v>
      </c>
      <c r="Q3064">
        <f>SUMIFS(COT!H:H,COT!$A:$A,YEAR(daily!$A3064),COT!$B:$B,WEEKNUM(daily!$A3064))</f>
        <v>509344</v>
      </c>
      <c r="R3064">
        <f>SUMIFS(COT!I:I,COT!$A:$A,YEAR(daily!$A3064),COT!$B:$B,WEEKNUM(daily!$A3064))</f>
        <v>625789</v>
      </c>
      <c r="S3064">
        <f>SUMIFS(COT!J:J,COT!$A:$A,YEAR(daily!$A3064),COT!$B:$B,WEEKNUM(daily!$A3064))</f>
        <v>877252</v>
      </c>
      <c r="T3064">
        <f>SUMIFS(COT!K:K,COT!$A:$A,YEAR(daily!$A3064),COT!$B:$B,WEEKNUM(daily!$A3064))</f>
        <v>92337</v>
      </c>
      <c r="U3064">
        <f>SUMIFS(COT!L:L,COT!$A:$A,YEAR(daily!$A3064),COT!$B:$B,WEEKNUM(daily!$A3064))</f>
        <v>67517</v>
      </c>
      <c r="V3064">
        <f>SUMIFS(COT!M:M,COT!$A:$A,YEAR(daily!$A3064),COT!$B:$B,WEEKNUM(daily!$A3064))</f>
        <v>133</v>
      </c>
      <c r="W3064">
        <f>SUMIFS(COT!N:N,COT!$A:$A,YEAR(daily!$A3064),COT!$B:$B,WEEKNUM(daily!$A3064))</f>
        <v>82</v>
      </c>
      <c r="X3064">
        <f>SUMIFS(COT!O:O,COT!$A:$A,YEAR(daily!$A3064),COT!$B:$B,WEEKNUM(daily!$A3064))</f>
        <v>149</v>
      </c>
      <c r="Y3064">
        <f>SUMIFS(COT!P:P,COT!$A:$A,YEAR(daily!$A3064),COT!$B:$B,WEEKNUM(daily!$A3064))</f>
        <v>95</v>
      </c>
      <c r="Z3064">
        <f>SUMIFS(COT!Q:Q,COT!$A:$A,YEAR(daily!$A3064),COT!$B:$B,WEEKNUM(daily!$A3064))</f>
        <v>103</v>
      </c>
      <c r="AA3064">
        <f>SUMIFS(Saudi!B:B,Saudi!$A:$A,YEAR(daily!$A3064))</f>
        <v>1247.3979999999999</v>
      </c>
      <c r="AB3064">
        <f>SUMIFS(Saudi!C:C,Saudi!$A:$A,YEAR(daily!$A3064))</f>
        <v>917.10500000000002</v>
      </c>
      <c r="AC3064">
        <f>SUMIFS(Saudi!F:F,Saudi!$A:$A,YEAR(daily!$A3064))</f>
        <v>4333558</v>
      </c>
      <c r="AD3064">
        <f>SUMIFS(Saudi!G:G,Saudi!$A:$A,YEAR(daily!$A3064))</f>
        <v>94.208739238439748</v>
      </c>
      <c r="AE3064">
        <f>SUMIFS(Saudi!H:H,Saudi!$A:$A,YEAR(daily!$A3064))</f>
        <v>408259035.59665447</v>
      </c>
      <c r="AF3064" s="5">
        <f t="shared" si="119"/>
        <v>5</v>
      </c>
      <c r="AG3064" s="5">
        <f t="shared" si="120"/>
        <v>2012</v>
      </c>
    </row>
    <row r="3065" spans="1:33">
      <c r="A3065" s="3">
        <v>41033</v>
      </c>
      <c r="B3065" s="1">
        <v>259572</v>
      </c>
      <c r="C3065" s="1">
        <v>107248</v>
      </c>
      <c r="D3065" s="1">
        <v>91886</v>
      </c>
      <c r="E3065" s="1">
        <v>98.49</v>
      </c>
      <c r="F3065" s="1">
        <v>99.16</v>
      </c>
      <c r="G3065" s="1">
        <v>99.38</v>
      </c>
      <c r="H3065" s="2">
        <v>53.4</v>
      </c>
      <c r="I3065" s="2">
        <v>31.3</v>
      </c>
      <c r="J3065" s="2">
        <v>90.9</v>
      </c>
      <c r="K3065" s="2">
        <v>89.6</v>
      </c>
      <c r="L3065">
        <f>SUMIFS(US!B:B,US!$D:$D,YEAR(daily!$A3065),US!$E:$E,MONTH(daily!$A3065))</f>
        <v>10993</v>
      </c>
      <c r="M3065">
        <f>SUMIFS(US!C:C,US!$D:$D,YEAR(daily!$A3065),US!$E:$E,MONTH(daily!$A3065))</f>
        <v>18589</v>
      </c>
      <c r="N3065">
        <f>SUMIFS(COT!E:E,COT!$A:$A,YEAR(daily!$A3065),COT!$B:$B,WEEKNUM(daily!$A3065))</f>
        <v>1602007</v>
      </c>
      <c r="O3065">
        <f>SUMIFS(COT!F:F,COT!$A:$A,YEAR(daily!$A3065),COT!$B:$B,WEEKNUM(daily!$A3065))</f>
        <v>374537</v>
      </c>
      <c r="P3065">
        <f>SUMIFS(COT!G:G,COT!$A:$A,YEAR(daily!$A3065),COT!$B:$B,WEEKNUM(daily!$A3065))</f>
        <v>147894</v>
      </c>
      <c r="Q3065">
        <f>SUMIFS(COT!H:H,COT!$A:$A,YEAR(daily!$A3065),COT!$B:$B,WEEKNUM(daily!$A3065))</f>
        <v>509344</v>
      </c>
      <c r="R3065">
        <f>SUMIFS(COT!I:I,COT!$A:$A,YEAR(daily!$A3065),COT!$B:$B,WEEKNUM(daily!$A3065))</f>
        <v>625789</v>
      </c>
      <c r="S3065">
        <f>SUMIFS(COT!J:J,COT!$A:$A,YEAR(daily!$A3065),COT!$B:$B,WEEKNUM(daily!$A3065))</f>
        <v>877252</v>
      </c>
      <c r="T3065">
        <f>SUMIFS(COT!K:K,COT!$A:$A,YEAR(daily!$A3065),COT!$B:$B,WEEKNUM(daily!$A3065))</f>
        <v>92337</v>
      </c>
      <c r="U3065">
        <f>SUMIFS(COT!L:L,COT!$A:$A,YEAR(daily!$A3065),COT!$B:$B,WEEKNUM(daily!$A3065))</f>
        <v>67517</v>
      </c>
      <c r="V3065">
        <f>SUMIFS(COT!M:M,COT!$A:$A,YEAR(daily!$A3065),COT!$B:$B,WEEKNUM(daily!$A3065))</f>
        <v>133</v>
      </c>
      <c r="W3065">
        <f>SUMIFS(COT!N:N,COT!$A:$A,YEAR(daily!$A3065),COT!$B:$B,WEEKNUM(daily!$A3065))</f>
        <v>82</v>
      </c>
      <c r="X3065">
        <f>SUMIFS(COT!O:O,COT!$A:$A,YEAR(daily!$A3065),COT!$B:$B,WEEKNUM(daily!$A3065))</f>
        <v>149</v>
      </c>
      <c r="Y3065">
        <f>SUMIFS(COT!P:P,COT!$A:$A,YEAR(daily!$A3065),COT!$B:$B,WEEKNUM(daily!$A3065))</f>
        <v>95</v>
      </c>
      <c r="Z3065">
        <f>SUMIFS(COT!Q:Q,COT!$A:$A,YEAR(daily!$A3065),COT!$B:$B,WEEKNUM(daily!$A3065))</f>
        <v>103</v>
      </c>
      <c r="AA3065">
        <f>SUMIFS(Saudi!B:B,Saudi!$A:$A,YEAR(daily!$A3065))</f>
        <v>1247.3979999999999</v>
      </c>
      <c r="AB3065">
        <f>SUMIFS(Saudi!C:C,Saudi!$A:$A,YEAR(daily!$A3065))</f>
        <v>917.10500000000002</v>
      </c>
      <c r="AC3065">
        <f>SUMIFS(Saudi!F:F,Saudi!$A:$A,YEAR(daily!$A3065))</f>
        <v>4333558</v>
      </c>
      <c r="AD3065">
        <f>SUMIFS(Saudi!G:G,Saudi!$A:$A,YEAR(daily!$A3065))</f>
        <v>94.208739238439748</v>
      </c>
      <c r="AE3065">
        <f>SUMIFS(Saudi!H:H,Saudi!$A:$A,YEAR(daily!$A3065))</f>
        <v>408259035.59665447</v>
      </c>
      <c r="AF3065" s="5">
        <f t="shared" si="119"/>
        <v>5</v>
      </c>
      <c r="AG3065" s="5">
        <f t="shared" si="120"/>
        <v>2012</v>
      </c>
    </row>
    <row r="3066" spans="1:33">
      <c r="A3066" s="3">
        <v>41036</v>
      </c>
      <c r="B3066" s="1">
        <v>249158</v>
      </c>
      <c r="C3066" s="1">
        <v>105510</v>
      </c>
      <c r="D3066" s="1">
        <v>87249</v>
      </c>
      <c r="E3066" s="1">
        <v>97.94</v>
      </c>
      <c r="F3066" s="1">
        <v>98.59</v>
      </c>
      <c r="G3066" s="1">
        <v>98.83</v>
      </c>
      <c r="H3066" s="2">
        <v>53.4</v>
      </c>
      <c r="I3066" s="2">
        <v>31.3</v>
      </c>
      <c r="J3066" s="2">
        <v>90.9</v>
      </c>
      <c r="K3066" s="2">
        <v>89.6</v>
      </c>
      <c r="L3066">
        <f>SUMIFS(US!B:B,US!$D:$D,YEAR(daily!$A3066),US!$E:$E,MONTH(daily!$A3066))</f>
        <v>10993</v>
      </c>
      <c r="M3066">
        <f>SUMIFS(US!C:C,US!$D:$D,YEAR(daily!$A3066),US!$E:$E,MONTH(daily!$A3066))</f>
        <v>18589</v>
      </c>
      <c r="N3066">
        <f>SUMIFS(COT!E:E,COT!$A:$A,YEAR(daily!$A3066),COT!$B:$B,WEEKNUM(daily!$A3066))</f>
        <v>1590926</v>
      </c>
      <c r="O3066">
        <f>SUMIFS(COT!F:F,COT!$A:$A,YEAR(daily!$A3066),COT!$B:$B,WEEKNUM(daily!$A3066))</f>
        <v>356626</v>
      </c>
      <c r="P3066">
        <f>SUMIFS(COT!G:G,COT!$A:$A,YEAR(daily!$A3066),COT!$B:$B,WEEKNUM(daily!$A3066))</f>
        <v>172666</v>
      </c>
      <c r="Q3066">
        <f>SUMIFS(COT!H:H,COT!$A:$A,YEAR(daily!$A3066),COT!$B:$B,WEEKNUM(daily!$A3066))</f>
        <v>497347</v>
      </c>
      <c r="R3066">
        <f>SUMIFS(COT!I:I,COT!$A:$A,YEAR(daily!$A3066),COT!$B:$B,WEEKNUM(daily!$A3066))</f>
        <v>651460</v>
      </c>
      <c r="S3066">
        <f>SUMIFS(COT!J:J,COT!$A:$A,YEAR(daily!$A3066),COT!$B:$B,WEEKNUM(daily!$A3066))</f>
        <v>855481</v>
      </c>
      <c r="T3066">
        <f>SUMIFS(COT!K:K,COT!$A:$A,YEAR(daily!$A3066),COT!$B:$B,WEEKNUM(daily!$A3066))</f>
        <v>85493</v>
      </c>
      <c r="U3066">
        <f>SUMIFS(COT!L:L,COT!$A:$A,YEAR(daily!$A3066),COT!$B:$B,WEEKNUM(daily!$A3066))</f>
        <v>65432</v>
      </c>
      <c r="V3066">
        <f>SUMIFS(COT!M:M,COT!$A:$A,YEAR(daily!$A3066),COT!$B:$B,WEEKNUM(daily!$A3066))</f>
        <v>129</v>
      </c>
      <c r="W3066">
        <f>SUMIFS(COT!N:N,COT!$A:$A,YEAR(daily!$A3066),COT!$B:$B,WEEKNUM(daily!$A3066))</f>
        <v>85</v>
      </c>
      <c r="X3066">
        <f>SUMIFS(COT!O:O,COT!$A:$A,YEAR(daily!$A3066),COT!$B:$B,WEEKNUM(daily!$A3066))</f>
        <v>155</v>
      </c>
      <c r="Y3066">
        <f>SUMIFS(COT!P:P,COT!$A:$A,YEAR(daily!$A3066),COT!$B:$B,WEEKNUM(daily!$A3066))</f>
        <v>97</v>
      </c>
      <c r="Z3066">
        <f>SUMIFS(COT!Q:Q,COT!$A:$A,YEAR(daily!$A3066),COT!$B:$B,WEEKNUM(daily!$A3066))</f>
        <v>95</v>
      </c>
      <c r="AA3066">
        <f>SUMIFS(Saudi!B:B,Saudi!$A:$A,YEAR(daily!$A3066))</f>
        <v>1247.3979999999999</v>
      </c>
      <c r="AB3066">
        <f>SUMIFS(Saudi!C:C,Saudi!$A:$A,YEAR(daily!$A3066))</f>
        <v>917.10500000000002</v>
      </c>
      <c r="AC3066">
        <f>SUMIFS(Saudi!F:F,Saudi!$A:$A,YEAR(daily!$A3066))</f>
        <v>4333558</v>
      </c>
      <c r="AD3066">
        <f>SUMIFS(Saudi!G:G,Saudi!$A:$A,YEAR(daily!$A3066))</f>
        <v>94.208739238439748</v>
      </c>
      <c r="AE3066">
        <f>SUMIFS(Saudi!H:H,Saudi!$A:$A,YEAR(daily!$A3066))</f>
        <v>408259035.59665447</v>
      </c>
      <c r="AF3066" s="5">
        <f t="shared" si="119"/>
        <v>5</v>
      </c>
      <c r="AG3066" s="5">
        <f t="shared" si="120"/>
        <v>2012</v>
      </c>
    </row>
    <row r="3067" spans="1:33">
      <c r="A3067" s="3">
        <v>41037</v>
      </c>
      <c r="B3067" s="1">
        <v>226619</v>
      </c>
      <c r="C3067" s="1">
        <v>106898</v>
      </c>
      <c r="D3067" s="1">
        <v>86576</v>
      </c>
      <c r="E3067" s="1">
        <v>97.01</v>
      </c>
      <c r="F3067" s="1">
        <v>97.65</v>
      </c>
      <c r="G3067" s="1">
        <v>97.91</v>
      </c>
      <c r="H3067" s="2">
        <v>53.4</v>
      </c>
      <c r="I3067" s="2">
        <v>31.3</v>
      </c>
      <c r="J3067" s="2">
        <v>90.9</v>
      </c>
      <c r="K3067" s="2">
        <v>89.6</v>
      </c>
      <c r="L3067">
        <f>SUMIFS(US!B:B,US!$D:$D,YEAR(daily!$A3067),US!$E:$E,MONTH(daily!$A3067))</f>
        <v>10993</v>
      </c>
      <c r="M3067">
        <f>SUMIFS(US!C:C,US!$D:$D,YEAR(daily!$A3067),US!$E:$E,MONTH(daily!$A3067))</f>
        <v>18589</v>
      </c>
      <c r="N3067">
        <f>SUMIFS(COT!E:E,COT!$A:$A,YEAR(daily!$A3067),COT!$B:$B,WEEKNUM(daily!$A3067))</f>
        <v>1590926</v>
      </c>
      <c r="O3067">
        <f>SUMIFS(COT!F:F,COT!$A:$A,YEAR(daily!$A3067),COT!$B:$B,WEEKNUM(daily!$A3067))</f>
        <v>356626</v>
      </c>
      <c r="P3067">
        <f>SUMIFS(COT!G:G,COT!$A:$A,YEAR(daily!$A3067),COT!$B:$B,WEEKNUM(daily!$A3067))</f>
        <v>172666</v>
      </c>
      <c r="Q3067">
        <f>SUMIFS(COT!H:H,COT!$A:$A,YEAR(daily!$A3067),COT!$B:$B,WEEKNUM(daily!$A3067))</f>
        <v>497347</v>
      </c>
      <c r="R3067">
        <f>SUMIFS(COT!I:I,COT!$A:$A,YEAR(daily!$A3067),COT!$B:$B,WEEKNUM(daily!$A3067))</f>
        <v>651460</v>
      </c>
      <c r="S3067">
        <f>SUMIFS(COT!J:J,COT!$A:$A,YEAR(daily!$A3067),COT!$B:$B,WEEKNUM(daily!$A3067))</f>
        <v>855481</v>
      </c>
      <c r="T3067">
        <f>SUMIFS(COT!K:K,COT!$A:$A,YEAR(daily!$A3067),COT!$B:$B,WEEKNUM(daily!$A3067))</f>
        <v>85493</v>
      </c>
      <c r="U3067">
        <f>SUMIFS(COT!L:L,COT!$A:$A,YEAR(daily!$A3067),COT!$B:$B,WEEKNUM(daily!$A3067))</f>
        <v>65432</v>
      </c>
      <c r="V3067">
        <f>SUMIFS(COT!M:M,COT!$A:$A,YEAR(daily!$A3067),COT!$B:$B,WEEKNUM(daily!$A3067))</f>
        <v>129</v>
      </c>
      <c r="W3067">
        <f>SUMIFS(COT!N:N,COT!$A:$A,YEAR(daily!$A3067),COT!$B:$B,WEEKNUM(daily!$A3067))</f>
        <v>85</v>
      </c>
      <c r="X3067">
        <f>SUMIFS(COT!O:O,COT!$A:$A,YEAR(daily!$A3067),COT!$B:$B,WEEKNUM(daily!$A3067))</f>
        <v>155</v>
      </c>
      <c r="Y3067">
        <f>SUMIFS(COT!P:P,COT!$A:$A,YEAR(daily!$A3067),COT!$B:$B,WEEKNUM(daily!$A3067))</f>
        <v>97</v>
      </c>
      <c r="Z3067">
        <f>SUMIFS(COT!Q:Q,COT!$A:$A,YEAR(daily!$A3067),COT!$B:$B,WEEKNUM(daily!$A3067))</f>
        <v>95</v>
      </c>
      <c r="AA3067">
        <f>SUMIFS(Saudi!B:B,Saudi!$A:$A,YEAR(daily!$A3067))</f>
        <v>1247.3979999999999</v>
      </c>
      <c r="AB3067">
        <f>SUMIFS(Saudi!C:C,Saudi!$A:$A,YEAR(daily!$A3067))</f>
        <v>917.10500000000002</v>
      </c>
      <c r="AC3067">
        <f>SUMIFS(Saudi!F:F,Saudi!$A:$A,YEAR(daily!$A3067))</f>
        <v>4333558</v>
      </c>
      <c r="AD3067">
        <f>SUMIFS(Saudi!G:G,Saudi!$A:$A,YEAR(daily!$A3067))</f>
        <v>94.208739238439748</v>
      </c>
      <c r="AE3067">
        <f>SUMIFS(Saudi!H:H,Saudi!$A:$A,YEAR(daily!$A3067))</f>
        <v>408259035.59665447</v>
      </c>
      <c r="AF3067" s="5">
        <f t="shared" si="119"/>
        <v>5</v>
      </c>
      <c r="AG3067" s="5">
        <f t="shared" si="120"/>
        <v>2012</v>
      </c>
    </row>
    <row r="3068" spans="1:33">
      <c r="A3068" s="3">
        <v>41038</v>
      </c>
      <c r="B3068" s="1">
        <v>201959</v>
      </c>
      <c r="C3068" s="1">
        <v>105576</v>
      </c>
      <c r="D3068" s="1">
        <v>83070</v>
      </c>
      <c r="E3068" s="1">
        <v>96.81</v>
      </c>
      <c r="F3068" s="1">
        <v>97.42</v>
      </c>
      <c r="G3068" s="1">
        <v>97.68</v>
      </c>
      <c r="H3068" s="2">
        <v>53.4</v>
      </c>
      <c r="I3068" s="2">
        <v>31.3</v>
      </c>
      <c r="J3068" s="2">
        <v>90.9</v>
      </c>
      <c r="K3068" s="2">
        <v>89.6</v>
      </c>
      <c r="L3068">
        <f>SUMIFS(US!B:B,US!$D:$D,YEAR(daily!$A3068),US!$E:$E,MONTH(daily!$A3068))</f>
        <v>10993</v>
      </c>
      <c r="M3068">
        <f>SUMIFS(US!C:C,US!$D:$D,YEAR(daily!$A3068),US!$E:$E,MONTH(daily!$A3068))</f>
        <v>18589</v>
      </c>
      <c r="N3068">
        <f>SUMIFS(COT!E:E,COT!$A:$A,YEAR(daily!$A3068),COT!$B:$B,WEEKNUM(daily!$A3068))</f>
        <v>1590926</v>
      </c>
      <c r="O3068">
        <f>SUMIFS(COT!F:F,COT!$A:$A,YEAR(daily!$A3068),COT!$B:$B,WEEKNUM(daily!$A3068))</f>
        <v>356626</v>
      </c>
      <c r="P3068">
        <f>SUMIFS(COT!G:G,COT!$A:$A,YEAR(daily!$A3068),COT!$B:$B,WEEKNUM(daily!$A3068))</f>
        <v>172666</v>
      </c>
      <c r="Q3068">
        <f>SUMIFS(COT!H:H,COT!$A:$A,YEAR(daily!$A3068),COT!$B:$B,WEEKNUM(daily!$A3068))</f>
        <v>497347</v>
      </c>
      <c r="R3068">
        <f>SUMIFS(COT!I:I,COT!$A:$A,YEAR(daily!$A3068),COT!$B:$B,WEEKNUM(daily!$A3068))</f>
        <v>651460</v>
      </c>
      <c r="S3068">
        <f>SUMIFS(COT!J:J,COT!$A:$A,YEAR(daily!$A3068),COT!$B:$B,WEEKNUM(daily!$A3068))</f>
        <v>855481</v>
      </c>
      <c r="T3068">
        <f>SUMIFS(COT!K:K,COT!$A:$A,YEAR(daily!$A3068),COT!$B:$B,WEEKNUM(daily!$A3068))</f>
        <v>85493</v>
      </c>
      <c r="U3068">
        <f>SUMIFS(COT!L:L,COT!$A:$A,YEAR(daily!$A3068),COT!$B:$B,WEEKNUM(daily!$A3068))</f>
        <v>65432</v>
      </c>
      <c r="V3068">
        <f>SUMIFS(COT!M:M,COT!$A:$A,YEAR(daily!$A3068),COT!$B:$B,WEEKNUM(daily!$A3068))</f>
        <v>129</v>
      </c>
      <c r="W3068">
        <f>SUMIFS(COT!N:N,COT!$A:$A,YEAR(daily!$A3068),COT!$B:$B,WEEKNUM(daily!$A3068))</f>
        <v>85</v>
      </c>
      <c r="X3068">
        <f>SUMIFS(COT!O:O,COT!$A:$A,YEAR(daily!$A3068),COT!$B:$B,WEEKNUM(daily!$A3068))</f>
        <v>155</v>
      </c>
      <c r="Y3068">
        <f>SUMIFS(COT!P:P,COT!$A:$A,YEAR(daily!$A3068),COT!$B:$B,WEEKNUM(daily!$A3068))</f>
        <v>97</v>
      </c>
      <c r="Z3068">
        <f>SUMIFS(COT!Q:Q,COT!$A:$A,YEAR(daily!$A3068),COT!$B:$B,WEEKNUM(daily!$A3068))</f>
        <v>95</v>
      </c>
      <c r="AA3068">
        <f>SUMIFS(Saudi!B:B,Saudi!$A:$A,YEAR(daily!$A3068))</f>
        <v>1247.3979999999999</v>
      </c>
      <c r="AB3068">
        <f>SUMIFS(Saudi!C:C,Saudi!$A:$A,YEAR(daily!$A3068))</f>
        <v>917.10500000000002</v>
      </c>
      <c r="AC3068">
        <f>SUMIFS(Saudi!F:F,Saudi!$A:$A,YEAR(daily!$A3068))</f>
        <v>4333558</v>
      </c>
      <c r="AD3068">
        <f>SUMIFS(Saudi!G:G,Saudi!$A:$A,YEAR(daily!$A3068))</f>
        <v>94.208739238439748</v>
      </c>
      <c r="AE3068">
        <f>SUMIFS(Saudi!H:H,Saudi!$A:$A,YEAR(daily!$A3068))</f>
        <v>408259035.59665447</v>
      </c>
      <c r="AF3068" s="5">
        <f t="shared" si="119"/>
        <v>5</v>
      </c>
      <c r="AG3068" s="5">
        <f t="shared" si="120"/>
        <v>2012</v>
      </c>
    </row>
    <row r="3069" spans="1:33">
      <c r="A3069" s="3">
        <v>41039</v>
      </c>
      <c r="B3069" s="1">
        <v>179467</v>
      </c>
      <c r="C3069" s="1">
        <v>103464</v>
      </c>
      <c r="D3069" s="1">
        <v>79095</v>
      </c>
      <c r="E3069" s="1">
        <v>97.08</v>
      </c>
      <c r="F3069" s="1">
        <v>97.65</v>
      </c>
      <c r="G3069" s="1">
        <v>97.89</v>
      </c>
      <c r="H3069" s="2">
        <v>53.4</v>
      </c>
      <c r="I3069" s="2">
        <v>31.3</v>
      </c>
      <c r="J3069" s="2">
        <v>90.9</v>
      </c>
      <c r="K3069" s="2">
        <v>89.6</v>
      </c>
      <c r="L3069">
        <f>SUMIFS(US!B:B,US!$D:$D,YEAR(daily!$A3069),US!$E:$E,MONTH(daily!$A3069))</f>
        <v>10993</v>
      </c>
      <c r="M3069">
        <f>SUMIFS(US!C:C,US!$D:$D,YEAR(daily!$A3069),US!$E:$E,MONTH(daily!$A3069))</f>
        <v>18589</v>
      </c>
      <c r="N3069">
        <f>SUMIFS(COT!E:E,COT!$A:$A,YEAR(daily!$A3069),COT!$B:$B,WEEKNUM(daily!$A3069))</f>
        <v>1590926</v>
      </c>
      <c r="O3069">
        <f>SUMIFS(COT!F:F,COT!$A:$A,YEAR(daily!$A3069),COT!$B:$B,WEEKNUM(daily!$A3069))</f>
        <v>356626</v>
      </c>
      <c r="P3069">
        <f>SUMIFS(COT!G:G,COT!$A:$A,YEAR(daily!$A3069),COT!$B:$B,WEEKNUM(daily!$A3069))</f>
        <v>172666</v>
      </c>
      <c r="Q3069">
        <f>SUMIFS(COT!H:H,COT!$A:$A,YEAR(daily!$A3069),COT!$B:$B,WEEKNUM(daily!$A3069))</f>
        <v>497347</v>
      </c>
      <c r="R3069">
        <f>SUMIFS(COT!I:I,COT!$A:$A,YEAR(daily!$A3069),COT!$B:$B,WEEKNUM(daily!$A3069))</f>
        <v>651460</v>
      </c>
      <c r="S3069">
        <f>SUMIFS(COT!J:J,COT!$A:$A,YEAR(daily!$A3069),COT!$B:$B,WEEKNUM(daily!$A3069))</f>
        <v>855481</v>
      </c>
      <c r="T3069">
        <f>SUMIFS(COT!K:K,COT!$A:$A,YEAR(daily!$A3069),COT!$B:$B,WEEKNUM(daily!$A3069))</f>
        <v>85493</v>
      </c>
      <c r="U3069">
        <f>SUMIFS(COT!L:L,COT!$A:$A,YEAR(daily!$A3069),COT!$B:$B,WEEKNUM(daily!$A3069))</f>
        <v>65432</v>
      </c>
      <c r="V3069">
        <f>SUMIFS(COT!M:M,COT!$A:$A,YEAR(daily!$A3069),COT!$B:$B,WEEKNUM(daily!$A3069))</f>
        <v>129</v>
      </c>
      <c r="W3069">
        <f>SUMIFS(COT!N:N,COT!$A:$A,YEAR(daily!$A3069),COT!$B:$B,WEEKNUM(daily!$A3069))</f>
        <v>85</v>
      </c>
      <c r="X3069">
        <f>SUMIFS(COT!O:O,COT!$A:$A,YEAR(daily!$A3069),COT!$B:$B,WEEKNUM(daily!$A3069))</f>
        <v>155</v>
      </c>
      <c r="Y3069">
        <f>SUMIFS(COT!P:P,COT!$A:$A,YEAR(daily!$A3069),COT!$B:$B,WEEKNUM(daily!$A3069))</f>
        <v>97</v>
      </c>
      <c r="Z3069">
        <f>SUMIFS(COT!Q:Q,COT!$A:$A,YEAR(daily!$A3069),COT!$B:$B,WEEKNUM(daily!$A3069))</f>
        <v>95</v>
      </c>
      <c r="AA3069">
        <f>SUMIFS(Saudi!B:B,Saudi!$A:$A,YEAR(daily!$A3069))</f>
        <v>1247.3979999999999</v>
      </c>
      <c r="AB3069">
        <f>SUMIFS(Saudi!C:C,Saudi!$A:$A,YEAR(daily!$A3069))</f>
        <v>917.10500000000002</v>
      </c>
      <c r="AC3069">
        <f>SUMIFS(Saudi!F:F,Saudi!$A:$A,YEAR(daily!$A3069))</f>
        <v>4333558</v>
      </c>
      <c r="AD3069">
        <f>SUMIFS(Saudi!G:G,Saudi!$A:$A,YEAR(daily!$A3069))</f>
        <v>94.208739238439748</v>
      </c>
      <c r="AE3069">
        <f>SUMIFS(Saudi!H:H,Saudi!$A:$A,YEAR(daily!$A3069))</f>
        <v>408259035.59665447</v>
      </c>
      <c r="AF3069" s="5">
        <f t="shared" si="119"/>
        <v>5</v>
      </c>
      <c r="AG3069" s="5">
        <f t="shared" si="120"/>
        <v>2012</v>
      </c>
    </row>
    <row r="3070" spans="1:33">
      <c r="A3070" s="3">
        <v>41040</v>
      </c>
      <c r="B3070" s="1">
        <v>160102</v>
      </c>
      <c r="C3070" s="1">
        <v>99589</v>
      </c>
      <c r="D3070" s="1">
        <v>78173</v>
      </c>
      <c r="E3070" s="1">
        <v>96.13</v>
      </c>
      <c r="F3070" s="1">
        <v>96.75</v>
      </c>
      <c r="G3070" s="1">
        <v>97.02</v>
      </c>
      <c r="H3070" s="2">
        <v>53.4</v>
      </c>
      <c r="I3070" s="2">
        <v>31.3</v>
      </c>
      <c r="J3070" s="2">
        <v>90.9</v>
      </c>
      <c r="K3070" s="2">
        <v>89.6</v>
      </c>
      <c r="L3070">
        <f>SUMIFS(US!B:B,US!$D:$D,YEAR(daily!$A3070),US!$E:$E,MONTH(daily!$A3070))</f>
        <v>10993</v>
      </c>
      <c r="M3070">
        <f>SUMIFS(US!C:C,US!$D:$D,YEAR(daily!$A3070),US!$E:$E,MONTH(daily!$A3070))</f>
        <v>18589</v>
      </c>
      <c r="N3070">
        <f>SUMIFS(COT!E:E,COT!$A:$A,YEAR(daily!$A3070),COT!$B:$B,WEEKNUM(daily!$A3070))</f>
        <v>1590926</v>
      </c>
      <c r="O3070">
        <f>SUMIFS(COT!F:F,COT!$A:$A,YEAR(daily!$A3070),COT!$B:$B,WEEKNUM(daily!$A3070))</f>
        <v>356626</v>
      </c>
      <c r="P3070">
        <f>SUMIFS(COT!G:G,COT!$A:$A,YEAR(daily!$A3070),COT!$B:$B,WEEKNUM(daily!$A3070))</f>
        <v>172666</v>
      </c>
      <c r="Q3070">
        <f>SUMIFS(COT!H:H,COT!$A:$A,YEAR(daily!$A3070),COT!$B:$B,WEEKNUM(daily!$A3070))</f>
        <v>497347</v>
      </c>
      <c r="R3070">
        <f>SUMIFS(COT!I:I,COT!$A:$A,YEAR(daily!$A3070),COT!$B:$B,WEEKNUM(daily!$A3070))</f>
        <v>651460</v>
      </c>
      <c r="S3070">
        <f>SUMIFS(COT!J:J,COT!$A:$A,YEAR(daily!$A3070),COT!$B:$B,WEEKNUM(daily!$A3070))</f>
        <v>855481</v>
      </c>
      <c r="T3070">
        <f>SUMIFS(COT!K:K,COT!$A:$A,YEAR(daily!$A3070),COT!$B:$B,WEEKNUM(daily!$A3070))</f>
        <v>85493</v>
      </c>
      <c r="U3070">
        <f>SUMIFS(COT!L:L,COT!$A:$A,YEAR(daily!$A3070),COT!$B:$B,WEEKNUM(daily!$A3070))</f>
        <v>65432</v>
      </c>
      <c r="V3070">
        <f>SUMIFS(COT!M:M,COT!$A:$A,YEAR(daily!$A3070),COT!$B:$B,WEEKNUM(daily!$A3070))</f>
        <v>129</v>
      </c>
      <c r="W3070">
        <f>SUMIFS(COT!N:N,COT!$A:$A,YEAR(daily!$A3070),COT!$B:$B,WEEKNUM(daily!$A3070))</f>
        <v>85</v>
      </c>
      <c r="X3070">
        <f>SUMIFS(COT!O:O,COT!$A:$A,YEAR(daily!$A3070),COT!$B:$B,WEEKNUM(daily!$A3070))</f>
        <v>155</v>
      </c>
      <c r="Y3070">
        <f>SUMIFS(COT!P:P,COT!$A:$A,YEAR(daily!$A3070),COT!$B:$B,WEEKNUM(daily!$A3070))</f>
        <v>97</v>
      </c>
      <c r="Z3070">
        <f>SUMIFS(COT!Q:Q,COT!$A:$A,YEAR(daily!$A3070),COT!$B:$B,WEEKNUM(daily!$A3070))</f>
        <v>95</v>
      </c>
      <c r="AA3070">
        <f>SUMIFS(Saudi!B:B,Saudi!$A:$A,YEAR(daily!$A3070))</f>
        <v>1247.3979999999999</v>
      </c>
      <c r="AB3070">
        <f>SUMIFS(Saudi!C:C,Saudi!$A:$A,YEAR(daily!$A3070))</f>
        <v>917.10500000000002</v>
      </c>
      <c r="AC3070">
        <f>SUMIFS(Saudi!F:F,Saudi!$A:$A,YEAR(daily!$A3070))</f>
        <v>4333558</v>
      </c>
      <c r="AD3070">
        <f>SUMIFS(Saudi!G:G,Saudi!$A:$A,YEAR(daily!$A3070))</f>
        <v>94.208739238439748</v>
      </c>
      <c r="AE3070">
        <f>SUMIFS(Saudi!H:H,Saudi!$A:$A,YEAR(daily!$A3070))</f>
        <v>408259035.59665447</v>
      </c>
      <c r="AF3070" s="5">
        <f t="shared" si="119"/>
        <v>5</v>
      </c>
      <c r="AG3070" s="5">
        <f t="shared" si="120"/>
        <v>2012</v>
      </c>
    </row>
    <row r="3071" spans="1:33">
      <c r="A3071" s="3">
        <v>41043</v>
      </c>
      <c r="B3071" s="1">
        <v>150971</v>
      </c>
      <c r="C3071" s="1">
        <v>96856</v>
      </c>
      <c r="D3071" s="1">
        <v>80090</v>
      </c>
      <c r="E3071" s="1">
        <v>94.78</v>
      </c>
      <c r="F3071" s="1">
        <v>95.39</v>
      </c>
      <c r="G3071" s="1">
        <v>95.67</v>
      </c>
      <c r="H3071" s="2">
        <v>53.4</v>
      </c>
      <c r="I3071" s="2">
        <v>31.3</v>
      </c>
      <c r="J3071" s="2">
        <v>90.9</v>
      </c>
      <c r="K3071" s="2">
        <v>89.6</v>
      </c>
      <c r="L3071">
        <f>SUMIFS(US!B:B,US!$D:$D,YEAR(daily!$A3071),US!$E:$E,MONTH(daily!$A3071))</f>
        <v>10993</v>
      </c>
      <c r="M3071">
        <f>SUMIFS(US!C:C,US!$D:$D,YEAR(daily!$A3071),US!$E:$E,MONTH(daily!$A3071))</f>
        <v>18589</v>
      </c>
      <c r="N3071">
        <f>SUMIFS(COT!E:E,COT!$A:$A,YEAR(daily!$A3071),COT!$B:$B,WEEKNUM(daily!$A3071))</f>
        <v>1539151</v>
      </c>
      <c r="O3071">
        <f>SUMIFS(COT!F:F,COT!$A:$A,YEAR(daily!$A3071),COT!$B:$B,WEEKNUM(daily!$A3071))</f>
        <v>356311</v>
      </c>
      <c r="P3071">
        <f>SUMIFS(COT!G:G,COT!$A:$A,YEAR(daily!$A3071),COT!$B:$B,WEEKNUM(daily!$A3071))</f>
        <v>171848</v>
      </c>
      <c r="Q3071">
        <f>SUMIFS(COT!H:H,COT!$A:$A,YEAR(daily!$A3071),COT!$B:$B,WEEKNUM(daily!$A3071))</f>
        <v>457839</v>
      </c>
      <c r="R3071">
        <f>SUMIFS(COT!I:I,COT!$A:$A,YEAR(daily!$A3071),COT!$B:$B,WEEKNUM(daily!$A3071))</f>
        <v>638344</v>
      </c>
      <c r="S3071">
        <f>SUMIFS(COT!J:J,COT!$A:$A,YEAR(daily!$A3071),COT!$B:$B,WEEKNUM(daily!$A3071))</f>
        <v>837526</v>
      </c>
      <c r="T3071">
        <f>SUMIFS(COT!K:K,COT!$A:$A,YEAR(daily!$A3071),COT!$B:$B,WEEKNUM(daily!$A3071))</f>
        <v>86657</v>
      </c>
      <c r="U3071">
        <f>SUMIFS(COT!L:L,COT!$A:$A,YEAR(daily!$A3071),COT!$B:$B,WEEKNUM(daily!$A3071))</f>
        <v>71938</v>
      </c>
      <c r="V3071">
        <f>SUMIFS(COT!M:M,COT!$A:$A,YEAR(daily!$A3071),COT!$B:$B,WEEKNUM(daily!$A3071))</f>
        <v>126</v>
      </c>
      <c r="W3071">
        <f>SUMIFS(COT!N:N,COT!$A:$A,YEAR(daily!$A3071),COT!$B:$B,WEEKNUM(daily!$A3071))</f>
        <v>89</v>
      </c>
      <c r="X3071">
        <f>SUMIFS(COT!O:O,COT!$A:$A,YEAR(daily!$A3071),COT!$B:$B,WEEKNUM(daily!$A3071))</f>
        <v>150</v>
      </c>
      <c r="Y3071">
        <f>SUMIFS(COT!P:P,COT!$A:$A,YEAR(daily!$A3071),COT!$B:$B,WEEKNUM(daily!$A3071))</f>
        <v>96</v>
      </c>
      <c r="Z3071">
        <f>SUMIFS(COT!Q:Q,COT!$A:$A,YEAR(daily!$A3071),COT!$B:$B,WEEKNUM(daily!$A3071))</f>
        <v>95</v>
      </c>
      <c r="AA3071">
        <f>SUMIFS(Saudi!B:B,Saudi!$A:$A,YEAR(daily!$A3071))</f>
        <v>1247.3979999999999</v>
      </c>
      <c r="AB3071">
        <f>SUMIFS(Saudi!C:C,Saudi!$A:$A,YEAR(daily!$A3071))</f>
        <v>917.10500000000002</v>
      </c>
      <c r="AC3071">
        <f>SUMIFS(Saudi!F:F,Saudi!$A:$A,YEAR(daily!$A3071))</f>
        <v>4333558</v>
      </c>
      <c r="AD3071">
        <f>SUMIFS(Saudi!G:G,Saudi!$A:$A,YEAR(daily!$A3071))</f>
        <v>94.208739238439748</v>
      </c>
      <c r="AE3071">
        <f>SUMIFS(Saudi!H:H,Saudi!$A:$A,YEAR(daily!$A3071))</f>
        <v>408259035.59665447</v>
      </c>
      <c r="AF3071" s="5">
        <f t="shared" si="119"/>
        <v>5</v>
      </c>
      <c r="AG3071" s="5">
        <f t="shared" si="120"/>
        <v>2012</v>
      </c>
    </row>
    <row r="3072" spans="1:33">
      <c r="A3072" s="3">
        <v>41044</v>
      </c>
      <c r="B3072" s="1">
        <v>140117</v>
      </c>
      <c r="C3072" s="1">
        <v>90515</v>
      </c>
      <c r="D3072" s="1">
        <v>85261</v>
      </c>
      <c r="E3072" s="1">
        <v>93.98</v>
      </c>
      <c r="F3072" s="1">
        <v>94.63</v>
      </c>
      <c r="G3072" s="1">
        <v>94.93</v>
      </c>
      <c r="H3072" s="2">
        <v>53.4</v>
      </c>
      <c r="I3072" s="2">
        <v>31.3</v>
      </c>
      <c r="J3072" s="2">
        <v>90.9</v>
      </c>
      <c r="K3072" s="2">
        <v>89.6</v>
      </c>
      <c r="L3072">
        <f>SUMIFS(US!B:B,US!$D:$D,YEAR(daily!$A3072),US!$E:$E,MONTH(daily!$A3072))</f>
        <v>10993</v>
      </c>
      <c r="M3072">
        <f>SUMIFS(US!C:C,US!$D:$D,YEAR(daily!$A3072),US!$E:$E,MONTH(daily!$A3072))</f>
        <v>18589</v>
      </c>
      <c r="N3072">
        <f>SUMIFS(COT!E:E,COT!$A:$A,YEAR(daily!$A3072),COT!$B:$B,WEEKNUM(daily!$A3072))</f>
        <v>1539151</v>
      </c>
      <c r="O3072">
        <f>SUMIFS(COT!F:F,COT!$A:$A,YEAR(daily!$A3072),COT!$B:$B,WEEKNUM(daily!$A3072))</f>
        <v>356311</v>
      </c>
      <c r="P3072">
        <f>SUMIFS(COT!G:G,COT!$A:$A,YEAR(daily!$A3072),COT!$B:$B,WEEKNUM(daily!$A3072))</f>
        <v>171848</v>
      </c>
      <c r="Q3072">
        <f>SUMIFS(COT!H:H,COT!$A:$A,YEAR(daily!$A3072),COT!$B:$B,WEEKNUM(daily!$A3072))</f>
        <v>457839</v>
      </c>
      <c r="R3072">
        <f>SUMIFS(COT!I:I,COT!$A:$A,YEAR(daily!$A3072),COT!$B:$B,WEEKNUM(daily!$A3072))</f>
        <v>638344</v>
      </c>
      <c r="S3072">
        <f>SUMIFS(COT!J:J,COT!$A:$A,YEAR(daily!$A3072),COT!$B:$B,WEEKNUM(daily!$A3072))</f>
        <v>837526</v>
      </c>
      <c r="T3072">
        <f>SUMIFS(COT!K:K,COT!$A:$A,YEAR(daily!$A3072),COT!$B:$B,WEEKNUM(daily!$A3072))</f>
        <v>86657</v>
      </c>
      <c r="U3072">
        <f>SUMIFS(COT!L:L,COT!$A:$A,YEAR(daily!$A3072),COT!$B:$B,WEEKNUM(daily!$A3072))</f>
        <v>71938</v>
      </c>
      <c r="V3072">
        <f>SUMIFS(COT!M:M,COT!$A:$A,YEAR(daily!$A3072),COT!$B:$B,WEEKNUM(daily!$A3072))</f>
        <v>126</v>
      </c>
      <c r="W3072">
        <f>SUMIFS(COT!N:N,COT!$A:$A,YEAR(daily!$A3072),COT!$B:$B,WEEKNUM(daily!$A3072))</f>
        <v>89</v>
      </c>
      <c r="X3072">
        <f>SUMIFS(COT!O:O,COT!$A:$A,YEAR(daily!$A3072),COT!$B:$B,WEEKNUM(daily!$A3072))</f>
        <v>150</v>
      </c>
      <c r="Y3072">
        <f>SUMIFS(COT!P:P,COT!$A:$A,YEAR(daily!$A3072),COT!$B:$B,WEEKNUM(daily!$A3072))</f>
        <v>96</v>
      </c>
      <c r="Z3072">
        <f>SUMIFS(COT!Q:Q,COT!$A:$A,YEAR(daily!$A3072),COT!$B:$B,WEEKNUM(daily!$A3072))</f>
        <v>95</v>
      </c>
      <c r="AA3072">
        <f>SUMIFS(Saudi!B:B,Saudi!$A:$A,YEAR(daily!$A3072))</f>
        <v>1247.3979999999999</v>
      </c>
      <c r="AB3072">
        <f>SUMIFS(Saudi!C:C,Saudi!$A:$A,YEAR(daily!$A3072))</f>
        <v>917.10500000000002</v>
      </c>
      <c r="AC3072">
        <f>SUMIFS(Saudi!F:F,Saudi!$A:$A,YEAR(daily!$A3072))</f>
        <v>4333558</v>
      </c>
      <c r="AD3072">
        <f>SUMIFS(Saudi!G:G,Saudi!$A:$A,YEAR(daily!$A3072))</f>
        <v>94.208739238439748</v>
      </c>
      <c r="AE3072">
        <f>SUMIFS(Saudi!H:H,Saudi!$A:$A,YEAR(daily!$A3072))</f>
        <v>408259035.59665447</v>
      </c>
      <c r="AF3072" s="5">
        <f t="shared" si="119"/>
        <v>5</v>
      </c>
      <c r="AG3072" s="5">
        <f t="shared" si="120"/>
        <v>2012</v>
      </c>
    </row>
    <row r="3073" spans="1:33">
      <c r="A3073" s="3">
        <v>41045</v>
      </c>
      <c r="B3073" s="1">
        <v>127215</v>
      </c>
      <c r="C3073" s="1">
        <v>92975</v>
      </c>
      <c r="D3073" s="1">
        <v>87660</v>
      </c>
      <c r="E3073" s="1">
        <v>92.81</v>
      </c>
      <c r="F3073" s="1">
        <v>93.48</v>
      </c>
      <c r="G3073" s="1">
        <v>93.78</v>
      </c>
      <c r="H3073" s="2">
        <v>53.4</v>
      </c>
      <c r="I3073" s="2">
        <v>31.3</v>
      </c>
      <c r="J3073" s="2">
        <v>90.9</v>
      </c>
      <c r="K3073" s="2">
        <v>89.6</v>
      </c>
      <c r="L3073">
        <f>SUMIFS(US!B:B,US!$D:$D,YEAR(daily!$A3073),US!$E:$E,MONTH(daily!$A3073))</f>
        <v>10993</v>
      </c>
      <c r="M3073">
        <f>SUMIFS(US!C:C,US!$D:$D,YEAR(daily!$A3073),US!$E:$E,MONTH(daily!$A3073))</f>
        <v>18589</v>
      </c>
      <c r="N3073">
        <f>SUMIFS(COT!E:E,COT!$A:$A,YEAR(daily!$A3073),COT!$B:$B,WEEKNUM(daily!$A3073))</f>
        <v>1539151</v>
      </c>
      <c r="O3073">
        <f>SUMIFS(COT!F:F,COT!$A:$A,YEAR(daily!$A3073),COT!$B:$B,WEEKNUM(daily!$A3073))</f>
        <v>356311</v>
      </c>
      <c r="P3073">
        <f>SUMIFS(COT!G:G,COT!$A:$A,YEAR(daily!$A3073),COT!$B:$B,WEEKNUM(daily!$A3073))</f>
        <v>171848</v>
      </c>
      <c r="Q3073">
        <f>SUMIFS(COT!H:H,COT!$A:$A,YEAR(daily!$A3073),COT!$B:$B,WEEKNUM(daily!$A3073))</f>
        <v>457839</v>
      </c>
      <c r="R3073">
        <f>SUMIFS(COT!I:I,COT!$A:$A,YEAR(daily!$A3073),COT!$B:$B,WEEKNUM(daily!$A3073))</f>
        <v>638344</v>
      </c>
      <c r="S3073">
        <f>SUMIFS(COT!J:J,COT!$A:$A,YEAR(daily!$A3073),COT!$B:$B,WEEKNUM(daily!$A3073))</f>
        <v>837526</v>
      </c>
      <c r="T3073">
        <f>SUMIFS(COT!K:K,COT!$A:$A,YEAR(daily!$A3073),COT!$B:$B,WEEKNUM(daily!$A3073))</f>
        <v>86657</v>
      </c>
      <c r="U3073">
        <f>SUMIFS(COT!L:L,COT!$A:$A,YEAR(daily!$A3073),COT!$B:$B,WEEKNUM(daily!$A3073))</f>
        <v>71938</v>
      </c>
      <c r="V3073">
        <f>SUMIFS(COT!M:M,COT!$A:$A,YEAR(daily!$A3073),COT!$B:$B,WEEKNUM(daily!$A3073))</f>
        <v>126</v>
      </c>
      <c r="W3073">
        <f>SUMIFS(COT!N:N,COT!$A:$A,YEAR(daily!$A3073),COT!$B:$B,WEEKNUM(daily!$A3073))</f>
        <v>89</v>
      </c>
      <c r="X3073">
        <f>SUMIFS(COT!O:O,COT!$A:$A,YEAR(daily!$A3073),COT!$B:$B,WEEKNUM(daily!$A3073))</f>
        <v>150</v>
      </c>
      <c r="Y3073">
        <f>SUMIFS(COT!P:P,COT!$A:$A,YEAR(daily!$A3073),COT!$B:$B,WEEKNUM(daily!$A3073))</f>
        <v>96</v>
      </c>
      <c r="Z3073">
        <f>SUMIFS(COT!Q:Q,COT!$A:$A,YEAR(daily!$A3073),COT!$B:$B,WEEKNUM(daily!$A3073))</f>
        <v>95</v>
      </c>
      <c r="AA3073">
        <f>SUMIFS(Saudi!B:B,Saudi!$A:$A,YEAR(daily!$A3073))</f>
        <v>1247.3979999999999</v>
      </c>
      <c r="AB3073">
        <f>SUMIFS(Saudi!C:C,Saudi!$A:$A,YEAR(daily!$A3073))</f>
        <v>917.10500000000002</v>
      </c>
      <c r="AC3073">
        <f>SUMIFS(Saudi!F:F,Saudi!$A:$A,YEAR(daily!$A3073))</f>
        <v>4333558</v>
      </c>
      <c r="AD3073">
        <f>SUMIFS(Saudi!G:G,Saudi!$A:$A,YEAR(daily!$A3073))</f>
        <v>94.208739238439748</v>
      </c>
      <c r="AE3073">
        <f>SUMIFS(Saudi!H:H,Saudi!$A:$A,YEAR(daily!$A3073))</f>
        <v>408259035.59665447</v>
      </c>
      <c r="AF3073" s="5">
        <f t="shared" si="119"/>
        <v>5</v>
      </c>
      <c r="AG3073" s="5">
        <f t="shared" si="120"/>
        <v>2012</v>
      </c>
    </row>
    <row r="3074" spans="1:33">
      <c r="A3074" s="3">
        <v>41046</v>
      </c>
      <c r="B3074" s="1">
        <v>86996</v>
      </c>
      <c r="C3074" s="1">
        <v>96854</v>
      </c>
      <c r="D3074" s="1">
        <v>86151</v>
      </c>
      <c r="E3074" s="1">
        <v>92.56</v>
      </c>
      <c r="F3074" s="1">
        <v>93.19</v>
      </c>
      <c r="G3074" s="1">
        <v>93.44</v>
      </c>
      <c r="H3074" s="2">
        <v>53.4</v>
      </c>
      <c r="I3074" s="2">
        <v>31.3</v>
      </c>
      <c r="J3074" s="2">
        <v>90.9</v>
      </c>
      <c r="K3074" s="2">
        <v>89.6</v>
      </c>
      <c r="L3074">
        <f>SUMIFS(US!B:B,US!$D:$D,YEAR(daily!$A3074),US!$E:$E,MONTH(daily!$A3074))</f>
        <v>10993</v>
      </c>
      <c r="M3074">
        <f>SUMIFS(US!C:C,US!$D:$D,YEAR(daily!$A3074),US!$E:$E,MONTH(daily!$A3074))</f>
        <v>18589</v>
      </c>
      <c r="N3074">
        <f>SUMIFS(COT!E:E,COT!$A:$A,YEAR(daily!$A3074),COT!$B:$B,WEEKNUM(daily!$A3074))</f>
        <v>1539151</v>
      </c>
      <c r="O3074">
        <f>SUMIFS(COT!F:F,COT!$A:$A,YEAR(daily!$A3074),COT!$B:$B,WEEKNUM(daily!$A3074))</f>
        <v>356311</v>
      </c>
      <c r="P3074">
        <f>SUMIFS(COT!G:G,COT!$A:$A,YEAR(daily!$A3074),COT!$B:$B,WEEKNUM(daily!$A3074))</f>
        <v>171848</v>
      </c>
      <c r="Q3074">
        <f>SUMIFS(COT!H:H,COT!$A:$A,YEAR(daily!$A3074),COT!$B:$B,WEEKNUM(daily!$A3074))</f>
        <v>457839</v>
      </c>
      <c r="R3074">
        <f>SUMIFS(COT!I:I,COT!$A:$A,YEAR(daily!$A3074),COT!$B:$B,WEEKNUM(daily!$A3074))</f>
        <v>638344</v>
      </c>
      <c r="S3074">
        <f>SUMIFS(COT!J:J,COT!$A:$A,YEAR(daily!$A3074),COT!$B:$B,WEEKNUM(daily!$A3074))</f>
        <v>837526</v>
      </c>
      <c r="T3074">
        <f>SUMIFS(COT!K:K,COT!$A:$A,YEAR(daily!$A3074),COT!$B:$B,WEEKNUM(daily!$A3074))</f>
        <v>86657</v>
      </c>
      <c r="U3074">
        <f>SUMIFS(COT!L:L,COT!$A:$A,YEAR(daily!$A3074),COT!$B:$B,WEEKNUM(daily!$A3074))</f>
        <v>71938</v>
      </c>
      <c r="V3074">
        <f>SUMIFS(COT!M:M,COT!$A:$A,YEAR(daily!$A3074),COT!$B:$B,WEEKNUM(daily!$A3074))</f>
        <v>126</v>
      </c>
      <c r="W3074">
        <f>SUMIFS(COT!N:N,COT!$A:$A,YEAR(daily!$A3074),COT!$B:$B,WEEKNUM(daily!$A3074))</f>
        <v>89</v>
      </c>
      <c r="X3074">
        <f>SUMIFS(COT!O:O,COT!$A:$A,YEAR(daily!$A3074),COT!$B:$B,WEEKNUM(daily!$A3074))</f>
        <v>150</v>
      </c>
      <c r="Y3074">
        <f>SUMIFS(COT!P:P,COT!$A:$A,YEAR(daily!$A3074),COT!$B:$B,WEEKNUM(daily!$A3074))</f>
        <v>96</v>
      </c>
      <c r="Z3074">
        <f>SUMIFS(COT!Q:Q,COT!$A:$A,YEAR(daily!$A3074),COT!$B:$B,WEEKNUM(daily!$A3074))</f>
        <v>95</v>
      </c>
      <c r="AA3074">
        <f>SUMIFS(Saudi!B:B,Saudi!$A:$A,YEAR(daily!$A3074))</f>
        <v>1247.3979999999999</v>
      </c>
      <c r="AB3074">
        <f>SUMIFS(Saudi!C:C,Saudi!$A:$A,YEAR(daily!$A3074))</f>
        <v>917.10500000000002</v>
      </c>
      <c r="AC3074">
        <f>SUMIFS(Saudi!F:F,Saudi!$A:$A,YEAR(daily!$A3074))</f>
        <v>4333558</v>
      </c>
      <c r="AD3074">
        <f>SUMIFS(Saudi!G:G,Saudi!$A:$A,YEAR(daily!$A3074))</f>
        <v>94.208739238439748</v>
      </c>
      <c r="AE3074">
        <f>SUMIFS(Saudi!H:H,Saudi!$A:$A,YEAR(daily!$A3074))</f>
        <v>408259035.59665447</v>
      </c>
      <c r="AF3074" s="5">
        <f t="shared" ref="AF3074:AF3137" si="121">MONTH(A3074)</f>
        <v>5</v>
      </c>
      <c r="AG3074" s="5">
        <f t="shared" ref="AG3074:AG3137" si="122">YEAR(A3074)</f>
        <v>2012</v>
      </c>
    </row>
    <row r="3075" spans="1:33">
      <c r="A3075" s="3">
        <v>41047</v>
      </c>
      <c r="B3075" s="1">
        <v>55178</v>
      </c>
      <c r="C3075" s="1">
        <v>96652</v>
      </c>
      <c r="D3075" s="1">
        <v>83875</v>
      </c>
      <c r="E3075" s="1">
        <v>91.48</v>
      </c>
      <c r="F3075" s="1">
        <v>92.08</v>
      </c>
      <c r="G3075" s="1">
        <v>92.34</v>
      </c>
      <c r="H3075" s="2">
        <v>53.4</v>
      </c>
      <c r="I3075" s="2">
        <v>31.3</v>
      </c>
      <c r="J3075" s="2">
        <v>90.9</v>
      </c>
      <c r="K3075" s="2">
        <v>89.6</v>
      </c>
      <c r="L3075">
        <f>SUMIFS(US!B:B,US!$D:$D,YEAR(daily!$A3075),US!$E:$E,MONTH(daily!$A3075))</f>
        <v>10993</v>
      </c>
      <c r="M3075">
        <f>SUMIFS(US!C:C,US!$D:$D,YEAR(daily!$A3075),US!$E:$E,MONTH(daily!$A3075))</f>
        <v>18589</v>
      </c>
      <c r="N3075">
        <f>SUMIFS(COT!E:E,COT!$A:$A,YEAR(daily!$A3075),COT!$B:$B,WEEKNUM(daily!$A3075))</f>
        <v>1539151</v>
      </c>
      <c r="O3075">
        <f>SUMIFS(COT!F:F,COT!$A:$A,YEAR(daily!$A3075),COT!$B:$B,WEEKNUM(daily!$A3075))</f>
        <v>356311</v>
      </c>
      <c r="P3075">
        <f>SUMIFS(COT!G:G,COT!$A:$A,YEAR(daily!$A3075),COT!$B:$B,WEEKNUM(daily!$A3075))</f>
        <v>171848</v>
      </c>
      <c r="Q3075">
        <f>SUMIFS(COT!H:H,COT!$A:$A,YEAR(daily!$A3075),COT!$B:$B,WEEKNUM(daily!$A3075))</f>
        <v>457839</v>
      </c>
      <c r="R3075">
        <f>SUMIFS(COT!I:I,COT!$A:$A,YEAR(daily!$A3075),COT!$B:$B,WEEKNUM(daily!$A3075))</f>
        <v>638344</v>
      </c>
      <c r="S3075">
        <f>SUMIFS(COT!J:J,COT!$A:$A,YEAR(daily!$A3075),COT!$B:$B,WEEKNUM(daily!$A3075))</f>
        <v>837526</v>
      </c>
      <c r="T3075">
        <f>SUMIFS(COT!K:K,COT!$A:$A,YEAR(daily!$A3075),COT!$B:$B,WEEKNUM(daily!$A3075))</f>
        <v>86657</v>
      </c>
      <c r="U3075">
        <f>SUMIFS(COT!L:L,COT!$A:$A,YEAR(daily!$A3075),COT!$B:$B,WEEKNUM(daily!$A3075))</f>
        <v>71938</v>
      </c>
      <c r="V3075">
        <f>SUMIFS(COT!M:M,COT!$A:$A,YEAR(daily!$A3075),COT!$B:$B,WEEKNUM(daily!$A3075))</f>
        <v>126</v>
      </c>
      <c r="W3075">
        <f>SUMIFS(COT!N:N,COT!$A:$A,YEAR(daily!$A3075),COT!$B:$B,WEEKNUM(daily!$A3075))</f>
        <v>89</v>
      </c>
      <c r="X3075">
        <f>SUMIFS(COT!O:O,COT!$A:$A,YEAR(daily!$A3075),COT!$B:$B,WEEKNUM(daily!$A3075))</f>
        <v>150</v>
      </c>
      <c r="Y3075">
        <f>SUMIFS(COT!P:P,COT!$A:$A,YEAR(daily!$A3075),COT!$B:$B,WEEKNUM(daily!$A3075))</f>
        <v>96</v>
      </c>
      <c r="Z3075">
        <f>SUMIFS(COT!Q:Q,COT!$A:$A,YEAR(daily!$A3075),COT!$B:$B,WEEKNUM(daily!$A3075))</f>
        <v>95</v>
      </c>
      <c r="AA3075">
        <f>SUMIFS(Saudi!B:B,Saudi!$A:$A,YEAR(daily!$A3075))</f>
        <v>1247.3979999999999</v>
      </c>
      <c r="AB3075">
        <f>SUMIFS(Saudi!C:C,Saudi!$A:$A,YEAR(daily!$A3075))</f>
        <v>917.10500000000002</v>
      </c>
      <c r="AC3075">
        <f>SUMIFS(Saudi!F:F,Saudi!$A:$A,YEAR(daily!$A3075))</f>
        <v>4333558</v>
      </c>
      <c r="AD3075">
        <f>SUMIFS(Saudi!G:G,Saudi!$A:$A,YEAR(daily!$A3075))</f>
        <v>94.208739238439748</v>
      </c>
      <c r="AE3075">
        <f>SUMIFS(Saudi!H:H,Saudi!$A:$A,YEAR(daily!$A3075))</f>
        <v>408259035.59665447</v>
      </c>
      <c r="AF3075" s="5">
        <f t="shared" si="121"/>
        <v>5</v>
      </c>
      <c r="AG3075" s="5">
        <f t="shared" si="122"/>
        <v>2012</v>
      </c>
    </row>
    <row r="3076" spans="1:33">
      <c r="A3076" s="3">
        <v>41050</v>
      </c>
      <c r="B3076" s="1">
        <v>16617</v>
      </c>
      <c r="C3076" s="1">
        <v>97251</v>
      </c>
      <c r="D3076" s="1">
        <v>85190</v>
      </c>
      <c r="E3076" s="1">
        <v>92.57</v>
      </c>
      <c r="F3076" s="1">
        <v>93.14</v>
      </c>
      <c r="G3076" s="1">
        <v>93.4</v>
      </c>
      <c r="H3076" s="2">
        <v>53.4</v>
      </c>
      <c r="I3076" s="2">
        <v>31.3</v>
      </c>
      <c r="J3076" s="2">
        <v>90.9</v>
      </c>
      <c r="K3076" s="2">
        <v>89.6</v>
      </c>
      <c r="L3076">
        <f>SUMIFS(US!B:B,US!$D:$D,YEAR(daily!$A3076),US!$E:$E,MONTH(daily!$A3076))</f>
        <v>10993</v>
      </c>
      <c r="M3076">
        <f>SUMIFS(US!C:C,US!$D:$D,YEAR(daily!$A3076),US!$E:$E,MONTH(daily!$A3076))</f>
        <v>18589</v>
      </c>
      <c r="N3076">
        <f>SUMIFS(COT!E:E,COT!$A:$A,YEAR(daily!$A3076),COT!$B:$B,WEEKNUM(daily!$A3076))</f>
        <v>1442523</v>
      </c>
      <c r="O3076">
        <f>SUMIFS(COT!F:F,COT!$A:$A,YEAR(daily!$A3076),COT!$B:$B,WEEKNUM(daily!$A3076))</f>
        <v>343701</v>
      </c>
      <c r="P3076">
        <f>SUMIFS(COT!G:G,COT!$A:$A,YEAR(daily!$A3076),COT!$B:$B,WEEKNUM(daily!$A3076))</f>
        <v>159630</v>
      </c>
      <c r="Q3076">
        <f>SUMIFS(COT!H:H,COT!$A:$A,YEAR(daily!$A3076),COT!$B:$B,WEEKNUM(daily!$A3076))</f>
        <v>418225</v>
      </c>
      <c r="R3076">
        <f>SUMIFS(COT!I:I,COT!$A:$A,YEAR(daily!$A3076),COT!$B:$B,WEEKNUM(daily!$A3076))</f>
        <v>607894</v>
      </c>
      <c r="S3076">
        <f>SUMIFS(COT!J:J,COT!$A:$A,YEAR(daily!$A3076),COT!$B:$B,WEEKNUM(daily!$A3076))</f>
        <v>797331</v>
      </c>
      <c r="T3076">
        <f>SUMIFS(COT!K:K,COT!$A:$A,YEAR(daily!$A3076),COT!$B:$B,WEEKNUM(daily!$A3076))</f>
        <v>72703</v>
      </c>
      <c r="U3076">
        <f>SUMIFS(COT!L:L,COT!$A:$A,YEAR(daily!$A3076),COT!$B:$B,WEEKNUM(daily!$A3076))</f>
        <v>67337</v>
      </c>
      <c r="V3076">
        <f>SUMIFS(COT!M:M,COT!$A:$A,YEAR(daily!$A3076),COT!$B:$B,WEEKNUM(daily!$A3076))</f>
        <v>110</v>
      </c>
      <c r="W3076">
        <f>SUMIFS(COT!N:N,COT!$A:$A,YEAR(daily!$A3076),COT!$B:$B,WEEKNUM(daily!$A3076))</f>
        <v>93</v>
      </c>
      <c r="X3076">
        <f>SUMIFS(COT!O:O,COT!$A:$A,YEAR(daily!$A3076),COT!$B:$B,WEEKNUM(daily!$A3076))</f>
        <v>128</v>
      </c>
      <c r="Y3076">
        <f>SUMIFS(COT!P:P,COT!$A:$A,YEAR(daily!$A3076),COT!$B:$B,WEEKNUM(daily!$A3076))</f>
        <v>93</v>
      </c>
      <c r="Z3076">
        <f>SUMIFS(COT!Q:Q,COT!$A:$A,YEAR(daily!$A3076),COT!$B:$B,WEEKNUM(daily!$A3076))</f>
        <v>95</v>
      </c>
      <c r="AA3076">
        <f>SUMIFS(Saudi!B:B,Saudi!$A:$A,YEAR(daily!$A3076))</f>
        <v>1247.3979999999999</v>
      </c>
      <c r="AB3076">
        <f>SUMIFS(Saudi!C:C,Saudi!$A:$A,YEAR(daily!$A3076))</f>
        <v>917.10500000000002</v>
      </c>
      <c r="AC3076">
        <f>SUMIFS(Saudi!F:F,Saudi!$A:$A,YEAR(daily!$A3076))</f>
        <v>4333558</v>
      </c>
      <c r="AD3076">
        <f>SUMIFS(Saudi!G:G,Saudi!$A:$A,YEAR(daily!$A3076))</f>
        <v>94.208739238439748</v>
      </c>
      <c r="AE3076">
        <f>SUMIFS(Saudi!H:H,Saudi!$A:$A,YEAR(daily!$A3076))</f>
        <v>408259035.59665447</v>
      </c>
      <c r="AF3076" s="5">
        <f t="shared" si="121"/>
        <v>5</v>
      </c>
      <c r="AG3076" s="5">
        <f t="shared" si="122"/>
        <v>2012</v>
      </c>
    </row>
    <row r="3077" spans="1:33">
      <c r="A3077" s="3">
        <v>41051</v>
      </c>
      <c r="B3077" s="1">
        <v>2224</v>
      </c>
      <c r="C3077" s="1">
        <v>98694</v>
      </c>
      <c r="D3077" s="1">
        <v>84503</v>
      </c>
      <c r="E3077" s="1">
        <v>91.66</v>
      </c>
      <c r="F3077" s="1">
        <v>92.15</v>
      </c>
      <c r="G3077" s="1">
        <v>92.43</v>
      </c>
      <c r="H3077" s="2">
        <v>53.4</v>
      </c>
      <c r="I3077" s="2">
        <v>31.3</v>
      </c>
      <c r="J3077" s="2">
        <v>90.9</v>
      </c>
      <c r="K3077" s="2">
        <v>89.6</v>
      </c>
      <c r="L3077">
        <f>SUMIFS(US!B:B,US!$D:$D,YEAR(daily!$A3077),US!$E:$E,MONTH(daily!$A3077))</f>
        <v>10993</v>
      </c>
      <c r="M3077">
        <f>SUMIFS(US!C:C,US!$D:$D,YEAR(daily!$A3077),US!$E:$E,MONTH(daily!$A3077))</f>
        <v>18589</v>
      </c>
      <c r="N3077">
        <f>SUMIFS(COT!E:E,COT!$A:$A,YEAR(daily!$A3077),COT!$B:$B,WEEKNUM(daily!$A3077))</f>
        <v>1442523</v>
      </c>
      <c r="O3077">
        <f>SUMIFS(COT!F:F,COT!$A:$A,YEAR(daily!$A3077),COT!$B:$B,WEEKNUM(daily!$A3077))</f>
        <v>343701</v>
      </c>
      <c r="P3077">
        <f>SUMIFS(COT!G:G,COT!$A:$A,YEAR(daily!$A3077),COT!$B:$B,WEEKNUM(daily!$A3077))</f>
        <v>159630</v>
      </c>
      <c r="Q3077">
        <f>SUMIFS(COT!H:H,COT!$A:$A,YEAR(daily!$A3077),COT!$B:$B,WEEKNUM(daily!$A3077))</f>
        <v>418225</v>
      </c>
      <c r="R3077">
        <f>SUMIFS(COT!I:I,COT!$A:$A,YEAR(daily!$A3077),COT!$B:$B,WEEKNUM(daily!$A3077))</f>
        <v>607894</v>
      </c>
      <c r="S3077">
        <f>SUMIFS(COT!J:J,COT!$A:$A,YEAR(daily!$A3077),COT!$B:$B,WEEKNUM(daily!$A3077))</f>
        <v>797331</v>
      </c>
      <c r="T3077">
        <f>SUMIFS(COT!K:K,COT!$A:$A,YEAR(daily!$A3077),COT!$B:$B,WEEKNUM(daily!$A3077))</f>
        <v>72703</v>
      </c>
      <c r="U3077">
        <f>SUMIFS(COT!L:L,COT!$A:$A,YEAR(daily!$A3077),COT!$B:$B,WEEKNUM(daily!$A3077))</f>
        <v>67337</v>
      </c>
      <c r="V3077">
        <f>SUMIFS(COT!M:M,COT!$A:$A,YEAR(daily!$A3077),COT!$B:$B,WEEKNUM(daily!$A3077))</f>
        <v>110</v>
      </c>
      <c r="W3077">
        <f>SUMIFS(COT!N:N,COT!$A:$A,YEAR(daily!$A3077),COT!$B:$B,WEEKNUM(daily!$A3077))</f>
        <v>93</v>
      </c>
      <c r="X3077">
        <f>SUMIFS(COT!O:O,COT!$A:$A,YEAR(daily!$A3077),COT!$B:$B,WEEKNUM(daily!$A3077))</f>
        <v>128</v>
      </c>
      <c r="Y3077">
        <f>SUMIFS(COT!P:P,COT!$A:$A,YEAR(daily!$A3077),COT!$B:$B,WEEKNUM(daily!$A3077))</f>
        <v>93</v>
      </c>
      <c r="Z3077">
        <f>SUMIFS(COT!Q:Q,COT!$A:$A,YEAR(daily!$A3077),COT!$B:$B,WEEKNUM(daily!$A3077))</f>
        <v>95</v>
      </c>
      <c r="AA3077">
        <f>SUMIFS(Saudi!B:B,Saudi!$A:$A,YEAR(daily!$A3077))</f>
        <v>1247.3979999999999</v>
      </c>
      <c r="AB3077">
        <f>SUMIFS(Saudi!C:C,Saudi!$A:$A,YEAR(daily!$A3077))</f>
        <v>917.10500000000002</v>
      </c>
      <c r="AC3077">
        <f>SUMIFS(Saudi!F:F,Saudi!$A:$A,YEAR(daily!$A3077))</f>
        <v>4333558</v>
      </c>
      <c r="AD3077">
        <f>SUMIFS(Saudi!G:G,Saudi!$A:$A,YEAR(daily!$A3077))</f>
        <v>94.208739238439748</v>
      </c>
      <c r="AE3077">
        <f>SUMIFS(Saudi!H:H,Saudi!$A:$A,YEAR(daily!$A3077))</f>
        <v>408259035.59665447</v>
      </c>
      <c r="AF3077" s="5">
        <f t="shared" si="121"/>
        <v>5</v>
      </c>
      <c r="AG3077" s="5">
        <f t="shared" si="122"/>
        <v>2012</v>
      </c>
    </row>
    <row r="3078" spans="1:33">
      <c r="A3078" s="3">
        <v>41052</v>
      </c>
      <c r="B3078" s="1">
        <v>312215</v>
      </c>
      <c r="C3078" s="1">
        <v>84302</v>
      </c>
      <c r="D3078" s="1">
        <v>49423</v>
      </c>
      <c r="E3078" s="1">
        <v>89.9</v>
      </c>
      <c r="F3078" s="1">
        <v>90.5</v>
      </c>
      <c r="G3078" s="1">
        <v>90.77</v>
      </c>
      <c r="H3078" s="2">
        <v>53.4</v>
      </c>
      <c r="I3078" s="2">
        <v>31.3</v>
      </c>
      <c r="J3078" s="2">
        <v>90.9</v>
      </c>
      <c r="K3078" s="2">
        <v>89.6</v>
      </c>
      <c r="L3078">
        <f>SUMIFS(US!B:B,US!$D:$D,YEAR(daily!$A3078),US!$E:$E,MONTH(daily!$A3078))</f>
        <v>10993</v>
      </c>
      <c r="M3078">
        <f>SUMIFS(US!C:C,US!$D:$D,YEAR(daily!$A3078),US!$E:$E,MONTH(daily!$A3078))</f>
        <v>18589</v>
      </c>
      <c r="N3078">
        <f>SUMIFS(COT!E:E,COT!$A:$A,YEAR(daily!$A3078),COT!$B:$B,WEEKNUM(daily!$A3078))</f>
        <v>1442523</v>
      </c>
      <c r="O3078">
        <f>SUMIFS(COT!F:F,COT!$A:$A,YEAR(daily!$A3078),COT!$B:$B,WEEKNUM(daily!$A3078))</f>
        <v>343701</v>
      </c>
      <c r="P3078">
        <f>SUMIFS(COT!G:G,COT!$A:$A,YEAR(daily!$A3078),COT!$B:$B,WEEKNUM(daily!$A3078))</f>
        <v>159630</v>
      </c>
      <c r="Q3078">
        <f>SUMIFS(COT!H:H,COT!$A:$A,YEAR(daily!$A3078),COT!$B:$B,WEEKNUM(daily!$A3078))</f>
        <v>418225</v>
      </c>
      <c r="R3078">
        <f>SUMIFS(COT!I:I,COT!$A:$A,YEAR(daily!$A3078),COT!$B:$B,WEEKNUM(daily!$A3078))</f>
        <v>607894</v>
      </c>
      <c r="S3078">
        <f>SUMIFS(COT!J:J,COT!$A:$A,YEAR(daily!$A3078),COT!$B:$B,WEEKNUM(daily!$A3078))</f>
        <v>797331</v>
      </c>
      <c r="T3078">
        <f>SUMIFS(COT!K:K,COT!$A:$A,YEAR(daily!$A3078),COT!$B:$B,WEEKNUM(daily!$A3078))</f>
        <v>72703</v>
      </c>
      <c r="U3078">
        <f>SUMIFS(COT!L:L,COT!$A:$A,YEAR(daily!$A3078),COT!$B:$B,WEEKNUM(daily!$A3078))</f>
        <v>67337</v>
      </c>
      <c r="V3078">
        <f>SUMIFS(COT!M:M,COT!$A:$A,YEAR(daily!$A3078),COT!$B:$B,WEEKNUM(daily!$A3078))</f>
        <v>110</v>
      </c>
      <c r="W3078">
        <f>SUMIFS(COT!N:N,COT!$A:$A,YEAR(daily!$A3078),COT!$B:$B,WEEKNUM(daily!$A3078))</f>
        <v>93</v>
      </c>
      <c r="X3078">
        <f>SUMIFS(COT!O:O,COT!$A:$A,YEAR(daily!$A3078),COT!$B:$B,WEEKNUM(daily!$A3078))</f>
        <v>128</v>
      </c>
      <c r="Y3078">
        <f>SUMIFS(COT!P:P,COT!$A:$A,YEAR(daily!$A3078),COT!$B:$B,WEEKNUM(daily!$A3078))</f>
        <v>93</v>
      </c>
      <c r="Z3078">
        <f>SUMIFS(COT!Q:Q,COT!$A:$A,YEAR(daily!$A3078),COT!$B:$B,WEEKNUM(daily!$A3078))</f>
        <v>95</v>
      </c>
      <c r="AA3078">
        <f>SUMIFS(Saudi!B:B,Saudi!$A:$A,YEAR(daily!$A3078))</f>
        <v>1247.3979999999999</v>
      </c>
      <c r="AB3078">
        <f>SUMIFS(Saudi!C:C,Saudi!$A:$A,YEAR(daily!$A3078))</f>
        <v>917.10500000000002</v>
      </c>
      <c r="AC3078">
        <f>SUMIFS(Saudi!F:F,Saudi!$A:$A,YEAR(daily!$A3078))</f>
        <v>4333558</v>
      </c>
      <c r="AD3078">
        <f>SUMIFS(Saudi!G:G,Saudi!$A:$A,YEAR(daily!$A3078))</f>
        <v>94.208739238439748</v>
      </c>
      <c r="AE3078">
        <f>SUMIFS(Saudi!H:H,Saudi!$A:$A,YEAR(daily!$A3078))</f>
        <v>408259035.59665447</v>
      </c>
      <c r="AF3078" s="5">
        <f t="shared" si="121"/>
        <v>5</v>
      </c>
      <c r="AG3078" s="5">
        <f t="shared" si="122"/>
        <v>2012</v>
      </c>
    </row>
    <row r="3079" spans="1:33">
      <c r="A3079" s="3">
        <v>41053</v>
      </c>
      <c r="B3079" s="1">
        <v>307182</v>
      </c>
      <c r="C3079" s="1">
        <v>86481</v>
      </c>
      <c r="D3079" s="1">
        <v>50609</v>
      </c>
      <c r="E3079" s="1">
        <v>90.66</v>
      </c>
      <c r="F3079" s="1">
        <v>91.22</v>
      </c>
      <c r="G3079" s="1">
        <v>91.46</v>
      </c>
      <c r="H3079" s="2">
        <v>53.4</v>
      </c>
      <c r="I3079" s="2">
        <v>31.3</v>
      </c>
      <c r="J3079" s="2">
        <v>90.9</v>
      </c>
      <c r="K3079" s="2">
        <v>89.6</v>
      </c>
      <c r="L3079">
        <f>SUMIFS(US!B:B,US!$D:$D,YEAR(daily!$A3079),US!$E:$E,MONTH(daily!$A3079))</f>
        <v>10993</v>
      </c>
      <c r="M3079">
        <f>SUMIFS(US!C:C,US!$D:$D,YEAR(daily!$A3079),US!$E:$E,MONTH(daily!$A3079))</f>
        <v>18589</v>
      </c>
      <c r="N3079">
        <f>SUMIFS(COT!E:E,COT!$A:$A,YEAR(daily!$A3079),COT!$B:$B,WEEKNUM(daily!$A3079))</f>
        <v>1442523</v>
      </c>
      <c r="O3079">
        <f>SUMIFS(COT!F:F,COT!$A:$A,YEAR(daily!$A3079),COT!$B:$B,WEEKNUM(daily!$A3079))</f>
        <v>343701</v>
      </c>
      <c r="P3079">
        <f>SUMIFS(COT!G:G,COT!$A:$A,YEAR(daily!$A3079),COT!$B:$B,WEEKNUM(daily!$A3079))</f>
        <v>159630</v>
      </c>
      <c r="Q3079">
        <f>SUMIFS(COT!H:H,COT!$A:$A,YEAR(daily!$A3079),COT!$B:$B,WEEKNUM(daily!$A3079))</f>
        <v>418225</v>
      </c>
      <c r="R3079">
        <f>SUMIFS(COT!I:I,COT!$A:$A,YEAR(daily!$A3079),COT!$B:$B,WEEKNUM(daily!$A3079))</f>
        <v>607894</v>
      </c>
      <c r="S3079">
        <f>SUMIFS(COT!J:J,COT!$A:$A,YEAR(daily!$A3079),COT!$B:$B,WEEKNUM(daily!$A3079))</f>
        <v>797331</v>
      </c>
      <c r="T3079">
        <f>SUMIFS(COT!K:K,COT!$A:$A,YEAR(daily!$A3079),COT!$B:$B,WEEKNUM(daily!$A3079))</f>
        <v>72703</v>
      </c>
      <c r="U3079">
        <f>SUMIFS(COT!L:L,COT!$A:$A,YEAR(daily!$A3079),COT!$B:$B,WEEKNUM(daily!$A3079))</f>
        <v>67337</v>
      </c>
      <c r="V3079">
        <f>SUMIFS(COT!M:M,COT!$A:$A,YEAR(daily!$A3079),COT!$B:$B,WEEKNUM(daily!$A3079))</f>
        <v>110</v>
      </c>
      <c r="W3079">
        <f>SUMIFS(COT!N:N,COT!$A:$A,YEAR(daily!$A3079),COT!$B:$B,WEEKNUM(daily!$A3079))</f>
        <v>93</v>
      </c>
      <c r="X3079">
        <f>SUMIFS(COT!O:O,COT!$A:$A,YEAR(daily!$A3079),COT!$B:$B,WEEKNUM(daily!$A3079))</f>
        <v>128</v>
      </c>
      <c r="Y3079">
        <f>SUMIFS(COT!P:P,COT!$A:$A,YEAR(daily!$A3079),COT!$B:$B,WEEKNUM(daily!$A3079))</f>
        <v>93</v>
      </c>
      <c r="Z3079">
        <f>SUMIFS(COT!Q:Q,COT!$A:$A,YEAR(daily!$A3079),COT!$B:$B,WEEKNUM(daily!$A3079))</f>
        <v>95</v>
      </c>
      <c r="AA3079">
        <f>SUMIFS(Saudi!B:B,Saudi!$A:$A,YEAR(daily!$A3079))</f>
        <v>1247.3979999999999</v>
      </c>
      <c r="AB3079">
        <f>SUMIFS(Saudi!C:C,Saudi!$A:$A,YEAR(daily!$A3079))</f>
        <v>917.10500000000002</v>
      </c>
      <c r="AC3079">
        <f>SUMIFS(Saudi!F:F,Saudi!$A:$A,YEAR(daily!$A3079))</f>
        <v>4333558</v>
      </c>
      <c r="AD3079">
        <f>SUMIFS(Saudi!G:G,Saudi!$A:$A,YEAR(daily!$A3079))</f>
        <v>94.208739238439748</v>
      </c>
      <c r="AE3079">
        <f>SUMIFS(Saudi!H:H,Saudi!$A:$A,YEAR(daily!$A3079))</f>
        <v>408259035.59665447</v>
      </c>
      <c r="AF3079" s="5">
        <f t="shared" si="121"/>
        <v>5</v>
      </c>
      <c r="AG3079" s="5">
        <f t="shared" si="122"/>
        <v>2012</v>
      </c>
    </row>
    <row r="3080" spans="1:33">
      <c r="A3080" s="3">
        <v>41054</v>
      </c>
      <c r="B3080" s="1">
        <v>301956</v>
      </c>
      <c r="C3080" s="1">
        <v>89982</v>
      </c>
      <c r="D3080" s="1">
        <v>51216</v>
      </c>
      <c r="E3080" s="1">
        <v>90.86</v>
      </c>
      <c r="F3080" s="1">
        <v>91.44</v>
      </c>
      <c r="G3080" s="1">
        <v>91.68</v>
      </c>
      <c r="H3080" s="2">
        <v>53.4</v>
      </c>
      <c r="I3080" s="2">
        <v>31.3</v>
      </c>
      <c r="J3080" s="2">
        <v>90.9</v>
      </c>
      <c r="K3080" s="2">
        <v>89.6</v>
      </c>
      <c r="L3080">
        <f>SUMIFS(US!B:B,US!$D:$D,YEAR(daily!$A3080),US!$E:$E,MONTH(daily!$A3080))</f>
        <v>10993</v>
      </c>
      <c r="M3080">
        <f>SUMIFS(US!C:C,US!$D:$D,YEAR(daily!$A3080),US!$E:$E,MONTH(daily!$A3080))</f>
        <v>18589</v>
      </c>
      <c r="N3080">
        <f>SUMIFS(COT!E:E,COT!$A:$A,YEAR(daily!$A3080),COT!$B:$B,WEEKNUM(daily!$A3080))</f>
        <v>1442523</v>
      </c>
      <c r="O3080">
        <f>SUMIFS(COT!F:F,COT!$A:$A,YEAR(daily!$A3080),COT!$B:$B,WEEKNUM(daily!$A3080))</f>
        <v>343701</v>
      </c>
      <c r="P3080">
        <f>SUMIFS(COT!G:G,COT!$A:$A,YEAR(daily!$A3080),COT!$B:$B,WEEKNUM(daily!$A3080))</f>
        <v>159630</v>
      </c>
      <c r="Q3080">
        <f>SUMIFS(COT!H:H,COT!$A:$A,YEAR(daily!$A3080),COT!$B:$B,WEEKNUM(daily!$A3080))</f>
        <v>418225</v>
      </c>
      <c r="R3080">
        <f>SUMIFS(COT!I:I,COT!$A:$A,YEAR(daily!$A3080),COT!$B:$B,WEEKNUM(daily!$A3080))</f>
        <v>607894</v>
      </c>
      <c r="S3080">
        <f>SUMIFS(COT!J:J,COT!$A:$A,YEAR(daily!$A3080),COT!$B:$B,WEEKNUM(daily!$A3080))</f>
        <v>797331</v>
      </c>
      <c r="T3080">
        <f>SUMIFS(COT!K:K,COT!$A:$A,YEAR(daily!$A3080),COT!$B:$B,WEEKNUM(daily!$A3080))</f>
        <v>72703</v>
      </c>
      <c r="U3080">
        <f>SUMIFS(COT!L:L,COT!$A:$A,YEAR(daily!$A3080),COT!$B:$B,WEEKNUM(daily!$A3080))</f>
        <v>67337</v>
      </c>
      <c r="V3080">
        <f>SUMIFS(COT!M:M,COT!$A:$A,YEAR(daily!$A3080),COT!$B:$B,WEEKNUM(daily!$A3080))</f>
        <v>110</v>
      </c>
      <c r="W3080">
        <f>SUMIFS(COT!N:N,COT!$A:$A,YEAR(daily!$A3080),COT!$B:$B,WEEKNUM(daily!$A3080))</f>
        <v>93</v>
      </c>
      <c r="X3080">
        <f>SUMIFS(COT!O:O,COT!$A:$A,YEAR(daily!$A3080),COT!$B:$B,WEEKNUM(daily!$A3080))</f>
        <v>128</v>
      </c>
      <c r="Y3080">
        <f>SUMIFS(COT!P:P,COT!$A:$A,YEAR(daily!$A3080),COT!$B:$B,WEEKNUM(daily!$A3080))</f>
        <v>93</v>
      </c>
      <c r="Z3080">
        <f>SUMIFS(COT!Q:Q,COT!$A:$A,YEAR(daily!$A3080),COT!$B:$B,WEEKNUM(daily!$A3080))</f>
        <v>95</v>
      </c>
      <c r="AA3080">
        <f>SUMIFS(Saudi!B:B,Saudi!$A:$A,YEAR(daily!$A3080))</f>
        <v>1247.3979999999999</v>
      </c>
      <c r="AB3080">
        <f>SUMIFS(Saudi!C:C,Saudi!$A:$A,YEAR(daily!$A3080))</f>
        <v>917.10500000000002</v>
      </c>
      <c r="AC3080">
        <f>SUMIFS(Saudi!F:F,Saudi!$A:$A,YEAR(daily!$A3080))</f>
        <v>4333558</v>
      </c>
      <c r="AD3080">
        <f>SUMIFS(Saudi!G:G,Saudi!$A:$A,YEAR(daily!$A3080))</f>
        <v>94.208739238439748</v>
      </c>
      <c r="AE3080">
        <f>SUMIFS(Saudi!H:H,Saudi!$A:$A,YEAR(daily!$A3080))</f>
        <v>408259035.59665447</v>
      </c>
      <c r="AF3080" s="5">
        <f t="shared" si="121"/>
        <v>5</v>
      </c>
      <c r="AG3080" s="5">
        <f t="shared" si="122"/>
        <v>2012</v>
      </c>
    </row>
    <row r="3081" spans="1:33">
      <c r="A3081" s="3">
        <v>41058</v>
      </c>
      <c r="B3081" s="1">
        <v>294716</v>
      </c>
      <c r="C3081" s="1">
        <v>94073</v>
      </c>
      <c r="D3081" s="1">
        <v>53231</v>
      </c>
      <c r="E3081" s="1">
        <v>90.76</v>
      </c>
      <c r="F3081" s="1">
        <v>91.42</v>
      </c>
      <c r="G3081" s="1">
        <v>91.69</v>
      </c>
      <c r="H3081" s="2">
        <v>53.4</v>
      </c>
      <c r="I3081" s="2">
        <v>31.3</v>
      </c>
      <c r="J3081" s="2">
        <v>90.9</v>
      </c>
      <c r="K3081" s="2">
        <v>89.6</v>
      </c>
      <c r="L3081">
        <f>SUMIFS(US!B:B,US!$D:$D,YEAR(daily!$A3081),US!$E:$E,MONTH(daily!$A3081))</f>
        <v>10993</v>
      </c>
      <c r="M3081">
        <f>SUMIFS(US!C:C,US!$D:$D,YEAR(daily!$A3081),US!$E:$E,MONTH(daily!$A3081))</f>
        <v>18589</v>
      </c>
      <c r="N3081">
        <f>SUMIFS(COT!E:E,COT!$A:$A,YEAR(daily!$A3081),COT!$B:$B,WEEKNUM(daily!$A3081))</f>
        <v>1440107</v>
      </c>
      <c r="O3081">
        <f>SUMIFS(COT!F:F,COT!$A:$A,YEAR(daily!$A3081),COT!$B:$B,WEEKNUM(daily!$A3081))</f>
        <v>343240</v>
      </c>
      <c r="P3081">
        <f>SUMIFS(COT!G:G,COT!$A:$A,YEAR(daily!$A3081),COT!$B:$B,WEEKNUM(daily!$A3081))</f>
        <v>164355</v>
      </c>
      <c r="Q3081">
        <f>SUMIFS(COT!H:H,COT!$A:$A,YEAR(daily!$A3081),COT!$B:$B,WEEKNUM(daily!$A3081))</f>
        <v>419140</v>
      </c>
      <c r="R3081">
        <f>SUMIFS(COT!I:I,COT!$A:$A,YEAR(daily!$A3081),COT!$B:$B,WEEKNUM(daily!$A3081))</f>
        <v>606523</v>
      </c>
      <c r="S3081">
        <f>SUMIFS(COT!J:J,COT!$A:$A,YEAR(daily!$A3081),COT!$B:$B,WEEKNUM(daily!$A3081))</f>
        <v>789940</v>
      </c>
      <c r="T3081">
        <f>SUMIFS(COT!K:K,COT!$A:$A,YEAR(daily!$A3081),COT!$B:$B,WEEKNUM(daily!$A3081))</f>
        <v>71204</v>
      </c>
      <c r="U3081">
        <f>SUMIFS(COT!L:L,COT!$A:$A,YEAR(daily!$A3081),COT!$B:$B,WEEKNUM(daily!$A3081))</f>
        <v>66672</v>
      </c>
      <c r="V3081">
        <f>SUMIFS(COT!M:M,COT!$A:$A,YEAR(daily!$A3081),COT!$B:$B,WEEKNUM(daily!$A3081))</f>
        <v>107</v>
      </c>
      <c r="W3081">
        <f>SUMIFS(COT!N:N,COT!$A:$A,YEAR(daily!$A3081),COT!$B:$B,WEEKNUM(daily!$A3081))</f>
        <v>101</v>
      </c>
      <c r="X3081">
        <f>SUMIFS(COT!O:O,COT!$A:$A,YEAR(daily!$A3081),COT!$B:$B,WEEKNUM(daily!$A3081))</f>
        <v>141</v>
      </c>
      <c r="Y3081">
        <f>SUMIFS(COT!P:P,COT!$A:$A,YEAR(daily!$A3081),COT!$B:$B,WEEKNUM(daily!$A3081))</f>
        <v>97</v>
      </c>
      <c r="Z3081">
        <f>SUMIFS(COT!Q:Q,COT!$A:$A,YEAR(daily!$A3081),COT!$B:$B,WEEKNUM(daily!$A3081))</f>
        <v>101</v>
      </c>
      <c r="AA3081">
        <f>SUMIFS(Saudi!B:B,Saudi!$A:$A,YEAR(daily!$A3081))</f>
        <v>1247.3979999999999</v>
      </c>
      <c r="AB3081">
        <f>SUMIFS(Saudi!C:C,Saudi!$A:$A,YEAR(daily!$A3081))</f>
        <v>917.10500000000002</v>
      </c>
      <c r="AC3081">
        <f>SUMIFS(Saudi!F:F,Saudi!$A:$A,YEAR(daily!$A3081))</f>
        <v>4333558</v>
      </c>
      <c r="AD3081">
        <f>SUMIFS(Saudi!G:G,Saudi!$A:$A,YEAR(daily!$A3081))</f>
        <v>94.208739238439748</v>
      </c>
      <c r="AE3081">
        <f>SUMIFS(Saudi!H:H,Saudi!$A:$A,YEAR(daily!$A3081))</f>
        <v>408259035.59665447</v>
      </c>
      <c r="AF3081" s="5">
        <f t="shared" si="121"/>
        <v>5</v>
      </c>
      <c r="AG3081" s="5">
        <f t="shared" si="122"/>
        <v>2012</v>
      </c>
    </row>
    <row r="3082" spans="1:33">
      <c r="A3082" s="3">
        <v>41059</v>
      </c>
      <c r="B3082" s="1">
        <v>293791</v>
      </c>
      <c r="C3082" s="1">
        <v>97544</v>
      </c>
      <c r="D3082" s="1">
        <v>52567</v>
      </c>
      <c r="E3082" s="1">
        <v>87.82</v>
      </c>
      <c r="F3082" s="1">
        <v>88.45</v>
      </c>
      <c r="G3082" s="1">
        <v>88.71</v>
      </c>
      <c r="H3082" s="2">
        <v>53.4</v>
      </c>
      <c r="I3082" s="2">
        <v>31.3</v>
      </c>
      <c r="J3082" s="2">
        <v>90.9</v>
      </c>
      <c r="K3082" s="2">
        <v>89.6</v>
      </c>
      <c r="L3082">
        <f>SUMIFS(US!B:B,US!$D:$D,YEAR(daily!$A3082),US!$E:$E,MONTH(daily!$A3082))</f>
        <v>10993</v>
      </c>
      <c r="M3082">
        <f>SUMIFS(US!C:C,US!$D:$D,YEAR(daily!$A3082),US!$E:$E,MONTH(daily!$A3082))</f>
        <v>18589</v>
      </c>
      <c r="N3082">
        <f>SUMIFS(COT!E:E,COT!$A:$A,YEAR(daily!$A3082),COT!$B:$B,WEEKNUM(daily!$A3082))</f>
        <v>1440107</v>
      </c>
      <c r="O3082">
        <f>SUMIFS(COT!F:F,COT!$A:$A,YEAR(daily!$A3082),COT!$B:$B,WEEKNUM(daily!$A3082))</f>
        <v>343240</v>
      </c>
      <c r="P3082">
        <f>SUMIFS(COT!G:G,COT!$A:$A,YEAR(daily!$A3082),COT!$B:$B,WEEKNUM(daily!$A3082))</f>
        <v>164355</v>
      </c>
      <c r="Q3082">
        <f>SUMIFS(COT!H:H,COT!$A:$A,YEAR(daily!$A3082),COT!$B:$B,WEEKNUM(daily!$A3082))</f>
        <v>419140</v>
      </c>
      <c r="R3082">
        <f>SUMIFS(COT!I:I,COT!$A:$A,YEAR(daily!$A3082),COT!$B:$B,WEEKNUM(daily!$A3082))</f>
        <v>606523</v>
      </c>
      <c r="S3082">
        <f>SUMIFS(COT!J:J,COT!$A:$A,YEAR(daily!$A3082),COT!$B:$B,WEEKNUM(daily!$A3082))</f>
        <v>789940</v>
      </c>
      <c r="T3082">
        <f>SUMIFS(COT!K:K,COT!$A:$A,YEAR(daily!$A3082),COT!$B:$B,WEEKNUM(daily!$A3082))</f>
        <v>71204</v>
      </c>
      <c r="U3082">
        <f>SUMIFS(COT!L:L,COT!$A:$A,YEAR(daily!$A3082),COT!$B:$B,WEEKNUM(daily!$A3082))</f>
        <v>66672</v>
      </c>
      <c r="V3082">
        <f>SUMIFS(COT!M:M,COT!$A:$A,YEAR(daily!$A3082),COT!$B:$B,WEEKNUM(daily!$A3082))</f>
        <v>107</v>
      </c>
      <c r="W3082">
        <f>SUMIFS(COT!N:N,COT!$A:$A,YEAR(daily!$A3082),COT!$B:$B,WEEKNUM(daily!$A3082))</f>
        <v>101</v>
      </c>
      <c r="X3082">
        <f>SUMIFS(COT!O:O,COT!$A:$A,YEAR(daily!$A3082),COT!$B:$B,WEEKNUM(daily!$A3082))</f>
        <v>141</v>
      </c>
      <c r="Y3082">
        <f>SUMIFS(COT!P:P,COT!$A:$A,YEAR(daily!$A3082),COT!$B:$B,WEEKNUM(daily!$A3082))</f>
        <v>97</v>
      </c>
      <c r="Z3082">
        <f>SUMIFS(COT!Q:Q,COT!$A:$A,YEAR(daily!$A3082),COT!$B:$B,WEEKNUM(daily!$A3082))</f>
        <v>101</v>
      </c>
      <c r="AA3082">
        <f>SUMIFS(Saudi!B:B,Saudi!$A:$A,YEAR(daily!$A3082))</f>
        <v>1247.3979999999999</v>
      </c>
      <c r="AB3082">
        <f>SUMIFS(Saudi!C:C,Saudi!$A:$A,YEAR(daily!$A3082))</f>
        <v>917.10500000000002</v>
      </c>
      <c r="AC3082">
        <f>SUMIFS(Saudi!F:F,Saudi!$A:$A,YEAR(daily!$A3082))</f>
        <v>4333558</v>
      </c>
      <c r="AD3082">
        <f>SUMIFS(Saudi!G:G,Saudi!$A:$A,YEAR(daily!$A3082))</f>
        <v>94.208739238439748</v>
      </c>
      <c r="AE3082">
        <f>SUMIFS(Saudi!H:H,Saudi!$A:$A,YEAR(daily!$A3082))</f>
        <v>408259035.59665447</v>
      </c>
      <c r="AF3082" s="5">
        <f t="shared" si="121"/>
        <v>5</v>
      </c>
      <c r="AG3082" s="5">
        <f t="shared" si="122"/>
        <v>2012</v>
      </c>
    </row>
    <row r="3083" spans="1:33">
      <c r="A3083" s="3">
        <v>41060</v>
      </c>
      <c r="B3083" s="1">
        <v>285119</v>
      </c>
      <c r="C3083" s="1">
        <v>99907</v>
      </c>
      <c r="D3083" s="1">
        <v>54246</v>
      </c>
      <c r="E3083" s="1">
        <v>86.53</v>
      </c>
      <c r="F3083" s="1">
        <v>87.17</v>
      </c>
      <c r="G3083" s="1">
        <v>87.45</v>
      </c>
      <c r="H3083" s="2">
        <v>53.4</v>
      </c>
      <c r="I3083" s="2">
        <v>31.3</v>
      </c>
      <c r="J3083" s="2">
        <v>90.9</v>
      </c>
      <c r="K3083" s="2">
        <v>89.6</v>
      </c>
      <c r="L3083">
        <f>SUMIFS(US!B:B,US!$D:$D,YEAR(daily!$A3083),US!$E:$E,MONTH(daily!$A3083))</f>
        <v>10993</v>
      </c>
      <c r="M3083">
        <f>SUMIFS(US!C:C,US!$D:$D,YEAR(daily!$A3083),US!$E:$E,MONTH(daily!$A3083))</f>
        <v>18589</v>
      </c>
      <c r="N3083">
        <f>SUMIFS(COT!E:E,COT!$A:$A,YEAR(daily!$A3083),COT!$B:$B,WEEKNUM(daily!$A3083))</f>
        <v>1440107</v>
      </c>
      <c r="O3083">
        <f>SUMIFS(COT!F:F,COT!$A:$A,YEAR(daily!$A3083),COT!$B:$B,WEEKNUM(daily!$A3083))</f>
        <v>343240</v>
      </c>
      <c r="P3083">
        <f>SUMIFS(COT!G:G,COT!$A:$A,YEAR(daily!$A3083),COT!$B:$B,WEEKNUM(daily!$A3083))</f>
        <v>164355</v>
      </c>
      <c r="Q3083">
        <f>SUMIFS(COT!H:H,COT!$A:$A,YEAR(daily!$A3083),COT!$B:$B,WEEKNUM(daily!$A3083))</f>
        <v>419140</v>
      </c>
      <c r="R3083">
        <f>SUMIFS(COT!I:I,COT!$A:$A,YEAR(daily!$A3083),COT!$B:$B,WEEKNUM(daily!$A3083))</f>
        <v>606523</v>
      </c>
      <c r="S3083">
        <f>SUMIFS(COT!J:J,COT!$A:$A,YEAR(daily!$A3083),COT!$B:$B,WEEKNUM(daily!$A3083))</f>
        <v>789940</v>
      </c>
      <c r="T3083">
        <f>SUMIFS(COT!K:K,COT!$A:$A,YEAR(daily!$A3083),COT!$B:$B,WEEKNUM(daily!$A3083))</f>
        <v>71204</v>
      </c>
      <c r="U3083">
        <f>SUMIFS(COT!L:L,COT!$A:$A,YEAR(daily!$A3083),COT!$B:$B,WEEKNUM(daily!$A3083))</f>
        <v>66672</v>
      </c>
      <c r="V3083">
        <f>SUMIFS(COT!M:M,COT!$A:$A,YEAR(daily!$A3083),COT!$B:$B,WEEKNUM(daily!$A3083))</f>
        <v>107</v>
      </c>
      <c r="W3083">
        <f>SUMIFS(COT!N:N,COT!$A:$A,YEAR(daily!$A3083),COT!$B:$B,WEEKNUM(daily!$A3083))</f>
        <v>101</v>
      </c>
      <c r="X3083">
        <f>SUMIFS(COT!O:O,COT!$A:$A,YEAR(daily!$A3083),COT!$B:$B,WEEKNUM(daily!$A3083))</f>
        <v>141</v>
      </c>
      <c r="Y3083">
        <f>SUMIFS(COT!P:P,COT!$A:$A,YEAR(daily!$A3083),COT!$B:$B,WEEKNUM(daily!$A3083))</f>
        <v>97</v>
      </c>
      <c r="Z3083">
        <f>SUMIFS(COT!Q:Q,COT!$A:$A,YEAR(daily!$A3083),COT!$B:$B,WEEKNUM(daily!$A3083))</f>
        <v>101</v>
      </c>
      <c r="AA3083">
        <f>SUMIFS(Saudi!B:B,Saudi!$A:$A,YEAR(daily!$A3083))</f>
        <v>1247.3979999999999</v>
      </c>
      <c r="AB3083">
        <f>SUMIFS(Saudi!C:C,Saudi!$A:$A,YEAR(daily!$A3083))</f>
        <v>917.10500000000002</v>
      </c>
      <c r="AC3083">
        <f>SUMIFS(Saudi!F:F,Saudi!$A:$A,YEAR(daily!$A3083))</f>
        <v>4333558</v>
      </c>
      <c r="AD3083">
        <f>SUMIFS(Saudi!G:G,Saudi!$A:$A,YEAR(daily!$A3083))</f>
        <v>94.208739238439748</v>
      </c>
      <c r="AE3083">
        <f>SUMIFS(Saudi!H:H,Saudi!$A:$A,YEAR(daily!$A3083))</f>
        <v>408259035.59665447</v>
      </c>
      <c r="AF3083" s="5">
        <f t="shared" si="121"/>
        <v>5</v>
      </c>
      <c r="AG3083" s="5">
        <f t="shared" si="122"/>
        <v>2012</v>
      </c>
    </row>
    <row r="3084" spans="1:33">
      <c r="A3084" s="3">
        <v>41061</v>
      </c>
      <c r="B3084" s="1">
        <v>279773</v>
      </c>
      <c r="C3084" s="1">
        <v>102753</v>
      </c>
      <c r="D3084" s="1">
        <v>58623</v>
      </c>
      <c r="E3084" s="1">
        <v>83.23</v>
      </c>
      <c r="F3084" s="1">
        <v>83.89</v>
      </c>
      <c r="G3084" s="1">
        <v>84.2</v>
      </c>
      <c r="H3084" s="2">
        <v>52.8</v>
      </c>
      <c r="I3084" s="2">
        <v>31.7</v>
      </c>
      <c r="J3084" s="2">
        <v>90.7</v>
      </c>
      <c r="K3084" s="2">
        <v>89.9</v>
      </c>
      <c r="L3084">
        <f>SUMIFS(US!B:B,US!$D:$D,YEAR(daily!$A3084),US!$E:$E,MONTH(daily!$A3084))</f>
        <v>10895</v>
      </c>
      <c r="M3084">
        <f>SUMIFS(US!C:C,US!$D:$D,YEAR(daily!$A3084),US!$E:$E,MONTH(daily!$A3084))</f>
        <v>18857</v>
      </c>
      <c r="N3084">
        <f>SUMIFS(COT!E:E,COT!$A:$A,YEAR(daily!$A3084),COT!$B:$B,WEEKNUM(daily!$A3084))</f>
        <v>1440107</v>
      </c>
      <c r="O3084">
        <f>SUMIFS(COT!F:F,COT!$A:$A,YEAR(daily!$A3084),COT!$B:$B,WEEKNUM(daily!$A3084))</f>
        <v>343240</v>
      </c>
      <c r="P3084">
        <f>SUMIFS(COT!G:G,COT!$A:$A,YEAR(daily!$A3084),COT!$B:$B,WEEKNUM(daily!$A3084))</f>
        <v>164355</v>
      </c>
      <c r="Q3084">
        <f>SUMIFS(COT!H:H,COT!$A:$A,YEAR(daily!$A3084),COT!$B:$B,WEEKNUM(daily!$A3084))</f>
        <v>419140</v>
      </c>
      <c r="R3084">
        <f>SUMIFS(COT!I:I,COT!$A:$A,YEAR(daily!$A3084),COT!$B:$B,WEEKNUM(daily!$A3084))</f>
        <v>606523</v>
      </c>
      <c r="S3084">
        <f>SUMIFS(COT!J:J,COT!$A:$A,YEAR(daily!$A3084),COT!$B:$B,WEEKNUM(daily!$A3084))</f>
        <v>789940</v>
      </c>
      <c r="T3084">
        <f>SUMIFS(COT!K:K,COT!$A:$A,YEAR(daily!$A3084),COT!$B:$B,WEEKNUM(daily!$A3084))</f>
        <v>71204</v>
      </c>
      <c r="U3084">
        <f>SUMIFS(COT!L:L,COT!$A:$A,YEAR(daily!$A3084),COT!$B:$B,WEEKNUM(daily!$A3084))</f>
        <v>66672</v>
      </c>
      <c r="V3084">
        <f>SUMIFS(COT!M:M,COT!$A:$A,YEAR(daily!$A3084),COT!$B:$B,WEEKNUM(daily!$A3084))</f>
        <v>107</v>
      </c>
      <c r="W3084">
        <f>SUMIFS(COT!N:N,COT!$A:$A,YEAR(daily!$A3084),COT!$B:$B,WEEKNUM(daily!$A3084))</f>
        <v>101</v>
      </c>
      <c r="X3084">
        <f>SUMIFS(COT!O:O,COT!$A:$A,YEAR(daily!$A3084),COT!$B:$B,WEEKNUM(daily!$A3084))</f>
        <v>141</v>
      </c>
      <c r="Y3084">
        <f>SUMIFS(COT!P:P,COT!$A:$A,YEAR(daily!$A3084),COT!$B:$B,WEEKNUM(daily!$A3084))</f>
        <v>97</v>
      </c>
      <c r="Z3084">
        <f>SUMIFS(COT!Q:Q,COT!$A:$A,YEAR(daily!$A3084),COT!$B:$B,WEEKNUM(daily!$A3084))</f>
        <v>101</v>
      </c>
      <c r="AA3084">
        <f>SUMIFS(Saudi!B:B,Saudi!$A:$A,YEAR(daily!$A3084))</f>
        <v>1247.3979999999999</v>
      </c>
      <c r="AB3084">
        <f>SUMIFS(Saudi!C:C,Saudi!$A:$A,YEAR(daily!$A3084))</f>
        <v>917.10500000000002</v>
      </c>
      <c r="AC3084">
        <f>SUMIFS(Saudi!F:F,Saudi!$A:$A,YEAR(daily!$A3084))</f>
        <v>4333558</v>
      </c>
      <c r="AD3084">
        <f>SUMIFS(Saudi!G:G,Saudi!$A:$A,YEAR(daily!$A3084))</f>
        <v>94.208739238439748</v>
      </c>
      <c r="AE3084">
        <f>SUMIFS(Saudi!H:H,Saudi!$A:$A,YEAR(daily!$A3084))</f>
        <v>408259035.59665447</v>
      </c>
      <c r="AF3084" s="5">
        <f t="shared" si="121"/>
        <v>6</v>
      </c>
      <c r="AG3084" s="5">
        <f t="shared" si="122"/>
        <v>2012</v>
      </c>
    </row>
    <row r="3085" spans="1:33">
      <c r="A3085" s="3">
        <v>41064</v>
      </c>
      <c r="B3085" s="1">
        <v>278387</v>
      </c>
      <c r="C3085" s="1">
        <v>106373</v>
      </c>
      <c r="D3085" s="1">
        <v>58589</v>
      </c>
      <c r="E3085" s="1">
        <v>83.98</v>
      </c>
      <c r="F3085" s="1">
        <v>84.56</v>
      </c>
      <c r="G3085" s="1">
        <v>84.84</v>
      </c>
      <c r="H3085" s="2">
        <v>52.8</v>
      </c>
      <c r="I3085" s="2">
        <v>31.7</v>
      </c>
      <c r="J3085" s="2">
        <v>90.7</v>
      </c>
      <c r="K3085" s="2">
        <v>89.9</v>
      </c>
      <c r="L3085">
        <f>SUMIFS(US!B:B,US!$D:$D,YEAR(daily!$A3085),US!$E:$E,MONTH(daily!$A3085))</f>
        <v>10895</v>
      </c>
      <c r="M3085">
        <f>SUMIFS(US!C:C,US!$D:$D,YEAR(daily!$A3085),US!$E:$E,MONTH(daily!$A3085))</f>
        <v>18857</v>
      </c>
      <c r="N3085">
        <f>SUMIFS(COT!E:E,COT!$A:$A,YEAR(daily!$A3085),COT!$B:$B,WEEKNUM(daily!$A3085))</f>
        <v>1456604</v>
      </c>
      <c r="O3085">
        <f>SUMIFS(COT!F:F,COT!$A:$A,YEAR(daily!$A3085),COT!$B:$B,WEEKNUM(daily!$A3085))</f>
        <v>326346</v>
      </c>
      <c r="P3085">
        <f>SUMIFS(COT!G:G,COT!$A:$A,YEAR(daily!$A3085),COT!$B:$B,WEEKNUM(daily!$A3085))</f>
        <v>179509</v>
      </c>
      <c r="Q3085">
        <f>SUMIFS(COT!H:H,COT!$A:$A,YEAR(daily!$A3085),COT!$B:$B,WEEKNUM(daily!$A3085))</f>
        <v>428216</v>
      </c>
      <c r="R3085">
        <f>SUMIFS(COT!I:I,COT!$A:$A,YEAR(daily!$A3085),COT!$B:$B,WEEKNUM(daily!$A3085))</f>
        <v>621295</v>
      </c>
      <c r="S3085">
        <f>SUMIFS(COT!J:J,COT!$A:$A,YEAR(daily!$A3085),COT!$B:$B,WEEKNUM(daily!$A3085))</f>
        <v>774957</v>
      </c>
      <c r="T3085">
        <f>SUMIFS(COT!K:K,COT!$A:$A,YEAR(daily!$A3085),COT!$B:$B,WEEKNUM(daily!$A3085))</f>
        <v>80747</v>
      </c>
      <c r="U3085">
        <f>SUMIFS(COT!L:L,COT!$A:$A,YEAR(daily!$A3085),COT!$B:$B,WEEKNUM(daily!$A3085))</f>
        <v>73922</v>
      </c>
      <c r="V3085">
        <f>SUMIFS(COT!M:M,COT!$A:$A,YEAR(daily!$A3085),COT!$B:$B,WEEKNUM(daily!$A3085))</f>
        <v>105</v>
      </c>
      <c r="W3085">
        <f>SUMIFS(COT!N:N,COT!$A:$A,YEAR(daily!$A3085),COT!$B:$B,WEEKNUM(daily!$A3085))</f>
        <v>105</v>
      </c>
      <c r="X3085">
        <f>SUMIFS(COT!O:O,COT!$A:$A,YEAR(daily!$A3085),COT!$B:$B,WEEKNUM(daily!$A3085))</f>
        <v>154</v>
      </c>
      <c r="Y3085">
        <f>SUMIFS(COT!P:P,COT!$A:$A,YEAR(daily!$A3085),COT!$B:$B,WEEKNUM(daily!$A3085))</f>
        <v>92</v>
      </c>
      <c r="Z3085">
        <f>SUMIFS(COT!Q:Q,COT!$A:$A,YEAR(daily!$A3085),COT!$B:$B,WEEKNUM(daily!$A3085))</f>
        <v>96</v>
      </c>
      <c r="AA3085">
        <f>SUMIFS(Saudi!B:B,Saudi!$A:$A,YEAR(daily!$A3085))</f>
        <v>1247.3979999999999</v>
      </c>
      <c r="AB3085">
        <f>SUMIFS(Saudi!C:C,Saudi!$A:$A,YEAR(daily!$A3085))</f>
        <v>917.10500000000002</v>
      </c>
      <c r="AC3085">
        <f>SUMIFS(Saudi!F:F,Saudi!$A:$A,YEAR(daily!$A3085))</f>
        <v>4333558</v>
      </c>
      <c r="AD3085">
        <f>SUMIFS(Saudi!G:G,Saudi!$A:$A,YEAR(daily!$A3085))</f>
        <v>94.208739238439748</v>
      </c>
      <c r="AE3085">
        <f>SUMIFS(Saudi!H:H,Saudi!$A:$A,YEAR(daily!$A3085))</f>
        <v>408259035.59665447</v>
      </c>
      <c r="AF3085" s="5">
        <f t="shared" si="121"/>
        <v>6</v>
      </c>
      <c r="AG3085" s="5">
        <f t="shared" si="122"/>
        <v>2012</v>
      </c>
    </row>
    <row r="3086" spans="1:33">
      <c r="A3086" s="3">
        <v>41065</v>
      </c>
      <c r="B3086" s="1">
        <v>279638</v>
      </c>
      <c r="C3086" s="1">
        <v>107455</v>
      </c>
      <c r="D3086" s="1">
        <v>58151</v>
      </c>
      <c r="E3086" s="1">
        <v>84.29</v>
      </c>
      <c r="F3086" s="1">
        <v>84.83</v>
      </c>
      <c r="G3086" s="1">
        <v>85.08</v>
      </c>
      <c r="H3086" s="2">
        <v>52.8</v>
      </c>
      <c r="I3086" s="2">
        <v>31.7</v>
      </c>
      <c r="J3086" s="2">
        <v>90.7</v>
      </c>
      <c r="K3086" s="2">
        <v>89.9</v>
      </c>
      <c r="L3086">
        <f>SUMIFS(US!B:B,US!$D:$D,YEAR(daily!$A3086),US!$E:$E,MONTH(daily!$A3086))</f>
        <v>10895</v>
      </c>
      <c r="M3086">
        <f>SUMIFS(US!C:C,US!$D:$D,YEAR(daily!$A3086),US!$E:$E,MONTH(daily!$A3086))</f>
        <v>18857</v>
      </c>
      <c r="N3086">
        <f>SUMIFS(COT!E:E,COT!$A:$A,YEAR(daily!$A3086),COT!$B:$B,WEEKNUM(daily!$A3086))</f>
        <v>1456604</v>
      </c>
      <c r="O3086">
        <f>SUMIFS(COT!F:F,COT!$A:$A,YEAR(daily!$A3086),COT!$B:$B,WEEKNUM(daily!$A3086))</f>
        <v>326346</v>
      </c>
      <c r="P3086">
        <f>SUMIFS(COT!G:G,COT!$A:$A,YEAR(daily!$A3086),COT!$B:$B,WEEKNUM(daily!$A3086))</f>
        <v>179509</v>
      </c>
      <c r="Q3086">
        <f>SUMIFS(COT!H:H,COT!$A:$A,YEAR(daily!$A3086),COT!$B:$B,WEEKNUM(daily!$A3086))</f>
        <v>428216</v>
      </c>
      <c r="R3086">
        <f>SUMIFS(COT!I:I,COT!$A:$A,YEAR(daily!$A3086),COT!$B:$B,WEEKNUM(daily!$A3086))</f>
        <v>621295</v>
      </c>
      <c r="S3086">
        <f>SUMIFS(COT!J:J,COT!$A:$A,YEAR(daily!$A3086),COT!$B:$B,WEEKNUM(daily!$A3086))</f>
        <v>774957</v>
      </c>
      <c r="T3086">
        <f>SUMIFS(COT!K:K,COT!$A:$A,YEAR(daily!$A3086),COT!$B:$B,WEEKNUM(daily!$A3086))</f>
        <v>80747</v>
      </c>
      <c r="U3086">
        <f>SUMIFS(COT!L:L,COT!$A:$A,YEAR(daily!$A3086),COT!$B:$B,WEEKNUM(daily!$A3086))</f>
        <v>73922</v>
      </c>
      <c r="V3086">
        <f>SUMIFS(COT!M:M,COT!$A:$A,YEAR(daily!$A3086),COT!$B:$B,WEEKNUM(daily!$A3086))</f>
        <v>105</v>
      </c>
      <c r="W3086">
        <f>SUMIFS(COT!N:N,COT!$A:$A,YEAR(daily!$A3086),COT!$B:$B,WEEKNUM(daily!$A3086))</f>
        <v>105</v>
      </c>
      <c r="X3086">
        <f>SUMIFS(COT!O:O,COT!$A:$A,YEAR(daily!$A3086),COT!$B:$B,WEEKNUM(daily!$A3086))</f>
        <v>154</v>
      </c>
      <c r="Y3086">
        <f>SUMIFS(COT!P:P,COT!$A:$A,YEAR(daily!$A3086),COT!$B:$B,WEEKNUM(daily!$A3086))</f>
        <v>92</v>
      </c>
      <c r="Z3086">
        <f>SUMIFS(COT!Q:Q,COT!$A:$A,YEAR(daily!$A3086),COT!$B:$B,WEEKNUM(daily!$A3086))</f>
        <v>96</v>
      </c>
      <c r="AA3086">
        <f>SUMIFS(Saudi!B:B,Saudi!$A:$A,YEAR(daily!$A3086))</f>
        <v>1247.3979999999999</v>
      </c>
      <c r="AB3086">
        <f>SUMIFS(Saudi!C:C,Saudi!$A:$A,YEAR(daily!$A3086))</f>
        <v>917.10500000000002</v>
      </c>
      <c r="AC3086">
        <f>SUMIFS(Saudi!F:F,Saudi!$A:$A,YEAR(daily!$A3086))</f>
        <v>4333558</v>
      </c>
      <c r="AD3086">
        <f>SUMIFS(Saudi!G:G,Saudi!$A:$A,YEAR(daily!$A3086))</f>
        <v>94.208739238439748</v>
      </c>
      <c r="AE3086">
        <f>SUMIFS(Saudi!H:H,Saudi!$A:$A,YEAR(daily!$A3086))</f>
        <v>408259035.59665447</v>
      </c>
      <c r="AF3086" s="5">
        <f t="shared" si="121"/>
        <v>6</v>
      </c>
      <c r="AG3086" s="5">
        <f t="shared" si="122"/>
        <v>2012</v>
      </c>
    </row>
    <row r="3087" spans="1:33">
      <c r="A3087" s="3">
        <v>41066</v>
      </c>
      <c r="B3087" s="1">
        <v>261759</v>
      </c>
      <c r="C3087" s="1">
        <v>106283</v>
      </c>
      <c r="D3087" s="1">
        <v>59674</v>
      </c>
      <c r="E3087" s="1">
        <v>85.02</v>
      </c>
      <c r="F3087" s="1">
        <v>85.64</v>
      </c>
      <c r="G3087" s="1">
        <v>85.95</v>
      </c>
      <c r="H3087" s="2">
        <v>52.8</v>
      </c>
      <c r="I3087" s="2">
        <v>31.7</v>
      </c>
      <c r="J3087" s="2">
        <v>90.7</v>
      </c>
      <c r="K3087" s="2">
        <v>89.9</v>
      </c>
      <c r="L3087">
        <f>SUMIFS(US!B:B,US!$D:$D,YEAR(daily!$A3087),US!$E:$E,MONTH(daily!$A3087))</f>
        <v>10895</v>
      </c>
      <c r="M3087">
        <f>SUMIFS(US!C:C,US!$D:$D,YEAR(daily!$A3087),US!$E:$E,MONTH(daily!$A3087))</f>
        <v>18857</v>
      </c>
      <c r="N3087">
        <f>SUMIFS(COT!E:E,COT!$A:$A,YEAR(daily!$A3087),COT!$B:$B,WEEKNUM(daily!$A3087))</f>
        <v>1456604</v>
      </c>
      <c r="O3087">
        <f>SUMIFS(COT!F:F,COT!$A:$A,YEAR(daily!$A3087),COT!$B:$B,WEEKNUM(daily!$A3087))</f>
        <v>326346</v>
      </c>
      <c r="P3087">
        <f>SUMIFS(COT!G:G,COT!$A:$A,YEAR(daily!$A3087),COT!$B:$B,WEEKNUM(daily!$A3087))</f>
        <v>179509</v>
      </c>
      <c r="Q3087">
        <f>SUMIFS(COT!H:H,COT!$A:$A,YEAR(daily!$A3087),COT!$B:$B,WEEKNUM(daily!$A3087))</f>
        <v>428216</v>
      </c>
      <c r="R3087">
        <f>SUMIFS(COT!I:I,COT!$A:$A,YEAR(daily!$A3087),COT!$B:$B,WEEKNUM(daily!$A3087))</f>
        <v>621295</v>
      </c>
      <c r="S3087">
        <f>SUMIFS(COT!J:J,COT!$A:$A,YEAR(daily!$A3087),COT!$B:$B,WEEKNUM(daily!$A3087))</f>
        <v>774957</v>
      </c>
      <c r="T3087">
        <f>SUMIFS(COT!K:K,COT!$A:$A,YEAR(daily!$A3087),COT!$B:$B,WEEKNUM(daily!$A3087))</f>
        <v>80747</v>
      </c>
      <c r="U3087">
        <f>SUMIFS(COT!L:L,COT!$A:$A,YEAR(daily!$A3087),COT!$B:$B,WEEKNUM(daily!$A3087))</f>
        <v>73922</v>
      </c>
      <c r="V3087">
        <f>SUMIFS(COT!M:M,COT!$A:$A,YEAR(daily!$A3087),COT!$B:$B,WEEKNUM(daily!$A3087))</f>
        <v>105</v>
      </c>
      <c r="W3087">
        <f>SUMIFS(COT!N:N,COT!$A:$A,YEAR(daily!$A3087),COT!$B:$B,WEEKNUM(daily!$A3087))</f>
        <v>105</v>
      </c>
      <c r="X3087">
        <f>SUMIFS(COT!O:O,COT!$A:$A,YEAR(daily!$A3087),COT!$B:$B,WEEKNUM(daily!$A3087))</f>
        <v>154</v>
      </c>
      <c r="Y3087">
        <f>SUMIFS(COT!P:P,COT!$A:$A,YEAR(daily!$A3087),COT!$B:$B,WEEKNUM(daily!$A3087))</f>
        <v>92</v>
      </c>
      <c r="Z3087">
        <f>SUMIFS(COT!Q:Q,COT!$A:$A,YEAR(daily!$A3087),COT!$B:$B,WEEKNUM(daily!$A3087))</f>
        <v>96</v>
      </c>
      <c r="AA3087">
        <f>SUMIFS(Saudi!B:B,Saudi!$A:$A,YEAR(daily!$A3087))</f>
        <v>1247.3979999999999</v>
      </c>
      <c r="AB3087">
        <f>SUMIFS(Saudi!C:C,Saudi!$A:$A,YEAR(daily!$A3087))</f>
        <v>917.10500000000002</v>
      </c>
      <c r="AC3087">
        <f>SUMIFS(Saudi!F:F,Saudi!$A:$A,YEAR(daily!$A3087))</f>
        <v>4333558</v>
      </c>
      <c r="AD3087">
        <f>SUMIFS(Saudi!G:G,Saudi!$A:$A,YEAR(daily!$A3087))</f>
        <v>94.208739238439748</v>
      </c>
      <c r="AE3087">
        <f>SUMIFS(Saudi!H:H,Saudi!$A:$A,YEAR(daily!$A3087))</f>
        <v>408259035.59665447</v>
      </c>
      <c r="AF3087" s="5">
        <f t="shared" si="121"/>
        <v>6</v>
      </c>
      <c r="AG3087" s="5">
        <f t="shared" si="122"/>
        <v>2012</v>
      </c>
    </row>
    <row r="3088" spans="1:33">
      <c r="A3088" s="3">
        <v>41067</v>
      </c>
      <c r="B3088" s="1">
        <v>239116</v>
      </c>
      <c r="C3088" s="1">
        <v>109343</v>
      </c>
      <c r="D3088" s="1">
        <v>60808</v>
      </c>
      <c r="E3088" s="1">
        <v>84.82</v>
      </c>
      <c r="F3088" s="1">
        <v>85.44</v>
      </c>
      <c r="G3088" s="1">
        <v>85.77</v>
      </c>
      <c r="H3088" s="2">
        <v>52.8</v>
      </c>
      <c r="I3088" s="2">
        <v>31.7</v>
      </c>
      <c r="J3088" s="2">
        <v>90.7</v>
      </c>
      <c r="K3088" s="2">
        <v>89.9</v>
      </c>
      <c r="L3088">
        <f>SUMIFS(US!B:B,US!$D:$D,YEAR(daily!$A3088),US!$E:$E,MONTH(daily!$A3088))</f>
        <v>10895</v>
      </c>
      <c r="M3088">
        <f>SUMIFS(US!C:C,US!$D:$D,YEAR(daily!$A3088),US!$E:$E,MONTH(daily!$A3088))</f>
        <v>18857</v>
      </c>
      <c r="N3088">
        <f>SUMIFS(COT!E:E,COT!$A:$A,YEAR(daily!$A3088),COT!$B:$B,WEEKNUM(daily!$A3088))</f>
        <v>1456604</v>
      </c>
      <c r="O3088">
        <f>SUMIFS(COT!F:F,COT!$A:$A,YEAR(daily!$A3088),COT!$B:$B,WEEKNUM(daily!$A3088))</f>
        <v>326346</v>
      </c>
      <c r="P3088">
        <f>SUMIFS(COT!G:G,COT!$A:$A,YEAR(daily!$A3088),COT!$B:$B,WEEKNUM(daily!$A3088))</f>
        <v>179509</v>
      </c>
      <c r="Q3088">
        <f>SUMIFS(COT!H:H,COT!$A:$A,YEAR(daily!$A3088),COT!$B:$B,WEEKNUM(daily!$A3088))</f>
        <v>428216</v>
      </c>
      <c r="R3088">
        <f>SUMIFS(COT!I:I,COT!$A:$A,YEAR(daily!$A3088),COT!$B:$B,WEEKNUM(daily!$A3088))</f>
        <v>621295</v>
      </c>
      <c r="S3088">
        <f>SUMIFS(COT!J:J,COT!$A:$A,YEAR(daily!$A3088),COT!$B:$B,WEEKNUM(daily!$A3088))</f>
        <v>774957</v>
      </c>
      <c r="T3088">
        <f>SUMIFS(COT!K:K,COT!$A:$A,YEAR(daily!$A3088),COT!$B:$B,WEEKNUM(daily!$A3088))</f>
        <v>80747</v>
      </c>
      <c r="U3088">
        <f>SUMIFS(COT!L:L,COT!$A:$A,YEAR(daily!$A3088),COT!$B:$B,WEEKNUM(daily!$A3088))</f>
        <v>73922</v>
      </c>
      <c r="V3088">
        <f>SUMIFS(COT!M:M,COT!$A:$A,YEAR(daily!$A3088),COT!$B:$B,WEEKNUM(daily!$A3088))</f>
        <v>105</v>
      </c>
      <c r="W3088">
        <f>SUMIFS(COT!N:N,COT!$A:$A,YEAR(daily!$A3088),COT!$B:$B,WEEKNUM(daily!$A3088))</f>
        <v>105</v>
      </c>
      <c r="X3088">
        <f>SUMIFS(COT!O:O,COT!$A:$A,YEAR(daily!$A3088),COT!$B:$B,WEEKNUM(daily!$A3088))</f>
        <v>154</v>
      </c>
      <c r="Y3088">
        <f>SUMIFS(COT!P:P,COT!$A:$A,YEAR(daily!$A3088),COT!$B:$B,WEEKNUM(daily!$A3088))</f>
        <v>92</v>
      </c>
      <c r="Z3088">
        <f>SUMIFS(COT!Q:Q,COT!$A:$A,YEAR(daily!$A3088),COT!$B:$B,WEEKNUM(daily!$A3088))</f>
        <v>96</v>
      </c>
      <c r="AA3088">
        <f>SUMIFS(Saudi!B:B,Saudi!$A:$A,YEAR(daily!$A3088))</f>
        <v>1247.3979999999999</v>
      </c>
      <c r="AB3088">
        <f>SUMIFS(Saudi!C:C,Saudi!$A:$A,YEAR(daily!$A3088))</f>
        <v>917.10500000000002</v>
      </c>
      <c r="AC3088">
        <f>SUMIFS(Saudi!F:F,Saudi!$A:$A,YEAR(daily!$A3088))</f>
        <v>4333558</v>
      </c>
      <c r="AD3088">
        <f>SUMIFS(Saudi!G:G,Saudi!$A:$A,YEAR(daily!$A3088))</f>
        <v>94.208739238439748</v>
      </c>
      <c r="AE3088">
        <f>SUMIFS(Saudi!H:H,Saudi!$A:$A,YEAR(daily!$A3088))</f>
        <v>408259035.59665447</v>
      </c>
      <c r="AF3088" s="5">
        <f t="shared" si="121"/>
        <v>6</v>
      </c>
      <c r="AG3088" s="5">
        <f t="shared" si="122"/>
        <v>2012</v>
      </c>
    </row>
    <row r="3089" spans="1:33">
      <c r="A3089" s="3">
        <v>41068</v>
      </c>
      <c r="B3089" s="1">
        <v>211865</v>
      </c>
      <c r="C3089" s="1">
        <v>112701</v>
      </c>
      <c r="D3089" s="1">
        <v>56281</v>
      </c>
      <c r="E3089" s="1">
        <v>84.1</v>
      </c>
      <c r="F3089" s="1">
        <v>84.69</v>
      </c>
      <c r="G3089" s="1">
        <v>85.03</v>
      </c>
      <c r="H3089" s="2">
        <v>52.8</v>
      </c>
      <c r="I3089" s="2">
        <v>31.7</v>
      </c>
      <c r="J3089" s="2">
        <v>90.7</v>
      </c>
      <c r="K3089" s="2">
        <v>89.9</v>
      </c>
      <c r="L3089">
        <f>SUMIFS(US!B:B,US!$D:$D,YEAR(daily!$A3089),US!$E:$E,MONTH(daily!$A3089))</f>
        <v>10895</v>
      </c>
      <c r="M3089">
        <f>SUMIFS(US!C:C,US!$D:$D,YEAR(daily!$A3089),US!$E:$E,MONTH(daily!$A3089))</f>
        <v>18857</v>
      </c>
      <c r="N3089">
        <f>SUMIFS(COT!E:E,COT!$A:$A,YEAR(daily!$A3089),COT!$B:$B,WEEKNUM(daily!$A3089))</f>
        <v>1456604</v>
      </c>
      <c r="O3089">
        <f>SUMIFS(COT!F:F,COT!$A:$A,YEAR(daily!$A3089),COT!$B:$B,WEEKNUM(daily!$A3089))</f>
        <v>326346</v>
      </c>
      <c r="P3089">
        <f>SUMIFS(COT!G:G,COT!$A:$A,YEAR(daily!$A3089),COT!$B:$B,WEEKNUM(daily!$A3089))</f>
        <v>179509</v>
      </c>
      <c r="Q3089">
        <f>SUMIFS(COT!H:H,COT!$A:$A,YEAR(daily!$A3089),COT!$B:$B,WEEKNUM(daily!$A3089))</f>
        <v>428216</v>
      </c>
      <c r="R3089">
        <f>SUMIFS(COT!I:I,COT!$A:$A,YEAR(daily!$A3089),COT!$B:$B,WEEKNUM(daily!$A3089))</f>
        <v>621295</v>
      </c>
      <c r="S3089">
        <f>SUMIFS(COT!J:J,COT!$A:$A,YEAR(daily!$A3089),COT!$B:$B,WEEKNUM(daily!$A3089))</f>
        <v>774957</v>
      </c>
      <c r="T3089">
        <f>SUMIFS(COT!K:K,COT!$A:$A,YEAR(daily!$A3089),COT!$B:$B,WEEKNUM(daily!$A3089))</f>
        <v>80747</v>
      </c>
      <c r="U3089">
        <f>SUMIFS(COT!L:L,COT!$A:$A,YEAR(daily!$A3089),COT!$B:$B,WEEKNUM(daily!$A3089))</f>
        <v>73922</v>
      </c>
      <c r="V3089">
        <f>SUMIFS(COT!M:M,COT!$A:$A,YEAR(daily!$A3089),COT!$B:$B,WEEKNUM(daily!$A3089))</f>
        <v>105</v>
      </c>
      <c r="W3089">
        <f>SUMIFS(COT!N:N,COT!$A:$A,YEAR(daily!$A3089),COT!$B:$B,WEEKNUM(daily!$A3089))</f>
        <v>105</v>
      </c>
      <c r="X3089">
        <f>SUMIFS(COT!O:O,COT!$A:$A,YEAR(daily!$A3089),COT!$B:$B,WEEKNUM(daily!$A3089))</f>
        <v>154</v>
      </c>
      <c r="Y3089">
        <f>SUMIFS(COT!P:P,COT!$A:$A,YEAR(daily!$A3089),COT!$B:$B,WEEKNUM(daily!$A3089))</f>
        <v>92</v>
      </c>
      <c r="Z3089">
        <f>SUMIFS(COT!Q:Q,COT!$A:$A,YEAR(daily!$A3089),COT!$B:$B,WEEKNUM(daily!$A3089))</f>
        <v>96</v>
      </c>
      <c r="AA3089">
        <f>SUMIFS(Saudi!B:B,Saudi!$A:$A,YEAR(daily!$A3089))</f>
        <v>1247.3979999999999</v>
      </c>
      <c r="AB3089">
        <f>SUMIFS(Saudi!C:C,Saudi!$A:$A,YEAR(daily!$A3089))</f>
        <v>917.10500000000002</v>
      </c>
      <c r="AC3089">
        <f>SUMIFS(Saudi!F:F,Saudi!$A:$A,YEAR(daily!$A3089))</f>
        <v>4333558</v>
      </c>
      <c r="AD3089">
        <f>SUMIFS(Saudi!G:G,Saudi!$A:$A,YEAR(daily!$A3089))</f>
        <v>94.208739238439748</v>
      </c>
      <c r="AE3089">
        <f>SUMIFS(Saudi!H:H,Saudi!$A:$A,YEAR(daily!$A3089))</f>
        <v>408259035.59665447</v>
      </c>
      <c r="AF3089" s="5">
        <f t="shared" si="121"/>
        <v>6</v>
      </c>
      <c r="AG3089" s="5">
        <f t="shared" si="122"/>
        <v>2012</v>
      </c>
    </row>
    <row r="3090" spans="1:33">
      <c r="A3090" s="3">
        <v>41071</v>
      </c>
      <c r="B3090" s="1">
        <v>188977</v>
      </c>
      <c r="C3090" s="1">
        <v>116532</v>
      </c>
      <c r="D3090" s="1">
        <v>56520</v>
      </c>
      <c r="E3090" s="1">
        <v>82.7</v>
      </c>
      <c r="F3090" s="1">
        <v>83.29</v>
      </c>
      <c r="G3090" s="1">
        <v>83.62</v>
      </c>
      <c r="H3090" s="2">
        <v>52.8</v>
      </c>
      <c r="I3090" s="2">
        <v>31.7</v>
      </c>
      <c r="J3090" s="2">
        <v>90.7</v>
      </c>
      <c r="K3090" s="2">
        <v>89.9</v>
      </c>
      <c r="L3090">
        <f>SUMIFS(US!B:B,US!$D:$D,YEAR(daily!$A3090),US!$E:$E,MONTH(daily!$A3090))</f>
        <v>10895</v>
      </c>
      <c r="M3090">
        <f>SUMIFS(US!C:C,US!$D:$D,YEAR(daily!$A3090),US!$E:$E,MONTH(daily!$A3090))</f>
        <v>18857</v>
      </c>
      <c r="N3090">
        <f>SUMIFS(COT!E:E,COT!$A:$A,YEAR(daily!$A3090),COT!$B:$B,WEEKNUM(daily!$A3090))</f>
        <v>1458395</v>
      </c>
      <c r="O3090">
        <f>SUMIFS(COT!F:F,COT!$A:$A,YEAR(daily!$A3090),COT!$B:$B,WEEKNUM(daily!$A3090))</f>
        <v>308626</v>
      </c>
      <c r="P3090">
        <f>SUMIFS(COT!G:G,COT!$A:$A,YEAR(daily!$A3090),COT!$B:$B,WEEKNUM(daily!$A3090))</f>
        <v>177768</v>
      </c>
      <c r="Q3090">
        <f>SUMIFS(COT!H:H,COT!$A:$A,YEAR(daily!$A3090),COT!$B:$B,WEEKNUM(daily!$A3090))</f>
        <v>439327</v>
      </c>
      <c r="R3090">
        <f>SUMIFS(COT!I:I,COT!$A:$A,YEAR(daily!$A3090),COT!$B:$B,WEEKNUM(daily!$A3090))</f>
        <v>629659</v>
      </c>
      <c r="S3090">
        <f>SUMIFS(COT!J:J,COT!$A:$A,YEAR(daily!$A3090),COT!$B:$B,WEEKNUM(daily!$A3090))</f>
        <v>766949</v>
      </c>
      <c r="T3090">
        <f>SUMIFS(COT!K:K,COT!$A:$A,YEAR(daily!$A3090),COT!$B:$B,WEEKNUM(daily!$A3090))</f>
        <v>80783</v>
      </c>
      <c r="U3090">
        <f>SUMIFS(COT!L:L,COT!$A:$A,YEAR(daily!$A3090),COT!$B:$B,WEEKNUM(daily!$A3090))</f>
        <v>74351</v>
      </c>
      <c r="V3090">
        <f>SUMIFS(COT!M:M,COT!$A:$A,YEAR(daily!$A3090),COT!$B:$B,WEEKNUM(daily!$A3090))</f>
        <v>101</v>
      </c>
      <c r="W3090">
        <f>SUMIFS(COT!N:N,COT!$A:$A,YEAR(daily!$A3090),COT!$B:$B,WEEKNUM(daily!$A3090))</f>
        <v>105</v>
      </c>
      <c r="X3090">
        <f>SUMIFS(COT!O:O,COT!$A:$A,YEAR(daily!$A3090),COT!$B:$B,WEEKNUM(daily!$A3090))</f>
        <v>154</v>
      </c>
      <c r="Y3090">
        <f>SUMIFS(COT!P:P,COT!$A:$A,YEAR(daily!$A3090),COT!$B:$B,WEEKNUM(daily!$A3090))</f>
        <v>91</v>
      </c>
      <c r="Z3090">
        <f>SUMIFS(COT!Q:Q,COT!$A:$A,YEAR(daily!$A3090),COT!$B:$B,WEEKNUM(daily!$A3090))</f>
        <v>94</v>
      </c>
      <c r="AA3090">
        <f>SUMIFS(Saudi!B:B,Saudi!$A:$A,YEAR(daily!$A3090))</f>
        <v>1247.3979999999999</v>
      </c>
      <c r="AB3090">
        <f>SUMIFS(Saudi!C:C,Saudi!$A:$A,YEAR(daily!$A3090))</f>
        <v>917.10500000000002</v>
      </c>
      <c r="AC3090">
        <f>SUMIFS(Saudi!F:F,Saudi!$A:$A,YEAR(daily!$A3090))</f>
        <v>4333558</v>
      </c>
      <c r="AD3090">
        <f>SUMIFS(Saudi!G:G,Saudi!$A:$A,YEAR(daily!$A3090))</f>
        <v>94.208739238439748</v>
      </c>
      <c r="AE3090">
        <f>SUMIFS(Saudi!H:H,Saudi!$A:$A,YEAR(daily!$A3090))</f>
        <v>408259035.59665447</v>
      </c>
      <c r="AF3090" s="5">
        <f t="shared" si="121"/>
        <v>6</v>
      </c>
      <c r="AG3090" s="5">
        <f t="shared" si="122"/>
        <v>2012</v>
      </c>
    </row>
    <row r="3091" spans="1:33">
      <c r="A3091" s="3">
        <v>41072</v>
      </c>
      <c r="B3091" s="1">
        <v>166492</v>
      </c>
      <c r="C3091" s="1">
        <v>122959</v>
      </c>
      <c r="D3091" s="1">
        <v>56532</v>
      </c>
      <c r="E3091" s="1">
        <v>83.32</v>
      </c>
      <c r="F3091" s="1">
        <v>83.89</v>
      </c>
      <c r="G3091" s="1">
        <v>84.2</v>
      </c>
      <c r="H3091" s="2">
        <v>52.8</v>
      </c>
      <c r="I3091" s="2">
        <v>31.7</v>
      </c>
      <c r="J3091" s="2">
        <v>90.7</v>
      </c>
      <c r="K3091" s="2">
        <v>89.9</v>
      </c>
      <c r="L3091">
        <f>SUMIFS(US!B:B,US!$D:$D,YEAR(daily!$A3091),US!$E:$E,MONTH(daily!$A3091))</f>
        <v>10895</v>
      </c>
      <c r="M3091">
        <f>SUMIFS(US!C:C,US!$D:$D,YEAR(daily!$A3091),US!$E:$E,MONTH(daily!$A3091))</f>
        <v>18857</v>
      </c>
      <c r="N3091">
        <f>SUMIFS(COT!E:E,COT!$A:$A,YEAR(daily!$A3091),COT!$B:$B,WEEKNUM(daily!$A3091))</f>
        <v>1458395</v>
      </c>
      <c r="O3091">
        <f>SUMIFS(COT!F:F,COT!$A:$A,YEAR(daily!$A3091),COT!$B:$B,WEEKNUM(daily!$A3091))</f>
        <v>308626</v>
      </c>
      <c r="P3091">
        <f>SUMIFS(COT!G:G,COT!$A:$A,YEAR(daily!$A3091),COT!$B:$B,WEEKNUM(daily!$A3091))</f>
        <v>177768</v>
      </c>
      <c r="Q3091">
        <f>SUMIFS(COT!H:H,COT!$A:$A,YEAR(daily!$A3091),COT!$B:$B,WEEKNUM(daily!$A3091))</f>
        <v>439327</v>
      </c>
      <c r="R3091">
        <f>SUMIFS(COT!I:I,COT!$A:$A,YEAR(daily!$A3091),COT!$B:$B,WEEKNUM(daily!$A3091))</f>
        <v>629659</v>
      </c>
      <c r="S3091">
        <f>SUMIFS(COT!J:J,COT!$A:$A,YEAR(daily!$A3091),COT!$B:$B,WEEKNUM(daily!$A3091))</f>
        <v>766949</v>
      </c>
      <c r="T3091">
        <f>SUMIFS(COT!K:K,COT!$A:$A,YEAR(daily!$A3091),COT!$B:$B,WEEKNUM(daily!$A3091))</f>
        <v>80783</v>
      </c>
      <c r="U3091">
        <f>SUMIFS(COT!L:L,COT!$A:$A,YEAR(daily!$A3091),COT!$B:$B,WEEKNUM(daily!$A3091))</f>
        <v>74351</v>
      </c>
      <c r="V3091">
        <f>SUMIFS(COT!M:M,COT!$A:$A,YEAR(daily!$A3091),COT!$B:$B,WEEKNUM(daily!$A3091))</f>
        <v>101</v>
      </c>
      <c r="W3091">
        <f>SUMIFS(COT!N:N,COT!$A:$A,YEAR(daily!$A3091),COT!$B:$B,WEEKNUM(daily!$A3091))</f>
        <v>105</v>
      </c>
      <c r="X3091">
        <f>SUMIFS(COT!O:O,COT!$A:$A,YEAR(daily!$A3091),COT!$B:$B,WEEKNUM(daily!$A3091))</f>
        <v>154</v>
      </c>
      <c r="Y3091">
        <f>SUMIFS(COT!P:P,COT!$A:$A,YEAR(daily!$A3091),COT!$B:$B,WEEKNUM(daily!$A3091))</f>
        <v>91</v>
      </c>
      <c r="Z3091">
        <f>SUMIFS(COT!Q:Q,COT!$A:$A,YEAR(daily!$A3091),COT!$B:$B,WEEKNUM(daily!$A3091))</f>
        <v>94</v>
      </c>
      <c r="AA3091">
        <f>SUMIFS(Saudi!B:B,Saudi!$A:$A,YEAR(daily!$A3091))</f>
        <v>1247.3979999999999</v>
      </c>
      <c r="AB3091">
        <f>SUMIFS(Saudi!C:C,Saudi!$A:$A,YEAR(daily!$A3091))</f>
        <v>917.10500000000002</v>
      </c>
      <c r="AC3091">
        <f>SUMIFS(Saudi!F:F,Saudi!$A:$A,YEAR(daily!$A3091))</f>
        <v>4333558</v>
      </c>
      <c r="AD3091">
        <f>SUMIFS(Saudi!G:G,Saudi!$A:$A,YEAR(daily!$A3091))</f>
        <v>94.208739238439748</v>
      </c>
      <c r="AE3091">
        <f>SUMIFS(Saudi!H:H,Saudi!$A:$A,YEAR(daily!$A3091))</f>
        <v>408259035.59665447</v>
      </c>
      <c r="AF3091" s="5">
        <f t="shared" si="121"/>
        <v>6</v>
      </c>
      <c r="AG3091" s="5">
        <f t="shared" si="122"/>
        <v>2012</v>
      </c>
    </row>
    <row r="3092" spans="1:33">
      <c r="A3092" s="3">
        <v>41073</v>
      </c>
      <c r="B3092" s="1">
        <v>139403</v>
      </c>
      <c r="C3092" s="1">
        <v>126332</v>
      </c>
      <c r="D3092" s="1">
        <v>62949</v>
      </c>
      <c r="E3092" s="1">
        <v>82.62</v>
      </c>
      <c r="F3092" s="1">
        <v>83.19</v>
      </c>
      <c r="G3092" s="1">
        <v>83.48</v>
      </c>
      <c r="H3092" s="2">
        <v>52.8</v>
      </c>
      <c r="I3092" s="2">
        <v>31.7</v>
      </c>
      <c r="J3092" s="2">
        <v>90.7</v>
      </c>
      <c r="K3092" s="2">
        <v>89.9</v>
      </c>
      <c r="L3092">
        <f>SUMIFS(US!B:B,US!$D:$D,YEAR(daily!$A3092),US!$E:$E,MONTH(daily!$A3092))</f>
        <v>10895</v>
      </c>
      <c r="M3092">
        <f>SUMIFS(US!C:C,US!$D:$D,YEAR(daily!$A3092),US!$E:$E,MONTH(daily!$A3092))</f>
        <v>18857</v>
      </c>
      <c r="N3092">
        <f>SUMIFS(COT!E:E,COT!$A:$A,YEAR(daily!$A3092),COT!$B:$B,WEEKNUM(daily!$A3092))</f>
        <v>1458395</v>
      </c>
      <c r="O3092">
        <f>SUMIFS(COT!F:F,COT!$A:$A,YEAR(daily!$A3092),COT!$B:$B,WEEKNUM(daily!$A3092))</f>
        <v>308626</v>
      </c>
      <c r="P3092">
        <f>SUMIFS(COT!G:G,COT!$A:$A,YEAR(daily!$A3092),COT!$B:$B,WEEKNUM(daily!$A3092))</f>
        <v>177768</v>
      </c>
      <c r="Q3092">
        <f>SUMIFS(COT!H:H,COT!$A:$A,YEAR(daily!$A3092),COT!$B:$B,WEEKNUM(daily!$A3092))</f>
        <v>439327</v>
      </c>
      <c r="R3092">
        <f>SUMIFS(COT!I:I,COT!$A:$A,YEAR(daily!$A3092),COT!$B:$B,WEEKNUM(daily!$A3092))</f>
        <v>629659</v>
      </c>
      <c r="S3092">
        <f>SUMIFS(COT!J:J,COT!$A:$A,YEAR(daily!$A3092),COT!$B:$B,WEEKNUM(daily!$A3092))</f>
        <v>766949</v>
      </c>
      <c r="T3092">
        <f>SUMIFS(COT!K:K,COT!$A:$A,YEAR(daily!$A3092),COT!$B:$B,WEEKNUM(daily!$A3092))</f>
        <v>80783</v>
      </c>
      <c r="U3092">
        <f>SUMIFS(COT!L:L,COT!$A:$A,YEAR(daily!$A3092),COT!$B:$B,WEEKNUM(daily!$A3092))</f>
        <v>74351</v>
      </c>
      <c r="V3092">
        <f>SUMIFS(COT!M:M,COT!$A:$A,YEAR(daily!$A3092),COT!$B:$B,WEEKNUM(daily!$A3092))</f>
        <v>101</v>
      </c>
      <c r="W3092">
        <f>SUMIFS(COT!N:N,COT!$A:$A,YEAR(daily!$A3092),COT!$B:$B,WEEKNUM(daily!$A3092))</f>
        <v>105</v>
      </c>
      <c r="X3092">
        <f>SUMIFS(COT!O:O,COT!$A:$A,YEAR(daily!$A3092),COT!$B:$B,WEEKNUM(daily!$A3092))</f>
        <v>154</v>
      </c>
      <c r="Y3092">
        <f>SUMIFS(COT!P:P,COT!$A:$A,YEAR(daily!$A3092),COT!$B:$B,WEEKNUM(daily!$A3092))</f>
        <v>91</v>
      </c>
      <c r="Z3092">
        <f>SUMIFS(COT!Q:Q,COT!$A:$A,YEAR(daily!$A3092),COT!$B:$B,WEEKNUM(daily!$A3092))</f>
        <v>94</v>
      </c>
      <c r="AA3092">
        <f>SUMIFS(Saudi!B:B,Saudi!$A:$A,YEAR(daily!$A3092))</f>
        <v>1247.3979999999999</v>
      </c>
      <c r="AB3092">
        <f>SUMIFS(Saudi!C:C,Saudi!$A:$A,YEAR(daily!$A3092))</f>
        <v>917.10500000000002</v>
      </c>
      <c r="AC3092">
        <f>SUMIFS(Saudi!F:F,Saudi!$A:$A,YEAR(daily!$A3092))</f>
        <v>4333558</v>
      </c>
      <c r="AD3092">
        <f>SUMIFS(Saudi!G:G,Saudi!$A:$A,YEAR(daily!$A3092))</f>
        <v>94.208739238439748</v>
      </c>
      <c r="AE3092">
        <f>SUMIFS(Saudi!H:H,Saudi!$A:$A,YEAR(daily!$A3092))</f>
        <v>408259035.59665447</v>
      </c>
      <c r="AF3092" s="5">
        <f t="shared" si="121"/>
        <v>6</v>
      </c>
      <c r="AG3092" s="5">
        <f t="shared" si="122"/>
        <v>2012</v>
      </c>
    </row>
    <row r="3093" spans="1:33">
      <c r="A3093" s="3">
        <v>41074</v>
      </c>
      <c r="B3093" s="1">
        <v>116945</v>
      </c>
      <c r="C3093" s="1">
        <v>130125</v>
      </c>
      <c r="D3093" s="1">
        <v>71138</v>
      </c>
      <c r="E3093" s="1">
        <v>83.91</v>
      </c>
      <c r="F3093" s="1">
        <v>84.5</v>
      </c>
      <c r="G3093" s="1">
        <v>84.76</v>
      </c>
      <c r="H3093" s="2">
        <v>52.8</v>
      </c>
      <c r="I3093" s="2">
        <v>31.7</v>
      </c>
      <c r="J3093" s="2">
        <v>90.7</v>
      </c>
      <c r="K3093" s="2">
        <v>89.9</v>
      </c>
      <c r="L3093">
        <f>SUMIFS(US!B:B,US!$D:$D,YEAR(daily!$A3093),US!$E:$E,MONTH(daily!$A3093))</f>
        <v>10895</v>
      </c>
      <c r="M3093">
        <f>SUMIFS(US!C:C,US!$D:$D,YEAR(daily!$A3093),US!$E:$E,MONTH(daily!$A3093))</f>
        <v>18857</v>
      </c>
      <c r="N3093">
        <f>SUMIFS(COT!E:E,COT!$A:$A,YEAR(daily!$A3093),COT!$B:$B,WEEKNUM(daily!$A3093))</f>
        <v>1458395</v>
      </c>
      <c r="O3093">
        <f>SUMIFS(COT!F:F,COT!$A:$A,YEAR(daily!$A3093),COT!$B:$B,WEEKNUM(daily!$A3093))</f>
        <v>308626</v>
      </c>
      <c r="P3093">
        <f>SUMIFS(COT!G:G,COT!$A:$A,YEAR(daily!$A3093),COT!$B:$B,WEEKNUM(daily!$A3093))</f>
        <v>177768</v>
      </c>
      <c r="Q3093">
        <f>SUMIFS(COT!H:H,COT!$A:$A,YEAR(daily!$A3093),COT!$B:$B,WEEKNUM(daily!$A3093))</f>
        <v>439327</v>
      </c>
      <c r="R3093">
        <f>SUMIFS(COT!I:I,COT!$A:$A,YEAR(daily!$A3093),COT!$B:$B,WEEKNUM(daily!$A3093))</f>
        <v>629659</v>
      </c>
      <c r="S3093">
        <f>SUMIFS(COT!J:J,COT!$A:$A,YEAR(daily!$A3093),COT!$B:$B,WEEKNUM(daily!$A3093))</f>
        <v>766949</v>
      </c>
      <c r="T3093">
        <f>SUMIFS(COT!K:K,COT!$A:$A,YEAR(daily!$A3093),COT!$B:$B,WEEKNUM(daily!$A3093))</f>
        <v>80783</v>
      </c>
      <c r="U3093">
        <f>SUMIFS(COT!L:L,COT!$A:$A,YEAR(daily!$A3093),COT!$B:$B,WEEKNUM(daily!$A3093))</f>
        <v>74351</v>
      </c>
      <c r="V3093">
        <f>SUMIFS(COT!M:M,COT!$A:$A,YEAR(daily!$A3093),COT!$B:$B,WEEKNUM(daily!$A3093))</f>
        <v>101</v>
      </c>
      <c r="W3093">
        <f>SUMIFS(COT!N:N,COT!$A:$A,YEAR(daily!$A3093),COT!$B:$B,WEEKNUM(daily!$A3093))</f>
        <v>105</v>
      </c>
      <c r="X3093">
        <f>SUMIFS(COT!O:O,COT!$A:$A,YEAR(daily!$A3093),COT!$B:$B,WEEKNUM(daily!$A3093))</f>
        <v>154</v>
      </c>
      <c r="Y3093">
        <f>SUMIFS(COT!P:P,COT!$A:$A,YEAR(daily!$A3093),COT!$B:$B,WEEKNUM(daily!$A3093))</f>
        <v>91</v>
      </c>
      <c r="Z3093">
        <f>SUMIFS(COT!Q:Q,COT!$A:$A,YEAR(daily!$A3093),COT!$B:$B,WEEKNUM(daily!$A3093))</f>
        <v>94</v>
      </c>
      <c r="AA3093">
        <f>SUMIFS(Saudi!B:B,Saudi!$A:$A,YEAR(daily!$A3093))</f>
        <v>1247.3979999999999</v>
      </c>
      <c r="AB3093">
        <f>SUMIFS(Saudi!C:C,Saudi!$A:$A,YEAR(daily!$A3093))</f>
        <v>917.10500000000002</v>
      </c>
      <c r="AC3093">
        <f>SUMIFS(Saudi!F:F,Saudi!$A:$A,YEAR(daily!$A3093))</f>
        <v>4333558</v>
      </c>
      <c r="AD3093">
        <f>SUMIFS(Saudi!G:G,Saudi!$A:$A,YEAR(daily!$A3093))</f>
        <v>94.208739238439748</v>
      </c>
      <c r="AE3093">
        <f>SUMIFS(Saudi!H:H,Saudi!$A:$A,YEAR(daily!$A3093))</f>
        <v>408259035.59665447</v>
      </c>
      <c r="AF3093" s="5">
        <f t="shared" si="121"/>
        <v>6</v>
      </c>
      <c r="AG3093" s="5">
        <f t="shared" si="122"/>
        <v>2012</v>
      </c>
    </row>
    <row r="3094" spans="1:33">
      <c r="A3094" s="3">
        <v>41075</v>
      </c>
      <c r="B3094" s="1">
        <v>82099</v>
      </c>
      <c r="C3094" s="1">
        <v>133065</v>
      </c>
      <c r="D3094" s="1">
        <v>76260</v>
      </c>
      <c r="E3094" s="1">
        <v>84.03</v>
      </c>
      <c r="F3094" s="1">
        <v>84.63</v>
      </c>
      <c r="G3094" s="1">
        <v>84.9</v>
      </c>
      <c r="H3094" s="2">
        <v>52.8</v>
      </c>
      <c r="I3094" s="2">
        <v>31.7</v>
      </c>
      <c r="J3094" s="2">
        <v>90.7</v>
      </c>
      <c r="K3094" s="2">
        <v>89.9</v>
      </c>
      <c r="L3094">
        <f>SUMIFS(US!B:B,US!$D:$D,YEAR(daily!$A3094),US!$E:$E,MONTH(daily!$A3094))</f>
        <v>10895</v>
      </c>
      <c r="M3094">
        <f>SUMIFS(US!C:C,US!$D:$D,YEAR(daily!$A3094),US!$E:$E,MONTH(daily!$A3094))</f>
        <v>18857</v>
      </c>
      <c r="N3094">
        <f>SUMIFS(COT!E:E,COT!$A:$A,YEAR(daily!$A3094),COT!$B:$B,WEEKNUM(daily!$A3094))</f>
        <v>1458395</v>
      </c>
      <c r="O3094">
        <f>SUMIFS(COT!F:F,COT!$A:$A,YEAR(daily!$A3094),COT!$B:$B,WEEKNUM(daily!$A3094))</f>
        <v>308626</v>
      </c>
      <c r="P3094">
        <f>SUMIFS(COT!G:G,COT!$A:$A,YEAR(daily!$A3094),COT!$B:$B,WEEKNUM(daily!$A3094))</f>
        <v>177768</v>
      </c>
      <c r="Q3094">
        <f>SUMIFS(COT!H:H,COT!$A:$A,YEAR(daily!$A3094),COT!$B:$B,WEEKNUM(daily!$A3094))</f>
        <v>439327</v>
      </c>
      <c r="R3094">
        <f>SUMIFS(COT!I:I,COT!$A:$A,YEAR(daily!$A3094),COT!$B:$B,WEEKNUM(daily!$A3094))</f>
        <v>629659</v>
      </c>
      <c r="S3094">
        <f>SUMIFS(COT!J:J,COT!$A:$A,YEAR(daily!$A3094),COT!$B:$B,WEEKNUM(daily!$A3094))</f>
        <v>766949</v>
      </c>
      <c r="T3094">
        <f>SUMIFS(COT!K:K,COT!$A:$A,YEAR(daily!$A3094),COT!$B:$B,WEEKNUM(daily!$A3094))</f>
        <v>80783</v>
      </c>
      <c r="U3094">
        <f>SUMIFS(COT!L:L,COT!$A:$A,YEAR(daily!$A3094),COT!$B:$B,WEEKNUM(daily!$A3094))</f>
        <v>74351</v>
      </c>
      <c r="V3094">
        <f>SUMIFS(COT!M:M,COT!$A:$A,YEAR(daily!$A3094),COT!$B:$B,WEEKNUM(daily!$A3094))</f>
        <v>101</v>
      </c>
      <c r="W3094">
        <f>SUMIFS(COT!N:N,COT!$A:$A,YEAR(daily!$A3094),COT!$B:$B,WEEKNUM(daily!$A3094))</f>
        <v>105</v>
      </c>
      <c r="X3094">
        <f>SUMIFS(COT!O:O,COT!$A:$A,YEAR(daily!$A3094),COT!$B:$B,WEEKNUM(daily!$A3094))</f>
        <v>154</v>
      </c>
      <c r="Y3094">
        <f>SUMIFS(COT!P:P,COT!$A:$A,YEAR(daily!$A3094),COT!$B:$B,WEEKNUM(daily!$A3094))</f>
        <v>91</v>
      </c>
      <c r="Z3094">
        <f>SUMIFS(COT!Q:Q,COT!$A:$A,YEAR(daily!$A3094),COT!$B:$B,WEEKNUM(daily!$A3094))</f>
        <v>94</v>
      </c>
      <c r="AA3094">
        <f>SUMIFS(Saudi!B:B,Saudi!$A:$A,YEAR(daily!$A3094))</f>
        <v>1247.3979999999999</v>
      </c>
      <c r="AB3094">
        <f>SUMIFS(Saudi!C:C,Saudi!$A:$A,YEAR(daily!$A3094))</f>
        <v>917.10500000000002</v>
      </c>
      <c r="AC3094">
        <f>SUMIFS(Saudi!F:F,Saudi!$A:$A,YEAR(daily!$A3094))</f>
        <v>4333558</v>
      </c>
      <c r="AD3094">
        <f>SUMIFS(Saudi!G:G,Saudi!$A:$A,YEAR(daily!$A3094))</f>
        <v>94.208739238439748</v>
      </c>
      <c r="AE3094">
        <f>SUMIFS(Saudi!H:H,Saudi!$A:$A,YEAR(daily!$A3094))</f>
        <v>408259035.59665447</v>
      </c>
      <c r="AF3094" s="5">
        <f t="shared" si="121"/>
        <v>6</v>
      </c>
      <c r="AG3094" s="5">
        <f t="shared" si="122"/>
        <v>2012</v>
      </c>
    </row>
    <row r="3095" spans="1:33">
      <c r="A3095" s="3">
        <v>41078</v>
      </c>
      <c r="B3095" s="1">
        <v>61502</v>
      </c>
      <c r="C3095" s="1">
        <v>130693</v>
      </c>
      <c r="D3095" s="1">
        <v>74281</v>
      </c>
      <c r="E3095" s="1">
        <v>83.27</v>
      </c>
      <c r="F3095" s="1">
        <v>83.93</v>
      </c>
      <c r="G3095" s="1">
        <v>84.23</v>
      </c>
      <c r="H3095" s="2">
        <v>52.8</v>
      </c>
      <c r="I3095" s="2">
        <v>31.7</v>
      </c>
      <c r="J3095" s="2">
        <v>90.7</v>
      </c>
      <c r="K3095" s="2">
        <v>89.9</v>
      </c>
      <c r="L3095">
        <f>SUMIFS(US!B:B,US!$D:$D,YEAR(daily!$A3095),US!$E:$E,MONTH(daily!$A3095))</f>
        <v>10895</v>
      </c>
      <c r="M3095">
        <f>SUMIFS(US!C:C,US!$D:$D,YEAR(daily!$A3095),US!$E:$E,MONTH(daily!$A3095))</f>
        <v>18857</v>
      </c>
      <c r="N3095">
        <f>SUMIFS(COT!E:E,COT!$A:$A,YEAR(daily!$A3095),COT!$B:$B,WEEKNUM(daily!$A3095))</f>
        <v>1432126</v>
      </c>
      <c r="O3095">
        <f>SUMIFS(COT!F:F,COT!$A:$A,YEAR(daily!$A3095),COT!$B:$B,WEEKNUM(daily!$A3095))</f>
        <v>300776</v>
      </c>
      <c r="P3095">
        <f>SUMIFS(COT!G:G,COT!$A:$A,YEAR(daily!$A3095),COT!$B:$B,WEEKNUM(daily!$A3095))</f>
        <v>176868</v>
      </c>
      <c r="Q3095">
        <f>SUMIFS(COT!H:H,COT!$A:$A,YEAR(daily!$A3095),COT!$B:$B,WEEKNUM(daily!$A3095))</f>
        <v>412677</v>
      </c>
      <c r="R3095">
        <f>SUMIFS(COT!I:I,COT!$A:$A,YEAR(daily!$A3095),COT!$B:$B,WEEKNUM(daily!$A3095))</f>
        <v>643928</v>
      </c>
      <c r="S3095">
        <f>SUMIFS(COT!J:J,COT!$A:$A,YEAR(daily!$A3095),COT!$B:$B,WEEKNUM(daily!$A3095))</f>
        <v>771762</v>
      </c>
      <c r="T3095">
        <f>SUMIFS(COT!K:K,COT!$A:$A,YEAR(daily!$A3095),COT!$B:$B,WEEKNUM(daily!$A3095))</f>
        <v>74745</v>
      </c>
      <c r="U3095">
        <f>SUMIFS(COT!L:L,COT!$A:$A,YEAR(daily!$A3095),COT!$B:$B,WEEKNUM(daily!$A3095))</f>
        <v>70819</v>
      </c>
      <c r="V3095">
        <f>SUMIFS(COT!M:M,COT!$A:$A,YEAR(daily!$A3095),COT!$B:$B,WEEKNUM(daily!$A3095))</f>
        <v>102</v>
      </c>
      <c r="W3095">
        <f>SUMIFS(COT!N:N,COT!$A:$A,YEAR(daily!$A3095),COT!$B:$B,WEEKNUM(daily!$A3095))</f>
        <v>96</v>
      </c>
      <c r="X3095">
        <f>SUMIFS(COT!O:O,COT!$A:$A,YEAR(daily!$A3095),COT!$B:$B,WEEKNUM(daily!$A3095))</f>
        <v>145</v>
      </c>
      <c r="Y3095">
        <f>SUMIFS(COT!P:P,COT!$A:$A,YEAR(daily!$A3095),COT!$B:$B,WEEKNUM(daily!$A3095))</f>
        <v>91</v>
      </c>
      <c r="Z3095">
        <f>SUMIFS(COT!Q:Q,COT!$A:$A,YEAR(daily!$A3095),COT!$B:$B,WEEKNUM(daily!$A3095))</f>
        <v>93</v>
      </c>
      <c r="AA3095">
        <f>SUMIFS(Saudi!B:B,Saudi!$A:$A,YEAR(daily!$A3095))</f>
        <v>1247.3979999999999</v>
      </c>
      <c r="AB3095">
        <f>SUMIFS(Saudi!C:C,Saudi!$A:$A,YEAR(daily!$A3095))</f>
        <v>917.10500000000002</v>
      </c>
      <c r="AC3095">
        <f>SUMIFS(Saudi!F:F,Saudi!$A:$A,YEAR(daily!$A3095))</f>
        <v>4333558</v>
      </c>
      <c r="AD3095">
        <f>SUMIFS(Saudi!G:G,Saudi!$A:$A,YEAR(daily!$A3095))</f>
        <v>94.208739238439748</v>
      </c>
      <c r="AE3095">
        <f>SUMIFS(Saudi!H:H,Saudi!$A:$A,YEAR(daily!$A3095))</f>
        <v>408259035.59665447</v>
      </c>
      <c r="AF3095" s="5">
        <f t="shared" si="121"/>
        <v>6</v>
      </c>
      <c r="AG3095" s="5">
        <f t="shared" si="122"/>
        <v>2012</v>
      </c>
    </row>
    <row r="3096" spans="1:33">
      <c r="A3096" s="3">
        <v>41079</v>
      </c>
      <c r="B3096" s="1">
        <v>24700</v>
      </c>
      <c r="C3096" s="1">
        <v>129419</v>
      </c>
      <c r="D3096" s="1">
        <v>73980</v>
      </c>
      <c r="E3096" s="1">
        <v>84.03</v>
      </c>
      <c r="F3096" s="1">
        <v>84.68</v>
      </c>
      <c r="G3096" s="1">
        <v>85</v>
      </c>
      <c r="H3096" s="2">
        <v>52.8</v>
      </c>
      <c r="I3096" s="2">
        <v>31.7</v>
      </c>
      <c r="J3096" s="2">
        <v>90.7</v>
      </c>
      <c r="K3096" s="2">
        <v>89.9</v>
      </c>
      <c r="L3096">
        <f>SUMIFS(US!B:B,US!$D:$D,YEAR(daily!$A3096),US!$E:$E,MONTH(daily!$A3096))</f>
        <v>10895</v>
      </c>
      <c r="M3096">
        <f>SUMIFS(US!C:C,US!$D:$D,YEAR(daily!$A3096),US!$E:$E,MONTH(daily!$A3096))</f>
        <v>18857</v>
      </c>
      <c r="N3096">
        <f>SUMIFS(COT!E:E,COT!$A:$A,YEAR(daily!$A3096),COT!$B:$B,WEEKNUM(daily!$A3096))</f>
        <v>1432126</v>
      </c>
      <c r="O3096">
        <f>SUMIFS(COT!F:F,COT!$A:$A,YEAR(daily!$A3096),COT!$B:$B,WEEKNUM(daily!$A3096))</f>
        <v>300776</v>
      </c>
      <c r="P3096">
        <f>SUMIFS(COT!G:G,COT!$A:$A,YEAR(daily!$A3096),COT!$B:$B,WEEKNUM(daily!$A3096))</f>
        <v>176868</v>
      </c>
      <c r="Q3096">
        <f>SUMIFS(COT!H:H,COT!$A:$A,YEAR(daily!$A3096),COT!$B:$B,WEEKNUM(daily!$A3096))</f>
        <v>412677</v>
      </c>
      <c r="R3096">
        <f>SUMIFS(COT!I:I,COT!$A:$A,YEAR(daily!$A3096),COT!$B:$B,WEEKNUM(daily!$A3096))</f>
        <v>643928</v>
      </c>
      <c r="S3096">
        <f>SUMIFS(COT!J:J,COT!$A:$A,YEAR(daily!$A3096),COT!$B:$B,WEEKNUM(daily!$A3096))</f>
        <v>771762</v>
      </c>
      <c r="T3096">
        <f>SUMIFS(COT!K:K,COT!$A:$A,YEAR(daily!$A3096),COT!$B:$B,WEEKNUM(daily!$A3096))</f>
        <v>74745</v>
      </c>
      <c r="U3096">
        <f>SUMIFS(COT!L:L,COT!$A:$A,YEAR(daily!$A3096),COT!$B:$B,WEEKNUM(daily!$A3096))</f>
        <v>70819</v>
      </c>
      <c r="V3096">
        <f>SUMIFS(COT!M:M,COT!$A:$A,YEAR(daily!$A3096),COT!$B:$B,WEEKNUM(daily!$A3096))</f>
        <v>102</v>
      </c>
      <c r="W3096">
        <f>SUMIFS(COT!N:N,COT!$A:$A,YEAR(daily!$A3096),COT!$B:$B,WEEKNUM(daily!$A3096))</f>
        <v>96</v>
      </c>
      <c r="X3096">
        <f>SUMIFS(COT!O:O,COT!$A:$A,YEAR(daily!$A3096),COT!$B:$B,WEEKNUM(daily!$A3096))</f>
        <v>145</v>
      </c>
      <c r="Y3096">
        <f>SUMIFS(COT!P:P,COT!$A:$A,YEAR(daily!$A3096),COT!$B:$B,WEEKNUM(daily!$A3096))</f>
        <v>91</v>
      </c>
      <c r="Z3096">
        <f>SUMIFS(COT!Q:Q,COT!$A:$A,YEAR(daily!$A3096),COT!$B:$B,WEEKNUM(daily!$A3096))</f>
        <v>93</v>
      </c>
      <c r="AA3096">
        <f>SUMIFS(Saudi!B:B,Saudi!$A:$A,YEAR(daily!$A3096))</f>
        <v>1247.3979999999999</v>
      </c>
      <c r="AB3096">
        <f>SUMIFS(Saudi!C:C,Saudi!$A:$A,YEAR(daily!$A3096))</f>
        <v>917.10500000000002</v>
      </c>
      <c r="AC3096">
        <f>SUMIFS(Saudi!F:F,Saudi!$A:$A,YEAR(daily!$A3096))</f>
        <v>4333558</v>
      </c>
      <c r="AD3096">
        <f>SUMIFS(Saudi!G:G,Saudi!$A:$A,YEAR(daily!$A3096))</f>
        <v>94.208739238439748</v>
      </c>
      <c r="AE3096">
        <f>SUMIFS(Saudi!H:H,Saudi!$A:$A,YEAR(daily!$A3096))</f>
        <v>408259035.59665447</v>
      </c>
      <c r="AF3096" s="5">
        <f t="shared" si="121"/>
        <v>6</v>
      </c>
      <c r="AG3096" s="5">
        <f t="shared" si="122"/>
        <v>2012</v>
      </c>
    </row>
    <row r="3097" spans="1:33">
      <c r="A3097" s="3">
        <v>41080</v>
      </c>
      <c r="B3097" s="1">
        <v>1514</v>
      </c>
      <c r="C3097" s="1">
        <v>131887</v>
      </c>
      <c r="D3097" s="1">
        <v>73294</v>
      </c>
      <c r="E3097" s="1">
        <v>81.8</v>
      </c>
      <c r="F3097" s="1">
        <v>81.84</v>
      </c>
      <c r="G3097" s="1">
        <v>82.23</v>
      </c>
      <c r="H3097" s="2">
        <v>52.8</v>
      </c>
      <c r="I3097" s="2">
        <v>31.7</v>
      </c>
      <c r="J3097" s="2">
        <v>90.7</v>
      </c>
      <c r="K3097" s="2">
        <v>89.9</v>
      </c>
      <c r="L3097">
        <f>SUMIFS(US!B:B,US!$D:$D,YEAR(daily!$A3097),US!$E:$E,MONTH(daily!$A3097))</f>
        <v>10895</v>
      </c>
      <c r="M3097">
        <f>SUMIFS(US!C:C,US!$D:$D,YEAR(daily!$A3097),US!$E:$E,MONTH(daily!$A3097))</f>
        <v>18857</v>
      </c>
      <c r="N3097">
        <f>SUMIFS(COT!E:E,COT!$A:$A,YEAR(daily!$A3097),COT!$B:$B,WEEKNUM(daily!$A3097))</f>
        <v>1432126</v>
      </c>
      <c r="O3097">
        <f>SUMIFS(COT!F:F,COT!$A:$A,YEAR(daily!$A3097),COT!$B:$B,WEEKNUM(daily!$A3097))</f>
        <v>300776</v>
      </c>
      <c r="P3097">
        <f>SUMIFS(COT!G:G,COT!$A:$A,YEAR(daily!$A3097),COT!$B:$B,WEEKNUM(daily!$A3097))</f>
        <v>176868</v>
      </c>
      <c r="Q3097">
        <f>SUMIFS(COT!H:H,COT!$A:$A,YEAR(daily!$A3097),COT!$B:$B,WEEKNUM(daily!$A3097))</f>
        <v>412677</v>
      </c>
      <c r="R3097">
        <f>SUMIFS(COT!I:I,COT!$A:$A,YEAR(daily!$A3097),COT!$B:$B,WEEKNUM(daily!$A3097))</f>
        <v>643928</v>
      </c>
      <c r="S3097">
        <f>SUMIFS(COT!J:J,COT!$A:$A,YEAR(daily!$A3097),COT!$B:$B,WEEKNUM(daily!$A3097))</f>
        <v>771762</v>
      </c>
      <c r="T3097">
        <f>SUMIFS(COT!K:K,COT!$A:$A,YEAR(daily!$A3097),COT!$B:$B,WEEKNUM(daily!$A3097))</f>
        <v>74745</v>
      </c>
      <c r="U3097">
        <f>SUMIFS(COT!L:L,COT!$A:$A,YEAR(daily!$A3097),COT!$B:$B,WEEKNUM(daily!$A3097))</f>
        <v>70819</v>
      </c>
      <c r="V3097">
        <f>SUMIFS(COT!M:M,COT!$A:$A,YEAR(daily!$A3097),COT!$B:$B,WEEKNUM(daily!$A3097))</f>
        <v>102</v>
      </c>
      <c r="W3097">
        <f>SUMIFS(COT!N:N,COT!$A:$A,YEAR(daily!$A3097),COT!$B:$B,WEEKNUM(daily!$A3097))</f>
        <v>96</v>
      </c>
      <c r="X3097">
        <f>SUMIFS(COT!O:O,COT!$A:$A,YEAR(daily!$A3097),COT!$B:$B,WEEKNUM(daily!$A3097))</f>
        <v>145</v>
      </c>
      <c r="Y3097">
        <f>SUMIFS(COT!P:P,COT!$A:$A,YEAR(daily!$A3097),COT!$B:$B,WEEKNUM(daily!$A3097))</f>
        <v>91</v>
      </c>
      <c r="Z3097">
        <f>SUMIFS(COT!Q:Q,COT!$A:$A,YEAR(daily!$A3097),COT!$B:$B,WEEKNUM(daily!$A3097))</f>
        <v>93</v>
      </c>
      <c r="AA3097">
        <f>SUMIFS(Saudi!B:B,Saudi!$A:$A,YEAR(daily!$A3097))</f>
        <v>1247.3979999999999</v>
      </c>
      <c r="AB3097">
        <f>SUMIFS(Saudi!C:C,Saudi!$A:$A,YEAR(daily!$A3097))</f>
        <v>917.10500000000002</v>
      </c>
      <c r="AC3097">
        <f>SUMIFS(Saudi!F:F,Saudi!$A:$A,YEAR(daily!$A3097))</f>
        <v>4333558</v>
      </c>
      <c r="AD3097">
        <f>SUMIFS(Saudi!G:G,Saudi!$A:$A,YEAR(daily!$A3097))</f>
        <v>94.208739238439748</v>
      </c>
      <c r="AE3097">
        <f>SUMIFS(Saudi!H:H,Saudi!$A:$A,YEAR(daily!$A3097))</f>
        <v>408259035.59665447</v>
      </c>
      <c r="AF3097" s="5">
        <f t="shared" si="121"/>
        <v>6</v>
      </c>
      <c r="AG3097" s="5">
        <f t="shared" si="122"/>
        <v>2012</v>
      </c>
    </row>
    <row r="3098" spans="1:33">
      <c r="A3098" s="3">
        <v>41081</v>
      </c>
      <c r="B3098" s="1">
        <v>302045</v>
      </c>
      <c r="C3098" s="1">
        <v>77488</v>
      </c>
      <c r="D3098" s="1">
        <v>67771</v>
      </c>
      <c r="E3098" s="1">
        <v>78.2</v>
      </c>
      <c r="F3098" s="1">
        <v>78.95</v>
      </c>
      <c r="G3098" s="1">
        <v>79.400000000000006</v>
      </c>
      <c r="H3098" s="2">
        <v>52.8</v>
      </c>
      <c r="I3098" s="2">
        <v>31.7</v>
      </c>
      <c r="J3098" s="2">
        <v>90.7</v>
      </c>
      <c r="K3098" s="2">
        <v>89.9</v>
      </c>
      <c r="L3098">
        <f>SUMIFS(US!B:B,US!$D:$D,YEAR(daily!$A3098),US!$E:$E,MONTH(daily!$A3098))</f>
        <v>10895</v>
      </c>
      <c r="M3098">
        <f>SUMIFS(US!C:C,US!$D:$D,YEAR(daily!$A3098),US!$E:$E,MONTH(daily!$A3098))</f>
        <v>18857</v>
      </c>
      <c r="N3098">
        <f>SUMIFS(COT!E:E,COT!$A:$A,YEAR(daily!$A3098),COT!$B:$B,WEEKNUM(daily!$A3098))</f>
        <v>1432126</v>
      </c>
      <c r="O3098">
        <f>SUMIFS(COT!F:F,COT!$A:$A,YEAR(daily!$A3098),COT!$B:$B,WEEKNUM(daily!$A3098))</f>
        <v>300776</v>
      </c>
      <c r="P3098">
        <f>SUMIFS(COT!G:G,COT!$A:$A,YEAR(daily!$A3098),COT!$B:$B,WEEKNUM(daily!$A3098))</f>
        <v>176868</v>
      </c>
      <c r="Q3098">
        <f>SUMIFS(COT!H:H,COT!$A:$A,YEAR(daily!$A3098),COT!$B:$B,WEEKNUM(daily!$A3098))</f>
        <v>412677</v>
      </c>
      <c r="R3098">
        <f>SUMIFS(COT!I:I,COT!$A:$A,YEAR(daily!$A3098),COT!$B:$B,WEEKNUM(daily!$A3098))</f>
        <v>643928</v>
      </c>
      <c r="S3098">
        <f>SUMIFS(COT!J:J,COT!$A:$A,YEAR(daily!$A3098),COT!$B:$B,WEEKNUM(daily!$A3098))</f>
        <v>771762</v>
      </c>
      <c r="T3098">
        <f>SUMIFS(COT!K:K,COT!$A:$A,YEAR(daily!$A3098),COT!$B:$B,WEEKNUM(daily!$A3098))</f>
        <v>74745</v>
      </c>
      <c r="U3098">
        <f>SUMIFS(COT!L:L,COT!$A:$A,YEAR(daily!$A3098),COT!$B:$B,WEEKNUM(daily!$A3098))</f>
        <v>70819</v>
      </c>
      <c r="V3098">
        <f>SUMIFS(COT!M:M,COT!$A:$A,YEAR(daily!$A3098),COT!$B:$B,WEEKNUM(daily!$A3098))</f>
        <v>102</v>
      </c>
      <c r="W3098">
        <f>SUMIFS(COT!N:N,COT!$A:$A,YEAR(daily!$A3098),COT!$B:$B,WEEKNUM(daily!$A3098))</f>
        <v>96</v>
      </c>
      <c r="X3098">
        <f>SUMIFS(COT!O:O,COT!$A:$A,YEAR(daily!$A3098),COT!$B:$B,WEEKNUM(daily!$A3098))</f>
        <v>145</v>
      </c>
      <c r="Y3098">
        <f>SUMIFS(COT!P:P,COT!$A:$A,YEAR(daily!$A3098),COT!$B:$B,WEEKNUM(daily!$A3098))</f>
        <v>91</v>
      </c>
      <c r="Z3098">
        <f>SUMIFS(COT!Q:Q,COT!$A:$A,YEAR(daily!$A3098),COT!$B:$B,WEEKNUM(daily!$A3098))</f>
        <v>93</v>
      </c>
      <c r="AA3098">
        <f>SUMIFS(Saudi!B:B,Saudi!$A:$A,YEAR(daily!$A3098))</f>
        <v>1247.3979999999999</v>
      </c>
      <c r="AB3098">
        <f>SUMIFS(Saudi!C:C,Saudi!$A:$A,YEAR(daily!$A3098))</f>
        <v>917.10500000000002</v>
      </c>
      <c r="AC3098">
        <f>SUMIFS(Saudi!F:F,Saudi!$A:$A,YEAR(daily!$A3098))</f>
        <v>4333558</v>
      </c>
      <c r="AD3098">
        <f>SUMIFS(Saudi!G:G,Saudi!$A:$A,YEAR(daily!$A3098))</f>
        <v>94.208739238439748</v>
      </c>
      <c r="AE3098">
        <f>SUMIFS(Saudi!H:H,Saudi!$A:$A,YEAR(daily!$A3098))</f>
        <v>408259035.59665447</v>
      </c>
      <c r="AF3098" s="5">
        <f t="shared" si="121"/>
        <v>6</v>
      </c>
      <c r="AG3098" s="5">
        <f t="shared" si="122"/>
        <v>2012</v>
      </c>
    </row>
    <row r="3099" spans="1:33">
      <c r="A3099" s="3">
        <v>41082</v>
      </c>
      <c r="B3099" s="1">
        <v>296857</v>
      </c>
      <c r="C3099" s="1">
        <v>78503</v>
      </c>
      <c r="D3099" s="1">
        <v>69737</v>
      </c>
      <c r="E3099" s="1">
        <v>79.760000000000005</v>
      </c>
      <c r="F3099" s="1">
        <v>80.510000000000005</v>
      </c>
      <c r="G3099" s="1">
        <v>80.94</v>
      </c>
      <c r="H3099" s="2">
        <v>52.8</v>
      </c>
      <c r="I3099" s="2">
        <v>31.7</v>
      </c>
      <c r="J3099" s="2">
        <v>90.7</v>
      </c>
      <c r="K3099" s="2">
        <v>89.9</v>
      </c>
      <c r="L3099">
        <f>SUMIFS(US!B:B,US!$D:$D,YEAR(daily!$A3099),US!$E:$E,MONTH(daily!$A3099))</f>
        <v>10895</v>
      </c>
      <c r="M3099">
        <f>SUMIFS(US!C:C,US!$D:$D,YEAR(daily!$A3099),US!$E:$E,MONTH(daily!$A3099))</f>
        <v>18857</v>
      </c>
      <c r="N3099">
        <f>SUMIFS(COT!E:E,COT!$A:$A,YEAR(daily!$A3099),COT!$B:$B,WEEKNUM(daily!$A3099))</f>
        <v>1432126</v>
      </c>
      <c r="O3099">
        <f>SUMIFS(COT!F:F,COT!$A:$A,YEAR(daily!$A3099),COT!$B:$B,WEEKNUM(daily!$A3099))</f>
        <v>300776</v>
      </c>
      <c r="P3099">
        <f>SUMIFS(COT!G:G,COT!$A:$A,YEAR(daily!$A3099),COT!$B:$B,WEEKNUM(daily!$A3099))</f>
        <v>176868</v>
      </c>
      <c r="Q3099">
        <f>SUMIFS(COT!H:H,COT!$A:$A,YEAR(daily!$A3099),COT!$B:$B,WEEKNUM(daily!$A3099))</f>
        <v>412677</v>
      </c>
      <c r="R3099">
        <f>SUMIFS(COT!I:I,COT!$A:$A,YEAR(daily!$A3099),COT!$B:$B,WEEKNUM(daily!$A3099))</f>
        <v>643928</v>
      </c>
      <c r="S3099">
        <f>SUMIFS(COT!J:J,COT!$A:$A,YEAR(daily!$A3099),COT!$B:$B,WEEKNUM(daily!$A3099))</f>
        <v>771762</v>
      </c>
      <c r="T3099">
        <f>SUMIFS(COT!K:K,COT!$A:$A,YEAR(daily!$A3099),COT!$B:$B,WEEKNUM(daily!$A3099))</f>
        <v>74745</v>
      </c>
      <c r="U3099">
        <f>SUMIFS(COT!L:L,COT!$A:$A,YEAR(daily!$A3099),COT!$B:$B,WEEKNUM(daily!$A3099))</f>
        <v>70819</v>
      </c>
      <c r="V3099">
        <f>SUMIFS(COT!M:M,COT!$A:$A,YEAR(daily!$A3099),COT!$B:$B,WEEKNUM(daily!$A3099))</f>
        <v>102</v>
      </c>
      <c r="W3099">
        <f>SUMIFS(COT!N:N,COT!$A:$A,YEAR(daily!$A3099),COT!$B:$B,WEEKNUM(daily!$A3099))</f>
        <v>96</v>
      </c>
      <c r="X3099">
        <f>SUMIFS(COT!O:O,COT!$A:$A,YEAR(daily!$A3099),COT!$B:$B,WEEKNUM(daily!$A3099))</f>
        <v>145</v>
      </c>
      <c r="Y3099">
        <f>SUMIFS(COT!P:P,COT!$A:$A,YEAR(daily!$A3099),COT!$B:$B,WEEKNUM(daily!$A3099))</f>
        <v>91</v>
      </c>
      <c r="Z3099">
        <f>SUMIFS(COT!Q:Q,COT!$A:$A,YEAR(daily!$A3099),COT!$B:$B,WEEKNUM(daily!$A3099))</f>
        <v>93</v>
      </c>
      <c r="AA3099">
        <f>SUMIFS(Saudi!B:B,Saudi!$A:$A,YEAR(daily!$A3099))</f>
        <v>1247.3979999999999</v>
      </c>
      <c r="AB3099">
        <f>SUMIFS(Saudi!C:C,Saudi!$A:$A,YEAR(daily!$A3099))</f>
        <v>917.10500000000002</v>
      </c>
      <c r="AC3099">
        <f>SUMIFS(Saudi!F:F,Saudi!$A:$A,YEAR(daily!$A3099))</f>
        <v>4333558</v>
      </c>
      <c r="AD3099">
        <f>SUMIFS(Saudi!G:G,Saudi!$A:$A,YEAR(daily!$A3099))</f>
        <v>94.208739238439748</v>
      </c>
      <c r="AE3099">
        <f>SUMIFS(Saudi!H:H,Saudi!$A:$A,YEAR(daily!$A3099))</f>
        <v>408259035.59665447</v>
      </c>
      <c r="AF3099" s="5">
        <f t="shared" si="121"/>
        <v>6</v>
      </c>
      <c r="AG3099" s="5">
        <f t="shared" si="122"/>
        <v>2012</v>
      </c>
    </row>
    <row r="3100" spans="1:33">
      <c r="A3100" s="3">
        <v>41085</v>
      </c>
      <c r="B3100" s="1">
        <v>292768</v>
      </c>
      <c r="C3100" s="1">
        <v>78130</v>
      </c>
      <c r="D3100" s="1">
        <v>71088</v>
      </c>
      <c r="E3100" s="1">
        <v>79.209999999999994</v>
      </c>
      <c r="F3100" s="1">
        <v>80.010000000000005</v>
      </c>
      <c r="G3100" s="1">
        <v>80.44</v>
      </c>
      <c r="H3100" s="2">
        <v>52.8</v>
      </c>
      <c r="I3100" s="2">
        <v>31.7</v>
      </c>
      <c r="J3100" s="2">
        <v>90.7</v>
      </c>
      <c r="K3100" s="2">
        <v>89.9</v>
      </c>
      <c r="L3100">
        <f>SUMIFS(US!B:B,US!$D:$D,YEAR(daily!$A3100),US!$E:$E,MONTH(daily!$A3100))</f>
        <v>10895</v>
      </c>
      <c r="M3100">
        <f>SUMIFS(US!C:C,US!$D:$D,YEAR(daily!$A3100),US!$E:$E,MONTH(daily!$A3100))</f>
        <v>18857</v>
      </c>
      <c r="N3100">
        <f>SUMIFS(COT!E:E,COT!$A:$A,YEAR(daily!$A3100),COT!$B:$B,WEEKNUM(daily!$A3100))</f>
        <v>1432162</v>
      </c>
      <c r="O3100">
        <f>SUMIFS(COT!F:F,COT!$A:$A,YEAR(daily!$A3100),COT!$B:$B,WEEKNUM(daily!$A3100))</f>
        <v>295571</v>
      </c>
      <c r="P3100">
        <f>SUMIFS(COT!G:G,COT!$A:$A,YEAR(daily!$A3100),COT!$B:$B,WEEKNUM(daily!$A3100))</f>
        <v>182738</v>
      </c>
      <c r="Q3100">
        <f>SUMIFS(COT!H:H,COT!$A:$A,YEAR(daily!$A3100),COT!$B:$B,WEEKNUM(daily!$A3100))</f>
        <v>410508</v>
      </c>
      <c r="R3100">
        <f>SUMIFS(COT!I:I,COT!$A:$A,YEAR(daily!$A3100),COT!$B:$B,WEEKNUM(daily!$A3100))</f>
        <v>650111</v>
      </c>
      <c r="S3100">
        <f>SUMIFS(COT!J:J,COT!$A:$A,YEAR(daily!$A3100),COT!$B:$B,WEEKNUM(daily!$A3100))</f>
        <v>771985</v>
      </c>
      <c r="T3100">
        <f>SUMIFS(COT!K:K,COT!$A:$A,YEAR(daily!$A3100),COT!$B:$B,WEEKNUM(daily!$A3100))</f>
        <v>75972</v>
      </c>
      <c r="U3100">
        <f>SUMIFS(COT!L:L,COT!$A:$A,YEAR(daily!$A3100),COT!$B:$B,WEEKNUM(daily!$A3100))</f>
        <v>66931</v>
      </c>
      <c r="V3100">
        <f>SUMIFS(COT!M:M,COT!$A:$A,YEAR(daily!$A3100),COT!$B:$B,WEEKNUM(daily!$A3100))</f>
        <v>107</v>
      </c>
      <c r="W3100">
        <f>SUMIFS(COT!N:N,COT!$A:$A,YEAR(daily!$A3100),COT!$B:$B,WEEKNUM(daily!$A3100))</f>
        <v>108</v>
      </c>
      <c r="X3100">
        <f>SUMIFS(COT!O:O,COT!$A:$A,YEAR(daily!$A3100),COT!$B:$B,WEEKNUM(daily!$A3100))</f>
        <v>145</v>
      </c>
      <c r="Y3100">
        <f>SUMIFS(COT!P:P,COT!$A:$A,YEAR(daily!$A3100),COT!$B:$B,WEEKNUM(daily!$A3100))</f>
        <v>89</v>
      </c>
      <c r="Z3100">
        <f>SUMIFS(COT!Q:Q,COT!$A:$A,YEAR(daily!$A3100),COT!$B:$B,WEEKNUM(daily!$A3100))</f>
        <v>96</v>
      </c>
      <c r="AA3100">
        <f>SUMIFS(Saudi!B:B,Saudi!$A:$A,YEAR(daily!$A3100))</f>
        <v>1247.3979999999999</v>
      </c>
      <c r="AB3100">
        <f>SUMIFS(Saudi!C:C,Saudi!$A:$A,YEAR(daily!$A3100))</f>
        <v>917.10500000000002</v>
      </c>
      <c r="AC3100">
        <f>SUMIFS(Saudi!F:F,Saudi!$A:$A,YEAR(daily!$A3100))</f>
        <v>4333558</v>
      </c>
      <c r="AD3100">
        <f>SUMIFS(Saudi!G:G,Saudi!$A:$A,YEAR(daily!$A3100))</f>
        <v>94.208739238439748</v>
      </c>
      <c r="AE3100">
        <f>SUMIFS(Saudi!H:H,Saudi!$A:$A,YEAR(daily!$A3100))</f>
        <v>408259035.59665447</v>
      </c>
      <c r="AF3100" s="5">
        <f t="shared" si="121"/>
        <v>6</v>
      </c>
      <c r="AG3100" s="5">
        <f t="shared" si="122"/>
        <v>2012</v>
      </c>
    </row>
    <row r="3101" spans="1:33">
      <c r="A3101" s="3">
        <v>41086</v>
      </c>
      <c r="B3101" s="1">
        <v>295352</v>
      </c>
      <c r="C3101" s="1">
        <v>80249</v>
      </c>
      <c r="D3101" s="1">
        <v>72479</v>
      </c>
      <c r="E3101" s="1">
        <v>79.36</v>
      </c>
      <c r="F3101" s="1">
        <v>80.180000000000007</v>
      </c>
      <c r="G3101" s="1">
        <v>80.63</v>
      </c>
      <c r="H3101" s="2">
        <v>52.8</v>
      </c>
      <c r="I3101" s="2">
        <v>31.7</v>
      </c>
      <c r="J3101" s="2">
        <v>90.7</v>
      </c>
      <c r="K3101" s="2">
        <v>89.9</v>
      </c>
      <c r="L3101">
        <f>SUMIFS(US!B:B,US!$D:$D,YEAR(daily!$A3101),US!$E:$E,MONTH(daily!$A3101))</f>
        <v>10895</v>
      </c>
      <c r="M3101">
        <f>SUMIFS(US!C:C,US!$D:$D,YEAR(daily!$A3101),US!$E:$E,MONTH(daily!$A3101))</f>
        <v>18857</v>
      </c>
      <c r="N3101">
        <f>SUMIFS(COT!E:E,COT!$A:$A,YEAR(daily!$A3101),COT!$B:$B,WEEKNUM(daily!$A3101))</f>
        <v>1432162</v>
      </c>
      <c r="O3101">
        <f>SUMIFS(COT!F:F,COT!$A:$A,YEAR(daily!$A3101),COT!$B:$B,WEEKNUM(daily!$A3101))</f>
        <v>295571</v>
      </c>
      <c r="P3101">
        <f>SUMIFS(COT!G:G,COT!$A:$A,YEAR(daily!$A3101),COT!$B:$B,WEEKNUM(daily!$A3101))</f>
        <v>182738</v>
      </c>
      <c r="Q3101">
        <f>SUMIFS(COT!H:H,COT!$A:$A,YEAR(daily!$A3101),COT!$B:$B,WEEKNUM(daily!$A3101))</f>
        <v>410508</v>
      </c>
      <c r="R3101">
        <f>SUMIFS(COT!I:I,COT!$A:$A,YEAR(daily!$A3101),COT!$B:$B,WEEKNUM(daily!$A3101))</f>
        <v>650111</v>
      </c>
      <c r="S3101">
        <f>SUMIFS(COT!J:J,COT!$A:$A,YEAR(daily!$A3101),COT!$B:$B,WEEKNUM(daily!$A3101))</f>
        <v>771985</v>
      </c>
      <c r="T3101">
        <f>SUMIFS(COT!K:K,COT!$A:$A,YEAR(daily!$A3101),COT!$B:$B,WEEKNUM(daily!$A3101))</f>
        <v>75972</v>
      </c>
      <c r="U3101">
        <f>SUMIFS(COT!L:L,COT!$A:$A,YEAR(daily!$A3101),COT!$B:$B,WEEKNUM(daily!$A3101))</f>
        <v>66931</v>
      </c>
      <c r="V3101">
        <f>SUMIFS(COT!M:M,COT!$A:$A,YEAR(daily!$A3101),COT!$B:$B,WEEKNUM(daily!$A3101))</f>
        <v>107</v>
      </c>
      <c r="W3101">
        <f>SUMIFS(COT!N:N,COT!$A:$A,YEAR(daily!$A3101),COT!$B:$B,WEEKNUM(daily!$A3101))</f>
        <v>108</v>
      </c>
      <c r="X3101">
        <f>SUMIFS(COT!O:O,COT!$A:$A,YEAR(daily!$A3101),COT!$B:$B,WEEKNUM(daily!$A3101))</f>
        <v>145</v>
      </c>
      <c r="Y3101">
        <f>SUMIFS(COT!P:P,COT!$A:$A,YEAR(daily!$A3101),COT!$B:$B,WEEKNUM(daily!$A3101))</f>
        <v>89</v>
      </c>
      <c r="Z3101">
        <f>SUMIFS(COT!Q:Q,COT!$A:$A,YEAR(daily!$A3101),COT!$B:$B,WEEKNUM(daily!$A3101))</f>
        <v>96</v>
      </c>
      <c r="AA3101">
        <f>SUMIFS(Saudi!B:B,Saudi!$A:$A,YEAR(daily!$A3101))</f>
        <v>1247.3979999999999</v>
      </c>
      <c r="AB3101">
        <f>SUMIFS(Saudi!C:C,Saudi!$A:$A,YEAR(daily!$A3101))</f>
        <v>917.10500000000002</v>
      </c>
      <c r="AC3101">
        <f>SUMIFS(Saudi!F:F,Saudi!$A:$A,YEAR(daily!$A3101))</f>
        <v>4333558</v>
      </c>
      <c r="AD3101">
        <f>SUMIFS(Saudi!G:G,Saudi!$A:$A,YEAR(daily!$A3101))</f>
        <v>94.208739238439748</v>
      </c>
      <c r="AE3101">
        <f>SUMIFS(Saudi!H:H,Saudi!$A:$A,YEAR(daily!$A3101))</f>
        <v>408259035.59665447</v>
      </c>
      <c r="AF3101" s="5">
        <f t="shared" si="121"/>
        <v>6</v>
      </c>
      <c r="AG3101" s="5">
        <f t="shared" si="122"/>
        <v>2012</v>
      </c>
    </row>
    <row r="3102" spans="1:33">
      <c r="A3102" s="3">
        <v>41087</v>
      </c>
      <c r="B3102" s="1">
        <v>287622</v>
      </c>
      <c r="C3102" s="1">
        <v>78775</v>
      </c>
      <c r="D3102" s="1">
        <v>71826</v>
      </c>
      <c r="E3102" s="1">
        <v>80.209999999999994</v>
      </c>
      <c r="F3102" s="1">
        <v>81.010000000000005</v>
      </c>
      <c r="G3102" s="1">
        <v>81.459999999999994</v>
      </c>
      <c r="H3102" s="2">
        <v>52.8</v>
      </c>
      <c r="I3102" s="2">
        <v>31.7</v>
      </c>
      <c r="J3102" s="2">
        <v>90.7</v>
      </c>
      <c r="K3102" s="2">
        <v>89.9</v>
      </c>
      <c r="L3102">
        <f>SUMIFS(US!B:B,US!$D:$D,YEAR(daily!$A3102),US!$E:$E,MONTH(daily!$A3102))</f>
        <v>10895</v>
      </c>
      <c r="M3102">
        <f>SUMIFS(US!C:C,US!$D:$D,YEAR(daily!$A3102),US!$E:$E,MONTH(daily!$A3102))</f>
        <v>18857</v>
      </c>
      <c r="N3102">
        <f>SUMIFS(COT!E:E,COT!$A:$A,YEAR(daily!$A3102),COT!$B:$B,WEEKNUM(daily!$A3102))</f>
        <v>1432162</v>
      </c>
      <c r="O3102">
        <f>SUMIFS(COT!F:F,COT!$A:$A,YEAR(daily!$A3102),COT!$B:$B,WEEKNUM(daily!$A3102))</f>
        <v>295571</v>
      </c>
      <c r="P3102">
        <f>SUMIFS(COT!G:G,COT!$A:$A,YEAR(daily!$A3102),COT!$B:$B,WEEKNUM(daily!$A3102))</f>
        <v>182738</v>
      </c>
      <c r="Q3102">
        <f>SUMIFS(COT!H:H,COT!$A:$A,YEAR(daily!$A3102),COT!$B:$B,WEEKNUM(daily!$A3102))</f>
        <v>410508</v>
      </c>
      <c r="R3102">
        <f>SUMIFS(COT!I:I,COT!$A:$A,YEAR(daily!$A3102),COT!$B:$B,WEEKNUM(daily!$A3102))</f>
        <v>650111</v>
      </c>
      <c r="S3102">
        <f>SUMIFS(COT!J:J,COT!$A:$A,YEAR(daily!$A3102),COT!$B:$B,WEEKNUM(daily!$A3102))</f>
        <v>771985</v>
      </c>
      <c r="T3102">
        <f>SUMIFS(COT!K:K,COT!$A:$A,YEAR(daily!$A3102),COT!$B:$B,WEEKNUM(daily!$A3102))</f>
        <v>75972</v>
      </c>
      <c r="U3102">
        <f>SUMIFS(COT!L:L,COT!$A:$A,YEAR(daily!$A3102),COT!$B:$B,WEEKNUM(daily!$A3102))</f>
        <v>66931</v>
      </c>
      <c r="V3102">
        <f>SUMIFS(COT!M:M,COT!$A:$A,YEAR(daily!$A3102),COT!$B:$B,WEEKNUM(daily!$A3102))</f>
        <v>107</v>
      </c>
      <c r="W3102">
        <f>SUMIFS(COT!N:N,COT!$A:$A,YEAR(daily!$A3102),COT!$B:$B,WEEKNUM(daily!$A3102))</f>
        <v>108</v>
      </c>
      <c r="X3102">
        <f>SUMIFS(COT!O:O,COT!$A:$A,YEAR(daily!$A3102),COT!$B:$B,WEEKNUM(daily!$A3102))</f>
        <v>145</v>
      </c>
      <c r="Y3102">
        <f>SUMIFS(COT!P:P,COT!$A:$A,YEAR(daily!$A3102),COT!$B:$B,WEEKNUM(daily!$A3102))</f>
        <v>89</v>
      </c>
      <c r="Z3102">
        <f>SUMIFS(COT!Q:Q,COT!$A:$A,YEAR(daily!$A3102),COT!$B:$B,WEEKNUM(daily!$A3102))</f>
        <v>96</v>
      </c>
      <c r="AA3102">
        <f>SUMIFS(Saudi!B:B,Saudi!$A:$A,YEAR(daily!$A3102))</f>
        <v>1247.3979999999999</v>
      </c>
      <c r="AB3102">
        <f>SUMIFS(Saudi!C:C,Saudi!$A:$A,YEAR(daily!$A3102))</f>
        <v>917.10500000000002</v>
      </c>
      <c r="AC3102">
        <f>SUMIFS(Saudi!F:F,Saudi!$A:$A,YEAR(daily!$A3102))</f>
        <v>4333558</v>
      </c>
      <c r="AD3102">
        <f>SUMIFS(Saudi!G:G,Saudi!$A:$A,YEAR(daily!$A3102))</f>
        <v>94.208739238439748</v>
      </c>
      <c r="AE3102">
        <f>SUMIFS(Saudi!H:H,Saudi!$A:$A,YEAR(daily!$A3102))</f>
        <v>408259035.59665447</v>
      </c>
      <c r="AF3102" s="5">
        <f t="shared" si="121"/>
        <v>6</v>
      </c>
      <c r="AG3102" s="5">
        <f t="shared" si="122"/>
        <v>2012</v>
      </c>
    </row>
    <row r="3103" spans="1:33">
      <c r="A3103" s="3">
        <v>41088</v>
      </c>
      <c r="B3103" s="1">
        <v>288527</v>
      </c>
      <c r="C3103" s="1">
        <v>80793</v>
      </c>
      <c r="D3103" s="1">
        <v>71434</v>
      </c>
      <c r="E3103" s="1">
        <v>77.69</v>
      </c>
      <c r="F3103" s="1">
        <v>78.53</v>
      </c>
      <c r="G3103" s="1">
        <v>79.010000000000005</v>
      </c>
      <c r="H3103" s="2">
        <v>52.8</v>
      </c>
      <c r="I3103" s="2">
        <v>31.7</v>
      </c>
      <c r="J3103" s="2">
        <v>90.7</v>
      </c>
      <c r="K3103" s="2">
        <v>89.9</v>
      </c>
      <c r="L3103">
        <f>SUMIFS(US!B:B,US!$D:$D,YEAR(daily!$A3103),US!$E:$E,MONTH(daily!$A3103))</f>
        <v>10895</v>
      </c>
      <c r="M3103">
        <f>SUMIFS(US!C:C,US!$D:$D,YEAR(daily!$A3103),US!$E:$E,MONTH(daily!$A3103))</f>
        <v>18857</v>
      </c>
      <c r="N3103">
        <f>SUMIFS(COT!E:E,COT!$A:$A,YEAR(daily!$A3103),COT!$B:$B,WEEKNUM(daily!$A3103))</f>
        <v>1432162</v>
      </c>
      <c r="O3103">
        <f>SUMIFS(COT!F:F,COT!$A:$A,YEAR(daily!$A3103),COT!$B:$B,WEEKNUM(daily!$A3103))</f>
        <v>295571</v>
      </c>
      <c r="P3103">
        <f>SUMIFS(COT!G:G,COT!$A:$A,YEAR(daily!$A3103),COT!$B:$B,WEEKNUM(daily!$A3103))</f>
        <v>182738</v>
      </c>
      <c r="Q3103">
        <f>SUMIFS(COT!H:H,COT!$A:$A,YEAR(daily!$A3103),COT!$B:$B,WEEKNUM(daily!$A3103))</f>
        <v>410508</v>
      </c>
      <c r="R3103">
        <f>SUMIFS(COT!I:I,COT!$A:$A,YEAR(daily!$A3103),COT!$B:$B,WEEKNUM(daily!$A3103))</f>
        <v>650111</v>
      </c>
      <c r="S3103">
        <f>SUMIFS(COT!J:J,COT!$A:$A,YEAR(daily!$A3103),COT!$B:$B,WEEKNUM(daily!$A3103))</f>
        <v>771985</v>
      </c>
      <c r="T3103">
        <f>SUMIFS(COT!K:K,COT!$A:$A,YEAR(daily!$A3103),COT!$B:$B,WEEKNUM(daily!$A3103))</f>
        <v>75972</v>
      </c>
      <c r="U3103">
        <f>SUMIFS(COT!L:L,COT!$A:$A,YEAR(daily!$A3103),COT!$B:$B,WEEKNUM(daily!$A3103))</f>
        <v>66931</v>
      </c>
      <c r="V3103">
        <f>SUMIFS(COT!M:M,COT!$A:$A,YEAR(daily!$A3103),COT!$B:$B,WEEKNUM(daily!$A3103))</f>
        <v>107</v>
      </c>
      <c r="W3103">
        <f>SUMIFS(COT!N:N,COT!$A:$A,YEAR(daily!$A3103),COT!$B:$B,WEEKNUM(daily!$A3103))</f>
        <v>108</v>
      </c>
      <c r="X3103">
        <f>SUMIFS(COT!O:O,COT!$A:$A,YEAR(daily!$A3103),COT!$B:$B,WEEKNUM(daily!$A3103))</f>
        <v>145</v>
      </c>
      <c r="Y3103">
        <f>SUMIFS(COT!P:P,COT!$A:$A,YEAR(daily!$A3103),COT!$B:$B,WEEKNUM(daily!$A3103))</f>
        <v>89</v>
      </c>
      <c r="Z3103">
        <f>SUMIFS(COT!Q:Q,COT!$A:$A,YEAR(daily!$A3103),COT!$B:$B,WEEKNUM(daily!$A3103))</f>
        <v>96</v>
      </c>
      <c r="AA3103">
        <f>SUMIFS(Saudi!B:B,Saudi!$A:$A,YEAR(daily!$A3103))</f>
        <v>1247.3979999999999</v>
      </c>
      <c r="AB3103">
        <f>SUMIFS(Saudi!C:C,Saudi!$A:$A,YEAR(daily!$A3103))</f>
        <v>917.10500000000002</v>
      </c>
      <c r="AC3103">
        <f>SUMIFS(Saudi!F:F,Saudi!$A:$A,YEAR(daily!$A3103))</f>
        <v>4333558</v>
      </c>
      <c r="AD3103">
        <f>SUMIFS(Saudi!G:G,Saudi!$A:$A,YEAR(daily!$A3103))</f>
        <v>94.208739238439748</v>
      </c>
      <c r="AE3103">
        <f>SUMIFS(Saudi!H:H,Saudi!$A:$A,YEAR(daily!$A3103))</f>
        <v>408259035.59665447</v>
      </c>
      <c r="AF3103" s="5">
        <f t="shared" si="121"/>
        <v>6</v>
      </c>
      <c r="AG3103" s="5">
        <f t="shared" si="122"/>
        <v>2012</v>
      </c>
    </row>
    <row r="3104" spans="1:33">
      <c r="A3104" s="3">
        <v>41089</v>
      </c>
      <c r="B3104" s="1">
        <v>280304</v>
      </c>
      <c r="C3104" s="1">
        <v>84338</v>
      </c>
      <c r="D3104" s="1">
        <v>73048</v>
      </c>
      <c r="E3104" s="1">
        <v>84.96</v>
      </c>
      <c r="F3104" s="1">
        <v>85.76</v>
      </c>
      <c r="G3104" s="1">
        <v>86.21</v>
      </c>
      <c r="H3104" s="2">
        <v>52.8</v>
      </c>
      <c r="I3104" s="2">
        <v>31.7</v>
      </c>
      <c r="J3104" s="2">
        <v>90.7</v>
      </c>
      <c r="K3104" s="2">
        <v>89.9</v>
      </c>
      <c r="L3104">
        <f>SUMIFS(US!B:B,US!$D:$D,YEAR(daily!$A3104),US!$E:$E,MONTH(daily!$A3104))</f>
        <v>10895</v>
      </c>
      <c r="M3104">
        <f>SUMIFS(US!C:C,US!$D:$D,YEAR(daily!$A3104),US!$E:$E,MONTH(daily!$A3104))</f>
        <v>18857</v>
      </c>
      <c r="N3104">
        <f>SUMIFS(COT!E:E,COT!$A:$A,YEAR(daily!$A3104),COT!$B:$B,WEEKNUM(daily!$A3104))</f>
        <v>1432162</v>
      </c>
      <c r="O3104">
        <f>SUMIFS(COT!F:F,COT!$A:$A,YEAR(daily!$A3104),COT!$B:$B,WEEKNUM(daily!$A3104))</f>
        <v>295571</v>
      </c>
      <c r="P3104">
        <f>SUMIFS(COT!G:G,COT!$A:$A,YEAR(daily!$A3104),COT!$B:$B,WEEKNUM(daily!$A3104))</f>
        <v>182738</v>
      </c>
      <c r="Q3104">
        <f>SUMIFS(COT!H:H,COT!$A:$A,YEAR(daily!$A3104),COT!$B:$B,WEEKNUM(daily!$A3104))</f>
        <v>410508</v>
      </c>
      <c r="R3104">
        <f>SUMIFS(COT!I:I,COT!$A:$A,YEAR(daily!$A3104),COT!$B:$B,WEEKNUM(daily!$A3104))</f>
        <v>650111</v>
      </c>
      <c r="S3104">
        <f>SUMIFS(COT!J:J,COT!$A:$A,YEAR(daily!$A3104),COT!$B:$B,WEEKNUM(daily!$A3104))</f>
        <v>771985</v>
      </c>
      <c r="T3104">
        <f>SUMIFS(COT!K:K,COT!$A:$A,YEAR(daily!$A3104),COT!$B:$B,WEEKNUM(daily!$A3104))</f>
        <v>75972</v>
      </c>
      <c r="U3104">
        <f>SUMIFS(COT!L:L,COT!$A:$A,YEAR(daily!$A3104),COT!$B:$B,WEEKNUM(daily!$A3104))</f>
        <v>66931</v>
      </c>
      <c r="V3104">
        <f>SUMIFS(COT!M:M,COT!$A:$A,YEAR(daily!$A3104),COT!$B:$B,WEEKNUM(daily!$A3104))</f>
        <v>107</v>
      </c>
      <c r="W3104">
        <f>SUMIFS(COT!N:N,COT!$A:$A,YEAR(daily!$A3104),COT!$B:$B,WEEKNUM(daily!$A3104))</f>
        <v>108</v>
      </c>
      <c r="X3104">
        <f>SUMIFS(COT!O:O,COT!$A:$A,YEAR(daily!$A3104),COT!$B:$B,WEEKNUM(daily!$A3104))</f>
        <v>145</v>
      </c>
      <c r="Y3104">
        <f>SUMIFS(COT!P:P,COT!$A:$A,YEAR(daily!$A3104),COT!$B:$B,WEEKNUM(daily!$A3104))</f>
        <v>89</v>
      </c>
      <c r="Z3104">
        <f>SUMIFS(COT!Q:Q,COT!$A:$A,YEAR(daily!$A3104),COT!$B:$B,WEEKNUM(daily!$A3104))</f>
        <v>96</v>
      </c>
      <c r="AA3104">
        <f>SUMIFS(Saudi!B:B,Saudi!$A:$A,YEAR(daily!$A3104))</f>
        <v>1247.3979999999999</v>
      </c>
      <c r="AB3104">
        <f>SUMIFS(Saudi!C:C,Saudi!$A:$A,YEAR(daily!$A3104))</f>
        <v>917.10500000000002</v>
      </c>
      <c r="AC3104">
        <f>SUMIFS(Saudi!F:F,Saudi!$A:$A,YEAR(daily!$A3104))</f>
        <v>4333558</v>
      </c>
      <c r="AD3104">
        <f>SUMIFS(Saudi!G:G,Saudi!$A:$A,YEAR(daily!$A3104))</f>
        <v>94.208739238439748</v>
      </c>
      <c r="AE3104">
        <f>SUMIFS(Saudi!H:H,Saudi!$A:$A,YEAR(daily!$A3104))</f>
        <v>408259035.59665447</v>
      </c>
      <c r="AF3104" s="5">
        <f t="shared" si="121"/>
        <v>6</v>
      </c>
      <c r="AG3104" s="5">
        <f t="shared" si="122"/>
        <v>2012</v>
      </c>
    </row>
    <row r="3105" spans="1:33">
      <c r="A3105" s="3">
        <v>41092</v>
      </c>
      <c r="B3105" s="1">
        <v>268000</v>
      </c>
      <c r="C3105" s="1">
        <v>81412</v>
      </c>
      <c r="D3105" s="1">
        <v>71112</v>
      </c>
      <c r="E3105" s="1">
        <v>83.75</v>
      </c>
      <c r="F3105" s="1">
        <v>84.54</v>
      </c>
      <c r="G3105" s="1">
        <v>84.98</v>
      </c>
      <c r="H3105" s="2">
        <v>52.8</v>
      </c>
      <c r="I3105" s="2">
        <v>31.7</v>
      </c>
      <c r="J3105" s="2">
        <v>90.7</v>
      </c>
      <c r="K3105" s="2">
        <v>89.9</v>
      </c>
      <c r="L3105">
        <f>SUMIFS(US!B:B,US!$D:$D,YEAR(daily!$A3105),US!$E:$E,MONTH(daily!$A3105))</f>
        <v>10932</v>
      </c>
      <c r="M3105">
        <f>SUMIFS(US!C:C,US!$D:$D,YEAR(daily!$A3105),US!$E:$E,MONTH(daily!$A3105))</f>
        <v>18515</v>
      </c>
      <c r="N3105">
        <f>SUMIFS(COT!E:E,COT!$A:$A,YEAR(daily!$A3105),COT!$B:$B,WEEKNUM(daily!$A3105))</f>
        <v>1432999</v>
      </c>
      <c r="O3105">
        <f>SUMIFS(COT!F:F,COT!$A:$A,YEAR(daily!$A3105),COT!$B:$B,WEEKNUM(daily!$A3105))</f>
        <v>319921</v>
      </c>
      <c r="P3105">
        <f>SUMIFS(COT!G:G,COT!$A:$A,YEAR(daily!$A3105),COT!$B:$B,WEEKNUM(daily!$A3105))</f>
        <v>188338</v>
      </c>
      <c r="Q3105">
        <f>SUMIFS(COT!H:H,COT!$A:$A,YEAR(daily!$A3105),COT!$B:$B,WEEKNUM(daily!$A3105))</f>
        <v>402152</v>
      </c>
      <c r="R3105">
        <f>SUMIFS(COT!I:I,COT!$A:$A,YEAR(daily!$A3105),COT!$B:$B,WEEKNUM(daily!$A3105))</f>
        <v>643391</v>
      </c>
      <c r="S3105">
        <f>SUMIFS(COT!J:J,COT!$A:$A,YEAR(daily!$A3105),COT!$B:$B,WEEKNUM(daily!$A3105))</f>
        <v>777352</v>
      </c>
      <c r="T3105">
        <f>SUMIFS(COT!K:K,COT!$A:$A,YEAR(daily!$A3105),COT!$B:$B,WEEKNUM(daily!$A3105))</f>
        <v>67535</v>
      </c>
      <c r="U3105">
        <f>SUMIFS(COT!L:L,COT!$A:$A,YEAR(daily!$A3105),COT!$B:$B,WEEKNUM(daily!$A3105))</f>
        <v>65157</v>
      </c>
      <c r="V3105">
        <f>SUMIFS(COT!M:M,COT!$A:$A,YEAR(daily!$A3105),COT!$B:$B,WEEKNUM(daily!$A3105))</f>
        <v>105</v>
      </c>
      <c r="W3105">
        <f>SUMIFS(COT!N:N,COT!$A:$A,YEAR(daily!$A3105),COT!$B:$B,WEEKNUM(daily!$A3105))</f>
        <v>100</v>
      </c>
      <c r="X3105">
        <f>SUMIFS(COT!O:O,COT!$A:$A,YEAR(daily!$A3105),COT!$B:$B,WEEKNUM(daily!$A3105))</f>
        <v>145</v>
      </c>
      <c r="Y3105">
        <f>SUMIFS(COT!P:P,COT!$A:$A,YEAR(daily!$A3105),COT!$B:$B,WEEKNUM(daily!$A3105))</f>
        <v>93</v>
      </c>
      <c r="Z3105">
        <f>SUMIFS(COT!Q:Q,COT!$A:$A,YEAR(daily!$A3105),COT!$B:$B,WEEKNUM(daily!$A3105))</f>
        <v>95</v>
      </c>
      <c r="AA3105">
        <f>SUMIFS(Saudi!B:B,Saudi!$A:$A,YEAR(daily!$A3105))</f>
        <v>1247.3979999999999</v>
      </c>
      <c r="AB3105">
        <f>SUMIFS(Saudi!C:C,Saudi!$A:$A,YEAR(daily!$A3105))</f>
        <v>917.10500000000002</v>
      </c>
      <c r="AC3105">
        <f>SUMIFS(Saudi!F:F,Saudi!$A:$A,YEAR(daily!$A3105))</f>
        <v>4333558</v>
      </c>
      <c r="AD3105">
        <f>SUMIFS(Saudi!G:G,Saudi!$A:$A,YEAR(daily!$A3105))</f>
        <v>94.208739238439748</v>
      </c>
      <c r="AE3105">
        <f>SUMIFS(Saudi!H:H,Saudi!$A:$A,YEAR(daily!$A3105))</f>
        <v>408259035.59665447</v>
      </c>
      <c r="AF3105" s="5">
        <f t="shared" si="121"/>
        <v>7</v>
      </c>
      <c r="AG3105" s="5">
        <f t="shared" si="122"/>
        <v>2012</v>
      </c>
    </row>
    <row r="3106" spans="1:33">
      <c r="A3106" s="3">
        <v>41093</v>
      </c>
      <c r="B3106" s="1">
        <v>264343</v>
      </c>
      <c r="C3106" s="1">
        <v>87306</v>
      </c>
      <c r="D3106" s="1">
        <v>70419</v>
      </c>
      <c r="E3106" s="1">
        <v>87.66</v>
      </c>
      <c r="F3106" s="1">
        <v>88.39</v>
      </c>
      <c r="G3106" s="1">
        <v>88.8</v>
      </c>
      <c r="H3106" s="2">
        <v>52.8</v>
      </c>
      <c r="I3106" s="2">
        <v>31.7</v>
      </c>
      <c r="J3106" s="2">
        <v>90.7</v>
      </c>
      <c r="K3106" s="2">
        <v>89.9</v>
      </c>
      <c r="L3106">
        <f>SUMIFS(US!B:B,US!$D:$D,YEAR(daily!$A3106),US!$E:$E,MONTH(daily!$A3106))</f>
        <v>10932</v>
      </c>
      <c r="M3106">
        <f>SUMIFS(US!C:C,US!$D:$D,YEAR(daily!$A3106),US!$E:$E,MONTH(daily!$A3106))</f>
        <v>18515</v>
      </c>
      <c r="N3106">
        <f>SUMIFS(COT!E:E,COT!$A:$A,YEAR(daily!$A3106),COT!$B:$B,WEEKNUM(daily!$A3106))</f>
        <v>1432999</v>
      </c>
      <c r="O3106">
        <f>SUMIFS(COT!F:F,COT!$A:$A,YEAR(daily!$A3106),COT!$B:$B,WEEKNUM(daily!$A3106))</f>
        <v>319921</v>
      </c>
      <c r="P3106">
        <f>SUMIFS(COT!G:G,COT!$A:$A,YEAR(daily!$A3106),COT!$B:$B,WEEKNUM(daily!$A3106))</f>
        <v>188338</v>
      </c>
      <c r="Q3106">
        <f>SUMIFS(COT!H:H,COT!$A:$A,YEAR(daily!$A3106),COT!$B:$B,WEEKNUM(daily!$A3106))</f>
        <v>402152</v>
      </c>
      <c r="R3106">
        <f>SUMIFS(COT!I:I,COT!$A:$A,YEAR(daily!$A3106),COT!$B:$B,WEEKNUM(daily!$A3106))</f>
        <v>643391</v>
      </c>
      <c r="S3106">
        <f>SUMIFS(COT!J:J,COT!$A:$A,YEAR(daily!$A3106),COT!$B:$B,WEEKNUM(daily!$A3106))</f>
        <v>777352</v>
      </c>
      <c r="T3106">
        <f>SUMIFS(COT!K:K,COT!$A:$A,YEAR(daily!$A3106),COT!$B:$B,WEEKNUM(daily!$A3106))</f>
        <v>67535</v>
      </c>
      <c r="U3106">
        <f>SUMIFS(COT!L:L,COT!$A:$A,YEAR(daily!$A3106),COT!$B:$B,WEEKNUM(daily!$A3106))</f>
        <v>65157</v>
      </c>
      <c r="V3106">
        <f>SUMIFS(COT!M:M,COT!$A:$A,YEAR(daily!$A3106),COT!$B:$B,WEEKNUM(daily!$A3106))</f>
        <v>105</v>
      </c>
      <c r="W3106">
        <f>SUMIFS(COT!N:N,COT!$A:$A,YEAR(daily!$A3106),COT!$B:$B,WEEKNUM(daily!$A3106))</f>
        <v>100</v>
      </c>
      <c r="X3106">
        <f>SUMIFS(COT!O:O,COT!$A:$A,YEAR(daily!$A3106),COT!$B:$B,WEEKNUM(daily!$A3106))</f>
        <v>145</v>
      </c>
      <c r="Y3106">
        <f>SUMIFS(COT!P:P,COT!$A:$A,YEAR(daily!$A3106),COT!$B:$B,WEEKNUM(daily!$A3106))</f>
        <v>93</v>
      </c>
      <c r="Z3106">
        <f>SUMIFS(COT!Q:Q,COT!$A:$A,YEAR(daily!$A3106),COT!$B:$B,WEEKNUM(daily!$A3106))</f>
        <v>95</v>
      </c>
      <c r="AA3106">
        <f>SUMIFS(Saudi!B:B,Saudi!$A:$A,YEAR(daily!$A3106))</f>
        <v>1247.3979999999999</v>
      </c>
      <c r="AB3106">
        <f>SUMIFS(Saudi!C:C,Saudi!$A:$A,YEAR(daily!$A3106))</f>
        <v>917.10500000000002</v>
      </c>
      <c r="AC3106">
        <f>SUMIFS(Saudi!F:F,Saudi!$A:$A,YEAR(daily!$A3106))</f>
        <v>4333558</v>
      </c>
      <c r="AD3106">
        <f>SUMIFS(Saudi!G:G,Saudi!$A:$A,YEAR(daily!$A3106))</f>
        <v>94.208739238439748</v>
      </c>
      <c r="AE3106">
        <f>SUMIFS(Saudi!H:H,Saudi!$A:$A,YEAR(daily!$A3106))</f>
        <v>408259035.59665447</v>
      </c>
      <c r="AF3106" s="5">
        <f t="shared" si="121"/>
        <v>7</v>
      </c>
      <c r="AG3106" s="5">
        <f t="shared" si="122"/>
        <v>2012</v>
      </c>
    </row>
    <row r="3107" spans="1:33">
      <c r="A3107" s="3">
        <v>41095</v>
      </c>
      <c r="B3107" s="1">
        <v>243773</v>
      </c>
      <c r="C3107" s="1">
        <v>83074</v>
      </c>
      <c r="D3107" s="1">
        <v>68948</v>
      </c>
      <c r="E3107" s="1">
        <v>87.22</v>
      </c>
      <c r="F3107" s="1">
        <v>87.94</v>
      </c>
      <c r="G3107" s="1">
        <v>88.37</v>
      </c>
      <c r="H3107" s="2">
        <v>52.8</v>
      </c>
      <c r="I3107" s="2">
        <v>31.7</v>
      </c>
      <c r="J3107" s="2">
        <v>90.7</v>
      </c>
      <c r="K3107" s="2">
        <v>89.9</v>
      </c>
      <c r="L3107">
        <f>SUMIFS(US!B:B,US!$D:$D,YEAR(daily!$A3107),US!$E:$E,MONTH(daily!$A3107))</f>
        <v>10932</v>
      </c>
      <c r="M3107">
        <f>SUMIFS(US!C:C,US!$D:$D,YEAR(daily!$A3107),US!$E:$E,MONTH(daily!$A3107))</f>
        <v>18515</v>
      </c>
      <c r="N3107">
        <f>SUMIFS(COT!E:E,COT!$A:$A,YEAR(daily!$A3107),COT!$B:$B,WEEKNUM(daily!$A3107))</f>
        <v>1432999</v>
      </c>
      <c r="O3107">
        <f>SUMIFS(COT!F:F,COT!$A:$A,YEAR(daily!$A3107),COT!$B:$B,WEEKNUM(daily!$A3107))</f>
        <v>319921</v>
      </c>
      <c r="P3107">
        <f>SUMIFS(COT!G:G,COT!$A:$A,YEAR(daily!$A3107),COT!$B:$B,WEEKNUM(daily!$A3107))</f>
        <v>188338</v>
      </c>
      <c r="Q3107">
        <f>SUMIFS(COT!H:H,COT!$A:$A,YEAR(daily!$A3107),COT!$B:$B,WEEKNUM(daily!$A3107))</f>
        <v>402152</v>
      </c>
      <c r="R3107">
        <f>SUMIFS(COT!I:I,COT!$A:$A,YEAR(daily!$A3107),COT!$B:$B,WEEKNUM(daily!$A3107))</f>
        <v>643391</v>
      </c>
      <c r="S3107">
        <f>SUMIFS(COT!J:J,COT!$A:$A,YEAR(daily!$A3107),COT!$B:$B,WEEKNUM(daily!$A3107))</f>
        <v>777352</v>
      </c>
      <c r="T3107">
        <f>SUMIFS(COT!K:K,COT!$A:$A,YEAR(daily!$A3107),COT!$B:$B,WEEKNUM(daily!$A3107))</f>
        <v>67535</v>
      </c>
      <c r="U3107">
        <f>SUMIFS(COT!L:L,COT!$A:$A,YEAR(daily!$A3107),COT!$B:$B,WEEKNUM(daily!$A3107))</f>
        <v>65157</v>
      </c>
      <c r="V3107">
        <f>SUMIFS(COT!M:M,COT!$A:$A,YEAR(daily!$A3107),COT!$B:$B,WEEKNUM(daily!$A3107))</f>
        <v>105</v>
      </c>
      <c r="W3107">
        <f>SUMIFS(COT!N:N,COT!$A:$A,YEAR(daily!$A3107),COT!$B:$B,WEEKNUM(daily!$A3107))</f>
        <v>100</v>
      </c>
      <c r="X3107">
        <f>SUMIFS(COT!O:O,COT!$A:$A,YEAR(daily!$A3107),COT!$B:$B,WEEKNUM(daily!$A3107))</f>
        <v>145</v>
      </c>
      <c r="Y3107">
        <f>SUMIFS(COT!P:P,COT!$A:$A,YEAR(daily!$A3107),COT!$B:$B,WEEKNUM(daily!$A3107))</f>
        <v>93</v>
      </c>
      <c r="Z3107">
        <f>SUMIFS(COT!Q:Q,COT!$A:$A,YEAR(daily!$A3107),COT!$B:$B,WEEKNUM(daily!$A3107))</f>
        <v>95</v>
      </c>
      <c r="AA3107">
        <f>SUMIFS(Saudi!B:B,Saudi!$A:$A,YEAR(daily!$A3107))</f>
        <v>1247.3979999999999</v>
      </c>
      <c r="AB3107">
        <f>SUMIFS(Saudi!C:C,Saudi!$A:$A,YEAR(daily!$A3107))</f>
        <v>917.10500000000002</v>
      </c>
      <c r="AC3107">
        <f>SUMIFS(Saudi!F:F,Saudi!$A:$A,YEAR(daily!$A3107))</f>
        <v>4333558</v>
      </c>
      <c r="AD3107">
        <f>SUMIFS(Saudi!G:G,Saudi!$A:$A,YEAR(daily!$A3107))</f>
        <v>94.208739238439748</v>
      </c>
      <c r="AE3107">
        <f>SUMIFS(Saudi!H:H,Saudi!$A:$A,YEAR(daily!$A3107))</f>
        <v>408259035.59665447</v>
      </c>
      <c r="AF3107" s="5">
        <f t="shared" si="121"/>
        <v>7</v>
      </c>
      <c r="AG3107" s="5">
        <f t="shared" si="122"/>
        <v>2012</v>
      </c>
    </row>
    <row r="3108" spans="1:33">
      <c r="A3108" s="3">
        <v>41096</v>
      </c>
      <c r="B3108" s="1">
        <v>230925</v>
      </c>
      <c r="C3108" s="1">
        <v>85199</v>
      </c>
      <c r="D3108" s="1">
        <v>67435</v>
      </c>
      <c r="E3108" s="1">
        <v>84.45</v>
      </c>
      <c r="F3108" s="1">
        <v>85.21</v>
      </c>
      <c r="G3108" s="1">
        <v>85.66</v>
      </c>
      <c r="H3108" s="2">
        <v>52.8</v>
      </c>
      <c r="I3108" s="2">
        <v>31.7</v>
      </c>
      <c r="J3108" s="2">
        <v>90.7</v>
      </c>
      <c r="K3108" s="2">
        <v>89.9</v>
      </c>
      <c r="L3108">
        <f>SUMIFS(US!B:B,US!$D:$D,YEAR(daily!$A3108),US!$E:$E,MONTH(daily!$A3108))</f>
        <v>10932</v>
      </c>
      <c r="M3108">
        <f>SUMIFS(US!C:C,US!$D:$D,YEAR(daily!$A3108),US!$E:$E,MONTH(daily!$A3108))</f>
        <v>18515</v>
      </c>
      <c r="N3108">
        <f>SUMIFS(COT!E:E,COT!$A:$A,YEAR(daily!$A3108),COT!$B:$B,WEEKNUM(daily!$A3108))</f>
        <v>1432999</v>
      </c>
      <c r="O3108">
        <f>SUMIFS(COT!F:F,COT!$A:$A,YEAR(daily!$A3108),COT!$B:$B,WEEKNUM(daily!$A3108))</f>
        <v>319921</v>
      </c>
      <c r="P3108">
        <f>SUMIFS(COT!G:G,COT!$A:$A,YEAR(daily!$A3108),COT!$B:$B,WEEKNUM(daily!$A3108))</f>
        <v>188338</v>
      </c>
      <c r="Q3108">
        <f>SUMIFS(COT!H:H,COT!$A:$A,YEAR(daily!$A3108),COT!$B:$B,WEEKNUM(daily!$A3108))</f>
        <v>402152</v>
      </c>
      <c r="R3108">
        <f>SUMIFS(COT!I:I,COT!$A:$A,YEAR(daily!$A3108),COT!$B:$B,WEEKNUM(daily!$A3108))</f>
        <v>643391</v>
      </c>
      <c r="S3108">
        <f>SUMIFS(COT!J:J,COT!$A:$A,YEAR(daily!$A3108),COT!$B:$B,WEEKNUM(daily!$A3108))</f>
        <v>777352</v>
      </c>
      <c r="T3108">
        <f>SUMIFS(COT!K:K,COT!$A:$A,YEAR(daily!$A3108),COT!$B:$B,WEEKNUM(daily!$A3108))</f>
        <v>67535</v>
      </c>
      <c r="U3108">
        <f>SUMIFS(COT!L:L,COT!$A:$A,YEAR(daily!$A3108),COT!$B:$B,WEEKNUM(daily!$A3108))</f>
        <v>65157</v>
      </c>
      <c r="V3108">
        <f>SUMIFS(COT!M:M,COT!$A:$A,YEAR(daily!$A3108),COT!$B:$B,WEEKNUM(daily!$A3108))</f>
        <v>105</v>
      </c>
      <c r="W3108">
        <f>SUMIFS(COT!N:N,COT!$A:$A,YEAR(daily!$A3108),COT!$B:$B,WEEKNUM(daily!$A3108))</f>
        <v>100</v>
      </c>
      <c r="X3108">
        <f>SUMIFS(COT!O:O,COT!$A:$A,YEAR(daily!$A3108),COT!$B:$B,WEEKNUM(daily!$A3108))</f>
        <v>145</v>
      </c>
      <c r="Y3108">
        <f>SUMIFS(COT!P:P,COT!$A:$A,YEAR(daily!$A3108),COT!$B:$B,WEEKNUM(daily!$A3108))</f>
        <v>93</v>
      </c>
      <c r="Z3108">
        <f>SUMIFS(COT!Q:Q,COT!$A:$A,YEAR(daily!$A3108),COT!$B:$B,WEEKNUM(daily!$A3108))</f>
        <v>95</v>
      </c>
      <c r="AA3108">
        <f>SUMIFS(Saudi!B:B,Saudi!$A:$A,YEAR(daily!$A3108))</f>
        <v>1247.3979999999999</v>
      </c>
      <c r="AB3108">
        <f>SUMIFS(Saudi!C:C,Saudi!$A:$A,YEAR(daily!$A3108))</f>
        <v>917.10500000000002</v>
      </c>
      <c r="AC3108">
        <f>SUMIFS(Saudi!F:F,Saudi!$A:$A,YEAR(daily!$A3108))</f>
        <v>4333558</v>
      </c>
      <c r="AD3108">
        <f>SUMIFS(Saudi!G:G,Saudi!$A:$A,YEAR(daily!$A3108))</f>
        <v>94.208739238439748</v>
      </c>
      <c r="AE3108">
        <f>SUMIFS(Saudi!H:H,Saudi!$A:$A,YEAR(daily!$A3108))</f>
        <v>408259035.59665447</v>
      </c>
      <c r="AF3108" s="5">
        <f t="shared" si="121"/>
        <v>7</v>
      </c>
      <c r="AG3108" s="5">
        <f t="shared" si="122"/>
        <v>2012</v>
      </c>
    </row>
    <row r="3109" spans="1:33">
      <c r="A3109" s="3">
        <v>41099</v>
      </c>
      <c r="B3109" s="1">
        <v>214905</v>
      </c>
      <c r="C3109" s="1">
        <v>85889</v>
      </c>
      <c r="D3109" s="1">
        <v>65493</v>
      </c>
      <c r="E3109" s="1">
        <v>85.99</v>
      </c>
      <c r="F3109" s="1">
        <v>86.74</v>
      </c>
      <c r="G3109" s="1">
        <v>87.18</v>
      </c>
      <c r="H3109" s="2">
        <v>52.8</v>
      </c>
      <c r="I3109" s="2">
        <v>31.7</v>
      </c>
      <c r="J3109" s="2">
        <v>90.7</v>
      </c>
      <c r="K3109" s="2">
        <v>89.9</v>
      </c>
      <c r="L3109">
        <f>SUMIFS(US!B:B,US!$D:$D,YEAR(daily!$A3109),US!$E:$E,MONTH(daily!$A3109))</f>
        <v>10932</v>
      </c>
      <c r="M3109">
        <f>SUMIFS(US!C:C,US!$D:$D,YEAR(daily!$A3109),US!$E:$E,MONTH(daily!$A3109))</f>
        <v>18515</v>
      </c>
      <c r="N3109">
        <f>SUMIFS(COT!E:E,COT!$A:$A,YEAR(daily!$A3109),COT!$B:$B,WEEKNUM(daily!$A3109))</f>
        <v>1413415</v>
      </c>
      <c r="O3109">
        <f>SUMIFS(COT!F:F,COT!$A:$A,YEAR(daily!$A3109),COT!$B:$B,WEEKNUM(daily!$A3109))</f>
        <v>315407</v>
      </c>
      <c r="P3109">
        <f>SUMIFS(COT!G:G,COT!$A:$A,YEAR(daily!$A3109),COT!$B:$B,WEEKNUM(daily!$A3109))</f>
        <v>176835</v>
      </c>
      <c r="Q3109">
        <f>SUMIFS(COT!H:H,COT!$A:$A,YEAR(daily!$A3109),COT!$B:$B,WEEKNUM(daily!$A3109))</f>
        <v>389904</v>
      </c>
      <c r="R3109">
        <f>SUMIFS(COT!I:I,COT!$A:$A,YEAR(daily!$A3109),COT!$B:$B,WEEKNUM(daily!$A3109))</f>
        <v>639783</v>
      </c>
      <c r="S3109">
        <f>SUMIFS(COT!J:J,COT!$A:$A,YEAR(daily!$A3109),COT!$B:$B,WEEKNUM(daily!$A3109))</f>
        <v>782283</v>
      </c>
      <c r="T3109">
        <f>SUMIFS(COT!K:K,COT!$A:$A,YEAR(daily!$A3109),COT!$B:$B,WEEKNUM(daily!$A3109))</f>
        <v>68321</v>
      </c>
      <c r="U3109">
        <f>SUMIFS(COT!L:L,COT!$A:$A,YEAR(daily!$A3109),COT!$B:$B,WEEKNUM(daily!$A3109))</f>
        <v>64393</v>
      </c>
      <c r="V3109">
        <f>SUMIFS(COT!M:M,COT!$A:$A,YEAR(daily!$A3109),COT!$B:$B,WEEKNUM(daily!$A3109))</f>
        <v>104</v>
      </c>
      <c r="W3109">
        <f>SUMIFS(COT!N:N,COT!$A:$A,YEAR(daily!$A3109),COT!$B:$B,WEEKNUM(daily!$A3109))</f>
        <v>96</v>
      </c>
      <c r="X3109">
        <f>SUMIFS(COT!O:O,COT!$A:$A,YEAR(daily!$A3109),COT!$B:$B,WEEKNUM(daily!$A3109))</f>
        <v>147</v>
      </c>
      <c r="Y3109">
        <f>SUMIFS(COT!P:P,COT!$A:$A,YEAR(daily!$A3109),COT!$B:$B,WEEKNUM(daily!$A3109))</f>
        <v>91</v>
      </c>
      <c r="Z3109">
        <f>SUMIFS(COT!Q:Q,COT!$A:$A,YEAR(daily!$A3109),COT!$B:$B,WEEKNUM(daily!$A3109))</f>
        <v>93</v>
      </c>
      <c r="AA3109">
        <f>SUMIFS(Saudi!B:B,Saudi!$A:$A,YEAR(daily!$A3109))</f>
        <v>1247.3979999999999</v>
      </c>
      <c r="AB3109">
        <f>SUMIFS(Saudi!C:C,Saudi!$A:$A,YEAR(daily!$A3109))</f>
        <v>917.10500000000002</v>
      </c>
      <c r="AC3109">
        <f>SUMIFS(Saudi!F:F,Saudi!$A:$A,YEAR(daily!$A3109))</f>
        <v>4333558</v>
      </c>
      <c r="AD3109">
        <f>SUMIFS(Saudi!G:G,Saudi!$A:$A,YEAR(daily!$A3109))</f>
        <v>94.208739238439748</v>
      </c>
      <c r="AE3109">
        <f>SUMIFS(Saudi!H:H,Saudi!$A:$A,YEAR(daily!$A3109))</f>
        <v>408259035.59665447</v>
      </c>
      <c r="AF3109" s="5">
        <f t="shared" si="121"/>
        <v>7</v>
      </c>
      <c r="AG3109" s="5">
        <f t="shared" si="122"/>
        <v>2012</v>
      </c>
    </row>
    <row r="3110" spans="1:33">
      <c r="A3110" s="3">
        <v>41100</v>
      </c>
      <c r="B3110" s="1">
        <v>194501</v>
      </c>
      <c r="C3110" s="1">
        <v>85492</v>
      </c>
      <c r="D3110" s="1">
        <v>65280</v>
      </c>
      <c r="E3110" s="1">
        <v>83.91</v>
      </c>
      <c r="F3110" s="1">
        <v>84.69</v>
      </c>
      <c r="G3110" s="1">
        <v>85.16</v>
      </c>
      <c r="H3110" s="2">
        <v>52.8</v>
      </c>
      <c r="I3110" s="2">
        <v>31.7</v>
      </c>
      <c r="J3110" s="2">
        <v>90.7</v>
      </c>
      <c r="K3110" s="2">
        <v>89.9</v>
      </c>
      <c r="L3110">
        <f>SUMIFS(US!B:B,US!$D:$D,YEAR(daily!$A3110),US!$E:$E,MONTH(daily!$A3110))</f>
        <v>10932</v>
      </c>
      <c r="M3110">
        <f>SUMIFS(US!C:C,US!$D:$D,YEAR(daily!$A3110),US!$E:$E,MONTH(daily!$A3110))</f>
        <v>18515</v>
      </c>
      <c r="N3110">
        <f>SUMIFS(COT!E:E,COT!$A:$A,YEAR(daily!$A3110),COT!$B:$B,WEEKNUM(daily!$A3110))</f>
        <v>1413415</v>
      </c>
      <c r="O3110">
        <f>SUMIFS(COT!F:F,COT!$A:$A,YEAR(daily!$A3110),COT!$B:$B,WEEKNUM(daily!$A3110))</f>
        <v>315407</v>
      </c>
      <c r="P3110">
        <f>SUMIFS(COT!G:G,COT!$A:$A,YEAR(daily!$A3110),COT!$B:$B,WEEKNUM(daily!$A3110))</f>
        <v>176835</v>
      </c>
      <c r="Q3110">
        <f>SUMIFS(COT!H:H,COT!$A:$A,YEAR(daily!$A3110),COT!$B:$B,WEEKNUM(daily!$A3110))</f>
        <v>389904</v>
      </c>
      <c r="R3110">
        <f>SUMIFS(COT!I:I,COT!$A:$A,YEAR(daily!$A3110),COT!$B:$B,WEEKNUM(daily!$A3110))</f>
        <v>639783</v>
      </c>
      <c r="S3110">
        <f>SUMIFS(COT!J:J,COT!$A:$A,YEAR(daily!$A3110),COT!$B:$B,WEEKNUM(daily!$A3110))</f>
        <v>782283</v>
      </c>
      <c r="T3110">
        <f>SUMIFS(COT!K:K,COT!$A:$A,YEAR(daily!$A3110),COT!$B:$B,WEEKNUM(daily!$A3110))</f>
        <v>68321</v>
      </c>
      <c r="U3110">
        <f>SUMIFS(COT!L:L,COT!$A:$A,YEAR(daily!$A3110),COT!$B:$B,WEEKNUM(daily!$A3110))</f>
        <v>64393</v>
      </c>
      <c r="V3110">
        <f>SUMIFS(COT!M:M,COT!$A:$A,YEAR(daily!$A3110),COT!$B:$B,WEEKNUM(daily!$A3110))</f>
        <v>104</v>
      </c>
      <c r="W3110">
        <f>SUMIFS(COT!N:N,COT!$A:$A,YEAR(daily!$A3110),COT!$B:$B,WEEKNUM(daily!$A3110))</f>
        <v>96</v>
      </c>
      <c r="X3110">
        <f>SUMIFS(COT!O:O,COT!$A:$A,YEAR(daily!$A3110),COT!$B:$B,WEEKNUM(daily!$A3110))</f>
        <v>147</v>
      </c>
      <c r="Y3110">
        <f>SUMIFS(COT!P:P,COT!$A:$A,YEAR(daily!$A3110),COT!$B:$B,WEEKNUM(daily!$A3110))</f>
        <v>91</v>
      </c>
      <c r="Z3110">
        <f>SUMIFS(COT!Q:Q,COT!$A:$A,YEAR(daily!$A3110),COT!$B:$B,WEEKNUM(daily!$A3110))</f>
        <v>93</v>
      </c>
      <c r="AA3110">
        <f>SUMIFS(Saudi!B:B,Saudi!$A:$A,YEAR(daily!$A3110))</f>
        <v>1247.3979999999999</v>
      </c>
      <c r="AB3110">
        <f>SUMIFS(Saudi!C:C,Saudi!$A:$A,YEAR(daily!$A3110))</f>
        <v>917.10500000000002</v>
      </c>
      <c r="AC3110">
        <f>SUMIFS(Saudi!F:F,Saudi!$A:$A,YEAR(daily!$A3110))</f>
        <v>4333558</v>
      </c>
      <c r="AD3110">
        <f>SUMIFS(Saudi!G:G,Saudi!$A:$A,YEAR(daily!$A3110))</f>
        <v>94.208739238439748</v>
      </c>
      <c r="AE3110">
        <f>SUMIFS(Saudi!H:H,Saudi!$A:$A,YEAR(daily!$A3110))</f>
        <v>408259035.59665447</v>
      </c>
      <c r="AF3110" s="5">
        <f t="shared" si="121"/>
        <v>7</v>
      </c>
      <c r="AG3110" s="5">
        <f t="shared" si="122"/>
        <v>2012</v>
      </c>
    </row>
    <row r="3111" spans="1:33">
      <c r="A3111" s="3">
        <v>41101</v>
      </c>
      <c r="B3111" s="1">
        <v>174951</v>
      </c>
      <c r="C3111" s="1">
        <v>85927</v>
      </c>
      <c r="D3111" s="1">
        <v>65936</v>
      </c>
      <c r="E3111" s="1">
        <v>85.81</v>
      </c>
      <c r="F3111" s="1">
        <v>86.56</v>
      </c>
      <c r="G3111" s="1">
        <v>87.02</v>
      </c>
      <c r="H3111" s="2">
        <v>52.8</v>
      </c>
      <c r="I3111" s="2">
        <v>31.7</v>
      </c>
      <c r="J3111" s="2">
        <v>90.7</v>
      </c>
      <c r="K3111" s="2">
        <v>89.9</v>
      </c>
      <c r="L3111">
        <f>SUMIFS(US!B:B,US!$D:$D,YEAR(daily!$A3111),US!$E:$E,MONTH(daily!$A3111))</f>
        <v>10932</v>
      </c>
      <c r="M3111">
        <f>SUMIFS(US!C:C,US!$D:$D,YEAR(daily!$A3111),US!$E:$E,MONTH(daily!$A3111))</f>
        <v>18515</v>
      </c>
      <c r="N3111">
        <f>SUMIFS(COT!E:E,COT!$A:$A,YEAR(daily!$A3111),COT!$B:$B,WEEKNUM(daily!$A3111))</f>
        <v>1413415</v>
      </c>
      <c r="O3111">
        <f>SUMIFS(COT!F:F,COT!$A:$A,YEAR(daily!$A3111),COT!$B:$B,WEEKNUM(daily!$A3111))</f>
        <v>315407</v>
      </c>
      <c r="P3111">
        <f>SUMIFS(COT!G:G,COT!$A:$A,YEAR(daily!$A3111),COT!$B:$B,WEEKNUM(daily!$A3111))</f>
        <v>176835</v>
      </c>
      <c r="Q3111">
        <f>SUMIFS(COT!H:H,COT!$A:$A,YEAR(daily!$A3111),COT!$B:$B,WEEKNUM(daily!$A3111))</f>
        <v>389904</v>
      </c>
      <c r="R3111">
        <f>SUMIFS(COT!I:I,COT!$A:$A,YEAR(daily!$A3111),COT!$B:$B,WEEKNUM(daily!$A3111))</f>
        <v>639783</v>
      </c>
      <c r="S3111">
        <f>SUMIFS(COT!J:J,COT!$A:$A,YEAR(daily!$A3111),COT!$B:$B,WEEKNUM(daily!$A3111))</f>
        <v>782283</v>
      </c>
      <c r="T3111">
        <f>SUMIFS(COT!K:K,COT!$A:$A,YEAR(daily!$A3111),COT!$B:$B,WEEKNUM(daily!$A3111))</f>
        <v>68321</v>
      </c>
      <c r="U3111">
        <f>SUMIFS(COT!L:L,COT!$A:$A,YEAR(daily!$A3111),COT!$B:$B,WEEKNUM(daily!$A3111))</f>
        <v>64393</v>
      </c>
      <c r="V3111">
        <f>SUMIFS(COT!M:M,COT!$A:$A,YEAR(daily!$A3111),COT!$B:$B,WEEKNUM(daily!$A3111))</f>
        <v>104</v>
      </c>
      <c r="W3111">
        <f>SUMIFS(COT!N:N,COT!$A:$A,YEAR(daily!$A3111),COT!$B:$B,WEEKNUM(daily!$A3111))</f>
        <v>96</v>
      </c>
      <c r="X3111">
        <f>SUMIFS(COT!O:O,COT!$A:$A,YEAR(daily!$A3111),COT!$B:$B,WEEKNUM(daily!$A3111))</f>
        <v>147</v>
      </c>
      <c r="Y3111">
        <f>SUMIFS(COT!P:P,COT!$A:$A,YEAR(daily!$A3111),COT!$B:$B,WEEKNUM(daily!$A3111))</f>
        <v>91</v>
      </c>
      <c r="Z3111">
        <f>SUMIFS(COT!Q:Q,COT!$A:$A,YEAR(daily!$A3111),COT!$B:$B,WEEKNUM(daily!$A3111))</f>
        <v>93</v>
      </c>
      <c r="AA3111">
        <f>SUMIFS(Saudi!B:B,Saudi!$A:$A,YEAR(daily!$A3111))</f>
        <v>1247.3979999999999</v>
      </c>
      <c r="AB3111">
        <f>SUMIFS(Saudi!C:C,Saudi!$A:$A,YEAR(daily!$A3111))</f>
        <v>917.10500000000002</v>
      </c>
      <c r="AC3111">
        <f>SUMIFS(Saudi!F:F,Saudi!$A:$A,YEAR(daily!$A3111))</f>
        <v>4333558</v>
      </c>
      <c r="AD3111">
        <f>SUMIFS(Saudi!G:G,Saudi!$A:$A,YEAR(daily!$A3111))</f>
        <v>94.208739238439748</v>
      </c>
      <c r="AE3111">
        <f>SUMIFS(Saudi!H:H,Saudi!$A:$A,YEAR(daily!$A3111))</f>
        <v>408259035.59665447</v>
      </c>
      <c r="AF3111" s="5">
        <f t="shared" si="121"/>
        <v>7</v>
      </c>
      <c r="AG3111" s="5">
        <f t="shared" si="122"/>
        <v>2012</v>
      </c>
    </row>
    <row r="3112" spans="1:33">
      <c r="A3112" s="3">
        <v>41102</v>
      </c>
      <c r="B3112" s="1">
        <v>154630</v>
      </c>
      <c r="C3112" s="1">
        <v>87556</v>
      </c>
      <c r="D3112" s="1">
        <v>66783</v>
      </c>
      <c r="E3112" s="1">
        <v>86.08</v>
      </c>
      <c r="F3112" s="1">
        <v>86.8</v>
      </c>
      <c r="G3112" s="1">
        <v>87.22</v>
      </c>
      <c r="H3112" s="2">
        <v>52.8</v>
      </c>
      <c r="I3112" s="2">
        <v>31.7</v>
      </c>
      <c r="J3112" s="2">
        <v>90.7</v>
      </c>
      <c r="K3112" s="2">
        <v>89.9</v>
      </c>
      <c r="L3112">
        <f>SUMIFS(US!B:B,US!$D:$D,YEAR(daily!$A3112),US!$E:$E,MONTH(daily!$A3112))</f>
        <v>10932</v>
      </c>
      <c r="M3112">
        <f>SUMIFS(US!C:C,US!$D:$D,YEAR(daily!$A3112),US!$E:$E,MONTH(daily!$A3112))</f>
        <v>18515</v>
      </c>
      <c r="N3112">
        <f>SUMIFS(COT!E:E,COT!$A:$A,YEAR(daily!$A3112),COT!$B:$B,WEEKNUM(daily!$A3112))</f>
        <v>1413415</v>
      </c>
      <c r="O3112">
        <f>SUMIFS(COT!F:F,COT!$A:$A,YEAR(daily!$A3112),COT!$B:$B,WEEKNUM(daily!$A3112))</f>
        <v>315407</v>
      </c>
      <c r="P3112">
        <f>SUMIFS(COT!G:G,COT!$A:$A,YEAR(daily!$A3112),COT!$B:$B,WEEKNUM(daily!$A3112))</f>
        <v>176835</v>
      </c>
      <c r="Q3112">
        <f>SUMIFS(COT!H:H,COT!$A:$A,YEAR(daily!$A3112),COT!$B:$B,WEEKNUM(daily!$A3112))</f>
        <v>389904</v>
      </c>
      <c r="R3112">
        <f>SUMIFS(COT!I:I,COT!$A:$A,YEAR(daily!$A3112),COT!$B:$B,WEEKNUM(daily!$A3112))</f>
        <v>639783</v>
      </c>
      <c r="S3112">
        <f>SUMIFS(COT!J:J,COT!$A:$A,YEAR(daily!$A3112),COT!$B:$B,WEEKNUM(daily!$A3112))</f>
        <v>782283</v>
      </c>
      <c r="T3112">
        <f>SUMIFS(COT!K:K,COT!$A:$A,YEAR(daily!$A3112),COT!$B:$B,WEEKNUM(daily!$A3112))</f>
        <v>68321</v>
      </c>
      <c r="U3112">
        <f>SUMIFS(COT!L:L,COT!$A:$A,YEAR(daily!$A3112),COT!$B:$B,WEEKNUM(daily!$A3112))</f>
        <v>64393</v>
      </c>
      <c r="V3112">
        <f>SUMIFS(COT!M:M,COT!$A:$A,YEAR(daily!$A3112),COT!$B:$B,WEEKNUM(daily!$A3112))</f>
        <v>104</v>
      </c>
      <c r="W3112">
        <f>SUMIFS(COT!N:N,COT!$A:$A,YEAR(daily!$A3112),COT!$B:$B,WEEKNUM(daily!$A3112))</f>
        <v>96</v>
      </c>
      <c r="X3112">
        <f>SUMIFS(COT!O:O,COT!$A:$A,YEAR(daily!$A3112),COT!$B:$B,WEEKNUM(daily!$A3112))</f>
        <v>147</v>
      </c>
      <c r="Y3112">
        <f>SUMIFS(COT!P:P,COT!$A:$A,YEAR(daily!$A3112),COT!$B:$B,WEEKNUM(daily!$A3112))</f>
        <v>91</v>
      </c>
      <c r="Z3112">
        <f>SUMIFS(COT!Q:Q,COT!$A:$A,YEAR(daily!$A3112),COT!$B:$B,WEEKNUM(daily!$A3112))</f>
        <v>93</v>
      </c>
      <c r="AA3112">
        <f>SUMIFS(Saudi!B:B,Saudi!$A:$A,YEAR(daily!$A3112))</f>
        <v>1247.3979999999999</v>
      </c>
      <c r="AB3112">
        <f>SUMIFS(Saudi!C:C,Saudi!$A:$A,YEAR(daily!$A3112))</f>
        <v>917.10500000000002</v>
      </c>
      <c r="AC3112">
        <f>SUMIFS(Saudi!F:F,Saudi!$A:$A,YEAR(daily!$A3112))</f>
        <v>4333558</v>
      </c>
      <c r="AD3112">
        <f>SUMIFS(Saudi!G:G,Saudi!$A:$A,YEAR(daily!$A3112))</f>
        <v>94.208739238439748</v>
      </c>
      <c r="AE3112">
        <f>SUMIFS(Saudi!H:H,Saudi!$A:$A,YEAR(daily!$A3112))</f>
        <v>408259035.59665447</v>
      </c>
      <c r="AF3112" s="5">
        <f t="shared" si="121"/>
        <v>7</v>
      </c>
      <c r="AG3112" s="5">
        <f t="shared" si="122"/>
        <v>2012</v>
      </c>
    </row>
    <row r="3113" spans="1:33">
      <c r="A3113" s="3">
        <v>41103</v>
      </c>
      <c r="B3113" s="1">
        <v>128141</v>
      </c>
      <c r="C3113" s="1">
        <v>87760</v>
      </c>
      <c r="D3113" s="1">
        <v>67556</v>
      </c>
      <c r="E3113" s="1">
        <v>87.1</v>
      </c>
      <c r="F3113" s="1">
        <v>87.85</v>
      </c>
      <c r="G3113" s="1">
        <v>88.27</v>
      </c>
      <c r="H3113" s="2">
        <v>52.8</v>
      </c>
      <c r="I3113" s="2">
        <v>31.7</v>
      </c>
      <c r="J3113" s="2">
        <v>90.7</v>
      </c>
      <c r="K3113" s="2">
        <v>89.9</v>
      </c>
      <c r="L3113">
        <f>SUMIFS(US!B:B,US!$D:$D,YEAR(daily!$A3113),US!$E:$E,MONTH(daily!$A3113))</f>
        <v>10932</v>
      </c>
      <c r="M3113">
        <f>SUMIFS(US!C:C,US!$D:$D,YEAR(daily!$A3113),US!$E:$E,MONTH(daily!$A3113))</f>
        <v>18515</v>
      </c>
      <c r="N3113">
        <f>SUMIFS(COT!E:E,COT!$A:$A,YEAR(daily!$A3113),COT!$B:$B,WEEKNUM(daily!$A3113))</f>
        <v>1413415</v>
      </c>
      <c r="O3113">
        <f>SUMIFS(COT!F:F,COT!$A:$A,YEAR(daily!$A3113),COT!$B:$B,WEEKNUM(daily!$A3113))</f>
        <v>315407</v>
      </c>
      <c r="P3113">
        <f>SUMIFS(COT!G:G,COT!$A:$A,YEAR(daily!$A3113),COT!$B:$B,WEEKNUM(daily!$A3113))</f>
        <v>176835</v>
      </c>
      <c r="Q3113">
        <f>SUMIFS(COT!H:H,COT!$A:$A,YEAR(daily!$A3113),COT!$B:$B,WEEKNUM(daily!$A3113))</f>
        <v>389904</v>
      </c>
      <c r="R3113">
        <f>SUMIFS(COT!I:I,COT!$A:$A,YEAR(daily!$A3113),COT!$B:$B,WEEKNUM(daily!$A3113))</f>
        <v>639783</v>
      </c>
      <c r="S3113">
        <f>SUMIFS(COT!J:J,COT!$A:$A,YEAR(daily!$A3113),COT!$B:$B,WEEKNUM(daily!$A3113))</f>
        <v>782283</v>
      </c>
      <c r="T3113">
        <f>SUMIFS(COT!K:K,COT!$A:$A,YEAR(daily!$A3113),COT!$B:$B,WEEKNUM(daily!$A3113))</f>
        <v>68321</v>
      </c>
      <c r="U3113">
        <f>SUMIFS(COT!L:L,COT!$A:$A,YEAR(daily!$A3113),COT!$B:$B,WEEKNUM(daily!$A3113))</f>
        <v>64393</v>
      </c>
      <c r="V3113">
        <f>SUMIFS(COT!M:M,COT!$A:$A,YEAR(daily!$A3113),COT!$B:$B,WEEKNUM(daily!$A3113))</f>
        <v>104</v>
      </c>
      <c r="W3113">
        <f>SUMIFS(COT!N:N,COT!$A:$A,YEAR(daily!$A3113),COT!$B:$B,WEEKNUM(daily!$A3113))</f>
        <v>96</v>
      </c>
      <c r="X3113">
        <f>SUMIFS(COT!O:O,COT!$A:$A,YEAR(daily!$A3113),COT!$B:$B,WEEKNUM(daily!$A3113))</f>
        <v>147</v>
      </c>
      <c r="Y3113">
        <f>SUMIFS(COT!P:P,COT!$A:$A,YEAR(daily!$A3113),COT!$B:$B,WEEKNUM(daily!$A3113))</f>
        <v>91</v>
      </c>
      <c r="Z3113">
        <f>SUMIFS(COT!Q:Q,COT!$A:$A,YEAR(daily!$A3113),COT!$B:$B,WEEKNUM(daily!$A3113))</f>
        <v>93</v>
      </c>
      <c r="AA3113">
        <f>SUMIFS(Saudi!B:B,Saudi!$A:$A,YEAR(daily!$A3113))</f>
        <v>1247.3979999999999</v>
      </c>
      <c r="AB3113">
        <f>SUMIFS(Saudi!C:C,Saudi!$A:$A,YEAR(daily!$A3113))</f>
        <v>917.10500000000002</v>
      </c>
      <c r="AC3113">
        <f>SUMIFS(Saudi!F:F,Saudi!$A:$A,YEAR(daily!$A3113))</f>
        <v>4333558</v>
      </c>
      <c r="AD3113">
        <f>SUMIFS(Saudi!G:G,Saudi!$A:$A,YEAR(daily!$A3113))</f>
        <v>94.208739238439748</v>
      </c>
      <c r="AE3113">
        <f>SUMIFS(Saudi!H:H,Saudi!$A:$A,YEAR(daily!$A3113))</f>
        <v>408259035.59665447</v>
      </c>
      <c r="AF3113" s="5">
        <f t="shared" si="121"/>
        <v>7</v>
      </c>
      <c r="AG3113" s="5">
        <f t="shared" si="122"/>
        <v>2012</v>
      </c>
    </row>
    <row r="3114" spans="1:33">
      <c r="A3114" s="3">
        <v>41106</v>
      </c>
      <c r="B3114" s="1">
        <v>104067</v>
      </c>
      <c r="C3114" s="1">
        <v>89483</v>
      </c>
      <c r="D3114" s="1">
        <v>68183</v>
      </c>
      <c r="E3114" s="1">
        <v>88.43</v>
      </c>
      <c r="F3114" s="1">
        <v>89.16</v>
      </c>
      <c r="G3114" s="1">
        <v>89.58</v>
      </c>
      <c r="H3114" s="2">
        <v>52.8</v>
      </c>
      <c r="I3114" s="2">
        <v>31.7</v>
      </c>
      <c r="J3114" s="2">
        <v>90.7</v>
      </c>
      <c r="K3114" s="2">
        <v>89.9</v>
      </c>
      <c r="L3114">
        <f>SUMIFS(US!B:B,US!$D:$D,YEAR(daily!$A3114),US!$E:$E,MONTH(daily!$A3114))</f>
        <v>10932</v>
      </c>
      <c r="M3114">
        <f>SUMIFS(US!C:C,US!$D:$D,YEAR(daily!$A3114),US!$E:$E,MONTH(daily!$A3114))</f>
        <v>18515</v>
      </c>
      <c r="N3114">
        <f>SUMIFS(COT!E:E,COT!$A:$A,YEAR(daily!$A3114),COT!$B:$B,WEEKNUM(daily!$A3114))</f>
        <v>1403473</v>
      </c>
      <c r="O3114">
        <f>SUMIFS(COT!F:F,COT!$A:$A,YEAR(daily!$A3114),COT!$B:$B,WEEKNUM(daily!$A3114))</f>
        <v>323621</v>
      </c>
      <c r="P3114">
        <f>SUMIFS(COT!G:G,COT!$A:$A,YEAR(daily!$A3114),COT!$B:$B,WEEKNUM(daily!$A3114))</f>
        <v>150842</v>
      </c>
      <c r="Q3114">
        <f>SUMIFS(COT!H:H,COT!$A:$A,YEAR(daily!$A3114),COT!$B:$B,WEEKNUM(daily!$A3114))</f>
        <v>390875</v>
      </c>
      <c r="R3114">
        <f>SUMIFS(COT!I:I,COT!$A:$A,YEAR(daily!$A3114),COT!$B:$B,WEEKNUM(daily!$A3114))</f>
        <v>624854</v>
      </c>
      <c r="S3114">
        <f>SUMIFS(COT!J:J,COT!$A:$A,YEAR(daily!$A3114),COT!$B:$B,WEEKNUM(daily!$A3114))</f>
        <v>791030</v>
      </c>
      <c r="T3114">
        <f>SUMIFS(COT!K:K,COT!$A:$A,YEAR(daily!$A3114),COT!$B:$B,WEEKNUM(daily!$A3114))</f>
        <v>64123</v>
      </c>
      <c r="U3114">
        <f>SUMIFS(COT!L:L,COT!$A:$A,YEAR(daily!$A3114),COT!$B:$B,WEEKNUM(daily!$A3114))</f>
        <v>70726</v>
      </c>
      <c r="V3114">
        <f>SUMIFS(COT!M:M,COT!$A:$A,YEAR(daily!$A3114),COT!$B:$B,WEEKNUM(daily!$A3114))</f>
        <v>102</v>
      </c>
      <c r="W3114">
        <f>SUMIFS(COT!N:N,COT!$A:$A,YEAR(daily!$A3114),COT!$B:$B,WEEKNUM(daily!$A3114))</f>
        <v>87</v>
      </c>
      <c r="X3114">
        <f>SUMIFS(COT!O:O,COT!$A:$A,YEAR(daily!$A3114),COT!$B:$B,WEEKNUM(daily!$A3114))</f>
        <v>141</v>
      </c>
      <c r="Y3114">
        <f>SUMIFS(COT!P:P,COT!$A:$A,YEAR(daily!$A3114),COT!$B:$B,WEEKNUM(daily!$A3114))</f>
        <v>91</v>
      </c>
      <c r="Z3114">
        <f>SUMIFS(COT!Q:Q,COT!$A:$A,YEAR(daily!$A3114),COT!$B:$B,WEEKNUM(daily!$A3114))</f>
        <v>95</v>
      </c>
      <c r="AA3114">
        <f>SUMIFS(Saudi!B:B,Saudi!$A:$A,YEAR(daily!$A3114))</f>
        <v>1247.3979999999999</v>
      </c>
      <c r="AB3114">
        <f>SUMIFS(Saudi!C:C,Saudi!$A:$A,YEAR(daily!$A3114))</f>
        <v>917.10500000000002</v>
      </c>
      <c r="AC3114">
        <f>SUMIFS(Saudi!F:F,Saudi!$A:$A,YEAR(daily!$A3114))</f>
        <v>4333558</v>
      </c>
      <c r="AD3114">
        <f>SUMIFS(Saudi!G:G,Saudi!$A:$A,YEAR(daily!$A3114))</f>
        <v>94.208739238439748</v>
      </c>
      <c r="AE3114">
        <f>SUMIFS(Saudi!H:H,Saudi!$A:$A,YEAR(daily!$A3114))</f>
        <v>408259035.59665447</v>
      </c>
      <c r="AF3114" s="5">
        <f t="shared" si="121"/>
        <v>7</v>
      </c>
      <c r="AG3114" s="5">
        <f t="shared" si="122"/>
        <v>2012</v>
      </c>
    </row>
    <row r="3115" spans="1:33">
      <c r="A3115" s="3">
        <v>41107</v>
      </c>
      <c r="B3115" s="1">
        <v>68840</v>
      </c>
      <c r="C3115" s="1">
        <v>88316</v>
      </c>
      <c r="D3115" s="1">
        <v>69867</v>
      </c>
      <c r="E3115" s="1">
        <v>89.22</v>
      </c>
      <c r="F3115" s="1">
        <v>89.87</v>
      </c>
      <c r="G3115" s="1">
        <v>90.25</v>
      </c>
      <c r="H3115" s="2">
        <v>52.8</v>
      </c>
      <c r="I3115" s="2">
        <v>31.7</v>
      </c>
      <c r="J3115" s="2">
        <v>90.7</v>
      </c>
      <c r="K3115" s="2">
        <v>89.9</v>
      </c>
      <c r="L3115">
        <f>SUMIFS(US!B:B,US!$D:$D,YEAR(daily!$A3115),US!$E:$E,MONTH(daily!$A3115))</f>
        <v>10932</v>
      </c>
      <c r="M3115">
        <f>SUMIFS(US!C:C,US!$D:$D,YEAR(daily!$A3115),US!$E:$E,MONTH(daily!$A3115))</f>
        <v>18515</v>
      </c>
      <c r="N3115">
        <f>SUMIFS(COT!E:E,COT!$A:$A,YEAR(daily!$A3115),COT!$B:$B,WEEKNUM(daily!$A3115))</f>
        <v>1403473</v>
      </c>
      <c r="O3115">
        <f>SUMIFS(COT!F:F,COT!$A:$A,YEAR(daily!$A3115),COT!$B:$B,WEEKNUM(daily!$A3115))</f>
        <v>323621</v>
      </c>
      <c r="P3115">
        <f>SUMIFS(COT!G:G,COT!$A:$A,YEAR(daily!$A3115),COT!$B:$B,WEEKNUM(daily!$A3115))</f>
        <v>150842</v>
      </c>
      <c r="Q3115">
        <f>SUMIFS(COT!H:H,COT!$A:$A,YEAR(daily!$A3115),COT!$B:$B,WEEKNUM(daily!$A3115))</f>
        <v>390875</v>
      </c>
      <c r="R3115">
        <f>SUMIFS(COT!I:I,COT!$A:$A,YEAR(daily!$A3115),COT!$B:$B,WEEKNUM(daily!$A3115))</f>
        <v>624854</v>
      </c>
      <c r="S3115">
        <f>SUMIFS(COT!J:J,COT!$A:$A,YEAR(daily!$A3115),COT!$B:$B,WEEKNUM(daily!$A3115))</f>
        <v>791030</v>
      </c>
      <c r="T3115">
        <f>SUMIFS(COT!K:K,COT!$A:$A,YEAR(daily!$A3115),COT!$B:$B,WEEKNUM(daily!$A3115))</f>
        <v>64123</v>
      </c>
      <c r="U3115">
        <f>SUMIFS(COT!L:L,COT!$A:$A,YEAR(daily!$A3115),COT!$B:$B,WEEKNUM(daily!$A3115))</f>
        <v>70726</v>
      </c>
      <c r="V3115">
        <f>SUMIFS(COT!M:M,COT!$A:$A,YEAR(daily!$A3115),COT!$B:$B,WEEKNUM(daily!$A3115))</f>
        <v>102</v>
      </c>
      <c r="W3115">
        <f>SUMIFS(COT!N:N,COT!$A:$A,YEAR(daily!$A3115),COT!$B:$B,WEEKNUM(daily!$A3115))</f>
        <v>87</v>
      </c>
      <c r="X3115">
        <f>SUMIFS(COT!O:O,COT!$A:$A,YEAR(daily!$A3115),COT!$B:$B,WEEKNUM(daily!$A3115))</f>
        <v>141</v>
      </c>
      <c r="Y3115">
        <f>SUMIFS(COT!P:P,COT!$A:$A,YEAR(daily!$A3115),COT!$B:$B,WEEKNUM(daily!$A3115))</f>
        <v>91</v>
      </c>
      <c r="Z3115">
        <f>SUMIFS(COT!Q:Q,COT!$A:$A,YEAR(daily!$A3115),COT!$B:$B,WEEKNUM(daily!$A3115))</f>
        <v>95</v>
      </c>
      <c r="AA3115">
        <f>SUMIFS(Saudi!B:B,Saudi!$A:$A,YEAR(daily!$A3115))</f>
        <v>1247.3979999999999</v>
      </c>
      <c r="AB3115">
        <f>SUMIFS(Saudi!C:C,Saudi!$A:$A,YEAR(daily!$A3115))</f>
        <v>917.10500000000002</v>
      </c>
      <c r="AC3115">
        <f>SUMIFS(Saudi!F:F,Saudi!$A:$A,YEAR(daily!$A3115))</f>
        <v>4333558</v>
      </c>
      <c r="AD3115">
        <f>SUMIFS(Saudi!G:G,Saudi!$A:$A,YEAR(daily!$A3115))</f>
        <v>94.208739238439748</v>
      </c>
      <c r="AE3115">
        <f>SUMIFS(Saudi!H:H,Saudi!$A:$A,YEAR(daily!$A3115))</f>
        <v>408259035.59665447</v>
      </c>
      <c r="AF3115" s="5">
        <f t="shared" si="121"/>
        <v>7</v>
      </c>
      <c r="AG3115" s="5">
        <f t="shared" si="122"/>
        <v>2012</v>
      </c>
    </row>
    <row r="3116" spans="1:33">
      <c r="A3116" s="3">
        <v>41108</v>
      </c>
      <c r="B3116" s="1">
        <v>49864</v>
      </c>
      <c r="C3116" s="1">
        <v>89035</v>
      </c>
      <c r="D3116" s="1">
        <v>71090</v>
      </c>
      <c r="E3116" s="1">
        <v>89.87</v>
      </c>
      <c r="F3116" s="1">
        <v>90.47</v>
      </c>
      <c r="G3116" s="1">
        <v>90.82</v>
      </c>
      <c r="H3116" s="2">
        <v>52.8</v>
      </c>
      <c r="I3116" s="2">
        <v>31.7</v>
      </c>
      <c r="J3116" s="2">
        <v>90.7</v>
      </c>
      <c r="K3116" s="2">
        <v>89.9</v>
      </c>
      <c r="L3116">
        <f>SUMIFS(US!B:B,US!$D:$D,YEAR(daily!$A3116),US!$E:$E,MONTH(daily!$A3116))</f>
        <v>10932</v>
      </c>
      <c r="M3116">
        <f>SUMIFS(US!C:C,US!$D:$D,YEAR(daily!$A3116),US!$E:$E,MONTH(daily!$A3116))</f>
        <v>18515</v>
      </c>
      <c r="N3116">
        <f>SUMIFS(COT!E:E,COT!$A:$A,YEAR(daily!$A3116),COT!$B:$B,WEEKNUM(daily!$A3116))</f>
        <v>1403473</v>
      </c>
      <c r="O3116">
        <f>SUMIFS(COT!F:F,COT!$A:$A,YEAR(daily!$A3116),COT!$B:$B,WEEKNUM(daily!$A3116))</f>
        <v>323621</v>
      </c>
      <c r="P3116">
        <f>SUMIFS(COT!G:G,COT!$A:$A,YEAR(daily!$A3116),COT!$B:$B,WEEKNUM(daily!$A3116))</f>
        <v>150842</v>
      </c>
      <c r="Q3116">
        <f>SUMIFS(COT!H:H,COT!$A:$A,YEAR(daily!$A3116),COT!$B:$B,WEEKNUM(daily!$A3116))</f>
        <v>390875</v>
      </c>
      <c r="R3116">
        <f>SUMIFS(COT!I:I,COT!$A:$A,YEAR(daily!$A3116),COT!$B:$B,WEEKNUM(daily!$A3116))</f>
        <v>624854</v>
      </c>
      <c r="S3116">
        <f>SUMIFS(COT!J:J,COT!$A:$A,YEAR(daily!$A3116),COT!$B:$B,WEEKNUM(daily!$A3116))</f>
        <v>791030</v>
      </c>
      <c r="T3116">
        <f>SUMIFS(COT!K:K,COT!$A:$A,YEAR(daily!$A3116),COT!$B:$B,WEEKNUM(daily!$A3116))</f>
        <v>64123</v>
      </c>
      <c r="U3116">
        <f>SUMIFS(COT!L:L,COT!$A:$A,YEAR(daily!$A3116),COT!$B:$B,WEEKNUM(daily!$A3116))</f>
        <v>70726</v>
      </c>
      <c r="V3116">
        <f>SUMIFS(COT!M:M,COT!$A:$A,YEAR(daily!$A3116),COT!$B:$B,WEEKNUM(daily!$A3116))</f>
        <v>102</v>
      </c>
      <c r="W3116">
        <f>SUMIFS(COT!N:N,COT!$A:$A,YEAR(daily!$A3116),COT!$B:$B,WEEKNUM(daily!$A3116))</f>
        <v>87</v>
      </c>
      <c r="X3116">
        <f>SUMIFS(COT!O:O,COT!$A:$A,YEAR(daily!$A3116),COT!$B:$B,WEEKNUM(daily!$A3116))</f>
        <v>141</v>
      </c>
      <c r="Y3116">
        <f>SUMIFS(COT!P:P,COT!$A:$A,YEAR(daily!$A3116),COT!$B:$B,WEEKNUM(daily!$A3116))</f>
        <v>91</v>
      </c>
      <c r="Z3116">
        <f>SUMIFS(COT!Q:Q,COT!$A:$A,YEAR(daily!$A3116),COT!$B:$B,WEEKNUM(daily!$A3116))</f>
        <v>95</v>
      </c>
      <c r="AA3116">
        <f>SUMIFS(Saudi!B:B,Saudi!$A:$A,YEAR(daily!$A3116))</f>
        <v>1247.3979999999999</v>
      </c>
      <c r="AB3116">
        <f>SUMIFS(Saudi!C:C,Saudi!$A:$A,YEAR(daily!$A3116))</f>
        <v>917.10500000000002</v>
      </c>
      <c r="AC3116">
        <f>SUMIFS(Saudi!F:F,Saudi!$A:$A,YEAR(daily!$A3116))</f>
        <v>4333558</v>
      </c>
      <c r="AD3116">
        <f>SUMIFS(Saudi!G:G,Saudi!$A:$A,YEAR(daily!$A3116))</f>
        <v>94.208739238439748</v>
      </c>
      <c r="AE3116">
        <f>SUMIFS(Saudi!H:H,Saudi!$A:$A,YEAR(daily!$A3116))</f>
        <v>408259035.59665447</v>
      </c>
      <c r="AF3116" s="5">
        <f t="shared" si="121"/>
        <v>7</v>
      </c>
      <c r="AG3116" s="5">
        <f t="shared" si="122"/>
        <v>2012</v>
      </c>
    </row>
    <row r="3117" spans="1:33">
      <c r="A3117" s="3">
        <v>41109</v>
      </c>
      <c r="B3117" s="1">
        <v>15334</v>
      </c>
      <c r="C3117" s="1">
        <v>92610</v>
      </c>
      <c r="D3117" s="1">
        <v>74437</v>
      </c>
      <c r="E3117" s="1">
        <v>92.66</v>
      </c>
      <c r="F3117" s="1">
        <v>93.23</v>
      </c>
      <c r="G3117" s="1">
        <v>93.5</v>
      </c>
      <c r="H3117" s="2">
        <v>52.8</v>
      </c>
      <c r="I3117" s="2">
        <v>31.7</v>
      </c>
      <c r="J3117" s="2">
        <v>90.7</v>
      </c>
      <c r="K3117" s="2">
        <v>89.9</v>
      </c>
      <c r="L3117">
        <f>SUMIFS(US!B:B,US!$D:$D,YEAR(daily!$A3117),US!$E:$E,MONTH(daily!$A3117))</f>
        <v>10932</v>
      </c>
      <c r="M3117">
        <f>SUMIFS(US!C:C,US!$D:$D,YEAR(daily!$A3117),US!$E:$E,MONTH(daily!$A3117))</f>
        <v>18515</v>
      </c>
      <c r="N3117">
        <f>SUMIFS(COT!E:E,COT!$A:$A,YEAR(daily!$A3117),COT!$B:$B,WEEKNUM(daily!$A3117))</f>
        <v>1403473</v>
      </c>
      <c r="O3117">
        <f>SUMIFS(COT!F:F,COT!$A:$A,YEAR(daily!$A3117),COT!$B:$B,WEEKNUM(daily!$A3117))</f>
        <v>323621</v>
      </c>
      <c r="P3117">
        <f>SUMIFS(COT!G:G,COT!$A:$A,YEAR(daily!$A3117),COT!$B:$B,WEEKNUM(daily!$A3117))</f>
        <v>150842</v>
      </c>
      <c r="Q3117">
        <f>SUMIFS(COT!H:H,COT!$A:$A,YEAR(daily!$A3117),COT!$B:$B,WEEKNUM(daily!$A3117))</f>
        <v>390875</v>
      </c>
      <c r="R3117">
        <f>SUMIFS(COT!I:I,COT!$A:$A,YEAR(daily!$A3117),COT!$B:$B,WEEKNUM(daily!$A3117))</f>
        <v>624854</v>
      </c>
      <c r="S3117">
        <f>SUMIFS(COT!J:J,COT!$A:$A,YEAR(daily!$A3117),COT!$B:$B,WEEKNUM(daily!$A3117))</f>
        <v>791030</v>
      </c>
      <c r="T3117">
        <f>SUMIFS(COT!K:K,COT!$A:$A,YEAR(daily!$A3117),COT!$B:$B,WEEKNUM(daily!$A3117))</f>
        <v>64123</v>
      </c>
      <c r="U3117">
        <f>SUMIFS(COT!L:L,COT!$A:$A,YEAR(daily!$A3117),COT!$B:$B,WEEKNUM(daily!$A3117))</f>
        <v>70726</v>
      </c>
      <c r="V3117">
        <f>SUMIFS(COT!M:M,COT!$A:$A,YEAR(daily!$A3117),COT!$B:$B,WEEKNUM(daily!$A3117))</f>
        <v>102</v>
      </c>
      <c r="W3117">
        <f>SUMIFS(COT!N:N,COT!$A:$A,YEAR(daily!$A3117),COT!$B:$B,WEEKNUM(daily!$A3117))</f>
        <v>87</v>
      </c>
      <c r="X3117">
        <f>SUMIFS(COT!O:O,COT!$A:$A,YEAR(daily!$A3117),COT!$B:$B,WEEKNUM(daily!$A3117))</f>
        <v>141</v>
      </c>
      <c r="Y3117">
        <f>SUMIFS(COT!P:P,COT!$A:$A,YEAR(daily!$A3117),COT!$B:$B,WEEKNUM(daily!$A3117))</f>
        <v>91</v>
      </c>
      <c r="Z3117">
        <f>SUMIFS(COT!Q:Q,COT!$A:$A,YEAR(daily!$A3117),COT!$B:$B,WEEKNUM(daily!$A3117))</f>
        <v>95</v>
      </c>
      <c r="AA3117">
        <f>SUMIFS(Saudi!B:B,Saudi!$A:$A,YEAR(daily!$A3117))</f>
        <v>1247.3979999999999</v>
      </c>
      <c r="AB3117">
        <f>SUMIFS(Saudi!C:C,Saudi!$A:$A,YEAR(daily!$A3117))</f>
        <v>917.10500000000002</v>
      </c>
      <c r="AC3117">
        <f>SUMIFS(Saudi!F:F,Saudi!$A:$A,YEAR(daily!$A3117))</f>
        <v>4333558</v>
      </c>
      <c r="AD3117">
        <f>SUMIFS(Saudi!G:G,Saudi!$A:$A,YEAR(daily!$A3117))</f>
        <v>94.208739238439748</v>
      </c>
      <c r="AE3117">
        <f>SUMIFS(Saudi!H:H,Saudi!$A:$A,YEAR(daily!$A3117))</f>
        <v>408259035.59665447</v>
      </c>
      <c r="AF3117" s="5">
        <f t="shared" si="121"/>
        <v>7</v>
      </c>
      <c r="AG3117" s="5">
        <f t="shared" si="122"/>
        <v>2012</v>
      </c>
    </row>
    <row r="3118" spans="1:33">
      <c r="A3118" s="3">
        <v>41110</v>
      </c>
      <c r="B3118" s="1">
        <v>2718</v>
      </c>
      <c r="C3118" s="1">
        <v>94218</v>
      </c>
      <c r="D3118" s="1">
        <v>72428</v>
      </c>
      <c r="E3118" s="1">
        <v>91.44</v>
      </c>
      <c r="F3118" s="1">
        <v>92.1</v>
      </c>
      <c r="G3118" s="1">
        <v>92.39</v>
      </c>
      <c r="H3118" s="2">
        <v>52.8</v>
      </c>
      <c r="I3118" s="2">
        <v>31.7</v>
      </c>
      <c r="J3118" s="2">
        <v>90.7</v>
      </c>
      <c r="K3118" s="2">
        <v>89.9</v>
      </c>
      <c r="L3118">
        <f>SUMIFS(US!B:B,US!$D:$D,YEAR(daily!$A3118),US!$E:$E,MONTH(daily!$A3118))</f>
        <v>10932</v>
      </c>
      <c r="M3118">
        <f>SUMIFS(US!C:C,US!$D:$D,YEAR(daily!$A3118),US!$E:$E,MONTH(daily!$A3118))</f>
        <v>18515</v>
      </c>
      <c r="N3118">
        <f>SUMIFS(COT!E:E,COT!$A:$A,YEAR(daily!$A3118),COT!$B:$B,WEEKNUM(daily!$A3118))</f>
        <v>1403473</v>
      </c>
      <c r="O3118">
        <f>SUMIFS(COT!F:F,COT!$A:$A,YEAR(daily!$A3118),COT!$B:$B,WEEKNUM(daily!$A3118))</f>
        <v>323621</v>
      </c>
      <c r="P3118">
        <f>SUMIFS(COT!G:G,COT!$A:$A,YEAR(daily!$A3118),COT!$B:$B,WEEKNUM(daily!$A3118))</f>
        <v>150842</v>
      </c>
      <c r="Q3118">
        <f>SUMIFS(COT!H:H,COT!$A:$A,YEAR(daily!$A3118),COT!$B:$B,WEEKNUM(daily!$A3118))</f>
        <v>390875</v>
      </c>
      <c r="R3118">
        <f>SUMIFS(COT!I:I,COT!$A:$A,YEAR(daily!$A3118),COT!$B:$B,WEEKNUM(daily!$A3118))</f>
        <v>624854</v>
      </c>
      <c r="S3118">
        <f>SUMIFS(COT!J:J,COT!$A:$A,YEAR(daily!$A3118),COT!$B:$B,WEEKNUM(daily!$A3118))</f>
        <v>791030</v>
      </c>
      <c r="T3118">
        <f>SUMIFS(COT!K:K,COT!$A:$A,YEAR(daily!$A3118),COT!$B:$B,WEEKNUM(daily!$A3118))</f>
        <v>64123</v>
      </c>
      <c r="U3118">
        <f>SUMIFS(COT!L:L,COT!$A:$A,YEAR(daily!$A3118),COT!$B:$B,WEEKNUM(daily!$A3118))</f>
        <v>70726</v>
      </c>
      <c r="V3118">
        <f>SUMIFS(COT!M:M,COT!$A:$A,YEAR(daily!$A3118),COT!$B:$B,WEEKNUM(daily!$A3118))</f>
        <v>102</v>
      </c>
      <c r="W3118">
        <f>SUMIFS(COT!N:N,COT!$A:$A,YEAR(daily!$A3118),COT!$B:$B,WEEKNUM(daily!$A3118))</f>
        <v>87</v>
      </c>
      <c r="X3118">
        <f>SUMIFS(COT!O:O,COT!$A:$A,YEAR(daily!$A3118),COT!$B:$B,WEEKNUM(daily!$A3118))</f>
        <v>141</v>
      </c>
      <c r="Y3118">
        <f>SUMIFS(COT!P:P,COT!$A:$A,YEAR(daily!$A3118),COT!$B:$B,WEEKNUM(daily!$A3118))</f>
        <v>91</v>
      </c>
      <c r="Z3118">
        <f>SUMIFS(COT!Q:Q,COT!$A:$A,YEAR(daily!$A3118),COT!$B:$B,WEEKNUM(daily!$A3118))</f>
        <v>95</v>
      </c>
      <c r="AA3118">
        <f>SUMIFS(Saudi!B:B,Saudi!$A:$A,YEAR(daily!$A3118))</f>
        <v>1247.3979999999999</v>
      </c>
      <c r="AB3118">
        <f>SUMIFS(Saudi!C:C,Saudi!$A:$A,YEAR(daily!$A3118))</f>
        <v>917.10500000000002</v>
      </c>
      <c r="AC3118">
        <f>SUMIFS(Saudi!F:F,Saudi!$A:$A,YEAR(daily!$A3118))</f>
        <v>4333558</v>
      </c>
      <c r="AD3118">
        <f>SUMIFS(Saudi!G:G,Saudi!$A:$A,YEAR(daily!$A3118))</f>
        <v>94.208739238439748</v>
      </c>
      <c r="AE3118">
        <f>SUMIFS(Saudi!H:H,Saudi!$A:$A,YEAR(daily!$A3118))</f>
        <v>408259035.59665447</v>
      </c>
      <c r="AF3118" s="5">
        <f t="shared" si="121"/>
        <v>7</v>
      </c>
      <c r="AG3118" s="5">
        <f t="shared" si="122"/>
        <v>2012</v>
      </c>
    </row>
    <row r="3119" spans="1:33">
      <c r="A3119" s="3">
        <v>41113</v>
      </c>
      <c r="B3119" s="1">
        <v>284600</v>
      </c>
      <c r="C3119" s="1">
        <v>71163</v>
      </c>
      <c r="D3119" s="1">
        <v>172312</v>
      </c>
      <c r="E3119" s="1">
        <v>88.14</v>
      </c>
      <c r="F3119" s="1">
        <v>88.73</v>
      </c>
      <c r="G3119" s="1">
        <v>89.08</v>
      </c>
      <c r="H3119" s="2">
        <v>52.8</v>
      </c>
      <c r="I3119" s="2">
        <v>31.7</v>
      </c>
      <c r="J3119" s="2">
        <v>90.7</v>
      </c>
      <c r="K3119" s="2">
        <v>89.9</v>
      </c>
      <c r="L3119">
        <f>SUMIFS(US!B:B,US!$D:$D,YEAR(daily!$A3119),US!$E:$E,MONTH(daily!$A3119))</f>
        <v>10932</v>
      </c>
      <c r="M3119">
        <f>SUMIFS(US!C:C,US!$D:$D,YEAR(daily!$A3119),US!$E:$E,MONTH(daily!$A3119))</f>
        <v>18515</v>
      </c>
      <c r="N3119">
        <f>SUMIFS(COT!E:E,COT!$A:$A,YEAR(daily!$A3119),COT!$B:$B,WEEKNUM(daily!$A3119))</f>
        <v>1389039</v>
      </c>
      <c r="O3119">
        <f>SUMIFS(COT!F:F,COT!$A:$A,YEAR(daily!$A3119),COT!$B:$B,WEEKNUM(daily!$A3119))</f>
        <v>339805</v>
      </c>
      <c r="P3119">
        <f>SUMIFS(COT!G:G,COT!$A:$A,YEAR(daily!$A3119),COT!$B:$B,WEEKNUM(daily!$A3119))</f>
        <v>149112</v>
      </c>
      <c r="Q3119">
        <f>SUMIFS(COT!H:H,COT!$A:$A,YEAR(daily!$A3119),COT!$B:$B,WEEKNUM(daily!$A3119))</f>
        <v>379459</v>
      </c>
      <c r="R3119">
        <f>SUMIFS(COT!I:I,COT!$A:$A,YEAR(daily!$A3119),COT!$B:$B,WEEKNUM(daily!$A3119))</f>
        <v>608497</v>
      </c>
      <c r="S3119">
        <f>SUMIFS(COT!J:J,COT!$A:$A,YEAR(daily!$A3119),COT!$B:$B,WEEKNUM(daily!$A3119))</f>
        <v>798362</v>
      </c>
      <c r="T3119">
        <f>SUMIFS(COT!K:K,COT!$A:$A,YEAR(daily!$A3119),COT!$B:$B,WEEKNUM(daily!$A3119))</f>
        <v>61278</v>
      </c>
      <c r="U3119">
        <f>SUMIFS(COT!L:L,COT!$A:$A,YEAR(daily!$A3119),COT!$B:$B,WEEKNUM(daily!$A3119))</f>
        <v>62106</v>
      </c>
      <c r="V3119">
        <f>SUMIFS(COT!M:M,COT!$A:$A,YEAR(daily!$A3119),COT!$B:$B,WEEKNUM(daily!$A3119))</f>
        <v>109</v>
      </c>
      <c r="W3119">
        <f>SUMIFS(COT!N:N,COT!$A:$A,YEAR(daily!$A3119),COT!$B:$B,WEEKNUM(daily!$A3119))</f>
        <v>86</v>
      </c>
      <c r="X3119">
        <f>SUMIFS(COT!O:O,COT!$A:$A,YEAR(daily!$A3119),COT!$B:$B,WEEKNUM(daily!$A3119))</f>
        <v>138</v>
      </c>
      <c r="Y3119">
        <f>SUMIFS(COT!P:P,COT!$A:$A,YEAR(daily!$A3119),COT!$B:$B,WEEKNUM(daily!$A3119))</f>
        <v>95</v>
      </c>
      <c r="Z3119">
        <f>SUMIFS(COT!Q:Q,COT!$A:$A,YEAR(daily!$A3119),COT!$B:$B,WEEKNUM(daily!$A3119))</f>
        <v>93</v>
      </c>
      <c r="AA3119">
        <f>SUMIFS(Saudi!B:B,Saudi!$A:$A,YEAR(daily!$A3119))</f>
        <v>1247.3979999999999</v>
      </c>
      <c r="AB3119">
        <f>SUMIFS(Saudi!C:C,Saudi!$A:$A,YEAR(daily!$A3119))</f>
        <v>917.10500000000002</v>
      </c>
      <c r="AC3119">
        <f>SUMIFS(Saudi!F:F,Saudi!$A:$A,YEAR(daily!$A3119))</f>
        <v>4333558</v>
      </c>
      <c r="AD3119">
        <f>SUMIFS(Saudi!G:G,Saudi!$A:$A,YEAR(daily!$A3119))</f>
        <v>94.208739238439748</v>
      </c>
      <c r="AE3119">
        <f>SUMIFS(Saudi!H:H,Saudi!$A:$A,YEAR(daily!$A3119))</f>
        <v>408259035.59665447</v>
      </c>
      <c r="AF3119" s="5">
        <f t="shared" si="121"/>
        <v>7</v>
      </c>
      <c r="AG3119" s="5">
        <f t="shared" si="122"/>
        <v>2012</v>
      </c>
    </row>
    <row r="3120" spans="1:33">
      <c r="A3120" s="3">
        <v>41114</v>
      </c>
      <c r="B3120" s="1">
        <v>319775</v>
      </c>
      <c r="C3120" s="1">
        <v>70320</v>
      </c>
      <c r="D3120" s="1">
        <v>172901</v>
      </c>
      <c r="E3120" s="1">
        <v>88.5</v>
      </c>
      <c r="F3120" s="1">
        <v>89.08</v>
      </c>
      <c r="G3120" s="1">
        <v>89.43</v>
      </c>
      <c r="H3120" s="2">
        <v>52.8</v>
      </c>
      <c r="I3120" s="2">
        <v>31.7</v>
      </c>
      <c r="J3120" s="2">
        <v>90.7</v>
      </c>
      <c r="K3120" s="2">
        <v>89.9</v>
      </c>
      <c r="L3120">
        <f>SUMIFS(US!B:B,US!$D:$D,YEAR(daily!$A3120),US!$E:$E,MONTH(daily!$A3120))</f>
        <v>10932</v>
      </c>
      <c r="M3120">
        <f>SUMIFS(US!C:C,US!$D:$D,YEAR(daily!$A3120),US!$E:$E,MONTH(daily!$A3120))</f>
        <v>18515</v>
      </c>
      <c r="N3120">
        <f>SUMIFS(COT!E:E,COT!$A:$A,YEAR(daily!$A3120),COT!$B:$B,WEEKNUM(daily!$A3120))</f>
        <v>1389039</v>
      </c>
      <c r="O3120">
        <f>SUMIFS(COT!F:F,COT!$A:$A,YEAR(daily!$A3120),COT!$B:$B,WEEKNUM(daily!$A3120))</f>
        <v>339805</v>
      </c>
      <c r="P3120">
        <f>SUMIFS(COT!G:G,COT!$A:$A,YEAR(daily!$A3120),COT!$B:$B,WEEKNUM(daily!$A3120))</f>
        <v>149112</v>
      </c>
      <c r="Q3120">
        <f>SUMIFS(COT!H:H,COT!$A:$A,YEAR(daily!$A3120),COT!$B:$B,WEEKNUM(daily!$A3120))</f>
        <v>379459</v>
      </c>
      <c r="R3120">
        <f>SUMIFS(COT!I:I,COT!$A:$A,YEAR(daily!$A3120),COT!$B:$B,WEEKNUM(daily!$A3120))</f>
        <v>608497</v>
      </c>
      <c r="S3120">
        <f>SUMIFS(COT!J:J,COT!$A:$A,YEAR(daily!$A3120),COT!$B:$B,WEEKNUM(daily!$A3120))</f>
        <v>798362</v>
      </c>
      <c r="T3120">
        <f>SUMIFS(COT!K:K,COT!$A:$A,YEAR(daily!$A3120),COT!$B:$B,WEEKNUM(daily!$A3120))</f>
        <v>61278</v>
      </c>
      <c r="U3120">
        <f>SUMIFS(COT!L:L,COT!$A:$A,YEAR(daily!$A3120),COT!$B:$B,WEEKNUM(daily!$A3120))</f>
        <v>62106</v>
      </c>
      <c r="V3120">
        <f>SUMIFS(COT!M:M,COT!$A:$A,YEAR(daily!$A3120),COT!$B:$B,WEEKNUM(daily!$A3120))</f>
        <v>109</v>
      </c>
      <c r="W3120">
        <f>SUMIFS(COT!N:N,COT!$A:$A,YEAR(daily!$A3120),COT!$B:$B,WEEKNUM(daily!$A3120))</f>
        <v>86</v>
      </c>
      <c r="X3120">
        <f>SUMIFS(COT!O:O,COT!$A:$A,YEAR(daily!$A3120),COT!$B:$B,WEEKNUM(daily!$A3120))</f>
        <v>138</v>
      </c>
      <c r="Y3120">
        <f>SUMIFS(COT!P:P,COT!$A:$A,YEAR(daily!$A3120),COT!$B:$B,WEEKNUM(daily!$A3120))</f>
        <v>95</v>
      </c>
      <c r="Z3120">
        <f>SUMIFS(COT!Q:Q,COT!$A:$A,YEAR(daily!$A3120),COT!$B:$B,WEEKNUM(daily!$A3120))</f>
        <v>93</v>
      </c>
      <c r="AA3120">
        <f>SUMIFS(Saudi!B:B,Saudi!$A:$A,YEAR(daily!$A3120))</f>
        <v>1247.3979999999999</v>
      </c>
      <c r="AB3120">
        <f>SUMIFS(Saudi!C:C,Saudi!$A:$A,YEAR(daily!$A3120))</f>
        <v>917.10500000000002</v>
      </c>
      <c r="AC3120">
        <f>SUMIFS(Saudi!F:F,Saudi!$A:$A,YEAR(daily!$A3120))</f>
        <v>4333558</v>
      </c>
      <c r="AD3120">
        <f>SUMIFS(Saudi!G:G,Saudi!$A:$A,YEAR(daily!$A3120))</f>
        <v>94.208739238439748</v>
      </c>
      <c r="AE3120">
        <f>SUMIFS(Saudi!H:H,Saudi!$A:$A,YEAR(daily!$A3120))</f>
        <v>408259035.59665447</v>
      </c>
      <c r="AF3120" s="5">
        <f t="shared" si="121"/>
        <v>7</v>
      </c>
      <c r="AG3120" s="5">
        <f t="shared" si="122"/>
        <v>2012</v>
      </c>
    </row>
    <row r="3121" spans="1:33">
      <c r="A3121" s="3">
        <v>41115</v>
      </c>
      <c r="B3121" s="1">
        <v>313559</v>
      </c>
      <c r="C3121" s="1">
        <v>72764</v>
      </c>
      <c r="D3121" s="1">
        <v>173087</v>
      </c>
      <c r="E3121" s="1">
        <v>88.97</v>
      </c>
      <c r="F3121" s="1">
        <v>89.57</v>
      </c>
      <c r="G3121" s="1">
        <v>89.94</v>
      </c>
      <c r="H3121" s="2">
        <v>52.8</v>
      </c>
      <c r="I3121" s="2">
        <v>31.7</v>
      </c>
      <c r="J3121" s="2">
        <v>90.7</v>
      </c>
      <c r="K3121" s="2">
        <v>89.9</v>
      </c>
      <c r="L3121">
        <f>SUMIFS(US!B:B,US!$D:$D,YEAR(daily!$A3121),US!$E:$E,MONTH(daily!$A3121))</f>
        <v>10932</v>
      </c>
      <c r="M3121">
        <f>SUMIFS(US!C:C,US!$D:$D,YEAR(daily!$A3121),US!$E:$E,MONTH(daily!$A3121))</f>
        <v>18515</v>
      </c>
      <c r="N3121">
        <f>SUMIFS(COT!E:E,COT!$A:$A,YEAR(daily!$A3121),COT!$B:$B,WEEKNUM(daily!$A3121))</f>
        <v>1389039</v>
      </c>
      <c r="O3121">
        <f>SUMIFS(COT!F:F,COT!$A:$A,YEAR(daily!$A3121),COT!$B:$B,WEEKNUM(daily!$A3121))</f>
        <v>339805</v>
      </c>
      <c r="P3121">
        <f>SUMIFS(COT!G:G,COT!$A:$A,YEAR(daily!$A3121),COT!$B:$B,WEEKNUM(daily!$A3121))</f>
        <v>149112</v>
      </c>
      <c r="Q3121">
        <f>SUMIFS(COT!H:H,COT!$A:$A,YEAR(daily!$A3121),COT!$B:$B,WEEKNUM(daily!$A3121))</f>
        <v>379459</v>
      </c>
      <c r="R3121">
        <f>SUMIFS(COT!I:I,COT!$A:$A,YEAR(daily!$A3121),COT!$B:$B,WEEKNUM(daily!$A3121))</f>
        <v>608497</v>
      </c>
      <c r="S3121">
        <f>SUMIFS(COT!J:J,COT!$A:$A,YEAR(daily!$A3121),COT!$B:$B,WEEKNUM(daily!$A3121))</f>
        <v>798362</v>
      </c>
      <c r="T3121">
        <f>SUMIFS(COT!K:K,COT!$A:$A,YEAR(daily!$A3121),COT!$B:$B,WEEKNUM(daily!$A3121))</f>
        <v>61278</v>
      </c>
      <c r="U3121">
        <f>SUMIFS(COT!L:L,COT!$A:$A,YEAR(daily!$A3121),COT!$B:$B,WEEKNUM(daily!$A3121))</f>
        <v>62106</v>
      </c>
      <c r="V3121">
        <f>SUMIFS(COT!M:M,COT!$A:$A,YEAR(daily!$A3121),COT!$B:$B,WEEKNUM(daily!$A3121))</f>
        <v>109</v>
      </c>
      <c r="W3121">
        <f>SUMIFS(COT!N:N,COT!$A:$A,YEAR(daily!$A3121),COT!$B:$B,WEEKNUM(daily!$A3121))</f>
        <v>86</v>
      </c>
      <c r="X3121">
        <f>SUMIFS(COT!O:O,COT!$A:$A,YEAR(daily!$A3121),COT!$B:$B,WEEKNUM(daily!$A3121))</f>
        <v>138</v>
      </c>
      <c r="Y3121">
        <f>SUMIFS(COT!P:P,COT!$A:$A,YEAR(daily!$A3121),COT!$B:$B,WEEKNUM(daily!$A3121))</f>
        <v>95</v>
      </c>
      <c r="Z3121">
        <f>SUMIFS(COT!Q:Q,COT!$A:$A,YEAR(daily!$A3121),COT!$B:$B,WEEKNUM(daily!$A3121))</f>
        <v>93</v>
      </c>
      <c r="AA3121">
        <f>SUMIFS(Saudi!B:B,Saudi!$A:$A,YEAR(daily!$A3121))</f>
        <v>1247.3979999999999</v>
      </c>
      <c r="AB3121">
        <f>SUMIFS(Saudi!C:C,Saudi!$A:$A,YEAR(daily!$A3121))</f>
        <v>917.10500000000002</v>
      </c>
      <c r="AC3121">
        <f>SUMIFS(Saudi!F:F,Saudi!$A:$A,YEAR(daily!$A3121))</f>
        <v>4333558</v>
      </c>
      <c r="AD3121">
        <f>SUMIFS(Saudi!G:G,Saudi!$A:$A,YEAR(daily!$A3121))</f>
        <v>94.208739238439748</v>
      </c>
      <c r="AE3121">
        <f>SUMIFS(Saudi!H:H,Saudi!$A:$A,YEAR(daily!$A3121))</f>
        <v>408259035.59665447</v>
      </c>
      <c r="AF3121" s="5">
        <f t="shared" si="121"/>
        <v>7</v>
      </c>
      <c r="AG3121" s="5">
        <f t="shared" si="122"/>
        <v>2012</v>
      </c>
    </row>
    <row r="3122" spans="1:33">
      <c r="A3122" s="3">
        <v>41116</v>
      </c>
      <c r="B3122" s="1">
        <v>309536</v>
      </c>
      <c r="C3122" s="1">
        <v>74605</v>
      </c>
      <c r="D3122" s="1">
        <v>174819</v>
      </c>
      <c r="E3122" s="1">
        <v>89.39</v>
      </c>
      <c r="F3122" s="1">
        <v>90</v>
      </c>
      <c r="G3122" s="1">
        <v>90.39</v>
      </c>
      <c r="H3122" s="2">
        <v>52.8</v>
      </c>
      <c r="I3122" s="2">
        <v>31.7</v>
      </c>
      <c r="J3122" s="2">
        <v>90.7</v>
      </c>
      <c r="K3122" s="2">
        <v>89.9</v>
      </c>
      <c r="L3122">
        <f>SUMIFS(US!B:B,US!$D:$D,YEAR(daily!$A3122),US!$E:$E,MONTH(daily!$A3122))</f>
        <v>10932</v>
      </c>
      <c r="M3122">
        <f>SUMIFS(US!C:C,US!$D:$D,YEAR(daily!$A3122),US!$E:$E,MONTH(daily!$A3122))</f>
        <v>18515</v>
      </c>
      <c r="N3122">
        <f>SUMIFS(COT!E:E,COT!$A:$A,YEAR(daily!$A3122),COT!$B:$B,WEEKNUM(daily!$A3122))</f>
        <v>1389039</v>
      </c>
      <c r="O3122">
        <f>SUMIFS(COT!F:F,COT!$A:$A,YEAR(daily!$A3122),COT!$B:$B,WEEKNUM(daily!$A3122))</f>
        <v>339805</v>
      </c>
      <c r="P3122">
        <f>SUMIFS(COT!G:G,COT!$A:$A,YEAR(daily!$A3122),COT!$B:$B,WEEKNUM(daily!$A3122))</f>
        <v>149112</v>
      </c>
      <c r="Q3122">
        <f>SUMIFS(COT!H:H,COT!$A:$A,YEAR(daily!$A3122),COT!$B:$B,WEEKNUM(daily!$A3122))</f>
        <v>379459</v>
      </c>
      <c r="R3122">
        <f>SUMIFS(COT!I:I,COT!$A:$A,YEAR(daily!$A3122),COT!$B:$B,WEEKNUM(daily!$A3122))</f>
        <v>608497</v>
      </c>
      <c r="S3122">
        <f>SUMIFS(COT!J:J,COT!$A:$A,YEAR(daily!$A3122),COT!$B:$B,WEEKNUM(daily!$A3122))</f>
        <v>798362</v>
      </c>
      <c r="T3122">
        <f>SUMIFS(COT!K:K,COT!$A:$A,YEAR(daily!$A3122),COT!$B:$B,WEEKNUM(daily!$A3122))</f>
        <v>61278</v>
      </c>
      <c r="U3122">
        <f>SUMIFS(COT!L:L,COT!$A:$A,YEAR(daily!$A3122),COT!$B:$B,WEEKNUM(daily!$A3122))</f>
        <v>62106</v>
      </c>
      <c r="V3122">
        <f>SUMIFS(COT!M:M,COT!$A:$A,YEAR(daily!$A3122),COT!$B:$B,WEEKNUM(daily!$A3122))</f>
        <v>109</v>
      </c>
      <c r="W3122">
        <f>SUMIFS(COT!N:N,COT!$A:$A,YEAR(daily!$A3122),COT!$B:$B,WEEKNUM(daily!$A3122))</f>
        <v>86</v>
      </c>
      <c r="X3122">
        <f>SUMIFS(COT!O:O,COT!$A:$A,YEAR(daily!$A3122),COT!$B:$B,WEEKNUM(daily!$A3122))</f>
        <v>138</v>
      </c>
      <c r="Y3122">
        <f>SUMIFS(COT!P:P,COT!$A:$A,YEAR(daily!$A3122),COT!$B:$B,WEEKNUM(daily!$A3122))</f>
        <v>95</v>
      </c>
      <c r="Z3122">
        <f>SUMIFS(COT!Q:Q,COT!$A:$A,YEAR(daily!$A3122),COT!$B:$B,WEEKNUM(daily!$A3122))</f>
        <v>93</v>
      </c>
      <c r="AA3122">
        <f>SUMIFS(Saudi!B:B,Saudi!$A:$A,YEAR(daily!$A3122))</f>
        <v>1247.3979999999999</v>
      </c>
      <c r="AB3122">
        <f>SUMIFS(Saudi!C:C,Saudi!$A:$A,YEAR(daily!$A3122))</f>
        <v>917.10500000000002</v>
      </c>
      <c r="AC3122">
        <f>SUMIFS(Saudi!F:F,Saudi!$A:$A,YEAR(daily!$A3122))</f>
        <v>4333558</v>
      </c>
      <c r="AD3122">
        <f>SUMIFS(Saudi!G:G,Saudi!$A:$A,YEAR(daily!$A3122))</f>
        <v>94.208739238439748</v>
      </c>
      <c r="AE3122">
        <f>SUMIFS(Saudi!H:H,Saudi!$A:$A,YEAR(daily!$A3122))</f>
        <v>408259035.59665447</v>
      </c>
      <c r="AF3122" s="5">
        <f t="shared" si="121"/>
        <v>7</v>
      </c>
      <c r="AG3122" s="5">
        <f t="shared" si="122"/>
        <v>2012</v>
      </c>
    </row>
    <row r="3123" spans="1:33">
      <c r="A3123" s="3">
        <v>41117</v>
      </c>
      <c r="B3123" s="1">
        <v>304281</v>
      </c>
      <c r="C3123" s="1">
        <v>74673</v>
      </c>
      <c r="D3123" s="1">
        <v>173705</v>
      </c>
      <c r="E3123" s="1">
        <v>90.13</v>
      </c>
      <c r="F3123" s="1">
        <v>90.79</v>
      </c>
      <c r="G3123" s="1">
        <v>91.23</v>
      </c>
      <c r="H3123" s="2">
        <v>52.8</v>
      </c>
      <c r="I3123" s="2">
        <v>31.7</v>
      </c>
      <c r="J3123" s="2">
        <v>90.7</v>
      </c>
      <c r="K3123" s="2">
        <v>89.9</v>
      </c>
      <c r="L3123">
        <f>SUMIFS(US!B:B,US!$D:$D,YEAR(daily!$A3123),US!$E:$E,MONTH(daily!$A3123))</f>
        <v>10932</v>
      </c>
      <c r="M3123">
        <f>SUMIFS(US!C:C,US!$D:$D,YEAR(daily!$A3123),US!$E:$E,MONTH(daily!$A3123))</f>
        <v>18515</v>
      </c>
      <c r="N3123">
        <f>SUMIFS(COT!E:E,COT!$A:$A,YEAR(daily!$A3123),COT!$B:$B,WEEKNUM(daily!$A3123))</f>
        <v>1389039</v>
      </c>
      <c r="O3123">
        <f>SUMIFS(COT!F:F,COT!$A:$A,YEAR(daily!$A3123),COT!$B:$B,WEEKNUM(daily!$A3123))</f>
        <v>339805</v>
      </c>
      <c r="P3123">
        <f>SUMIFS(COT!G:G,COT!$A:$A,YEAR(daily!$A3123),COT!$B:$B,WEEKNUM(daily!$A3123))</f>
        <v>149112</v>
      </c>
      <c r="Q3123">
        <f>SUMIFS(COT!H:H,COT!$A:$A,YEAR(daily!$A3123),COT!$B:$B,WEEKNUM(daily!$A3123))</f>
        <v>379459</v>
      </c>
      <c r="R3123">
        <f>SUMIFS(COT!I:I,COT!$A:$A,YEAR(daily!$A3123),COT!$B:$B,WEEKNUM(daily!$A3123))</f>
        <v>608497</v>
      </c>
      <c r="S3123">
        <f>SUMIFS(COT!J:J,COT!$A:$A,YEAR(daily!$A3123),COT!$B:$B,WEEKNUM(daily!$A3123))</f>
        <v>798362</v>
      </c>
      <c r="T3123">
        <f>SUMIFS(COT!K:K,COT!$A:$A,YEAR(daily!$A3123),COT!$B:$B,WEEKNUM(daily!$A3123))</f>
        <v>61278</v>
      </c>
      <c r="U3123">
        <f>SUMIFS(COT!L:L,COT!$A:$A,YEAR(daily!$A3123),COT!$B:$B,WEEKNUM(daily!$A3123))</f>
        <v>62106</v>
      </c>
      <c r="V3123">
        <f>SUMIFS(COT!M:M,COT!$A:$A,YEAR(daily!$A3123),COT!$B:$B,WEEKNUM(daily!$A3123))</f>
        <v>109</v>
      </c>
      <c r="W3123">
        <f>SUMIFS(COT!N:N,COT!$A:$A,YEAR(daily!$A3123),COT!$B:$B,WEEKNUM(daily!$A3123))</f>
        <v>86</v>
      </c>
      <c r="X3123">
        <f>SUMIFS(COT!O:O,COT!$A:$A,YEAR(daily!$A3123),COT!$B:$B,WEEKNUM(daily!$A3123))</f>
        <v>138</v>
      </c>
      <c r="Y3123">
        <f>SUMIFS(COT!P:P,COT!$A:$A,YEAR(daily!$A3123),COT!$B:$B,WEEKNUM(daily!$A3123))</f>
        <v>95</v>
      </c>
      <c r="Z3123">
        <f>SUMIFS(COT!Q:Q,COT!$A:$A,YEAR(daily!$A3123),COT!$B:$B,WEEKNUM(daily!$A3123))</f>
        <v>93</v>
      </c>
      <c r="AA3123">
        <f>SUMIFS(Saudi!B:B,Saudi!$A:$A,YEAR(daily!$A3123))</f>
        <v>1247.3979999999999</v>
      </c>
      <c r="AB3123">
        <f>SUMIFS(Saudi!C:C,Saudi!$A:$A,YEAR(daily!$A3123))</f>
        <v>917.10500000000002</v>
      </c>
      <c r="AC3123">
        <f>SUMIFS(Saudi!F:F,Saudi!$A:$A,YEAR(daily!$A3123))</f>
        <v>4333558</v>
      </c>
      <c r="AD3123">
        <f>SUMIFS(Saudi!G:G,Saudi!$A:$A,YEAR(daily!$A3123))</f>
        <v>94.208739238439748</v>
      </c>
      <c r="AE3123">
        <f>SUMIFS(Saudi!H:H,Saudi!$A:$A,YEAR(daily!$A3123))</f>
        <v>408259035.59665447</v>
      </c>
      <c r="AF3123" s="5">
        <f t="shared" si="121"/>
        <v>7</v>
      </c>
      <c r="AG3123" s="5">
        <f t="shared" si="122"/>
        <v>2012</v>
      </c>
    </row>
    <row r="3124" spans="1:33">
      <c r="A3124" s="3">
        <v>41120</v>
      </c>
      <c r="B3124" s="1">
        <v>291102</v>
      </c>
      <c r="C3124" s="1">
        <v>82967</v>
      </c>
      <c r="D3124" s="1">
        <v>174470</v>
      </c>
      <c r="E3124" s="1">
        <v>89.78</v>
      </c>
      <c r="F3124" s="1">
        <v>90.45</v>
      </c>
      <c r="G3124" s="1">
        <v>90.91</v>
      </c>
      <c r="H3124" s="2">
        <v>52.8</v>
      </c>
      <c r="I3124" s="2">
        <v>31.7</v>
      </c>
      <c r="J3124" s="2">
        <v>90.7</v>
      </c>
      <c r="K3124" s="2">
        <v>89.9</v>
      </c>
      <c r="L3124">
        <f>SUMIFS(US!B:B,US!$D:$D,YEAR(daily!$A3124),US!$E:$E,MONTH(daily!$A3124))</f>
        <v>10932</v>
      </c>
      <c r="M3124">
        <f>SUMIFS(US!C:C,US!$D:$D,YEAR(daily!$A3124),US!$E:$E,MONTH(daily!$A3124))</f>
        <v>18515</v>
      </c>
      <c r="N3124">
        <f>SUMIFS(COT!E:E,COT!$A:$A,YEAR(daily!$A3124),COT!$B:$B,WEEKNUM(daily!$A3124))</f>
        <v>1395758</v>
      </c>
      <c r="O3124">
        <f>SUMIFS(COT!F:F,COT!$A:$A,YEAR(daily!$A3124),COT!$B:$B,WEEKNUM(daily!$A3124))</f>
        <v>328048</v>
      </c>
      <c r="P3124">
        <f>SUMIFS(COT!G:G,COT!$A:$A,YEAR(daily!$A3124),COT!$B:$B,WEEKNUM(daily!$A3124))</f>
        <v>153651</v>
      </c>
      <c r="Q3124">
        <f>SUMIFS(COT!H:H,COT!$A:$A,YEAR(daily!$A3124),COT!$B:$B,WEEKNUM(daily!$A3124))</f>
        <v>386457</v>
      </c>
      <c r="R3124">
        <f>SUMIFS(COT!I:I,COT!$A:$A,YEAR(daily!$A3124),COT!$B:$B,WEEKNUM(daily!$A3124))</f>
        <v>614941</v>
      </c>
      <c r="S3124">
        <f>SUMIFS(COT!J:J,COT!$A:$A,YEAR(daily!$A3124),COT!$B:$B,WEEKNUM(daily!$A3124))</f>
        <v>793315</v>
      </c>
      <c r="T3124">
        <f>SUMIFS(COT!K:K,COT!$A:$A,YEAR(daily!$A3124),COT!$B:$B,WEEKNUM(daily!$A3124))</f>
        <v>66312</v>
      </c>
      <c r="U3124">
        <f>SUMIFS(COT!L:L,COT!$A:$A,YEAR(daily!$A3124),COT!$B:$B,WEEKNUM(daily!$A3124))</f>
        <v>62335</v>
      </c>
      <c r="V3124">
        <f>SUMIFS(COT!M:M,COT!$A:$A,YEAR(daily!$A3124),COT!$B:$B,WEEKNUM(daily!$A3124))</f>
        <v>102</v>
      </c>
      <c r="W3124">
        <f>SUMIFS(COT!N:N,COT!$A:$A,YEAR(daily!$A3124),COT!$B:$B,WEEKNUM(daily!$A3124))</f>
        <v>96</v>
      </c>
      <c r="X3124">
        <f>SUMIFS(COT!O:O,COT!$A:$A,YEAR(daily!$A3124),COT!$B:$B,WEEKNUM(daily!$A3124))</f>
        <v>146</v>
      </c>
      <c r="Y3124">
        <f>SUMIFS(COT!P:P,COT!$A:$A,YEAR(daily!$A3124),COT!$B:$B,WEEKNUM(daily!$A3124))</f>
        <v>96</v>
      </c>
      <c r="Z3124">
        <f>SUMIFS(COT!Q:Q,COT!$A:$A,YEAR(daily!$A3124),COT!$B:$B,WEEKNUM(daily!$A3124))</f>
        <v>93</v>
      </c>
      <c r="AA3124">
        <f>SUMIFS(Saudi!B:B,Saudi!$A:$A,YEAR(daily!$A3124))</f>
        <v>1247.3979999999999</v>
      </c>
      <c r="AB3124">
        <f>SUMIFS(Saudi!C:C,Saudi!$A:$A,YEAR(daily!$A3124))</f>
        <v>917.10500000000002</v>
      </c>
      <c r="AC3124">
        <f>SUMIFS(Saudi!F:F,Saudi!$A:$A,YEAR(daily!$A3124))</f>
        <v>4333558</v>
      </c>
      <c r="AD3124">
        <f>SUMIFS(Saudi!G:G,Saudi!$A:$A,YEAR(daily!$A3124))</f>
        <v>94.208739238439748</v>
      </c>
      <c r="AE3124">
        <f>SUMIFS(Saudi!H:H,Saudi!$A:$A,YEAR(daily!$A3124))</f>
        <v>408259035.59665447</v>
      </c>
      <c r="AF3124" s="5">
        <f t="shared" si="121"/>
        <v>7</v>
      </c>
      <c r="AG3124" s="5">
        <f t="shared" si="122"/>
        <v>2012</v>
      </c>
    </row>
    <row r="3125" spans="1:33">
      <c r="A3125" s="3">
        <v>41121</v>
      </c>
      <c r="B3125" s="1">
        <v>283077</v>
      </c>
      <c r="C3125" s="1">
        <v>83688</v>
      </c>
      <c r="D3125" s="1">
        <v>173121</v>
      </c>
      <c r="E3125" s="1">
        <v>88.06</v>
      </c>
      <c r="F3125" s="1">
        <v>88.72</v>
      </c>
      <c r="G3125" s="1">
        <v>89.2</v>
      </c>
      <c r="H3125" s="2">
        <v>52.8</v>
      </c>
      <c r="I3125" s="2">
        <v>31.7</v>
      </c>
      <c r="J3125" s="2">
        <v>90.7</v>
      </c>
      <c r="K3125" s="2">
        <v>89.9</v>
      </c>
      <c r="L3125">
        <f>SUMIFS(US!B:B,US!$D:$D,YEAR(daily!$A3125),US!$E:$E,MONTH(daily!$A3125))</f>
        <v>10932</v>
      </c>
      <c r="M3125">
        <f>SUMIFS(US!C:C,US!$D:$D,YEAR(daily!$A3125),US!$E:$E,MONTH(daily!$A3125))</f>
        <v>18515</v>
      </c>
      <c r="N3125">
        <f>SUMIFS(COT!E:E,COT!$A:$A,YEAR(daily!$A3125),COT!$B:$B,WEEKNUM(daily!$A3125))</f>
        <v>1395758</v>
      </c>
      <c r="O3125">
        <f>SUMIFS(COT!F:F,COT!$A:$A,YEAR(daily!$A3125),COT!$B:$B,WEEKNUM(daily!$A3125))</f>
        <v>328048</v>
      </c>
      <c r="P3125">
        <f>SUMIFS(COT!G:G,COT!$A:$A,YEAR(daily!$A3125),COT!$B:$B,WEEKNUM(daily!$A3125))</f>
        <v>153651</v>
      </c>
      <c r="Q3125">
        <f>SUMIFS(COT!H:H,COT!$A:$A,YEAR(daily!$A3125),COT!$B:$B,WEEKNUM(daily!$A3125))</f>
        <v>386457</v>
      </c>
      <c r="R3125">
        <f>SUMIFS(COT!I:I,COT!$A:$A,YEAR(daily!$A3125),COT!$B:$B,WEEKNUM(daily!$A3125))</f>
        <v>614941</v>
      </c>
      <c r="S3125">
        <f>SUMIFS(COT!J:J,COT!$A:$A,YEAR(daily!$A3125),COT!$B:$B,WEEKNUM(daily!$A3125))</f>
        <v>793315</v>
      </c>
      <c r="T3125">
        <f>SUMIFS(COT!K:K,COT!$A:$A,YEAR(daily!$A3125),COT!$B:$B,WEEKNUM(daily!$A3125))</f>
        <v>66312</v>
      </c>
      <c r="U3125">
        <f>SUMIFS(COT!L:L,COT!$A:$A,YEAR(daily!$A3125),COT!$B:$B,WEEKNUM(daily!$A3125))</f>
        <v>62335</v>
      </c>
      <c r="V3125">
        <f>SUMIFS(COT!M:M,COT!$A:$A,YEAR(daily!$A3125),COT!$B:$B,WEEKNUM(daily!$A3125))</f>
        <v>102</v>
      </c>
      <c r="W3125">
        <f>SUMIFS(COT!N:N,COT!$A:$A,YEAR(daily!$A3125),COT!$B:$B,WEEKNUM(daily!$A3125))</f>
        <v>96</v>
      </c>
      <c r="X3125">
        <f>SUMIFS(COT!O:O,COT!$A:$A,YEAR(daily!$A3125),COT!$B:$B,WEEKNUM(daily!$A3125))</f>
        <v>146</v>
      </c>
      <c r="Y3125">
        <f>SUMIFS(COT!P:P,COT!$A:$A,YEAR(daily!$A3125),COT!$B:$B,WEEKNUM(daily!$A3125))</f>
        <v>96</v>
      </c>
      <c r="Z3125">
        <f>SUMIFS(COT!Q:Q,COT!$A:$A,YEAR(daily!$A3125),COT!$B:$B,WEEKNUM(daily!$A3125))</f>
        <v>93</v>
      </c>
      <c r="AA3125">
        <f>SUMIFS(Saudi!B:B,Saudi!$A:$A,YEAR(daily!$A3125))</f>
        <v>1247.3979999999999</v>
      </c>
      <c r="AB3125">
        <f>SUMIFS(Saudi!C:C,Saudi!$A:$A,YEAR(daily!$A3125))</f>
        <v>917.10500000000002</v>
      </c>
      <c r="AC3125">
        <f>SUMIFS(Saudi!F:F,Saudi!$A:$A,YEAR(daily!$A3125))</f>
        <v>4333558</v>
      </c>
      <c r="AD3125">
        <f>SUMIFS(Saudi!G:G,Saudi!$A:$A,YEAR(daily!$A3125))</f>
        <v>94.208739238439748</v>
      </c>
      <c r="AE3125">
        <f>SUMIFS(Saudi!H:H,Saudi!$A:$A,YEAR(daily!$A3125))</f>
        <v>408259035.59665447</v>
      </c>
      <c r="AF3125" s="5">
        <f t="shared" si="121"/>
        <v>7</v>
      </c>
      <c r="AG3125" s="5">
        <f t="shared" si="122"/>
        <v>2012</v>
      </c>
    </row>
    <row r="3126" spans="1:33">
      <c r="A3126" s="3">
        <v>41122</v>
      </c>
      <c r="B3126" s="1">
        <v>270036</v>
      </c>
      <c r="C3126" s="1">
        <v>88998</v>
      </c>
      <c r="D3126" s="1">
        <v>174477</v>
      </c>
      <c r="E3126" s="1">
        <v>88.91</v>
      </c>
      <c r="F3126" s="1">
        <v>89.52</v>
      </c>
      <c r="G3126" s="1">
        <v>89.99</v>
      </c>
      <c r="H3126" s="2">
        <v>52.8</v>
      </c>
      <c r="I3126" s="2">
        <v>31.7</v>
      </c>
      <c r="J3126" s="2">
        <v>90.7</v>
      </c>
      <c r="K3126" s="2">
        <v>89.9</v>
      </c>
      <c r="L3126">
        <f>SUMIFS(US!B:B,US!$D:$D,YEAR(daily!$A3126),US!$E:$E,MONTH(daily!$A3126))</f>
        <v>10854</v>
      </c>
      <c r="M3126">
        <f>SUMIFS(US!C:C,US!$D:$D,YEAR(daily!$A3126),US!$E:$E,MONTH(daily!$A3126))</f>
        <v>19156</v>
      </c>
      <c r="N3126">
        <f>SUMIFS(COT!E:E,COT!$A:$A,YEAR(daily!$A3126),COT!$B:$B,WEEKNUM(daily!$A3126))</f>
        <v>1395758</v>
      </c>
      <c r="O3126">
        <f>SUMIFS(COT!F:F,COT!$A:$A,YEAR(daily!$A3126),COT!$B:$B,WEEKNUM(daily!$A3126))</f>
        <v>328048</v>
      </c>
      <c r="P3126">
        <f>SUMIFS(COT!G:G,COT!$A:$A,YEAR(daily!$A3126),COT!$B:$B,WEEKNUM(daily!$A3126))</f>
        <v>153651</v>
      </c>
      <c r="Q3126">
        <f>SUMIFS(COT!H:H,COT!$A:$A,YEAR(daily!$A3126),COT!$B:$B,WEEKNUM(daily!$A3126))</f>
        <v>386457</v>
      </c>
      <c r="R3126">
        <f>SUMIFS(COT!I:I,COT!$A:$A,YEAR(daily!$A3126),COT!$B:$B,WEEKNUM(daily!$A3126))</f>
        <v>614941</v>
      </c>
      <c r="S3126">
        <f>SUMIFS(COT!J:J,COT!$A:$A,YEAR(daily!$A3126),COT!$B:$B,WEEKNUM(daily!$A3126))</f>
        <v>793315</v>
      </c>
      <c r="T3126">
        <f>SUMIFS(COT!K:K,COT!$A:$A,YEAR(daily!$A3126),COT!$B:$B,WEEKNUM(daily!$A3126))</f>
        <v>66312</v>
      </c>
      <c r="U3126">
        <f>SUMIFS(COT!L:L,COT!$A:$A,YEAR(daily!$A3126),COT!$B:$B,WEEKNUM(daily!$A3126))</f>
        <v>62335</v>
      </c>
      <c r="V3126">
        <f>SUMIFS(COT!M:M,COT!$A:$A,YEAR(daily!$A3126),COT!$B:$B,WEEKNUM(daily!$A3126))</f>
        <v>102</v>
      </c>
      <c r="W3126">
        <f>SUMIFS(COT!N:N,COT!$A:$A,YEAR(daily!$A3126),COT!$B:$B,WEEKNUM(daily!$A3126))</f>
        <v>96</v>
      </c>
      <c r="X3126">
        <f>SUMIFS(COT!O:O,COT!$A:$A,YEAR(daily!$A3126),COT!$B:$B,WEEKNUM(daily!$A3126))</f>
        <v>146</v>
      </c>
      <c r="Y3126">
        <f>SUMIFS(COT!P:P,COT!$A:$A,YEAR(daily!$A3126),COT!$B:$B,WEEKNUM(daily!$A3126))</f>
        <v>96</v>
      </c>
      <c r="Z3126">
        <f>SUMIFS(COT!Q:Q,COT!$A:$A,YEAR(daily!$A3126),COT!$B:$B,WEEKNUM(daily!$A3126))</f>
        <v>93</v>
      </c>
      <c r="AA3126">
        <f>SUMIFS(Saudi!B:B,Saudi!$A:$A,YEAR(daily!$A3126))</f>
        <v>1247.3979999999999</v>
      </c>
      <c r="AB3126">
        <f>SUMIFS(Saudi!C:C,Saudi!$A:$A,YEAR(daily!$A3126))</f>
        <v>917.10500000000002</v>
      </c>
      <c r="AC3126">
        <f>SUMIFS(Saudi!F:F,Saudi!$A:$A,YEAR(daily!$A3126))</f>
        <v>4333558</v>
      </c>
      <c r="AD3126">
        <f>SUMIFS(Saudi!G:G,Saudi!$A:$A,YEAR(daily!$A3126))</f>
        <v>94.208739238439748</v>
      </c>
      <c r="AE3126">
        <f>SUMIFS(Saudi!H:H,Saudi!$A:$A,YEAR(daily!$A3126))</f>
        <v>408259035.59665447</v>
      </c>
      <c r="AF3126" s="5">
        <f t="shared" si="121"/>
        <v>8</v>
      </c>
      <c r="AG3126" s="5">
        <f t="shared" si="122"/>
        <v>2012</v>
      </c>
    </row>
    <row r="3127" spans="1:33">
      <c r="A3127" s="3">
        <v>41123</v>
      </c>
      <c r="B3127" s="1">
        <v>266005</v>
      </c>
      <c r="C3127" s="1">
        <v>90615</v>
      </c>
      <c r="D3127" s="1">
        <v>179271</v>
      </c>
      <c r="E3127" s="1">
        <v>87.13</v>
      </c>
      <c r="F3127" s="1">
        <v>87.77</v>
      </c>
      <c r="G3127" s="1">
        <v>88.26</v>
      </c>
      <c r="H3127" s="2">
        <v>52.8</v>
      </c>
      <c r="I3127" s="2">
        <v>31.7</v>
      </c>
      <c r="J3127" s="2">
        <v>90.7</v>
      </c>
      <c r="K3127" s="2">
        <v>89.9</v>
      </c>
      <c r="L3127">
        <f>SUMIFS(US!B:B,US!$D:$D,YEAR(daily!$A3127),US!$E:$E,MONTH(daily!$A3127))</f>
        <v>10854</v>
      </c>
      <c r="M3127">
        <f>SUMIFS(US!C:C,US!$D:$D,YEAR(daily!$A3127),US!$E:$E,MONTH(daily!$A3127))</f>
        <v>19156</v>
      </c>
      <c r="N3127">
        <f>SUMIFS(COT!E:E,COT!$A:$A,YEAR(daily!$A3127),COT!$B:$B,WEEKNUM(daily!$A3127))</f>
        <v>1395758</v>
      </c>
      <c r="O3127">
        <f>SUMIFS(COT!F:F,COT!$A:$A,YEAR(daily!$A3127),COT!$B:$B,WEEKNUM(daily!$A3127))</f>
        <v>328048</v>
      </c>
      <c r="P3127">
        <f>SUMIFS(COT!G:G,COT!$A:$A,YEAR(daily!$A3127),COT!$B:$B,WEEKNUM(daily!$A3127))</f>
        <v>153651</v>
      </c>
      <c r="Q3127">
        <f>SUMIFS(COT!H:H,COT!$A:$A,YEAR(daily!$A3127),COT!$B:$B,WEEKNUM(daily!$A3127))</f>
        <v>386457</v>
      </c>
      <c r="R3127">
        <f>SUMIFS(COT!I:I,COT!$A:$A,YEAR(daily!$A3127),COT!$B:$B,WEEKNUM(daily!$A3127))</f>
        <v>614941</v>
      </c>
      <c r="S3127">
        <f>SUMIFS(COT!J:J,COT!$A:$A,YEAR(daily!$A3127),COT!$B:$B,WEEKNUM(daily!$A3127))</f>
        <v>793315</v>
      </c>
      <c r="T3127">
        <f>SUMIFS(COT!K:K,COT!$A:$A,YEAR(daily!$A3127),COT!$B:$B,WEEKNUM(daily!$A3127))</f>
        <v>66312</v>
      </c>
      <c r="U3127">
        <f>SUMIFS(COT!L:L,COT!$A:$A,YEAR(daily!$A3127),COT!$B:$B,WEEKNUM(daily!$A3127))</f>
        <v>62335</v>
      </c>
      <c r="V3127">
        <f>SUMIFS(COT!M:M,COT!$A:$A,YEAR(daily!$A3127),COT!$B:$B,WEEKNUM(daily!$A3127))</f>
        <v>102</v>
      </c>
      <c r="W3127">
        <f>SUMIFS(COT!N:N,COT!$A:$A,YEAR(daily!$A3127),COT!$B:$B,WEEKNUM(daily!$A3127))</f>
        <v>96</v>
      </c>
      <c r="X3127">
        <f>SUMIFS(COT!O:O,COT!$A:$A,YEAR(daily!$A3127),COT!$B:$B,WEEKNUM(daily!$A3127))</f>
        <v>146</v>
      </c>
      <c r="Y3127">
        <f>SUMIFS(COT!P:P,COT!$A:$A,YEAR(daily!$A3127),COT!$B:$B,WEEKNUM(daily!$A3127))</f>
        <v>96</v>
      </c>
      <c r="Z3127">
        <f>SUMIFS(COT!Q:Q,COT!$A:$A,YEAR(daily!$A3127),COT!$B:$B,WEEKNUM(daily!$A3127))</f>
        <v>93</v>
      </c>
      <c r="AA3127">
        <f>SUMIFS(Saudi!B:B,Saudi!$A:$A,YEAR(daily!$A3127))</f>
        <v>1247.3979999999999</v>
      </c>
      <c r="AB3127">
        <f>SUMIFS(Saudi!C:C,Saudi!$A:$A,YEAR(daily!$A3127))</f>
        <v>917.10500000000002</v>
      </c>
      <c r="AC3127">
        <f>SUMIFS(Saudi!F:F,Saudi!$A:$A,YEAR(daily!$A3127))</f>
        <v>4333558</v>
      </c>
      <c r="AD3127">
        <f>SUMIFS(Saudi!G:G,Saudi!$A:$A,YEAR(daily!$A3127))</f>
        <v>94.208739238439748</v>
      </c>
      <c r="AE3127">
        <f>SUMIFS(Saudi!H:H,Saudi!$A:$A,YEAR(daily!$A3127))</f>
        <v>408259035.59665447</v>
      </c>
      <c r="AF3127" s="5">
        <f t="shared" si="121"/>
        <v>8</v>
      </c>
      <c r="AG3127" s="5">
        <f t="shared" si="122"/>
        <v>2012</v>
      </c>
    </row>
    <row r="3128" spans="1:33">
      <c r="A3128" s="3">
        <v>41124</v>
      </c>
      <c r="B3128" s="1">
        <v>261445</v>
      </c>
      <c r="C3128" s="1">
        <v>94540</v>
      </c>
      <c r="D3128" s="1">
        <v>182964</v>
      </c>
      <c r="E3128" s="1">
        <v>91.4</v>
      </c>
      <c r="F3128" s="1">
        <v>91.93</v>
      </c>
      <c r="G3128" s="1">
        <v>92.33</v>
      </c>
      <c r="H3128" s="2">
        <v>52.8</v>
      </c>
      <c r="I3128" s="2">
        <v>31.7</v>
      </c>
      <c r="J3128" s="2">
        <v>90.7</v>
      </c>
      <c r="K3128" s="2">
        <v>89.9</v>
      </c>
      <c r="L3128">
        <f>SUMIFS(US!B:B,US!$D:$D,YEAR(daily!$A3128),US!$E:$E,MONTH(daily!$A3128))</f>
        <v>10854</v>
      </c>
      <c r="M3128">
        <f>SUMIFS(US!C:C,US!$D:$D,YEAR(daily!$A3128),US!$E:$E,MONTH(daily!$A3128))</f>
        <v>19156</v>
      </c>
      <c r="N3128">
        <f>SUMIFS(COT!E:E,COT!$A:$A,YEAR(daily!$A3128),COT!$B:$B,WEEKNUM(daily!$A3128))</f>
        <v>1395758</v>
      </c>
      <c r="O3128">
        <f>SUMIFS(COT!F:F,COT!$A:$A,YEAR(daily!$A3128),COT!$B:$B,WEEKNUM(daily!$A3128))</f>
        <v>328048</v>
      </c>
      <c r="P3128">
        <f>SUMIFS(COT!G:G,COT!$A:$A,YEAR(daily!$A3128),COT!$B:$B,WEEKNUM(daily!$A3128))</f>
        <v>153651</v>
      </c>
      <c r="Q3128">
        <f>SUMIFS(COT!H:H,COT!$A:$A,YEAR(daily!$A3128),COT!$B:$B,WEEKNUM(daily!$A3128))</f>
        <v>386457</v>
      </c>
      <c r="R3128">
        <f>SUMIFS(COT!I:I,COT!$A:$A,YEAR(daily!$A3128),COT!$B:$B,WEEKNUM(daily!$A3128))</f>
        <v>614941</v>
      </c>
      <c r="S3128">
        <f>SUMIFS(COT!J:J,COT!$A:$A,YEAR(daily!$A3128),COT!$B:$B,WEEKNUM(daily!$A3128))</f>
        <v>793315</v>
      </c>
      <c r="T3128">
        <f>SUMIFS(COT!K:K,COT!$A:$A,YEAR(daily!$A3128),COT!$B:$B,WEEKNUM(daily!$A3128))</f>
        <v>66312</v>
      </c>
      <c r="U3128">
        <f>SUMIFS(COT!L:L,COT!$A:$A,YEAR(daily!$A3128),COT!$B:$B,WEEKNUM(daily!$A3128))</f>
        <v>62335</v>
      </c>
      <c r="V3128">
        <f>SUMIFS(COT!M:M,COT!$A:$A,YEAR(daily!$A3128),COT!$B:$B,WEEKNUM(daily!$A3128))</f>
        <v>102</v>
      </c>
      <c r="W3128">
        <f>SUMIFS(COT!N:N,COT!$A:$A,YEAR(daily!$A3128),COT!$B:$B,WEEKNUM(daily!$A3128))</f>
        <v>96</v>
      </c>
      <c r="X3128">
        <f>SUMIFS(COT!O:O,COT!$A:$A,YEAR(daily!$A3128),COT!$B:$B,WEEKNUM(daily!$A3128))</f>
        <v>146</v>
      </c>
      <c r="Y3128">
        <f>SUMIFS(COT!P:P,COT!$A:$A,YEAR(daily!$A3128),COT!$B:$B,WEEKNUM(daily!$A3128))</f>
        <v>96</v>
      </c>
      <c r="Z3128">
        <f>SUMIFS(COT!Q:Q,COT!$A:$A,YEAR(daily!$A3128),COT!$B:$B,WEEKNUM(daily!$A3128))</f>
        <v>93</v>
      </c>
      <c r="AA3128">
        <f>SUMIFS(Saudi!B:B,Saudi!$A:$A,YEAR(daily!$A3128))</f>
        <v>1247.3979999999999</v>
      </c>
      <c r="AB3128">
        <f>SUMIFS(Saudi!C:C,Saudi!$A:$A,YEAR(daily!$A3128))</f>
        <v>917.10500000000002</v>
      </c>
      <c r="AC3128">
        <f>SUMIFS(Saudi!F:F,Saudi!$A:$A,YEAR(daily!$A3128))</f>
        <v>4333558</v>
      </c>
      <c r="AD3128">
        <f>SUMIFS(Saudi!G:G,Saudi!$A:$A,YEAR(daily!$A3128))</f>
        <v>94.208739238439748</v>
      </c>
      <c r="AE3128">
        <f>SUMIFS(Saudi!H:H,Saudi!$A:$A,YEAR(daily!$A3128))</f>
        <v>408259035.59665447</v>
      </c>
      <c r="AF3128" s="5">
        <f t="shared" si="121"/>
        <v>8</v>
      </c>
      <c r="AG3128" s="5">
        <f t="shared" si="122"/>
        <v>2012</v>
      </c>
    </row>
    <row r="3129" spans="1:33">
      <c r="A3129" s="3">
        <v>41127</v>
      </c>
      <c r="B3129" s="1">
        <v>255155</v>
      </c>
      <c r="C3129" s="1">
        <v>95645</v>
      </c>
      <c r="D3129" s="1">
        <v>184572</v>
      </c>
      <c r="E3129" s="1">
        <v>92.2</v>
      </c>
      <c r="F3129" s="1">
        <v>92.76</v>
      </c>
      <c r="G3129" s="1">
        <v>93.15</v>
      </c>
      <c r="H3129" s="2">
        <v>52.8</v>
      </c>
      <c r="I3129" s="2">
        <v>31.7</v>
      </c>
      <c r="J3129" s="2">
        <v>90.7</v>
      </c>
      <c r="K3129" s="2">
        <v>89.9</v>
      </c>
      <c r="L3129">
        <f>SUMIFS(US!B:B,US!$D:$D,YEAR(daily!$A3129),US!$E:$E,MONTH(daily!$A3129))</f>
        <v>10854</v>
      </c>
      <c r="M3129">
        <f>SUMIFS(US!C:C,US!$D:$D,YEAR(daily!$A3129),US!$E:$E,MONTH(daily!$A3129))</f>
        <v>19156</v>
      </c>
      <c r="N3129">
        <f>SUMIFS(COT!E:E,COT!$A:$A,YEAR(daily!$A3129),COT!$B:$B,WEEKNUM(daily!$A3129))</f>
        <v>1449617</v>
      </c>
      <c r="O3129">
        <f>SUMIFS(COT!F:F,COT!$A:$A,YEAR(daily!$A3129),COT!$B:$B,WEEKNUM(daily!$A3129))</f>
        <v>348715</v>
      </c>
      <c r="P3129">
        <f>SUMIFS(COT!G:G,COT!$A:$A,YEAR(daily!$A3129),COT!$B:$B,WEEKNUM(daily!$A3129))</f>
        <v>144216</v>
      </c>
      <c r="Q3129">
        <f>SUMIFS(COT!H:H,COT!$A:$A,YEAR(daily!$A3129),COT!$B:$B,WEEKNUM(daily!$A3129))</f>
        <v>424680</v>
      </c>
      <c r="R3129">
        <f>SUMIFS(COT!I:I,COT!$A:$A,YEAR(daily!$A3129),COT!$B:$B,WEEKNUM(daily!$A3129))</f>
        <v>610863</v>
      </c>
      <c r="S3129">
        <f>SUMIFS(COT!J:J,COT!$A:$A,YEAR(daily!$A3129),COT!$B:$B,WEEKNUM(daily!$A3129))</f>
        <v>815075</v>
      </c>
      <c r="T3129">
        <f>SUMIFS(COT!K:K,COT!$A:$A,YEAR(daily!$A3129),COT!$B:$B,WEEKNUM(daily!$A3129))</f>
        <v>65359</v>
      </c>
      <c r="U3129">
        <f>SUMIFS(COT!L:L,COT!$A:$A,YEAR(daily!$A3129),COT!$B:$B,WEEKNUM(daily!$A3129))</f>
        <v>65646</v>
      </c>
      <c r="V3129">
        <f>SUMIFS(COT!M:M,COT!$A:$A,YEAR(daily!$A3129),COT!$B:$B,WEEKNUM(daily!$A3129))</f>
        <v>118</v>
      </c>
      <c r="W3129">
        <f>SUMIFS(COT!N:N,COT!$A:$A,YEAR(daily!$A3129),COT!$B:$B,WEEKNUM(daily!$A3129))</f>
        <v>89</v>
      </c>
      <c r="X3129">
        <f>SUMIFS(COT!O:O,COT!$A:$A,YEAR(daily!$A3129),COT!$B:$B,WEEKNUM(daily!$A3129))</f>
        <v>154</v>
      </c>
      <c r="Y3129">
        <f>SUMIFS(COT!P:P,COT!$A:$A,YEAR(daily!$A3129),COT!$B:$B,WEEKNUM(daily!$A3129))</f>
        <v>93</v>
      </c>
      <c r="Z3129">
        <f>SUMIFS(COT!Q:Q,COT!$A:$A,YEAR(daily!$A3129),COT!$B:$B,WEEKNUM(daily!$A3129))</f>
        <v>96</v>
      </c>
      <c r="AA3129">
        <f>SUMIFS(Saudi!B:B,Saudi!$A:$A,YEAR(daily!$A3129))</f>
        <v>1247.3979999999999</v>
      </c>
      <c r="AB3129">
        <f>SUMIFS(Saudi!C:C,Saudi!$A:$A,YEAR(daily!$A3129))</f>
        <v>917.10500000000002</v>
      </c>
      <c r="AC3129">
        <f>SUMIFS(Saudi!F:F,Saudi!$A:$A,YEAR(daily!$A3129))</f>
        <v>4333558</v>
      </c>
      <c r="AD3129">
        <f>SUMIFS(Saudi!G:G,Saudi!$A:$A,YEAR(daily!$A3129))</f>
        <v>94.208739238439748</v>
      </c>
      <c r="AE3129">
        <f>SUMIFS(Saudi!H:H,Saudi!$A:$A,YEAR(daily!$A3129))</f>
        <v>408259035.59665447</v>
      </c>
      <c r="AF3129" s="5">
        <f t="shared" si="121"/>
        <v>8</v>
      </c>
      <c r="AG3129" s="5">
        <f t="shared" si="122"/>
        <v>2012</v>
      </c>
    </row>
    <row r="3130" spans="1:33">
      <c r="A3130" s="3">
        <v>41128</v>
      </c>
      <c r="B3130" s="1">
        <v>235979</v>
      </c>
      <c r="C3130" s="1">
        <v>106772</v>
      </c>
      <c r="D3130" s="1">
        <v>187985</v>
      </c>
      <c r="E3130" s="1">
        <v>93.67</v>
      </c>
      <c r="F3130" s="1">
        <v>94.25</v>
      </c>
      <c r="G3130" s="1">
        <v>94.64</v>
      </c>
      <c r="H3130" s="2">
        <v>52.8</v>
      </c>
      <c r="I3130" s="2">
        <v>31.7</v>
      </c>
      <c r="J3130" s="2">
        <v>90.7</v>
      </c>
      <c r="K3130" s="2">
        <v>89.9</v>
      </c>
      <c r="L3130">
        <f>SUMIFS(US!B:B,US!$D:$D,YEAR(daily!$A3130),US!$E:$E,MONTH(daily!$A3130))</f>
        <v>10854</v>
      </c>
      <c r="M3130">
        <f>SUMIFS(US!C:C,US!$D:$D,YEAR(daily!$A3130),US!$E:$E,MONTH(daily!$A3130))</f>
        <v>19156</v>
      </c>
      <c r="N3130">
        <f>SUMIFS(COT!E:E,COT!$A:$A,YEAR(daily!$A3130),COT!$B:$B,WEEKNUM(daily!$A3130))</f>
        <v>1449617</v>
      </c>
      <c r="O3130">
        <f>SUMIFS(COT!F:F,COT!$A:$A,YEAR(daily!$A3130),COT!$B:$B,WEEKNUM(daily!$A3130))</f>
        <v>348715</v>
      </c>
      <c r="P3130">
        <f>SUMIFS(COT!G:G,COT!$A:$A,YEAR(daily!$A3130),COT!$B:$B,WEEKNUM(daily!$A3130))</f>
        <v>144216</v>
      </c>
      <c r="Q3130">
        <f>SUMIFS(COT!H:H,COT!$A:$A,YEAR(daily!$A3130),COT!$B:$B,WEEKNUM(daily!$A3130))</f>
        <v>424680</v>
      </c>
      <c r="R3130">
        <f>SUMIFS(COT!I:I,COT!$A:$A,YEAR(daily!$A3130),COT!$B:$B,WEEKNUM(daily!$A3130))</f>
        <v>610863</v>
      </c>
      <c r="S3130">
        <f>SUMIFS(COT!J:J,COT!$A:$A,YEAR(daily!$A3130),COT!$B:$B,WEEKNUM(daily!$A3130))</f>
        <v>815075</v>
      </c>
      <c r="T3130">
        <f>SUMIFS(COT!K:K,COT!$A:$A,YEAR(daily!$A3130),COT!$B:$B,WEEKNUM(daily!$A3130))</f>
        <v>65359</v>
      </c>
      <c r="U3130">
        <f>SUMIFS(COT!L:L,COT!$A:$A,YEAR(daily!$A3130),COT!$B:$B,WEEKNUM(daily!$A3130))</f>
        <v>65646</v>
      </c>
      <c r="V3130">
        <f>SUMIFS(COT!M:M,COT!$A:$A,YEAR(daily!$A3130),COT!$B:$B,WEEKNUM(daily!$A3130))</f>
        <v>118</v>
      </c>
      <c r="W3130">
        <f>SUMIFS(COT!N:N,COT!$A:$A,YEAR(daily!$A3130),COT!$B:$B,WEEKNUM(daily!$A3130))</f>
        <v>89</v>
      </c>
      <c r="X3130">
        <f>SUMIFS(COT!O:O,COT!$A:$A,YEAR(daily!$A3130),COT!$B:$B,WEEKNUM(daily!$A3130))</f>
        <v>154</v>
      </c>
      <c r="Y3130">
        <f>SUMIFS(COT!P:P,COT!$A:$A,YEAR(daily!$A3130),COT!$B:$B,WEEKNUM(daily!$A3130))</f>
        <v>93</v>
      </c>
      <c r="Z3130">
        <f>SUMIFS(COT!Q:Q,COT!$A:$A,YEAR(daily!$A3130),COT!$B:$B,WEEKNUM(daily!$A3130))</f>
        <v>96</v>
      </c>
      <c r="AA3130">
        <f>SUMIFS(Saudi!B:B,Saudi!$A:$A,YEAR(daily!$A3130))</f>
        <v>1247.3979999999999</v>
      </c>
      <c r="AB3130">
        <f>SUMIFS(Saudi!C:C,Saudi!$A:$A,YEAR(daily!$A3130))</f>
        <v>917.10500000000002</v>
      </c>
      <c r="AC3130">
        <f>SUMIFS(Saudi!F:F,Saudi!$A:$A,YEAR(daily!$A3130))</f>
        <v>4333558</v>
      </c>
      <c r="AD3130">
        <f>SUMIFS(Saudi!G:G,Saudi!$A:$A,YEAR(daily!$A3130))</f>
        <v>94.208739238439748</v>
      </c>
      <c r="AE3130">
        <f>SUMIFS(Saudi!H:H,Saudi!$A:$A,YEAR(daily!$A3130))</f>
        <v>408259035.59665447</v>
      </c>
      <c r="AF3130" s="5">
        <f t="shared" si="121"/>
        <v>8</v>
      </c>
      <c r="AG3130" s="5">
        <f t="shared" si="122"/>
        <v>2012</v>
      </c>
    </row>
    <row r="3131" spans="1:33">
      <c r="A3131" s="3">
        <v>41129</v>
      </c>
      <c r="B3131" s="1">
        <v>216061</v>
      </c>
      <c r="C3131" s="1">
        <v>112202</v>
      </c>
      <c r="D3131" s="1">
        <v>188876</v>
      </c>
      <c r="E3131" s="1">
        <v>93.35</v>
      </c>
      <c r="F3131" s="1">
        <v>93.97</v>
      </c>
      <c r="G3131" s="1">
        <v>94.39</v>
      </c>
      <c r="H3131" s="2">
        <v>52.8</v>
      </c>
      <c r="I3131" s="2">
        <v>31.7</v>
      </c>
      <c r="J3131" s="2">
        <v>90.7</v>
      </c>
      <c r="K3131" s="2">
        <v>89.9</v>
      </c>
      <c r="L3131">
        <f>SUMIFS(US!B:B,US!$D:$D,YEAR(daily!$A3131),US!$E:$E,MONTH(daily!$A3131))</f>
        <v>10854</v>
      </c>
      <c r="M3131">
        <f>SUMIFS(US!C:C,US!$D:$D,YEAR(daily!$A3131),US!$E:$E,MONTH(daily!$A3131))</f>
        <v>19156</v>
      </c>
      <c r="N3131">
        <f>SUMIFS(COT!E:E,COT!$A:$A,YEAR(daily!$A3131),COT!$B:$B,WEEKNUM(daily!$A3131))</f>
        <v>1449617</v>
      </c>
      <c r="O3131">
        <f>SUMIFS(COT!F:F,COT!$A:$A,YEAR(daily!$A3131),COT!$B:$B,WEEKNUM(daily!$A3131))</f>
        <v>348715</v>
      </c>
      <c r="P3131">
        <f>SUMIFS(COT!G:G,COT!$A:$A,YEAR(daily!$A3131),COT!$B:$B,WEEKNUM(daily!$A3131))</f>
        <v>144216</v>
      </c>
      <c r="Q3131">
        <f>SUMIFS(COT!H:H,COT!$A:$A,YEAR(daily!$A3131),COT!$B:$B,WEEKNUM(daily!$A3131))</f>
        <v>424680</v>
      </c>
      <c r="R3131">
        <f>SUMIFS(COT!I:I,COT!$A:$A,YEAR(daily!$A3131),COT!$B:$B,WEEKNUM(daily!$A3131))</f>
        <v>610863</v>
      </c>
      <c r="S3131">
        <f>SUMIFS(COT!J:J,COT!$A:$A,YEAR(daily!$A3131),COT!$B:$B,WEEKNUM(daily!$A3131))</f>
        <v>815075</v>
      </c>
      <c r="T3131">
        <f>SUMIFS(COT!K:K,COT!$A:$A,YEAR(daily!$A3131),COT!$B:$B,WEEKNUM(daily!$A3131))</f>
        <v>65359</v>
      </c>
      <c r="U3131">
        <f>SUMIFS(COT!L:L,COT!$A:$A,YEAR(daily!$A3131),COT!$B:$B,WEEKNUM(daily!$A3131))</f>
        <v>65646</v>
      </c>
      <c r="V3131">
        <f>SUMIFS(COT!M:M,COT!$A:$A,YEAR(daily!$A3131),COT!$B:$B,WEEKNUM(daily!$A3131))</f>
        <v>118</v>
      </c>
      <c r="W3131">
        <f>SUMIFS(COT!N:N,COT!$A:$A,YEAR(daily!$A3131),COT!$B:$B,WEEKNUM(daily!$A3131))</f>
        <v>89</v>
      </c>
      <c r="X3131">
        <f>SUMIFS(COT!O:O,COT!$A:$A,YEAR(daily!$A3131),COT!$B:$B,WEEKNUM(daily!$A3131))</f>
        <v>154</v>
      </c>
      <c r="Y3131">
        <f>SUMIFS(COT!P:P,COT!$A:$A,YEAR(daily!$A3131),COT!$B:$B,WEEKNUM(daily!$A3131))</f>
        <v>93</v>
      </c>
      <c r="Z3131">
        <f>SUMIFS(COT!Q:Q,COT!$A:$A,YEAR(daily!$A3131),COT!$B:$B,WEEKNUM(daily!$A3131))</f>
        <v>96</v>
      </c>
      <c r="AA3131">
        <f>SUMIFS(Saudi!B:B,Saudi!$A:$A,YEAR(daily!$A3131))</f>
        <v>1247.3979999999999</v>
      </c>
      <c r="AB3131">
        <f>SUMIFS(Saudi!C:C,Saudi!$A:$A,YEAR(daily!$A3131))</f>
        <v>917.10500000000002</v>
      </c>
      <c r="AC3131">
        <f>SUMIFS(Saudi!F:F,Saudi!$A:$A,YEAR(daily!$A3131))</f>
        <v>4333558</v>
      </c>
      <c r="AD3131">
        <f>SUMIFS(Saudi!G:G,Saudi!$A:$A,YEAR(daily!$A3131))</f>
        <v>94.208739238439748</v>
      </c>
      <c r="AE3131">
        <f>SUMIFS(Saudi!H:H,Saudi!$A:$A,YEAR(daily!$A3131))</f>
        <v>408259035.59665447</v>
      </c>
      <c r="AF3131" s="5">
        <f t="shared" si="121"/>
        <v>8</v>
      </c>
      <c r="AG3131" s="5">
        <f t="shared" si="122"/>
        <v>2012</v>
      </c>
    </row>
    <row r="3132" spans="1:33">
      <c r="A3132" s="3">
        <v>41130</v>
      </c>
      <c r="B3132" s="1">
        <v>185089</v>
      </c>
      <c r="C3132" s="1">
        <v>119956</v>
      </c>
      <c r="D3132" s="1">
        <v>188030</v>
      </c>
      <c r="E3132" s="1">
        <v>93.36</v>
      </c>
      <c r="F3132" s="1">
        <v>93.94</v>
      </c>
      <c r="G3132" s="1">
        <v>94.35</v>
      </c>
      <c r="H3132" s="2">
        <v>52.8</v>
      </c>
      <c r="I3132" s="2">
        <v>31.7</v>
      </c>
      <c r="J3132" s="2">
        <v>90.7</v>
      </c>
      <c r="K3132" s="2">
        <v>89.9</v>
      </c>
      <c r="L3132">
        <f>SUMIFS(US!B:B,US!$D:$D,YEAR(daily!$A3132),US!$E:$E,MONTH(daily!$A3132))</f>
        <v>10854</v>
      </c>
      <c r="M3132">
        <f>SUMIFS(US!C:C,US!$D:$D,YEAR(daily!$A3132),US!$E:$E,MONTH(daily!$A3132))</f>
        <v>19156</v>
      </c>
      <c r="N3132">
        <f>SUMIFS(COT!E:E,COT!$A:$A,YEAR(daily!$A3132),COT!$B:$B,WEEKNUM(daily!$A3132))</f>
        <v>1449617</v>
      </c>
      <c r="O3132">
        <f>SUMIFS(COT!F:F,COT!$A:$A,YEAR(daily!$A3132),COT!$B:$B,WEEKNUM(daily!$A3132))</f>
        <v>348715</v>
      </c>
      <c r="P3132">
        <f>SUMIFS(COT!G:G,COT!$A:$A,YEAR(daily!$A3132),COT!$B:$B,WEEKNUM(daily!$A3132))</f>
        <v>144216</v>
      </c>
      <c r="Q3132">
        <f>SUMIFS(COT!H:H,COT!$A:$A,YEAR(daily!$A3132),COT!$B:$B,WEEKNUM(daily!$A3132))</f>
        <v>424680</v>
      </c>
      <c r="R3132">
        <f>SUMIFS(COT!I:I,COT!$A:$A,YEAR(daily!$A3132),COT!$B:$B,WEEKNUM(daily!$A3132))</f>
        <v>610863</v>
      </c>
      <c r="S3132">
        <f>SUMIFS(COT!J:J,COT!$A:$A,YEAR(daily!$A3132),COT!$B:$B,WEEKNUM(daily!$A3132))</f>
        <v>815075</v>
      </c>
      <c r="T3132">
        <f>SUMIFS(COT!K:K,COT!$A:$A,YEAR(daily!$A3132),COT!$B:$B,WEEKNUM(daily!$A3132))</f>
        <v>65359</v>
      </c>
      <c r="U3132">
        <f>SUMIFS(COT!L:L,COT!$A:$A,YEAR(daily!$A3132),COT!$B:$B,WEEKNUM(daily!$A3132))</f>
        <v>65646</v>
      </c>
      <c r="V3132">
        <f>SUMIFS(COT!M:M,COT!$A:$A,YEAR(daily!$A3132),COT!$B:$B,WEEKNUM(daily!$A3132))</f>
        <v>118</v>
      </c>
      <c r="W3132">
        <f>SUMIFS(COT!N:N,COT!$A:$A,YEAR(daily!$A3132),COT!$B:$B,WEEKNUM(daily!$A3132))</f>
        <v>89</v>
      </c>
      <c r="X3132">
        <f>SUMIFS(COT!O:O,COT!$A:$A,YEAR(daily!$A3132),COT!$B:$B,WEEKNUM(daily!$A3132))</f>
        <v>154</v>
      </c>
      <c r="Y3132">
        <f>SUMIFS(COT!P:P,COT!$A:$A,YEAR(daily!$A3132),COT!$B:$B,WEEKNUM(daily!$A3132))</f>
        <v>93</v>
      </c>
      <c r="Z3132">
        <f>SUMIFS(COT!Q:Q,COT!$A:$A,YEAR(daily!$A3132),COT!$B:$B,WEEKNUM(daily!$A3132))</f>
        <v>96</v>
      </c>
      <c r="AA3132">
        <f>SUMIFS(Saudi!B:B,Saudi!$A:$A,YEAR(daily!$A3132))</f>
        <v>1247.3979999999999</v>
      </c>
      <c r="AB3132">
        <f>SUMIFS(Saudi!C:C,Saudi!$A:$A,YEAR(daily!$A3132))</f>
        <v>917.10500000000002</v>
      </c>
      <c r="AC3132">
        <f>SUMIFS(Saudi!F:F,Saudi!$A:$A,YEAR(daily!$A3132))</f>
        <v>4333558</v>
      </c>
      <c r="AD3132">
        <f>SUMIFS(Saudi!G:G,Saudi!$A:$A,YEAR(daily!$A3132))</f>
        <v>94.208739238439748</v>
      </c>
      <c r="AE3132">
        <f>SUMIFS(Saudi!H:H,Saudi!$A:$A,YEAR(daily!$A3132))</f>
        <v>408259035.59665447</v>
      </c>
      <c r="AF3132" s="5">
        <f t="shared" si="121"/>
        <v>8</v>
      </c>
      <c r="AG3132" s="5">
        <f t="shared" si="122"/>
        <v>2012</v>
      </c>
    </row>
    <row r="3133" spans="1:33">
      <c r="A3133" s="3">
        <v>41131</v>
      </c>
      <c r="B3133" s="1">
        <v>170629</v>
      </c>
      <c r="C3133" s="1">
        <v>130426</v>
      </c>
      <c r="D3133" s="1">
        <v>187816</v>
      </c>
      <c r="E3133" s="1">
        <v>92.87</v>
      </c>
      <c r="F3133" s="1">
        <v>93.43</v>
      </c>
      <c r="G3133" s="1">
        <v>93.83</v>
      </c>
      <c r="H3133" s="2">
        <v>52.8</v>
      </c>
      <c r="I3133" s="2">
        <v>31.7</v>
      </c>
      <c r="J3133" s="2">
        <v>90.7</v>
      </c>
      <c r="K3133" s="2">
        <v>89.9</v>
      </c>
      <c r="L3133">
        <f>SUMIFS(US!B:B,US!$D:$D,YEAR(daily!$A3133),US!$E:$E,MONTH(daily!$A3133))</f>
        <v>10854</v>
      </c>
      <c r="M3133">
        <f>SUMIFS(US!C:C,US!$D:$D,YEAR(daily!$A3133),US!$E:$E,MONTH(daily!$A3133))</f>
        <v>19156</v>
      </c>
      <c r="N3133">
        <f>SUMIFS(COT!E:E,COT!$A:$A,YEAR(daily!$A3133),COT!$B:$B,WEEKNUM(daily!$A3133))</f>
        <v>1449617</v>
      </c>
      <c r="O3133">
        <f>SUMIFS(COT!F:F,COT!$A:$A,YEAR(daily!$A3133),COT!$B:$B,WEEKNUM(daily!$A3133))</f>
        <v>348715</v>
      </c>
      <c r="P3133">
        <f>SUMIFS(COT!G:G,COT!$A:$A,YEAR(daily!$A3133),COT!$B:$B,WEEKNUM(daily!$A3133))</f>
        <v>144216</v>
      </c>
      <c r="Q3133">
        <f>SUMIFS(COT!H:H,COT!$A:$A,YEAR(daily!$A3133),COT!$B:$B,WEEKNUM(daily!$A3133))</f>
        <v>424680</v>
      </c>
      <c r="R3133">
        <f>SUMIFS(COT!I:I,COT!$A:$A,YEAR(daily!$A3133),COT!$B:$B,WEEKNUM(daily!$A3133))</f>
        <v>610863</v>
      </c>
      <c r="S3133">
        <f>SUMIFS(COT!J:J,COT!$A:$A,YEAR(daily!$A3133),COT!$B:$B,WEEKNUM(daily!$A3133))</f>
        <v>815075</v>
      </c>
      <c r="T3133">
        <f>SUMIFS(COT!K:K,COT!$A:$A,YEAR(daily!$A3133),COT!$B:$B,WEEKNUM(daily!$A3133))</f>
        <v>65359</v>
      </c>
      <c r="U3133">
        <f>SUMIFS(COT!L:L,COT!$A:$A,YEAR(daily!$A3133),COT!$B:$B,WEEKNUM(daily!$A3133))</f>
        <v>65646</v>
      </c>
      <c r="V3133">
        <f>SUMIFS(COT!M:M,COT!$A:$A,YEAR(daily!$A3133),COT!$B:$B,WEEKNUM(daily!$A3133))</f>
        <v>118</v>
      </c>
      <c r="W3133">
        <f>SUMIFS(COT!N:N,COT!$A:$A,YEAR(daily!$A3133),COT!$B:$B,WEEKNUM(daily!$A3133))</f>
        <v>89</v>
      </c>
      <c r="X3133">
        <f>SUMIFS(COT!O:O,COT!$A:$A,YEAR(daily!$A3133),COT!$B:$B,WEEKNUM(daily!$A3133))</f>
        <v>154</v>
      </c>
      <c r="Y3133">
        <f>SUMIFS(COT!P:P,COT!$A:$A,YEAR(daily!$A3133),COT!$B:$B,WEEKNUM(daily!$A3133))</f>
        <v>93</v>
      </c>
      <c r="Z3133">
        <f>SUMIFS(COT!Q:Q,COT!$A:$A,YEAR(daily!$A3133),COT!$B:$B,WEEKNUM(daily!$A3133))</f>
        <v>96</v>
      </c>
      <c r="AA3133">
        <f>SUMIFS(Saudi!B:B,Saudi!$A:$A,YEAR(daily!$A3133))</f>
        <v>1247.3979999999999</v>
      </c>
      <c r="AB3133">
        <f>SUMIFS(Saudi!C:C,Saudi!$A:$A,YEAR(daily!$A3133))</f>
        <v>917.10500000000002</v>
      </c>
      <c r="AC3133">
        <f>SUMIFS(Saudi!F:F,Saudi!$A:$A,YEAR(daily!$A3133))</f>
        <v>4333558</v>
      </c>
      <c r="AD3133">
        <f>SUMIFS(Saudi!G:G,Saudi!$A:$A,YEAR(daily!$A3133))</f>
        <v>94.208739238439748</v>
      </c>
      <c r="AE3133">
        <f>SUMIFS(Saudi!H:H,Saudi!$A:$A,YEAR(daily!$A3133))</f>
        <v>408259035.59665447</v>
      </c>
      <c r="AF3133" s="5">
        <f t="shared" si="121"/>
        <v>8</v>
      </c>
      <c r="AG3133" s="5">
        <f t="shared" si="122"/>
        <v>2012</v>
      </c>
    </row>
    <row r="3134" spans="1:33">
      <c r="A3134" s="3">
        <v>41134</v>
      </c>
      <c r="B3134" s="1">
        <v>147323</v>
      </c>
      <c r="C3134" s="1">
        <v>129577</v>
      </c>
      <c r="D3134" s="1">
        <v>189004</v>
      </c>
      <c r="E3134" s="1">
        <v>92.73</v>
      </c>
      <c r="F3134" s="1">
        <v>93.34</v>
      </c>
      <c r="G3134" s="1">
        <v>93.76</v>
      </c>
      <c r="H3134" s="2">
        <v>52.8</v>
      </c>
      <c r="I3134" s="2">
        <v>31.7</v>
      </c>
      <c r="J3134" s="2">
        <v>90.7</v>
      </c>
      <c r="K3134" s="2">
        <v>89.9</v>
      </c>
      <c r="L3134">
        <f>SUMIFS(US!B:B,US!$D:$D,YEAR(daily!$A3134),US!$E:$E,MONTH(daily!$A3134))</f>
        <v>10854</v>
      </c>
      <c r="M3134">
        <f>SUMIFS(US!C:C,US!$D:$D,YEAR(daily!$A3134),US!$E:$E,MONTH(daily!$A3134))</f>
        <v>19156</v>
      </c>
      <c r="N3134">
        <f>SUMIFS(COT!E:E,COT!$A:$A,YEAR(daily!$A3134),COT!$B:$B,WEEKNUM(daily!$A3134))</f>
        <v>1469908</v>
      </c>
      <c r="O3134">
        <f>SUMIFS(COT!F:F,COT!$A:$A,YEAR(daily!$A3134),COT!$B:$B,WEEKNUM(daily!$A3134))</f>
        <v>340551</v>
      </c>
      <c r="P3134">
        <f>SUMIFS(COT!G:G,COT!$A:$A,YEAR(daily!$A3134),COT!$B:$B,WEEKNUM(daily!$A3134))</f>
        <v>147169</v>
      </c>
      <c r="Q3134">
        <f>SUMIFS(COT!H:H,COT!$A:$A,YEAR(daily!$A3134),COT!$B:$B,WEEKNUM(daily!$A3134))</f>
        <v>425976</v>
      </c>
      <c r="R3134">
        <f>SUMIFS(COT!I:I,COT!$A:$A,YEAR(daily!$A3134),COT!$B:$B,WEEKNUM(daily!$A3134))</f>
        <v>632977</v>
      </c>
      <c r="S3134">
        <f>SUMIFS(COT!J:J,COT!$A:$A,YEAR(daily!$A3134),COT!$B:$B,WEEKNUM(daily!$A3134))</f>
        <v>830593</v>
      </c>
      <c r="T3134">
        <f>SUMIFS(COT!K:K,COT!$A:$A,YEAR(daily!$A3134),COT!$B:$B,WEEKNUM(daily!$A3134))</f>
        <v>70404</v>
      </c>
      <c r="U3134">
        <f>SUMIFS(COT!L:L,COT!$A:$A,YEAR(daily!$A3134),COT!$B:$B,WEEKNUM(daily!$A3134))</f>
        <v>66170</v>
      </c>
      <c r="V3134">
        <f>SUMIFS(COT!M:M,COT!$A:$A,YEAR(daily!$A3134),COT!$B:$B,WEEKNUM(daily!$A3134))</f>
        <v>120</v>
      </c>
      <c r="W3134">
        <f>SUMIFS(COT!N:N,COT!$A:$A,YEAR(daily!$A3134),COT!$B:$B,WEEKNUM(daily!$A3134))</f>
        <v>92</v>
      </c>
      <c r="X3134">
        <f>SUMIFS(COT!O:O,COT!$A:$A,YEAR(daily!$A3134),COT!$B:$B,WEEKNUM(daily!$A3134))</f>
        <v>148</v>
      </c>
      <c r="Y3134">
        <f>SUMIFS(COT!P:P,COT!$A:$A,YEAR(daily!$A3134),COT!$B:$B,WEEKNUM(daily!$A3134))</f>
        <v>89</v>
      </c>
      <c r="Z3134">
        <f>SUMIFS(COT!Q:Q,COT!$A:$A,YEAR(daily!$A3134),COT!$B:$B,WEEKNUM(daily!$A3134))</f>
        <v>94</v>
      </c>
      <c r="AA3134">
        <f>SUMIFS(Saudi!B:B,Saudi!$A:$A,YEAR(daily!$A3134))</f>
        <v>1247.3979999999999</v>
      </c>
      <c r="AB3134">
        <f>SUMIFS(Saudi!C:C,Saudi!$A:$A,YEAR(daily!$A3134))</f>
        <v>917.10500000000002</v>
      </c>
      <c r="AC3134">
        <f>SUMIFS(Saudi!F:F,Saudi!$A:$A,YEAR(daily!$A3134))</f>
        <v>4333558</v>
      </c>
      <c r="AD3134">
        <f>SUMIFS(Saudi!G:G,Saudi!$A:$A,YEAR(daily!$A3134))</f>
        <v>94.208739238439748</v>
      </c>
      <c r="AE3134">
        <f>SUMIFS(Saudi!H:H,Saudi!$A:$A,YEAR(daily!$A3134))</f>
        <v>408259035.59665447</v>
      </c>
      <c r="AF3134" s="5">
        <f t="shared" si="121"/>
        <v>8</v>
      </c>
      <c r="AG3134" s="5">
        <f t="shared" si="122"/>
        <v>2012</v>
      </c>
    </row>
    <row r="3135" spans="1:33">
      <c r="A3135" s="3">
        <v>41135</v>
      </c>
      <c r="B3135" s="1">
        <v>131997</v>
      </c>
      <c r="C3135" s="1">
        <v>134016</v>
      </c>
      <c r="D3135" s="1">
        <v>195451</v>
      </c>
      <c r="E3135" s="1">
        <v>93.43</v>
      </c>
      <c r="F3135" s="1">
        <v>94.07</v>
      </c>
      <c r="G3135" s="1">
        <v>94.46</v>
      </c>
      <c r="H3135" s="2">
        <v>52.8</v>
      </c>
      <c r="I3135" s="2">
        <v>31.7</v>
      </c>
      <c r="J3135" s="2">
        <v>90.7</v>
      </c>
      <c r="K3135" s="2">
        <v>89.9</v>
      </c>
      <c r="L3135">
        <f>SUMIFS(US!B:B,US!$D:$D,YEAR(daily!$A3135),US!$E:$E,MONTH(daily!$A3135))</f>
        <v>10854</v>
      </c>
      <c r="M3135">
        <f>SUMIFS(US!C:C,US!$D:$D,YEAR(daily!$A3135),US!$E:$E,MONTH(daily!$A3135))</f>
        <v>19156</v>
      </c>
      <c r="N3135">
        <f>SUMIFS(COT!E:E,COT!$A:$A,YEAR(daily!$A3135),COT!$B:$B,WEEKNUM(daily!$A3135))</f>
        <v>1469908</v>
      </c>
      <c r="O3135">
        <f>SUMIFS(COT!F:F,COT!$A:$A,YEAR(daily!$A3135),COT!$B:$B,WEEKNUM(daily!$A3135))</f>
        <v>340551</v>
      </c>
      <c r="P3135">
        <f>SUMIFS(COT!G:G,COT!$A:$A,YEAR(daily!$A3135),COT!$B:$B,WEEKNUM(daily!$A3135))</f>
        <v>147169</v>
      </c>
      <c r="Q3135">
        <f>SUMIFS(COT!H:H,COT!$A:$A,YEAR(daily!$A3135),COT!$B:$B,WEEKNUM(daily!$A3135))</f>
        <v>425976</v>
      </c>
      <c r="R3135">
        <f>SUMIFS(COT!I:I,COT!$A:$A,YEAR(daily!$A3135),COT!$B:$B,WEEKNUM(daily!$A3135))</f>
        <v>632977</v>
      </c>
      <c r="S3135">
        <f>SUMIFS(COT!J:J,COT!$A:$A,YEAR(daily!$A3135),COT!$B:$B,WEEKNUM(daily!$A3135))</f>
        <v>830593</v>
      </c>
      <c r="T3135">
        <f>SUMIFS(COT!K:K,COT!$A:$A,YEAR(daily!$A3135),COT!$B:$B,WEEKNUM(daily!$A3135))</f>
        <v>70404</v>
      </c>
      <c r="U3135">
        <f>SUMIFS(COT!L:L,COT!$A:$A,YEAR(daily!$A3135),COT!$B:$B,WEEKNUM(daily!$A3135))</f>
        <v>66170</v>
      </c>
      <c r="V3135">
        <f>SUMIFS(COT!M:M,COT!$A:$A,YEAR(daily!$A3135),COT!$B:$B,WEEKNUM(daily!$A3135))</f>
        <v>120</v>
      </c>
      <c r="W3135">
        <f>SUMIFS(COT!N:N,COT!$A:$A,YEAR(daily!$A3135),COT!$B:$B,WEEKNUM(daily!$A3135))</f>
        <v>92</v>
      </c>
      <c r="X3135">
        <f>SUMIFS(COT!O:O,COT!$A:$A,YEAR(daily!$A3135),COT!$B:$B,WEEKNUM(daily!$A3135))</f>
        <v>148</v>
      </c>
      <c r="Y3135">
        <f>SUMIFS(COT!P:P,COT!$A:$A,YEAR(daily!$A3135),COT!$B:$B,WEEKNUM(daily!$A3135))</f>
        <v>89</v>
      </c>
      <c r="Z3135">
        <f>SUMIFS(COT!Q:Q,COT!$A:$A,YEAR(daily!$A3135),COT!$B:$B,WEEKNUM(daily!$A3135))</f>
        <v>94</v>
      </c>
      <c r="AA3135">
        <f>SUMIFS(Saudi!B:B,Saudi!$A:$A,YEAR(daily!$A3135))</f>
        <v>1247.3979999999999</v>
      </c>
      <c r="AB3135">
        <f>SUMIFS(Saudi!C:C,Saudi!$A:$A,YEAR(daily!$A3135))</f>
        <v>917.10500000000002</v>
      </c>
      <c r="AC3135">
        <f>SUMIFS(Saudi!F:F,Saudi!$A:$A,YEAR(daily!$A3135))</f>
        <v>4333558</v>
      </c>
      <c r="AD3135">
        <f>SUMIFS(Saudi!G:G,Saudi!$A:$A,YEAR(daily!$A3135))</f>
        <v>94.208739238439748</v>
      </c>
      <c r="AE3135">
        <f>SUMIFS(Saudi!H:H,Saudi!$A:$A,YEAR(daily!$A3135))</f>
        <v>408259035.59665447</v>
      </c>
      <c r="AF3135" s="5">
        <f t="shared" si="121"/>
        <v>8</v>
      </c>
      <c r="AG3135" s="5">
        <f t="shared" si="122"/>
        <v>2012</v>
      </c>
    </row>
    <row r="3136" spans="1:33">
      <c r="A3136" s="3">
        <v>41136</v>
      </c>
      <c r="B3136" s="1">
        <v>107469</v>
      </c>
      <c r="C3136" s="1">
        <v>137770</v>
      </c>
      <c r="D3136" s="1">
        <v>203118</v>
      </c>
      <c r="E3136" s="1">
        <v>94.33</v>
      </c>
      <c r="F3136" s="1">
        <v>94.91</v>
      </c>
      <c r="G3136" s="1">
        <v>95.27</v>
      </c>
      <c r="H3136" s="2">
        <v>52.8</v>
      </c>
      <c r="I3136" s="2">
        <v>31.7</v>
      </c>
      <c r="J3136" s="2">
        <v>90.7</v>
      </c>
      <c r="K3136" s="2">
        <v>89.9</v>
      </c>
      <c r="L3136">
        <f>SUMIFS(US!B:B,US!$D:$D,YEAR(daily!$A3136),US!$E:$E,MONTH(daily!$A3136))</f>
        <v>10854</v>
      </c>
      <c r="M3136">
        <f>SUMIFS(US!C:C,US!$D:$D,YEAR(daily!$A3136),US!$E:$E,MONTH(daily!$A3136))</f>
        <v>19156</v>
      </c>
      <c r="N3136">
        <f>SUMIFS(COT!E:E,COT!$A:$A,YEAR(daily!$A3136),COT!$B:$B,WEEKNUM(daily!$A3136))</f>
        <v>1469908</v>
      </c>
      <c r="O3136">
        <f>SUMIFS(COT!F:F,COT!$A:$A,YEAR(daily!$A3136),COT!$B:$B,WEEKNUM(daily!$A3136))</f>
        <v>340551</v>
      </c>
      <c r="P3136">
        <f>SUMIFS(COT!G:G,COT!$A:$A,YEAR(daily!$A3136),COT!$B:$B,WEEKNUM(daily!$A3136))</f>
        <v>147169</v>
      </c>
      <c r="Q3136">
        <f>SUMIFS(COT!H:H,COT!$A:$A,YEAR(daily!$A3136),COT!$B:$B,WEEKNUM(daily!$A3136))</f>
        <v>425976</v>
      </c>
      <c r="R3136">
        <f>SUMIFS(COT!I:I,COT!$A:$A,YEAR(daily!$A3136),COT!$B:$B,WEEKNUM(daily!$A3136))</f>
        <v>632977</v>
      </c>
      <c r="S3136">
        <f>SUMIFS(COT!J:J,COT!$A:$A,YEAR(daily!$A3136),COT!$B:$B,WEEKNUM(daily!$A3136))</f>
        <v>830593</v>
      </c>
      <c r="T3136">
        <f>SUMIFS(COT!K:K,COT!$A:$A,YEAR(daily!$A3136),COT!$B:$B,WEEKNUM(daily!$A3136))</f>
        <v>70404</v>
      </c>
      <c r="U3136">
        <f>SUMIFS(COT!L:L,COT!$A:$A,YEAR(daily!$A3136),COT!$B:$B,WEEKNUM(daily!$A3136))</f>
        <v>66170</v>
      </c>
      <c r="V3136">
        <f>SUMIFS(COT!M:M,COT!$A:$A,YEAR(daily!$A3136),COT!$B:$B,WEEKNUM(daily!$A3136))</f>
        <v>120</v>
      </c>
      <c r="W3136">
        <f>SUMIFS(COT!N:N,COT!$A:$A,YEAR(daily!$A3136),COT!$B:$B,WEEKNUM(daily!$A3136))</f>
        <v>92</v>
      </c>
      <c r="X3136">
        <f>SUMIFS(COT!O:O,COT!$A:$A,YEAR(daily!$A3136),COT!$B:$B,WEEKNUM(daily!$A3136))</f>
        <v>148</v>
      </c>
      <c r="Y3136">
        <f>SUMIFS(COT!P:P,COT!$A:$A,YEAR(daily!$A3136),COT!$B:$B,WEEKNUM(daily!$A3136))</f>
        <v>89</v>
      </c>
      <c r="Z3136">
        <f>SUMIFS(COT!Q:Q,COT!$A:$A,YEAR(daily!$A3136),COT!$B:$B,WEEKNUM(daily!$A3136))</f>
        <v>94</v>
      </c>
      <c r="AA3136">
        <f>SUMIFS(Saudi!B:B,Saudi!$A:$A,YEAR(daily!$A3136))</f>
        <v>1247.3979999999999</v>
      </c>
      <c r="AB3136">
        <f>SUMIFS(Saudi!C:C,Saudi!$A:$A,YEAR(daily!$A3136))</f>
        <v>917.10500000000002</v>
      </c>
      <c r="AC3136">
        <f>SUMIFS(Saudi!F:F,Saudi!$A:$A,YEAR(daily!$A3136))</f>
        <v>4333558</v>
      </c>
      <c r="AD3136">
        <f>SUMIFS(Saudi!G:G,Saudi!$A:$A,YEAR(daily!$A3136))</f>
        <v>94.208739238439748</v>
      </c>
      <c r="AE3136">
        <f>SUMIFS(Saudi!H:H,Saudi!$A:$A,YEAR(daily!$A3136))</f>
        <v>408259035.59665447</v>
      </c>
      <c r="AF3136" s="5">
        <f t="shared" si="121"/>
        <v>8</v>
      </c>
      <c r="AG3136" s="5">
        <f t="shared" si="122"/>
        <v>2012</v>
      </c>
    </row>
    <row r="3137" spans="1:33">
      <c r="A3137" s="3">
        <v>41137</v>
      </c>
      <c r="B3137" s="1">
        <v>74800</v>
      </c>
      <c r="C3137" s="1">
        <v>141788</v>
      </c>
      <c r="D3137" s="1">
        <v>203654</v>
      </c>
      <c r="E3137" s="1">
        <v>95.6</v>
      </c>
      <c r="F3137" s="1">
        <v>96.17</v>
      </c>
      <c r="G3137" s="1">
        <v>96.51</v>
      </c>
      <c r="H3137" s="2">
        <v>52.8</v>
      </c>
      <c r="I3137" s="2">
        <v>31.7</v>
      </c>
      <c r="J3137" s="2">
        <v>90.7</v>
      </c>
      <c r="K3137" s="2">
        <v>89.9</v>
      </c>
      <c r="L3137">
        <f>SUMIFS(US!B:B,US!$D:$D,YEAR(daily!$A3137),US!$E:$E,MONTH(daily!$A3137))</f>
        <v>10854</v>
      </c>
      <c r="M3137">
        <f>SUMIFS(US!C:C,US!$D:$D,YEAR(daily!$A3137),US!$E:$E,MONTH(daily!$A3137))</f>
        <v>19156</v>
      </c>
      <c r="N3137">
        <f>SUMIFS(COT!E:E,COT!$A:$A,YEAR(daily!$A3137),COT!$B:$B,WEEKNUM(daily!$A3137))</f>
        <v>1469908</v>
      </c>
      <c r="O3137">
        <f>SUMIFS(COT!F:F,COT!$A:$A,YEAR(daily!$A3137),COT!$B:$B,WEEKNUM(daily!$A3137))</f>
        <v>340551</v>
      </c>
      <c r="P3137">
        <f>SUMIFS(COT!G:G,COT!$A:$A,YEAR(daily!$A3137),COT!$B:$B,WEEKNUM(daily!$A3137))</f>
        <v>147169</v>
      </c>
      <c r="Q3137">
        <f>SUMIFS(COT!H:H,COT!$A:$A,YEAR(daily!$A3137),COT!$B:$B,WEEKNUM(daily!$A3137))</f>
        <v>425976</v>
      </c>
      <c r="R3137">
        <f>SUMIFS(COT!I:I,COT!$A:$A,YEAR(daily!$A3137),COT!$B:$B,WEEKNUM(daily!$A3137))</f>
        <v>632977</v>
      </c>
      <c r="S3137">
        <f>SUMIFS(COT!J:J,COT!$A:$A,YEAR(daily!$A3137),COT!$B:$B,WEEKNUM(daily!$A3137))</f>
        <v>830593</v>
      </c>
      <c r="T3137">
        <f>SUMIFS(COT!K:K,COT!$A:$A,YEAR(daily!$A3137),COT!$B:$B,WEEKNUM(daily!$A3137))</f>
        <v>70404</v>
      </c>
      <c r="U3137">
        <f>SUMIFS(COT!L:L,COT!$A:$A,YEAR(daily!$A3137),COT!$B:$B,WEEKNUM(daily!$A3137))</f>
        <v>66170</v>
      </c>
      <c r="V3137">
        <f>SUMIFS(COT!M:M,COT!$A:$A,YEAR(daily!$A3137),COT!$B:$B,WEEKNUM(daily!$A3137))</f>
        <v>120</v>
      </c>
      <c r="W3137">
        <f>SUMIFS(COT!N:N,COT!$A:$A,YEAR(daily!$A3137),COT!$B:$B,WEEKNUM(daily!$A3137))</f>
        <v>92</v>
      </c>
      <c r="X3137">
        <f>SUMIFS(COT!O:O,COT!$A:$A,YEAR(daily!$A3137),COT!$B:$B,WEEKNUM(daily!$A3137))</f>
        <v>148</v>
      </c>
      <c r="Y3137">
        <f>SUMIFS(COT!P:P,COT!$A:$A,YEAR(daily!$A3137),COT!$B:$B,WEEKNUM(daily!$A3137))</f>
        <v>89</v>
      </c>
      <c r="Z3137">
        <f>SUMIFS(COT!Q:Q,COT!$A:$A,YEAR(daily!$A3137),COT!$B:$B,WEEKNUM(daily!$A3137))</f>
        <v>94</v>
      </c>
      <c r="AA3137">
        <f>SUMIFS(Saudi!B:B,Saudi!$A:$A,YEAR(daily!$A3137))</f>
        <v>1247.3979999999999</v>
      </c>
      <c r="AB3137">
        <f>SUMIFS(Saudi!C:C,Saudi!$A:$A,YEAR(daily!$A3137))</f>
        <v>917.10500000000002</v>
      </c>
      <c r="AC3137">
        <f>SUMIFS(Saudi!F:F,Saudi!$A:$A,YEAR(daily!$A3137))</f>
        <v>4333558</v>
      </c>
      <c r="AD3137">
        <f>SUMIFS(Saudi!G:G,Saudi!$A:$A,YEAR(daily!$A3137))</f>
        <v>94.208739238439748</v>
      </c>
      <c r="AE3137">
        <f>SUMIFS(Saudi!H:H,Saudi!$A:$A,YEAR(daily!$A3137))</f>
        <v>408259035.59665447</v>
      </c>
      <c r="AF3137" s="5">
        <f t="shared" si="121"/>
        <v>8</v>
      </c>
      <c r="AG3137" s="5">
        <f t="shared" si="122"/>
        <v>2012</v>
      </c>
    </row>
    <row r="3138" spans="1:33">
      <c r="A3138" s="3">
        <v>41138</v>
      </c>
      <c r="B3138" s="1">
        <v>58853</v>
      </c>
      <c r="C3138" s="1">
        <v>143807</v>
      </c>
      <c r="D3138" s="1">
        <v>204762</v>
      </c>
      <c r="E3138" s="1">
        <v>96.01</v>
      </c>
      <c r="F3138" s="1">
        <v>96.58</v>
      </c>
      <c r="G3138" s="1">
        <v>96.91</v>
      </c>
      <c r="H3138" s="2">
        <v>52.8</v>
      </c>
      <c r="I3138" s="2">
        <v>31.7</v>
      </c>
      <c r="J3138" s="2">
        <v>90.7</v>
      </c>
      <c r="K3138" s="2">
        <v>89.9</v>
      </c>
      <c r="L3138">
        <f>SUMIFS(US!B:B,US!$D:$D,YEAR(daily!$A3138),US!$E:$E,MONTH(daily!$A3138))</f>
        <v>10854</v>
      </c>
      <c r="M3138">
        <f>SUMIFS(US!C:C,US!$D:$D,YEAR(daily!$A3138),US!$E:$E,MONTH(daily!$A3138))</f>
        <v>19156</v>
      </c>
      <c r="N3138">
        <f>SUMIFS(COT!E:E,COT!$A:$A,YEAR(daily!$A3138),COT!$B:$B,WEEKNUM(daily!$A3138))</f>
        <v>1469908</v>
      </c>
      <c r="O3138">
        <f>SUMIFS(COT!F:F,COT!$A:$A,YEAR(daily!$A3138),COT!$B:$B,WEEKNUM(daily!$A3138))</f>
        <v>340551</v>
      </c>
      <c r="P3138">
        <f>SUMIFS(COT!G:G,COT!$A:$A,YEAR(daily!$A3138),COT!$B:$B,WEEKNUM(daily!$A3138))</f>
        <v>147169</v>
      </c>
      <c r="Q3138">
        <f>SUMIFS(COT!H:H,COT!$A:$A,YEAR(daily!$A3138),COT!$B:$B,WEEKNUM(daily!$A3138))</f>
        <v>425976</v>
      </c>
      <c r="R3138">
        <f>SUMIFS(COT!I:I,COT!$A:$A,YEAR(daily!$A3138),COT!$B:$B,WEEKNUM(daily!$A3138))</f>
        <v>632977</v>
      </c>
      <c r="S3138">
        <f>SUMIFS(COT!J:J,COT!$A:$A,YEAR(daily!$A3138),COT!$B:$B,WEEKNUM(daily!$A3138))</f>
        <v>830593</v>
      </c>
      <c r="T3138">
        <f>SUMIFS(COT!K:K,COT!$A:$A,YEAR(daily!$A3138),COT!$B:$B,WEEKNUM(daily!$A3138))</f>
        <v>70404</v>
      </c>
      <c r="U3138">
        <f>SUMIFS(COT!L:L,COT!$A:$A,YEAR(daily!$A3138),COT!$B:$B,WEEKNUM(daily!$A3138))</f>
        <v>66170</v>
      </c>
      <c r="V3138">
        <f>SUMIFS(COT!M:M,COT!$A:$A,YEAR(daily!$A3138),COT!$B:$B,WEEKNUM(daily!$A3138))</f>
        <v>120</v>
      </c>
      <c r="W3138">
        <f>SUMIFS(COT!N:N,COT!$A:$A,YEAR(daily!$A3138),COT!$B:$B,WEEKNUM(daily!$A3138))</f>
        <v>92</v>
      </c>
      <c r="X3138">
        <f>SUMIFS(COT!O:O,COT!$A:$A,YEAR(daily!$A3138),COT!$B:$B,WEEKNUM(daily!$A3138))</f>
        <v>148</v>
      </c>
      <c r="Y3138">
        <f>SUMIFS(COT!P:P,COT!$A:$A,YEAR(daily!$A3138),COT!$B:$B,WEEKNUM(daily!$A3138))</f>
        <v>89</v>
      </c>
      <c r="Z3138">
        <f>SUMIFS(COT!Q:Q,COT!$A:$A,YEAR(daily!$A3138),COT!$B:$B,WEEKNUM(daily!$A3138))</f>
        <v>94</v>
      </c>
      <c r="AA3138">
        <f>SUMIFS(Saudi!B:B,Saudi!$A:$A,YEAR(daily!$A3138))</f>
        <v>1247.3979999999999</v>
      </c>
      <c r="AB3138">
        <f>SUMIFS(Saudi!C:C,Saudi!$A:$A,YEAR(daily!$A3138))</f>
        <v>917.10500000000002</v>
      </c>
      <c r="AC3138">
        <f>SUMIFS(Saudi!F:F,Saudi!$A:$A,YEAR(daily!$A3138))</f>
        <v>4333558</v>
      </c>
      <c r="AD3138">
        <f>SUMIFS(Saudi!G:G,Saudi!$A:$A,YEAR(daily!$A3138))</f>
        <v>94.208739238439748</v>
      </c>
      <c r="AE3138">
        <f>SUMIFS(Saudi!H:H,Saudi!$A:$A,YEAR(daily!$A3138))</f>
        <v>408259035.59665447</v>
      </c>
      <c r="AF3138" s="5">
        <f t="shared" ref="AF3138:AF3201" si="123">MONTH(A3138)</f>
        <v>8</v>
      </c>
      <c r="AG3138" s="5">
        <f t="shared" ref="AG3138:AG3201" si="124">YEAR(A3138)</f>
        <v>2012</v>
      </c>
    </row>
    <row r="3139" spans="1:33">
      <c r="A3139" s="3">
        <v>41141</v>
      </c>
      <c r="B3139" s="1">
        <v>24618</v>
      </c>
      <c r="C3139" s="1">
        <v>147260</v>
      </c>
      <c r="D3139" s="1">
        <v>198357</v>
      </c>
      <c r="E3139" s="1">
        <v>95.97</v>
      </c>
      <c r="F3139" s="1">
        <v>96.56</v>
      </c>
      <c r="G3139" s="1">
        <v>96.91</v>
      </c>
      <c r="H3139" s="2">
        <v>52.8</v>
      </c>
      <c r="I3139" s="2">
        <v>31.7</v>
      </c>
      <c r="J3139" s="2">
        <v>90.7</v>
      </c>
      <c r="K3139" s="2">
        <v>89.9</v>
      </c>
      <c r="L3139">
        <f>SUMIFS(US!B:B,US!$D:$D,YEAR(daily!$A3139),US!$E:$E,MONTH(daily!$A3139))</f>
        <v>10854</v>
      </c>
      <c r="M3139">
        <f>SUMIFS(US!C:C,US!$D:$D,YEAR(daily!$A3139),US!$E:$E,MONTH(daily!$A3139))</f>
        <v>19156</v>
      </c>
      <c r="N3139">
        <f>SUMIFS(COT!E:E,COT!$A:$A,YEAR(daily!$A3139),COT!$B:$B,WEEKNUM(daily!$A3139))</f>
        <v>1470157</v>
      </c>
      <c r="O3139">
        <f>SUMIFS(COT!F:F,COT!$A:$A,YEAR(daily!$A3139),COT!$B:$B,WEEKNUM(daily!$A3139))</f>
        <v>362472</v>
      </c>
      <c r="P3139">
        <f>SUMIFS(COT!G:G,COT!$A:$A,YEAR(daily!$A3139),COT!$B:$B,WEEKNUM(daily!$A3139))</f>
        <v>132057</v>
      </c>
      <c r="Q3139">
        <f>SUMIFS(COT!H:H,COT!$A:$A,YEAR(daily!$A3139),COT!$B:$B,WEEKNUM(daily!$A3139))</f>
        <v>414676</v>
      </c>
      <c r="R3139">
        <f>SUMIFS(COT!I:I,COT!$A:$A,YEAR(daily!$A3139),COT!$B:$B,WEEKNUM(daily!$A3139))</f>
        <v>623839</v>
      </c>
      <c r="S3139">
        <f>SUMIFS(COT!J:J,COT!$A:$A,YEAR(daily!$A3139),COT!$B:$B,WEEKNUM(daily!$A3139))</f>
        <v>855547</v>
      </c>
      <c r="T3139">
        <f>SUMIFS(COT!K:K,COT!$A:$A,YEAR(daily!$A3139),COT!$B:$B,WEEKNUM(daily!$A3139))</f>
        <v>69170</v>
      </c>
      <c r="U3139">
        <f>SUMIFS(COT!L:L,COT!$A:$A,YEAR(daily!$A3139),COT!$B:$B,WEEKNUM(daily!$A3139))</f>
        <v>67877</v>
      </c>
      <c r="V3139">
        <f>SUMIFS(COT!M:M,COT!$A:$A,YEAR(daily!$A3139),COT!$B:$B,WEEKNUM(daily!$A3139))</f>
        <v>121</v>
      </c>
      <c r="W3139">
        <f>SUMIFS(COT!N:N,COT!$A:$A,YEAR(daily!$A3139),COT!$B:$B,WEEKNUM(daily!$A3139))</f>
        <v>78</v>
      </c>
      <c r="X3139">
        <f>SUMIFS(COT!O:O,COT!$A:$A,YEAR(daily!$A3139),COT!$B:$B,WEEKNUM(daily!$A3139))</f>
        <v>147</v>
      </c>
      <c r="Y3139">
        <f>SUMIFS(COT!P:P,COT!$A:$A,YEAR(daily!$A3139),COT!$B:$B,WEEKNUM(daily!$A3139))</f>
        <v>85</v>
      </c>
      <c r="Z3139">
        <f>SUMIFS(COT!Q:Q,COT!$A:$A,YEAR(daily!$A3139),COT!$B:$B,WEEKNUM(daily!$A3139))</f>
        <v>94</v>
      </c>
      <c r="AA3139">
        <f>SUMIFS(Saudi!B:B,Saudi!$A:$A,YEAR(daily!$A3139))</f>
        <v>1247.3979999999999</v>
      </c>
      <c r="AB3139">
        <f>SUMIFS(Saudi!C:C,Saudi!$A:$A,YEAR(daily!$A3139))</f>
        <v>917.10500000000002</v>
      </c>
      <c r="AC3139">
        <f>SUMIFS(Saudi!F:F,Saudi!$A:$A,YEAR(daily!$A3139))</f>
        <v>4333558</v>
      </c>
      <c r="AD3139">
        <f>SUMIFS(Saudi!G:G,Saudi!$A:$A,YEAR(daily!$A3139))</f>
        <v>94.208739238439748</v>
      </c>
      <c r="AE3139">
        <f>SUMIFS(Saudi!H:H,Saudi!$A:$A,YEAR(daily!$A3139))</f>
        <v>408259035.59665447</v>
      </c>
      <c r="AF3139" s="5">
        <f t="shared" si="123"/>
        <v>8</v>
      </c>
      <c r="AG3139" s="5">
        <f t="shared" si="124"/>
        <v>2012</v>
      </c>
    </row>
    <row r="3140" spans="1:33">
      <c r="A3140" s="3">
        <v>41142</v>
      </c>
      <c r="B3140" s="1">
        <v>928</v>
      </c>
      <c r="C3140" s="1">
        <v>149874</v>
      </c>
      <c r="D3140" s="1">
        <v>194641</v>
      </c>
      <c r="E3140" s="1">
        <v>96.68</v>
      </c>
      <c r="F3140" s="1">
        <v>97.17</v>
      </c>
      <c r="G3140" s="1">
        <v>97.55</v>
      </c>
      <c r="H3140" s="2">
        <v>52.8</v>
      </c>
      <c r="I3140" s="2">
        <v>31.7</v>
      </c>
      <c r="J3140" s="2">
        <v>90.7</v>
      </c>
      <c r="K3140" s="2">
        <v>89.9</v>
      </c>
      <c r="L3140">
        <f>SUMIFS(US!B:B,US!$D:$D,YEAR(daily!$A3140),US!$E:$E,MONTH(daily!$A3140))</f>
        <v>10854</v>
      </c>
      <c r="M3140">
        <f>SUMIFS(US!C:C,US!$D:$D,YEAR(daily!$A3140),US!$E:$E,MONTH(daily!$A3140))</f>
        <v>19156</v>
      </c>
      <c r="N3140">
        <f>SUMIFS(COT!E:E,COT!$A:$A,YEAR(daily!$A3140),COT!$B:$B,WEEKNUM(daily!$A3140))</f>
        <v>1470157</v>
      </c>
      <c r="O3140">
        <f>SUMIFS(COT!F:F,COT!$A:$A,YEAR(daily!$A3140),COT!$B:$B,WEEKNUM(daily!$A3140))</f>
        <v>362472</v>
      </c>
      <c r="P3140">
        <f>SUMIFS(COT!G:G,COT!$A:$A,YEAR(daily!$A3140),COT!$B:$B,WEEKNUM(daily!$A3140))</f>
        <v>132057</v>
      </c>
      <c r="Q3140">
        <f>SUMIFS(COT!H:H,COT!$A:$A,YEAR(daily!$A3140),COT!$B:$B,WEEKNUM(daily!$A3140))</f>
        <v>414676</v>
      </c>
      <c r="R3140">
        <f>SUMIFS(COT!I:I,COT!$A:$A,YEAR(daily!$A3140),COT!$B:$B,WEEKNUM(daily!$A3140))</f>
        <v>623839</v>
      </c>
      <c r="S3140">
        <f>SUMIFS(COT!J:J,COT!$A:$A,YEAR(daily!$A3140),COT!$B:$B,WEEKNUM(daily!$A3140))</f>
        <v>855547</v>
      </c>
      <c r="T3140">
        <f>SUMIFS(COT!K:K,COT!$A:$A,YEAR(daily!$A3140),COT!$B:$B,WEEKNUM(daily!$A3140))</f>
        <v>69170</v>
      </c>
      <c r="U3140">
        <f>SUMIFS(COT!L:L,COT!$A:$A,YEAR(daily!$A3140),COT!$B:$B,WEEKNUM(daily!$A3140))</f>
        <v>67877</v>
      </c>
      <c r="V3140">
        <f>SUMIFS(COT!M:M,COT!$A:$A,YEAR(daily!$A3140),COT!$B:$B,WEEKNUM(daily!$A3140))</f>
        <v>121</v>
      </c>
      <c r="W3140">
        <f>SUMIFS(COT!N:N,COT!$A:$A,YEAR(daily!$A3140),COT!$B:$B,WEEKNUM(daily!$A3140))</f>
        <v>78</v>
      </c>
      <c r="X3140">
        <f>SUMIFS(COT!O:O,COT!$A:$A,YEAR(daily!$A3140),COT!$B:$B,WEEKNUM(daily!$A3140))</f>
        <v>147</v>
      </c>
      <c r="Y3140">
        <f>SUMIFS(COT!P:P,COT!$A:$A,YEAR(daily!$A3140),COT!$B:$B,WEEKNUM(daily!$A3140))</f>
        <v>85</v>
      </c>
      <c r="Z3140">
        <f>SUMIFS(COT!Q:Q,COT!$A:$A,YEAR(daily!$A3140),COT!$B:$B,WEEKNUM(daily!$A3140))</f>
        <v>94</v>
      </c>
      <c r="AA3140">
        <f>SUMIFS(Saudi!B:B,Saudi!$A:$A,YEAR(daily!$A3140))</f>
        <v>1247.3979999999999</v>
      </c>
      <c r="AB3140">
        <f>SUMIFS(Saudi!C:C,Saudi!$A:$A,YEAR(daily!$A3140))</f>
        <v>917.10500000000002</v>
      </c>
      <c r="AC3140">
        <f>SUMIFS(Saudi!F:F,Saudi!$A:$A,YEAR(daily!$A3140))</f>
        <v>4333558</v>
      </c>
      <c r="AD3140">
        <f>SUMIFS(Saudi!G:G,Saudi!$A:$A,YEAR(daily!$A3140))</f>
        <v>94.208739238439748</v>
      </c>
      <c r="AE3140">
        <f>SUMIFS(Saudi!H:H,Saudi!$A:$A,YEAR(daily!$A3140))</f>
        <v>408259035.59665447</v>
      </c>
      <c r="AF3140" s="5">
        <f t="shared" si="123"/>
        <v>8</v>
      </c>
      <c r="AG3140" s="5">
        <f t="shared" si="124"/>
        <v>2012</v>
      </c>
    </row>
    <row r="3141" spans="1:33">
      <c r="A3141" s="3">
        <v>41143</v>
      </c>
      <c r="B3141" s="1">
        <v>277310</v>
      </c>
      <c r="C3141" s="1">
        <v>198538</v>
      </c>
      <c r="D3141" s="1">
        <v>108040</v>
      </c>
      <c r="E3141" s="1">
        <v>97.26</v>
      </c>
      <c r="F3141" s="1">
        <v>97.89</v>
      </c>
      <c r="G3141" s="1">
        <v>98.3</v>
      </c>
      <c r="H3141" s="2">
        <v>52.8</v>
      </c>
      <c r="I3141" s="2">
        <v>31.7</v>
      </c>
      <c r="J3141" s="2">
        <v>90.7</v>
      </c>
      <c r="K3141" s="2">
        <v>89.9</v>
      </c>
      <c r="L3141">
        <f>SUMIFS(US!B:B,US!$D:$D,YEAR(daily!$A3141),US!$E:$E,MONTH(daily!$A3141))</f>
        <v>10854</v>
      </c>
      <c r="M3141">
        <f>SUMIFS(US!C:C,US!$D:$D,YEAR(daily!$A3141),US!$E:$E,MONTH(daily!$A3141))</f>
        <v>19156</v>
      </c>
      <c r="N3141">
        <f>SUMIFS(COT!E:E,COT!$A:$A,YEAR(daily!$A3141),COT!$B:$B,WEEKNUM(daily!$A3141))</f>
        <v>1470157</v>
      </c>
      <c r="O3141">
        <f>SUMIFS(COT!F:F,COT!$A:$A,YEAR(daily!$A3141),COT!$B:$B,WEEKNUM(daily!$A3141))</f>
        <v>362472</v>
      </c>
      <c r="P3141">
        <f>SUMIFS(COT!G:G,COT!$A:$A,YEAR(daily!$A3141),COT!$B:$B,WEEKNUM(daily!$A3141))</f>
        <v>132057</v>
      </c>
      <c r="Q3141">
        <f>SUMIFS(COT!H:H,COT!$A:$A,YEAR(daily!$A3141),COT!$B:$B,WEEKNUM(daily!$A3141))</f>
        <v>414676</v>
      </c>
      <c r="R3141">
        <f>SUMIFS(COT!I:I,COT!$A:$A,YEAR(daily!$A3141),COT!$B:$B,WEEKNUM(daily!$A3141))</f>
        <v>623839</v>
      </c>
      <c r="S3141">
        <f>SUMIFS(COT!J:J,COT!$A:$A,YEAR(daily!$A3141),COT!$B:$B,WEEKNUM(daily!$A3141))</f>
        <v>855547</v>
      </c>
      <c r="T3141">
        <f>SUMIFS(COT!K:K,COT!$A:$A,YEAR(daily!$A3141),COT!$B:$B,WEEKNUM(daily!$A3141))</f>
        <v>69170</v>
      </c>
      <c r="U3141">
        <f>SUMIFS(COT!L:L,COT!$A:$A,YEAR(daily!$A3141),COT!$B:$B,WEEKNUM(daily!$A3141))</f>
        <v>67877</v>
      </c>
      <c r="V3141">
        <f>SUMIFS(COT!M:M,COT!$A:$A,YEAR(daily!$A3141),COT!$B:$B,WEEKNUM(daily!$A3141))</f>
        <v>121</v>
      </c>
      <c r="W3141">
        <f>SUMIFS(COT!N:N,COT!$A:$A,YEAR(daily!$A3141),COT!$B:$B,WEEKNUM(daily!$A3141))</f>
        <v>78</v>
      </c>
      <c r="X3141">
        <f>SUMIFS(COT!O:O,COT!$A:$A,YEAR(daily!$A3141),COT!$B:$B,WEEKNUM(daily!$A3141))</f>
        <v>147</v>
      </c>
      <c r="Y3141">
        <f>SUMIFS(COT!P:P,COT!$A:$A,YEAR(daily!$A3141),COT!$B:$B,WEEKNUM(daily!$A3141))</f>
        <v>85</v>
      </c>
      <c r="Z3141">
        <f>SUMIFS(COT!Q:Q,COT!$A:$A,YEAR(daily!$A3141),COT!$B:$B,WEEKNUM(daily!$A3141))</f>
        <v>94</v>
      </c>
      <c r="AA3141">
        <f>SUMIFS(Saudi!B:B,Saudi!$A:$A,YEAR(daily!$A3141))</f>
        <v>1247.3979999999999</v>
      </c>
      <c r="AB3141">
        <f>SUMIFS(Saudi!C:C,Saudi!$A:$A,YEAR(daily!$A3141))</f>
        <v>917.10500000000002</v>
      </c>
      <c r="AC3141">
        <f>SUMIFS(Saudi!F:F,Saudi!$A:$A,YEAR(daily!$A3141))</f>
        <v>4333558</v>
      </c>
      <c r="AD3141">
        <f>SUMIFS(Saudi!G:G,Saudi!$A:$A,YEAR(daily!$A3141))</f>
        <v>94.208739238439748</v>
      </c>
      <c r="AE3141">
        <f>SUMIFS(Saudi!H:H,Saudi!$A:$A,YEAR(daily!$A3141))</f>
        <v>408259035.59665447</v>
      </c>
      <c r="AF3141" s="5">
        <f t="shared" si="123"/>
        <v>8</v>
      </c>
      <c r="AG3141" s="5">
        <f t="shared" si="124"/>
        <v>2012</v>
      </c>
    </row>
    <row r="3142" spans="1:33">
      <c r="A3142" s="3">
        <v>41144</v>
      </c>
      <c r="B3142" s="1">
        <v>275779</v>
      </c>
      <c r="C3142" s="1">
        <v>198584</v>
      </c>
      <c r="D3142" s="1">
        <v>108224</v>
      </c>
      <c r="E3142" s="1">
        <v>96.27</v>
      </c>
      <c r="F3142" s="1">
        <v>96.98</v>
      </c>
      <c r="G3142" s="1">
        <v>97.42</v>
      </c>
      <c r="H3142" s="2">
        <v>52.8</v>
      </c>
      <c r="I3142" s="2">
        <v>31.7</v>
      </c>
      <c r="J3142" s="2">
        <v>90.7</v>
      </c>
      <c r="K3142" s="2">
        <v>89.9</v>
      </c>
      <c r="L3142">
        <f>SUMIFS(US!B:B,US!$D:$D,YEAR(daily!$A3142),US!$E:$E,MONTH(daily!$A3142))</f>
        <v>10854</v>
      </c>
      <c r="M3142">
        <f>SUMIFS(US!C:C,US!$D:$D,YEAR(daily!$A3142),US!$E:$E,MONTH(daily!$A3142))</f>
        <v>19156</v>
      </c>
      <c r="N3142">
        <f>SUMIFS(COT!E:E,COT!$A:$A,YEAR(daily!$A3142),COT!$B:$B,WEEKNUM(daily!$A3142))</f>
        <v>1470157</v>
      </c>
      <c r="O3142">
        <f>SUMIFS(COT!F:F,COT!$A:$A,YEAR(daily!$A3142),COT!$B:$B,WEEKNUM(daily!$A3142))</f>
        <v>362472</v>
      </c>
      <c r="P3142">
        <f>SUMIFS(COT!G:G,COT!$A:$A,YEAR(daily!$A3142),COT!$B:$B,WEEKNUM(daily!$A3142))</f>
        <v>132057</v>
      </c>
      <c r="Q3142">
        <f>SUMIFS(COT!H:H,COT!$A:$A,YEAR(daily!$A3142),COT!$B:$B,WEEKNUM(daily!$A3142))</f>
        <v>414676</v>
      </c>
      <c r="R3142">
        <f>SUMIFS(COT!I:I,COT!$A:$A,YEAR(daily!$A3142),COT!$B:$B,WEEKNUM(daily!$A3142))</f>
        <v>623839</v>
      </c>
      <c r="S3142">
        <f>SUMIFS(COT!J:J,COT!$A:$A,YEAR(daily!$A3142),COT!$B:$B,WEEKNUM(daily!$A3142))</f>
        <v>855547</v>
      </c>
      <c r="T3142">
        <f>SUMIFS(COT!K:K,COT!$A:$A,YEAR(daily!$A3142),COT!$B:$B,WEEKNUM(daily!$A3142))</f>
        <v>69170</v>
      </c>
      <c r="U3142">
        <f>SUMIFS(COT!L:L,COT!$A:$A,YEAR(daily!$A3142),COT!$B:$B,WEEKNUM(daily!$A3142))</f>
        <v>67877</v>
      </c>
      <c r="V3142">
        <f>SUMIFS(COT!M:M,COT!$A:$A,YEAR(daily!$A3142),COT!$B:$B,WEEKNUM(daily!$A3142))</f>
        <v>121</v>
      </c>
      <c r="W3142">
        <f>SUMIFS(COT!N:N,COT!$A:$A,YEAR(daily!$A3142),COT!$B:$B,WEEKNUM(daily!$A3142))</f>
        <v>78</v>
      </c>
      <c r="X3142">
        <f>SUMIFS(COT!O:O,COT!$A:$A,YEAR(daily!$A3142),COT!$B:$B,WEEKNUM(daily!$A3142))</f>
        <v>147</v>
      </c>
      <c r="Y3142">
        <f>SUMIFS(COT!P:P,COT!$A:$A,YEAR(daily!$A3142),COT!$B:$B,WEEKNUM(daily!$A3142))</f>
        <v>85</v>
      </c>
      <c r="Z3142">
        <f>SUMIFS(COT!Q:Q,COT!$A:$A,YEAR(daily!$A3142),COT!$B:$B,WEEKNUM(daily!$A3142))</f>
        <v>94</v>
      </c>
      <c r="AA3142">
        <f>SUMIFS(Saudi!B:B,Saudi!$A:$A,YEAR(daily!$A3142))</f>
        <v>1247.3979999999999</v>
      </c>
      <c r="AB3142">
        <f>SUMIFS(Saudi!C:C,Saudi!$A:$A,YEAR(daily!$A3142))</f>
        <v>917.10500000000002</v>
      </c>
      <c r="AC3142">
        <f>SUMIFS(Saudi!F:F,Saudi!$A:$A,YEAR(daily!$A3142))</f>
        <v>4333558</v>
      </c>
      <c r="AD3142">
        <f>SUMIFS(Saudi!G:G,Saudi!$A:$A,YEAR(daily!$A3142))</f>
        <v>94.208739238439748</v>
      </c>
      <c r="AE3142">
        <f>SUMIFS(Saudi!H:H,Saudi!$A:$A,YEAR(daily!$A3142))</f>
        <v>408259035.59665447</v>
      </c>
      <c r="AF3142" s="5">
        <f t="shared" si="123"/>
        <v>8</v>
      </c>
      <c r="AG3142" s="5">
        <f t="shared" si="124"/>
        <v>2012</v>
      </c>
    </row>
    <row r="3143" spans="1:33">
      <c r="A3143" s="3">
        <v>41145</v>
      </c>
      <c r="B3143" s="1">
        <v>276726</v>
      </c>
      <c r="C3143" s="1">
        <v>197883</v>
      </c>
      <c r="D3143" s="1">
        <v>110337</v>
      </c>
      <c r="E3143" s="1">
        <v>96.15</v>
      </c>
      <c r="F3143" s="1">
        <v>96.79</v>
      </c>
      <c r="G3143" s="1">
        <v>97.2</v>
      </c>
      <c r="H3143" s="2">
        <v>52.8</v>
      </c>
      <c r="I3143" s="2">
        <v>31.7</v>
      </c>
      <c r="J3143" s="2">
        <v>90.7</v>
      </c>
      <c r="K3143" s="2">
        <v>89.9</v>
      </c>
      <c r="L3143">
        <f>SUMIFS(US!B:B,US!$D:$D,YEAR(daily!$A3143),US!$E:$E,MONTH(daily!$A3143))</f>
        <v>10854</v>
      </c>
      <c r="M3143">
        <f>SUMIFS(US!C:C,US!$D:$D,YEAR(daily!$A3143),US!$E:$E,MONTH(daily!$A3143))</f>
        <v>19156</v>
      </c>
      <c r="N3143">
        <f>SUMIFS(COT!E:E,COT!$A:$A,YEAR(daily!$A3143),COT!$B:$B,WEEKNUM(daily!$A3143))</f>
        <v>1470157</v>
      </c>
      <c r="O3143">
        <f>SUMIFS(COT!F:F,COT!$A:$A,YEAR(daily!$A3143),COT!$B:$B,WEEKNUM(daily!$A3143))</f>
        <v>362472</v>
      </c>
      <c r="P3143">
        <f>SUMIFS(COT!G:G,COT!$A:$A,YEAR(daily!$A3143),COT!$B:$B,WEEKNUM(daily!$A3143))</f>
        <v>132057</v>
      </c>
      <c r="Q3143">
        <f>SUMIFS(COT!H:H,COT!$A:$A,YEAR(daily!$A3143),COT!$B:$B,WEEKNUM(daily!$A3143))</f>
        <v>414676</v>
      </c>
      <c r="R3143">
        <f>SUMIFS(COT!I:I,COT!$A:$A,YEAR(daily!$A3143),COT!$B:$B,WEEKNUM(daily!$A3143))</f>
        <v>623839</v>
      </c>
      <c r="S3143">
        <f>SUMIFS(COT!J:J,COT!$A:$A,YEAR(daily!$A3143),COT!$B:$B,WEEKNUM(daily!$A3143))</f>
        <v>855547</v>
      </c>
      <c r="T3143">
        <f>SUMIFS(COT!K:K,COT!$A:$A,YEAR(daily!$A3143),COT!$B:$B,WEEKNUM(daily!$A3143))</f>
        <v>69170</v>
      </c>
      <c r="U3143">
        <f>SUMIFS(COT!L:L,COT!$A:$A,YEAR(daily!$A3143),COT!$B:$B,WEEKNUM(daily!$A3143))</f>
        <v>67877</v>
      </c>
      <c r="V3143">
        <f>SUMIFS(COT!M:M,COT!$A:$A,YEAR(daily!$A3143),COT!$B:$B,WEEKNUM(daily!$A3143))</f>
        <v>121</v>
      </c>
      <c r="W3143">
        <f>SUMIFS(COT!N:N,COT!$A:$A,YEAR(daily!$A3143),COT!$B:$B,WEEKNUM(daily!$A3143))</f>
        <v>78</v>
      </c>
      <c r="X3143">
        <f>SUMIFS(COT!O:O,COT!$A:$A,YEAR(daily!$A3143),COT!$B:$B,WEEKNUM(daily!$A3143))</f>
        <v>147</v>
      </c>
      <c r="Y3143">
        <f>SUMIFS(COT!P:P,COT!$A:$A,YEAR(daily!$A3143),COT!$B:$B,WEEKNUM(daily!$A3143))</f>
        <v>85</v>
      </c>
      <c r="Z3143">
        <f>SUMIFS(COT!Q:Q,COT!$A:$A,YEAR(daily!$A3143),COT!$B:$B,WEEKNUM(daily!$A3143))</f>
        <v>94</v>
      </c>
      <c r="AA3143">
        <f>SUMIFS(Saudi!B:B,Saudi!$A:$A,YEAR(daily!$A3143))</f>
        <v>1247.3979999999999</v>
      </c>
      <c r="AB3143">
        <f>SUMIFS(Saudi!C:C,Saudi!$A:$A,YEAR(daily!$A3143))</f>
        <v>917.10500000000002</v>
      </c>
      <c r="AC3143">
        <f>SUMIFS(Saudi!F:F,Saudi!$A:$A,YEAR(daily!$A3143))</f>
        <v>4333558</v>
      </c>
      <c r="AD3143">
        <f>SUMIFS(Saudi!G:G,Saudi!$A:$A,YEAR(daily!$A3143))</f>
        <v>94.208739238439748</v>
      </c>
      <c r="AE3143">
        <f>SUMIFS(Saudi!H:H,Saudi!$A:$A,YEAR(daily!$A3143))</f>
        <v>408259035.59665447</v>
      </c>
      <c r="AF3143" s="5">
        <f t="shared" si="123"/>
        <v>8</v>
      </c>
      <c r="AG3143" s="5">
        <f t="shared" si="124"/>
        <v>2012</v>
      </c>
    </row>
    <row r="3144" spans="1:33">
      <c r="A3144" s="3">
        <v>41148</v>
      </c>
      <c r="B3144" s="1">
        <v>271620</v>
      </c>
      <c r="C3144" s="1">
        <v>194331</v>
      </c>
      <c r="D3144" s="1">
        <v>108900</v>
      </c>
      <c r="E3144" s="1">
        <v>95.47</v>
      </c>
      <c r="F3144" s="1">
        <v>96.16</v>
      </c>
      <c r="G3144" s="1">
        <v>96.59</v>
      </c>
      <c r="H3144" s="2">
        <v>52.8</v>
      </c>
      <c r="I3144" s="2">
        <v>31.7</v>
      </c>
      <c r="J3144" s="2">
        <v>90.7</v>
      </c>
      <c r="K3144" s="2">
        <v>89.9</v>
      </c>
      <c r="L3144">
        <f>SUMIFS(US!B:B,US!$D:$D,YEAR(daily!$A3144),US!$E:$E,MONTH(daily!$A3144))</f>
        <v>10854</v>
      </c>
      <c r="M3144">
        <f>SUMIFS(US!C:C,US!$D:$D,YEAR(daily!$A3144),US!$E:$E,MONTH(daily!$A3144))</f>
        <v>19156</v>
      </c>
      <c r="N3144">
        <f>SUMIFS(COT!E:E,COT!$A:$A,YEAR(daily!$A3144),COT!$B:$B,WEEKNUM(daily!$A3144))</f>
        <v>1511314</v>
      </c>
      <c r="O3144">
        <f>SUMIFS(COT!F:F,COT!$A:$A,YEAR(daily!$A3144),COT!$B:$B,WEEKNUM(daily!$A3144))</f>
        <v>379630</v>
      </c>
      <c r="P3144">
        <f>SUMIFS(COT!G:G,COT!$A:$A,YEAR(daily!$A3144),COT!$B:$B,WEEKNUM(daily!$A3144))</f>
        <v>130368</v>
      </c>
      <c r="Q3144">
        <f>SUMIFS(COT!H:H,COT!$A:$A,YEAR(daily!$A3144),COT!$B:$B,WEEKNUM(daily!$A3144))</f>
        <v>415362</v>
      </c>
      <c r="R3144">
        <f>SUMIFS(COT!I:I,COT!$A:$A,YEAR(daily!$A3144),COT!$B:$B,WEEKNUM(daily!$A3144))</f>
        <v>646826</v>
      </c>
      <c r="S3144">
        <f>SUMIFS(COT!J:J,COT!$A:$A,YEAR(daily!$A3144),COT!$B:$B,WEEKNUM(daily!$A3144))</f>
        <v>900005</v>
      </c>
      <c r="T3144">
        <f>SUMIFS(COT!K:K,COT!$A:$A,YEAR(daily!$A3144),COT!$B:$B,WEEKNUM(daily!$A3144))</f>
        <v>69496</v>
      </c>
      <c r="U3144">
        <f>SUMIFS(COT!L:L,COT!$A:$A,YEAR(daily!$A3144),COT!$B:$B,WEEKNUM(daily!$A3144))</f>
        <v>65579</v>
      </c>
      <c r="V3144">
        <f>SUMIFS(COT!M:M,COT!$A:$A,YEAR(daily!$A3144),COT!$B:$B,WEEKNUM(daily!$A3144))</f>
        <v>131</v>
      </c>
      <c r="W3144">
        <f>SUMIFS(COT!N:N,COT!$A:$A,YEAR(daily!$A3144),COT!$B:$B,WEEKNUM(daily!$A3144))</f>
        <v>81</v>
      </c>
      <c r="X3144">
        <f>SUMIFS(COT!O:O,COT!$A:$A,YEAR(daily!$A3144),COT!$B:$B,WEEKNUM(daily!$A3144))</f>
        <v>154</v>
      </c>
      <c r="Y3144">
        <f>SUMIFS(COT!P:P,COT!$A:$A,YEAR(daily!$A3144),COT!$B:$B,WEEKNUM(daily!$A3144))</f>
        <v>89</v>
      </c>
      <c r="Z3144">
        <f>SUMIFS(COT!Q:Q,COT!$A:$A,YEAR(daily!$A3144),COT!$B:$B,WEEKNUM(daily!$A3144))</f>
        <v>98</v>
      </c>
      <c r="AA3144">
        <f>SUMIFS(Saudi!B:B,Saudi!$A:$A,YEAR(daily!$A3144))</f>
        <v>1247.3979999999999</v>
      </c>
      <c r="AB3144">
        <f>SUMIFS(Saudi!C:C,Saudi!$A:$A,YEAR(daily!$A3144))</f>
        <v>917.10500000000002</v>
      </c>
      <c r="AC3144">
        <f>SUMIFS(Saudi!F:F,Saudi!$A:$A,YEAR(daily!$A3144))</f>
        <v>4333558</v>
      </c>
      <c r="AD3144">
        <f>SUMIFS(Saudi!G:G,Saudi!$A:$A,YEAR(daily!$A3144))</f>
        <v>94.208739238439748</v>
      </c>
      <c r="AE3144">
        <f>SUMIFS(Saudi!H:H,Saudi!$A:$A,YEAR(daily!$A3144))</f>
        <v>408259035.59665447</v>
      </c>
      <c r="AF3144" s="5">
        <f t="shared" si="123"/>
        <v>8</v>
      </c>
      <c r="AG3144" s="5">
        <f t="shared" si="124"/>
        <v>2012</v>
      </c>
    </row>
    <row r="3145" spans="1:33">
      <c r="A3145" s="3">
        <v>41149</v>
      </c>
      <c r="B3145" s="1">
        <v>271945</v>
      </c>
      <c r="C3145" s="1">
        <v>197184</v>
      </c>
      <c r="D3145" s="1">
        <v>111205</v>
      </c>
      <c r="E3145" s="1">
        <v>96.33</v>
      </c>
      <c r="F3145" s="1">
        <v>96.96</v>
      </c>
      <c r="G3145" s="1">
        <v>97.37</v>
      </c>
      <c r="H3145" s="2">
        <v>52.8</v>
      </c>
      <c r="I3145" s="2">
        <v>31.7</v>
      </c>
      <c r="J3145" s="2">
        <v>90.7</v>
      </c>
      <c r="K3145" s="2">
        <v>89.9</v>
      </c>
      <c r="L3145">
        <f>SUMIFS(US!B:B,US!$D:$D,YEAR(daily!$A3145),US!$E:$E,MONTH(daily!$A3145))</f>
        <v>10854</v>
      </c>
      <c r="M3145">
        <f>SUMIFS(US!C:C,US!$D:$D,YEAR(daily!$A3145),US!$E:$E,MONTH(daily!$A3145))</f>
        <v>19156</v>
      </c>
      <c r="N3145">
        <f>SUMIFS(COT!E:E,COT!$A:$A,YEAR(daily!$A3145),COT!$B:$B,WEEKNUM(daily!$A3145))</f>
        <v>1511314</v>
      </c>
      <c r="O3145">
        <f>SUMIFS(COT!F:F,COT!$A:$A,YEAR(daily!$A3145),COT!$B:$B,WEEKNUM(daily!$A3145))</f>
        <v>379630</v>
      </c>
      <c r="P3145">
        <f>SUMIFS(COT!G:G,COT!$A:$A,YEAR(daily!$A3145),COT!$B:$B,WEEKNUM(daily!$A3145))</f>
        <v>130368</v>
      </c>
      <c r="Q3145">
        <f>SUMIFS(COT!H:H,COT!$A:$A,YEAR(daily!$A3145),COT!$B:$B,WEEKNUM(daily!$A3145))</f>
        <v>415362</v>
      </c>
      <c r="R3145">
        <f>SUMIFS(COT!I:I,COT!$A:$A,YEAR(daily!$A3145),COT!$B:$B,WEEKNUM(daily!$A3145))</f>
        <v>646826</v>
      </c>
      <c r="S3145">
        <f>SUMIFS(COT!J:J,COT!$A:$A,YEAR(daily!$A3145),COT!$B:$B,WEEKNUM(daily!$A3145))</f>
        <v>900005</v>
      </c>
      <c r="T3145">
        <f>SUMIFS(COT!K:K,COT!$A:$A,YEAR(daily!$A3145),COT!$B:$B,WEEKNUM(daily!$A3145))</f>
        <v>69496</v>
      </c>
      <c r="U3145">
        <f>SUMIFS(COT!L:L,COT!$A:$A,YEAR(daily!$A3145),COT!$B:$B,WEEKNUM(daily!$A3145))</f>
        <v>65579</v>
      </c>
      <c r="V3145">
        <f>SUMIFS(COT!M:M,COT!$A:$A,YEAR(daily!$A3145),COT!$B:$B,WEEKNUM(daily!$A3145))</f>
        <v>131</v>
      </c>
      <c r="W3145">
        <f>SUMIFS(COT!N:N,COT!$A:$A,YEAR(daily!$A3145),COT!$B:$B,WEEKNUM(daily!$A3145))</f>
        <v>81</v>
      </c>
      <c r="X3145">
        <f>SUMIFS(COT!O:O,COT!$A:$A,YEAR(daily!$A3145),COT!$B:$B,WEEKNUM(daily!$A3145))</f>
        <v>154</v>
      </c>
      <c r="Y3145">
        <f>SUMIFS(COT!P:P,COT!$A:$A,YEAR(daily!$A3145),COT!$B:$B,WEEKNUM(daily!$A3145))</f>
        <v>89</v>
      </c>
      <c r="Z3145">
        <f>SUMIFS(COT!Q:Q,COT!$A:$A,YEAR(daily!$A3145),COT!$B:$B,WEEKNUM(daily!$A3145))</f>
        <v>98</v>
      </c>
      <c r="AA3145">
        <f>SUMIFS(Saudi!B:B,Saudi!$A:$A,YEAR(daily!$A3145))</f>
        <v>1247.3979999999999</v>
      </c>
      <c r="AB3145">
        <f>SUMIFS(Saudi!C:C,Saudi!$A:$A,YEAR(daily!$A3145))</f>
        <v>917.10500000000002</v>
      </c>
      <c r="AC3145">
        <f>SUMIFS(Saudi!F:F,Saudi!$A:$A,YEAR(daily!$A3145))</f>
        <v>4333558</v>
      </c>
      <c r="AD3145">
        <f>SUMIFS(Saudi!G:G,Saudi!$A:$A,YEAR(daily!$A3145))</f>
        <v>94.208739238439748</v>
      </c>
      <c r="AE3145">
        <f>SUMIFS(Saudi!H:H,Saudi!$A:$A,YEAR(daily!$A3145))</f>
        <v>408259035.59665447</v>
      </c>
      <c r="AF3145" s="5">
        <f t="shared" si="123"/>
        <v>8</v>
      </c>
      <c r="AG3145" s="5">
        <f t="shared" si="124"/>
        <v>2012</v>
      </c>
    </row>
    <row r="3146" spans="1:33">
      <c r="A3146" s="3">
        <v>41150</v>
      </c>
      <c r="B3146" s="1">
        <v>269239</v>
      </c>
      <c r="C3146" s="1">
        <v>197908</v>
      </c>
      <c r="D3146" s="1">
        <v>110242</v>
      </c>
      <c r="E3146" s="1">
        <v>95.49</v>
      </c>
      <c r="F3146" s="1">
        <v>96.14</v>
      </c>
      <c r="G3146" s="1">
        <v>96.55</v>
      </c>
      <c r="H3146" s="2">
        <v>52.8</v>
      </c>
      <c r="I3146" s="2">
        <v>31.7</v>
      </c>
      <c r="J3146" s="2">
        <v>90.7</v>
      </c>
      <c r="K3146" s="2">
        <v>89.9</v>
      </c>
      <c r="L3146">
        <f>SUMIFS(US!B:B,US!$D:$D,YEAR(daily!$A3146),US!$E:$E,MONTH(daily!$A3146))</f>
        <v>10854</v>
      </c>
      <c r="M3146">
        <f>SUMIFS(US!C:C,US!$D:$D,YEAR(daily!$A3146),US!$E:$E,MONTH(daily!$A3146))</f>
        <v>19156</v>
      </c>
      <c r="N3146">
        <f>SUMIFS(COT!E:E,COT!$A:$A,YEAR(daily!$A3146),COT!$B:$B,WEEKNUM(daily!$A3146))</f>
        <v>1511314</v>
      </c>
      <c r="O3146">
        <f>SUMIFS(COT!F:F,COT!$A:$A,YEAR(daily!$A3146),COT!$B:$B,WEEKNUM(daily!$A3146))</f>
        <v>379630</v>
      </c>
      <c r="P3146">
        <f>SUMIFS(COT!G:G,COT!$A:$A,YEAR(daily!$A3146),COT!$B:$B,WEEKNUM(daily!$A3146))</f>
        <v>130368</v>
      </c>
      <c r="Q3146">
        <f>SUMIFS(COT!H:H,COT!$A:$A,YEAR(daily!$A3146),COT!$B:$B,WEEKNUM(daily!$A3146))</f>
        <v>415362</v>
      </c>
      <c r="R3146">
        <f>SUMIFS(COT!I:I,COT!$A:$A,YEAR(daily!$A3146),COT!$B:$B,WEEKNUM(daily!$A3146))</f>
        <v>646826</v>
      </c>
      <c r="S3146">
        <f>SUMIFS(COT!J:J,COT!$A:$A,YEAR(daily!$A3146),COT!$B:$B,WEEKNUM(daily!$A3146))</f>
        <v>900005</v>
      </c>
      <c r="T3146">
        <f>SUMIFS(COT!K:K,COT!$A:$A,YEAR(daily!$A3146),COT!$B:$B,WEEKNUM(daily!$A3146))</f>
        <v>69496</v>
      </c>
      <c r="U3146">
        <f>SUMIFS(COT!L:L,COT!$A:$A,YEAR(daily!$A3146),COT!$B:$B,WEEKNUM(daily!$A3146))</f>
        <v>65579</v>
      </c>
      <c r="V3146">
        <f>SUMIFS(COT!M:M,COT!$A:$A,YEAR(daily!$A3146),COT!$B:$B,WEEKNUM(daily!$A3146))</f>
        <v>131</v>
      </c>
      <c r="W3146">
        <f>SUMIFS(COT!N:N,COT!$A:$A,YEAR(daily!$A3146),COT!$B:$B,WEEKNUM(daily!$A3146))</f>
        <v>81</v>
      </c>
      <c r="X3146">
        <f>SUMIFS(COT!O:O,COT!$A:$A,YEAR(daily!$A3146),COT!$B:$B,WEEKNUM(daily!$A3146))</f>
        <v>154</v>
      </c>
      <c r="Y3146">
        <f>SUMIFS(COT!P:P,COT!$A:$A,YEAR(daily!$A3146),COT!$B:$B,WEEKNUM(daily!$A3146))</f>
        <v>89</v>
      </c>
      <c r="Z3146">
        <f>SUMIFS(COT!Q:Q,COT!$A:$A,YEAR(daily!$A3146),COT!$B:$B,WEEKNUM(daily!$A3146))</f>
        <v>98</v>
      </c>
      <c r="AA3146">
        <f>SUMIFS(Saudi!B:B,Saudi!$A:$A,YEAR(daily!$A3146))</f>
        <v>1247.3979999999999</v>
      </c>
      <c r="AB3146">
        <f>SUMIFS(Saudi!C:C,Saudi!$A:$A,YEAR(daily!$A3146))</f>
        <v>917.10500000000002</v>
      </c>
      <c r="AC3146">
        <f>SUMIFS(Saudi!F:F,Saudi!$A:$A,YEAR(daily!$A3146))</f>
        <v>4333558</v>
      </c>
      <c r="AD3146">
        <f>SUMIFS(Saudi!G:G,Saudi!$A:$A,YEAR(daily!$A3146))</f>
        <v>94.208739238439748</v>
      </c>
      <c r="AE3146">
        <f>SUMIFS(Saudi!H:H,Saudi!$A:$A,YEAR(daily!$A3146))</f>
        <v>408259035.59665447</v>
      </c>
      <c r="AF3146" s="5">
        <f t="shared" si="123"/>
        <v>8</v>
      </c>
      <c r="AG3146" s="5">
        <f t="shared" si="124"/>
        <v>2012</v>
      </c>
    </row>
    <row r="3147" spans="1:33">
      <c r="A3147" s="3">
        <v>41151</v>
      </c>
      <c r="B3147" s="1">
        <v>260533</v>
      </c>
      <c r="C3147" s="1">
        <v>198676</v>
      </c>
      <c r="D3147" s="1">
        <v>110979</v>
      </c>
      <c r="E3147" s="1">
        <v>94.62</v>
      </c>
      <c r="F3147" s="1">
        <v>95.31</v>
      </c>
      <c r="G3147" s="1">
        <v>95.76</v>
      </c>
      <c r="H3147" s="2">
        <v>52.8</v>
      </c>
      <c r="I3147" s="2">
        <v>31.7</v>
      </c>
      <c r="J3147" s="2">
        <v>90.7</v>
      </c>
      <c r="K3147" s="2">
        <v>89.9</v>
      </c>
      <c r="L3147">
        <f>SUMIFS(US!B:B,US!$D:$D,YEAR(daily!$A3147),US!$E:$E,MONTH(daily!$A3147))</f>
        <v>10854</v>
      </c>
      <c r="M3147">
        <f>SUMIFS(US!C:C,US!$D:$D,YEAR(daily!$A3147),US!$E:$E,MONTH(daily!$A3147))</f>
        <v>19156</v>
      </c>
      <c r="N3147">
        <f>SUMIFS(COT!E:E,COT!$A:$A,YEAR(daily!$A3147),COT!$B:$B,WEEKNUM(daily!$A3147))</f>
        <v>1511314</v>
      </c>
      <c r="O3147">
        <f>SUMIFS(COT!F:F,COT!$A:$A,YEAR(daily!$A3147),COT!$B:$B,WEEKNUM(daily!$A3147))</f>
        <v>379630</v>
      </c>
      <c r="P3147">
        <f>SUMIFS(COT!G:G,COT!$A:$A,YEAR(daily!$A3147),COT!$B:$B,WEEKNUM(daily!$A3147))</f>
        <v>130368</v>
      </c>
      <c r="Q3147">
        <f>SUMIFS(COT!H:H,COT!$A:$A,YEAR(daily!$A3147),COT!$B:$B,WEEKNUM(daily!$A3147))</f>
        <v>415362</v>
      </c>
      <c r="R3147">
        <f>SUMIFS(COT!I:I,COT!$A:$A,YEAR(daily!$A3147),COT!$B:$B,WEEKNUM(daily!$A3147))</f>
        <v>646826</v>
      </c>
      <c r="S3147">
        <f>SUMIFS(COT!J:J,COT!$A:$A,YEAR(daily!$A3147),COT!$B:$B,WEEKNUM(daily!$A3147))</f>
        <v>900005</v>
      </c>
      <c r="T3147">
        <f>SUMIFS(COT!K:K,COT!$A:$A,YEAR(daily!$A3147),COT!$B:$B,WEEKNUM(daily!$A3147))</f>
        <v>69496</v>
      </c>
      <c r="U3147">
        <f>SUMIFS(COT!L:L,COT!$A:$A,YEAR(daily!$A3147),COT!$B:$B,WEEKNUM(daily!$A3147))</f>
        <v>65579</v>
      </c>
      <c r="V3147">
        <f>SUMIFS(COT!M:M,COT!$A:$A,YEAR(daily!$A3147),COT!$B:$B,WEEKNUM(daily!$A3147))</f>
        <v>131</v>
      </c>
      <c r="W3147">
        <f>SUMIFS(COT!N:N,COT!$A:$A,YEAR(daily!$A3147),COT!$B:$B,WEEKNUM(daily!$A3147))</f>
        <v>81</v>
      </c>
      <c r="X3147">
        <f>SUMIFS(COT!O:O,COT!$A:$A,YEAR(daily!$A3147),COT!$B:$B,WEEKNUM(daily!$A3147))</f>
        <v>154</v>
      </c>
      <c r="Y3147">
        <f>SUMIFS(COT!P:P,COT!$A:$A,YEAR(daily!$A3147),COT!$B:$B,WEEKNUM(daily!$A3147))</f>
        <v>89</v>
      </c>
      <c r="Z3147">
        <f>SUMIFS(COT!Q:Q,COT!$A:$A,YEAR(daily!$A3147),COT!$B:$B,WEEKNUM(daily!$A3147))</f>
        <v>98</v>
      </c>
      <c r="AA3147">
        <f>SUMIFS(Saudi!B:B,Saudi!$A:$A,YEAR(daily!$A3147))</f>
        <v>1247.3979999999999</v>
      </c>
      <c r="AB3147">
        <f>SUMIFS(Saudi!C:C,Saudi!$A:$A,YEAR(daily!$A3147))</f>
        <v>917.10500000000002</v>
      </c>
      <c r="AC3147">
        <f>SUMIFS(Saudi!F:F,Saudi!$A:$A,YEAR(daily!$A3147))</f>
        <v>4333558</v>
      </c>
      <c r="AD3147">
        <f>SUMIFS(Saudi!G:G,Saudi!$A:$A,YEAR(daily!$A3147))</f>
        <v>94.208739238439748</v>
      </c>
      <c r="AE3147">
        <f>SUMIFS(Saudi!H:H,Saudi!$A:$A,YEAR(daily!$A3147))</f>
        <v>408259035.59665447</v>
      </c>
      <c r="AF3147" s="5">
        <f t="shared" si="123"/>
        <v>8</v>
      </c>
      <c r="AG3147" s="5">
        <f t="shared" si="124"/>
        <v>2012</v>
      </c>
    </row>
    <row r="3148" spans="1:33">
      <c r="A3148" s="3">
        <v>41152</v>
      </c>
      <c r="B3148" s="1">
        <v>263326</v>
      </c>
      <c r="C3148" s="1">
        <v>202659</v>
      </c>
      <c r="D3148" s="1">
        <v>112688</v>
      </c>
      <c r="E3148" s="1">
        <v>96.47</v>
      </c>
      <c r="F3148" s="1">
        <v>97.07</v>
      </c>
      <c r="G3148" s="1">
        <v>97.49</v>
      </c>
      <c r="H3148" s="2">
        <v>52.8</v>
      </c>
      <c r="I3148" s="2">
        <v>31.7</v>
      </c>
      <c r="J3148" s="2">
        <v>90.7</v>
      </c>
      <c r="K3148" s="2">
        <v>89.9</v>
      </c>
      <c r="L3148">
        <f>SUMIFS(US!B:B,US!$D:$D,YEAR(daily!$A3148),US!$E:$E,MONTH(daily!$A3148))</f>
        <v>10854</v>
      </c>
      <c r="M3148">
        <f>SUMIFS(US!C:C,US!$D:$D,YEAR(daily!$A3148),US!$E:$E,MONTH(daily!$A3148))</f>
        <v>19156</v>
      </c>
      <c r="N3148">
        <f>SUMIFS(COT!E:E,COT!$A:$A,YEAR(daily!$A3148),COT!$B:$B,WEEKNUM(daily!$A3148))</f>
        <v>1511314</v>
      </c>
      <c r="O3148">
        <f>SUMIFS(COT!F:F,COT!$A:$A,YEAR(daily!$A3148),COT!$B:$B,WEEKNUM(daily!$A3148))</f>
        <v>379630</v>
      </c>
      <c r="P3148">
        <f>SUMIFS(COT!G:G,COT!$A:$A,YEAR(daily!$A3148),COT!$B:$B,WEEKNUM(daily!$A3148))</f>
        <v>130368</v>
      </c>
      <c r="Q3148">
        <f>SUMIFS(COT!H:H,COT!$A:$A,YEAR(daily!$A3148),COT!$B:$B,WEEKNUM(daily!$A3148))</f>
        <v>415362</v>
      </c>
      <c r="R3148">
        <f>SUMIFS(COT!I:I,COT!$A:$A,YEAR(daily!$A3148),COT!$B:$B,WEEKNUM(daily!$A3148))</f>
        <v>646826</v>
      </c>
      <c r="S3148">
        <f>SUMIFS(COT!J:J,COT!$A:$A,YEAR(daily!$A3148),COT!$B:$B,WEEKNUM(daily!$A3148))</f>
        <v>900005</v>
      </c>
      <c r="T3148">
        <f>SUMIFS(COT!K:K,COT!$A:$A,YEAR(daily!$A3148),COT!$B:$B,WEEKNUM(daily!$A3148))</f>
        <v>69496</v>
      </c>
      <c r="U3148">
        <f>SUMIFS(COT!L:L,COT!$A:$A,YEAR(daily!$A3148),COT!$B:$B,WEEKNUM(daily!$A3148))</f>
        <v>65579</v>
      </c>
      <c r="V3148">
        <f>SUMIFS(COT!M:M,COT!$A:$A,YEAR(daily!$A3148),COT!$B:$B,WEEKNUM(daily!$A3148))</f>
        <v>131</v>
      </c>
      <c r="W3148">
        <f>SUMIFS(COT!N:N,COT!$A:$A,YEAR(daily!$A3148),COT!$B:$B,WEEKNUM(daily!$A3148))</f>
        <v>81</v>
      </c>
      <c r="X3148">
        <f>SUMIFS(COT!O:O,COT!$A:$A,YEAR(daily!$A3148),COT!$B:$B,WEEKNUM(daily!$A3148))</f>
        <v>154</v>
      </c>
      <c r="Y3148">
        <f>SUMIFS(COT!P:P,COT!$A:$A,YEAR(daily!$A3148),COT!$B:$B,WEEKNUM(daily!$A3148))</f>
        <v>89</v>
      </c>
      <c r="Z3148">
        <f>SUMIFS(COT!Q:Q,COT!$A:$A,YEAR(daily!$A3148),COT!$B:$B,WEEKNUM(daily!$A3148))</f>
        <v>98</v>
      </c>
      <c r="AA3148">
        <f>SUMIFS(Saudi!B:B,Saudi!$A:$A,YEAR(daily!$A3148))</f>
        <v>1247.3979999999999</v>
      </c>
      <c r="AB3148">
        <f>SUMIFS(Saudi!C:C,Saudi!$A:$A,YEAR(daily!$A3148))</f>
        <v>917.10500000000002</v>
      </c>
      <c r="AC3148">
        <f>SUMIFS(Saudi!F:F,Saudi!$A:$A,YEAR(daily!$A3148))</f>
        <v>4333558</v>
      </c>
      <c r="AD3148">
        <f>SUMIFS(Saudi!G:G,Saudi!$A:$A,YEAR(daily!$A3148))</f>
        <v>94.208739238439748</v>
      </c>
      <c r="AE3148">
        <f>SUMIFS(Saudi!H:H,Saudi!$A:$A,YEAR(daily!$A3148))</f>
        <v>408259035.59665447</v>
      </c>
      <c r="AF3148" s="5">
        <f t="shared" si="123"/>
        <v>8</v>
      </c>
      <c r="AG3148" s="5">
        <f t="shared" si="124"/>
        <v>2012</v>
      </c>
    </row>
    <row r="3149" spans="1:33">
      <c r="A3149" s="3">
        <v>41156</v>
      </c>
      <c r="B3149" s="1">
        <v>255354</v>
      </c>
      <c r="C3149" s="1">
        <v>203667</v>
      </c>
      <c r="D3149" s="1">
        <v>109142</v>
      </c>
      <c r="E3149" s="1">
        <v>95.3</v>
      </c>
      <c r="F3149" s="1">
        <v>95.98</v>
      </c>
      <c r="G3149" s="1">
        <v>96.43</v>
      </c>
      <c r="H3149" s="2">
        <v>52.9</v>
      </c>
      <c r="I3149" s="2">
        <v>31.5</v>
      </c>
      <c r="J3149" s="2">
        <v>90.7</v>
      </c>
      <c r="K3149" s="2">
        <v>91.2</v>
      </c>
      <c r="L3149">
        <f>SUMIFS(US!B:B,US!$D:$D,YEAR(daily!$A3149),US!$E:$E,MONTH(daily!$A3149))</f>
        <v>11153</v>
      </c>
      <c r="M3149">
        <f>SUMIFS(US!C:C,US!$D:$D,YEAR(daily!$A3149),US!$E:$E,MONTH(daily!$A3149))</f>
        <v>18092</v>
      </c>
      <c r="N3149">
        <f>SUMIFS(COT!E:E,COT!$A:$A,YEAR(daily!$A3149),COT!$B:$B,WEEKNUM(daily!$A3149))</f>
        <v>1531823</v>
      </c>
      <c r="O3149">
        <f>SUMIFS(COT!F:F,COT!$A:$A,YEAR(daily!$A3149),COT!$B:$B,WEEKNUM(daily!$A3149))</f>
        <v>374147</v>
      </c>
      <c r="P3149">
        <f>SUMIFS(COT!G:G,COT!$A:$A,YEAR(daily!$A3149),COT!$B:$B,WEEKNUM(daily!$A3149))</f>
        <v>135555</v>
      </c>
      <c r="Q3149">
        <f>SUMIFS(COT!H:H,COT!$A:$A,YEAR(daily!$A3149),COT!$B:$B,WEEKNUM(daily!$A3149))</f>
        <v>426796</v>
      </c>
      <c r="R3149">
        <f>SUMIFS(COT!I:I,COT!$A:$A,YEAR(daily!$A3149),COT!$B:$B,WEEKNUM(daily!$A3149))</f>
        <v>652677</v>
      </c>
      <c r="S3149">
        <f>SUMIFS(COT!J:J,COT!$A:$A,YEAR(daily!$A3149),COT!$B:$B,WEEKNUM(daily!$A3149))</f>
        <v>901929</v>
      </c>
      <c r="T3149">
        <f>SUMIFS(COT!K:K,COT!$A:$A,YEAR(daily!$A3149),COT!$B:$B,WEEKNUM(daily!$A3149))</f>
        <v>78203</v>
      </c>
      <c r="U3149">
        <f>SUMIFS(COT!L:L,COT!$A:$A,YEAR(daily!$A3149),COT!$B:$B,WEEKNUM(daily!$A3149))</f>
        <v>67543</v>
      </c>
      <c r="V3149">
        <f>SUMIFS(COT!M:M,COT!$A:$A,YEAR(daily!$A3149),COT!$B:$B,WEEKNUM(daily!$A3149))</f>
        <v>123</v>
      </c>
      <c r="W3149">
        <f>SUMIFS(COT!N:N,COT!$A:$A,YEAR(daily!$A3149),COT!$B:$B,WEEKNUM(daily!$A3149))</f>
        <v>92</v>
      </c>
      <c r="X3149">
        <f>SUMIFS(COT!O:O,COT!$A:$A,YEAR(daily!$A3149),COT!$B:$B,WEEKNUM(daily!$A3149))</f>
        <v>152</v>
      </c>
      <c r="Y3149">
        <f>SUMIFS(COT!P:P,COT!$A:$A,YEAR(daily!$A3149),COT!$B:$B,WEEKNUM(daily!$A3149))</f>
        <v>87</v>
      </c>
      <c r="Z3149">
        <f>SUMIFS(COT!Q:Q,COT!$A:$A,YEAR(daily!$A3149),COT!$B:$B,WEEKNUM(daily!$A3149))</f>
        <v>95</v>
      </c>
      <c r="AA3149">
        <f>SUMIFS(Saudi!B:B,Saudi!$A:$A,YEAR(daily!$A3149))</f>
        <v>1247.3979999999999</v>
      </c>
      <c r="AB3149">
        <f>SUMIFS(Saudi!C:C,Saudi!$A:$A,YEAR(daily!$A3149))</f>
        <v>917.10500000000002</v>
      </c>
      <c r="AC3149">
        <f>SUMIFS(Saudi!F:F,Saudi!$A:$A,YEAR(daily!$A3149))</f>
        <v>4333558</v>
      </c>
      <c r="AD3149">
        <f>SUMIFS(Saudi!G:G,Saudi!$A:$A,YEAR(daily!$A3149))</f>
        <v>94.208739238439748</v>
      </c>
      <c r="AE3149">
        <f>SUMIFS(Saudi!H:H,Saudi!$A:$A,YEAR(daily!$A3149))</f>
        <v>408259035.59665447</v>
      </c>
      <c r="AF3149" s="5">
        <f t="shared" si="123"/>
        <v>9</v>
      </c>
      <c r="AG3149" s="5">
        <f t="shared" si="124"/>
        <v>2012</v>
      </c>
    </row>
    <row r="3150" spans="1:33">
      <c r="A3150" s="3">
        <v>41157</v>
      </c>
      <c r="B3150" s="1">
        <v>244577</v>
      </c>
      <c r="C3150" s="1">
        <v>203236</v>
      </c>
      <c r="D3150" s="1">
        <v>106513</v>
      </c>
      <c r="E3150" s="1">
        <v>95.36</v>
      </c>
      <c r="F3150" s="1">
        <v>96.03</v>
      </c>
      <c r="G3150" s="1">
        <v>96.49</v>
      </c>
      <c r="H3150" s="2">
        <v>52.9</v>
      </c>
      <c r="I3150" s="2">
        <v>31.5</v>
      </c>
      <c r="J3150" s="2">
        <v>90.7</v>
      </c>
      <c r="K3150" s="2">
        <v>91.2</v>
      </c>
      <c r="L3150">
        <f>SUMIFS(US!B:B,US!$D:$D,YEAR(daily!$A3150),US!$E:$E,MONTH(daily!$A3150))</f>
        <v>11153</v>
      </c>
      <c r="M3150">
        <f>SUMIFS(US!C:C,US!$D:$D,YEAR(daily!$A3150),US!$E:$E,MONTH(daily!$A3150))</f>
        <v>18092</v>
      </c>
      <c r="N3150">
        <f>SUMIFS(COT!E:E,COT!$A:$A,YEAR(daily!$A3150),COT!$B:$B,WEEKNUM(daily!$A3150))</f>
        <v>1531823</v>
      </c>
      <c r="O3150">
        <f>SUMIFS(COT!F:F,COT!$A:$A,YEAR(daily!$A3150),COT!$B:$B,WEEKNUM(daily!$A3150))</f>
        <v>374147</v>
      </c>
      <c r="P3150">
        <f>SUMIFS(COT!G:G,COT!$A:$A,YEAR(daily!$A3150),COT!$B:$B,WEEKNUM(daily!$A3150))</f>
        <v>135555</v>
      </c>
      <c r="Q3150">
        <f>SUMIFS(COT!H:H,COT!$A:$A,YEAR(daily!$A3150),COT!$B:$B,WEEKNUM(daily!$A3150))</f>
        <v>426796</v>
      </c>
      <c r="R3150">
        <f>SUMIFS(COT!I:I,COT!$A:$A,YEAR(daily!$A3150),COT!$B:$B,WEEKNUM(daily!$A3150))</f>
        <v>652677</v>
      </c>
      <c r="S3150">
        <f>SUMIFS(COT!J:J,COT!$A:$A,YEAR(daily!$A3150),COT!$B:$B,WEEKNUM(daily!$A3150))</f>
        <v>901929</v>
      </c>
      <c r="T3150">
        <f>SUMIFS(COT!K:K,COT!$A:$A,YEAR(daily!$A3150),COT!$B:$B,WEEKNUM(daily!$A3150))</f>
        <v>78203</v>
      </c>
      <c r="U3150">
        <f>SUMIFS(COT!L:L,COT!$A:$A,YEAR(daily!$A3150),COT!$B:$B,WEEKNUM(daily!$A3150))</f>
        <v>67543</v>
      </c>
      <c r="V3150">
        <f>SUMIFS(COT!M:M,COT!$A:$A,YEAR(daily!$A3150),COT!$B:$B,WEEKNUM(daily!$A3150))</f>
        <v>123</v>
      </c>
      <c r="W3150">
        <f>SUMIFS(COT!N:N,COT!$A:$A,YEAR(daily!$A3150),COT!$B:$B,WEEKNUM(daily!$A3150))</f>
        <v>92</v>
      </c>
      <c r="X3150">
        <f>SUMIFS(COT!O:O,COT!$A:$A,YEAR(daily!$A3150),COT!$B:$B,WEEKNUM(daily!$A3150))</f>
        <v>152</v>
      </c>
      <c r="Y3150">
        <f>SUMIFS(COT!P:P,COT!$A:$A,YEAR(daily!$A3150),COT!$B:$B,WEEKNUM(daily!$A3150))</f>
        <v>87</v>
      </c>
      <c r="Z3150">
        <f>SUMIFS(COT!Q:Q,COT!$A:$A,YEAR(daily!$A3150),COT!$B:$B,WEEKNUM(daily!$A3150))</f>
        <v>95</v>
      </c>
      <c r="AA3150">
        <f>SUMIFS(Saudi!B:B,Saudi!$A:$A,YEAR(daily!$A3150))</f>
        <v>1247.3979999999999</v>
      </c>
      <c r="AB3150">
        <f>SUMIFS(Saudi!C:C,Saudi!$A:$A,YEAR(daily!$A3150))</f>
        <v>917.10500000000002</v>
      </c>
      <c r="AC3150">
        <f>SUMIFS(Saudi!F:F,Saudi!$A:$A,YEAR(daily!$A3150))</f>
        <v>4333558</v>
      </c>
      <c r="AD3150">
        <f>SUMIFS(Saudi!G:G,Saudi!$A:$A,YEAR(daily!$A3150))</f>
        <v>94.208739238439748</v>
      </c>
      <c r="AE3150">
        <f>SUMIFS(Saudi!H:H,Saudi!$A:$A,YEAR(daily!$A3150))</f>
        <v>408259035.59665447</v>
      </c>
      <c r="AF3150" s="5">
        <f t="shared" si="123"/>
        <v>9</v>
      </c>
      <c r="AG3150" s="5">
        <f t="shared" si="124"/>
        <v>2012</v>
      </c>
    </row>
    <row r="3151" spans="1:33">
      <c r="A3151" s="3">
        <v>41158</v>
      </c>
      <c r="B3151" s="1">
        <v>234928</v>
      </c>
      <c r="C3151" s="1">
        <v>208384</v>
      </c>
      <c r="D3151" s="1">
        <v>108004</v>
      </c>
      <c r="E3151" s="1">
        <v>95.53</v>
      </c>
      <c r="F3151" s="1">
        <v>96.16</v>
      </c>
      <c r="G3151" s="1">
        <v>96.59</v>
      </c>
      <c r="H3151" s="2">
        <v>52.9</v>
      </c>
      <c r="I3151" s="2">
        <v>31.5</v>
      </c>
      <c r="J3151" s="2">
        <v>90.7</v>
      </c>
      <c r="K3151" s="2">
        <v>91.2</v>
      </c>
      <c r="L3151">
        <f>SUMIFS(US!B:B,US!$D:$D,YEAR(daily!$A3151),US!$E:$E,MONTH(daily!$A3151))</f>
        <v>11153</v>
      </c>
      <c r="M3151">
        <f>SUMIFS(US!C:C,US!$D:$D,YEAR(daily!$A3151),US!$E:$E,MONTH(daily!$A3151))</f>
        <v>18092</v>
      </c>
      <c r="N3151">
        <f>SUMIFS(COT!E:E,COT!$A:$A,YEAR(daily!$A3151),COT!$B:$B,WEEKNUM(daily!$A3151))</f>
        <v>1531823</v>
      </c>
      <c r="O3151">
        <f>SUMIFS(COT!F:F,COT!$A:$A,YEAR(daily!$A3151),COT!$B:$B,WEEKNUM(daily!$A3151))</f>
        <v>374147</v>
      </c>
      <c r="P3151">
        <f>SUMIFS(COT!G:G,COT!$A:$A,YEAR(daily!$A3151),COT!$B:$B,WEEKNUM(daily!$A3151))</f>
        <v>135555</v>
      </c>
      <c r="Q3151">
        <f>SUMIFS(COT!H:H,COT!$A:$A,YEAR(daily!$A3151),COT!$B:$B,WEEKNUM(daily!$A3151))</f>
        <v>426796</v>
      </c>
      <c r="R3151">
        <f>SUMIFS(COT!I:I,COT!$A:$A,YEAR(daily!$A3151),COT!$B:$B,WEEKNUM(daily!$A3151))</f>
        <v>652677</v>
      </c>
      <c r="S3151">
        <f>SUMIFS(COT!J:J,COT!$A:$A,YEAR(daily!$A3151),COT!$B:$B,WEEKNUM(daily!$A3151))</f>
        <v>901929</v>
      </c>
      <c r="T3151">
        <f>SUMIFS(COT!K:K,COT!$A:$A,YEAR(daily!$A3151),COT!$B:$B,WEEKNUM(daily!$A3151))</f>
        <v>78203</v>
      </c>
      <c r="U3151">
        <f>SUMIFS(COT!L:L,COT!$A:$A,YEAR(daily!$A3151),COT!$B:$B,WEEKNUM(daily!$A3151))</f>
        <v>67543</v>
      </c>
      <c r="V3151">
        <f>SUMIFS(COT!M:M,COT!$A:$A,YEAR(daily!$A3151),COT!$B:$B,WEEKNUM(daily!$A3151))</f>
        <v>123</v>
      </c>
      <c r="W3151">
        <f>SUMIFS(COT!N:N,COT!$A:$A,YEAR(daily!$A3151),COT!$B:$B,WEEKNUM(daily!$A3151))</f>
        <v>92</v>
      </c>
      <c r="X3151">
        <f>SUMIFS(COT!O:O,COT!$A:$A,YEAR(daily!$A3151),COT!$B:$B,WEEKNUM(daily!$A3151))</f>
        <v>152</v>
      </c>
      <c r="Y3151">
        <f>SUMIFS(COT!P:P,COT!$A:$A,YEAR(daily!$A3151),COT!$B:$B,WEEKNUM(daily!$A3151))</f>
        <v>87</v>
      </c>
      <c r="Z3151">
        <f>SUMIFS(COT!Q:Q,COT!$A:$A,YEAR(daily!$A3151),COT!$B:$B,WEEKNUM(daily!$A3151))</f>
        <v>95</v>
      </c>
      <c r="AA3151">
        <f>SUMIFS(Saudi!B:B,Saudi!$A:$A,YEAR(daily!$A3151))</f>
        <v>1247.3979999999999</v>
      </c>
      <c r="AB3151">
        <f>SUMIFS(Saudi!C:C,Saudi!$A:$A,YEAR(daily!$A3151))</f>
        <v>917.10500000000002</v>
      </c>
      <c r="AC3151">
        <f>SUMIFS(Saudi!F:F,Saudi!$A:$A,YEAR(daily!$A3151))</f>
        <v>4333558</v>
      </c>
      <c r="AD3151">
        <f>SUMIFS(Saudi!G:G,Saudi!$A:$A,YEAR(daily!$A3151))</f>
        <v>94.208739238439748</v>
      </c>
      <c r="AE3151">
        <f>SUMIFS(Saudi!H:H,Saudi!$A:$A,YEAR(daily!$A3151))</f>
        <v>408259035.59665447</v>
      </c>
      <c r="AF3151" s="5">
        <f t="shared" si="123"/>
        <v>9</v>
      </c>
      <c r="AG3151" s="5">
        <f t="shared" si="124"/>
        <v>2012</v>
      </c>
    </row>
    <row r="3152" spans="1:33">
      <c r="A3152" s="3">
        <v>41159</v>
      </c>
      <c r="B3152" s="1">
        <v>222619</v>
      </c>
      <c r="C3152" s="1">
        <v>212152</v>
      </c>
      <c r="D3152" s="1">
        <v>107570</v>
      </c>
      <c r="E3152" s="1">
        <v>96.42</v>
      </c>
      <c r="F3152" s="1">
        <v>97.06</v>
      </c>
      <c r="G3152" s="1">
        <v>97.5</v>
      </c>
      <c r="H3152" s="2">
        <v>52.9</v>
      </c>
      <c r="I3152" s="2">
        <v>31.5</v>
      </c>
      <c r="J3152" s="2">
        <v>90.7</v>
      </c>
      <c r="K3152" s="2">
        <v>91.2</v>
      </c>
      <c r="L3152">
        <f>SUMIFS(US!B:B,US!$D:$D,YEAR(daily!$A3152),US!$E:$E,MONTH(daily!$A3152))</f>
        <v>11153</v>
      </c>
      <c r="M3152">
        <f>SUMIFS(US!C:C,US!$D:$D,YEAR(daily!$A3152),US!$E:$E,MONTH(daily!$A3152))</f>
        <v>18092</v>
      </c>
      <c r="N3152">
        <f>SUMIFS(COT!E:E,COT!$A:$A,YEAR(daily!$A3152),COT!$B:$B,WEEKNUM(daily!$A3152))</f>
        <v>1531823</v>
      </c>
      <c r="O3152">
        <f>SUMIFS(COT!F:F,COT!$A:$A,YEAR(daily!$A3152),COT!$B:$B,WEEKNUM(daily!$A3152))</f>
        <v>374147</v>
      </c>
      <c r="P3152">
        <f>SUMIFS(COT!G:G,COT!$A:$A,YEAR(daily!$A3152),COT!$B:$B,WEEKNUM(daily!$A3152))</f>
        <v>135555</v>
      </c>
      <c r="Q3152">
        <f>SUMIFS(COT!H:H,COT!$A:$A,YEAR(daily!$A3152),COT!$B:$B,WEEKNUM(daily!$A3152))</f>
        <v>426796</v>
      </c>
      <c r="R3152">
        <f>SUMIFS(COT!I:I,COT!$A:$A,YEAR(daily!$A3152),COT!$B:$B,WEEKNUM(daily!$A3152))</f>
        <v>652677</v>
      </c>
      <c r="S3152">
        <f>SUMIFS(COT!J:J,COT!$A:$A,YEAR(daily!$A3152),COT!$B:$B,WEEKNUM(daily!$A3152))</f>
        <v>901929</v>
      </c>
      <c r="T3152">
        <f>SUMIFS(COT!K:K,COT!$A:$A,YEAR(daily!$A3152),COT!$B:$B,WEEKNUM(daily!$A3152))</f>
        <v>78203</v>
      </c>
      <c r="U3152">
        <f>SUMIFS(COT!L:L,COT!$A:$A,YEAR(daily!$A3152),COT!$B:$B,WEEKNUM(daily!$A3152))</f>
        <v>67543</v>
      </c>
      <c r="V3152">
        <f>SUMIFS(COT!M:M,COT!$A:$A,YEAR(daily!$A3152),COT!$B:$B,WEEKNUM(daily!$A3152))</f>
        <v>123</v>
      </c>
      <c r="W3152">
        <f>SUMIFS(COT!N:N,COT!$A:$A,YEAR(daily!$A3152),COT!$B:$B,WEEKNUM(daily!$A3152))</f>
        <v>92</v>
      </c>
      <c r="X3152">
        <f>SUMIFS(COT!O:O,COT!$A:$A,YEAR(daily!$A3152),COT!$B:$B,WEEKNUM(daily!$A3152))</f>
        <v>152</v>
      </c>
      <c r="Y3152">
        <f>SUMIFS(COT!P:P,COT!$A:$A,YEAR(daily!$A3152),COT!$B:$B,WEEKNUM(daily!$A3152))</f>
        <v>87</v>
      </c>
      <c r="Z3152">
        <f>SUMIFS(COT!Q:Q,COT!$A:$A,YEAR(daily!$A3152),COT!$B:$B,WEEKNUM(daily!$A3152))</f>
        <v>95</v>
      </c>
      <c r="AA3152">
        <f>SUMIFS(Saudi!B:B,Saudi!$A:$A,YEAR(daily!$A3152))</f>
        <v>1247.3979999999999</v>
      </c>
      <c r="AB3152">
        <f>SUMIFS(Saudi!C:C,Saudi!$A:$A,YEAR(daily!$A3152))</f>
        <v>917.10500000000002</v>
      </c>
      <c r="AC3152">
        <f>SUMIFS(Saudi!F:F,Saudi!$A:$A,YEAR(daily!$A3152))</f>
        <v>4333558</v>
      </c>
      <c r="AD3152">
        <f>SUMIFS(Saudi!G:G,Saudi!$A:$A,YEAR(daily!$A3152))</f>
        <v>94.208739238439748</v>
      </c>
      <c r="AE3152">
        <f>SUMIFS(Saudi!H:H,Saudi!$A:$A,YEAR(daily!$A3152))</f>
        <v>408259035.59665447</v>
      </c>
      <c r="AF3152" s="5">
        <f t="shared" si="123"/>
        <v>9</v>
      </c>
      <c r="AG3152" s="5">
        <f t="shared" si="124"/>
        <v>2012</v>
      </c>
    </row>
    <row r="3153" spans="1:33">
      <c r="A3153" s="3">
        <v>41162</v>
      </c>
      <c r="B3153" s="1">
        <v>185926</v>
      </c>
      <c r="C3153" s="1">
        <v>211372</v>
      </c>
      <c r="D3153" s="1">
        <v>110510</v>
      </c>
      <c r="E3153" s="1">
        <v>96.54</v>
      </c>
      <c r="F3153" s="1">
        <v>97.21</v>
      </c>
      <c r="G3153" s="1">
        <v>97.67</v>
      </c>
      <c r="H3153" s="2">
        <v>52.9</v>
      </c>
      <c r="I3153" s="2">
        <v>31.5</v>
      </c>
      <c r="J3153" s="2">
        <v>90.7</v>
      </c>
      <c r="K3153" s="2">
        <v>91.2</v>
      </c>
      <c r="L3153">
        <f>SUMIFS(US!B:B,US!$D:$D,YEAR(daily!$A3153),US!$E:$E,MONTH(daily!$A3153))</f>
        <v>11153</v>
      </c>
      <c r="M3153">
        <f>SUMIFS(US!C:C,US!$D:$D,YEAR(daily!$A3153),US!$E:$E,MONTH(daily!$A3153))</f>
        <v>18092</v>
      </c>
      <c r="N3153">
        <f>SUMIFS(COT!E:E,COT!$A:$A,YEAR(daily!$A3153),COT!$B:$B,WEEKNUM(daily!$A3153))</f>
        <v>1585806</v>
      </c>
      <c r="O3153">
        <f>SUMIFS(COT!F:F,COT!$A:$A,YEAR(daily!$A3153),COT!$B:$B,WEEKNUM(daily!$A3153))</f>
        <v>380849</v>
      </c>
      <c r="P3153">
        <f>SUMIFS(COT!G:G,COT!$A:$A,YEAR(daily!$A3153),COT!$B:$B,WEEKNUM(daily!$A3153))</f>
        <v>132184</v>
      </c>
      <c r="Q3153">
        <f>SUMIFS(COT!H:H,COT!$A:$A,YEAR(daily!$A3153),COT!$B:$B,WEEKNUM(daily!$A3153))</f>
        <v>465508</v>
      </c>
      <c r="R3153">
        <f>SUMIFS(COT!I:I,COT!$A:$A,YEAR(daily!$A3153),COT!$B:$B,WEEKNUM(daily!$A3153))</f>
        <v>666128</v>
      </c>
      <c r="S3153">
        <f>SUMIFS(COT!J:J,COT!$A:$A,YEAR(daily!$A3153),COT!$B:$B,WEEKNUM(daily!$A3153))</f>
        <v>925816</v>
      </c>
      <c r="T3153">
        <f>SUMIFS(COT!K:K,COT!$A:$A,YEAR(daily!$A3153),COT!$B:$B,WEEKNUM(daily!$A3153))</f>
        <v>73321</v>
      </c>
      <c r="U3153">
        <f>SUMIFS(COT!L:L,COT!$A:$A,YEAR(daily!$A3153),COT!$B:$B,WEEKNUM(daily!$A3153))</f>
        <v>62298</v>
      </c>
      <c r="V3153">
        <f>SUMIFS(COT!M:M,COT!$A:$A,YEAR(daily!$A3153),COT!$B:$B,WEEKNUM(daily!$A3153))</f>
        <v>134</v>
      </c>
      <c r="W3153">
        <f>SUMIFS(COT!N:N,COT!$A:$A,YEAR(daily!$A3153),COT!$B:$B,WEEKNUM(daily!$A3153))</f>
        <v>90</v>
      </c>
      <c r="X3153">
        <f>SUMIFS(COT!O:O,COT!$A:$A,YEAR(daily!$A3153),COT!$B:$B,WEEKNUM(daily!$A3153))</f>
        <v>161</v>
      </c>
      <c r="Y3153">
        <f>SUMIFS(COT!P:P,COT!$A:$A,YEAR(daily!$A3153),COT!$B:$B,WEEKNUM(daily!$A3153))</f>
        <v>87</v>
      </c>
      <c r="Z3153">
        <f>SUMIFS(COT!Q:Q,COT!$A:$A,YEAR(daily!$A3153),COT!$B:$B,WEEKNUM(daily!$A3153))</f>
        <v>95</v>
      </c>
      <c r="AA3153">
        <f>SUMIFS(Saudi!B:B,Saudi!$A:$A,YEAR(daily!$A3153))</f>
        <v>1247.3979999999999</v>
      </c>
      <c r="AB3153">
        <f>SUMIFS(Saudi!C:C,Saudi!$A:$A,YEAR(daily!$A3153))</f>
        <v>917.10500000000002</v>
      </c>
      <c r="AC3153">
        <f>SUMIFS(Saudi!F:F,Saudi!$A:$A,YEAR(daily!$A3153))</f>
        <v>4333558</v>
      </c>
      <c r="AD3153">
        <f>SUMIFS(Saudi!G:G,Saudi!$A:$A,YEAR(daily!$A3153))</f>
        <v>94.208739238439748</v>
      </c>
      <c r="AE3153">
        <f>SUMIFS(Saudi!H:H,Saudi!$A:$A,YEAR(daily!$A3153))</f>
        <v>408259035.59665447</v>
      </c>
      <c r="AF3153" s="5">
        <f t="shared" si="123"/>
        <v>9</v>
      </c>
      <c r="AG3153" s="5">
        <f t="shared" si="124"/>
        <v>2012</v>
      </c>
    </row>
    <row r="3154" spans="1:33">
      <c r="A3154" s="3">
        <v>41163</v>
      </c>
      <c r="B3154" s="1">
        <v>163364</v>
      </c>
      <c r="C3154" s="1">
        <v>211764</v>
      </c>
      <c r="D3154" s="1">
        <v>109515</v>
      </c>
      <c r="E3154" s="1">
        <v>97.17</v>
      </c>
      <c r="F3154" s="1">
        <v>97.82</v>
      </c>
      <c r="G3154" s="1">
        <v>98.25</v>
      </c>
      <c r="H3154" s="2">
        <v>52.9</v>
      </c>
      <c r="I3154" s="2">
        <v>31.5</v>
      </c>
      <c r="J3154" s="2">
        <v>90.7</v>
      </c>
      <c r="K3154" s="2">
        <v>91.2</v>
      </c>
      <c r="L3154">
        <f>SUMIFS(US!B:B,US!$D:$D,YEAR(daily!$A3154),US!$E:$E,MONTH(daily!$A3154))</f>
        <v>11153</v>
      </c>
      <c r="M3154">
        <f>SUMIFS(US!C:C,US!$D:$D,YEAR(daily!$A3154),US!$E:$E,MONTH(daily!$A3154))</f>
        <v>18092</v>
      </c>
      <c r="N3154">
        <f>SUMIFS(COT!E:E,COT!$A:$A,YEAR(daily!$A3154),COT!$B:$B,WEEKNUM(daily!$A3154))</f>
        <v>1585806</v>
      </c>
      <c r="O3154">
        <f>SUMIFS(COT!F:F,COT!$A:$A,YEAR(daily!$A3154),COT!$B:$B,WEEKNUM(daily!$A3154))</f>
        <v>380849</v>
      </c>
      <c r="P3154">
        <f>SUMIFS(COT!G:G,COT!$A:$A,YEAR(daily!$A3154),COT!$B:$B,WEEKNUM(daily!$A3154))</f>
        <v>132184</v>
      </c>
      <c r="Q3154">
        <f>SUMIFS(COT!H:H,COT!$A:$A,YEAR(daily!$A3154),COT!$B:$B,WEEKNUM(daily!$A3154))</f>
        <v>465508</v>
      </c>
      <c r="R3154">
        <f>SUMIFS(COT!I:I,COT!$A:$A,YEAR(daily!$A3154),COT!$B:$B,WEEKNUM(daily!$A3154))</f>
        <v>666128</v>
      </c>
      <c r="S3154">
        <f>SUMIFS(COT!J:J,COT!$A:$A,YEAR(daily!$A3154),COT!$B:$B,WEEKNUM(daily!$A3154))</f>
        <v>925816</v>
      </c>
      <c r="T3154">
        <f>SUMIFS(COT!K:K,COT!$A:$A,YEAR(daily!$A3154),COT!$B:$B,WEEKNUM(daily!$A3154))</f>
        <v>73321</v>
      </c>
      <c r="U3154">
        <f>SUMIFS(COT!L:L,COT!$A:$A,YEAR(daily!$A3154),COT!$B:$B,WEEKNUM(daily!$A3154))</f>
        <v>62298</v>
      </c>
      <c r="V3154">
        <f>SUMIFS(COT!M:M,COT!$A:$A,YEAR(daily!$A3154),COT!$B:$B,WEEKNUM(daily!$A3154))</f>
        <v>134</v>
      </c>
      <c r="W3154">
        <f>SUMIFS(COT!N:N,COT!$A:$A,YEAR(daily!$A3154),COT!$B:$B,WEEKNUM(daily!$A3154))</f>
        <v>90</v>
      </c>
      <c r="X3154">
        <f>SUMIFS(COT!O:O,COT!$A:$A,YEAR(daily!$A3154),COT!$B:$B,WEEKNUM(daily!$A3154))</f>
        <v>161</v>
      </c>
      <c r="Y3154">
        <f>SUMIFS(COT!P:P,COT!$A:$A,YEAR(daily!$A3154),COT!$B:$B,WEEKNUM(daily!$A3154))</f>
        <v>87</v>
      </c>
      <c r="Z3154">
        <f>SUMIFS(COT!Q:Q,COT!$A:$A,YEAR(daily!$A3154),COT!$B:$B,WEEKNUM(daily!$A3154))</f>
        <v>95</v>
      </c>
      <c r="AA3154">
        <f>SUMIFS(Saudi!B:B,Saudi!$A:$A,YEAR(daily!$A3154))</f>
        <v>1247.3979999999999</v>
      </c>
      <c r="AB3154">
        <f>SUMIFS(Saudi!C:C,Saudi!$A:$A,YEAR(daily!$A3154))</f>
        <v>917.10500000000002</v>
      </c>
      <c r="AC3154">
        <f>SUMIFS(Saudi!F:F,Saudi!$A:$A,YEAR(daily!$A3154))</f>
        <v>4333558</v>
      </c>
      <c r="AD3154">
        <f>SUMIFS(Saudi!G:G,Saudi!$A:$A,YEAR(daily!$A3154))</f>
        <v>94.208739238439748</v>
      </c>
      <c r="AE3154">
        <f>SUMIFS(Saudi!H:H,Saudi!$A:$A,YEAR(daily!$A3154))</f>
        <v>408259035.59665447</v>
      </c>
      <c r="AF3154" s="5">
        <f t="shared" si="123"/>
        <v>9</v>
      </c>
      <c r="AG3154" s="5">
        <f t="shared" si="124"/>
        <v>2012</v>
      </c>
    </row>
    <row r="3155" spans="1:33">
      <c r="A3155" s="3">
        <v>41164</v>
      </c>
      <c r="B3155" s="1">
        <v>151472</v>
      </c>
      <c r="C3155" s="1">
        <v>211874</v>
      </c>
      <c r="D3155" s="1">
        <v>109097</v>
      </c>
      <c r="E3155" s="1">
        <v>97.01</v>
      </c>
      <c r="F3155" s="1">
        <v>97.66</v>
      </c>
      <c r="G3155" s="1">
        <v>98.08</v>
      </c>
      <c r="H3155" s="2">
        <v>52.9</v>
      </c>
      <c r="I3155" s="2">
        <v>31.5</v>
      </c>
      <c r="J3155" s="2">
        <v>90.7</v>
      </c>
      <c r="K3155" s="2">
        <v>91.2</v>
      </c>
      <c r="L3155">
        <f>SUMIFS(US!B:B,US!$D:$D,YEAR(daily!$A3155),US!$E:$E,MONTH(daily!$A3155))</f>
        <v>11153</v>
      </c>
      <c r="M3155">
        <f>SUMIFS(US!C:C,US!$D:$D,YEAR(daily!$A3155),US!$E:$E,MONTH(daily!$A3155))</f>
        <v>18092</v>
      </c>
      <c r="N3155">
        <f>SUMIFS(COT!E:E,COT!$A:$A,YEAR(daily!$A3155),COT!$B:$B,WEEKNUM(daily!$A3155))</f>
        <v>1585806</v>
      </c>
      <c r="O3155">
        <f>SUMIFS(COT!F:F,COT!$A:$A,YEAR(daily!$A3155),COT!$B:$B,WEEKNUM(daily!$A3155))</f>
        <v>380849</v>
      </c>
      <c r="P3155">
        <f>SUMIFS(COT!G:G,COT!$A:$A,YEAR(daily!$A3155),COT!$B:$B,WEEKNUM(daily!$A3155))</f>
        <v>132184</v>
      </c>
      <c r="Q3155">
        <f>SUMIFS(COT!H:H,COT!$A:$A,YEAR(daily!$A3155),COT!$B:$B,WEEKNUM(daily!$A3155))</f>
        <v>465508</v>
      </c>
      <c r="R3155">
        <f>SUMIFS(COT!I:I,COT!$A:$A,YEAR(daily!$A3155),COT!$B:$B,WEEKNUM(daily!$A3155))</f>
        <v>666128</v>
      </c>
      <c r="S3155">
        <f>SUMIFS(COT!J:J,COT!$A:$A,YEAR(daily!$A3155),COT!$B:$B,WEEKNUM(daily!$A3155))</f>
        <v>925816</v>
      </c>
      <c r="T3155">
        <f>SUMIFS(COT!K:K,COT!$A:$A,YEAR(daily!$A3155),COT!$B:$B,WEEKNUM(daily!$A3155))</f>
        <v>73321</v>
      </c>
      <c r="U3155">
        <f>SUMIFS(COT!L:L,COT!$A:$A,YEAR(daily!$A3155),COT!$B:$B,WEEKNUM(daily!$A3155))</f>
        <v>62298</v>
      </c>
      <c r="V3155">
        <f>SUMIFS(COT!M:M,COT!$A:$A,YEAR(daily!$A3155),COT!$B:$B,WEEKNUM(daily!$A3155))</f>
        <v>134</v>
      </c>
      <c r="W3155">
        <f>SUMIFS(COT!N:N,COT!$A:$A,YEAR(daily!$A3155),COT!$B:$B,WEEKNUM(daily!$A3155))</f>
        <v>90</v>
      </c>
      <c r="X3155">
        <f>SUMIFS(COT!O:O,COT!$A:$A,YEAR(daily!$A3155),COT!$B:$B,WEEKNUM(daily!$A3155))</f>
        <v>161</v>
      </c>
      <c r="Y3155">
        <f>SUMIFS(COT!P:P,COT!$A:$A,YEAR(daily!$A3155),COT!$B:$B,WEEKNUM(daily!$A3155))</f>
        <v>87</v>
      </c>
      <c r="Z3155">
        <f>SUMIFS(COT!Q:Q,COT!$A:$A,YEAR(daily!$A3155),COT!$B:$B,WEEKNUM(daily!$A3155))</f>
        <v>95</v>
      </c>
      <c r="AA3155">
        <f>SUMIFS(Saudi!B:B,Saudi!$A:$A,YEAR(daily!$A3155))</f>
        <v>1247.3979999999999</v>
      </c>
      <c r="AB3155">
        <f>SUMIFS(Saudi!C:C,Saudi!$A:$A,YEAR(daily!$A3155))</f>
        <v>917.10500000000002</v>
      </c>
      <c r="AC3155">
        <f>SUMIFS(Saudi!F:F,Saudi!$A:$A,YEAR(daily!$A3155))</f>
        <v>4333558</v>
      </c>
      <c r="AD3155">
        <f>SUMIFS(Saudi!G:G,Saudi!$A:$A,YEAR(daily!$A3155))</f>
        <v>94.208739238439748</v>
      </c>
      <c r="AE3155">
        <f>SUMIFS(Saudi!H:H,Saudi!$A:$A,YEAR(daily!$A3155))</f>
        <v>408259035.59665447</v>
      </c>
      <c r="AF3155" s="5">
        <f t="shared" si="123"/>
        <v>9</v>
      </c>
      <c r="AG3155" s="5">
        <f t="shared" si="124"/>
        <v>2012</v>
      </c>
    </row>
    <row r="3156" spans="1:33">
      <c r="A3156" s="3">
        <v>41165</v>
      </c>
      <c r="B3156" s="1">
        <v>137527</v>
      </c>
      <c r="C3156" s="1">
        <v>208258</v>
      </c>
      <c r="D3156" s="1">
        <v>107690</v>
      </c>
      <c r="E3156" s="1">
        <v>98.31</v>
      </c>
      <c r="F3156" s="1">
        <v>98.92</v>
      </c>
      <c r="G3156" s="1">
        <v>99.27</v>
      </c>
      <c r="H3156" s="2">
        <v>52.9</v>
      </c>
      <c r="I3156" s="2">
        <v>31.5</v>
      </c>
      <c r="J3156" s="2">
        <v>90.7</v>
      </c>
      <c r="K3156" s="2">
        <v>91.2</v>
      </c>
      <c r="L3156">
        <f>SUMIFS(US!B:B,US!$D:$D,YEAR(daily!$A3156),US!$E:$E,MONTH(daily!$A3156))</f>
        <v>11153</v>
      </c>
      <c r="M3156">
        <f>SUMIFS(US!C:C,US!$D:$D,YEAR(daily!$A3156),US!$E:$E,MONTH(daily!$A3156))</f>
        <v>18092</v>
      </c>
      <c r="N3156">
        <f>SUMIFS(COT!E:E,COT!$A:$A,YEAR(daily!$A3156),COT!$B:$B,WEEKNUM(daily!$A3156))</f>
        <v>1585806</v>
      </c>
      <c r="O3156">
        <f>SUMIFS(COT!F:F,COT!$A:$A,YEAR(daily!$A3156),COT!$B:$B,WEEKNUM(daily!$A3156))</f>
        <v>380849</v>
      </c>
      <c r="P3156">
        <f>SUMIFS(COT!G:G,COT!$A:$A,YEAR(daily!$A3156),COT!$B:$B,WEEKNUM(daily!$A3156))</f>
        <v>132184</v>
      </c>
      <c r="Q3156">
        <f>SUMIFS(COT!H:H,COT!$A:$A,YEAR(daily!$A3156),COT!$B:$B,WEEKNUM(daily!$A3156))</f>
        <v>465508</v>
      </c>
      <c r="R3156">
        <f>SUMIFS(COT!I:I,COT!$A:$A,YEAR(daily!$A3156),COT!$B:$B,WEEKNUM(daily!$A3156))</f>
        <v>666128</v>
      </c>
      <c r="S3156">
        <f>SUMIFS(COT!J:J,COT!$A:$A,YEAR(daily!$A3156),COT!$B:$B,WEEKNUM(daily!$A3156))</f>
        <v>925816</v>
      </c>
      <c r="T3156">
        <f>SUMIFS(COT!K:K,COT!$A:$A,YEAR(daily!$A3156),COT!$B:$B,WEEKNUM(daily!$A3156))</f>
        <v>73321</v>
      </c>
      <c r="U3156">
        <f>SUMIFS(COT!L:L,COT!$A:$A,YEAR(daily!$A3156),COT!$B:$B,WEEKNUM(daily!$A3156))</f>
        <v>62298</v>
      </c>
      <c r="V3156">
        <f>SUMIFS(COT!M:M,COT!$A:$A,YEAR(daily!$A3156),COT!$B:$B,WEEKNUM(daily!$A3156))</f>
        <v>134</v>
      </c>
      <c r="W3156">
        <f>SUMIFS(COT!N:N,COT!$A:$A,YEAR(daily!$A3156),COT!$B:$B,WEEKNUM(daily!$A3156))</f>
        <v>90</v>
      </c>
      <c r="X3156">
        <f>SUMIFS(COT!O:O,COT!$A:$A,YEAR(daily!$A3156),COT!$B:$B,WEEKNUM(daily!$A3156))</f>
        <v>161</v>
      </c>
      <c r="Y3156">
        <f>SUMIFS(COT!P:P,COT!$A:$A,YEAR(daily!$A3156),COT!$B:$B,WEEKNUM(daily!$A3156))</f>
        <v>87</v>
      </c>
      <c r="Z3156">
        <f>SUMIFS(COT!Q:Q,COT!$A:$A,YEAR(daily!$A3156),COT!$B:$B,WEEKNUM(daily!$A3156))</f>
        <v>95</v>
      </c>
      <c r="AA3156">
        <f>SUMIFS(Saudi!B:B,Saudi!$A:$A,YEAR(daily!$A3156))</f>
        <v>1247.3979999999999</v>
      </c>
      <c r="AB3156">
        <f>SUMIFS(Saudi!C:C,Saudi!$A:$A,YEAR(daily!$A3156))</f>
        <v>917.10500000000002</v>
      </c>
      <c r="AC3156">
        <f>SUMIFS(Saudi!F:F,Saudi!$A:$A,YEAR(daily!$A3156))</f>
        <v>4333558</v>
      </c>
      <c r="AD3156">
        <f>SUMIFS(Saudi!G:G,Saudi!$A:$A,YEAR(daily!$A3156))</f>
        <v>94.208739238439748</v>
      </c>
      <c r="AE3156">
        <f>SUMIFS(Saudi!H:H,Saudi!$A:$A,YEAR(daily!$A3156))</f>
        <v>408259035.59665447</v>
      </c>
      <c r="AF3156" s="5">
        <f t="shared" si="123"/>
        <v>9</v>
      </c>
      <c r="AG3156" s="5">
        <f t="shared" si="124"/>
        <v>2012</v>
      </c>
    </row>
    <row r="3157" spans="1:33">
      <c r="A3157" s="3">
        <v>41166</v>
      </c>
      <c r="B3157" s="1">
        <v>117839</v>
      </c>
      <c r="C3157" s="1">
        <v>205823</v>
      </c>
      <c r="D3157" s="1">
        <v>112277</v>
      </c>
      <c r="E3157" s="1">
        <v>99</v>
      </c>
      <c r="F3157" s="1">
        <v>99.63</v>
      </c>
      <c r="G3157" s="1">
        <v>99.95</v>
      </c>
      <c r="H3157" s="2">
        <v>52.9</v>
      </c>
      <c r="I3157" s="2">
        <v>31.5</v>
      </c>
      <c r="J3157" s="2">
        <v>90.7</v>
      </c>
      <c r="K3157" s="2">
        <v>91.2</v>
      </c>
      <c r="L3157">
        <f>SUMIFS(US!B:B,US!$D:$D,YEAR(daily!$A3157),US!$E:$E,MONTH(daily!$A3157))</f>
        <v>11153</v>
      </c>
      <c r="M3157">
        <f>SUMIFS(US!C:C,US!$D:$D,YEAR(daily!$A3157),US!$E:$E,MONTH(daily!$A3157))</f>
        <v>18092</v>
      </c>
      <c r="N3157">
        <f>SUMIFS(COT!E:E,COT!$A:$A,YEAR(daily!$A3157),COT!$B:$B,WEEKNUM(daily!$A3157))</f>
        <v>1585806</v>
      </c>
      <c r="O3157">
        <f>SUMIFS(COT!F:F,COT!$A:$A,YEAR(daily!$A3157),COT!$B:$B,WEEKNUM(daily!$A3157))</f>
        <v>380849</v>
      </c>
      <c r="P3157">
        <f>SUMIFS(COT!G:G,COT!$A:$A,YEAR(daily!$A3157),COT!$B:$B,WEEKNUM(daily!$A3157))</f>
        <v>132184</v>
      </c>
      <c r="Q3157">
        <f>SUMIFS(COT!H:H,COT!$A:$A,YEAR(daily!$A3157),COT!$B:$B,WEEKNUM(daily!$A3157))</f>
        <v>465508</v>
      </c>
      <c r="R3157">
        <f>SUMIFS(COT!I:I,COT!$A:$A,YEAR(daily!$A3157),COT!$B:$B,WEEKNUM(daily!$A3157))</f>
        <v>666128</v>
      </c>
      <c r="S3157">
        <f>SUMIFS(COT!J:J,COT!$A:$A,YEAR(daily!$A3157),COT!$B:$B,WEEKNUM(daily!$A3157))</f>
        <v>925816</v>
      </c>
      <c r="T3157">
        <f>SUMIFS(COT!K:K,COT!$A:$A,YEAR(daily!$A3157),COT!$B:$B,WEEKNUM(daily!$A3157))</f>
        <v>73321</v>
      </c>
      <c r="U3157">
        <f>SUMIFS(COT!L:L,COT!$A:$A,YEAR(daily!$A3157),COT!$B:$B,WEEKNUM(daily!$A3157))</f>
        <v>62298</v>
      </c>
      <c r="V3157">
        <f>SUMIFS(COT!M:M,COT!$A:$A,YEAR(daily!$A3157),COT!$B:$B,WEEKNUM(daily!$A3157))</f>
        <v>134</v>
      </c>
      <c r="W3157">
        <f>SUMIFS(COT!N:N,COT!$A:$A,YEAR(daily!$A3157),COT!$B:$B,WEEKNUM(daily!$A3157))</f>
        <v>90</v>
      </c>
      <c r="X3157">
        <f>SUMIFS(COT!O:O,COT!$A:$A,YEAR(daily!$A3157),COT!$B:$B,WEEKNUM(daily!$A3157))</f>
        <v>161</v>
      </c>
      <c r="Y3157">
        <f>SUMIFS(COT!P:P,COT!$A:$A,YEAR(daily!$A3157),COT!$B:$B,WEEKNUM(daily!$A3157))</f>
        <v>87</v>
      </c>
      <c r="Z3157">
        <f>SUMIFS(COT!Q:Q,COT!$A:$A,YEAR(daily!$A3157),COT!$B:$B,WEEKNUM(daily!$A3157))</f>
        <v>95</v>
      </c>
      <c r="AA3157">
        <f>SUMIFS(Saudi!B:B,Saudi!$A:$A,YEAR(daily!$A3157))</f>
        <v>1247.3979999999999</v>
      </c>
      <c r="AB3157">
        <f>SUMIFS(Saudi!C:C,Saudi!$A:$A,YEAR(daily!$A3157))</f>
        <v>917.10500000000002</v>
      </c>
      <c r="AC3157">
        <f>SUMIFS(Saudi!F:F,Saudi!$A:$A,YEAR(daily!$A3157))</f>
        <v>4333558</v>
      </c>
      <c r="AD3157">
        <f>SUMIFS(Saudi!G:G,Saudi!$A:$A,YEAR(daily!$A3157))</f>
        <v>94.208739238439748</v>
      </c>
      <c r="AE3157">
        <f>SUMIFS(Saudi!H:H,Saudi!$A:$A,YEAR(daily!$A3157))</f>
        <v>408259035.59665447</v>
      </c>
      <c r="AF3157" s="5">
        <f t="shared" si="123"/>
        <v>9</v>
      </c>
      <c r="AG3157" s="5">
        <f t="shared" si="124"/>
        <v>2012</v>
      </c>
    </row>
    <row r="3158" spans="1:33">
      <c r="A3158" s="3">
        <v>41169</v>
      </c>
      <c r="B3158" s="1">
        <v>83374</v>
      </c>
      <c r="C3158" s="1">
        <v>203426</v>
      </c>
      <c r="D3158" s="1">
        <v>109675</v>
      </c>
      <c r="E3158" s="1">
        <v>96.62</v>
      </c>
      <c r="F3158" s="1">
        <v>97.25</v>
      </c>
      <c r="G3158" s="1">
        <v>97.59</v>
      </c>
      <c r="H3158" s="2">
        <v>52.9</v>
      </c>
      <c r="I3158" s="2">
        <v>31.5</v>
      </c>
      <c r="J3158" s="2">
        <v>90.7</v>
      </c>
      <c r="K3158" s="2">
        <v>91.2</v>
      </c>
      <c r="L3158">
        <f>SUMIFS(US!B:B,US!$D:$D,YEAR(daily!$A3158),US!$E:$E,MONTH(daily!$A3158))</f>
        <v>11153</v>
      </c>
      <c r="M3158">
        <f>SUMIFS(US!C:C,US!$D:$D,YEAR(daily!$A3158),US!$E:$E,MONTH(daily!$A3158))</f>
        <v>18092</v>
      </c>
      <c r="N3158">
        <f>SUMIFS(COT!E:E,COT!$A:$A,YEAR(daily!$A3158),COT!$B:$B,WEEKNUM(daily!$A3158))</f>
        <v>1607540</v>
      </c>
      <c r="O3158">
        <f>SUMIFS(COT!F:F,COT!$A:$A,YEAR(daily!$A3158),COT!$B:$B,WEEKNUM(daily!$A3158))</f>
        <v>396187</v>
      </c>
      <c r="P3158">
        <f>SUMIFS(COT!G:G,COT!$A:$A,YEAR(daily!$A3158),COT!$B:$B,WEEKNUM(daily!$A3158))</f>
        <v>129036</v>
      </c>
      <c r="Q3158">
        <f>SUMIFS(COT!H:H,COT!$A:$A,YEAR(daily!$A3158),COT!$B:$B,WEEKNUM(daily!$A3158))</f>
        <v>461898</v>
      </c>
      <c r="R3158">
        <f>SUMIFS(COT!I:I,COT!$A:$A,YEAR(daily!$A3158),COT!$B:$B,WEEKNUM(daily!$A3158))</f>
        <v>672515</v>
      </c>
      <c r="S3158">
        <f>SUMIFS(COT!J:J,COT!$A:$A,YEAR(daily!$A3158),COT!$B:$B,WEEKNUM(daily!$A3158))</f>
        <v>951128</v>
      </c>
      <c r="T3158">
        <f>SUMIFS(COT!K:K,COT!$A:$A,YEAR(daily!$A3158),COT!$B:$B,WEEKNUM(daily!$A3158))</f>
        <v>76940</v>
      </c>
      <c r="U3158">
        <f>SUMIFS(COT!L:L,COT!$A:$A,YEAR(daily!$A3158),COT!$B:$B,WEEKNUM(daily!$A3158))</f>
        <v>65478</v>
      </c>
      <c r="V3158">
        <f>SUMIFS(COT!M:M,COT!$A:$A,YEAR(daily!$A3158),COT!$B:$B,WEEKNUM(daily!$A3158))</f>
        <v>134</v>
      </c>
      <c r="W3158">
        <f>SUMIFS(COT!N:N,COT!$A:$A,YEAR(daily!$A3158),COT!$B:$B,WEEKNUM(daily!$A3158))</f>
        <v>82</v>
      </c>
      <c r="X3158">
        <f>SUMIFS(COT!O:O,COT!$A:$A,YEAR(daily!$A3158),COT!$B:$B,WEEKNUM(daily!$A3158))</f>
        <v>141</v>
      </c>
      <c r="Y3158">
        <f>SUMIFS(COT!P:P,COT!$A:$A,YEAR(daily!$A3158),COT!$B:$B,WEEKNUM(daily!$A3158))</f>
        <v>90</v>
      </c>
      <c r="Z3158">
        <f>SUMIFS(COT!Q:Q,COT!$A:$A,YEAR(daily!$A3158),COT!$B:$B,WEEKNUM(daily!$A3158))</f>
        <v>96</v>
      </c>
      <c r="AA3158">
        <f>SUMIFS(Saudi!B:B,Saudi!$A:$A,YEAR(daily!$A3158))</f>
        <v>1247.3979999999999</v>
      </c>
      <c r="AB3158">
        <f>SUMIFS(Saudi!C:C,Saudi!$A:$A,YEAR(daily!$A3158))</f>
        <v>917.10500000000002</v>
      </c>
      <c r="AC3158">
        <f>SUMIFS(Saudi!F:F,Saudi!$A:$A,YEAR(daily!$A3158))</f>
        <v>4333558</v>
      </c>
      <c r="AD3158">
        <f>SUMIFS(Saudi!G:G,Saudi!$A:$A,YEAR(daily!$A3158))</f>
        <v>94.208739238439748</v>
      </c>
      <c r="AE3158">
        <f>SUMIFS(Saudi!H:H,Saudi!$A:$A,YEAR(daily!$A3158))</f>
        <v>408259035.59665447</v>
      </c>
      <c r="AF3158" s="5">
        <f t="shared" si="123"/>
        <v>9</v>
      </c>
      <c r="AG3158" s="5">
        <f t="shared" si="124"/>
        <v>2012</v>
      </c>
    </row>
    <row r="3159" spans="1:33">
      <c r="A3159" s="3">
        <v>41170</v>
      </c>
      <c r="B3159" s="1">
        <v>62472</v>
      </c>
      <c r="C3159" s="1">
        <v>203468</v>
      </c>
      <c r="D3159" s="1">
        <v>111603</v>
      </c>
      <c r="E3159" s="1">
        <v>95.29</v>
      </c>
      <c r="F3159" s="1">
        <v>95.92</v>
      </c>
      <c r="G3159" s="1">
        <v>96.25</v>
      </c>
      <c r="H3159" s="2">
        <v>52.9</v>
      </c>
      <c r="I3159" s="2">
        <v>31.5</v>
      </c>
      <c r="J3159" s="2">
        <v>90.7</v>
      </c>
      <c r="K3159" s="2">
        <v>91.2</v>
      </c>
      <c r="L3159">
        <f>SUMIFS(US!B:B,US!$D:$D,YEAR(daily!$A3159),US!$E:$E,MONTH(daily!$A3159))</f>
        <v>11153</v>
      </c>
      <c r="M3159">
        <f>SUMIFS(US!C:C,US!$D:$D,YEAR(daily!$A3159),US!$E:$E,MONTH(daily!$A3159))</f>
        <v>18092</v>
      </c>
      <c r="N3159">
        <f>SUMIFS(COT!E:E,COT!$A:$A,YEAR(daily!$A3159),COT!$B:$B,WEEKNUM(daily!$A3159))</f>
        <v>1607540</v>
      </c>
      <c r="O3159">
        <f>SUMIFS(COT!F:F,COT!$A:$A,YEAR(daily!$A3159),COT!$B:$B,WEEKNUM(daily!$A3159))</f>
        <v>396187</v>
      </c>
      <c r="P3159">
        <f>SUMIFS(COT!G:G,COT!$A:$A,YEAR(daily!$A3159),COT!$B:$B,WEEKNUM(daily!$A3159))</f>
        <v>129036</v>
      </c>
      <c r="Q3159">
        <f>SUMIFS(COT!H:H,COT!$A:$A,YEAR(daily!$A3159),COT!$B:$B,WEEKNUM(daily!$A3159))</f>
        <v>461898</v>
      </c>
      <c r="R3159">
        <f>SUMIFS(COT!I:I,COT!$A:$A,YEAR(daily!$A3159),COT!$B:$B,WEEKNUM(daily!$A3159))</f>
        <v>672515</v>
      </c>
      <c r="S3159">
        <f>SUMIFS(COT!J:J,COT!$A:$A,YEAR(daily!$A3159),COT!$B:$B,WEEKNUM(daily!$A3159))</f>
        <v>951128</v>
      </c>
      <c r="T3159">
        <f>SUMIFS(COT!K:K,COT!$A:$A,YEAR(daily!$A3159),COT!$B:$B,WEEKNUM(daily!$A3159))</f>
        <v>76940</v>
      </c>
      <c r="U3159">
        <f>SUMIFS(COT!L:L,COT!$A:$A,YEAR(daily!$A3159),COT!$B:$B,WEEKNUM(daily!$A3159))</f>
        <v>65478</v>
      </c>
      <c r="V3159">
        <f>SUMIFS(COT!M:M,COT!$A:$A,YEAR(daily!$A3159),COT!$B:$B,WEEKNUM(daily!$A3159))</f>
        <v>134</v>
      </c>
      <c r="W3159">
        <f>SUMIFS(COT!N:N,COT!$A:$A,YEAR(daily!$A3159),COT!$B:$B,WEEKNUM(daily!$A3159))</f>
        <v>82</v>
      </c>
      <c r="X3159">
        <f>SUMIFS(COT!O:O,COT!$A:$A,YEAR(daily!$A3159),COT!$B:$B,WEEKNUM(daily!$A3159))</f>
        <v>141</v>
      </c>
      <c r="Y3159">
        <f>SUMIFS(COT!P:P,COT!$A:$A,YEAR(daily!$A3159),COT!$B:$B,WEEKNUM(daily!$A3159))</f>
        <v>90</v>
      </c>
      <c r="Z3159">
        <f>SUMIFS(COT!Q:Q,COT!$A:$A,YEAR(daily!$A3159),COT!$B:$B,WEEKNUM(daily!$A3159))</f>
        <v>96</v>
      </c>
      <c r="AA3159">
        <f>SUMIFS(Saudi!B:B,Saudi!$A:$A,YEAR(daily!$A3159))</f>
        <v>1247.3979999999999</v>
      </c>
      <c r="AB3159">
        <f>SUMIFS(Saudi!C:C,Saudi!$A:$A,YEAR(daily!$A3159))</f>
        <v>917.10500000000002</v>
      </c>
      <c r="AC3159">
        <f>SUMIFS(Saudi!F:F,Saudi!$A:$A,YEAR(daily!$A3159))</f>
        <v>4333558</v>
      </c>
      <c r="AD3159">
        <f>SUMIFS(Saudi!G:G,Saudi!$A:$A,YEAR(daily!$A3159))</f>
        <v>94.208739238439748</v>
      </c>
      <c r="AE3159">
        <f>SUMIFS(Saudi!H:H,Saudi!$A:$A,YEAR(daily!$A3159))</f>
        <v>408259035.59665447</v>
      </c>
      <c r="AF3159" s="5">
        <f t="shared" si="123"/>
        <v>9</v>
      </c>
      <c r="AG3159" s="5">
        <f t="shared" si="124"/>
        <v>2012</v>
      </c>
    </row>
    <row r="3160" spans="1:33">
      <c r="A3160" s="3">
        <v>41171</v>
      </c>
      <c r="B3160" s="1">
        <v>19357</v>
      </c>
      <c r="C3160" s="1">
        <v>204241</v>
      </c>
      <c r="D3160" s="1">
        <v>113479</v>
      </c>
      <c r="E3160" s="1">
        <v>91.98</v>
      </c>
      <c r="F3160" s="1">
        <v>92.59</v>
      </c>
      <c r="G3160" s="1">
        <v>92.91</v>
      </c>
      <c r="H3160" s="2">
        <v>52.9</v>
      </c>
      <c r="I3160" s="2">
        <v>31.5</v>
      </c>
      <c r="J3160" s="2">
        <v>90.7</v>
      </c>
      <c r="K3160" s="2">
        <v>91.2</v>
      </c>
      <c r="L3160">
        <f>SUMIFS(US!B:B,US!$D:$D,YEAR(daily!$A3160),US!$E:$E,MONTH(daily!$A3160))</f>
        <v>11153</v>
      </c>
      <c r="M3160">
        <f>SUMIFS(US!C:C,US!$D:$D,YEAR(daily!$A3160),US!$E:$E,MONTH(daily!$A3160))</f>
        <v>18092</v>
      </c>
      <c r="N3160">
        <f>SUMIFS(COT!E:E,COT!$A:$A,YEAR(daily!$A3160),COT!$B:$B,WEEKNUM(daily!$A3160))</f>
        <v>1607540</v>
      </c>
      <c r="O3160">
        <f>SUMIFS(COT!F:F,COT!$A:$A,YEAR(daily!$A3160),COT!$B:$B,WEEKNUM(daily!$A3160))</f>
        <v>396187</v>
      </c>
      <c r="P3160">
        <f>SUMIFS(COT!G:G,COT!$A:$A,YEAR(daily!$A3160),COT!$B:$B,WEEKNUM(daily!$A3160))</f>
        <v>129036</v>
      </c>
      <c r="Q3160">
        <f>SUMIFS(COT!H:H,COT!$A:$A,YEAR(daily!$A3160),COT!$B:$B,WEEKNUM(daily!$A3160))</f>
        <v>461898</v>
      </c>
      <c r="R3160">
        <f>SUMIFS(COT!I:I,COT!$A:$A,YEAR(daily!$A3160),COT!$B:$B,WEEKNUM(daily!$A3160))</f>
        <v>672515</v>
      </c>
      <c r="S3160">
        <f>SUMIFS(COT!J:J,COT!$A:$A,YEAR(daily!$A3160),COT!$B:$B,WEEKNUM(daily!$A3160))</f>
        <v>951128</v>
      </c>
      <c r="T3160">
        <f>SUMIFS(COT!K:K,COT!$A:$A,YEAR(daily!$A3160),COT!$B:$B,WEEKNUM(daily!$A3160))</f>
        <v>76940</v>
      </c>
      <c r="U3160">
        <f>SUMIFS(COT!L:L,COT!$A:$A,YEAR(daily!$A3160),COT!$B:$B,WEEKNUM(daily!$A3160))</f>
        <v>65478</v>
      </c>
      <c r="V3160">
        <f>SUMIFS(COT!M:M,COT!$A:$A,YEAR(daily!$A3160),COT!$B:$B,WEEKNUM(daily!$A3160))</f>
        <v>134</v>
      </c>
      <c r="W3160">
        <f>SUMIFS(COT!N:N,COT!$A:$A,YEAR(daily!$A3160),COT!$B:$B,WEEKNUM(daily!$A3160))</f>
        <v>82</v>
      </c>
      <c r="X3160">
        <f>SUMIFS(COT!O:O,COT!$A:$A,YEAR(daily!$A3160),COT!$B:$B,WEEKNUM(daily!$A3160))</f>
        <v>141</v>
      </c>
      <c r="Y3160">
        <f>SUMIFS(COT!P:P,COT!$A:$A,YEAR(daily!$A3160),COT!$B:$B,WEEKNUM(daily!$A3160))</f>
        <v>90</v>
      </c>
      <c r="Z3160">
        <f>SUMIFS(COT!Q:Q,COT!$A:$A,YEAR(daily!$A3160),COT!$B:$B,WEEKNUM(daily!$A3160))</f>
        <v>96</v>
      </c>
      <c r="AA3160">
        <f>SUMIFS(Saudi!B:B,Saudi!$A:$A,YEAR(daily!$A3160))</f>
        <v>1247.3979999999999</v>
      </c>
      <c r="AB3160">
        <f>SUMIFS(Saudi!C:C,Saudi!$A:$A,YEAR(daily!$A3160))</f>
        <v>917.10500000000002</v>
      </c>
      <c r="AC3160">
        <f>SUMIFS(Saudi!F:F,Saudi!$A:$A,YEAR(daily!$A3160))</f>
        <v>4333558</v>
      </c>
      <c r="AD3160">
        <f>SUMIFS(Saudi!G:G,Saudi!$A:$A,YEAR(daily!$A3160))</f>
        <v>94.208739238439748</v>
      </c>
      <c r="AE3160">
        <f>SUMIFS(Saudi!H:H,Saudi!$A:$A,YEAR(daily!$A3160))</f>
        <v>408259035.59665447</v>
      </c>
      <c r="AF3160" s="5">
        <f t="shared" si="123"/>
        <v>9</v>
      </c>
      <c r="AG3160" s="5">
        <f t="shared" si="124"/>
        <v>2012</v>
      </c>
    </row>
    <row r="3161" spans="1:33">
      <c r="A3161" s="3">
        <v>41172</v>
      </c>
      <c r="B3161" s="1">
        <v>921</v>
      </c>
      <c r="C3161" s="1">
        <v>204309</v>
      </c>
      <c r="D3161" s="1">
        <v>115092</v>
      </c>
      <c r="E3161" s="1">
        <v>91.87</v>
      </c>
      <c r="F3161" s="1">
        <v>92.74</v>
      </c>
      <c r="G3161" s="1">
        <v>93.1</v>
      </c>
      <c r="H3161" s="2">
        <v>52.9</v>
      </c>
      <c r="I3161" s="2">
        <v>31.5</v>
      </c>
      <c r="J3161" s="2">
        <v>90.7</v>
      </c>
      <c r="K3161" s="2">
        <v>91.2</v>
      </c>
      <c r="L3161">
        <f>SUMIFS(US!B:B,US!$D:$D,YEAR(daily!$A3161),US!$E:$E,MONTH(daily!$A3161))</f>
        <v>11153</v>
      </c>
      <c r="M3161">
        <f>SUMIFS(US!C:C,US!$D:$D,YEAR(daily!$A3161),US!$E:$E,MONTH(daily!$A3161))</f>
        <v>18092</v>
      </c>
      <c r="N3161">
        <f>SUMIFS(COT!E:E,COT!$A:$A,YEAR(daily!$A3161),COT!$B:$B,WEEKNUM(daily!$A3161))</f>
        <v>1607540</v>
      </c>
      <c r="O3161">
        <f>SUMIFS(COT!F:F,COT!$A:$A,YEAR(daily!$A3161),COT!$B:$B,WEEKNUM(daily!$A3161))</f>
        <v>396187</v>
      </c>
      <c r="P3161">
        <f>SUMIFS(COT!G:G,COT!$A:$A,YEAR(daily!$A3161),COT!$B:$B,WEEKNUM(daily!$A3161))</f>
        <v>129036</v>
      </c>
      <c r="Q3161">
        <f>SUMIFS(COT!H:H,COT!$A:$A,YEAR(daily!$A3161),COT!$B:$B,WEEKNUM(daily!$A3161))</f>
        <v>461898</v>
      </c>
      <c r="R3161">
        <f>SUMIFS(COT!I:I,COT!$A:$A,YEAR(daily!$A3161),COT!$B:$B,WEEKNUM(daily!$A3161))</f>
        <v>672515</v>
      </c>
      <c r="S3161">
        <f>SUMIFS(COT!J:J,COT!$A:$A,YEAR(daily!$A3161),COT!$B:$B,WEEKNUM(daily!$A3161))</f>
        <v>951128</v>
      </c>
      <c r="T3161">
        <f>SUMIFS(COT!K:K,COT!$A:$A,YEAR(daily!$A3161),COT!$B:$B,WEEKNUM(daily!$A3161))</f>
        <v>76940</v>
      </c>
      <c r="U3161">
        <f>SUMIFS(COT!L:L,COT!$A:$A,YEAR(daily!$A3161),COT!$B:$B,WEEKNUM(daily!$A3161))</f>
        <v>65478</v>
      </c>
      <c r="V3161">
        <f>SUMIFS(COT!M:M,COT!$A:$A,YEAR(daily!$A3161),COT!$B:$B,WEEKNUM(daily!$A3161))</f>
        <v>134</v>
      </c>
      <c r="W3161">
        <f>SUMIFS(COT!N:N,COT!$A:$A,YEAR(daily!$A3161),COT!$B:$B,WEEKNUM(daily!$A3161))</f>
        <v>82</v>
      </c>
      <c r="X3161">
        <f>SUMIFS(COT!O:O,COT!$A:$A,YEAR(daily!$A3161),COT!$B:$B,WEEKNUM(daily!$A3161))</f>
        <v>141</v>
      </c>
      <c r="Y3161">
        <f>SUMIFS(COT!P:P,COT!$A:$A,YEAR(daily!$A3161),COT!$B:$B,WEEKNUM(daily!$A3161))</f>
        <v>90</v>
      </c>
      <c r="Z3161">
        <f>SUMIFS(COT!Q:Q,COT!$A:$A,YEAR(daily!$A3161),COT!$B:$B,WEEKNUM(daily!$A3161))</f>
        <v>96</v>
      </c>
      <c r="AA3161">
        <f>SUMIFS(Saudi!B:B,Saudi!$A:$A,YEAR(daily!$A3161))</f>
        <v>1247.3979999999999</v>
      </c>
      <c r="AB3161">
        <f>SUMIFS(Saudi!C:C,Saudi!$A:$A,YEAR(daily!$A3161))</f>
        <v>917.10500000000002</v>
      </c>
      <c r="AC3161">
        <f>SUMIFS(Saudi!F:F,Saudi!$A:$A,YEAR(daily!$A3161))</f>
        <v>4333558</v>
      </c>
      <c r="AD3161">
        <f>SUMIFS(Saudi!G:G,Saudi!$A:$A,YEAR(daily!$A3161))</f>
        <v>94.208739238439748</v>
      </c>
      <c r="AE3161">
        <f>SUMIFS(Saudi!H:H,Saudi!$A:$A,YEAR(daily!$A3161))</f>
        <v>408259035.59665447</v>
      </c>
      <c r="AF3161" s="5">
        <f t="shared" si="123"/>
        <v>9</v>
      </c>
      <c r="AG3161" s="5">
        <f t="shared" si="124"/>
        <v>2012</v>
      </c>
    </row>
    <row r="3162" spans="1:33">
      <c r="A3162" s="3">
        <v>41173</v>
      </c>
      <c r="B3162" s="1">
        <v>332097</v>
      </c>
      <c r="C3162" s="1">
        <v>113233</v>
      </c>
      <c r="D3162" s="1">
        <v>66452</v>
      </c>
      <c r="E3162" s="1">
        <v>92.89</v>
      </c>
      <c r="F3162" s="1">
        <v>93.58</v>
      </c>
      <c r="G3162" s="1">
        <v>93.93</v>
      </c>
      <c r="H3162" s="2">
        <v>52.9</v>
      </c>
      <c r="I3162" s="2">
        <v>31.5</v>
      </c>
      <c r="J3162" s="2">
        <v>90.7</v>
      </c>
      <c r="K3162" s="2">
        <v>91.2</v>
      </c>
      <c r="L3162">
        <f>SUMIFS(US!B:B,US!$D:$D,YEAR(daily!$A3162),US!$E:$E,MONTH(daily!$A3162))</f>
        <v>11153</v>
      </c>
      <c r="M3162">
        <f>SUMIFS(US!C:C,US!$D:$D,YEAR(daily!$A3162),US!$E:$E,MONTH(daily!$A3162))</f>
        <v>18092</v>
      </c>
      <c r="N3162">
        <f>SUMIFS(COT!E:E,COT!$A:$A,YEAR(daily!$A3162),COT!$B:$B,WEEKNUM(daily!$A3162))</f>
        <v>1607540</v>
      </c>
      <c r="O3162">
        <f>SUMIFS(COT!F:F,COT!$A:$A,YEAR(daily!$A3162),COT!$B:$B,WEEKNUM(daily!$A3162))</f>
        <v>396187</v>
      </c>
      <c r="P3162">
        <f>SUMIFS(COT!G:G,COT!$A:$A,YEAR(daily!$A3162),COT!$B:$B,WEEKNUM(daily!$A3162))</f>
        <v>129036</v>
      </c>
      <c r="Q3162">
        <f>SUMIFS(COT!H:H,COT!$A:$A,YEAR(daily!$A3162),COT!$B:$B,WEEKNUM(daily!$A3162))</f>
        <v>461898</v>
      </c>
      <c r="R3162">
        <f>SUMIFS(COT!I:I,COT!$A:$A,YEAR(daily!$A3162),COT!$B:$B,WEEKNUM(daily!$A3162))</f>
        <v>672515</v>
      </c>
      <c r="S3162">
        <f>SUMIFS(COT!J:J,COT!$A:$A,YEAR(daily!$A3162),COT!$B:$B,WEEKNUM(daily!$A3162))</f>
        <v>951128</v>
      </c>
      <c r="T3162">
        <f>SUMIFS(COT!K:K,COT!$A:$A,YEAR(daily!$A3162),COT!$B:$B,WEEKNUM(daily!$A3162))</f>
        <v>76940</v>
      </c>
      <c r="U3162">
        <f>SUMIFS(COT!L:L,COT!$A:$A,YEAR(daily!$A3162),COT!$B:$B,WEEKNUM(daily!$A3162))</f>
        <v>65478</v>
      </c>
      <c r="V3162">
        <f>SUMIFS(COT!M:M,COT!$A:$A,YEAR(daily!$A3162),COT!$B:$B,WEEKNUM(daily!$A3162))</f>
        <v>134</v>
      </c>
      <c r="W3162">
        <f>SUMIFS(COT!N:N,COT!$A:$A,YEAR(daily!$A3162),COT!$B:$B,WEEKNUM(daily!$A3162))</f>
        <v>82</v>
      </c>
      <c r="X3162">
        <f>SUMIFS(COT!O:O,COT!$A:$A,YEAR(daily!$A3162),COT!$B:$B,WEEKNUM(daily!$A3162))</f>
        <v>141</v>
      </c>
      <c r="Y3162">
        <f>SUMIFS(COT!P:P,COT!$A:$A,YEAR(daily!$A3162),COT!$B:$B,WEEKNUM(daily!$A3162))</f>
        <v>90</v>
      </c>
      <c r="Z3162">
        <f>SUMIFS(COT!Q:Q,COT!$A:$A,YEAR(daily!$A3162),COT!$B:$B,WEEKNUM(daily!$A3162))</f>
        <v>96</v>
      </c>
      <c r="AA3162">
        <f>SUMIFS(Saudi!B:B,Saudi!$A:$A,YEAR(daily!$A3162))</f>
        <v>1247.3979999999999</v>
      </c>
      <c r="AB3162">
        <f>SUMIFS(Saudi!C:C,Saudi!$A:$A,YEAR(daily!$A3162))</f>
        <v>917.10500000000002</v>
      </c>
      <c r="AC3162">
        <f>SUMIFS(Saudi!F:F,Saudi!$A:$A,YEAR(daily!$A3162))</f>
        <v>4333558</v>
      </c>
      <c r="AD3162">
        <f>SUMIFS(Saudi!G:G,Saudi!$A:$A,YEAR(daily!$A3162))</f>
        <v>94.208739238439748</v>
      </c>
      <c r="AE3162">
        <f>SUMIFS(Saudi!H:H,Saudi!$A:$A,YEAR(daily!$A3162))</f>
        <v>408259035.59665447</v>
      </c>
      <c r="AF3162" s="5">
        <f t="shared" si="123"/>
        <v>9</v>
      </c>
      <c r="AG3162" s="5">
        <f t="shared" si="124"/>
        <v>2012</v>
      </c>
    </row>
    <row r="3163" spans="1:33">
      <c r="A3163" s="3">
        <v>41176</v>
      </c>
      <c r="B3163" s="1">
        <v>328965</v>
      </c>
      <c r="C3163" s="1">
        <v>113891</v>
      </c>
      <c r="D3163" s="1">
        <v>68999</v>
      </c>
      <c r="E3163" s="1">
        <v>91.93</v>
      </c>
      <c r="F3163" s="1">
        <v>92.62</v>
      </c>
      <c r="G3163" s="1">
        <v>93</v>
      </c>
      <c r="H3163" s="2">
        <v>52.9</v>
      </c>
      <c r="I3163" s="2">
        <v>31.5</v>
      </c>
      <c r="J3163" s="2">
        <v>90.7</v>
      </c>
      <c r="K3163" s="2">
        <v>91.2</v>
      </c>
      <c r="L3163">
        <f>SUMIFS(US!B:B,US!$D:$D,YEAR(daily!$A3163),US!$E:$E,MONTH(daily!$A3163))</f>
        <v>11153</v>
      </c>
      <c r="M3163">
        <f>SUMIFS(US!C:C,US!$D:$D,YEAR(daily!$A3163),US!$E:$E,MONTH(daily!$A3163))</f>
        <v>18092</v>
      </c>
      <c r="N3163">
        <f>SUMIFS(COT!E:E,COT!$A:$A,YEAR(daily!$A3163),COT!$B:$B,WEEKNUM(daily!$A3163))</f>
        <v>1555863</v>
      </c>
      <c r="O3163">
        <f>SUMIFS(COT!F:F,COT!$A:$A,YEAR(daily!$A3163),COT!$B:$B,WEEKNUM(daily!$A3163))</f>
        <v>374662</v>
      </c>
      <c r="P3163">
        <f>SUMIFS(COT!G:G,COT!$A:$A,YEAR(daily!$A3163),COT!$B:$B,WEEKNUM(daily!$A3163))</f>
        <v>143365</v>
      </c>
      <c r="Q3163">
        <f>SUMIFS(COT!H:H,COT!$A:$A,YEAR(daily!$A3163),COT!$B:$B,WEEKNUM(daily!$A3163))</f>
        <v>440454</v>
      </c>
      <c r="R3163">
        <f>SUMIFS(COT!I:I,COT!$A:$A,YEAR(daily!$A3163),COT!$B:$B,WEEKNUM(daily!$A3163))</f>
        <v>663843</v>
      </c>
      <c r="S3163">
        <f>SUMIFS(COT!J:J,COT!$A:$A,YEAR(daily!$A3163),COT!$B:$B,WEEKNUM(daily!$A3163))</f>
        <v>908574</v>
      </c>
      <c r="T3163">
        <f>SUMIFS(COT!K:K,COT!$A:$A,YEAR(daily!$A3163),COT!$B:$B,WEEKNUM(daily!$A3163))</f>
        <v>76904</v>
      </c>
      <c r="U3163">
        <f>SUMIFS(COT!L:L,COT!$A:$A,YEAR(daily!$A3163),COT!$B:$B,WEEKNUM(daily!$A3163))</f>
        <v>63470</v>
      </c>
      <c r="V3163">
        <f>SUMIFS(COT!M:M,COT!$A:$A,YEAR(daily!$A3163),COT!$B:$B,WEEKNUM(daily!$A3163))</f>
        <v>121</v>
      </c>
      <c r="W3163">
        <f>SUMIFS(COT!N:N,COT!$A:$A,YEAR(daily!$A3163),COT!$B:$B,WEEKNUM(daily!$A3163))</f>
        <v>91</v>
      </c>
      <c r="X3163">
        <f>SUMIFS(COT!O:O,COT!$A:$A,YEAR(daily!$A3163),COT!$B:$B,WEEKNUM(daily!$A3163))</f>
        <v>152</v>
      </c>
      <c r="Y3163">
        <f>SUMIFS(COT!P:P,COT!$A:$A,YEAR(daily!$A3163),COT!$B:$B,WEEKNUM(daily!$A3163))</f>
        <v>89</v>
      </c>
      <c r="Z3163">
        <f>SUMIFS(COT!Q:Q,COT!$A:$A,YEAR(daily!$A3163),COT!$B:$B,WEEKNUM(daily!$A3163))</f>
        <v>101</v>
      </c>
      <c r="AA3163">
        <f>SUMIFS(Saudi!B:B,Saudi!$A:$A,YEAR(daily!$A3163))</f>
        <v>1247.3979999999999</v>
      </c>
      <c r="AB3163">
        <f>SUMIFS(Saudi!C:C,Saudi!$A:$A,YEAR(daily!$A3163))</f>
        <v>917.10500000000002</v>
      </c>
      <c r="AC3163">
        <f>SUMIFS(Saudi!F:F,Saudi!$A:$A,YEAR(daily!$A3163))</f>
        <v>4333558</v>
      </c>
      <c r="AD3163">
        <f>SUMIFS(Saudi!G:G,Saudi!$A:$A,YEAR(daily!$A3163))</f>
        <v>94.208739238439748</v>
      </c>
      <c r="AE3163">
        <f>SUMIFS(Saudi!H:H,Saudi!$A:$A,YEAR(daily!$A3163))</f>
        <v>408259035.59665447</v>
      </c>
      <c r="AF3163" s="5">
        <f t="shared" si="123"/>
        <v>9</v>
      </c>
      <c r="AG3163" s="5">
        <f t="shared" si="124"/>
        <v>2012</v>
      </c>
    </row>
    <row r="3164" spans="1:33">
      <c r="A3164" s="3">
        <v>41177</v>
      </c>
      <c r="B3164" s="1">
        <v>328262</v>
      </c>
      <c r="C3164" s="1">
        <v>116807</v>
      </c>
      <c r="D3164" s="1">
        <v>68827</v>
      </c>
      <c r="E3164" s="1">
        <v>91.37</v>
      </c>
      <c r="F3164" s="1">
        <v>92.09</v>
      </c>
      <c r="G3164" s="1">
        <v>92.47</v>
      </c>
      <c r="H3164" s="2">
        <v>52.9</v>
      </c>
      <c r="I3164" s="2">
        <v>31.5</v>
      </c>
      <c r="J3164" s="2">
        <v>90.7</v>
      </c>
      <c r="K3164" s="2">
        <v>91.2</v>
      </c>
      <c r="L3164">
        <f>SUMIFS(US!B:B,US!$D:$D,YEAR(daily!$A3164),US!$E:$E,MONTH(daily!$A3164))</f>
        <v>11153</v>
      </c>
      <c r="M3164">
        <f>SUMIFS(US!C:C,US!$D:$D,YEAR(daily!$A3164),US!$E:$E,MONTH(daily!$A3164))</f>
        <v>18092</v>
      </c>
      <c r="N3164">
        <f>SUMIFS(COT!E:E,COT!$A:$A,YEAR(daily!$A3164),COT!$B:$B,WEEKNUM(daily!$A3164))</f>
        <v>1555863</v>
      </c>
      <c r="O3164">
        <f>SUMIFS(COT!F:F,COT!$A:$A,YEAR(daily!$A3164),COT!$B:$B,WEEKNUM(daily!$A3164))</f>
        <v>374662</v>
      </c>
      <c r="P3164">
        <f>SUMIFS(COT!G:G,COT!$A:$A,YEAR(daily!$A3164),COT!$B:$B,WEEKNUM(daily!$A3164))</f>
        <v>143365</v>
      </c>
      <c r="Q3164">
        <f>SUMIFS(COT!H:H,COT!$A:$A,YEAR(daily!$A3164),COT!$B:$B,WEEKNUM(daily!$A3164))</f>
        <v>440454</v>
      </c>
      <c r="R3164">
        <f>SUMIFS(COT!I:I,COT!$A:$A,YEAR(daily!$A3164),COT!$B:$B,WEEKNUM(daily!$A3164))</f>
        <v>663843</v>
      </c>
      <c r="S3164">
        <f>SUMIFS(COT!J:J,COT!$A:$A,YEAR(daily!$A3164),COT!$B:$B,WEEKNUM(daily!$A3164))</f>
        <v>908574</v>
      </c>
      <c r="T3164">
        <f>SUMIFS(COT!K:K,COT!$A:$A,YEAR(daily!$A3164),COT!$B:$B,WEEKNUM(daily!$A3164))</f>
        <v>76904</v>
      </c>
      <c r="U3164">
        <f>SUMIFS(COT!L:L,COT!$A:$A,YEAR(daily!$A3164),COT!$B:$B,WEEKNUM(daily!$A3164))</f>
        <v>63470</v>
      </c>
      <c r="V3164">
        <f>SUMIFS(COT!M:M,COT!$A:$A,YEAR(daily!$A3164),COT!$B:$B,WEEKNUM(daily!$A3164))</f>
        <v>121</v>
      </c>
      <c r="W3164">
        <f>SUMIFS(COT!N:N,COT!$A:$A,YEAR(daily!$A3164),COT!$B:$B,WEEKNUM(daily!$A3164))</f>
        <v>91</v>
      </c>
      <c r="X3164">
        <f>SUMIFS(COT!O:O,COT!$A:$A,YEAR(daily!$A3164),COT!$B:$B,WEEKNUM(daily!$A3164))</f>
        <v>152</v>
      </c>
      <c r="Y3164">
        <f>SUMIFS(COT!P:P,COT!$A:$A,YEAR(daily!$A3164),COT!$B:$B,WEEKNUM(daily!$A3164))</f>
        <v>89</v>
      </c>
      <c r="Z3164">
        <f>SUMIFS(COT!Q:Q,COT!$A:$A,YEAR(daily!$A3164),COT!$B:$B,WEEKNUM(daily!$A3164))</f>
        <v>101</v>
      </c>
      <c r="AA3164">
        <f>SUMIFS(Saudi!B:B,Saudi!$A:$A,YEAR(daily!$A3164))</f>
        <v>1247.3979999999999</v>
      </c>
      <c r="AB3164">
        <f>SUMIFS(Saudi!C:C,Saudi!$A:$A,YEAR(daily!$A3164))</f>
        <v>917.10500000000002</v>
      </c>
      <c r="AC3164">
        <f>SUMIFS(Saudi!F:F,Saudi!$A:$A,YEAR(daily!$A3164))</f>
        <v>4333558</v>
      </c>
      <c r="AD3164">
        <f>SUMIFS(Saudi!G:G,Saudi!$A:$A,YEAR(daily!$A3164))</f>
        <v>94.208739238439748</v>
      </c>
      <c r="AE3164">
        <f>SUMIFS(Saudi!H:H,Saudi!$A:$A,YEAR(daily!$A3164))</f>
        <v>408259035.59665447</v>
      </c>
      <c r="AF3164" s="5">
        <f t="shared" si="123"/>
        <v>9</v>
      </c>
      <c r="AG3164" s="5">
        <f t="shared" si="124"/>
        <v>2012</v>
      </c>
    </row>
    <row r="3165" spans="1:33">
      <c r="A3165" s="3">
        <v>41178</v>
      </c>
      <c r="B3165" s="1">
        <v>331443</v>
      </c>
      <c r="C3165" s="1">
        <v>120363</v>
      </c>
      <c r="D3165" s="1">
        <v>69025</v>
      </c>
      <c r="E3165" s="1">
        <v>89.98</v>
      </c>
      <c r="F3165" s="1">
        <v>90.77</v>
      </c>
      <c r="G3165" s="1">
        <v>91.18</v>
      </c>
      <c r="H3165" s="2">
        <v>52.9</v>
      </c>
      <c r="I3165" s="2">
        <v>31.5</v>
      </c>
      <c r="J3165" s="2">
        <v>90.7</v>
      </c>
      <c r="K3165" s="2">
        <v>91.2</v>
      </c>
      <c r="L3165">
        <f>SUMIFS(US!B:B,US!$D:$D,YEAR(daily!$A3165),US!$E:$E,MONTH(daily!$A3165))</f>
        <v>11153</v>
      </c>
      <c r="M3165">
        <f>SUMIFS(US!C:C,US!$D:$D,YEAR(daily!$A3165),US!$E:$E,MONTH(daily!$A3165))</f>
        <v>18092</v>
      </c>
      <c r="N3165">
        <f>SUMIFS(COT!E:E,COT!$A:$A,YEAR(daily!$A3165),COT!$B:$B,WEEKNUM(daily!$A3165))</f>
        <v>1555863</v>
      </c>
      <c r="O3165">
        <f>SUMIFS(COT!F:F,COT!$A:$A,YEAR(daily!$A3165),COT!$B:$B,WEEKNUM(daily!$A3165))</f>
        <v>374662</v>
      </c>
      <c r="P3165">
        <f>SUMIFS(COT!G:G,COT!$A:$A,YEAR(daily!$A3165),COT!$B:$B,WEEKNUM(daily!$A3165))</f>
        <v>143365</v>
      </c>
      <c r="Q3165">
        <f>SUMIFS(COT!H:H,COT!$A:$A,YEAR(daily!$A3165),COT!$B:$B,WEEKNUM(daily!$A3165))</f>
        <v>440454</v>
      </c>
      <c r="R3165">
        <f>SUMIFS(COT!I:I,COT!$A:$A,YEAR(daily!$A3165),COT!$B:$B,WEEKNUM(daily!$A3165))</f>
        <v>663843</v>
      </c>
      <c r="S3165">
        <f>SUMIFS(COT!J:J,COT!$A:$A,YEAR(daily!$A3165),COT!$B:$B,WEEKNUM(daily!$A3165))</f>
        <v>908574</v>
      </c>
      <c r="T3165">
        <f>SUMIFS(COT!K:K,COT!$A:$A,YEAR(daily!$A3165),COT!$B:$B,WEEKNUM(daily!$A3165))</f>
        <v>76904</v>
      </c>
      <c r="U3165">
        <f>SUMIFS(COT!L:L,COT!$A:$A,YEAR(daily!$A3165),COT!$B:$B,WEEKNUM(daily!$A3165))</f>
        <v>63470</v>
      </c>
      <c r="V3165">
        <f>SUMIFS(COT!M:M,COT!$A:$A,YEAR(daily!$A3165),COT!$B:$B,WEEKNUM(daily!$A3165))</f>
        <v>121</v>
      </c>
      <c r="W3165">
        <f>SUMIFS(COT!N:N,COT!$A:$A,YEAR(daily!$A3165),COT!$B:$B,WEEKNUM(daily!$A3165))</f>
        <v>91</v>
      </c>
      <c r="X3165">
        <f>SUMIFS(COT!O:O,COT!$A:$A,YEAR(daily!$A3165),COT!$B:$B,WEEKNUM(daily!$A3165))</f>
        <v>152</v>
      </c>
      <c r="Y3165">
        <f>SUMIFS(COT!P:P,COT!$A:$A,YEAR(daily!$A3165),COT!$B:$B,WEEKNUM(daily!$A3165))</f>
        <v>89</v>
      </c>
      <c r="Z3165">
        <f>SUMIFS(COT!Q:Q,COT!$A:$A,YEAR(daily!$A3165),COT!$B:$B,WEEKNUM(daily!$A3165))</f>
        <v>101</v>
      </c>
      <c r="AA3165">
        <f>SUMIFS(Saudi!B:B,Saudi!$A:$A,YEAR(daily!$A3165))</f>
        <v>1247.3979999999999</v>
      </c>
      <c r="AB3165">
        <f>SUMIFS(Saudi!C:C,Saudi!$A:$A,YEAR(daily!$A3165))</f>
        <v>917.10500000000002</v>
      </c>
      <c r="AC3165">
        <f>SUMIFS(Saudi!F:F,Saudi!$A:$A,YEAR(daily!$A3165))</f>
        <v>4333558</v>
      </c>
      <c r="AD3165">
        <f>SUMIFS(Saudi!G:G,Saudi!$A:$A,YEAR(daily!$A3165))</f>
        <v>94.208739238439748</v>
      </c>
      <c r="AE3165">
        <f>SUMIFS(Saudi!H:H,Saudi!$A:$A,YEAR(daily!$A3165))</f>
        <v>408259035.59665447</v>
      </c>
      <c r="AF3165" s="5">
        <f t="shared" si="123"/>
        <v>9</v>
      </c>
      <c r="AG3165" s="5">
        <f t="shared" si="124"/>
        <v>2012</v>
      </c>
    </row>
    <row r="3166" spans="1:33">
      <c r="A3166" s="3">
        <v>41179</v>
      </c>
      <c r="B3166" s="1">
        <v>320432</v>
      </c>
      <c r="C3166" s="1">
        <v>122395</v>
      </c>
      <c r="D3166" s="1">
        <v>70104</v>
      </c>
      <c r="E3166" s="1">
        <v>91.85</v>
      </c>
      <c r="F3166" s="1">
        <v>92.64</v>
      </c>
      <c r="G3166" s="1">
        <v>93.05</v>
      </c>
      <c r="H3166" s="2">
        <v>52.9</v>
      </c>
      <c r="I3166" s="2">
        <v>31.5</v>
      </c>
      <c r="J3166" s="2">
        <v>90.7</v>
      </c>
      <c r="K3166" s="2">
        <v>91.2</v>
      </c>
      <c r="L3166">
        <f>SUMIFS(US!B:B,US!$D:$D,YEAR(daily!$A3166),US!$E:$E,MONTH(daily!$A3166))</f>
        <v>11153</v>
      </c>
      <c r="M3166">
        <f>SUMIFS(US!C:C,US!$D:$D,YEAR(daily!$A3166),US!$E:$E,MONTH(daily!$A3166))</f>
        <v>18092</v>
      </c>
      <c r="N3166">
        <f>SUMIFS(COT!E:E,COT!$A:$A,YEAR(daily!$A3166),COT!$B:$B,WEEKNUM(daily!$A3166))</f>
        <v>1555863</v>
      </c>
      <c r="O3166">
        <f>SUMIFS(COT!F:F,COT!$A:$A,YEAR(daily!$A3166),COT!$B:$B,WEEKNUM(daily!$A3166))</f>
        <v>374662</v>
      </c>
      <c r="P3166">
        <f>SUMIFS(COT!G:G,COT!$A:$A,YEAR(daily!$A3166),COT!$B:$B,WEEKNUM(daily!$A3166))</f>
        <v>143365</v>
      </c>
      <c r="Q3166">
        <f>SUMIFS(COT!H:H,COT!$A:$A,YEAR(daily!$A3166),COT!$B:$B,WEEKNUM(daily!$A3166))</f>
        <v>440454</v>
      </c>
      <c r="R3166">
        <f>SUMIFS(COT!I:I,COT!$A:$A,YEAR(daily!$A3166),COT!$B:$B,WEEKNUM(daily!$A3166))</f>
        <v>663843</v>
      </c>
      <c r="S3166">
        <f>SUMIFS(COT!J:J,COT!$A:$A,YEAR(daily!$A3166),COT!$B:$B,WEEKNUM(daily!$A3166))</f>
        <v>908574</v>
      </c>
      <c r="T3166">
        <f>SUMIFS(COT!K:K,COT!$A:$A,YEAR(daily!$A3166),COT!$B:$B,WEEKNUM(daily!$A3166))</f>
        <v>76904</v>
      </c>
      <c r="U3166">
        <f>SUMIFS(COT!L:L,COT!$A:$A,YEAR(daily!$A3166),COT!$B:$B,WEEKNUM(daily!$A3166))</f>
        <v>63470</v>
      </c>
      <c r="V3166">
        <f>SUMIFS(COT!M:M,COT!$A:$A,YEAR(daily!$A3166),COT!$B:$B,WEEKNUM(daily!$A3166))</f>
        <v>121</v>
      </c>
      <c r="W3166">
        <f>SUMIFS(COT!N:N,COT!$A:$A,YEAR(daily!$A3166),COT!$B:$B,WEEKNUM(daily!$A3166))</f>
        <v>91</v>
      </c>
      <c r="X3166">
        <f>SUMIFS(COT!O:O,COT!$A:$A,YEAR(daily!$A3166),COT!$B:$B,WEEKNUM(daily!$A3166))</f>
        <v>152</v>
      </c>
      <c r="Y3166">
        <f>SUMIFS(COT!P:P,COT!$A:$A,YEAR(daily!$A3166),COT!$B:$B,WEEKNUM(daily!$A3166))</f>
        <v>89</v>
      </c>
      <c r="Z3166">
        <f>SUMIFS(COT!Q:Q,COT!$A:$A,YEAR(daily!$A3166),COT!$B:$B,WEEKNUM(daily!$A3166))</f>
        <v>101</v>
      </c>
      <c r="AA3166">
        <f>SUMIFS(Saudi!B:B,Saudi!$A:$A,YEAR(daily!$A3166))</f>
        <v>1247.3979999999999</v>
      </c>
      <c r="AB3166">
        <f>SUMIFS(Saudi!C:C,Saudi!$A:$A,YEAR(daily!$A3166))</f>
        <v>917.10500000000002</v>
      </c>
      <c r="AC3166">
        <f>SUMIFS(Saudi!F:F,Saudi!$A:$A,YEAR(daily!$A3166))</f>
        <v>4333558</v>
      </c>
      <c r="AD3166">
        <f>SUMIFS(Saudi!G:G,Saudi!$A:$A,YEAR(daily!$A3166))</f>
        <v>94.208739238439748</v>
      </c>
      <c r="AE3166">
        <f>SUMIFS(Saudi!H:H,Saudi!$A:$A,YEAR(daily!$A3166))</f>
        <v>408259035.59665447</v>
      </c>
      <c r="AF3166" s="5">
        <f t="shared" si="123"/>
        <v>9</v>
      </c>
      <c r="AG3166" s="5">
        <f t="shared" si="124"/>
        <v>2012</v>
      </c>
    </row>
    <row r="3167" spans="1:33">
      <c r="A3167" s="3">
        <v>41180</v>
      </c>
      <c r="B3167" s="1">
        <v>309763</v>
      </c>
      <c r="C3167" s="1">
        <v>121515</v>
      </c>
      <c r="D3167" s="1">
        <v>71287</v>
      </c>
      <c r="E3167" s="1">
        <v>92.19</v>
      </c>
      <c r="F3167" s="1">
        <v>93</v>
      </c>
      <c r="G3167" s="1">
        <v>93.42</v>
      </c>
      <c r="H3167" s="2">
        <v>52.9</v>
      </c>
      <c r="I3167" s="2">
        <v>31.5</v>
      </c>
      <c r="J3167" s="2">
        <v>90.7</v>
      </c>
      <c r="K3167" s="2">
        <v>91.2</v>
      </c>
      <c r="L3167">
        <f>SUMIFS(US!B:B,US!$D:$D,YEAR(daily!$A3167),US!$E:$E,MONTH(daily!$A3167))</f>
        <v>11153</v>
      </c>
      <c r="M3167">
        <f>SUMIFS(US!C:C,US!$D:$D,YEAR(daily!$A3167),US!$E:$E,MONTH(daily!$A3167))</f>
        <v>18092</v>
      </c>
      <c r="N3167">
        <f>SUMIFS(COT!E:E,COT!$A:$A,YEAR(daily!$A3167),COT!$B:$B,WEEKNUM(daily!$A3167))</f>
        <v>1555863</v>
      </c>
      <c r="O3167">
        <f>SUMIFS(COT!F:F,COT!$A:$A,YEAR(daily!$A3167),COT!$B:$B,WEEKNUM(daily!$A3167))</f>
        <v>374662</v>
      </c>
      <c r="P3167">
        <f>SUMIFS(COT!G:G,COT!$A:$A,YEAR(daily!$A3167),COT!$B:$B,WEEKNUM(daily!$A3167))</f>
        <v>143365</v>
      </c>
      <c r="Q3167">
        <f>SUMIFS(COT!H:H,COT!$A:$A,YEAR(daily!$A3167),COT!$B:$B,WEEKNUM(daily!$A3167))</f>
        <v>440454</v>
      </c>
      <c r="R3167">
        <f>SUMIFS(COT!I:I,COT!$A:$A,YEAR(daily!$A3167),COT!$B:$B,WEEKNUM(daily!$A3167))</f>
        <v>663843</v>
      </c>
      <c r="S3167">
        <f>SUMIFS(COT!J:J,COT!$A:$A,YEAR(daily!$A3167),COT!$B:$B,WEEKNUM(daily!$A3167))</f>
        <v>908574</v>
      </c>
      <c r="T3167">
        <f>SUMIFS(COT!K:K,COT!$A:$A,YEAR(daily!$A3167),COT!$B:$B,WEEKNUM(daily!$A3167))</f>
        <v>76904</v>
      </c>
      <c r="U3167">
        <f>SUMIFS(COT!L:L,COT!$A:$A,YEAR(daily!$A3167),COT!$B:$B,WEEKNUM(daily!$A3167))</f>
        <v>63470</v>
      </c>
      <c r="V3167">
        <f>SUMIFS(COT!M:M,COT!$A:$A,YEAR(daily!$A3167),COT!$B:$B,WEEKNUM(daily!$A3167))</f>
        <v>121</v>
      </c>
      <c r="W3167">
        <f>SUMIFS(COT!N:N,COT!$A:$A,YEAR(daily!$A3167),COT!$B:$B,WEEKNUM(daily!$A3167))</f>
        <v>91</v>
      </c>
      <c r="X3167">
        <f>SUMIFS(COT!O:O,COT!$A:$A,YEAR(daily!$A3167),COT!$B:$B,WEEKNUM(daily!$A3167))</f>
        <v>152</v>
      </c>
      <c r="Y3167">
        <f>SUMIFS(COT!P:P,COT!$A:$A,YEAR(daily!$A3167),COT!$B:$B,WEEKNUM(daily!$A3167))</f>
        <v>89</v>
      </c>
      <c r="Z3167">
        <f>SUMIFS(COT!Q:Q,COT!$A:$A,YEAR(daily!$A3167),COT!$B:$B,WEEKNUM(daily!$A3167))</f>
        <v>101</v>
      </c>
      <c r="AA3167">
        <f>SUMIFS(Saudi!B:B,Saudi!$A:$A,YEAR(daily!$A3167))</f>
        <v>1247.3979999999999</v>
      </c>
      <c r="AB3167">
        <f>SUMIFS(Saudi!C:C,Saudi!$A:$A,YEAR(daily!$A3167))</f>
        <v>917.10500000000002</v>
      </c>
      <c r="AC3167">
        <f>SUMIFS(Saudi!F:F,Saudi!$A:$A,YEAR(daily!$A3167))</f>
        <v>4333558</v>
      </c>
      <c r="AD3167">
        <f>SUMIFS(Saudi!G:G,Saudi!$A:$A,YEAR(daily!$A3167))</f>
        <v>94.208739238439748</v>
      </c>
      <c r="AE3167">
        <f>SUMIFS(Saudi!H:H,Saudi!$A:$A,YEAR(daily!$A3167))</f>
        <v>408259035.59665447</v>
      </c>
      <c r="AF3167" s="5">
        <f t="shared" si="123"/>
        <v>9</v>
      </c>
      <c r="AG3167" s="5">
        <f t="shared" si="124"/>
        <v>2012</v>
      </c>
    </row>
    <row r="3168" spans="1:33">
      <c r="A3168" s="3">
        <v>41183</v>
      </c>
      <c r="B3168" s="1">
        <v>303758</v>
      </c>
      <c r="C3168" s="1">
        <v>120704</v>
      </c>
      <c r="D3168" s="1">
        <v>72172</v>
      </c>
      <c r="E3168" s="1">
        <v>92.48</v>
      </c>
      <c r="F3168" s="1">
        <v>93.28</v>
      </c>
      <c r="G3168" s="1">
        <v>93.7</v>
      </c>
      <c r="H3168" s="2">
        <v>52.9</v>
      </c>
      <c r="I3168" s="2">
        <v>31.5</v>
      </c>
      <c r="J3168" s="2">
        <v>90.7</v>
      </c>
      <c r="K3168" s="2">
        <v>91.2</v>
      </c>
      <c r="L3168">
        <f>SUMIFS(US!B:B,US!$D:$D,YEAR(daily!$A3168),US!$E:$E,MONTH(daily!$A3168))</f>
        <v>11533</v>
      </c>
      <c r="M3168">
        <f>SUMIFS(US!C:C,US!$D:$D,YEAR(daily!$A3168),US!$E:$E,MONTH(daily!$A3168))</f>
        <v>18705</v>
      </c>
      <c r="N3168">
        <f>SUMIFS(COT!E:E,COT!$A:$A,YEAR(daily!$A3168),COT!$B:$B,WEEKNUM(daily!$A3168))</f>
        <v>1556877</v>
      </c>
      <c r="O3168">
        <f>SUMIFS(COT!F:F,COT!$A:$A,YEAR(daily!$A3168),COT!$B:$B,WEEKNUM(daily!$A3168))</f>
        <v>366395</v>
      </c>
      <c r="P3168">
        <f>SUMIFS(COT!G:G,COT!$A:$A,YEAR(daily!$A3168),COT!$B:$B,WEEKNUM(daily!$A3168))</f>
        <v>150515</v>
      </c>
      <c r="Q3168">
        <f>SUMIFS(COT!H:H,COT!$A:$A,YEAR(daily!$A3168),COT!$B:$B,WEEKNUM(daily!$A3168))</f>
        <v>448318</v>
      </c>
      <c r="R3168">
        <f>SUMIFS(COT!I:I,COT!$A:$A,YEAR(daily!$A3168),COT!$B:$B,WEEKNUM(daily!$A3168))</f>
        <v>665573</v>
      </c>
      <c r="S3168">
        <f>SUMIFS(COT!J:J,COT!$A:$A,YEAR(daily!$A3168),COT!$B:$B,WEEKNUM(daily!$A3168))</f>
        <v>889358</v>
      </c>
      <c r="T3168">
        <f>SUMIFS(COT!K:K,COT!$A:$A,YEAR(daily!$A3168),COT!$B:$B,WEEKNUM(daily!$A3168))</f>
        <v>76591</v>
      </c>
      <c r="U3168">
        <f>SUMIFS(COT!L:L,COT!$A:$A,YEAR(daily!$A3168),COT!$B:$B,WEEKNUM(daily!$A3168))</f>
        <v>68686</v>
      </c>
      <c r="V3168">
        <f>SUMIFS(COT!M:M,COT!$A:$A,YEAR(daily!$A3168),COT!$B:$B,WEEKNUM(daily!$A3168))</f>
        <v>115</v>
      </c>
      <c r="W3168">
        <f>SUMIFS(COT!N:N,COT!$A:$A,YEAR(daily!$A3168),COT!$B:$B,WEEKNUM(daily!$A3168))</f>
        <v>96</v>
      </c>
      <c r="X3168">
        <f>SUMIFS(COT!O:O,COT!$A:$A,YEAR(daily!$A3168),COT!$B:$B,WEEKNUM(daily!$A3168))</f>
        <v>155</v>
      </c>
      <c r="Y3168">
        <f>SUMIFS(COT!P:P,COT!$A:$A,YEAR(daily!$A3168),COT!$B:$B,WEEKNUM(daily!$A3168))</f>
        <v>96</v>
      </c>
      <c r="Z3168">
        <f>SUMIFS(COT!Q:Q,COT!$A:$A,YEAR(daily!$A3168),COT!$B:$B,WEEKNUM(daily!$A3168))</f>
        <v>104</v>
      </c>
      <c r="AA3168">
        <f>SUMIFS(Saudi!B:B,Saudi!$A:$A,YEAR(daily!$A3168))</f>
        <v>1247.3979999999999</v>
      </c>
      <c r="AB3168">
        <f>SUMIFS(Saudi!C:C,Saudi!$A:$A,YEAR(daily!$A3168))</f>
        <v>917.10500000000002</v>
      </c>
      <c r="AC3168">
        <f>SUMIFS(Saudi!F:F,Saudi!$A:$A,YEAR(daily!$A3168))</f>
        <v>4333558</v>
      </c>
      <c r="AD3168">
        <f>SUMIFS(Saudi!G:G,Saudi!$A:$A,YEAR(daily!$A3168))</f>
        <v>94.208739238439748</v>
      </c>
      <c r="AE3168">
        <f>SUMIFS(Saudi!H:H,Saudi!$A:$A,YEAR(daily!$A3168))</f>
        <v>408259035.59665447</v>
      </c>
      <c r="AF3168" s="5">
        <f t="shared" si="123"/>
        <v>10</v>
      </c>
      <c r="AG3168" s="5">
        <f t="shared" si="124"/>
        <v>2012</v>
      </c>
    </row>
    <row r="3169" spans="1:33">
      <c r="A3169" s="3">
        <v>41184</v>
      </c>
      <c r="B3169" s="1">
        <v>294282</v>
      </c>
      <c r="C3169" s="1">
        <v>120863</v>
      </c>
      <c r="D3169" s="1">
        <v>71499</v>
      </c>
      <c r="E3169" s="1">
        <v>91.89</v>
      </c>
      <c r="F3169" s="1">
        <v>92.71</v>
      </c>
      <c r="G3169" s="1">
        <v>93.14</v>
      </c>
      <c r="H3169" s="2">
        <v>52.9</v>
      </c>
      <c r="I3169" s="2">
        <v>31.5</v>
      </c>
      <c r="J3169" s="2">
        <v>90.7</v>
      </c>
      <c r="K3169" s="2">
        <v>91.2</v>
      </c>
      <c r="L3169">
        <f>SUMIFS(US!B:B,US!$D:$D,YEAR(daily!$A3169),US!$E:$E,MONTH(daily!$A3169))</f>
        <v>11533</v>
      </c>
      <c r="M3169">
        <f>SUMIFS(US!C:C,US!$D:$D,YEAR(daily!$A3169),US!$E:$E,MONTH(daily!$A3169))</f>
        <v>18705</v>
      </c>
      <c r="N3169">
        <f>SUMIFS(COT!E:E,COT!$A:$A,YEAR(daily!$A3169),COT!$B:$B,WEEKNUM(daily!$A3169))</f>
        <v>1556877</v>
      </c>
      <c r="O3169">
        <f>SUMIFS(COT!F:F,COT!$A:$A,YEAR(daily!$A3169),COT!$B:$B,WEEKNUM(daily!$A3169))</f>
        <v>366395</v>
      </c>
      <c r="P3169">
        <f>SUMIFS(COT!G:G,COT!$A:$A,YEAR(daily!$A3169),COT!$B:$B,WEEKNUM(daily!$A3169))</f>
        <v>150515</v>
      </c>
      <c r="Q3169">
        <f>SUMIFS(COT!H:H,COT!$A:$A,YEAR(daily!$A3169),COT!$B:$B,WEEKNUM(daily!$A3169))</f>
        <v>448318</v>
      </c>
      <c r="R3169">
        <f>SUMIFS(COT!I:I,COT!$A:$A,YEAR(daily!$A3169),COT!$B:$B,WEEKNUM(daily!$A3169))</f>
        <v>665573</v>
      </c>
      <c r="S3169">
        <f>SUMIFS(COT!J:J,COT!$A:$A,YEAR(daily!$A3169),COT!$B:$B,WEEKNUM(daily!$A3169))</f>
        <v>889358</v>
      </c>
      <c r="T3169">
        <f>SUMIFS(COT!K:K,COT!$A:$A,YEAR(daily!$A3169),COT!$B:$B,WEEKNUM(daily!$A3169))</f>
        <v>76591</v>
      </c>
      <c r="U3169">
        <f>SUMIFS(COT!L:L,COT!$A:$A,YEAR(daily!$A3169),COT!$B:$B,WEEKNUM(daily!$A3169))</f>
        <v>68686</v>
      </c>
      <c r="V3169">
        <f>SUMIFS(COT!M:M,COT!$A:$A,YEAR(daily!$A3169),COT!$B:$B,WEEKNUM(daily!$A3169))</f>
        <v>115</v>
      </c>
      <c r="W3169">
        <f>SUMIFS(COT!N:N,COT!$A:$A,YEAR(daily!$A3169),COT!$B:$B,WEEKNUM(daily!$A3169))</f>
        <v>96</v>
      </c>
      <c r="X3169">
        <f>SUMIFS(COT!O:O,COT!$A:$A,YEAR(daily!$A3169),COT!$B:$B,WEEKNUM(daily!$A3169))</f>
        <v>155</v>
      </c>
      <c r="Y3169">
        <f>SUMIFS(COT!P:P,COT!$A:$A,YEAR(daily!$A3169),COT!$B:$B,WEEKNUM(daily!$A3169))</f>
        <v>96</v>
      </c>
      <c r="Z3169">
        <f>SUMIFS(COT!Q:Q,COT!$A:$A,YEAR(daily!$A3169),COT!$B:$B,WEEKNUM(daily!$A3169))</f>
        <v>104</v>
      </c>
      <c r="AA3169">
        <f>SUMIFS(Saudi!B:B,Saudi!$A:$A,YEAR(daily!$A3169))</f>
        <v>1247.3979999999999</v>
      </c>
      <c r="AB3169">
        <f>SUMIFS(Saudi!C:C,Saudi!$A:$A,YEAR(daily!$A3169))</f>
        <v>917.10500000000002</v>
      </c>
      <c r="AC3169">
        <f>SUMIFS(Saudi!F:F,Saudi!$A:$A,YEAR(daily!$A3169))</f>
        <v>4333558</v>
      </c>
      <c r="AD3169">
        <f>SUMIFS(Saudi!G:G,Saudi!$A:$A,YEAR(daily!$A3169))</f>
        <v>94.208739238439748</v>
      </c>
      <c r="AE3169">
        <f>SUMIFS(Saudi!H:H,Saudi!$A:$A,YEAR(daily!$A3169))</f>
        <v>408259035.59665447</v>
      </c>
      <c r="AF3169" s="5">
        <f t="shared" si="123"/>
        <v>10</v>
      </c>
      <c r="AG3169" s="5">
        <f t="shared" si="124"/>
        <v>2012</v>
      </c>
    </row>
    <row r="3170" spans="1:33">
      <c r="A3170" s="3">
        <v>41185</v>
      </c>
      <c r="B3170" s="1">
        <v>295050</v>
      </c>
      <c r="C3170" s="1">
        <v>121630</v>
      </c>
      <c r="D3170" s="1">
        <v>72312</v>
      </c>
      <c r="E3170" s="1">
        <v>88.14</v>
      </c>
      <c r="F3170" s="1">
        <v>88.97</v>
      </c>
      <c r="G3170" s="1">
        <v>89.41</v>
      </c>
      <c r="H3170" s="2">
        <v>52.9</v>
      </c>
      <c r="I3170" s="2">
        <v>31.5</v>
      </c>
      <c r="J3170" s="2">
        <v>90.7</v>
      </c>
      <c r="K3170" s="2">
        <v>91.2</v>
      </c>
      <c r="L3170">
        <f>SUMIFS(US!B:B,US!$D:$D,YEAR(daily!$A3170),US!$E:$E,MONTH(daily!$A3170))</f>
        <v>11533</v>
      </c>
      <c r="M3170">
        <f>SUMIFS(US!C:C,US!$D:$D,YEAR(daily!$A3170),US!$E:$E,MONTH(daily!$A3170))</f>
        <v>18705</v>
      </c>
      <c r="N3170">
        <f>SUMIFS(COT!E:E,COT!$A:$A,YEAR(daily!$A3170),COT!$B:$B,WEEKNUM(daily!$A3170))</f>
        <v>1556877</v>
      </c>
      <c r="O3170">
        <f>SUMIFS(COT!F:F,COT!$A:$A,YEAR(daily!$A3170),COT!$B:$B,WEEKNUM(daily!$A3170))</f>
        <v>366395</v>
      </c>
      <c r="P3170">
        <f>SUMIFS(COT!G:G,COT!$A:$A,YEAR(daily!$A3170),COT!$B:$B,WEEKNUM(daily!$A3170))</f>
        <v>150515</v>
      </c>
      <c r="Q3170">
        <f>SUMIFS(COT!H:H,COT!$A:$A,YEAR(daily!$A3170),COT!$B:$B,WEEKNUM(daily!$A3170))</f>
        <v>448318</v>
      </c>
      <c r="R3170">
        <f>SUMIFS(COT!I:I,COT!$A:$A,YEAR(daily!$A3170),COT!$B:$B,WEEKNUM(daily!$A3170))</f>
        <v>665573</v>
      </c>
      <c r="S3170">
        <f>SUMIFS(COT!J:J,COT!$A:$A,YEAR(daily!$A3170),COT!$B:$B,WEEKNUM(daily!$A3170))</f>
        <v>889358</v>
      </c>
      <c r="T3170">
        <f>SUMIFS(COT!K:K,COT!$A:$A,YEAR(daily!$A3170),COT!$B:$B,WEEKNUM(daily!$A3170))</f>
        <v>76591</v>
      </c>
      <c r="U3170">
        <f>SUMIFS(COT!L:L,COT!$A:$A,YEAR(daily!$A3170),COT!$B:$B,WEEKNUM(daily!$A3170))</f>
        <v>68686</v>
      </c>
      <c r="V3170">
        <f>SUMIFS(COT!M:M,COT!$A:$A,YEAR(daily!$A3170),COT!$B:$B,WEEKNUM(daily!$A3170))</f>
        <v>115</v>
      </c>
      <c r="W3170">
        <f>SUMIFS(COT!N:N,COT!$A:$A,YEAR(daily!$A3170),COT!$B:$B,WEEKNUM(daily!$A3170))</f>
        <v>96</v>
      </c>
      <c r="X3170">
        <f>SUMIFS(COT!O:O,COT!$A:$A,YEAR(daily!$A3170),COT!$B:$B,WEEKNUM(daily!$A3170))</f>
        <v>155</v>
      </c>
      <c r="Y3170">
        <f>SUMIFS(COT!P:P,COT!$A:$A,YEAR(daily!$A3170),COT!$B:$B,WEEKNUM(daily!$A3170))</f>
        <v>96</v>
      </c>
      <c r="Z3170">
        <f>SUMIFS(COT!Q:Q,COT!$A:$A,YEAR(daily!$A3170),COT!$B:$B,WEEKNUM(daily!$A3170))</f>
        <v>104</v>
      </c>
      <c r="AA3170">
        <f>SUMIFS(Saudi!B:B,Saudi!$A:$A,YEAR(daily!$A3170))</f>
        <v>1247.3979999999999</v>
      </c>
      <c r="AB3170">
        <f>SUMIFS(Saudi!C:C,Saudi!$A:$A,YEAR(daily!$A3170))</f>
        <v>917.10500000000002</v>
      </c>
      <c r="AC3170">
        <f>SUMIFS(Saudi!F:F,Saudi!$A:$A,YEAR(daily!$A3170))</f>
        <v>4333558</v>
      </c>
      <c r="AD3170">
        <f>SUMIFS(Saudi!G:G,Saudi!$A:$A,YEAR(daily!$A3170))</f>
        <v>94.208739238439748</v>
      </c>
      <c r="AE3170">
        <f>SUMIFS(Saudi!H:H,Saudi!$A:$A,YEAR(daily!$A3170))</f>
        <v>408259035.59665447</v>
      </c>
      <c r="AF3170" s="5">
        <f t="shared" si="123"/>
        <v>10</v>
      </c>
      <c r="AG3170" s="5">
        <f t="shared" si="124"/>
        <v>2012</v>
      </c>
    </row>
    <row r="3171" spans="1:33">
      <c r="A3171" s="3">
        <v>41186</v>
      </c>
      <c r="B3171" s="1">
        <v>272776</v>
      </c>
      <c r="C3171" s="1">
        <v>118905</v>
      </c>
      <c r="D3171" s="1">
        <v>71538</v>
      </c>
      <c r="E3171" s="1">
        <v>91.71</v>
      </c>
      <c r="F3171" s="1">
        <v>92.48</v>
      </c>
      <c r="G3171" s="1">
        <v>92.9</v>
      </c>
      <c r="H3171" s="2">
        <v>52.9</v>
      </c>
      <c r="I3171" s="2">
        <v>31.5</v>
      </c>
      <c r="J3171" s="2">
        <v>90.7</v>
      </c>
      <c r="K3171" s="2">
        <v>91.2</v>
      </c>
      <c r="L3171">
        <f>SUMIFS(US!B:B,US!$D:$D,YEAR(daily!$A3171),US!$E:$E,MONTH(daily!$A3171))</f>
        <v>11533</v>
      </c>
      <c r="M3171">
        <f>SUMIFS(US!C:C,US!$D:$D,YEAR(daily!$A3171),US!$E:$E,MONTH(daily!$A3171))</f>
        <v>18705</v>
      </c>
      <c r="N3171">
        <f>SUMIFS(COT!E:E,COT!$A:$A,YEAR(daily!$A3171),COT!$B:$B,WEEKNUM(daily!$A3171))</f>
        <v>1556877</v>
      </c>
      <c r="O3171">
        <f>SUMIFS(COT!F:F,COT!$A:$A,YEAR(daily!$A3171),COT!$B:$B,WEEKNUM(daily!$A3171))</f>
        <v>366395</v>
      </c>
      <c r="P3171">
        <f>SUMIFS(COT!G:G,COT!$A:$A,YEAR(daily!$A3171),COT!$B:$B,WEEKNUM(daily!$A3171))</f>
        <v>150515</v>
      </c>
      <c r="Q3171">
        <f>SUMIFS(COT!H:H,COT!$A:$A,YEAR(daily!$A3171),COT!$B:$B,WEEKNUM(daily!$A3171))</f>
        <v>448318</v>
      </c>
      <c r="R3171">
        <f>SUMIFS(COT!I:I,COT!$A:$A,YEAR(daily!$A3171),COT!$B:$B,WEEKNUM(daily!$A3171))</f>
        <v>665573</v>
      </c>
      <c r="S3171">
        <f>SUMIFS(COT!J:J,COT!$A:$A,YEAR(daily!$A3171),COT!$B:$B,WEEKNUM(daily!$A3171))</f>
        <v>889358</v>
      </c>
      <c r="T3171">
        <f>SUMIFS(COT!K:K,COT!$A:$A,YEAR(daily!$A3171),COT!$B:$B,WEEKNUM(daily!$A3171))</f>
        <v>76591</v>
      </c>
      <c r="U3171">
        <f>SUMIFS(COT!L:L,COT!$A:$A,YEAR(daily!$A3171),COT!$B:$B,WEEKNUM(daily!$A3171))</f>
        <v>68686</v>
      </c>
      <c r="V3171">
        <f>SUMIFS(COT!M:M,COT!$A:$A,YEAR(daily!$A3171),COT!$B:$B,WEEKNUM(daily!$A3171))</f>
        <v>115</v>
      </c>
      <c r="W3171">
        <f>SUMIFS(COT!N:N,COT!$A:$A,YEAR(daily!$A3171),COT!$B:$B,WEEKNUM(daily!$A3171))</f>
        <v>96</v>
      </c>
      <c r="X3171">
        <f>SUMIFS(COT!O:O,COT!$A:$A,YEAR(daily!$A3171),COT!$B:$B,WEEKNUM(daily!$A3171))</f>
        <v>155</v>
      </c>
      <c r="Y3171">
        <f>SUMIFS(COT!P:P,COT!$A:$A,YEAR(daily!$A3171),COT!$B:$B,WEEKNUM(daily!$A3171))</f>
        <v>96</v>
      </c>
      <c r="Z3171">
        <f>SUMIFS(COT!Q:Q,COT!$A:$A,YEAR(daily!$A3171),COT!$B:$B,WEEKNUM(daily!$A3171))</f>
        <v>104</v>
      </c>
      <c r="AA3171">
        <f>SUMIFS(Saudi!B:B,Saudi!$A:$A,YEAR(daily!$A3171))</f>
        <v>1247.3979999999999</v>
      </c>
      <c r="AB3171">
        <f>SUMIFS(Saudi!C:C,Saudi!$A:$A,YEAR(daily!$A3171))</f>
        <v>917.10500000000002</v>
      </c>
      <c r="AC3171">
        <f>SUMIFS(Saudi!F:F,Saudi!$A:$A,YEAR(daily!$A3171))</f>
        <v>4333558</v>
      </c>
      <c r="AD3171">
        <f>SUMIFS(Saudi!G:G,Saudi!$A:$A,YEAR(daily!$A3171))</f>
        <v>94.208739238439748</v>
      </c>
      <c r="AE3171">
        <f>SUMIFS(Saudi!H:H,Saudi!$A:$A,YEAR(daily!$A3171))</f>
        <v>408259035.59665447</v>
      </c>
      <c r="AF3171" s="5">
        <f t="shared" si="123"/>
        <v>10</v>
      </c>
      <c r="AG3171" s="5">
        <f t="shared" si="124"/>
        <v>2012</v>
      </c>
    </row>
    <row r="3172" spans="1:33">
      <c r="A3172" s="3">
        <v>41187</v>
      </c>
      <c r="B3172" s="1">
        <v>263116</v>
      </c>
      <c r="C3172" s="1">
        <v>123594</v>
      </c>
      <c r="D3172" s="1">
        <v>69697</v>
      </c>
      <c r="E3172" s="1">
        <v>89.88</v>
      </c>
      <c r="F3172" s="1">
        <v>90.71</v>
      </c>
      <c r="G3172" s="1">
        <v>91.16</v>
      </c>
      <c r="H3172" s="2">
        <v>52.9</v>
      </c>
      <c r="I3172" s="2">
        <v>31.5</v>
      </c>
      <c r="J3172" s="2">
        <v>90.7</v>
      </c>
      <c r="K3172" s="2">
        <v>91.2</v>
      </c>
      <c r="L3172">
        <f>SUMIFS(US!B:B,US!$D:$D,YEAR(daily!$A3172),US!$E:$E,MONTH(daily!$A3172))</f>
        <v>11533</v>
      </c>
      <c r="M3172">
        <f>SUMIFS(US!C:C,US!$D:$D,YEAR(daily!$A3172),US!$E:$E,MONTH(daily!$A3172))</f>
        <v>18705</v>
      </c>
      <c r="N3172">
        <f>SUMIFS(COT!E:E,COT!$A:$A,YEAR(daily!$A3172),COT!$B:$B,WEEKNUM(daily!$A3172))</f>
        <v>1556877</v>
      </c>
      <c r="O3172">
        <f>SUMIFS(COT!F:F,COT!$A:$A,YEAR(daily!$A3172),COT!$B:$B,WEEKNUM(daily!$A3172))</f>
        <v>366395</v>
      </c>
      <c r="P3172">
        <f>SUMIFS(COT!G:G,COT!$A:$A,YEAR(daily!$A3172),COT!$B:$B,WEEKNUM(daily!$A3172))</f>
        <v>150515</v>
      </c>
      <c r="Q3172">
        <f>SUMIFS(COT!H:H,COT!$A:$A,YEAR(daily!$A3172),COT!$B:$B,WEEKNUM(daily!$A3172))</f>
        <v>448318</v>
      </c>
      <c r="R3172">
        <f>SUMIFS(COT!I:I,COT!$A:$A,YEAR(daily!$A3172),COT!$B:$B,WEEKNUM(daily!$A3172))</f>
        <v>665573</v>
      </c>
      <c r="S3172">
        <f>SUMIFS(COT!J:J,COT!$A:$A,YEAR(daily!$A3172),COT!$B:$B,WEEKNUM(daily!$A3172))</f>
        <v>889358</v>
      </c>
      <c r="T3172">
        <f>SUMIFS(COT!K:K,COT!$A:$A,YEAR(daily!$A3172),COT!$B:$B,WEEKNUM(daily!$A3172))</f>
        <v>76591</v>
      </c>
      <c r="U3172">
        <f>SUMIFS(COT!L:L,COT!$A:$A,YEAR(daily!$A3172),COT!$B:$B,WEEKNUM(daily!$A3172))</f>
        <v>68686</v>
      </c>
      <c r="V3172">
        <f>SUMIFS(COT!M:M,COT!$A:$A,YEAR(daily!$A3172),COT!$B:$B,WEEKNUM(daily!$A3172))</f>
        <v>115</v>
      </c>
      <c r="W3172">
        <f>SUMIFS(COT!N:N,COT!$A:$A,YEAR(daily!$A3172),COT!$B:$B,WEEKNUM(daily!$A3172))</f>
        <v>96</v>
      </c>
      <c r="X3172">
        <f>SUMIFS(COT!O:O,COT!$A:$A,YEAR(daily!$A3172),COT!$B:$B,WEEKNUM(daily!$A3172))</f>
        <v>155</v>
      </c>
      <c r="Y3172">
        <f>SUMIFS(COT!P:P,COT!$A:$A,YEAR(daily!$A3172),COT!$B:$B,WEEKNUM(daily!$A3172))</f>
        <v>96</v>
      </c>
      <c r="Z3172">
        <f>SUMIFS(COT!Q:Q,COT!$A:$A,YEAR(daily!$A3172),COT!$B:$B,WEEKNUM(daily!$A3172))</f>
        <v>104</v>
      </c>
      <c r="AA3172">
        <f>SUMIFS(Saudi!B:B,Saudi!$A:$A,YEAR(daily!$A3172))</f>
        <v>1247.3979999999999</v>
      </c>
      <c r="AB3172">
        <f>SUMIFS(Saudi!C:C,Saudi!$A:$A,YEAR(daily!$A3172))</f>
        <v>917.10500000000002</v>
      </c>
      <c r="AC3172">
        <f>SUMIFS(Saudi!F:F,Saudi!$A:$A,YEAR(daily!$A3172))</f>
        <v>4333558</v>
      </c>
      <c r="AD3172">
        <f>SUMIFS(Saudi!G:G,Saudi!$A:$A,YEAR(daily!$A3172))</f>
        <v>94.208739238439748</v>
      </c>
      <c r="AE3172">
        <f>SUMIFS(Saudi!H:H,Saudi!$A:$A,YEAR(daily!$A3172))</f>
        <v>408259035.59665447</v>
      </c>
      <c r="AF3172" s="5">
        <f t="shared" si="123"/>
        <v>10</v>
      </c>
      <c r="AG3172" s="5">
        <f t="shared" si="124"/>
        <v>2012</v>
      </c>
    </row>
    <row r="3173" spans="1:33">
      <c r="A3173" s="3">
        <v>41190</v>
      </c>
      <c r="B3173" s="1">
        <v>239723</v>
      </c>
      <c r="C3173" s="1">
        <v>126985</v>
      </c>
      <c r="D3173" s="1">
        <v>67814</v>
      </c>
      <c r="E3173" s="1">
        <v>89.33</v>
      </c>
      <c r="F3173" s="1">
        <v>90.18</v>
      </c>
      <c r="G3173" s="1">
        <v>90.63</v>
      </c>
      <c r="H3173" s="2">
        <v>52.9</v>
      </c>
      <c r="I3173" s="2">
        <v>31.5</v>
      </c>
      <c r="J3173" s="2">
        <v>90.7</v>
      </c>
      <c r="K3173" s="2">
        <v>91.2</v>
      </c>
      <c r="L3173">
        <f>SUMIFS(US!B:B,US!$D:$D,YEAR(daily!$A3173),US!$E:$E,MONTH(daily!$A3173))</f>
        <v>11533</v>
      </c>
      <c r="M3173">
        <f>SUMIFS(US!C:C,US!$D:$D,YEAR(daily!$A3173),US!$E:$E,MONTH(daily!$A3173))</f>
        <v>18705</v>
      </c>
      <c r="N3173">
        <f>SUMIFS(COT!E:E,COT!$A:$A,YEAR(daily!$A3173),COT!$B:$B,WEEKNUM(daily!$A3173))</f>
        <v>1542886</v>
      </c>
      <c r="O3173">
        <f>SUMIFS(COT!F:F,COT!$A:$A,YEAR(daily!$A3173),COT!$B:$B,WEEKNUM(daily!$A3173))</f>
        <v>367337</v>
      </c>
      <c r="P3173">
        <f>SUMIFS(COT!G:G,COT!$A:$A,YEAR(daily!$A3173),COT!$B:$B,WEEKNUM(daily!$A3173))</f>
        <v>153739</v>
      </c>
      <c r="Q3173">
        <f>SUMIFS(COT!H:H,COT!$A:$A,YEAR(daily!$A3173),COT!$B:$B,WEEKNUM(daily!$A3173))</f>
        <v>460237</v>
      </c>
      <c r="R3173">
        <f>SUMIFS(COT!I:I,COT!$A:$A,YEAR(daily!$A3173),COT!$B:$B,WEEKNUM(daily!$A3173))</f>
        <v>637207</v>
      </c>
      <c r="S3173">
        <f>SUMIFS(COT!J:J,COT!$A:$A,YEAR(daily!$A3173),COT!$B:$B,WEEKNUM(daily!$A3173))</f>
        <v>854229</v>
      </c>
      <c r="T3173">
        <f>SUMIFS(COT!K:K,COT!$A:$A,YEAR(daily!$A3173),COT!$B:$B,WEEKNUM(daily!$A3173))</f>
        <v>78105</v>
      </c>
      <c r="U3173">
        <f>SUMIFS(COT!L:L,COT!$A:$A,YEAR(daily!$A3173),COT!$B:$B,WEEKNUM(daily!$A3173))</f>
        <v>74681</v>
      </c>
      <c r="V3173">
        <f>SUMIFS(COT!M:M,COT!$A:$A,YEAR(daily!$A3173),COT!$B:$B,WEEKNUM(daily!$A3173))</f>
        <v>125</v>
      </c>
      <c r="W3173">
        <f>SUMIFS(COT!N:N,COT!$A:$A,YEAR(daily!$A3173),COT!$B:$B,WEEKNUM(daily!$A3173))</f>
        <v>85</v>
      </c>
      <c r="X3173">
        <f>SUMIFS(COT!O:O,COT!$A:$A,YEAR(daily!$A3173),COT!$B:$B,WEEKNUM(daily!$A3173))</f>
        <v>152</v>
      </c>
      <c r="Y3173">
        <f>SUMIFS(COT!P:P,COT!$A:$A,YEAR(daily!$A3173),COT!$B:$B,WEEKNUM(daily!$A3173))</f>
        <v>89</v>
      </c>
      <c r="Z3173">
        <f>SUMIFS(COT!Q:Q,COT!$A:$A,YEAR(daily!$A3173),COT!$B:$B,WEEKNUM(daily!$A3173))</f>
        <v>100</v>
      </c>
      <c r="AA3173">
        <f>SUMIFS(Saudi!B:B,Saudi!$A:$A,YEAR(daily!$A3173))</f>
        <v>1247.3979999999999</v>
      </c>
      <c r="AB3173">
        <f>SUMIFS(Saudi!C:C,Saudi!$A:$A,YEAR(daily!$A3173))</f>
        <v>917.10500000000002</v>
      </c>
      <c r="AC3173">
        <f>SUMIFS(Saudi!F:F,Saudi!$A:$A,YEAR(daily!$A3173))</f>
        <v>4333558</v>
      </c>
      <c r="AD3173">
        <f>SUMIFS(Saudi!G:G,Saudi!$A:$A,YEAR(daily!$A3173))</f>
        <v>94.208739238439748</v>
      </c>
      <c r="AE3173">
        <f>SUMIFS(Saudi!H:H,Saudi!$A:$A,YEAR(daily!$A3173))</f>
        <v>408259035.59665447</v>
      </c>
      <c r="AF3173" s="5">
        <f t="shared" si="123"/>
        <v>10</v>
      </c>
      <c r="AG3173" s="5">
        <f t="shared" si="124"/>
        <v>2012</v>
      </c>
    </row>
    <row r="3174" spans="1:33">
      <c r="A3174" s="3">
        <v>41191</v>
      </c>
      <c r="B3174" s="1">
        <v>208692</v>
      </c>
      <c r="C3174" s="1">
        <v>131379</v>
      </c>
      <c r="D3174" s="1">
        <v>68085</v>
      </c>
      <c r="E3174" s="1">
        <v>92.39</v>
      </c>
      <c r="F3174" s="1">
        <v>93.25</v>
      </c>
      <c r="G3174" s="1">
        <v>93.72</v>
      </c>
      <c r="H3174" s="2">
        <v>52.9</v>
      </c>
      <c r="I3174" s="2">
        <v>31.5</v>
      </c>
      <c r="J3174" s="2">
        <v>90.7</v>
      </c>
      <c r="K3174" s="2">
        <v>91.2</v>
      </c>
      <c r="L3174">
        <f>SUMIFS(US!B:B,US!$D:$D,YEAR(daily!$A3174),US!$E:$E,MONTH(daily!$A3174))</f>
        <v>11533</v>
      </c>
      <c r="M3174">
        <f>SUMIFS(US!C:C,US!$D:$D,YEAR(daily!$A3174),US!$E:$E,MONTH(daily!$A3174))</f>
        <v>18705</v>
      </c>
      <c r="N3174">
        <f>SUMIFS(COT!E:E,COT!$A:$A,YEAR(daily!$A3174),COT!$B:$B,WEEKNUM(daily!$A3174))</f>
        <v>1542886</v>
      </c>
      <c r="O3174">
        <f>SUMIFS(COT!F:F,COT!$A:$A,YEAR(daily!$A3174),COT!$B:$B,WEEKNUM(daily!$A3174))</f>
        <v>367337</v>
      </c>
      <c r="P3174">
        <f>SUMIFS(COT!G:G,COT!$A:$A,YEAR(daily!$A3174),COT!$B:$B,WEEKNUM(daily!$A3174))</f>
        <v>153739</v>
      </c>
      <c r="Q3174">
        <f>SUMIFS(COT!H:H,COT!$A:$A,YEAR(daily!$A3174),COT!$B:$B,WEEKNUM(daily!$A3174))</f>
        <v>460237</v>
      </c>
      <c r="R3174">
        <f>SUMIFS(COT!I:I,COT!$A:$A,YEAR(daily!$A3174),COT!$B:$B,WEEKNUM(daily!$A3174))</f>
        <v>637207</v>
      </c>
      <c r="S3174">
        <f>SUMIFS(COT!J:J,COT!$A:$A,YEAR(daily!$A3174),COT!$B:$B,WEEKNUM(daily!$A3174))</f>
        <v>854229</v>
      </c>
      <c r="T3174">
        <f>SUMIFS(COT!K:K,COT!$A:$A,YEAR(daily!$A3174),COT!$B:$B,WEEKNUM(daily!$A3174))</f>
        <v>78105</v>
      </c>
      <c r="U3174">
        <f>SUMIFS(COT!L:L,COT!$A:$A,YEAR(daily!$A3174),COT!$B:$B,WEEKNUM(daily!$A3174))</f>
        <v>74681</v>
      </c>
      <c r="V3174">
        <f>SUMIFS(COT!M:M,COT!$A:$A,YEAR(daily!$A3174),COT!$B:$B,WEEKNUM(daily!$A3174))</f>
        <v>125</v>
      </c>
      <c r="W3174">
        <f>SUMIFS(COT!N:N,COT!$A:$A,YEAR(daily!$A3174),COT!$B:$B,WEEKNUM(daily!$A3174))</f>
        <v>85</v>
      </c>
      <c r="X3174">
        <f>SUMIFS(COT!O:O,COT!$A:$A,YEAR(daily!$A3174),COT!$B:$B,WEEKNUM(daily!$A3174))</f>
        <v>152</v>
      </c>
      <c r="Y3174">
        <f>SUMIFS(COT!P:P,COT!$A:$A,YEAR(daily!$A3174),COT!$B:$B,WEEKNUM(daily!$A3174))</f>
        <v>89</v>
      </c>
      <c r="Z3174">
        <f>SUMIFS(COT!Q:Q,COT!$A:$A,YEAR(daily!$A3174),COT!$B:$B,WEEKNUM(daily!$A3174))</f>
        <v>100</v>
      </c>
      <c r="AA3174">
        <f>SUMIFS(Saudi!B:B,Saudi!$A:$A,YEAR(daily!$A3174))</f>
        <v>1247.3979999999999</v>
      </c>
      <c r="AB3174">
        <f>SUMIFS(Saudi!C:C,Saudi!$A:$A,YEAR(daily!$A3174))</f>
        <v>917.10500000000002</v>
      </c>
      <c r="AC3174">
        <f>SUMIFS(Saudi!F:F,Saudi!$A:$A,YEAR(daily!$A3174))</f>
        <v>4333558</v>
      </c>
      <c r="AD3174">
        <f>SUMIFS(Saudi!G:G,Saudi!$A:$A,YEAR(daily!$A3174))</f>
        <v>94.208739238439748</v>
      </c>
      <c r="AE3174">
        <f>SUMIFS(Saudi!H:H,Saudi!$A:$A,YEAR(daily!$A3174))</f>
        <v>408259035.59665447</v>
      </c>
      <c r="AF3174" s="5">
        <f t="shared" si="123"/>
        <v>10</v>
      </c>
      <c r="AG3174" s="5">
        <f t="shared" si="124"/>
        <v>2012</v>
      </c>
    </row>
    <row r="3175" spans="1:33">
      <c r="A3175" s="3">
        <v>41192</v>
      </c>
      <c r="B3175" s="1">
        <v>192579</v>
      </c>
      <c r="C3175" s="1">
        <v>140939</v>
      </c>
      <c r="D3175" s="1">
        <v>66160</v>
      </c>
      <c r="E3175" s="1">
        <v>91.25</v>
      </c>
      <c r="F3175" s="1">
        <v>92.11</v>
      </c>
      <c r="G3175" s="1">
        <v>92.58</v>
      </c>
      <c r="H3175" s="2">
        <v>52.9</v>
      </c>
      <c r="I3175" s="2">
        <v>31.5</v>
      </c>
      <c r="J3175" s="2">
        <v>90.7</v>
      </c>
      <c r="K3175" s="2">
        <v>91.2</v>
      </c>
      <c r="L3175">
        <f>SUMIFS(US!B:B,US!$D:$D,YEAR(daily!$A3175),US!$E:$E,MONTH(daily!$A3175))</f>
        <v>11533</v>
      </c>
      <c r="M3175">
        <f>SUMIFS(US!C:C,US!$D:$D,YEAR(daily!$A3175),US!$E:$E,MONTH(daily!$A3175))</f>
        <v>18705</v>
      </c>
      <c r="N3175">
        <f>SUMIFS(COT!E:E,COT!$A:$A,YEAR(daily!$A3175),COT!$B:$B,WEEKNUM(daily!$A3175))</f>
        <v>1542886</v>
      </c>
      <c r="O3175">
        <f>SUMIFS(COT!F:F,COT!$A:$A,YEAR(daily!$A3175),COT!$B:$B,WEEKNUM(daily!$A3175))</f>
        <v>367337</v>
      </c>
      <c r="P3175">
        <f>SUMIFS(COT!G:G,COT!$A:$A,YEAR(daily!$A3175),COT!$B:$B,WEEKNUM(daily!$A3175))</f>
        <v>153739</v>
      </c>
      <c r="Q3175">
        <f>SUMIFS(COT!H:H,COT!$A:$A,YEAR(daily!$A3175),COT!$B:$B,WEEKNUM(daily!$A3175))</f>
        <v>460237</v>
      </c>
      <c r="R3175">
        <f>SUMIFS(COT!I:I,COT!$A:$A,YEAR(daily!$A3175),COT!$B:$B,WEEKNUM(daily!$A3175))</f>
        <v>637207</v>
      </c>
      <c r="S3175">
        <f>SUMIFS(COT!J:J,COT!$A:$A,YEAR(daily!$A3175),COT!$B:$B,WEEKNUM(daily!$A3175))</f>
        <v>854229</v>
      </c>
      <c r="T3175">
        <f>SUMIFS(COT!K:K,COT!$A:$A,YEAR(daily!$A3175),COT!$B:$B,WEEKNUM(daily!$A3175))</f>
        <v>78105</v>
      </c>
      <c r="U3175">
        <f>SUMIFS(COT!L:L,COT!$A:$A,YEAR(daily!$A3175),COT!$B:$B,WEEKNUM(daily!$A3175))</f>
        <v>74681</v>
      </c>
      <c r="V3175">
        <f>SUMIFS(COT!M:M,COT!$A:$A,YEAR(daily!$A3175),COT!$B:$B,WEEKNUM(daily!$A3175))</f>
        <v>125</v>
      </c>
      <c r="W3175">
        <f>SUMIFS(COT!N:N,COT!$A:$A,YEAR(daily!$A3175),COT!$B:$B,WEEKNUM(daily!$A3175))</f>
        <v>85</v>
      </c>
      <c r="X3175">
        <f>SUMIFS(COT!O:O,COT!$A:$A,YEAR(daily!$A3175),COT!$B:$B,WEEKNUM(daily!$A3175))</f>
        <v>152</v>
      </c>
      <c r="Y3175">
        <f>SUMIFS(COT!P:P,COT!$A:$A,YEAR(daily!$A3175),COT!$B:$B,WEEKNUM(daily!$A3175))</f>
        <v>89</v>
      </c>
      <c r="Z3175">
        <f>SUMIFS(COT!Q:Q,COT!$A:$A,YEAR(daily!$A3175),COT!$B:$B,WEEKNUM(daily!$A3175))</f>
        <v>100</v>
      </c>
      <c r="AA3175">
        <f>SUMIFS(Saudi!B:B,Saudi!$A:$A,YEAR(daily!$A3175))</f>
        <v>1247.3979999999999</v>
      </c>
      <c r="AB3175">
        <f>SUMIFS(Saudi!C:C,Saudi!$A:$A,YEAR(daily!$A3175))</f>
        <v>917.10500000000002</v>
      </c>
      <c r="AC3175">
        <f>SUMIFS(Saudi!F:F,Saudi!$A:$A,YEAR(daily!$A3175))</f>
        <v>4333558</v>
      </c>
      <c r="AD3175">
        <f>SUMIFS(Saudi!G:G,Saudi!$A:$A,YEAR(daily!$A3175))</f>
        <v>94.208739238439748</v>
      </c>
      <c r="AE3175">
        <f>SUMIFS(Saudi!H:H,Saudi!$A:$A,YEAR(daily!$A3175))</f>
        <v>408259035.59665447</v>
      </c>
      <c r="AF3175" s="5">
        <f t="shared" si="123"/>
        <v>10</v>
      </c>
      <c r="AG3175" s="5">
        <f t="shared" si="124"/>
        <v>2012</v>
      </c>
    </row>
    <row r="3176" spans="1:33">
      <c r="A3176" s="3">
        <v>41193</v>
      </c>
      <c r="B3176" s="1">
        <v>163807</v>
      </c>
      <c r="C3176" s="1">
        <v>149372</v>
      </c>
      <c r="D3176" s="1">
        <v>65714</v>
      </c>
      <c r="E3176" s="1">
        <v>92.07</v>
      </c>
      <c r="F3176" s="1">
        <v>92.99</v>
      </c>
      <c r="G3176" s="1">
        <v>93.47</v>
      </c>
      <c r="H3176" s="2">
        <v>52.9</v>
      </c>
      <c r="I3176" s="2">
        <v>31.5</v>
      </c>
      <c r="J3176" s="2">
        <v>90.7</v>
      </c>
      <c r="K3176" s="2">
        <v>91.2</v>
      </c>
      <c r="L3176">
        <f>SUMIFS(US!B:B,US!$D:$D,YEAR(daily!$A3176),US!$E:$E,MONTH(daily!$A3176))</f>
        <v>11533</v>
      </c>
      <c r="M3176">
        <f>SUMIFS(US!C:C,US!$D:$D,YEAR(daily!$A3176),US!$E:$E,MONTH(daily!$A3176))</f>
        <v>18705</v>
      </c>
      <c r="N3176">
        <f>SUMIFS(COT!E:E,COT!$A:$A,YEAR(daily!$A3176),COT!$B:$B,WEEKNUM(daily!$A3176))</f>
        <v>1542886</v>
      </c>
      <c r="O3176">
        <f>SUMIFS(COT!F:F,COT!$A:$A,YEAR(daily!$A3176),COT!$B:$B,WEEKNUM(daily!$A3176))</f>
        <v>367337</v>
      </c>
      <c r="P3176">
        <f>SUMIFS(COT!G:G,COT!$A:$A,YEAR(daily!$A3176),COT!$B:$B,WEEKNUM(daily!$A3176))</f>
        <v>153739</v>
      </c>
      <c r="Q3176">
        <f>SUMIFS(COT!H:H,COT!$A:$A,YEAR(daily!$A3176),COT!$B:$B,WEEKNUM(daily!$A3176))</f>
        <v>460237</v>
      </c>
      <c r="R3176">
        <f>SUMIFS(COT!I:I,COT!$A:$A,YEAR(daily!$A3176),COT!$B:$B,WEEKNUM(daily!$A3176))</f>
        <v>637207</v>
      </c>
      <c r="S3176">
        <f>SUMIFS(COT!J:J,COT!$A:$A,YEAR(daily!$A3176),COT!$B:$B,WEEKNUM(daily!$A3176))</f>
        <v>854229</v>
      </c>
      <c r="T3176">
        <f>SUMIFS(COT!K:K,COT!$A:$A,YEAR(daily!$A3176),COT!$B:$B,WEEKNUM(daily!$A3176))</f>
        <v>78105</v>
      </c>
      <c r="U3176">
        <f>SUMIFS(COT!L:L,COT!$A:$A,YEAR(daily!$A3176),COT!$B:$B,WEEKNUM(daily!$A3176))</f>
        <v>74681</v>
      </c>
      <c r="V3176">
        <f>SUMIFS(COT!M:M,COT!$A:$A,YEAR(daily!$A3176),COT!$B:$B,WEEKNUM(daily!$A3176))</f>
        <v>125</v>
      </c>
      <c r="W3176">
        <f>SUMIFS(COT!N:N,COT!$A:$A,YEAR(daily!$A3176),COT!$B:$B,WEEKNUM(daily!$A3176))</f>
        <v>85</v>
      </c>
      <c r="X3176">
        <f>SUMIFS(COT!O:O,COT!$A:$A,YEAR(daily!$A3176),COT!$B:$B,WEEKNUM(daily!$A3176))</f>
        <v>152</v>
      </c>
      <c r="Y3176">
        <f>SUMIFS(COT!P:P,COT!$A:$A,YEAR(daily!$A3176),COT!$B:$B,WEEKNUM(daily!$A3176))</f>
        <v>89</v>
      </c>
      <c r="Z3176">
        <f>SUMIFS(COT!Q:Q,COT!$A:$A,YEAR(daily!$A3176),COT!$B:$B,WEEKNUM(daily!$A3176))</f>
        <v>100</v>
      </c>
      <c r="AA3176">
        <f>SUMIFS(Saudi!B:B,Saudi!$A:$A,YEAR(daily!$A3176))</f>
        <v>1247.3979999999999</v>
      </c>
      <c r="AB3176">
        <f>SUMIFS(Saudi!C:C,Saudi!$A:$A,YEAR(daily!$A3176))</f>
        <v>917.10500000000002</v>
      </c>
      <c r="AC3176">
        <f>SUMIFS(Saudi!F:F,Saudi!$A:$A,YEAR(daily!$A3176))</f>
        <v>4333558</v>
      </c>
      <c r="AD3176">
        <f>SUMIFS(Saudi!G:G,Saudi!$A:$A,YEAR(daily!$A3176))</f>
        <v>94.208739238439748</v>
      </c>
      <c r="AE3176">
        <f>SUMIFS(Saudi!H:H,Saudi!$A:$A,YEAR(daily!$A3176))</f>
        <v>408259035.59665447</v>
      </c>
      <c r="AF3176" s="5">
        <f t="shared" si="123"/>
        <v>10</v>
      </c>
      <c r="AG3176" s="5">
        <f t="shared" si="124"/>
        <v>2012</v>
      </c>
    </row>
    <row r="3177" spans="1:33">
      <c r="A3177" s="3">
        <v>41194</v>
      </c>
      <c r="B3177" s="1">
        <v>150511</v>
      </c>
      <c r="C3177" s="1">
        <v>149014</v>
      </c>
      <c r="D3177" s="1">
        <v>65256</v>
      </c>
      <c r="E3177" s="1">
        <v>91.86</v>
      </c>
      <c r="F3177" s="1">
        <v>92.76</v>
      </c>
      <c r="G3177" s="1">
        <v>93.24</v>
      </c>
      <c r="H3177" s="2">
        <v>52.9</v>
      </c>
      <c r="I3177" s="2">
        <v>31.5</v>
      </c>
      <c r="J3177" s="2">
        <v>90.7</v>
      </c>
      <c r="K3177" s="2">
        <v>91.2</v>
      </c>
      <c r="L3177">
        <f>SUMIFS(US!B:B,US!$D:$D,YEAR(daily!$A3177),US!$E:$E,MONTH(daily!$A3177))</f>
        <v>11533</v>
      </c>
      <c r="M3177">
        <f>SUMIFS(US!C:C,US!$D:$D,YEAR(daily!$A3177),US!$E:$E,MONTH(daily!$A3177))</f>
        <v>18705</v>
      </c>
      <c r="N3177">
        <f>SUMIFS(COT!E:E,COT!$A:$A,YEAR(daily!$A3177),COT!$B:$B,WEEKNUM(daily!$A3177))</f>
        <v>1542886</v>
      </c>
      <c r="O3177">
        <f>SUMIFS(COT!F:F,COT!$A:$A,YEAR(daily!$A3177),COT!$B:$B,WEEKNUM(daily!$A3177))</f>
        <v>367337</v>
      </c>
      <c r="P3177">
        <f>SUMIFS(COT!G:G,COT!$A:$A,YEAR(daily!$A3177),COT!$B:$B,WEEKNUM(daily!$A3177))</f>
        <v>153739</v>
      </c>
      <c r="Q3177">
        <f>SUMIFS(COT!H:H,COT!$A:$A,YEAR(daily!$A3177),COT!$B:$B,WEEKNUM(daily!$A3177))</f>
        <v>460237</v>
      </c>
      <c r="R3177">
        <f>SUMIFS(COT!I:I,COT!$A:$A,YEAR(daily!$A3177),COT!$B:$B,WEEKNUM(daily!$A3177))</f>
        <v>637207</v>
      </c>
      <c r="S3177">
        <f>SUMIFS(COT!J:J,COT!$A:$A,YEAR(daily!$A3177),COT!$B:$B,WEEKNUM(daily!$A3177))</f>
        <v>854229</v>
      </c>
      <c r="T3177">
        <f>SUMIFS(COT!K:K,COT!$A:$A,YEAR(daily!$A3177),COT!$B:$B,WEEKNUM(daily!$A3177))</f>
        <v>78105</v>
      </c>
      <c r="U3177">
        <f>SUMIFS(COT!L:L,COT!$A:$A,YEAR(daily!$A3177),COT!$B:$B,WEEKNUM(daily!$A3177))</f>
        <v>74681</v>
      </c>
      <c r="V3177">
        <f>SUMIFS(COT!M:M,COT!$A:$A,YEAR(daily!$A3177),COT!$B:$B,WEEKNUM(daily!$A3177))</f>
        <v>125</v>
      </c>
      <c r="W3177">
        <f>SUMIFS(COT!N:N,COT!$A:$A,YEAR(daily!$A3177),COT!$B:$B,WEEKNUM(daily!$A3177))</f>
        <v>85</v>
      </c>
      <c r="X3177">
        <f>SUMIFS(COT!O:O,COT!$A:$A,YEAR(daily!$A3177),COT!$B:$B,WEEKNUM(daily!$A3177))</f>
        <v>152</v>
      </c>
      <c r="Y3177">
        <f>SUMIFS(COT!P:P,COT!$A:$A,YEAR(daily!$A3177),COT!$B:$B,WEEKNUM(daily!$A3177))</f>
        <v>89</v>
      </c>
      <c r="Z3177">
        <f>SUMIFS(COT!Q:Q,COT!$A:$A,YEAR(daily!$A3177),COT!$B:$B,WEEKNUM(daily!$A3177))</f>
        <v>100</v>
      </c>
      <c r="AA3177">
        <f>SUMIFS(Saudi!B:B,Saudi!$A:$A,YEAR(daily!$A3177))</f>
        <v>1247.3979999999999</v>
      </c>
      <c r="AB3177">
        <f>SUMIFS(Saudi!C:C,Saudi!$A:$A,YEAR(daily!$A3177))</f>
        <v>917.10500000000002</v>
      </c>
      <c r="AC3177">
        <f>SUMIFS(Saudi!F:F,Saudi!$A:$A,YEAR(daily!$A3177))</f>
        <v>4333558</v>
      </c>
      <c r="AD3177">
        <f>SUMIFS(Saudi!G:G,Saudi!$A:$A,YEAR(daily!$A3177))</f>
        <v>94.208739238439748</v>
      </c>
      <c r="AE3177">
        <f>SUMIFS(Saudi!H:H,Saudi!$A:$A,YEAR(daily!$A3177))</f>
        <v>408259035.59665447</v>
      </c>
      <c r="AF3177" s="5">
        <f t="shared" si="123"/>
        <v>10</v>
      </c>
      <c r="AG3177" s="5">
        <f t="shared" si="124"/>
        <v>2012</v>
      </c>
    </row>
    <row r="3178" spans="1:33">
      <c r="A3178" s="3">
        <v>41197</v>
      </c>
      <c r="B3178" s="1">
        <v>132920</v>
      </c>
      <c r="C3178" s="1">
        <v>148844</v>
      </c>
      <c r="D3178" s="1">
        <v>71283</v>
      </c>
      <c r="E3178" s="1">
        <v>91.85</v>
      </c>
      <c r="F3178" s="1">
        <v>92.83</v>
      </c>
      <c r="G3178" s="1">
        <v>93.31</v>
      </c>
      <c r="H3178" s="2">
        <v>52.9</v>
      </c>
      <c r="I3178" s="2">
        <v>31.5</v>
      </c>
      <c r="J3178" s="2">
        <v>90.7</v>
      </c>
      <c r="K3178" s="2">
        <v>91.2</v>
      </c>
      <c r="L3178">
        <f>SUMIFS(US!B:B,US!$D:$D,YEAR(daily!$A3178),US!$E:$E,MONTH(daily!$A3178))</f>
        <v>11533</v>
      </c>
      <c r="M3178">
        <f>SUMIFS(US!C:C,US!$D:$D,YEAR(daily!$A3178),US!$E:$E,MONTH(daily!$A3178))</f>
        <v>18705</v>
      </c>
      <c r="N3178">
        <f>SUMIFS(COT!E:E,COT!$A:$A,YEAR(daily!$A3178),COT!$B:$B,WEEKNUM(daily!$A3178))</f>
        <v>1580619</v>
      </c>
      <c r="O3178">
        <f>SUMIFS(COT!F:F,COT!$A:$A,YEAR(daily!$A3178),COT!$B:$B,WEEKNUM(daily!$A3178))</f>
        <v>365184</v>
      </c>
      <c r="P3178">
        <f>SUMIFS(COT!G:G,COT!$A:$A,YEAR(daily!$A3178),COT!$B:$B,WEEKNUM(daily!$A3178))</f>
        <v>158712</v>
      </c>
      <c r="Q3178">
        <f>SUMIFS(COT!H:H,COT!$A:$A,YEAR(daily!$A3178),COT!$B:$B,WEEKNUM(daily!$A3178))</f>
        <v>468598</v>
      </c>
      <c r="R3178">
        <f>SUMIFS(COT!I:I,COT!$A:$A,YEAR(daily!$A3178),COT!$B:$B,WEEKNUM(daily!$A3178))</f>
        <v>674070</v>
      </c>
      <c r="S3178">
        <f>SUMIFS(COT!J:J,COT!$A:$A,YEAR(daily!$A3178),COT!$B:$B,WEEKNUM(daily!$A3178))</f>
        <v>883453</v>
      </c>
      <c r="T3178">
        <f>SUMIFS(COT!K:K,COT!$A:$A,YEAR(daily!$A3178),COT!$B:$B,WEEKNUM(daily!$A3178))</f>
        <v>72767</v>
      </c>
      <c r="U3178">
        <f>SUMIFS(COT!L:L,COT!$A:$A,YEAR(daily!$A3178),COT!$B:$B,WEEKNUM(daily!$A3178))</f>
        <v>69856</v>
      </c>
      <c r="V3178">
        <f>SUMIFS(COT!M:M,COT!$A:$A,YEAR(daily!$A3178),COT!$B:$B,WEEKNUM(daily!$A3178))</f>
        <v>126</v>
      </c>
      <c r="W3178">
        <f>SUMIFS(COT!N:N,COT!$A:$A,YEAR(daily!$A3178),COT!$B:$B,WEEKNUM(daily!$A3178))</f>
        <v>91</v>
      </c>
      <c r="X3178">
        <f>SUMIFS(COT!O:O,COT!$A:$A,YEAR(daily!$A3178),COT!$B:$B,WEEKNUM(daily!$A3178))</f>
        <v>150</v>
      </c>
      <c r="Y3178">
        <f>SUMIFS(COT!P:P,COT!$A:$A,YEAR(daily!$A3178),COT!$B:$B,WEEKNUM(daily!$A3178))</f>
        <v>90</v>
      </c>
      <c r="Z3178">
        <f>SUMIFS(COT!Q:Q,COT!$A:$A,YEAR(daily!$A3178),COT!$B:$B,WEEKNUM(daily!$A3178))</f>
        <v>98</v>
      </c>
      <c r="AA3178">
        <f>SUMIFS(Saudi!B:B,Saudi!$A:$A,YEAR(daily!$A3178))</f>
        <v>1247.3979999999999</v>
      </c>
      <c r="AB3178">
        <f>SUMIFS(Saudi!C:C,Saudi!$A:$A,YEAR(daily!$A3178))</f>
        <v>917.10500000000002</v>
      </c>
      <c r="AC3178">
        <f>SUMIFS(Saudi!F:F,Saudi!$A:$A,YEAR(daily!$A3178))</f>
        <v>4333558</v>
      </c>
      <c r="AD3178">
        <f>SUMIFS(Saudi!G:G,Saudi!$A:$A,YEAR(daily!$A3178))</f>
        <v>94.208739238439748</v>
      </c>
      <c r="AE3178">
        <f>SUMIFS(Saudi!H:H,Saudi!$A:$A,YEAR(daily!$A3178))</f>
        <v>408259035.59665447</v>
      </c>
      <c r="AF3178" s="5">
        <f t="shared" si="123"/>
        <v>10</v>
      </c>
      <c r="AG3178" s="5">
        <f t="shared" si="124"/>
        <v>2012</v>
      </c>
    </row>
    <row r="3179" spans="1:33">
      <c r="A3179" s="3">
        <v>41198</v>
      </c>
      <c r="B3179" s="1">
        <v>109315</v>
      </c>
      <c r="C3179" s="1">
        <v>157434</v>
      </c>
      <c r="D3179" s="1">
        <v>74484</v>
      </c>
      <c r="E3179" s="1">
        <v>92.09</v>
      </c>
      <c r="F3179" s="1">
        <v>93.04</v>
      </c>
      <c r="G3179" s="1">
        <v>93.48</v>
      </c>
      <c r="H3179" s="2">
        <v>52.9</v>
      </c>
      <c r="I3179" s="2">
        <v>31.5</v>
      </c>
      <c r="J3179" s="2">
        <v>90.7</v>
      </c>
      <c r="K3179" s="2">
        <v>91.2</v>
      </c>
      <c r="L3179">
        <f>SUMIFS(US!B:B,US!$D:$D,YEAR(daily!$A3179),US!$E:$E,MONTH(daily!$A3179))</f>
        <v>11533</v>
      </c>
      <c r="M3179">
        <f>SUMIFS(US!C:C,US!$D:$D,YEAR(daily!$A3179),US!$E:$E,MONTH(daily!$A3179))</f>
        <v>18705</v>
      </c>
      <c r="N3179">
        <f>SUMIFS(COT!E:E,COT!$A:$A,YEAR(daily!$A3179),COT!$B:$B,WEEKNUM(daily!$A3179))</f>
        <v>1580619</v>
      </c>
      <c r="O3179">
        <f>SUMIFS(COT!F:F,COT!$A:$A,YEAR(daily!$A3179),COT!$B:$B,WEEKNUM(daily!$A3179))</f>
        <v>365184</v>
      </c>
      <c r="P3179">
        <f>SUMIFS(COT!G:G,COT!$A:$A,YEAR(daily!$A3179),COT!$B:$B,WEEKNUM(daily!$A3179))</f>
        <v>158712</v>
      </c>
      <c r="Q3179">
        <f>SUMIFS(COT!H:H,COT!$A:$A,YEAR(daily!$A3179),COT!$B:$B,WEEKNUM(daily!$A3179))</f>
        <v>468598</v>
      </c>
      <c r="R3179">
        <f>SUMIFS(COT!I:I,COT!$A:$A,YEAR(daily!$A3179),COT!$B:$B,WEEKNUM(daily!$A3179))</f>
        <v>674070</v>
      </c>
      <c r="S3179">
        <f>SUMIFS(COT!J:J,COT!$A:$A,YEAR(daily!$A3179),COT!$B:$B,WEEKNUM(daily!$A3179))</f>
        <v>883453</v>
      </c>
      <c r="T3179">
        <f>SUMIFS(COT!K:K,COT!$A:$A,YEAR(daily!$A3179),COT!$B:$B,WEEKNUM(daily!$A3179))</f>
        <v>72767</v>
      </c>
      <c r="U3179">
        <f>SUMIFS(COT!L:L,COT!$A:$A,YEAR(daily!$A3179),COT!$B:$B,WEEKNUM(daily!$A3179))</f>
        <v>69856</v>
      </c>
      <c r="V3179">
        <f>SUMIFS(COT!M:M,COT!$A:$A,YEAR(daily!$A3179),COT!$B:$B,WEEKNUM(daily!$A3179))</f>
        <v>126</v>
      </c>
      <c r="W3179">
        <f>SUMIFS(COT!N:N,COT!$A:$A,YEAR(daily!$A3179),COT!$B:$B,WEEKNUM(daily!$A3179))</f>
        <v>91</v>
      </c>
      <c r="X3179">
        <f>SUMIFS(COT!O:O,COT!$A:$A,YEAR(daily!$A3179),COT!$B:$B,WEEKNUM(daily!$A3179))</f>
        <v>150</v>
      </c>
      <c r="Y3179">
        <f>SUMIFS(COT!P:P,COT!$A:$A,YEAR(daily!$A3179),COT!$B:$B,WEEKNUM(daily!$A3179))</f>
        <v>90</v>
      </c>
      <c r="Z3179">
        <f>SUMIFS(COT!Q:Q,COT!$A:$A,YEAR(daily!$A3179),COT!$B:$B,WEEKNUM(daily!$A3179))</f>
        <v>98</v>
      </c>
      <c r="AA3179">
        <f>SUMIFS(Saudi!B:B,Saudi!$A:$A,YEAR(daily!$A3179))</f>
        <v>1247.3979999999999</v>
      </c>
      <c r="AB3179">
        <f>SUMIFS(Saudi!C:C,Saudi!$A:$A,YEAR(daily!$A3179))</f>
        <v>917.10500000000002</v>
      </c>
      <c r="AC3179">
        <f>SUMIFS(Saudi!F:F,Saudi!$A:$A,YEAR(daily!$A3179))</f>
        <v>4333558</v>
      </c>
      <c r="AD3179">
        <f>SUMIFS(Saudi!G:G,Saudi!$A:$A,YEAR(daily!$A3179))</f>
        <v>94.208739238439748</v>
      </c>
      <c r="AE3179">
        <f>SUMIFS(Saudi!H:H,Saudi!$A:$A,YEAR(daily!$A3179))</f>
        <v>408259035.59665447</v>
      </c>
      <c r="AF3179" s="5">
        <f t="shared" si="123"/>
        <v>10</v>
      </c>
      <c r="AG3179" s="5">
        <f t="shared" si="124"/>
        <v>2012</v>
      </c>
    </row>
    <row r="3180" spans="1:33">
      <c r="A3180" s="3">
        <v>41199</v>
      </c>
      <c r="B3180" s="1">
        <v>80809</v>
      </c>
      <c r="C3180" s="1">
        <v>160314</v>
      </c>
      <c r="D3180" s="1">
        <v>75137</v>
      </c>
      <c r="E3180" s="1">
        <v>92.12</v>
      </c>
      <c r="F3180" s="1">
        <v>93.08</v>
      </c>
      <c r="G3180" s="1">
        <v>93.54</v>
      </c>
      <c r="H3180" s="2">
        <v>52.9</v>
      </c>
      <c r="I3180" s="2">
        <v>31.5</v>
      </c>
      <c r="J3180" s="2">
        <v>90.7</v>
      </c>
      <c r="K3180" s="2">
        <v>91.2</v>
      </c>
      <c r="L3180">
        <f>SUMIFS(US!B:B,US!$D:$D,YEAR(daily!$A3180),US!$E:$E,MONTH(daily!$A3180))</f>
        <v>11533</v>
      </c>
      <c r="M3180">
        <f>SUMIFS(US!C:C,US!$D:$D,YEAR(daily!$A3180),US!$E:$E,MONTH(daily!$A3180))</f>
        <v>18705</v>
      </c>
      <c r="N3180">
        <f>SUMIFS(COT!E:E,COT!$A:$A,YEAR(daily!$A3180),COT!$B:$B,WEEKNUM(daily!$A3180))</f>
        <v>1580619</v>
      </c>
      <c r="O3180">
        <f>SUMIFS(COT!F:F,COT!$A:$A,YEAR(daily!$A3180),COT!$B:$B,WEEKNUM(daily!$A3180))</f>
        <v>365184</v>
      </c>
      <c r="P3180">
        <f>SUMIFS(COT!G:G,COT!$A:$A,YEAR(daily!$A3180),COT!$B:$B,WEEKNUM(daily!$A3180))</f>
        <v>158712</v>
      </c>
      <c r="Q3180">
        <f>SUMIFS(COT!H:H,COT!$A:$A,YEAR(daily!$A3180),COT!$B:$B,WEEKNUM(daily!$A3180))</f>
        <v>468598</v>
      </c>
      <c r="R3180">
        <f>SUMIFS(COT!I:I,COT!$A:$A,YEAR(daily!$A3180),COT!$B:$B,WEEKNUM(daily!$A3180))</f>
        <v>674070</v>
      </c>
      <c r="S3180">
        <f>SUMIFS(COT!J:J,COT!$A:$A,YEAR(daily!$A3180),COT!$B:$B,WEEKNUM(daily!$A3180))</f>
        <v>883453</v>
      </c>
      <c r="T3180">
        <f>SUMIFS(COT!K:K,COT!$A:$A,YEAR(daily!$A3180),COT!$B:$B,WEEKNUM(daily!$A3180))</f>
        <v>72767</v>
      </c>
      <c r="U3180">
        <f>SUMIFS(COT!L:L,COT!$A:$A,YEAR(daily!$A3180),COT!$B:$B,WEEKNUM(daily!$A3180))</f>
        <v>69856</v>
      </c>
      <c r="V3180">
        <f>SUMIFS(COT!M:M,COT!$A:$A,YEAR(daily!$A3180),COT!$B:$B,WEEKNUM(daily!$A3180))</f>
        <v>126</v>
      </c>
      <c r="W3180">
        <f>SUMIFS(COT!N:N,COT!$A:$A,YEAR(daily!$A3180),COT!$B:$B,WEEKNUM(daily!$A3180))</f>
        <v>91</v>
      </c>
      <c r="X3180">
        <f>SUMIFS(COT!O:O,COT!$A:$A,YEAR(daily!$A3180),COT!$B:$B,WEEKNUM(daily!$A3180))</f>
        <v>150</v>
      </c>
      <c r="Y3180">
        <f>SUMIFS(COT!P:P,COT!$A:$A,YEAR(daily!$A3180),COT!$B:$B,WEEKNUM(daily!$A3180))</f>
        <v>90</v>
      </c>
      <c r="Z3180">
        <f>SUMIFS(COT!Q:Q,COT!$A:$A,YEAR(daily!$A3180),COT!$B:$B,WEEKNUM(daily!$A3180))</f>
        <v>98</v>
      </c>
      <c r="AA3180">
        <f>SUMIFS(Saudi!B:B,Saudi!$A:$A,YEAR(daily!$A3180))</f>
        <v>1247.3979999999999</v>
      </c>
      <c r="AB3180">
        <f>SUMIFS(Saudi!C:C,Saudi!$A:$A,YEAR(daily!$A3180))</f>
        <v>917.10500000000002</v>
      </c>
      <c r="AC3180">
        <f>SUMIFS(Saudi!F:F,Saudi!$A:$A,YEAR(daily!$A3180))</f>
        <v>4333558</v>
      </c>
      <c r="AD3180">
        <f>SUMIFS(Saudi!G:G,Saudi!$A:$A,YEAR(daily!$A3180))</f>
        <v>94.208739238439748</v>
      </c>
      <c r="AE3180">
        <f>SUMIFS(Saudi!H:H,Saudi!$A:$A,YEAR(daily!$A3180))</f>
        <v>408259035.59665447</v>
      </c>
      <c r="AF3180" s="5">
        <f t="shared" si="123"/>
        <v>10</v>
      </c>
      <c r="AG3180" s="5">
        <f t="shared" si="124"/>
        <v>2012</v>
      </c>
    </row>
    <row r="3181" spans="1:33">
      <c r="A3181" s="3">
        <v>41200</v>
      </c>
      <c r="B3181" s="1">
        <v>63472</v>
      </c>
      <c r="C3181" s="1">
        <v>166947</v>
      </c>
      <c r="D3181" s="1">
        <v>74079</v>
      </c>
      <c r="E3181" s="1">
        <v>92.1</v>
      </c>
      <c r="F3181" s="1">
        <v>93.02</v>
      </c>
      <c r="G3181" s="1">
        <v>93.48</v>
      </c>
      <c r="H3181" s="2">
        <v>52.9</v>
      </c>
      <c r="I3181" s="2">
        <v>31.5</v>
      </c>
      <c r="J3181" s="2">
        <v>90.7</v>
      </c>
      <c r="K3181" s="2">
        <v>91.2</v>
      </c>
      <c r="L3181">
        <f>SUMIFS(US!B:B,US!$D:$D,YEAR(daily!$A3181),US!$E:$E,MONTH(daily!$A3181))</f>
        <v>11533</v>
      </c>
      <c r="M3181">
        <f>SUMIFS(US!C:C,US!$D:$D,YEAR(daily!$A3181),US!$E:$E,MONTH(daily!$A3181))</f>
        <v>18705</v>
      </c>
      <c r="N3181">
        <f>SUMIFS(COT!E:E,COT!$A:$A,YEAR(daily!$A3181),COT!$B:$B,WEEKNUM(daily!$A3181))</f>
        <v>1580619</v>
      </c>
      <c r="O3181">
        <f>SUMIFS(COT!F:F,COT!$A:$A,YEAR(daily!$A3181),COT!$B:$B,WEEKNUM(daily!$A3181))</f>
        <v>365184</v>
      </c>
      <c r="P3181">
        <f>SUMIFS(COT!G:G,COT!$A:$A,YEAR(daily!$A3181),COT!$B:$B,WEEKNUM(daily!$A3181))</f>
        <v>158712</v>
      </c>
      <c r="Q3181">
        <f>SUMIFS(COT!H:H,COT!$A:$A,YEAR(daily!$A3181),COT!$B:$B,WEEKNUM(daily!$A3181))</f>
        <v>468598</v>
      </c>
      <c r="R3181">
        <f>SUMIFS(COT!I:I,COT!$A:$A,YEAR(daily!$A3181),COT!$B:$B,WEEKNUM(daily!$A3181))</f>
        <v>674070</v>
      </c>
      <c r="S3181">
        <f>SUMIFS(COT!J:J,COT!$A:$A,YEAR(daily!$A3181),COT!$B:$B,WEEKNUM(daily!$A3181))</f>
        <v>883453</v>
      </c>
      <c r="T3181">
        <f>SUMIFS(COT!K:K,COT!$A:$A,YEAR(daily!$A3181),COT!$B:$B,WEEKNUM(daily!$A3181))</f>
        <v>72767</v>
      </c>
      <c r="U3181">
        <f>SUMIFS(COT!L:L,COT!$A:$A,YEAR(daily!$A3181),COT!$B:$B,WEEKNUM(daily!$A3181))</f>
        <v>69856</v>
      </c>
      <c r="V3181">
        <f>SUMIFS(COT!M:M,COT!$A:$A,YEAR(daily!$A3181),COT!$B:$B,WEEKNUM(daily!$A3181))</f>
        <v>126</v>
      </c>
      <c r="W3181">
        <f>SUMIFS(COT!N:N,COT!$A:$A,YEAR(daily!$A3181),COT!$B:$B,WEEKNUM(daily!$A3181))</f>
        <v>91</v>
      </c>
      <c r="X3181">
        <f>SUMIFS(COT!O:O,COT!$A:$A,YEAR(daily!$A3181),COT!$B:$B,WEEKNUM(daily!$A3181))</f>
        <v>150</v>
      </c>
      <c r="Y3181">
        <f>SUMIFS(COT!P:P,COT!$A:$A,YEAR(daily!$A3181),COT!$B:$B,WEEKNUM(daily!$A3181))</f>
        <v>90</v>
      </c>
      <c r="Z3181">
        <f>SUMIFS(COT!Q:Q,COT!$A:$A,YEAR(daily!$A3181),COT!$B:$B,WEEKNUM(daily!$A3181))</f>
        <v>98</v>
      </c>
      <c r="AA3181">
        <f>SUMIFS(Saudi!B:B,Saudi!$A:$A,YEAR(daily!$A3181))</f>
        <v>1247.3979999999999</v>
      </c>
      <c r="AB3181">
        <f>SUMIFS(Saudi!C:C,Saudi!$A:$A,YEAR(daily!$A3181))</f>
        <v>917.10500000000002</v>
      </c>
      <c r="AC3181">
        <f>SUMIFS(Saudi!F:F,Saudi!$A:$A,YEAR(daily!$A3181))</f>
        <v>4333558</v>
      </c>
      <c r="AD3181">
        <f>SUMIFS(Saudi!G:G,Saudi!$A:$A,YEAR(daily!$A3181))</f>
        <v>94.208739238439748</v>
      </c>
      <c r="AE3181">
        <f>SUMIFS(Saudi!H:H,Saudi!$A:$A,YEAR(daily!$A3181))</f>
        <v>408259035.59665447</v>
      </c>
      <c r="AF3181" s="5">
        <f t="shared" si="123"/>
        <v>10</v>
      </c>
      <c r="AG3181" s="5">
        <f t="shared" si="124"/>
        <v>2012</v>
      </c>
    </row>
    <row r="3182" spans="1:33">
      <c r="A3182" s="3">
        <v>41201</v>
      </c>
      <c r="B3182" s="1">
        <v>16703</v>
      </c>
      <c r="C3182" s="1">
        <v>170377</v>
      </c>
      <c r="D3182" s="1">
        <v>76552</v>
      </c>
      <c r="E3182" s="1">
        <v>90.05</v>
      </c>
      <c r="F3182" s="1">
        <v>90.97</v>
      </c>
      <c r="G3182" s="1">
        <v>91.45</v>
      </c>
      <c r="H3182" s="2">
        <v>52.9</v>
      </c>
      <c r="I3182" s="2">
        <v>31.5</v>
      </c>
      <c r="J3182" s="2">
        <v>90.7</v>
      </c>
      <c r="K3182" s="2">
        <v>91.2</v>
      </c>
      <c r="L3182">
        <f>SUMIFS(US!B:B,US!$D:$D,YEAR(daily!$A3182),US!$E:$E,MONTH(daily!$A3182))</f>
        <v>11533</v>
      </c>
      <c r="M3182">
        <f>SUMIFS(US!C:C,US!$D:$D,YEAR(daily!$A3182),US!$E:$E,MONTH(daily!$A3182))</f>
        <v>18705</v>
      </c>
      <c r="N3182">
        <f>SUMIFS(COT!E:E,COT!$A:$A,YEAR(daily!$A3182),COT!$B:$B,WEEKNUM(daily!$A3182))</f>
        <v>1580619</v>
      </c>
      <c r="O3182">
        <f>SUMIFS(COT!F:F,COT!$A:$A,YEAR(daily!$A3182),COT!$B:$B,WEEKNUM(daily!$A3182))</f>
        <v>365184</v>
      </c>
      <c r="P3182">
        <f>SUMIFS(COT!G:G,COT!$A:$A,YEAR(daily!$A3182),COT!$B:$B,WEEKNUM(daily!$A3182))</f>
        <v>158712</v>
      </c>
      <c r="Q3182">
        <f>SUMIFS(COT!H:H,COT!$A:$A,YEAR(daily!$A3182),COT!$B:$B,WEEKNUM(daily!$A3182))</f>
        <v>468598</v>
      </c>
      <c r="R3182">
        <f>SUMIFS(COT!I:I,COT!$A:$A,YEAR(daily!$A3182),COT!$B:$B,WEEKNUM(daily!$A3182))</f>
        <v>674070</v>
      </c>
      <c r="S3182">
        <f>SUMIFS(COT!J:J,COT!$A:$A,YEAR(daily!$A3182),COT!$B:$B,WEEKNUM(daily!$A3182))</f>
        <v>883453</v>
      </c>
      <c r="T3182">
        <f>SUMIFS(COT!K:K,COT!$A:$A,YEAR(daily!$A3182),COT!$B:$B,WEEKNUM(daily!$A3182))</f>
        <v>72767</v>
      </c>
      <c r="U3182">
        <f>SUMIFS(COT!L:L,COT!$A:$A,YEAR(daily!$A3182),COT!$B:$B,WEEKNUM(daily!$A3182))</f>
        <v>69856</v>
      </c>
      <c r="V3182">
        <f>SUMIFS(COT!M:M,COT!$A:$A,YEAR(daily!$A3182),COT!$B:$B,WEEKNUM(daily!$A3182))</f>
        <v>126</v>
      </c>
      <c r="W3182">
        <f>SUMIFS(COT!N:N,COT!$A:$A,YEAR(daily!$A3182),COT!$B:$B,WEEKNUM(daily!$A3182))</f>
        <v>91</v>
      </c>
      <c r="X3182">
        <f>SUMIFS(COT!O:O,COT!$A:$A,YEAR(daily!$A3182),COT!$B:$B,WEEKNUM(daily!$A3182))</f>
        <v>150</v>
      </c>
      <c r="Y3182">
        <f>SUMIFS(COT!P:P,COT!$A:$A,YEAR(daily!$A3182),COT!$B:$B,WEEKNUM(daily!$A3182))</f>
        <v>90</v>
      </c>
      <c r="Z3182">
        <f>SUMIFS(COT!Q:Q,COT!$A:$A,YEAR(daily!$A3182),COT!$B:$B,WEEKNUM(daily!$A3182))</f>
        <v>98</v>
      </c>
      <c r="AA3182">
        <f>SUMIFS(Saudi!B:B,Saudi!$A:$A,YEAR(daily!$A3182))</f>
        <v>1247.3979999999999</v>
      </c>
      <c r="AB3182">
        <f>SUMIFS(Saudi!C:C,Saudi!$A:$A,YEAR(daily!$A3182))</f>
        <v>917.10500000000002</v>
      </c>
      <c r="AC3182">
        <f>SUMIFS(Saudi!F:F,Saudi!$A:$A,YEAR(daily!$A3182))</f>
        <v>4333558</v>
      </c>
      <c r="AD3182">
        <f>SUMIFS(Saudi!G:G,Saudi!$A:$A,YEAR(daily!$A3182))</f>
        <v>94.208739238439748</v>
      </c>
      <c r="AE3182">
        <f>SUMIFS(Saudi!H:H,Saudi!$A:$A,YEAR(daily!$A3182))</f>
        <v>408259035.59665447</v>
      </c>
      <c r="AF3182" s="5">
        <f t="shared" si="123"/>
        <v>10</v>
      </c>
      <c r="AG3182" s="5">
        <f t="shared" si="124"/>
        <v>2012</v>
      </c>
    </row>
    <row r="3183" spans="1:33">
      <c r="A3183" s="3">
        <v>41204</v>
      </c>
      <c r="B3183" s="1">
        <v>1719</v>
      </c>
      <c r="C3183" s="1">
        <v>169716</v>
      </c>
      <c r="D3183" s="1">
        <v>72905</v>
      </c>
      <c r="E3183" s="1">
        <v>88.73</v>
      </c>
      <c r="F3183" s="1">
        <v>89.18</v>
      </c>
      <c r="G3183" s="1">
        <v>89.7</v>
      </c>
      <c r="H3183" s="2">
        <v>52.9</v>
      </c>
      <c r="I3183" s="2">
        <v>31.5</v>
      </c>
      <c r="J3183" s="2">
        <v>90.7</v>
      </c>
      <c r="K3183" s="2">
        <v>91.2</v>
      </c>
      <c r="L3183">
        <f>SUMIFS(US!B:B,US!$D:$D,YEAR(daily!$A3183),US!$E:$E,MONTH(daily!$A3183))</f>
        <v>11533</v>
      </c>
      <c r="M3183">
        <f>SUMIFS(US!C:C,US!$D:$D,YEAR(daily!$A3183),US!$E:$E,MONTH(daily!$A3183))</f>
        <v>18705</v>
      </c>
      <c r="N3183">
        <f>SUMIFS(COT!E:E,COT!$A:$A,YEAR(daily!$A3183),COT!$B:$B,WEEKNUM(daily!$A3183))</f>
        <v>1578997</v>
      </c>
      <c r="O3183">
        <f>SUMIFS(COT!F:F,COT!$A:$A,YEAR(daily!$A3183),COT!$B:$B,WEEKNUM(daily!$A3183))</f>
        <v>362498</v>
      </c>
      <c r="P3183">
        <f>SUMIFS(COT!G:G,COT!$A:$A,YEAR(daily!$A3183),COT!$B:$B,WEEKNUM(daily!$A3183))</f>
        <v>176117</v>
      </c>
      <c r="Q3183">
        <f>SUMIFS(COT!H:H,COT!$A:$A,YEAR(daily!$A3183),COT!$B:$B,WEEKNUM(daily!$A3183))</f>
        <v>452222</v>
      </c>
      <c r="R3183">
        <f>SUMIFS(COT!I:I,COT!$A:$A,YEAR(daily!$A3183),COT!$B:$B,WEEKNUM(daily!$A3183))</f>
        <v>686962</v>
      </c>
      <c r="S3183">
        <f>SUMIFS(COT!J:J,COT!$A:$A,YEAR(daily!$A3183),COT!$B:$B,WEEKNUM(daily!$A3183))</f>
        <v>882205</v>
      </c>
      <c r="T3183">
        <f>SUMIFS(COT!K:K,COT!$A:$A,YEAR(daily!$A3183),COT!$B:$B,WEEKNUM(daily!$A3183))</f>
        <v>77315</v>
      </c>
      <c r="U3183">
        <f>SUMIFS(COT!L:L,COT!$A:$A,YEAR(daily!$A3183),COT!$B:$B,WEEKNUM(daily!$A3183))</f>
        <v>68453</v>
      </c>
      <c r="V3183">
        <f>SUMIFS(COT!M:M,COT!$A:$A,YEAR(daily!$A3183),COT!$B:$B,WEEKNUM(daily!$A3183))</f>
        <v>120</v>
      </c>
      <c r="W3183">
        <f>SUMIFS(COT!N:N,COT!$A:$A,YEAR(daily!$A3183),COT!$B:$B,WEEKNUM(daily!$A3183))</f>
        <v>97</v>
      </c>
      <c r="X3183">
        <f>SUMIFS(COT!O:O,COT!$A:$A,YEAR(daily!$A3183),COT!$B:$B,WEEKNUM(daily!$A3183))</f>
        <v>149</v>
      </c>
      <c r="Y3183">
        <f>SUMIFS(COT!P:P,COT!$A:$A,YEAR(daily!$A3183),COT!$B:$B,WEEKNUM(daily!$A3183))</f>
        <v>94</v>
      </c>
      <c r="Z3183">
        <f>SUMIFS(COT!Q:Q,COT!$A:$A,YEAR(daily!$A3183),COT!$B:$B,WEEKNUM(daily!$A3183))</f>
        <v>100</v>
      </c>
      <c r="AA3183">
        <f>SUMIFS(Saudi!B:B,Saudi!$A:$A,YEAR(daily!$A3183))</f>
        <v>1247.3979999999999</v>
      </c>
      <c r="AB3183">
        <f>SUMIFS(Saudi!C:C,Saudi!$A:$A,YEAR(daily!$A3183))</f>
        <v>917.10500000000002</v>
      </c>
      <c r="AC3183">
        <f>SUMIFS(Saudi!F:F,Saudi!$A:$A,YEAR(daily!$A3183))</f>
        <v>4333558</v>
      </c>
      <c r="AD3183">
        <f>SUMIFS(Saudi!G:G,Saudi!$A:$A,YEAR(daily!$A3183))</f>
        <v>94.208739238439748</v>
      </c>
      <c r="AE3183">
        <f>SUMIFS(Saudi!H:H,Saudi!$A:$A,YEAR(daily!$A3183))</f>
        <v>408259035.59665447</v>
      </c>
      <c r="AF3183" s="5">
        <f t="shared" si="123"/>
        <v>10</v>
      </c>
      <c r="AG3183" s="5">
        <f t="shared" si="124"/>
        <v>2012</v>
      </c>
    </row>
    <row r="3184" spans="1:33">
      <c r="A3184" s="3">
        <v>41205</v>
      </c>
      <c r="B3184" s="1">
        <v>403204</v>
      </c>
      <c r="C3184" s="1">
        <v>72852</v>
      </c>
      <c r="D3184" s="1">
        <v>94564</v>
      </c>
      <c r="E3184" s="1">
        <v>86.67</v>
      </c>
      <c r="F3184" s="1">
        <v>87.77</v>
      </c>
      <c r="G3184" s="1">
        <v>88.27</v>
      </c>
      <c r="H3184" s="2">
        <v>52.9</v>
      </c>
      <c r="I3184" s="2">
        <v>31.5</v>
      </c>
      <c r="J3184" s="2">
        <v>90.7</v>
      </c>
      <c r="K3184" s="2">
        <v>91.2</v>
      </c>
      <c r="L3184">
        <f>SUMIFS(US!B:B,US!$D:$D,YEAR(daily!$A3184),US!$E:$E,MONTH(daily!$A3184))</f>
        <v>11533</v>
      </c>
      <c r="M3184">
        <f>SUMIFS(US!C:C,US!$D:$D,YEAR(daily!$A3184),US!$E:$E,MONTH(daily!$A3184))</f>
        <v>18705</v>
      </c>
      <c r="N3184">
        <f>SUMIFS(COT!E:E,COT!$A:$A,YEAR(daily!$A3184),COT!$B:$B,WEEKNUM(daily!$A3184))</f>
        <v>1578997</v>
      </c>
      <c r="O3184">
        <f>SUMIFS(COT!F:F,COT!$A:$A,YEAR(daily!$A3184),COT!$B:$B,WEEKNUM(daily!$A3184))</f>
        <v>362498</v>
      </c>
      <c r="P3184">
        <f>SUMIFS(COT!G:G,COT!$A:$A,YEAR(daily!$A3184),COT!$B:$B,WEEKNUM(daily!$A3184))</f>
        <v>176117</v>
      </c>
      <c r="Q3184">
        <f>SUMIFS(COT!H:H,COT!$A:$A,YEAR(daily!$A3184),COT!$B:$B,WEEKNUM(daily!$A3184))</f>
        <v>452222</v>
      </c>
      <c r="R3184">
        <f>SUMIFS(COT!I:I,COT!$A:$A,YEAR(daily!$A3184),COT!$B:$B,WEEKNUM(daily!$A3184))</f>
        <v>686962</v>
      </c>
      <c r="S3184">
        <f>SUMIFS(COT!J:J,COT!$A:$A,YEAR(daily!$A3184),COT!$B:$B,WEEKNUM(daily!$A3184))</f>
        <v>882205</v>
      </c>
      <c r="T3184">
        <f>SUMIFS(COT!K:K,COT!$A:$A,YEAR(daily!$A3184),COT!$B:$B,WEEKNUM(daily!$A3184))</f>
        <v>77315</v>
      </c>
      <c r="U3184">
        <f>SUMIFS(COT!L:L,COT!$A:$A,YEAR(daily!$A3184),COT!$B:$B,WEEKNUM(daily!$A3184))</f>
        <v>68453</v>
      </c>
      <c r="V3184">
        <f>SUMIFS(COT!M:M,COT!$A:$A,YEAR(daily!$A3184),COT!$B:$B,WEEKNUM(daily!$A3184))</f>
        <v>120</v>
      </c>
      <c r="W3184">
        <f>SUMIFS(COT!N:N,COT!$A:$A,YEAR(daily!$A3184),COT!$B:$B,WEEKNUM(daily!$A3184))</f>
        <v>97</v>
      </c>
      <c r="X3184">
        <f>SUMIFS(COT!O:O,COT!$A:$A,YEAR(daily!$A3184),COT!$B:$B,WEEKNUM(daily!$A3184))</f>
        <v>149</v>
      </c>
      <c r="Y3184">
        <f>SUMIFS(COT!P:P,COT!$A:$A,YEAR(daily!$A3184),COT!$B:$B,WEEKNUM(daily!$A3184))</f>
        <v>94</v>
      </c>
      <c r="Z3184">
        <f>SUMIFS(COT!Q:Q,COT!$A:$A,YEAR(daily!$A3184),COT!$B:$B,WEEKNUM(daily!$A3184))</f>
        <v>100</v>
      </c>
      <c r="AA3184">
        <f>SUMIFS(Saudi!B:B,Saudi!$A:$A,YEAR(daily!$A3184))</f>
        <v>1247.3979999999999</v>
      </c>
      <c r="AB3184">
        <f>SUMIFS(Saudi!C:C,Saudi!$A:$A,YEAR(daily!$A3184))</f>
        <v>917.10500000000002</v>
      </c>
      <c r="AC3184">
        <f>SUMIFS(Saudi!F:F,Saudi!$A:$A,YEAR(daily!$A3184))</f>
        <v>4333558</v>
      </c>
      <c r="AD3184">
        <f>SUMIFS(Saudi!G:G,Saudi!$A:$A,YEAR(daily!$A3184))</f>
        <v>94.208739238439748</v>
      </c>
      <c r="AE3184">
        <f>SUMIFS(Saudi!H:H,Saudi!$A:$A,YEAR(daily!$A3184))</f>
        <v>408259035.59665447</v>
      </c>
      <c r="AF3184" s="5">
        <f t="shared" si="123"/>
        <v>10</v>
      </c>
      <c r="AG3184" s="5">
        <f t="shared" si="124"/>
        <v>2012</v>
      </c>
    </row>
    <row r="3185" spans="1:33">
      <c r="A3185" s="3">
        <v>41206</v>
      </c>
      <c r="B3185" s="1">
        <v>401528</v>
      </c>
      <c r="C3185" s="1">
        <v>75129</v>
      </c>
      <c r="D3185" s="1">
        <v>98679</v>
      </c>
      <c r="E3185" s="1">
        <v>85.73</v>
      </c>
      <c r="F3185" s="1">
        <v>86.84</v>
      </c>
      <c r="G3185" s="1">
        <v>87.34</v>
      </c>
      <c r="H3185" s="2">
        <v>52.9</v>
      </c>
      <c r="I3185" s="2">
        <v>31.5</v>
      </c>
      <c r="J3185" s="2">
        <v>90.7</v>
      </c>
      <c r="K3185" s="2">
        <v>91.2</v>
      </c>
      <c r="L3185">
        <f>SUMIFS(US!B:B,US!$D:$D,YEAR(daily!$A3185),US!$E:$E,MONTH(daily!$A3185))</f>
        <v>11533</v>
      </c>
      <c r="M3185">
        <f>SUMIFS(US!C:C,US!$D:$D,YEAR(daily!$A3185),US!$E:$E,MONTH(daily!$A3185))</f>
        <v>18705</v>
      </c>
      <c r="N3185">
        <f>SUMIFS(COT!E:E,COT!$A:$A,YEAR(daily!$A3185),COT!$B:$B,WEEKNUM(daily!$A3185))</f>
        <v>1578997</v>
      </c>
      <c r="O3185">
        <f>SUMIFS(COT!F:F,COT!$A:$A,YEAR(daily!$A3185),COT!$B:$B,WEEKNUM(daily!$A3185))</f>
        <v>362498</v>
      </c>
      <c r="P3185">
        <f>SUMIFS(COT!G:G,COT!$A:$A,YEAR(daily!$A3185),COT!$B:$B,WEEKNUM(daily!$A3185))</f>
        <v>176117</v>
      </c>
      <c r="Q3185">
        <f>SUMIFS(COT!H:H,COT!$A:$A,YEAR(daily!$A3185),COT!$B:$B,WEEKNUM(daily!$A3185))</f>
        <v>452222</v>
      </c>
      <c r="R3185">
        <f>SUMIFS(COT!I:I,COT!$A:$A,YEAR(daily!$A3185),COT!$B:$B,WEEKNUM(daily!$A3185))</f>
        <v>686962</v>
      </c>
      <c r="S3185">
        <f>SUMIFS(COT!J:J,COT!$A:$A,YEAR(daily!$A3185),COT!$B:$B,WEEKNUM(daily!$A3185))</f>
        <v>882205</v>
      </c>
      <c r="T3185">
        <f>SUMIFS(COT!K:K,COT!$A:$A,YEAR(daily!$A3185),COT!$B:$B,WEEKNUM(daily!$A3185))</f>
        <v>77315</v>
      </c>
      <c r="U3185">
        <f>SUMIFS(COT!L:L,COT!$A:$A,YEAR(daily!$A3185),COT!$B:$B,WEEKNUM(daily!$A3185))</f>
        <v>68453</v>
      </c>
      <c r="V3185">
        <f>SUMIFS(COT!M:M,COT!$A:$A,YEAR(daily!$A3185),COT!$B:$B,WEEKNUM(daily!$A3185))</f>
        <v>120</v>
      </c>
      <c r="W3185">
        <f>SUMIFS(COT!N:N,COT!$A:$A,YEAR(daily!$A3185),COT!$B:$B,WEEKNUM(daily!$A3185))</f>
        <v>97</v>
      </c>
      <c r="X3185">
        <f>SUMIFS(COT!O:O,COT!$A:$A,YEAR(daily!$A3185),COT!$B:$B,WEEKNUM(daily!$A3185))</f>
        <v>149</v>
      </c>
      <c r="Y3185">
        <f>SUMIFS(COT!P:P,COT!$A:$A,YEAR(daily!$A3185),COT!$B:$B,WEEKNUM(daily!$A3185))</f>
        <v>94</v>
      </c>
      <c r="Z3185">
        <f>SUMIFS(COT!Q:Q,COT!$A:$A,YEAR(daily!$A3185),COT!$B:$B,WEEKNUM(daily!$A3185))</f>
        <v>100</v>
      </c>
      <c r="AA3185">
        <f>SUMIFS(Saudi!B:B,Saudi!$A:$A,YEAR(daily!$A3185))</f>
        <v>1247.3979999999999</v>
      </c>
      <c r="AB3185">
        <f>SUMIFS(Saudi!C:C,Saudi!$A:$A,YEAR(daily!$A3185))</f>
        <v>917.10500000000002</v>
      </c>
      <c r="AC3185">
        <f>SUMIFS(Saudi!F:F,Saudi!$A:$A,YEAR(daily!$A3185))</f>
        <v>4333558</v>
      </c>
      <c r="AD3185">
        <f>SUMIFS(Saudi!G:G,Saudi!$A:$A,YEAR(daily!$A3185))</f>
        <v>94.208739238439748</v>
      </c>
      <c r="AE3185">
        <f>SUMIFS(Saudi!H:H,Saudi!$A:$A,YEAR(daily!$A3185))</f>
        <v>408259035.59665447</v>
      </c>
      <c r="AF3185" s="5">
        <f t="shared" si="123"/>
        <v>10</v>
      </c>
      <c r="AG3185" s="5">
        <f t="shared" si="124"/>
        <v>2012</v>
      </c>
    </row>
    <row r="3186" spans="1:33">
      <c r="A3186" s="3">
        <v>41207</v>
      </c>
      <c r="B3186" s="1">
        <v>398777</v>
      </c>
      <c r="C3186" s="1">
        <v>74457</v>
      </c>
      <c r="D3186" s="1">
        <v>101629</v>
      </c>
      <c r="E3186" s="1">
        <v>86.05</v>
      </c>
      <c r="F3186" s="1">
        <v>87.15</v>
      </c>
      <c r="G3186" s="1">
        <v>87.66</v>
      </c>
      <c r="H3186" s="2">
        <v>52.9</v>
      </c>
      <c r="I3186" s="2">
        <v>31.5</v>
      </c>
      <c r="J3186" s="2">
        <v>90.7</v>
      </c>
      <c r="K3186" s="2">
        <v>91.2</v>
      </c>
      <c r="L3186">
        <f>SUMIFS(US!B:B,US!$D:$D,YEAR(daily!$A3186),US!$E:$E,MONTH(daily!$A3186))</f>
        <v>11533</v>
      </c>
      <c r="M3186">
        <f>SUMIFS(US!C:C,US!$D:$D,YEAR(daily!$A3186),US!$E:$E,MONTH(daily!$A3186))</f>
        <v>18705</v>
      </c>
      <c r="N3186">
        <f>SUMIFS(COT!E:E,COT!$A:$A,YEAR(daily!$A3186),COT!$B:$B,WEEKNUM(daily!$A3186))</f>
        <v>1578997</v>
      </c>
      <c r="O3186">
        <f>SUMIFS(COT!F:F,COT!$A:$A,YEAR(daily!$A3186),COT!$B:$B,WEEKNUM(daily!$A3186))</f>
        <v>362498</v>
      </c>
      <c r="P3186">
        <f>SUMIFS(COT!G:G,COT!$A:$A,YEAR(daily!$A3186),COT!$B:$B,WEEKNUM(daily!$A3186))</f>
        <v>176117</v>
      </c>
      <c r="Q3186">
        <f>SUMIFS(COT!H:H,COT!$A:$A,YEAR(daily!$A3186),COT!$B:$B,WEEKNUM(daily!$A3186))</f>
        <v>452222</v>
      </c>
      <c r="R3186">
        <f>SUMIFS(COT!I:I,COT!$A:$A,YEAR(daily!$A3186),COT!$B:$B,WEEKNUM(daily!$A3186))</f>
        <v>686962</v>
      </c>
      <c r="S3186">
        <f>SUMIFS(COT!J:J,COT!$A:$A,YEAR(daily!$A3186),COT!$B:$B,WEEKNUM(daily!$A3186))</f>
        <v>882205</v>
      </c>
      <c r="T3186">
        <f>SUMIFS(COT!K:K,COT!$A:$A,YEAR(daily!$A3186),COT!$B:$B,WEEKNUM(daily!$A3186))</f>
        <v>77315</v>
      </c>
      <c r="U3186">
        <f>SUMIFS(COT!L:L,COT!$A:$A,YEAR(daily!$A3186),COT!$B:$B,WEEKNUM(daily!$A3186))</f>
        <v>68453</v>
      </c>
      <c r="V3186">
        <f>SUMIFS(COT!M:M,COT!$A:$A,YEAR(daily!$A3186),COT!$B:$B,WEEKNUM(daily!$A3186))</f>
        <v>120</v>
      </c>
      <c r="W3186">
        <f>SUMIFS(COT!N:N,COT!$A:$A,YEAR(daily!$A3186),COT!$B:$B,WEEKNUM(daily!$A3186))</f>
        <v>97</v>
      </c>
      <c r="X3186">
        <f>SUMIFS(COT!O:O,COT!$A:$A,YEAR(daily!$A3186),COT!$B:$B,WEEKNUM(daily!$A3186))</f>
        <v>149</v>
      </c>
      <c r="Y3186">
        <f>SUMIFS(COT!P:P,COT!$A:$A,YEAR(daily!$A3186),COT!$B:$B,WEEKNUM(daily!$A3186))</f>
        <v>94</v>
      </c>
      <c r="Z3186">
        <f>SUMIFS(COT!Q:Q,COT!$A:$A,YEAR(daily!$A3186),COT!$B:$B,WEEKNUM(daily!$A3186))</f>
        <v>100</v>
      </c>
      <c r="AA3186">
        <f>SUMIFS(Saudi!B:B,Saudi!$A:$A,YEAR(daily!$A3186))</f>
        <v>1247.3979999999999</v>
      </c>
      <c r="AB3186">
        <f>SUMIFS(Saudi!C:C,Saudi!$A:$A,YEAR(daily!$A3186))</f>
        <v>917.10500000000002</v>
      </c>
      <c r="AC3186">
        <f>SUMIFS(Saudi!F:F,Saudi!$A:$A,YEAR(daily!$A3186))</f>
        <v>4333558</v>
      </c>
      <c r="AD3186">
        <f>SUMIFS(Saudi!G:G,Saudi!$A:$A,YEAR(daily!$A3186))</f>
        <v>94.208739238439748</v>
      </c>
      <c r="AE3186">
        <f>SUMIFS(Saudi!H:H,Saudi!$A:$A,YEAR(daily!$A3186))</f>
        <v>408259035.59665447</v>
      </c>
      <c r="AF3186" s="5">
        <f t="shared" si="123"/>
        <v>10</v>
      </c>
      <c r="AG3186" s="5">
        <f t="shared" si="124"/>
        <v>2012</v>
      </c>
    </row>
    <row r="3187" spans="1:33">
      <c r="A3187" s="3">
        <v>41208</v>
      </c>
      <c r="B3187" s="1">
        <v>394325</v>
      </c>
      <c r="C3187" s="1">
        <v>79178</v>
      </c>
      <c r="D3187" s="1">
        <v>103565</v>
      </c>
      <c r="E3187" s="1">
        <v>86.28</v>
      </c>
      <c r="F3187" s="1">
        <v>87.34</v>
      </c>
      <c r="G3187" s="1">
        <v>87.87</v>
      </c>
      <c r="H3187" s="2">
        <v>52.9</v>
      </c>
      <c r="I3187" s="2">
        <v>31.5</v>
      </c>
      <c r="J3187" s="2">
        <v>90.7</v>
      </c>
      <c r="K3187" s="2">
        <v>91.2</v>
      </c>
      <c r="L3187">
        <f>SUMIFS(US!B:B,US!$D:$D,YEAR(daily!$A3187),US!$E:$E,MONTH(daily!$A3187))</f>
        <v>11533</v>
      </c>
      <c r="M3187">
        <f>SUMIFS(US!C:C,US!$D:$D,YEAR(daily!$A3187),US!$E:$E,MONTH(daily!$A3187))</f>
        <v>18705</v>
      </c>
      <c r="N3187">
        <f>SUMIFS(COT!E:E,COT!$A:$A,YEAR(daily!$A3187),COT!$B:$B,WEEKNUM(daily!$A3187))</f>
        <v>1578997</v>
      </c>
      <c r="O3187">
        <f>SUMIFS(COT!F:F,COT!$A:$A,YEAR(daily!$A3187),COT!$B:$B,WEEKNUM(daily!$A3187))</f>
        <v>362498</v>
      </c>
      <c r="P3187">
        <f>SUMIFS(COT!G:G,COT!$A:$A,YEAR(daily!$A3187),COT!$B:$B,WEEKNUM(daily!$A3187))</f>
        <v>176117</v>
      </c>
      <c r="Q3187">
        <f>SUMIFS(COT!H:H,COT!$A:$A,YEAR(daily!$A3187),COT!$B:$B,WEEKNUM(daily!$A3187))</f>
        <v>452222</v>
      </c>
      <c r="R3187">
        <f>SUMIFS(COT!I:I,COT!$A:$A,YEAR(daily!$A3187),COT!$B:$B,WEEKNUM(daily!$A3187))</f>
        <v>686962</v>
      </c>
      <c r="S3187">
        <f>SUMIFS(COT!J:J,COT!$A:$A,YEAR(daily!$A3187),COT!$B:$B,WEEKNUM(daily!$A3187))</f>
        <v>882205</v>
      </c>
      <c r="T3187">
        <f>SUMIFS(COT!K:K,COT!$A:$A,YEAR(daily!$A3187),COT!$B:$B,WEEKNUM(daily!$A3187))</f>
        <v>77315</v>
      </c>
      <c r="U3187">
        <f>SUMIFS(COT!L:L,COT!$A:$A,YEAR(daily!$A3187),COT!$B:$B,WEEKNUM(daily!$A3187))</f>
        <v>68453</v>
      </c>
      <c r="V3187">
        <f>SUMIFS(COT!M:M,COT!$A:$A,YEAR(daily!$A3187),COT!$B:$B,WEEKNUM(daily!$A3187))</f>
        <v>120</v>
      </c>
      <c r="W3187">
        <f>SUMIFS(COT!N:N,COT!$A:$A,YEAR(daily!$A3187),COT!$B:$B,WEEKNUM(daily!$A3187))</f>
        <v>97</v>
      </c>
      <c r="X3187">
        <f>SUMIFS(COT!O:O,COT!$A:$A,YEAR(daily!$A3187),COT!$B:$B,WEEKNUM(daily!$A3187))</f>
        <v>149</v>
      </c>
      <c r="Y3187">
        <f>SUMIFS(COT!P:P,COT!$A:$A,YEAR(daily!$A3187),COT!$B:$B,WEEKNUM(daily!$A3187))</f>
        <v>94</v>
      </c>
      <c r="Z3187">
        <f>SUMIFS(COT!Q:Q,COT!$A:$A,YEAR(daily!$A3187),COT!$B:$B,WEEKNUM(daily!$A3187))</f>
        <v>100</v>
      </c>
      <c r="AA3187">
        <f>SUMIFS(Saudi!B:B,Saudi!$A:$A,YEAR(daily!$A3187))</f>
        <v>1247.3979999999999</v>
      </c>
      <c r="AB3187">
        <f>SUMIFS(Saudi!C:C,Saudi!$A:$A,YEAR(daily!$A3187))</f>
        <v>917.10500000000002</v>
      </c>
      <c r="AC3187">
        <f>SUMIFS(Saudi!F:F,Saudi!$A:$A,YEAR(daily!$A3187))</f>
        <v>4333558</v>
      </c>
      <c r="AD3187">
        <f>SUMIFS(Saudi!G:G,Saudi!$A:$A,YEAR(daily!$A3187))</f>
        <v>94.208739238439748</v>
      </c>
      <c r="AE3187">
        <f>SUMIFS(Saudi!H:H,Saudi!$A:$A,YEAR(daily!$A3187))</f>
        <v>408259035.59665447</v>
      </c>
      <c r="AF3187" s="5">
        <f t="shared" si="123"/>
        <v>10</v>
      </c>
      <c r="AG3187" s="5">
        <f t="shared" si="124"/>
        <v>2012</v>
      </c>
    </row>
    <row r="3188" spans="1:33">
      <c r="A3188" s="3">
        <v>41211</v>
      </c>
      <c r="B3188" s="1">
        <v>387221</v>
      </c>
      <c r="C3188" s="1">
        <v>83231</v>
      </c>
      <c r="D3188" s="1">
        <v>104102</v>
      </c>
      <c r="E3188" s="1">
        <v>85.54</v>
      </c>
      <c r="F3188" s="1">
        <v>86.59</v>
      </c>
      <c r="G3188" s="1">
        <v>87.13</v>
      </c>
      <c r="H3188" s="2">
        <v>52.9</v>
      </c>
      <c r="I3188" s="2">
        <v>31.5</v>
      </c>
      <c r="J3188" s="2">
        <v>90.7</v>
      </c>
      <c r="K3188" s="2">
        <v>91.2</v>
      </c>
      <c r="L3188">
        <f>SUMIFS(US!B:B,US!$D:$D,YEAR(daily!$A3188),US!$E:$E,MONTH(daily!$A3188))</f>
        <v>11533</v>
      </c>
      <c r="M3188">
        <f>SUMIFS(US!C:C,US!$D:$D,YEAR(daily!$A3188),US!$E:$E,MONTH(daily!$A3188))</f>
        <v>18705</v>
      </c>
      <c r="N3188">
        <f>SUMIFS(COT!E:E,COT!$A:$A,YEAR(daily!$A3188),COT!$B:$B,WEEKNUM(daily!$A3188))</f>
        <v>1597501</v>
      </c>
      <c r="O3188">
        <f>SUMIFS(COT!F:F,COT!$A:$A,YEAR(daily!$A3188),COT!$B:$B,WEEKNUM(daily!$A3188))</f>
        <v>359653</v>
      </c>
      <c r="P3188">
        <f>SUMIFS(COT!G:G,COT!$A:$A,YEAR(daily!$A3188),COT!$B:$B,WEEKNUM(daily!$A3188))</f>
        <v>190078</v>
      </c>
      <c r="Q3188">
        <f>SUMIFS(COT!H:H,COT!$A:$A,YEAR(daily!$A3188),COT!$B:$B,WEEKNUM(daily!$A3188))</f>
        <v>455607</v>
      </c>
      <c r="R3188">
        <f>SUMIFS(COT!I:I,COT!$A:$A,YEAR(daily!$A3188),COT!$B:$B,WEEKNUM(daily!$A3188))</f>
        <v>705841</v>
      </c>
      <c r="S3188">
        <f>SUMIFS(COT!J:J,COT!$A:$A,YEAR(daily!$A3188),COT!$B:$B,WEEKNUM(daily!$A3188))</f>
        <v>880690</v>
      </c>
      <c r="T3188">
        <f>SUMIFS(COT!K:K,COT!$A:$A,YEAR(daily!$A3188),COT!$B:$B,WEEKNUM(daily!$A3188))</f>
        <v>76400</v>
      </c>
      <c r="U3188">
        <f>SUMIFS(COT!L:L,COT!$A:$A,YEAR(daily!$A3188),COT!$B:$B,WEEKNUM(daily!$A3188))</f>
        <v>71126</v>
      </c>
      <c r="V3188">
        <f>SUMIFS(COT!M:M,COT!$A:$A,YEAR(daily!$A3188),COT!$B:$B,WEEKNUM(daily!$A3188))</f>
        <v>118</v>
      </c>
      <c r="W3188">
        <f>SUMIFS(COT!N:N,COT!$A:$A,YEAR(daily!$A3188),COT!$B:$B,WEEKNUM(daily!$A3188))</f>
        <v>96</v>
      </c>
      <c r="X3188">
        <f>SUMIFS(COT!O:O,COT!$A:$A,YEAR(daily!$A3188),COT!$B:$B,WEEKNUM(daily!$A3188))</f>
        <v>148</v>
      </c>
      <c r="Y3188">
        <f>SUMIFS(COT!P:P,COT!$A:$A,YEAR(daily!$A3188),COT!$B:$B,WEEKNUM(daily!$A3188))</f>
        <v>97</v>
      </c>
      <c r="Z3188">
        <f>SUMIFS(COT!Q:Q,COT!$A:$A,YEAR(daily!$A3188),COT!$B:$B,WEEKNUM(daily!$A3188))</f>
        <v>100</v>
      </c>
      <c r="AA3188">
        <f>SUMIFS(Saudi!B:B,Saudi!$A:$A,YEAR(daily!$A3188))</f>
        <v>1247.3979999999999</v>
      </c>
      <c r="AB3188">
        <f>SUMIFS(Saudi!C:C,Saudi!$A:$A,YEAR(daily!$A3188))</f>
        <v>917.10500000000002</v>
      </c>
      <c r="AC3188">
        <f>SUMIFS(Saudi!F:F,Saudi!$A:$A,YEAR(daily!$A3188))</f>
        <v>4333558</v>
      </c>
      <c r="AD3188">
        <f>SUMIFS(Saudi!G:G,Saudi!$A:$A,YEAR(daily!$A3188))</f>
        <v>94.208739238439748</v>
      </c>
      <c r="AE3188">
        <f>SUMIFS(Saudi!H:H,Saudi!$A:$A,YEAR(daily!$A3188))</f>
        <v>408259035.59665447</v>
      </c>
      <c r="AF3188" s="5">
        <f t="shared" si="123"/>
        <v>10</v>
      </c>
      <c r="AG3188" s="5">
        <f t="shared" si="124"/>
        <v>2012</v>
      </c>
    </row>
    <row r="3189" spans="1:33">
      <c r="A3189" s="3">
        <v>41212</v>
      </c>
      <c r="B3189" s="1">
        <v>382625</v>
      </c>
      <c r="C3189" s="1">
        <v>85217</v>
      </c>
      <c r="D3189" s="1">
        <v>104458</v>
      </c>
      <c r="E3189" s="1">
        <v>85.68</v>
      </c>
      <c r="F3189" s="1">
        <v>86.73</v>
      </c>
      <c r="G3189" s="1">
        <v>87.28</v>
      </c>
      <c r="H3189" s="2">
        <v>52.9</v>
      </c>
      <c r="I3189" s="2">
        <v>31.5</v>
      </c>
      <c r="J3189" s="2">
        <v>90.7</v>
      </c>
      <c r="K3189" s="2">
        <v>91.2</v>
      </c>
      <c r="L3189">
        <f>SUMIFS(US!B:B,US!$D:$D,YEAR(daily!$A3189),US!$E:$E,MONTH(daily!$A3189))</f>
        <v>11533</v>
      </c>
      <c r="M3189">
        <f>SUMIFS(US!C:C,US!$D:$D,YEAR(daily!$A3189),US!$E:$E,MONTH(daily!$A3189))</f>
        <v>18705</v>
      </c>
      <c r="N3189">
        <f>SUMIFS(COT!E:E,COT!$A:$A,YEAR(daily!$A3189),COT!$B:$B,WEEKNUM(daily!$A3189))</f>
        <v>1597501</v>
      </c>
      <c r="O3189">
        <f>SUMIFS(COT!F:F,COT!$A:$A,YEAR(daily!$A3189),COT!$B:$B,WEEKNUM(daily!$A3189))</f>
        <v>359653</v>
      </c>
      <c r="P3189">
        <f>SUMIFS(COT!G:G,COT!$A:$A,YEAR(daily!$A3189),COT!$B:$B,WEEKNUM(daily!$A3189))</f>
        <v>190078</v>
      </c>
      <c r="Q3189">
        <f>SUMIFS(COT!H:H,COT!$A:$A,YEAR(daily!$A3189),COT!$B:$B,WEEKNUM(daily!$A3189))</f>
        <v>455607</v>
      </c>
      <c r="R3189">
        <f>SUMIFS(COT!I:I,COT!$A:$A,YEAR(daily!$A3189),COT!$B:$B,WEEKNUM(daily!$A3189))</f>
        <v>705841</v>
      </c>
      <c r="S3189">
        <f>SUMIFS(COT!J:J,COT!$A:$A,YEAR(daily!$A3189),COT!$B:$B,WEEKNUM(daily!$A3189))</f>
        <v>880690</v>
      </c>
      <c r="T3189">
        <f>SUMIFS(COT!K:K,COT!$A:$A,YEAR(daily!$A3189),COT!$B:$B,WEEKNUM(daily!$A3189))</f>
        <v>76400</v>
      </c>
      <c r="U3189">
        <f>SUMIFS(COT!L:L,COT!$A:$A,YEAR(daily!$A3189),COT!$B:$B,WEEKNUM(daily!$A3189))</f>
        <v>71126</v>
      </c>
      <c r="V3189">
        <f>SUMIFS(COT!M:M,COT!$A:$A,YEAR(daily!$A3189),COT!$B:$B,WEEKNUM(daily!$A3189))</f>
        <v>118</v>
      </c>
      <c r="W3189">
        <f>SUMIFS(COT!N:N,COT!$A:$A,YEAR(daily!$A3189),COT!$B:$B,WEEKNUM(daily!$A3189))</f>
        <v>96</v>
      </c>
      <c r="X3189">
        <f>SUMIFS(COT!O:O,COT!$A:$A,YEAR(daily!$A3189),COT!$B:$B,WEEKNUM(daily!$A3189))</f>
        <v>148</v>
      </c>
      <c r="Y3189">
        <f>SUMIFS(COT!P:P,COT!$A:$A,YEAR(daily!$A3189),COT!$B:$B,WEEKNUM(daily!$A3189))</f>
        <v>97</v>
      </c>
      <c r="Z3189">
        <f>SUMIFS(COT!Q:Q,COT!$A:$A,YEAR(daily!$A3189),COT!$B:$B,WEEKNUM(daily!$A3189))</f>
        <v>100</v>
      </c>
      <c r="AA3189">
        <f>SUMIFS(Saudi!B:B,Saudi!$A:$A,YEAR(daily!$A3189))</f>
        <v>1247.3979999999999</v>
      </c>
      <c r="AB3189">
        <f>SUMIFS(Saudi!C:C,Saudi!$A:$A,YEAR(daily!$A3189))</f>
        <v>917.10500000000002</v>
      </c>
      <c r="AC3189">
        <f>SUMIFS(Saudi!F:F,Saudi!$A:$A,YEAR(daily!$A3189))</f>
        <v>4333558</v>
      </c>
      <c r="AD3189">
        <f>SUMIFS(Saudi!G:G,Saudi!$A:$A,YEAR(daily!$A3189))</f>
        <v>94.208739238439748</v>
      </c>
      <c r="AE3189">
        <f>SUMIFS(Saudi!H:H,Saudi!$A:$A,YEAR(daily!$A3189))</f>
        <v>408259035.59665447</v>
      </c>
      <c r="AF3189" s="5">
        <f t="shared" si="123"/>
        <v>10</v>
      </c>
      <c r="AG3189" s="5">
        <f t="shared" si="124"/>
        <v>2012</v>
      </c>
    </row>
    <row r="3190" spans="1:33">
      <c r="A3190" s="3">
        <v>41213</v>
      </c>
      <c r="B3190" s="1">
        <v>373442</v>
      </c>
      <c r="C3190" s="1">
        <v>90132</v>
      </c>
      <c r="D3190" s="1">
        <v>104541</v>
      </c>
      <c r="E3190" s="1">
        <v>86.24</v>
      </c>
      <c r="F3190" s="1">
        <v>87.28</v>
      </c>
      <c r="G3190" s="1">
        <v>87.83</v>
      </c>
      <c r="H3190" s="2">
        <v>52.9</v>
      </c>
      <c r="I3190" s="2">
        <v>31.5</v>
      </c>
      <c r="J3190" s="2">
        <v>90.7</v>
      </c>
      <c r="K3190" s="2">
        <v>91.2</v>
      </c>
      <c r="L3190">
        <f>SUMIFS(US!B:B,US!$D:$D,YEAR(daily!$A3190),US!$E:$E,MONTH(daily!$A3190))</f>
        <v>11533</v>
      </c>
      <c r="M3190">
        <f>SUMIFS(US!C:C,US!$D:$D,YEAR(daily!$A3190),US!$E:$E,MONTH(daily!$A3190))</f>
        <v>18705</v>
      </c>
      <c r="N3190">
        <f>SUMIFS(COT!E:E,COT!$A:$A,YEAR(daily!$A3190),COT!$B:$B,WEEKNUM(daily!$A3190))</f>
        <v>1597501</v>
      </c>
      <c r="O3190">
        <f>SUMIFS(COT!F:F,COT!$A:$A,YEAR(daily!$A3190),COT!$B:$B,WEEKNUM(daily!$A3190))</f>
        <v>359653</v>
      </c>
      <c r="P3190">
        <f>SUMIFS(COT!G:G,COT!$A:$A,YEAR(daily!$A3190),COT!$B:$B,WEEKNUM(daily!$A3190))</f>
        <v>190078</v>
      </c>
      <c r="Q3190">
        <f>SUMIFS(COT!H:H,COT!$A:$A,YEAR(daily!$A3190),COT!$B:$B,WEEKNUM(daily!$A3190))</f>
        <v>455607</v>
      </c>
      <c r="R3190">
        <f>SUMIFS(COT!I:I,COT!$A:$A,YEAR(daily!$A3190),COT!$B:$B,WEEKNUM(daily!$A3190))</f>
        <v>705841</v>
      </c>
      <c r="S3190">
        <f>SUMIFS(COT!J:J,COT!$A:$A,YEAR(daily!$A3190),COT!$B:$B,WEEKNUM(daily!$A3190))</f>
        <v>880690</v>
      </c>
      <c r="T3190">
        <f>SUMIFS(COT!K:K,COT!$A:$A,YEAR(daily!$A3190),COT!$B:$B,WEEKNUM(daily!$A3190))</f>
        <v>76400</v>
      </c>
      <c r="U3190">
        <f>SUMIFS(COT!L:L,COT!$A:$A,YEAR(daily!$A3190),COT!$B:$B,WEEKNUM(daily!$A3190))</f>
        <v>71126</v>
      </c>
      <c r="V3190">
        <f>SUMIFS(COT!M:M,COT!$A:$A,YEAR(daily!$A3190),COT!$B:$B,WEEKNUM(daily!$A3190))</f>
        <v>118</v>
      </c>
      <c r="W3190">
        <f>SUMIFS(COT!N:N,COT!$A:$A,YEAR(daily!$A3190),COT!$B:$B,WEEKNUM(daily!$A3190))</f>
        <v>96</v>
      </c>
      <c r="X3190">
        <f>SUMIFS(COT!O:O,COT!$A:$A,YEAR(daily!$A3190),COT!$B:$B,WEEKNUM(daily!$A3190))</f>
        <v>148</v>
      </c>
      <c r="Y3190">
        <f>SUMIFS(COT!P:P,COT!$A:$A,YEAR(daily!$A3190),COT!$B:$B,WEEKNUM(daily!$A3190))</f>
        <v>97</v>
      </c>
      <c r="Z3190">
        <f>SUMIFS(COT!Q:Q,COT!$A:$A,YEAR(daily!$A3190),COT!$B:$B,WEEKNUM(daily!$A3190))</f>
        <v>100</v>
      </c>
      <c r="AA3190">
        <f>SUMIFS(Saudi!B:B,Saudi!$A:$A,YEAR(daily!$A3190))</f>
        <v>1247.3979999999999</v>
      </c>
      <c r="AB3190">
        <f>SUMIFS(Saudi!C:C,Saudi!$A:$A,YEAR(daily!$A3190))</f>
        <v>917.10500000000002</v>
      </c>
      <c r="AC3190">
        <f>SUMIFS(Saudi!F:F,Saudi!$A:$A,YEAR(daily!$A3190))</f>
        <v>4333558</v>
      </c>
      <c r="AD3190">
        <f>SUMIFS(Saudi!G:G,Saudi!$A:$A,YEAR(daily!$A3190))</f>
        <v>94.208739238439748</v>
      </c>
      <c r="AE3190">
        <f>SUMIFS(Saudi!H:H,Saudi!$A:$A,YEAR(daily!$A3190))</f>
        <v>408259035.59665447</v>
      </c>
      <c r="AF3190" s="5">
        <f t="shared" si="123"/>
        <v>10</v>
      </c>
      <c r="AG3190" s="5">
        <f t="shared" si="124"/>
        <v>2012</v>
      </c>
    </row>
    <row r="3191" spans="1:33">
      <c r="A3191" s="3">
        <v>41214</v>
      </c>
      <c r="B3191" s="1">
        <v>362250</v>
      </c>
      <c r="C3191" s="1">
        <v>91515</v>
      </c>
      <c r="D3191" s="1">
        <v>106013</v>
      </c>
      <c r="E3191" s="1">
        <v>87.09</v>
      </c>
      <c r="F3191" s="1">
        <v>88.1</v>
      </c>
      <c r="G3191" s="1">
        <v>88.65</v>
      </c>
      <c r="H3191" s="2">
        <v>52.9</v>
      </c>
      <c r="I3191" s="2">
        <v>31.5</v>
      </c>
      <c r="J3191" s="2">
        <v>90.7</v>
      </c>
      <c r="K3191" s="2">
        <v>91.2</v>
      </c>
      <c r="L3191">
        <f>SUMIFS(US!B:B,US!$D:$D,YEAR(daily!$A3191),US!$E:$E,MONTH(daily!$A3191))</f>
        <v>11701</v>
      </c>
      <c r="M3191">
        <f>SUMIFS(US!C:C,US!$D:$D,YEAR(daily!$A3191),US!$E:$E,MONTH(daily!$A3191))</f>
        <v>18528</v>
      </c>
      <c r="N3191">
        <f>SUMIFS(COT!E:E,COT!$A:$A,YEAR(daily!$A3191),COT!$B:$B,WEEKNUM(daily!$A3191))</f>
        <v>1597501</v>
      </c>
      <c r="O3191">
        <f>SUMIFS(COT!F:F,COT!$A:$A,YEAR(daily!$A3191),COT!$B:$B,WEEKNUM(daily!$A3191))</f>
        <v>359653</v>
      </c>
      <c r="P3191">
        <f>SUMIFS(COT!G:G,COT!$A:$A,YEAR(daily!$A3191),COT!$B:$B,WEEKNUM(daily!$A3191))</f>
        <v>190078</v>
      </c>
      <c r="Q3191">
        <f>SUMIFS(COT!H:H,COT!$A:$A,YEAR(daily!$A3191),COT!$B:$B,WEEKNUM(daily!$A3191))</f>
        <v>455607</v>
      </c>
      <c r="R3191">
        <f>SUMIFS(COT!I:I,COT!$A:$A,YEAR(daily!$A3191),COT!$B:$B,WEEKNUM(daily!$A3191))</f>
        <v>705841</v>
      </c>
      <c r="S3191">
        <f>SUMIFS(COT!J:J,COT!$A:$A,YEAR(daily!$A3191),COT!$B:$B,WEEKNUM(daily!$A3191))</f>
        <v>880690</v>
      </c>
      <c r="T3191">
        <f>SUMIFS(COT!K:K,COT!$A:$A,YEAR(daily!$A3191),COT!$B:$B,WEEKNUM(daily!$A3191))</f>
        <v>76400</v>
      </c>
      <c r="U3191">
        <f>SUMIFS(COT!L:L,COT!$A:$A,YEAR(daily!$A3191),COT!$B:$B,WEEKNUM(daily!$A3191))</f>
        <v>71126</v>
      </c>
      <c r="V3191">
        <f>SUMIFS(COT!M:M,COT!$A:$A,YEAR(daily!$A3191),COT!$B:$B,WEEKNUM(daily!$A3191))</f>
        <v>118</v>
      </c>
      <c r="W3191">
        <f>SUMIFS(COT!N:N,COT!$A:$A,YEAR(daily!$A3191),COT!$B:$B,WEEKNUM(daily!$A3191))</f>
        <v>96</v>
      </c>
      <c r="X3191">
        <f>SUMIFS(COT!O:O,COT!$A:$A,YEAR(daily!$A3191),COT!$B:$B,WEEKNUM(daily!$A3191))</f>
        <v>148</v>
      </c>
      <c r="Y3191">
        <f>SUMIFS(COT!P:P,COT!$A:$A,YEAR(daily!$A3191),COT!$B:$B,WEEKNUM(daily!$A3191))</f>
        <v>97</v>
      </c>
      <c r="Z3191">
        <f>SUMIFS(COT!Q:Q,COT!$A:$A,YEAR(daily!$A3191),COT!$B:$B,WEEKNUM(daily!$A3191))</f>
        <v>100</v>
      </c>
      <c r="AA3191">
        <f>SUMIFS(Saudi!B:B,Saudi!$A:$A,YEAR(daily!$A3191))</f>
        <v>1247.3979999999999</v>
      </c>
      <c r="AB3191">
        <f>SUMIFS(Saudi!C:C,Saudi!$A:$A,YEAR(daily!$A3191))</f>
        <v>917.10500000000002</v>
      </c>
      <c r="AC3191">
        <f>SUMIFS(Saudi!F:F,Saudi!$A:$A,YEAR(daily!$A3191))</f>
        <v>4333558</v>
      </c>
      <c r="AD3191">
        <f>SUMIFS(Saudi!G:G,Saudi!$A:$A,YEAR(daily!$A3191))</f>
        <v>94.208739238439748</v>
      </c>
      <c r="AE3191">
        <f>SUMIFS(Saudi!H:H,Saudi!$A:$A,YEAR(daily!$A3191))</f>
        <v>408259035.59665447</v>
      </c>
      <c r="AF3191" s="5">
        <f t="shared" si="123"/>
        <v>11</v>
      </c>
      <c r="AG3191" s="5">
        <f t="shared" si="124"/>
        <v>2012</v>
      </c>
    </row>
    <row r="3192" spans="1:33">
      <c r="A3192" s="3">
        <v>41215</v>
      </c>
      <c r="B3192" s="1">
        <v>350335</v>
      </c>
      <c r="C3192" s="1">
        <v>98603</v>
      </c>
      <c r="D3192" s="1">
        <v>105296</v>
      </c>
      <c r="E3192" s="1">
        <v>84.86</v>
      </c>
      <c r="F3192" s="1">
        <v>86</v>
      </c>
      <c r="G3192" s="1">
        <v>86.61</v>
      </c>
      <c r="H3192" s="2">
        <v>52.9</v>
      </c>
      <c r="I3192" s="2">
        <v>31.5</v>
      </c>
      <c r="J3192" s="2">
        <v>90.7</v>
      </c>
      <c r="K3192" s="2">
        <v>91.2</v>
      </c>
      <c r="L3192">
        <f>SUMIFS(US!B:B,US!$D:$D,YEAR(daily!$A3192),US!$E:$E,MONTH(daily!$A3192))</f>
        <v>11701</v>
      </c>
      <c r="M3192">
        <f>SUMIFS(US!C:C,US!$D:$D,YEAR(daily!$A3192),US!$E:$E,MONTH(daily!$A3192))</f>
        <v>18528</v>
      </c>
      <c r="N3192">
        <f>SUMIFS(COT!E:E,COT!$A:$A,YEAR(daily!$A3192),COT!$B:$B,WEEKNUM(daily!$A3192))</f>
        <v>1597501</v>
      </c>
      <c r="O3192">
        <f>SUMIFS(COT!F:F,COT!$A:$A,YEAR(daily!$A3192),COT!$B:$B,WEEKNUM(daily!$A3192))</f>
        <v>359653</v>
      </c>
      <c r="P3192">
        <f>SUMIFS(COT!G:G,COT!$A:$A,YEAR(daily!$A3192),COT!$B:$B,WEEKNUM(daily!$A3192))</f>
        <v>190078</v>
      </c>
      <c r="Q3192">
        <f>SUMIFS(COT!H:H,COT!$A:$A,YEAR(daily!$A3192),COT!$B:$B,WEEKNUM(daily!$A3192))</f>
        <v>455607</v>
      </c>
      <c r="R3192">
        <f>SUMIFS(COT!I:I,COT!$A:$A,YEAR(daily!$A3192),COT!$B:$B,WEEKNUM(daily!$A3192))</f>
        <v>705841</v>
      </c>
      <c r="S3192">
        <f>SUMIFS(COT!J:J,COT!$A:$A,YEAR(daily!$A3192),COT!$B:$B,WEEKNUM(daily!$A3192))</f>
        <v>880690</v>
      </c>
      <c r="T3192">
        <f>SUMIFS(COT!K:K,COT!$A:$A,YEAR(daily!$A3192),COT!$B:$B,WEEKNUM(daily!$A3192))</f>
        <v>76400</v>
      </c>
      <c r="U3192">
        <f>SUMIFS(COT!L:L,COT!$A:$A,YEAR(daily!$A3192),COT!$B:$B,WEEKNUM(daily!$A3192))</f>
        <v>71126</v>
      </c>
      <c r="V3192">
        <f>SUMIFS(COT!M:M,COT!$A:$A,YEAR(daily!$A3192),COT!$B:$B,WEEKNUM(daily!$A3192))</f>
        <v>118</v>
      </c>
      <c r="W3192">
        <f>SUMIFS(COT!N:N,COT!$A:$A,YEAR(daily!$A3192),COT!$B:$B,WEEKNUM(daily!$A3192))</f>
        <v>96</v>
      </c>
      <c r="X3192">
        <f>SUMIFS(COT!O:O,COT!$A:$A,YEAR(daily!$A3192),COT!$B:$B,WEEKNUM(daily!$A3192))</f>
        <v>148</v>
      </c>
      <c r="Y3192">
        <f>SUMIFS(COT!P:P,COT!$A:$A,YEAR(daily!$A3192),COT!$B:$B,WEEKNUM(daily!$A3192))</f>
        <v>97</v>
      </c>
      <c r="Z3192">
        <f>SUMIFS(COT!Q:Q,COT!$A:$A,YEAR(daily!$A3192),COT!$B:$B,WEEKNUM(daily!$A3192))</f>
        <v>100</v>
      </c>
      <c r="AA3192">
        <f>SUMIFS(Saudi!B:B,Saudi!$A:$A,YEAR(daily!$A3192))</f>
        <v>1247.3979999999999</v>
      </c>
      <c r="AB3192">
        <f>SUMIFS(Saudi!C:C,Saudi!$A:$A,YEAR(daily!$A3192))</f>
        <v>917.10500000000002</v>
      </c>
      <c r="AC3192">
        <f>SUMIFS(Saudi!F:F,Saudi!$A:$A,YEAR(daily!$A3192))</f>
        <v>4333558</v>
      </c>
      <c r="AD3192">
        <f>SUMIFS(Saudi!G:G,Saudi!$A:$A,YEAR(daily!$A3192))</f>
        <v>94.208739238439748</v>
      </c>
      <c r="AE3192">
        <f>SUMIFS(Saudi!H:H,Saudi!$A:$A,YEAR(daily!$A3192))</f>
        <v>408259035.59665447</v>
      </c>
      <c r="AF3192" s="5">
        <f t="shared" si="123"/>
        <v>11</v>
      </c>
      <c r="AG3192" s="5">
        <f t="shared" si="124"/>
        <v>2012</v>
      </c>
    </row>
    <row r="3193" spans="1:33">
      <c r="A3193" s="3">
        <v>41218</v>
      </c>
      <c r="B3193" s="1">
        <v>328132</v>
      </c>
      <c r="C3193" s="1">
        <v>103898</v>
      </c>
      <c r="D3193" s="1">
        <v>103511</v>
      </c>
      <c r="E3193" s="1">
        <v>85.65</v>
      </c>
      <c r="F3193" s="1">
        <v>86.73</v>
      </c>
      <c r="G3193" s="1">
        <v>87.34</v>
      </c>
      <c r="H3193" s="2">
        <v>52.9</v>
      </c>
      <c r="I3193" s="2">
        <v>31.5</v>
      </c>
      <c r="J3193" s="2">
        <v>90.7</v>
      </c>
      <c r="K3193" s="2">
        <v>91.2</v>
      </c>
      <c r="L3193">
        <f>SUMIFS(US!B:B,US!$D:$D,YEAR(daily!$A3193),US!$E:$E,MONTH(daily!$A3193))</f>
        <v>11701</v>
      </c>
      <c r="M3193">
        <f>SUMIFS(US!C:C,US!$D:$D,YEAR(daily!$A3193),US!$E:$E,MONTH(daily!$A3193))</f>
        <v>18528</v>
      </c>
      <c r="N3193">
        <f>SUMIFS(COT!E:E,COT!$A:$A,YEAR(daily!$A3193),COT!$B:$B,WEEKNUM(daily!$A3193))</f>
        <v>1614897</v>
      </c>
      <c r="O3193">
        <f>SUMIFS(COT!F:F,COT!$A:$A,YEAR(daily!$A3193),COT!$B:$B,WEEKNUM(daily!$A3193))</f>
        <v>353453</v>
      </c>
      <c r="P3193">
        <f>SUMIFS(COT!G:G,COT!$A:$A,YEAR(daily!$A3193),COT!$B:$B,WEEKNUM(daily!$A3193))</f>
        <v>187609</v>
      </c>
      <c r="Q3193">
        <f>SUMIFS(COT!H:H,COT!$A:$A,YEAR(daily!$A3193),COT!$B:$B,WEEKNUM(daily!$A3193))</f>
        <v>497687</v>
      </c>
      <c r="R3193">
        <f>SUMIFS(COT!I:I,COT!$A:$A,YEAR(daily!$A3193),COT!$B:$B,WEEKNUM(daily!$A3193))</f>
        <v>690262</v>
      </c>
      <c r="S3193">
        <f>SUMIFS(COT!J:J,COT!$A:$A,YEAR(daily!$A3193),COT!$B:$B,WEEKNUM(daily!$A3193))</f>
        <v>854155</v>
      </c>
      <c r="T3193">
        <f>SUMIFS(COT!K:K,COT!$A:$A,YEAR(daily!$A3193),COT!$B:$B,WEEKNUM(daily!$A3193))</f>
        <v>73495</v>
      </c>
      <c r="U3193">
        <f>SUMIFS(COT!L:L,COT!$A:$A,YEAR(daily!$A3193),COT!$B:$B,WEEKNUM(daily!$A3193))</f>
        <v>75446</v>
      </c>
      <c r="V3193">
        <f>SUMIFS(COT!M:M,COT!$A:$A,YEAR(daily!$A3193),COT!$B:$B,WEEKNUM(daily!$A3193))</f>
        <v>126</v>
      </c>
      <c r="W3193">
        <f>SUMIFS(COT!N:N,COT!$A:$A,YEAR(daily!$A3193),COT!$B:$B,WEEKNUM(daily!$A3193))</f>
        <v>93</v>
      </c>
      <c r="X3193">
        <f>SUMIFS(COT!O:O,COT!$A:$A,YEAR(daily!$A3193),COT!$B:$B,WEEKNUM(daily!$A3193))</f>
        <v>151</v>
      </c>
      <c r="Y3193">
        <f>SUMIFS(COT!P:P,COT!$A:$A,YEAR(daily!$A3193),COT!$B:$B,WEEKNUM(daily!$A3193))</f>
        <v>96</v>
      </c>
      <c r="Z3193">
        <f>SUMIFS(COT!Q:Q,COT!$A:$A,YEAR(daily!$A3193),COT!$B:$B,WEEKNUM(daily!$A3193))</f>
        <v>101</v>
      </c>
      <c r="AA3193">
        <f>SUMIFS(Saudi!B:B,Saudi!$A:$A,YEAR(daily!$A3193))</f>
        <v>1247.3979999999999</v>
      </c>
      <c r="AB3193">
        <f>SUMIFS(Saudi!C:C,Saudi!$A:$A,YEAR(daily!$A3193))</f>
        <v>917.10500000000002</v>
      </c>
      <c r="AC3193">
        <f>SUMIFS(Saudi!F:F,Saudi!$A:$A,YEAR(daily!$A3193))</f>
        <v>4333558</v>
      </c>
      <c r="AD3193">
        <f>SUMIFS(Saudi!G:G,Saudi!$A:$A,YEAR(daily!$A3193))</f>
        <v>94.208739238439748</v>
      </c>
      <c r="AE3193">
        <f>SUMIFS(Saudi!H:H,Saudi!$A:$A,YEAR(daily!$A3193))</f>
        <v>408259035.59665447</v>
      </c>
      <c r="AF3193" s="5">
        <f t="shared" si="123"/>
        <v>11</v>
      </c>
      <c r="AG3193" s="5">
        <f t="shared" si="124"/>
        <v>2012</v>
      </c>
    </row>
    <row r="3194" spans="1:33">
      <c r="A3194" s="3">
        <v>41219</v>
      </c>
      <c r="B3194" s="1">
        <v>309078</v>
      </c>
      <c r="C3194" s="1">
        <v>110137</v>
      </c>
      <c r="D3194" s="1">
        <v>100503</v>
      </c>
      <c r="E3194" s="1">
        <v>88.71</v>
      </c>
      <c r="F3194" s="1">
        <v>89.73</v>
      </c>
      <c r="G3194" s="1">
        <v>90.32</v>
      </c>
      <c r="H3194" s="2">
        <v>52.9</v>
      </c>
      <c r="I3194" s="2">
        <v>31.5</v>
      </c>
      <c r="J3194" s="2">
        <v>90.7</v>
      </c>
      <c r="K3194" s="2">
        <v>91.2</v>
      </c>
      <c r="L3194">
        <f>SUMIFS(US!B:B,US!$D:$D,YEAR(daily!$A3194),US!$E:$E,MONTH(daily!$A3194))</f>
        <v>11701</v>
      </c>
      <c r="M3194">
        <f>SUMIFS(US!C:C,US!$D:$D,YEAR(daily!$A3194),US!$E:$E,MONTH(daily!$A3194))</f>
        <v>18528</v>
      </c>
      <c r="N3194">
        <f>SUMIFS(COT!E:E,COT!$A:$A,YEAR(daily!$A3194),COT!$B:$B,WEEKNUM(daily!$A3194))</f>
        <v>1614897</v>
      </c>
      <c r="O3194">
        <f>SUMIFS(COT!F:F,COT!$A:$A,YEAR(daily!$A3194),COT!$B:$B,WEEKNUM(daily!$A3194))</f>
        <v>353453</v>
      </c>
      <c r="P3194">
        <f>SUMIFS(COT!G:G,COT!$A:$A,YEAR(daily!$A3194),COT!$B:$B,WEEKNUM(daily!$A3194))</f>
        <v>187609</v>
      </c>
      <c r="Q3194">
        <f>SUMIFS(COT!H:H,COT!$A:$A,YEAR(daily!$A3194),COT!$B:$B,WEEKNUM(daily!$A3194))</f>
        <v>497687</v>
      </c>
      <c r="R3194">
        <f>SUMIFS(COT!I:I,COT!$A:$A,YEAR(daily!$A3194),COT!$B:$B,WEEKNUM(daily!$A3194))</f>
        <v>690262</v>
      </c>
      <c r="S3194">
        <f>SUMIFS(COT!J:J,COT!$A:$A,YEAR(daily!$A3194),COT!$B:$B,WEEKNUM(daily!$A3194))</f>
        <v>854155</v>
      </c>
      <c r="T3194">
        <f>SUMIFS(COT!K:K,COT!$A:$A,YEAR(daily!$A3194),COT!$B:$B,WEEKNUM(daily!$A3194))</f>
        <v>73495</v>
      </c>
      <c r="U3194">
        <f>SUMIFS(COT!L:L,COT!$A:$A,YEAR(daily!$A3194),COT!$B:$B,WEEKNUM(daily!$A3194))</f>
        <v>75446</v>
      </c>
      <c r="V3194">
        <f>SUMIFS(COT!M:M,COT!$A:$A,YEAR(daily!$A3194),COT!$B:$B,WEEKNUM(daily!$A3194))</f>
        <v>126</v>
      </c>
      <c r="W3194">
        <f>SUMIFS(COT!N:N,COT!$A:$A,YEAR(daily!$A3194),COT!$B:$B,WEEKNUM(daily!$A3194))</f>
        <v>93</v>
      </c>
      <c r="X3194">
        <f>SUMIFS(COT!O:O,COT!$A:$A,YEAR(daily!$A3194),COT!$B:$B,WEEKNUM(daily!$A3194))</f>
        <v>151</v>
      </c>
      <c r="Y3194">
        <f>SUMIFS(COT!P:P,COT!$A:$A,YEAR(daily!$A3194),COT!$B:$B,WEEKNUM(daily!$A3194))</f>
        <v>96</v>
      </c>
      <c r="Z3194">
        <f>SUMIFS(COT!Q:Q,COT!$A:$A,YEAR(daily!$A3194),COT!$B:$B,WEEKNUM(daily!$A3194))</f>
        <v>101</v>
      </c>
      <c r="AA3194">
        <f>SUMIFS(Saudi!B:B,Saudi!$A:$A,YEAR(daily!$A3194))</f>
        <v>1247.3979999999999</v>
      </c>
      <c r="AB3194">
        <f>SUMIFS(Saudi!C:C,Saudi!$A:$A,YEAR(daily!$A3194))</f>
        <v>917.10500000000002</v>
      </c>
      <c r="AC3194">
        <f>SUMIFS(Saudi!F:F,Saudi!$A:$A,YEAR(daily!$A3194))</f>
        <v>4333558</v>
      </c>
      <c r="AD3194">
        <f>SUMIFS(Saudi!G:G,Saudi!$A:$A,YEAR(daily!$A3194))</f>
        <v>94.208739238439748</v>
      </c>
      <c r="AE3194">
        <f>SUMIFS(Saudi!H:H,Saudi!$A:$A,YEAR(daily!$A3194))</f>
        <v>408259035.59665447</v>
      </c>
      <c r="AF3194" s="5">
        <f t="shared" si="123"/>
        <v>11</v>
      </c>
      <c r="AG3194" s="5">
        <f t="shared" si="124"/>
        <v>2012</v>
      </c>
    </row>
    <row r="3195" spans="1:33">
      <c r="A3195" s="3">
        <v>41220</v>
      </c>
      <c r="B3195" s="1">
        <v>285058</v>
      </c>
      <c r="C3195" s="1">
        <v>110934</v>
      </c>
      <c r="D3195" s="1">
        <v>100516</v>
      </c>
      <c r="E3195" s="1">
        <v>84.44</v>
      </c>
      <c r="F3195" s="1">
        <v>85.51</v>
      </c>
      <c r="G3195" s="1">
        <v>86.13</v>
      </c>
      <c r="H3195" s="2">
        <v>52.9</v>
      </c>
      <c r="I3195" s="2">
        <v>31.5</v>
      </c>
      <c r="J3195" s="2">
        <v>90.7</v>
      </c>
      <c r="K3195" s="2">
        <v>91.2</v>
      </c>
      <c r="L3195">
        <f>SUMIFS(US!B:B,US!$D:$D,YEAR(daily!$A3195),US!$E:$E,MONTH(daily!$A3195))</f>
        <v>11701</v>
      </c>
      <c r="M3195">
        <f>SUMIFS(US!C:C,US!$D:$D,YEAR(daily!$A3195),US!$E:$E,MONTH(daily!$A3195))</f>
        <v>18528</v>
      </c>
      <c r="N3195">
        <f>SUMIFS(COT!E:E,COT!$A:$A,YEAR(daily!$A3195),COT!$B:$B,WEEKNUM(daily!$A3195))</f>
        <v>1614897</v>
      </c>
      <c r="O3195">
        <f>SUMIFS(COT!F:F,COT!$A:$A,YEAR(daily!$A3195),COT!$B:$B,WEEKNUM(daily!$A3195))</f>
        <v>353453</v>
      </c>
      <c r="P3195">
        <f>SUMIFS(COT!G:G,COT!$A:$A,YEAR(daily!$A3195),COT!$B:$B,WEEKNUM(daily!$A3195))</f>
        <v>187609</v>
      </c>
      <c r="Q3195">
        <f>SUMIFS(COT!H:H,COT!$A:$A,YEAR(daily!$A3195),COT!$B:$B,WEEKNUM(daily!$A3195))</f>
        <v>497687</v>
      </c>
      <c r="R3195">
        <f>SUMIFS(COT!I:I,COT!$A:$A,YEAR(daily!$A3195),COT!$B:$B,WEEKNUM(daily!$A3195))</f>
        <v>690262</v>
      </c>
      <c r="S3195">
        <f>SUMIFS(COT!J:J,COT!$A:$A,YEAR(daily!$A3195),COT!$B:$B,WEEKNUM(daily!$A3195))</f>
        <v>854155</v>
      </c>
      <c r="T3195">
        <f>SUMIFS(COT!K:K,COT!$A:$A,YEAR(daily!$A3195),COT!$B:$B,WEEKNUM(daily!$A3195))</f>
        <v>73495</v>
      </c>
      <c r="U3195">
        <f>SUMIFS(COT!L:L,COT!$A:$A,YEAR(daily!$A3195),COT!$B:$B,WEEKNUM(daily!$A3195))</f>
        <v>75446</v>
      </c>
      <c r="V3195">
        <f>SUMIFS(COT!M:M,COT!$A:$A,YEAR(daily!$A3195),COT!$B:$B,WEEKNUM(daily!$A3195))</f>
        <v>126</v>
      </c>
      <c r="W3195">
        <f>SUMIFS(COT!N:N,COT!$A:$A,YEAR(daily!$A3195),COT!$B:$B,WEEKNUM(daily!$A3195))</f>
        <v>93</v>
      </c>
      <c r="X3195">
        <f>SUMIFS(COT!O:O,COT!$A:$A,YEAR(daily!$A3195),COT!$B:$B,WEEKNUM(daily!$A3195))</f>
        <v>151</v>
      </c>
      <c r="Y3195">
        <f>SUMIFS(COT!P:P,COT!$A:$A,YEAR(daily!$A3195),COT!$B:$B,WEEKNUM(daily!$A3195))</f>
        <v>96</v>
      </c>
      <c r="Z3195">
        <f>SUMIFS(COT!Q:Q,COT!$A:$A,YEAR(daily!$A3195),COT!$B:$B,WEEKNUM(daily!$A3195))</f>
        <v>101</v>
      </c>
      <c r="AA3195">
        <f>SUMIFS(Saudi!B:B,Saudi!$A:$A,YEAR(daily!$A3195))</f>
        <v>1247.3979999999999</v>
      </c>
      <c r="AB3195">
        <f>SUMIFS(Saudi!C:C,Saudi!$A:$A,YEAR(daily!$A3195))</f>
        <v>917.10500000000002</v>
      </c>
      <c r="AC3195">
        <f>SUMIFS(Saudi!F:F,Saudi!$A:$A,YEAR(daily!$A3195))</f>
        <v>4333558</v>
      </c>
      <c r="AD3195">
        <f>SUMIFS(Saudi!G:G,Saudi!$A:$A,YEAR(daily!$A3195))</f>
        <v>94.208739238439748</v>
      </c>
      <c r="AE3195">
        <f>SUMIFS(Saudi!H:H,Saudi!$A:$A,YEAR(daily!$A3195))</f>
        <v>408259035.59665447</v>
      </c>
      <c r="AF3195" s="5">
        <f t="shared" si="123"/>
        <v>11</v>
      </c>
      <c r="AG3195" s="5">
        <f t="shared" si="124"/>
        <v>2012</v>
      </c>
    </row>
    <row r="3196" spans="1:33">
      <c r="A3196" s="3">
        <v>41221</v>
      </c>
      <c r="B3196" s="1">
        <v>269814</v>
      </c>
      <c r="C3196" s="1">
        <v>111480</v>
      </c>
      <c r="D3196" s="1">
        <v>104411</v>
      </c>
      <c r="E3196" s="1">
        <v>85.09</v>
      </c>
      <c r="F3196" s="1">
        <v>86.14</v>
      </c>
      <c r="G3196" s="1">
        <v>86.75</v>
      </c>
      <c r="H3196" s="2">
        <v>52.9</v>
      </c>
      <c r="I3196" s="2">
        <v>31.5</v>
      </c>
      <c r="J3196" s="2">
        <v>90.7</v>
      </c>
      <c r="K3196" s="2">
        <v>91.2</v>
      </c>
      <c r="L3196">
        <f>SUMIFS(US!B:B,US!$D:$D,YEAR(daily!$A3196),US!$E:$E,MONTH(daily!$A3196))</f>
        <v>11701</v>
      </c>
      <c r="M3196">
        <f>SUMIFS(US!C:C,US!$D:$D,YEAR(daily!$A3196),US!$E:$E,MONTH(daily!$A3196))</f>
        <v>18528</v>
      </c>
      <c r="N3196">
        <f>SUMIFS(COT!E:E,COT!$A:$A,YEAR(daily!$A3196),COT!$B:$B,WEEKNUM(daily!$A3196))</f>
        <v>1614897</v>
      </c>
      <c r="O3196">
        <f>SUMIFS(COT!F:F,COT!$A:$A,YEAR(daily!$A3196),COT!$B:$B,WEEKNUM(daily!$A3196))</f>
        <v>353453</v>
      </c>
      <c r="P3196">
        <f>SUMIFS(COT!G:G,COT!$A:$A,YEAR(daily!$A3196),COT!$B:$B,WEEKNUM(daily!$A3196))</f>
        <v>187609</v>
      </c>
      <c r="Q3196">
        <f>SUMIFS(COT!H:H,COT!$A:$A,YEAR(daily!$A3196),COT!$B:$B,WEEKNUM(daily!$A3196))</f>
        <v>497687</v>
      </c>
      <c r="R3196">
        <f>SUMIFS(COT!I:I,COT!$A:$A,YEAR(daily!$A3196),COT!$B:$B,WEEKNUM(daily!$A3196))</f>
        <v>690262</v>
      </c>
      <c r="S3196">
        <f>SUMIFS(COT!J:J,COT!$A:$A,YEAR(daily!$A3196),COT!$B:$B,WEEKNUM(daily!$A3196))</f>
        <v>854155</v>
      </c>
      <c r="T3196">
        <f>SUMIFS(COT!K:K,COT!$A:$A,YEAR(daily!$A3196),COT!$B:$B,WEEKNUM(daily!$A3196))</f>
        <v>73495</v>
      </c>
      <c r="U3196">
        <f>SUMIFS(COT!L:L,COT!$A:$A,YEAR(daily!$A3196),COT!$B:$B,WEEKNUM(daily!$A3196))</f>
        <v>75446</v>
      </c>
      <c r="V3196">
        <f>SUMIFS(COT!M:M,COT!$A:$A,YEAR(daily!$A3196),COT!$B:$B,WEEKNUM(daily!$A3196))</f>
        <v>126</v>
      </c>
      <c r="W3196">
        <f>SUMIFS(COT!N:N,COT!$A:$A,YEAR(daily!$A3196),COT!$B:$B,WEEKNUM(daily!$A3196))</f>
        <v>93</v>
      </c>
      <c r="X3196">
        <f>SUMIFS(COT!O:O,COT!$A:$A,YEAR(daily!$A3196),COT!$B:$B,WEEKNUM(daily!$A3196))</f>
        <v>151</v>
      </c>
      <c r="Y3196">
        <f>SUMIFS(COT!P:P,COT!$A:$A,YEAR(daily!$A3196),COT!$B:$B,WEEKNUM(daily!$A3196))</f>
        <v>96</v>
      </c>
      <c r="Z3196">
        <f>SUMIFS(COT!Q:Q,COT!$A:$A,YEAR(daily!$A3196),COT!$B:$B,WEEKNUM(daily!$A3196))</f>
        <v>101</v>
      </c>
      <c r="AA3196">
        <f>SUMIFS(Saudi!B:B,Saudi!$A:$A,YEAR(daily!$A3196))</f>
        <v>1247.3979999999999</v>
      </c>
      <c r="AB3196">
        <f>SUMIFS(Saudi!C:C,Saudi!$A:$A,YEAR(daily!$A3196))</f>
        <v>917.10500000000002</v>
      </c>
      <c r="AC3196">
        <f>SUMIFS(Saudi!F:F,Saudi!$A:$A,YEAR(daily!$A3196))</f>
        <v>4333558</v>
      </c>
      <c r="AD3196">
        <f>SUMIFS(Saudi!G:G,Saudi!$A:$A,YEAR(daily!$A3196))</f>
        <v>94.208739238439748</v>
      </c>
      <c r="AE3196">
        <f>SUMIFS(Saudi!H:H,Saudi!$A:$A,YEAR(daily!$A3196))</f>
        <v>408259035.59665447</v>
      </c>
      <c r="AF3196" s="5">
        <f t="shared" si="123"/>
        <v>11</v>
      </c>
      <c r="AG3196" s="5">
        <f t="shared" si="124"/>
        <v>2012</v>
      </c>
    </row>
    <row r="3197" spans="1:33">
      <c r="A3197" s="3">
        <v>41222</v>
      </c>
      <c r="B3197" s="1">
        <v>236478</v>
      </c>
      <c r="C3197" s="1">
        <v>124406</v>
      </c>
      <c r="D3197" s="1">
        <v>111235</v>
      </c>
      <c r="E3197" s="1">
        <v>86.07</v>
      </c>
      <c r="F3197" s="1">
        <v>87.16</v>
      </c>
      <c r="G3197" s="1">
        <v>87.76</v>
      </c>
      <c r="H3197" s="2">
        <v>52.9</v>
      </c>
      <c r="I3197" s="2">
        <v>31.5</v>
      </c>
      <c r="J3197" s="2">
        <v>90.7</v>
      </c>
      <c r="K3197" s="2">
        <v>91.2</v>
      </c>
      <c r="L3197">
        <f>SUMIFS(US!B:B,US!$D:$D,YEAR(daily!$A3197),US!$E:$E,MONTH(daily!$A3197))</f>
        <v>11701</v>
      </c>
      <c r="M3197">
        <f>SUMIFS(US!C:C,US!$D:$D,YEAR(daily!$A3197),US!$E:$E,MONTH(daily!$A3197))</f>
        <v>18528</v>
      </c>
      <c r="N3197">
        <f>SUMIFS(COT!E:E,COT!$A:$A,YEAR(daily!$A3197),COT!$B:$B,WEEKNUM(daily!$A3197))</f>
        <v>1614897</v>
      </c>
      <c r="O3197">
        <f>SUMIFS(COT!F:F,COT!$A:$A,YEAR(daily!$A3197),COT!$B:$B,WEEKNUM(daily!$A3197))</f>
        <v>353453</v>
      </c>
      <c r="P3197">
        <f>SUMIFS(COT!G:G,COT!$A:$A,YEAR(daily!$A3197),COT!$B:$B,WEEKNUM(daily!$A3197))</f>
        <v>187609</v>
      </c>
      <c r="Q3197">
        <f>SUMIFS(COT!H:H,COT!$A:$A,YEAR(daily!$A3197),COT!$B:$B,WEEKNUM(daily!$A3197))</f>
        <v>497687</v>
      </c>
      <c r="R3197">
        <f>SUMIFS(COT!I:I,COT!$A:$A,YEAR(daily!$A3197),COT!$B:$B,WEEKNUM(daily!$A3197))</f>
        <v>690262</v>
      </c>
      <c r="S3197">
        <f>SUMIFS(COT!J:J,COT!$A:$A,YEAR(daily!$A3197),COT!$B:$B,WEEKNUM(daily!$A3197))</f>
        <v>854155</v>
      </c>
      <c r="T3197">
        <f>SUMIFS(COT!K:K,COT!$A:$A,YEAR(daily!$A3197),COT!$B:$B,WEEKNUM(daily!$A3197))</f>
        <v>73495</v>
      </c>
      <c r="U3197">
        <f>SUMIFS(COT!L:L,COT!$A:$A,YEAR(daily!$A3197),COT!$B:$B,WEEKNUM(daily!$A3197))</f>
        <v>75446</v>
      </c>
      <c r="V3197">
        <f>SUMIFS(COT!M:M,COT!$A:$A,YEAR(daily!$A3197),COT!$B:$B,WEEKNUM(daily!$A3197))</f>
        <v>126</v>
      </c>
      <c r="W3197">
        <f>SUMIFS(COT!N:N,COT!$A:$A,YEAR(daily!$A3197),COT!$B:$B,WEEKNUM(daily!$A3197))</f>
        <v>93</v>
      </c>
      <c r="X3197">
        <f>SUMIFS(COT!O:O,COT!$A:$A,YEAR(daily!$A3197),COT!$B:$B,WEEKNUM(daily!$A3197))</f>
        <v>151</v>
      </c>
      <c r="Y3197">
        <f>SUMIFS(COT!P:P,COT!$A:$A,YEAR(daily!$A3197),COT!$B:$B,WEEKNUM(daily!$A3197))</f>
        <v>96</v>
      </c>
      <c r="Z3197">
        <f>SUMIFS(COT!Q:Q,COT!$A:$A,YEAR(daily!$A3197),COT!$B:$B,WEEKNUM(daily!$A3197))</f>
        <v>101</v>
      </c>
      <c r="AA3197">
        <f>SUMIFS(Saudi!B:B,Saudi!$A:$A,YEAR(daily!$A3197))</f>
        <v>1247.3979999999999</v>
      </c>
      <c r="AB3197">
        <f>SUMIFS(Saudi!C:C,Saudi!$A:$A,YEAR(daily!$A3197))</f>
        <v>917.10500000000002</v>
      </c>
      <c r="AC3197">
        <f>SUMIFS(Saudi!F:F,Saudi!$A:$A,YEAR(daily!$A3197))</f>
        <v>4333558</v>
      </c>
      <c r="AD3197">
        <f>SUMIFS(Saudi!G:G,Saudi!$A:$A,YEAR(daily!$A3197))</f>
        <v>94.208739238439748</v>
      </c>
      <c r="AE3197">
        <f>SUMIFS(Saudi!H:H,Saudi!$A:$A,YEAR(daily!$A3197))</f>
        <v>408259035.59665447</v>
      </c>
      <c r="AF3197" s="5">
        <f t="shared" si="123"/>
        <v>11</v>
      </c>
      <c r="AG3197" s="5">
        <f t="shared" si="124"/>
        <v>2012</v>
      </c>
    </row>
    <row r="3198" spans="1:33">
      <c r="A3198" s="3">
        <v>41225</v>
      </c>
      <c r="B3198" s="1">
        <v>193816</v>
      </c>
      <c r="C3198" s="1">
        <v>132646</v>
      </c>
      <c r="D3198" s="1">
        <v>112236</v>
      </c>
      <c r="E3198" s="1">
        <v>85.57</v>
      </c>
      <c r="F3198" s="1">
        <v>86.7</v>
      </c>
      <c r="G3198" s="1">
        <v>87.33</v>
      </c>
      <c r="H3198" s="2">
        <v>52.9</v>
      </c>
      <c r="I3198" s="2">
        <v>31.5</v>
      </c>
      <c r="J3198" s="2">
        <v>90.7</v>
      </c>
      <c r="K3198" s="2">
        <v>91.2</v>
      </c>
      <c r="L3198">
        <f>SUMIFS(US!B:B,US!$D:$D,YEAR(daily!$A3198),US!$E:$E,MONTH(daily!$A3198))</f>
        <v>11701</v>
      </c>
      <c r="M3198">
        <f>SUMIFS(US!C:C,US!$D:$D,YEAR(daily!$A3198),US!$E:$E,MONTH(daily!$A3198))</f>
        <v>18528</v>
      </c>
      <c r="N3198">
        <f>SUMIFS(COT!E:E,COT!$A:$A,YEAR(daily!$A3198),COT!$B:$B,WEEKNUM(daily!$A3198))</f>
        <v>1539663</v>
      </c>
      <c r="O3198">
        <f>SUMIFS(COT!F:F,COT!$A:$A,YEAR(daily!$A3198),COT!$B:$B,WEEKNUM(daily!$A3198))</f>
        <v>341346</v>
      </c>
      <c r="P3198">
        <f>SUMIFS(COT!G:G,COT!$A:$A,YEAR(daily!$A3198),COT!$B:$B,WEEKNUM(daily!$A3198))</f>
        <v>163579</v>
      </c>
      <c r="Q3198">
        <f>SUMIFS(COT!H:H,COT!$A:$A,YEAR(daily!$A3198),COT!$B:$B,WEEKNUM(daily!$A3198))</f>
        <v>476739</v>
      </c>
      <c r="R3198">
        <f>SUMIFS(COT!I:I,COT!$A:$A,YEAR(daily!$A3198),COT!$B:$B,WEEKNUM(daily!$A3198))</f>
        <v>640932</v>
      </c>
      <c r="S3198">
        <f>SUMIFS(COT!J:J,COT!$A:$A,YEAR(daily!$A3198),COT!$B:$B,WEEKNUM(daily!$A3198))</f>
        <v>823546</v>
      </c>
      <c r="T3198">
        <f>SUMIFS(COT!K:K,COT!$A:$A,YEAR(daily!$A3198),COT!$B:$B,WEEKNUM(daily!$A3198))</f>
        <v>80646</v>
      </c>
      <c r="U3198">
        <f>SUMIFS(COT!L:L,COT!$A:$A,YEAR(daily!$A3198),COT!$B:$B,WEEKNUM(daily!$A3198))</f>
        <v>75799</v>
      </c>
      <c r="V3198">
        <f>SUMIFS(COT!M:M,COT!$A:$A,YEAR(daily!$A3198),COT!$B:$B,WEEKNUM(daily!$A3198))</f>
        <v>106</v>
      </c>
      <c r="W3198">
        <f>SUMIFS(COT!N:N,COT!$A:$A,YEAR(daily!$A3198),COT!$B:$B,WEEKNUM(daily!$A3198))</f>
        <v>82</v>
      </c>
      <c r="X3198">
        <f>SUMIFS(COT!O:O,COT!$A:$A,YEAR(daily!$A3198),COT!$B:$B,WEEKNUM(daily!$A3198))</f>
        <v>133</v>
      </c>
      <c r="Y3198">
        <f>SUMIFS(COT!P:P,COT!$A:$A,YEAR(daily!$A3198),COT!$B:$B,WEEKNUM(daily!$A3198))</f>
        <v>89</v>
      </c>
      <c r="Z3198">
        <f>SUMIFS(COT!Q:Q,COT!$A:$A,YEAR(daily!$A3198),COT!$B:$B,WEEKNUM(daily!$A3198))</f>
        <v>97</v>
      </c>
      <c r="AA3198">
        <f>SUMIFS(Saudi!B:B,Saudi!$A:$A,YEAR(daily!$A3198))</f>
        <v>1247.3979999999999</v>
      </c>
      <c r="AB3198">
        <f>SUMIFS(Saudi!C:C,Saudi!$A:$A,YEAR(daily!$A3198))</f>
        <v>917.10500000000002</v>
      </c>
      <c r="AC3198">
        <f>SUMIFS(Saudi!F:F,Saudi!$A:$A,YEAR(daily!$A3198))</f>
        <v>4333558</v>
      </c>
      <c r="AD3198">
        <f>SUMIFS(Saudi!G:G,Saudi!$A:$A,YEAR(daily!$A3198))</f>
        <v>94.208739238439748</v>
      </c>
      <c r="AE3198">
        <f>SUMIFS(Saudi!H:H,Saudi!$A:$A,YEAR(daily!$A3198))</f>
        <v>408259035.59665447</v>
      </c>
      <c r="AF3198" s="5">
        <f t="shared" si="123"/>
        <v>11</v>
      </c>
      <c r="AG3198" s="5">
        <f t="shared" si="124"/>
        <v>2012</v>
      </c>
    </row>
    <row r="3199" spans="1:33">
      <c r="A3199" s="3">
        <v>41226</v>
      </c>
      <c r="B3199" s="1">
        <v>114786</v>
      </c>
      <c r="C3199" s="1">
        <v>131120</v>
      </c>
      <c r="D3199" s="1">
        <v>107767</v>
      </c>
      <c r="E3199" s="1">
        <v>85.38</v>
      </c>
      <c r="F3199" s="1">
        <v>86.48</v>
      </c>
      <c r="G3199" s="1">
        <v>87.17</v>
      </c>
      <c r="H3199" s="2">
        <v>52.9</v>
      </c>
      <c r="I3199" s="2">
        <v>31.5</v>
      </c>
      <c r="J3199" s="2">
        <v>90.7</v>
      </c>
      <c r="K3199" s="2">
        <v>91.2</v>
      </c>
      <c r="L3199">
        <f>SUMIFS(US!B:B,US!$D:$D,YEAR(daily!$A3199),US!$E:$E,MONTH(daily!$A3199))</f>
        <v>11701</v>
      </c>
      <c r="M3199">
        <f>SUMIFS(US!C:C,US!$D:$D,YEAR(daily!$A3199),US!$E:$E,MONTH(daily!$A3199))</f>
        <v>18528</v>
      </c>
      <c r="N3199">
        <f>SUMIFS(COT!E:E,COT!$A:$A,YEAR(daily!$A3199),COT!$B:$B,WEEKNUM(daily!$A3199))</f>
        <v>1539663</v>
      </c>
      <c r="O3199">
        <f>SUMIFS(COT!F:F,COT!$A:$A,YEAR(daily!$A3199),COT!$B:$B,WEEKNUM(daily!$A3199))</f>
        <v>341346</v>
      </c>
      <c r="P3199">
        <f>SUMIFS(COT!G:G,COT!$A:$A,YEAR(daily!$A3199),COT!$B:$B,WEEKNUM(daily!$A3199))</f>
        <v>163579</v>
      </c>
      <c r="Q3199">
        <f>SUMIFS(COT!H:H,COT!$A:$A,YEAR(daily!$A3199),COT!$B:$B,WEEKNUM(daily!$A3199))</f>
        <v>476739</v>
      </c>
      <c r="R3199">
        <f>SUMIFS(COT!I:I,COT!$A:$A,YEAR(daily!$A3199),COT!$B:$B,WEEKNUM(daily!$A3199))</f>
        <v>640932</v>
      </c>
      <c r="S3199">
        <f>SUMIFS(COT!J:J,COT!$A:$A,YEAR(daily!$A3199),COT!$B:$B,WEEKNUM(daily!$A3199))</f>
        <v>823546</v>
      </c>
      <c r="T3199">
        <f>SUMIFS(COT!K:K,COT!$A:$A,YEAR(daily!$A3199),COT!$B:$B,WEEKNUM(daily!$A3199))</f>
        <v>80646</v>
      </c>
      <c r="U3199">
        <f>SUMIFS(COT!L:L,COT!$A:$A,YEAR(daily!$A3199),COT!$B:$B,WEEKNUM(daily!$A3199))</f>
        <v>75799</v>
      </c>
      <c r="V3199">
        <f>SUMIFS(COT!M:M,COT!$A:$A,YEAR(daily!$A3199),COT!$B:$B,WEEKNUM(daily!$A3199))</f>
        <v>106</v>
      </c>
      <c r="W3199">
        <f>SUMIFS(COT!N:N,COT!$A:$A,YEAR(daily!$A3199),COT!$B:$B,WEEKNUM(daily!$A3199))</f>
        <v>82</v>
      </c>
      <c r="X3199">
        <f>SUMIFS(COT!O:O,COT!$A:$A,YEAR(daily!$A3199),COT!$B:$B,WEEKNUM(daily!$A3199))</f>
        <v>133</v>
      </c>
      <c r="Y3199">
        <f>SUMIFS(COT!P:P,COT!$A:$A,YEAR(daily!$A3199),COT!$B:$B,WEEKNUM(daily!$A3199))</f>
        <v>89</v>
      </c>
      <c r="Z3199">
        <f>SUMIFS(COT!Q:Q,COT!$A:$A,YEAR(daily!$A3199),COT!$B:$B,WEEKNUM(daily!$A3199))</f>
        <v>97</v>
      </c>
      <c r="AA3199">
        <f>SUMIFS(Saudi!B:B,Saudi!$A:$A,YEAR(daily!$A3199))</f>
        <v>1247.3979999999999</v>
      </c>
      <c r="AB3199">
        <f>SUMIFS(Saudi!C:C,Saudi!$A:$A,YEAR(daily!$A3199))</f>
        <v>917.10500000000002</v>
      </c>
      <c r="AC3199">
        <f>SUMIFS(Saudi!F:F,Saudi!$A:$A,YEAR(daily!$A3199))</f>
        <v>4333558</v>
      </c>
      <c r="AD3199">
        <f>SUMIFS(Saudi!G:G,Saudi!$A:$A,YEAR(daily!$A3199))</f>
        <v>94.208739238439748</v>
      </c>
      <c r="AE3199">
        <f>SUMIFS(Saudi!H:H,Saudi!$A:$A,YEAR(daily!$A3199))</f>
        <v>408259035.59665447</v>
      </c>
      <c r="AF3199" s="5">
        <f t="shared" si="123"/>
        <v>11</v>
      </c>
      <c r="AG3199" s="5">
        <f t="shared" si="124"/>
        <v>2012</v>
      </c>
    </row>
    <row r="3200" spans="1:33">
      <c r="A3200" s="3">
        <v>41227</v>
      </c>
      <c r="B3200" s="1">
        <v>85411</v>
      </c>
      <c r="C3200" s="1">
        <v>132439</v>
      </c>
      <c r="D3200" s="1">
        <v>107763</v>
      </c>
      <c r="E3200" s="1">
        <v>86.32</v>
      </c>
      <c r="F3200" s="1">
        <v>87.31</v>
      </c>
      <c r="G3200" s="1">
        <v>87.9</v>
      </c>
      <c r="H3200" s="2">
        <v>52.9</v>
      </c>
      <c r="I3200" s="2">
        <v>31.5</v>
      </c>
      <c r="J3200" s="2">
        <v>90.7</v>
      </c>
      <c r="K3200" s="2">
        <v>91.2</v>
      </c>
      <c r="L3200">
        <f>SUMIFS(US!B:B,US!$D:$D,YEAR(daily!$A3200),US!$E:$E,MONTH(daily!$A3200))</f>
        <v>11701</v>
      </c>
      <c r="M3200">
        <f>SUMIFS(US!C:C,US!$D:$D,YEAR(daily!$A3200),US!$E:$E,MONTH(daily!$A3200))</f>
        <v>18528</v>
      </c>
      <c r="N3200">
        <f>SUMIFS(COT!E:E,COT!$A:$A,YEAR(daily!$A3200),COT!$B:$B,WEEKNUM(daily!$A3200))</f>
        <v>1539663</v>
      </c>
      <c r="O3200">
        <f>SUMIFS(COT!F:F,COT!$A:$A,YEAR(daily!$A3200),COT!$B:$B,WEEKNUM(daily!$A3200))</f>
        <v>341346</v>
      </c>
      <c r="P3200">
        <f>SUMIFS(COT!G:G,COT!$A:$A,YEAR(daily!$A3200),COT!$B:$B,WEEKNUM(daily!$A3200))</f>
        <v>163579</v>
      </c>
      <c r="Q3200">
        <f>SUMIFS(COT!H:H,COT!$A:$A,YEAR(daily!$A3200),COT!$B:$B,WEEKNUM(daily!$A3200))</f>
        <v>476739</v>
      </c>
      <c r="R3200">
        <f>SUMIFS(COT!I:I,COT!$A:$A,YEAR(daily!$A3200),COT!$B:$B,WEEKNUM(daily!$A3200))</f>
        <v>640932</v>
      </c>
      <c r="S3200">
        <f>SUMIFS(COT!J:J,COT!$A:$A,YEAR(daily!$A3200),COT!$B:$B,WEEKNUM(daily!$A3200))</f>
        <v>823546</v>
      </c>
      <c r="T3200">
        <f>SUMIFS(COT!K:K,COT!$A:$A,YEAR(daily!$A3200),COT!$B:$B,WEEKNUM(daily!$A3200))</f>
        <v>80646</v>
      </c>
      <c r="U3200">
        <f>SUMIFS(COT!L:L,COT!$A:$A,YEAR(daily!$A3200),COT!$B:$B,WEEKNUM(daily!$A3200))</f>
        <v>75799</v>
      </c>
      <c r="V3200">
        <f>SUMIFS(COT!M:M,COT!$A:$A,YEAR(daily!$A3200),COT!$B:$B,WEEKNUM(daily!$A3200))</f>
        <v>106</v>
      </c>
      <c r="W3200">
        <f>SUMIFS(COT!N:N,COT!$A:$A,YEAR(daily!$A3200),COT!$B:$B,WEEKNUM(daily!$A3200))</f>
        <v>82</v>
      </c>
      <c r="X3200">
        <f>SUMIFS(COT!O:O,COT!$A:$A,YEAR(daily!$A3200),COT!$B:$B,WEEKNUM(daily!$A3200))</f>
        <v>133</v>
      </c>
      <c r="Y3200">
        <f>SUMIFS(COT!P:P,COT!$A:$A,YEAR(daily!$A3200),COT!$B:$B,WEEKNUM(daily!$A3200))</f>
        <v>89</v>
      </c>
      <c r="Z3200">
        <f>SUMIFS(COT!Q:Q,COT!$A:$A,YEAR(daily!$A3200),COT!$B:$B,WEEKNUM(daily!$A3200))</f>
        <v>97</v>
      </c>
      <c r="AA3200">
        <f>SUMIFS(Saudi!B:B,Saudi!$A:$A,YEAR(daily!$A3200))</f>
        <v>1247.3979999999999</v>
      </c>
      <c r="AB3200">
        <f>SUMIFS(Saudi!C:C,Saudi!$A:$A,YEAR(daily!$A3200))</f>
        <v>917.10500000000002</v>
      </c>
      <c r="AC3200">
        <f>SUMIFS(Saudi!F:F,Saudi!$A:$A,YEAR(daily!$A3200))</f>
        <v>4333558</v>
      </c>
      <c r="AD3200">
        <f>SUMIFS(Saudi!G:G,Saudi!$A:$A,YEAR(daily!$A3200))</f>
        <v>94.208739238439748</v>
      </c>
      <c r="AE3200">
        <f>SUMIFS(Saudi!H:H,Saudi!$A:$A,YEAR(daily!$A3200))</f>
        <v>408259035.59665447</v>
      </c>
      <c r="AF3200" s="5">
        <f t="shared" si="123"/>
        <v>11</v>
      </c>
      <c r="AG3200" s="5">
        <f t="shared" si="124"/>
        <v>2012</v>
      </c>
    </row>
    <row r="3201" spans="1:33">
      <c r="A3201" s="3">
        <v>41228</v>
      </c>
      <c r="B3201" s="1">
        <v>25472</v>
      </c>
      <c r="C3201" s="1">
        <v>133725</v>
      </c>
      <c r="D3201" s="1">
        <v>107227</v>
      </c>
      <c r="E3201" s="1">
        <v>85.45</v>
      </c>
      <c r="F3201" s="1">
        <v>86.44</v>
      </c>
      <c r="G3201" s="1">
        <v>87.04</v>
      </c>
      <c r="H3201" s="2">
        <v>52.9</v>
      </c>
      <c r="I3201" s="2">
        <v>31.5</v>
      </c>
      <c r="J3201" s="2">
        <v>90.7</v>
      </c>
      <c r="K3201" s="2">
        <v>91.2</v>
      </c>
      <c r="L3201">
        <f>SUMIFS(US!B:B,US!$D:$D,YEAR(daily!$A3201),US!$E:$E,MONTH(daily!$A3201))</f>
        <v>11701</v>
      </c>
      <c r="M3201">
        <f>SUMIFS(US!C:C,US!$D:$D,YEAR(daily!$A3201),US!$E:$E,MONTH(daily!$A3201))</f>
        <v>18528</v>
      </c>
      <c r="N3201">
        <f>SUMIFS(COT!E:E,COT!$A:$A,YEAR(daily!$A3201),COT!$B:$B,WEEKNUM(daily!$A3201))</f>
        <v>1539663</v>
      </c>
      <c r="O3201">
        <f>SUMIFS(COT!F:F,COT!$A:$A,YEAR(daily!$A3201),COT!$B:$B,WEEKNUM(daily!$A3201))</f>
        <v>341346</v>
      </c>
      <c r="P3201">
        <f>SUMIFS(COT!G:G,COT!$A:$A,YEAR(daily!$A3201),COT!$B:$B,WEEKNUM(daily!$A3201))</f>
        <v>163579</v>
      </c>
      <c r="Q3201">
        <f>SUMIFS(COT!H:H,COT!$A:$A,YEAR(daily!$A3201),COT!$B:$B,WEEKNUM(daily!$A3201))</f>
        <v>476739</v>
      </c>
      <c r="R3201">
        <f>SUMIFS(COT!I:I,COT!$A:$A,YEAR(daily!$A3201),COT!$B:$B,WEEKNUM(daily!$A3201))</f>
        <v>640932</v>
      </c>
      <c r="S3201">
        <f>SUMIFS(COT!J:J,COT!$A:$A,YEAR(daily!$A3201),COT!$B:$B,WEEKNUM(daily!$A3201))</f>
        <v>823546</v>
      </c>
      <c r="T3201">
        <f>SUMIFS(COT!K:K,COT!$A:$A,YEAR(daily!$A3201),COT!$B:$B,WEEKNUM(daily!$A3201))</f>
        <v>80646</v>
      </c>
      <c r="U3201">
        <f>SUMIFS(COT!L:L,COT!$A:$A,YEAR(daily!$A3201),COT!$B:$B,WEEKNUM(daily!$A3201))</f>
        <v>75799</v>
      </c>
      <c r="V3201">
        <f>SUMIFS(COT!M:M,COT!$A:$A,YEAR(daily!$A3201),COT!$B:$B,WEEKNUM(daily!$A3201))</f>
        <v>106</v>
      </c>
      <c r="W3201">
        <f>SUMIFS(COT!N:N,COT!$A:$A,YEAR(daily!$A3201),COT!$B:$B,WEEKNUM(daily!$A3201))</f>
        <v>82</v>
      </c>
      <c r="X3201">
        <f>SUMIFS(COT!O:O,COT!$A:$A,YEAR(daily!$A3201),COT!$B:$B,WEEKNUM(daily!$A3201))</f>
        <v>133</v>
      </c>
      <c r="Y3201">
        <f>SUMIFS(COT!P:P,COT!$A:$A,YEAR(daily!$A3201),COT!$B:$B,WEEKNUM(daily!$A3201))</f>
        <v>89</v>
      </c>
      <c r="Z3201">
        <f>SUMIFS(COT!Q:Q,COT!$A:$A,YEAR(daily!$A3201),COT!$B:$B,WEEKNUM(daily!$A3201))</f>
        <v>97</v>
      </c>
      <c r="AA3201">
        <f>SUMIFS(Saudi!B:B,Saudi!$A:$A,YEAR(daily!$A3201))</f>
        <v>1247.3979999999999</v>
      </c>
      <c r="AB3201">
        <f>SUMIFS(Saudi!C:C,Saudi!$A:$A,YEAR(daily!$A3201))</f>
        <v>917.10500000000002</v>
      </c>
      <c r="AC3201">
        <f>SUMIFS(Saudi!F:F,Saudi!$A:$A,YEAR(daily!$A3201))</f>
        <v>4333558</v>
      </c>
      <c r="AD3201">
        <f>SUMIFS(Saudi!G:G,Saudi!$A:$A,YEAR(daily!$A3201))</f>
        <v>94.208739238439748</v>
      </c>
      <c r="AE3201">
        <f>SUMIFS(Saudi!H:H,Saudi!$A:$A,YEAR(daily!$A3201))</f>
        <v>408259035.59665447</v>
      </c>
      <c r="AF3201" s="5">
        <f t="shared" si="123"/>
        <v>11</v>
      </c>
      <c r="AG3201" s="5">
        <f t="shared" si="124"/>
        <v>2012</v>
      </c>
    </row>
    <row r="3202" spans="1:33">
      <c r="A3202" s="3">
        <v>41229</v>
      </c>
      <c r="B3202" s="1">
        <v>1080</v>
      </c>
      <c r="C3202" s="1">
        <v>133559</v>
      </c>
      <c r="D3202" s="1">
        <v>105431</v>
      </c>
      <c r="E3202" s="1">
        <v>86.67</v>
      </c>
      <c r="F3202" s="1">
        <v>87.47</v>
      </c>
      <c r="G3202" s="1">
        <v>88.04</v>
      </c>
      <c r="H3202" s="2">
        <v>52.9</v>
      </c>
      <c r="I3202" s="2">
        <v>31.5</v>
      </c>
      <c r="J3202" s="2">
        <v>90.7</v>
      </c>
      <c r="K3202" s="2">
        <v>91.2</v>
      </c>
      <c r="L3202">
        <f>SUMIFS(US!B:B,US!$D:$D,YEAR(daily!$A3202),US!$E:$E,MONTH(daily!$A3202))</f>
        <v>11701</v>
      </c>
      <c r="M3202">
        <f>SUMIFS(US!C:C,US!$D:$D,YEAR(daily!$A3202),US!$E:$E,MONTH(daily!$A3202))</f>
        <v>18528</v>
      </c>
      <c r="N3202">
        <f>SUMIFS(COT!E:E,COT!$A:$A,YEAR(daily!$A3202),COT!$B:$B,WEEKNUM(daily!$A3202))</f>
        <v>1539663</v>
      </c>
      <c r="O3202">
        <f>SUMIFS(COT!F:F,COT!$A:$A,YEAR(daily!$A3202),COT!$B:$B,WEEKNUM(daily!$A3202))</f>
        <v>341346</v>
      </c>
      <c r="P3202">
        <f>SUMIFS(COT!G:G,COT!$A:$A,YEAR(daily!$A3202),COT!$B:$B,WEEKNUM(daily!$A3202))</f>
        <v>163579</v>
      </c>
      <c r="Q3202">
        <f>SUMIFS(COT!H:H,COT!$A:$A,YEAR(daily!$A3202),COT!$B:$B,WEEKNUM(daily!$A3202))</f>
        <v>476739</v>
      </c>
      <c r="R3202">
        <f>SUMIFS(COT!I:I,COT!$A:$A,YEAR(daily!$A3202),COT!$B:$B,WEEKNUM(daily!$A3202))</f>
        <v>640932</v>
      </c>
      <c r="S3202">
        <f>SUMIFS(COT!J:J,COT!$A:$A,YEAR(daily!$A3202),COT!$B:$B,WEEKNUM(daily!$A3202))</f>
        <v>823546</v>
      </c>
      <c r="T3202">
        <f>SUMIFS(COT!K:K,COT!$A:$A,YEAR(daily!$A3202),COT!$B:$B,WEEKNUM(daily!$A3202))</f>
        <v>80646</v>
      </c>
      <c r="U3202">
        <f>SUMIFS(COT!L:L,COT!$A:$A,YEAR(daily!$A3202),COT!$B:$B,WEEKNUM(daily!$A3202))</f>
        <v>75799</v>
      </c>
      <c r="V3202">
        <f>SUMIFS(COT!M:M,COT!$A:$A,YEAR(daily!$A3202),COT!$B:$B,WEEKNUM(daily!$A3202))</f>
        <v>106</v>
      </c>
      <c r="W3202">
        <f>SUMIFS(COT!N:N,COT!$A:$A,YEAR(daily!$A3202),COT!$B:$B,WEEKNUM(daily!$A3202))</f>
        <v>82</v>
      </c>
      <c r="X3202">
        <f>SUMIFS(COT!O:O,COT!$A:$A,YEAR(daily!$A3202),COT!$B:$B,WEEKNUM(daily!$A3202))</f>
        <v>133</v>
      </c>
      <c r="Y3202">
        <f>SUMIFS(COT!P:P,COT!$A:$A,YEAR(daily!$A3202),COT!$B:$B,WEEKNUM(daily!$A3202))</f>
        <v>89</v>
      </c>
      <c r="Z3202">
        <f>SUMIFS(COT!Q:Q,COT!$A:$A,YEAR(daily!$A3202),COT!$B:$B,WEEKNUM(daily!$A3202))</f>
        <v>97</v>
      </c>
      <c r="AA3202">
        <f>SUMIFS(Saudi!B:B,Saudi!$A:$A,YEAR(daily!$A3202))</f>
        <v>1247.3979999999999</v>
      </c>
      <c r="AB3202">
        <f>SUMIFS(Saudi!C:C,Saudi!$A:$A,YEAR(daily!$A3202))</f>
        <v>917.10500000000002</v>
      </c>
      <c r="AC3202">
        <f>SUMIFS(Saudi!F:F,Saudi!$A:$A,YEAR(daily!$A3202))</f>
        <v>4333558</v>
      </c>
      <c r="AD3202">
        <f>SUMIFS(Saudi!G:G,Saudi!$A:$A,YEAR(daily!$A3202))</f>
        <v>94.208739238439748</v>
      </c>
      <c r="AE3202">
        <f>SUMIFS(Saudi!H:H,Saudi!$A:$A,YEAR(daily!$A3202))</f>
        <v>408259035.59665447</v>
      </c>
      <c r="AF3202" s="5">
        <f t="shared" ref="AF3202:AF3265" si="125">MONTH(A3202)</f>
        <v>11</v>
      </c>
      <c r="AG3202" s="5">
        <f t="shared" ref="AG3202:AG3265" si="126">YEAR(A3202)</f>
        <v>2012</v>
      </c>
    </row>
    <row r="3203" spans="1:33">
      <c r="A3203" s="3">
        <v>41232</v>
      </c>
      <c r="B3203" s="1">
        <v>324459</v>
      </c>
      <c r="C3203" s="1">
        <v>102242</v>
      </c>
      <c r="D3203" s="1">
        <v>56221</v>
      </c>
      <c r="E3203" s="1">
        <v>89.28</v>
      </c>
      <c r="F3203" s="1">
        <v>90.33</v>
      </c>
      <c r="G3203" s="1">
        <v>90.81</v>
      </c>
      <c r="H3203" s="2">
        <v>52.9</v>
      </c>
      <c r="I3203" s="2">
        <v>31.5</v>
      </c>
      <c r="J3203" s="2">
        <v>90.7</v>
      </c>
      <c r="K3203" s="2">
        <v>91.2</v>
      </c>
      <c r="L3203">
        <f>SUMIFS(US!B:B,US!$D:$D,YEAR(daily!$A3203),US!$E:$E,MONTH(daily!$A3203))</f>
        <v>11701</v>
      </c>
      <c r="M3203">
        <f>SUMIFS(US!C:C,US!$D:$D,YEAR(daily!$A3203),US!$E:$E,MONTH(daily!$A3203))</f>
        <v>18528</v>
      </c>
      <c r="N3203">
        <f>SUMIFS(COT!E:E,COT!$A:$A,YEAR(daily!$A3203),COT!$B:$B,WEEKNUM(daily!$A3203))</f>
        <v>1498820</v>
      </c>
      <c r="O3203">
        <f>SUMIFS(COT!F:F,COT!$A:$A,YEAR(daily!$A3203),COT!$B:$B,WEEKNUM(daily!$A3203))</f>
        <v>340750</v>
      </c>
      <c r="P3203">
        <f>SUMIFS(COT!G:G,COT!$A:$A,YEAR(daily!$A3203),COT!$B:$B,WEEKNUM(daily!$A3203))</f>
        <v>162871</v>
      </c>
      <c r="Q3203">
        <f>SUMIFS(COT!H:H,COT!$A:$A,YEAR(daily!$A3203),COT!$B:$B,WEEKNUM(daily!$A3203))</f>
        <v>454511</v>
      </c>
      <c r="R3203">
        <f>SUMIFS(COT!I:I,COT!$A:$A,YEAR(daily!$A3203),COT!$B:$B,WEEKNUM(daily!$A3203))</f>
        <v>626563</v>
      </c>
      <c r="S3203">
        <f>SUMIFS(COT!J:J,COT!$A:$A,YEAR(daily!$A3203),COT!$B:$B,WEEKNUM(daily!$A3203))</f>
        <v>810541</v>
      </c>
      <c r="T3203">
        <f>SUMIFS(COT!K:K,COT!$A:$A,YEAR(daily!$A3203),COT!$B:$B,WEEKNUM(daily!$A3203))</f>
        <v>76996</v>
      </c>
      <c r="U3203">
        <f>SUMIFS(COT!L:L,COT!$A:$A,YEAR(daily!$A3203),COT!$B:$B,WEEKNUM(daily!$A3203))</f>
        <v>70897</v>
      </c>
      <c r="V3203">
        <f>SUMIFS(COT!M:M,COT!$A:$A,YEAR(daily!$A3203),COT!$B:$B,WEEKNUM(daily!$A3203))</f>
        <v>107</v>
      </c>
      <c r="W3203">
        <f>SUMIFS(COT!N:N,COT!$A:$A,YEAR(daily!$A3203),COT!$B:$B,WEEKNUM(daily!$A3203))</f>
        <v>81</v>
      </c>
      <c r="X3203">
        <f>SUMIFS(COT!O:O,COT!$A:$A,YEAR(daily!$A3203),COT!$B:$B,WEEKNUM(daily!$A3203))</f>
        <v>127</v>
      </c>
      <c r="Y3203">
        <f>SUMIFS(COT!P:P,COT!$A:$A,YEAR(daily!$A3203),COT!$B:$B,WEEKNUM(daily!$A3203))</f>
        <v>87</v>
      </c>
      <c r="Z3203">
        <f>SUMIFS(COT!Q:Q,COT!$A:$A,YEAR(daily!$A3203),COT!$B:$B,WEEKNUM(daily!$A3203))</f>
        <v>100</v>
      </c>
      <c r="AA3203">
        <f>SUMIFS(Saudi!B:B,Saudi!$A:$A,YEAR(daily!$A3203))</f>
        <v>1247.3979999999999</v>
      </c>
      <c r="AB3203">
        <f>SUMIFS(Saudi!C:C,Saudi!$A:$A,YEAR(daily!$A3203))</f>
        <v>917.10500000000002</v>
      </c>
      <c r="AC3203">
        <f>SUMIFS(Saudi!F:F,Saudi!$A:$A,YEAR(daily!$A3203))</f>
        <v>4333558</v>
      </c>
      <c r="AD3203">
        <f>SUMIFS(Saudi!G:G,Saudi!$A:$A,YEAR(daily!$A3203))</f>
        <v>94.208739238439748</v>
      </c>
      <c r="AE3203">
        <f>SUMIFS(Saudi!H:H,Saudi!$A:$A,YEAR(daily!$A3203))</f>
        <v>408259035.59665447</v>
      </c>
      <c r="AF3203" s="5">
        <f t="shared" si="125"/>
        <v>11</v>
      </c>
      <c r="AG3203" s="5">
        <f t="shared" si="126"/>
        <v>2012</v>
      </c>
    </row>
    <row r="3204" spans="1:33">
      <c r="A3204" s="3">
        <v>41233</v>
      </c>
      <c r="B3204" s="1">
        <v>326946</v>
      </c>
      <c r="C3204" s="1">
        <v>106411</v>
      </c>
      <c r="D3204" s="1">
        <v>57572</v>
      </c>
      <c r="E3204" s="1">
        <v>86.75</v>
      </c>
      <c r="F3204" s="1">
        <v>87.98</v>
      </c>
      <c r="G3204" s="1">
        <v>88.55</v>
      </c>
      <c r="H3204" s="2">
        <v>52.9</v>
      </c>
      <c r="I3204" s="2">
        <v>31.5</v>
      </c>
      <c r="J3204" s="2">
        <v>90.7</v>
      </c>
      <c r="K3204" s="2">
        <v>91.2</v>
      </c>
      <c r="L3204">
        <f>SUMIFS(US!B:B,US!$D:$D,YEAR(daily!$A3204),US!$E:$E,MONTH(daily!$A3204))</f>
        <v>11701</v>
      </c>
      <c r="M3204">
        <f>SUMIFS(US!C:C,US!$D:$D,YEAR(daily!$A3204),US!$E:$E,MONTH(daily!$A3204))</f>
        <v>18528</v>
      </c>
      <c r="N3204">
        <f>SUMIFS(COT!E:E,COT!$A:$A,YEAR(daily!$A3204),COT!$B:$B,WEEKNUM(daily!$A3204))</f>
        <v>1498820</v>
      </c>
      <c r="O3204">
        <f>SUMIFS(COT!F:F,COT!$A:$A,YEAR(daily!$A3204),COT!$B:$B,WEEKNUM(daily!$A3204))</f>
        <v>340750</v>
      </c>
      <c r="P3204">
        <f>SUMIFS(COT!G:G,COT!$A:$A,YEAR(daily!$A3204),COT!$B:$B,WEEKNUM(daily!$A3204))</f>
        <v>162871</v>
      </c>
      <c r="Q3204">
        <f>SUMIFS(COT!H:H,COT!$A:$A,YEAR(daily!$A3204),COT!$B:$B,WEEKNUM(daily!$A3204))</f>
        <v>454511</v>
      </c>
      <c r="R3204">
        <f>SUMIFS(COT!I:I,COT!$A:$A,YEAR(daily!$A3204),COT!$B:$B,WEEKNUM(daily!$A3204))</f>
        <v>626563</v>
      </c>
      <c r="S3204">
        <f>SUMIFS(COT!J:J,COT!$A:$A,YEAR(daily!$A3204),COT!$B:$B,WEEKNUM(daily!$A3204))</f>
        <v>810541</v>
      </c>
      <c r="T3204">
        <f>SUMIFS(COT!K:K,COT!$A:$A,YEAR(daily!$A3204),COT!$B:$B,WEEKNUM(daily!$A3204))</f>
        <v>76996</v>
      </c>
      <c r="U3204">
        <f>SUMIFS(COT!L:L,COT!$A:$A,YEAR(daily!$A3204),COT!$B:$B,WEEKNUM(daily!$A3204))</f>
        <v>70897</v>
      </c>
      <c r="V3204">
        <f>SUMIFS(COT!M:M,COT!$A:$A,YEAR(daily!$A3204),COT!$B:$B,WEEKNUM(daily!$A3204))</f>
        <v>107</v>
      </c>
      <c r="W3204">
        <f>SUMIFS(COT!N:N,COT!$A:$A,YEAR(daily!$A3204),COT!$B:$B,WEEKNUM(daily!$A3204))</f>
        <v>81</v>
      </c>
      <c r="X3204">
        <f>SUMIFS(COT!O:O,COT!$A:$A,YEAR(daily!$A3204),COT!$B:$B,WEEKNUM(daily!$A3204))</f>
        <v>127</v>
      </c>
      <c r="Y3204">
        <f>SUMIFS(COT!P:P,COT!$A:$A,YEAR(daily!$A3204),COT!$B:$B,WEEKNUM(daily!$A3204))</f>
        <v>87</v>
      </c>
      <c r="Z3204">
        <f>SUMIFS(COT!Q:Q,COT!$A:$A,YEAR(daily!$A3204),COT!$B:$B,WEEKNUM(daily!$A3204))</f>
        <v>100</v>
      </c>
      <c r="AA3204">
        <f>SUMIFS(Saudi!B:B,Saudi!$A:$A,YEAR(daily!$A3204))</f>
        <v>1247.3979999999999</v>
      </c>
      <c r="AB3204">
        <f>SUMIFS(Saudi!C:C,Saudi!$A:$A,YEAR(daily!$A3204))</f>
        <v>917.10500000000002</v>
      </c>
      <c r="AC3204">
        <f>SUMIFS(Saudi!F:F,Saudi!$A:$A,YEAR(daily!$A3204))</f>
        <v>4333558</v>
      </c>
      <c r="AD3204">
        <f>SUMIFS(Saudi!G:G,Saudi!$A:$A,YEAR(daily!$A3204))</f>
        <v>94.208739238439748</v>
      </c>
      <c r="AE3204">
        <f>SUMIFS(Saudi!H:H,Saudi!$A:$A,YEAR(daily!$A3204))</f>
        <v>408259035.59665447</v>
      </c>
      <c r="AF3204" s="5">
        <f t="shared" si="125"/>
        <v>11</v>
      </c>
      <c r="AG3204" s="5">
        <f t="shared" si="126"/>
        <v>2012</v>
      </c>
    </row>
    <row r="3205" spans="1:33">
      <c r="A3205" s="3">
        <v>41234</v>
      </c>
      <c r="B3205" s="1">
        <v>328559</v>
      </c>
      <c r="C3205" s="1">
        <v>103818</v>
      </c>
      <c r="D3205" s="1">
        <v>59025</v>
      </c>
      <c r="E3205" s="1">
        <v>87.38</v>
      </c>
      <c r="F3205" s="1">
        <v>88.61</v>
      </c>
      <c r="G3205" s="1">
        <v>89.19</v>
      </c>
      <c r="H3205" s="2">
        <v>52.9</v>
      </c>
      <c r="I3205" s="2">
        <v>31.5</v>
      </c>
      <c r="J3205" s="2">
        <v>90.7</v>
      </c>
      <c r="K3205" s="2">
        <v>91.2</v>
      </c>
      <c r="L3205">
        <f>SUMIFS(US!B:B,US!$D:$D,YEAR(daily!$A3205),US!$E:$E,MONTH(daily!$A3205))</f>
        <v>11701</v>
      </c>
      <c r="M3205">
        <f>SUMIFS(US!C:C,US!$D:$D,YEAR(daily!$A3205),US!$E:$E,MONTH(daily!$A3205))</f>
        <v>18528</v>
      </c>
      <c r="N3205">
        <f>SUMIFS(COT!E:E,COT!$A:$A,YEAR(daily!$A3205),COT!$B:$B,WEEKNUM(daily!$A3205))</f>
        <v>1498820</v>
      </c>
      <c r="O3205">
        <f>SUMIFS(COT!F:F,COT!$A:$A,YEAR(daily!$A3205),COT!$B:$B,WEEKNUM(daily!$A3205))</f>
        <v>340750</v>
      </c>
      <c r="P3205">
        <f>SUMIFS(COT!G:G,COT!$A:$A,YEAR(daily!$A3205),COT!$B:$B,WEEKNUM(daily!$A3205))</f>
        <v>162871</v>
      </c>
      <c r="Q3205">
        <f>SUMIFS(COT!H:H,COT!$A:$A,YEAR(daily!$A3205),COT!$B:$B,WEEKNUM(daily!$A3205))</f>
        <v>454511</v>
      </c>
      <c r="R3205">
        <f>SUMIFS(COT!I:I,COT!$A:$A,YEAR(daily!$A3205),COT!$B:$B,WEEKNUM(daily!$A3205))</f>
        <v>626563</v>
      </c>
      <c r="S3205">
        <f>SUMIFS(COT!J:J,COT!$A:$A,YEAR(daily!$A3205),COT!$B:$B,WEEKNUM(daily!$A3205))</f>
        <v>810541</v>
      </c>
      <c r="T3205">
        <f>SUMIFS(COT!K:K,COT!$A:$A,YEAR(daily!$A3205),COT!$B:$B,WEEKNUM(daily!$A3205))</f>
        <v>76996</v>
      </c>
      <c r="U3205">
        <f>SUMIFS(COT!L:L,COT!$A:$A,YEAR(daily!$A3205),COT!$B:$B,WEEKNUM(daily!$A3205))</f>
        <v>70897</v>
      </c>
      <c r="V3205">
        <f>SUMIFS(COT!M:M,COT!$A:$A,YEAR(daily!$A3205),COT!$B:$B,WEEKNUM(daily!$A3205))</f>
        <v>107</v>
      </c>
      <c r="W3205">
        <f>SUMIFS(COT!N:N,COT!$A:$A,YEAR(daily!$A3205),COT!$B:$B,WEEKNUM(daily!$A3205))</f>
        <v>81</v>
      </c>
      <c r="X3205">
        <f>SUMIFS(COT!O:O,COT!$A:$A,YEAR(daily!$A3205),COT!$B:$B,WEEKNUM(daily!$A3205))</f>
        <v>127</v>
      </c>
      <c r="Y3205">
        <f>SUMIFS(COT!P:P,COT!$A:$A,YEAR(daily!$A3205),COT!$B:$B,WEEKNUM(daily!$A3205))</f>
        <v>87</v>
      </c>
      <c r="Z3205">
        <f>SUMIFS(COT!Q:Q,COT!$A:$A,YEAR(daily!$A3205),COT!$B:$B,WEEKNUM(daily!$A3205))</f>
        <v>100</v>
      </c>
      <c r="AA3205">
        <f>SUMIFS(Saudi!B:B,Saudi!$A:$A,YEAR(daily!$A3205))</f>
        <v>1247.3979999999999</v>
      </c>
      <c r="AB3205">
        <f>SUMIFS(Saudi!C:C,Saudi!$A:$A,YEAR(daily!$A3205))</f>
        <v>917.10500000000002</v>
      </c>
      <c r="AC3205">
        <f>SUMIFS(Saudi!F:F,Saudi!$A:$A,YEAR(daily!$A3205))</f>
        <v>4333558</v>
      </c>
      <c r="AD3205">
        <f>SUMIFS(Saudi!G:G,Saudi!$A:$A,YEAR(daily!$A3205))</f>
        <v>94.208739238439748</v>
      </c>
      <c r="AE3205">
        <f>SUMIFS(Saudi!H:H,Saudi!$A:$A,YEAR(daily!$A3205))</f>
        <v>408259035.59665447</v>
      </c>
      <c r="AF3205" s="5">
        <f t="shared" si="125"/>
        <v>11</v>
      </c>
      <c r="AG3205" s="5">
        <f t="shared" si="126"/>
        <v>2012</v>
      </c>
    </row>
    <row r="3206" spans="1:33">
      <c r="A3206" s="3">
        <v>41236</v>
      </c>
      <c r="B3206" s="1">
        <v>324789</v>
      </c>
      <c r="C3206" s="1">
        <v>103070</v>
      </c>
      <c r="D3206" s="1">
        <v>59440</v>
      </c>
      <c r="E3206" s="1">
        <v>88.28</v>
      </c>
      <c r="F3206" s="1">
        <v>89.56</v>
      </c>
      <c r="G3206" s="1">
        <v>90.16</v>
      </c>
      <c r="H3206" s="2">
        <v>52.9</v>
      </c>
      <c r="I3206" s="2">
        <v>31.5</v>
      </c>
      <c r="J3206" s="2">
        <v>90.7</v>
      </c>
      <c r="K3206" s="2">
        <v>91.2</v>
      </c>
      <c r="L3206">
        <f>SUMIFS(US!B:B,US!$D:$D,YEAR(daily!$A3206),US!$E:$E,MONTH(daily!$A3206))</f>
        <v>11701</v>
      </c>
      <c r="M3206">
        <f>SUMIFS(US!C:C,US!$D:$D,YEAR(daily!$A3206),US!$E:$E,MONTH(daily!$A3206))</f>
        <v>18528</v>
      </c>
      <c r="N3206">
        <f>SUMIFS(COT!E:E,COT!$A:$A,YEAR(daily!$A3206),COT!$B:$B,WEEKNUM(daily!$A3206))</f>
        <v>1498820</v>
      </c>
      <c r="O3206">
        <f>SUMIFS(COT!F:F,COT!$A:$A,YEAR(daily!$A3206),COT!$B:$B,WEEKNUM(daily!$A3206))</f>
        <v>340750</v>
      </c>
      <c r="P3206">
        <f>SUMIFS(COT!G:G,COT!$A:$A,YEAR(daily!$A3206),COT!$B:$B,WEEKNUM(daily!$A3206))</f>
        <v>162871</v>
      </c>
      <c r="Q3206">
        <f>SUMIFS(COT!H:H,COT!$A:$A,YEAR(daily!$A3206),COT!$B:$B,WEEKNUM(daily!$A3206))</f>
        <v>454511</v>
      </c>
      <c r="R3206">
        <f>SUMIFS(COT!I:I,COT!$A:$A,YEAR(daily!$A3206),COT!$B:$B,WEEKNUM(daily!$A3206))</f>
        <v>626563</v>
      </c>
      <c r="S3206">
        <f>SUMIFS(COT!J:J,COT!$A:$A,YEAR(daily!$A3206),COT!$B:$B,WEEKNUM(daily!$A3206))</f>
        <v>810541</v>
      </c>
      <c r="T3206">
        <f>SUMIFS(COT!K:K,COT!$A:$A,YEAR(daily!$A3206),COT!$B:$B,WEEKNUM(daily!$A3206))</f>
        <v>76996</v>
      </c>
      <c r="U3206">
        <f>SUMIFS(COT!L:L,COT!$A:$A,YEAR(daily!$A3206),COT!$B:$B,WEEKNUM(daily!$A3206))</f>
        <v>70897</v>
      </c>
      <c r="V3206">
        <f>SUMIFS(COT!M:M,COT!$A:$A,YEAR(daily!$A3206),COT!$B:$B,WEEKNUM(daily!$A3206))</f>
        <v>107</v>
      </c>
      <c r="W3206">
        <f>SUMIFS(COT!N:N,COT!$A:$A,YEAR(daily!$A3206),COT!$B:$B,WEEKNUM(daily!$A3206))</f>
        <v>81</v>
      </c>
      <c r="X3206">
        <f>SUMIFS(COT!O:O,COT!$A:$A,YEAR(daily!$A3206),COT!$B:$B,WEEKNUM(daily!$A3206))</f>
        <v>127</v>
      </c>
      <c r="Y3206">
        <f>SUMIFS(COT!P:P,COT!$A:$A,YEAR(daily!$A3206),COT!$B:$B,WEEKNUM(daily!$A3206))</f>
        <v>87</v>
      </c>
      <c r="Z3206">
        <f>SUMIFS(COT!Q:Q,COT!$A:$A,YEAR(daily!$A3206),COT!$B:$B,WEEKNUM(daily!$A3206))</f>
        <v>100</v>
      </c>
      <c r="AA3206">
        <f>SUMIFS(Saudi!B:B,Saudi!$A:$A,YEAR(daily!$A3206))</f>
        <v>1247.3979999999999</v>
      </c>
      <c r="AB3206">
        <f>SUMIFS(Saudi!C:C,Saudi!$A:$A,YEAR(daily!$A3206))</f>
        <v>917.10500000000002</v>
      </c>
      <c r="AC3206">
        <f>SUMIFS(Saudi!F:F,Saudi!$A:$A,YEAR(daily!$A3206))</f>
        <v>4333558</v>
      </c>
      <c r="AD3206">
        <f>SUMIFS(Saudi!G:G,Saudi!$A:$A,YEAR(daily!$A3206))</f>
        <v>94.208739238439748</v>
      </c>
      <c r="AE3206">
        <f>SUMIFS(Saudi!H:H,Saudi!$A:$A,YEAR(daily!$A3206))</f>
        <v>408259035.59665447</v>
      </c>
      <c r="AF3206" s="5">
        <f t="shared" si="125"/>
        <v>11</v>
      </c>
      <c r="AG3206" s="5">
        <f t="shared" si="126"/>
        <v>2012</v>
      </c>
    </row>
    <row r="3207" spans="1:33">
      <c r="A3207" s="3">
        <v>41239</v>
      </c>
      <c r="B3207" s="1">
        <v>322874</v>
      </c>
      <c r="C3207" s="1">
        <v>104954</v>
      </c>
      <c r="D3207" s="1">
        <v>61432</v>
      </c>
      <c r="E3207" s="1">
        <v>87.74</v>
      </c>
      <c r="F3207" s="1">
        <v>89.02</v>
      </c>
      <c r="G3207" s="1">
        <v>89.59</v>
      </c>
      <c r="H3207" s="2">
        <v>52.9</v>
      </c>
      <c r="I3207" s="2">
        <v>31.5</v>
      </c>
      <c r="J3207" s="2">
        <v>90.7</v>
      </c>
      <c r="K3207" s="2">
        <v>91.2</v>
      </c>
      <c r="L3207">
        <f>SUMIFS(US!B:B,US!$D:$D,YEAR(daily!$A3207),US!$E:$E,MONTH(daily!$A3207))</f>
        <v>11701</v>
      </c>
      <c r="M3207">
        <f>SUMIFS(US!C:C,US!$D:$D,YEAR(daily!$A3207),US!$E:$E,MONTH(daily!$A3207))</f>
        <v>18528</v>
      </c>
      <c r="N3207">
        <f>SUMIFS(COT!E:E,COT!$A:$A,YEAR(daily!$A3207),COT!$B:$B,WEEKNUM(daily!$A3207))</f>
        <v>1522133</v>
      </c>
      <c r="O3207">
        <f>SUMIFS(COT!F:F,COT!$A:$A,YEAR(daily!$A3207),COT!$B:$B,WEEKNUM(daily!$A3207))</f>
        <v>338845</v>
      </c>
      <c r="P3207">
        <f>SUMIFS(COT!G:G,COT!$A:$A,YEAR(daily!$A3207),COT!$B:$B,WEEKNUM(daily!$A3207))</f>
        <v>158811</v>
      </c>
      <c r="Q3207">
        <f>SUMIFS(COT!H:H,COT!$A:$A,YEAR(daily!$A3207),COT!$B:$B,WEEKNUM(daily!$A3207))</f>
        <v>469175</v>
      </c>
      <c r="R3207">
        <f>SUMIFS(COT!I:I,COT!$A:$A,YEAR(daily!$A3207),COT!$B:$B,WEEKNUM(daily!$A3207))</f>
        <v>636461</v>
      </c>
      <c r="S3207">
        <f>SUMIFS(COT!J:J,COT!$A:$A,YEAR(daily!$A3207),COT!$B:$B,WEEKNUM(daily!$A3207))</f>
        <v>822220</v>
      </c>
      <c r="T3207">
        <f>SUMIFS(COT!K:K,COT!$A:$A,YEAR(daily!$A3207),COT!$B:$B,WEEKNUM(daily!$A3207))</f>
        <v>77652</v>
      </c>
      <c r="U3207">
        <f>SUMIFS(COT!L:L,COT!$A:$A,YEAR(daily!$A3207),COT!$B:$B,WEEKNUM(daily!$A3207))</f>
        <v>71927</v>
      </c>
      <c r="V3207">
        <f>SUMIFS(COT!M:M,COT!$A:$A,YEAR(daily!$A3207),COT!$B:$B,WEEKNUM(daily!$A3207))</f>
        <v>105</v>
      </c>
      <c r="W3207">
        <f>SUMIFS(COT!N:N,COT!$A:$A,YEAR(daily!$A3207),COT!$B:$B,WEEKNUM(daily!$A3207))</f>
        <v>84</v>
      </c>
      <c r="X3207">
        <f>SUMIFS(COT!O:O,COT!$A:$A,YEAR(daily!$A3207),COT!$B:$B,WEEKNUM(daily!$A3207))</f>
        <v>133</v>
      </c>
      <c r="Y3207">
        <f>SUMIFS(COT!P:P,COT!$A:$A,YEAR(daily!$A3207),COT!$B:$B,WEEKNUM(daily!$A3207))</f>
        <v>86</v>
      </c>
      <c r="Z3207">
        <f>SUMIFS(COT!Q:Q,COT!$A:$A,YEAR(daily!$A3207),COT!$B:$B,WEEKNUM(daily!$A3207))</f>
        <v>94</v>
      </c>
      <c r="AA3207">
        <f>SUMIFS(Saudi!B:B,Saudi!$A:$A,YEAR(daily!$A3207))</f>
        <v>1247.3979999999999</v>
      </c>
      <c r="AB3207">
        <f>SUMIFS(Saudi!C:C,Saudi!$A:$A,YEAR(daily!$A3207))</f>
        <v>917.10500000000002</v>
      </c>
      <c r="AC3207">
        <f>SUMIFS(Saudi!F:F,Saudi!$A:$A,YEAR(daily!$A3207))</f>
        <v>4333558</v>
      </c>
      <c r="AD3207">
        <f>SUMIFS(Saudi!G:G,Saudi!$A:$A,YEAR(daily!$A3207))</f>
        <v>94.208739238439748</v>
      </c>
      <c r="AE3207">
        <f>SUMIFS(Saudi!H:H,Saudi!$A:$A,YEAR(daily!$A3207))</f>
        <v>408259035.59665447</v>
      </c>
      <c r="AF3207" s="5">
        <f t="shared" si="125"/>
        <v>11</v>
      </c>
      <c r="AG3207" s="5">
        <f t="shared" si="126"/>
        <v>2012</v>
      </c>
    </row>
    <row r="3208" spans="1:33">
      <c r="A3208" s="3">
        <v>41240</v>
      </c>
      <c r="B3208" s="1">
        <v>320285</v>
      </c>
      <c r="C3208" s="1">
        <v>107938</v>
      </c>
      <c r="D3208" s="1">
        <v>60099</v>
      </c>
      <c r="E3208" s="1">
        <v>87.18</v>
      </c>
      <c r="F3208" s="1">
        <v>88.47</v>
      </c>
      <c r="G3208" s="1">
        <v>89.05</v>
      </c>
      <c r="H3208" s="2">
        <v>52.9</v>
      </c>
      <c r="I3208" s="2">
        <v>31.5</v>
      </c>
      <c r="J3208" s="2">
        <v>90.7</v>
      </c>
      <c r="K3208" s="2">
        <v>91.2</v>
      </c>
      <c r="L3208">
        <f>SUMIFS(US!B:B,US!$D:$D,YEAR(daily!$A3208),US!$E:$E,MONTH(daily!$A3208))</f>
        <v>11701</v>
      </c>
      <c r="M3208">
        <f>SUMIFS(US!C:C,US!$D:$D,YEAR(daily!$A3208),US!$E:$E,MONTH(daily!$A3208))</f>
        <v>18528</v>
      </c>
      <c r="N3208">
        <f>SUMIFS(COT!E:E,COT!$A:$A,YEAR(daily!$A3208),COT!$B:$B,WEEKNUM(daily!$A3208))</f>
        <v>1522133</v>
      </c>
      <c r="O3208">
        <f>SUMIFS(COT!F:F,COT!$A:$A,YEAR(daily!$A3208),COT!$B:$B,WEEKNUM(daily!$A3208))</f>
        <v>338845</v>
      </c>
      <c r="P3208">
        <f>SUMIFS(COT!G:G,COT!$A:$A,YEAR(daily!$A3208),COT!$B:$B,WEEKNUM(daily!$A3208))</f>
        <v>158811</v>
      </c>
      <c r="Q3208">
        <f>SUMIFS(COT!H:H,COT!$A:$A,YEAR(daily!$A3208),COT!$B:$B,WEEKNUM(daily!$A3208))</f>
        <v>469175</v>
      </c>
      <c r="R3208">
        <f>SUMIFS(COT!I:I,COT!$A:$A,YEAR(daily!$A3208),COT!$B:$B,WEEKNUM(daily!$A3208))</f>
        <v>636461</v>
      </c>
      <c r="S3208">
        <f>SUMIFS(COT!J:J,COT!$A:$A,YEAR(daily!$A3208),COT!$B:$B,WEEKNUM(daily!$A3208))</f>
        <v>822220</v>
      </c>
      <c r="T3208">
        <f>SUMIFS(COT!K:K,COT!$A:$A,YEAR(daily!$A3208),COT!$B:$B,WEEKNUM(daily!$A3208))</f>
        <v>77652</v>
      </c>
      <c r="U3208">
        <f>SUMIFS(COT!L:L,COT!$A:$A,YEAR(daily!$A3208),COT!$B:$B,WEEKNUM(daily!$A3208))</f>
        <v>71927</v>
      </c>
      <c r="V3208">
        <f>SUMIFS(COT!M:M,COT!$A:$A,YEAR(daily!$A3208),COT!$B:$B,WEEKNUM(daily!$A3208))</f>
        <v>105</v>
      </c>
      <c r="W3208">
        <f>SUMIFS(COT!N:N,COT!$A:$A,YEAR(daily!$A3208),COT!$B:$B,WEEKNUM(daily!$A3208))</f>
        <v>84</v>
      </c>
      <c r="X3208">
        <f>SUMIFS(COT!O:O,COT!$A:$A,YEAR(daily!$A3208),COT!$B:$B,WEEKNUM(daily!$A3208))</f>
        <v>133</v>
      </c>
      <c r="Y3208">
        <f>SUMIFS(COT!P:P,COT!$A:$A,YEAR(daily!$A3208),COT!$B:$B,WEEKNUM(daily!$A3208))</f>
        <v>86</v>
      </c>
      <c r="Z3208">
        <f>SUMIFS(COT!Q:Q,COT!$A:$A,YEAR(daily!$A3208),COT!$B:$B,WEEKNUM(daily!$A3208))</f>
        <v>94</v>
      </c>
      <c r="AA3208">
        <f>SUMIFS(Saudi!B:B,Saudi!$A:$A,YEAR(daily!$A3208))</f>
        <v>1247.3979999999999</v>
      </c>
      <c r="AB3208">
        <f>SUMIFS(Saudi!C:C,Saudi!$A:$A,YEAR(daily!$A3208))</f>
        <v>917.10500000000002</v>
      </c>
      <c r="AC3208">
        <f>SUMIFS(Saudi!F:F,Saudi!$A:$A,YEAR(daily!$A3208))</f>
        <v>4333558</v>
      </c>
      <c r="AD3208">
        <f>SUMIFS(Saudi!G:G,Saudi!$A:$A,YEAR(daily!$A3208))</f>
        <v>94.208739238439748</v>
      </c>
      <c r="AE3208">
        <f>SUMIFS(Saudi!H:H,Saudi!$A:$A,YEAR(daily!$A3208))</f>
        <v>408259035.59665447</v>
      </c>
      <c r="AF3208" s="5">
        <f t="shared" si="125"/>
        <v>11</v>
      </c>
      <c r="AG3208" s="5">
        <f t="shared" si="126"/>
        <v>2012</v>
      </c>
    </row>
    <row r="3209" spans="1:33">
      <c r="A3209" s="3">
        <v>41241</v>
      </c>
      <c r="B3209" s="1">
        <v>324062</v>
      </c>
      <c r="C3209" s="1">
        <v>110550</v>
      </c>
      <c r="D3209" s="1">
        <v>60394</v>
      </c>
      <c r="E3209" s="1">
        <v>86.49</v>
      </c>
      <c r="F3209" s="1">
        <v>87.8</v>
      </c>
      <c r="G3209" s="1">
        <v>88.37</v>
      </c>
      <c r="H3209" s="2">
        <v>52.9</v>
      </c>
      <c r="I3209" s="2">
        <v>31.5</v>
      </c>
      <c r="J3209" s="2">
        <v>90.7</v>
      </c>
      <c r="K3209" s="2">
        <v>91.2</v>
      </c>
      <c r="L3209">
        <f>SUMIFS(US!B:B,US!$D:$D,YEAR(daily!$A3209),US!$E:$E,MONTH(daily!$A3209))</f>
        <v>11701</v>
      </c>
      <c r="M3209">
        <f>SUMIFS(US!C:C,US!$D:$D,YEAR(daily!$A3209),US!$E:$E,MONTH(daily!$A3209))</f>
        <v>18528</v>
      </c>
      <c r="N3209">
        <f>SUMIFS(COT!E:E,COT!$A:$A,YEAR(daily!$A3209),COT!$B:$B,WEEKNUM(daily!$A3209))</f>
        <v>1522133</v>
      </c>
      <c r="O3209">
        <f>SUMIFS(COT!F:F,COT!$A:$A,YEAR(daily!$A3209),COT!$B:$B,WEEKNUM(daily!$A3209))</f>
        <v>338845</v>
      </c>
      <c r="P3209">
        <f>SUMIFS(COT!G:G,COT!$A:$A,YEAR(daily!$A3209),COT!$B:$B,WEEKNUM(daily!$A3209))</f>
        <v>158811</v>
      </c>
      <c r="Q3209">
        <f>SUMIFS(COT!H:H,COT!$A:$A,YEAR(daily!$A3209),COT!$B:$B,WEEKNUM(daily!$A3209))</f>
        <v>469175</v>
      </c>
      <c r="R3209">
        <f>SUMIFS(COT!I:I,COT!$A:$A,YEAR(daily!$A3209),COT!$B:$B,WEEKNUM(daily!$A3209))</f>
        <v>636461</v>
      </c>
      <c r="S3209">
        <f>SUMIFS(COT!J:J,COT!$A:$A,YEAR(daily!$A3209),COT!$B:$B,WEEKNUM(daily!$A3209))</f>
        <v>822220</v>
      </c>
      <c r="T3209">
        <f>SUMIFS(COT!K:K,COT!$A:$A,YEAR(daily!$A3209),COT!$B:$B,WEEKNUM(daily!$A3209))</f>
        <v>77652</v>
      </c>
      <c r="U3209">
        <f>SUMIFS(COT!L:L,COT!$A:$A,YEAR(daily!$A3209),COT!$B:$B,WEEKNUM(daily!$A3209))</f>
        <v>71927</v>
      </c>
      <c r="V3209">
        <f>SUMIFS(COT!M:M,COT!$A:$A,YEAR(daily!$A3209),COT!$B:$B,WEEKNUM(daily!$A3209))</f>
        <v>105</v>
      </c>
      <c r="W3209">
        <f>SUMIFS(COT!N:N,COT!$A:$A,YEAR(daily!$A3209),COT!$B:$B,WEEKNUM(daily!$A3209))</f>
        <v>84</v>
      </c>
      <c r="X3209">
        <f>SUMIFS(COT!O:O,COT!$A:$A,YEAR(daily!$A3209),COT!$B:$B,WEEKNUM(daily!$A3209))</f>
        <v>133</v>
      </c>
      <c r="Y3209">
        <f>SUMIFS(COT!P:P,COT!$A:$A,YEAR(daily!$A3209),COT!$B:$B,WEEKNUM(daily!$A3209))</f>
        <v>86</v>
      </c>
      <c r="Z3209">
        <f>SUMIFS(COT!Q:Q,COT!$A:$A,YEAR(daily!$A3209),COT!$B:$B,WEEKNUM(daily!$A3209))</f>
        <v>94</v>
      </c>
      <c r="AA3209">
        <f>SUMIFS(Saudi!B:B,Saudi!$A:$A,YEAR(daily!$A3209))</f>
        <v>1247.3979999999999</v>
      </c>
      <c r="AB3209">
        <f>SUMIFS(Saudi!C:C,Saudi!$A:$A,YEAR(daily!$A3209))</f>
        <v>917.10500000000002</v>
      </c>
      <c r="AC3209">
        <f>SUMIFS(Saudi!F:F,Saudi!$A:$A,YEAR(daily!$A3209))</f>
        <v>4333558</v>
      </c>
      <c r="AD3209">
        <f>SUMIFS(Saudi!G:G,Saudi!$A:$A,YEAR(daily!$A3209))</f>
        <v>94.208739238439748</v>
      </c>
      <c r="AE3209">
        <f>SUMIFS(Saudi!H:H,Saudi!$A:$A,YEAR(daily!$A3209))</f>
        <v>408259035.59665447</v>
      </c>
      <c r="AF3209" s="5">
        <f t="shared" si="125"/>
        <v>11</v>
      </c>
      <c r="AG3209" s="5">
        <f t="shared" si="126"/>
        <v>2012</v>
      </c>
    </row>
    <row r="3210" spans="1:33">
      <c r="A3210" s="3">
        <v>41242</v>
      </c>
      <c r="B3210" s="1">
        <v>309103</v>
      </c>
      <c r="C3210" s="1">
        <v>108416</v>
      </c>
      <c r="D3210" s="1">
        <v>63462</v>
      </c>
      <c r="E3210" s="1">
        <v>88.07</v>
      </c>
      <c r="F3210" s="1">
        <v>89.29</v>
      </c>
      <c r="G3210" s="1">
        <v>89.84</v>
      </c>
      <c r="H3210" s="2">
        <v>52.9</v>
      </c>
      <c r="I3210" s="2">
        <v>31.5</v>
      </c>
      <c r="J3210" s="2">
        <v>90.7</v>
      </c>
      <c r="K3210" s="2">
        <v>91.2</v>
      </c>
      <c r="L3210">
        <f>SUMIFS(US!B:B,US!$D:$D,YEAR(daily!$A3210),US!$E:$E,MONTH(daily!$A3210))</f>
        <v>11701</v>
      </c>
      <c r="M3210">
        <f>SUMIFS(US!C:C,US!$D:$D,YEAR(daily!$A3210),US!$E:$E,MONTH(daily!$A3210))</f>
        <v>18528</v>
      </c>
      <c r="N3210">
        <f>SUMIFS(COT!E:E,COT!$A:$A,YEAR(daily!$A3210),COT!$B:$B,WEEKNUM(daily!$A3210))</f>
        <v>1522133</v>
      </c>
      <c r="O3210">
        <f>SUMIFS(COT!F:F,COT!$A:$A,YEAR(daily!$A3210),COT!$B:$B,WEEKNUM(daily!$A3210))</f>
        <v>338845</v>
      </c>
      <c r="P3210">
        <f>SUMIFS(COT!G:G,COT!$A:$A,YEAR(daily!$A3210),COT!$B:$B,WEEKNUM(daily!$A3210))</f>
        <v>158811</v>
      </c>
      <c r="Q3210">
        <f>SUMIFS(COT!H:H,COT!$A:$A,YEAR(daily!$A3210),COT!$B:$B,WEEKNUM(daily!$A3210))</f>
        <v>469175</v>
      </c>
      <c r="R3210">
        <f>SUMIFS(COT!I:I,COT!$A:$A,YEAR(daily!$A3210),COT!$B:$B,WEEKNUM(daily!$A3210))</f>
        <v>636461</v>
      </c>
      <c r="S3210">
        <f>SUMIFS(COT!J:J,COT!$A:$A,YEAR(daily!$A3210),COT!$B:$B,WEEKNUM(daily!$A3210))</f>
        <v>822220</v>
      </c>
      <c r="T3210">
        <f>SUMIFS(COT!K:K,COT!$A:$A,YEAR(daily!$A3210),COT!$B:$B,WEEKNUM(daily!$A3210))</f>
        <v>77652</v>
      </c>
      <c r="U3210">
        <f>SUMIFS(COT!L:L,COT!$A:$A,YEAR(daily!$A3210),COT!$B:$B,WEEKNUM(daily!$A3210))</f>
        <v>71927</v>
      </c>
      <c r="V3210">
        <f>SUMIFS(COT!M:M,COT!$A:$A,YEAR(daily!$A3210),COT!$B:$B,WEEKNUM(daily!$A3210))</f>
        <v>105</v>
      </c>
      <c r="W3210">
        <f>SUMIFS(COT!N:N,COT!$A:$A,YEAR(daily!$A3210),COT!$B:$B,WEEKNUM(daily!$A3210))</f>
        <v>84</v>
      </c>
      <c r="X3210">
        <f>SUMIFS(COT!O:O,COT!$A:$A,YEAR(daily!$A3210),COT!$B:$B,WEEKNUM(daily!$A3210))</f>
        <v>133</v>
      </c>
      <c r="Y3210">
        <f>SUMIFS(COT!P:P,COT!$A:$A,YEAR(daily!$A3210),COT!$B:$B,WEEKNUM(daily!$A3210))</f>
        <v>86</v>
      </c>
      <c r="Z3210">
        <f>SUMIFS(COT!Q:Q,COT!$A:$A,YEAR(daily!$A3210),COT!$B:$B,WEEKNUM(daily!$A3210))</f>
        <v>94</v>
      </c>
      <c r="AA3210">
        <f>SUMIFS(Saudi!B:B,Saudi!$A:$A,YEAR(daily!$A3210))</f>
        <v>1247.3979999999999</v>
      </c>
      <c r="AB3210">
        <f>SUMIFS(Saudi!C:C,Saudi!$A:$A,YEAR(daily!$A3210))</f>
        <v>917.10500000000002</v>
      </c>
      <c r="AC3210">
        <f>SUMIFS(Saudi!F:F,Saudi!$A:$A,YEAR(daily!$A3210))</f>
        <v>4333558</v>
      </c>
      <c r="AD3210">
        <f>SUMIFS(Saudi!G:G,Saudi!$A:$A,YEAR(daily!$A3210))</f>
        <v>94.208739238439748</v>
      </c>
      <c r="AE3210">
        <f>SUMIFS(Saudi!H:H,Saudi!$A:$A,YEAR(daily!$A3210))</f>
        <v>408259035.59665447</v>
      </c>
      <c r="AF3210" s="5">
        <f t="shared" si="125"/>
        <v>11</v>
      </c>
      <c r="AG3210" s="5">
        <f t="shared" si="126"/>
        <v>2012</v>
      </c>
    </row>
    <row r="3211" spans="1:33">
      <c r="A3211" s="3">
        <v>41243</v>
      </c>
      <c r="B3211" s="1">
        <v>309470</v>
      </c>
      <c r="C3211" s="1">
        <v>114698</v>
      </c>
      <c r="D3211" s="1">
        <v>66339</v>
      </c>
      <c r="E3211" s="1">
        <v>88.91</v>
      </c>
      <c r="F3211" s="1">
        <v>90.13</v>
      </c>
      <c r="G3211" s="1">
        <v>90.68</v>
      </c>
      <c r="H3211" s="2">
        <v>52.9</v>
      </c>
      <c r="I3211" s="2">
        <v>31.5</v>
      </c>
      <c r="J3211" s="2">
        <v>90.7</v>
      </c>
      <c r="K3211" s="2">
        <v>91.2</v>
      </c>
      <c r="L3211">
        <f>SUMIFS(US!B:B,US!$D:$D,YEAR(daily!$A3211),US!$E:$E,MONTH(daily!$A3211))</f>
        <v>11701</v>
      </c>
      <c r="M3211">
        <f>SUMIFS(US!C:C,US!$D:$D,YEAR(daily!$A3211),US!$E:$E,MONTH(daily!$A3211))</f>
        <v>18528</v>
      </c>
      <c r="N3211">
        <f>SUMIFS(COT!E:E,COT!$A:$A,YEAR(daily!$A3211),COT!$B:$B,WEEKNUM(daily!$A3211))</f>
        <v>1522133</v>
      </c>
      <c r="O3211">
        <f>SUMIFS(COT!F:F,COT!$A:$A,YEAR(daily!$A3211),COT!$B:$B,WEEKNUM(daily!$A3211))</f>
        <v>338845</v>
      </c>
      <c r="P3211">
        <f>SUMIFS(COT!G:G,COT!$A:$A,YEAR(daily!$A3211),COT!$B:$B,WEEKNUM(daily!$A3211))</f>
        <v>158811</v>
      </c>
      <c r="Q3211">
        <f>SUMIFS(COT!H:H,COT!$A:$A,YEAR(daily!$A3211),COT!$B:$B,WEEKNUM(daily!$A3211))</f>
        <v>469175</v>
      </c>
      <c r="R3211">
        <f>SUMIFS(COT!I:I,COT!$A:$A,YEAR(daily!$A3211),COT!$B:$B,WEEKNUM(daily!$A3211))</f>
        <v>636461</v>
      </c>
      <c r="S3211">
        <f>SUMIFS(COT!J:J,COT!$A:$A,YEAR(daily!$A3211),COT!$B:$B,WEEKNUM(daily!$A3211))</f>
        <v>822220</v>
      </c>
      <c r="T3211">
        <f>SUMIFS(COT!K:K,COT!$A:$A,YEAR(daily!$A3211),COT!$B:$B,WEEKNUM(daily!$A3211))</f>
        <v>77652</v>
      </c>
      <c r="U3211">
        <f>SUMIFS(COT!L:L,COT!$A:$A,YEAR(daily!$A3211),COT!$B:$B,WEEKNUM(daily!$A3211))</f>
        <v>71927</v>
      </c>
      <c r="V3211">
        <f>SUMIFS(COT!M:M,COT!$A:$A,YEAR(daily!$A3211),COT!$B:$B,WEEKNUM(daily!$A3211))</f>
        <v>105</v>
      </c>
      <c r="W3211">
        <f>SUMIFS(COT!N:N,COT!$A:$A,YEAR(daily!$A3211),COT!$B:$B,WEEKNUM(daily!$A3211))</f>
        <v>84</v>
      </c>
      <c r="X3211">
        <f>SUMIFS(COT!O:O,COT!$A:$A,YEAR(daily!$A3211),COT!$B:$B,WEEKNUM(daily!$A3211))</f>
        <v>133</v>
      </c>
      <c r="Y3211">
        <f>SUMIFS(COT!P:P,COT!$A:$A,YEAR(daily!$A3211),COT!$B:$B,WEEKNUM(daily!$A3211))</f>
        <v>86</v>
      </c>
      <c r="Z3211">
        <f>SUMIFS(COT!Q:Q,COT!$A:$A,YEAR(daily!$A3211),COT!$B:$B,WEEKNUM(daily!$A3211))</f>
        <v>94</v>
      </c>
      <c r="AA3211">
        <f>SUMIFS(Saudi!B:B,Saudi!$A:$A,YEAR(daily!$A3211))</f>
        <v>1247.3979999999999</v>
      </c>
      <c r="AB3211">
        <f>SUMIFS(Saudi!C:C,Saudi!$A:$A,YEAR(daily!$A3211))</f>
        <v>917.10500000000002</v>
      </c>
      <c r="AC3211">
        <f>SUMIFS(Saudi!F:F,Saudi!$A:$A,YEAR(daily!$A3211))</f>
        <v>4333558</v>
      </c>
      <c r="AD3211">
        <f>SUMIFS(Saudi!G:G,Saudi!$A:$A,YEAR(daily!$A3211))</f>
        <v>94.208739238439748</v>
      </c>
      <c r="AE3211">
        <f>SUMIFS(Saudi!H:H,Saudi!$A:$A,YEAR(daily!$A3211))</f>
        <v>408259035.59665447</v>
      </c>
      <c r="AF3211" s="5">
        <f t="shared" si="125"/>
        <v>11</v>
      </c>
      <c r="AG3211" s="5">
        <f t="shared" si="126"/>
        <v>2012</v>
      </c>
    </row>
    <row r="3212" spans="1:33">
      <c r="A3212" s="3">
        <v>41246</v>
      </c>
      <c r="B3212" s="1">
        <v>301177</v>
      </c>
      <c r="C3212" s="1">
        <v>117053</v>
      </c>
      <c r="D3212" s="1">
        <v>65844</v>
      </c>
      <c r="E3212" s="1">
        <v>89.09</v>
      </c>
      <c r="F3212" s="1">
        <v>90.34</v>
      </c>
      <c r="G3212" s="1">
        <v>90.92</v>
      </c>
      <c r="H3212" s="2">
        <v>54.2</v>
      </c>
      <c r="I3212" s="2">
        <v>30.7</v>
      </c>
      <c r="J3212" s="2">
        <v>91.2</v>
      </c>
      <c r="K3212" s="2">
        <v>92.2</v>
      </c>
      <c r="L3212">
        <f>SUMIFS(US!B:B,US!$D:$D,YEAR(daily!$A3212),US!$E:$E,MONTH(daily!$A3212))</f>
        <v>11748</v>
      </c>
      <c r="M3212">
        <f>SUMIFS(US!C:C,US!$D:$D,YEAR(daily!$A3212),US!$E:$E,MONTH(daily!$A3212))</f>
        <v>18120</v>
      </c>
      <c r="N3212">
        <f>SUMIFS(COT!E:E,COT!$A:$A,YEAR(daily!$A3212),COT!$B:$B,WEEKNUM(daily!$A3212))</f>
        <v>1549067</v>
      </c>
      <c r="O3212">
        <f>SUMIFS(COT!F:F,COT!$A:$A,YEAR(daily!$A3212),COT!$B:$B,WEEKNUM(daily!$A3212))</f>
        <v>346065</v>
      </c>
      <c r="P3212">
        <f>SUMIFS(COT!G:G,COT!$A:$A,YEAR(daily!$A3212),COT!$B:$B,WEEKNUM(daily!$A3212))</f>
        <v>152232</v>
      </c>
      <c r="Q3212">
        <f>SUMIFS(COT!H:H,COT!$A:$A,YEAR(daily!$A3212),COT!$B:$B,WEEKNUM(daily!$A3212))</f>
        <v>493578</v>
      </c>
      <c r="R3212">
        <f>SUMIFS(COT!I:I,COT!$A:$A,YEAR(daily!$A3212),COT!$B:$B,WEEKNUM(daily!$A3212))</f>
        <v>632606</v>
      </c>
      <c r="S3212">
        <f>SUMIFS(COT!J:J,COT!$A:$A,YEAR(daily!$A3212),COT!$B:$B,WEEKNUM(daily!$A3212))</f>
        <v>829299</v>
      </c>
      <c r="T3212">
        <f>SUMIFS(COT!K:K,COT!$A:$A,YEAR(daily!$A3212),COT!$B:$B,WEEKNUM(daily!$A3212))</f>
        <v>76818</v>
      </c>
      <c r="U3212">
        <f>SUMIFS(COT!L:L,COT!$A:$A,YEAR(daily!$A3212),COT!$B:$B,WEEKNUM(daily!$A3212))</f>
        <v>73958</v>
      </c>
      <c r="V3212">
        <f>SUMIFS(COT!M:M,COT!$A:$A,YEAR(daily!$A3212),COT!$B:$B,WEEKNUM(daily!$A3212))</f>
        <v>102</v>
      </c>
      <c r="W3212">
        <f>SUMIFS(COT!N:N,COT!$A:$A,YEAR(daily!$A3212),COT!$B:$B,WEEKNUM(daily!$A3212))</f>
        <v>81</v>
      </c>
      <c r="X3212">
        <f>SUMIFS(COT!O:O,COT!$A:$A,YEAR(daily!$A3212),COT!$B:$B,WEEKNUM(daily!$A3212))</f>
        <v>139</v>
      </c>
      <c r="Y3212">
        <f>SUMIFS(COT!P:P,COT!$A:$A,YEAR(daily!$A3212),COT!$B:$B,WEEKNUM(daily!$A3212))</f>
        <v>86</v>
      </c>
      <c r="Z3212">
        <f>SUMIFS(COT!Q:Q,COT!$A:$A,YEAR(daily!$A3212),COT!$B:$B,WEEKNUM(daily!$A3212))</f>
        <v>92</v>
      </c>
      <c r="AA3212">
        <f>SUMIFS(Saudi!B:B,Saudi!$A:$A,YEAR(daily!$A3212))</f>
        <v>1247.3979999999999</v>
      </c>
      <c r="AB3212">
        <f>SUMIFS(Saudi!C:C,Saudi!$A:$A,YEAR(daily!$A3212))</f>
        <v>917.10500000000002</v>
      </c>
      <c r="AC3212">
        <f>SUMIFS(Saudi!F:F,Saudi!$A:$A,YEAR(daily!$A3212))</f>
        <v>4333558</v>
      </c>
      <c r="AD3212">
        <f>SUMIFS(Saudi!G:G,Saudi!$A:$A,YEAR(daily!$A3212))</f>
        <v>94.208739238439748</v>
      </c>
      <c r="AE3212">
        <f>SUMIFS(Saudi!H:H,Saudi!$A:$A,YEAR(daily!$A3212))</f>
        <v>408259035.59665447</v>
      </c>
      <c r="AF3212" s="5">
        <f t="shared" si="125"/>
        <v>12</v>
      </c>
      <c r="AG3212" s="5">
        <f t="shared" si="126"/>
        <v>2012</v>
      </c>
    </row>
    <row r="3213" spans="1:33">
      <c r="A3213" s="3">
        <v>41247</v>
      </c>
      <c r="B3213" s="1">
        <v>295062</v>
      </c>
      <c r="C3213" s="1">
        <v>118931</v>
      </c>
      <c r="D3213" s="1">
        <v>65397</v>
      </c>
      <c r="E3213" s="1">
        <v>88.5</v>
      </c>
      <c r="F3213" s="1">
        <v>89.72</v>
      </c>
      <c r="G3213" s="1">
        <v>90.3</v>
      </c>
      <c r="H3213" s="2">
        <v>54.2</v>
      </c>
      <c r="I3213" s="2">
        <v>30.7</v>
      </c>
      <c r="J3213" s="2">
        <v>91.2</v>
      </c>
      <c r="K3213" s="2">
        <v>92.2</v>
      </c>
      <c r="L3213">
        <f>SUMIFS(US!B:B,US!$D:$D,YEAR(daily!$A3213),US!$E:$E,MONTH(daily!$A3213))</f>
        <v>11748</v>
      </c>
      <c r="M3213">
        <f>SUMIFS(US!C:C,US!$D:$D,YEAR(daily!$A3213),US!$E:$E,MONTH(daily!$A3213))</f>
        <v>18120</v>
      </c>
      <c r="N3213">
        <f>SUMIFS(COT!E:E,COT!$A:$A,YEAR(daily!$A3213),COT!$B:$B,WEEKNUM(daily!$A3213))</f>
        <v>1549067</v>
      </c>
      <c r="O3213">
        <f>SUMIFS(COT!F:F,COT!$A:$A,YEAR(daily!$A3213),COT!$B:$B,WEEKNUM(daily!$A3213))</f>
        <v>346065</v>
      </c>
      <c r="P3213">
        <f>SUMIFS(COT!G:G,COT!$A:$A,YEAR(daily!$A3213),COT!$B:$B,WEEKNUM(daily!$A3213))</f>
        <v>152232</v>
      </c>
      <c r="Q3213">
        <f>SUMIFS(COT!H:H,COT!$A:$A,YEAR(daily!$A3213),COT!$B:$B,WEEKNUM(daily!$A3213))</f>
        <v>493578</v>
      </c>
      <c r="R3213">
        <f>SUMIFS(COT!I:I,COT!$A:$A,YEAR(daily!$A3213),COT!$B:$B,WEEKNUM(daily!$A3213))</f>
        <v>632606</v>
      </c>
      <c r="S3213">
        <f>SUMIFS(COT!J:J,COT!$A:$A,YEAR(daily!$A3213),COT!$B:$B,WEEKNUM(daily!$A3213))</f>
        <v>829299</v>
      </c>
      <c r="T3213">
        <f>SUMIFS(COT!K:K,COT!$A:$A,YEAR(daily!$A3213),COT!$B:$B,WEEKNUM(daily!$A3213))</f>
        <v>76818</v>
      </c>
      <c r="U3213">
        <f>SUMIFS(COT!L:L,COT!$A:$A,YEAR(daily!$A3213),COT!$B:$B,WEEKNUM(daily!$A3213))</f>
        <v>73958</v>
      </c>
      <c r="V3213">
        <f>SUMIFS(COT!M:M,COT!$A:$A,YEAR(daily!$A3213),COT!$B:$B,WEEKNUM(daily!$A3213))</f>
        <v>102</v>
      </c>
      <c r="W3213">
        <f>SUMIFS(COT!N:N,COT!$A:$A,YEAR(daily!$A3213),COT!$B:$B,WEEKNUM(daily!$A3213))</f>
        <v>81</v>
      </c>
      <c r="X3213">
        <f>SUMIFS(COT!O:O,COT!$A:$A,YEAR(daily!$A3213),COT!$B:$B,WEEKNUM(daily!$A3213))</f>
        <v>139</v>
      </c>
      <c r="Y3213">
        <f>SUMIFS(COT!P:P,COT!$A:$A,YEAR(daily!$A3213),COT!$B:$B,WEEKNUM(daily!$A3213))</f>
        <v>86</v>
      </c>
      <c r="Z3213">
        <f>SUMIFS(COT!Q:Q,COT!$A:$A,YEAR(daily!$A3213),COT!$B:$B,WEEKNUM(daily!$A3213))</f>
        <v>92</v>
      </c>
      <c r="AA3213">
        <f>SUMIFS(Saudi!B:B,Saudi!$A:$A,YEAR(daily!$A3213))</f>
        <v>1247.3979999999999</v>
      </c>
      <c r="AB3213">
        <f>SUMIFS(Saudi!C:C,Saudi!$A:$A,YEAR(daily!$A3213))</f>
        <v>917.10500000000002</v>
      </c>
      <c r="AC3213">
        <f>SUMIFS(Saudi!F:F,Saudi!$A:$A,YEAR(daily!$A3213))</f>
        <v>4333558</v>
      </c>
      <c r="AD3213">
        <f>SUMIFS(Saudi!G:G,Saudi!$A:$A,YEAR(daily!$A3213))</f>
        <v>94.208739238439748</v>
      </c>
      <c r="AE3213">
        <f>SUMIFS(Saudi!H:H,Saudi!$A:$A,YEAR(daily!$A3213))</f>
        <v>408259035.59665447</v>
      </c>
      <c r="AF3213" s="5">
        <f t="shared" si="125"/>
        <v>12</v>
      </c>
      <c r="AG3213" s="5">
        <f t="shared" si="126"/>
        <v>2012</v>
      </c>
    </row>
    <row r="3214" spans="1:33">
      <c r="A3214" s="3">
        <v>41248</v>
      </c>
      <c r="B3214" s="1">
        <v>282835</v>
      </c>
      <c r="C3214" s="1">
        <v>121476</v>
      </c>
      <c r="D3214" s="1">
        <v>66480</v>
      </c>
      <c r="E3214" s="1">
        <v>87.88</v>
      </c>
      <c r="F3214" s="1">
        <v>89.14</v>
      </c>
      <c r="G3214" s="1">
        <v>89.75</v>
      </c>
      <c r="H3214" s="2">
        <v>54.2</v>
      </c>
      <c r="I3214" s="2">
        <v>30.7</v>
      </c>
      <c r="J3214" s="2">
        <v>91.2</v>
      </c>
      <c r="K3214" s="2">
        <v>92.2</v>
      </c>
      <c r="L3214">
        <f>SUMIFS(US!B:B,US!$D:$D,YEAR(daily!$A3214),US!$E:$E,MONTH(daily!$A3214))</f>
        <v>11748</v>
      </c>
      <c r="M3214">
        <f>SUMIFS(US!C:C,US!$D:$D,YEAR(daily!$A3214),US!$E:$E,MONTH(daily!$A3214))</f>
        <v>18120</v>
      </c>
      <c r="N3214">
        <f>SUMIFS(COT!E:E,COT!$A:$A,YEAR(daily!$A3214),COT!$B:$B,WEEKNUM(daily!$A3214))</f>
        <v>1549067</v>
      </c>
      <c r="O3214">
        <f>SUMIFS(COT!F:F,COT!$A:$A,YEAR(daily!$A3214),COT!$B:$B,WEEKNUM(daily!$A3214))</f>
        <v>346065</v>
      </c>
      <c r="P3214">
        <f>SUMIFS(COT!G:G,COT!$A:$A,YEAR(daily!$A3214),COT!$B:$B,WEEKNUM(daily!$A3214))</f>
        <v>152232</v>
      </c>
      <c r="Q3214">
        <f>SUMIFS(COT!H:H,COT!$A:$A,YEAR(daily!$A3214),COT!$B:$B,WEEKNUM(daily!$A3214))</f>
        <v>493578</v>
      </c>
      <c r="R3214">
        <f>SUMIFS(COT!I:I,COT!$A:$A,YEAR(daily!$A3214),COT!$B:$B,WEEKNUM(daily!$A3214))</f>
        <v>632606</v>
      </c>
      <c r="S3214">
        <f>SUMIFS(COT!J:J,COT!$A:$A,YEAR(daily!$A3214),COT!$B:$B,WEEKNUM(daily!$A3214))</f>
        <v>829299</v>
      </c>
      <c r="T3214">
        <f>SUMIFS(COT!K:K,COT!$A:$A,YEAR(daily!$A3214),COT!$B:$B,WEEKNUM(daily!$A3214))</f>
        <v>76818</v>
      </c>
      <c r="U3214">
        <f>SUMIFS(COT!L:L,COT!$A:$A,YEAR(daily!$A3214),COT!$B:$B,WEEKNUM(daily!$A3214))</f>
        <v>73958</v>
      </c>
      <c r="V3214">
        <f>SUMIFS(COT!M:M,COT!$A:$A,YEAR(daily!$A3214),COT!$B:$B,WEEKNUM(daily!$A3214))</f>
        <v>102</v>
      </c>
      <c r="W3214">
        <f>SUMIFS(COT!N:N,COT!$A:$A,YEAR(daily!$A3214),COT!$B:$B,WEEKNUM(daily!$A3214))</f>
        <v>81</v>
      </c>
      <c r="X3214">
        <f>SUMIFS(COT!O:O,COT!$A:$A,YEAR(daily!$A3214),COT!$B:$B,WEEKNUM(daily!$A3214))</f>
        <v>139</v>
      </c>
      <c r="Y3214">
        <f>SUMIFS(COT!P:P,COT!$A:$A,YEAR(daily!$A3214),COT!$B:$B,WEEKNUM(daily!$A3214))</f>
        <v>86</v>
      </c>
      <c r="Z3214">
        <f>SUMIFS(COT!Q:Q,COT!$A:$A,YEAR(daily!$A3214),COT!$B:$B,WEEKNUM(daily!$A3214))</f>
        <v>92</v>
      </c>
      <c r="AA3214">
        <f>SUMIFS(Saudi!B:B,Saudi!$A:$A,YEAR(daily!$A3214))</f>
        <v>1247.3979999999999</v>
      </c>
      <c r="AB3214">
        <f>SUMIFS(Saudi!C:C,Saudi!$A:$A,YEAR(daily!$A3214))</f>
        <v>917.10500000000002</v>
      </c>
      <c r="AC3214">
        <f>SUMIFS(Saudi!F:F,Saudi!$A:$A,YEAR(daily!$A3214))</f>
        <v>4333558</v>
      </c>
      <c r="AD3214">
        <f>SUMIFS(Saudi!G:G,Saudi!$A:$A,YEAR(daily!$A3214))</f>
        <v>94.208739238439748</v>
      </c>
      <c r="AE3214">
        <f>SUMIFS(Saudi!H:H,Saudi!$A:$A,YEAR(daily!$A3214))</f>
        <v>408259035.59665447</v>
      </c>
      <c r="AF3214" s="5">
        <f t="shared" si="125"/>
        <v>12</v>
      </c>
      <c r="AG3214" s="5">
        <f t="shared" si="126"/>
        <v>2012</v>
      </c>
    </row>
    <row r="3215" spans="1:33">
      <c r="A3215" s="3">
        <v>41249</v>
      </c>
      <c r="B3215" s="1">
        <v>274334</v>
      </c>
      <c r="C3215" s="1">
        <v>122351</v>
      </c>
      <c r="D3215" s="1">
        <v>65053</v>
      </c>
      <c r="E3215" s="1">
        <v>86.26</v>
      </c>
      <c r="F3215" s="1">
        <v>87.51</v>
      </c>
      <c r="G3215" s="1">
        <v>88.12</v>
      </c>
      <c r="H3215" s="2">
        <v>54.2</v>
      </c>
      <c r="I3215" s="2">
        <v>30.7</v>
      </c>
      <c r="J3215" s="2">
        <v>91.2</v>
      </c>
      <c r="K3215" s="2">
        <v>92.2</v>
      </c>
      <c r="L3215">
        <f>SUMIFS(US!B:B,US!$D:$D,YEAR(daily!$A3215),US!$E:$E,MONTH(daily!$A3215))</f>
        <v>11748</v>
      </c>
      <c r="M3215">
        <f>SUMIFS(US!C:C,US!$D:$D,YEAR(daily!$A3215),US!$E:$E,MONTH(daily!$A3215))</f>
        <v>18120</v>
      </c>
      <c r="N3215">
        <f>SUMIFS(COT!E:E,COT!$A:$A,YEAR(daily!$A3215),COT!$B:$B,WEEKNUM(daily!$A3215))</f>
        <v>1549067</v>
      </c>
      <c r="O3215">
        <f>SUMIFS(COT!F:F,COT!$A:$A,YEAR(daily!$A3215),COT!$B:$B,WEEKNUM(daily!$A3215))</f>
        <v>346065</v>
      </c>
      <c r="P3215">
        <f>SUMIFS(COT!G:G,COT!$A:$A,YEAR(daily!$A3215),COT!$B:$B,WEEKNUM(daily!$A3215))</f>
        <v>152232</v>
      </c>
      <c r="Q3215">
        <f>SUMIFS(COT!H:H,COT!$A:$A,YEAR(daily!$A3215),COT!$B:$B,WEEKNUM(daily!$A3215))</f>
        <v>493578</v>
      </c>
      <c r="R3215">
        <f>SUMIFS(COT!I:I,COT!$A:$A,YEAR(daily!$A3215),COT!$B:$B,WEEKNUM(daily!$A3215))</f>
        <v>632606</v>
      </c>
      <c r="S3215">
        <f>SUMIFS(COT!J:J,COT!$A:$A,YEAR(daily!$A3215),COT!$B:$B,WEEKNUM(daily!$A3215))</f>
        <v>829299</v>
      </c>
      <c r="T3215">
        <f>SUMIFS(COT!K:K,COT!$A:$A,YEAR(daily!$A3215),COT!$B:$B,WEEKNUM(daily!$A3215))</f>
        <v>76818</v>
      </c>
      <c r="U3215">
        <f>SUMIFS(COT!L:L,COT!$A:$A,YEAR(daily!$A3215),COT!$B:$B,WEEKNUM(daily!$A3215))</f>
        <v>73958</v>
      </c>
      <c r="V3215">
        <f>SUMIFS(COT!M:M,COT!$A:$A,YEAR(daily!$A3215),COT!$B:$B,WEEKNUM(daily!$A3215))</f>
        <v>102</v>
      </c>
      <c r="W3215">
        <f>SUMIFS(COT!N:N,COT!$A:$A,YEAR(daily!$A3215),COT!$B:$B,WEEKNUM(daily!$A3215))</f>
        <v>81</v>
      </c>
      <c r="X3215">
        <f>SUMIFS(COT!O:O,COT!$A:$A,YEAR(daily!$A3215),COT!$B:$B,WEEKNUM(daily!$A3215))</f>
        <v>139</v>
      </c>
      <c r="Y3215">
        <f>SUMIFS(COT!P:P,COT!$A:$A,YEAR(daily!$A3215),COT!$B:$B,WEEKNUM(daily!$A3215))</f>
        <v>86</v>
      </c>
      <c r="Z3215">
        <f>SUMIFS(COT!Q:Q,COT!$A:$A,YEAR(daily!$A3215),COT!$B:$B,WEEKNUM(daily!$A3215))</f>
        <v>92</v>
      </c>
      <c r="AA3215">
        <f>SUMIFS(Saudi!B:B,Saudi!$A:$A,YEAR(daily!$A3215))</f>
        <v>1247.3979999999999</v>
      </c>
      <c r="AB3215">
        <f>SUMIFS(Saudi!C:C,Saudi!$A:$A,YEAR(daily!$A3215))</f>
        <v>917.10500000000002</v>
      </c>
      <c r="AC3215">
        <f>SUMIFS(Saudi!F:F,Saudi!$A:$A,YEAR(daily!$A3215))</f>
        <v>4333558</v>
      </c>
      <c r="AD3215">
        <f>SUMIFS(Saudi!G:G,Saudi!$A:$A,YEAR(daily!$A3215))</f>
        <v>94.208739238439748</v>
      </c>
      <c r="AE3215">
        <f>SUMIFS(Saudi!H:H,Saudi!$A:$A,YEAR(daily!$A3215))</f>
        <v>408259035.59665447</v>
      </c>
      <c r="AF3215" s="5">
        <f t="shared" si="125"/>
        <v>12</v>
      </c>
      <c r="AG3215" s="5">
        <f t="shared" si="126"/>
        <v>2012</v>
      </c>
    </row>
    <row r="3216" spans="1:33">
      <c r="A3216" s="3">
        <v>41250</v>
      </c>
      <c r="B3216" s="1">
        <v>249188</v>
      </c>
      <c r="C3216" s="1">
        <v>125029</v>
      </c>
      <c r="D3216" s="1">
        <v>65746</v>
      </c>
      <c r="E3216" s="1">
        <v>85.93</v>
      </c>
      <c r="F3216" s="1">
        <v>87.15</v>
      </c>
      <c r="G3216" s="1">
        <v>87.75</v>
      </c>
      <c r="H3216" s="2">
        <v>54.2</v>
      </c>
      <c r="I3216" s="2">
        <v>30.7</v>
      </c>
      <c r="J3216" s="2">
        <v>91.2</v>
      </c>
      <c r="K3216" s="2">
        <v>92.2</v>
      </c>
      <c r="L3216">
        <f>SUMIFS(US!B:B,US!$D:$D,YEAR(daily!$A3216),US!$E:$E,MONTH(daily!$A3216))</f>
        <v>11748</v>
      </c>
      <c r="M3216">
        <f>SUMIFS(US!C:C,US!$D:$D,YEAR(daily!$A3216),US!$E:$E,MONTH(daily!$A3216))</f>
        <v>18120</v>
      </c>
      <c r="N3216">
        <f>SUMIFS(COT!E:E,COT!$A:$A,YEAR(daily!$A3216),COT!$B:$B,WEEKNUM(daily!$A3216))</f>
        <v>1549067</v>
      </c>
      <c r="O3216">
        <f>SUMIFS(COT!F:F,COT!$A:$A,YEAR(daily!$A3216),COT!$B:$B,WEEKNUM(daily!$A3216))</f>
        <v>346065</v>
      </c>
      <c r="P3216">
        <f>SUMIFS(COT!G:G,COT!$A:$A,YEAR(daily!$A3216),COT!$B:$B,WEEKNUM(daily!$A3216))</f>
        <v>152232</v>
      </c>
      <c r="Q3216">
        <f>SUMIFS(COT!H:H,COT!$A:$A,YEAR(daily!$A3216),COT!$B:$B,WEEKNUM(daily!$A3216))</f>
        <v>493578</v>
      </c>
      <c r="R3216">
        <f>SUMIFS(COT!I:I,COT!$A:$A,YEAR(daily!$A3216),COT!$B:$B,WEEKNUM(daily!$A3216))</f>
        <v>632606</v>
      </c>
      <c r="S3216">
        <f>SUMIFS(COT!J:J,COT!$A:$A,YEAR(daily!$A3216),COT!$B:$B,WEEKNUM(daily!$A3216))</f>
        <v>829299</v>
      </c>
      <c r="T3216">
        <f>SUMIFS(COT!K:K,COT!$A:$A,YEAR(daily!$A3216),COT!$B:$B,WEEKNUM(daily!$A3216))</f>
        <v>76818</v>
      </c>
      <c r="U3216">
        <f>SUMIFS(COT!L:L,COT!$A:$A,YEAR(daily!$A3216),COT!$B:$B,WEEKNUM(daily!$A3216))</f>
        <v>73958</v>
      </c>
      <c r="V3216">
        <f>SUMIFS(COT!M:M,COT!$A:$A,YEAR(daily!$A3216),COT!$B:$B,WEEKNUM(daily!$A3216))</f>
        <v>102</v>
      </c>
      <c r="W3216">
        <f>SUMIFS(COT!N:N,COT!$A:$A,YEAR(daily!$A3216),COT!$B:$B,WEEKNUM(daily!$A3216))</f>
        <v>81</v>
      </c>
      <c r="X3216">
        <f>SUMIFS(COT!O:O,COT!$A:$A,YEAR(daily!$A3216),COT!$B:$B,WEEKNUM(daily!$A3216))</f>
        <v>139</v>
      </c>
      <c r="Y3216">
        <f>SUMIFS(COT!P:P,COT!$A:$A,YEAR(daily!$A3216),COT!$B:$B,WEEKNUM(daily!$A3216))</f>
        <v>86</v>
      </c>
      <c r="Z3216">
        <f>SUMIFS(COT!Q:Q,COT!$A:$A,YEAR(daily!$A3216),COT!$B:$B,WEEKNUM(daily!$A3216))</f>
        <v>92</v>
      </c>
      <c r="AA3216">
        <f>SUMIFS(Saudi!B:B,Saudi!$A:$A,YEAR(daily!$A3216))</f>
        <v>1247.3979999999999</v>
      </c>
      <c r="AB3216">
        <f>SUMIFS(Saudi!C:C,Saudi!$A:$A,YEAR(daily!$A3216))</f>
        <v>917.10500000000002</v>
      </c>
      <c r="AC3216">
        <f>SUMIFS(Saudi!F:F,Saudi!$A:$A,YEAR(daily!$A3216))</f>
        <v>4333558</v>
      </c>
      <c r="AD3216">
        <f>SUMIFS(Saudi!G:G,Saudi!$A:$A,YEAR(daily!$A3216))</f>
        <v>94.208739238439748</v>
      </c>
      <c r="AE3216">
        <f>SUMIFS(Saudi!H:H,Saudi!$A:$A,YEAR(daily!$A3216))</f>
        <v>408259035.59665447</v>
      </c>
      <c r="AF3216" s="5">
        <f t="shared" si="125"/>
        <v>12</v>
      </c>
      <c r="AG3216" s="5">
        <f t="shared" si="126"/>
        <v>2012</v>
      </c>
    </row>
    <row r="3217" spans="1:33">
      <c r="A3217" s="3">
        <v>41253</v>
      </c>
      <c r="B3217" s="1">
        <v>221495</v>
      </c>
      <c r="C3217" s="1">
        <v>132867</v>
      </c>
      <c r="D3217" s="1">
        <v>65581</v>
      </c>
      <c r="E3217" s="1">
        <v>85.56</v>
      </c>
      <c r="F3217" s="1">
        <v>86.73</v>
      </c>
      <c r="G3217" s="1">
        <v>87.34</v>
      </c>
      <c r="H3217" s="2">
        <v>54.2</v>
      </c>
      <c r="I3217" s="2">
        <v>30.7</v>
      </c>
      <c r="J3217" s="2">
        <v>91.2</v>
      </c>
      <c r="K3217" s="2">
        <v>92.2</v>
      </c>
      <c r="L3217">
        <f>SUMIFS(US!B:B,US!$D:$D,YEAR(daily!$A3217),US!$E:$E,MONTH(daily!$A3217))</f>
        <v>11748</v>
      </c>
      <c r="M3217">
        <f>SUMIFS(US!C:C,US!$D:$D,YEAR(daily!$A3217),US!$E:$E,MONTH(daily!$A3217))</f>
        <v>18120</v>
      </c>
      <c r="N3217">
        <f>SUMIFS(COT!E:E,COT!$A:$A,YEAR(daily!$A3217),COT!$B:$B,WEEKNUM(daily!$A3217))</f>
        <v>1543454</v>
      </c>
      <c r="O3217">
        <f>SUMIFS(COT!F:F,COT!$A:$A,YEAR(daily!$A3217),COT!$B:$B,WEEKNUM(daily!$A3217))</f>
        <v>342234</v>
      </c>
      <c r="P3217">
        <f>SUMIFS(COT!G:G,COT!$A:$A,YEAR(daily!$A3217),COT!$B:$B,WEEKNUM(daily!$A3217))</f>
        <v>175895</v>
      </c>
      <c r="Q3217">
        <f>SUMIFS(COT!H:H,COT!$A:$A,YEAR(daily!$A3217),COT!$B:$B,WEEKNUM(daily!$A3217))</f>
        <v>482836</v>
      </c>
      <c r="R3217">
        <f>SUMIFS(COT!I:I,COT!$A:$A,YEAR(daily!$A3217),COT!$B:$B,WEEKNUM(daily!$A3217))</f>
        <v>631085</v>
      </c>
      <c r="S3217">
        <f>SUMIFS(COT!J:J,COT!$A:$A,YEAR(daily!$A3217),COT!$B:$B,WEEKNUM(daily!$A3217))</f>
        <v>807334</v>
      </c>
      <c r="T3217">
        <f>SUMIFS(COT!K:K,COT!$A:$A,YEAR(daily!$A3217),COT!$B:$B,WEEKNUM(daily!$A3217))</f>
        <v>87299</v>
      </c>
      <c r="U3217">
        <f>SUMIFS(COT!L:L,COT!$A:$A,YEAR(daily!$A3217),COT!$B:$B,WEEKNUM(daily!$A3217))</f>
        <v>77389</v>
      </c>
      <c r="V3217">
        <f>SUMIFS(COT!M:M,COT!$A:$A,YEAR(daily!$A3217),COT!$B:$B,WEEKNUM(daily!$A3217))</f>
        <v>110</v>
      </c>
      <c r="W3217">
        <f>SUMIFS(COT!N:N,COT!$A:$A,YEAR(daily!$A3217),COT!$B:$B,WEEKNUM(daily!$A3217))</f>
        <v>92</v>
      </c>
      <c r="X3217">
        <f>SUMIFS(COT!O:O,COT!$A:$A,YEAR(daily!$A3217),COT!$B:$B,WEEKNUM(daily!$A3217))</f>
        <v>140</v>
      </c>
      <c r="Y3217">
        <f>SUMIFS(COT!P:P,COT!$A:$A,YEAR(daily!$A3217),COT!$B:$B,WEEKNUM(daily!$A3217))</f>
        <v>86</v>
      </c>
      <c r="Z3217">
        <f>SUMIFS(COT!Q:Q,COT!$A:$A,YEAR(daily!$A3217),COT!$B:$B,WEEKNUM(daily!$A3217))</f>
        <v>94</v>
      </c>
      <c r="AA3217">
        <f>SUMIFS(Saudi!B:B,Saudi!$A:$A,YEAR(daily!$A3217))</f>
        <v>1247.3979999999999</v>
      </c>
      <c r="AB3217">
        <f>SUMIFS(Saudi!C:C,Saudi!$A:$A,YEAR(daily!$A3217))</f>
        <v>917.10500000000002</v>
      </c>
      <c r="AC3217">
        <f>SUMIFS(Saudi!F:F,Saudi!$A:$A,YEAR(daily!$A3217))</f>
        <v>4333558</v>
      </c>
      <c r="AD3217">
        <f>SUMIFS(Saudi!G:G,Saudi!$A:$A,YEAR(daily!$A3217))</f>
        <v>94.208739238439748</v>
      </c>
      <c r="AE3217">
        <f>SUMIFS(Saudi!H:H,Saudi!$A:$A,YEAR(daily!$A3217))</f>
        <v>408259035.59665447</v>
      </c>
      <c r="AF3217" s="5">
        <f t="shared" si="125"/>
        <v>12</v>
      </c>
      <c r="AG3217" s="5">
        <f t="shared" si="126"/>
        <v>2012</v>
      </c>
    </row>
    <row r="3218" spans="1:33">
      <c r="A3218" s="3">
        <v>41254</v>
      </c>
      <c r="B3218" s="1">
        <v>194308</v>
      </c>
      <c r="C3218" s="1">
        <v>136263</v>
      </c>
      <c r="D3218" s="1">
        <v>67725</v>
      </c>
      <c r="E3218" s="1">
        <v>85.79</v>
      </c>
      <c r="F3218" s="1">
        <v>86.94</v>
      </c>
      <c r="G3218" s="1">
        <v>87.55</v>
      </c>
      <c r="H3218" s="2">
        <v>54.2</v>
      </c>
      <c r="I3218" s="2">
        <v>30.7</v>
      </c>
      <c r="J3218" s="2">
        <v>91.2</v>
      </c>
      <c r="K3218" s="2">
        <v>92.2</v>
      </c>
      <c r="L3218">
        <f>SUMIFS(US!B:B,US!$D:$D,YEAR(daily!$A3218),US!$E:$E,MONTH(daily!$A3218))</f>
        <v>11748</v>
      </c>
      <c r="M3218">
        <f>SUMIFS(US!C:C,US!$D:$D,YEAR(daily!$A3218),US!$E:$E,MONTH(daily!$A3218))</f>
        <v>18120</v>
      </c>
      <c r="N3218">
        <f>SUMIFS(COT!E:E,COT!$A:$A,YEAR(daily!$A3218),COT!$B:$B,WEEKNUM(daily!$A3218))</f>
        <v>1543454</v>
      </c>
      <c r="O3218">
        <f>SUMIFS(COT!F:F,COT!$A:$A,YEAR(daily!$A3218),COT!$B:$B,WEEKNUM(daily!$A3218))</f>
        <v>342234</v>
      </c>
      <c r="P3218">
        <f>SUMIFS(COT!G:G,COT!$A:$A,YEAR(daily!$A3218),COT!$B:$B,WEEKNUM(daily!$A3218))</f>
        <v>175895</v>
      </c>
      <c r="Q3218">
        <f>SUMIFS(COT!H:H,COT!$A:$A,YEAR(daily!$A3218),COT!$B:$B,WEEKNUM(daily!$A3218))</f>
        <v>482836</v>
      </c>
      <c r="R3218">
        <f>SUMIFS(COT!I:I,COT!$A:$A,YEAR(daily!$A3218),COT!$B:$B,WEEKNUM(daily!$A3218))</f>
        <v>631085</v>
      </c>
      <c r="S3218">
        <f>SUMIFS(COT!J:J,COT!$A:$A,YEAR(daily!$A3218),COT!$B:$B,WEEKNUM(daily!$A3218))</f>
        <v>807334</v>
      </c>
      <c r="T3218">
        <f>SUMIFS(COT!K:K,COT!$A:$A,YEAR(daily!$A3218),COT!$B:$B,WEEKNUM(daily!$A3218))</f>
        <v>87299</v>
      </c>
      <c r="U3218">
        <f>SUMIFS(COT!L:L,COT!$A:$A,YEAR(daily!$A3218),COT!$B:$B,WEEKNUM(daily!$A3218))</f>
        <v>77389</v>
      </c>
      <c r="V3218">
        <f>SUMIFS(COT!M:M,COT!$A:$A,YEAR(daily!$A3218),COT!$B:$B,WEEKNUM(daily!$A3218))</f>
        <v>110</v>
      </c>
      <c r="W3218">
        <f>SUMIFS(COT!N:N,COT!$A:$A,YEAR(daily!$A3218),COT!$B:$B,WEEKNUM(daily!$A3218))</f>
        <v>92</v>
      </c>
      <c r="X3218">
        <f>SUMIFS(COT!O:O,COT!$A:$A,YEAR(daily!$A3218),COT!$B:$B,WEEKNUM(daily!$A3218))</f>
        <v>140</v>
      </c>
      <c r="Y3218">
        <f>SUMIFS(COT!P:P,COT!$A:$A,YEAR(daily!$A3218),COT!$B:$B,WEEKNUM(daily!$A3218))</f>
        <v>86</v>
      </c>
      <c r="Z3218">
        <f>SUMIFS(COT!Q:Q,COT!$A:$A,YEAR(daily!$A3218),COT!$B:$B,WEEKNUM(daily!$A3218))</f>
        <v>94</v>
      </c>
      <c r="AA3218">
        <f>SUMIFS(Saudi!B:B,Saudi!$A:$A,YEAR(daily!$A3218))</f>
        <v>1247.3979999999999</v>
      </c>
      <c r="AB3218">
        <f>SUMIFS(Saudi!C:C,Saudi!$A:$A,YEAR(daily!$A3218))</f>
        <v>917.10500000000002</v>
      </c>
      <c r="AC3218">
        <f>SUMIFS(Saudi!F:F,Saudi!$A:$A,YEAR(daily!$A3218))</f>
        <v>4333558</v>
      </c>
      <c r="AD3218">
        <f>SUMIFS(Saudi!G:G,Saudi!$A:$A,YEAR(daily!$A3218))</f>
        <v>94.208739238439748</v>
      </c>
      <c r="AE3218">
        <f>SUMIFS(Saudi!H:H,Saudi!$A:$A,YEAR(daily!$A3218))</f>
        <v>408259035.59665447</v>
      </c>
      <c r="AF3218" s="5">
        <f t="shared" si="125"/>
        <v>12</v>
      </c>
      <c r="AG3218" s="5">
        <f t="shared" si="126"/>
        <v>2012</v>
      </c>
    </row>
    <row r="3219" spans="1:33">
      <c r="A3219" s="3">
        <v>41255</v>
      </c>
      <c r="B3219" s="1">
        <v>155683</v>
      </c>
      <c r="C3219" s="1">
        <v>145473</v>
      </c>
      <c r="D3219" s="1">
        <v>70546</v>
      </c>
      <c r="E3219" s="1">
        <v>86.77</v>
      </c>
      <c r="F3219" s="1">
        <v>87.89</v>
      </c>
      <c r="G3219" s="1">
        <v>88.44</v>
      </c>
      <c r="H3219" s="2">
        <v>54.2</v>
      </c>
      <c r="I3219" s="2">
        <v>30.7</v>
      </c>
      <c r="J3219" s="2">
        <v>91.2</v>
      </c>
      <c r="K3219" s="2">
        <v>92.2</v>
      </c>
      <c r="L3219">
        <f>SUMIFS(US!B:B,US!$D:$D,YEAR(daily!$A3219),US!$E:$E,MONTH(daily!$A3219))</f>
        <v>11748</v>
      </c>
      <c r="M3219">
        <f>SUMIFS(US!C:C,US!$D:$D,YEAR(daily!$A3219),US!$E:$E,MONTH(daily!$A3219))</f>
        <v>18120</v>
      </c>
      <c r="N3219">
        <f>SUMIFS(COT!E:E,COT!$A:$A,YEAR(daily!$A3219),COT!$B:$B,WEEKNUM(daily!$A3219))</f>
        <v>1543454</v>
      </c>
      <c r="O3219">
        <f>SUMIFS(COT!F:F,COT!$A:$A,YEAR(daily!$A3219),COT!$B:$B,WEEKNUM(daily!$A3219))</f>
        <v>342234</v>
      </c>
      <c r="P3219">
        <f>SUMIFS(COT!G:G,COT!$A:$A,YEAR(daily!$A3219),COT!$B:$B,WEEKNUM(daily!$A3219))</f>
        <v>175895</v>
      </c>
      <c r="Q3219">
        <f>SUMIFS(COT!H:H,COT!$A:$A,YEAR(daily!$A3219),COT!$B:$B,WEEKNUM(daily!$A3219))</f>
        <v>482836</v>
      </c>
      <c r="R3219">
        <f>SUMIFS(COT!I:I,COT!$A:$A,YEAR(daily!$A3219),COT!$B:$B,WEEKNUM(daily!$A3219))</f>
        <v>631085</v>
      </c>
      <c r="S3219">
        <f>SUMIFS(COT!J:J,COT!$A:$A,YEAR(daily!$A3219),COT!$B:$B,WEEKNUM(daily!$A3219))</f>
        <v>807334</v>
      </c>
      <c r="T3219">
        <f>SUMIFS(COT!K:K,COT!$A:$A,YEAR(daily!$A3219),COT!$B:$B,WEEKNUM(daily!$A3219))</f>
        <v>87299</v>
      </c>
      <c r="U3219">
        <f>SUMIFS(COT!L:L,COT!$A:$A,YEAR(daily!$A3219),COT!$B:$B,WEEKNUM(daily!$A3219))</f>
        <v>77389</v>
      </c>
      <c r="V3219">
        <f>SUMIFS(COT!M:M,COT!$A:$A,YEAR(daily!$A3219),COT!$B:$B,WEEKNUM(daily!$A3219))</f>
        <v>110</v>
      </c>
      <c r="W3219">
        <f>SUMIFS(COT!N:N,COT!$A:$A,YEAR(daily!$A3219),COT!$B:$B,WEEKNUM(daily!$A3219))</f>
        <v>92</v>
      </c>
      <c r="X3219">
        <f>SUMIFS(COT!O:O,COT!$A:$A,YEAR(daily!$A3219),COT!$B:$B,WEEKNUM(daily!$A3219))</f>
        <v>140</v>
      </c>
      <c r="Y3219">
        <f>SUMIFS(COT!P:P,COT!$A:$A,YEAR(daily!$A3219),COT!$B:$B,WEEKNUM(daily!$A3219))</f>
        <v>86</v>
      </c>
      <c r="Z3219">
        <f>SUMIFS(COT!Q:Q,COT!$A:$A,YEAR(daily!$A3219),COT!$B:$B,WEEKNUM(daily!$A3219))</f>
        <v>94</v>
      </c>
      <c r="AA3219">
        <f>SUMIFS(Saudi!B:B,Saudi!$A:$A,YEAR(daily!$A3219))</f>
        <v>1247.3979999999999</v>
      </c>
      <c r="AB3219">
        <f>SUMIFS(Saudi!C:C,Saudi!$A:$A,YEAR(daily!$A3219))</f>
        <v>917.10500000000002</v>
      </c>
      <c r="AC3219">
        <f>SUMIFS(Saudi!F:F,Saudi!$A:$A,YEAR(daily!$A3219))</f>
        <v>4333558</v>
      </c>
      <c r="AD3219">
        <f>SUMIFS(Saudi!G:G,Saudi!$A:$A,YEAR(daily!$A3219))</f>
        <v>94.208739238439748</v>
      </c>
      <c r="AE3219">
        <f>SUMIFS(Saudi!H:H,Saudi!$A:$A,YEAR(daily!$A3219))</f>
        <v>408259035.59665447</v>
      </c>
      <c r="AF3219" s="5">
        <f t="shared" si="125"/>
        <v>12</v>
      </c>
      <c r="AG3219" s="5">
        <f t="shared" si="126"/>
        <v>2012</v>
      </c>
    </row>
    <row r="3220" spans="1:33">
      <c r="A3220" s="3">
        <v>41256</v>
      </c>
      <c r="B3220" s="1">
        <v>128569</v>
      </c>
      <c r="C3220" s="1">
        <v>152067</v>
      </c>
      <c r="D3220" s="1">
        <v>71587</v>
      </c>
      <c r="E3220" s="1">
        <v>85.89</v>
      </c>
      <c r="F3220" s="1">
        <v>87.02</v>
      </c>
      <c r="G3220" s="1">
        <v>87.55</v>
      </c>
      <c r="H3220" s="2">
        <v>54.2</v>
      </c>
      <c r="I3220" s="2">
        <v>30.7</v>
      </c>
      <c r="J3220" s="2">
        <v>91.2</v>
      </c>
      <c r="K3220" s="2">
        <v>92.2</v>
      </c>
      <c r="L3220">
        <f>SUMIFS(US!B:B,US!$D:$D,YEAR(daily!$A3220),US!$E:$E,MONTH(daily!$A3220))</f>
        <v>11748</v>
      </c>
      <c r="M3220">
        <f>SUMIFS(US!C:C,US!$D:$D,YEAR(daily!$A3220),US!$E:$E,MONTH(daily!$A3220))</f>
        <v>18120</v>
      </c>
      <c r="N3220">
        <f>SUMIFS(COT!E:E,COT!$A:$A,YEAR(daily!$A3220),COT!$B:$B,WEEKNUM(daily!$A3220))</f>
        <v>1543454</v>
      </c>
      <c r="O3220">
        <f>SUMIFS(COT!F:F,COT!$A:$A,YEAR(daily!$A3220),COT!$B:$B,WEEKNUM(daily!$A3220))</f>
        <v>342234</v>
      </c>
      <c r="P3220">
        <f>SUMIFS(COT!G:G,COT!$A:$A,YEAR(daily!$A3220),COT!$B:$B,WEEKNUM(daily!$A3220))</f>
        <v>175895</v>
      </c>
      <c r="Q3220">
        <f>SUMIFS(COT!H:H,COT!$A:$A,YEAR(daily!$A3220),COT!$B:$B,WEEKNUM(daily!$A3220))</f>
        <v>482836</v>
      </c>
      <c r="R3220">
        <f>SUMIFS(COT!I:I,COT!$A:$A,YEAR(daily!$A3220),COT!$B:$B,WEEKNUM(daily!$A3220))</f>
        <v>631085</v>
      </c>
      <c r="S3220">
        <f>SUMIFS(COT!J:J,COT!$A:$A,YEAR(daily!$A3220),COT!$B:$B,WEEKNUM(daily!$A3220))</f>
        <v>807334</v>
      </c>
      <c r="T3220">
        <f>SUMIFS(COT!K:K,COT!$A:$A,YEAR(daily!$A3220),COT!$B:$B,WEEKNUM(daily!$A3220))</f>
        <v>87299</v>
      </c>
      <c r="U3220">
        <f>SUMIFS(COT!L:L,COT!$A:$A,YEAR(daily!$A3220),COT!$B:$B,WEEKNUM(daily!$A3220))</f>
        <v>77389</v>
      </c>
      <c r="V3220">
        <f>SUMIFS(COT!M:M,COT!$A:$A,YEAR(daily!$A3220),COT!$B:$B,WEEKNUM(daily!$A3220))</f>
        <v>110</v>
      </c>
      <c r="W3220">
        <f>SUMIFS(COT!N:N,COT!$A:$A,YEAR(daily!$A3220),COT!$B:$B,WEEKNUM(daily!$A3220))</f>
        <v>92</v>
      </c>
      <c r="X3220">
        <f>SUMIFS(COT!O:O,COT!$A:$A,YEAR(daily!$A3220),COT!$B:$B,WEEKNUM(daily!$A3220))</f>
        <v>140</v>
      </c>
      <c r="Y3220">
        <f>SUMIFS(COT!P:P,COT!$A:$A,YEAR(daily!$A3220),COT!$B:$B,WEEKNUM(daily!$A3220))</f>
        <v>86</v>
      </c>
      <c r="Z3220">
        <f>SUMIFS(COT!Q:Q,COT!$A:$A,YEAR(daily!$A3220),COT!$B:$B,WEEKNUM(daily!$A3220))</f>
        <v>94</v>
      </c>
      <c r="AA3220">
        <f>SUMIFS(Saudi!B:B,Saudi!$A:$A,YEAR(daily!$A3220))</f>
        <v>1247.3979999999999</v>
      </c>
      <c r="AB3220">
        <f>SUMIFS(Saudi!C:C,Saudi!$A:$A,YEAR(daily!$A3220))</f>
        <v>917.10500000000002</v>
      </c>
      <c r="AC3220">
        <f>SUMIFS(Saudi!F:F,Saudi!$A:$A,YEAR(daily!$A3220))</f>
        <v>4333558</v>
      </c>
      <c r="AD3220">
        <f>SUMIFS(Saudi!G:G,Saudi!$A:$A,YEAR(daily!$A3220))</f>
        <v>94.208739238439748</v>
      </c>
      <c r="AE3220">
        <f>SUMIFS(Saudi!H:H,Saudi!$A:$A,YEAR(daily!$A3220))</f>
        <v>408259035.59665447</v>
      </c>
      <c r="AF3220" s="5">
        <f t="shared" si="125"/>
        <v>12</v>
      </c>
      <c r="AG3220" s="5">
        <f t="shared" si="126"/>
        <v>2012</v>
      </c>
    </row>
    <row r="3221" spans="1:33">
      <c r="A3221" s="3">
        <v>41257</v>
      </c>
      <c r="B3221" s="1">
        <v>91805</v>
      </c>
      <c r="C3221" s="1">
        <v>155074</v>
      </c>
      <c r="D3221" s="1">
        <v>68871</v>
      </c>
      <c r="E3221" s="1">
        <v>86.73</v>
      </c>
      <c r="F3221" s="1">
        <v>87.82</v>
      </c>
      <c r="G3221" s="1">
        <v>88.39</v>
      </c>
      <c r="H3221" s="2">
        <v>54.2</v>
      </c>
      <c r="I3221" s="2">
        <v>30.7</v>
      </c>
      <c r="J3221" s="2">
        <v>91.2</v>
      </c>
      <c r="K3221" s="2">
        <v>92.2</v>
      </c>
      <c r="L3221">
        <f>SUMIFS(US!B:B,US!$D:$D,YEAR(daily!$A3221),US!$E:$E,MONTH(daily!$A3221))</f>
        <v>11748</v>
      </c>
      <c r="M3221">
        <f>SUMIFS(US!C:C,US!$D:$D,YEAR(daily!$A3221),US!$E:$E,MONTH(daily!$A3221))</f>
        <v>18120</v>
      </c>
      <c r="N3221">
        <f>SUMIFS(COT!E:E,COT!$A:$A,YEAR(daily!$A3221),COT!$B:$B,WEEKNUM(daily!$A3221))</f>
        <v>1543454</v>
      </c>
      <c r="O3221">
        <f>SUMIFS(COT!F:F,COT!$A:$A,YEAR(daily!$A3221),COT!$B:$B,WEEKNUM(daily!$A3221))</f>
        <v>342234</v>
      </c>
      <c r="P3221">
        <f>SUMIFS(COT!G:G,COT!$A:$A,YEAR(daily!$A3221),COT!$B:$B,WEEKNUM(daily!$A3221))</f>
        <v>175895</v>
      </c>
      <c r="Q3221">
        <f>SUMIFS(COT!H:H,COT!$A:$A,YEAR(daily!$A3221),COT!$B:$B,WEEKNUM(daily!$A3221))</f>
        <v>482836</v>
      </c>
      <c r="R3221">
        <f>SUMIFS(COT!I:I,COT!$A:$A,YEAR(daily!$A3221),COT!$B:$B,WEEKNUM(daily!$A3221))</f>
        <v>631085</v>
      </c>
      <c r="S3221">
        <f>SUMIFS(COT!J:J,COT!$A:$A,YEAR(daily!$A3221),COT!$B:$B,WEEKNUM(daily!$A3221))</f>
        <v>807334</v>
      </c>
      <c r="T3221">
        <f>SUMIFS(COT!K:K,COT!$A:$A,YEAR(daily!$A3221),COT!$B:$B,WEEKNUM(daily!$A3221))</f>
        <v>87299</v>
      </c>
      <c r="U3221">
        <f>SUMIFS(COT!L:L,COT!$A:$A,YEAR(daily!$A3221),COT!$B:$B,WEEKNUM(daily!$A3221))</f>
        <v>77389</v>
      </c>
      <c r="V3221">
        <f>SUMIFS(COT!M:M,COT!$A:$A,YEAR(daily!$A3221),COT!$B:$B,WEEKNUM(daily!$A3221))</f>
        <v>110</v>
      </c>
      <c r="W3221">
        <f>SUMIFS(COT!N:N,COT!$A:$A,YEAR(daily!$A3221),COT!$B:$B,WEEKNUM(daily!$A3221))</f>
        <v>92</v>
      </c>
      <c r="X3221">
        <f>SUMIFS(COT!O:O,COT!$A:$A,YEAR(daily!$A3221),COT!$B:$B,WEEKNUM(daily!$A3221))</f>
        <v>140</v>
      </c>
      <c r="Y3221">
        <f>SUMIFS(COT!P:P,COT!$A:$A,YEAR(daily!$A3221),COT!$B:$B,WEEKNUM(daily!$A3221))</f>
        <v>86</v>
      </c>
      <c r="Z3221">
        <f>SUMIFS(COT!Q:Q,COT!$A:$A,YEAR(daily!$A3221),COT!$B:$B,WEEKNUM(daily!$A3221))</f>
        <v>94</v>
      </c>
      <c r="AA3221">
        <f>SUMIFS(Saudi!B:B,Saudi!$A:$A,YEAR(daily!$A3221))</f>
        <v>1247.3979999999999</v>
      </c>
      <c r="AB3221">
        <f>SUMIFS(Saudi!C:C,Saudi!$A:$A,YEAR(daily!$A3221))</f>
        <v>917.10500000000002</v>
      </c>
      <c r="AC3221">
        <f>SUMIFS(Saudi!F:F,Saudi!$A:$A,YEAR(daily!$A3221))</f>
        <v>4333558</v>
      </c>
      <c r="AD3221">
        <f>SUMIFS(Saudi!G:G,Saudi!$A:$A,YEAR(daily!$A3221))</f>
        <v>94.208739238439748</v>
      </c>
      <c r="AE3221">
        <f>SUMIFS(Saudi!H:H,Saudi!$A:$A,YEAR(daily!$A3221))</f>
        <v>408259035.59665447</v>
      </c>
      <c r="AF3221" s="5">
        <f t="shared" si="125"/>
        <v>12</v>
      </c>
      <c r="AG3221" s="5">
        <f t="shared" si="126"/>
        <v>2012</v>
      </c>
    </row>
    <row r="3222" spans="1:33">
      <c r="A3222" s="3">
        <v>41260</v>
      </c>
      <c r="B3222" s="1">
        <v>61422</v>
      </c>
      <c r="C3222" s="1">
        <v>161155</v>
      </c>
      <c r="D3222" s="1">
        <v>68302</v>
      </c>
      <c r="E3222" s="1">
        <v>87.2</v>
      </c>
      <c r="F3222" s="1">
        <v>88.17</v>
      </c>
      <c r="G3222" s="1">
        <v>88.65</v>
      </c>
      <c r="H3222" s="2">
        <v>54.2</v>
      </c>
      <c r="I3222" s="2">
        <v>30.7</v>
      </c>
      <c r="J3222" s="2">
        <v>91.2</v>
      </c>
      <c r="K3222" s="2">
        <v>92.2</v>
      </c>
      <c r="L3222">
        <f>SUMIFS(US!B:B,US!$D:$D,YEAR(daily!$A3222),US!$E:$E,MONTH(daily!$A3222))</f>
        <v>11748</v>
      </c>
      <c r="M3222">
        <f>SUMIFS(US!C:C,US!$D:$D,YEAR(daily!$A3222),US!$E:$E,MONTH(daily!$A3222))</f>
        <v>18120</v>
      </c>
      <c r="N3222">
        <f>SUMIFS(COT!E:E,COT!$A:$A,YEAR(daily!$A3222),COT!$B:$B,WEEKNUM(daily!$A3222))</f>
        <v>1493851</v>
      </c>
      <c r="O3222">
        <f>SUMIFS(COT!F:F,COT!$A:$A,YEAR(daily!$A3222),COT!$B:$B,WEEKNUM(daily!$A3222))</f>
        <v>341629</v>
      </c>
      <c r="P3222">
        <f>SUMIFS(COT!G:G,COT!$A:$A,YEAR(daily!$A3222),COT!$B:$B,WEEKNUM(daily!$A3222))</f>
        <v>158718</v>
      </c>
      <c r="Q3222">
        <f>SUMIFS(COT!H:H,COT!$A:$A,YEAR(daily!$A3222),COT!$B:$B,WEEKNUM(daily!$A3222))</f>
        <v>474155</v>
      </c>
      <c r="R3222">
        <f>SUMIFS(COT!I:I,COT!$A:$A,YEAR(daily!$A3222),COT!$B:$B,WEEKNUM(daily!$A3222))</f>
        <v>604025</v>
      </c>
      <c r="S3222">
        <f>SUMIFS(COT!J:J,COT!$A:$A,YEAR(daily!$A3222),COT!$B:$B,WEEKNUM(daily!$A3222))</f>
        <v>787977</v>
      </c>
      <c r="T3222">
        <f>SUMIFS(COT!K:K,COT!$A:$A,YEAR(daily!$A3222),COT!$B:$B,WEEKNUM(daily!$A3222))</f>
        <v>74042</v>
      </c>
      <c r="U3222">
        <f>SUMIFS(COT!L:L,COT!$A:$A,YEAR(daily!$A3222),COT!$B:$B,WEEKNUM(daily!$A3222))</f>
        <v>73001</v>
      </c>
      <c r="V3222">
        <f>SUMIFS(COT!M:M,COT!$A:$A,YEAR(daily!$A3222),COT!$B:$B,WEEKNUM(daily!$A3222))</f>
        <v>106</v>
      </c>
      <c r="W3222">
        <f>SUMIFS(COT!N:N,COT!$A:$A,YEAR(daily!$A3222),COT!$B:$B,WEEKNUM(daily!$A3222))</f>
        <v>79</v>
      </c>
      <c r="X3222">
        <f>SUMIFS(COT!O:O,COT!$A:$A,YEAR(daily!$A3222),COT!$B:$B,WEEKNUM(daily!$A3222))</f>
        <v>128</v>
      </c>
      <c r="Y3222">
        <f>SUMIFS(COT!P:P,COT!$A:$A,YEAR(daily!$A3222),COT!$B:$B,WEEKNUM(daily!$A3222))</f>
        <v>81</v>
      </c>
      <c r="Z3222">
        <f>SUMIFS(COT!Q:Q,COT!$A:$A,YEAR(daily!$A3222),COT!$B:$B,WEEKNUM(daily!$A3222))</f>
        <v>97</v>
      </c>
      <c r="AA3222">
        <f>SUMIFS(Saudi!B:B,Saudi!$A:$A,YEAR(daily!$A3222))</f>
        <v>1247.3979999999999</v>
      </c>
      <c r="AB3222">
        <f>SUMIFS(Saudi!C:C,Saudi!$A:$A,YEAR(daily!$A3222))</f>
        <v>917.10500000000002</v>
      </c>
      <c r="AC3222">
        <f>SUMIFS(Saudi!F:F,Saudi!$A:$A,YEAR(daily!$A3222))</f>
        <v>4333558</v>
      </c>
      <c r="AD3222">
        <f>SUMIFS(Saudi!G:G,Saudi!$A:$A,YEAR(daily!$A3222))</f>
        <v>94.208739238439748</v>
      </c>
      <c r="AE3222">
        <f>SUMIFS(Saudi!H:H,Saudi!$A:$A,YEAR(daily!$A3222))</f>
        <v>408259035.59665447</v>
      </c>
      <c r="AF3222" s="5">
        <f t="shared" si="125"/>
        <v>12</v>
      </c>
      <c r="AG3222" s="5">
        <f t="shared" si="126"/>
        <v>2012</v>
      </c>
    </row>
    <row r="3223" spans="1:33">
      <c r="A3223" s="3">
        <v>41261</v>
      </c>
      <c r="B3223" s="1">
        <v>25898</v>
      </c>
      <c r="C3223" s="1">
        <v>163357</v>
      </c>
      <c r="D3223" s="1">
        <v>65678</v>
      </c>
      <c r="E3223" s="1">
        <v>87.93</v>
      </c>
      <c r="F3223" s="1">
        <v>88.92</v>
      </c>
      <c r="G3223" s="1">
        <v>89.43</v>
      </c>
      <c r="H3223" s="2">
        <v>54.2</v>
      </c>
      <c r="I3223" s="2">
        <v>30.7</v>
      </c>
      <c r="J3223" s="2">
        <v>91.2</v>
      </c>
      <c r="K3223" s="2">
        <v>92.2</v>
      </c>
      <c r="L3223">
        <f>SUMIFS(US!B:B,US!$D:$D,YEAR(daily!$A3223),US!$E:$E,MONTH(daily!$A3223))</f>
        <v>11748</v>
      </c>
      <c r="M3223">
        <f>SUMIFS(US!C:C,US!$D:$D,YEAR(daily!$A3223),US!$E:$E,MONTH(daily!$A3223))</f>
        <v>18120</v>
      </c>
      <c r="N3223">
        <f>SUMIFS(COT!E:E,COT!$A:$A,YEAR(daily!$A3223),COT!$B:$B,WEEKNUM(daily!$A3223))</f>
        <v>1493851</v>
      </c>
      <c r="O3223">
        <f>SUMIFS(COT!F:F,COT!$A:$A,YEAR(daily!$A3223),COT!$B:$B,WEEKNUM(daily!$A3223))</f>
        <v>341629</v>
      </c>
      <c r="P3223">
        <f>SUMIFS(COT!G:G,COT!$A:$A,YEAR(daily!$A3223),COT!$B:$B,WEEKNUM(daily!$A3223))</f>
        <v>158718</v>
      </c>
      <c r="Q3223">
        <f>SUMIFS(COT!H:H,COT!$A:$A,YEAR(daily!$A3223),COT!$B:$B,WEEKNUM(daily!$A3223))</f>
        <v>474155</v>
      </c>
      <c r="R3223">
        <f>SUMIFS(COT!I:I,COT!$A:$A,YEAR(daily!$A3223),COT!$B:$B,WEEKNUM(daily!$A3223))</f>
        <v>604025</v>
      </c>
      <c r="S3223">
        <f>SUMIFS(COT!J:J,COT!$A:$A,YEAR(daily!$A3223),COT!$B:$B,WEEKNUM(daily!$A3223))</f>
        <v>787977</v>
      </c>
      <c r="T3223">
        <f>SUMIFS(COT!K:K,COT!$A:$A,YEAR(daily!$A3223),COT!$B:$B,WEEKNUM(daily!$A3223))</f>
        <v>74042</v>
      </c>
      <c r="U3223">
        <f>SUMIFS(COT!L:L,COT!$A:$A,YEAR(daily!$A3223),COT!$B:$B,WEEKNUM(daily!$A3223))</f>
        <v>73001</v>
      </c>
      <c r="V3223">
        <f>SUMIFS(COT!M:M,COT!$A:$A,YEAR(daily!$A3223),COT!$B:$B,WEEKNUM(daily!$A3223))</f>
        <v>106</v>
      </c>
      <c r="W3223">
        <f>SUMIFS(COT!N:N,COT!$A:$A,YEAR(daily!$A3223),COT!$B:$B,WEEKNUM(daily!$A3223))</f>
        <v>79</v>
      </c>
      <c r="X3223">
        <f>SUMIFS(COT!O:O,COT!$A:$A,YEAR(daily!$A3223),COT!$B:$B,WEEKNUM(daily!$A3223))</f>
        <v>128</v>
      </c>
      <c r="Y3223">
        <f>SUMIFS(COT!P:P,COT!$A:$A,YEAR(daily!$A3223),COT!$B:$B,WEEKNUM(daily!$A3223))</f>
        <v>81</v>
      </c>
      <c r="Z3223">
        <f>SUMIFS(COT!Q:Q,COT!$A:$A,YEAR(daily!$A3223),COT!$B:$B,WEEKNUM(daily!$A3223))</f>
        <v>97</v>
      </c>
      <c r="AA3223">
        <f>SUMIFS(Saudi!B:B,Saudi!$A:$A,YEAR(daily!$A3223))</f>
        <v>1247.3979999999999</v>
      </c>
      <c r="AB3223">
        <f>SUMIFS(Saudi!C:C,Saudi!$A:$A,YEAR(daily!$A3223))</f>
        <v>917.10500000000002</v>
      </c>
      <c r="AC3223">
        <f>SUMIFS(Saudi!F:F,Saudi!$A:$A,YEAR(daily!$A3223))</f>
        <v>4333558</v>
      </c>
      <c r="AD3223">
        <f>SUMIFS(Saudi!G:G,Saudi!$A:$A,YEAR(daily!$A3223))</f>
        <v>94.208739238439748</v>
      </c>
      <c r="AE3223">
        <f>SUMIFS(Saudi!H:H,Saudi!$A:$A,YEAR(daily!$A3223))</f>
        <v>408259035.59665447</v>
      </c>
      <c r="AF3223" s="5">
        <f t="shared" si="125"/>
        <v>12</v>
      </c>
      <c r="AG3223" s="5">
        <f t="shared" si="126"/>
        <v>2012</v>
      </c>
    </row>
    <row r="3224" spans="1:33">
      <c r="A3224" s="3">
        <v>41262</v>
      </c>
      <c r="B3224" s="1">
        <v>1693</v>
      </c>
      <c r="C3224" s="1">
        <v>161181</v>
      </c>
      <c r="D3224" s="1">
        <v>64859</v>
      </c>
      <c r="E3224" s="1">
        <v>89.51</v>
      </c>
      <c r="F3224" s="1">
        <v>90.46</v>
      </c>
      <c r="G3224" s="1">
        <v>90.96</v>
      </c>
      <c r="H3224" s="2">
        <v>54.2</v>
      </c>
      <c r="I3224" s="2">
        <v>30.7</v>
      </c>
      <c r="J3224" s="2">
        <v>91.2</v>
      </c>
      <c r="K3224" s="2">
        <v>92.2</v>
      </c>
      <c r="L3224">
        <f>SUMIFS(US!B:B,US!$D:$D,YEAR(daily!$A3224),US!$E:$E,MONTH(daily!$A3224))</f>
        <v>11748</v>
      </c>
      <c r="M3224">
        <f>SUMIFS(US!C:C,US!$D:$D,YEAR(daily!$A3224),US!$E:$E,MONTH(daily!$A3224))</f>
        <v>18120</v>
      </c>
      <c r="N3224">
        <f>SUMIFS(COT!E:E,COT!$A:$A,YEAR(daily!$A3224),COT!$B:$B,WEEKNUM(daily!$A3224))</f>
        <v>1493851</v>
      </c>
      <c r="O3224">
        <f>SUMIFS(COT!F:F,COT!$A:$A,YEAR(daily!$A3224),COT!$B:$B,WEEKNUM(daily!$A3224))</f>
        <v>341629</v>
      </c>
      <c r="P3224">
        <f>SUMIFS(COT!G:G,COT!$A:$A,YEAR(daily!$A3224),COT!$B:$B,WEEKNUM(daily!$A3224))</f>
        <v>158718</v>
      </c>
      <c r="Q3224">
        <f>SUMIFS(COT!H:H,COT!$A:$A,YEAR(daily!$A3224),COT!$B:$B,WEEKNUM(daily!$A3224))</f>
        <v>474155</v>
      </c>
      <c r="R3224">
        <f>SUMIFS(COT!I:I,COT!$A:$A,YEAR(daily!$A3224),COT!$B:$B,WEEKNUM(daily!$A3224))</f>
        <v>604025</v>
      </c>
      <c r="S3224">
        <f>SUMIFS(COT!J:J,COT!$A:$A,YEAR(daily!$A3224),COT!$B:$B,WEEKNUM(daily!$A3224))</f>
        <v>787977</v>
      </c>
      <c r="T3224">
        <f>SUMIFS(COT!K:K,COT!$A:$A,YEAR(daily!$A3224),COT!$B:$B,WEEKNUM(daily!$A3224))</f>
        <v>74042</v>
      </c>
      <c r="U3224">
        <f>SUMIFS(COT!L:L,COT!$A:$A,YEAR(daily!$A3224),COT!$B:$B,WEEKNUM(daily!$A3224))</f>
        <v>73001</v>
      </c>
      <c r="V3224">
        <f>SUMIFS(COT!M:M,COT!$A:$A,YEAR(daily!$A3224),COT!$B:$B,WEEKNUM(daily!$A3224))</f>
        <v>106</v>
      </c>
      <c r="W3224">
        <f>SUMIFS(COT!N:N,COT!$A:$A,YEAR(daily!$A3224),COT!$B:$B,WEEKNUM(daily!$A3224))</f>
        <v>79</v>
      </c>
      <c r="X3224">
        <f>SUMIFS(COT!O:O,COT!$A:$A,YEAR(daily!$A3224),COT!$B:$B,WEEKNUM(daily!$A3224))</f>
        <v>128</v>
      </c>
      <c r="Y3224">
        <f>SUMIFS(COT!P:P,COT!$A:$A,YEAR(daily!$A3224),COT!$B:$B,WEEKNUM(daily!$A3224))</f>
        <v>81</v>
      </c>
      <c r="Z3224">
        <f>SUMIFS(COT!Q:Q,COT!$A:$A,YEAR(daily!$A3224),COT!$B:$B,WEEKNUM(daily!$A3224))</f>
        <v>97</v>
      </c>
      <c r="AA3224">
        <f>SUMIFS(Saudi!B:B,Saudi!$A:$A,YEAR(daily!$A3224))</f>
        <v>1247.3979999999999</v>
      </c>
      <c r="AB3224">
        <f>SUMIFS(Saudi!C:C,Saudi!$A:$A,YEAR(daily!$A3224))</f>
        <v>917.10500000000002</v>
      </c>
      <c r="AC3224">
        <f>SUMIFS(Saudi!F:F,Saudi!$A:$A,YEAR(daily!$A3224))</f>
        <v>4333558</v>
      </c>
      <c r="AD3224">
        <f>SUMIFS(Saudi!G:G,Saudi!$A:$A,YEAR(daily!$A3224))</f>
        <v>94.208739238439748</v>
      </c>
      <c r="AE3224">
        <f>SUMIFS(Saudi!H:H,Saudi!$A:$A,YEAR(daily!$A3224))</f>
        <v>408259035.59665447</v>
      </c>
      <c r="AF3224" s="5">
        <f t="shared" si="125"/>
        <v>12</v>
      </c>
      <c r="AG3224" s="5">
        <f t="shared" si="126"/>
        <v>2012</v>
      </c>
    </row>
    <row r="3225" spans="1:33">
      <c r="A3225" s="3">
        <v>41263</v>
      </c>
      <c r="B3225" s="1">
        <v>306604</v>
      </c>
      <c r="C3225" s="1">
        <v>64879</v>
      </c>
      <c r="D3225" s="1">
        <v>74103</v>
      </c>
      <c r="E3225" s="1">
        <v>90.13</v>
      </c>
      <c r="F3225" s="1">
        <v>91.23</v>
      </c>
      <c r="G3225" s="1">
        <v>91.71</v>
      </c>
      <c r="H3225" s="2">
        <v>54.2</v>
      </c>
      <c r="I3225" s="2">
        <v>30.7</v>
      </c>
      <c r="J3225" s="2">
        <v>91.2</v>
      </c>
      <c r="K3225" s="2">
        <v>92.2</v>
      </c>
      <c r="L3225">
        <f>SUMIFS(US!B:B,US!$D:$D,YEAR(daily!$A3225),US!$E:$E,MONTH(daily!$A3225))</f>
        <v>11748</v>
      </c>
      <c r="M3225">
        <f>SUMIFS(US!C:C,US!$D:$D,YEAR(daily!$A3225),US!$E:$E,MONTH(daily!$A3225))</f>
        <v>18120</v>
      </c>
      <c r="N3225">
        <f>SUMIFS(COT!E:E,COT!$A:$A,YEAR(daily!$A3225),COT!$B:$B,WEEKNUM(daily!$A3225))</f>
        <v>1493851</v>
      </c>
      <c r="O3225">
        <f>SUMIFS(COT!F:F,COT!$A:$A,YEAR(daily!$A3225),COT!$B:$B,WEEKNUM(daily!$A3225))</f>
        <v>341629</v>
      </c>
      <c r="P3225">
        <f>SUMIFS(COT!G:G,COT!$A:$A,YEAR(daily!$A3225),COT!$B:$B,WEEKNUM(daily!$A3225))</f>
        <v>158718</v>
      </c>
      <c r="Q3225">
        <f>SUMIFS(COT!H:H,COT!$A:$A,YEAR(daily!$A3225),COT!$B:$B,WEEKNUM(daily!$A3225))</f>
        <v>474155</v>
      </c>
      <c r="R3225">
        <f>SUMIFS(COT!I:I,COT!$A:$A,YEAR(daily!$A3225),COT!$B:$B,WEEKNUM(daily!$A3225))</f>
        <v>604025</v>
      </c>
      <c r="S3225">
        <f>SUMIFS(COT!J:J,COT!$A:$A,YEAR(daily!$A3225),COT!$B:$B,WEEKNUM(daily!$A3225))</f>
        <v>787977</v>
      </c>
      <c r="T3225">
        <f>SUMIFS(COT!K:K,COT!$A:$A,YEAR(daily!$A3225),COT!$B:$B,WEEKNUM(daily!$A3225))</f>
        <v>74042</v>
      </c>
      <c r="U3225">
        <f>SUMIFS(COT!L:L,COT!$A:$A,YEAR(daily!$A3225),COT!$B:$B,WEEKNUM(daily!$A3225))</f>
        <v>73001</v>
      </c>
      <c r="V3225">
        <f>SUMIFS(COT!M:M,COT!$A:$A,YEAR(daily!$A3225),COT!$B:$B,WEEKNUM(daily!$A3225))</f>
        <v>106</v>
      </c>
      <c r="W3225">
        <f>SUMIFS(COT!N:N,COT!$A:$A,YEAR(daily!$A3225),COT!$B:$B,WEEKNUM(daily!$A3225))</f>
        <v>79</v>
      </c>
      <c r="X3225">
        <f>SUMIFS(COT!O:O,COT!$A:$A,YEAR(daily!$A3225),COT!$B:$B,WEEKNUM(daily!$A3225))</f>
        <v>128</v>
      </c>
      <c r="Y3225">
        <f>SUMIFS(COT!P:P,COT!$A:$A,YEAR(daily!$A3225),COT!$B:$B,WEEKNUM(daily!$A3225))</f>
        <v>81</v>
      </c>
      <c r="Z3225">
        <f>SUMIFS(COT!Q:Q,COT!$A:$A,YEAR(daily!$A3225),COT!$B:$B,WEEKNUM(daily!$A3225))</f>
        <v>97</v>
      </c>
      <c r="AA3225">
        <f>SUMIFS(Saudi!B:B,Saudi!$A:$A,YEAR(daily!$A3225))</f>
        <v>1247.3979999999999</v>
      </c>
      <c r="AB3225">
        <f>SUMIFS(Saudi!C:C,Saudi!$A:$A,YEAR(daily!$A3225))</f>
        <v>917.10500000000002</v>
      </c>
      <c r="AC3225">
        <f>SUMIFS(Saudi!F:F,Saudi!$A:$A,YEAR(daily!$A3225))</f>
        <v>4333558</v>
      </c>
      <c r="AD3225">
        <f>SUMIFS(Saudi!G:G,Saudi!$A:$A,YEAR(daily!$A3225))</f>
        <v>94.208739238439748</v>
      </c>
      <c r="AE3225">
        <f>SUMIFS(Saudi!H:H,Saudi!$A:$A,YEAR(daily!$A3225))</f>
        <v>408259035.59665447</v>
      </c>
      <c r="AF3225" s="5">
        <f t="shared" si="125"/>
        <v>12</v>
      </c>
      <c r="AG3225" s="5">
        <f t="shared" si="126"/>
        <v>2012</v>
      </c>
    </row>
    <row r="3226" spans="1:33">
      <c r="A3226" s="3">
        <v>41264</v>
      </c>
      <c r="B3226" s="1">
        <v>300867</v>
      </c>
      <c r="C3226" s="1">
        <v>65463</v>
      </c>
      <c r="D3226" s="1">
        <v>72754</v>
      </c>
      <c r="E3226" s="1">
        <v>88.66</v>
      </c>
      <c r="F3226" s="1">
        <v>89.81</v>
      </c>
      <c r="G3226" s="1">
        <v>90.33</v>
      </c>
      <c r="H3226" s="2">
        <v>54.2</v>
      </c>
      <c r="I3226" s="2">
        <v>30.7</v>
      </c>
      <c r="J3226" s="2">
        <v>91.2</v>
      </c>
      <c r="K3226" s="2">
        <v>92.2</v>
      </c>
      <c r="L3226">
        <f>SUMIFS(US!B:B,US!$D:$D,YEAR(daily!$A3226),US!$E:$E,MONTH(daily!$A3226))</f>
        <v>11748</v>
      </c>
      <c r="M3226">
        <f>SUMIFS(US!C:C,US!$D:$D,YEAR(daily!$A3226),US!$E:$E,MONTH(daily!$A3226))</f>
        <v>18120</v>
      </c>
      <c r="N3226">
        <f>SUMIFS(COT!E:E,COT!$A:$A,YEAR(daily!$A3226),COT!$B:$B,WEEKNUM(daily!$A3226))</f>
        <v>1493851</v>
      </c>
      <c r="O3226">
        <f>SUMIFS(COT!F:F,COT!$A:$A,YEAR(daily!$A3226),COT!$B:$B,WEEKNUM(daily!$A3226))</f>
        <v>341629</v>
      </c>
      <c r="P3226">
        <f>SUMIFS(COT!G:G,COT!$A:$A,YEAR(daily!$A3226),COT!$B:$B,WEEKNUM(daily!$A3226))</f>
        <v>158718</v>
      </c>
      <c r="Q3226">
        <f>SUMIFS(COT!H:H,COT!$A:$A,YEAR(daily!$A3226),COT!$B:$B,WEEKNUM(daily!$A3226))</f>
        <v>474155</v>
      </c>
      <c r="R3226">
        <f>SUMIFS(COT!I:I,COT!$A:$A,YEAR(daily!$A3226),COT!$B:$B,WEEKNUM(daily!$A3226))</f>
        <v>604025</v>
      </c>
      <c r="S3226">
        <f>SUMIFS(COT!J:J,COT!$A:$A,YEAR(daily!$A3226),COT!$B:$B,WEEKNUM(daily!$A3226))</f>
        <v>787977</v>
      </c>
      <c r="T3226">
        <f>SUMIFS(COT!K:K,COT!$A:$A,YEAR(daily!$A3226),COT!$B:$B,WEEKNUM(daily!$A3226))</f>
        <v>74042</v>
      </c>
      <c r="U3226">
        <f>SUMIFS(COT!L:L,COT!$A:$A,YEAR(daily!$A3226),COT!$B:$B,WEEKNUM(daily!$A3226))</f>
        <v>73001</v>
      </c>
      <c r="V3226">
        <f>SUMIFS(COT!M:M,COT!$A:$A,YEAR(daily!$A3226),COT!$B:$B,WEEKNUM(daily!$A3226))</f>
        <v>106</v>
      </c>
      <c r="W3226">
        <f>SUMIFS(COT!N:N,COT!$A:$A,YEAR(daily!$A3226),COT!$B:$B,WEEKNUM(daily!$A3226))</f>
        <v>79</v>
      </c>
      <c r="X3226">
        <f>SUMIFS(COT!O:O,COT!$A:$A,YEAR(daily!$A3226),COT!$B:$B,WEEKNUM(daily!$A3226))</f>
        <v>128</v>
      </c>
      <c r="Y3226">
        <f>SUMIFS(COT!P:P,COT!$A:$A,YEAR(daily!$A3226),COT!$B:$B,WEEKNUM(daily!$A3226))</f>
        <v>81</v>
      </c>
      <c r="Z3226">
        <f>SUMIFS(COT!Q:Q,COT!$A:$A,YEAR(daily!$A3226),COT!$B:$B,WEEKNUM(daily!$A3226))</f>
        <v>97</v>
      </c>
      <c r="AA3226">
        <f>SUMIFS(Saudi!B:B,Saudi!$A:$A,YEAR(daily!$A3226))</f>
        <v>1247.3979999999999</v>
      </c>
      <c r="AB3226">
        <f>SUMIFS(Saudi!C:C,Saudi!$A:$A,YEAR(daily!$A3226))</f>
        <v>917.10500000000002</v>
      </c>
      <c r="AC3226">
        <f>SUMIFS(Saudi!F:F,Saudi!$A:$A,YEAR(daily!$A3226))</f>
        <v>4333558</v>
      </c>
      <c r="AD3226">
        <f>SUMIFS(Saudi!G:G,Saudi!$A:$A,YEAR(daily!$A3226))</f>
        <v>94.208739238439748</v>
      </c>
      <c r="AE3226">
        <f>SUMIFS(Saudi!H:H,Saudi!$A:$A,YEAR(daily!$A3226))</f>
        <v>408259035.59665447</v>
      </c>
      <c r="AF3226" s="5">
        <f t="shared" si="125"/>
        <v>12</v>
      </c>
      <c r="AG3226" s="5">
        <f t="shared" si="126"/>
        <v>2012</v>
      </c>
    </row>
    <row r="3227" spans="1:33">
      <c r="A3227" s="3">
        <v>41267</v>
      </c>
      <c r="B3227" s="1">
        <v>298836</v>
      </c>
      <c r="C3227" s="1">
        <v>64877</v>
      </c>
      <c r="D3227" s="1">
        <v>72970</v>
      </c>
      <c r="E3227" s="1">
        <v>88.61</v>
      </c>
      <c r="F3227" s="1">
        <v>89.74</v>
      </c>
      <c r="G3227" s="1">
        <v>90.27</v>
      </c>
      <c r="H3227" s="2">
        <v>54.2</v>
      </c>
      <c r="I3227" s="2">
        <v>30.7</v>
      </c>
      <c r="J3227" s="2">
        <v>91.2</v>
      </c>
      <c r="K3227" s="2">
        <v>92.2</v>
      </c>
      <c r="L3227">
        <f>SUMIFS(US!B:B,US!$D:$D,YEAR(daily!$A3227),US!$E:$E,MONTH(daily!$A3227))</f>
        <v>11748</v>
      </c>
      <c r="M3227">
        <f>SUMIFS(US!C:C,US!$D:$D,YEAR(daily!$A3227),US!$E:$E,MONTH(daily!$A3227))</f>
        <v>18120</v>
      </c>
      <c r="N3227">
        <f>SUMIFS(COT!E:E,COT!$A:$A,YEAR(daily!$A3227),COT!$B:$B,WEEKNUM(daily!$A3227))</f>
        <v>1476652</v>
      </c>
      <c r="O3227">
        <f>SUMIFS(COT!F:F,COT!$A:$A,YEAR(daily!$A3227),COT!$B:$B,WEEKNUM(daily!$A3227))</f>
        <v>344880</v>
      </c>
      <c r="P3227">
        <f>SUMIFS(COT!G:G,COT!$A:$A,YEAR(daily!$A3227),COT!$B:$B,WEEKNUM(daily!$A3227))</f>
        <v>150173</v>
      </c>
      <c r="Q3227">
        <f>SUMIFS(COT!H:H,COT!$A:$A,YEAR(daily!$A3227),COT!$B:$B,WEEKNUM(daily!$A3227))</f>
        <v>468079</v>
      </c>
      <c r="R3227">
        <f>SUMIFS(COT!I:I,COT!$A:$A,YEAR(daily!$A3227),COT!$B:$B,WEEKNUM(daily!$A3227))</f>
        <v>593186</v>
      </c>
      <c r="S3227">
        <f>SUMIFS(COT!J:J,COT!$A:$A,YEAR(daily!$A3227),COT!$B:$B,WEEKNUM(daily!$A3227))</f>
        <v>785491</v>
      </c>
      <c r="T3227">
        <f>SUMIFS(COT!K:K,COT!$A:$A,YEAR(daily!$A3227),COT!$B:$B,WEEKNUM(daily!$A3227))</f>
        <v>70507</v>
      </c>
      <c r="U3227">
        <f>SUMIFS(COT!L:L,COT!$A:$A,YEAR(daily!$A3227),COT!$B:$B,WEEKNUM(daily!$A3227))</f>
        <v>72909</v>
      </c>
      <c r="V3227">
        <f>SUMIFS(COT!M:M,COT!$A:$A,YEAR(daily!$A3227),COT!$B:$B,WEEKNUM(daily!$A3227))</f>
        <v>102</v>
      </c>
      <c r="W3227">
        <f>SUMIFS(COT!N:N,COT!$A:$A,YEAR(daily!$A3227),COT!$B:$B,WEEKNUM(daily!$A3227))</f>
        <v>83</v>
      </c>
      <c r="X3227">
        <f>SUMIFS(COT!O:O,COT!$A:$A,YEAR(daily!$A3227),COT!$B:$B,WEEKNUM(daily!$A3227))</f>
        <v>127</v>
      </c>
      <c r="Y3227">
        <f>SUMIFS(COT!P:P,COT!$A:$A,YEAR(daily!$A3227),COT!$B:$B,WEEKNUM(daily!$A3227))</f>
        <v>85</v>
      </c>
      <c r="Z3227">
        <f>SUMIFS(COT!Q:Q,COT!$A:$A,YEAR(daily!$A3227),COT!$B:$B,WEEKNUM(daily!$A3227))</f>
        <v>98</v>
      </c>
      <c r="AA3227">
        <f>SUMIFS(Saudi!B:B,Saudi!$A:$A,YEAR(daily!$A3227))</f>
        <v>1247.3979999999999</v>
      </c>
      <c r="AB3227">
        <f>SUMIFS(Saudi!C:C,Saudi!$A:$A,YEAR(daily!$A3227))</f>
        <v>917.10500000000002</v>
      </c>
      <c r="AC3227">
        <f>SUMIFS(Saudi!F:F,Saudi!$A:$A,YEAR(daily!$A3227))</f>
        <v>4333558</v>
      </c>
      <c r="AD3227">
        <f>SUMIFS(Saudi!G:G,Saudi!$A:$A,YEAR(daily!$A3227))</f>
        <v>94.208739238439748</v>
      </c>
      <c r="AE3227">
        <f>SUMIFS(Saudi!H:H,Saudi!$A:$A,YEAR(daily!$A3227))</f>
        <v>408259035.59665447</v>
      </c>
      <c r="AF3227" s="5">
        <f t="shared" si="125"/>
        <v>12</v>
      </c>
      <c r="AG3227" s="5">
        <f t="shared" si="126"/>
        <v>2012</v>
      </c>
    </row>
    <row r="3228" spans="1:33">
      <c r="A3228" s="3">
        <v>41269</v>
      </c>
      <c r="B3228" s="1">
        <v>296671</v>
      </c>
      <c r="C3228" s="1">
        <v>66533</v>
      </c>
      <c r="D3228" s="1">
        <v>70037</v>
      </c>
      <c r="E3228" s="1">
        <v>90.98</v>
      </c>
      <c r="F3228" s="1">
        <v>92.01</v>
      </c>
      <c r="G3228" s="1">
        <v>92.47</v>
      </c>
      <c r="H3228" s="2">
        <v>54.2</v>
      </c>
      <c r="I3228" s="2">
        <v>30.7</v>
      </c>
      <c r="J3228" s="2">
        <v>91.2</v>
      </c>
      <c r="K3228" s="2">
        <v>92.2</v>
      </c>
      <c r="L3228">
        <f>SUMIFS(US!B:B,US!$D:$D,YEAR(daily!$A3228),US!$E:$E,MONTH(daily!$A3228))</f>
        <v>11748</v>
      </c>
      <c r="M3228">
        <f>SUMIFS(US!C:C,US!$D:$D,YEAR(daily!$A3228),US!$E:$E,MONTH(daily!$A3228))</f>
        <v>18120</v>
      </c>
      <c r="N3228">
        <f>SUMIFS(COT!E:E,COT!$A:$A,YEAR(daily!$A3228),COT!$B:$B,WEEKNUM(daily!$A3228))</f>
        <v>1476652</v>
      </c>
      <c r="O3228">
        <f>SUMIFS(COT!F:F,COT!$A:$A,YEAR(daily!$A3228),COT!$B:$B,WEEKNUM(daily!$A3228))</f>
        <v>344880</v>
      </c>
      <c r="P3228">
        <f>SUMIFS(COT!G:G,COT!$A:$A,YEAR(daily!$A3228),COT!$B:$B,WEEKNUM(daily!$A3228))</f>
        <v>150173</v>
      </c>
      <c r="Q3228">
        <f>SUMIFS(COT!H:H,COT!$A:$A,YEAR(daily!$A3228),COT!$B:$B,WEEKNUM(daily!$A3228))</f>
        <v>468079</v>
      </c>
      <c r="R3228">
        <f>SUMIFS(COT!I:I,COT!$A:$A,YEAR(daily!$A3228),COT!$B:$B,WEEKNUM(daily!$A3228))</f>
        <v>593186</v>
      </c>
      <c r="S3228">
        <f>SUMIFS(COT!J:J,COT!$A:$A,YEAR(daily!$A3228),COT!$B:$B,WEEKNUM(daily!$A3228))</f>
        <v>785491</v>
      </c>
      <c r="T3228">
        <f>SUMIFS(COT!K:K,COT!$A:$A,YEAR(daily!$A3228),COT!$B:$B,WEEKNUM(daily!$A3228))</f>
        <v>70507</v>
      </c>
      <c r="U3228">
        <f>SUMIFS(COT!L:L,COT!$A:$A,YEAR(daily!$A3228),COT!$B:$B,WEEKNUM(daily!$A3228))</f>
        <v>72909</v>
      </c>
      <c r="V3228">
        <f>SUMIFS(COT!M:M,COT!$A:$A,YEAR(daily!$A3228),COT!$B:$B,WEEKNUM(daily!$A3228))</f>
        <v>102</v>
      </c>
      <c r="W3228">
        <f>SUMIFS(COT!N:N,COT!$A:$A,YEAR(daily!$A3228),COT!$B:$B,WEEKNUM(daily!$A3228))</f>
        <v>83</v>
      </c>
      <c r="X3228">
        <f>SUMIFS(COT!O:O,COT!$A:$A,YEAR(daily!$A3228),COT!$B:$B,WEEKNUM(daily!$A3228))</f>
        <v>127</v>
      </c>
      <c r="Y3228">
        <f>SUMIFS(COT!P:P,COT!$A:$A,YEAR(daily!$A3228),COT!$B:$B,WEEKNUM(daily!$A3228))</f>
        <v>85</v>
      </c>
      <c r="Z3228">
        <f>SUMIFS(COT!Q:Q,COT!$A:$A,YEAR(daily!$A3228),COT!$B:$B,WEEKNUM(daily!$A3228))</f>
        <v>98</v>
      </c>
      <c r="AA3228">
        <f>SUMIFS(Saudi!B:B,Saudi!$A:$A,YEAR(daily!$A3228))</f>
        <v>1247.3979999999999</v>
      </c>
      <c r="AB3228">
        <f>SUMIFS(Saudi!C:C,Saudi!$A:$A,YEAR(daily!$A3228))</f>
        <v>917.10500000000002</v>
      </c>
      <c r="AC3228">
        <f>SUMIFS(Saudi!F:F,Saudi!$A:$A,YEAR(daily!$A3228))</f>
        <v>4333558</v>
      </c>
      <c r="AD3228">
        <f>SUMIFS(Saudi!G:G,Saudi!$A:$A,YEAR(daily!$A3228))</f>
        <v>94.208739238439748</v>
      </c>
      <c r="AE3228">
        <f>SUMIFS(Saudi!H:H,Saudi!$A:$A,YEAR(daily!$A3228))</f>
        <v>408259035.59665447</v>
      </c>
      <c r="AF3228" s="5">
        <f t="shared" si="125"/>
        <v>12</v>
      </c>
      <c r="AG3228" s="5">
        <f t="shared" si="126"/>
        <v>2012</v>
      </c>
    </row>
    <row r="3229" spans="1:33">
      <c r="A3229" s="3">
        <v>41270</v>
      </c>
      <c r="B3229" s="1">
        <v>289208</v>
      </c>
      <c r="C3229" s="1">
        <v>64513</v>
      </c>
      <c r="D3229" s="1">
        <v>72286</v>
      </c>
      <c r="E3229" s="1">
        <v>90.87</v>
      </c>
      <c r="F3229" s="1">
        <v>91.91</v>
      </c>
      <c r="G3229" s="1">
        <v>92.39</v>
      </c>
      <c r="H3229" s="2">
        <v>54.2</v>
      </c>
      <c r="I3229" s="2">
        <v>30.7</v>
      </c>
      <c r="J3229" s="2">
        <v>91.2</v>
      </c>
      <c r="K3229" s="2">
        <v>92.2</v>
      </c>
      <c r="L3229">
        <f>SUMIFS(US!B:B,US!$D:$D,YEAR(daily!$A3229),US!$E:$E,MONTH(daily!$A3229))</f>
        <v>11748</v>
      </c>
      <c r="M3229">
        <f>SUMIFS(US!C:C,US!$D:$D,YEAR(daily!$A3229),US!$E:$E,MONTH(daily!$A3229))</f>
        <v>18120</v>
      </c>
      <c r="N3229">
        <f>SUMIFS(COT!E:E,COT!$A:$A,YEAR(daily!$A3229),COT!$B:$B,WEEKNUM(daily!$A3229))</f>
        <v>1476652</v>
      </c>
      <c r="O3229">
        <f>SUMIFS(COT!F:F,COT!$A:$A,YEAR(daily!$A3229),COT!$B:$B,WEEKNUM(daily!$A3229))</f>
        <v>344880</v>
      </c>
      <c r="P3229">
        <f>SUMIFS(COT!G:G,COT!$A:$A,YEAR(daily!$A3229),COT!$B:$B,WEEKNUM(daily!$A3229))</f>
        <v>150173</v>
      </c>
      <c r="Q3229">
        <f>SUMIFS(COT!H:H,COT!$A:$A,YEAR(daily!$A3229),COT!$B:$B,WEEKNUM(daily!$A3229))</f>
        <v>468079</v>
      </c>
      <c r="R3229">
        <f>SUMIFS(COT!I:I,COT!$A:$A,YEAR(daily!$A3229),COT!$B:$B,WEEKNUM(daily!$A3229))</f>
        <v>593186</v>
      </c>
      <c r="S3229">
        <f>SUMIFS(COT!J:J,COT!$A:$A,YEAR(daily!$A3229),COT!$B:$B,WEEKNUM(daily!$A3229))</f>
        <v>785491</v>
      </c>
      <c r="T3229">
        <f>SUMIFS(COT!K:K,COT!$A:$A,YEAR(daily!$A3229),COT!$B:$B,WEEKNUM(daily!$A3229))</f>
        <v>70507</v>
      </c>
      <c r="U3229">
        <f>SUMIFS(COT!L:L,COT!$A:$A,YEAR(daily!$A3229),COT!$B:$B,WEEKNUM(daily!$A3229))</f>
        <v>72909</v>
      </c>
      <c r="V3229">
        <f>SUMIFS(COT!M:M,COT!$A:$A,YEAR(daily!$A3229),COT!$B:$B,WEEKNUM(daily!$A3229))</f>
        <v>102</v>
      </c>
      <c r="W3229">
        <f>SUMIFS(COT!N:N,COT!$A:$A,YEAR(daily!$A3229),COT!$B:$B,WEEKNUM(daily!$A3229))</f>
        <v>83</v>
      </c>
      <c r="X3229">
        <f>SUMIFS(COT!O:O,COT!$A:$A,YEAR(daily!$A3229),COT!$B:$B,WEEKNUM(daily!$A3229))</f>
        <v>127</v>
      </c>
      <c r="Y3229">
        <f>SUMIFS(COT!P:P,COT!$A:$A,YEAR(daily!$A3229),COT!$B:$B,WEEKNUM(daily!$A3229))</f>
        <v>85</v>
      </c>
      <c r="Z3229">
        <f>SUMIFS(COT!Q:Q,COT!$A:$A,YEAR(daily!$A3229),COT!$B:$B,WEEKNUM(daily!$A3229))</f>
        <v>98</v>
      </c>
      <c r="AA3229">
        <f>SUMIFS(Saudi!B:B,Saudi!$A:$A,YEAR(daily!$A3229))</f>
        <v>1247.3979999999999</v>
      </c>
      <c r="AB3229">
        <f>SUMIFS(Saudi!C:C,Saudi!$A:$A,YEAR(daily!$A3229))</f>
        <v>917.10500000000002</v>
      </c>
      <c r="AC3229">
        <f>SUMIFS(Saudi!F:F,Saudi!$A:$A,YEAR(daily!$A3229))</f>
        <v>4333558</v>
      </c>
      <c r="AD3229">
        <f>SUMIFS(Saudi!G:G,Saudi!$A:$A,YEAR(daily!$A3229))</f>
        <v>94.208739238439748</v>
      </c>
      <c r="AE3229">
        <f>SUMIFS(Saudi!H:H,Saudi!$A:$A,YEAR(daily!$A3229))</f>
        <v>408259035.59665447</v>
      </c>
      <c r="AF3229" s="5">
        <f t="shared" si="125"/>
        <v>12</v>
      </c>
      <c r="AG3229" s="5">
        <f t="shared" si="126"/>
        <v>2012</v>
      </c>
    </row>
    <row r="3230" spans="1:33">
      <c r="A3230" s="3">
        <v>41271</v>
      </c>
      <c r="B3230" s="1">
        <v>277570</v>
      </c>
      <c r="C3230" s="1">
        <v>64787</v>
      </c>
      <c r="D3230" s="1">
        <v>72552</v>
      </c>
      <c r="E3230" s="1">
        <v>90.8</v>
      </c>
      <c r="F3230" s="1">
        <v>91.81</v>
      </c>
      <c r="G3230" s="1">
        <v>92.27</v>
      </c>
      <c r="H3230" s="2">
        <v>54.2</v>
      </c>
      <c r="I3230" s="2">
        <v>30.7</v>
      </c>
      <c r="J3230" s="2">
        <v>91.2</v>
      </c>
      <c r="K3230" s="2">
        <v>92.2</v>
      </c>
      <c r="L3230">
        <f>SUMIFS(US!B:B,US!$D:$D,YEAR(daily!$A3230),US!$E:$E,MONTH(daily!$A3230))</f>
        <v>11748</v>
      </c>
      <c r="M3230">
        <f>SUMIFS(US!C:C,US!$D:$D,YEAR(daily!$A3230),US!$E:$E,MONTH(daily!$A3230))</f>
        <v>18120</v>
      </c>
      <c r="N3230">
        <f>SUMIFS(COT!E:E,COT!$A:$A,YEAR(daily!$A3230),COT!$B:$B,WEEKNUM(daily!$A3230))</f>
        <v>1476652</v>
      </c>
      <c r="O3230">
        <f>SUMIFS(COT!F:F,COT!$A:$A,YEAR(daily!$A3230),COT!$B:$B,WEEKNUM(daily!$A3230))</f>
        <v>344880</v>
      </c>
      <c r="P3230">
        <f>SUMIFS(COT!G:G,COT!$A:$A,YEAR(daily!$A3230),COT!$B:$B,WEEKNUM(daily!$A3230))</f>
        <v>150173</v>
      </c>
      <c r="Q3230">
        <f>SUMIFS(COT!H:H,COT!$A:$A,YEAR(daily!$A3230),COT!$B:$B,WEEKNUM(daily!$A3230))</f>
        <v>468079</v>
      </c>
      <c r="R3230">
        <f>SUMIFS(COT!I:I,COT!$A:$A,YEAR(daily!$A3230),COT!$B:$B,WEEKNUM(daily!$A3230))</f>
        <v>593186</v>
      </c>
      <c r="S3230">
        <f>SUMIFS(COT!J:J,COT!$A:$A,YEAR(daily!$A3230),COT!$B:$B,WEEKNUM(daily!$A3230))</f>
        <v>785491</v>
      </c>
      <c r="T3230">
        <f>SUMIFS(COT!K:K,COT!$A:$A,YEAR(daily!$A3230),COT!$B:$B,WEEKNUM(daily!$A3230))</f>
        <v>70507</v>
      </c>
      <c r="U3230">
        <f>SUMIFS(COT!L:L,COT!$A:$A,YEAR(daily!$A3230),COT!$B:$B,WEEKNUM(daily!$A3230))</f>
        <v>72909</v>
      </c>
      <c r="V3230">
        <f>SUMIFS(COT!M:M,COT!$A:$A,YEAR(daily!$A3230),COT!$B:$B,WEEKNUM(daily!$A3230))</f>
        <v>102</v>
      </c>
      <c r="W3230">
        <f>SUMIFS(COT!N:N,COT!$A:$A,YEAR(daily!$A3230),COT!$B:$B,WEEKNUM(daily!$A3230))</f>
        <v>83</v>
      </c>
      <c r="X3230">
        <f>SUMIFS(COT!O:O,COT!$A:$A,YEAR(daily!$A3230),COT!$B:$B,WEEKNUM(daily!$A3230))</f>
        <v>127</v>
      </c>
      <c r="Y3230">
        <f>SUMIFS(COT!P:P,COT!$A:$A,YEAR(daily!$A3230),COT!$B:$B,WEEKNUM(daily!$A3230))</f>
        <v>85</v>
      </c>
      <c r="Z3230">
        <f>SUMIFS(COT!Q:Q,COT!$A:$A,YEAR(daily!$A3230),COT!$B:$B,WEEKNUM(daily!$A3230))</f>
        <v>98</v>
      </c>
      <c r="AA3230">
        <f>SUMIFS(Saudi!B:B,Saudi!$A:$A,YEAR(daily!$A3230))</f>
        <v>1247.3979999999999</v>
      </c>
      <c r="AB3230">
        <f>SUMIFS(Saudi!C:C,Saudi!$A:$A,YEAR(daily!$A3230))</f>
        <v>917.10500000000002</v>
      </c>
      <c r="AC3230">
        <f>SUMIFS(Saudi!F:F,Saudi!$A:$A,YEAR(daily!$A3230))</f>
        <v>4333558</v>
      </c>
      <c r="AD3230">
        <f>SUMIFS(Saudi!G:G,Saudi!$A:$A,YEAR(daily!$A3230))</f>
        <v>94.208739238439748</v>
      </c>
      <c r="AE3230">
        <f>SUMIFS(Saudi!H:H,Saudi!$A:$A,YEAR(daily!$A3230))</f>
        <v>408259035.59665447</v>
      </c>
      <c r="AF3230" s="5">
        <f t="shared" si="125"/>
        <v>12</v>
      </c>
      <c r="AG3230" s="5">
        <f t="shared" si="126"/>
        <v>2012</v>
      </c>
    </row>
    <row r="3231" spans="1:33">
      <c r="A3231" s="3">
        <v>41274</v>
      </c>
      <c r="B3231" s="1">
        <v>270964</v>
      </c>
      <c r="C3231" s="1">
        <v>65401</v>
      </c>
      <c r="D3231" s="1">
        <v>71782</v>
      </c>
      <c r="E3231" s="1">
        <v>91.82</v>
      </c>
      <c r="F3231" s="1">
        <v>92.73</v>
      </c>
      <c r="G3231" s="1">
        <v>93.16</v>
      </c>
      <c r="H3231" s="2">
        <v>54.2</v>
      </c>
      <c r="I3231" s="2">
        <v>30.7</v>
      </c>
      <c r="J3231" s="2">
        <v>91.2</v>
      </c>
      <c r="K3231" s="2">
        <v>92.2</v>
      </c>
      <c r="L3231">
        <f>SUMIFS(US!B:B,US!$D:$D,YEAR(daily!$A3231),US!$E:$E,MONTH(daily!$A3231))</f>
        <v>11748</v>
      </c>
      <c r="M3231">
        <f>SUMIFS(US!C:C,US!$D:$D,YEAR(daily!$A3231),US!$E:$E,MONTH(daily!$A3231))</f>
        <v>18120</v>
      </c>
      <c r="N3231">
        <f>SUMIFS(COT!E:E,COT!$A:$A,YEAR(daily!$A3231),COT!$B:$B,WEEKNUM(daily!$A3231))</f>
        <v>1473345</v>
      </c>
      <c r="O3231">
        <f>SUMIFS(COT!F:F,COT!$A:$A,YEAR(daily!$A3231),COT!$B:$B,WEEKNUM(daily!$A3231))</f>
        <v>336952</v>
      </c>
      <c r="P3231">
        <f>SUMIFS(COT!G:G,COT!$A:$A,YEAR(daily!$A3231),COT!$B:$B,WEEKNUM(daily!$A3231))</f>
        <v>138874</v>
      </c>
      <c r="Q3231">
        <f>SUMIFS(COT!H:H,COT!$A:$A,YEAR(daily!$A3231),COT!$B:$B,WEEKNUM(daily!$A3231))</f>
        <v>480783</v>
      </c>
      <c r="R3231">
        <f>SUMIFS(COT!I:I,COT!$A:$A,YEAR(daily!$A3231),COT!$B:$B,WEEKNUM(daily!$A3231))</f>
        <v>584809</v>
      </c>
      <c r="S3231">
        <f>SUMIFS(COT!J:J,COT!$A:$A,YEAR(daily!$A3231),COT!$B:$B,WEEKNUM(daily!$A3231))</f>
        <v>784502</v>
      </c>
      <c r="T3231">
        <f>SUMIFS(COT!K:K,COT!$A:$A,YEAR(daily!$A3231),COT!$B:$B,WEEKNUM(daily!$A3231))</f>
        <v>70801</v>
      </c>
      <c r="U3231">
        <f>SUMIFS(COT!L:L,COT!$A:$A,YEAR(daily!$A3231),COT!$B:$B,WEEKNUM(daily!$A3231))</f>
        <v>69186</v>
      </c>
      <c r="V3231">
        <f>SUMIFS(COT!M:M,COT!$A:$A,YEAR(daily!$A3231),COT!$B:$B,WEEKNUM(daily!$A3231))</f>
        <v>112</v>
      </c>
      <c r="W3231">
        <f>SUMIFS(COT!N:N,COT!$A:$A,YEAR(daily!$A3231),COT!$B:$B,WEEKNUM(daily!$A3231))</f>
        <v>78</v>
      </c>
      <c r="X3231">
        <f>SUMIFS(COT!O:O,COT!$A:$A,YEAR(daily!$A3231),COT!$B:$B,WEEKNUM(daily!$A3231))</f>
        <v>136</v>
      </c>
      <c r="Y3231">
        <f>SUMIFS(COT!P:P,COT!$A:$A,YEAR(daily!$A3231),COT!$B:$B,WEEKNUM(daily!$A3231))</f>
        <v>85</v>
      </c>
      <c r="Z3231">
        <f>SUMIFS(COT!Q:Q,COT!$A:$A,YEAR(daily!$A3231),COT!$B:$B,WEEKNUM(daily!$A3231))</f>
        <v>96</v>
      </c>
      <c r="AA3231">
        <f>SUMIFS(Saudi!B:B,Saudi!$A:$A,YEAR(daily!$A3231))</f>
        <v>1247.3979999999999</v>
      </c>
      <c r="AB3231">
        <f>SUMIFS(Saudi!C:C,Saudi!$A:$A,YEAR(daily!$A3231))</f>
        <v>917.10500000000002</v>
      </c>
      <c r="AC3231">
        <f>SUMIFS(Saudi!F:F,Saudi!$A:$A,YEAR(daily!$A3231))</f>
        <v>4333558</v>
      </c>
      <c r="AD3231">
        <f>SUMIFS(Saudi!G:G,Saudi!$A:$A,YEAR(daily!$A3231))</f>
        <v>94.208739238439748</v>
      </c>
      <c r="AE3231">
        <f>SUMIFS(Saudi!H:H,Saudi!$A:$A,YEAR(daily!$A3231))</f>
        <v>408259035.59665447</v>
      </c>
      <c r="AF3231" s="5">
        <f t="shared" si="125"/>
        <v>12</v>
      </c>
      <c r="AG3231" s="5">
        <f t="shared" si="126"/>
        <v>2012</v>
      </c>
    </row>
    <row r="3232" spans="1:33">
      <c r="A3232" s="3">
        <v>41276</v>
      </c>
      <c r="B3232" s="1">
        <v>261453</v>
      </c>
      <c r="C3232" s="1">
        <v>65269</v>
      </c>
      <c r="D3232" s="1">
        <v>71063</v>
      </c>
      <c r="E3232" s="1">
        <v>93.12</v>
      </c>
      <c r="F3232" s="1">
        <v>93.97</v>
      </c>
      <c r="G3232" s="1">
        <v>94.33</v>
      </c>
      <c r="H3232" s="2">
        <v>54.2</v>
      </c>
      <c r="I3232" s="2">
        <v>30.7</v>
      </c>
      <c r="J3232" s="2">
        <v>91.2</v>
      </c>
      <c r="K3232" s="2">
        <v>92.2</v>
      </c>
      <c r="L3232">
        <f>SUMIFS(US!B:B,US!$D:$D,YEAR(daily!$A3232),US!$E:$E,MONTH(daily!$A3232))</f>
        <v>11596</v>
      </c>
      <c r="M3232">
        <f>SUMIFS(US!C:C,US!$D:$D,YEAR(daily!$A3232),US!$E:$E,MONTH(daily!$A3232))</f>
        <v>18749</v>
      </c>
      <c r="N3232">
        <f>AVERAGE(N3231,N3235)</f>
        <v>1475520</v>
      </c>
      <c r="O3232">
        <f t="shared" ref="O3232:W3232" si="127">AVERAGE(O3231,O3235)</f>
        <v>342406</v>
      </c>
      <c r="P3232">
        <f t="shared" si="127"/>
        <v>135978</v>
      </c>
      <c r="Q3232">
        <f t="shared" si="127"/>
        <v>479170</v>
      </c>
      <c r="R3232">
        <f t="shared" si="127"/>
        <v>579715</v>
      </c>
      <c r="S3232">
        <f t="shared" si="127"/>
        <v>788754.5</v>
      </c>
      <c r="T3232">
        <f t="shared" si="127"/>
        <v>74229</v>
      </c>
      <c r="U3232">
        <f t="shared" si="127"/>
        <v>71617.5</v>
      </c>
      <c r="V3232">
        <f t="shared" si="127"/>
        <v>114</v>
      </c>
      <c r="W3232">
        <f t="shared" si="127"/>
        <v>78</v>
      </c>
      <c r="X3232">
        <f t="shared" ref="X3232" si="128">AVERAGE(X3231,X3235)</f>
        <v>139.5</v>
      </c>
      <c r="Y3232">
        <f t="shared" ref="Y3232" si="129">AVERAGE(Y3231,Y3235)</f>
        <v>84.5</v>
      </c>
      <c r="Z3232">
        <f t="shared" ref="Z3232" si="130">AVERAGE(Z3231,Z3235)</f>
        <v>96</v>
      </c>
      <c r="AA3232">
        <f>SUMIFS(Saudi!B:B,Saudi!$A:$A,YEAR(daily!$A3232))</f>
        <v>1156.3610000000001</v>
      </c>
      <c r="AB3232">
        <f>SUMIFS(Saudi!C:C,Saudi!$A:$A,YEAR(daily!$A3232))</f>
        <v>994.73400000000004</v>
      </c>
      <c r="AC3232">
        <f>SUMIFS(Saudi!F:F,Saudi!$A:$A,YEAR(daily!$A3232))</f>
        <v>4270920</v>
      </c>
      <c r="AD3232">
        <f>SUMIFS(Saudi!G:G,Saudi!$A:$A,YEAR(daily!$A3232))</f>
        <v>97.968799186701915</v>
      </c>
      <c r="AE3232">
        <f>SUMIFS(Saudi!H:H,Saudi!$A:$A,YEAR(daily!$A3232))</f>
        <v>418416903.82246894</v>
      </c>
      <c r="AF3232" s="5">
        <f t="shared" si="125"/>
        <v>1</v>
      </c>
      <c r="AG3232" s="5">
        <f t="shared" si="126"/>
        <v>2013</v>
      </c>
    </row>
    <row r="3233" spans="1:33">
      <c r="A3233" s="3">
        <v>41277</v>
      </c>
      <c r="B3233" s="1">
        <v>247577</v>
      </c>
      <c r="C3233" s="1">
        <v>69348</v>
      </c>
      <c r="D3233" s="1">
        <v>70865</v>
      </c>
      <c r="E3233" s="1">
        <v>92.92</v>
      </c>
      <c r="F3233" s="1">
        <v>93.76</v>
      </c>
      <c r="G3233" s="1">
        <v>94.12</v>
      </c>
      <c r="H3233" s="2">
        <v>54.2</v>
      </c>
      <c r="I3233" s="2">
        <v>30.7</v>
      </c>
      <c r="J3233" s="2">
        <v>91.2</v>
      </c>
      <c r="K3233" s="2">
        <v>92.2</v>
      </c>
      <c r="L3233">
        <f>SUMIFS(US!B:B,US!$D:$D,YEAR(daily!$A3233),US!$E:$E,MONTH(daily!$A3233))</f>
        <v>11596</v>
      </c>
      <c r="M3233">
        <f>SUMIFS(US!C:C,US!$D:$D,YEAR(daily!$A3233),US!$E:$E,MONTH(daily!$A3233))</f>
        <v>18749</v>
      </c>
      <c r="N3233">
        <f>N3232</f>
        <v>1475520</v>
      </c>
      <c r="O3233">
        <f t="shared" ref="O3233:W3233" si="131">O3232</f>
        <v>342406</v>
      </c>
      <c r="P3233">
        <f t="shared" si="131"/>
        <v>135978</v>
      </c>
      <c r="Q3233">
        <f t="shared" si="131"/>
        <v>479170</v>
      </c>
      <c r="R3233">
        <f t="shared" si="131"/>
        <v>579715</v>
      </c>
      <c r="S3233">
        <f t="shared" si="131"/>
        <v>788754.5</v>
      </c>
      <c r="T3233">
        <f t="shared" si="131"/>
        <v>74229</v>
      </c>
      <c r="U3233">
        <f t="shared" si="131"/>
        <v>71617.5</v>
      </c>
      <c r="V3233">
        <f t="shared" si="131"/>
        <v>114</v>
      </c>
      <c r="W3233">
        <f t="shared" si="131"/>
        <v>78</v>
      </c>
      <c r="X3233">
        <f t="shared" ref="X3233:X3234" si="132">X3232</f>
        <v>139.5</v>
      </c>
      <c r="Y3233">
        <f t="shared" ref="Y3233:Y3234" si="133">Y3232</f>
        <v>84.5</v>
      </c>
      <c r="Z3233">
        <f t="shared" ref="Z3233:Z3234" si="134">Z3232</f>
        <v>96</v>
      </c>
      <c r="AA3233">
        <f>SUMIFS(Saudi!B:B,Saudi!$A:$A,YEAR(daily!$A3233))</f>
        <v>1156.3610000000001</v>
      </c>
      <c r="AB3233">
        <f>SUMIFS(Saudi!C:C,Saudi!$A:$A,YEAR(daily!$A3233))</f>
        <v>994.73400000000004</v>
      </c>
      <c r="AC3233">
        <f>SUMIFS(Saudi!F:F,Saudi!$A:$A,YEAR(daily!$A3233))</f>
        <v>4270920</v>
      </c>
      <c r="AD3233">
        <f>SUMIFS(Saudi!G:G,Saudi!$A:$A,YEAR(daily!$A3233))</f>
        <v>97.968799186701915</v>
      </c>
      <c r="AE3233">
        <f>SUMIFS(Saudi!H:H,Saudi!$A:$A,YEAR(daily!$A3233))</f>
        <v>418416903.82246894</v>
      </c>
      <c r="AF3233" s="5">
        <f t="shared" si="125"/>
        <v>1</v>
      </c>
      <c r="AG3233" s="5">
        <f t="shared" si="126"/>
        <v>2013</v>
      </c>
    </row>
    <row r="3234" spans="1:33">
      <c r="A3234" s="3">
        <v>41278</v>
      </c>
      <c r="B3234" s="1">
        <v>236828</v>
      </c>
      <c r="C3234" s="1">
        <v>68642</v>
      </c>
      <c r="D3234" s="1">
        <v>70023</v>
      </c>
      <c r="E3234" s="1">
        <v>93.09</v>
      </c>
      <c r="F3234" s="1">
        <v>93.91</v>
      </c>
      <c r="G3234" s="1">
        <v>94.21</v>
      </c>
      <c r="H3234" s="2">
        <v>54.2</v>
      </c>
      <c r="I3234" s="2">
        <v>30.7</v>
      </c>
      <c r="J3234" s="2">
        <v>91.2</v>
      </c>
      <c r="K3234" s="2">
        <v>92.2</v>
      </c>
      <c r="L3234">
        <f>SUMIFS(US!B:B,US!$D:$D,YEAR(daily!$A3234),US!$E:$E,MONTH(daily!$A3234))</f>
        <v>11596</v>
      </c>
      <c r="M3234">
        <f>SUMIFS(US!C:C,US!$D:$D,YEAR(daily!$A3234),US!$E:$E,MONTH(daily!$A3234))</f>
        <v>18749</v>
      </c>
      <c r="N3234">
        <f>N3233</f>
        <v>1475520</v>
      </c>
      <c r="O3234">
        <f t="shared" ref="O3234" si="135">O3233</f>
        <v>342406</v>
      </c>
      <c r="P3234">
        <f t="shared" ref="P3234" si="136">P3233</f>
        <v>135978</v>
      </c>
      <c r="Q3234">
        <f t="shared" ref="Q3234" si="137">Q3233</f>
        <v>479170</v>
      </c>
      <c r="R3234">
        <f t="shared" ref="R3234" si="138">R3233</f>
        <v>579715</v>
      </c>
      <c r="S3234">
        <f t="shared" ref="S3234" si="139">S3233</f>
        <v>788754.5</v>
      </c>
      <c r="T3234">
        <f t="shared" ref="T3234" si="140">T3233</f>
        <v>74229</v>
      </c>
      <c r="U3234">
        <f t="shared" ref="U3234" si="141">U3233</f>
        <v>71617.5</v>
      </c>
      <c r="V3234">
        <f t="shared" ref="V3234" si="142">V3233</f>
        <v>114</v>
      </c>
      <c r="W3234">
        <f t="shared" ref="W3234" si="143">W3233</f>
        <v>78</v>
      </c>
      <c r="X3234">
        <f t="shared" si="132"/>
        <v>139.5</v>
      </c>
      <c r="Y3234">
        <f t="shared" si="133"/>
        <v>84.5</v>
      </c>
      <c r="Z3234">
        <f t="shared" si="134"/>
        <v>96</v>
      </c>
      <c r="AA3234">
        <f>SUMIFS(Saudi!B:B,Saudi!$A:$A,YEAR(daily!$A3234))</f>
        <v>1156.3610000000001</v>
      </c>
      <c r="AB3234">
        <f>SUMIFS(Saudi!C:C,Saudi!$A:$A,YEAR(daily!$A3234))</f>
        <v>994.73400000000004</v>
      </c>
      <c r="AC3234">
        <f>SUMIFS(Saudi!F:F,Saudi!$A:$A,YEAR(daily!$A3234))</f>
        <v>4270920</v>
      </c>
      <c r="AD3234">
        <f>SUMIFS(Saudi!G:G,Saudi!$A:$A,YEAR(daily!$A3234))</f>
        <v>97.968799186701915</v>
      </c>
      <c r="AE3234">
        <f>SUMIFS(Saudi!H:H,Saudi!$A:$A,YEAR(daily!$A3234))</f>
        <v>418416903.82246894</v>
      </c>
      <c r="AF3234" s="5">
        <f t="shared" si="125"/>
        <v>1</v>
      </c>
      <c r="AG3234" s="5">
        <f t="shared" si="126"/>
        <v>2013</v>
      </c>
    </row>
    <row r="3235" spans="1:33">
      <c r="A3235" s="3">
        <v>41281</v>
      </c>
      <c r="B3235" s="1">
        <v>221143</v>
      </c>
      <c r="C3235" s="1">
        <v>72715</v>
      </c>
      <c r="D3235" s="1">
        <v>69209</v>
      </c>
      <c r="E3235" s="1">
        <v>93.19</v>
      </c>
      <c r="F3235" s="1">
        <v>94.02</v>
      </c>
      <c r="G3235" s="1">
        <v>94.33</v>
      </c>
      <c r="H3235" s="2">
        <v>54.2</v>
      </c>
      <c r="I3235" s="2">
        <v>30.7</v>
      </c>
      <c r="J3235" s="2">
        <v>91.2</v>
      </c>
      <c r="K3235" s="2">
        <v>92.2</v>
      </c>
      <c r="L3235">
        <f>SUMIFS(US!B:B,US!$D:$D,YEAR(daily!$A3235),US!$E:$E,MONTH(daily!$A3235))</f>
        <v>11596</v>
      </c>
      <c r="M3235">
        <f>SUMIFS(US!C:C,US!$D:$D,YEAR(daily!$A3235),US!$E:$E,MONTH(daily!$A3235))</f>
        <v>18749</v>
      </c>
      <c r="N3235">
        <f>SUMIFS(COT!E:E,COT!$A:$A,YEAR(daily!$A3235),COT!$B:$B,WEEKNUM(daily!$A3235))</f>
        <v>1477695</v>
      </c>
      <c r="O3235">
        <f>SUMIFS(COT!F:F,COT!$A:$A,YEAR(daily!$A3235),COT!$B:$B,WEEKNUM(daily!$A3235))</f>
        <v>347860</v>
      </c>
      <c r="P3235">
        <f>SUMIFS(COT!G:G,COT!$A:$A,YEAR(daily!$A3235),COT!$B:$B,WEEKNUM(daily!$A3235))</f>
        <v>133082</v>
      </c>
      <c r="Q3235">
        <f>SUMIFS(COT!H:H,COT!$A:$A,YEAR(daily!$A3235),COT!$B:$B,WEEKNUM(daily!$A3235))</f>
        <v>477557</v>
      </c>
      <c r="R3235">
        <f>SUMIFS(COT!I:I,COT!$A:$A,YEAR(daily!$A3235),COT!$B:$B,WEEKNUM(daily!$A3235))</f>
        <v>574621</v>
      </c>
      <c r="S3235">
        <f>SUMIFS(COT!J:J,COT!$A:$A,YEAR(daily!$A3235),COT!$B:$B,WEEKNUM(daily!$A3235))</f>
        <v>793007</v>
      </c>
      <c r="T3235">
        <f>SUMIFS(COT!K:K,COT!$A:$A,YEAR(daily!$A3235),COT!$B:$B,WEEKNUM(daily!$A3235))</f>
        <v>77657</v>
      </c>
      <c r="U3235">
        <f>SUMIFS(COT!L:L,COT!$A:$A,YEAR(daily!$A3235),COT!$B:$B,WEEKNUM(daily!$A3235))</f>
        <v>74049</v>
      </c>
      <c r="V3235">
        <f>SUMIFS(COT!M:M,COT!$A:$A,YEAR(daily!$A3235),COT!$B:$B,WEEKNUM(daily!$A3235))</f>
        <v>116</v>
      </c>
      <c r="W3235">
        <f>SUMIFS(COT!N:N,COT!$A:$A,YEAR(daily!$A3235),COT!$B:$B,WEEKNUM(daily!$A3235))</f>
        <v>78</v>
      </c>
      <c r="X3235">
        <f>SUMIFS(COT!O:O,COT!$A:$A,YEAR(daily!$A3235),COT!$B:$B,WEEKNUM(daily!$A3235))</f>
        <v>143</v>
      </c>
      <c r="Y3235">
        <f>SUMIFS(COT!P:P,COT!$A:$A,YEAR(daily!$A3235),COT!$B:$B,WEEKNUM(daily!$A3235))</f>
        <v>84</v>
      </c>
      <c r="Z3235">
        <f>SUMIFS(COT!Q:Q,COT!$A:$A,YEAR(daily!$A3235),COT!$B:$B,WEEKNUM(daily!$A3235))</f>
        <v>96</v>
      </c>
      <c r="AA3235">
        <f>SUMIFS(Saudi!B:B,Saudi!$A:$A,YEAR(daily!$A3235))</f>
        <v>1156.3610000000001</v>
      </c>
      <c r="AB3235">
        <f>SUMIFS(Saudi!C:C,Saudi!$A:$A,YEAR(daily!$A3235))</f>
        <v>994.73400000000004</v>
      </c>
      <c r="AC3235">
        <f>SUMIFS(Saudi!F:F,Saudi!$A:$A,YEAR(daily!$A3235))</f>
        <v>4270920</v>
      </c>
      <c r="AD3235">
        <f>SUMIFS(Saudi!G:G,Saudi!$A:$A,YEAR(daily!$A3235))</f>
        <v>97.968799186701915</v>
      </c>
      <c r="AE3235">
        <f>SUMIFS(Saudi!H:H,Saudi!$A:$A,YEAR(daily!$A3235))</f>
        <v>418416903.82246894</v>
      </c>
      <c r="AF3235" s="5">
        <f t="shared" si="125"/>
        <v>1</v>
      </c>
      <c r="AG3235" s="5">
        <f t="shared" si="126"/>
        <v>2013</v>
      </c>
    </row>
    <row r="3236" spans="1:33">
      <c r="A3236" s="3">
        <v>41282</v>
      </c>
      <c r="B3236" s="1">
        <v>207964</v>
      </c>
      <c r="C3236" s="1">
        <v>76266</v>
      </c>
      <c r="D3236" s="1">
        <v>68650</v>
      </c>
      <c r="E3236" s="1">
        <v>93.15</v>
      </c>
      <c r="F3236" s="1">
        <v>94.02</v>
      </c>
      <c r="G3236" s="1">
        <v>94.38</v>
      </c>
      <c r="H3236" s="2">
        <v>54.2</v>
      </c>
      <c r="I3236" s="2">
        <v>30.7</v>
      </c>
      <c r="J3236" s="2">
        <v>91.2</v>
      </c>
      <c r="K3236" s="2">
        <v>92.2</v>
      </c>
      <c r="L3236">
        <f>SUMIFS(US!B:B,US!$D:$D,YEAR(daily!$A3236),US!$E:$E,MONTH(daily!$A3236))</f>
        <v>11596</v>
      </c>
      <c r="M3236">
        <f>SUMIFS(US!C:C,US!$D:$D,YEAR(daily!$A3236),US!$E:$E,MONTH(daily!$A3236))</f>
        <v>18749</v>
      </c>
      <c r="N3236">
        <f>SUMIFS(COT!E:E,COT!$A:$A,YEAR(daily!$A3236),COT!$B:$B,WEEKNUM(daily!$A3236))</f>
        <v>1477695</v>
      </c>
      <c r="O3236">
        <f>SUMIFS(COT!F:F,COT!$A:$A,YEAR(daily!$A3236),COT!$B:$B,WEEKNUM(daily!$A3236))</f>
        <v>347860</v>
      </c>
      <c r="P3236">
        <f>SUMIFS(COT!G:G,COT!$A:$A,YEAR(daily!$A3236),COT!$B:$B,WEEKNUM(daily!$A3236))</f>
        <v>133082</v>
      </c>
      <c r="Q3236">
        <f>SUMIFS(COT!H:H,COT!$A:$A,YEAR(daily!$A3236),COT!$B:$B,WEEKNUM(daily!$A3236))</f>
        <v>477557</v>
      </c>
      <c r="R3236">
        <f>SUMIFS(COT!I:I,COT!$A:$A,YEAR(daily!$A3236),COT!$B:$B,WEEKNUM(daily!$A3236))</f>
        <v>574621</v>
      </c>
      <c r="S3236">
        <f>SUMIFS(COT!J:J,COT!$A:$A,YEAR(daily!$A3236),COT!$B:$B,WEEKNUM(daily!$A3236))</f>
        <v>793007</v>
      </c>
      <c r="T3236">
        <f>SUMIFS(COT!K:K,COT!$A:$A,YEAR(daily!$A3236),COT!$B:$B,WEEKNUM(daily!$A3236))</f>
        <v>77657</v>
      </c>
      <c r="U3236">
        <f>SUMIFS(COT!L:L,COT!$A:$A,YEAR(daily!$A3236),COT!$B:$B,WEEKNUM(daily!$A3236))</f>
        <v>74049</v>
      </c>
      <c r="V3236">
        <f>SUMIFS(COT!M:M,COT!$A:$A,YEAR(daily!$A3236),COT!$B:$B,WEEKNUM(daily!$A3236))</f>
        <v>116</v>
      </c>
      <c r="W3236">
        <f>SUMIFS(COT!N:N,COT!$A:$A,YEAR(daily!$A3236),COT!$B:$B,WEEKNUM(daily!$A3236))</f>
        <v>78</v>
      </c>
      <c r="X3236">
        <f>SUMIFS(COT!O:O,COT!$A:$A,YEAR(daily!$A3236),COT!$B:$B,WEEKNUM(daily!$A3236))</f>
        <v>143</v>
      </c>
      <c r="Y3236">
        <f>SUMIFS(COT!P:P,COT!$A:$A,YEAR(daily!$A3236),COT!$B:$B,WEEKNUM(daily!$A3236))</f>
        <v>84</v>
      </c>
      <c r="Z3236">
        <f>SUMIFS(COT!Q:Q,COT!$A:$A,YEAR(daily!$A3236),COT!$B:$B,WEEKNUM(daily!$A3236))</f>
        <v>96</v>
      </c>
      <c r="AA3236">
        <f>SUMIFS(Saudi!B:B,Saudi!$A:$A,YEAR(daily!$A3236))</f>
        <v>1156.3610000000001</v>
      </c>
      <c r="AB3236">
        <f>SUMIFS(Saudi!C:C,Saudi!$A:$A,YEAR(daily!$A3236))</f>
        <v>994.73400000000004</v>
      </c>
      <c r="AC3236">
        <f>SUMIFS(Saudi!F:F,Saudi!$A:$A,YEAR(daily!$A3236))</f>
        <v>4270920</v>
      </c>
      <c r="AD3236">
        <f>SUMIFS(Saudi!G:G,Saudi!$A:$A,YEAR(daily!$A3236))</f>
        <v>97.968799186701915</v>
      </c>
      <c r="AE3236">
        <f>SUMIFS(Saudi!H:H,Saudi!$A:$A,YEAR(daily!$A3236))</f>
        <v>418416903.82246894</v>
      </c>
      <c r="AF3236" s="5">
        <f t="shared" si="125"/>
        <v>1</v>
      </c>
      <c r="AG3236" s="5">
        <f t="shared" si="126"/>
        <v>2013</v>
      </c>
    </row>
    <row r="3237" spans="1:33">
      <c r="A3237" s="3">
        <v>41283</v>
      </c>
      <c r="B3237" s="1">
        <v>193316</v>
      </c>
      <c r="C3237" s="1">
        <v>80010</v>
      </c>
      <c r="D3237" s="1">
        <v>67114</v>
      </c>
      <c r="E3237" s="1">
        <v>93.1</v>
      </c>
      <c r="F3237" s="1">
        <v>93.99</v>
      </c>
      <c r="G3237" s="1">
        <v>94.38</v>
      </c>
      <c r="H3237" s="2">
        <v>54.2</v>
      </c>
      <c r="I3237" s="2">
        <v>30.7</v>
      </c>
      <c r="J3237" s="2">
        <v>91.2</v>
      </c>
      <c r="K3237" s="2">
        <v>92.2</v>
      </c>
      <c r="L3237">
        <f>SUMIFS(US!B:B,US!$D:$D,YEAR(daily!$A3237),US!$E:$E,MONTH(daily!$A3237))</f>
        <v>11596</v>
      </c>
      <c r="M3237">
        <f>SUMIFS(US!C:C,US!$D:$D,YEAR(daily!$A3237),US!$E:$E,MONTH(daily!$A3237))</f>
        <v>18749</v>
      </c>
      <c r="N3237">
        <f>SUMIFS(COT!E:E,COT!$A:$A,YEAR(daily!$A3237),COT!$B:$B,WEEKNUM(daily!$A3237))</f>
        <v>1477695</v>
      </c>
      <c r="O3237">
        <f>SUMIFS(COT!F:F,COT!$A:$A,YEAR(daily!$A3237),COT!$B:$B,WEEKNUM(daily!$A3237))</f>
        <v>347860</v>
      </c>
      <c r="P3237">
        <f>SUMIFS(COT!G:G,COT!$A:$A,YEAR(daily!$A3237),COT!$B:$B,WEEKNUM(daily!$A3237))</f>
        <v>133082</v>
      </c>
      <c r="Q3237">
        <f>SUMIFS(COT!H:H,COT!$A:$A,YEAR(daily!$A3237),COT!$B:$B,WEEKNUM(daily!$A3237))</f>
        <v>477557</v>
      </c>
      <c r="R3237">
        <f>SUMIFS(COT!I:I,COT!$A:$A,YEAR(daily!$A3237),COT!$B:$B,WEEKNUM(daily!$A3237))</f>
        <v>574621</v>
      </c>
      <c r="S3237">
        <f>SUMIFS(COT!J:J,COT!$A:$A,YEAR(daily!$A3237),COT!$B:$B,WEEKNUM(daily!$A3237))</f>
        <v>793007</v>
      </c>
      <c r="T3237">
        <f>SUMIFS(COT!K:K,COT!$A:$A,YEAR(daily!$A3237),COT!$B:$B,WEEKNUM(daily!$A3237))</f>
        <v>77657</v>
      </c>
      <c r="U3237">
        <f>SUMIFS(COT!L:L,COT!$A:$A,YEAR(daily!$A3237),COT!$B:$B,WEEKNUM(daily!$A3237))</f>
        <v>74049</v>
      </c>
      <c r="V3237">
        <f>SUMIFS(COT!M:M,COT!$A:$A,YEAR(daily!$A3237),COT!$B:$B,WEEKNUM(daily!$A3237))</f>
        <v>116</v>
      </c>
      <c r="W3237">
        <f>SUMIFS(COT!N:N,COT!$A:$A,YEAR(daily!$A3237),COT!$B:$B,WEEKNUM(daily!$A3237))</f>
        <v>78</v>
      </c>
      <c r="X3237">
        <f>SUMIFS(COT!O:O,COT!$A:$A,YEAR(daily!$A3237),COT!$B:$B,WEEKNUM(daily!$A3237))</f>
        <v>143</v>
      </c>
      <c r="Y3237">
        <f>SUMIFS(COT!P:P,COT!$A:$A,YEAR(daily!$A3237),COT!$B:$B,WEEKNUM(daily!$A3237))</f>
        <v>84</v>
      </c>
      <c r="Z3237">
        <f>SUMIFS(COT!Q:Q,COT!$A:$A,YEAR(daily!$A3237),COT!$B:$B,WEEKNUM(daily!$A3237))</f>
        <v>96</v>
      </c>
      <c r="AA3237">
        <f>SUMIFS(Saudi!B:B,Saudi!$A:$A,YEAR(daily!$A3237))</f>
        <v>1156.3610000000001</v>
      </c>
      <c r="AB3237">
        <f>SUMIFS(Saudi!C:C,Saudi!$A:$A,YEAR(daily!$A3237))</f>
        <v>994.73400000000004</v>
      </c>
      <c r="AC3237">
        <f>SUMIFS(Saudi!F:F,Saudi!$A:$A,YEAR(daily!$A3237))</f>
        <v>4270920</v>
      </c>
      <c r="AD3237">
        <f>SUMIFS(Saudi!G:G,Saudi!$A:$A,YEAR(daily!$A3237))</f>
        <v>97.968799186701915</v>
      </c>
      <c r="AE3237">
        <f>SUMIFS(Saudi!H:H,Saudi!$A:$A,YEAR(daily!$A3237))</f>
        <v>418416903.82246894</v>
      </c>
      <c r="AF3237" s="5">
        <f t="shared" si="125"/>
        <v>1</v>
      </c>
      <c r="AG3237" s="5">
        <f t="shared" si="126"/>
        <v>2013</v>
      </c>
    </row>
    <row r="3238" spans="1:33">
      <c r="A3238" s="3">
        <v>41284</v>
      </c>
      <c r="B3238" s="1">
        <v>168207</v>
      </c>
      <c r="C3238" s="1">
        <v>83427</v>
      </c>
      <c r="D3238" s="1">
        <v>68587</v>
      </c>
      <c r="E3238" s="1">
        <v>93.82</v>
      </c>
      <c r="F3238" s="1">
        <v>94.65</v>
      </c>
      <c r="G3238" s="1">
        <v>94.97</v>
      </c>
      <c r="H3238" s="2">
        <v>54.2</v>
      </c>
      <c r="I3238" s="2">
        <v>30.7</v>
      </c>
      <c r="J3238" s="2">
        <v>91.2</v>
      </c>
      <c r="K3238" s="2">
        <v>92.2</v>
      </c>
      <c r="L3238">
        <f>SUMIFS(US!B:B,US!$D:$D,YEAR(daily!$A3238),US!$E:$E,MONTH(daily!$A3238))</f>
        <v>11596</v>
      </c>
      <c r="M3238">
        <f>SUMIFS(US!C:C,US!$D:$D,YEAR(daily!$A3238),US!$E:$E,MONTH(daily!$A3238))</f>
        <v>18749</v>
      </c>
      <c r="N3238">
        <f>SUMIFS(COT!E:E,COT!$A:$A,YEAR(daily!$A3238),COT!$B:$B,WEEKNUM(daily!$A3238))</f>
        <v>1477695</v>
      </c>
      <c r="O3238">
        <f>SUMIFS(COT!F:F,COT!$A:$A,YEAR(daily!$A3238),COT!$B:$B,WEEKNUM(daily!$A3238))</f>
        <v>347860</v>
      </c>
      <c r="P3238">
        <f>SUMIFS(COT!G:G,COT!$A:$A,YEAR(daily!$A3238),COT!$B:$B,WEEKNUM(daily!$A3238))</f>
        <v>133082</v>
      </c>
      <c r="Q3238">
        <f>SUMIFS(COT!H:H,COT!$A:$A,YEAR(daily!$A3238),COT!$B:$B,WEEKNUM(daily!$A3238))</f>
        <v>477557</v>
      </c>
      <c r="R3238">
        <f>SUMIFS(COT!I:I,COT!$A:$A,YEAR(daily!$A3238),COT!$B:$B,WEEKNUM(daily!$A3238))</f>
        <v>574621</v>
      </c>
      <c r="S3238">
        <f>SUMIFS(COT!J:J,COT!$A:$A,YEAR(daily!$A3238),COT!$B:$B,WEEKNUM(daily!$A3238))</f>
        <v>793007</v>
      </c>
      <c r="T3238">
        <f>SUMIFS(COT!K:K,COT!$A:$A,YEAR(daily!$A3238),COT!$B:$B,WEEKNUM(daily!$A3238))</f>
        <v>77657</v>
      </c>
      <c r="U3238">
        <f>SUMIFS(COT!L:L,COT!$A:$A,YEAR(daily!$A3238),COT!$B:$B,WEEKNUM(daily!$A3238))</f>
        <v>74049</v>
      </c>
      <c r="V3238">
        <f>SUMIFS(COT!M:M,COT!$A:$A,YEAR(daily!$A3238),COT!$B:$B,WEEKNUM(daily!$A3238))</f>
        <v>116</v>
      </c>
      <c r="W3238">
        <f>SUMIFS(COT!N:N,COT!$A:$A,YEAR(daily!$A3238),COT!$B:$B,WEEKNUM(daily!$A3238))</f>
        <v>78</v>
      </c>
      <c r="X3238">
        <f>SUMIFS(COT!O:O,COT!$A:$A,YEAR(daily!$A3238),COT!$B:$B,WEEKNUM(daily!$A3238))</f>
        <v>143</v>
      </c>
      <c r="Y3238">
        <f>SUMIFS(COT!P:P,COT!$A:$A,YEAR(daily!$A3238),COT!$B:$B,WEEKNUM(daily!$A3238))</f>
        <v>84</v>
      </c>
      <c r="Z3238">
        <f>SUMIFS(COT!Q:Q,COT!$A:$A,YEAR(daily!$A3238),COT!$B:$B,WEEKNUM(daily!$A3238))</f>
        <v>96</v>
      </c>
      <c r="AA3238">
        <f>SUMIFS(Saudi!B:B,Saudi!$A:$A,YEAR(daily!$A3238))</f>
        <v>1156.3610000000001</v>
      </c>
      <c r="AB3238">
        <f>SUMIFS(Saudi!C:C,Saudi!$A:$A,YEAR(daily!$A3238))</f>
        <v>994.73400000000004</v>
      </c>
      <c r="AC3238">
        <f>SUMIFS(Saudi!F:F,Saudi!$A:$A,YEAR(daily!$A3238))</f>
        <v>4270920</v>
      </c>
      <c r="AD3238">
        <f>SUMIFS(Saudi!G:G,Saudi!$A:$A,YEAR(daily!$A3238))</f>
        <v>97.968799186701915</v>
      </c>
      <c r="AE3238">
        <f>SUMIFS(Saudi!H:H,Saudi!$A:$A,YEAR(daily!$A3238))</f>
        <v>418416903.82246894</v>
      </c>
      <c r="AF3238" s="5">
        <f t="shared" si="125"/>
        <v>1</v>
      </c>
      <c r="AG3238" s="5">
        <f t="shared" si="126"/>
        <v>2013</v>
      </c>
    </row>
    <row r="3239" spans="1:33">
      <c r="A3239" s="3">
        <v>41285</v>
      </c>
      <c r="B3239" s="1">
        <v>145743</v>
      </c>
      <c r="C3239" s="1">
        <v>93213</v>
      </c>
      <c r="D3239" s="1">
        <v>70051</v>
      </c>
      <c r="E3239" s="1">
        <v>93.56</v>
      </c>
      <c r="F3239" s="1">
        <v>94.35</v>
      </c>
      <c r="G3239" s="1">
        <v>94.66</v>
      </c>
      <c r="H3239" s="2">
        <v>54.2</v>
      </c>
      <c r="I3239" s="2">
        <v>30.7</v>
      </c>
      <c r="J3239" s="2">
        <v>91.2</v>
      </c>
      <c r="K3239" s="2">
        <v>92.2</v>
      </c>
      <c r="L3239">
        <f>SUMIFS(US!B:B,US!$D:$D,YEAR(daily!$A3239),US!$E:$E,MONTH(daily!$A3239))</f>
        <v>11596</v>
      </c>
      <c r="M3239">
        <f>SUMIFS(US!C:C,US!$D:$D,YEAR(daily!$A3239),US!$E:$E,MONTH(daily!$A3239))</f>
        <v>18749</v>
      </c>
      <c r="N3239">
        <f>SUMIFS(COT!E:E,COT!$A:$A,YEAR(daily!$A3239),COT!$B:$B,WEEKNUM(daily!$A3239))</f>
        <v>1477695</v>
      </c>
      <c r="O3239">
        <f>SUMIFS(COT!F:F,COT!$A:$A,YEAR(daily!$A3239),COT!$B:$B,WEEKNUM(daily!$A3239))</f>
        <v>347860</v>
      </c>
      <c r="P3239">
        <f>SUMIFS(COT!G:G,COT!$A:$A,YEAR(daily!$A3239),COT!$B:$B,WEEKNUM(daily!$A3239))</f>
        <v>133082</v>
      </c>
      <c r="Q3239">
        <f>SUMIFS(COT!H:H,COT!$A:$A,YEAR(daily!$A3239),COT!$B:$B,WEEKNUM(daily!$A3239))</f>
        <v>477557</v>
      </c>
      <c r="R3239">
        <f>SUMIFS(COT!I:I,COT!$A:$A,YEAR(daily!$A3239),COT!$B:$B,WEEKNUM(daily!$A3239))</f>
        <v>574621</v>
      </c>
      <c r="S3239">
        <f>SUMIFS(COT!J:J,COT!$A:$A,YEAR(daily!$A3239),COT!$B:$B,WEEKNUM(daily!$A3239))</f>
        <v>793007</v>
      </c>
      <c r="T3239">
        <f>SUMIFS(COT!K:K,COT!$A:$A,YEAR(daily!$A3239),COT!$B:$B,WEEKNUM(daily!$A3239))</f>
        <v>77657</v>
      </c>
      <c r="U3239">
        <f>SUMIFS(COT!L:L,COT!$A:$A,YEAR(daily!$A3239),COT!$B:$B,WEEKNUM(daily!$A3239))</f>
        <v>74049</v>
      </c>
      <c r="V3239">
        <f>SUMIFS(COT!M:M,COT!$A:$A,YEAR(daily!$A3239),COT!$B:$B,WEEKNUM(daily!$A3239))</f>
        <v>116</v>
      </c>
      <c r="W3239">
        <f>SUMIFS(COT!N:N,COT!$A:$A,YEAR(daily!$A3239),COT!$B:$B,WEEKNUM(daily!$A3239))</f>
        <v>78</v>
      </c>
      <c r="X3239">
        <f>SUMIFS(COT!O:O,COT!$A:$A,YEAR(daily!$A3239),COT!$B:$B,WEEKNUM(daily!$A3239))</f>
        <v>143</v>
      </c>
      <c r="Y3239">
        <f>SUMIFS(COT!P:P,COT!$A:$A,YEAR(daily!$A3239),COT!$B:$B,WEEKNUM(daily!$A3239))</f>
        <v>84</v>
      </c>
      <c r="Z3239">
        <f>SUMIFS(COT!Q:Q,COT!$A:$A,YEAR(daily!$A3239),COT!$B:$B,WEEKNUM(daily!$A3239))</f>
        <v>96</v>
      </c>
      <c r="AA3239">
        <f>SUMIFS(Saudi!B:B,Saudi!$A:$A,YEAR(daily!$A3239))</f>
        <v>1156.3610000000001</v>
      </c>
      <c r="AB3239">
        <f>SUMIFS(Saudi!C:C,Saudi!$A:$A,YEAR(daily!$A3239))</f>
        <v>994.73400000000004</v>
      </c>
      <c r="AC3239">
        <f>SUMIFS(Saudi!F:F,Saudi!$A:$A,YEAR(daily!$A3239))</f>
        <v>4270920</v>
      </c>
      <c r="AD3239">
        <f>SUMIFS(Saudi!G:G,Saudi!$A:$A,YEAR(daily!$A3239))</f>
        <v>97.968799186701915</v>
      </c>
      <c r="AE3239">
        <f>SUMIFS(Saudi!H:H,Saudi!$A:$A,YEAR(daily!$A3239))</f>
        <v>418416903.82246894</v>
      </c>
      <c r="AF3239" s="5">
        <f t="shared" si="125"/>
        <v>1</v>
      </c>
      <c r="AG3239" s="5">
        <f t="shared" si="126"/>
        <v>2013</v>
      </c>
    </row>
    <row r="3240" spans="1:33">
      <c r="A3240" s="3">
        <v>41288</v>
      </c>
      <c r="B3240" s="1">
        <v>132785</v>
      </c>
      <c r="C3240" s="1">
        <v>95476</v>
      </c>
      <c r="D3240" s="1">
        <v>67882</v>
      </c>
      <c r="E3240" s="1">
        <v>94.14</v>
      </c>
      <c r="F3240" s="1">
        <v>94.97</v>
      </c>
      <c r="G3240" s="1">
        <v>95.31</v>
      </c>
      <c r="H3240" s="2">
        <v>54.2</v>
      </c>
      <c r="I3240" s="2">
        <v>30.7</v>
      </c>
      <c r="J3240" s="2">
        <v>91.2</v>
      </c>
      <c r="K3240" s="2">
        <v>92.2</v>
      </c>
      <c r="L3240">
        <f>SUMIFS(US!B:B,US!$D:$D,YEAR(daily!$A3240),US!$E:$E,MONTH(daily!$A3240))</f>
        <v>11596</v>
      </c>
      <c r="M3240">
        <f>SUMIFS(US!C:C,US!$D:$D,YEAR(daily!$A3240),US!$E:$E,MONTH(daily!$A3240))</f>
        <v>18749</v>
      </c>
      <c r="N3240">
        <f>SUMIFS(COT!E:E,COT!$A:$A,YEAR(daily!$A3240),COT!$B:$B,WEEKNUM(daily!$A3240))</f>
        <v>1495149</v>
      </c>
      <c r="O3240">
        <f>SUMIFS(COT!F:F,COT!$A:$A,YEAR(daily!$A3240),COT!$B:$B,WEEKNUM(daily!$A3240))</f>
        <v>354130</v>
      </c>
      <c r="P3240">
        <f>SUMIFS(COT!G:G,COT!$A:$A,YEAR(daily!$A3240),COT!$B:$B,WEEKNUM(daily!$A3240))</f>
        <v>127379</v>
      </c>
      <c r="Q3240">
        <f>SUMIFS(COT!H:H,COT!$A:$A,YEAR(daily!$A3240),COT!$B:$B,WEEKNUM(daily!$A3240))</f>
        <v>493237</v>
      </c>
      <c r="R3240">
        <f>SUMIFS(COT!I:I,COT!$A:$A,YEAR(daily!$A3240),COT!$B:$B,WEEKNUM(daily!$A3240))</f>
        <v>564730</v>
      </c>
      <c r="S3240">
        <f>SUMIFS(COT!J:J,COT!$A:$A,YEAR(daily!$A3240),COT!$B:$B,WEEKNUM(daily!$A3240))</f>
        <v>804346</v>
      </c>
      <c r="T3240">
        <f>SUMIFS(COT!K:K,COT!$A:$A,YEAR(daily!$A3240),COT!$B:$B,WEEKNUM(daily!$A3240))</f>
        <v>83052</v>
      </c>
      <c r="U3240">
        <f>SUMIFS(COT!L:L,COT!$A:$A,YEAR(daily!$A3240),COT!$B:$B,WEEKNUM(daily!$A3240))</f>
        <v>70187</v>
      </c>
      <c r="V3240">
        <f>SUMIFS(COT!M:M,COT!$A:$A,YEAR(daily!$A3240),COT!$B:$B,WEEKNUM(daily!$A3240))</f>
        <v>108</v>
      </c>
      <c r="W3240">
        <f>SUMIFS(COT!N:N,COT!$A:$A,YEAR(daily!$A3240),COT!$B:$B,WEEKNUM(daily!$A3240))</f>
        <v>83</v>
      </c>
      <c r="X3240">
        <f>SUMIFS(COT!O:O,COT!$A:$A,YEAR(daily!$A3240),COT!$B:$B,WEEKNUM(daily!$A3240))</f>
        <v>150</v>
      </c>
      <c r="Y3240">
        <f>SUMIFS(COT!P:P,COT!$A:$A,YEAR(daily!$A3240),COT!$B:$B,WEEKNUM(daily!$A3240))</f>
        <v>86</v>
      </c>
      <c r="Z3240">
        <f>SUMIFS(COT!Q:Q,COT!$A:$A,YEAR(daily!$A3240),COT!$B:$B,WEEKNUM(daily!$A3240))</f>
        <v>98</v>
      </c>
      <c r="AA3240">
        <f>SUMIFS(Saudi!B:B,Saudi!$A:$A,YEAR(daily!$A3240))</f>
        <v>1156.3610000000001</v>
      </c>
      <c r="AB3240">
        <f>SUMIFS(Saudi!C:C,Saudi!$A:$A,YEAR(daily!$A3240))</f>
        <v>994.73400000000004</v>
      </c>
      <c r="AC3240">
        <f>SUMIFS(Saudi!F:F,Saudi!$A:$A,YEAR(daily!$A3240))</f>
        <v>4270920</v>
      </c>
      <c r="AD3240">
        <f>SUMIFS(Saudi!G:G,Saudi!$A:$A,YEAR(daily!$A3240))</f>
        <v>97.968799186701915</v>
      </c>
      <c r="AE3240">
        <f>SUMIFS(Saudi!H:H,Saudi!$A:$A,YEAR(daily!$A3240))</f>
        <v>418416903.82246894</v>
      </c>
      <c r="AF3240" s="5">
        <f t="shared" si="125"/>
        <v>1</v>
      </c>
      <c r="AG3240" s="5">
        <f t="shared" si="126"/>
        <v>2013</v>
      </c>
    </row>
    <row r="3241" spans="1:33">
      <c r="A3241" s="3">
        <v>41289</v>
      </c>
      <c r="B3241" s="1">
        <v>112773</v>
      </c>
      <c r="C3241" s="1">
        <v>95145</v>
      </c>
      <c r="D3241" s="1">
        <v>65478</v>
      </c>
      <c r="E3241" s="1">
        <v>93.28</v>
      </c>
      <c r="F3241" s="1">
        <v>94.09</v>
      </c>
      <c r="G3241" s="1">
        <v>94.39</v>
      </c>
      <c r="H3241" s="2">
        <v>54.2</v>
      </c>
      <c r="I3241" s="2">
        <v>30.7</v>
      </c>
      <c r="J3241" s="2">
        <v>91.2</v>
      </c>
      <c r="K3241" s="2">
        <v>92.2</v>
      </c>
      <c r="L3241">
        <f>SUMIFS(US!B:B,US!$D:$D,YEAR(daily!$A3241),US!$E:$E,MONTH(daily!$A3241))</f>
        <v>11596</v>
      </c>
      <c r="M3241">
        <f>SUMIFS(US!C:C,US!$D:$D,YEAR(daily!$A3241),US!$E:$E,MONTH(daily!$A3241))</f>
        <v>18749</v>
      </c>
      <c r="N3241">
        <f>SUMIFS(COT!E:E,COT!$A:$A,YEAR(daily!$A3241),COT!$B:$B,WEEKNUM(daily!$A3241))</f>
        <v>1495149</v>
      </c>
      <c r="O3241">
        <f>SUMIFS(COT!F:F,COT!$A:$A,YEAR(daily!$A3241),COT!$B:$B,WEEKNUM(daily!$A3241))</f>
        <v>354130</v>
      </c>
      <c r="P3241">
        <f>SUMIFS(COT!G:G,COT!$A:$A,YEAR(daily!$A3241),COT!$B:$B,WEEKNUM(daily!$A3241))</f>
        <v>127379</v>
      </c>
      <c r="Q3241">
        <f>SUMIFS(COT!H:H,COT!$A:$A,YEAR(daily!$A3241),COT!$B:$B,WEEKNUM(daily!$A3241))</f>
        <v>493237</v>
      </c>
      <c r="R3241">
        <f>SUMIFS(COT!I:I,COT!$A:$A,YEAR(daily!$A3241),COT!$B:$B,WEEKNUM(daily!$A3241))</f>
        <v>564730</v>
      </c>
      <c r="S3241">
        <f>SUMIFS(COT!J:J,COT!$A:$A,YEAR(daily!$A3241),COT!$B:$B,WEEKNUM(daily!$A3241))</f>
        <v>804346</v>
      </c>
      <c r="T3241">
        <f>SUMIFS(COT!K:K,COT!$A:$A,YEAR(daily!$A3241),COT!$B:$B,WEEKNUM(daily!$A3241))</f>
        <v>83052</v>
      </c>
      <c r="U3241">
        <f>SUMIFS(COT!L:L,COT!$A:$A,YEAR(daily!$A3241),COT!$B:$B,WEEKNUM(daily!$A3241))</f>
        <v>70187</v>
      </c>
      <c r="V3241">
        <f>SUMIFS(COT!M:M,COT!$A:$A,YEAR(daily!$A3241),COT!$B:$B,WEEKNUM(daily!$A3241))</f>
        <v>108</v>
      </c>
      <c r="W3241">
        <f>SUMIFS(COT!N:N,COT!$A:$A,YEAR(daily!$A3241),COT!$B:$B,WEEKNUM(daily!$A3241))</f>
        <v>83</v>
      </c>
      <c r="X3241">
        <f>SUMIFS(COT!O:O,COT!$A:$A,YEAR(daily!$A3241),COT!$B:$B,WEEKNUM(daily!$A3241))</f>
        <v>150</v>
      </c>
      <c r="Y3241">
        <f>SUMIFS(COT!P:P,COT!$A:$A,YEAR(daily!$A3241),COT!$B:$B,WEEKNUM(daily!$A3241))</f>
        <v>86</v>
      </c>
      <c r="Z3241">
        <f>SUMIFS(COT!Q:Q,COT!$A:$A,YEAR(daily!$A3241),COT!$B:$B,WEEKNUM(daily!$A3241))</f>
        <v>98</v>
      </c>
      <c r="AA3241">
        <f>SUMIFS(Saudi!B:B,Saudi!$A:$A,YEAR(daily!$A3241))</f>
        <v>1156.3610000000001</v>
      </c>
      <c r="AB3241">
        <f>SUMIFS(Saudi!C:C,Saudi!$A:$A,YEAR(daily!$A3241))</f>
        <v>994.73400000000004</v>
      </c>
      <c r="AC3241">
        <f>SUMIFS(Saudi!F:F,Saudi!$A:$A,YEAR(daily!$A3241))</f>
        <v>4270920</v>
      </c>
      <c r="AD3241">
        <f>SUMIFS(Saudi!G:G,Saudi!$A:$A,YEAR(daily!$A3241))</f>
        <v>97.968799186701915</v>
      </c>
      <c r="AE3241">
        <f>SUMIFS(Saudi!H:H,Saudi!$A:$A,YEAR(daily!$A3241))</f>
        <v>418416903.82246894</v>
      </c>
      <c r="AF3241" s="5">
        <f t="shared" si="125"/>
        <v>1</v>
      </c>
      <c r="AG3241" s="5">
        <f t="shared" si="126"/>
        <v>2013</v>
      </c>
    </row>
    <row r="3242" spans="1:33">
      <c r="A3242" s="3">
        <v>41290</v>
      </c>
      <c r="B3242" s="1">
        <v>75862</v>
      </c>
      <c r="C3242" s="1">
        <v>97603</v>
      </c>
      <c r="D3242" s="1">
        <v>63262</v>
      </c>
      <c r="E3242" s="1">
        <v>94.24</v>
      </c>
      <c r="F3242" s="1">
        <v>95.05</v>
      </c>
      <c r="G3242" s="1">
        <v>95.32</v>
      </c>
      <c r="H3242" s="2">
        <v>54.2</v>
      </c>
      <c r="I3242" s="2">
        <v>30.7</v>
      </c>
      <c r="J3242" s="2">
        <v>91.2</v>
      </c>
      <c r="K3242" s="2">
        <v>92.2</v>
      </c>
      <c r="L3242">
        <f>SUMIFS(US!B:B,US!$D:$D,YEAR(daily!$A3242),US!$E:$E,MONTH(daily!$A3242))</f>
        <v>11596</v>
      </c>
      <c r="M3242">
        <f>SUMIFS(US!C:C,US!$D:$D,YEAR(daily!$A3242),US!$E:$E,MONTH(daily!$A3242))</f>
        <v>18749</v>
      </c>
      <c r="N3242">
        <f>SUMIFS(COT!E:E,COT!$A:$A,YEAR(daily!$A3242),COT!$B:$B,WEEKNUM(daily!$A3242))</f>
        <v>1495149</v>
      </c>
      <c r="O3242">
        <f>SUMIFS(COT!F:F,COT!$A:$A,YEAR(daily!$A3242),COT!$B:$B,WEEKNUM(daily!$A3242))</f>
        <v>354130</v>
      </c>
      <c r="P3242">
        <f>SUMIFS(COT!G:G,COT!$A:$A,YEAR(daily!$A3242),COT!$B:$B,WEEKNUM(daily!$A3242))</f>
        <v>127379</v>
      </c>
      <c r="Q3242">
        <f>SUMIFS(COT!H:H,COT!$A:$A,YEAR(daily!$A3242),COT!$B:$B,WEEKNUM(daily!$A3242))</f>
        <v>493237</v>
      </c>
      <c r="R3242">
        <f>SUMIFS(COT!I:I,COT!$A:$A,YEAR(daily!$A3242),COT!$B:$B,WEEKNUM(daily!$A3242))</f>
        <v>564730</v>
      </c>
      <c r="S3242">
        <f>SUMIFS(COT!J:J,COT!$A:$A,YEAR(daily!$A3242),COT!$B:$B,WEEKNUM(daily!$A3242))</f>
        <v>804346</v>
      </c>
      <c r="T3242">
        <f>SUMIFS(COT!K:K,COT!$A:$A,YEAR(daily!$A3242),COT!$B:$B,WEEKNUM(daily!$A3242))</f>
        <v>83052</v>
      </c>
      <c r="U3242">
        <f>SUMIFS(COT!L:L,COT!$A:$A,YEAR(daily!$A3242),COT!$B:$B,WEEKNUM(daily!$A3242))</f>
        <v>70187</v>
      </c>
      <c r="V3242">
        <f>SUMIFS(COT!M:M,COT!$A:$A,YEAR(daily!$A3242),COT!$B:$B,WEEKNUM(daily!$A3242))</f>
        <v>108</v>
      </c>
      <c r="W3242">
        <f>SUMIFS(COT!N:N,COT!$A:$A,YEAR(daily!$A3242),COT!$B:$B,WEEKNUM(daily!$A3242))</f>
        <v>83</v>
      </c>
      <c r="X3242">
        <f>SUMIFS(COT!O:O,COT!$A:$A,YEAR(daily!$A3242),COT!$B:$B,WEEKNUM(daily!$A3242))</f>
        <v>150</v>
      </c>
      <c r="Y3242">
        <f>SUMIFS(COT!P:P,COT!$A:$A,YEAR(daily!$A3242),COT!$B:$B,WEEKNUM(daily!$A3242))</f>
        <v>86</v>
      </c>
      <c r="Z3242">
        <f>SUMIFS(COT!Q:Q,COT!$A:$A,YEAR(daily!$A3242),COT!$B:$B,WEEKNUM(daily!$A3242))</f>
        <v>98</v>
      </c>
      <c r="AA3242">
        <f>SUMIFS(Saudi!B:B,Saudi!$A:$A,YEAR(daily!$A3242))</f>
        <v>1156.3610000000001</v>
      </c>
      <c r="AB3242">
        <f>SUMIFS(Saudi!C:C,Saudi!$A:$A,YEAR(daily!$A3242))</f>
        <v>994.73400000000004</v>
      </c>
      <c r="AC3242">
        <f>SUMIFS(Saudi!F:F,Saudi!$A:$A,YEAR(daily!$A3242))</f>
        <v>4270920</v>
      </c>
      <c r="AD3242">
        <f>SUMIFS(Saudi!G:G,Saudi!$A:$A,YEAR(daily!$A3242))</f>
        <v>97.968799186701915</v>
      </c>
      <c r="AE3242">
        <f>SUMIFS(Saudi!H:H,Saudi!$A:$A,YEAR(daily!$A3242))</f>
        <v>418416903.82246894</v>
      </c>
      <c r="AF3242" s="5">
        <f t="shared" si="125"/>
        <v>1</v>
      </c>
      <c r="AG3242" s="5">
        <f t="shared" si="126"/>
        <v>2013</v>
      </c>
    </row>
    <row r="3243" spans="1:33">
      <c r="A3243" s="3">
        <v>41291</v>
      </c>
      <c r="B3243" s="1">
        <v>58563</v>
      </c>
      <c r="C3243" s="1">
        <v>101793</v>
      </c>
      <c r="D3243" s="1">
        <v>67049</v>
      </c>
      <c r="E3243" s="1">
        <v>95.49</v>
      </c>
      <c r="F3243" s="1">
        <v>96.31</v>
      </c>
      <c r="G3243" s="1">
        <v>96.58</v>
      </c>
      <c r="H3243" s="2">
        <v>54.2</v>
      </c>
      <c r="I3243" s="2">
        <v>30.7</v>
      </c>
      <c r="J3243" s="2">
        <v>91.2</v>
      </c>
      <c r="K3243" s="2">
        <v>92.2</v>
      </c>
      <c r="L3243">
        <f>SUMIFS(US!B:B,US!$D:$D,YEAR(daily!$A3243),US!$E:$E,MONTH(daily!$A3243))</f>
        <v>11596</v>
      </c>
      <c r="M3243">
        <f>SUMIFS(US!C:C,US!$D:$D,YEAR(daily!$A3243),US!$E:$E,MONTH(daily!$A3243))</f>
        <v>18749</v>
      </c>
      <c r="N3243">
        <f>SUMIFS(COT!E:E,COT!$A:$A,YEAR(daily!$A3243),COT!$B:$B,WEEKNUM(daily!$A3243))</f>
        <v>1495149</v>
      </c>
      <c r="O3243">
        <f>SUMIFS(COT!F:F,COT!$A:$A,YEAR(daily!$A3243),COT!$B:$B,WEEKNUM(daily!$A3243))</f>
        <v>354130</v>
      </c>
      <c r="P3243">
        <f>SUMIFS(COT!G:G,COT!$A:$A,YEAR(daily!$A3243),COT!$B:$B,WEEKNUM(daily!$A3243))</f>
        <v>127379</v>
      </c>
      <c r="Q3243">
        <f>SUMIFS(COT!H:H,COT!$A:$A,YEAR(daily!$A3243),COT!$B:$B,WEEKNUM(daily!$A3243))</f>
        <v>493237</v>
      </c>
      <c r="R3243">
        <f>SUMIFS(COT!I:I,COT!$A:$A,YEAR(daily!$A3243),COT!$B:$B,WEEKNUM(daily!$A3243))</f>
        <v>564730</v>
      </c>
      <c r="S3243">
        <f>SUMIFS(COT!J:J,COT!$A:$A,YEAR(daily!$A3243),COT!$B:$B,WEEKNUM(daily!$A3243))</f>
        <v>804346</v>
      </c>
      <c r="T3243">
        <f>SUMIFS(COT!K:K,COT!$A:$A,YEAR(daily!$A3243),COT!$B:$B,WEEKNUM(daily!$A3243))</f>
        <v>83052</v>
      </c>
      <c r="U3243">
        <f>SUMIFS(COT!L:L,COT!$A:$A,YEAR(daily!$A3243),COT!$B:$B,WEEKNUM(daily!$A3243))</f>
        <v>70187</v>
      </c>
      <c r="V3243">
        <f>SUMIFS(COT!M:M,COT!$A:$A,YEAR(daily!$A3243),COT!$B:$B,WEEKNUM(daily!$A3243))</f>
        <v>108</v>
      </c>
      <c r="W3243">
        <f>SUMIFS(COT!N:N,COT!$A:$A,YEAR(daily!$A3243),COT!$B:$B,WEEKNUM(daily!$A3243))</f>
        <v>83</v>
      </c>
      <c r="X3243">
        <f>SUMIFS(COT!O:O,COT!$A:$A,YEAR(daily!$A3243),COT!$B:$B,WEEKNUM(daily!$A3243))</f>
        <v>150</v>
      </c>
      <c r="Y3243">
        <f>SUMIFS(COT!P:P,COT!$A:$A,YEAR(daily!$A3243),COT!$B:$B,WEEKNUM(daily!$A3243))</f>
        <v>86</v>
      </c>
      <c r="Z3243">
        <f>SUMIFS(COT!Q:Q,COT!$A:$A,YEAR(daily!$A3243),COT!$B:$B,WEEKNUM(daily!$A3243))</f>
        <v>98</v>
      </c>
      <c r="AA3243">
        <f>SUMIFS(Saudi!B:B,Saudi!$A:$A,YEAR(daily!$A3243))</f>
        <v>1156.3610000000001</v>
      </c>
      <c r="AB3243">
        <f>SUMIFS(Saudi!C:C,Saudi!$A:$A,YEAR(daily!$A3243))</f>
        <v>994.73400000000004</v>
      </c>
      <c r="AC3243">
        <f>SUMIFS(Saudi!F:F,Saudi!$A:$A,YEAR(daily!$A3243))</f>
        <v>4270920</v>
      </c>
      <c r="AD3243">
        <f>SUMIFS(Saudi!G:G,Saudi!$A:$A,YEAR(daily!$A3243))</f>
        <v>97.968799186701915</v>
      </c>
      <c r="AE3243">
        <f>SUMIFS(Saudi!H:H,Saudi!$A:$A,YEAR(daily!$A3243))</f>
        <v>418416903.82246894</v>
      </c>
      <c r="AF3243" s="5">
        <f t="shared" si="125"/>
        <v>1</v>
      </c>
      <c r="AG3243" s="5">
        <f t="shared" si="126"/>
        <v>2013</v>
      </c>
    </row>
    <row r="3244" spans="1:33">
      <c r="A3244" s="3">
        <v>41292</v>
      </c>
      <c r="B3244" s="1">
        <v>26801</v>
      </c>
      <c r="C3244" s="1">
        <v>104717</v>
      </c>
      <c r="D3244" s="1">
        <v>67870</v>
      </c>
      <c r="E3244" s="1">
        <v>95.56</v>
      </c>
      <c r="F3244" s="1">
        <v>96.43</v>
      </c>
      <c r="G3244" s="1">
        <v>96.74</v>
      </c>
      <c r="H3244" s="2">
        <v>54.2</v>
      </c>
      <c r="I3244" s="2">
        <v>30.7</v>
      </c>
      <c r="J3244" s="2">
        <v>91.2</v>
      </c>
      <c r="K3244" s="2">
        <v>92.2</v>
      </c>
      <c r="L3244">
        <f>SUMIFS(US!B:B,US!$D:$D,YEAR(daily!$A3244),US!$E:$E,MONTH(daily!$A3244))</f>
        <v>11596</v>
      </c>
      <c r="M3244">
        <f>SUMIFS(US!C:C,US!$D:$D,YEAR(daily!$A3244),US!$E:$E,MONTH(daily!$A3244))</f>
        <v>18749</v>
      </c>
      <c r="N3244">
        <f>SUMIFS(COT!E:E,COT!$A:$A,YEAR(daily!$A3244),COT!$B:$B,WEEKNUM(daily!$A3244))</f>
        <v>1495149</v>
      </c>
      <c r="O3244">
        <f>SUMIFS(COT!F:F,COT!$A:$A,YEAR(daily!$A3244),COT!$B:$B,WEEKNUM(daily!$A3244))</f>
        <v>354130</v>
      </c>
      <c r="P3244">
        <f>SUMIFS(COT!G:G,COT!$A:$A,YEAR(daily!$A3244),COT!$B:$B,WEEKNUM(daily!$A3244))</f>
        <v>127379</v>
      </c>
      <c r="Q3244">
        <f>SUMIFS(COT!H:H,COT!$A:$A,YEAR(daily!$A3244),COT!$B:$B,WEEKNUM(daily!$A3244))</f>
        <v>493237</v>
      </c>
      <c r="R3244">
        <f>SUMIFS(COT!I:I,COT!$A:$A,YEAR(daily!$A3244),COT!$B:$B,WEEKNUM(daily!$A3244))</f>
        <v>564730</v>
      </c>
      <c r="S3244">
        <f>SUMIFS(COT!J:J,COT!$A:$A,YEAR(daily!$A3244),COT!$B:$B,WEEKNUM(daily!$A3244))</f>
        <v>804346</v>
      </c>
      <c r="T3244">
        <f>SUMIFS(COT!K:K,COT!$A:$A,YEAR(daily!$A3244),COT!$B:$B,WEEKNUM(daily!$A3244))</f>
        <v>83052</v>
      </c>
      <c r="U3244">
        <f>SUMIFS(COT!L:L,COT!$A:$A,YEAR(daily!$A3244),COT!$B:$B,WEEKNUM(daily!$A3244))</f>
        <v>70187</v>
      </c>
      <c r="V3244">
        <f>SUMIFS(COT!M:M,COT!$A:$A,YEAR(daily!$A3244),COT!$B:$B,WEEKNUM(daily!$A3244))</f>
        <v>108</v>
      </c>
      <c r="W3244">
        <f>SUMIFS(COT!N:N,COT!$A:$A,YEAR(daily!$A3244),COT!$B:$B,WEEKNUM(daily!$A3244))</f>
        <v>83</v>
      </c>
      <c r="X3244">
        <f>SUMIFS(COT!O:O,COT!$A:$A,YEAR(daily!$A3244),COT!$B:$B,WEEKNUM(daily!$A3244))</f>
        <v>150</v>
      </c>
      <c r="Y3244">
        <f>SUMIFS(COT!P:P,COT!$A:$A,YEAR(daily!$A3244),COT!$B:$B,WEEKNUM(daily!$A3244))</f>
        <v>86</v>
      </c>
      <c r="Z3244">
        <f>SUMIFS(COT!Q:Q,COT!$A:$A,YEAR(daily!$A3244),COT!$B:$B,WEEKNUM(daily!$A3244))</f>
        <v>98</v>
      </c>
      <c r="AA3244">
        <f>SUMIFS(Saudi!B:B,Saudi!$A:$A,YEAR(daily!$A3244))</f>
        <v>1156.3610000000001</v>
      </c>
      <c r="AB3244">
        <f>SUMIFS(Saudi!C:C,Saudi!$A:$A,YEAR(daily!$A3244))</f>
        <v>994.73400000000004</v>
      </c>
      <c r="AC3244">
        <f>SUMIFS(Saudi!F:F,Saudi!$A:$A,YEAR(daily!$A3244))</f>
        <v>4270920</v>
      </c>
      <c r="AD3244">
        <f>SUMIFS(Saudi!G:G,Saudi!$A:$A,YEAR(daily!$A3244))</f>
        <v>97.968799186701915</v>
      </c>
      <c r="AE3244">
        <f>SUMIFS(Saudi!H:H,Saudi!$A:$A,YEAR(daily!$A3244))</f>
        <v>418416903.82246894</v>
      </c>
      <c r="AF3244" s="5">
        <f t="shared" si="125"/>
        <v>1</v>
      </c>
      <c r="AG3244" s="5">
        <f t="shared" si="126"/>
        <v>2013</v>
      </c>
    </row>
    <row r="3245" spans="1:33">
      <c r="A3245" s="3">
        <v>41296</v>
      </c>
      <c r="B3245" s="1">
        <v>504</v>
      </c>
      <c r="C3245" s="1">
        <v>105176</v>
      </c>
      <c r="D3245" s="1">
        <v>70445</v>
      </c>
      <c r="E3245" s="1">
        <v>96.24</v>
      </c>
      <c r="F3245" s="1">
        <v>97.07</v>
      </c>
      <c r="G3245" s="1">
        <v>97.4</v>
      </c>
      <c r="H3245" s="2">
        <v>54.2</v>
      </c>
      <c r="I3245" s="2">
        <v>30.7</v>
      </c>
      <c r="J3245" s="2">
        <v>91.2</v>
      </c>
      <c r="K3245" s="2">
        <v>92.2</v>
      </c>
      <c r="L3245">
        <f>SUMIFS(US!B:B,US!$D:$D,YEAR(daily!$A3245),US!$E:$E,MONTH(daily!$A3245))</f>
        <v>11596</v>
      </c>
      <c r="M3245">
        <f>SUMIFS(US!C:C,US!$D:$D,YEAR(daily!$A3245),US!$E:$E,MONTH(daily!$A3245))</f>
        <v>18749</v>
      </c>
      <c r="N3245">
        <f>SUMIFS(COT!E:E,COT!$A:$A,YEAR(daily!$A3245),COT!$B:$B,WEEKNUM(daily!$A3245))</f>
        <v>1491867</v>
      </c>
      <c r="O3245">
        <f>SUMIFS(COT!F:F,COT!$A:$A,YEAR(daily!$A3245),COT!$B:$B,WEEKNUM(daily!$A3245))</f>
        <v>366484</v>
      </c>
      <c r="P3245">
        <f>SUMIFS(COT!G:G,COT!$A:$A,YEAR(daily!$A3245),COT!$B:$B,WEEKNUM(daily!$A3245))</f>
        <v>120381</v>
      </c>
      <c r="Q3245">
        <f>SUMIFS(COT!H:H,COT!$A:$A,YEAR(daily!$A3245),COT!$B:$B,WEEKNUM(daily!$A3245))</f>
        <v>508149</v>
      </c>
      <c r="R3245">
        <f>SUMIFS(COT!I:I,COT!$A:$A,YEAR(daily!$A3245),COT!$B:$B,WEEKNUM(daily!$A3245))</f>
        <v>536150</v>
      </c>
      <c r="S3245">
        <f>SUMIFS(COT!J:J,COT!$A:$A,YEAR(daily!$A3245),COT!$B:$B,WEEKNUM(daily!$A3245))</f>
        <v>788559</v>
      </c>
      <c r="T3245">
        <f>SUMIFS(COT!K:K,COT!$A:$A,YEAR(daily!$A3245),COT!$B:$B,WEEKNUM(daily!$A3245))</f>
        <v>81084</v>
      </c>
      <c r="U3245">
        <f>SUMIFS(COT!L:L,COT!$A:$A,YEAR(daily!$A3245),COT!$B:$B,WEEKNUM(daily!$A3245))</f>
        <v>74778</v>
      </c>
      <c r="V3245">
        <f>SUMIFS(COT!M:M,COT!$A:$A,YEAR(daily!$A3245),COT!$B:$B,WEEKNUM(daily!$A3245))</f>
        <v>114</v>
      </c>
      <c r="W3245">
        <f>SUMIFS(COT!N:N,COT!$A:$A,YEAR(daily!$A3245),COT!$B:$B,WEEKNUM(daily!$A3245))</f>
        <v>80</v>
      </c>
      <c r="X3245">
        <f>SUMIFS(COT!O:O,COT!$A:$A,YEAR(daily!$A3245),COT!$B:$B,WEEKNUM(daily!$A3245))</f>
        <v>145</v>
      </c>
      <c r="Y3245">
        <f>SUMIFS(COT!P:P,COT!$A:$A,YEAR(daily!$A3245),COT!$B:$B,WEEKNUM(daily!$A3245))</f>
        <v>83</v>
      </c>
      <c r="Z3245">
        <f>SUMIFS(COT!Q:Q,COT!$A:$A,YEAR(daily!$A3245),COT!$B:$B,WEEKNUM(daily!$A3245))</f>
        <v>98</v>
      </c>
      <c r="AA3245">
        <f>SUMIFS(Saudi!B:B,Saudi!$A:$A,YEAR(daily!$A3245))</f>
        <v>1156.3610000000001</v>
      </c>
      <c r="AB3245">
        <f>SUMIFS(Saudi!C:C,Saudi!$A:$A,YEAR(daily!$A3245))</f>
        <v>994.73400000000004</v>
      </c>
      <c r="AC3245">
        <f>SUMIFS(Saudi!F:F,Saudi!$A:$A,YEAR(daily!$A3245))</f>
        <v>4270920</v>
      </c>
      <c r="AD3245">
        <f>SUMIFS(Saudi!G:G,Saudi!$A:$A,YEAR(daily!$A3245))</f>
        <v>97.968799186701915</v>
      </c>
      <c r="AE3245">
        <f>SUMIFS(Saudi!H:H,Saudi!$A:$A,YEAR(daily!$A3245))</f>
        <v>418416903.82246894</v>
      </c>
      <c r="AF3245" s="5">
        <f t="shared" si="125"/>
        <v>1</v>
      </c>
      <c r="AG3245" s="5">
        <f t="shared" si="126"/>
        <v>2013</v>
      </c>
    </row>
    <row r="3246" spans="1:33">
      <c r="A3246" s="3">
        <v>41297</v>
      </c>
      <c r="B3246" s="1">
        <v>295685</v>
      </c>
      <c r="C3246" s="1">
        <v>86130</v>
      </c>
      <c r="D3246" s="1">
        <v>154601</v>
      </c>
      <c r="E3246" s="1">
        <v>95.23</v>
      </c>
      <c r="F3246" s="1">
        <v>96.21</v>
      </c>
      <c r="G3246" s="1">
        <v>96.54</v>
      </c>
      <c r="H3246" s="2">
        <v>54.2</v>
      </c>
      <c r="I3246" s="2">
        <v>30.7</v>
      </c>
      <c r="J3246" s="2">
        <v>91.2</v>
      </c>
      <c r="K3246" s="2">
        <v>92.2</v>
      </c>
      <c r="L3246">
        <f>SUMIFS(US!B:B,US!$D:$D,YEAR(daily!$A3246),US!$E:$E,MONTH(daily!$A3246))</f>
        <v>11596</v>
      </c>
      <c r="M3246">
        <f>SUMIFS(US!C:C,US!$D:$D,YEAR(daily!$A3246),US!$E:$E,MONTH(daily!$A3246))</f>
        <v>18749</v>
      </c>
      <c r="N3246">
        <f>SUMIFS(COT!E:E,COT!$A:$A,YEAR(daily!$A3246),COT!$B:$B,WEEKNUM(daily!$A3246))</f>
        <v>1491867</v>
      </c>
      <c r="O3246">
        <f>SUMIFS(COT!F:F,COT!$A:$A,YEAR(daily!$A3246),COT!$B:$B,WEEKNUM(daily!$A3246))</f>
        <v>366484</v>
      </c>
      <c r="P3246">
        <f>SUMIFS(COT!G:G,COT!$A:$A,YEAR(daily!$A3246),COT!$B:$B,WEEKNUM(daily!$A3246))</f>
        <v>120381</v>
      </c>
      <c r="Q3246">
        <f>SUMIFS(COT!H:H,COT!$A:$A,YEAR(daily!$A3246),COT!$B:$B,WEEKNUM(daily!$A3246))</f>
        <v>508149</v>
      </c>
      <c r="R3246">
        <f>SUMIFS(COT!I:I,COT!$A:$A,YEAR(daily!$A3246),COT!$B:$B,WEEKNUM(daily!$A3246))</f>
        <v>536150</v>
      </c>
      <c r="S3246">
        <f>SUMIFS(COT!J:J,COT!$A:$A,YEAR(daily!$A3246),COT!$B:$B,WEEKNUM(daily!$A3246))</f>
        <v>788559</v>
      </c>
      <c r="T3246">
        <f>SUMIFS(COT!K:K,COT!$A:$A,YEAR(daily!$A3246),COT!$B:$B,WEEKNUM(daily!$A3246))</f>
        <v>81084</v>
      </c>
      <c r="U3246">
        <f>SUMIFS(COT!L:L,COT!$A:$A,YEAR(daily!$A3246),COT!$B:$B,WEEKNUM(daily!$A3246))</f>
        <v>74778</v>
      </c>
      <c r="V3246">
        <f>SUMIFS(COT!M:M,COT!$A:$A,YEAR(daily!$A3246),COT!$B:$B,WEEKNUM(daily!$A3246))</f>
        <v>114</v>
      </c>
      <c r="W3246">
        <f>SUMIFS(COT!N:N,COT!$A:$A,YEAR(daily!$A3246),COT!$B:$B,WEEKNUM(daily!$A3246))</f>
        <v>80</v>
      </c>
      <c r="X3246">
        <f>SUMIFS(COT!O:O,COT!$A:$A,YEAR(daily!$A3246),COT!$B:$B,WEEKNUM(daily!$A3246))</f>
        <v>145</v>
      </c>
      <c r="Y3246">
        <f>SUMIFS(COT!P:P,COT!$A:$A,YEAR(daily!$A3246),COT!$B:$B,WEEKNUM(daily!$A3246))</f>
        <v>83</v>
      </c>
      <c r="Z3246">
        <f>SUMIFS(COT!Q:Q,COT!$A:$A,YEAR(daily!$A3246),COT!$B:$B,WEEKNUM(daily!$A3246))</f>
        <v>98</v>
      </c>
      <c r="AA3246">
        <f>SUMIFS(Saudi!B:B,Saudi!$A:$A,YEAR(daily!$A3246))</f>
        <v>1156.3610000000001</v>
      </c>
      <c r="AB3246">
        <f>SUMIFS(Saudi!C:C,Saudi!$A:$A,YEAR(daily!$A3246))</f>
        <v>994.73400000000004</v>
      </c>
      <c r="AC3246">
        <f>SUMIFS(Saudi!F:F,Saudi!$A:$A,YEAR(daily!$A3246))</f>
        <v>4270920</v>
      </c>
      <c r="AD3246">
        <f>SUMIFS(Saudi!G:G,Saudi!$A:$A,YEAR(daily!$A3246))</f>
        <v>97.968799186701915</v>
      </c>
      <c r="AE3246">
        <f>SUMIFS(Saudi!H:H,Saudi!$A:$A,YEAR(daily!$A3246))</f>
        <v>418416903.82246894</v>
      </c>
      <c r="AF3246" s="5">
        <f t="shared" si="125"/>
        <v>1</v>
      </c>
      <c r="AG3246" s="5">
        <f t="shared" si="126"/>
        <v>2013</v>
      </c>
    </row>
    <row r="3247" spans="1:33">
      <c r="A3247" s="3">
        <v>41298</v>
      </c>
      <c r="B3247" s="1">
        <v>292171</v>
      </c>
      <c r="C3247" s="1">
        <v>81247</v>
      </c>
      <c r="D3247" s="1">
        <v>151711</v>
      </c>
      <c r="E3247" s="1">
        <v>95.95</v>
      </c>
      <c r="F3247" s="1">
        <v>96.9</v>
      </c>
      <c r="G3247" s="1">
        <v>97.25</v>
      </c>
      <c r="H3247" s="2">
        <v>54.2</v>
      </c>
      <c r="I3247" s="2">
        <v>30.7</v>
      </c>
      <c r="J3247" s="2">
        <v>91.2</v>
      </c>
      <c r="K3247" s="2">
        <v>92.2</v>
      </c>
      <c r="L3247">
        <f>SUMIFS(US!B:B,US!$D:$D,YEAR(daily!$A3247),US!$E:$E,MONTH(daily!$A3247))</f>
        <v>11596</v>
      </c>
      <c r="M3247">
        <f>SUMIFS(US!C:C,US!$D:$D,YEAR(daily!$A3247),US!$E:$E,MONTH(daily!$A3247))</f>
        <v>18749</v>
      </c>
      <c r="N3247">
        <f>SUMIFS(COT!E:E,COT!$A:$A,YEAR(daily!$A3247),COT!$B:$B,WEEKNUM(daily!$A3247))</f>
        <v>1491867</v>
      </c>
      <c r="O3247">
        <f>SUMIFS(COT!F:F,COT!$A:$A,YEAR(daily!$A3247),COT!$B:$B,WEEKNUM(daily!$A3247))</f>
        <v>366484</v>
      </c>
      <c r="P3247">
        <f>SUMIFS(COT!G:G,COT!$A:$A,YEAR(daily!$A3247),COT!$B:$B,WEEKNUM(daily!$A3247))</f>
        <v>120381</v>
      </c>
      <c r="Q3247">
        <f>SUMIFS(COT!H:H,COT!$A:$A,YEAR(daily!$A3247),COT!$B:$B,WEEKNUM(daily!$A3247))</f>
        <v>508149</v>
      </c>
      <c r="R3247">
        <f>SUMIFS(COT!I:I,COT!$A:$A,YEAR(daily!$A3247),COT!$B:$B,WEEKNUM(daily!$A3247))</f>
        <v>536150</v>
      </c>
      <c r="S3247">
        <f>SUMIFS(COT!J:J,COT!$A:$A,YEAR(daily!$A3247),COT!$B:$B,WEEKNUM(daily!$A3247))</f>
        <v>788559</v>
      </c>
      <c r="T3247">
        <f>SUMIFS(COT!K:K,COT!$A:$A,YEAR(daily!$A3247),COT!$B:$B,WEEKNUM(daily!$A3247))</f>
        <v>81084</v>
      </c>
      <c r="U3247">
        <f>SUMIFS(COT!L:L,COT!$A:$A,YEAR(daily!$A3247),COT!$B:$B,WEEKNUM(daily!$A3247))</f>
        <v>74778</v>
      </c>
      <c r="V3247">
        <f>SUMIFS(COT!M:M,COT!$A:$A,YEAR(daily!$A3247),COT!$B:$B,WEEKNUM(daily!$A3247))</f>
        <v>114</v>
      </c>
      <c r="W3247">
        <f>SUMIFS(COT!N:N,COT!$A:$A,YEAR(daily!$A3247),COT!$B:$B,WEEKNUM(daily!$A3247))</f>
        <v>80</v>
      </c>
      <c r="X3247">
        <f>SUMIFS(COT!O:O,COT!$A:$A,YEAR(daily!$A3247),COT!$B:$B,WEEKNUM(daily!$A3247))</f>
        <v>145</v>
      </c>
      <c r="Y3247">
        <f>SUMIFS(COT!P:P,COT!$A:$A,YEAR(daily!$A3247),COT!$B:$B,WEEKNUM(daily!$A3247))</f>
        <v>83</v>
      </c>
      <c r="Z3247">
        <f>SUMIFS(COT!Q:Q,COT!$A:$A,YEAR(daily!$A3247),COT!$B:$B,WEEKNUM(daily!$A3247))</f>
        <v>98</v>
      </c>
      <c r="AA3247">
        <f>SUMIFS(Saudi!B:B,Saudi!$A:$A,YEAR(daily!$A3247))</f>
        <v>1156.3610000000001</v>
      </c>
      <c r="AB3247">
        <f>SUMIFS(Saudi!C:C,Saudi!$A:$A,YEAR(daily!$A3247))</f>
        <v>994.73400000000004</v>
      </c>
      <c r="AC3247">
        <f>SUMIFS(Saudi!F:F,Saudi!$A:$A,YEAR(daily!$A3247))</f>
        <v>4270920</v>
      </c>
      <c r="AD3247">
        <f>SUMIFS(Saudi!G:G,Saudi!$A:$A,YEAR(daily!$A3247))</f>
        <v>97.968799186701915</v>
      </c>
      <c r="AE3247">
        <f>SUMIFS(Saudi!H:H,Saudi!$A:$A,YEAR(daily!$A3247))</f>
        <v>418416903.82246894</v>
      </c>
      <c r="AF3247" s="5">
        <f t="shared" si="125"/>
        <v>1</v>
      </c>
      <c r="AG3247" s="5">
        <f t="shared" si="126"/>
        <v>2013</v>
      </c>
    </row>
    <row r="3248" spans="1:33">
      <c r="A3248" s="3">
        <v>41299</v>
      </c>
      <c r="B3248" s="1">
        <v>294046</v>
      </c>
      <c r="C3248" s="1">
        <v>81548</v>
      </c>
      <c r="D3248" s="1">
        <v>154150</v>
      </c>
      <c r="E3248" s="1">
        <v>95.88</v>
      </c>
      <c r="F3248" s="1">
        <v>96.75</v>
      </c>
      <c r="G3248" s="1">
        <v>97.08</v>
      </c>
      <c r="H3248" s="2">
        <v>54.2</v>
      </c>
      <c r="I3248" s="2">
        <v>30.7</v>
      </c>
      <c r="J3248" s="2">
        <v>91.2</v>
      </c>
      <c r="K3248" s="2">
        <v>92.2</v>
      </c>
      <c r="L3248">
        <f>SUMIFS(US!B:B,US!$D:$D,YEAR(daily!$A3248),US!$E:$E,MONTH(daily!$A3248))</f>
        <v>11596</v>
      </c>
      <c r="M3248">
        <f>SUMIFS(US!C:C,US!$D:$D,YEAR(daily!$A3248),US!$E:$E,MONTH(daily!$A3248))</f>
        <v>18749</v>
      </c>
      <c r="N3248">
        <f>SUMIFS(COT!E:E,COT!$A:$A,YEAR(daily!$A3248),COT!$B:$B,WEEKNUM(daily!$A3248))</f>
        <v>1491867</v>
      </c>
      <c r="O3248">
        <f>SUMIFS(COT!F:F,COT!$A:$A,YEAR(daily!$A3248),COT!$B:$B,WEEKNUM(daily!$A3248))</f>
        <v>366484</v>
      </c>
      <c r="P3248">
        <f>SUMIFS(COT!G:G,COT!$A:$A,YEAR(daily!$A3248),COT!$B:$B,WEEKNUM(daily!$A3248))</f>
        <v>120381</v>
      </c>
      <c r="Q3248">
        <f>SUMIFS(COT!H:H,COT!$A:$A,YEAR(daily!$A3248),COT!$B:$B,WEEKNUM(daily!$A3248))</f>
        <v>508149</v>
      </c>
      <c r="R3248">
        <f>SUMIFS(COT!I:I,COT!$A:$A,YEAR(daily!$A3248),COT!$B:$B,WEEKNUM(daily!$A3248))</f>
        <v>536150</v>
      </c>
      <c r="S3248">
        <f>SUMIFS(COT!J:J,COT!$A:$A,YEAR(daily!$A3248),COT!$B:$B,WEEKNUM(daily!$A3248))</f>
        <v>788559</v>
      </c>
      <c r="T3248">
        <f>SUMIFS(COT!K:K,COT!$A:$A,YEAR(daily!$A3248),COT!$B:$B,WEEKNUM(daily!$A3248))</f>
        <v>81084</v>
      </c>
      <c r="U3248">
        <f>SUMIFS(COT!L:L,COT!$A:$A,YEAR(daily!$A3248),COT!$B:$B,WEEKNUM(daily!$A3248))</f>
        <v>74778</v>
      </c>
      <c r="V3248">
        <f>SUMIFS(COT!M:M,COT!$A:$A,YEAR(daily!$A3248),COT!$B:$B,WEEKNUM(daily!$A3248))</f>
        <v>114</v>
      </c>
      <c r="W3248">
        <f>SUMIFS(COT!N:N,COT!$A:$A,YEAR(daily!$A3248),COT!$B:$B,WEEKNUM(daily!$A3248))</f>
        <v>80</v>
      </c>
      <c r="X3248">
        <f>SUMIFS(COT!O:O,COT!$A:$A,YEAR(daily!$A3248),COT!$B:$B,WEEKNUM(daily!$A3248))</f>
        <v>145</v>
      </c>
      <c r="Y3248">
        <f>SUMIFS(COT!P:P,COT!$A:$A,YEAR(daily!$A3248),COT!$B:$B,WEEKNUM(daily!$A3248))</f>
        <v>83</v>
      </c>
      <c r="Z3248">
        <f>SUMIFS(COT!Q:Q,COT!$A:$A,YEAR(daily!$A3248),COT!$B:$B,WEEKNUM(daily!$A3248))</f>
        <v>98</v>
      </c>
      <c r="AA3248">
        <f>SUMIFS(Saudi!B:B,Saudi!$A:$A,YEAR(daily!$A3248))</f>
        <v>1156.3610000000001</v>
      </c>
      <c r="AB3248">
        <f>SUMIFS(Saudi!C:C,Saudi!$A:$A,YEAR(daily!$A3248))</f>
        <v>994.73400000000004</v>
      </c>
      <c r="AC3248">
        <f>SUMIFS(Saudi!F:F,Saudi!$A:$A,YEAR(daily!$A3248))</f>
        <v>4270920</v>
      </c>
      <c r="AD3248">
        <f>SUMIFS(Saudi!G:G,Saudi!$A:$A,YEAR(daily!$A3248))</f>
        <v>97.968799186701915</v>
      </c>
      <c r="AE3248">
        <f>SUMIFS(Saudi!H:H,Saudi!$A:$A,YEAR(daily!$A3248))</f>
        <v>418416903.82246894</v>
      </c>
      <c r="AF3248" s="5">
        <f t="shared" si="125"/>
        <v>1</v>
      </c>
      <c r="AG3248" s="5">
        <f t="shared" si="126"/>
        <v>2013</v>
      </c>
    </row>
    <row r="3249" spans="1:33">
      <c r="A3249" s="3">
        <v>41302</v>
      </c>
      <c r="B3249" s="1">
        <v>291021</v>
      </c>
      <c r="C3249" s="1">
        <v>79800</v>
      </c>
      <c r="D3249" s="1">
        <v>152516</v>
      </c>
      <c r="E3249" s="1">
        <v>96.44</v>
      </c>
      <c r="F3249" s="1">
        <v>97.26</v>
      </c>
      <c r="G3249" s="1">
        <v>97.58</v>
      </c>
      <c r="H3249" s="2">
        <v>54.2</v>
      </c>
      <c r="I3249" s="2">
        <v>30.7</v>
      </c>
      <c r="J3249" s="2">
        <v>91.2</v>
      </c>
      <c r="K3249" s="2">
        <v>92.2</v>
      </c>
      <c r="L3249">
        <f>SUMIFS(US!B:B,US!$D:$D,YEAR(daily!$A3249),US!$E:$E,MONTH(daily!$A3249))</f>
        <v>11596</v>
      </c>
      <c r="M3249">
        <f>SUMIFS(US!C:C,US!$D:$D,YEAR(daily!$A3249),US!$E:$E,MONTH(daily!$A3249))</f>
        <v>18749</v>
      </c>
      <c r="N3249">
        <f>SUMIFS(COT!E:E,COT!$A:$A,YEAR(daily!$A3249),COT!$B:$B,WEEKNUM(daily!$A3249))</f>
        <v>1553636</v>
      </c>
      <c r="O3249">
        <f>SUMIFS(COT!F:F,COT!$A:$A,YEAR(daily!$A3249),COT!$B:$B,WEEKNUM(daily!$A3249))</f>
        <v>378904</v>
      </c>
      <c r="P3249">
        <f>SUMIFS(COT!G:G,COT!$A:$A,YEAR(daily!$A3249),COT!$B:$B,WEEKNUM(daily!$A3249))</f>
        <v>110915</v>
      </c>
      <c r="Q3249">
        <f>SUMIFS(COT!H:H,COT!$A:$A,YEAR(daily!$A3249),COT!$B:$B,WEEKNUM(daily!$A3249))</f>
        <v>554259</v>
      </c>
      <c r="R3249">
        <f>SUMIFS(COT!I:I,COT!$A:$A,YEAR(daily!$A3249),COT!$B:$B,WEEKNUM(daily!$A3249))</f>
        <v>540734</v>
      </c>
      <c r="S3249">
        <f>SUMIFS(COT!J:J,COT!$A:$A,YEAR(daily!$A3249),COT!$B:$B,WEEKNUM(daily!$A3249))</f>
        <v>816465</v>
      </c>
      <c r="T3249">
        <f>SUMIFS(COT!K:K,COT!$A:$A,YEAR(daily!$A3249),COT!$B:$B,WEEKNUM(daily!$A3249))</f>
        <v>79739</v>
      </c>
      <c r="U3249">
        <f>SUMIFS(COT!L:L,COT!$A:$A,YEAR(daily!$A3249),COT!$B:$B,WEEKNUM(daily!$A3249))</f>
        <v>71997</v>
      </c>
      <c r="V3249">
        <f>SUMIFS(COT!M:M,COT!$A:$A,YEAR(daily!$A3249),COT!$B:$B,WEEKNUM(daily!$A3249))</f>
        <v>124</v>
      </c>
      <c r="W3249">
        <f>SUMIFS(COT!N:N,COT!$A:$A,YEAR(daily!$A3249),COT!$B:$B,WEEKNUM(daily!$A3249))</f>
        <v>84</v>
      </c>
      <c r="X3249">
        <f>SUMIFS(COT!O:O,COT!$A:$A,YEAR(daily!$A3249),COT!$B:$B,WEEKNUM(daily!$A3249))</f>
        <v>160</v>
      </c>
      <c r="Y3249">
        <f>SUMIFS(COT!P:P,COT!$A:$A,YEAR(daily!$A3249),COT!$B:$B,WEEKNUM(daily!$A3249))</f>
        <v>81</v>
      </c>
      <c r="Z3249">
        <f>SUMIFS(COT!Q:Q,COT!$A:$A,YEAR(daily!$A3249),COT!$B:$B,WEEKNUM(daily!$A3249))</f>
        <v>98</v>
      </c>
      <c r="AA3249">
        <f>SUMIFS(Saudi!B:B,Saudi!$A:$A,YEAR(daily!$A3249))</f>
        <v>1156.3610000000001</v>
      </c>
      <c r="AB3249">
        <f>SUMIFS(Saudi!C:C,Saudi!$A:$A,YEAR(daily!$A3249))</f>
        <v>994.73400000000004</v>
      </c>
      <c r="AC3249">
        <f>SUMIFS(Saudi!F:F,Saudi!$A:$A,YEAR(daily!$A3249))</f>
        <v>4270920</v>
      </c>
      <c r="AD3249">
        <f>SUMIFS(Saudi!G:G,Saudi!$A:$A,YEAR(daily!$A3249))</f>
        <v>97.968799186701915</v>
      </c>
      <c r="AE3249">
        <f>SUMIFS(Saudi!H:H,Saudi!$A:$A,YEAR(daily!$A3249))</f>
        <v>418416903.82246894</v>
      </c>
      <c r="AF3249" s="5">
        <f t="shared" si="125"/>
        <v>1</v>
      </c>
      <c r="AG3249" s="5">
        <f t="shared" si="126"/>
        <v>2013</v>
      </c>
    </row>
    <row r="3250" spans="1:33">
      <c r="A3250" s="3">
        <v>41303</v>
      </c>
      <c r="B3250" s="1">
        <v>295308</v>
      </c>
      <c r="C3250" s="1">
        <v>78402</v>
      </c>
      <c r="D3250" s="1">
        <v>157252</v>
      </c>
      <c r="E3250" s="1">
        <v>97.57</v>
      </c>
      <c r="F3250" s="1">
        <v>98.35</v>
      </c>
      <c r="G3250" s="1">
        <v>98.64</v>
      </c>
      <c r="H3250" s="2">
        <v>54.2</v>
      </c>
      <c r="I3250" s="2">
        <v>30.7</v>
      </c>
      <c r="J3250" s="2">
        <v>91.2</v>
      </c>
      <c r="K3250" s="2">
        <v>92.2</v>
      </c>
      <c r="L3250">
        <f>SUMIFS(US!B:B,US!$D:$D,YEAR(daily!$A3250),US!$E:$E,MONTH(daily!$A3250))</f>
        <v>11596</v>
      </c>
      <c r="M3250">
        <f>SUMIFS(US!C:C,US!$D:$D,YEAR(daily!$A3250),US!$E:$E,MONTH(daily!$A3250))</f>
        <v>18749</v>
      </c>
      <c r="N3250">
        <f>SUMIFS(COT!E:E,COT!$A:$A,YEAR(daily!$A3250),COT!$B:$B,WEEKNUM(daily!$A3250))</f>
        <v>1553636</v>
      </c>
      <c r="O3250">
        <f>SUMIFS(COT!F:F,COT!$A:$A,YEAR(daily!$A3250),COT!$B:$B,WEEKNUM(daily!$A3250))</f>
        <v>378904</v>
      </c>
      <c r="P3250">
        <f>SUMIFS(COT!G:G,COT!$A:$A,YEAR(daily!$A3250),COT!$B:$B,WEEKNUM(daily!$A3250))</f>
        <v>110915</v>
      </c>
      <c r="Q3250">
        <f>SUMIFS(COT!H:H,COT!$A:$A,YEAR(daily!$A3250),COT!$B:$B,WEEKNUM(daily!$A3250))</f>
        <v>554259</v>
      </c>
      <c r="R3250">
        <f>SUMIFS(COT!I:I,COT!$A:$A,YEAR(daily!$A3250),COT!$B:$B,WEEKNUM(daily!$A3250))</f>
        <v>540734</v>
      </c>
      <c r="S3250">
        <f>SUMIFS(COT!J:J,COT!$A:$A,YEAR(daily!$A3250),COT!$B:$B,WEEKNUM(daily!$A3250))</f>
        <v>816465</v>
      </c>
      <c r="T3250">
        <f>SUMIFS(COT!K:K,COT!$A:$A,YEAR(daily!$A3250),COT!$B:$B,WEEKNUM(daily!$A3250))</f>
        <v>79739</v>
      </c>
      <c r="U3250">
        <f>SUMIFS(COT!L:L,COT!$A:$A,YEAR(daily!$A3250),COT!$B:$B,WEEKNUM(daily!$A3250))</f>
        <v>71997</v>
      </c>
      <c r="V3250">
        <f>SUMIFS(COT!M:M,COT!$A:$A,YEAR(daily!$A3250),COT!$B:$B,WEEKNUM(daily!$A3250))</f>
        <v>124</v>
      </c>
      <c r="W3250">
        <f>SUMIFS(COT!N:N,COT!$A:$A,YEAR(daily!$A3250),COT!$B:$B,WEEKNUM(daily!$A3250))</f>
        <v>84</v>
      </c>
      <c r="X3250">
        <f>SUMIFS(COT!O:O,COT!$A:$A,YEAR(daily!$A3250),COT!$B:$B,WEEKNUM(daily!$A3250))</f>
        <v>160</v>
      </c>
      <c r="Y3250">
        <f>SUMIFS(COT!P:P,COT!$A:$A,YEAR(daily!$A3250),COT!$B:$B,WEEKNUM(daily!$A3250))</f>
        <v>81</v>
      </c>
      <c r="Z3250">
        <f>SUMIFS(COT!Q:Q,COT!$A:$A,YEAR(daily!$A3250),COT!$B:$B,WEEKNUM(daily!$A3250))</f>
        <v>98</v>
      </c>
      <c r="AA3250">
        <f>SUMIFS(Saudi!B:B,Saudi!$A:$A,YEAR(daily!$A3250))</f>
        <v>1156.3610000000001</v>
      </c>
      <c r="AB3250">
        <f>SUMIFS(Saudi!C:C,Saudi!$A:$A,YEAR(daily!$A3250))</f>
        <v>994.73400000000004</v>
      </c>
      <c r="AC3250">
        <f>SUMIFS(Saudi!F:F,Saudi!$A:$A,YEAR(daily!$A3250))</f>
        <v>4270920</v>
      </c>
      <c r="AD3250">
        <f>SUMIFS(Saudi!G:G,Saudi!$A:$A,YEAR(daily!$A3250))</f>
        <v>97.968799186701915</v>
      </c>
      <c r="AE3250">
        <f>SUMIFS(Saudi!H:H,Saudi!$A:$A,YEAR(daily!$A3250))</f>
        <v>418416903.82246894</v>
      </c>
      <c r="AF3250" s="5">
        <f t="shared" si="125"/>
        <v>1</v>
      </c>
      <c r="AG3250" s="5">
        <f t="shared" si="126"/>
        <v>2013</v>
      </c>
    </row>
    <row r="3251" spans="1:33">
      <c r="A3251" s="3">
        <v>41304</v>
      </c>
      <c r="B3251" s="1">
        <v>289650</v>
      </c>
      <c r="C3251" s="1">
        <v>78832</v>
      </c>
      <c r="D3251" s="1">
        <v>161929</v>
      </c>
      <c r="E3251" s="1">
        <v>97.94</v>
      </c>
      <c r="F3251" s="1">
        <v>98.77</v>
      </c>
      <c r="G3251" s="1">
        <v>99.06</v>
      </c>
      <c r="H3251" s="2">
        <v>54.2</v>
      </c>
      <c r="I3251" s="2">
        <v>30.7</v>
      </c>
      <c r="J3251" s="2">
        <v>91.2</v>
      </c>
      <c r="K3251" s="2">
        <v>92.2</v>
      </c>
      <c r="L3251">
        <f>SUMIFS(US!B:B,US!$D:$D,YEAR(daily!$A3251),US!$E:$E,MONTH(daily!$A3251))</f>
        <v>11596</v>
      </c>
      <c r="M3251">
        <f>SUMIFS(US!C:C,US!$D:$D,YEAR(daily!$A3251),US!$E:$E,MONTH(daily!$A3251))</f>
        <v>18749</v>
      </c>
      <c r="N3251">
        <f>SUMIFS(COT!E:E,COT!$A:$A,YEAR(daily!$A3251),COT!$B:$B,WEEKNUM(daily!$A3251))</f>
        <v>1553636</v>
      </c>
      <c r="O3251">
        <f>SUMIFS(COT!F:F,COT!$A:$A,YEAR(daily!$A3251),COT!$B:$B,WEEKNUM(daily!$A3251))</f>
        <v>378904</v>
      </c>
      <c r="P3251">
        <f>SUMIFS(COT!G:G,COT!$A:$A,YEAR(daily!$A3251),COT!$B:$B,WEEKNUM(daily!$A3251))</f>
        <v>110915</v>
      </c>
      <c r="Q3251">
        <f>SUMIFS(COT!H:H,COT!$A:$A,YEAR(daily!$A3251),COT!$B:$B,WEEKNUM(daily!$A3251))</f>
        <v>554259</v>
      </c>
      <c r="R3251">
        <f>SUMIFS(COT!I:I,COT!$A:$A,YEAR(daily!$A3251),COT!$B:$B,WEEKNUM(daily!$A3251))</f>
        <v>540734</v>
      </c>
      <c r="S3251">
        <f>SUMIFS(COT!J:J,COT!$A:$A,YEAR(daily!$A3251),COT!$B:$B,WEEKNUM(daily!$A3251))</f>
        <v>816465</v>
      </c>
      <c r="T3251">
        <f>SUMIFS(COT!K:K,COT!$A:$A,YEAR(daily!$A3251),COT!$B:$B,WEEKNUM(daily!$A3251))</f>
        <v>79739</v>
      </c>
      <c r="U3251">
        <f>SUMIFS(COT!L:L,COT!$A:$A,YEAR(daily!$A3251),COT!$B:$B,WEEKNUM(daily!$A3251))</f>
        <v>71997</v>
      </c>
      <c r="V3251">
        <f>SUMIFS(COT!M:M,COT!$A:$A,YEAR(daily!$A3251),COT!$B:$B,WEEKNUM(daily!$A3251))</f>
        <v>124</v>
      </c>
      <c r="W3251">
        <f>SUMIFS(COT!N:N,COT!$A:$A,YEAR(daily!$A3251),COT!$B:$B,WEEKNUM(daily!$A3251))</f>
        <v>84</v>
      </c>
      <c r="X3251">
        <f>SUMIFS(COT!O:O,COT!$A:$A,YEAR(daily!$A3251),COT!$B:$B,WEEKNUM(daily!$A3251))</f>
        <v>160</v>
      </c>
      <c r="Y3251">
        <f>SUMIFS(COT!P:P,COT!$A:$A,YEAR(daily!$A3251),COT!$B:$B,WEEKNUM(daily!$A3251))</f>
        <v>81</v>
      </c>
      <c r="Z3251">
        <f>SUMIFS(COT!Q:Q,COT!$A:$A,YEAR(daily!$A3251),COT!$B:$B,WEEKNUM(daily!$A3251))</f>
        <v>98</v>
      </c>
      <c r="AA3251">
        <f>SUMIFS(Saudi!B:B,Saudi!$A:$A,YEAR(daily!$A3251))</f>
        <v>1156.3610000000001</v>
      </c>
      <c r="AB3251">
        <f>SUMIFS(Saudi!C:C,Saudi!$A:$A,YEAR(daily!$A3251))</f>
        <v>994.73400000000004</v>
      </c>
      <c r="AC3251">
        <f>SUMIFS(Saudi!F:F,Saudi!$A:$A,YEAR(daily!$A3251))</f>
        <v>4270920</v>
      </c>
      <c r="AD3251">
        <f>SUMIFS(Saudi!G:G,Saudi!$A:$A,YEAR(daily!$A3251))</f>
        <v>97.968799186701915</v>
      </c>
      <c r="AE3251">
        <f>SUMIFS(Saudi!H:H,Saudi!$A:$A,YEAR(daily!$A3251))</f>
        <v>418416903.82246894</v>
      </c>
      <c r="AF3251" s="5">
        <f t="shared" si="125"/>
        <v>1</v>
      </c>
      <c r="AG3251" s="5">
        <f t="shared" si="126"/>
        <v>2013</v>
      </c>
    </row>
    <row r="3252" spans="1:33">
      <c r="A3252" s="3">
        <v>41305</v>
      </c>
      <c r="B3252" s="1">
        <v>282500</v>
      </c>
      <c r="C3252" s="1">
        <v>78751</v>
      </c>
      <c r="D3252" s="1">
        <v>159390</v>
      </c>
      <c r="E3252" s="1">
        <v>97.49</v>
      </c>
      <c r="F3252" s="1">
        <v>98.41</v>
      </c>
      <c r="G3252" s="1">
        <v>98.77</v>
      </c>
      <c r="H3252" s="2">
        <v>54.2</v>
      </c>
      <c r="I3252" s="2">
        <v>30.7</v>
      </c>
      <c r="J3252" s="2">
        <v>91.2</v>
      </c>
      <c r="K3252" s="2">
        <v>92.2</v>
      </c>
      <c r="L3252">
        <f>SUMIFS(US!B:B,US!$D:$D,YEAR(daily!$A3252),US!$E:$E,MONTH(daily!$A3252))</f>
        <v>11596</v>
      </c>
      <c r="M3252">
        <f>SUMIFS(US!C:C,US!$D:$D,YEAR(daily!$A3252),US!$E:$E,MONTH(daily!$A3252))</f>
        <v>18749</v>
      </c>
      <c r="N3252">
        <f>SUMIFS(COT!E:E,COT!$A:$A,YEAR(daily!$A3252),COT!$B:$B,WEEKNUM(daily!$A3252))</f>
        <v>1553636</v>
      </c>
      <c r="O3252">
        <f>SUMIFS(COT!F:F,COT!$A:$A,YEAR(daily!$A3252),COT!$B:$B,WEEKNUM(daily!$A3252))</f>
        <v>378904</v>
      </c>
      <c r="P3252">
        <f>SUMIFS(COT!G:G,COT!$A:$A,YEAR(daily!$A3252),COT!$B:$B,WEEKNUM(daily!$A3252))</f>
        <v>110915</v>
      </c>
      <c r="Q3252">
        <f>SUMIFS(COT!H:H,COT!$A:$A,YEAR(daily!$A3252),COT!$B:$B,WEEKNUM(daily!$A3252))</f>
        <v>554259</v>
      </c>
      <c r="R3252">
        <f>SUMIFS(COT!I:I,COT!$A:$A,YEAR(daily!$A3252),COT!$B:$B,WEEKNUM(daily!$A3252))</f>
        <v>540734</v>
      </c>
      <c r="S3252">
        <f>SUMIFS(COT!J:J,COT!$A:$A,YEAR(daily!$A3252),COT!$B:$B,WEEKNUM(daily!$A3252))</f>
        <v>816465</v>
      </c>
      <c r="T3252">
        <f>SUMIFS(COT!K:K,COT!$A:$A,YEAR(daily!$A3252),COT!$B:$B,WEEKNUM(daily!$A3252))</f>
        <v>79739</v>
      </c>
      <c r="U3252">
        <f>SUMIFS(COT!L:L,COT!$A:$A,YEAR(daily!$A3252),COT!$B:$B,WEEKNUM(daily!$A3252))</f>
        <v>71997</v>
      </c>
      <c r="V3252">
        <f>SUMIFS(COT!M:M,COT!$A:$A,YEAR(daily!$A3252),COT!$B:$B,WEEKNUM(daily!$A3252))</f>
        <v>124</v>
      </c>
      <c r="W3252">
        <f>SUMIFS(COT!N:N,COT!$A:$A,YEAR(daily!$A3252),COT!$B:$B,WEEKNUM(daily!$A3252))</f>
        <v>84</v>
      </c>
      <c r="X3252">
        <f>SUMIFS(COT!O:O,COT!$A:$A,YEAR(daily!$A3252),COT!$B:$B,WEEKNUM(daily!$A3252))</f>
        <v>160</v>
      </c>
      <c r="Y3252">
        <f>SUMIFS(COT!P:P,COT!$A:$A,YEAR(daily!$A3252),COT!$B:$B,WEEKNUM(daily!$A3252))</f>
        <v>81</v>
      </c>
      <c r="Z3252">
        <f>SUMIFS(COT!Q:Q,COT!$A:$A,YEAR(daily!$A3252),COT!$B:$B,WEEKNUM(daily!$A3252))</f>
        <v>98</v>
      </c>
      <c r="AA3252">
        <f>SUMIFS(Saudi!B:B,Saudi!$A:$A,YEAR(daily!$A3252))</f>
        <v>1156.3610000000001</v>
      </c>
      <c r="AB3252">
        <f>SUMIFS(Saudi!C:C,Saudi!$A:$A,YEAR(daily!$A3252))</f>
        <v>994.73400000000004</v>
      </c>
      <c r="AC3252">
        <f>SUMIFS(Saudi!F:F,Saudi!$A:$A,YEAR(daily!$A3252))</f>
        <v>4270920</v>
      </c>
      <c r="AD3252">
        <f>SUMIFS(Saudi!G:G,Saudi!$A:$A,YEAR(daily!$A3252))</f>
        <v>97.968799186701915</v>
      </c>
      <c r="AE3252">
        <f>SUMIFS(Saudi!H:H,Saudi!$A:$A,YEAR(daily!$A3252))</f>
        <v>418416903.82246894</v>
      </c>
      <c r="AF3252" s="5">
        <f t="shared" si="125"/>
        <v>1</v>
      </c>
      <c r="AG3252" s="5">
        <f t="shared" si="126"/>
        <v>2013</v>
      </c>
    </row>
    <row r="3253" spans="1:33">
      <c r="A3253" s="3">
        <v>41306</v>
      </c>
      <c r="B3253" s="1">
        <v>276540</v>
      </c>
      <c r="C3253" s="1">
        <v>76134</v>
      </c>
      <c r="D3253" s="1">
        <v>163261</v>
      </c>
      <c r="E3253" s="1">
        <v>97.77</v>
      </c>
      <c r="F3253" s="1">
        <v>98.66</v>
      </c>
      <c r="G3253" s="1">
        <v>99.02</v>
      </c>
      <c r="H3253" s="2">
        <v>54.2</v>
      </c>
      <c r="I3253" s="2">
        <v>30.7</v>
      </c>
      <c r="J3253" s="2">
        <v>91.2</v>
      </c>
      <c r="K3253" s="2">
        <v>92.2</v>
      </c>
      <c r="L3253">
        <f>SUMIFS(US!B:B,US!$D:$D,YEAR(daily!$A3253),US!$E:$E,MONTH(daily!$A3253))</f>
        <v>11639</v>
      </c>
      <c r="M3253">
        <f>SUMIFS(US!C:C,US!$D:$D,YEAR(daily!$A3253),US!$E:$E,MONTH(daily!$A3253))</f>
        <v>18643</v>
      </c>
      <c r="N3253">
        <f>SUMIFS(COT!E:E,COT!$A:$A,YEAR(daily!$A3253),COT!$B:$B,WEEKNUM(daily!$A3253))</f>
        <v>1553636</v>
      </c>
      <c r="O3253">
        <f>SUMIFS(COT!F:F,COT!$A:$A,YEAR(daily!$A3253),COT!$B:$B,WEEKNUM(daily!$A3253))</f>
        <v>378904</v>
      </c>
      <c r="P3253">
        <f>SUMIFS(COT!G:G,COT!$A:$A,YEAR(daily!$A3253),COT!$B:$B,WEEKNUM(daily!$A3253))</f>
        <v>110915</v>
      </c>
      <c r="Q3253">
        <f>SUMIFS(COT!H:H,COT!$A:$A,YEAR(daily!$A3253),COT!$B:$B,WEEKNUM(daily!$A3253))</f>
        <v>554259</v>
      </c>
      <c r="R3253">
        <f>SUMIFS(COT!I:I,COT!$A:$A,YEAR(daily!$A3253),COT!$B:$B,WEEKNUM(daily!$A3253))</f>
        <v>540734</v>
      </c>
      <c r="S3253">
        <f>SUMIFS(COT!J:J,COT!$A:$A,YEAR(daily!$A3253),COT!$B:$B,WEEKNUM(daily!$A3253))</f>
        <v>816465</v>
      </c>
      <c r="T3253">
        <f>SUMIFS(COT!K:K,COT!$A:$A,YEAR(daily!$A3253),COT!$B:$B,WEEKNUM(daily!$A3253))</f>
        <v>79739</v>
      </c>
      <c r="U3253">
        <f>SUMIFS(COT!L:L,COT!$A:$A,YEAR(daily!$A3253),COT!$B:$B,WEEKNUM(daily!$A3253))</f>
        <v>71997</v>
      </c>
      <c r="V3253">
        <f>SUMIFS(COT!M:M,COT!$A:$A,YEAR(daily!$A3253),COT!$B:$B,WEEKNUM(daily!$A3253))</f>
        <v>124</v>
      </c>
      <c r="W3253">
        <f>SUMIFS(COT!N:N,COT!$A:$A,YEAR(daily!$A3253),COT!$B:$B,WEEKNUM(daily!$A3253))</f>
        <v>84</v>
      </c>
      <c r="X3253">
        <f>SUMIFS(COT!O:O,COT!$A:$A,YEAR(daily!$A3253),COT!$B:$B,WEEKNUM(daily!$A3253))</f>
        <v>160</v>
      </c>
      <c r="Y3253">
        <f>SUMIFS(COT!P:P,COT!$A:$A,YEAR(daily!$A3253),COT!$B:$B,WEEKNUM(daily!$A3253))</f>
        <v>81</v>
      </c>
      <c r="Z3253">
        <f>SUMIFS(COT!Q:Q,COT!$A:$A,YEAR(daily!$A3253),COT!$B:$B,WEEKNUM(daily!$A3253))</f>
        <v>98</v>
      </c>
      <c r="AA3253">
        <f>SUMIFS(Saudi!B:B,Saudi!$A:$A,YEAR(daily!$A3253))</f>
        <v>1156.3610000000001</v>
      </c>
      <c r="AB3253">
        <f>SUMIFS(Saudi!C:C,Saudi!$A:$A,YEAR(daily!$A3253))</f>
        <v>994.73400000000004</v>
      </c>
      <c r="AC3253">
        <f>SUMIFS(Saudi!F:F,Saudi!$A:$A,YEAR(daily!$A3253))</f>
        <v>4270920</v>
      </c>
      <c r="AD3253">
        <f>SUMIFS(Saudi!G:G,Saudi!$A:$A,YEAR(daily!$A3253))</f>
        <v>97.968799186701915</v>
      </c>
      <c r="AE3253">
        <f>SUMIFS(Saudi!H:H,Saudi!$A:$A,YEAR(daily!$A3253))</f>
        <v>418416903.82246894</v>
      </c>
      <c r="AF3253" s="5">
        <f t="shared" si="125"/>
        <v>2</v>
      </c>
      <c r="AG3253" s="5">
        <f t="shared" si="126"/>
        <v>2013</v>
      </c>
    </row>
    <row r="3254" spans="1:33">
      <c r="A3254" s="3">
        <v>41309</v>
      </c>
      <c r="B3254" s="1">
        <v>267626</v>
      </c>
      <c r="C3254" s="1">
        <v>77168</v>
      </c>
      <c r="D3254" s="1">
        <v>161939</v>
      </c>
      <c r="E3254" s="1">
        <v>96.17</v>
      </c>
      <c r="F3254" s="1">
        <v>97.1</v>
      </c>
      <c r="G3254" s="1">
        <v>97.49</v>
      </c>
      <c r="H3254" s="2">
        <v>54.2</v>
      </c>
      <c r="I3254" s="2">
        <v>30.7</v>
      </c>
      <c r="J3254" s="2">
        <v>91.2</v>
      </c>
      <c r="K3254" s="2">
        <v>92.2</v>
      </c>
      <c r="L3254">
        <f>SUMIFS(US!B:B,US!$D:$D,YEAR(daily!$A3254),US!$E:$E,MONTH(daily!$A3254))</f>
        <v>11639</v>
      </c>
      <c r="M3254">
        <f>SUMIFS(US!C:C,US!$D:$D,YEAR(daily!$A3254),US!$E:$E,MONTH(daily!$A3254))</f>
        <v>18643</v>
      </c>
      <c r="N3254">
        <f>SUMIFS(COT!E:E,COT!$A:$A,YEAR(daily!$A3254),COT!$B:$B,WEEKNUM(daily!$A3254))</f>
        <v>1594844</v>
      </c>
      <c r="O3254">
        <f>SUMIFS(COT!F:F,COT!$A:$A,YEAR(daily!$A3254),COT!$B:$B,WEEKNUM(daily!$A3254))</f>
        <v>380063</v>
      </c>
      <c r="P3254">
        <f>SUMIFS(COT!G:G,COT!$A:$A,YEAR(daily!$A3254),COT!$B:$B,WEEKNUM(daily!$A3254))</f>
        <v>113259</v>
      </c>
      <c r="Q3254">
        <f>SUMIFS(COT!H:H,COT!$A:$A,YEAR(daily!$A3254),COT!$B:$B,WEEKNUM(daily!$A3254))</f>
        <v>560324</v>
      </c>
      <c r="R3254">
        <f>SUMIFS(COT!I:I,COT!$A:$A,YEAR(daily!$A3254),COT!$B:$B,WEEKNUM(daily!$A3254))</f>
        <v>571240</v>
      </c>
      <c r="S3254">
        <f>SUMIFS(COT!J:J,COT!$A:$A,YEAR(daily!$A3254),COT!$B:$B,WEEKNUM(daily!$A3254))</f>
        <v>852228</v>
      </c>
      <c r="T3254">
        <f>SUMIFS(COT!K:K,COT!$A:$A,YEAR(daily!$A3254),COT!$B:$B,WEEKNUM(daily!$A3254))</f>
        <v>83217</v>
      </c>
      <c r="U3254">
        <f>SUMIFS(COT!L:L,COT!$A:$A,YEAR(daily!$A3254),COT!$B:$B,WEEKNUM(daily!$A3254))</f>
        <v>69033</v>
      </c>
      <c r="V3254">
        <f>SUMIFS(COT!M:M,COT!$A:$A,YEAR(daily!$A3254),COT!$B:$B,WEEKNUM(daily!$A3254))</f>
        <v>124</v>
      </c>
      <c r="W3254">
        <f>SUMIFS(COT!N:N,COT!$A:$A,YEAR(daily!$A3254),COT!$B:$B,WEEKNUM(daily!$A3254))</f>
        <v>86</v>
      </c>
      <c r="X3254">
        <f>SUMIFS(COT!O:O,COT!$A:$A,YEAR(daily!$A3254),COT!$B:$B,WEEKNUM(daily!$A3254))</f>
        <v>163</v>
      </c>
      <c r="Y3254">
        <f>SUMIFS(COT!P:P,COT!$A:$A,YEAR(daily!$A3254),COT!$B:$B,WEEKNUM(daily!$A3254))</f>
        <v>86</v>
      </c>
      <c r="Z3254">
        <f>SUMIFS(COT!Q:Q,COT!$A:$A,YEAR(daily!$A3254),COT!$B:$B,WEEKNUM(daily!$A3254))</f>
        <v>98</v>
      </c>
      <c r="AA3254">
        <f>SUMIFS(Saudi!B:B,Saudi!$A:$A,YEAR(daily!$A3254))</f>
        <v>1156.3610000000001</v>
      </c>
      <c r="AB3254">
        <f>SUMIFS(Saudi!C:C,Saudi!$A:$A,YEAR(daily!$A3254))</f>
        <v>994.73400000000004</v>
      </c>
      <c r="AC3254">
        <f>SUMIFS(Saudi!F:F,Saudi!$A:$A,YEAR(daily!$A3254))</f>
        <v>4270920</v>
      </c>
      <c r="AD3254">
        <f>SUMIFS(Saudi!G:G,Saudi!$A:$A,YEAR(daily!$A3254))</f>
        <v>97.968799186701915</v>
      </c>
      <c r="AE3254">
        <f>SUMIFS(Saudi!H:H,Saudi!$A:$A,YEAR(daily!$A3254))</f>
        <v>418416903.82246894</v>
      </c>
      <c r="AF3254" s="5">
        <f t="shared" si="125"/>
        <v>2</v>
      </c>
      <c r="AG3254" s="5">
        <f t="shared" si="126"/>
        <v>2013</v>
      </c>
    </row>
    <row r="3255" spans="1:33">
      <c r="A3255" s="3">
        <v>41310</v>
      </c>
      <c r="B3255" s="1">
        <v>262895</v>
      </c>
      <c r="C3255" s="1">
        <v>80801</v>
      </c>
      <c r="D3255" s="1">
        <v>163340</v>
      </c>
      <c r="E3255" s="1">
        <v>96.64</v>
      </c>
      <c r="F3255" s="1">
        <v>97.54</v>
      </c>
      <c r="G3255" s="1">
        <v>97.94</v>
      </c>
      <c r="H3255" s="2">
        <v>54.2</v>
      </c>
      <c r="I3255" s="2">
        <v>30.7</v>
      </c>
      <c r="J3255" s="2">
        <v>91.2</v>
      </c>
      <c r="K3255" s="2">
        <v>92.2</v>
      </c>
      <c r="L3255">
        <f>SUMIFS(US!B:B,US!$D:$D,YEAR(daily!$A3255),US!$E:$E,MONTH(daily!$A3255))</f>
        <v>11639</v>
      </c>
      <c r="M3255">
        <f>SUMIFS(US!C:C,US!$D:$D,YEAR(daily!$A3255),US!$E:$E,MONTH(daily!$A3255))</f>
        <v>18643</v>
      </c>
      <c r="N3255">
        <f>SUMIFS(COT!E:E,COT!$A:$A,YEAR(daily!$A3255),COT!$B:$B,WEEKNUM(daily!$A3255))</f>
        <v>1594844</v>
      </c>
      <c r="O3255">
        <f>SUMIFS(COT!F:F,COT!$A:$A,YEAR(daily!$A3255),COT!$B:$B,WEEKNUM(daily!$A3255))</f>
        <v>380063</v>
      </c>
      <c r="P3255">
        <f>SUMIFS(COT!G:G,COT!$A:$A,YEAR(daily!$A3255),COT!$B:$B,WEEKNUM(daily!$A3255))</f>
        <v>113259</v>
      </c>
      <c r="Q3255">
        <f>SUMIFS(COT!H:H,COT!$A:$A,YEAR(daily!$A3255),COT!$B:$B,WEEKNUM(daily!$A3255))</f>
        <v>560324</v>
      </c>
      <c r="R3255">
        <f>SUMIFS(COT!I:I,COT!$A:$A,YEAR(daily!$A3255),COT!$B:$B,WEEKNUM(daily!$A3255))</f>
        <v>571240</v>
      </c>
      <c r="S3255">
        <f>SUMIFS(COT!J:J,COT!$A:$A,YEAR(daily!$A3255),COT!$B:$B,WEEKNUM(daily!$A3255))</f>
        <v>852228</v>
      </c>
      <c r="T3255">
        <f>SUMIFS(COT!K:K,COT!$A:$A,YEAR(daily!$A3255),COT!$B:$B,WEEKNUM(daily!$A3255))</f>
        <v>83217</v>
      </c>
      <c r="U3255">
        <f>SUMIFS(COT!L:L,COT!$A:$A,YEAR(daily!$A3255),COT!$B:$B,WEEKNUM(daily!$A3255))</f>
        <v>69033</v>
      </c>
      <c r="V3255">
        <f>SUMIFS(COT!M:M,COT!$A:$A,YEAR(daily!$A3255),COT!$B:$B,WEEKNUM(daily!$A3255))</f>
        <v>124</v>
      </c>
      <c r="W3255">
        <f>SUMIFS(COT!N:N,COT!$A:$A,YEAR(daily!$A3255),COT!$B:$B,WEEKNUM(daily!$A3255))</f>
        <v>86</v>
      </c>
      <c r="X3255">
        <f>SUMIFS(COT!O:O,COT!$A:$A,YEAR(daily!$A3255),COT!$B:$B,WEEKNUM(daily!$A3255))</f>
        <v>163</v>
      </c>
      <c r="Y3255">
        <f>SUMIFS(COT!P:P,COT!$A:$A,YEAR(daily!$A3255),COT!$B:$B,WEEKNUM(daily!$A3255))</f>
        <v>86</v>
      </c>
      <c r="Z3255">
        <f>SUMIFS(COT!Q:Q,COT!$A:$A,YEAR(daily!$A3255),COT!$B:$B,WEEKNUM(daily!$A3255))</f>
        <v>98</v>
      </c>
      <c r="AA3255">
        <f>SUMIFS(Saudi!B:B,Saudi!$A:$A,YEAR(daily!$A3255))</f>
        <v>1156.3610000000001</v>
      </c>
      <c r="AB3255">
        <f>SUMIFS(Saudi!C:C,Saudi!$A:$A,YEAR(daily!$A3255))</f>
        <v>994.73400000000004</v>
      </c>
      <c r="AC3255">
        <f>SUMIFS(Saudi!F:F,Saudi!$A:$A,YEAR(daily!$A3255))</f>
        <v>4270920</v>
      </c>
      <c r="AD3255">
        <f>SUMIFS(Saudi!G:G,Saudi!$A:$A,YEAR(daily!$A3255))</f>
        <v>97.968799186701915</v>
      </c>
      <c r="AE3255">
        <f>SUMIFS(Saudi!H:H,Saudi!$A:$A,YEAR(daily!$A3255))</f>
        <v>418416903.82246894</v>
      </c>
      <c r="AF3255" s="5">
        <f t="shared" si="125"/>
        <v>2</v>
      </c>
      <c r="AG3255" s="5">
        <f t="shared" si="126"/>
        <v>2013</v>
      </c>
    </row>
    <row r="3256" spans="1:33">
      <c r="A3256" s="3">
        <v>41311</v>
      </c>
      <c r="B3256" s="1">
        <v>249405</v>
      </c>
      <c r="C3256" s="1">
        <v>86066</v>
      </c>
      <c r="D3256" s="1">
        <v>159811</v>
      </c>
      <c r="E3256" s="1">
        <v>96.62</v>
      </c>
      <c r="F3256" s="1">
        <v>97.55</v>
      </c>
      <c r="G3256" s="1">
        <v>97.97</v>
      </c>
      <c r="H3256" s="2">
        <v>54.2</v>
      </c>
      <c r="I3256" s="2">
        <v>30.7</v>
      </c>
      <c r="J3256" s="2">
        <v>91.2</v>
      </c>
      <c r="K3256" s="2">
        <v>92.2</v>
      </c>
      <c r="L3256">
        <f>SUMIFS(US!B:B,US!$D:$D,YEAR(daily!$A3256),US!$E:$E,MONTH(daily!$A3256))</f>
        <v>11639</v>
      </c>
      <c r="M3256">
        <f>SUMIFS(US!C:C,US!$D:$D,YEAR(daily!$A3256),US!$E:$E,MONTH(daily!$A3256))</f>
        <v>18643</v>
      </c>
      <c r="N3256">
        <f>SUMIFS(COT!E:E,COT!$A:$A,YEAR(daily!$A3256),COT!$B:$B,WEEKNUM(daily!$A3256))</f>
        <v>1594844</v>
      </c>
      <c r="O3256">
        <f>SUMIFS(COT!F:F,COT!$A:$A,YEAR(daily!$A3256),COT!$B:$B,WEEKNUM(daily!$A3256))</f>
        <v>380063</v>
      </c>
      <c r="P3256">
        <f>SUMIFS(COT!G:G,COT!$A:$A,YEAR(daily!$A3256),COT!$B:$B,WEEKNUM(daily!$A3256))</f>
        <v>113259</v>
      </c>
      <c r="Q3256">
        <f>SUMIFS(COT!H:H,COT!$A:$A,YEAR(daily!$A3256),COT!$B:$B,WEEKNUM(daily!$A3256))</f>
        <v>560324</v>
      </c>
      <c r="R3256">
        <f>SUMIFS(COT!I:I,COT!$A:$A,YEAR(daily!$A3256),COT!$B:$B,WEEKNUM(daily!$A3256))</f>
        <v>571240</v>
      </c>
      <c r="S3256">
        <f>SUMIFS(COT!J:J,COT!$A:$A,YEAR(daily!$A3256),COT!$B:$B,WEEKNUM(daily!$A3256))</f>
        <v>852228</v>
      </c>
      <c r="T3256">
        <f>SUMIFS(COT!K:K,COT!$A:$A,YEAR(daily!$A3256),COT!$B:$B,WEEKNUM(daily!$A3256))</f>
        <v>83217</v>
      </c>
      <c r="U3256">
        <f>SUMIFS(COT!L:L,COT!$A:$A,YEAR(daily!$A3256),COT!$B:$B,WEEKNUM(daily!$A3256))</f>
        <v>69033</v>
      </c>
      <c r="V3256">
        <f>SUMIFS(COT!M:M,COT!$A:$A,YEAR(daily!$A3256),COT!$B:$B,WEEKNUM(daily!$A3256))</f>
        <v>124</v>
      </c>
      <c r="W3256">
        <f>SUMIFS(COT!N:N,COT!$A:$A,YEAR(daily!$A3256),COT!$B:$B,WEEKNUM(daily!$A3256))</f>
        <v>86</v>
      </c>
      <c r="X3256">
        <f>SUMIFS(COT!O:O,COT!$A:$A,YEAR(daily!$A3256),COT!$B:$B,WEEKNUM(daily!$A3256))</f>
        <v>163</v>
      </c>
      <c r="Y3256">
        <f>SUMIFS(COT!P:P,COT!$A:$A,YEAR(daily!$A3256),COT!$B:$B,WEEKNUM(daily!$A3256))</f>
        <v>86</v>
      </c>
      <c r="Z3256">
        <f>SUMIFS(COT!Q:Q,COT!$A:$A,YEAR(daily!$A3256),COT!$B:$B,WEEKNUM(daily!$A3256))</f>
        <v>98</v>
      </c>
      <c r="AA3256">
        <f>SUMIFS(Saudi!B:B,Saudi!$A:$A,YEAR(daily!$A3256))</f>
        <v>1156.3610000000001</v>
      </c>
      <c r="AB3256">
        <f>SUMIFS(Saudi!C:C,Saudi!$A:$A,YEAR(daily!$A3256))</f>
        <v>994.73400000000004</v>
      </c>
      <c r="AC3256">
        <f>SUMIFS(Saudi!F:F,Saudi!$A:$A,YEAR(daily!$A3256))</f>
        <v>4270920</v>
      </c>
      <c r="AD3256">
        <f>SUMIFS(Saudi!G:G,Saudi!$A:$A,YEAR(daily!$A3256))</f>
        <v>97.968799186701915</v>
      </c>
      <c r="AE3256">
        <f>SUMIFS(Saudi!H:H,Saudi!$A:$A,YEAR(daily!$A3256))</f>
        <v>418416903.82246894</v>
      </c>
      <c r="AF3256" s="5">
        <f t="shared" si="125"/>
        <v>2</v>
      </c>
      <c r="AG3256" s="5">
        <f t="shared" si="126"/>
        <v>2013</v>
      </c>
    </row>
    <row r="3257" spans="1:33">
      <c r="A3257" s="3">
        <v>41312</v>
      </c>
      <c r="B3257" s="1">
        <v>224756</v>
      </c>
      <c r="C3257" s="1">
        <v>97526</v>
      </c>
      <c r="D3257" s="1">
        <v>161756</v>
      </c>
      <c r="E3257" s="1">
        <v>95.83</v>
      </c>
      <c r="F3257" s="1">
        <v>96.88</v>
      </c>
      <c r="G3257" s="1">
        <v>97.35</v>
      </c>
      <c r="H3257" s="2">
        <v>54.2</v>
      </c>
      <c r="I3257" s="2">
        <v>30.7</v>
      </c>
      <c r="J3257" s="2">
        <v>91.2</v>
      </c>
      <c r="K3257" s="2">
        <v>92.2</v>
      </c>
      <c r="L3257">
        <f>SUMIFS(US!B:B,US!$D:$D,YEAR(daily!$A3257),US!$E:$E,MONTH(daily!$A3257))</f>
        <v>11639</v>
      </c>
      <c r="M3257">
        <f>SUMIFS(US!C:C,US!$D:$D,YEAR(daily!$A3257),US!$E:$E,MONTH(daily!$A3257))</f>
        <v>18643</v>
      </c>
      <c r="N3257">
        <f>SUMIFS(COT!E:E,COT!$A:$A,YEAR(daily!$A3257),COT!$B:$B,WEEKNUM(daily!$A3257))</f>
        <v>1594844</v>
      </c>
      <c r="O3257">
        <f>SUMIFS(COT!F:F,COT!$A:$A,YEAR(daily!$A3257),COT!$B:$B,WEEKNUM(daily!$A3257))</f>
        <v>380063</v>
      </c>
      <c r="P3257">
        <f>SUMIFS(COT!G:G,COT!$A:$A,YEAR(daily!$A3257),COT!$B:$B,WEEKNUM(daily!$A3257))</f>
        <v>113259</v>
      </c>
      <c r="Q3257">
        <f>SUMIFS(COT!H:H,COT!$A:$A,YEAR(daily!$A3257),COT!$B:$B,WEEKNUM(daily!$A3257))</f>
        <v>560324</v>
      </c>
      <c r="R3257">
        <f>SUMIFS(COT!I:I,COT!$A:$A,YEAR(daily!$A3257),COT!$B:$B,WEEKNUM(daily!$A3257))</f>
        <v>571240</v>
      </c>
      <c r="S3257">
        <f>SUMIFS(COT!J:J,COT!$A:$A,YEAR(daily!$A3257),COT!$B:$B,WEEKNUM(daily!$A3257))</f>
        <v>852228</v>
      </c>
      <c r="T3257">
        <f>SUMIFS(COT!K:K,COT!$A:$A,YEAR(daily!$A3257),COT!$B:$B,WEEKNUM(daily!$A3257))</f>
        <v>83217</v>
      </c>
      <c r="U3257">
        <f>SUMIFS(COT!L:L,COT!$A:$A,YEAR(daily!$A3257),COT!$B:$B,WEEKNUM(daily!$A3257))</f>
        <v>69033</v>
      </c>
      <c r="V3257">
        <f>SUMIFS(COT!M:M,COT!$A:$A,YEAR(daily!$A3257),COT!$B:$B,WEEKNUM(daily!$A3257))</f>
        <v>124</v>
      </c>
      <c r="W3257">
        <f>SUMIFS(COT!N:N,COT!$A:$A,YEAR(daily!$A3257),COT!$B:$B,WEEKNUM(daily!$A3257))</f>
        <v>86</v>
      </c>
      <c r="X3257">
        <f>SUMIFS(COT!O:O,COT!$A:$A,YEAR(daily!$A3257),COT!$B:$B,WEEKNUM(daily!$A3257))</f>
        <v>163</v>
      </c>
      <c r="Y3257">
        <f>SUMIFS(COT!P:P,COT!$A:$A,YEAR(daily!$A3257),COT!$B:$B,WEEKNUM(daily!$A3257))</f>
        <v>86</v>
      </c>
      <c r="Z3257">
        <f>SUMIFS(COT!Q:Q,COT!$A:$A,YEAR(daily!$A3257),COT!$B:$B,WEEKNUM(daily!$A3257))</f>
        <v>98</v>
      </c>
      <c r="AA3257">
        <f>SUMIFS(Saudi!B:B,Saudi!$A:$A,YEAR(daily!$A3257))</f>
        <v>1156.3610000000001</v>
      </c>
      <c r="AB3257">
        <f>SUMIFS(Saudi!C:C,Saudi!$A:$A,YEAR(daily!$A3257))</f>
        <v>994.73400000000004</v>
      </c>
      <c r="AC3257">
        <f>SUMIFS(Saudi!F:F,Saudi!$A:$A,YEAR(daily!$A3257))</f>
        <v>4270920</v>
      </c>
      <c r="AD3257">
        <f>SUMIFS(Saudi!G:G,Saudi!$A:$A,YEAR(daily!$A3257))</f>
        <v>97.968799186701915</v>
      </c>
      <c r="AE3257">
        <f>SUMIFS(Saudi!H:H,Saudi!$A:$A,YEAR(daily!$A3257))</f>
        <v>418416903.82246894</v>
      </c>
      <c r="AF3257" s="5">
        <f t="shared" si="125"/>
        <v>2</v>
      </c>
      <c r="AG3257" s="5">
        <f t="shared" si="126"/>
        <v>2013</v>
      </c>
    </row>
    <row r="3258" spans="1:33">
      <c r="A3258" s="3">
        <v>41313</v>
      </c>
      <c r="B3258" s="1">
        <v>202171</v>
      </c>
      <c r="C3258" s="1">
        <v>102164</v>
      </c>
      <c r="D3258" s="1">
        <v>161452</v>
      </c>
      <c r="E3258" s="1">
        <v>95.72</v>
      </c>
      <c r="F3258" s="1">
        <v>96.83</v>
      </c>
      <c r="G3258" s="1">
        <v>97.32</v>
      </c>
      <c r="H3258" s="2">
        <v>54.2</v>
      </c>
      <c r="I3258" s="2">
        <v>30.7</v>
      </c>
      <c r="J3258" s="2">
        <v>91.2</v>
      </c>
      <c r="K3258" s="2">
        <v>92.2</v>
      </c>
      <c r="L3258">
        <f>SUMIFS(US!B:B,US!$D:$D,YEAR(daily!$A3258),US!$E:$E,MONTH(daily!$A3258))</f>
        <v>11639</v>
      </c>
      <c r="M3258">
        <f>SUMIFS(US!C:C,US!$D:$D,YEAR(daily!$A3258),US!$E:$E,MONTH(daily!$A3258))</f>
        <v>18643</v>
      </c>
      <c r="N3258">
        <f>SUMIFS(COT!E:E,COT!$A:$A,YEAR(daily!$A3258),COT!$B:$B,WEEKNUM(daily!$A3258))</f>
        <v>1594844</v>
      </c>
      <c r="O3258">
        <f>SUMIFS(COT!F:F,COT!$A:$A,YEAR(daily!$A3258),COT!$B:$B,WEEKNUM(daily!$A3258))</f>
        <v>380063</v>
      </c>
      <c r="P3258">
        <f>SUMIFS(COT!G:G,COT!$A:$A,YEAR(daily!$A3258),COT!$B:$B,WEEKNUM(daily!$A3258))</f>
        <v>113259</v>
      </c>
      <c r="Q3258">
        <f>SUMIFS(COT!H:H,COT!$A:$A,YEAR(daily!$A3258),COT!$B:$B,WEEKNUM(daily!$A3258))</f>
        <v>560324</v>
      </c>
      <c r="R3258">
        <f>SUMIFS(COT!I:I,COT!$A:$A,YEAR(daily!$A3258),COT!$B:$B,WEEKNUM(daily!$A3258))</f>
        <v>571240</v>
      </c>
      <c r="S3258">
        <f>SUMIFS(COT!J:J,COT!$A:$A,YEAR(daily!$A3258),COT!$B:$B,WEEKNUM(daily!$A3258))</f>
        <v>852228</v>
      </c>
      <c r="T3258">
        <f>SUMIFS(COT!K:K,COT!$A:$A,YEAR(daily!$A3258),COT!$B:$B,WEEKNUM(daily!$A3258))</f>
        <v>83217</v>
      </c>
      <c r="U3258">
        <f>SUMIFS(COT!L:L,COT!$A:$A,YEAR(daily!$A3258),COT!$B:$B,WEEKNUM(daily!$A3258))</f>
        <v>69033</v>
      </c>
      <c r="V3258">
        <f>SUMIFS(COT!M:M,COT!$A:$A,YEAR(daily!$A3258),COT!$B:$B,WEEKNUM(daily!$A3258))</f>
        <v>124</v>
      </c>
      <c r="W3258">
        <f>SUMIFS(COT!N:N,COT!$A:$A,YEAR(daily!$A3258),COT!$B:$B,WEEKNUM(daily!$A3258))</f>
        <v>86</v>
      </c>
      <c r="X3258">
        <f>SUMIFS(COT!O:O,COT!$A:$A,YEAR(daily!$A3258),COT!$B:$B,WEEKNUM(daily!$A3258))</f>
        <v>163</v>
      </c>
      <c r="Y3258">
        <f>SUMIFS(COT!P:P,COT!$A:$A,YEAR(daily!$A3258),COT!$B:$B,WEEKNUM(daily!$A3258))</f>
        <v>86</v>
      </c>
      <c r="Z3258">
        <f>SUMIFS(COT!Q:Q,COT!$A:$A,YEAR(daily!$A3258),COT!$B:$B,WEEKNUM(daily!$A3258))</f>
        <v>98</v>
      </c>
      <c r="AA3258">
        <f>SUMIFS(Saudi!B:B,Saudi!$A:$A,YEAR(daily!$A3258))</f>
        <v>1156.3610000000001</v>
      </c>
      <c r="AB3258">
        <f>SUMIFS(Saudi!C:C,Saudi!$A:$A,YEAR(daily!$A3258))</f>
        <v>994.73400000000004</v>
      </c>
      <c r="AC3258">
        <f>SUMIFS(Saudi!F:F,Saudi!$A:$A,YEAR(daily!$A3258))</f>
        <v>4270920</v>
      </c>
      <c r="AD3258">
        <f>SUMIFS(Saudi!G:G,Saudi!$A:$A,YEAR(daily!$A3258))</f>
        <v>97.968799186701915</v>
      </c>
      <c r="AE3258">
        <f>SUMIFS(Saudi!H:H,Saudi!$A:$A,YEAR(daily!$A3258))</f>
        <v>418416903.82246894</v>
      </c>
      <c r="AF3258" s="5">
        <f t="shared" si="125"/>
        <v>2</v>
      </c>
      <c r="AG3258" s="5">
        <f t="shared" si="126"/>
        <v>2013</v>
      </c>
    </row>
    <row r="3259" spans="1:33">
      <c r="A3259" s="3">
        <v>41316</v>
      </c>
      <c r="B3259" s="1">
        <v>164775</v>
      </c>
      <c r="C3259" s="1">
        <v>104974</v>
      </c>
      <c r="D3259" s="1">
        <v>158112</v>
      </c>
      <c r="E3259" s="1">
        <v>97.03</v>
      </c>
      <c r="F3259" s="1">
        <v>98.11</v>
      </c>
      <c r="G3259" s="1">
        <v>98.55</v>
      </c>
      <c r="H3259" s="2">
        <v>54.2</v>
      </c>
      <c r="I3259" s="2">
        <v>30.7</v>
      </c>
      <c r="J3259" s="2">
        <v>91.2</v>
      </c>
      <c r="K3259" s="2">
        <v>92.2</v>
      </c>
      <c r="L3259">
        <f>SUMIFS(US!B:B,US!$D:$D,YEAR(daily!$A3259),US!$E:$E,MONTH(daily!$A3259))</f>
        <v>11639</v>
      </c>
      <c r="M3259">
        <f>SUMIFS(US!C:C,US!$D:$D,YEAR(daily!$A3259),US!$E:$E,MONTH(daily!$A3259))</f>
        <v>18643</v>
      </c>
      <c r="N3259">
        <f>SUMIFS(COT!E:E,COT!$A:$A,YEAR(daily!$A3259),COT!$B:$B,WEEKNUM(daily!$A3259))</f>
        <v>1653440</v>
      </c>
      <c r="O3259">
        <f>SUMIFS(COT!F:F,COT!$A:$A,YEAR(daily!$A3259),COT!$B:$B,WEEKNUM(daily!$A3259))</f>
        <v>391902</v>
      </c>
      <c r="P3259">
        <f>SUMIFS(COT!G:G,COT!$A:$A,YEAR(daily!$A3259),COT!$B:$B,WEEKNUM(daily!$A3259))</f>
        <v>119027</v>
      </c>
      <c r="Q3259">
        <f>SUMIFS(COT!H:H,COT!$A:$A,YEAR(daily!$A3259),COT!$B:$B,WEEKNUM(daily!$A3259))</f>
        <v>600888</v>
      </c>
      <c r="R3259">
        <f>SUMIFS(COT!I:I,COT!$A:$A,YEAR(daily!$A3259),COT!$B:$B,WEEKNUM(daily!$A3259))</f>
        <v>571616</v>
      </c>
      <c r="S3259">
        <f>SUMIFS(COT!J:J,COT!$A:$A,YEAR(daily!$A3259),COT!$B:$B,WEEKNUM(daily!$A3259))</f>
        <v>857279</v>
      </c>
      <c r="T3259">
        <f>SUMIFS(COT!K:K,COT!$A:$A,YEAR(daily!$A3259),COT!$B:$B,WEEKNUM(daily!$A3259))</f>
        <v>89034</v>
      </c>
      <c r="U3259">
        <f>SUMIFS(COT!L:L,COT!$A:$A,YEAR(daily!$A3259),COT!$B:$B,WEEKNUM(daily!$A3259))</f>
        <v>76246</v>
      </c>
      <c r="V3259">
        <f>SUMIFS(COT!M:M,COT!$A:$A,YEAR(daily!$A3259),COT!$B:$B,WEEKNUM(daily!$A3259))</f>
        <v>123</v>
      </c>
      <c r="W3259">
        <f>SUMIFS(COT!N:N,COT!$A:$A,YEAR(daily!$A3259),COT!$B:$B,WEEKNUM(daily!$A3259))</f>
        <v>84</v>
      </c>
      <c r="X3259">
        <f>SUMIFS(COT!O:O,COT!$A:$A,YEAR(daily!$A3259),COT!$B:$B,WEEKNUM(daily!$A3259))</f>
        <v>160</v>
      </c>
      <c r="Y3259">
        <f>SUMIFS(COT!P:P,COT!$A:$A,YEAR(daily!$A3259),COT!$B:$B,WEEKNUM(daily!$A3259))</f>
        <v>87</v>
      </c>
      <c r="Z3259">
        <f>SUMIFS(COT!Q:Q,COT!$A:$A,YEAR(daily!$A3259),COT!$B:$B,WEEKNUM(daily!$A3259))</f>
        <v>99</v>
      </c>
      <c r="AA3259">
        <f>SUMIFS(Saudi!B:B,Saudi!$A:$A,YEAR(daily!$A3259))</f>
        <v>1156.3610000000001</v>
      </c>
      <c r="AB3259">
        <f>SUMIFS(Saudi!C:C,Saudi!$A:$A,YEAR(daily!$A3259))</f>
        <v>994.73400000000004</v>
      </c>
      <c r="AC3259">
        <f>SUMIFS(Saudi!F:F,Saudi!$A:$A,YEAR(daily!$A3259))</f>
        <v>4270920</v>
      </c>
      <c r="AD3259">
        <f>SUMIFS(Saudi!G:G,Saudi!$A:$A,YEAR(daily!$A3259))</f>
        <v>97.968799186701915</v>
      </c>
      <c r="AE3259">
        <f>SUMIFS(Saudi!H:H,Saudi!$A:$A,YEAR(daily!$A3259))</f>
        <v>418416903.82246894</v>
      </c>
      <c r="AF3259" s="5">
        <f t="shared" si="125"/>
        <v>2</v>
      </c>
      <c r="AG3259" s="5">
        <f t="shared" si="126"/>
        <v>2013</v>
      </c>
    </row>
    <row r="3260" spans="1:33">
      <c r="A3260" s="3">
        <v>41317</v>
      </c>
      <c r="B3260" s="1">
        <v>139713</v>
      </c>
      <c r="C3260" s="1">
        <v>113541</v>
      </c>
      <c r="D3260" s="1">
        <v>157257</v>
      </c>
      <c r="E3260" s="1">
        <v>97.51</v>
      </c>
      <c r="F3260" s="1">
        <v>98.59</v>
      </c>
      <c r="G3260" s="1">
        <v>99.01</v>
      </c>
      <c r="H3260" s="2">
        <v>54.2</v>
      </c>
      <c r="I3260" s="2">
        <v>30.7</v>
      </c>
      <c r="J3260" s="2">
        <v>91.2</v>
      </c>
      <c r="K3260" s="2">
        <v>92.2</v>
      </c>
      <c r="L3260">
        <f>SUMIFS(US!B:B,US!$D:$D,YEAR(daily!$A3260),US!$E:$E,MONTH(daily!$A3260))</f>
        <v>11639</v>
      </c>
      <c r="M3260">
        <f>SUMIFS(US!C:C,US!$D:$D,YEAR(daily!$A3260),US!$E:$E,MONTH(daily!$A3260))</f>
        <v>18643</v>
      </c>
      <c r="N3260">
        <f>SUMIFS(COT!E:E,COT!$A:$A,YEAR(daily!$A3260),COT!$B:$B,WEEKNUM(daily!$A3260))</f>
        <v>1653440</v>
      </c>
      <c r="O3260">
        <f>SUMIFS(COT!F:F,COT!$A:$A,YEAR(daily!$A3260),COT!$B:$B,WEEKNUM(daily!$A3260))</f>
        <v>391902</v>
      </c>
      <c r="P3260">
        <f>SUMIFS(COT!G:G,COT!$A:$A,YEAR(daily!$A3260),COT!$B:$B,WEEKNUM(daily!$A3260))</f>
        <v>119027</v>
      </c>
      <c r="Q3260">
        <f>SUMIFS(COT!H:H,COT!$A:$A,YEAR(daily!$A3260),COT!$B:$B,WEEKNUM(daily!$A3260))</f>
        <v>600888</v>
      </c>
      <c r="R3260">
        <f>SUMIFS(COT!I:I,COT!$A:$A,YEAR(daily!$A3260),COT!$B:$B,WEEKNUM(daily!$A3260))</f>
        <v>571616</v>
      </c>
      <c r="S3260">
        <f>SUMIFS(COT!J:J,COT!$A:$A,YEAR(daily!$A3260),COT!$B:$B,WEEKNUM(daily!$A3260))</f>
        <v>857279</v>
      </c>
      <c r="T3260">
        <f>SUMIFS(COT!K:K,COT!$A:$A,YEAR(daily!$A3260),COT!$B:$B,WEEKNUM(daily!$A3260))</f>
        <v>89034</v>
      </c>
      <c r="U3260">
        <f>SUMIFS(COT!L:L,COT!$A:$A,YEAR(daily!$A3260),COT!$B:$B,WEEKNUM(daily!$A3260))</f>
        <v>76246</v>
      </c>
      <c r="V3260">
        <f>SUMIFS(COT!M:M,COT!$A:$A,YEAR(daily!$A3260),COT!$B:$B,WEEKNUM(daily!$A3260))</f>
        <v>123</v>
      </c>
      <c r="W3260">
        <f>SUMIFS(COT!N:N,COT!$A:$A,YEAR(daily!$A3260),COT!$B:$B,WEEKNUM(daily!$A3260))</f>
        <v>84</v>
      </c>
      <c r="X3260">
        <f>SUMIFS(COT!O:O,COT!$A:$A,YEAR(daily!$A3260),COT!$B:$B,WEEKNUM(daily!$A3260))</f>
        <v>160</v>
      </c>
      <c r="Y3260">
        <f>SUMIFS(COT!P:P,COT!$A:$A,YEAR(daily!$A3260),COT!$B:$B,WEEKNUM(daily!$A3260))</f>
        <v>87</v>
      </c>
      <c r="Z3260">
        <f>SUMIFS(COT!Q:Q,COT!$A:$A,YEAR(daily!$A3260),COT!$B:$B,WEEKNUM(daily!$A3260))</f>
        <v>99</v>
      </c>
      <c r="AA3260">
        <f>SUMIFS(Saudi!B:B,Saudi!$A:$A,YEAR(daily!$A3260))</f>
        <v>1156.3610000000001</v>
      </c>
      <c r="AB3260">
        <f>SUMIFS(Saudi!C:C,Saudi!$A:$A,YEAR(daily!$A3260))</f>
        <v>994.73400000000004</v>
      </c>
      <c r="AC3260">
        <f>SUMIFS(Saudi!F:F,Saudi!$A:$A,YEAR(daily!$A3260))</f>
        <v>4270920</v>
      </c>
      <c r="AD3260">
        <f>SUMIFS(Saudi!G:G,Saudi!$A:$A,YEAR(daily!$A3260))</f>
        <v>97.968799186701915</v>
      </c>
      <c r="AE3260">
        <f>SUMIFS(Saudi!H:H,Saudi!$A:$A,YEAR(daily!$A3260))</f>
        <v>418416903.82246894</v>
      </c>
      <c r="AF3260" s="5">
        <f t="shared" si="125"/>
        <v>2</v>
      </c>
      <c r="AG3260" s="5">
        <f t="shared" si="126"/>
        <v>2013</v>
      </c>
    </row>
    <row r="3261" spans="1:33">
      <c r="A3261" s="3">
        <v>41318</v>
      </c>
      <c r="B3261" s="1">
        <v>109509</v>
      </c>
      <c r="C3261" s="1">
        <v>120464</v>
      </c>
      <c r="D3261" s="1">
        <v>161077</v>
      </c>
      <c r="E3261" s="1">
        <v>97.01</v>
      </c>
      <c r="F3261" s="1">
        <v>98.14</v>
      </c>
      <c r="G3261" s="1">
        <v>98.57</v>
      </c>
      <c r="H3261" s="2">
        <v>54.2</v>
      </c>
      <c r="I3261" s="2">
        <v>30.7</v>
      </c>
      <c r="J3261" s="2">
        <v>91.2</v>
      </c>
      <c r="K3261" s="2">
        <v>92.2</v>
      </c>
      <c r="L3261">
        <f>SUMIFS(US!B:B,US!$D:$D,YEAR(daily!$A3261),US!$E:$E,MONTH(daily!$A3261))</f>
        <v>11639</v>
      </c>
      <c r="M3261">
        <f>SUMIFS(US!C:C,US!$D:$D,YEAR(daily!$A3261),US!$E:$E,MONTH(daily!$A3261))</f>
        <v>18643</v>
      </c>
      <c r="N3261">
        <f>SUMIFS(COT!E:E,COT!$A:$A,YEAR(daily!$A3261),COT!$B:$B,WEEKNUM(daily!$A3261))</f>
        <v>1653440</v>
      </c>
      <c r="O3261">
        <f>SUMIFS(COT!F:F,COT!$A:$A,YEAR(daily!$A3261),COT!$B:$B,WEEKNUM(daily!$A3261))</f>
        <v>391902</v>
      </c>
      <c r="P3261">
        <f>SUMIFS(COT!G:G,COT!$A:$A,YEAR(daily!$A3261),COT!$B:$B,WEEKNUM(daily!$A3261))</f>
        <v>119027</v>
      </c>
      <c r="Q3261">
        <f>SUMIFS(COT!H:H,COT!$A:$A,YEAR(daily!$A3261),COT!$B:$B,WEEKNUM(daily!$A3261))</f>
        <v>600888</v>
      </c>
      <c r="R3261">
        <f>SUMIFS(COT!I:I,COT!$A:$A,YEAR(daily!$A3261),COT!$B:$B,WEEKNUM(daily!$A3261))</f>
        <v>571616</v>
      </c>
      <c r="S3261">
        <f>SUMIFS(COT!J:J,COT!$A:$A,YEAR(daily!$A3261),COT!$B:$B,WEEKNUM(daily!$A3261))</f>
        <v>857279</v>
      </c>
      <c r="T3261">
        <f>SUMIFS(COT!K:K,COT!$A:$A,YEAR(daily!$A3261),COT!$B:$B,WEEKNUM(daily!$A3261))</f>
        <v>89034</v>
      </c>
      <c r="U3261">
        <f>SUMIFS(COT!L:L,COT!$A:$A,YEAR(daily!$A3261),COT!$B:$B,WEEKNUM(daily!$A3261))</f>
        <v>76246</v>
      </c>
      <c r="V3261">
        <f>SUMIFS(COT!M:M,COT!$A:$A,YEAR(daily!$A3261),COT!$B:$B,WEEKNUM(daily!$A3261))</f>
        <v>123</v>
      </c>
      <c r="W3261">
        <f>SUMIFS(COT!N:N,COT!$A:$A,YEAR(daily!$A3261),COT!$B:$B,WEEKNUM(daily!$A3261))</f>
        <v>84</v>
      </c>
      <c r="X3261">
        <f>SUMIFS(COT!O:O,COT!$A:$A,YEAR(daily!$A3261),COT!$B:$B,WEEKNUM(daily!$A3261))</f>
        <v>160</v>
      </c>
      <c r="Y3261">
        <f>SUMIFS(COT!P:P,COT!$A:$A,YEAR(daily!$A3261),COT!$B:$B,WEEKNUM(daily!$A3261))</f>
        <v>87</v>
      </c>
      <c r="Z3261">
        <f>SUMIFS(COT!Q:Q,COT!$A:$A,YEAR(daily!$A3261),COT!$B:$B,WEEKNUM(daily!$A3261))</f>
        <v>99</v>
      </c>
      <c r="AA3261">
        <f>SUMIFS(Saudi!B:B,Saudi!$A:$A,YEAR(daily!$A3261))</f>
        <v>1156.3610000000001</v>
      </c>
      <c r="AB3261">
        <f>SUMIFS(Saudi!C:C,Saudi!$A:$A,YEAR(daily!$A3261))</f>
        <v>994.73400000000004</v>
      </c>
      <c r="AC3261">
        <f>SUMIFS(Saudi!F:F,Saudi!$A:$A,YEAR(daily!$A3261))</f>
        <v>4270920</v>
      </c>
      <c r="AD3261">
        <f>SUMIFS(Saudi!G:G,Saudi!$A:$A,YEAR(daily!$A3261))</f>
        <v>97.968799186701915</v>
      </c>
      <c r="AE3261">
        <f>SUMIFS(Saudi!H:H,Saudi!$A:$A,YEAR(daily!$A3261))</f>
        <v>418416903.82246894</v>
      </c>
      <c r="AF3261" s="5">
        <f t="shared" si="125"/>
        <v>2</v>
      </c>
      <c r="AG3261" s="5">
        <f t="shared" si="126"/>
        <v>2013</v>
      </c>
    </row>
    <row r="3262" spans="1:33">
      <c r="A3262" s="3">
        <v>41319</v>
      </c>
      <c r="B3262" s="1">
        <v>80556</v>
      </c>
      <c r="C3262" s="1">
        <v>123289</v>
      </c>
      <c r="D3262" s="1">
        <v>163449</v>
      </c>
      <c r="E3262" s="1">
        <v>97.31</v>
      </c>
      <c r="F3262" s="1">
        <v>98.41</v>
      </c>
      <c r="G3262" s="1">
        <v>98.82</v>
      </c>
      <c r="H3262" s="2">
        <v>54.2</v>
      </c>
      <c r="I3262" s="2">
        <v>30.7</v>
      </c>
      <c r="J3262" s="2">
        <v>91.2</v>
      </c>
      <c r="K3262" s="2">
        <v>92.2</v>
      </c>
      <c r="L3262">
        <f>SUMIFS(US!B:B,US!$D:$D,YEAR(daily!$A3262),US!$E:$E,MONTH(daily!$A3262))</f>
        <v>11639</v>
      </c>
      <c r="M3262">
        <f>SUMIFS(US!C:C,US!$D:$D,YEAR(daily!$A3262),US!$E:$E,MONTH(daily!$A3262))</f>
        <v>18643</v>
      </c>
      <c r="N3262">
        <f>SUMIFS(COT!E:E,COT!$A:$A,YEAR(daily!$A3262),COT!$B:$B,WEEKNUM(daily!$A3262))</f>
        <v>1653440</v>
      </c>
      <c r="O3262">
        <f>SUMIFS(COT!F:F,COT!$A:$A,YEAR(daily!$A3262),COT!$B:$B,WEEKNUM(daily!$A3262))</f>
        <v>391902</v>
      </c>
      <c r="P3262">
        <f>SUMIFS(COT!G:G,COT!$A:$A,YEAR(daily!$A3262),COT!$B:$B,WEEKNUM(daily!$A3262))</f>
        <v>119027</v>
      </c>
      <c r="Q3262">
        <f>SUMIFS(COT!H:H,COT!$A:$A,YEAR(daily!$A3262),COT!$B:$B,WEEKNUM(daily!$A3262))</f>
        <v>600888</v>
      </c>
      <c r="R3262">
        <f>SUMIFS(COT!I:I,COT!$A:$A,YEAR(daily!$A3262),COT!$B:$B,WEEKNUM(daily!$A3262))</f>
        <v>571616</v>
      </c>
      <c r="S3262">
        <f>SUMIFS(COT!J:J,COT!$A:$A,YEAR(daily!$A3262),COT!$B:$B,WEEKNUM(daily!$A3262))</f>
        <v>857279</v>
      </c>
      <c r="T3262">
        <f>SUMIFS(COT!K:K,COT!$A:$A,YEAR(daily!$A3262),COT!$B:$B,WEEKNUM(daily!$A3262))</f>
        <v>89034</v>
      </c>
      <c r="U3262">
        <f>SUMIFS(COT!L:L,COT!$A:$A,YEAR(daily!$A3262),COT!$B:$B,WEEKNUM(daily!$A3262))</f>
        <v>76246</v>
      </c>
      <c r="V3262">
        <f>SUMIFS(COT!M:M,COT!$A:$A,YEAR(daily!$A3262),COT!$B:$B,WEEKNUM(daily!$A3262))</f>
        <v>123</v>
      </c>
      <c r="W3262">
        <f>SUMIFS(COT!N:N,COT!$A:$A,YEAR(daily!$A3262),COT!$B:$B,WEEKNUM(daily!$A3262))</f>
        <v>84</v>
      </c>
      <c r="X3262">
        <f>SUMIFS(COT!O:O,COT!$A:$A,YEAR(daily!$A3262),COT!$B:$B,WEEKNUM(daily!$A3262))</f>
        <v>160</v>
      </c>
      <c r="Y3262">
        <f>SUMIFS(COT!P:P,COT!$A:$A,YEAR(daily!$A3262),COT!$B:$B,WEEKNUM(daily!$A3262))</f>
        <v>87</v>
      </c>
      <c r="Z3262">
        <f>SUMIFS(COT!Q:Q,COT!$A:$A,YEAR(daily!$A3262),COT!$B:$B,WEEKNUM(daily!$A3262))</f>
        <v>99</v>
      </c>
      <c r="AA3262">
        <f>SUMIFS(Saudi!B:B,Saudi!$A:$A,YEAR(daily!$A3262))</f>
        <v>1156.3610000000001</v>
      </c>
      <c r="AB3262">
        <f>SUMIFS(Saudi!C:C,Saudi!$A:$A,YEAR(daily!$A3262))</f>
        <v>994.73400000000004</v>
      </c>
      <c r="AC3262">
        <f>SUMIFS(Saudi!F:F,Saudi!$A:$A,YEAR(daily!$A3262))</f>
        <v>4270920</v>
      </c>
      <c r="AD3262">
        <f>SUMIFS(Saudi!G:G,Saudi!$A:$A,YEAR(daily!$A3262))</f>
        <v>97.968799186701915</v>
      </c>
      <c r="AE3262">
        <f>SUMIFS(Saudi!H:H,Saudi!$A:$A,YEAR(daily!$A3262))</f>
        <v>418416903.82246894</v>
      </c>
      <c r="AF3262" s="5">
        <f t="shared" si="125"/>
        <v>2</v>
      </c>
      <c r="AG3262" s="5">
        <f t="shared" si="126"/>
        <v>2013</v>
      </c>
    </row>
    <row r="3263" spans="1:33">
      <c r="A3263" s="3">
        <v>41320</v>
      </c>
      <c r="B3263" s="1">
        <v>54552</v>
      </c>
      <c r="C3263" s="1">
        <v>125865</v>
      </c>
      <c r="D3263" s="1">
        <v>164163</v>
      </c>
      <c r="E3263" s="1">
        <v>95.86</v>
      </c>
      <c r="F3263" s="1">
        <v>96.92</v>
      </c>
      <c r="G3263" s="1">
        <v>97.34</v>
      </c>
      <c r="H3263" s="2">
        <v>54.2</v>
      </c>
      <c r="I3263" s="2">
        <v>30.7</v>
      </c>
      <c r="J3263" s="2">
        <v>91.2</v>
      </c>
      <c r="K3263" s="2">
        <v>92.2</v>
      </c>
      <c r="L3263">
        <f>SUMIFS(US!B:B,US!$D:$D,YEAR(daily!$A3263),US!$E:$E,MONTH(daily!$A3263))</f>
        <v>11639</v>
      </c>
      <c r="M3263">
        <f>SUMIFS(US!C:C,US!$D:$D,YEAR(daily!$A3263),US!$E:$E,MONTH(daily!$A3263))</f>
        <v>18643</v>
      </c>
      <c r="N3263">
        <f>SUMIFS(COT!E:E,COT!$A:$A,YEAR(daily!$A3263),COT!$B:$B,WEEKNUM(daily!$A3263))</f>
        <v>1653440</v>
      </c>
      <c r="O3263">
        <f>SUMIFS(COT!F:F,COT!$A:$A,YEAR(daily!$A3263),COT!$B:$B,WEEKNUM(daily!$A3263))</f>
        <v>391902</v>
      </c>
      <c r="P3263">
        <f>SUMIFS(COT!G:G,COT!$A:$A,YEAR(daily!$A3263),COT!$B:$B,WEEKNUM(daily!$A3263))</f>
        <v>119027</v>
      </c>
      <c r="Q3263">
        <f>SUMIFS(COT!H:H,COT!$A:$A,YEAR(daily!$A3263),COT!$B:$B,WEEKNUM(daily!$A3263))</f>
        <v>600888</v>
      </c>
      <c r="R3263">
        <f>SUMIFS(COT!I:I,COT!$A:$A,YEAR(daily!$A3263),COT!$B:$B,WEEKNUM(daily!$A3263))</f>
        <v>571616</v>
      </c>
      <c r="S3263">
        <f>SUMIFS(COT!J:J,COT!$A:$A,YEAR(daily!$A3263),COT!$B:$B,WEEKNUM(daily!$A3263))</f>
        <v>857279</v>
      </c>
      <c r="T3263">
        <f>SUMIFS(COT!K:K,COT!$A:$A,YEAR(daily!$A3263),COT!$B:$B,WEEKNUM(daily!$A3263))</f>
        <v>89034</v>
      </c>
      <c r="U3263">
        <f>SUMIFS(COT!L:L,COT!$A:$A,YEAR(daily!$A3263),COT!$B:$B,WEEKNUM(daily!$A3263))</f>
        <v>76246</v>
      </c>
      <c r="V3263">
        <f>SUMIFS(COT!M:M,COT!$A:$A,YEAR(daily!$A3263),COT!$B:$B,WEEKNUM(daily!$A3263))</f>
        <v>123</v>
      </c>
      <c r="W3263">
        <f>SUMIFS(COT!N:N,COT!$A:$A,YEAR(daily!$A3263),COT!$B:$B,WEEKNUM(daily!$A3263))</f>
        <v>84</v>
      </c>
      <c r="X3263">
        <f>SUMIFS(COT!O:O,COT!$A:$A,YEAR(daily!$A3263),COT!$B:$B,WEEKNUM(daily!$A3263))</f>
        <v>160</v>
      </c>
      <c r="Y3263">
        <f>SUMIFS(COT!P:P,COT!$A:$A,YEAR(daily!$A3263),COT!$B:$B,WEEKNUM(daily!$A3263))</f>
        <v>87</v>
      </c>
      <c r="Z3263">
        <f>SUMIFS(COT!Q:Q,COT!$A:$A,YEAR(daily!$A3263),COT!$B:$B,WEEKNUM(daily!$A3263))</f>
        <v>99</v>
      </c>
      <c r="AA3263">
        <f>SUMIFS(Saudi!B:B,Saudi!$A:$A,YEAR(daily!$A3263))</f>
        <v>1156.3610000000001</v>
      </c>
      <c r="AB3263">
        <f>SUMIFS(Saudi!C:C,Saudi!$A:$A,YEAR(daily!$A3263))</f>
        <v>994.73400000000004</v>
      </c>
      <c r="AC3263">
        <f>SUMIFS(Saudi!F:F,Saudi!$A:$A,YEAR(daily!$A3263))</f>
        <v>4270920</v>
      </c>
      <c r="AD3263">
        <f>SUMIFS(Saudi!G:G,Saudi!$A:$A,YEAR(daily!$A3263))</f>
        <v>97.968799186701915</v>
      </c>
      <c r="AE3263">
        <f>SUMIFS(Saudi!H:H,Saudi!$A:$A,YEAR(daily!$A3263))</f>
        <v>418416903.82246894</v>
      </c>
      <c r="AF3263" s="5">
        <f t="shared" si="125"/>
        <v>2</v>
      </c>
      <c r="AG3263" s="5">
        <f t="shared" si="126"/>
        <v>2013</v>
      </c>
    </row>
    <row r="3264" spans="1:33">
      <c r="A3264" s="3">
        <v>41324</v>
      </c>
      <c r="B3264" s="1">
        <v>18648</v>
      </c>
      <c r="C3264" s="1">
        <v>129030</v>
      </c>
      <c r="D3264" s="1">
        <v>158940</v>
      </c>
      <c r="E3264" s="1">
        <v>96.66</v>
      </c>
      <c r="F3264" s="1">
        <v>97.54</v>
      </c>
      <c r="G3264" s="1">
        <v>97.92</v>
      </c>
      <c r="H3264" s="2">
        <v>54.2</v>
      </c>
      <c r="I3264" s="2">
        <v>30.7</v>
      </c>
      <c r="J3264" s="2">
        <v>91.2</v>
      </c>
      <c r="K3264" s="2">
        <v>92.2</v>
      </c>
      <c r="L3264">
        <f>SUMIFS(US!B:B,US!$D:$D,YEAR(daily!$A3264),US!$E:$E,MONTH(daily!$A3264))</f>
        <v>11639</v>
      </c>
      <c r="M3264">
        <f>SUMIFS(US!C:C,US!$D:$D,YEAR(daily!$A3264),US!$E:$E,MONTH(daily!$A3264))</f>
        <v>18643</v>
      </c>
      <c r="N3264">
        <f>SUMIFS(COT!E:E,COT!$A:$A,YEAR(daily!$A3264),COT!$B:$B,WEEKNUM(daily!$A3264))</f>
        <v>1650211</v>
      </c>
      <c r="O3264">
        <f>SUMIFS(COT!F:F,COT!$A:$A,YEAR(daily!$A3264),COT!$B:$B,WEEKNUM(daily!$A3264))</f>
        <v>380355</v>
      </c>
      <c r="P3264">
        <f>SUMIFS(COT!G:G,COT!$A:$A,YEAR(daily!$A3264),COT!$B:$B,WEEKNUM(daily!$A3264))</f>
        <v>122437</v>
      </c>
      <c r="Q3264">
        <f>SUMIFS(COT!H:H,COT!$A:$A,YEAR(daily!$A3264),COT!$B:$B,WEEKNUM(daily!$A3264))</f>
        <v>607471</v>
      </c>
      <c r="R3264">
        <f>SUMIFS(COT!I:I,COT!$A:$A,YEAR(daily!$A3264),COT!$B:$B,WEEKNUM(daily!$A3264))</f>
        <v>577086</v>
      </c>
      <c r="S3264">
        <f>SUMIFS(COT!J:J,COT!$A:$A,YEAR(daily!$A3264),COT!$B:$B,WEEKNUM(daily!$A3264))</f>
        <v>847034</v>
      </c>
      <c r="T3264">
        <f>SUMIFS(COT!K:K,COT!$A:$A,YEAR(daily!$A3264),COT!$B:$B,WEEKNUM(daily!$A3264))</f>
        <v>85299</v>
      </c>
      <c r="U3264">
        <f>SUMIFS(COT!L:L,COT!$A:$A,YEAR(daily!$A3264),COT!$B:$B,WEEKNUM(daily!$A3264))</f>
        <v>73269</v>
      </c>
      <c r="V3264">
        <f>SUMIFS(COT!M:M,COT!$A:$A,YEAR(daily!$A3264),COT!$B:$B,WEEKNUM(daily!$A3264))</f>
        <v>120</v>
      </c>
      <c r="W3264">
        <f>SUMIFS(COT!N:N,COT!$A:$A,YEAR(daily!$A3264),COT!$B:$B,WEEKNUM(daily!$A3264))</f>
        <v>78</v>
      </c>
      <c r="X3264">
        <f>SUMIFS(COT!O:O,COT!$A:$A,YEAR(daily!$A3264),COT!$B:$B,WEEKNUM(daily!$A3264))</f>
        <v>155</v>
      </c>
      <c r="Y3264">
        <f>SUMIFS(COT!P:P,COT!$A:$A,YEAR(daily!$A3264),COT!$B:$B,WEEKNUM(daily!$A3264))</f>
        <v>90</v>
      </c>
      <c r="Z3264">
        <f>SUMIFS(COT!Q:Q,COT!$A:$A,YEAR(daily!$A3264),COT!$B:$B,WEEKNUM(daily!$A3264))</f>
        <v>102</v>
      </c>
      <c r="AA3264">
        <f>SUMIFS(Saudi!B:B,Saudi!$A:$A,YEAR(daily!$A3264))</f>
        <v>1156.3610000000001</v>
      </c>
      <c r="AB3264">
        <f>SUMIFS(Saudi!C:C,Saudi!$A:$A,YEAR(daily!$A3264))</f>
        <v>994.73400000000004</v>
      </c>
      <c r="AC3264">
        <f>SUMIFS(Saudi!F:F,Saudi!$A:$A,YEAR(daily!$A3264))</f>
        <v>4270920</v>
      </c>
      <c r="AD3264">
        <f>SUMIFS(Saudi!G:G,Saudi!$A:$A,YEAR(daily!$A3264))</f>
        <v>97.968799186701915</v>
      </c>
      <c r="AE3264">
        <f>SUMIFS(Saudi!H:H,Saudi!$A:$A,YEAR(daily!$A3264))</f>
        <v>418416903.82246894</v>
      </c>
      <c r="AF3264" s="5">
        <f t="shared" si="125"/>
        <v>2</v>
      </c>
      <c r="AG3264" s="5">
        <f t="shared" si="126"/>
        <v>2013</v>
      </c>
    </row>
    <row r="3265" spans="1:33">
      <c r="A3265" s="3">
        <v>41325</v>
      </c>
      <c r="B3265" s="1">
        <v>806</v>
      </c>
      <c r="C3265" s="1">
        <v>126148</v>
      </c>
      <c r="D3265" s="1">
        <v>156955</v>
      </c>
      <c r="E3265" s="1">
        <v>94.46</v>
      </c>
      <c r="F3265" s="1">
        <v>95.65</v>
      </c>
      <c r="G3265" s="1">
        <v>96.03</v>
      </c>
      <c r="H3265" s="2">
        <v>54.2</v>
      </c>
      <c r="I3265" s="2">
        <v>30.7</v>
      </c>
      <c r="J3265" s="2">
        <v>91.2</v>
      </c>
      <c r="K3265" s="2">
        <v>92.2</v>
      </c>
      <c r="L3265">
        <f>SUMIFS(US!B:B,US!$D:$D,YEAR(daily!$A3265),US!$E:$E,MONTH(daily!$A3265))</f>
        <v>11639</v>
      </c>
      <c r="M3265">
        <f>SUMIFS(US!C:C,US!$D:$D,YEAR(daily!$A3265),US!$E:$E,MONTH(daily!$A3265))</f>
        <v>18643</v>
      </c>
      <c r="N3265">
        <f>SUMIFS(COT!E:E,COT!$A:$A,YEAR(daily!$A3265),COT!$B:$B,WEEKNUM(daily!$A3265))</f>
        <v>1650211</v>
      </c>
      <c r="O3265">
        <f>SUMIFS(COT!F:F,COT!$A:$A,YEAR(daily!$A3265),COT!$B:$B,WEEKNUM(daily!$A3265))</f>
        <v>380355</v>
      </c>
      <c r="P3265">
        <f>SUMIFS(COT!G:G,COT!$A:$A,YEAR(daily!$A3265),COT!$B:$B,WEEKNUM(daily!$A3265))</f>
        <v>122437</v>
      </c>
      <c r="Q3265">
        <f>SUMIFS(COT!H:H,COT!$A:$A,YEAR(daily!$A3265),COT!$B:$B,WEEKNUM(daily!$A3265))</f>
        <v>607471</v>
      </c>
      <c r="R3265">
        <f>SUMIFS(COT!I:I,COT!$A:$A,YEAR(daily!$A3265),COT!$B:$B,WEEKNUM(daily!$A3265))</f>
        <v>577086</v>
      </c>
      <c r="S3265">
        <f>SUMIFS(COT!J:J,COT!$A:$A,YEAR(daily!$A3265),COT!$B:$B,WEEKNUM(daily!$A3265))</f>
        <v>847034</v>
      </c>
      <c r="T3265">
        <f>SUMIFS(COT!K:K,COT!$A:$A,YEAR(daily!$A3265),COT!$B:$B,WEEKNUM(daily!$A3265))</f>
        <v>85299</v>
      </c>
      <c r="U3265">
        <f>SUMIFS(COT!L:L,COT!$A:$A,YEAR(daily!$A3265),COT!$B:$B,WEEKNUM(daily!$A3265))</f>
        <v>73269</v>
      </c>
      <c r="V3265">
        <f>SUMIFS(COT!M:M,COT!$A:$A,YEAR(daily!$A3265),COT!$B:$B,WEEKNUM(daily!$A3265))</f>
        <v>120</v>
      </c>
      <c r="W3265">
        <f>SUMIFS(COT!N:N,COT!$A:$A,YEAR(daily!$A3265),COT!$B:$B,WEEKNUM(daily!$A3265))</f>
        <v>78</v>
      </c>
      <c r="X3265">
        <f>SUMIFS(COT!O:O,COT!$A:$A,YEAR(daily!$A3265),COT!$B:$B,WEEKNUM(daily!$A3265))</f>
        <v>155</v>
      </c>
      <c r="Y3265">
        <f>SUMIFS(COT!P:P,COT!$A:$A,YEAR(daily!$A3265),COT!$B:$B,WEEKNUM(daily!$A3265))</f>
        <v>90</v>
      </c>
      <c r="Z3265">
        <f>SUMIFS(COT!Q:Q,COT!$A:$A,YEAR(daily!$A3265),COT!$B:$B,WEEKNUM(daily!$A3265))</f>
        <v>102</v>
      </c>
      <c r="AA3265">
        <f>SUMIFS(Saudi!B:B,Saudi!$A:$A,YEAR(daily!$A3265))</f>
        <v>1156.3610000000001</v>
      </c>
      <c r="AB3265">
        <f>SUMIFS(Saudi!C:C,Saudi!$A:$A,YEAR(daily!$A3265))</f>
        <v>994.73400000000004</v>
      </c>
      <c r="AC3265">
        <f>SUMIFS(Saudi!F:F,Saudi!$A:$A,YEAR(daily!$A3265))</f>
        <v>4270920</v>
      </c>
      <c r="AD3265">
        <f>SUMIFS(Saudi!G:G,Saudi!$A:$A,YEAR(daily!$A3265))</f>
        <v>97.968799186701915</v>
      </c>
      <c r="AE3265">
        <f>SUMIFS(Saudi!H:H,Saudi!$A:$A,YEAR(daily!$A3265))</f>
        <v>418416903.82246894</v>
      </c>
      <c r="AF3265" s="5">
        <f t="shared" si="125"/>
        <v>2</v>
      </c>
      <c r="AG3265" s="5">
        <f t="shared" si="126"/>
        <v>2013</v>
      </c>
    </row>
    <row r="3266" spans="1:33">
      <c r="A3266" s="3">
        <v>41326</v>
      </c>
      <c r="B3266" s="1">
        <v>296954</v>
      </c>
      <c r="C3266" s="1">
        <v>156716</v>
      </c>
      <c r="D3266" s="1">
        <v>116174</v>
      </c>
      <c r="E3266" s="1">
        <v>92.84</v>
      </c>
      <c r="F3266" s="1">
        <v>93.65</v>
      </c>
      <c r="G3266" s="1">
        <v>93.95</v>
      </c>
      <c r="H3266" s="2">
        <v>54.2</v>
      </c>
      <c r="I3266" s="2">
        <v>30.7</v>
      </c>
      <c r="J3266" s="2">
        <v>91.2</v>
      </c>
      <c r="K3266" s="2">
        <v>92.2</v>
      </c>
      <c r="L3266">
        <f>SUMIFS(US!B:B,US!$D:$D,YEAR(daily!$A3266),US!$E:$E,MONTH(daily!$A3266))</f>
        <v>11639</v>
      </c>
      <c r="M3266">
        <f>SUMIFS(US!C:C,US!$D:$D,YEAR(daily!$A3266),US!$E:$E,MONTH(daily!$A3266))</f>
        <v>18643</v>
      </c>
      <c r="N3266">
        <f>SUMIFS(COT!E:E,COT!$A:$A,YEAR(daily!$A3266),COT!$B:$B,WEEKNUM(daily!$A3266))</f>
        <v>1650211</v>
      </c>
      <c r="O3266">
        <f>SUMIFS(COT!F:F,COT!$A:$A,YEAR(daily!$A3266),COT!$B:$B,WEEKNUM(daily!$A3266))</f>
        <v>380355</v>
      </c>
      <c r="P3266">
        <f>SUMIFS(COT!G:G,COT!$A:$A,YEAR(daily!$A3266),COT!$B:$B,WEEKNUM(daily!$A3266))</f>
        <v>122437</v>
      </c>
      <c r="Q3266">
        <f>SUMIFS(COT!H:H,COT!$A:$A,YEAR(daily!$A3266),COT!$B:$B,WEEKNUM(daily!$A3266))</f>
        <v>607471</v>
      </c>
      <c r="R3266">
        <f>SUMIFS(COT!I:I,COT!$A:$A,YEAR(daily!$A3266),COT!$B:$B,WEEKNUM(daily!$A3266))</f>
        <v>577086</v>
      </c>
      <c r="S3266">
        <f>SUMIFS(COT!J:J,COT!$A:$A,YEAR(daily!$A3266),COT!$B:$B,WEEKNUM(daily!$A3266))</f>
        <v>847034</v>
      </c>
      <c r="T3266">
        <f>SUMIFS(COT!K:K,COT!$A:$A,YEAR(daily!$A3266),COT!$B:$B,WEEKNUM(daily!$A3266))</f>
        <v>85299</v>
      </c>
      <c r="U3266">
        <f>SUMIFS(COT!L:L,COT!$A:$A,YEAR(daily!$A3266),COT!$B:$B,WEEKNUM(daily!$A3266))</f>
        <v>73269</v>
      </c>
      <c r="V3266">
        <f>SUMIFS(COT!M:M,COT!$A:$A,YEAR(daily!$A3266),COT!$B:$B,WEEKNUM(daily!$A3266))</f>
        <v>120</v>
      </c>
      <c r="W3266">
        <f>SUMIFS(COT!N:N,COT!$A:$A,YEAR(daily!$A3266),COT!$B:$B,WEEKNUM(daily!$A3266))</f>
        <v>78</v>
      </c>
      <c r="X3266">
        <f>SUMIFS(COT!O:O,COT!$A:$A,YEAR(daily!$A3266),COT!$B:$B,WEEKNUM(daily!$A3266))</f>
        <v>155</v>
      </c>
      <c r="Y3266">
        <f>SUMIFS(COT!P:P,COT!$A:$A,YEAR(daily!$A3266),COT!$B:$B,WEEKNUM(daily!$A3266))</f>
        <v>90</v>
      </c>
      <c r="Z3266">
        <f>SUMIFS(COT!Q:Q,COT!$A:$A,YEAR(daily!$A3266),COT!$B:$B,WEEKNUM(daily!$A3266))</f>
        <v>102</v>
      </c>
      <c r="AA3266">
        <f>SUMIFS(Saudi!B:B,Saudi!$A:$A,YEAR(daily!$A3266))</f>
        <v>1156.3610000000001</v>
      </c>
      <c r="AB3266">
        <f>SUMIFS(Saudi!C:C,Saudi!$A:$A,YEAR(daily!$A3266))</f>
        <v>994.73400000000004</v>
      </c>
      <c r="AC3266">
        <f>SUMIFS(Saudi!F:F,Saudi!$A:$A,YEAR(daily!$A3266))</f>
        <v>4270920</v>
      </c>
      <c r="AD3266">
        <f>SUMIFS(Saudi!G:G,Saudi!$A:$A,YEAR(daily!$A3266))</f>
        <v>97.968799186701915</v>
      </c>
      <c r="AE3266">
        <f>SUMIFS(Saudi!H:H,Saudi!$A:$A,YEAR(daily!$A3266))</f>
        <v>418416903.82246894</v>
      </c>
      <c r="AF3266" s="5">
        <f t="shared" ref="AF3266:AF3329" si="144">MONTH(A3266)</f>
        <v>2</v>
      </c>
      <c r="AG3266" s="5">
        <f t="shared" ref="AG3266:AG3329" si="145">YEAR(A3266)</f>
        <v>2013</v>
      </c>
    </row>
    <row r="3267" spans="1:33">
      <c r="A3267" s="3">
        <v>41327</v>
      </c>
      <c r="B3267" s="1">
        <v>296257</v>
      </c>
      <c r="C3267" s="1">
        <v>157277</v>
      </c>
      <c r="D3267" s="1">
        <v>116338</v>
      </c>
      <c r="E3267" s="1">
        <v>93.13</v>
      </c>
      <c r="F3267" s="1">
        <v>93.96</v>
      </c>
      <c r="G3267" s="1">
        <v>94.27</v>
      </c>
      <c r="H3267" s="2">
        <v>54.2</v>
      </c>
      <c r="I3267" s="2">
        <v>30.7</v>
      </c>
      <c r="J3267" s="2">
        <v>91.2</v>
      </c>
      <c r="K3267" s="2">
        <v>92.2</v>
      </c>
      <c r="L3267">
        <f>SUMIFS(US!B:B,US!$D:$D,YEAR(daily!$A3267),US!$E:$E,MONTH(daily!$A3267))</f>
        <v>11639</v>
      </c>
      <c r="M3267">
        <f>SUMIFS(US!C:C,US!$D:$D,YEAR(daily!$A3267),US!$E:$E,MONTH(daily!$A3267))</f>
        <v>18643</v>
      </c>
      <c r="N3267">
        <f>SUMIFS(COT!E:E,COT!$A:$A,YEAR(daily!$A3267),COT!$B:$B,WEEKNUM(daily!$A3267))</f>
        <v>1650211</v>
      </c>
      <c r="O3267">
        <f>SUMIFS(COT!F:F,COT!$A:$A,YEAR(daily!$A3267),COT!$B:$B,WEEKNUM(daily!$A3267))</f>
        <v>380355</v>
      </c>
      <c r="P3267">
        <f>SUMIFS(COT!G:G,COT!$A:$A,YEAR(daily!$A3267),COT!$B:$B,WEEKNUM(daily!$A3267))</f>
        <v>122437</v>
      </c>
      <c r="Q3267">
        <f>SUMIFS(COT!H:H,COT!$A:$A,YEAR(daily!$A3267),COT!$B:$B,WEEKNUM(daily!$A3267))</f>
        <v>607471</v>
      </c>
      <c r="R3267">
        <f>SUMIFS(COT!I:I,COT!$A:$A,YEAR(daily!$A3267),COT!$B:$B,WEEKNUM(daily!$A3267))</f>
        <v>577086</v>
      </c>
      <c r="S3267">
        <f>SUMIFS(COT!J:J,COT!$A:$A,YEAR(daily!$A3267),COT!$B:$B,WEEKNUM(daily!$A3267))</f>
        <v>847034</v>
      </c>
      <c r="T3267">
        <f>SUMIFS(COT!K:K,COT!$A:$A,YEAR(daily!$A3267),COT!$B:$B,WEEKNUM(daily!$A3267))</f>
        <v>85299</v>
      </c>
      <c r="U3267">
        <f>SUMIFS(COT!L:L,COT!$A:$A,YEAR(daily!$A3267),COT!$B:$B,WEEKNUM(daily!$A3267))</f>
        <v>73269</v>
      </c>
      <c r="V3267">
        <f>SUMIFS(COT!M:M,COT!$A:$A,YEAR(daily!$A3267),COT!$B:$B,WEEKNUM(daily!$A3267))</f>
        <v>120</v>
      </c>
      <c r="W3267">
        <f>SUMIFS(COT!N:N,COT!$A:$A,YEAR(daily!$A3267),COT!$B:$B,WEEKNUM(daily!$A3267))</f>
        <v>78</v>
      </c>
      <c r="X3267">
        <f>SUMIFS(COT!O:O,COT!$A:$A,YEAR(daily!$A3267),COT!$B:$B,WEEKNUM(daily!$A3267))</f>
        <v>155</v>
      </c>
      <c r="Y3267">
        <f>SUMIFS(COT!P:P,COT!$A:$A,YEAR(daily!$A3267),COT!$B:$B,WEEKNUM(daily!$A3267))</f>
        <v>90</v>
      </c>
      <c r="Z3267">
        <f>SUMIFS(COT!Q:Q,COT!$A:$A,YEAR(daily!$A3267),COT!$B:$B,WEEKNUM(daily!$A3267))</f>
        <v>102</v>
      </c>
      <c r="AA3267">
        <f>SUMIFS(Saudi!B:B,Saudi!$A:$A,YEAR(daily!$A3267))</f>
        <v>1156.3610000000001</v>
      </c>
      <c r="AB3267">
        <f>SUMIFS(Saudi!C:C,Saudi!$A:$A,YEAR(daily!$A3267))</f>
        <v>994.73400000000004</v>
      </c>
      <c r="AC3267">
        <f>SUMIFS(Saudi!F:F,Saudi!$A:$A,YEAR(daily!$A3267))</f>
        <v>4270920</v>
      </c>
      <c r="AD3267">
        <f>SUMIFS(Saudi!G:G,Saudi!$A:$A,YEAR(daily!$A3267))</f>
        <v>97.968799186701915</v>
      </c>
      <c r="AE3267">
        <f>SUMIFS(Saudi!H:H,Saudi!$A:$A,YEAR(daily!$A3267))</f>
        <v>418416903.82246894</v>
      </c>
      <c r="AF3267" s="5">
        <f t="shared" si="144"/>
        <v>2</v>
      </c>
      <c r="AG3267" s="5">
        <f t="shared" si="145"/>
        <v>2013</v>
      </c>
    </row>
    <row r="3268" spans="1:33">
      <c r="A3268" s="3">
        <v>41330</v>
      </c>
      <c r="B3268" s="1">
        <v>285621</v>
      </c>
      <c r="C3268" s="1">
        <v>154717</v>
      </c>
      <c r="D3268" s="1">
        <v>119710</v>
      </c>
      <c r="E3268" s="1">
        <v>93.11</v>
      </c>
      <c r="F3268" s="1">
        <v>93.93</v>
      </c>
      <c r="G3268" s="1">
        <v>94.24</v>
      </c>
      <c r="H3268" s="2">
        <v>54.2</v>
      </c>
      <c r="I3268" s="2">
        <v>30.7</v>
      </c>
      <c r="J3268" s="2">
        <v>91.2</v>
      </c>
      <c r="K3268" s="2">
        <v>92.2</v>
      </c>
      <c r="L3268">
        <f>SUMIFS(US!B:B,US!$D:$D,YEAR(daily!$A3268),US!$E:$E,MONTH(daily!$A3268))</f>
        <v>11639</v>
      </c>
      <c r="M3268">
        <f>SUMIFS(US!C:C,US!$D:$D,YEAR(daily!$A3268),US!$E:$E,MONTH(daily!$A3268))</f>
        <v>18643</v>
      </c>
      <c r="N3268">
        <f>SUMIFS(COT!E:E,COT!$A:$A,YEAR(daily!$A3268),COT!$B:$B,WEEKNUM(daily!$A3268))</f>
        <v>1654089</v>
      </c>
      <c r="O3268">
        <f>SUMIFS(COT!F:F,COT!$A:$A,YEAR(daily!$A3268),COT!$B:$B,WEEKNUM(daily!$A3268))</f>
        <v>374809</v>
      </c>
      <c r="P3268">
        <f>SUMIFS(COT!G:G,COT!$A:$A,YEAR(daily!$A3268),COT!$B:$B,WEEKNUM(daily!$A3268))</f>
        <v>138711</v>
      </c>
      <c r="Q3268">
        <f>SUMIFS(COT!H:H,COT!$A:$A,YEAR(daily!$A3268),COT!$B:$B,WEEKNUM(daily!$A3268))</f>
        <v>615128</v>
      </c>
      <c r="R3268">
        <f>SUMIFS(COT!I:I,COT!$A:$A,YEAR(daily!$A3268),COT!$B:$B,WEEKNUM(daily!$A3268))</f>
        <v>585293</v>
      </c>
      <c r="S3268">
        <f>SUMIFS(COT!J:J,COT!$A:$A,YEAR(daily!$A3268),COT!$B:$B,WEEKNUM(daily!$A3268))</f>
        <v>833573</v>
      </c>
      <c r="T3268">
        <f>SUMIFS(COT!K:K,COT!$A:$A,YEAR(daily!$A3268),COT!$B:$B,WEEKNUM(daily!$A3268))</f>
        <v>78859</v>
      </c>
      <c r="U3268">
        <f>SUMIFS(COT!L:L,COT!$A:$A,YEAR(daily!$A3268),COT!$B:$B,WEEKNUM(daily!$A3268))</f>
        <v>66677</v>
      </c>
      <c r="V3268">
        <f>SUMIFS(COT!M:M,COT!$A:$A,YEAR(daily!$A3268),COT!$B:$B,WEEKNUM(daily!$A3268))</f>
        <v>119</v>
      </c>
      <c r="W3268">
        <f>SUMIFS(COT!N:N,COT!$A:$A,YEAR(daily!$A3268),COT!$B:$B,WEEKNUM(daily!$A3268))</f>
        <v>97</v>
      </c>
      <c r="X3268">
        <f>SUMIFS(COT!O:O,COT!$A:$A,YEAR(daily!$A3268),COT!$B:$B,WEEKNUM(daily!$A3268))</f>
        <v>162</v>
      </c>
      <c r="Y3268">
        <f>SUMIFS(COT!P:P,COT!$A:$A,YEAR(daily!$A3268),COT!$B:$B,WEEKNUM(daily!$A3268))</f>
        <v>87</v>
      </c>
      <c r="Z3268">
        <f>SUMIFS(COT!Q:Q,COT!$A:$A,YEAR(daily!$A3268),COT!$B:$B,WEEKNUM(daily!$A3268))</f>
        <v>105</v>
      </c>
      <c r="AA3268">
        <f>SUMIFS(Saudi!B:B,Saudi!$A:$A,YEAR(daily!$A3268))</f>
        <v>1156.3610000000001</v>
      </c>
      <c r="AB3268">
        <f>SUMIFS(Saudi!C:C,Saudi!$A:$A,YEAR(daily!$A3268))</f>
        <v>994.73400000000004</v>
      </c>
      <c r="AC3268">
        <f>SUMIFS(Saudi!F:F,Saudi!$A:$A,YEAR(daily!$A3268))</f>
        <v>4270920</v>
      </c>
      <c r="AD3268">
        <f>SUMIFS(Saudi!G:G,Saudi!$A:$A,YEAR(daily!$A3268))</f>
        <v>97.968799186701915</v>
      </c>
      <c r="AE3268">
        <f>SUMIFS(Saudi!H:H,Saudi!$A:$A,YEAR(daily!$A3268))</f>
        <v>418416903.82246894</v>
      </c>
      <c r="AF3268" s="5">
        <f t="shared" si="144"/>
        <v>2</v>
      </c>
      <c r="AG3268" s="5">
        <f t="shared" si="145"/>
        <v>2013</v>
      </c>
    </row>
    <row r="3269" spans="1:33">
      <c r="A3269" s="3">
        <v>41331</v>
      </c>
      <c r="B3269" s="1">
        <v>279344</v>
      </c>
      <c r="C3269" s="1">
        <v>153801</v>
      </c>
      <c r="D3269" s="1">
        <v>120571</v>
      </c>
      <c r="E3269" s="1">
        <v>92.63</v>
      </c>
      <c r="F3269" s="1">
        <v>93.43</v>
      </c>
      <c r="G3269" s="1">
        <v>93.72</v>
      </c>
      <c r="H3269" s="2">
        <v>54.2</v>
      </c>
      <c r="I3269" s="2">
        <v>30.7</v>
      </c>
      <c r="J3269" s="2">
        <v>91.2</v>
      </c>
      <c r="K3269" s="2">
        <v>92.2</v>
      </c>
      <c r="L3269">
        <f>SUMIFS(US!B:B,US!$D:$D,YEAR(daily!$A3269),US!$E:$E,MONTH(daily!$A3269))</f>
        <v>11639</v>
      </c>
      <c r="M3269">
        <f>SUMIFS(US!C:C,US!$D:$D,YEAR(daily!$A3269),US!$E:$E,MONTH(daily!$A3269))</f>
        <v>18643</v>
      </c>
      <c r="N3269">
        <f>SUMIFS(COT!E:E,COT!$A:$A,YEAR(daily!$A3269),COT!$B:$B,WEEKNUM(daily!$A3269))</f>
        <v>1654089</v>
      </c>
      <c r="O3269">
        <f>SUMIFS(COT!F:F,COT!$A:$A,YEAR(daily!$A3269),COT!$B:$B,WEEKNUM(daily!$A3269))</f>
        <v>374809</v>
      </c>
      <c r="P3269">
        <f>SUMIFS(COT!G:G,COT!$A:$A,YEAR(daily!$A3269),COT!$B:$B,WEEKNUM(daily!$A3269))</f>
        <v>138711</v>
      </c>
      <c r="Q3269">
        <f>SUMIFS(COT!H:H,COT!$A:$A,YEAR(daily!$A3269),COT!$B:$B,WEEKNUM(daily!$A3269))</f>
        <v>615128</v>
      </c>
      <c r="R3269">
        <f>SUMIFS(COT!I:I,COT!$A:$A,YEAR(daily!$A3269),COT!$B:$B,WEEKNUM(daily!$A3269))</f>
        <v>585293</v>
      </c>
      <c r="S3269">
        <f>SUMIFS(COT!J:J,COT!$A:$A,YEAR(daily!$A3269),COT!$B:$B,WEEKNUM(daily!$A3269))</f>
        <v>833573</v>
      </c>
      <c r="T3269">
        <f>SUMIFS(COT!K:K,COT!$A:$A,YEAR(daily!$A3269),COT!$B:$B,WEEKNUM(daily!$A3269))</f>
        <v>78859</v>
      </c>
      <c r="U3269">
        <f>SUMIFS(COT!L:L,COT!$A:$A,YEAR(daily!$A3269),COT!$B:$B,WEEKNUM(daily!$A3269))</f>
        <v>66677</v>
      </c>
      <c r="V3269">
        <f>SUMIFS(COT!M:M,COT!$A:$A,YEAR(daily!$A3269),COT!$B:$B,WEEKNUM(daily!$A3269))</f>
        <v>119</v>
      </c>
      <c r="W3269">
        <f>SUMIFS(COT!N:N,COT!$A:$A,YEAR(daily!$A3269),COT!$B:$B,WEEKNUM(daily!$A3269))</f>
        <v>97</v>
      </c>
      <c r="X3269">
        <f>SUMIFS(COT!O:O,COT!$A:$A,YEAR(daily!$A3269),COT!$B:$B,WEEKNUM(daily!$A3269))</f>
        <v>162</v>
      </c>
      <c r="Y3269">
        <f>SUMIFS(COT!P:P,COT!$A:$A,YEAR(daily!$A3269),COT!$B:$B,WEEKNUM(daily!$A3269))</f>
        <v>87</v>
      </c>
      <c r="Z3269">
        <f>SUMIFS(COT!Q:Q,COT!$A:$A,YEAR(daily!$A3269),COT!$B:$B,WEEKNUM(daily!$A3269))</f>
        <v>105</v>
      </c>
      <c r="AA3269">
        <f>SUMIFS(Saudi!B:B,Saudi!$A:$A,YEAR(daily!$A3269))</f>
        <v>1156.3610000000001</v>
      </c>
      <c r="AB3269">
        <f>SUMIFS(Saudi!C:C,Saudi!$A:$A,YEAR(daily!$A3269))</f>
        <v>994.73400000000004</v>
      </c>
      <c r="AC3269">
        <f>SUMIFS(Saudi!F:F,Saudi!$A:$A,YEAR(daily!$A3269))</f>
        <v>4270920</v>
      </c>
      <c r="AD3269">
        <f>SUMIFS(Saudi!G:G,Saudi!$A:$A,YEAR(daily!$A3269))</f>
        <v>97.968799186701915</v>
      </c>
      <c r="AE3269">
        <f>SUMIFS(Saudi!H:H,Saudi!$A:$A,YEAR(daily!$A3269))</f>
        <v>418416903.82246894</v>
      </c>
      <c r="AF3269" s="5">
        <f t="shared" si="144"/>
        <v>2</v>
      </c>
      <c r="AG3269" s="5">
        <f t="shared" si="145"/>
        <v>2013</v>
      </c>
    </row>
    <row r="3270" spans="1:33">
      <c r="A3270" s="3">
        <v>41332</v>
      </c>
      <c r="B3270" s="1">
        <v>274365</v>
      </c>
      <c r="C3270" s="1">
        <v>154114</v>
      </c>
      <c r="D3270" s="1">
        <v>123590</v>
      </c>
      <c r="E3270" s="1">
        <v>92.76</v>
      </c>
      <c r="F3270" s="1">
        <v>93.52</v>
      </c>
      <c r="G3270" s="1">
        <v>93.78</v>
      </c>
      <c r="H3270" s="2">
        <v>54.2</v>
      </c>
      <c r="I3270" s="2">
        <v>30.7</v>
      </c>
      <c r="J3270" s="2">
        <v>91.2</v>
      </c>
      <c r="K3270" s="2">
        <v>92.2</v>
      </c>
      <c r="L3270">
        <f>SUMIFS(US!B:B,US!$D:$D,YEAR(daily!$A3270),US!$E:$E,MONTH(daily!$A3270))</f>
        <v>11639</v>
      </c>
      <c r="M3270">
        <f>SUMIFS(US!C:C,US!$D:$D,YEAR(daily!$A3270),US!$E:$E,MONTH(daily!$A3270))</f>
        <v>18643</v>
      </c>
      <c r="N3270">
        <f>SUMIFS(COT!E:E,COT!$A:$A,YEAR(daily!$A3270),COT!$B:$B,WEEKNUM(daily!$A3270))</f>
        <v>1654089</v>
      </c>
      <c r="O3270">
        <f>SUMIFS(COT!F:F,COT!$A:$A,YEAR(daily!$A3270),COT!$B:$B,WEEKNUM(daily!$A3270))</f>
        <v>374809</v>
      </c>
      <c r="P3270">
        <f>SUMIFS(COT!G:G,COT!$A:$A,YEAR(daily!$A3270),COT!$B:$B,WEEKNUM(daily!$A3270))</f>
        <v>138711</v>
      </c>
      <c r="Q3270">
        <f>SUMIFS(COT!H:H,COT!$A:$A,YEAR(daily!$A3270),COT!$B:$B,WEEKNUM(daily!$A3270))</f>
        <v>615128</v>
      </c>
      <c r="R3270">
        <f>SUMIFS(COT!I:I,COT!$A:$A,YEAR(daily!$A3270),COT!$B:$B,WEEKNUM(daily!$A3270))</f>
        <v>585293</v>
      </c>
      <c r="S3270">
        <f>SUMIFS(COT!J:J,COT!$A:$A,YEAR(daily!$A3270),COT!$B:$B,WEEKNUM(daily!$A3270))</f>
        <v>833573</v>
      </c>
      <c r="T3270">
        <f>SUMIFS(COT!K:K,COT!$A:$A,YEAR(daily!$A3270),COT!$B:$B,WEEKNUM(daily!$A3270))</f>
        <v>78859</v>
      </c>
      <c r="U3270">
        <f>SUMIFS(COT!L:L,COT!$A:$A,YEAR(daily!$A3270),COT!$B:$B,WEEKNUM(daily!$A3270))</f>
        <v>66677</v>
      </c>
      <c r="V3270">
        <f>SUMIFS(COT!M:M,COT!$A:$A,YEAR(daily!$A3270),COT!$B:$B,WEEKNUM(daily!$A3270))</f>
        <v>119</v>
      </c>
      <c r="W3270">
        <f>SUMIFS(COT!N:N,COT!$A:$A,YEAR(daily!$A3270),COT!$B:$B,WEEKNUM(daily!$A3270))</f>
        <v>97</v>
      </c>
      <c r="X3270">
        <f>SUMIFS(COT!O:O,COT!$A:$A,YEAR(daily!$A3270),COT!$B:$B,WEEKNUM(daily!$A3270))</f>
        <v>162</v>
      </c>
      <c r="Y3270">
        <f>SUMIFS(COT!P:P,COT!$A:$A,YEAR(daily!$A3270),COT!$B:$B,WEEKNUM(daily!$A3270))</f>
        <v>87</v>
      </c>
      <c r="Z3270">
        <f>SUMIFS(COT!Q:Q,COT!$A:$A,YEAR(daily!$A3270),COT!$B:$B,WEEKNUM(daily!$A3270))</f>
        <v>105</v>
      </c>
      <c r="AA3270">
        <f>SUMIFS(Saudi!B:B,Saudi!$A:$A,YEAR(daily!$A3270))</f>
        <v>1156.3610000000001</v>
      </c>
      <c r="AB3270">
        <f>SUMIFS(Saudi!C:C,Saudi!$A:$A,YEAR(daily!$A3270))</f>
        <v>994.73400000000004</v>
      </c>
      <c r="AC3270">
        <f>SUMIFS(Saudi!F:F,Saudi!$A:$A,YEAR(daily!$A3270))</f>
        <v>4270920</v>
      </c>
      <c r="AD3270">
        <f>SUMIFS(Saudi!G:G,Saudi!$A:$A,YEAR(daily!$A3270))</f>
        <v>97.968799186701915</v>
      </c>
      <c r="AE3270">
        <f>SUMIFS(Saudi!H:H,Saudi!$A:$A,YEAR(daily!$A3270))</f>
        <v>418416903.82246894</v>
      </c>
      <c r="AF3270" s="5">
        <f t="shared" si="144"/>
        <v>2</v>
      </c>
      <c r="AG3270" s="5">
        <f t="shared" si="145"/>
        <v>2013</v>
      </c>
    </row>
    <row r="3271" spans="1:33">
      <c r="A3271" s="3">
        <v>41333</v>
      </c>
      <c r="B3271" s="1">
        <v>267936</v>
      </c>
      <c r="C3271" s="1">
        <v>154429</v>
      </c>
      <c r="D3271" s="1">
        <v>123228</v>
      </c>
      <c r="E3271" s="1">
        <v>92.05</v>
      </c>
      <c r="F3271" s="1">
        <v>92.84</v>
      </c>
      <c r="G3271" s="1">
        <v>93.11</v>
      </c>
      <c r="H3271" s="2">
        <v>54.2</v>
      </c>
      <c r="I3271" s="2">
        <v>30.7</v>
      </c>
      <c r="J3271" s="2">
        <v>91.2</v>
      </c>
      <c r="K3271" s="2">
        <v>92.2</v>
      </c>
      <c r="L3271">
        <f>SUMIFS(US!B:B,US!$D:$D,YEAR(daily!$A3271),US!$E:$E,MONTH(daily!$A3271))</f>
        <v>11639</v>
      </c>
      <c r="M3271">
        <f>SUMIFS(US!C:C,US!$D:$D,YEAR(daily!$A3271),US!$E:$E,MONTH(daily!$A3271))</f>
        <v>18643</v>
      </c>
      <c r="N3271">
        <f>SUMIFS(COT!E:E,COT!$A:$A,YEAR(daily!$A3271),COT!$B:$B,WEEKNUM(daily!$A3271))</f>
        <v>1654089</v>
      </c>
      <c r="O3271">
        <f>SUMIFS(COT!F:F,COT!$A:$A,YEAR(daily!$A3271),COT!$B:$B,WEEKNUM(daily!$A3271))</f>
        <v>374809</v>
      </c>
      <c r="P3271">
        <f>SUMIFS(COT!G:G,COT!$A:$A,YEAR(daily!$A3271),COT!$B:$B,WEEKNUM(daily!$A3271))</f>
        <v>138711</v>
      </c>
      <c r="Q3271">
        <f>SUMIFS(COT!H:H,COT!$A:$A,YEAR(daily!$A3271),COT!$B:$B,WEEKNUM(daily!$A3271))</f>
        <v>615128</v>
      </c>
      <c r="R3271">
        <f>SUMIFS(COT!I:I,COT!$A:$A,YEAR(daily!$A3271),COT!$B:$B,WEEKNUM(daily!$A3271))</f>
        <v>585293</v>
      </c>
      <c r="S3271">
        <f>SUMIFS(COT!J:J,COT!$A:$A,YEAR(daily!$A3271),COT!$B:$B,WEEKNUM(daily!$A3271))</f>
        <v>833573</v>
      </c>
      <c r="T3271">
        <f>SUMIFS(COT!K:K,COT!$A:$A,YEAR(daily!$A3271),COT!$B:$B,WEEKNUM(daily!$A3271))</f>
        <v>78859</v>
      </c>
      <c r="U3271">
        <f>SUMIFS(COT!L:L,COT!$A:$A,YEAR(daily!$A3271),COT!$B:$B,WEEKNUM(daily!$A3271))</f>
        <v>66677</v>
      </c>
      <c r="V3271">
        <f>SUMIFS(COT!M:M,COT!$A:$A,YEAR(daily!$A3271),COT!$B:$B,WEEKNUM(daily!$A3271))</f>
        <v>119</v>
      </c>
      <c r="W3271">
        <f>SUMIFS(COT!N:N,COT!$A:$A,YEAR(daily!$A3271),COT!$B:$B,WEEKNUM(daily!$A3271))</f>
        <v>97</v>
      </c>
      <c r="X3271">
        <f>SUMIFS(COT!O:O,COT!$A:$A,YEAR(daily!$A3271),COT!$B:$B,WEEKNUM(daily!$A3271))</f>
        <v>162</v>
      </c>
      <c r="Y3271">
        <f>SUMIFS(COT!P:P,COT!$A:$A,YEAR(daily!$A3271),COT!$B:$B,WEEKNUM(daily!$A3271))</f>
        <v>87</v>
      </c>
      <c r="Z3271">
        <f>SUMIFS(COT!Q:Q,COT!$A:$A,YEAR(daily!$A3271),COT!$B:$B,WEEKNUM(daily!$A3271))</f>
        <v>105</v>
      </c>
      <c r="AA3271">
        <f>SUMIFS(Saudi!B:B,Saudi!$A:$A,YEAR(daily!$A3271))</f>
        <v>1156.3610000000001</v>
      </c>
      <c r="AB3271">
        <f>SUMIFS(Saudi!C:C,Saudi!$A:$A,YEAR(daily!$A3271))</f>
        <v>994.73400000000004</v>
      </c>
      <c r="AC3271">
        <f>SUMIFS(Saudi!F:F,Saudi!$A:$A,YEAR(daily!$A3271))</f>
        <v>4270920</v>
      </c>
      <c r="AD3271">
        <f>SUMIFS(Saudi!G:G,Saudi!$A:$A,YEAR(daily!$A3271))</f>
        <v>97.968799186701915</v>
      </c>
      <c r="AE3271">
        <f>SUMIFS(Saudi!H:H,Saudi!$A:$A,YEAR(daily!$A3271))</f>
        <v>418416903.82246894</v>
      </c>
      <c r="AF3271" s="5">
        <f t="shared" si="144"/>
        <v>2</v>
      </c>
      <c r="AG3271" s="5">
        <f t="shared" si="145"/>
        <v>2013</v>
      </c>
    </row>
    <row r="3272" spans="1:33">
      <c r="A3272" s="3">
        <v>41334</v>
      </c>
      <c r="B3272" s="1">
        <v>259321</v>
      </c>
      <c r="C3272" s="1">
        <v>156431</v>
      </c>
      <c r="D3272" s="1">
        <v>125320</v>
      </c>
      <c r="E3272" s="1">
        <v>90.68</v>
      </c>
      <c r="F3272" s="1">
        <v>91.55</v>
      </c>
      <c r="G3272" s="1">
        <v>91.86</v>
      </c>
      <c r="H3272" s="2">
        <v>53.7</v>
      </c>
      <c r="I3272" s="2">
        <v>30.5</v>
      </c>
      <c r="J3272" s="2">
        <v>90.3</v>
      </c>
      <c r="K3272" s="2">
        <v>90.8</v>
      </c>
      <c r="L3272">
        <f>SUMIFS(US!B:B,US!$D:$D,YEAR(daily!$A3272),US!$E:$E,MONTH(daily!$A3272))</f>
        <v>11793</v>
      </c>
      <c r="M3272">
        <f>SUMIFS(US!C:C,US!$D:$D,YEAR(daily!$A3272),US!$E:$E,MONTH(daily!$A3272))</f>
        <v>18531</v>
      </c>
      <c r="N3272">
        <f>SUMIFS(COT!E:E,COT!$A:$A,YEAR(daily!$A3272),COT!$B:$B,WEEKNUM(daily!$A3272))</f>
        <v>1654089</v>
      </c>
      <c r="O3272">
        <f>SUMIFS(COT!F:F,COT!$A:$A,YEAR(daily!$A3272),COT!$B:$B,WEEKNUM(daily!$A3272))</f>
        <v>374809</v>
      </c>
      <c r="P3272">
        <f>SUMIFS(COT!G:G,COT!$A:$A,YEAR(daily!$A3272),COT!$B:$B,WEEKNUM(daily!$A3272))</f>
        <v>138711</v>
      </c>
      <c r="Q3272">
        <f>SUMIFS(COT!H:H,COT!$A:$A,YEAR(daily!$A3272),COT!$B:$B,WEEKNUM(daily!$A3272))</f>
        <v>615128</v>
      </c>
      <c r="R3272">
        <f>SUMIFS(COT!I:I,COT!$A:$A,YEAR(daily!$A3272),COT!$B:$B,WEEKNUM(daily!$A3272))</f>
        <v>585293</v>
      </c>
      <c r="S3272">
        <f>SUMIFS(COT!J:J,COT!$A:$A,YEAR(daily!$A3272),COT!$B:$B,WEEKNUM(daily!$A3272))</f>
        <v>833573</v>
      </c>
      <c r="T3272">
        <f>SUMIFS(COT!K:K,COT!$A:$A,YEAR(daily!$A3272),COT!$B:$B,WEEKNUM(daily!$A3272))</f>
        <v>78859</v>
      </c>
      <c r="U3272">
        <f>SUMIFS(COT!L:L,COT!$A:$A,YEAR(daily!$A3272),COT!$B:$B,WEEKNUM(daily!$A3272))</f>
        <v>66677</v>
      </c>
      <c r="V3272">
        <f>SUMIFS(COT!M:M,COT!$A:$A,YEAR(daily!$A3272),COT!$B:$B,WEEKNUM(daily!$A3272))</f>
        <v>119</v>
      </c>
      <c r="W3272">
        <f>SUMIFS(COT!N:N,COT!$A:$A,YEAR(daily!$A3272),COT!$B:$B,WEEKNUM(daily!$A3272))</f>
        <v>97</v>
      </c>
      <c r="X3272">
        <f>SUMIFS(COT!O:O,COT!$A:$A,YEAR(daily!$A3272),COT!$B:$B,WEEKNUM(daily!$A3272))</f>
        <v>162</v>
      </c>
      <c r="Y3272">
        <f>SUMIFS(COT!P:P,COT!$A:$A,YEAR(daily!$A3272),COT!$B:$B,WEEKNUM(daily!$A3272))</f>
        <v>87</v>
      </c>
      <c r="Z3272">
        <f>SUMIFS(COT!Q:Q,COT!$A:$A,YEAR(daily!$A3272),COT!$B:$B,WEEKNUM(daily!$A3272))</f>
        <v>105</v>
      </c>
      <c r="AA3272">
        <f>SUMIFS(Saudi!B:B,Saudi!$A:$A,YEAR(daily!$A3272))</f>
        <v>1156.3610000000001</v>
      </c>
      <c r="AB3272">
        <f>SUMIFS(Saudi!C:C,Saudi!$A:$A,YEAR(daily!$A3272))</f>
        <v>994.73400000000004</v>
      </c>
      <c r="AC3272">
        <f>SUMIFS(Saudi!F:F,Saudi!$A:$A,YEAR(daily!$A3272))</f>
        <v>4270920</v>
      </c>
      <c r="AD3272">
        <f>SUMIFS(Saudi!G:G,Saudi!$A:$A,YEAR(daily!$A3272))</f>
        <v>97.968799186701915</v>
      </c>
      <c r="AE3272">
        <f>SUMIFS(Saudi!H:H,Saudi!$A:$A,YEAR(daily!$A3272))</f>
        <v>418416903.82246894</v>
      </c>
      <c r="AF3272" s="5">
        <f t="shared" si="144"/>
        <v>3</v>
      </c>
      <c r="AG3272" s="5">
        <f t="shared" si="145"/>
        <v>2013</v>
      </c>
    </row>
    <row r="3273" spans="1:33">
      <c r="A3273" s="3">
        <v>41337</v>
      </c>
      <c r="B3273" s="1">
        <v>245818</v>
      </c>
      <c r="C3273" s="1">
        <v>159172</v>
      </c>
      <c r="D3273" s="1">
        <v>124572</v>
      </c>
      <c r="E3273" s="1">
        <v>90.12</v>
      </c>
      <c r="F3273" s="1">
        <v>90.99</v>
      </c>
      <c r="G3273" s="1">
        <v>91.3</v>
      </c>
      <c r="H3273" s="2">
        <v>53.7</v>
      </c>
      <c r="I3273" s="2">
        <v>30.5</v>
      </c>
      <c r="J3273" s="2">
        <v>90.3</v>
      </c>
      <c r="K3273" s="2">
        <v>90.8</v>
      </c>
      <c r="L3273">
        <f>SUMIFS(US!B:B,US!$D:$D,YEAR(daily!$A3273),US!$E:$E,MONTH(daily!$A3273))</f>
        <v>11793</v>
      </c>
      <c r="M3273">
        <f>SUMIFS(US!C:C,US!$D:$D,YEAR(daily!$A3273),US!$E:$E,MONTH(daily!$A3273))</f>
        <v>18531</v>
      </c>
      <c r="N3273">
        <f>SUMIFS(COT!E:E,COT!$A:$A,YEAR(daily!$A3273),COT!$B:$B,WEEKNUM(daily!$A3273))</f>
        <v>1710526</v>
      </c>
      <c r="O3273">
        <f>SUMIFS(COT!F:F,COT!$A:$A,YEAR(daily!$A3273),COT!$B:$B,WEEKNUM(daily!$A3273))</f>
        <v>380407</v>
      </c>
      <c r="P3273">
        <f>SUMIFS(COT!G:G,COT!$A:$A,YEAR(daily!$A3273),COT!$B:$B,WEEKNUM(daily!$A3273))</f>
        <v>144667</v>
      </c>
      <c r="Q3273">
        <f>SUMIFS(COT!H:H,COT!$A:$A,YEAR(daily!$A3273),COT!$B:$B,WEEKNUM(daily!$A3273))</f>
        <v>636249</v>
      </c>
      <c r="R3273">
        <f>SUMIFS(COT!I:I,COT!$A:$A,YEAR(daily!$A3273),COT!$B:$B,WEEKNUM(daily!$A3273))</f>
        <v>610227</v>
      </c>
      <c r="S3273">
        <f>SUMIFS(COT!J:J,COT!$A:$A,YEAR(daily!$A3273),COT!$B:$B,WEEKNUM(daily!$A3273))</f>
        <v>840541</v>
      </c>
      <c r="T3273">
        <f>SUMIFS(COT!K:K,COT!$A:$A,YEAR(daily!$A3273),COT!$B:$B,WEEKNUM(daily!$A3273))</f>
        <v>83643</v>
      </c>
      <c r="U3273">
        <f>SUMIFS(COT!L:L,COT!$A:$A,YEAR(daily!$A3273),COT!$B:$B,WEEKNUM(daily!$A3273))</f>
        <v>89069</v>
      </c>
      <c r="V3273">
        <f>SUMIFS(COT!M:M,COT!$A:$A,YEAR(daily!$A3273),COT!$B:$B,WEEKNUM(daily!$A3273))</f>
        <v>118</v>
      </c>
      <c r="W3273">
        <f>SUMIFS(COT!N:N,COT!$A:$A,YEAR(daily!$A3273),COT!$B:$B,WEEKNUM(daily!$A3273))</f>
        <v>90</v>
      </c>
      <c r="X3273">
        <f>SUMIFS(COT!O:O,COT!$A:$A,YEAR(daily!$A3273),COT!$B:$B,WEEKNUM(daily!$A3273))</f>
        <v>163</v>
      </c>
      <c r="Y3273">
        <f>SUMIFS(COT!P:P,COT!$A:$A,YEAR(daily!$A3273),COT!$B:$B,WEEKNUM(daily!$A3273))</f>
        <v>82</v>
      </c>
      <c r="Z3273">
        <f>SUMIFS(COT!Q:Q,COT!$A:$A,YEAR(daily!$A3273),COT!$B:$B,WEEKNUM(daily!$A3273))</f>
        <v>101</v>
      </c>
      <c r="AA3273">
        <f>SUMIFS(Saudi!B:B,Saudi!$A:$A,YEAR(daily!$A3273))</f>
        <v>1156.3610000000001</v>
      </c>
      <c r="AB3273">
        <f>SUMIFS(Saudi!C:C,Saudi!$A:$A,YEAR(daily!$A3273))</f>
        <v>994.73400000000004</v>
      </c>
      <c r="AC3273">
        <f>SUMIFS(Saudi!F:F,Saudi!$A:$A,YEAR(daily!$A3273))</f>
        <v>4270920</v>
      </c>
      <c r="AD3273">
        <f>SUMIFS(Saudi!G:G,Saudi!$A:$A,YEAR(daily!$A3273))</f>
        <v>97.968799186701915</v>
      </c>
      <c r="AE3273">
        <f>SUMIFS(Saudi!H:H,Saudi!$A:$A,YEAR(daily!$A3273))</f>
        <v>418416903.82246894</v>
      </c>
      <c r="AF3273" s="5">
        <f t="shared" si="144"/>
        <v>3</v>
      </c>
      <c r="AG3273" s="5">
        <f t="shared" si="145"/>
        <v>2013</v>
      </c>
    </row>
    <row r="3274" spans="1:33">
      <c r="A3274" s="3">
        <v>41338</v>
      </c>
      <c r="B3274" s="1">
        <v>244859</v>
      </c>
      <c r="C3274" s="1">
        <v>162297</v>
      </c>
      <c r="D3274" s="1">
        <v>129374</v>
      </c>
      <c r="E3274" s="1">
        <v>90.82</v>
      </c>
      <c r="F3274" s="1">
        <v>91.69</v>
      </c>
      <c r="G3274" s="1">
        <v>92</v>
      </c>
      <c r="H3274" s="2">
        <v>53.7</v>
      </c>
      <c r="I3274" s="2">
        <v>30.5</v>
      </c>
      <c r="J3274" s="2">
        <v>90.3</v>
      </c>
      <c r="K3274" s="2">
        <v>90.8</v>
      </c>
      <c r="L3274">
        <f>SUMIFS(US!B:B,US!$D:$D,YEAR(daily!$A3274),US!$E:$E,MONTH(daily!$A3274))</f>
        <v>11793</v>
      </c>
      <c r="M3274">
        <f>SUMIFS(US!C:C,US!$D:$D,YEAR(daily!$A3274),US!$E:$E,MONTH(daily!$A3274))</f>
        <v>18531</v>
      </c>
      <c r="N3274">
        <f>SUMIFS(COT!E:E,COT!$A:$A,YEAR(daily!$A3274),COT!$B:$B,WEEKNUM(daily!$A3274))</f>
        <v>1710526</v>
      </c>
      <c r="O3274">
        <f>SUMIFS(COT!F:F,COT!$A:$A,YEAR(daily!$A3274),COT!$B:$B,WEEKNUM(daily!$A3274))</f>
        <v>380407</v>
      </c>
      <c r="P3274">
        <f>SUMIFS(COT!G:G,COT!$A:$A,YEAR(daily!$A3274),COT!$B:$B,WEEKNUM(daily!$A3274))</f>
        <v>144667</v>
      </c>
      <c r="Q3274">
        <f>SUMIFS(COT!H:H,COT!$A:$A,YEAR(daily!$A3274),COT!$B:$B,WEEKNUM(daily!$A3274))</f>
        <v>636249</v>
      </c>
      <c r="R3274">
        <f>SUMIFS(COT!I:I,COT!$A:$A,YEAR(daily!$A3274),COT!$B:$B,WEEKNUM(daily!$A3274))</f>
        <v>610227</v>
      </c>
      <c r="S3274">
        <f>SUMIFS(COT!J:J,COT!$A:$A,YEAR(daily!$A3274),COT!$B:$B,WEEKNUM(daily!$A3274))</f>
        <v>840541</v>
      </c>
      <c r="T3274">
        <f>SUMIFS(COT!K:K,COT!$A:$A,YEAR(daily!$A3274),COT!$B:$B,WEEKNUM(daily!$A3274))</f>
        <v>83643</v>
      </c>
      <c r="U3274">
        <f>SUMIFS(COT!L:L,COT!$A:$A,YEAR(daily!$A3274),COT!$B:$B,WEEKNUM(daily!$A3274))</f>
        <v>89069</v>
      </c>
      <c r="V3274">
        <f>SUMIFS(COT!M:M,COT!$A:$A,YEAR(daily!$A3274),COT!$B:$B,WEEKNUM(daily!$A3274))</f>
        <v>118</v>
      </c>
      <c r="W3274">
        <f>SUMIFS(COT!N:N,COT!$A:$A,YEAR(daily!$A3274),COT!$B:$B,WEEKNUM(daily!$A3274))</f>
        <v>90</v>
      </c>
      <c r="X3274">
        <f>SUMIFS(COT!O:O,COT!$A:$A,YEAR(daily!$A3274),COT!$B:$B,WEEKNUM(daily!$A3274))</f>
        <v>163</v>
      </c>
      <c r="Y3274">
        <f>SUMIFS(COT!P:P,COT!$A:$A,YEAR(daily!$A3274),COT!$B:$B,WEEKNUM(daily!$A3274))</f>
        <v>82</v>
      </c>
      <c r="Z3274">
        <f>SUMIFS(COT!Q:Q,COT!$A:$A,YEAR(daily!$A3274),COT!$B:$B,WEEKNUM(daily!$A3274))</f>
        <v>101</v>
      </c>
      <c r="AA3274">
        <f>SUMIFS(Saudi!B:B,Saudi!$A:$A,YEAR(daily!$A3274))</f>
        <v>1156.3610000000001</v>
      </c>
      <c r="AB3274">
        <f>SUMIFS(Saudi!C:C,Saudi!$A:$A,YEAR(daily!$A3274))</f>
        <v>994.73400000000004</v>
      </c>
      <c r="AC3274">
        <f>SUMIFS(Saudi!F:F,Saudi!$A:$A,YEAR(daily!$A3274))</f>
        <v>4270920</v>
      </c>
      <c r="AD3274">
        <f>SUMIFS(Saudi!G:G,Saudi!$A:$A,YEAR(daily!$A3274))</f>
        <v>97.968799186701915</v>
      </c>
      <c r="AE3274">
        <f>SUMIFS(Saudi!H:H,Saudi!$A:$A,YEAR(daily!$A3274))</f>
        <v>418416903.82246894</v>
      </c>
      <c r="AF3274" s="5">
        <f t="shared" si="144"/>
        <v>3</v>
      </c>
      <c r="AG3274" s="5">
        <f t="shared" si="145"/>
        <v>2013</v>
      </c>
    </row>
    <row r="3275" spans="1:33">
      <c r="A3275" s="3">
        <v>41339</v>
      </c>
      <c r="B3275" s="1">
        <v>219779</v>
      </c>
      <c r="C3275" s="1">
        <v>167410</v>
      </c>
      <c r="D3275" s="1">
        <v>130209</v>
      </c>
      <c r="E3275" s="1">
        <v>90.43</v>
      </c>
      <c r="F3275" s="1">
        <v>91.3</v>
      </c>
      <c r="G3275" s="1">
        <v>91.57</v>
      </c>
      <c r="H3275" s="2">
        <v>53.7</v>
      </c>
      <c r="I3275" s="2">
        <v>30.5</v>
      </c>
      <c r="J3275" s="2">
        <v>90.3</v>
      </c>
      <c r="K3275" s="2">
        <v>90.8</v>
      </c>
      <c r="L3275">
        <f>SUMIFS(US!B:B,US!$D:$D,YEAR(daily!$A3275),US!$E:$E,MONTH(daily!$A3275))</f>
        <v>11793</v>
      </c>
      <c r="M3275">
        <f>SUMIFS(US!C:C,US!$D:$D,YEAR(daily!$A3275),US!$E:$E,MONTH(daily!$A3275))</f>
        <v>18531</v>
      </c>
      <c r="N3275">
        <f>SUMIFS(COT!E:E,COT!$A:$A,YEAR(daily!$A3275),COT!$B:$B,WEEKNUM(daily!$A3275))</f>
        <v>1710526</v>
      </c>
      <c r="O3275">
        <f>SUMIFS(COT!F:F,COT!$A:$A,YEAR(daily!$A3275),COT!$B:$B,WEEKNUM(daily!$A3275))</f>
        <v>380407</v>
      </c>
      <c r="P3275">
        <f>SUMIFS(COT!G:G,COT!$A:$A,YEAR(daily!$A3275),COT!$B:$B,WEEKNUM(daily!$A3275))</f>
        <v>144667</v>
      </c>
      <c r="Q3275">
        <f>SUMIFS(COT!H:H,COT!$A:$A,YEAR(daily!$A3275),COT!$B:$B,WEEKNUM(daily!$A3275))</f>
        <v>636249</v>
      </c>
      <c r="R3275">
        <f>SUMIFS(COT!I:I,COT!$A:$A,YEAR(daily!$A3275),COT!$B:$B,WEEKNUM(daily!$A3275))</f>
        <v>610227</v>
      </c>
      <c r="S3275">
        <f>SUMIFS(COT!J:J,COT!$A:$A,YEAR(daily!$A3275),COT!$B:$B,WEEKNUM(daily!$A3275))</f>
        <v>840541</v>
      </c>
      <c r="T3275">
        <f>SUMIFS(COT!K:K,COT!$A:$A,YEAR(daily!$A3275),COT!$B:$B,WEEKNUM(daily!$A3275))</f>
        <v>83643</v>
      </c>
      <c r="U3275">
        <f>SUMIFS(COT!L:L,COT!$A:$A,YEAR(daily!$A3275),COT!$B:$B,WEEKNUM(daily!$A3275))</f>
        <v>89069</v>
      </c>
      <c r="V3275">
        <f>SUMIFS(COT!M:M,COT!$A:$A,YEAR(daily!$A3275),COT!$B:$B,WEEKNUM(daily!$A3275))</f>
        <v>118</v>
      </c>
      <c r="W3275">
        <f>SUMIFS(COT!N:N,COT!$A:$A,YEAR(daily!$A3275),COT!$B:$B,WEEKNUM(daily!$A3275))</f>
        <v>90</v>
      </c>
      <c r="X3275">
        <f>SUMIFS(COT!O:O,COT!$A:$A,YEAR(daily!$A3275),COT!$B:$B,WEEKNUM(daily!$A3275))</f>
        <v>163</v>
      </c>
      <c r="Y3275">
        <f>SUMIFS(COT!P:P,COT!$A:$A,YEAR(daily!$A3275),COT!$B:$B,WEEKNUM(daily!$A3275))</f>
        <v>82</v>
      </c>
      <c r="Z3275">
        <f>SUMIFS(COT!Q:Q,COT!$A:$A,YEAR(daily!$A3275),COT!$B:$B,WEEKNUM(daily!$A3275))</f>
        <v>101</v>
      </c>
      <c r="AA3275">
        <f>SUMIFS(Saudi!B:B,Saudi!$A:$A,YEAR(daily!$A3275))</f>
        <v>1156.3610000000001</v>
      </c>
      <c r="AB3275">
        <f>SUMIFS(Saudi!C:C,Saudi!$A:$A,YEAR(daily!$A3275))</f>
        <v>994.73400000000004</v>
      </c>
      <c r="AC3275">
        <f>SUMIFS(Saudi!F:F,Saudi!$A:$A,YEAR(daily!$A3275))</f>
        <v>4270920</v>
      </c>
      <c r="AD3275">
        <f>SUMIFS(Saudi!G:G,Saudi!$A:$A,YEAR(daily!$A3275))</f>
        <v>97.968799186701915</v>
      </c>
      <c r="AE3275">
        <f>SUMIFS(Saudi!H:H,Saudi!$A:$A,YEAR(daily!$A3275))</f>
        <v>418416903.82246894</v>
      </c>
      <c r="AF3275" s="5">
        <f t="shared" si="144"/>
        <v>3</v>
      </c>
      <c r="AG3275" s="5">
        <f t="shared" si="145"/>
        <v>2013</v>
      </c>
    </row>
    <row r="3276" spans="1:33">
      <c r="A3276" s="3">
        <v>41340</v>
      </c>
      <c r="B3276" s="1">
        <v>196010</v>
      </c>
      <c r="C3276" s="1">
        <v>170899</v>
      </c>
      <c r="D3276" s="1">
        <v>129062</v>
      </c>
      <c r="E3276" s="1">
        <v>91.56</v>
      </c>
      <c r="F3276" s="1">
        <v>92.4</v>
      </c>
      <c r="G3276" s="1">
        <v>92.62</v>
      </c>
      <c r="H3276" s="2">
        <v>53.7</v>
      </c>
      <c r="I3276" s="2">
        <v>30.5</v>
      </c>
      <c r="J3276" s="2">
        <v>90.3</v>
      </c>
      <c r="K3276" s="2">
        <v>90.8</v>
      </c>
      <c r="L3276">
        <f>SUMIFS(US!B:B,US!$D:$D,YEAR(daily!$A3276),US!$E:$E,MONTH(daily!$A3276))</f>
        <v>11793</v>
      </c>
      <c r="M3276">
        <f>SUMIFS(US!C:C,US!$D:$D,YEAR(daily!$A3276),US!$E:$E,MONTH(daily!$A3276))</f>
        <v>18531</v>
      </c>
      <c r="N3276">
        <f>SUMIFS(COT!E:E,COT!$A:$A,YEAR(daily!$A3276),COT!$B:$B,WEEKNUM(daily!$A3276))</f>
        <v>1710526</v>
      </c>
      <c r="O3276">
        <f>SUMIFS(COT!F:F,COT!$A:$A,YEAR(daily!$A3276),COT!$B:$B,WEEKNUM(daily!$A3276))</f>
        <v>380407</v>
      </c>
      <c r="P3276">
        <f>SUMIFS(COT!G:G,COT!$A:$A,YEAR(daily!$A3276),COT!$B:$B,WEEKNUM(daily!$A3276))</f>
        <v>144667</v>
      </c>
      <c r="Q3276">
        <f>SUMIFS(COT!H:H,COT!$A:$A,YEAR(daily!$A3276),COT!$B:$B,WEEKNUM(daily!$A3276))</f>
        <v>636249</v>
      </c>
      <c r="R3276">
        <f>SUMIFS(COT!I:I,COT!$A:$A,YEAR(daily!$A3276),COT!$B:$B,WEEKNUM(daily!$A3276))</f>
        <v>610227</v>
      </c>
      <c r="S3276">
        <f>SUMIFS(COT!J:J,COT!$A:$A,YEAR(daily!$A3276),COT!$B:$B,WEEKNUM(daily!$A3276))</f>
        <v>840541</v>
      </c>
      <c r="T3276">
        <f>SUMIFS(COT!K:K,COT!$A:$A,YEAR(daily!$A3276),COT!$B:$B,WEEKNUM(daily!$A3276))</f>
        <v>83643</v>
      </c>
      <c r="U3276">
        <f>SUMIFS(COT!L:L,COT!$A:$A,YEAR(daily!$A3276),COT!$B:$B,WEEKNUM(daily!$A3276))</f>
        <v>89069</v>
      </c>
      <c r="V3276">
        <f>SUMIFS(COT!M:M,COT!$A:$A,YEAR(daily!$A3276),COT!$B:$B,WEEKNUM(daily!$A3276))</f>
        <v>118</v>
      </c>
      <c r="W3276">
        <f>SUMIFS(COT!N:N,COT!$A:$A,YEAR(daily!$A3276),COT!$B:$B,WEEKNUM(daily!$A3276))</f>
        <v>90</v>
      </c>
      <c r="X3276">
        <f>SUMIFS(COT!O:O,COT!$A:$A,YEAR(daily!$A3276),COT!$B:$B,WEEKNUM(daily!$A3276))</f>
        <v>163</v>
      </c>
      <c r="Y3276">
        <f>SUMIFS(COT!P:P,COT!$A:$A,YEAR(daily!$A3276),COT!$B:$B,WEEKNUM(daily!$A3276))</f>
        <v>82</v>
      </c>
      <c r="Z3276">
        <f>SUMIFS(COT!Q:Q,COT!$A:$A,YEAR(daily!$A3276),COT!$B:$B,WEEKNUM(daily!$A3276))</f>
        <v>101</v>
      </c>
      <c r="AA3276">
        <f>SUMIFS(Saudi!B:B,Saudi!$A:$A,YEAR(daily!$A3276))</f>
        <v>1156.3610000000001</v>
      </c>
      <c r="AB3276">
        <f>SUMIFS(Saudi!C:C,Saudi!$A:$A,YEAR(daily!$A3276))</f>
        <v>994.73400000000004</v>
      </c>
      <c r="AC3276">
        <f>SUMIFS(Saudi!F:F,Saudi!$A:$A,YEAR(daily!$A3276))</f>
        <v>4270920</v>
      </c>
      <c r="AD3276">
        <f>SUMIFS(Saudi!G:G,Saudi!$A:$A,YEAR(daily!$A3276))</f>
        <v>97.968799186701915</v>
      </c>
      <c r="AE3276">
        <f>SUMIFS(Saudi!H:H,Saudi!$A:$A,YEAR(daily!$A3276))</f>
        <v>418416903.82246894</v>
      </c>
      <c r="AF3276" s="5">
        <f t="shared" si="144"/>
        <v>3</v>
      </c>
      <c r="AG3276" s="5">
        <f t="shared" si="145"/>
        <v>2013</v>
      </c>
    </row>
    <row r="3277" spans="1:33">
      <c r="A3277" s="3">
        <v>41341</v>
      </c>
      <c r="B3277" s="1">
        <v>175175</v>
      </c>
      <c r="C3277" s="1">
        <v>172511</v>
      </c>
      <c r="D3277" s="1">
        <v>126314</v>
      </c>
      <c r="E3277" s="1">
        <v>91.95</v>
      </c>
      <c r="F3277" s="1">
        <v>92.79</v>
      </c>
      <c r="G3277" s="1">
        <v>93.01</v>
      </c>
      <c r="H3277" s="2">
        <v>53.7</v>
      </c>
      <c r="I3277" s="2">
        <v>30.5</v>
      </c>
      <c r="J3277" s="2">
        <v>90.3</v>
      </c>
      <c r="K3277" s="2">
        <v>90.8</v>
      </c>
      <c r="L3277">
        <f>SUMIFS(US!B:B,US!$D:$D,YEAR(daily!$A3277),US!$E:$E,MONTH(daily!$A3277))</f>
        <v>11793</v>
      </c>
      <c r="M3277">
        <f>SUMIFS(US!C:C,US!$D:$D,YEAR(daily!$A3277),US!$E:$E,MONTH(daily!$A3277))</f>
        <v>18531</v>
      </c>
      <c r="N3277">
        <f>SUMIFS(COT!E:E,COT!$A:$A,YEAR(daily!$A3277),COT!$B:$B,WEEKNUM(daily!$A3277))</f>
        <v>1710526</v>
      </c>
      <c r="O3277">
        <f>SUMIFS(COT!F:F,COT!$A:$A,YEAR(daily!$A3277),COT!$B:$B,WEEKNUM(daily!$A3277))</f>
        <v>380407</v>
      </c>
      <c r="P3277">
        <f>SUMIFS(COT!G:G,COT!$A:$A,YEAR(daily!$A3277),COT!$B:$B,WEEKNUM(daily!$A3277))</f>
        <v>144667</v>
      </c>
      <c r="Q3277">
        <f>SUMIFS(COT!H:H,COT!$A:$A,YEAR(daily!$A3277),COT!$B:$B,WEEKNUM(daily!$A3277))</f>
        <v>636249</v>
      </c>
      <c r="R3277">
        <f>SUMIFS(COT!I:I,COT!$A:$A,YEAR(daily!$A3277),COT!$B:$B,WEEKNUM(daily!$A3277))</f>
        <v>610227</v>
      </c>
      <c r="S3277">
        <f>SUMIFS(COT!J:J,COT!$A:$A,YEAR(daily!$A3277),COT!$B:$B,WEEKNUM(daily!$A3277))</f>
        <v>840541</v>
      </c>
      <c r="T3277">
        <f>SUMIFS(COT!K:K,COT!$A:$A,YEAR(daily!$A3277),COT!$B:$B,WEEKNUM(daily!$A3277))</f>
        <v>83643</v>
      </c>
      <c r="U3277">
        <f>SUMIFS(COT!L:L,COT!$A:$A,YEAR(daily!$A3277),COT!$B:$B,WEEKNUM(daily!$A3277))</f>
        <v>89069</v>
      </c>
      <c r="V3277">
        <f>SUMIFS(COT!M:M,COT!$A:$A,YEAR(daily!$A3277),COT!$B:$B,WEEKNUM(daily!$A3277))</f>
        <v>118</v>
      </c>
      <c r="W3277">
        <f>SUMIFS(COT!N:N,COT!$A:$A,YEAR(daily!$A3277),COT!$B:$B,WEEKNUM(daily!$A3277))</f>
        <v>90</v>
      </c>
      <c r="X3277">
        <f>SUMIFS(COT!O:O,COT!$A:$A,YEAR(daily!$A3277),COT!$B:$B,WEEKNUM(daily!$A3277))</f>
        <v>163</v>
      </c>
      <c r="Y3277">
        <f>SUMIFS(COT!P:P,COT!$A:$A,YEAR(daily!$A3277),COT!$B:$B,WEEKNUM(daily!$A3277))</f>
        <v>82</v>
      </c>
      <c r="Z3277">
        <f>SUMIFS(COT!Q:Q,COT!$A:$A,YEAR(daily!$A3277),COT!$B:$B,WEEKNUM(daily!$A3277))</f>
        <v>101</v>
      </c>
      <c r="AA3277">
        <f>SUMIFS(Saudi!B:B,Saudi!$A:$A,YEAR(daily!$A3277))</f>
        <v>1156.3610000000001</v>
      </c>
      <c r="AB3277">
        <f>SUMIFS(Saudi!C:C,Saudi!$A:$A,YEAR(daily!$A3277))</f>
        <v>994.73400000000004</v>
      </c>
      <c r="AC3277">
        <f>SUMIFS(Saudi!F:F,Saudi!$A:$A,YEAR(daily!$A3277))</f>
        <v>4270920</v>
      </c>
      <c r="AD3277">
        <f>SUMIFS(Saudi!G:G,Saudi!$A:$A,YEAR(daily!$A3277))</f>
        <v>97.968799186701915</v>
      </c>
      <c r="AE3277">
        <f>SUMIFS(Saudi!H:H,Saudi!$A:$A,YEAR(daily!$A3277))</f>
        <v>418416903.82246894</v>
      </c>
      <c r="AF3277" s="5">
        <f t="shared" si="144"/>
        <v>3</v>
      </c>
      <c r="AG3277" s="5">
        <f t="shared" si="145"/>
        <v>2013</v>
      </c>
    </row>
    <row r="3278" spans="1:33">
      <c r="A3278" s="3">
        <v>41344</v>
      </c>
      <c r="B3278" s="1">
        <v>160481</v>
      </c>
      <c r="C3278" s="1">
        <v>173796</v>
      </c>
      <c r="D3278" s="1">
        <v>126391</v>
      </c>
      <c r="E3278" s="1">
        <v>92.06</v>
      </c>
      <c r="F3278" s="1">
        <v>92.87</v>
      </c>
      <c r="G3278" s="1">
        <v>93.08</v>
      </c>
      <c r="H3278" s="2">
        <v>53.7</v>
      </c>
      <c r="I3278" s="2">
        <v>30.5</v>
      </c>
      <c r="J3278" s="2">
        <v>90.3</v>
      </c>
      <c r="K3278" s="2">
        <v>90.8</v>
      </c>
      <c r="L3278">
        <f>SUMIFS(US!B:B,US!$D:$D,YEAR(daily!$A3278),US!$E:$E,MONTH(daily!$A3278))</f>
        <v>11793</v>
      </c>
      <c r="M3278">
        <f>SUMIFS(US!C:C,US!$D:$D,YEAR(daily!$A3278),US!$E:$E,MONTH(daily!$A3278))</f>
        <v>18531</v>
      </c>
      <c r="N3278">
        <f>SUMIFS(COT!E:E,COT!$A:$A,YEAR(daily!$A3278),COT!$B:$B,WEEKNUM(daily!$A3278))</f>
        <v>1720024</v>
      </c>
      <c r="O3278">
        <f>SUMIFS(COT!F:F,COT!$A:$A,YEAR(daily!$A3278),COT!$B:$B,WEEKNUM(daily!$A3278))</f>
        <v>376467</v>
      </c>
      <c r="P3278">
        <f>SUMIFS(COT!G:G,COT!$A:$A,YEAR(daily!$A3278),COT!$B:$B,WEEKNUM(daily!$A3278))</f>
        <v>148272</v>
      </c>
      <c r="Q3278">
        <f>SUMIFS(COT!H:H,COT!$A:$A,YEAR(daily!$A3278),COT!$B:$B,WEEKNUM(daily!$A3278))</f>
        <v>660803</v>
      </c>
      <c r="R3278">
        <f>SUMIFS(COT!I:I,COT!$A:$A,YEAR(daily!$A3278),COT!$B:$B,WEEKNUM(daily!$A3278))</f>
        <v>600968</v>
      </c>
      <c r="S3278">
        <f>SUMIFS(COT!J:J,COT!$A:$A,YEAR(daily!$A3278),COT!$B:$B,WEEKNUM(daily!$A3278))</f>
        <v>826255</v>
      </c>
      <c r="T3278">
        <f>SUMIFS(COT!K:K,COT!$A:$A,YEAR(daily!$A3278),COT!$B:$B,WEEKNUM(daily!$A3278))</f>
        <v>81786</v>
      </c>
      <c r="U3278">
        <f>SUMIFS(COT!L:L,COT!$A:$A,YEAR(daily!$A3278),COT!$B:$B,WEEKNUM(daily!$A3278))</f>
        <v>84694</v>
      </c>
      <c r="V3278">
        <f>SUMIFS(COT!M:M,COT!$A:$A,YEAR(daily!$A3278),COT!$B:$B,WEEKNUM(daily!$A3278))</f>
        <v>121</v>
      </c>
      <c r="W3278">
        <f>SUMIFS(COT!N:N,COT!$A:$A,YEAR(daily!$A3278),COT!$B:$B,WEEKNUM(daily!$A3278))</f>
        <v>90</v>
      </c>
      <c r="X3278">
        <f>SUMIFS(COT!O:O,COT!$A:$A,YEAR(daily!$A3278),COT!$B:$B,WEEKNUM(daily!$A3278))</f>
        <v>170</v>
      </c>
      <c r="Y3278">
        <f>SUMIFS(COT!P:P,COT!$A:$A,YEAR(daily!$A3278),COT!$B:$B,WEEKNUM(daily!$A3278))</f>
        <v>85</v>
      </c>
      <c r="Z3278">
        <f>SUMIFS(COT!Q:Q,COT!$A:$A,YEAR(daily!$A3278),COT!$B:$B,WEEKNUM(daily!$A3278))</f>
        <v>99</v>
      </c>
      <c r="AA3278">
        <f>SUMIFS(Saudi!B:B,Saudi!$A:$A,YEAR(daily!$A3278))</f>
        <v>1156.3610000000001</v>
      </c>
      <c r="AB3278">
        <f>SUMIFS(Saudi!C:C,Saudi!$A:$A,YEAR(daily!$A3278))</f>
        <v>994.73400000000004</v>
      </c>
      <c r="AC3278">
        <f>SUMIFS(Saudi!F:F,Saudi!$A:$A,YEAR(daily!$A3278))</f>
        <v>4270920</v>
      </c>
      <c r="AD3278">
        <f>SUMIFS(Saudi!G:G,Saudi!$A:$A,YEAR(daily!$A3278))</f>
        <v>97.968799186701915</v>
      </c>
      <c r="AE3278">
        <f>SUMIFS(Saudi!H:H,Saudi!$A:$A,YEAR(daily!$A3278))</f>
        <v>418416903.82246894</v>
      </c>
      <c r="AF3278" s="5">
        <f t="shared" si="144"/>
        <v>3</v>
      </c>
      <c r="AG3278" s="5">
        <f t="shared" si="145"/>
        <v>2013</v>
      </c>
    </row>
    <row r="3279" spans="1:33">
      <c r="A3279" s="3">
        <v>41345</v>
      </c>
      <c r="B3279" s="1">
        <v>133929</v>
      </c>
      <c r="C3279" s="1">
        <v>174986</v>
      </c>
      <c r="D3279" s="1">
        <v>124236</v>
      </c>
      <c r="E3279" s="1">
        <v>92.54</v>
      </c>
      <c r="F3279" s="1">
        <v>93.2</v>
      </c>
      <c r="G3279" s="1">
        <v>93.37</v>
      </c>
      <c r="H3279" s="2">
        <v>53.7</v>
      </c>
      <c r="I3279" s="2">
        <v>30.5</v>
      </c>
      <c r="J3279" s="2">
        <v>90.3</v>
      </c>
      <c r="K3279" s="2">
        <v>90.8</v>
      </c>
      <c r="L3279">
        <f>SUMIFS(US!B:B,US!$D:$D,YEAR(daily!$A3279),US!$E:$E,MONTH(daily!$A3279))</f>
        <v>11793</v>
      </c>
      <c r="M3279">
        <f>SUMIFS(US!C:C,US!$D:$D,YEAR(daily!$A3279),US!$E:$E,MONTH(daily!$A3279))</f>
        <v>18531</v>
      </c>
      <c r="N3279">
        <f>SUMIFS(COT!E:E,COT!$A:$A,YEAR(daily!$A3279),COT!$B:$B,WEEKNUM(daily!$A3279))</f>
        <v>1720024</v>
      </c>
      <c r="O3279">
        <f>SUMIFS(COT!F:F,COT!$A:$A,YEAR(daily!$A3279),COT!$B:$B,WEEKNUM(daily!$A3279))</f>
        <v>376467</v>
      </c>
      <c r="P3279">
        <f>SUMIFS(COT!G:G,COT!$A:$A,YEAR(daily!$A3279),COT!$B:$B,WEEKNUM(daily!$A3279))</f>
        <v>148272</v>
      </c>
      <c r="Q3279">
        <f>SUMIFS(COT!H:H,COT!$A:$A,YEAR(daily!$A3279),COT!$B:$B,WEEKNUM(daily!$A3279))</f>
        <v>660803</v>
      </c>
      <c r="R3279">
        <f>SUMIFS(COT!I:I,COT!$A:$A,YEAR(daily!$A3279),COT!$B:$B,WEEKNUM(daily!$A3279))</f>
        <v>600968</v>
      </c>
      <c r="S3279">
        <f>SUMIFS(COT!J:J,COT!$A:$A,YEAR(daily!$A3279),COT!$B:$B,WEEKNUM(daily!$A3279))</f>
        <v>826255</v>
      </c>
      <c r="T3279">
        <f>SUMIFS(COT!K:K,COT!$A:$A,YEAR(daily!$A3279),COT!$B:$B,WEEKNUM(daily!$A3279))</f>
        <v>81786</v>
      </c>
      <c r="U3279">
        <f>SUMIFS(COT!L:L,COT!$A:$A,YEAR(daily!$A3279),COT!$B:$B,WEEKNUM(daily!$A3279))</f>
        <v>84694</v>
      </c>
      <c r="V3279">
        <f>SUMIFS(COT!M:M,COT!$A:$A,YEAR(daily!$A3279),COT!$B:$B,WEEKNUM(daily!$A3279))</f>
        <v>121</v>
      </c>
      <c r="W3279">
        <f>SUMIFS(COT!N:N,COT!$A:$A,YEAR(daily!$A3279),COT!$B:$B,WEEKNUM(daily!$A3279))</f>
        <v>90</v>
      </c>
      <c r="X3279">
        <f>SUMIFS(COT!O:O,COT!$A:$A,YEAR(daily!$A3279),COT!$B:$B,WEEKNUM(daily!$A3279))</f>
        <v>170</v>
      </c>
      <c r="Y3279">
        <f>SUMIFS(COT!P:P,COT!$A:$A,YEAR(daily!$A3279),COT!$B:$B,WEEKNUM(daily!$A3279))</f>
        <v>85</v>
      </c>
      <c r="Z3279">
        <f>SUMIFS(COT!Q:Q,COT!$A:$A,YEAR(daily!$A3279),COT!$B:$B,WEEKNUM(daily!$A3279))</f>
        <v>99</v>
      </c>
      <c r="AA3279">
        <f>SUMIFS(Saudi!B:B,Saudi!$A:$A,YEAR(daily!$A3279))</f>
        <v>1156.3610000000001</v>
      </c>
      <c r="AB3279">
        <f>SUMIFS(Saudi!C:C,Saudi!$A:$A,YEAR(daily!$A3279))</f>
        <v>994.73400000000004</v>
      </c>
      <c r="AC3279">
        <f>SUMIFS(Saudi!F:F,Saudi!$A:$A,YEAR(daily!$A3279))</f>
        <v>4270920</v>
      </c>
      <c r="AD3279">
        <f>SUMIFS(Saudi!G:G,Saudi!$A:$A,YEAR(daily!$A3279))</f>
        <v>97.968799186701915</v>
      </c>
      <c r="AE3279">
        <f>SUMIFS(Saudi!H:H,Saudi!$A:$A,YEAR(daily!$A3279))</f>
        <v>418416903.82246894</v>
      </c>
      <c r="AF3279" s="5">
        <f t="shared" si="144"/>
        <v>3</v>
      </c>
      <c r="AG3279" s="5">
        <f t="shared" si="145"/>
        <v>2013</v>
      </c>
    </row>
    <row r="3280" spans="1:33">
      <c r="A3280" s="3">
        <v>41346</v>
      </c>
      <c r="B3280" s="1">
        <v>112228</v>
      </c>
      <c r="C3280" s="1">
        <v>168701</v>
      </c>
      <c r="D3280" s="1">
        <v>121335</v>
      </c>
      <c r="E3280" s="1">
        <v>92.52</v>
      </c>
      <c r="F3280" s="1">
        <v>93.13</v>
      </c>
      <c r="G3280" s="1">
        <v>93.26</v>
      </c>
      <c r="H3280" s="2">
        <v>53.7</v>
      </c>
      <c r="I3280" s="2">
        <v>30.5</v>
      </c>
      <c r="J3280" s="2">
        <v>90.3</v>
      </c>
      <c r="K3280" s="2">
        <v>90.8</v>
      </c>
      <c r="L3280">
        <f>SUMIFS(US!B:B,US!$D:$D,YEAR(daily!$A3280),US!$E:$E,MONTH(daily!$A3280))</f>
        <v>11793</v>
      </c>
      <c r="M3280">
        <f>SUMIFS(US!C:C,US!$D:$D,YEAR(daily!$A3280),US!$E:$E,MONTH(daily!$A3280))</f>
        <v>18531</v>
      </c>
      <c r="N3280">
        <f>SUMIFS(COT!E:E,COT!$A:$A,YEAR(daily!$A3280),COT!$B:$B,WEEKNUM(daily!$A3280))</f>
        <v>1720024</v>
      </c>
      <c r="O3280">
        <f>SUMIFS(COT!F:F,COT!$A:$A,YEAR(daily!$A3280),COT!$B:$B,WEEKNUM(daily!$A3280))</f>
        <v>376467</v>
      </c>
      <c r="P3280">
        <f>SUMIFS(COT!G:G,COT!$A:$A,YEAR(daily!$A3280),COT!$B:$B,WEEKNUM(daily!$A3280))</f>
        <v>148272</v>
      </c>
      <c r="Q3280">
        <f>SUMIFS(COT!H:H,COT!$A:$A,YEAR(daily!$A3280),COT!$B:$B,WEEKNUM(daily!$A3280))</f>
        <v>660803</v>
      </c>
      <c r="R3280">
        <f>SUMIFS(COT!I:I,COT!$A:$A,YEAR(daily!$A3280),COT!$B:$B,WEEKNUM(daily!$A3280))</f>
        <v>600968</v>
      </c>
      <c r="S3280">
        <f>SUMIFS(COT!J:J,COT!$A:$A,YEAR(daily!$A3280),COT!$B:$B,WEEKNUM(daily!$A3280))</f>
        <v>826255</v>
      </c>
      <c r="T3280">
        <f>SUMIFS(COT!K:K,COT!$A:$A,YEAR(daily!$A3280),COT!$B:$B,WEEKNUM(daily!$A3280))</f>
        <v>81786</v>
      </c>
      <c r="U3280">
        <f>SUMIFS(COT!L:L,COT!$A:$A,YEAR(daily!$A3280),COT!$B:$B,WEEKNUM(daily!$A3280))</f>
        <v>84694</v>
      </c>
      <c r="V3280">
        <f>SUMIFS(COT!M:M,COT!$A:$A,YEAR(daily!$A3280),COT!$B:$B,WEEKNUM(daily!$A3280))</f>
        <v>121</v>
      </c>
      <c r="W3280">
        <f>SUMIFS(COT!N:N,COT!$A:$A,YEAR(daily!$A3280),COT!$B:$B,WEEKNUM(daily!$A3280))</f>
        <v>90</v>
      </c>
      <c r="X3280">
        <f>SUMIFS(COT!O:O,COT!$A:$A,YEAR(daily!$A3280),COT!$B:$B,WEEKNUM(daily!$A3280))</f>
        <v>170</v>
      </c>
      <c r="Y3280">
        <f>SUMIFS(COT!P:P,COT!$A:$A,YEAR(daily!$A3280),COT!$B:$B,WEEKNUM(daily!$A3280))</f>
        <v>85</v>
      </c>
      <c r="Z3280">
        <f>SUMIFS(COT!Q:Q,COT!$A:$A,YEAR(daily!$A3280),COT!$B:$B,WEEKNUM(daily!$A3280))</f>
        <v>99</v>
      </c>
      <c r="AA3280">
        <f>SUMIFS(Saudi!B:B,Saudi!$A:$A,YEAR(daily!$A3280))</f>
        <v>1156.3610000000001</v>
      </c>
      <c r="AB3280">
        <f>SUMIFS(Saudi!C:C,Saudi!$A:$A,YEAR(daily!$A3280))</f>
        <v>994.73400000000004</v>
      </c>
      <c r="AC3280">
        <f>SUMIFS(Saudi!F:F,Saudi!$A:$A,YEAR(daily!$A3280))</f>
        <v>4270920</v>
      </c>
      <c r="AD3280">
        <f>SUMIFS(Saudi!G:G,Saudi!$A:$A,YEAR(daily!$A3280))</f>
        <v>97.968799186701915</v>
      </c>
      <c r="AE3280">
        <f>SUMIFS(Saudi!H:H,Saudi!$A:$A,YEAR(daily!$A3280))</f>
        <v>418416903.82246894</v>
      </c>
      <c r="AF3280" s="5">
        <f t="shared" si="144"/>
        <v>3</v>
      </c>
      <c r="AG3280" s="5">
        <f t="shared" si="145"/>
        <v>2013</v>
      </c>
    </row>
    <row r="3281" spans="1:33">
      <c r="A3281" s="3">
        <v>41347</v>
      </c>
      <c r="B3281" s="1">
        <v>98337</v>
      </c>
      <c r="C3281" s="1">
        <v>171045</v>
      </c>
      <c r="D3281" s="1">
        <v>120022</v>
      </c>
      <c r="E3281" s="1">
        <v>93.03</v>
      </c>
      <c r="F3281" s="1">
        <v>93.62</v>
      </c>
      <c r="G3281" s="1">
        <v>93.75</v>
      </c>
      <c r="H3281" s="2">
        <v>53.7</v>
      </c>
      <c r="I3281" s="2">
        <v>30.5</v>
      </c>
      <c r="J3281" s="2">
        <v>90.3</v>
      </c>
      <c r="K3281" s="2">
        <v>90.8</v>
      </c>
      <c r="L3281">
        <f>SUMIFS(US!B:B,US!$D:$D,YEAR(daily!$A3281),US!$E:$E,MONTH(daily!$A3281))</f>
        <v>11793</v>
      </c>
      <c r="M3281">
        <f>SUMIFS(US!C:C,US!$D:$D,YEAR(daily!$A3281),US!$E:$E,MONTH(daily!$A3281))</f>
        <v>18531</v>
      </c>
      <c r="N3281">
        <f>SUMIFS(COT!E:E,COT!$A:$A,YEAR(daily!$A3281),COT!$B:$B,WEEKNUM(daily!$A3281))</f>
        <v>1720024</v>
      </c>
      <c r="O3281">
        <f>SUMIFS(COT!F:F,COT!$A:$A,YEAR(daily!$A3281),COT!$B:$B,WEEKNUM(daily!$A3281))</f>
        <v>376467</v>
      </c>
      <c r="P3281">
        <f>SUMIFS(COT!G:G,COT!$A:$A,YEAR(daily!$A3281),COT!$B:$B,WEEKNUM(daily!$A3281))</f>
        <v>148272</v>
      </c>
      <c r="Q3281">
        <f>SUMIFS(COT!H:H,COT!$A:$A,YEAR(daily!$A3281),COT!$B:$B,WEEKNUM(daily!$A3281))</f>
        <v>660803</v>
      </c>
      <c r="R3281">
        <f>SUMIFS(COT!I:I,COT!$A:$A,YEAR(daily!$A3281),COT!$B:$B,WEEKNUM(daily!$A3281))</f>
        <v>600968</v>
      </c>
      <c r="S3281">
        <f>SUMIFS(COT!J:J,COT!$A:$A,YEAR(daily!$A3281),COT!$B:$B,WEEKNUM(daily!$A3281))</f>
        <v>826255</v>
      </c>
      <c r="T3281">
        <f>SUMIFS(COT!K:K,COT!$A:$A,YEAR(daily!$A3281),COT!$B:$B,WEEKNUM(daily!$A3281))</f>
        <v>81786</v>
      </c>
      <c r="U3281">
        <f>SUMIFS(COT!L:L,COT!$A:$A,YEAR(daily!$A3281),COT!$B:$B,WEEKNUM(daily!$A3281))</f>
        <v>84694</v>
      </c>
      <c r="V3281">
        <f>SUMIFS(COT!M:M,COT!$A:$A,YEAR(daily!$A3281),COT!$B:$B,WEEKNUM(daily!$A3281))</f>
        <v>121</v>
      </c>
      <c r="W3281">
        <f>SUMIFS(COT!N:N,COT!$A:$A,YEAR(daily!$A3281),COT!$B:$B,WEEKNUM(daily!$A3281))</f>
        <v>90</v>
      </c>
      <c r="X3281">
        <f>SUMIFS(COT!O:O,COT!$A:$A,YEAR(daily!$A3281),COT!$B:$B,WEEKNUM(daily!$A3281))</f>
        <v>170</v>
      </c>
      <c r="Y3281">
        <f>SUMIFS(COT!P:P,COT!$A:$A,YEAR(daily!$A3281),COT!$B:$B,WEEKNUM(daily!$A3281))</f>
        <v>85</v>
      </c>
      <c r="Z3281">
        <f>SUMIFS(COT!Q:Q,COT!$A:$A,YEAR(daily!$A3281),COT!$B:$B,WEEKNUM(daily!$A3281))</f>
        <v>99</v>
      </c>
      <c r="AA3281">
        <f>SUMIFS(Saudi!B:B,Saudi!$A:$A,YEAR(daily!$A3281))</f>
        <v>1156.3610000000001</v>
      </c>
      <c r="AB3281">
        <f>SUMIFS(Saudi!C:C,Saudi!$A:$A,YEAR(daily!$A3281))</f>
        <v>994.73400000000004</v>
      </c>
      <c r="AC3281">
        <f>SUMIFS(Saudi!F:F,Saudi!$A:$A,YEAR(daily!$A3281))</f>
        <v>4270920</v>
      </c>
      <c r="AD3281">
        <f>SUMIFS(Saudi!G:G,Saudi!$A:$A,YEAR(daily!$A3281))</f>
        <v>97.968799186701915</v>
      </c>
      <c r="AE3281">
        <f>SUMIFS(Saudi!H:H,Saudi!$A:$A,YEAR(daily!$A3281))</f>
        <v>418416903.82246894</v>
      </c>
      <c r="AF3281" s="5">
        <f t="shared" si="144"/>
        <v>3</v>
      </c>
      <c r="AG3281" s="5">
        <f t="shared" si="145"/>
        <v>2013</v>
      </c>
    </row>
    <row r="3282" spans="1:33">
      <c r="A3282" s="3">
        <v>41348</v>
      </c>
      <c r="B3282" s="1">
        <v>65272</v>
      </c>
      <c r="C3282" s="1">
        <v>164342</v>
      </c>
      <c r="D3282" s="1">
        <v>118673</v>
      </c>
      <c r="E3282" s="1">
        <v>93.45</v>
      </c>
      <c r="F3282" s="1">
        <v>94.09</v>
      </c>
      <c r="G3282" s="1">
        <v>94.23</v>
      </c>
      <c r="H3282" s="2">
        <v>53.7</v>
      </c>
      <c r="I3282" s="2">
        <v>30.5</v>
      </c>
      <c r="J3282" s="2">
        <v>90.3</v>
      </c>
      <c r="K3282" s="2">
        <v>90.8</v>
      </c>
      <c r="L3282">
        <f>SUMIFS(US!B:B,US!$D:$D,YEAR(daily!$A3282),US!$E:$E,MONTH(daily!$A3282))</f>
        <v>11793</v>
      </c>
      <c r="M3282">
        <f>SUMIFS(US!C:C,US!$D:$D,YEAR(daily!$A3282),US!$E:$E,MONTH(daily!$A3282))</f>
        <v>18531</v>
      </c>
      <c r="N3282">
        <f>SUMIFS(COT!E:E,COT!$A:$A,YEAR(daily!$A3282),COT!$B:$B,WEEKNUM(daily!$A3282))</f>
        <v>1720024</v>
      </c>
      <c r="O3282">
        <f>SUMIFS(COT!F:F,COT!$A:$A,YEAR(daily!$A3282),COT!$B:$B,WEEKNUM(daily!$A3282))</f>
        <v>376467</v>
      </c>
      <c r="P3282">
        <f>SUMIFS(COT!G:G,COT!$A:$A,YEAR(daily!$A3282),COT!$B:$B,WEEKNUM(daily!$A3282))</f>
        <v>148272</v>
      </c>
      <c r="Q3282">
        <f>SUMIFS(COT!H:H,COT!$A:$A,YEAR(daily!$A3282),COT!$B:$B,WEEKNUM(daily!$A3282))</f>
        <v>660803</v>
      </c>
      <c r="R3282">
        <f>SUMIFS(COT!I:I,COT!$A:$A,YEAR(daily!$A3282),COT!$B:$B,WEEKNUM(daily!$A3282))</f>
        <v>600968</v>
      </c>
      <c r="S3282">
        <f>SUMIFS(COT!J:J,COT!$A:$A,YEAR(daily!$A3282),COT!$B:$B,WEEKNUM(daily!$A3282))</f>
        <v>826255</v>
      </c>
      <c r="T3282">
        <f>SUMIFS(COT!K:K,COT!$A:$A,YEAR(daily!$A3282),COT!$B:$B,WEEKNUM(daily!$A3282))</f>
        <v>81786</v>
      </c>
      <c r="U3282">
        <f>SUMIFS(COT!L:L,COT!$A:$A,YEAR(daily!$A3282),COT!$B:$B,WEEKNUM(daily!$A3282))</f>
        <v>84694</v>
      </c>
      <c r="V3282">
        <f>SUMIFS(COT!M:M,COT!$A:$A,YEAR(daily!$A3282),COT!$B:$B,WEEKNUM(daily!$A3282))</f>
        <v>121</v>
      </c>
      <c r="W3282">
        <f>SUMIFS(COT!N:N,COT!$A:$A,YEAR(daily!$A3282),COT!$B:$B,WEEKNUM(daily!$A3282))</f>
        <v>90</v>
      </c>
      <c r="X3282">
        <f>SUMIFS(COT!O:O,COT!$A:$A,YEAR(daily!$A3282),COT!$B:$B,WEEKNUM(daily!$A3282))</f>
        <v>170</v>
      </c>
      <c r="Y3282">
        <f>SUMIFS(COT!P:P,COT!$A:$A,YEAR(daily!$A3282),COT!$B:$B,WEEKNUM(daily!$A3282))</f>
        <v>85</v>
      </c>
      <c r="Z3282">
        <f>SUMIFS(COT!Q:Q,COT!$A:$A,YEAR(daily!$A3282),COT!$B:$B,WEEKNUM(daily!$A3282))</f>
        <v>99</v>
      </c>
      <c r="AA3282">
        <f>SUMIFS(Saudi!B:B,Saudi!$A:$A,YEAR(daily!$A3282))</f>
        <v>1156.3610000000001</v>
      </c>
      <c r="AB3282">
        <f>SUMIFS(Saudi!C:C,Saudi!$A:$A,YEAR(daily!$A3282))</f>
        <v>994.73400000000004</v>
      </c>
      <c r="AC3282">
        <f>SUMIFS(Saudi!F:F,Saudi!$A:$A,YEAR(daily!$A3282))</f>
        <v>4270920</v>
      </c>
      <c r="AD3282">
        <f>SUMIFS(Saudi!G:G,Saudi!$A:$A,YEAR(daily!$A3282))</f>
        <v>97.968799186701915</v>
      </c>
      <c r="AE3282">
        <f>SUMIFS(Saudi!H:H,Saudi!$A:$A,YEAR(daily!$A3282))</f>
        <v>418416903.82246894</v>
      </c>
      <c r="AF3282" s="5">
        <f t="shared" si="144"/>
        <v>3</v>
      </c>
      <c r="AG3282" s="5">
        <f t="shared" si="145"/>
        <v>2013</v>
      </c>
    </row>
    <row r="3283" spans="1:33">
      <c r="A3283" s="3">
        <v>41351</v>
      </c>
      <c r="B3283" s="1">
        <v>47845</v>
      </c>
      <c r="C3283" s="1">
        <v>164336</v>
      </c>
      <c r="D3283" s="1">
        <v>117374</v>
      </c>
      <c r="E3283" s="1">
        <v>93.74</v>
      </c>
      <c r="F3283" s="1">
        <v>94.36</v>
      </c>
      <c r="G3283" s="1">
        <v>94.5</v>
      </c>
      <c r="H3283" s="2">
        <v>53.7</v>
      </c>
      <c r="I3283" s="2">
        <v>30.5</v>
      </c>
      <c r="J3283" s="2">
        <v>90.3</v>
      </c>
      <c r="K3283" s="2">
        <v>90.8</v>
      </c>
      <c r="L3283">
        <f>SUMIFS(US!B:B,US!$D:$D,YEAR(daily!$A3283),US!$E:$E,MONTH(daily!$A3283))</f>
        <v>11793</v>
      </c>
      <c r="M3283">
        <f>SUMIFS(US!C:C,US!$D:$D,YEAR(daily!$A3283),US!$E:$E,MONTH(daily!$A3283))</f>
        <v>18531</v>
      </c>
      <c r="N3283">
        <f>SUMIFS(COT!E:E,COT!$A:$A,YEAR(daily!$A3283),COT!$B:$B,WEEKNUM(daily!$A3283))</f>
        <v>1647391</v>
      </c>
      <c r="O3283">
        <f>SUMIFS(COT!F:F,COT!$A:$A,YEAR(daily!$A3283),COT!$B:$B,WEEKNUM(daily!$A3283))</f>
        <v>358086</v>
      </c>
      <c r="P3283">
        <f>SUMIFS(COT!G:G,COT!$A:$A,YEAR(daily!$A3283),COT!$B:$B,WEEKNUM(daily!$A3283))</f>
        <v>134365</v>
      </c>
      <c r="Q3283">
        <f>SUMIFS(COT!H:H,COT!$A:$A,YEAR(daily!$A3283),COT!$B:$B,WEEKNUM(daily!$A3283))</f>
        <v>632225</v>
      </c>
      <c r="R3283">
        <f>SUMIFS(COT!I:I,COT!$A:$A,YEAR(daily!$A3283),COT!$B:$B,WEEKNUM(daily!$A3283))</f>
        <v>579870</v>
      </c>
      <c r="S3283">
        <f>SUMIFS(COT!J:J,COT!$A:$A,YEAR(daily!$A3283),COT!$B:$B,WEEKNUM(daily!$A3283))</f>
        <v>801723</v>
      </c>
      <c r="T3283">
        <f>SUMIFS(COT!K:K,COT!$A:$A,YEAR(daily!$A3283),COT!$B:$B,WEEKNUM(daily!$A3283))</f>
        <v>77210</v>
      </c>
      <c r="U3283">
        <f>SUMIFS(COT!L:L,COT!$A:$A,YEAR(daily!$A3283),COT!$B:$B,WEEKNUM(daily!$A3283))</f>
        <v>79078</v>
      </c>
      <c r="V3283">
        <f>SUMIFS(COT!M:M,COT!$A:$A,YEAR(daily!$A3283),COT!$B:$B,WEEKNUM(daily!$A3283))</f>
        <v>124</v>
      </c>
      <c r="W3283">
        <f>SUMIFS(COT!N:N,COT!$A:$A,YEAR(daily!$A3283),COT!$B:$B,WEEKNUM(daily!$A3283))</f>
        <v>79</v>
      </c>
      <c r="X3283">
        <f>SUMIFS(COT!O:O,COT!$A:$A,YEAR(daily!$A3283),COT!$B:$B,WEEKNUM(daily!$A3283))</f>
        <v>153</v>
      </c>
      <c r="Y3283">
        <f>SUMIFS(COT!P:P,COT!$A:$A,YEAR(daily!$A3283),COT!$B:$B,WEEKNUM(daily!$A3283))</f>
        <v>81</v>
      </c>
      <c r="Z3283">
        <f>SUMIFS(COT!Q:Q,COT!$A:$A,YEAR(daily!$A3283),COT!$B:$B,WEEKNUM(daily!$A3283))</f>
        <v>96</v>
      </c>
      <c r="AA3283">
        <f>SUMIFS(Saudi!B:B,Saudi!$A:$A,YEAR(daily!$A3283))</f>
        <v>1156.3610000000001</v>
      </c>
      <c r="AB3283">
        <f>SUMIFS(Saudi!C:C,Saudi!$A:$A,YEAR(daily!$A3283))</f>
        <v>994.73400000000004</v>
      </c>
      <c r="AC3283">
        <f>SUMIFS(Saudi!F:F,Saudi!$A:$A,YEAR(daily!$A3283))</f>
        <v>4270920</v>
      </c>
      <c r="AD3283">
        <f>SUMIFS(Saudi!G:G,Saudi!$A:$A,YEAR(daily!$A3283))</f>
        <v>97.968799186701915</v>
      </c>
      <c r="AE3283">
        <f>SUMIFS(Saudi!H:H,Saudi!$A:$A,YEAR(daily!$A3283))</f>
        <v>418416903.82246894</v>
      </c>
      <c r="AF3283" s="5">
        <f t="shared" si="144"/>
        <v>3</v>
      </c>
      <c r="AG3283" s="5">
        <f t="shared" si="145"/>
        <v>2013</v>
      </c>
    </row>
    <row r="3284" spans="1:33">
      <c r="A3284" s="3">
        <v>41352</v>
      </c>
      <c r="B3284" s="1">
        <v>15395</v>
      </c>
      <c r="C3284" s="1">
        <v>164050</v>
      </c>
      <c r="D3284" s="1">
        <v>116721</v>
      </c>
      <c r="E3284" s="1">
        <v>92.16</v>
      </c>
      <c r="F3284" s="1">
        <v>92.8</v>
      </c>
      <c r="G3284" s="1">
        <v>92.99</v>
      </c>
      <c r="H3284" s="2">
        <v>53.7</v>
      </c>
      <c r="I3284" s="2">
        <v>30.5</v>
      </c>
      <c r="J3284" s="2">
        <v>90.3</v>
      </c>
      <c r="K3284" s="2">
        <v>90.8</v>
      </c>
      <c r="L3284">
        <f>SUMIFS(US!B:B,US!$D:$D,YEAR(daily!$A3284),US!$E:$E,MONTH(daily!$A3284))</f>
        <v>11793</v>
      </c>
      <c r="M3284">
        <f>SUMIFS(US!C:C,US!$D:$D,YEAR(daily!$A3284),US!$E:$E,MONTH(daily!$A3284))</f>
        <v>18531</v>
      </c>
      <c r="N3284">
        <f>SUMIFS(COT!E:E,COT!$A:$A,YEAR(daily!$A3284),COT!$B:$B,WEEKNUM(daily!$A3284))</f>
        <v>1647391</v>
      </c>
      <c r="O3284">
        <f>SUMIFS(COT!F:F,COT!$A:$A,YEAR(daily!$A3284),COT!$B:$B,WEEKNUM(daily!$A3284))</f>
        <v>358086</v>
      </c>
      <c r="P3284">
        <f>SUMIFS(COT!G:G,COT!$A:$A,YEAR(daily!$A3284),COT!$B:$B,WEEKNUM(daily!$A3284))</f>
        <v>134365</v>
      </c>
      <c r="Q3284">
        <f>SUMIFS(COT!H:H,COT!$A:$A,YEAR(daily!$A3284),COT!$B:$B,WEEKNUM(daily!$A3284))</f>
        <v>632225</v>
      </c>
      <c r="R3284">
        <f>SUMIFS(COT!I:I,COT!$A:$A,YEAR(daily!$A3284),COT!$B:$B,WEEKNUM(daily!$A3284))</f>
        <v>579870</v>
      </c>
      <c r="S3284">
        <f>SUMIFS(COT!J:J,COT!$A:$A,YEAR(daily!$A3284),COT!$B:$B,WEEKNUM(daily!$A3284))</f>
        <v>801723</v>
      </c>
      <c r="T3284">
        <f>SUMIFS(COT!K:K,COT!$A:$A,YEAR(daily!$A3284),COT!$B:$B,WEEKNUM(daily!$A3284))</f>
        <v>77210</v>
      </c>
      <c r="U3284">
        <f>SUMIFS(COT!L:L,COT!$A:$A,YEAR(daily!$A3284),COT!$B:$B,WEEKNUM(daily!$A3284))</f>
        <v>79078</v>
      </c>
      <c r="V3284">
        <f>SUMIFS(COT!M:M,COT!$A:$A,YEAR(daily!$A3284),COT!$B:$B,WEEKNUM(daily!$A3284))</f>
        <v>124</v>
      </c>
      <c r="W3284">
        <f>SUMIFS(COT!N:N,COT!$A:$A,YEAR(daily!$A3284),COT!$B:$B,WEEKNUM(daily!$A3284))</f>
        <v>79</v>
      </c>
      <c r="X3284">
        <f>SUMIFS(COT!O:O,COT!$A:$A,YEAR(daily!$A3284),COT!$B:$B,WEEKNUM(daily!$A3284))</f>
        <v>153</v>
      </c>
      <c r="Y3284">
        <f>SUMIFS(COT!P:P,COT!$A:$A,YEAR(daily!$A3284),COT!$B:$B,WEEKNUM(daily!$A3284))</f>
        <v>81</v>
      </c>
      <c r="Z3284">
        <f>SUMIFS(COT!Q:Q,COT!$A:$A,YEAR(daily!$A3284),COT!$B:$B,WEEKNUM(daily!$A3284))</f>
        <v>96</v>
      </c>
      <c r="AA3284">
        <f>SUMIFS(Saudi!B:B,Saudi!$A:$A,YEAR(daily!$A3284))</f>
        <v>1156.3610000000001</v>
      </c>
      <c r="AB3284">
        <f>SUMIFS(Saudi!C:C,Saudi!$A:$A,YEAR(daily!$A3284))</f>
        <v>994.73400000000004</v>
      </c>
      <c r="AC3284">
        <f>SUMIFS(Saudi!F:F,Saudi!$A:$A,YEAR(daily!$A3284))</f>
        <v>4270920</v>
      </c>
      <c r="AD3284">
        <f>SUMIFS(Saudi!G:G,Saudi!$A:$A,YEAR(daily!$A3284))</f>
        <v>97.968799186701915</v>
      </c>
      <c r="AE3284">
        <f>SUMIFS(Saudi!H:H,Saudi!$A:$A,YEAR(daily!$A3284))</f>
        <v>418416903.82246894</v>
      </c>
      <c r="AF3284" s="5">
        <f t="shared" si="144"/>
        <v>3</v>
      </c>
      <c r="AG3284" s="5">
        <f t="shared" si="145"/>
        <v>2013</v>
      </c>
    </row>
    <row r="3285" spans="1:33">
      <c r="A3285" s="3">
        <v>41353</v>
      </c>
      <c r="B3285" s="1">
        <v>903</v>
      </c>
      <c r="C3285" s="1">
        <v>165342</v>
      </c>
      <c r="D3285" s="1">
        <v>115205</v>
      </c>
      <c r="E3285" s="1">
        <v>92.96</v>
      </c>
      <c r="F3285" s="1">
        <v>93.77</v>
      </c>
      <c r="G3285" s="1">
        <v>93.95</v>
      </c>
      <c r="H3285" s="2">
        <v>53.7</v>
      </c>
      <c r="I3285" s="2">
        <v>30.5</v>
      </c>
      <c r="J3285" s="2">
        <v>90.3</v>
      </c>
      <c r="K3285" s="2">
        <v>90.8</v>
      </c>
      <c r="L3285">
        <f>SUMIFS(US!B:B,US!$D:$D,YEAR(daily!$A3285),US!$E:$E,MONTH(daily!$A3285))</f>
        <v>11793</v>
      </c>
      <c r="M3285">
        <f>SUMIFS(US!C:C,US!$D:$D,YEAR(daily!$A3285),US!$E:$E,MONTH(daily!$A3285))</f>
        <v>18531</v>
      </c>
      <c r="N3285">
        <f>SUMIFS(COT!E:E,COT!$A:$A,YEAR(daily!$A3285),COT!$B:$B,WEEKNUM(daily!$A3285))</f>
        <v>1647391</v>
      </c>
      <c r="O3285">
        <f>SUMIFS(COT!F:F,COT!$A:$A,YEAR(daily!$A3285),COT!$B:$B,WEEKNUM(daily!$A3285))</f>
        <v>358086</v>
      </c>
      <c r="P3285">
        <f>SUMIFS(COT!G:G,COT!$A:$A,YEAR(daily!$A3285),COT!$B:$B,WEEKNUM(daily!$A3285))</f>
        <v>134365</v>
      </c>
      <c r="Q3285">
        <f>SUMIFS(COT!H:H,COT!$A:$A,YEAR(daily!$A3285),COT!$B:$B,WEEKNUM(daily!$A3285))</f>
        <v>632225</v>
      </c>
      <c r="R3285">
        <f>SUMIFS(COT!I:I,COT!$A:$A,YEAR(daily!$A3285),COT!$B:$B,WEEKNUM(daily!$A3285))</f>
        <v>579870</v>
      </c>
      <c r="S3285">
        <f>SUMIFS(COT!J:J,COT!$A:$A,YEAR(daily!$A3285),COT!$B:$B,WEEKNUM(daily!$A3285))</f>
        <v>801723</v>
      </c>
      <c r="T3285">
        <f>SUMIFS(COT!K:K,COT!$A:$A,YEAR(daily!$A3285),COT!$B:$B,WEEKNUM(daily!$A3285))</f>
        <v>77210</v>
      </c>
      <c r="U3285">
        <f>SUMIFS(COT!L:L,COT!$A:$A,YEAR(daily!$A3285),COT!$B:$B,WEEKNUM(daily!$A3285))</f>
        <v>79078</v>
      </c>
      <c r="V3285">
        <f>SUMIFS(COT!M:M,COT!$A:$A,YEAR(daily!$A3285),COT!$B:$B,WEEKNUM(daily!$A3285))</f>
        <v>124</v>
      </c>
      <c r="W3285">
        <f>SUMIFS(COT!N:N,COT!$A:$A,YEAR(daily!$A3285),COT!$B:$B,WEEKNUM(daily!$A3285))</f>
        <v>79</v>
      </c>
      <c r="X3285">
        <f>SUMIFS(COT!O:O,COT!$A:$A,YEAR(daily!$A3285),COT!$B:$B,WEEKNUM(daily!$A3285))</f>
        <v>153</v>
      </c>
      <c r="Y3285">
        <f>SUMIFS(COT!P:P,COT!$A:$A,YEAR(daily!$A3285),COT!$B:$B,WEEKNUM(daily!$A3285))</f>
        <v>81</v>
      </c>
      <c r="Z3285">
        <f>SUMIFS(COT!Q:Q,COT!$A:$A,YEAR(daily!$A3285),COT!$B:$B,WEEKNUM(daily!$A3285))</f>
        <v>96</v>
      </c>
      <c r="AA3285">
        <f>SUMIFS(Saudi!B:B,Saudi!$A:$A,YEAR(daily!$A3285))</f>
        <v>1156.3610000000001</v>
      </c>
      <c r="AB3285">
        <f>SUMIFS(Saudi!C:C,Saudi!$A:$A,YEAR(daily!$A3285))</f>
        <v>994.73400000000004</v>
      </c>
      <c r="AC3285">
        <f>SUMIFS(Saudi!F:F,Saudi!$A:$A,YEAR(daily!$A3285))</f>
        <v>4270920</v>
      </c>
      <c r="AD3285">
        <f>SUMIFS(Saudi!G:G,Saudi!$A:$A,YEAR(daily!$A3285))</f>
        <v>97.968799186701915</v>
      </c>
      <c r="AE3285">
        <f>SUMIFS(Saudi!H:H,Saudi!$A:$A,YEAR(daily!$A3285))</f>
        <v>418416903.82246894</v>
      </c>
      <c r="AF3285" s="5">
        <f t="shared" si="144"/>
        <v>3</v>
      </c>
      <c r="AG3285" s="5">
        <f t="shared" si="145"/>
        <v>2013</v>
      </c>
    </row>
    <row r="3286" spans="1:33">
      <c r="A3286" s="3">
        <v>41354</v>
      </c>
      <c r="B3286" s="1">
        <v>300278</v>
      </c>
      <c r="C3286" s="1">
        <v>120731</v>
      </c>
      <c r="D3286" s="1">
        <v>74083</v>
      </c>
      <c r="E3286" s="1">
        <v>92.45</v>
      </c>
      <c r="F3286" s="1">
        <v>92.99</v>
      </c>
      <c r="G3286" s="1">
        <v>93.02</v>
      </c>
      <c r="H3286" s="2">
        <v>53.7</v>
      </c>
      <c r="I3286" s="2">
        <v>30.5</v>
      </c>
      <c r="J3286" s="2">
        <v>90.3</v>
      </c>
      <c r="K3286" s="2">
        <v>90.8</v>
      </c>
      <c r="L3286">
        <f>SUMIFS(US!B:B,US!$D:$D,YEAR(daily!$A3286),US!$E:$E,MONTH(daily!$A3286))</f>
        <v>11793</v>
      </c>
      <c r="M3286">
        <f>SUMIFS(US!C:C,US!$D:$D,YEAR(daily!$A3286),US!$E:$E,MONTH(daily!$A3286))</f>
        <v>18531</v>
      </c>
      <c r="N3286">
        <f>SUMIFS(COT!E:E,COT!$A:$A,YEAR(daily!$A3286),COT!$B:$B,WEEKNUM(daily!$A3286))</f>
        <v>1647391</v>
      </c>
      <c r="O3286">
        <f>SUMIFS(COT!F:F,COT!$A:$A,YEAR(daily!$A3286),COT!$B:$B,WEEKNUM(daily!$A3286))</f>
        <v>358086</v>
      </c>
      <c r="P3286">
        <f>SUMIFS(COT!G:G,COT!$A:$A,YEAR(daily!$A3286),COT!$B:$B,WEEKNUM(daily!$A3286))</f>
        <v>134365</v>
      </c>
      <c r="Q3286">
        <f>SUMIFS(COT!H:H,COT!$A:$A,YEAR(daily!$A3286),COT!$B:$B,WEEKNUM(daily!$A3286))</f>
        <v>632225</v>
      </c>
      <c r="R3286">
        <f>SUMIFS(COT!I:I,COT!$A:$A,YEAR(daily!$A3286),COT!$B:$B,WEEKNUM(daily!$A3286))</f>
        <v>579870</v>
      </c>
      <c r="S3286">
        <f>SUMIFS(COT!J:J,COT!$A:$A,YEAR(daily!$A3286),COT!$B:$B,WEEKNUM(daily!$A3286))</f>
        <v>801723</v>
      </c>
      <c r="T3286">
        <f>SUMIFS(COT!K:K,COT!$A:$A,YEAR(daily!$A3286),COT!$B:$B,WEEKNUM(daily!$A3286))</f>
        <v>77210</v>
      </c>
      <c r="U3286">
        <f>SUMIFS(COT!L:L,COT!$A:$A,YEAR(daily!$A3286),COT!$B:$B,WEEKNUM(daily!$A3286))</f>
        <v>79078</v>
      </c>
      <c r="V3286">
        <f>SUMIFS(COT!M:M,COT!$A:$A,YEAR(daily!$A3286),COT!$B:$B,WEEKNUM(daily!$A3286))</f>
        <v>124</v>
      </c>
      <c r="W3286">
        <f>SUMIFS(COT!N:N,COT!$A:$A,YEAR(daily!$A3286),COT!$B:$B,WEEKNUM(daily!$A3286))</f>
        <v>79</v>
      </c>
      <c r="X3286">
        <f>SUMIFS(COT!O:O,COT!$A:$A,YEAR(daily!$A3286),COT!$B:$B,WEEKNUM(daily!$A3286))</f>
        <v>153</v>
      </c>
      <c r="Y3286">
        <f>SUMIFS(COT!P:P,COT!$A:$A,YEAR(daily!$A3286),COT!$B:$B,WEEKNUM(daily!$A3286))</f>
        <v>81</v>
      </c>
      <c r="Z3286">
        <f>SUMIFS(COT!Q:Q,COT!$A:$A,YEAR(daily!$A3286),COT!$B:$B,WEEKNUM(daily!$A3286))</f>
        <v>96</v>
      </c>
      <c r="AA3286">
        <f>SUMIFS(Saudi!B:B,Saudi!$A:$A,YEAR(daily!$A3286))</f>
        <v>1156.3610000000001</v>
      </c>
      <c r="AB3286">
        <f>SUMIFS(Saudi!C:C,Saudi!$A:$A,YEAR(daily!$A3286))</f>
        <v>994.73400000000004</v>
      </c>
      <c r="AC3286">
        <f>SUMIFS(Saudi!F:F,Saudi!$A:$A,YEAR(daily!$A3286))</f>
        <v>4270920</v>
      </c>
      <c r="AD3286">
        <f>SUMIFS(Saudi!G:G,Saudi!$A:$A,YEAR(daily!$A3286))</f>
        <v>97.968799186701915</v>
      </c>
      <c r="AE3286">
        <f>SUMIFS(Saudi!H:H,Saudi!$A:$A,YEAR(daily!$A3286))</f>
        <v>418416903.82246894</v>
      </c>
      <c r="AF3286" s="5">
        <f t="shared" si="144"/>
        <v>3</v>
      </c>
      <c r="AG3286" s="5">
        <f t="shared" si="145"/>
        <v>2013</v>
      </c>
    </row>
    <row r="3287" spans="1:33">
      <c r="A3287" s="3">
        <v>41355</v>
      </c>
      <c r="B3287" s="1">
        <v>295203</v>
      </c>
      <c r="C3287" s="1">
        <v>120928</v>
      </c>
      <c r="D3287" s="1">
        <v>74781</v>
      </c>
      <c r="E3287" s="1">
        <v>93.71</v>
      </c>
      <c r="F3287" s="1">
        <v>94.1</v>
      </c>
      <c r="G3287" s="1">
        <v>94.07</v>
      </c>
      <c r="H3287" s="2">
        <v>53.7</v>
      </c>
      <c r="I3287" s="2">
        <v>30.5</v>
      </c>
      <c r="J3287" s="2">
        <v>90.3</v>
      </c>
      <c r="K3287" s="2">
        <v>90.8</v>
      </c>
      <c r="L3287">
        <f>SUMIFS(US!B:B,US!$D:$D,YEAR(daily!$A3287),US!$E:$E,MONTH(daily!$A3287))</f>
        <v>11793</v>
      </c>
      <c r="M3287">
        <f>SUMIFS(US!C:C,US!$D:$D,YEAR(daily!$A3287),US!$E:$E,MONTH(daily!$A3287))</f>
        <v>18531</v>
      </c>
      <c r="N3287">
        <f>SUMIFS(COT!E:E,COT!$A:$A,YEAR(daily!$A3287),COT!$B:$B,WEEKNUM(daily!$A3287))</f>
        <v>1647391</v>
      </c>
      <c r="O3287">
        <f>SUMIFS(COT!F:F,COT!$A:$A,YEAR(daily!$A3287),COT!$B:$B,WEEKNUM(daily!$A3287))</f>
        <v>358086</v>
      </c>
      <c r="P3287">
        <f>SUMIFS(COT!G:G,COT!$A:$A,YEAR(daily!$A3287),COT!$B:$B,WEEKNUM(daily!$A3287))</f>
        <v>134365</v>
      </c>
      <c r="Q3287">
        <f>SUMIFS(COT!H:H,COT!$A:$A,YEAR(daily!$A3287),COT!$B:$B,WEEKNUM(daily!$A3287))</f>
        <v>632225</v>
      </c>
      <c r="R3287">
        <f>SUMIFS(COT!I:I,COT!$A:$A,YEAR(daily!$A3287),COT!$B:$B,WEEKNUM(daily!$A3287))</f>
        <v>579870</v>
      </c>
      <c r="S3287">
        <f>SUMIFS(COT!J:J,COT!$A:$A,YEAR(daily!$A3287),COT!$B:$B,WEEKNUM(daily!$A3287))</f>
        <v>801723</v>
      </c>
      <c r="T3287">
        <f>SUMIFS(COT!K:K,COT!$A:$A,YEAR(daily!$A3287),COT!$B:$B,WEEKNUM(daily!$A3287))</f>
        <v>77210</v>
      </c>
      <c r="U3287">
        <f>SUMIFS(COT!L:L,COT!$A:$A,YEAR(daily!$A3287),COT!$B:$B,WEEKNUM(daily!$A3287))</f>
        <v>79078</v>
      </c>
      <c r="V3287">
        <f>SUMIFS(COT!M:M,COT!$A:$A,YEAR(daily!$A3287),COT!$B:$B,WEEKNUM(daily!$A3287))</f>
        <v>124</v>
      </c>
      <c r="W3287">
        <f>SUMIFS(COT!N:N,COT!$A:$A,YEAR(daily!$A3287),COT!$B:$B,WEEKNUM(daily!$A3287))</f>
        <v>79</v>
      </c>
      <c r="X3287">
        <f>SUMIFS(COT!O:O,COT!$A:$A,YEAR(daily!$A3287),COT!$B:$B,WEEKNUM(daily!$A3287))</f>
        <v>153</v>
      </c>
      <c r="Y3287">
        <f>SUMIFS(COT!P:P,COT!$A:$A,YEAR(daily!$A3287),COT!$B:$B,WEEKNUM(daily!$A3287))</f>
        <v>81</v>
      </c>
      <c r="Z3287">
        <f>SUMIFS(COT!Q:Q,COT!$A:$A,YEAR(daily!$A3287),COT!$B:$B,WEEKNUM(daily!$A3287))</f>
        <v>96</v>
      </c>
      <c r="AA3287">
        <f>SUMIFS(Saudi!B:B,Saudi!$A:$A,YEAR(daily!$A3287))</f>
        <v>1156.3610000000001</v>
      </c>
      <c r="AB3287">
        <f>SUMIFS(Saudi!C:C,Saudi!$A:$A,YEAR(daily!$A3287))</f>
        <v>994.73400000000004</v>
      </c>
      <c r="AC3287">
        <f>SUMIFS(Saudi!F:F,Saudi!$A:$A,YEAR(daily!$A3287))</f>
        <v>4270920</v>
      </c>
      <c r="AD3287">
        <f>SUMIFS(Saudi!G:G,Saudi!$A:$A,YEAR(daily!$A3287))</f>
        <v>97.968799186701915</v>
      </c>
      <c r="AE3287">
        <f>SUMIFS(Saudi!H:H,Saudi!$A:$A,YEAR(daily!$A3287))</f>
        <v>418416903.82246894</v>
      </c>
      <c r="AF3287" s="5">
        <f t="shared" si="144"/>
        <v>3</v>
      </c>
      <c r="AG3287" s="5">
        <f t="shared" si="145"/>
        <v>2013</v>
      </c>
    </row>
    <row r="3288" spans="1:33">
      <c r="A3288" s="3">
        <v>41358</v>
      </c>
      <c r="B3288" s="1">
        <v>302145</v>
      </c>
      <c r="C3288" s="1">
        <v>123119</v>
      </c>
      <c r="D3288" s="1">
        <v>77518</v>
      </c>
      <c r="E3288" s="1">
        <v>94.81</v>
      </c>
      <c r="F3288" s="1">
        <v>95.25</v>
      </c>
      <c r="G3288" s="1">
        <v>95.2</v>
      </c>
      <c r="H3288" s="2">
        <v>53.7</v>
      </c>
      <c r="I3288" s="2">
        <v>30.5</v>
      </c>
      <c r="J3288" s="2">
        <v>90.3</v>
      </c>
      <c r="K3288" s="2">
        <v>90.8</v>
      </c>
      <c r="L3288">
        <f>SUMIFS(US!B:B,US!$D:$D,YEAR(daily!$A3288),US!$E:$E,MONTH(daily!$A3288))</f>
        <v>11793</v>
      </c>
      <c r="M3288">
        <f>SUMIFS(US!C:C,US!$D:$D,YEAR(daily!$A3288),US!$E:$E,MONTH(daily!$A3288))</f>
        <v>18531</v>
      </c>
      <c r="N3288">
        <f>SUMIFS(COT!E:E,COT!$A:$A,YEAR(daily!$A3288),COT!$B:$B,WEEKNUM(daily!$A3288))</f>
        <v>1693684</v>
      </c>
      <c r="O3288">
        <f>SUMIFS(COT!F:F,COT!$A:$A,YEAR(daily!$A3288),COT!$B:$B,WEEKNUM(daily!$A3288))</f>
        <v>364846</v>
      </c>
      <c r="P3288">
        <f>SUMIFS(COT!G:G,COT!$A:$A,YEAR(daily!$A3288),COT!$B:$B,WEEKNUM(daily!$A3288))</f>
        <v>120239</v>
      </c>
      <c r="Q3288">
        <f>SUMIFS(COT!H:H,COT!$A:$A,YEAR(daily!$A3288),COT!$B:$B,WEEKNUM(daily!$A3288))</f>
        <v>642466</v>
      </c>
      <c r="R3288">
        <f>SUMIFS(COT!I:I,COT!$A:$A,YEAR(daily!$A3288),COT!$B:$B,WEEKNUM(daily!$A3288))</f>
        <v>605459</v>
      </c>
      <c r="S3288">
        <f>SUMIFS(COT!J:J,COT!$A:$A,YEAR(daily!$A3288),COT!$B:$B,WEEKNUM(daily!$A3288))</f>
        <v>849358</v>
      </c>
      <c r="T3288">
        <f>SUMIFS(COT!K:K,COT!$A:$A,YEAR(daily!$A3288),COT!$B:$B,WEEKNUM(daily!$A3288))</f>
        <v>80913</v>
      </c>
      <c r="U3288">
        <f>SUMIFS(COT!L:L,COT!$A:$A,YEAR(daily!$A3288),COT!$B:$B,WEEKNUM(daily!$A3288))</f>
        <v>81621</v>
      </c>
      <c r="V3288">
        <f>SUMIFS(COT!M:M,COT!$A:$A,YEAR(daily!$A3288),COT!$B:$B,WEEKNUM(daily!$A3288))</f>
        <v>125</v>
      </c>
      <c r="W3288">
        <f>SUMIFS(COT!N:N,COT!$A:$A,YEAR(daily!$A3288),COT!$B:$B,WEEKNUM(daily!$A3288))</f>
        <v>75</v>
      </c>
      <c r="X3288">
        <f>SUMIFS(COT!O:O,COT!$A:$A,YEAR(daily!$A3288),COT!$B:$B,WEEKNUM(daily!$A3288))</f>
        <v>156</v>
      </c>
      <c r="Y3288">
        <f>SUMIFS(COT!P:P,COT!$A:$A,YEAR(daily!$A3288),COT!$B:$B,WEEKNUM(daily!$A3288))</f>
        <v>83</v>
      </c>
      <c r="Z3288">
        <f>SUMIFS(COT!Q:Q,COT!$A:$A,YEAR(daily!$A3288),COT!$B:$B,WEEKNUM(daily!$A3288))</f>
        <v>99</v>
      </c>
      <c r="AA3288">
        <f>SUMIFS(Saudi!B:B,Saudi!$A:$A,YEAR(daily!$A3288))</f>
        <v>1156.3610000000001</v>
      </c>
      <c r="AB3288">
        <f>SUMIFS(Saudi!C:C,Saudi!$A:$A,YEAR(daily!$A3288))</f>
        <v>994.73400000000004</v>
      </c>
      <c r="AC3288">
        <f>SUMIFS(Saudi!F:F,Saudi!$A:$A,YEAR(daily!$A3288))</f>
        <v>4270920</v>
      </c>
      <c r="AD3288">
        <f>SUMIFS(Saudi!G:G,Saudi!$A:$A,YEAR(daily!$A3288))</f>
        <v>97.968799186701915</v>
      </c>
      <c r="AE3288">
        <f>SUMIFS(Saudi!H:H,Saudi!$A:$A,YEAR(daily!$A3288))</f>
        <v>418416903.82246894</v>
      </c>
      <c r="AF3288" s="5">
        <f t="shared" si="144"/>
        <v>3</v>
      </c>
      <c r="AG3288" s="5">
        <f t="shared" si="145"/>
        <v>2013</v>
      </c>
    </row>
    <row r="3289" spans="1:33">
      <c r="A3289" s="3">
        <v>41359</v>
      </c>
      <c r="B3289" s="1">
        <v>297792</v>
      </c>
      <c r="C3289" s="1">
        <v>124884</v>
      </c>
      <c r="D3289" s="1">
        <v>81154</v>
      </c>
      <c r="E3289" s="1">
        <v>96.34</v>
      </c>
      <c r="F3289" s="1">
        <v>96.75</v>
      </c>
      <c r="G3289" s="1">
        <v>96.68</v>
      </c>
      <c r="H3289" s="2">
        <v>53.7</v>
      </c>
      <c r="I3289" s="2">
        <v>30.5</v>
      </c>
      <c r="J3289" s="2">
        <v>90.3</v>
      </c>
      <c r="K3289" s="2">
        <v>90.8</v>
      </c>
      <c r="L3289">
        <f>SUMIFS(US!B:B,US!$D:$D,YEAR(daily!$A3289),US!$E:$E,MONTH(daily!$A3289))</f>
        <v>11793</v>
      </c>
      <c r="M3289">
        <f>SUMIFS(US!C:C,US!$D:$D,YEAR(daily!$A3289),US!$E:$E,MONTH(daily!$A3289))</f>
        <v>18531</v>
      </c>
      <c r="N3289">
        <f>SUMIFS(COT!E:E,COT!$A:$A,YEAR(daily!$A3289),COT!$B:$B,WEEKNUM(daily!$A3289))</f>
        <v>1693684</v>
      </c>
      <c r="O3289">
        <f>SUMIFS(COT!F:F,COT!$A:$A,YEAR(daily!$A3289),COT!$B:$B,WEEKNUM(daily!$A3289))</f>
        <v>364846</v>
      </c>
      <c r="P3289">
        <f>SUMIFS(COT!G:G,COT!$A:$A,YEAR(daily!$A3289),COT!$B:$B,WEEKNUM(daily!$A3289))</f>
        <v>120239</v>
      </c>
      <c r="Q3289">
        <f>SUMIFS(COT!H:H,COT!$A:$A,YEAR(daily!$A3289),COT!$B:$B,WEEKNUM(daily!$A3289))</f>
        <v>642466</v>
      </c>
      <c r="R3289">
        <f>SUMIFS(COT!I:I,COT!$A:$A,YEAR(daily!$A3289),COT!$B:$B,WEEKNUM(daily!$A3289))</f>
        <v>605459</v>
      </c>
      <c r="S3289">
        <f>SUMIFS(COT!J:J,COT!$A:$A,YEAR(daily!$A3289),COT!$B:$B,WEEKNUM(daily!$A3289))</f>
        <v>849358</v>
      </c>
      <c r="T3289">
        <f>SUMIFS(COT!K:K,COT!$A:$A,YEAR(daily!$A3289),COT!$B:$B,WEEKNUM(daily!$A3289))</f>
        <v>80913</v>
      </c>
      <c r="U3289">
        <f>SUMIFS(COT!L:L,COT!$A:$A,YEAR(daily!$A3289),COT!$B:$B,WEEKNUM(daily!$A3289))</f>
        <v>81621</v>
      </c>
      <c r="V3289">
        <f>SUMIFS(COT!M:M,COT!$A:$A,YEAR(daily!$A3289),COT!$B:$B,WEEKNUM(daily!$A3289))</f>
        <v>125</v>
      </c>
      <c r="W3289">
        <f>SUMIFS(COT!N:N,COT!$A:$A,YEAR(daily!$A3289),COT!$B:$B,WEEKNUM(daily!$A3289))</f>
        <v>75</v>
      </c>
      <c r="X3289">
        <f>SUMIFS(COT!O:O,COT!$A:$A,YEAR(daily!$A3289),COT!$B:$B,WEEKNUM(daily!$A3289))</f>
        <v>156</v>
      </c>
      <c r="Y3289">
        <f>SUMIFS(COT!P:P,COT!$A:$A,YEAR(daily!$A3289),COT!$B:$B,WEEKNUM(daily!$A3289))</f>
        <v>83</v>
      </c>
      <c r="Z3289">
        <f>SUMIFS(COT!Q:Q,COT!$A:$A,YEAR(daily!$A3289),COT!$B:$B,WEEKNUM(daily!$A3289))</f>
        <v>99</v>
      </c>
      <c r="AA3289">
        <f>SUMIFS(Saudi!B:B,Saudi!$A:$A,YEAR(daily!$A3289))</f>
        <v>1156.3610000000001</v>
      </c>
      <c r="AB3289">
        <f>SUMIFS(Saudi!C:C,Saudi!$A:$A,YEAR(daily!$A3289))</f>
        <v>994.73400000000004</v>
      </c>
      <c r="AC3289">
        <f>SUMIFS(Saudi!F:F,Saudi!$A:$A,YEAR(daily!$A3289))</f>
        <v>4270920</v>
      </c>
      <c r="AD3289">
        <f>SUMIFS(Saudi!G:G,Saudi!$A:$A,YEAR(daily!$A3289))</f>
        <v>97.968799186701915</v>
      </c>
      <c r="AE3289">
        <f>SUMIFS(Saudi!H:H,Saudi!$A:$A,YEAR(daily!$A3289))</f>
        <v>418416903.82246894</v>
      </c>
      <c r="AF3289" s="5">
        <f t="shared" si="144"/>
        <v>3</v>
      </c>
      <c r="AG3289" s="5">
        <f t="shared" si="145"/>
        <v>2013</v>
      </c>
    </row>
    <row r="3290" spans="1:33">
      <c r="A3290" s="3">
        <v>41360</v>
      </c>
      <c r="B3290" s="1">
        <v>299530</v>
      </c>
      <c r="C3290" s="1">
        <v>126036</v>
      </c>
      <c r="D3290" s="1">
        <v>81122</v>
      </c>
      <c r="E3290" s="1">
        <v>96.58</v>
      </c>
      <c r="F3290" s="1">
        <v>96.98</v>
      </c>
      <c r="G3290" s="1">
        <v>96.91</v>
      </c>
      <c r="H3290" s="2">
        <v>53.7</v>
      </c>
      <c r="I3290" s="2">
        <v>30.5</v>
      </c>
      <c r="J3290" s="2">
        <v>90.3</v>
      </c>
      <c r="K3290" s="2">
        <v>90.8</v>
      </c>
      <c r="L3290">
        <f>SUMIFS(US!B:B,US!$D:$D,YEAR(daily!$A3290),US!$E:$E,MONTH(daily!$A3290))</f>
        <v>11793</v>
      </c>
      <c r="M3290">
        <f>SUMIFS(US!C:C,US!$D:$D,YEAR(daily!$A3290),US!$E:$E,MONTH(daily!$A3290))</f>
        <v>18531</v>
      </c>
      <c r="N3290">
        <f>SUMIFS(COT!E:E,COT!$A:$A,YEAR(daily!$A3290),COT!$B:$B,WEEKNUM(daily!$A3290))</f>
        <v>1693684</v>
      </c>
      <c r="O3290">
        <f>SUMIFS(COT!F:F,COT!$A:$A,YEAR(daily!$A3290),COT!$B:$B,WEEKNUM(daily!$A3290))</f>
        <v>364846</v>
      </c>
      <c r="P3290">
        <f>SUMIFS(COT!G:G,COT!$A:$A,YEAR(daily!$A3290),COT!$B:$B,WEEKNUM(daily!$A3290))</f>
        <v>120239</v>
      </c>
      <c r="Q3290">
        <f>SUMIFS(COT!H:H,COT!$A:$A,YEAR(daily!$A3290),COT!$B:$B,WEEKNUM(daily!$A3290))</f>
        <v>642466</v>
      </c>
      <c r="R3290">
        <f>SUMIFS(COT!I:I,COT!$A:$A,YEAR(daily!$A3290),COT!$B:$B,WEEKNUM(daily!$A3290))</f>
        <v>605459</v>
      </c>
      <c r="S3290">
        <f>SUMIFS(COT!J:J,COT!$A:$A,YEAR(daily!$A3290),COT!$B:$B,WEEKNUM(daily!$A3290))</f>
        <v>849358</v>
      </c>
      <c r="T3290">
        <f>SUMIFS(COT!K:K,COT!$A:$A,YEAR(daily!$A3290),COT!$B:$B,WEEKNUM(daily!$A3290))</f>
        <v>80913</v>
      </c>
      <c r="U3290">
        <f>SUMIFS(COT!L:L,COT!$A:$A,YEAR(daily!$A3290),COT!$B:$B,WEEKNUM(daily!$A3290))</f>
        <v>81621</v>
      </c>
      <c r="V3290">
        <f>SUMIFS(COT!M:M,COT!$A:$A,YEAR(daily!$A3290),COT!$B:$B,WEEKNUM(daily!$A3290))</f>
        <v>125</v>
      </c>
      <c r="W3290">
        <f>SUMIFS(COT!N:N,COT!$A:$A,YEAR(daily!$A3290),COT!$B:$B,WEEKNUM(daily!$A3290))</f>
        <v>75</v>
      </c>
      <c r="X3290">
        <f>SUMIFS(COT!O:O,COT!$A:$A,YEAR(daily!$A3290),COT!$B:$B,WEEKNUM(daily!$A3290))</f>
        <v>156</v>
      </c>
      <c r="Y3290">
        <f>SUMIFS(COT!P:P,COT!$A:$A,YEAR(daily!$A3290),COT!$B:$B,WEEKNUM(daily!$A3290))</f>
        <v>83</v>
      </c>
      <c r="Z3290">
        <f>SUMIFS(COT!Q:Q,COT!$A:$A,YEAR(daily!$A3290),COT!$B:$B,WEEKNUM(daily!$A3290))</f>
        <v>99</v>
      </c>
      <c r="AA3290">
        <f>SUMIFS(Saudi!B:B,Saudi!$A:$A,YEAR(daily!$A3290))</f>
        <v>1156.3610000000001</v>
      </c>
      <c r="AB3290">
        <f>SUMIFS(Saudi!C:C,Saudi!$A:$A,YEAR(daily!$A3290))</f>
        <v>994.73400000000004</v>
      </c>
      <c r="AC3290">
        <f>SUMIFS(Saudi!F:F,Saudi!$A:$A,YEAR(daily!$A3290))</f>
        <v>4270920</v>
      </c>
      <c r="AD3290">
        <f>SUMIFS(Saudi!G:G,Saudi!$A:$A,YEAR(daily!$A3290))</f>
        <v>97.968799186701915</v>
      </c>
      <c r="AE3290">
        <f>SUMIFS(Saudi!H:H,Saudi!$A:$A,YEAR(daily!$A3290))</f>
        <v>418416903.82246894</v>
      </c>
      <c r="AF3290" s="5">
        <f t="shared" si="144"/>
        <v>3</v>
      </c>
      <c r="AG3290" s="5">
        <f t="shared" si="145"/>
        <v>2013</v>
      </c>
    </row>
    <row r="3291" spans="1:33">
      <c r="A3291" s="3">
        <v>41361</v>
      </c>
      <c r="B3291" s="1">
        <v>296042</v>
      </c>
      <c r="C3291" s="1">
        <v>127287</v>
      </c>
      <c r="D3291" s="1">
        <v>85630</v>
      </c>
      <c r="E3291" s="1">
        <v>97.23</v>
      </c>
      <c r="F3291" s="1">
        <v>97.64</v>
      </c>
      <c r="G3291" s="1">
        <v>97.57</v>
      </c>
      <c r="H3291" s="2">
        <v>53.7</v>
      </c>
      <c r="I3291" s="2">
        <v>30.5</v>
      </c>
      <c r="J3291" s="2">
        <v>90.3</v>
      </c>
      <c r="K3291" s="2">
        <v>90.8</v>
      </c>
      <c r="L3291">
        <f>SUMIFS(US!B:B,US!$D:$D,YEAR(daily!$A3291),US!$E:$E,MONTH(daily!$A3291))</f>
        <v>11793</v>
      </c>
      <c r="M3291">
        <f>SUMIFS(US!C:C,US!$D:$D,YEAR(daily!$A3291),US!$E:$E,MONTH(daily!$A3291))</f>
        <v>18531</v>
      </c>
      <c r="N3291">
        <f>SUMIFS(COT!E:E,COT!$A:$A,YEAR(daily!$A3291),COT!$B:$B,WEEKNUM(daily!$A3291))</f>
        <v>1693684</v>
      </c>
      <c r="O3291">
        <f>SUMIFS(COT!F:F,COT!$A:$A,YEAR(daily!$A3291),COT!$B:$B,WEEKNUM(daily!$A3291))</f>
        <v>364846</v>
      </c>
      <c r="P3291">
        <f>SUMIFS(COT!G:G,COT!$A:$A,YEAR(daily!$A3291),COT!$B:$B,WEEKNUM(daily!$A3291))</f>
        <v>120239</v>
      </c>
      <c r="Q3291">
        <f>SUMIFS(COT!H:H,COT!$A:$A,YEAR(daily!$A3291),COT!$B:$B,WEEKNUM(daily!$A3291))</f>
        <v>642466</v>
      </c>
      <c r="R3291">
        <f>SUMIFS(COT!I:I,COT!$A:$A,YEAR(daily!$A3291),COT!$B:$B,WEEKNUM(daily!$A3291))</f>
        <v>605459</v>
      </c>
      <c r="S3291">
        <f>SUMIFS(COT!J:J,COT!$A:$A,YEAR(daily!$A3291),COT!$B:$B,WEEKNUM(daily!$A3291))</f>
        <v>849358</v>
      </c>
      <c r="T3291">
        <f>SUMIFS(COT!K:K,COT!$A:$A,YEAR(daily!$A3291),COT!$B:$B,WEEKNUM(daily!$A3291))</f>
        <v>80913</v>
      </c>
      <c r="U3291">
        <f>SUMIFS(COT!L:L,COT!$A:$A,YEAR(daily!$A3291),COT!$B:$B,WEEKNUM(daily!$A3291))</f>
        <v>81621</v>
      </c>
      <c r="V3291">
        <f>SUMIFS(COT!M:M,COT!$A:$A,YEAR(daily!$A3291),COT!$B:$B,WEEKNUM(daily!$A3291))</f>
        <v>125</v>
      </c>
      <c r="W3291">
        <f>SUMIFS(COT!N:N,COT!$A:$A,YEAR(daily!$A3291),COT!$B:$B,WEEKNUM(daily!$A3291))</f>
        <v>75</v>
      </c>
      <c r="X3291">
        <f>SUMIFS(COT!O:O,COT!$A:$A,YEAR(daily!$A3291),COT!$B:$B,WEEKNUM(daily!$A3291))</f>
        <v>156</v>
      </c>
      <c r="Y3291">
        <f>SUMIFS(COT!P:P,COT!$A:$A,YEAR(daily!$A3291),COT!$B:$B,WEEKNUM(daily!$A3291))</f>
        <v>83</v>
      </c>
      <c r="Z3291">
        <f>SUMIFS(COT!Q:Q,COT!$A:$A,YEAR(daily!$A3291),COT!$B:$B,WEEKNUM(daily!$A3291))</f>
        <v>99</v>
      </c>
      <c r="AA3291">
        <f>SUMIFS(Saudi!B:B,Saudi!$A:$A,YEAR(daily!$A3291))</f>
        <v>1156.3610000000001</v>
      </c>
      <c r="AB3291">
        <f>SUMIFS(Saudi!C:C,Saudi!$A:$A,YEAR(daily!$A3291))</f>
        <v>994.73400000000004</v>
      </c>
      <c r="AC3291">
        <f>SUMIFS(Saudi!F:F,Saudi!$A:$A,YEAR(daily!$A3291))</f>
        <v>4270920</v>
      </c>
      <c r="AD3291">
        <f>SUMIFS(Saudi!G:G,Saudi!$A:$A,YEAR(daily!$A3291))</f>
        <v>97.968799186701915</v>
      </c>
      <c r="AE3291">
        <f>SUMIFS(Saudi!H:H,Saudi!$A:$A,YEAR(daily!$A3291))</f>
        <v>418416903.82246894</v>
      </c>
      <c r="AF3291" s="5">
        <f t="shared" si="144"/>
        <v>3</v>
      </c>
      <c r="AG3291" s="5">
        <f t="shared" si="145"/>
        <v>2013</v>
      </c>
    </row>
    <row r="3292" spans="1:33">
      <c r="A3292" s="3">
        <v>41365</v>
      </c>
      <c r="B3292" s="1">
        <v>287432</v>
      </c>
      <c r="C3292" s="1">
        <v>129692</v>
      </c>
      <c r="D3292" s="1">
        <v>87577</v>
      </c>
      <c r="E3292" s="1">
        <v>97.07</v>
      </c>
      <c r="F3292" s="1">
        <v>97.6</v>
      </c>
      <c r="G3292" s="1">
        <v>97.61</v>
      </c>
      <c r="H3292" s="2">
        <v>53.7</v>
      </c>
      <c r="I3292" s="2">
        <v>30.5</v>
      </c>
      <c r="J3292" s="2">
        <v>90.3</v>
      </c>
      <c r="K3292" s="2">
        <v>90.8</v>
      </c>
      <c r="L3292">
        <f>SUMIFS(US!B:B,US!$D:$D,YEAR(daily!$A3292),US!$E:$E,MONTH(daily!$A3292))</f>
        <v>12165</v>
      </c>
      <c r="M3292">
        <f>SUMIFS(US!C:C,US!$D:$D,YEAR(daily!$A3292),US!$E:$E,MONTH(daily!$A3292))</f>
        <v>18584</v>
      </c>
      <c r="N3292">
        <f>SUMIFS(COT!E:E,COT!$A:$A,YEAR(daily!$A3292),COT!$B:$B,WEEKNUM(daily!$A3292))</f>
        <v>1731930</v>
      </c>
      <c r="O3292">
        <f>SUMIFS(COT!F:F,COT!$A:$A,YEAR(daily!$A3292),COT!$B:$B,WEEKNUM(daily!$A3292))</f>
        <v>369816</v>
      </c>
      <c r="P3292">
        <f>SUMIFS(COT!G:G,COT!$A:$A,YEAR(daily!$A3292),COT!$B:$B,WEEKNUM(daily!$A3292))</f>
        <v>120966</v>
      </c>
      <c r="Q3292">
        <f>SUMIFS(COT!H:H,COT!$A:$A,YEAR(daily!$A3292),COT!$B:$B,WEEKNUM(daily!$A3292))</f>
        <v>670488</v>
      </c>
      <c r="R3292">
        <f>SUMIFS(COT!I:I,COT!$A:$A,YEAR(daily!$A3292),COT!$B:$B,WEEKNUM(daily!$A3292))</f>
        <v>604305</v>
      </c>
      <c r="S3292">
        <f>SUMIFS(COT!J:J,COT!$A:$A,YEAR(daily!$A3292),COT!$B:$B,WEEKNUM(daily!$A3292))</f>
        <v>860779</v>
      </c>
      <c r="T3292">
        <f>SUMIFS(COT!K:K,COT!$A:$A,YEAR(daily!$A3292),COT!$B:$B,WEEKNUM(daily!$A3292))</f>
        <v>87321</v>
      </c>
      <c r="U3292">
        <f>SUMIFS(COT!L:L,COT!$A:$A,YEAR(daily!$A3292),COT!$B:$B,WEEKNUM(daily!$A3292))</f>
        <v>79697</v>
      </c>
      <c r="V3292">
        <f>SUMIFS(COT!M:M,COT!$A:$A,YEAR(daily!$A3292),COT!$B:$B,WEEKNUM(daily!$A3292))</f>
        <v>135</v>
      </c>
      <c r="W3292">
        <f>SUMIFS(COT!N:N,COT!$A:$A,YEAR(daily!$A3292),COT!$B:$B,WEEKNUM(daily!$A3292))</f>
        <v>79</v>
      </c>
      <c r="X3292">
        <f>SUMIFS(COT!O:O,COT!$A:$A,YEAR(daily!$A3292),COT!$B:$B,WEEKNUM(daily!$A3292))</f>
        <v>163</v>
      </c>
      <c r="Y3292">
        <f>SUMIFS(COT!P:P,COT!$A:$A,YEAR(daily!$A3292),COT!$B:$B,WEEKNUM(daily!$A3292))</f>
        <v>85</v>
      </c>
      <c r="Z3292">
        <f>SUMIFS(COT!Q:Q,COT!$A:$A,YEAR(daily!$A3292),COT!$B:$B,WEEKNUM(daily!$A3292))</f>
        <v>107</v>
      </c>
      <c r="AA3292">
        <f>SUMIFS(Saudi!B:B,Saudi!$A:$A,YEAR(daily!$A3292))</f>
        <v>1156.3610000000001</v>
      </c>
      <c r="AB3292">
        <f>SUMIFS(Saudi!C:C,Saudi!$A:$A,YEAR(daily!$A3292))</f>
        <v>994.73400000000004</v>
      </c>
      <c r="AC3292">
        <f>SUMIFS(Saudi!F:F,Saudi!$A:$A,YEAR(daily!$A3292))</f>
        <v>4270920</v>
      </c>
      <c r="AD3292">
        <f>SUMIFS(Saudi!G:G,Saudi!$A:$A,YEAR(daily!$A3292))</f>
        <v>97.968799186701915</v>
      </c>
      <c r="AE3292">
        <f>SUMIFS(Saudi!H:H,Saudi!$A:$A,YEAR(daily!$A3292))</f>
        <v>418416903.82246894</v>
      </c>
      <c r="AF3292" s="5">
        <f t="shared" si="144"/>
        <v>4</v>
      </c>
      <c r="AG3292" s="5">
        <f t="shared" si="145"/>
        <v>2013</v>
      </c>
    </row>
    <row r="3293" spans="1:33">
      <c r="A3293" s="3">
        <v>41366</v>
      </c>
      <c r="B3293" s="1">
        <v>280499</v>
      </c>
      <c r="C3293" s="1">
        <v>130150</v>
      </c>
      <c r="D3293" s="1">
        <v>95439</v>
      </c>
      <c r="E3293" s="1">
        <v>97.19</v>
      </c>
      <c r="F3293" s="1">
        <v>97.71</v>
      </c>
      <c r="G3293" s="1">
        <v>97.73</v>
      </c>
      <c r="H3293" s="2">
        <v>53.7</v>
      </c>
      <c r="I3293" s="2">
        <v>30.5</v>
      </c>
      <c r="J3293" s="2">
        <v>90.3</v>
      </c>
      <c r="K3293" s="2">
        <v>90.8</v>
      </c>
      <c r="L3293">
        <f>SUMIFS(US!B:B,US!$D:$D,YEAR(daily!$A3293),US!$E:$E,MONTH(daily!$A3293))</f>
        <v>12165</v>
      </c>
      <c r="M3293">
        <f>SUMIFS(US!C:C,US!$D:$D,YEAR(daily!$A3293),US!$E:$E,MONTH(daily!$A3293))</f>
        <v>18584</v>
      </c>
      <c r="N3293">
        <f>SUMIFS(COT!E:E,COT!$A:$A,YEAR(daily!$A3293),COT!$B:$B,WEEKNUM(daily!$A3293))</f>
        <v>1731930</v>
      </c>
      <c r="O3293">
        <f>SUMIFS(COT!F:F,COT!$A:$A,YEAR(daily!$A3293),COT!$B:$B,WEEKNUM(daily!$A3293))</f>
        <v>369816</v>
      </c>
      <c r="P3293">
        <f>SUMIFS(COT!G:G,COT!$A:$A,YEAR(daily!$A3293),COT!$B:$B,WEEKNUM(daily!$A3293))</f>
        <v>120966</v>
      </c>
      <c r="Q3293">
        <f>SUMIFS(COT!H:H,COT!$A:$A,YEAR(daily!$A3293),COT!$B:$B,WEEKNUM(daily!$A3293))</f>
        <v>670488</v>
      </c>
      <c r="R3293">
        <f>SUMIFS(COT!I:I,COT!$A:$A,YEAR(daily!$A3293),COT!$B:$B,WEEKNUM(daily!$A3293))</f>
        <v>604305</v>
      </c>
      <c r="S3293">
        <f>SUMIFS(COT!J:J,COT!$A:$A,YEAR(daily!$A3293),COT!$B:$B,WEEKNUM(daily!$A3293))</f>
        <v>860779</v>
      </c>
      <c r="T3293">
        <f>SUMIFS(COT!K:K,COT!$A:$A,YEAR(daily!$A3293),COT!$B:$B,WEEKNUM(daily!$A3293))</f>
        <v>87321</v>
      </c>
      <c r="U3293">
        <f>SUMIFS(COT!L:L,COT!$A:$A,YEAR(daily!$A3293),COT!$B:$B,WEEKNUM(daily!$A3293))</f>
        <v>79697</v>
      </c>
      <c r="V3293">
        <f>SUMIFS(COT!M:M,COT!$A:$A,YEAR(daily!$A3293),COT!$B:$B,WEEKNUM(daily!$A3293))</f>
        <v>135</v>
      </c>
      <c r="W3293">
        <f>SUMIFS(COT!N:N,COT!$A:$A,YEAR(daily!$A3293),COT!$B:$B,WEEKNUM(daily!$A3293))</f>
        <v>79</v>
      </c>
      <c r="X3293">
        <f>SUMIFS(COT!O:O,COT!$A:$A,YEAR(daily!$A3293),COT!$B:$B,WEEKNUM(daily!$A3293))</f>
        <v>163</v>
      </c>
      <c r="Y3293">
        <f>SUMIFS(COT!P:P,COT!$A:$A,YEAR(daily!$A3293),COT!$B:$B,WEEKNUM(daily!$A3293))</f>
        <v>85</v>
      </c>
      <c r="Z3293">
        <f>SUMIFS(COT!Q:Q,COT!$A:$A,YEAR(daily!$A3293),COT!$B:$B,WEEKNUM(daily!$A3293))</f>
        <v>107</v>
      </c>
      <c r="AA3293">
        <f>SUMIFS(Saudi!B:B,Saudi!$A:$A,YEAR(daily!$A3293))</f>
        <v>1156.3610000000001</v>
      </c>
      <c r="AB3293">
        <f>SUMIFS(Saudi!C:C,Saudi!$A:$A,YEAR(daily!$A3293))</f>
        <v>994.73400000000004</v>
      </c>
      <c r="AC3293">
        <f>SUMIFS(Saudi!F:F,Saudi!$A:$A,YEAR(daily!$A3293))</f>
        <v>4270920</v>
      </c>
      <c r="AD3293">
        <f>SUMIFS(Saudi!G:G,Saudi!$A:$A,YEAR(daily!$A3293))</f>
        <v>97.968799186701915</v>
      </c>
      <c r="AE3293">
        <f>SUMIFS(Saudi!H:H,Saudi!$A:$A,YEAR(daily!$A3293))</f>
        <v>418416903.82246894</v>
      </c>
      <c r="AF3293" s="5">
        <f t="shared" si="144"/>
        <v>4</v>
      </c>
      <c r="AG3293" s="5">
        <f t="shared" si="145"/>
        <v>2013</v>
      </c>
    </row>
    <row r="3294" spans="1:33">
      <c r="A3294" s="3">
        <v>41367</v>
      </c>
      <c r="B3294" s="1">
        <v>263467</v>
      </c>
      <c r="C3294" s="1">
        <v>133964</v>
      </c>
      <c r="D3294" s="1">
        <v>101937</v>
      </c>
      <c r="E3294" s="1">
        <v>94.45</v>
      </c>
      <c r="F3294" s="1">
        <v>95</v>
      </c>
      <c r="G3294" s="1">
        <v>95.06</v>
      </c>
      <c r="H3294" s="2">
        <v>53.7</v>
      </c>
      <c r="I3294" s="2">
        <v>30.5</v>
      </c>
      <c r="J3294" s="2">
        <v>90.3</v>
      </c>
      <c r="K3294" s="2">
        <v>90.8</v>
      </c>
      <c r="L3294">
        <f>SUMIFS(US!B:B,US!$D:$D,YEAR(daily!$A3294),US!$E:$E,MONTH(daily!$A3294))</f>
        <v>12165</v>
      </c>
      <c r="M3294">
        <f>SUMIFS(US!C:C,US!$D:$D,YEAR(daily!$A3294),US!$E:$E,MONTH(daily!$A3294))</f>
        <v>18584</v>
      </c>
      <c r="N3294">
        <f>SUMIFS(COT!E:E,COT!$A:$A,YEAR(daily!$A3294),COT!$B:$B,WEEKNUM(daily!$A3294))</f>
        <v>1731930</v>
      </c>
      <c r="O3294">
        <f>SUMIFS(COT!F:F,COT!$A:$A,YEAR(daily!$A3294),COT!$B:$B,WEEKNUM(daily!$A3294))</f>
        <v>369816</v>
      </c>
      <c r="P3294">
        <f>SUMIFS(COT!G:G,COT!$A:$A,YEAR(daily!$A3294),COT!$B:$B,WEEKNUM(daily!$A3294))</f>
        <v>120966</v>
      </c>
      <c r="Q3294">
        <f>SUMIFS(COT!H:H,COT!$A:$A,YEAR(daily!$A3294),COT!$B:$B,WEEKNUM(daily!$A3294))</f>
        <v>670488</v>
      </c>
      <c r="R3294">
        <f>SUMIFS(COT!I:I,COT!$A:$A,YEAR(daily!$A3294),COT!$B:$B,WEEKNUM(daily!$A3294))</f>
        <v>604305</v>
      </c>
      <c r="S3294">
        <f>SUMIFS(COT!J:J,COT!$A:$A,YEAR(daily!$A3294),COT!$B:$B,WEEKNUM(daily!$A3294))</f>
        <v>860779</v>
      </c>
      <c r="T3294">
        <f>SUMIFS(COT!K:K,COT!$A:$A,YEAR(daily!$A3294),COT!$B:$B,WEEKNUM(daily!$A3294))</f>
        <v>87321</v>
      </c>
      <c r="U3294">
        <f>SUMIFS(COT!L:L,COT!$A:$A,YEAR(daily!$A3294),COT!$B:$B,WEEKNUM(daily!$A3294))</f>
        <v>79697</v>
      </c>
      <c r="V3294">
        <f>SUMIFS(COT!M:M,COT!$A:$A,YEAR(daily!$A3294),COT!$B:$B,WEEKNUM(daily!$A3294))</f>
        <v>135</v>
      </c>
      <c r="W3294">
        <f>SUMIFS(COT!N:N,COT!$A:$A,YEAR(daily!$A3294),COT!$B:$B,WEEKNUM(daily!$A3294))</f>
        <v>79</v>
      </c>
      <c r="X3294">
        <f>SUMIFS(COT!O:O,COT!$A:$A,YEAR(daily!$A3294),COT!$B:$B,WEEKNUM(daily!$A3294))</f>
        <v>163</v>
      </c>
      <c r="Y3294">
        <f>SUMIFS(COT!P:P,COT!$A:$A,YEAR(daily!$A3294),COT!$B:$B,WEEKNUM(daily!$A3294))</f>
        <v>85</v>
      </c>
      <c r="Z3294">
        <f>SUMIFS(COT!Q:Q,COT!$A:$A,YEAR(daily!$A3294),COT!$B:$B,WEEKNUM(daily!$A3294))</f>
        <v>107</v>
      </c>
      <c r="AA3294">
        <f>SUMIFS(Saudi!B:B,Saudi!$A:$A,YEAR(daily!$A3294))</f>
        <v>1156.3610000000001</v>
      </c>
      <c r="AB3294">
        <f>SUMIFS(Saudi!C:C,Saudi!$A:$A,YEAR(daily!$A3294))</f>
        <v>994.73400000000004</v>
      </c>
      <c r="AC3294">
        <f>SUMIFS(Saudi!F:F,Saudi!$A:$A,YEAR(daily!$A3294))</f>
        <v>4270920</v>
      </c>
      <c r="AD3294">
        <f>SUMIFS(Saudi!G:G,Saudi!$A:$A,YEAR(daily!$A3294))</f>
        <v>97.968799186701915</v>
      </c>
      <c r="AE3294">
        <f>SUMIFS(Saudi!H:H,Saudi!$A:$A,YEAR(daily!$A3294))</f>
        <v>418416903.82246894</v>
      </c>
      <c r="AF3294" s="5">
        <f t="shared" si="144"/>
        <v>4</v>
      </c>
      <c r="AG3294" s="5">
        <f t="shared" si="145"/>
        <v>2013</v>
      </c>
    </row>
    <row r="3295" spans="1:33">
      <c r="A3295" s="3">
        <v>41368</v>
      </c>
      <c r="B3295" s="1">
        <v>256458</v>
      </c>
      <c r="C3295" s="1">
        <v>138876</v>
      </c>
      <c r="D3295" s="1">
        <v>105298</v>
      </c>
      <c r="E3295" s="1">
        <v>93.26</v>
      </c>
      <c r="F3295" s="1">
        <v>93.79</v>
      </c>
      <c r="G3295" s="1">
        <v>93.88</v>
      </c>
      <c r="H3295" s="2">
        <v>53.7</v>
      </c>
      <c r="I3295" s="2">
        <v>30.5</v>
      </c>
      <c r="J3295" s="2">
        <v>90.3</v>
      </c>
      <c r="K3295" s="2">
        <v>90.8</v>
      </c>
      <c r="L3295">
        <f>SUMIFS(US!B:B,US!$D:$D,YEAR(daily!$A3295),US!$E:$E,MONTH(daily!$A3295))</f>
        <v>12165</v>
      </c>
      <c r="M3295">
        <f>SUMIFS(US!C:C,US!$D:$D,YEAR(daily!$A3295),US!$E:$E,MONTH(daily!$A3295))</f>
        <v>18584</v>
      </c>
      <c r="N3295">
        <f>SUMIFS(COT!E:E,COT!$A:$A,YEAR(daily!$A3295),COT!$B:$B,WEEKNUM(daily!$A3295))</f>
        <v>1731930</v>
      </c>
      <c r="O3295">
        <f>SUMIFS(COT!F:F,COT!$A:$A,YEAR(daily!$A3295),COT!$B:$B,WEEKNUM(daily!$A3295))</f>
        <v>369816</v>
      </c>
      <c r="P3295">
        <f>SUMIFS(COT!G:G,COT!$A:$A,YEAR(daily!$A3295),COT!$B:$B,WEEKNUM(daily!$A3295))</f>
        <v>120966</v>
      </c>
      <c r="Q3295">
        <f>SUMIFS(COT!H:H,COT!$A:$A,YEAR(daily!$A3295),COT!$B:$B,WEEKNUM(daily!$A3295))</f>
        <v>670488</v>
      </c>
      <c r="R3295">
        <f>SUMIFS(COT!I:I,COT!$A:$A,YEAR(daily!$A3295),COT!$B:$B,WEEKNUM(daily!$A3295))</f>
        <v>604305</v>
      </c>
      <c r="S3295">
        <f>SUMIFS(COT!J:J,COT!$A:$A,YEAR(daily!$A3295),COT!$B:$B,WEEKNUM(daily!$A3295))</f>
        <v>860779</v>
      </c>
      <c r="T3295">
        <f>SUMIFS(COT!K:K,COT!$A:$A,YEAR(daily!$A3295),COT!$B:$B,WEEKNUM(daily!$A3295))</f>
        <v>87321</v>
      </c>
      <c r="U3295">
        <f>SUMIFS(COT!L:L,COT!$A:$A,YEAR(daily!$A3295),COT!$B:$B,WEEKNUM(daily!$A3295))</f>
        <v>79697</v>
      </c>
      <c r="V3295">
        <f>SUMIFS(COT!M:M,COT!$A:$A,YEAR(daily!$A3295),COT!$B:$B,WEEKNUM(daily!$A3295))</f>
        <v>135</v>
      </c>
      <c r="W3295">
        <f>SUMIFS(COT!N:N,COT!$A:$A,YEAR(daily!$A3295),COT!$B:$B,WEEKNUM(daily!$A3295))</f>
        <v>79</v>
      </c>
      <c r="X3295">
        <f>SUMIFS(COT!O:O,COT!$A:$A,YEAR(daily!$A3295),COT!$B:$B,WEEKNUM(daily!$A3295))</f>
        <v>163</v>
      </c>
      <c r="Y3295">
        <f>SUMIFS(COT!P:P,COT!$A:$A,YEAR(daily!$A3295),COT!$B:$B,WEEKNUM(daily!$A3295))</f>
        <v>85</v>
      </c>
      <c r="Z3295">
        <f>SUMIFS(COT!Q:Q,COT!$A:$A,YEAR(daily!$A3295),COT!$B:$B,WEEKNUM(daily!$A3295))</f>
        <v>107</v>
      </c>
      <c r="AA3295">
        <f>SUMIFS(Saudi!B:B,Saudi!$A:$A,YEAR(daily!$A3295))</f>
        <v>1156.3610000000001</v>
      </c>
      <c r="AB3295">
        <f>SUMIFS(Saudi!C:C,Saudi!$A:$A,YEAR(daily!$A3295))</f>
        <v>994.73400000000004</v>
      </c>
      <c r="AC3295">
        <f>SUMIFS(Saudi!F:F,Saudi!$A:$A,YEAR(daily!$A3295))</f>
        <v>4270920</v>
      </c>
      <c r="AD3295">
        <f>SUMIFS(Saudi!G:G,Saudi!$A:$A,YEAR(daily!$A3295))</f>
        <v>97.968799186701915</v>
      </c>
      <c r="AE3295">
        <f>SUMIFS(Saudi!H:H,Saudi!$A:$A,YEAR(daily!$A3295))</f>
        <v>418416903.82246894</v>
      </c>
      <c r="AF3295" s="5">
        <f t="shared" si="144"/>
        <v>4</v>
      </c>
      <c r="AG3295" s="5">
        <f t="shared" si="145"/>
        <v>2013</v>
      </c>
    </row>
    <row r="3296" spans="1:33">
      <c r="A3296" s="3">
        <v>41369</v>
      </c>
      <c r="B3296" s="1">
        <v>235566</v>
      </c>
      <c r="C3296" s="1">
        <v>141690</v>
      </c>
      <c r="D3296" s="1">
        <v>108241</v>
      </c>
      <c r="E3296" s="1">
        <v>92.7</v>
      </c>
      <c r="F3296" s="1">
        <v>93.24</v>
      </c>
      <c r="G3296" s="1">
        <v>93.32</v>
      </c>
      <c r="H3296" s="2">
        <v>53.7</v>
      </c>
      <c r="I3296" s="2">
        <v>30.5</v>
      </c>
      <c r="J3296" s="2">
        <v>90.3</v>
      </c>
      <c r="K3296" s="2">
        <v>90.8</v>
      </c>
      <c r="L3296">
        <f>SUMIFS(US!B:B,US!$D:$D,YEAR(daily!$A3296),US!$E:$E,MONTH(daily!$A3296))</f>
        <v>12165</v>
      </c>
      <c r="M3296">
        <f>SUMIFS(US!C:C,US!$D:$D,YEAR(daily!$A3296),US!$E:$E,MONTH(daily!$A3296))</f>
        <v>18584</v>
      </c>
      <c r="N3296">
        <f>SUMIFS(COT!E:E,COT!$A:$A,YEAR(daily!$A3296),COT!$B:$B,WEEKNUM(daily!$A3296))</f>
        <v>1731930</v>
      </c>
      <c r="O3296">
        <f>SUMIFS(COT!F:F,COT!$A:$A,YEAR(daily!$A3296),COT!$B:$B,WEEKNUM(daily!$A3296))</f>
        <v>369816</v>
      </c>
      <c r="P3296">
        <f>SUMIFS(COT!G:G,COT!$A:$A,YEAR(daily!$A3296),COT!$B:$B,WEEKNUM(daily!$A3296))</f>
        <v>120966</v>
      </c>
      <c r="Q3296">
        <f>SUMIFS(COT!H:H,COT!$A:$A,YEAR(daily!$A3296),COT!$B:$B,WEEKNUM(daily!$A3296))</f>
        <v>670488</v>
      </c>
      <c r="R3296">
        <f>SUMIFS(COT!I:I,COT!$A:$A,YEAR(daily!$A3296),COT!$B:$B,WEEKNUM(daily!$A3296))</f>
        <v>604305</v>
      </c>
      <c r="S3296">
        <f>SUMIFS(COT!J:J,COT!$A:$A,YEAR(daily!$A3296),COT!$B:$B,WEEKNUM(daily!$A3296))</f>
        <v>860779</v>
      </c>
      <c r="T3296">
        <f>SUMIFS(COT!K:K,COT!$A:$A,YEAR(daily!$A3296),COT!$B:$B,WEEKNUM(daily!$A3296))</f>
        <v>87321</v>
      </c>
      <c r="U3296">
        <f>SUMIFS(COT!L:L,COT!$A:$A,YEAR(daily!$A3296),COT!$B:$B,WEEKNUM(daily!$A3296))</f>
        <v>79697</v>
      </c>
      <c r="V3296">
        <f>SUMIFS(COT!M:M,COT!$A:$A,YEAR(daily!$A3296),COT!$B:$B,WEEKNUM(daily!$A3296))</f>
        <v>135</v>
      </c>
      <c r="W3296">
        <f>SUMIFS(COT!N:N,COT!$A:$A,YEAR(daily!$A3296),COT!$B:$B,WEEKNUM(daily!$A3296))</f>
        <v>79</v>
      </c>
      <c r="X3296">
        <f>SUMIFS(COT!O:O,COT!$A:$A,YEAR(daily!$A3296),COT!$B:$B,WEEKNUM(daily!$A3296))</f>
        <v>163</v>
      </c>
      <c r="Y3296">
        <f>SUMIFS(COT!P:P,COT!$A:$A,YEAR(daily!$A3296),COT!$B:$B,WEEKNUM(daily!$A3296))</f>
        <v>85</v>
      </c>
      <c r="Z3296">
        <f>SUMIFS(COT!Q:Q,COT!$A:$A,YEAR(daily!$A3296),COT!$B:$B,WEEKNUM(daily!$A3296))</f>
        <v>107</v>
      </c>
      <c r="AA3296">
        <f>SUMIFS(Saudi!B:B,Saudi!$A:$A,YEAR(daily!$A3296))</f>
        <v>1156.3610000000001</v>
      </c>
      <c r="AB3296">
        <f>SUMIFS(Saudi!C:C,Saudi!$A:$A,YEAR(daily!$A3296))</f>
        <v>994.73400000000004</v>
      </c>
      <c r="AC3296">
        <f>SUMIFS(Saudi!F:F,Saudi!$A:$A,YEAR(daily!$A3296))</f>
        <v>4270920</v>
      </c>
      <c r="AD3296">
        <f>SUMIFS(Saudi!G:G,Saudi!$A:$A,YEAR(daily!$A3296))</f>
        <v>97.968799186701915</v>
      </c>
      <c r="AE3296">
        <f>SUMIFS(Saudi!H:H,Saudi!$A:$A,YEAR(daily!$A3296))</f>
        <v>418416903.82246894</v>
      </c>
      <c r="AF3296" s="5">
        <f t="shared" si="144"/>
        <v>4</v>
      </c>
      <c r="AG3296" s="5">
        <f t="shared" si="145"/>
        <v>2013</v>
      </c>
    </row>
    <row r="3297" spans="1:33">
      <c r="A3297" s="3">
        <v>41372</v>
      </c>
      <c r="B3297" s="1">
        <v>212856</v>
      </c>
      <c r="C3297" s="1">
        <v>147466</v>
      </c>
      <c r="D3297" s="1">
        <v>109788</v>
      </c>
      <c r="E3297" s="1">
        <v>93.36</v>
      </c>
      <c r="F3297" s="1">
        <v>93.91</v>
      </c>
      <c r="G3297" s="1">
        <v>93.99</v>
      </c>
      <c r="H3297" s="2">
        <v>53.7</v>
      </c>
      <c r="I3297" s="2">
        <v>30.5</v>
      </c>
      <c r="J3297" s="2">
        <v>90.3</v>
      </c>
      <c r="K3297" s="2">
        <v>90.8</v>
      </c>
      <c r="L3297">
        <f>SUMIFS(US!B:B,US!$D:$D,YEAR(daily!$A3297),US!$E:$E,MONTH(daily!$A3297))</f>
        <v>12165</v>
      </c>
      <c r="M3297">
        <f>SUMIFS(US!C:C,US!$D:$D,YEAR(daily!$A3297),US!$E:$E,MONTH(daily!$A3297))</f>
        <v>18584</v>
      </c>
      <c r="N3297">
        <f>SUMIFS(COT!E:E,COT!$A:$A,YEAR(daily!$A3297),COT!$B:$B,WEEKNUM(daily!$A3297))</f>
        <v>1768185</v>
      </c>
      <c r="O3297">
        <f>SUMIFS(COT!F:F,COT!$A:$A,YEAR(daily!$A3297),COT!$B:$B,WEEKNUM(daily!$A3297))</f>
        <v>349203</v>
      </c>
      <c r="P3297">
        <f>SUMIFS(COT!G:G,COT!$A:$A,YEAR(daily!$A3297),COT!$B:$B,WEEKNUM(daily!$A3297))</f>
        <v>125805</v>
      </c>
      <c r="Q3297">
        <f>SUMIFS(COT!H:H,COT!$A:$A,YEAR(daily!$A3297),COT!$B:$B,WEEKNUM(daily!$A3297))</f>
        <v>690488</v>
      </c>
      <c r="R3297">
        <f>SUMIFS(COT!I:I,COT!$A:$A,YEAR(daily!$A3297),COT!$B:$B,WEEKNUM(daily!$A3297))</f>
        <v>641239</v>
      </c>
      <c r="S3297">
        <f>SUMIFS(COT!J:J,COT!$A:$A,YEAR(daily!$A3297),COT!$B:$B,WEEKNUM(daily!$A3297))</f>
        <v>872511</v>
      </c>
      <c r="T3297">
        <f>SUMIFS(COT!K:K,COT!$A:$A,YEAR(daily!$A3297),COT!$B:$B,WEEKNUM(daily!$A3297))</f>
        <v>87255</v>
      </c>
      <c r="U3297">
        <f>SUMIFS(COT!L:L,COT!$A:$A,YEAR(daily!$A3297),COT!$B:$B,WEEKNUM(daily!$A3297))</f>
        <v>79381</v>
      </c>
      <c r="V3297">
        <f>SUMIFS(COT!M:M,COT!$A:$A,YEAR(daily!$A3297),COT!$B:$B,WEEKNUM(daily!$A3297))</f>
        <v>120</v>
      </c>
      <c r="W3297">
        <f>SUMIFS(COT!N:N,COT!$A:$A,YEAR(daily!$A3297),COT!$B:$B,WEEKNUM(daily!$A3297))</f>
        <v>83</v>
      </c>
      <c r="X3297">
        <f>SUMIFS(COT!O:O,COT!$A:$A,YEAR(daily!$A3297),COT!$B:$B,WEEKNUM(daily!$A3297))</f>
        <v>159</v>
      </c>
      <c r="Y3297">
        <f>SUMIFS(COT!P:P,COT!$A:$A,YEAR(daily!$A3297),COT!$B:$B,WEEKNUM(daily!$A3297))</f>
        <v>87</v>
      </c>
      <c r="Z3297">
        <f>SUMIFS(COT!Q:Q,COT!$A:$A,YEAR(daily!$A3297),COT!$B:$B,WEEKNUM(daily!$A3297))</f>
        <v>105</v>
      </c>
      <c r="AA3297">
        <f>SUMIFS(Saudi!B:B,Saudi!$A:$A,YEAR(daily!$A3297))</f>
        <v>1156.3610000000001</v>
      </c>
      <c r="AB3297">
        <f>SUMIFS(Saudi!C:C,Saudi!$A:$A,YEAR(daily!$A3297))</f>
        <v>994.73400000000004</v>
      </c>
      <c r="AC3297">
        <f>SUMIFS(Saudi!F:F,Saudi!$A:$A,YEAR(daily!$A3297))</f>
        <v>4270920</v>
      </c>
      <c r="AD3297">
        <f>SUMIFS(Saudi!G:G,Saudi!$A:$A,YEAR(daily!$A3297))</f>
        <v>97.968799186701915</v>
      </c>
      <c r="AE3297">
        <f>SUMIFS(Saudi!H:H,Saudi!$A:$A,YEAR(daily!$A3297))</f>
        <v>418416903.82246894</v>
      </c>
      <c r="AF3297" s="5">
        <f t="shared" si="144"/>
        <v>4</v>
      </c>
      <c r="AG3297" s="5">
        <f t="shared" si="145"/>
        <v>2013</v>
      </c>
    </row>
    <row r="3298" spans="1:33">
      <c r="A3298" s="3">
        <v>41373</v>
      </c>
      <c r="B3298" s="1">
        <v>187860</v>
      </c>
      <c r="C3298" s="1">
        <v>157691</v>
      </c>
      <c r="D3298" s="1">
        <v>112294</v>
      </c>
      <c r="E3298" s="1">
        <v>94.2</v>
      </c>
      <c r="F3298" s="1">
        <v>94.74</v>
      </c>
      <c r="G3298" s="1">
        <v>94.8</v>
      </c>
      <c r="H3298" s="2">
        <v>53.7</v>
      </c>
      <c r="I3298" s="2">
        <v>30.5</v>
      </c>
      <c r="J3298" s="2">
        <v>90.3</v>
      </c>
      <c r="K3298" s="2">
        <v>90.8</v>
      </c>
      <c r="L3298">
        <f>SUMIFS(US!B:B,US!$D:$D,YEAR(daily!$A3298),US!$E:$E,MONTH(daily!$A3298))</f>
        <v>12165</v>
      </c>
      <c r="M3298">
        <f>SUMIFS(US!C:C,US!$D:$D,YEAR(daily!$A3298),US!$E:$E,MONTH(daily!$A3298))</f>
        <v>18584</v>
      </c>
      <c r="N3298">
        <f>SUMIFS(COT!E:E,COT!$A:$A,YEAR(daily!$A3298),COT!$B:$B,WEEKNUM(daily!$A3298))</f>
        <v>1768185</v>
      </c>
      <c r="O3298">
        <f>SUMIFS(COT!F:F,COT!$A:$A,YEAR(daily!$A3298),COT!$B:$B,WEEKNUM(daily!$A3298))</f>
        <v>349203</v>
      </c>
      <c r="P3298">
        <f>SUMIFS(COT!G:G,COT!$A:$A,YEAR(daily!$A3298),COT!$B:$B,WEEKNUM(daily!$A3298))</f>
        <v>125805</v>
      </c>
      <c r="Q3298">
        <f>SUMIFS(COT!H:H,COT!$A:$A,YEAR(daily!$A3298),COT!$B:$B,WEEKNUM(daily!$A3298))</f>
        <v>690488</v>
      </c>
      <c r="R3298">
        <f>SUMIFS(COT!I:I,COT!$A:$A,YEAR(daily!$A3298),COT!$B:$B,WEEKNUM(daily!$A3298))</f>
        <v>641239</v>
      </c>
      <c r="S3298">
        <f>SUMIFS(COT!J:J,COT!$A:$A,YEAR(daily!$A3298),COT!$B:$B,WEEKNUM(daily!$A3298))</f>
        <v>872511</v>
      </c>
      <c r="T3298">
        <f>SUMIFS(COT!K:K,COT!$A:$A,YEAR(daily!$A3298),COT!$B:$B,WEEKNUM(daily!$A3298))</f>
        <v>87255</v>
      </c>
      <c r="U3298">
        <f>SUMIFS(COT!L:L,COT!$A:$A,YEAR(daily!$A3298),COT!$B:$B,WEEKNUM(daily!$A3298))</f>
        <v>79381</v>
      </c>
      <c r="V3298">
        <f>SUMIFS(COT!M:M,COT!$A:$A,YEAR(daily!$A3298),COT!$B:$B,WEEKNUM(daily!$A3298))</f>
        <v>120</v>
      </c>
      <c r="W3298">
        <f>SUMIFS(COT!N:N,COT!$A:$A,YEAR(daily!$A3298),COT!$B:$B,WEEKNUM(daily!$A3298))</f>
        <v>83</v>
      </c>
      <c r="X3298">
        <f>SUMIFS(COT!O:O,COT!$A:$A,YEAR(daily!$A3298),COT!$B:$B,WEEKNUM(daily!$A3298))</f>
        <v>159</v>
      </c>
      <c r="Y3298">
        <f>SUMIFS(COT!P:P,COT!$A:$A,YEAR(daily!$A3298),COT!$B:$B,WEEKNUM(daily!$A3298))</f>
        <v>87</v>
      </c>
      <c r="Z3298">
        <f>SUMIFS(COT!Q:Q,COT!$A:$A,YEAR(daily!$A3298),COT!$B:$B,WEEKNUM(daily!$A3298))</f>
        <v>105</v>
      </c>
      <c r="AA3298">
        <f>SUMIFS(Saudi!B:B,Saudi!$A:$A,YEAR(daily!$A3298))</f>
        <v>1156.3610000000001</v>
      </c>
      <c r="AB3298">
        <f>SUMIFS(Saudi!C:C,Saudi!$A:$A,YEAR(daily!$A3298))</f>
        <v>994.73400000000004</v>
      </c>
      <c r="AC3298">
        <f>SUMIFS(Saudi!F:F,Saudi!$A:$A,YEAR(daily!$A3298))</f>
        <v>4270920</v>
      </c>
      <c r="AD3298">
        <f>SUMIFS(Saudi!G:G,Saudi!$A:$A,YEAR(daily!$A3298))</f>
        <v>97.968799186701915</v>
      </c>
      <c r="AE3298">
        <f>SUMIFS(Saudi!H:H,Saudi!$A:$A,YEAR(daily!$A3298))</f>
        <v>418416903.82246894</v>
      </c>
      <c r="AF3298" s="5">
        <f t="shared" si="144"/>
        <v>4</v>
      </c>
      <c r="AG3298" s="5">
        <f t="shared" si="145"/>
        <v>2013</v>
      </c>
    </row>
    <row r="3299" spans="1:33">
      <c r="A3299" s="3">
        <v>41374</v>
      </c>
      <c r="B3299" s="1">
        <v>159036</v>
      </c>
      <c r="C3299" s="1">
        <v>167897</v>
      </c>
      <c r="D3299" s="1">
        <v>111530</v>
      </c>
      <c r="E3299" s="1">
        <v>94.64</v>
      </c>
      <c r="F3299" s="1">
        <v>95.22</v>
      </c>
      <c r="G3299" s="1">
        <v>95.29</v>
      </c>
      <c r="H3299" s="2">
        <v>53.7</v>
      </c>
      <c r="I3299" s="2">
        <v>30.5</v>
      </c>
      <c r="J3299" s="2">
        <v>90.3</v>
      </c>
      <c r="K3299" s="2">
        <v>90.8</v>
      </c>
      <c r="L3299">
        <f>SUMIFS(US!B:B,US!$D:$D,YEAR(daily!$A3299),US!$E:$E,MONTH(daily!$A3299))</f>
        <v>12165</v>
      </c>
      <c r="M3299">
        <f>SUMIFS(US!C:C,US!$D:$D,YEAR(daily!$A3299),US!$E:$E,MONTH(daily!$A3299))</f>
        <v>18584</v>
      </c>
      <c r="N3299">
        <f>SUMIFS(COT!E:E,COT!$A:$A,YEAR(daily!$A3299),COT!$B:$B,WEEKNUM(daily!$A3299))</f>
        <v>1768185</v>
      </c>
      <c r="O3299">
        <f>SUMIFS(COT!F:F,COT!$A:$A,YEAR(daily!$A3299),COT!$B:$B,WEEKNUM(daily!$A3299))</f>
        <v>349203</v>
      </c>
      <c r="P3299">
        <f>SUMIFS(COT!G:G,COT!$A:$A,YEAR(daily!$A3299),COT!$B:$B,WEEKNUM(daily!$A3299))</f>
        <v>125805</v>
      </c>
      <c r="Q3299">
        <f>SUMIFS(COT!H:H,COT!$A:$A,YEAR(daily!$A3299),COT!$B:$B,WEEKNUM(daily!$A3299))</f>
        <v>690488</v>
      </c>
      <c r="R3299">
        <f>SUMIFS(COT!I:I,COT!$A:$A,YEAR(daily!$A3299),COT!$B:$B,WEEKNUM(daily!$A3299))</f>
        <v>641239</v>
      </c>
      <c r="S3299">
        <f>SUMIFS(COT!J:J,COT!$A:$A,YEAR(daily!$A3299),COT!$B:$B,WEEKNUM(daily!$A3299))</f>
        <v>872511</v>
      </c>
      <c r="T3299">
        <f>SUMIFS(COT!K:K,COT!$A:$A,YEAR(daily!$A3299),COT!$B:$B,WEEKNUM(daily!$A3299))</f>
        <v>87255</v>
      </c>
      <c r="U3299">
        <f>SUMIFS(COT!L:L,COT!$A:$A,YEAR(daily!$A3299),COT!$B:$B,WEEKNUM(daily!$A3299))</f>
        <v>79381</v>
      </c>
      <c r="V3299">
        <f>SUMIFS(COT!M:M,COT!$A:$A,YEAR(daily!$A3299),COT!$B:$B,WEEKNUM(daily!$A3299))</f>
        <v>120</v>
      </c>
      <c r="W3299">
        <f>SUMIFS(COT!N:N,COT!$A:$A,YEAR(daily!$A3299),COT!$B:$B,WEEKNUM(daily!$A3299))</f>
        <v>83</v>
      </c>
      <c r="X3299">
        <f>SUMIFS(COT!O:O,COT!$A:$A,YEAR(daily!$A3299),COT!$B:$B,WEEKNUM(daily!$A3299))</f>
        <v>159</v>
      </c>
      <c r="Y3299">
        <f>SUMIFS(COT!P:P,COT!$A:$A,YEAR(daily!$A3299),COT!$B:$B,WEEKNUM(daily!$A3299))</f>
        <v>87</v>
      </c>
      <c r="Z3299">
        <f>SUMIFS(COT!Q:Q,COT!$A:$A,YEAR(daily!$A3299),COT!$B:$B,WEEKNUM(daily!$A3299))</f>
        <v>105</v>
      </c>
      <c r="AA3299">
        <f>SUMIFS(Saudi!B:B,Saudi!$A:$A,YEAR(daily!$A3299))</f>
        <v>1156.3610000000001</v>
      </c>
      <c r="AB3299">
        <f>SUMIFS(Saudi!C:C,Saudi!$A:$A,YEAR(daily!$A3299))</f>
        <v>994.73400000000004</v>
      </c>
      <c r="AC3299">
        <f>SUMIFS(Saudi!F:F,Saudi!$A:$A,YEAR(daily!$A3299))</f>
        <v>4270920</v>
      </c>
      <c r="AD3299">
        <f>SUMIFS(Saudi!G:G,Saudi!$A:$A,YEAR(daily!$A3299))</f>
        <v>97.968799186701915</v>
      </c>
      <c r="AE3299">
        <f>SUMIFS(Saudi!H:H,Saudi!$A:$A,YEAR(daily!$A3299))</f>
        <v>418416903.82246894</v>
      </c>
      <c r="AF3299" s="5">
        <f t="shared" si="144"/>
        <v>4</v>
      </c>
      <c r="AG3299" s="5">
        <f t="shared" si="145"/>
        <v>2013</v>
      </c>
    </row>
    <row r="3300" spans="1:33">
      <c r="A3300" s="3">
        <v>41375</v>
      </c>
      <c r="B3300" s="1">
        <v>144104</v>
      </c>
      <c r="C3300" s="1">
        <v>171331</v>
      </c>
      <c r="D3300" s="1">
        <v>111162</v>
      </c>
      <c r="E3300" s="1">
        <v>93.51</v>
      </c>
      <c r="F3300" s="1">
        <v>94.11</v>
      </c>
      <c r="G3300" s="1">
        <v>94.19</v>
      </c>
      <c r="H3300" s="2">
        <v>53.7</v>
      </c>
      <c r="I3300" s="2">
        <v>30.5</v>
      </c>
      <c r="J3300" s="2">
        <v>90.3</v>
      </c>
      <c r="K3300" s="2">
        <v>90.8</v>
      </c>
      <c r="L3300">
        <f>SUMIFS(US!B:B,US!$D:$D,YEAR(daily!$A3300),US!$E:$E,MONTH(daily!$A3300))</f>
        <v>12165</v>
      </c>
      <c r="M3300">
        <f>SUMIFS(US!C:C,US!$D:$D,YEAR(daily!$A3300),US!$E:$E,MONTH(daily!$A3300))</f>
        <v>18584</v>
      </c>
      <c r="N3300">
        <f>SUMIFS(COT!E:E,COT!$A:$A,YEAR(daily!$A3300),COT!$B:$B,WEEKNUM(daily!$A3300))</f>
        <v>1768185</v>
      </c>
      <c r="O3300">
        <f>SUMIFS(COT!F:F,COT!$A:$A,YEAR(daily!$A3300),COT!$B:$B,WEEKNUM(daily!$A3300))</f>
        <v>349203</v>
      </c>
      <c r="P3300">
        <f>SUMIFS(COT!G:G,COT!$A:$A,YEAR(daily!$A3300),COT!$B:$B,WEEKNUM(daily!$A3300))</f>
        <v>125805</v>
      </c>
      <c r="Q3300">
        <f>SUMIFS(COT!H:H,COT!$A:$A,YEAR(daily!$A3300),COT!$B:$B,WEEKNUM(daily!$A3300))</f>
        <v>690488</v>
      </c>
      <c r="R3300">
        <f>SUMIFS(COT!I:I,COT!$A:$A,YEAR(daily!$A3300),COT!$B:$B,WEEKNUM(daily!$A3300))</f>
        <v>641239</v>
      </c>
      <c r="S3300">
        <f>SUMIFS(COT!J:J,COT!$A:$A,YEAR(daily!$A3300),COT!$B:$B,WEEKNUM(daily!$A3300))</f>
        <v>872511</v>
      </c>
      <c r="T3300">
        <f>SUMIFS(COT!K:K,COT!$A:$A,YEAR(daily!$A3300),COT!$B:$B,WEEKNUM(daily!$A3300))</f>
        <v>87255</v>
      </c>
      <c r="U3300">
        <f>SUMIFS(COT!L:L,COT!$A:$A,YEAR(daily!$A3300),COT!$B:$B,WEEKNUM(daily!$A3300))</f>
        <v>79381</v>
      </c>
      <c r="V3300">
        <f>SUMIFS(COT!M:M,COT!$A:$A,YEAR(daily!$A3300),COT!$B:$B,WEEKNUM(daily!$A3300))</f>
        <v>120</v>
      </c>
      <c r="W3300">
        <f>SUMIFS(COT!N:N,COT!$A:$A,YEAR(daily!$A3300),COT!$B:$B,WEEKNUM(daily!$A3300))</f>
        <v>83</v>
      </c>
      <c r="X3300">
        <f>SUMIFS(COT!O:O,COT!$A:$A,YEAR(daily!$A3300),COT!$B:$B,WEEKNUM(daily!$A3300))</f>
        <v>159</v>
      </c>
      <c r="Y3300">
        <f>SUMIFS(COT!P:P,COT!$A:$A,YEAR(daily!$A3300),COT!$B:$B,WEEKNUM(daily!$A3300))</f>
        <v>87</v>
      </c>
      <c r="Z3300">
        <f>SUMIFS(COT!Q:Q,COT!$A:$A,YEAR(daily!$A3300),COT!$B:$B,WEEKNUM(daily!$A3300))</f>
        <v>105</v>
      </c>
      <c r="AA3300">
        <f>SUMIFS(Saudi!B:B,Saudi!$A:$A,YEAR(daily!$A3300))</f>
        <v>1156.3610000000001</v>
      </c>
      <c r="AB3300">
        <f>SUMIFS(Saudi!C:C,Saudi!$A:$A,YEAR(daily!$A3300))</f>
        <v>994.73400000000004</v>
      </c>
      <c r="AC3300">
        <f>SUMIFS(Saudi!F:F,Saudi!$A:$A,YEAR(daily!$A3300))</f>
        <v>4270920</v>
      </c>
      <c r="AD3300">
        <f>SUMIFS(Saudi!G:G,Saudi!$A:$A,YEAR(daily!$A3300))</f>
        <v>97.968799186701915</v>
      </c>
      <c r="AE3300">
        <f>SUMIFS(Saudi!H:H,Saudi!$A:$A,YEAR(daily!$A3300))</f>
        <v>418416903.82246894</v>
      </c>
      <c r="AF3300" s="5">
        <f t="shared" si="144"/>
        <v>4</v>
      </c>
      <c r="AG3300" s="5">
        <f t="shared" si="145"/>
        <v>2013</v>
      </c>
    </row>
    <row r="3301" spans="1:33">
      <c r="A3301" s="3">
        <v>41376</v>
      </c>
      <c r="B3301" s="1">
        <v>132178</v>
      </c>
      <c r="C3301" s="1">
        <v>171422</v>
      </c>
      <c r="D3301" s="1">
        <v>115171</v>
      </c>
      <c r="E3301" s="1">
        <v>91.29</v>
      </c>
      <c r="F3301" s="1">
        <v>91.88</v>
      </c>
      <c r="G3301" s="1">
        <v>92.01</v>
      </c>
      <c r="H3301" s="2">
        <v>53.7</v>
      </c>
      <c r="I3301" s="2">
        <v>30.5</v>
      </c>
      <c r="J3301" s="2">
        <v>90.3</v>
      </c>
      <c r="K3301" s="2">
        <v>90.8</v>
      </c>
      <c r="L3301">
        <f>SUMIFS(US!B:B,US!$D:$D,YEAR(daily!$A3301),US!$E:$E,MONTH(daily!$A3301))</f>
        <v>12165</v>
      </c>
      <c r="M3301">
        <f>SUMIFS(US!C:C,US!$D:$D,YEAR(daily!$A3301),US!$E:$E,MONTH(daily!$A3301))</f>
        <v>18584</v>
      </c>
      <c r="N3301">
        <f>SUMIFS(COT!E:E,COT!$A:$A,YEAR(daily!$A3301),COT!$B:$B,WEEKNUM(daily!$A3301))</f>
        <v>1768185</v>
      </c>
      <c r="O3301">
        <f>SUMIFS(COT!F:F,COT!$A:$A,YEAR(daily!$A3301),COT!$B:$B,WEEKNUM(daily!$A3301))</f>
        <v>349203</v>
      </c>
      <c r="P3301">
        <f>SUMIFS(COT!G:G,COT!$A:$A,YEAR(daily!$A3301),COT!$B:$B,WEEKNUM(daily!$A3301))</f>
        <v>125805</v>
      </c>
      <c r="Q3301">
        <f>SUMIFS(COT!H:H,COT!$A:$A,YEAR(daily!$A3301),COT!$B:$B,WEEKNUM(daily!$A3301))</f>
        <v>690488</v>
      </c>
      <c r="R3301">
        <f>SUMIFS(COT!I:I,COT!$A:$A,YEAR(daily!$A3301),COT!$B:$B,WEEKNUM(daily!$A3301))</f>
        <v>641239</v>
      </c>
      <c r="S3301">
        <f>SUMIFS(COT!J:J,COT!$A:$A,YEAR(daily!$A3301),COT!$B:$B,WEEKNUM(daily!$A3301))</f>
        <v>872511</v>
      </c>
      <c r="T3301">
        <f>SUMIFS(COT!K:K,COT!$A:$A,YEAR(daily!$A3301),COT!$B:$B,WEEKNUM(daily!$A3301))</f>
        <v>87255</v>
      </c>
      <c r="U3301">
        <f>SUMIFS(COT!L:L,COT!$A:$A,YEAR(daily!$A3301),COT!$B:$B,WEEKNUM(daily!$A3301))</f>
        <v>79381</v>
      </c>
      <c r="V3301">
        <f>SUMIFS(COT!M:M,COT!$A:$A,YEAR(daily!$A3301),COT!$B:$B,WEEKNUM(daily!$A3301))</f>
        <v>120</v>
      </c>
      <c r="W3301">
        <f>SUMIFS(COT!N:N,COT!$A:$A,YEAR(daily!$A3301),COT!$B:$B,WEEKNUM(daily!$A3301))</f>
        <v>83</v>
      </c>
      <c r="X3301">
        <f>SUMIFS(COT!O:O,COT!$A:$A,YEAR(daily!$A3301),COT!$B:$B,WEEKNUM(daily!$A3301))</f>
        <v>159</v>
      </c>
      <c r="Y3301">
        <f>SUMIFS(COT!P:P,COT!$A:$A,YEAR(daily!$A3301),COT!$B:$B,WEEKNUM(daily!$A3301))</f>
        <v>87</v>
      </c>
      <c r="Z3301">
        <f>SUMIFS(COT!Q:Q,COT!$A:$A,YEAR(daily!$A3301),COT!$B:$B,WEEKNUM(daily!$A3301))</f>
        <v>105</v>
      </c>
      <c r="AA3301">
        <f>SUMIFS(Saudi!B:B,Saudi!$A:$A,YEAR(daily!$A3301))</f>
        <v>1156.3610000000001</v>
      </c>
      <c r="AB3301">
        <f>SUMIFS(Saudi!C:C,Saudi!$A:$A,YEAR(daily!$A3301))</f>
        <v>994.73400000000004</v>
      </c>
      <c r="AC3301">
        <f>SUMIFS(Saudi!F:F,Saudi!$A:$A,YEAR(daily!$A3301))</f>
        <v>4270920</v>
      </c>
      <c r="AD3301">
        <f>SUMIFS(Saudi!G:G,Saudi!$A:$A,YEAR(daily!$A3301))</f>
        <v>97.968799186701915</v>
      </c>
      <c r="AE3301">
        <f>SUMIFS(Saudi!H:H,Saudi!$A:$A,YEAR(daily!$A3301))</f>
        <v>418416903.82246894</v>
      </c>
      <c r="AF3301" s="5">
        <f t="shared" si="144"/>
        <v>4</v>
      </c>
      <c r="AG3301" s="5">
        <f t="shared" si="145"/>
        <v>2013</v>
      </c>
    </row>
    <row r="3302" spans="1:33">
      <c r="A3302" s="3">
        <v>41379</v>
      </c>
      <c r="B3302" s="1">
        <v>117559</v>
      </c>
      <c r="C3302" s="1">
        <v>169189</v>
      </c>
      <c r="D3302" s="1">
        <v>110470</v>
      </c>
      <c r="E3302" s="1">
        <v>88.71</v>
      </c>
      <c r="F3302" s="1">
        <v>89.29</v>
      </c>
      <c r="G3302" s="1">
        <v>89.42</v>
      </c>
      <c r="H3302" s="2">
        <v>53.7</v>
      </c>
      <c r="I3302" s="2">
        <v>30.5</v>
      </c>
      <c r="J3302" s="2">
        <v>90.3</v>
      </c>
      <c r="K3302" s="2">
        <v>90.8</v>
      </c>
      <c r="L3302">
        <f>SUMIFS(US!B:B,US!$D:$D,YEAR(daily!$A3302),US!$E:$E,MONTH(daily!$A3302))</f>
        <v>12165</v>
      </c>
      <c r="M3302">
        <f>SUMIFS(US!C:C,US!$D:$D,YEAR(daily!$A3302),US!$E:$E,MONTH(daily!$A3302))</f>
        <v>18584</v>
      </c>
      <c r="N3302">
        <f>SUMIFS(COT!E:E,COT!$A:$A,YEAR(daily!$A3302),COT!$B:$B,WEEKNUM(daily!$A3302))</f>
        <v>1764368</v>
      </c>
      <c r="O3302">
        <f>SUMIFS(COT!F:F,COT!$A:$A,YEAR(daily!$A3302),COT!$B:$B,WEEKNUM(daily!$A3302))</f>
        <v>348044</v>
      </c>
      <c r="P3302">
        <f>SUMIFS(COT!G:G,COT!$A:$A,YEAR(daily!$A3302),COT!$B:$B,WEEKNUM(daily!$A3302))</f>
        <v>137341</v>
      </c>
      <c r="Q3302">
        <f>SUMIFS(COT!H:H,COT!$A:$A,YEAR(daily!$A3302),COT!$B:$B,WEEKNUM(daily!$A3302))</f>
        <v>680142</v>
      </c>
      <c r="R3302">
        <f>SUMIFS(COT!I:I,COT!$A:$A,YEAR(daily!$A3302),COT!$B:$B,WEEKNUM(daily!$A3302))</f>
        <v>657442</v>
      </c>
      <c r="S3302">
        <f>SUMIFS(COT!J:J,COT!$A:$A,YEAR(daily!$A3302),COT!$B:$B,WEEKNUM(daily!$A3302))</f>
        <v>864094</v>
      </c>
      <c r="T3302">
        <f>SUMIFS(COT!K:K,COT!$A:$A,YEAR(daily!$A3302),COT!$B:$B,WEEKNUM(daily!$A3302))</f>
        <v>78740</v>
      </c>
      <c r="U3302">
        <f>SUMIFS(COT!L:L,COT!$A:$A,YEAR(daily!$A3302),COT!$B:$B,WEEKNUM(daily!$A3302))</f>
        <v>82791</v>
      </c>
      <c r="V3302">
        <f>SUMIFS(COT!M:M,COT!$A:$A,YEAR(daily!$A3302),COT!$B:$B,WEEKNUM(daily!$A3302))</f>
        <v>108</v>
      </c>
      <c r="W3302">
        <f>SUMIFS(COT!N:N,COT!$A:$A,YEAR(daily!$A3302),COT!$B:$B,WEEKNUM(daily!$A3302))</f>
        <v>98</v>
      </c>
      <c r="X3302">
        <f>SUMIFS(COT!O:O,COT!$A:$A,YEAR(daily!$A3302),COT!$B:$B,WEEKNUM(daily!$A3302))</f>
        <v>155</v>
      </c>
      <c r="Y3302">
        <f>SUMIFS(COT!P:P,COT!$A:$A,YEAR(daily!$A3302),COT!$B:$B,WEEKNUM(daily!$A3302))</f>
        <v>90</v>
      </c>
      <c r="Z3302">
        <f>SUMIFS(COT!Q:Q,COT!$A:$A,YEAR(daily!$A3302),COT!$B:$B,WEEKNUM(daily!$A3302))</f>
        <v>100</v>
      </c>
      <c r="AA3302">
        <f>SUMIFS(Saudi!B:B,Saudi!$A:$A,YEAR(daily!$A3302))</f>
        <v>1156.3610000000001</v>
      </c>
      <c r="AB3302">
        <f>SUMIFS(Saudi!C:C,Saudi!$A:$A,YEAR(daily!$A3302))</f>
        <v>994.73400000000004</v>
      </c>
      <c r="AC3302">
        <f>SUMIFS(Saudi!F:F,Saudi!$A:$A,YEAR(daily!$A3302))</f>
        <v>4270920</v>
      </c>
      <c r="AD3302">
        <f>SUMIFS(Saudi!G:G,Saudi!$A:$A,YEAR(daily!$A3302))</f>
        <v>97.968799186701915</v>
      </c>
      <c r="AE3302">
        <f>SUMIFS(Saudi!H:H,Saudi!$A:$A,YEAR(daily!$A3302))</f>
        <v>418416903.82246894</v>
      </c>
      <c r="AF3302" s="5">
        <f t="shared" si="144"/>
        <v>4</v>
      </c>
      <c r="AG3302" s="5">
        <f t="shared" si="145"/>
        <v>2013</v>
      </c>
    </row>
    <row r="3303" spans="1:33">
      <c r="A3303" s="3">
        <v>41380</v>
      </c>
      <c r="B3303" s="1">
        <v>94854</v>
      </c>
      <c r="C3303" s="1">
        <v>168498</v>
      </c>
      <c r="D3303" s="1">
        <v>111104</v>
      </c>
      <c r="E3303" s="1">
        <v>88.72</v>
      </c>
      <c r="F3303" s="1">
        <v>89.29</v>
      </c>
      <c r="G3303" s="1">
        <v>89.41</v>
      </c>
      <c r="H3303" s="2">
        <v>53.7</v>
      </c>
      <c r="I3303" s="2">
        <v>30.5</v>
      </c>
      <c r="J3303" s="2">
        <v>90.3</v>
      </c>
      <c r="K3303" s="2">
        <v>90.8</v>
      </c>
      <c r="L3303">
        <f>SUMIFS(US!B:B,US!$D:$D,YEAR(daily!$A3303),US!$E:$E,MONTH(daily!$A3303))</f>
        <v>12165</v>
      </c>
      <c r="M3303">
        <f>SUMIFS(US!C:C,US!$D:$D,YEAR(daily!$A3303),US!$E:$E,MONTH(daily!$A3303))</f>
        <v>18584</v>
      </c>
      <c r="N3303">
        <f>SUMIFS(COT!E:E,COT!$A:$A,YEAR(daily!$A3303),COT!$B:$B,WEEKNUM(daily!$A3303))</f>
        <v>1764368</v>
      </c>
      <c r="O3303">
        <f>SUMIFS(COT!F:F,COT!$A:$A,YEAR(daily!$A3303),COT!$B:$B,WEEKNUM(daily!$A3303))</f>
        <v>348044</v>
      </c>
      <c r="P3303">
        <f>SUMIFS(COT!G:G,COT!$A:$A,YEAR(daily!$A3303),COT!$B:$B,WEEKNUM(daily!$A3303))</f>
        <v>137341</v>
      </c>
      <c r="Q3303">
        <f>SUMIFS(COT!H:H,COT!$A:$A,YEAR(daily!$A3303),COT!$B:$B,WEEKNUM(daily!$A3303))</f>
        <v>680142</v>
      </c>
      <c r="R3303">
        <f>SUMIFS(COT!I:I,COT!$A:$A,YEAR(daily!$A3303),COT!$B:$B,WEEKNUM(daily!$A3303))</f>
        <v>657442</v>
      </c>
      <c r="S3303">
        <f>SUMIFS(COT!J:J,COT!$A:$A,YEAR(daily!$A3303),COT!$B:$B,WEEKNUM(daily!$A3303))</f>
        <v>864094</v>
      </c>
      <c r="T3303">
        <f>SUMIFS(COT!K:K,COT!$A:$A,YEAR(daily!$A3303),COT!$B:$B,WEEKNUM(daily!$A3303))</f>
        <v>78740</v>
      </c>
      <c r="U3303">
        <f>SUMIFS(COT!L:L,COT!$A:$A,YEAR(daily!$A3303),COT!$B:$B,WEEKNUM(daily!$A3303))</f>
        <v>82791</v>
      </c>
      <c r="V3303">
        <f>SUMIFS(COT!M:M,COT!$A:$A,YEAR(daily!$A3303),COT!$B:$B,WEEKNUM(daily!$A3303))</f>
        <v>108</v>
      </c>
      <c r="W3303">
        <f>SUMIFS(COT!N:N,COT!$A:$A,YEAR(daily!$A3303),COT!$B:$B,WEEKNUM(daily!$A3303))</f>
        <v>98</v>
      </c>
      <c r="X3303">
        <f>SUMIFS(COT!O:O,COT!$A:$A,YEAR(daily!$A3303),COT!$B:$B,WEEKNUM(daily!$A3303))</f>
        <v>155</v>
      </c>
      <c r="Y3303">
        <f>SUMIFS(COT!P:P,COT!$A:$A,YEAR(daily!$A3303),COT!$B:$B,WEEKNUM(daily!$A3303))</f>
        <v>90</v>
      </c>
      <c r="Z3303">
        <f>SUMIFS(COT!Q:Q,COT!$A:$A,YEAR(daily!$A3303),COT!$B:$B,WEEKNUM(daily!$A3303))</f>
        <v>100</v>
      </c>
      <c r="AA3303">
        <f>SUMIFS(Saudi!B:B,Saudi!$A:$A,YEAR(daily!$A3303))</f>
        <v>1156.3610000000001</v>
      </c>
      <c r="AB3303">
        <f>SUMIFS(Saudi!C:C,Saudi!$A:$A,YEAR(daily!$A3303))</f>
        <v>994.73400000000004</v>
      </c>
      <c r="AC3303">
        <f>SUMIFS(Saudi!F:F,Saudi!$A:$A,YEAR(daily!$A3303))</f>
        <v>4270920</v>
      </c>
      <c r="AD3303">
        <f>SUMIFS(Saudi!G:G,Saudi!$A:$A,YEAR(daily!$A3303))</f>
        <v>97.968799186701915</v>
      </c>
      <c r="AE3303">
        <f>SUMIFS(Saudi!H:H,Saudi!$A:$A,YEAR(daily!$A3303))</f>
        <v>418416903.82246894</v>
      </c>
      <c r="AF3303" s="5">
        <f t="shared" si="144"/>
        <v>4</v>
      </c>
      <c r="AG3303" s="5">
        <f t="shared" si="145"/>
        <v>2013</v>
      </c>
    </row>
    <row r="3304" spans="1:33">
      <c r="A3304" s="3">
        <v>41381</v>
      </c>
      <c r="B3304" s="1">
        <v>66594</v>
      </c>
      <c r="C3304" s="1">
        <v>170313</v>
      </c>
      <c r="D3304" s="1">
        <v>110814</v>
      </c>
      <c r="E3304" s="1">
        <v>86.68</v>
      </c>
      <c r="F3304" s="1">
        <v>87.19</v>
      </c>
      <c r="G3304" s="1">
        <v>87.28</v>
      </c>
      <c r="H3304" s="2">
        <v>53.7</v>
      </c>
      <c r="I3304" s="2">
        <v>30.5</v>
      </c>
      <c r="J3304" s="2">
        <v>90.3</v>
      </c>
      <c r="K3304" s="2">
        <v>90.8</v>
      </c>
      <c r="L3304">
        <f>SUMIFS(US!B:B,US!$D:$D,YEAR(daily!$A3304),US!$E:$E,MONTH(daily!$A3304))</f>
        <v>12165</v>
      </c>
      <c r="M3304">
        <f>SUMIFS(US!C:C,US!$D:$D,YEAR(daily!$A3304),US!$E:$E,MONTH(daily!$A3304))</f>
        <v>18584</v>
      </c>
      <c r="N3304">
        <f>SUMIFS(COT!E:E,COT!$A:$A,YEAR(daily!$A3304),COT!$B:$B,WEEKNUM(daily!$A3304))</f>
        <v>1764368</v>
      </c>
      <c r="O3304">
        <f>SUMIFS(COT!F:F,COT!$A:$A,YEAR(daily!$A3304),COT!$B:$B,WEEKNUM(daily!$A3304))</f>
        <v>348044</v>
      </c>
      <c r="P3304">
        <f>SUMIFS(COT!G:G,COT!$A:$A,YEAR(daily!$A3304),COT!$B:$B,WEEKNUM(daily!$A3304))</f>
        <v>137341</v>
      </c>
      <c r="Q3304">
        <f>SUMIFS(COT!H:H,COT!$A:$A,YEAR(daily!$A3304),COT!$B:$B,WEEKNUM(daily!$A3304))</f>
        <v>680142</v>
      </c>
      <c r="R3304">
        <f>SUMIFS(COT!I:I,COT!$A:$A,YEAR(daily!$A3304),COT!$B:$B,WEEKNUM(daily!$A3304))</f>
        <v>657442</v>
      </c>
      <c r="S3304">
        <f>SUMIFS(COT!J:J,COT!$A:$A,YEAR(daily!$A3304),COT!$B:$B,WEEKNUM(daily!$A3304))</f>
        <v>864094</v>
      </c>
      <c r="T3304">
        <f>SUMIFS(COT!K:K,COT!$A:$A,YEAR(daily!$A3304),COT!$B:$B,WEEKNUM(daily!$A3304))</f>
        <v>78740</v>
      </c>
      <c r="U3304">
        <f>SUMIFS(COT!L:L,COT!$A:$A,YEAR(daily!$A3304),COT!$B:$B,WEEKNUM(daily!$A3304))</f>
        <v>82791</v>
      </c>
      <c r="V3304">
        <f>SUMIFS(COT!M:M,COT!$A:$A,YEAR(daily!$A3304),COT!$B:$B,WEEKNUM(daily!$A3304))</f>
        <v>108</v>
      </c>
      <c r="W3304">
        <f>SUMIFS(COT!N:N,COT!$A:$A,YEAR(daily!$A3304),COT!$B:$B,WEEKNUM(daily!$A3304))</f>
        <v>98</v>
      </c>
      <c r="X3304">
        <f>SUMIFS(COT!O:O,COT!$A:$A,YEAR(daily!$A3304),COT!$B:$B,WEEKNUM(daily!$A3304))</f>
        <v>155</v>
      </c>
      <c r="Y3304">
        <f>SUMIFS(COT!P:P,COT!$A:$A,YEAR(daily!$A3304),COT!$B:$B,WEEKNUM(daily!$A3304))</f>
        <v>90</v>
      </c>
      <c r="Z3304">
        <f>SUMIFS(COT!Q:Q,COT!$A:$A,YEAR(daily!$A3304),COT!$B:$B,WEEKNUM(daily!$A3304))</f>
        <v>100</v>
      </c>
      <c r="AA3304">
        <f>SUMIFS(Saudi!B:B,Saudi!$A:$A,YEAR(daily!$A3304))</f>
        <v>1156.3610000000001</v>
      </c>
      <c r="AB3304">
        <f>SUMIFS(Saudi!C:C,Saudi!$A:$A,YEAR(daily!$A3304))</f>
        <v>994.73400000000004</v>
      </c>
      <c r="AC3304">
        <f>SUMIFS(Saudi!F:F,Saudi!$A:$A,YEAR(daily!$A3304))</f>
        <v>4270920</v>
      </c>
      <c r="AD3304">
        <f>SUMIFS(Saudi!G:G,Saudi!$A:$A,YEAR(daily!$A3304))</f>
        <v>97.968799186701915</v>
      </c>
      <c r="AE3304">
        <f>SUMIFS(Saudi!H:H,Saudi!$A:$A,YEAR(daily!$A3304))</f>
        <v>418416903.82246894</v>
      </c>
      <c r="AF3304" s="5">
        <f t="shared" si="144"/>
        <v>4</v>
      </c>
      <c r="AG3304" s="5">
        <f t="shared" si="145"/>
        <v>2013</v>
      </c>
    </row>
    <row r="3305" spans="1:33">
      <c r="A3305" s="3">
        <v>41382</v>
      </c>
      <c r="B3305" s="1">
        <v>50230</v>
      </c>
      <c r="C3305" s="1">
        <v>176713</v>
      </c>
      <c r="D3305" s="1">
        <v>111301</v>
      </c>
      <c r="E3305" s="1">
        <v>87.73</v>
      </c>
      <c r="F3305" s="1">
        <v>88.2</v>
      </c>
      <c r="G3305" s="1">
        <v>88.25</v>
      </c>
      <c r="H3305" s="2">
        <v>53.7</v>
      </c>
      <c r="I3305" s="2">
        <v>30.5</v>
      </c>
      <c r="J3305" s="2">
        <v>90.3</v>
      </c>
      <c r="K3305" s="2">
        <v>90.8</v>
      </c>
      <c r="L3305">
        <f>SUMIFS(US!B:B,US!$D:$D,YEAR(daily!$A3305),US!$E:$E,MONTH(daily!$A3305))</f>
        <v>12165</v>
      </c>
      <c r="M3305">
        <f>SUMIFS(US!C:C,US!$D:$D,YEAR(daily!$A3305),US!$E:$E,MONTH(daily!$A3305))</f>
        <v>18584</v>
      </c>
      <c r="N3305">
        <f>SUMIFS(COT!E:E,COT!$A:$A,YEAR(daily!$A3305),COT!$B:$B,WEEKNUM(daily!$A3305))</f>
        <v>1764368</v>
      </c>
      <c r="O3305">
        <f>SUMIFS(COT!F:F,COT!$A:$A,YEAR(daily!$A3305),COT!$B:$B,WEEKNUM(daily!$A3305))</f>
        <v>348044</v>
      </c>
      <c r="P3305">
        <f>SUMIFS(COT!G:G,COT!$A:$A,YEAR(daily!$A3305),COT!$B:$B,WEEKNUM(daily!$A3305))</f>
        <v>137341</v>
      </c>
      <c r="Q3305">
        <f>SUMIFS(COT!H:H,COT!$A:$A,YEAR(daily!$A3305),COT!$B:$B,WEEKNUM(daily!$A3305))</f>
        <v>680142</v>
      </c>
      <c r="R3305">
        <f>SUMIFS(COT!I:I,COT!$A:$A,YEAR(daily!$A3305),COT!$B:$B,WEEKNUM(daily!$A3305))</f>
        <v>657442</v>
      </c>
      <c r="S3305">
        <f>SUMIFS(COT!J:J,COT!$A:$A,YEAR(daily!$A3305),COT!$B:$B,WEEKNUM(daily!$A3305))</f>
        <v>864094</v>
      </c>
      <c r="T3305">
        <f>SUMIFS(COT!K:K,COT!$A:$A,YEAR(daily!$A3305),COT!$B:$B,WEEKNUM(daily!$A3305))</f>
        <v>78740</v>
      </c>
      <c r="U3305">
        <f>SUMIFS(COT!L:L,COT!$A:$A,YEAR(daily!$A3305),COT!$B:$B,WEEKNUM(daily!$A3305))</f>
        <v>82791</v>
      </c>
      <c r="V3305">
        <f>SUMIFS(COT!M:M,COT!$A:$A,YEAR(daily!$A3305),COT!$B:$B,WEEKNUM(daily!$A3305))</f>
        <v>108</v>
      </c>
      <c r="W3305">
        <f>SUMIFS(COT!N:N,COT!$A:$A,YEAR(daily!$A3305),COT!$B:$B,WEEKNUM(daily!$A3305))</f>
        <v>98</v>
      </c>
      <c r="X3305">
        <f>SUMIFS(COT!O:O,COT!$A:$A,YEAR(daily!$A3305),COT!$B:$B,WEEKNUM(daily!$A3305))</f>
        <v>155</v>
      </c>
      <c r="Y3305">
        <f>SUMIFS(COT!P:P,COT!$A:$A,YEAR(daily!$A3305),COT!$B:$B,WEEKNUM(daily!$A3305))</f>
        <v>90</v>
      </c>
      <c r="Z3305">
        <f>SUMIFS(COT!Q:Q,COT!$A:$A,YEAR(daily!$A3305),COT!$B:$B,WEEKNUM(daily!$A3305))</f>
        <v>100</v>
      </c>
      <c r="AA3305">
        <f>SUMIFS(Saudi!B:B,Saudi!$A:$A,YEAR(daily!$A3305))</f>
        <v>1156.3610000000001</v>
      </c>
      <c r="AB3305">
        <f>SUMIFS(Saudi!C:C,Saudi!$A:$A,YEAR(daily!$A3305))</f>
        <v>994.73400000000004</v>
      </c>
      <c r="AC3305">
        <f>SUMIFS(Saudi!F:F,Saudi!$A:$A,YEAR(daily!$A3305))</f>
        <v>4270920</v>
      </c>
      <c r="AD3305">
        <f>SUMIFS(Saudi!G:G,Saudi!$A:$A,YEAR(daily!$A3305))</f>
        <v>97.968799186701915</v>
      </c>
      <c r="AE3305">
        <f>SUMIFS(Saudi!H:H,Saudi!$A:$A,YEAR(daily!$A3305))</f>
        <v>418416903.82246894</v>
      </c>
      <c r="AF3305" s="5">
        <f t="shared" si="144"/>
        <v>4</v>
      </c>
      <c r="AG3305" s="5">
        <f t="shared" si="145"/>
        <v>2013</v>
      </c>
    </row>
    <row r="3306" spans="1:33">
      <c r="A3306" s="3">
        <v>41383</v>
      </c>
      <c r="B3306" s="1">
        <v>21646</v>
      </c>
      <c r="C3306" s="1">
        <v>177344</v>
      </c>
      <c r="D3306" s="1">
        <v>111187</v>
      </c>
      <c r="E3306" s="1">
        <v>88.01</v>
      </c>
      <c r="F3306" s="1">
        <v>88.48</v>
      </c>
      <c r="G3306" s="1">
        <v>88.54</v>
      </c>
      <c r="H3306" s="2">
        <v>53.7</v>
      </c>
      <c r="I3306" s="2">
        <v>30.5</v>
      </c>
      <c r="J3306" s="2">
        <v>90.3</v>
      </c>
      <c r="K3306" s="2">
        <v>90.8</v>
      </c>
      <c r="L3306">
        <f>SUMIFS(US!B:B,US!$D:$D,YEAR(daily!$A3306),US!$E:$E,MONTH(daily!$A3306))</f>
        <v>12165</v>
      </c>
      <c r="M3306">
        <f>SUMIFS(US!C:C,US!$D:$D,YEAR(daily!$A3306),US!$E:$E,MONTH(daily!$A3306))</f>
        <v>18584</v>
      </c>
      <c r="N3306">
        <f>SUMIFS(COT!E:E,COT!$A:$A,YEAR(daily!$A3306),COT!$B:$B,WEEKNUM(daily!$A3306))</f>
        <v>1764368</v>
      </c>
      <c r="O3306">
        <f>SUMIFS(COT!F:F,COT!$A:$A,YEAR(daily!$A3306),COT!$B:$B,WEEKNUM(daily!$A3306))</f>
        <v>348044</v>
      </c>
      <c r="P3306">
        <f>SUMIFS(COT!G:G,COT!$A:$A,YEAR(daily!$A3306),COT!$B:$B,WEEKNUM(daily!$A3306))</f>
        <v>137341</v>
      </c>
      <c r="Q3306">
        <f>SUMIFS(COT!H:H,COT!$A:$A,YEAR(daily!$A3306),COT!$B:$B,WEEKNUM(daily!$A3306))</f>
        <v>680142</v>
      </c>
      <c r="R3306">
        <f>SUMIFS(COT!I:I,COT!$A:$A,YEAR(daily!$A3306),COT!$B:$B,WEEKNUM(daily!$A3306))</f>
        <v>657442</v>
      </c>
      <c r="S3306">
        <f>SUMIFS(COT!J:J,COT!$A:$A,YEAR(daily!$A3306),COT!$B:$B,WEEKNUM(daily!$A3306))</f>
        <v>864094</v>
      </c>
      <c r="T3306">
        <f>SUMIFS(COT!K:K,COT!$A:$A,YEAR(daily!$A3306),COT!$B:$B,WEEKNUM(daily!$A3306))</f>
        <v>78740</v>
      </c>
      <c r="U3306">
        <f>SUMIFS(COT!L:L,COT!$A:$A,YEAR(daily!$A3306),COT!$B:$B,WEEKNUM(daily!$A3306))</f>
        <v>82791</v>
      </c>
      <c r="V3306">
        <f>SUMIFS(COT!M:M,COT!$A:$A,YEAR(daily!$A3306),COT!$B:$B,WEEKNUM(daily!$A3306))</f>
        <v>108</v>
      </c>
      <c r="W3306">
        <f>SUMIFS(COT!N:N,COT!$A:$A,YEAR(daily!$A3306),COT!$B:$B,WEEKNUM(daily!$A3306))</f>
        <v>98</v>
      </c>
      <c r="X3306">
        <f>SUMIFS(COT!O:O,COT!$A:$A,YEAR(daily!$A3306),COT!$B:$B,WEEKNUM(daily!$A3306))</f>
        <v>155</v>
      </c>
      <c r="Y3306">
        <f>SUMIFS(COT!P:P,COT!$A:$A,YEAR(daily!$A3306),COT!$B:$B,WEEKNUM(daily!$A3306))</f>
        <v>90</v>
      </c>
      <c r="Z3306">
        <f>SUMIFS(COT!Q:Q,COT!$A:$A,YEAR(daily!$A3306),COT!$B:$B,WEEKNUM(daily!$A3306))</f>
        <v>100</v>
      </c>
      <c r="AA3306">
        <f>SUMIFS(Saudi!B:B,Saudi!$A:$A,YEAR(daily!$A3306))</f>
        <v>1156.3610000000001</v>
      </c>
      <c r="AB3306">
        <f>SUMIFS(Saudi!C:C,Saudi!$A:$A,YEAR(daily!$A3306))</f>
        <v>994.73400000000004</v>
      </c>
      <c r="AC3306">
        <f>SUMIFS(Saudi!F:F,Saudi!$A:$A,YEAR(daily!$A3306))</f>
        <v>4270920</v>
      </c>
      <c r="AD3306">
        <f>SUMIFS(Saudi!G:G,Saudi!$A:$A,YEAR(daily!$A3306))</f>
        <v>97.968799186701915</v>
      </c>
      <c r="AE3306">
        <f>SUMIFS(Saudi!H:H,Saudi!$A:$A,YEAR(daily!$A3306))</f>
        <v>418416903.82246894</v>
      </c>
      <c r="AF3306" s="5">
        <f t="shared" si="144"/>
        <v>4</v>
      </c>
      <c r="AG3306" s="5">
        <f t="shared" si="145"/>
        <v>2013</v>
      </c>
    </row>
    <row r="3307" spans="1:33">
      <c r="A3307" s="3">
        <v>41386</v>
      </c>
      <c r="B3307" s="1">
        <v>1192</v>
      </c>
      <c r="C3307" s="1">
        <v>172356</v>
      </c>
      <c r="D3307" s="1">
        <v>113506</v>
      </c>
      <c r="E3307" s="1">
        <v>88.76</v>
      </c>
      <c r="F3307" s="1">
        <v>89.45</v>
      </c>
      <c r="G3307" s="1">
        <v>89.57</v>
      </c>
      <c r="H3307" s="2">
        <v>53.7</v>
      </c>
      <c r="I3307" s="2">
        <v>30.5</v>
      </c>
      <c r="J3307" s="2">
        <v>90.3</v>
      </c>
      <c r="K3307" s="2">
        <v>90.8</v>
      </c>
      <c r="L3307">
        <f>SUMIFS(US!B:B,US!$D:$D,YEAR(daily!$A3307),US!$E:$E,MONTH(daily!$A3307))</f>
        <v>12165</v>
      </c>
      <c r="M3307">
        <f>SUMIFS(US!C:C,US!$D:$D,YEAR(daily!$A3307),US!$E:$E,MONTH(daily!$A3307))</f>
        <v>18584</v>
      </c>
      <c r="N3307">
        <f>SUMIFS(COT!E:E,COT!$A:$A,YEAR(daily!$A3307),COT!$B:$B,WEEKNUM(daily!$A3307))</f>
        <v>1718878</v>
      </c>
      <c r="O3307">
        <f>SUMIFS(COT!F:F,COT!$A:$A,YEAR(daily!$A3307),COT!$B:$B,WEEKNUM(daily!$A3307))</f>
        <v>366860</v>
      </c>
      <c r="P3307">
        <f>SUMIFS(COT!G:G,COT!$A:$A,YEAR(daily!$A3307),COT!$B:$B,WEEKNUM(daily!$A3307))</f>
        <v>155285</v>
      </c>
      <c r="Q3307">
        <f>SUMIFS(COT!H:H,COT!$A:$A,YEAR(daily!$A3307),COT!$B:$B,WEEKNUM(daily!$A3307))</f>
        <v>642802</v>
      </c>
      <c r="R3307">
        <f>SUMIFS(COT!I:I,COT!$A:$A,YEAR(daily!$A3307),COT!$B:$B,WEEKNUM(daily!$A3307))</f>
        <v>636281</v>
      </c>
      <c r="S3307">
        <f>SUMIFS(COT!J:J,COT!$A:$A,YEAR(daily!$A3307),COT!$B:$B,WEEKNUM(daily!$A3307))</f>
        <v>835468</v>
      </c>
      <c r="T3307">
        <f>SUMIFS(COT!K:K,COT!$A:$A,YEAR(daily!$A3307),COT!$B:$B,WEEKNUM(daily!$A3307))</f>
        <v>72935</v>
      </c>
      <c r="U3307">
        <f>SUMIFS(COT!L:L,COT!$A:$A,YEAR(daily!$A3307),COT!$B:$B,WEEKNUM(daily!$A3307))</f>
        <v>85323</v>
      </c>
      <c r="V3307">
        <f>SUMIFS(COT!M:M,COT!$A:$A,YEAR(daily!$A3307),COT!$B:$B,WEEKNUM(daily!$A3307))</f>
        <v>106</v>
      </c>
      <c r="W3307">
        <f>SUMIFS(COT!N:N,COT!$A:$A,YEAR(daily!$A3307),COT!$B:$B,WEEKNUM(daily!$A3307))</f>
        <v>104</v>
      </c>
      <c r="X3307">
        <f>SUMIFS(COT!O:O,COT!$A:$A,YEAR(daily!$A3307),COT!$B:$B,WEEKNUM(daily!$A3307))</f>
        <v>153</v>
      </c>
      <c r="Y3307">
        <f>SUMIFS(COT!P:P,COT!$A:$A,YEAR(daily!$A3307),COT!$B:$B,WEEKNUM(daily!$A3307))</f>
        <v>86</v>
      </c>
      <c r="Z3307">
        <f>SUMIFS(COT!Q:Q,COT!$A:$A,YEAR(daily!$A3307),COT!$B:$B,WEEKNUM(daily!$A3307))</f>
        <v>100</v>
      </c>
      <c r="AA3307">
        <f>SUMIFS(Saudi!B:B,Saudi!$A:$A,YEAR(daily!$A3307))</f>
        <v>1156.3610000000001</v>
      </c>
      <c r="AB3307">
        <f>SUMIFS(Saudi!C:C,Saudi!$A:$A,YEAR(daily!$A3307))</f>
        <v>994.73400000000004</v>
      </c>
      <c r="AC3307">
        <f>SUMIFS(Saudi!F:F,Saudi!$A:$A,YEAR(daily!$A3307))</f>
        <v>4270920</v>
      </c>
      <c r="AD3307">
        <f>SUMIFS(Saudi!G:G,Saudi!$A:$A,YEAR(daily!$A3307))</f>
        <v>97.968799186701915</v>
      </c>
      <c r="AE3307">
        <f>SUMIFS(Saudi!H:H,Saudi!$A:$A,YEAR(daily!$A3307))</f>
        <v>418416903.82246894</v>
      </c>
      <c r="AF3307" s="5">
        <f t="shared" si="144"/>
        <v>4</v>
      </c>
      <c r="AG3307" s="5">
        <f t="shared" si="145"/>
        <v>2013</v>
      </c>
    </row>
    <row r="3308" spans="1:33">
      <c r="A3308" s="3">
        <v>41387</v>
      </c>
      <c r="B3308" s="1">
        <v>326264</v>
      </c>
      <c r="C3308" s="1">
        <v>110962</v>
      </c>
      <c r="D3308" s="1">
        <v>122851</v>
      </c>
      <c r="E3308" s="1">
        <v>89.18</v>
      </c>
      <c r="F3308" s="1">
        <v>89.58</v>
      </c>
      <c r="G3308" s="1">
        <v>89.52</v>
      </c>
      <c r="H3308" s="2">
        <v>53.7</v>
      </c>
      <c r="I3308" s="2">
        <v>30.5</v>
      </c>
      <c r="J3308" s="2">
        <v>90.3</v>
      </c>
      <c r="K3308" s="2">
        <v>90.8</v>
      </c>
      <c r="L3308">
        <f>SUMIFS(US!B:B,US!$D:$D,YEAR(daily!$A3308),US!$E:$E,MONTH(daily!$A3308))</f>
        <v>12165</v>
      </c>
      <c r="M3308">
        <f>SUMIFS(US!C:C,US!$D:$D,YEAR(daily!$A3308),US!$E:$E,MONTH(daily!$A3308))</f>
        <v>18584</v>
      </c>
      <c r="N3308">
        <f>SUMIFS(COT!E:E,COT!$A:$A,YEAR(daily!$A3308),COT!$B:$B,WEEKNUM(daily!$A3308))</f>
        <v>1718878</v>
      </c>
      <c r="O3308">
        <f>SUMIFS(COT!F:F,COT!$A:$A,YEAR(daily!$A3308),COT!$B:$B,WEEKNUM(daily!$A3308))</f>
        <v>366860</v>
      </c>
      <c r="P3308">
        <f>SUMIFS(COT!G:G,COT!$A:$A,YEAR(daily!$A3308),COT!$B:$B,WEEKNUM(daily!$A3308))</f>
        <v>155285</v>
      </c>
      <c r="Q3308">
        <f>SUMIFS(COT!H:H,COT!$A:$A,YEAR(daily!$A3308),COT!$B:$B,WEEKNUM(daily!$A3308))</f>
        <v>642802</v>
      </c>
      <c r="R3308">
        <f>SUMIFS(COT!I:I,COT!$A:$A,YEAR(daily!$A3308),COT!$B:$B,WEEKNUM(daily!$A3308))</f>
        <v>636281</v>
      </c>
      <c r="S3308">
        <f>SUMIFS(COT!J:J,COT!$A:$A,YEAR(daily!$A3308),COT!$B:$B,WEEKNUM(daily!$A3308))</f>
        <v>835468</v>
      </c>
      <c r="T3308">
        <f>SUMIFS(COT!K:K,COT!$A:$A,YEAR(daily!$A3308),COT!$B:$B,WEEKNUM(daily!$A3308))</f>
        <v>72935</v>
      </c>
      <c r="U3308">
        <f>SUMIFS(COT!L:L,COT!$A:$A,YEAR(daily!$A3308),COT!$B:$B,WEEKNUM(daily!$A3308))</f>
        <v>85323</v>
      </c>
      <c r="V3308">
        <f>SUMIFS(COT!M:M,COT!$A:$A,YEAR(daily!$A3308),COT!$B:$B,WEEKNUM(daily!$A3308))</f>
        <v>106</v>
      </c>
      <c r="W3308">
        <f>SUMIFS(COT!N:N,COT!$A:$A,YEAR(daily!$A3308),COT!$B:$B,WEEKNUM(daily!$A3308))</f>
        <v>104</v>
      </c>
      <c r="X3308">
        <f>SUMIFS(COT!O:O,COT!$A:$A,YEAR(daily!$A3308),COT!$B:$B,WEEKNUM(daily!$A3308))</f>
        <v>153</v>
      </c>
      <c r="Y3308">
        <f>SUMIFS(COT!P:P,COT!$A:$A,YEAR(daily!$A3308),COT!$B:$B,WEEKNUM(daily!$A3308))</f>
        <v>86</v>
      </c>
      <c r="Z3308">
        <f>SUMIFS(COT!Q:Q,COT!$A:$A,YEAR(daily!$A3308),COT!$B:$B,WEEKNUM(daily!$A3308))</f>
        <v>100</v>
      </c>
      <c r="AA3308">
        <f>SUMIFS(Saudi!B:B,Saudi!$A:$A,YEAR(daily!$A3308))</f>
        <v>1156.3610000000001</v>
      </c>
      <c r="AB3308">
        <f>SUMIFS(Saudi!C:C,Saudi!$A:$A,YEAR(daily!$A3308))</f>
        <v>994.73400000000004</v>
      </c>
      <c r="AC3308">
        <f>SUMIFS(Saudi!F:F,Saudi!$A:$A,YEAR(daily!$A3308))</f>
        <v>4270920</v>
      </c>
      <c r="AD3308">
        <f>SUMIFS(Saudi!G:G,Saudi!$A:$A,YEAR(daily!$A3308))</f>
        <v>97.968799186701915</v>
      </c>
      <c r="AE3308">
        <f>SUMIFS(Saudi!H:H,Saudi!$A:$A,YEAR(daily!$A3308))</f>
        <v>418416903.82246894</v>
      </c>
      <c r="AF3308" s="5">
        <f t="shared" si="144"/>
        <v>4</v>
      </c>
      <c r="AG3308" s="5">
        <f t="shared" si="145"/>
        <v>2013</v>
      </c>
    </row>
    <row r="3309" spans="1:33">
      <c r="A3309" s="3">
        <v>41388</v>
      </c>
      <c r="B3309" s="1">
        <v>327143</v>
      </c>
      <c r="C3309" s="1">
        <v>111085</v>
      </c>
      <c r="D3309" s="1">
        <v>120248</v>
      </c>
      <c r="E3309" s="1">
        <v>91.43</v>
      </c>
      <c r="F3309" s="1">
        <v>91.76</v>
      </c>
      <c r="G3309" s="1">
        <v>91.63</v>
      </c>
      <c r="H3309" s="2">
        <v>53.7</v>
      </c>
      <c r="I3309" s="2">
        <v>30.5</v>
      </c>
      <c r="J3309" s="2">
        <v>90.3</v>
      </c>
      <c r="K3309" s="2">
        <v>90.8</v>
      </c>
      <c r="L3309">
        <f>SUMIFS(US!B:B,US!$D:$D,YEAR(daily!$A3309),US!$E:$E,MONTH(daily!$A3309))</f>
        <v>12165</v>
      </c>
      <c r="M3309">
        <f>SUMIFS(US!C:C,US!$D:$D,YEAR(daily!$A3309),US!$E:$E,MONTH(daily!$A3309))</f>
        <v>18584</v>
      </c>
      <c r="N3309">
        <f>SUMIFS(COT!E:E,COT!$A:$A,YEAR(daily!$A3309),COT!$B:$B,WEEKNUM(daily!$A3309))</f>
        <v>1718878</v>
      </c>
      <c r="O3309">
        <f>SUMIFS(COT!F:F,COT!$A:$A,YEAR(daily!$A3309),COT!$B:$B,WEEKNUM(daily!$A3309))</f>
        <v>366860</v>
      </c>
      <c r="P3309">
        <f>SUMIFS(COT!G:G,COT!$A:$A,YEAR(daily!$A3309),COT!$B:$B,WEEKNUM(daily!$A3309))</f>
        <v>155285</v>
      </c>
      <c r="Q3309">
        <f>SUMIFS(COT!H:H,COT!$A:$A,YEAR(daily!$A3309),COT!$B:$B,WEEKNUM(daily!$A3309))</f>
        <v>642802</v>
      </c>
      <c r="R3309">
        <f>SUMIFS(COT!I:I,COT!$A:$A,YEAR(daily!$A3309),COT!$B:$B,WEEKNUM(daily!$A3309))</f>
        <v>636281</v>
      </c>
      <c r="S3309">
        <f>SUMIFS(COT!J:J,COT!$A:$A,YEAR(daily!$A3309),COT!$B:$B,WEEKNUM(daily!$A3309))</f>
        <v>835468</v>
      </c>
      <c r="T3309">
        <f>SUMIFS(COT!K:K,COT!$A:$A,YEAR(daily!$A3309),COT!$B:$B,WEEKNUM(daily!$A3309))</f>
        <v>72935</v>
      </c>
      <c r="U3309">
        <f>SUMIFS(COT!L:L,COT!$A:$A,YEAR(daily!$A3309),COT!$B:$B,WEEKNUM(daily!$A3309))</f>
        <v>85323</v>
      </c>
      <c r="V3309">
        <f>SUMIFS(COT!M:M,COT!$A:$A,YEAR(daily!$A3309),COT!$B:$B,WEEKNUM(daily!$A3309))</f>
        <v>106</v>
      </c>
      <c r="W3309">
        <f>SUMIFS(COT!N:N,COT!$A:$A,YEAR(daily!$A3309),COT!$B:$B,WEEKNUM(daily!$A3309))</f>
        <v>104</v>
      </c>
      <c r="X3309">
        <f>SUMIFS(COT!O:O,COT!$A:$A,YEAR(daily!$A3309),COT!$B:$B,WEEKNUM(daily!$A3309))</f>
        <v>153</v>
      </c>
      <c r="Y3309">
        <f>SUMIFS(COT!P:P,COT!$A:$A,YEAR(daily!$A3309),COT!$B:$B,WEEKNUM(daily!$A3309))</f>
        <v>86</v>
      </c>
      <c r="Z3309">
        <f>SUMIFS(COT!Q:Q,COT!$A:$A,YEAR(daily!$A3309),COT!$B:$B,WEEKNUM(daily!$A3309))</f>
        <v>100</v>
      </c>
      <c r="AA3309">
        <f>SUMIFS(Saudi!B:B,Saudi!$A:$A,YEAR(daily!$A3309))</f>
        <v>1156.3610000000001</v>
      </c>
      <c r="AB3309">
        <f>SUMIFS(Saudi!C:C,Saudi!$A:$A,YEAR(daily!$A3309))</f>
        <v>994.73400000000004</v>
      </c>
      <c r="AC3309">
        <f>SUMIFS(Saudi!F:F,Saudi!$A:$A,YEAR(daily!$A3309))</f>
        <v>4270920</v>
      </c>
      <c r="AD3309">
        <f>SUMIFS(Saudi!G:G,Saudi!$A:$A,YEAR(daily!$A3309))</f>
        <v>97.968799186701915</v>
      </c>
      <c r="AE3309">
        <f>SUMIFS(Saudi!H:H,Saudi!$A:$A,YEAR(daily!$A3309))</f>
        <v>418416903.82246894</v>
      </c>
      <c r="AF3309" s="5">
        <f t="shared" si="144"/>
        <v>4</v>
      </c>
      <c r="AG3309" s="5">
        <f t="shared" si="145"/>
        <v>2013</v>
      </c>
    </row>
    <row r="3310" spans="1:33">
      <c r="A3310" s="3">
        <v>41389</v>
      </c>
      <c r="B3310" s="1">
        <v>322478</v>
      </c>
      <c r="C3310" s="1">
        <v>114907</v>
      </c>
      <c r="D3310" s="1">
        <v>121272</v>
      </c>
      <c r="E3310" s="1">
        <v>93.64</v>
      </c>
      <c r="F3310" s="1">
        <v>93.99</v>
      </c>
      <c r="G3310" s="1">
        <v>93.82</v>
      </c>
      <c r="H3310" s="2">
        <v>53.7</v>
      </c>
      <c r="I3310" s="2">
        <v>30.5</v>
      </c>
      <c r="J3310" s="2">
        <v>90.3</v>
      </c>
      <c r="K3310" s="2">
        <v>90.8</v>
      </c>
      <c r="L3310">
        <f>SUMIFS(US!B:B,US!$D:$D,YEAR(daily!$A3310),US!$E:$E,MONTH(daily!$A3310))</f>
        <v>12165</v>
      </c>
      <c r="M3310">
        <f>SUMIFS(US!C:C,US!$D:$D,YEAR(daily!$A3310),US!$E:$E,MONTH(daily!$A3310))</f>
        <v>18584</v>
      </c>
      <c r="N3310">
        <f>SUMIFS(COT!E:E,COT!$A:$A,YEAR(daily!$A3310),COT!$B:$B,WEEKNUM(daily!$A3310))</f>
        <v>1718878</v>
      </c>
      <c r="O3310">
        <f>SUMIFS(COT!F:F,COT!$A:$A,YEAR(daily!$A3310),COT!$B:$B,WEEKNUM(daily!$A3310))</f>
        <v>366860</v>
      </c>
      <c r="P3310">
        <f>SUMIFS(COT!G:G,COT!$A:$A,YEAR(daily!$A3310),COT!$B:$B,WEEKNUM(daily!$A3310))</f>
        <v>155285</v>
      </c>
      <c r="Q3310">
        <f>SUMIFS(COT!H:H,COT!$A:$A,YEAR(daily!$A3310),COT!$B:$B,WEEKNUM(daily!$A3310))</f>
        <v>642802</v>
      </c>
      <c r="R3310">
        <f>SUMIFS(COT!I:I,COT!$A:$A,YEAR(daily!$A3310),COT!$B:$B,WEEKNUM(daily!$A3310))</f>
        <v>636281</v>
      </c>
      <c r="S3310">
        <f>SUMIFS(COT!J:J,COT!$A:$A,YEAR(daily!$A3310),COT!$B:$B,WEEKNUM(daily!$A3310))</f>
        <v>835468</v>
      </c>
      <c r="T3310">
        <f>SUMIFS(COT!K:K,COT!$A:$A,YEAR(daily!$A3310),COT!$B:$B,WEEKNUM(daily!$A3310))</f>
        <v>72935</v>
      </c>
      <c r="U3310">
        <f>SUMIFS(COT!L:L,COT!$A:$A,YEAR(daily!$A3310),COT!$B:$B,WEEKNUM(daily!$A3310))</f>
        <v>85323</v>
      </c>
      <c r="V3310">
        <f>SUMIFS(COT!M:M,COT!$A:$A,YEAR(daily!$A3310),COT!$B:$B,WEEKNUM(daily!$A3310))</f>
        <v>106</v>
      </c>
      <c r="W3310">
        <f>SUMIFS(COT!N:N,COT!$A:$A,YEAR(daily!$A3310),COT!$B:$B,WEEKNUM(daily!$A3310))</f>
        <v>104</v>
      </c>
      <c r="X3310">
        <f>SUMIFS(COT!O:O,COT!$A:$A,YEAR(daily!$A3310),COT!$B:$B,WEEKNUM(daily!$A3310))</f>
        <v>153</v>
      </c>
      <c r="Y3310">
        <f>SUMIFS(COT!P:P,COT!$A:$A,YEAR(daily!$A3310),COT!$B:$B,WEEKNUM(daily!$A3310))</f>
        <v>86</v>
      </c>
      <c r="Z3310">
        <f>SUMIFS(COT!Q:Q,COT!$A:$A,YEAR(daily!$A3310),COT!$B:$B,WEEKNUM(daily!$A3310))</f>
        <v>100</v>
      </c>
      <c r="AA3310">
        <f>SUMIFS(Saudi!B:B,Saudi!$A:$A,YEAR(daily!$A3310))</f>
        <v>1156.3610000000001</v>
      </c>
      <c r="AB3310">
        <f>SUMIFS(Saudi!C:C,Saudi!$A:$A,YEAR(daily!$A3310))</f>
        <v>994.73400000000004</v>
      </c>
      <c r="AC3310">
        <f>SUMIFS(Saudi!F:F,Saudi!$A:$A,YEAR(daily!$A3310))</f>
        <v>4270920</v>
      </c>
      <c r="AD3310">
        <f>SUMIFS(Saudi!G:G,Saudi!$A:$A,YEAR(daily!$A3310))</f>
        <v>97.968799186701915</v>
      </c>
      <c r="AE3310">
        <f>SUMIFS(Saudi!H:H,Saudi!$A:$A,YEAR(daily!$A3310))</f>
        <v>418416903.82246894</v>
      </c>
      <c r="AF3310" s="5">
        <f t="shared" si="144"/>
        <v>4</v>
      </c>
      <c r="AG3310" s="5">
        <f t="shared" si="145"/>
        <v>2013</v>
      </c>
    </row>
    <row r="3311" spans="1:33">
      <c r="A3311" s="3">
        <v>41390</v>
      </c>
      <c r="B3311" s="1">
        <v>314682</v>
      </c>
      <c r="C3311" s="1">
        <v>118119</v>
      </c>
      <c r="D3311" s="1">
        <v>121691</v>
      </c>
      <c r="E3311" s="1">
        <v>93</v>
      </c>
      <c r="F3311" s="1">
        <v>93.29</v>
      </c>
      <c r="G3311" s="1">
        <v>93.09</v>
      </c>
      <c r="H3311" s="2">
        <v>53.7</v>
      </c>
      <c r="I3311" s="2">
        <v>30.5</v>
      </c>
      <c r="J3311" s="2">
        <v>90.3</v>
      </c>
      <c r="K3311" s="2">
        <v>90.8</v>
      </c>
      <c r="L3311">
        <f>SUMIFS(US!B:B,US!$D:$D,YEAR(daily!$A3311),US!$E:$E,MONTH(daily!$A3311))</f>
        <v>12165</v>
      </c>
      <c r="M3311">
        <f>SUMIFS(US!C:C,US!$D:$D,YEAR(daily!$A3311),US!$E:$E,MONTH(daily!$A3311))</f>
        <v>18584</v>
      </c>
      <c r="N3311">
        <f>SUMIFS(COT!E:E,COT!$A:$A,YEAR(daily!$A3311),COT!$B:$B,WEEKNUM(daily!$A3311))</f>
        <v>1718878</v>
      </c>
      <c r="O3311">
        <f>SUMIFS(COT!F:F,COT!$A:$A,YEAR(daily!$A3311),COT!$B:$B,WEEKNUM(daily!$A3311))</f>
        <v>366860</v>
      </c>
      <c r="P3311">
        <f>SUMIFS(COT!G:G,COT!$A:$A,YEAR(daily!$A3311),COT!$B:$B,WEEKNUM(daily!$A3311))</f>
        <v>155285</v>
      </c>
      <c r="Q3311">
        <f>SUMIFS(COT!H:H,COT!$A:$A,YEAR(daily!$A3311),COT!$B:$B,WEEKNUM(daily!$A3311))</f>
        <v>642802</v>
      </c>
      <c r="R3311">
        <f>SUMIFS(COT!I:I,COT!$A:$A,YEAR(daily!$A3311),COT!$B:$B,WEEKNUM(daily!$A3311))</f>
        <v>636281</v>
      </c>
      <c r="S3311">
        <f>SUMIFS(COT!J:J,COT!$A:$A,YEAR(daily!$A3311),COT!$B:$B,WEEKNUM(daily!$A3311))</f>
        <v>835468</v>
      </c>
      <c r="T3311">
        <f>SUMIFS(COT!K:K,COT!$A:$A,YEAR(daily!$A3311),COT!$B:$B,WEEKNUM(daily!$A3311))</f>
        <v>72935</v>
      </c>
      <c r="U3311">
        <f>SUMIFS(COT!L:L,COT!$A:$A,YEAR(daily!$A3311),COT!$B:$B,WEEKNUM(daily!$A3311))</f>
        <v>85323</v>
      </c>
      <c r="V3311">
        <f>SUMIFS(COT!M:M,COT!$A:$A,YEAR(daily!$A3311),COT!$B:$B,WEEKNUM(daily!$A3311))</f>
        <v>106</v>
      </c>
      <c r="W3311">
        <f>SUMIFS(COT!N:N,COT!$A:$A,YEAR(daily!$A3311),COT!$B:$B,WEEKNUM(daily!$A3311))</f>
        <v>104</v>
      </c>
      <c r="X3311">
        <f>SUMIFS(COT!O:O,COT!$A:$A,YEAR(daily!$A3311),COT!$B:$B,WEEKNUM(daily!$A3311))</f>
        <v>153</v>
      </c>
      <c r="Y3311">
        <f>SUMIFS(COT!P:P,COT!$A:$A,YEAR(daily!$A3311),COT!$B:$B,WEEKNUM(daily!$A3311))</f>
        <v>86</v>
      </c>
      <c r="Z3311">
        <f>SUMIFS(COT!Q:Q,COT!$A:$A,YEAR(daily!$A3311),COT!$B:$B,WEEKNUM(daily!$A3311))</f>
        <v>100</v>
      </c>
      <c r="AA3311">
        <f>SUMIFS(Saudi!B:B,Saudi!$A:$A,YEAR(daily!$A3311))</f>
        <v>1156.3610000000001</v>
      </c>
      <c r="AB3311">
        <f>SUMIFS(Saudi!C:C,Saudi!$A:$A,YEAR(daily!$A3311))</f>
        <v>994.73400000000004</v>
      </c>
      <c r="AC3311">
        <f>SUMIFS(Saudi!F:F,Saudi!$A:$A,YEAR(daily!$A3311))</f>
        <v>4270920</v>
      </c>
      <c r="AD3311">
        <f>SUMIFS(Saudi!G:G,Saudi!$A:$A,YEAR(daily!$A3311))</f>
        <v>97.968799186701915</v>
      </c>
      <c r="AE3311">
        <f>SUMIFS(Saudi!H:H,Saudi!$A:$A,YEAR(daily!$A3311))</f>
        <v>418416903.82246894</v>
      </c>
      <c r="AF3311" s="5">
        <f t="shared" si="144"/>
        <v>4</v>
      </c>
      <c r="AG3311" s="5">
        <f t="shared" si="145"/>
        <v>2013</v>
      </c>
    </row>
    <row r="3312" spans="1:33">
      <c r="A3312" s="3">
        <v>41393</v>
      </c>
      <c r="B3312" s="1">
        <v>308591</v>
      </c>
      <c r="C3312" s="1">
        <v>116228</v>
      </c>
      <c r="D3312" s="1">
        <v>122606</v>
      </c>
      <c r="E3312" s="1">
        <v>94.5</v>
      </c>
      <c r="F3312" s="1">
        <v>94.71</v>
      </c>
      <c r="G3312" s="1">
        <v>94.45</v>
      </c>
      <c r="H3312" s="2">
        <v>53.7</v>
      </c>
      <c r="I3312" s="2">
        <v>30.5</v>
      </c>
      <c r="J3312" s="2">
        <v>90.3</v>
      </c>
      <c r="K3312" s="2">
        <v>90.8</v>
      </c>
      <c r="L3312">
        <f>SUMIFS(US!B:B,US!$D:$D,YEAR(daily!$A3312),US!$E:$E,MONTH(daily!$A3312))</f>
        <v>12165</v>
      </c>
      <c r="M3312">
        <f>SUMIFS(US!C:C,US!$D:$D,YEAR(daily!$A3312),US!$E:$E,MONTH(daily!$A3312))</f>
        <v>18584</v>
      </c>
      <c r="N3312">
        <f>SUMIFS(COT!E:E,COT!$A:$A,YEAR(daily!$A3312),COT!$B:$B,WEEKNUM(daily!$A3312))</f>
        <v>1771193</v>
      </c>
      <c r="O3312">
        <f>SUMIFS(COT!F:F,COT!$A:$A,YEAR(daily!$A3312),COT!$B:$B,WEEKNUM(daily!$A3312))</f>
        <v>366605</v>
      </c>
      <c r="P3312">
        <f>SUMIFS(COT!G:G,COT!$A:$A,YEAR(daily!$A3312),COT!$B:$B,WEEKNUM(daily!$A3312))</f>
        <v>156664</v>
      </c>
      <c r="Q3312">
        <f>SUMIFS(COT!H:H,COT!$A:$A,YEAR(daily!$A3312),COT!$B:$B,WEEKNUM(daily!$A3312))</f>
        <v>653496</v>
      </c>
      <c r="R3312">
        <f>SUMIFS(COT!I:I,COT!$A:$A,YEAR(daily!$A3312),COT!$B:$B,WEEKNUM(daily!$A3312))</f>
        <v>672928</v>
      </c>
      <c r="S3312">
        <f>SUMIFS(COT!J:J,COT!$A:$A,YEAR(daily!$A3312),COT!$B:$B,WEEKNUM(daily!$A3312))</f>
        <v>873352</v>
      </c>
      <c r="T3312">
        <f>SUMIFS(COT!K:K,COT!$A:$A,YEAR(daily!$A3312),COT!$B:$B,WEEKNUM(daily!$A3312))</f>
        <v>78164</v>
      </c>
      <c r="U3312">
        <f>SUMIFS(COT!L:L,COT!$A:$A,YEAR(daily!$A3312),COT!$B:$B,WEEKNUM(daily!$A3312))</f>
        <v>87681</v>
      </c>
      <c r="V3312">
        <f>SUMIFS(COT!M:M,COT!$A:$A,YEAR(daily!$A3312),COT!$B:$B,WEEKNUM(daily!$A3312))</f>
        <v>108</v>
      </c>
      <c r="W3312">
        <f>SUMIFS(COT!N:N,COT!$A:$A,YEAR(daily!$A3312),COT!$B:$B,WEEKNUM(daily!$A3312))</f>
        <v>92</v>
      </c>
      <c r="X3312">
        <f>SUMIFS(COT!O:O,COT!$A:$A,YEAR(daily!$A3312),COT!$B:$B,WEEKNUM(daily!$A3312))</f>
        <v>157</v>
      </c>
      <c r="Y3312">
        <f>SUMIFS(COT!P:P,COT!$A:$A,YEAR(daily!$A3312),COT!$B:$B,WEEKNUM(daily!$A3312))</f>
        <v>88</v>
      </c>
      <c r="Z3312">
        <f>SUMIFS(COT!Q:Q,COT!$A:$A,YEAR(daily!$A3312),COT!$B:$B,WEEKNUM(daily!$A3312))</f>
        <v>103</v>
      </c>
      <c r="AA3312">
        <f>SUMIFS(Saudi!B:B,Saudi!$A:$A,YEAR(daily!$A3312))</f>
        <v>1156.3610000000001</v>
      </c>
      <c r="AB3312">
        <f>SUMIFS(Saudi!C:C,Saudi!$A:$A,YEAR(daily!$A3312))</f>
        <v>994.73400000000004</v>
      </c>
      <c r="AC3312">
        <f>SUMIFS(Saudi!F:F,Saudi!$A:$A,YEAR(daily!$A3312))</f>
        <v>4270920</v>
      </c>
      <c r="AD3312">
        <f>SUMIFS(Saudi!G:G,Saudi!$A:$A,YEAR(daily!$A3312))</f>
        <v>97.968799186701915</v>
      </c>
      <c r="AE3312">
        <f>SUMIFS(Saudi!H:H,Saudi!$A:$A,YEAR(daily!$A3312))</f>
        <v>418416903.82246894</v>
      </c>
      <c r="AF3312" s="5">
        <f t="shared" si="144"/>
        <v>4</v>
      </c>
      <c r="AG3312" s="5">
        <f t="shared" si="145"/>
        <v>2013</v>
      </c>
    </row>
    <row r="3313" spans="1:33">
      <c r="A3313" s="3">
        <v>41394</v>
      </c>
      <c r="B3313" s="1">
        <v>307019</v>
      </c>
      <c r="C3313" s="1">
        <v>118471</v>
      </c>
      <c r="D3313" s="1">
        <v>127504</v>
      </c>
      <c r="E3313" s="1">
        <v>93.46</v>
      </c>
      <c r="F3313" s="1">
        <v>93.67</v>
      </c>
      <c r="G3313" s="1">
        <v>93.41</v>
      </c>
      <c r="H3313" s="2">
        <v>53.7</v>
      </c>
      <c r="I3313" s="2">
        <v>30.5</v>
      </c>
      <c r="J3313" s="2">
        <v>90.3</v>
      </c>
      <c r="K3313" s="2">
        <v>90.8</v>
      </c>
      <c r="L3313">
        <f>SUMIFS(US!B:B,US!$D:$D,YEAR(daily!$A3313),US!$E:$E,MONTH(daily!$A3313))</f>
        <v>12165</v>
      </c>
      <c r="M3313">
        <f>SUMIFS(US!C:C,US!$D:$D,YEAR(daily!$A3313),US!$E:$E,MONTH(daily!$A3313))</f>
        <v>18584</v>
      </c>
      <c r="N3313">
        <f>SUMIFS(COT!E:E,COT!$A:$A,YEAR(daily!$A3313),COT!$B:$B,WEEKNUM(daily!$A3313))</f>
        <v>1771193</v>
      </c>
      <c r="O3313">
        <f>SUMIFS(COT!F:F,COT!$A:$A,YEAR(daily!$A3313),COT!$B:$B,WEEKNUM(daily!$A3313))</f>
        <v>366605</v>
      </c>
      <c r="P3313">
        <f>SUMIFS(COT!G:G,COT!$A:$A,YEAR(daily!$A3313),COT!$B:$B,WEEKNUM(daily!$A3313))</f>
        <v>156664</v>
      </c>
      <c r="Q3313">
        <f>SUMIFS(COT!H:H,COT!$A:$A,YEAR(daily!$A3313),COT!$B:$B,WEEKNUM(daily!$A3313))</f>
        <v>653496</v>
      </c>
      <c r="R3313">
        <f>SUMIFS(COT!I:I,COT!$A:$A,YEAR(daily!$A3313),COT!$B:$B,WEEKNUM(daily!$A3313))</f>
        <v>672928</v>
      </c>
      <c r="S3313">
        <f>SUMIFS(COT!J:J,COT!$A:$A,YEAR(daily!$A3313),COT!$B:$B,WEEKNUM(daily!$A3313))</f>
        <v>873352</v>
      </c>
      <c r="T3313">
        <f>SUMIFS(COT!K:K,COT!$A:$A,YEAR(daily!$A3313),COT!$B:$B,WEEKNUM(daily!$A3313))</f>
        <v>78164</v>
      </c>
      <c r="U3313">
        <f>SUMIFS(COT!L:L,COT!$A:$A,YEAR(daily!$A3313),COT!$B:$B,WEEKNUM(daily!$A3313))</f>
        <v>87681</v>
      </c>
      <c r="V3313">
        <f>SUMIFS(COT!M:M,COT!$A:$A,YEAR(daily!$A3313),COT!$B:$B,WEEKNUM(daily!$A3313))</f>
        <v>108</v>
      </c>
      <c r="W3313">
        <f>SUMIFS(COT!N:N,COT!$A:$A,YEAR(daily!$A3313),COT!$B:$B,WEEKNUM(daily!$A3313))</f>
        <v>92</v>
      </c>
      <c r="X3313">
        <f>SUMIFS(COT!O:O,COT!$A:$A,YEAR(daily!$A3313),COT!$B:$B,WEEKNUM(daily!$A3313))</f>
        <v>157</v>
      </c>
      <c r="Y3313">
        <f>SUMIFS(COT!P:P,COT!$A:$A,YEAR(daily!$A3313),COT!$B:$B,WEEKNUM(daily!$A3313))</f>
        <v>88</v>
      </c>
      <c r="Z3313">
        <f>SUMIFS(COT!Q:Q,COT!$A:$A,YEAR(daily!$A3313),COT!$B:$B,WEEKNUM(daily!$A3313))</f>
        <v>103</v>
      </c>
      <c r="AA3313">
        <f>SUMIFS(Saudi!B:B,Saudi!$A:$A,YEAR(daily!$A3313))</f>
        <v>1156.3610000000001</v>
      </c>
      <c r="AB3313">
        <f>SUMIFS(Saudi!C:C,Saudi!$A:$A,YEAR(daily!$A3313))</f>
        <v>994.73400000000004</v>
      </c>
      <c r="AC3313">
        <f>SUMIFS(Saudi!F:F,Saudi!$A:$A,YEAR(daily!$A3313))</f>
        <v>4270920</v>
      </c>
      <c r="AD3313">
        <f>SUMIFS(Saudi!G:G,Saudi!$A:$A,YEAR(daily!$A3313))</f>
        <v>97.968799186701915</v>
      </c>
      <c r="AE3313">
        <f>SUMIFS(Saudi!H:H,Saudi!$A:$A,YEAR(daily!$A3313))</f>
        <v>418416903.82246894</v>
      </c>
      <c r="AF3313" s="5">
        <f t="shared" si="144"/>
        <v>4</v>
      </c>
      <c r="AG3313" s="5">
        <f t="shared" si="145"/>
        <v>2013</v>
      </c>
    </row>
    <row r="3314" spans="1:33">
      <c r="A3314" s="3">
        <v>41395</v>
      </c>
      <c r="B3314" s="1">
        <v>294670</v>
      </c>
      <c r="C3314" s="1">
        <v>112654</v>
      </c>
      <c r="D3314" s="1">
        <v>126340</v>
      </c>
      <c r="E3314" s="1">
        <v>91.03</v>
      </c>
      <c r="F3314" s="1">
        <v>91.21</v>
      </c>
      <c r="G3314" s="1">
        <v>90.98</v>
      </c>
      <c r="H3314" s="2">
        <v>53.7</v>
      </c>
      <c r="I3314" s="2">
        <v>30.5</v>
      </c>
      <c r="J3314" s="2">
        <v>90.3</v>
      </c>
      <c r="K3314" s="2">
        <v>90.8</v>
      </c>
      <c r="L3314">
        <f>SUMIFS(US!B:B,US!$D:$D,YEAR(daily!$A3314),US!$E:$E,MONTH(daily!$A3314))</f>
        <v>12115</v>
      </c>
      <c r="M3314">
        <f>SUMIFS(US!C:C,US!$D:$D,YEAR(daily!$A3314),US!$E:$E,MONTH(daily!$A3314))</f>
        <v>18779</v>
      </c>
      <c r="N3314">
        <f>SUMIFS(COT!E:E,COT!$A:$A,YEAR(daily!$A3314),COT!$B:$B,WEEKNUM(daily!$A3314))</f>
        <v>1771193</v>
      </c>
      <c r="O3314">
        <f>SUMIFS(COT!F:F,COT!$A:$A,YEAR(daily!$A3314),COT!$B:$B,WEEKNUM(daily!$A3314))</f>
        <v>366605</v>
      </c>
      <c r="P3314">
        <f>SUMIFS(COT!G:G,COT!$A:$A,YEAR(daily!$A3314),COT!$B:$B,WEEKNUM(daily!$A3314))</f>
        <v>156664</v>
      </c>
      <c r="Q3314">
        <f>SUMIFS(COT!H:H,COT!$A:$A,YEAR(daily!$A3314),COT!$B:$B,WEEKNUM(daily!$A3314))</f>
        <v>653496</v>
      </c>
      <c r="R3314">
        <f>SUMIFS(COT!I:I,COT!$A:$A,YEAR(daily!$A3314),COT!$B:$B,WEEKNUM(daily!$A3314))</f>
        <v>672928</v>
      </c>
      <c r="S3314">
        <f>SUMIFS(COT!J:J,COT!$A:$A,YEAR(daily!$A3314),COT!$B:$B,WEEKNUM(daily!$A3314))</f>
        <v>873352</v>
      </c>
      <c r="T3314">
        <f>SUMIFS(COT!K:K,COT!$A:$A,YEAR(daily!$A3314),COT!$B:$B,WEEKNUM(daily!$A3314))</f>
        <v>78164</v>
      </c>
      <c r="U3314">
        <f>SUMIFS(COT!L:L,COT!$A:$A,YEAR(daily!$A3314),COT!$B:$B,WEEKNUM(daily!$A3314))</f>
        <v>87681</v>
      </c>
      <c r="V3314">
        <f>SUMIFS(COT!M:M,COT!$A:$A,YEAR(daily!$A3314),COT!$B:$B,WEEKNUM(daily!$A3314))</f>
        <v>108</v>
      </c>
      <c r="W3314">
        <f>SUMIFS(COT!N:N,COT!$A:$A,YEAR(daily!$A3314),COT!$B:$B,WEEKNUM(daily!$A3314))</f>
        <v>92</v>
      </c>
      <c r="X3314">
        <f>SUMIFS(COT!O:O,COT!$A:$A,YEAR(daily!$A3314),COT!$B:$B,WEEKNUM(daily!$A3314))</f>
        <v>157</v>
      </c>
      <c r="Y3314">
        <f>SUMIFS(COT!P:P,COT!$A:$A,YEAR(daily!$A3314),COT!$B:$B,WEEKNUM(daily!$A3314))</f>
        <v>88</v>
      </c>
      <c r="Z3314">
        <f>SUMIFS(COT!Q:Q,COT!$A:$A,YEAR(daily!$A3314),COT!$B:$B,WEEKNUM(daily!$A3314))</f>
        <v>103</v>
      </c>
      <c r="AA3314">
        <f>SUMIFS(Saudi!B:B,Saudi!$A:$A,YEAR(daily!$A3314))</f>
        <v>1156.3610000000001</v>
      </c>
      <c r="AB3314">
        <f>SUMIFS(Saudi!C:C,Saudi!$A:$A,YEAR(daily!$A3314))</f>
        <v>994.73400000000004</v>
      </c>
      <c r="AC3314">
        <f>SUMIFS(Saudi!F:F,Saudi!$A:$A,YEAR(daily!$A3314))</f>
        <v>4270920</v>
      </c>
      <c r="AD3314">
        <f>SUMIFS(Saudi!G:G,Saudi!$A:$A,YEAR(daily!$A3314))</f>
        <v>97.968799186701915</v>
      </c>
      <c r="AE3314">
        <f>SUMIFS(Saudi!H:H,Saudi!$A:$A,YEAR(daily!$A3314))</f>
        <v>418416903.82246894</v>
      </c>
      <c r="AF3314" s="5">
        <f t="shared" si="144"/>
        <v>5</v>
      </c>
      <c r="AG3314" s="5">
        <f t="shared" si="145"/>
        <v>2013</v>
      </c>
    </row>
    <row r="3315" spans="1:33">
      <c r="A3315" s="3">
        <v>41396</v>
      </c>
      <c r="B3315" s="1">
        <v>285835</v>
      </c>
      <c r="C3315" s="1">
        <v>112029</v>
      </c>
      <c r="D3315" s="1">
        <v>127485</v>
      </c>
      <c r="E3315" s="1">
        <v>93.99</v>
      </c>
      <c r="F3315" s="1">
        <v>94.15</v>
      </c>
      <c r="G3315" s="1">
        <v>93.89</v>
      </c>
      <c r="H3315" s="2">
        <v>53.7</v>
      </c>
      <c r="I3315" s="2">
        <v>30.5</v>
      </c>
      <c r="J3315" s="2">
        <v>90.3</v>
      </c>
      <c r="K3315" s="2">
        <v>90.8</v>
      </c>
      <c r="L3315">
        <f>SUMIFS(US!B:B,US!$D:$D,YEAR(daily!$A3315),US!$E:$E,MONTH(daily!$A3315))</f>
        <v>12115</v>
      </c>
      <c r="M3315">
        <f>SUMIFS(US!C:C,US!$D:$D,YEAR(daily!$A3315),US!$E:$E,MONTH(daily!$A3315))</f>
        <v>18779</v>
      </c>
      <c r="N3315">
        <f>SUMIFS(COT!E:E,COT!$A:$A,YEAR(daily!$A3315),COT!$B:$B,WEEKNUM(daily!$A3315))</f>
        <v>1771193</v>
      </c>
      <c r="O3315">
        <f>SUMIFS(COT!F:F,COT!$A:$A,YEAR(daily!$A3315),COT!$B:$B,WEEKNUM(daily!$A3315))</f>
        <v>366605</v>
      </c>
      <c r="P3315">
        <f>SUMIFS(COT!G:G,COT!$A:$A,YEAR(daily!$A3315),COT!$B:$B,WEEKNUM(daily!$A3315))</f>
        <v>156664</v>
      </c>
      <c r="Q3315">
        <f>SUMIFS(COT!H:H,COT!$A:$A,YEAR(daily!$A3315),COT!$B:$B,WEEKNUM(daily!$A3315))</f>
        <v>653496</v>
      </c>
      <c r="R3315">
        <f>SUMIFS(COT!I:I,COT!$A:$A,YEAR(daily!$A3315),COT!$B:$B,WEEKNUM(daily!$A3315))</f>
        <v>672928</v>
      </c>
      <c r="S3315">
        <f>SUMIFS(COT!J:J,COT!$A:$A,YEAR(daily!$A3315),COT!$B:$B,WEEKNUM(daily!$A3315))</f>
        <v>873352</v>
      </c>
      <c r="T3315">
        <f>SUMIFS(COT!K:K,COT!$A:$A,YEAR(daily!$A3315),COT!$B:$B,WEEKNUM(daily!$A3315))</f>
        <v>78164</v>
      </c>
      <c r="U3315">
        <f>SUMIFS(COT!L:L,COT!$A:$A,YEAR(daily!$A3315),COT!$B:$B,WEEKNUM(daily!$A3315))</f>
        <v>87681</v>
      </c>
      <c r="V3315">
        <f>SUMIFS(COT!M:M,COT!$A:$A,YEAR(daily!$A3315),COT!$B:$B,WEEKNUM(daily!$A3315))</f>
        <v>108</v>
      </c>
      <c r="W3315">
        <f>SUMIFS(COT!N:N,COT!$A:$A,YEAR(daily!$A3315),COT!$B:$B,WEEKNUM(daily!$A3315))</f>
        <v>92</v>
      </c>
      <c r="X3315">
        <f>SUMIFS(COT!O:O,COT!$A:$A,YEAR(daily!$A3315),COT!$B:$B,WEEKNUM(daily!$A3315))</f>
        <v>157</v>
      </c>
      <c r="Y3315">
        <f>SUMIFS(COT!P:P,COT!$A:$A,YEAR(daily!$A3315),COT!$B:$B,WEEKNUM(daily!$A3315))</f>
        <v>88</v>
      </c>
      <c r="Z3315">
        <f>SUMIFS(COT!Q:Q,COT!$A:$A,YEAR(daily!$A3315),COT!$B:$B,WEEKNUM(daily!$A3315))</f>
        <v>103</v>
      </c>
      <c r="AA3315">
        <f>SUMIFS(Saudi!B:B,Saudi!$A:$A,YEAR(daily!$A3315))</f>
        <v>1156.3610000000001</v>
      </c>
      <c r="AB3315">
        <f>SUMIFS(Saudi!C:C,Saudi!$A:$A,YEAR(daily!$A3315))</f>
        <v>994.73400000000004</v>
      </c>
      <c r="AC3315">
        <f>SUMIFS(Saudi!F:F,Saudi!$A:$A,YEAR(daily!$A3315))</f>
        <v>4270920</v>
      </c>
      <c r="AD3315">
        <f>SUMIFS(Saudi!G:G,Saudi!$A:$A,YEAR(daily!$A3315))</f>
        <v>97.968799186701915</v>
      </c>
      <c r="AE3315">
        <f>SUMIFS(Saudi!H:H,Saudi!$A:$A,YEAR(daily!$A3315))</f>
        <v>418416903.82246894</v>
      </c>
      <c r="AF3315" s="5">
        <f t="shared" si="144"/>
        <v>5</v>
      </c>
      <c r="AG3315" s="5">
        <f t="shared" si="145"/>
        <v>2013</v>
      </c>
    </row>
    <row r="3316" spans="1:33">
      <c r="A3316" s="3">
        <v>41397</v>
      </c>
      <c r="B3316" s="1">
        <v>276665</v>
      </c>
      <c r="C3316" s="1">
        <v>117612</v>
      </c>
      <c r="D3316" s="1">
        <v>127092</v>
      </c>
      <c r="E3316" s="1">
        <v>95.61</v>
      </c>
      <c r="F3316" s="1">
        <v>95.74</v>
      </c>
      <c r="G3316" s="1">
        <v>95.43</v>
      </c>
      <c r="H3316" s="2">
        <v>53.7</v>
      </c>
      <c r="I3316" s="2">
        <v>30.5</v>
      </c>
      <c r="J3316" s="2">
        <v>90.3</v>
      </c>
      <c r="K3316" s="2">
        <v>90.8</v>
      </c>
      <c r="L3316">
        <f>SUMIFS(US!B:B,US!$D:$D,YEAR(daily!$A3316),US!$E:$E,MONTH(daily!$A3316))</f>
        <v>12115</v>
      </c>
      <c r="M3316">
        <f>SUMIFS(US!C:C,US!$D:$D,YEAR(daily!$A3316),US!$E:$E,MONTH(daily!$A3316))</f>
        <v>18779</v>
      </c>
      <c r="N3316">
        <f>SUMIFS(COT!E:E,COT!$A:$A,YEAR(daily!$A3316),COT!$B:$B,WEEKNUM(daily!$A3316))</f>
        <v>1771193</v>
      </c>
      <c r="O3316">
        <f>SUMIFS(COT!F:F,COT!$A:$A,YEAR(daily!$A3316),COT!$B:$B,WEEKNUM(daily!$A3316))</f>
        <v>366605</v>
      </c>
      <c r="P3316">
        <f>SUMIFS(COT!G:G,COT!$A:$A,YEAR(daily!$A3316),COT!$B:$B,WEEKNUM(daily!$A3316))</f>
        <v>156664</v>
      </c>
      <c r="Q3316">
        <f>SUMIFS(COT!H:H,COT!$A:$A,YEAR(daily!$A3316),COT!$B:$B,WEEKNUM(daily!$A3316))</f>
        <v>653496</v>
      </c>
      <c r="R3316">
        <f>SUMIFS(COT!I:I,COT!$A:$A,YEAR(daily!$A3316),COT!$B:$B,WEEKNUM(daily!$A3316))</f>
        <v>672928</v>
      </c>
      <c r="S3316">
        <f>SUMIFS(COT!J:J,COT!$A:$A,YEAR(daily!$A3316),COT!$B:$B,WEEKNUM(daily!$A3316))</f>
        <v>873352</v>
      </c>
      <c r="T3316">
        <f>SUMIFS(COT!K:K,COT!$A:$A,YEAR(daily!$A3316),COT!$B:$B,WEEKNUM(daily!$A3316))</f>
        <v>78164</v>
      </c>
      <c r="U3316">
        <f>SUMIFS(COT!L:L,COT!$A:$A,YEAR(daily!$A3316),COT!$B:$B,WEEKNUM(daily!$A3316))</f>
        <v>87681</v>
      </c>
      <c r="V3316">
        <f>SUMIFS(COT!M:M,COT!$A:$A,YEAR(daily!$A3316),COT!$B:$B,WEEKNUM(daily!$A3316))</f>
        <v>108</v>
      </c>
      <c r="W3316">
        <f>SUMIFS(COT!N:N,COT!$A:$A,YEAR(daily!$A3316),COT!$B:$B,WEEKNUM(daily!$A3316))</f>
        <v>92</v>
      </c>
      <c r="X3316">
        <f>SUMIFS(COT!O:O,COT!$A:$A,YEAR(daily!$A3316),COT!$B:$B,WEEKNUM(daily!$A3316))</f>
        <v>157</v>
      </c>
      <c r="Y3316">
        <f>SUMIFS(COT!P:P,COT!$A:$A,YEAR(daily!$A3316),COT!$B:$B,WEEKNUM(daily!$A3316))</f>
        <v>88</v>
      </c>
      <c r="Z3316">
        <f>SUMIFS(COT!Q:Q,COT!$A:$A,YEAR(daily!$A3316),COT!$B:$B,WEEKNUM(daily!$A3316))</f>
        <v>103</v>
      </c>
      <c r="AA3316">
        <f>SUMIFS(Saudi!B:B,Saudi!$A:$A,YEAR(daily!$A3316))</f>
        <v>1156.3610000000001</v>
      </c>
      <c r="AB3316">
        <f>SUMIFS(Saudi!C:C,Saudi!$A:$A,YEAR(daily!$A3316))</f>
        <v>994.73400000000004</v>
      </c>
      <c r="AC3316">
        <f>SUMIFS(Saudi!F:F,Saudi!$A:$A,YEAR(daily!$A3316))</f>
        <v>4270920</v>
      </c>
      <c r="AD3316">
        <f>SUMIFS(Saudi!G:G,Saudi!$A:$A,YEAR(daily!$A3316))</f>
        <v>97.968799186701915</v>
      </c>
      <c r="AE3316">
        <f>SUMIFS(Saudi!H:H,Saudi!$A:$A,YEAR(daily!$A3316))</f>
        <v>418416903.82246894</v>
      </c>
      <c r="AF3316" s="5">
        <f t="shared" si="144"/>
        <v>5</v>
      </c>
      <c r="AG3316" s="5">
        <f t="shared" si="145"/>
        <v>2013</v>
      </c>
    </row>
    <row r="3317" spans="1:33">
      <c r="A3317" s="3">
        <v>41400</v>
      </c>
      <c r="B3317" s="1">
        <v>267425</v>
      </c>
      <c r="C3317" s="1">
        <v>124846</v>
      </c>
      <c r="D3317" s="1">
        <v>127730</v>
      </c>
      <c r="E3317" s="1">
        <v>96.16</v>
      </c>
      <c r="F3317" s="1">
        <v>96.38</v>
      </c>
      <c r="G3317" s="1">
        <v>96.11</v>
      </c>
      <c r="H3317" s="2">
        <v>53.7</v>
      </c>
      <c r="I3317" s="2">
        <v>30.5</v>
      </c>
      <c r="J3317" s="2">
        <v>90.3</v>
      </c>
      <c r="K3317" s="2">
        <v>90.8</v>
      </c>
      <c r="L3317">
        <f>SUMIFS(US!B:B,US!$D:$D,YEAR(daily!$A3317),US!$E:$E,MONTH(daily!$A3317))</f>
        <v>12115</v>
      </c>
      <c r="M3317">
        <f>SUMIFS(US!C:C,US!$D:$D,YEAR(daily!$A3317),US!$E:$E,MONTH(daily!$A3317))</f>
        <v>18779</v>
      </c>
      <c r="N3317">
        <f>SUMIFS(COT!E:E,COT!$A:$A,YEAR(daily!$A3317),COT!$B:$B,WEEKNUM(daily!$A3317))</f>
        <v>1770442</v>
      </c>
      <c r="O3317">
        <f>SUMIFS(COT!F:F,COT!$A:$A,YEAR(daily!$A3317),COT!$B:$B,WEEKNUM(daily!$A3317))</f>
        <v>361677</v>
      </c>
      <c r="P3317">
        <f>SUMIFS(COT!G:G,COT!$A:$A,YEAR(daily!$A3317),COT!$B:$B,WEEKNUM(daily!$A3317))</f>
        <v>141051</v>
      </c>
      <c r="Q3317">
        <f>SUMIFS(COT!H:H,COT!$A:$A,YEAR(daily!$A3317),COT!$B:$B,WEEKNUM(daily!$A3317))</f>
        <v>657013</v>
      </c>
      <c r="R3317">
        <f>SUMIFS(COT!I:I,COT!$A:$A,YEAR(daily!$A3317),COT!$B:$B,WEEKNUM(daily!$A3317))</f>
        <v>671362</v>
      </c>
      <c r="S3317">
        <f>SUMIFS(COT!J:J,COT!$A:$A,YEAR(daily!$A3317),COT!$B:$B,WEEKNUM(daily!$A3317))</f>
        <v>887913</v>
      </c>
      <c r="T3317">
        <f>SUMIFS(COT!K:K,COT!$A:$A,YEAR(daily!$A3317),COT!$B:$B,WEEKNUM(daily!$A3317))</f>
        <v>80390</v>
      </c>
      <c r="U3317">
        <f>SUMIFS(COT!L:L,COT!$A:$A,YEAR(daily!$A3317),COT!$B:$B,WEEKNUM(daily!$A3317))</f>
        <v>84465</v>
      </c>
      <c r="V3317">
        <f>SUMIFS(COT!M:M,COT!$A:$A,YEAR(daily!$A3317),COT!$B:$B,WEEKNUM(daily!$A3317))</f>
        <v>112</v>
      </c>
      <c r="W3317">
        <f>SUMIFS(COT!N:N,COT!$A:$A,YEAR(daily!$A3317),COT!$B:$B,WEEKNUM(daily!$A3317))</f>
        <v>85</v>
      </c>
      <c r="X3317">
        <f>SUMIFS(COT!O:O,COT!$A:$A,YEAR(daily!$A3317),COT!$B:$B,WEEKNUM(daily!$A3317))</f>
        <v>158</v>
      </c>
      <c r="Y3317">
        <f>SUMIFS(COT!P:P,COT!$A:$A,YEAR(daily!$A3317),COT!$B:$B,WEEKNUM(daily!$A3317))</f>
        <v>89</v>
      </c>
      <c r="Z3317">
        <f>SUMIFS(COT!Q:Q,COT!$A:$A,YEAR(daily!$A3317),COT!$B:$B,WEEKNUM(daily!$A3317))</f>
        <v>109</v>
      </c>
      <c r="AA3317">
        <f>SUMIFS(Saudi!B:B,Saudi!$A:$A,YEAR(daily!$A3317))</f>
        <v>1156.3610000000001</v>
      </c>
      <c r="AB3317">
        <f>SUMIFS(Saudi!C:C,Saudi!$A:$A,YEAR(daily!$A3317))</f>
        <v>994.73400000000004</v>
      </c>
      <c r="AC3317">
        <f>SUMIFS(Saudi!F:F,Saudi!$A:$A,YEAR(daily!$A3317))</f>
        <v>4270920</v>
      </c>
      <c r="AD3317">
        <f>SUMIFS(Saudi!G:G,Saudi!$A:$A,YEAR(daily!$A3317))</f>
        <v>97.968799186701915</v>
      </c>
      <c r="AE3317">
        <f>SUMIFS(Saudi!H:H,Saudi!$A:$A,YEAR(daily!$A3317))</f>
        <v>418416903.82246894</v>
      </c>
      <c r="AF3317" s="5">
        <f t="shared" si="144"/>
        <v>5</v>
      </c>
      <c r="AG3317" s="5">
        <f t="shared" si="145"/>
        <v>2013</v>
      </c>
    </row>
    <row r="3318" spans="1:33">
      <c r="A3318" s="3">
        <v>41401</v>
      </c>
      <c r="B3318" s="1">
        <v>244135</v>
      </c>
      <c r="C3318" s="1">
        <v>123776</v>
      </c>
      <c r="D3318" s="1">
        <v>125885</v>
      </c>
      <c r="E3318" s="1">
        <v>95.62</v>
      </c>
      <c r="F3318" s="1">
        <v>95.83</v>
      </c>
      <c r="G3318" s="1">
        <v>95.59</v>
      </c>
      <c r="H3318" s="2">
        <v>53.7</v>
      </c>
      <c r="I3318" s="2">
        <v>30.5</v>
      </c>
      <c r="J3318" s="2">
        <v>90.3</v>
      </c>
      <c r="K3318" s="2">
        <v>90.8</v>
      </c>
      <c r="L3318">
        <f>SUMIFS(US!B:B,US!$D:$D,YEAR(daily!$A3318),US!$E:$E,MONTH(daily!$A3318))</f>
        <v>12115</v>
      </c>
      <c r="M3318">
        <f>SUMIFS(US!C:C,US!$D:$D,YEAR(daily!$A3318),US!$E:$E,MONTH(daily!$A3318))</f>
        <v>18779</v>
      </c>
      <c r="N3318">
        <f>SUMIFS(COT!E:E,COT!$A:$A,YEAR(daily!$A3318),COT!$B:$B,WEEKNUM(daily!$A3318))</f>
        <v>1770442</v>
      </c>
      <c r="O3318">
        <f>SUMIFS(COT!F:F,COT!$A:$A,YEAR(daily!$A3318),COT!$B:$B,WEEKNUM(daily!$A3318))</f>
        <v>361677</v>
      </c>
      <c r="P3318">
        <f>SUMIFS(COT!G:G,COT!$A:$A,YEAR(daily!$A3318),COT!$B:$B,WEEKNUM(daily!$A3318))</f>
        <v>141051</v>
      </c>
      <c r="Q3318">
        <f>SUMIFS(COT!H:H,COT!$A:$A,YEAR(daily!$A3318),COT!$B:$B,WEEKNUM(daily!$A3318))</f>
        <v>657013</v>
      </c>
      <c r="R3318">
        <f>SUMIFS(COT!I:I,COT!$A:$A,YEAR(daily!$A3318),COT!$B:$B,WEEKNUM(daily!$A3318))</f>
        <v>671362</v>
      </c>
      <c r="S3318">
        <f>SUMIFS(COT!J:J,COT!$A:$A,YEAR(daily!$A3318),COT!$B:$B,WEEKNUM(daily!$A3318))</f>
        <v>887913</v>
      </c>
      <c r="T3318">
        <f>SUMIFS(COT!K:K,COT!$A:$A,YEAR(daily!$A3318),COT!$B:$B,WEEKNUM(daily!$A3318))</f>
        <v>80390</v>
      </c>
      <c r="U3318">
        <f>SUMIFS(COT!L:L,COT!$A:$A,YEAR(daily!$A3318),COT!$B:$B,WEEKNUM(daily!$A3318))</f>
        <v>84465</v>
      </c>
      <c r="V3318">
        <f>SUMIFS(COT!M:M,COT!$A:$A,YEAR(daily!$A3318),COT!$B:$B,WEEKNUM(daily!$A3318))</f>
        <v>112</v>
      </c>
      <c r="W3318">
        <f>SUMIFS(COT!N:N,COT!$A:$A,YEAR(daily!$A3318),COT!$B:$B,WEEKNUM(daily!$A3318))</f>
        <v>85</v>
      </c>
      <c r="X3318">
        <f>SUMIFS(COT!O:O,COT!$A:$A,YEAR(daily!$A3318),COT!$B:$B,WEEKNUM(daily!$A3318))</f>
        <v>158</v>
      </c>
      <c r="Y3318">
        <f>SUMIFS(COT!P:P,COT!$A:$A,YEAR(daily!$A3318),COT!$B:$B,WEEKNUM(daily!$A3318))</f>
        <v>89</v>
      </c>
      <c r="Z3318">
        <f>SUMIFS(COT!Q:Q,COT!$A:$A,YEAR(daily!$A3318),COT!$B:$B,WEEKNUM(daily!$A3318))</f>
        <v>109</v>
      </c>
      <c r="AA3318">
        <f>SUMIFS(Saudi!B:B,Saudi!$A:$A,YEAR(daily!$A3318))</f>
        <v>1156.3610000000001</v>
      </c>
      <c r="AB3318">
        <f>SUMIFS(Saudi!C:C,Saudi!$A:$A,YEAR(daily!$A3318))</f>
        <v>994.73400000000004</v>
      </c>
      <c r="AC3318">
        <f>SUMIFS(Saudi!F:F,Saudi!$A:$A,YEAR(daily!$A3318))</f>
        <v>4270920</v>
      </c>
      <c r="AD3318">
        <f>SUMIFS(Saudi!G:G,Saudi!$A:$A,YEAR(daily!$A3318))</f>
        <v>97.968799186701915</v>
      </c>
      <c r="AE3318">
        <f>SUMIFS(Saudi!H:H,Saudi!$A:$A,YEAR(daily!$A3318))</f>
        <v>418416903.82246894</v>
      </c>
      <c r="AF3318" s="5">
        <f t="shared" si="144"/>
        <v>5</v>
      </c>
      <c r="AG3318" s="5">
        <f t="shared" si="145"/>
        <v>2013</v>
      </c>
    </row>
    <row r="3319" spans="1:33">
      <c r="A3319" s="3">
        <v>41402</v>
      </c>
      <c r="B3319" s="1">
        <v>221596</v>
      </c>
      <c r="C3319" s="1">
        <v>122299</v>
      </c>
      <c r="D3319" s="1">
        <v>120200</v>
      </c>
      <c r="E3319" s="1">
        <v>96.62</v>
      </c>
      <c r="F3319" s="1">
        <v>96.77</v>
      </c>
      <c r="G3319" s="1">
        <v>96.47</v>
      </c>
      <c r="H3319" s="2">
        <v>53.7</v>
      </c>
      <c r="I3319" s="2">
        <v>30.5</v>
      </c>
      <c r="J3319" s="2">
        <v>90.3</v>
      </c>
      <c r="K3319" s="2">
        <v>90.8</v>
      </c>
      <c r="L3319">
        <f>SUMIFS(US!B:B,US!$D:$D,YEAR(daily!$A3319),US!$E:$E,MONTH(daily!$A3319))</f>
        <v>12115</v>
      </c>
      <c r="M3319">
        <f>SUMIFS(US!C:C,US!$D:$D,YEAR(daily!$A3319),US!$E:$E,MONTH(daily!$A3319))</f>
        <v>18779</v>
      </c>
      <c r="N3319">
        <f>SUMIFS(COT!E:E,COT!$A:$A,YEAR(daily!$A3319),COT!$B:$B,WEEKNUM(daily!$A3319))</f>
        <v>1770442</v>
      </c>
      <c r="O3319">
        <f>SUMIFS(COT!F:F,COT!$A:$A,YEAR(daily!$A3319),COT!$B:$B,WEEKNUM(daily!$A3319))</f>
        <v>361677</v>
      </c>
      <c r="P3319">
        <f>SUMIFS(COT!G:G,COT!$A:$A,YEAR(daily!$A3319),COT!$B:$B,WEEKNUM(daily!$A3319))</f>
        <v>141051</v>
      </c>
      <c r="Q3319">
        <f>SUMIFS(COT!H:H,COT!$A:$A,YEAR(daily!$A3319),COT!$B:$B,WEEKNUM(daily!$A3319))</f>
        <v>657013</v>
      </c>
      <c r="R3319">
        <f>SUMIFS(COT!I:I,COT!$A:$A,YEAR(daily!$A3319),COT!$B:$B,WEEKNUM(daily!$A3319))</f>
        <v>671362</v>
      </c>
      <c r="S3319">
        <f>SUMIFS(COT!J:J,COT!$A:$A,YEAR(daily!$A3319),COT!$B:$B,WEEKNUM(daily!$A3319))</f>
        <v>887913</v>
      </c>
      <c r="T3319">
        <f>SUMIFS(COT!K:K,COT!$A:$A,YEAR(daily!$A3319),COT!$B:$B,WEEKNUM(daily!$A3319))</f>
        <v>80390</v>
      </c>
      <c r="U3319">
        <f>SUMIFS(COT!L:L,COT!$A:$A,YEAR(daily!$A3319),COT!$B:$B,WEEKNUM(daily!$A3319))</f>
        <v>84465</v>
      </c>
      <c r="V3319">
        <f>SUMIFS(COT!M:M,COT!$A:$A,YEAR(daily!$A3319),COT!$B:$B,WEEKNUM(daily!$A3319))</f>
        <v>112</v>
      </c>
      <c r="W3319">
        <f>SUMIFS(COT!N:N,COT!$A:$A,YEAR(daily!$A3319),COT!$B:$B,WEEKNUM(daily!$A3319))</f>
        <v>85</v>
      </c>
      <c r="X3319">
        <f>SUMIFS(COT!O:O,COT!$A:$A,YEAR(daily!$A3319),COT!$B:$B,WEEKNUM(daily!$A3319))</f>
        <v>158</v>
      </c>
      <c r="Y3319">
        <f>SUMIFS(COT!P:P,COT!$A:$A,YEAR(daily!$A3319),COT!$B:$B,WEEKNUM(daily!$A3319))</f>
        <v>89</v>
      </c>
      <c r="Z3319">
        <f>SUMIFS(COT!Q:Q,COT!$A:$A,YEAR(daily!$A3319),COT!$B:$B,WEEKNUM(daily!$A3319))</f>
        <v>109</v>
      </c>
      <c r="AA3319">
        <f>SUMIFS(Saudi!B:B,Saudi!$A:$A,YEAR(daily!$A3319))</f>
        <v>1156.3610000000001</v>
      </c>
      <c r="AB3319">
        <f>SUMIFS(Saudi!C:C,Saudi!$A:$A,YEAR(daily!$A3319))</f>
        <v>994.73400000000004</v>
      </c>
      <c r="AC3319">
        <f>SUMIFS(Saudi!F:F,Saudi!$A:$A,YEAR(daily!$A3319))</f>
        <v>4270920</v>
      </c>
      <c r="AD3319">
        <f>SUMIFS(Saudi!G:G,Saudi!$A:$A,YEAR(daily!$A3319))</f>
        <v>97.968799186701915</v>
      </c>
      <c r="AE3319">
        <f>SUMIFS(Saudi!H:H,Saudi!$A:$A,YEAR(daily!$A3319))</f>
        <v>418416903.82246894</v>
      </c>
      <c r="AF3319" s="5">
        <f t="shared" si="144"/>
        <v>5</v>
      </c>
      <c r="AG3319" s="5">
        <f t="shared" si="145"/>
        <v>2013</v>
      </c>
    </row>
    <row r="3320" spans="1:33">
      <c r="A3320" s="3">
        <v>41403</v>
      </c>
      <c r="B3320" s="1">
        <v>197766</v>
      </c>
      <c r="C3320" s="1">
        <v>125922</v>
      </c>
      <c r="D3320" s="1">
        <v>121598</v>
      </c>
      <c r="E3320" s="1">
        <v>96.39</v>
      </c>
      <c r="F3320" s="1">
        <v>96.65</v>
      </c>
      <c r="G3320" s="1">
        <v>96.41</v>
      </c>
      <c r="H3320" s="2">
        <v>53.7</v>
      </c>
      <c r="I3320" s="2">
        <v>30.5</v>
      </c>
      <c r="J3320" s="2">
        <v>90.3</v>
      </c>
      <c r="K3320" s="2">
        <v>90.8</v>
      </c>
      <c r="L3320">
        <f>SUMIFS(US!B:B,US!$D:$D,YEAR(daily!$A3320),US!$E:$E,MONTH(daily!$A3320))</f>
        <v>12115</v>
      </c>
      <c r="M3320">
        <f>SUMIFS(US!C:C,US!$D:$D,YEAR(daily!$A3320),US!$E:$E,MONTH(daily!$A3320))</f>
        <v>18779</v>
      </c>
      <c r="N3320">
        <f>SUMIFS(COT!E:E,COT!$A:$A,YEAR(daily!$A3320),COT!$B:$B,WEEKNUM(daily!$A3320))</f>
        <v>1770442</v>
      </c>
      <c r="O3320">
        <f>SUMIFS(COT!F:F,COT!$A:$A,YEAR(daily!$A3320),COT!$B:$B,WEEKNUM(daily!$A3320))</f>
        <v>361677</v>
      </c>
      <c r="P3320">
        <f>SUMIFS(COT!G:G,COT!$A:$A,YEAR(daily!$A3320),COT!$B:$B,WEEKNUM(daily!$A3320))</f>
        <v>141051</v>
      </c>
      <c r="Q3320">
        <f>SUMIFS(COT!H:H,COT!$A:$A,YEAR(daily!$A3320),COT!$B:$B,WEEKNUM(daily!$A3320))</f>
        <v>657013</v>
      </c>
      <c r="R3320">
        <f>SUMIFS(COT!I:I,COT!$A:$A,YEAR(daily!$A3320),COT!$B:$B,WEEKNUM(daily!$A3320))</f>
        <v>671362</v>
      </c>
      <c r="S3320">
        <f>SUMIFS(COT!J:J,COT!$A:$A,YEAR(daily!$A3320),COT!$B:$B,WEEKNUM(daily!$A3320))</f>
        <v>887913</v>
      </c>
      <c r="T3320">
        <f>SUMIFS(COT!K:K,COT!$A:$A,YEAR(daily!$A3320),COT!$B:$B,WEEKNUM(daily!$A3320))</f>
        <v>80390</v>
      </c>
      <c r="U3320">
        <f>SUMIFS(COT!L:L,COT!$A:$A,YEAR(daily!$A3320),COT!$B:$B,WEEKNUM(daily!$A3320))</f>
        <v>84465</v>
      </c>
      <c r="V3320">
        <f>SUMIFS(COT!M:M,COT!$A:$A,YEAR(daily!$A3320),COT!$B:$B,WEEKNUM(daily!$A3320))</f>
        <v>112</v>
      </c>
      <c r="W3320">
        <f>SUMIFS(COT!N:N,COT!$A:$A,YEAR(daily!$A3320),COT!$B:$B,WEEKNUM(daily!$A3320))</f>
        <v>85</v>
      </c>
      <c r="X3320">
        <f>SUMIFS(COT!O:O,COT!$A:$A,YEAR(daily!$A3320),COT!$B:$B,WEEKNUM(daily!$A3320))</f>
        <v>158</v>
      </c>
      <c r="Y3320">
        <f>SUMIFS(COT!P:P,COT!$A:$A,YEAR(daily!$A3320),COT!$B:$B,WEEKNUM(daily!$A3320))</f>
        <v>89</v>
      </c>
      <c r="Z3320">
        <f>SUMIFS(COT!Q:Q,COT!$A:$A,YEAR(daily!$A3320),COT!$B:$B,WEEKNUM(daily!$A3320))</f>
        <v>109</v>
      </c>
      <c r="AA3320">
        <f>SUMIFS(Saudi!B:B,Saudi!$A:$A,YEAR(daily!$A3320))</f>
        <v>1156.3610000000001</v>
      </c>
      <c r="AB3320">
        <f>SUMIFS(Saudi!C:C,Saudi!$A:$A,YEAR(daily!$A3320))</f>
        <v>994.73400000000004</v>
      </c>
      <c r="AC3320">
        <f>SUMIFS(Saudi!F:F,Saudi!$A:$A,YEAR(daily!$A3320))</f>
        <v>4270920</v>
      </c>
      <c r="AD3320">
        <f>SUMIFS(Saudi!G:G,Saudi!$A:$A,YEAR(daily!$A3320))</f>
        <v>97.968799186701915</v>
      </c>
      <c r="AE3320">
        <f>SUMIFS(Saudi!H:H,Saudi!$A:$A,YEAR(daily!$A3320))</f>
        <v>418416903.82246894</v>
      </c>
      <c r="AF3320" s="5">
        <f t="shared" si="144"/>
        <v>5</v>
      </c>
      <c r="AG3320" s="5">
        <f t="shared" si="145"/>
        <v>2013</v>
      </c>
    </row>
    <row r="3321" spans="1:33">
      <c r="A3321" s="3">
        <v>41404</v>
      </c>
      <c r="B3321" s="1">
        <v>186788</v>
      </c>
      <c r="C3321" s="1">
        <v>130957</v>
      </c>
      <c r="D3321" s="1">
        <v>119292</v>
      </c>
      <c r="E3321" s="1">
        <v>96.04</v>
      </c>
      <c r="F3321" s="1">
        <v>96.28</v>
      </c>
      <c r="G3321" s="1">
        <v>96.03</v>
      </c>
      <c r="H3321" s="2">
        <v>53.7</v>
      </c>
      <c r="I3321" s="2">
        <v>30.5</v>
      </c>
      <c r="J3321" s="2">
        <v>90.3</v>
      </c>
      <c r="K3321" s="2">
        <v>90.8</v>
      </c>
      <c r="L3321">
        <f>SUMIFS(US!B:B,US!$D:$D,YEAR(daily!$A3321),US!$E:$E,MONTH(daily!$A3321))</f>
        <v>12115</v>
      </c>
      <c r="M3321">
        <f>SUMIFS(US!C:C,US!$D:$D,YEAR(daily!$A3321),US!$E:$E,MONTH(daily!$A3321))</f>
        <v>18779</v>
      </c>
      <c r="N3321">
        <f>SUMIFS(COT!E:E,COT!$A:$A,YEAR(daily!$A3321),COT!$B:$B,WEEKNUM(daily!$A3321))</f>
        <v>1770442</v>
      </c>
      <c r="O3321">
        <f>SUMIFS(COT!F:F,COT!$A:$A,YEAR(daily!$A3321),COT!$B:$B,WEEKNUM(daily!$A3321))</f>
        <v>361677</v>
      </c>
      <c r="P3321">
        <f>SUMIFS(COT!G:G,COT!$A:$A,YEAR(daily!$A3321),COT!$B:$B,WEEKNUM(daily!$A3321))</f>
        <v>141051</v>
      </c>
      <c r="Q3321">
        <f>SUMIFS(COT!H:H,COT!$A:$A,YEAR(daily!$A3321),COT!$B:$B,WEEKNUM(daily!$A3321))</f>
        <v>657013</v>
      </c>
      <c r="R3321">
        <f>SUMIFS(COT!I:I,COT!$A:$A,YEAR(daily!$A3321),COT!$B:$B,WEEKNUM(daily!$A3321))</f>
        <v>671362</v>
      </c>
      <c r="S3321">
        <f>SUMIFS(COT!J:J,COT!$A:$A,YEAR(daily!$A3321),COT!$B:$B,WEEKNUM(daily!$A3321))</f>
        <v>887913</v>
      </c>
      <c r="T3321">
        <f>SUMIFS(COT!K:K,COT!$A:$A,YEAR(daily!$A3321),COT!$B:$B,WEEKNUM(daily!$A3321))</f>
        <v>80390</v>
      </c>
      <c r="U3321">
        <f>SUMIFS(COT!L:L,COT!$A:$A,YEAR(daily!$A3321),COT!$B:$B,WEEKNUM(daily!$A3321))</f>
        <v>84465</v>
      </c>
      <c r="V3321">
        <f>SUMIFS(COT!M:M,COT!$A:$A,YEAR(daily!$A3321),COT!$B:$B,WEEKNUM(daily!$A3321))</f>
        <v>112</v>
      </c>
      <c r="W3321">
        <f>SUMIFS(COT!N:N,COT!$A:$A,YEAR(daily!$A3321),COT!$B:$B,WEEKNUM(daily!$A3321))</f>
        <v>85</v>
      </c>
      <c r="X3321">
        <f>SUMIFS(COT!O:O,COT!$A:$A,YEAR(daily!$A3321),COT!$B:$B,WEEKNUM(daily!$A3321))</f>
        <v>158</v>
      </c>
      <c r="Y3321">
        <f>SUMIFS(COT!P:P,COT!$A:$A,YEAR(daily!$A3321),COT!$B:$B,WEEKNUM(daily!$A3321))</f>
        <v>89</v>
      </c>
      <c r="Z3321">
        <f>SUMIFS(COT!Q:Q,COT!$A:$A,YEAR(daily!$A3321),COT!$B:$B,WEEKNUM(daily!$A3321))</f>
        <v>109</v>
      </c>
      <c r="AA3321">
        <f>SUMIFS(Saudi!B:B,Saudi!$A:$A,YEAR(daily!$A3321))</f>
        <v>1156.3610000000001</v>
      </c>
      <c r="AB3321">
        <f>SUMIFS(Saudi!C:C,Saudi!$A:$A,YEAR(daily!$A3321))</f>
        <v>994.73400000000004</v>
      </c>
      <c r="AC3321">
        <f>SUMIFS(Saudi!F:F,Saudi!$A:$A,YEAR(daily!$A3321))</f>
        <v>4270920</v>
      </c>
      <c r="AD3321">
        <f>SUMIFS(Saudi!G:G,Saudi!$A:$A,YEAR(daily!$A3321))</f>
        <v>97.968799186701915</v>
      </c>
      <c r="AE3321">
        <f>SUMIFS(Saudi!H:H,Saudi!$A:$A,YEAR(daily!$A3321))</f>
        <v>418416903.82246894</v>
      </c>
      <c r="AF3321" s="5">
        <f t="shared" si="144"/>
        <v>5</v>
      </c>
      <c r="AG3321" s="5">
        <f t="shared" si="145"/>
        <v>2013</v>
      </c>
    </row>
    <row r="3322" spans="1:33">
      <c r="A3322" s="3">
        <v>41407</v>
      </c>
      <c r="B3322" s="1">
        <v>160081</v>
      </c>
      <c r="C3322" s="1">
        <v>129836</v>
      </c>
      <c r="D3322" s="1">
        <v>118793</v>
      </c>
      <c r="E3322" s="1">
        <v>95.17</v>
      </c>
      <c r="F3322" s="1">
        <v>95.43</v>
      </c>
      <c r="G3322" s="1">
        <v>95.2</v>
      </c>
      <c r="H3322" s="2">
        <v>53.7</v>
      </c>
      <c r="I3322" s="2">
        <v>30.5</v>
      </c>
      <c r="J3322" s="2">
        <v>90.3</v>
      </c>
      <c r="K3322" s="2">
        <v>90.8</v>
      </c>
      <c r="L3322">
        <f>SUMIFS(US!B:B,US!$D:$D,YEAR(daily!$A3322),US!$E:$E,MONTH(daily!$A3322))</f>
        <v>12115</v>
      </c>
      <c r="M3322">
        <f>SUMIFS(US!C:C,US!$D:$D,YEAR(daily!$A3322),US!$E:$E,MONTH(daily!$A3322))</f>
        <v>18779</v>
      </c>
      <c r="N3322">
        <f>SUMIFS(COT!E:E,COT!$A:$A,YEAR(daily!$A3322),COT!$B:$B,WEEKNUM(daily!$A3322))</f>
        <v>1758686</v>
      </c>
      <c r="O3322">
        <f>SUMIFS(COT!F:F,COT!$A:$A,YEAR(daily!$A3322),COT!$B:$B,WEEKNUM(daily!$A3322))</f>
        <v>360341</v>
      </c>
      <c r="P3322">
        <f>SUMIFS(COT!G:G,COT!$A:$A,YEAR(daily!$A3322),COT!$B:$B,WEEKNUM(daily!$A3322))</f>
        <v>127751</v>
      </c>
      <c r="Q3322">
        <f>SUMIFS(COT!H:H,COT!$A:$A,YEAR(daily!$A3322),COT!$B:$B,WEEKNUM(daily!$A3322))</f>
        <v>650412</v>
      </c>
      <c r="R3322">
        <f>SUMIFS(COT!I:I,COT!$A:$A,YEAR(daily!$A3322),COT!$B:$B,WEEKNUM(daily!$A3322))</f>
        <v>662748</v>
      </c>
      <c r="S3322">
        <f>SUMIFS(COT!J:J,COT!$A:$A,YEAR(daily!$A3322),COT!$B:$B,WEEKNUM(daily!$A3322))</f>
        <v>897183</v>
      </c>
      <c r="T3322">
        <f>SUMIFS(COT!K:K,COT!$A:$A,YEAR(daily!$A3322),COT!$B:$B,WEEKNUM(daily!$A3322))</f>
        <v>85185</v>
      </c>
      <c r="U3322">
        <f>SUMIFS(COT!L:L,COT!$A:$A,YEAR(daily!$A3322),COT!$B:$B,WEEKNUM(daily!$A3322))</f>
        <v>83340</v>
      </c>
      <c r="V3322">
        <f>SUMIFS(COT!M:M,COT!$A:$A,YEAR(daily!$A3322),COT!$B:$B,WEEKNUM(daily!$A3322))</f>
        <v>109</v>
      </c>
      <c r="W3322">
        <f>SUMIFS(COT!N:N,COT!$A:$A,YEAR(daily!$A3322),COT!$B:$B,WEEKNUM(daily!$A3322))</f>
        <v>91</v>
      </c>
      <c r="X3322">
        <f>SUMIFS(COT!O:O,COT!$A:$A,YEAR(daily!$A3322),COT!$B:$B,WEEKNUM(daily!$A3322))</f>
        <v>153</v>
      </c>
      <c r="Y3322">
        <f>SUMIFS(COT!P:P,COT!$A:$A,YEAR(daily!$A3322),COT!$B:$B,WEEKNUM(daily!$A3322))</f>
        <v>91</v>
      </c>
      <c r="Z3322">
        <f>SUMIFS(COT!Q:Q,COT!$A:$A,YEAR(daily!$A3322),COT!$B:$B,WEEKNUM(daily!$A3322))</f>
        <v>106</v>
      </c>
      <c r="AA3322">
        <f>SUMIFS(Saudi!B:B,Saudi!$A:$A,YEAR(daily!$A3322))</f>
        <v>1156.3610000000001</v>
      </c>
      <c r="AB3322">
        <f>SUMIFS(Saudi!C:C,Saudi!$A:$A,YEAR(daily!$A3322))</f>
        <v>994.73400000000004</v>
      </c>
      <c r="AC3322">
        <f>SUMIFS(Saudi!F:F,Saudi!$A:$A,YEAR(daily!$A3322))</f>
        <v>4270920</v>
      </c>
      <c r="AD3322">
        <f>SUMIFS(Saudi!G:G,Saudi!$A:$A,YEAR(daily!$A3322))</f>
        <v>97.968799186701915</v>
      </c>
      <c r="AE3322">
        <f>SUMIFS(Saudi!H:H,Saudi!$A:$A,YEAR(daily!$A3322))</f>
        <v>418416903.82246894</v>
      </c>
      <c r="AF3322" s="5">
        <f t="shared" si="144"/>
        <v>5</v>
      </c>
      <c r="AG3322" s="5">
        <f t="shared" si="145"/>
        <v>2013</v>
      </c>
    </row>
    <row r="3323" spans="1:33">
      <c r="A3323" s="3">
        <v>41408</v>
      </c>
      <c r="B3323" s="1">
        <v>143906</v>
      </c>
      <c r="C3323" s="1">
        <v>128707</v>
      </c>
      <c r="D3323" s="1">
        <v>119516</v>
      </c>
      <c r="E3323" s="1">
        <v>94.21</v>
      </c>
      <c r="F3323" s="1">
        <v>94.55</v>
      </c>
      <c r="G3323" s="1">
        <v>94.37</v>
      </c>
      <c r="H3323" s="2">
        <v>53.7</v>
      </c>
      <c r="I3323" s="2">
        <v>30.5</v>
      </c>
      <c r="J3323" s="2">
        <v>90.3</v>
      </c>
      <c r="K3323" s="2">
        <v>90.8</v>
      </c>
      <c r="L3323">
        <f>SUMIFS(US!B:B,US!$D:$D,YEAR(daily!$A3323),US!$E:$E,MONTH(daily!$A3323))</f>
        <v>12115</v>
      </c>
      <c r="M3323">
        <f>SUMIFS(US!C:C,US!$D:$D,YEAR(daily!$A3323),US!$E:$E,MONTH(daily!$A3323))</f>
        <v>18779</v>
      </c>
      <c r="N3323">
        <f>SUMIFS(COT!E:E,COT!$A:$A,YEAR(daily!$A3323),COT!$B:$B,WEEKNUM(daily!$A3323))</f>
        <v>1758686</v>
      </c>
      <c r="O3323">
        <f>SUMIFS(COT!F:F,COT!$A:$A,YEAR(daily!$A3323),COT!$B:$B,WEEKNUM(daily!$A3323))</f>
        <v>360341</v>
      </c>
      <c r="P3323">
        <f>SUMIFS(COT!G:G,COT!$A:$A,YEAR(daily!$A3323),COT!$B:$B,WEEKNUM(daily!$A3323))</f>
        <v>127751</v>
      </c>
      <c r="Q3323">
        <f>SUMIFS(COT!H:H,COT!$A:$A,YEAR(daily!$A3323),COT!$B:$B,WEEKNUM(daily!$A3323))</f>
        <v>650412</v>
      </c>
      <c r="R3323">
        <f>SUMIFS(COT!I:I,COT!$A:$A,YEAR(daily!$A3323),COT!$B:$B,WEEKNUM(daily!$A3323))</f>
        <v>662748</v>
      </c>
      <c r="S3323">
        <f>SUMIFS(COT!J:J,COT!$A:$A,YEAR(daily!$A3323),COT!$B:$B,WEEKNUM(daily!$A3323))</f>
        <v>897183</v>
      </c>
      <c r="T3323">
        <f>SUMIFS(COT!K:K,COT!$A:$A,YEAR(daily!$A3323),COT!$B:$B,WEEKNUM(daily!$A3323))</f>
        <v>85185</v>
      </c>
      <c r="U3323">
        <f>SUMIFS(COT!L:L,COT!$A:$A,YEAR(daily!$A3323),COT!$B:$B,WEEKNUM(daily!$A3323))</f>
        <v>83340</v>
      </c>
      <c r="V3323">
        <f>SUMIFS(COT!M:M,COT!$A:$A,YEAR(daily!$A3323),COT!$B:$B,WEEKNUM(daily!$A3323))</f>
        <v>109</v>
      </c>
      <c r="W3323">
        <f>SUMIFS(COT!N:N,COT!$A:$A,YEAR(daily!$A3323),COT!$B:$B,WEEKNUM(daily!$A3323))</f>
        <v>91</v>
      </c>
      <c r="X3323">
        <f>SUMIFS(COT!O:O,COT!$A:$A,YEAR(daily!$A3323),COT!$B:$B,WEEKNUM(daily!$A3323))</f>
        <v>153</v>
      </c>
      <c r="Y3323">
        <f>SUMIFS(COT!P:P,COT!$A:$A,YEAR(daily!$A3323),COT!$B:$B,WEEKNUM(daily!$A3323))</f>
        <v>91</v>
      </c>
      <c r="Z3323">
        <f>SUMIFS(COT!Q:Q,COT!$A:$A,YEAR(daily!$A3323),COT!$B:$B,WEEKNUM(daily!$A3323))</f>
        <v>106</v>
      </c>
      <c r="AA3323">
        <f>SUMIFS(Saudi!B:B,Saudi!$A:$A,YEAR(daily!$A3323))</f>
        <v>1156.3610000000001</v>
      </c>
      <c r="AB3323">
        <f>SUMIFS(Saudi!C:C,Saudi!$A:$A,YEAR(daily!$A3323))</f>
        <v>994.73400000000004</v>
      </c>
      <c r="AC3323">
        <f>SUMIFS(Saudi!F:F,Saudi!$A:$A,YEAR(daily!$A3323))</f>
        <v>4270920</v>
      </c>
      <c r="AD3323">
        <f>SUMIFS(Saudi!G:G,Saudi!$A:$A,YEAR(daily!$A3323))</f>
        <v>97.968799186701915</v>
      </c>
      <c r="AE3323">
        <f>SUMIFS(Saudi!H:H,Saudi!$A:$A,YEAR(daily!$A3323))</f>
        <v>418416903.82246894</v>
      </c>
      <c r="AF3323" s="5">
        <f t="shared" si="144"/>
        <v>5</v>
      </c>
      <c r="AG3323" s="5">
        <f t="shared" si="145"/>
        <v>2013</v>
      </c>
    </row>
    <row r="3324" spans="1:33">
      <c r="A3324" s="3">
        <v>41409</v>
      </c>
      <c r="B3324" s="1">
        <v>119957</v>
      </c>
      <c r="C3324" s="1">
        <v>134914</v>
      </c>
      <c r="D3324" s="1">
        <v>119725</v>
      </c>
      <c r="E3324" s="1">
        <v>94.3</v>
      </c>
      <c r="F3324" s="1">
        <v>94.64</v>
      </c>
      <c r="G3324" s="1">
        <v>94.49</v>
      </c>
      <c r="H3324" s="2">
        <v>53.7</v>
      </c>
      <c r="I3324" s="2">
        <v>30.5</v>
      </c>
      <c r="J3324" s="2">
        <v>90.3</v>
      </c>
      <c r="K3324" s="2">
        <v>90.8</v>
      </c>
      <c r="L3324">
        <f>SUMIFS(US!B:B,US!$D:$D,YEAR(daily!$A3324),US!$E:$E,MONTH(daily!$A3324))</f>
        <v>12115</v>
      </c>
      <c r="M3324">
        <f>SUMIFS(US!C:C,US!$D:$D,YEAR(daily!$A3324),US!$E:$E,MONTH(daily!$A3324))</f>
        <v>18779</v>
      </c>
      <c r="N3324">
        <f>SUMIFS(COT!E:E,COT!$A:$A,YEAR(daily!$A3324),COT!$B:$B,WEEKNUM(daily!$A3324))</f>
        <v>1758686</v>
      </c>
      <c r="O3324">
        <f>SUMIFS(COT!F:F,COT!$A:$A,YEAR(daily!$A3324),COT!$B:$B,WEEKNUM(daily!$A3324))</f>
        <v>360341</v>
      </c>
      <c r="P3324">
        <f>SUMIFS(COT!G:G,COT!$A:$A,YEAR(daily!$A3324),COT!$B:$B,WEEKNUM(daily!$A3324))</f>
        <v>127751</v>
      </c>
      <c r="Q3324">
        <f>SUMIFS(COT!H:H,COT!$A:$A,YEAR(daily!$A3324),COT!$B:$B,WEEKNUM(daily!$A3324))</f>
        <v>650412</v>
      </c>
      <c r="R3324">
        <f>SUMIFS(COT!I:I,COT!$A:$A,YEAR(daily!$A3324),COT!$B:$B,WEEKNUM(daily!$A3324))</f>
        <v>662748</v>
      </c>
      <c r="S3324">
        <f>SUMIFS(COT!J:J,COT!$A:$A,YEAR(daily!$A3324),COT!$B:$B,WEEKNUM(daily!$A3324))</f>
        <v>897183</v>
      </c>
      <c r="T3324">
        <f>SUMIFS(COT!K:K,COT!$A:$A,YEAR(daily!$A3324),COT!$B:$B,WEEKNUM(daily!$A3324))</f>
        <v>85185</v>
      </c>
      <c r="U3324">
        <f>SUMIFS(COT!L:L,COT!$A:$A,YEAR(daily!$A3324),COT!$B:$B,WEEKNUM(daily!$A3324))</f>
        <v>83340</v>
      </c>
      <c r="V3324">
        <f>SUMIFS(COT!M:M,COT!$A:$A,YEAR(daily!$A3324),COT!$B:$B,WEEKNUM(daily!$A3324))</f>
        <v>109</v>
      </c>
      <c r="W3324">
        <f>SUMIFS(COT!N:N,COT!$A:$A,YEAR(daily!$A3324),COT!$B:$B,WEEKNUM(daily!$A3324))</f>
        <v>91</v>
      </c>
      <c r="X3324">
        <f>SUMIFS(COT!O:O,COT!$A:$A,YEAR(daily!$A3324),COT!$B:$B,WEEKNUM(daily!$A3324))</f>
        <v>153</v>
      </c>
      <c r="Y3324">
        <f>SUMIFS(COT!P:P,COT!$A:$A,YEAR(daily!$A3324),COT!$B:$B,WEEKNUM(daily!$A3324))</f>
        <v>91</v>
      </c>
      <c r="Z3324">
        <f>SUMIFS(COT!Q:Q,COT!$A:$A,YEAR(daily!$A3324),COT!$B:$B,WEEKNUM(daily!$A3324))</f>
        <v>106</v>
      </c>
      <c r="AA3324">
        <f>SUMIFS(Saudi!B:B,Saudi!$A:$A,YEAR(daily!$A3324))</f>
        <v>1156.3610000000001</v>
      </c>
      <c r="AB3324">
        <f>SUMIFS(Saudi!C:C,Saudi!$A:$A,YEAR(daily!$A3324))</f>
        <v>994.73400000000004</v>
      </c>
      <c r="AC3324">
        <f>SUMIFS(Saudi!F:F,Saudi!$A:$A,YEAR(daily!$A3324))</f>
        <v>4270920</v>
      </c>
      <c r="AD3324">
        <f>SUMIFS(Saudi!G:G,Saudi!$A:$A,YEAR(daily!$A3324))</f>
        <v>97.968799186701915</v>
      </c>
      <c r="AE3324">
        <f>SUMIFS(Saudi!H:H,Saudi!$A:$A,YEAR(daily!$A3324))</f>
        <v>418416903.82246894</v>
      </c>
      <c r="AF3324" s="5">
        <f t="shared" si="144"/>
        <v>5</v>
      </c>
      <c r="AG3324" s="5">
        <f t="shared" si="145"/>
        <v>2013</v>
      </c>
    </row>
    <row r="3325" spans="1:33">
      <c r="A3325" s="3">
        <v>41410</v>
      </c>
      <c r="B3325" s="1">
        <v>82424</v>
      </c>
      <c r="C3325" s="1">
        <v>136842</v>
      </c>
      <c r="D3325" s="1">
        <v>121842</v>
      </c>
      <c r="E3325" s="1">
        <v>95.16</v>
      </c>
      <c r="F3325" s="1">
        <v>95.56</v>
      </c>
      <c r="G3325" s="1">
        <v>95.42</v>
      </c>
      <c r="H3325" s="2">
        <v>53.7</v>
      </c>
      <c r="I3325" s="2">
        <v>30.5</v>
      </c>
      <c r="J3325" s="2">
        <v>90.3</v>
      </c>
      <c r="K3325" s="2">
        <v>90.8</v>
      </c>
      <c r="L3325">
        <f>SUMIFS(US!B:B,US!$D:$D,YEAR(daily!$A3325),US!$E:$E,MONTH(daily!$A3325))</f>
        <v>12115</v>
      </c>
      <c r="M3325">
        <f>SUMIFS(US!C:C,US!$D:$D,YEAR(daily!$A3325),US!$E:$E,MONTH(daily!$A3325))</f>
        <v>18779</v>
      </c>
      <c r="N3325">
        <f>SUMIFS(COT!E:E,COT!$A:$A,YEAR(daily!$A3325),COT!$B:$B,WEEKNUM(daily!$A3325))</f>
        <v>1758686</v>
      </c>
      <c r="O3325">
        <f>SUMIFS(COT!F:F,COT!$A:$A,YEAR(daily!$A3325),COT!$B:$B,WEEKNUM(daily!$A3325))</f>
        <v>360341</v>
      </c>
      <c r="P3325">
        <f>SUMIFS(COT!G:G,COT!$A:$A,YEAR(daily!$A3325),COT!$B:$B,WEEKNUM(daily!$A3325))</f>
        <v>127751</v>
      </c>
      <c r="Q3325">
        <f>SUMIFS(COT!H:H,COT!$A:$A,YEAR(daily!$A3325),COT!$B:$B,WEEKNUM(daily!$A3325))</f>
        <v>650412</v>
      </c>
      <c r="R3325">
        <f>SUMIFS(COT!I:I,COT!$A:$A,YEAR(daily!$A3325),COT!$B:$B,WEEKNUM(daily!$A3325))</f>
        <v>662748</v>
      </c>
      <c r="S3325">
        <f>SUMIFS(COT!J:J,COT!$A:$A,YEAR(daily!$A3325),COT!$B:$B,WEEKNUM(daily!$A3325))</f>
        <v>897183</v>
      </c>
      <c r="T3325">
        <f>SUMIFS(COT!K:K,COT!$A:$A,YEAR(daily!$A3325),COT!$B:$B,WEEKNUM(daily!$A3325))</f>
        <v>85185</v>
      </c>
      <c r="U3325">
        <f>SUMIFS(COT!L:L,COT!$A:$A,YEAR(daily!$A3325),COT!$B:$B,WEEKNUM(daily!$A3325))</f>
        <v>83340</v>
      </c>
      <c r="V3325">
        <f>SUMIFS(COT!M:M,COT!$A:$A,YEAR(daily!$A3325),COT!$B:$B,WEEKNUM(daily!$A3325))</f>
        <v>109</v>
      </c>
      <c r="W3325">
        <f>SUMIFS(COT!N:N,COT!$A:$A,YEAR(daily!$A3325),COT!$B:$B,WEEKNUM(daily!$A3325))</f>
        <v>91</v>
      </c>
      <c r="X3325">
        <f>SUMIFS(COT!O:O,COT!$A:$A,YEAR(daily!$A3325),COT!$B:$B,WEEKNUM(daily!$A3325))</f>
        <v>153</v>
      </c>
      <c r="Y3325">
        <f>SUMIFS(COT!P:P,COT!$A:$A,YEAR(daily!$A3325),COT!$B:$B,WEEKNUM(daily!$A3325))</f>
        <v>91</v>
      </c>
      <c r="Z3325">
        <f>SUMIFS(COT!Q:Q,COT!$A:$A,YEAR(daily!$A3325),COT!$B:$B,WEEKNUM(daily!$A3325))</f>
        <v>106</v>
      </c>
      <c r="AA3325">
        <f>SUMIFS(Saudi!B:B,Saudi!$A:$A,YEAR(daily!$A3325))</f>
        <v>1156.3610000000001</v>
      </c>
      <c r="AB3325">
        <f>SUMIFS(Saudi!C:C,Saudi!$A:$A,YEAR(daily!$A3325))</f>
        <v>994.73400000000004</v>
      </c>
      <c r="AC3325">
        <f>SUMIFS(Saudi!F:F,Saudi!$A:$A,YEAR(daily!$A3325))</f>
        <v>4270920</v>
      </c>
      <c r="AD3325">
        <f>SUMIFS(Saudi!G:G,Saudi!$A:$A,YEAR(daily!$A3325))</f>
        <v>97.968799186701915</v>
      </c>
      <c r="AE3325">
        <f>SUMIFS(Saudi!H:H,Saudi!$A:$A,YEAR(daily!$A3325))</f>
        <v>418416903.82246894</v>
      </c>
      <c r="AF3325" s="5">
        <f t="shared" si="144"/>
        <v>5</v>
      </c>
      <c r="AG3325" s="5">
        <f t="shared" si="145"/>
        <v>2013</v>
      </c>
    </row>
    <row r="3326" spans="1:33">
      <c r="A3326" s="3">
        <v>41411</v>
      </c>
      <c r="B3326" s="1">
        <v>55887</v>
      </c>
      <c r="C3326" s="1">
        <v>136420</v>
      </c>
      <c r="D3326" s="1">
        <v>125179</v>
      </c>
      <c r="E3326" s="1">
        <v>96.02</v>
      </c>
      <c r="F3326" s="1">
        <v>96.41</v>
      </c>
      <c r="G3326" s="1">
        <v>96.25</v>
      </c>
      <c r="H3326" s="2">
        <v>53.7</v>
      </c>
      <c r="I3326" s="2">
        <v>30.5</v>
      </c>
      <c r="J3326" s="2">
        <v>90.3</v>
      </c>
      <c r="K3326" s="2">
        <v>90.8</v>
      </c>
      <c r="L3326">
        <f>SUMIFS(US!B:B,US!$D:$D,YEAR(daily!$A3326),US!$E:$E,MONTH(daily!$A3326))</f>
        <v>12115</v>
      </c>
      <c r="M3326">
        <f>SUMIFS(US!C:C,US!$D:$D,YEAR(daily!$A3326),US!$E:$E,MONTH(daily!$A3326))</f>
        <v>18779</v>
      </c>
      <c r="N3326">
        <f>SUMIFS(COT!E:E,COT!$A:$A,YEAR(daily!$A3326),COT!$B:$B,WEEKNUM(daily!$A3326))</f>
        <v>1758686</v>
      </c>
      <c r="O3326">
        <f>SUMIFS(COT!F:F,COT!$A:$A,YEAR(daily!$A3326),COT!$B:$B,WEEKNUM(daily!$A3326))</f>
        <v>360341</v>
      </c>
      <c r="P3326">
        <f>SUMIFS(COT!G:G,COT!$A:$A,YEAR(daily!$A3326),COT!$B:$B,WEEKNUM(daily!$A3326))</f>
        <v>127751</v>
      </c>
      <c r="Q3326">
        <f>SUMIFS(COT!H:H,COT!$A:$A,YEAR(daily!$A3326),COT!$B:$B,WEEKNUM(daily!$A3326))</f>
        <v>650412</v>
      </c>
      <c r="R3326">
        <f>SUMIFS(COT!I:I,COT!$A:$A,YEAR(daily!$A3326),COT!$B:$B,WEEKNUM(daily!$A3326))</f>
        <v>662748</v>
      </c>
      <c r="S3326">
        <f>SUMIFS(COT!J:J,COT!$A:$A,YEAR(daily!$A3326),COT!$B:$B,WEEKNUM(daily!$A3326))</f>
        <v>897183</v>
      </c>
      <c r="T3326">
        <f>SUMIFS(COT!K:K,COT!$A:$A,YEAR(daily!$A3326),COT!$B:$B,WEEKNUM(daily!$A3326))</f>
        <v>85185</v>
      </c>
      <c r="U3326">
        <f>SUMIFS(COT!L:L,COT!$A:$A,YEAR(daily!$A3326),COT!$B:$B,WEEKNUM(daily!$A3326))</f>
        <v>83340</v>
      </c>
      <c r="V3326">
        <f>SUMIFS(COT!M:M,COT!$A:$A,YEAR(daily!$A3326),COT!$B:$B,WEEKNUM(daily!$A3326))</f>
        <v>109</v>
      </c>
      <c r="W3326">
        <f>SUMIFS(COT!N:N,COT!$A:$A,YEAR(daily!$A3326),COT!$B:$B,WEEKNUM(daily!$A3326))</f>
        <v>91</v>
      </c>
      <c r="X3326">
        <f>SUMIFS(COT!O:O,COT!$A:$A,YEAR(daily!$A3326),COT!$B:$B,WEEKNUM(daily!$A3326))</f>
        <v>153</v>
      </c>
      <c r="Y3326">
        <f>SUMIFS(COT!P:P,COT!$A:$A,YEAR(daily!$A3326),COT!$B:$B,WEEKNUM(daily!$A3326))</f>
        <v>91</v>
      </c>
      <c r="Z3326">
        <f>SUMIFS(COT!Q:Q,COT!$A:$A,YEAR(daily!$A3326),COT!$B:$B,WEEKNUM(daily!$A3326))</f>
        <v>106</v>
      </c>
      <c r="AA3326">
        <f>SUMIFS(Saudi!B:B,Saudi!$A:$A,YEAR(daily!$A3326))</f>
        <v>1156.3610000000001</v>
      </c>
      <c r="AB3326">
        <f>SUMIFS(Saudi!C:C,Saudi!$A:$A,YEAR(daily!$A3326))</f>
        <v>994.73400000000004</v>
      </c>
      <c r="AC3326">
        <f>SUMIFS(Saudi!F:F,Saudi!$A:$A,YEAR(daily!$A3326))</f>
        <v>4270920</v>
      </c>
      <c r="AD3326">
        <f>SUMIFS(Saudi!G:G,Saudi!$A:$A,YEAR(daily!$A3326))</f>
        <v>97.968799186701915</v>
      </c>
      <c r="AE3326">
        <f>SUMIFS(Saudi!H:H,Saudi!$A:$A,YEAR(daily!$A3326))</f>
        <v>418416903.82246894</v>
      </c>
      <c r="AF3326" s="5">
        <f t="shared" si="144"/>
        <v>5</v>
      </c>
      <c r="AG3326" s="5">
        <f t="shared" si="145"/>
        <v>2013</v>
      </c>
    </row>
    <row r="3327" spans="1:33">
      <c r="A3327" s="3">
        <v>41414</v>
      </c>
      <c r="B3327" s="1">
        <v>18562</v>
      </c>
      <c r="C3327" s="1">
        <v>133157</v>
      </c>
      <c r="D3327" s="1">
        <v>127283</v>
      </c>
      <c r="E3327" s="1">
        <v>96.71</v>
      </c>
      <c r="F3327" s="1">
        <v>97.04</v>
      </c>
      <c r="G3327" s="1">
        <v>96.85</v>
      </c>
      <c r="H3327" s="2">
        <v>53.7</v>
      </c>
      <c r="I3327" s="2">
        <v>30.5</v>
      </c>
      <c r="J3327" s="2">
        <v>90.3</v>
      </c>
      <c r="K3327" s="2">
        <v>90.8</v>
      </c>
      <c r="L3327">
        <f>SUMIFS(US!B:B,US!$D:$D,YEAR(daily!$A3327),US!$E:$E,MONTH(daily!$A3327))</f>
        <v>12115</v>
      </c>
      <c r="M3327">
        <f>SUMIFS(US!C:C,US!$D:$D,YEAR(daily!$A3327),US!$E:$E,MONTH(daily!$A3327))</f>
        <v>18779</v>
      </c>
      <c r="N3327">
        <f>SUMIFS(COT!E:E,COT!$A:$A,YEAR(daily!$A3327),COT!$B:$B,WEEKNUM(daily!$A3327))</f>
        <v>1742051</v>
      </c>
      <c r="O3327">
        <f>SUMIFS(COT!F:F,COT!$A:$A,YEAR(daily!$A3327),COT!$B:$B,WEEKNUM(daily!$A3327))</f>
        <v>386105</v>
      </c>
      <c r="P3327">
        <f>SUMIFS(COT!G:G,COT!$A:$A,YEAR(daily!$A3327),COT!$B:$B,WEEKNUM(daily!$A3327))</f>
        <v>117161</v>
      </c>
      <c r="Q3327">
        <f>SUMIFS(COT!H:H,COT!$A:$A,YEAR(daily!$A3327),COT!$B:$B,WEEKNUM(daily!$A3327))</f>
        <v>626101</v>
      </c>
      <c r="R3327">
        <f>SUMIFS(COT!I:I,COT!$A:$A,YEAR(daily!$A3327),COT!$B:$B,WEEKNUM(daily!$A3327))</f>
        <v>643047</v>
      </c>
      <c r="S3327">
        <f>SUMIFS(COT!J:J,COT!$A:$A,YEAR(daily!$A3327),COT!$B:$B,WEEKNUM(daily!$A3327))</f>
        <v>910857</v>
      </c>
      <c r="T3327">
        <f>SUMIFS(COT!K:K,COT!$A:$A,YEAR(daily!$A3327),COT!$B:$B,WEEKNUM(daily!$A3327))</f>
        <v>86798</v>
      </c>
      <c r="U3327">
        <f>SUMIFS(COT!L:L,COT!$A:$A,YEAR(daily!$A3327),COT!$B:$B,WEEKNUM(daily!$A3327))</f>
        <v>87932</v>
      </c>
      <c r="V3327">
        <f>SUMIFS(COT!M:M,COT!$A:$A,YEAR(daily!$A3327),COT!$B:$B,WEEKNUM(daily!$A3327))</f>
        <v>118</v>
      </c>
      <c r="W3327">
        <f>SUMIFS(COT!N:N,COT!$A:$A,YEAR(daily!$A3327),COT!$B:$B,WEEKNUM(daily!$A3327))</f>
        <v>75</v>
      </c>
      <c r="X3327">
        <f>SUMIFS(COT!O:O,COT!$A:$A,YEAR(daily!$A3327),COT!$B:$B,WEEKNUM(daily!$A3327))</f>
        <v>142</v>
      </c>
      <c r="Y3327">
        <f>SUMIFS(COT!P:P,COT!$A:$A,YEAR(daily!$A3327),COT!$B:$B,WEEKNUM(daily!$A3327))</f>
        <v>88</v>
      </c>
      <c r="Z3327">
        <f>SUMIFS(COT!Q:Q,COT!$A:$A,YEAR(daily!$A3327),COT!$B:$B,WEEKNUM(daily!$A3327))</f>
        <v>108</v>
      </c>
      <c r="AA3327">
        <f>SUMIFS(Saudi!B:B,Saudi!$A:$A,YEAR(daily!$A3327))</f>
        <v>1156.3610000000001</v>
      </c>
      <c r="AB3327">
        <f>SUMIFS(Saudi!C:C,Saudi!$A:$A,YEAR(daily!$A3327))</f>
        <v>994.73400000000004</v>
      </c>
      <c r="AC3327">
        <f>SUMIFS(Saudi!F:F,Saudi!$A:$A,YEAR(daily!$A3327))</f>
        <v>4270920</v>
      </c>
      <c r="AD3327">
        <f>SUMIFS(Saudi!G:G,Saudi!$A:$A,YEAR(daily!$A3327))</f>
        <v>97.968799186701915</v>
      </c>
      <c r="AE3327">
        <f>SUMIFS(Saudi!H:H,Saudi!$A:$A,YEAR(daily!$A3327))</f>
        <v>418416903.82246894</v>
      </c>
      <c r="AF3327" s="5">
        <f t="shared" si="144"/>
        <v>5</v>
      </c>
      <c r="AG3327" s="5">
        <f t="shared" si="145"/>
        <v>2013</v>
      </c>
    </row>
    <row r="3328" spans="1:33">
      <c r="A3328" s="3">
        <v>41415</v>
      </c>
      <c r="B3328" s="1">
        <v>543</v>
      </c>
      <c r="C3328" s="1">
        <v>142654</v>
      </c>
      <c r="D3328" s="1">
        <v>132220</v>
      </c>
      <c r="E3328" s="1">
        <v>96.16</v>
      </c>
      <c r="F3328" s="1">
        <v>96.32</v>
      </c>
      <c r="G3328" s="1">
        <v>96.17</v>
      </c>
      <c r="H3328" s="2">
        <v>53.7</v>
      </c>
      <c r="I3328" s="2">
        <v>30.5</v>
      </c>
      <c r="J3328" s="2">
        <v>90.3</v>
      </c>
      <c r="K3328" s="2">
        <v>90.8</v>
      </c>
      <c r="L3328">
        <f>SUMIFS(US!B:B,US!$D:$D,YEAR(daily!$A3328),US!$E:$E,MONTH(daily!$A3328))</f>
        <v>12115</v>
      </c>
      <c r="M3328">
        <f>SUMIFS(US!C:C,US!$D:$D,YEAR(daily!$A3328),US!$E:$E,MONTH(daily!$A3328))</f>
        <v>18779</v>
      </c>
      <c r="N3328">
        <f>SUMIFS(COT!E:E,COT!$A:$A,YEAR(daily!$A3328),COT!$B:$B,WEEKNUM(daily!$A3328))</f>
        <v>1742051</v>
      </c>
      <c r="O3328">
        <f>SUMIFS(COT!F:F,COT!$A:$A,YEAR(daily!$A3328),COT!$B:$B,WEEKNUM(daily!$A3328))</f>
        <v>386105</v>
      </c>
      <c r="P3328">
        <f>SUMIFS(COT!G:G,COT!$A:$A,YEAR(daily!$A3328),COT!$B:$B,WEEKNUM(daily!$A3328))</f>
        <v>117161</v>
      </c>
      <c r="Q3328">
        <f>SUMIFS(COT!H:H,COT!$A:$A,YEAR(daily!$A3328),COT!$B:$B,WEEKNUM(daily!$A3328))</f>
        <v>626101</v>
      </c>
      <c r="R3328">
        <f>SUMIFS(COT!I:I,COT!$A:$A,YEAR(daily!$A3328),COT!$B:$B,WEEKNUM(daily!$A3328))</f>
        <v>643047</v>
      </c>
      <c r="S3328">
        <f>SUMIFS(COT!J:J,COT!$A:$A,YEAR(daily!$A3328),COT!$B:$B,WEEKNUM(daily!$A3328))</f>
        <v>910857</v>
      </c>
      <c r="T3328">
        <f>SUMIFS(COT!K:K,COT!$A:$A,YEAR(daily!$A3328),COT!$B:$B,WEEKNUM(daily!$A3328))</f>
        <v>86798</v>
      </c>
      <c r="U3328">
        <f>SUMIFS(COT!L:L,COT!$A:$A,YEAR(daily!$A3328),COT!$B:$B,WEEKNUM(daily!$A3328))</f>
        <v>87932</v>
      </c>
      <c r="V3328">
        <f>SUMIFS(COT!M:M,COT!$A:$A,YEAR(daily!$A3328),COT!$B:$B,WEEKNUM(daily!$A3328))</f>
        <v>118</v>
      </c>
      <c r="W3328">
        <f>SUMIFS(COT!N:N,COT!$A:$A,YEAR(daily!$A3328),COT!$B:$B,WEEKNUM(daily!$A3328))</f>
        <v>75</v>
      </c>
      <c r="X3328">
        <f>SUMIFS(COT!O:O,COT!$A:$A,YEAR(daily!$A3328),COT!$B:$B,WEEKNUM(daily!$A3328))</f>
        <v>142</v>
      </c>
      <c r="Y3328">
        <f>SUMIFS(COT!P:P,COT!$A:$A,YEAR(daily!$A3328),COT!$B:$B,WEEKNUM(daily!$A3328))</f>
        <v>88</v>
      </c>
      <c r="Z3328">
        <f>SUMIFS(COT!Q:Q,COT!$A:$A,YEAR(daily!$A3328),COT!$B:$B,WEEKNUM(daily!$A3328))</f>
        <v>108</v>
      </c>
      <c r="AA3328">
        <f>SUMIFS(Saudi!B:B,Saudi!$A:$A,YEAR(daily!$A3328))</f>
        <v>1156.3610000000001</v>
      </c>
      <c r="AB3328">
        <f>SUMIFS(Saudi!C:C,Saudi!$A:$A,YEAR(daily!$A3328))</f>
        <v>994.73400000000004</v>
      </c>
      <c r="AC3328">
        <f>SUMIFS(Saudi!F:F,Saudi!$A:$A,YEAR(daily!$A3328))</f>
        <v>4270920</v>
      </c>
      <c r="AD3328">
        <f>SUMIFS(Saudi!G:G,Saudi!$A:$A,YEAR(daily!$A3328))</f>
        <v>97.968799186701915</v>
      </c>
      <c r="AE3328">
        <f>SUMIFS(Saudi!H:H,Saudi!$A:$A,YEAR(daily!$A3328))</f>
        <v>418416903.82246894</v>
      </c>
      <c r="AF3328" s="5">
        <f t="shared" si="144"/>
        <v>5</v>
      </c>
      <c r="AG3328" s="5">
        <f t="shared" si="145"/>
        <v>2013</v>
      </c>
    </row>
    <row r="3329" spans="1:33">
      <c r="A3329" s="3">
        <v>41416</v>
      </c>
      <c r="B3329" s="1">
        <v>336438</v>
      </c>
      <c r="C3329" s="1">
        <v>133370</v>
      </c>
      <c r="D3329" s="1">
        <v>81172</v>
      </c>
      <c r="E3329" s="1">
        <v>94.28</v>
      </c>
      <c r="F3329" s="1">
        <v>94.37</v>
      </c>
      <c r="G3329" s="1">
        <v>94.06</v>
      </c>
      <c r="H3329" s="2">
        <v>53.7</v>
      </c>
      <c r="I3329" s="2">
        <v>30.5</v>
      </c>
      <c r="J3329" s="2">
        <v>90.3</v>
      </c>
      <c r="K3329" s="2">
        <v>90.8</v>
      </c>
      <c r="L3329">
        <f>SUMIFS(US!B:B,US!$D:$D,YEAR(daily!$A3329),US!$E:$E,MONTH(daily!$A3329))</f>
        <v>12115</v>
      </c>
      <c r="M3329">
        <f>SUMIFS(US!C:C,US!$D:$D,YEAR(daily!$A3329),US!$E:$E,MONTH(daily!$A3329))</f>
        <v>18779</v>
      </c>
      <c r="N3329">
        <f>SUMIFS(COT!E:E,COT!$A:$A,YEAR(daily!$A3329),COT!$B:$B,WEEKNUM(daily!$A3329))</f>
        <v>1742051</v>
      </c>
      <c r="O3329">
        <f>SUMIFS(COT!F:F,COT!$A:$A,YEAR(daily!$A3329),COT!$B:$B,WEEKNUM(daily!$A3329))</f>
        <v>386105</v>
      </c>
      <c r="P3329">
        <f>SUMIFS(COT!G:G,COT!$A:$A,YEAR(daily!$A3329),COT!$B:$B,WEEKNUM(daily!$A3329))</f>
        <v>117161</v>
      </c>
      <c r="Q3329">
        <f>SUMIFS(COT!H:H,COT!$A:$A,YEAR(daily!$A3329),COT!$B:$B,WEEKNUM(daily!$A3329))</f>
        <v>626101</v>
      </c>
      <c r="R3329">
        <f>SUMIFS(COT!I:I,COT!$A:$A,YEAR(daily!$A3329),COT!$B:$B,WEEKNUM(daily!$A3329))</f>
        <v>643047</v>
      </c>
      <c r="S3329">
        <f>SUMIFS(COT!J:J,COT!$A:$A,YEAR(daily!$A3329),COT!$B:$B,WEEKNUM(daily!$A3329))</f>
        <v>910857</v>
      </c>
      <c r="T3329">
        <f>SUMIFS(COT!K:K,COT!$A:$A,YEAR(daily!$A3329),COT!$B:$B,WEEKNUM(daily!$A3329))</f>
        <v>86798</v>
      </c>
      <c r="U3329">
        <f>SUMIFS(COT!L:L,COT!$A:$A,YEAR(daily!$A3329),COT!$B:$B,WEEKNUM(daily!$A3329))</f>
        <v>87932</v>
      </c>
      <c r="V3329">
        <f>SUMIFS(COT!M:M,COT!$A:$A,YEAR(daily!$A3329),COT!$B:$B,WEEKNUM(daily!$A3329))</f>
        <v>118</v>
      </c>
      <c r="W3329">
        <f>SUMIFS(COT!N:N,COT!$A:$A,YEAR(daily!$A3329),COT!$B:$B,WEEKNUM(daily!$A3329))</f>
        <v>75</v>
      </c>
      <c r="X3329">
        <f>SUMIFS(COT!O:O,COT!$A:$A,YEAR(daily!$A3329),COT!$B:$B,WEEKNUM(daily!$A3329))</f>
        <v>142</v>
      </c>
      <c r="Y3329">
        <f>SUMIFS(COT!P:P,COT!$A:$A,YEAR(daily!$A3329),COT!$B:$B,WEEKNUM(daily!$A3329))</f>
        <v>88</v>
      </c>
      <c r="Z3329">
        <f>SUMIFS(COT!Q:Q,COT!$A:$A,YEAR(daily!$A3329),COT!$B:$B,WEEKNUM(daily!$A3329))</f>
        <v>108</v>
      </c>
      <c r="AA3329">
        <f>SUMIFS(Saudi!B:B,Saudi!$A:$A,YEAR(daily!$A3329))</f>
        <v>1156.3610000000001</v>
      </c>
      <c r="AB3329">
        <f>SUMIFS(Saudi!C:C,Saudi!$A:$A,YEAR(daily!$A3329))</f>
        <v>994.73400000000004</v>
      </c>
      <c r="AC3329">
        <f>SUMIFS(Saudi!F:F,Saudi!$A:$A,YEAR(daily!$A3329))</f>
        <v>4270920</v>
      </c>
      <c r="AD3329">
        <f>SUMIFS(Saudi!G:G,Saudi!$A:$A,YEAR(daily!$A3329))</f>
        <v>97.968799186701915</v>
      </c>
      <c r="AE3329">
        <f>SUMIFS(Saudi!H:H,Saudi!$A:$A,YEAR(daily!$A3329))</f>
        <v>418416903.82246894</v>
      </c>
      <c r="AF3329" s="5">
        <f t="shared" si="144"/>
        <v>5</v>
      </c>
      <c r="AG3329" s="5">
        <f t="shared" si="145"/>
        <v>2013</v>
      </c>
    </row>
    <row r="3330" spans="1:33">
      <c r="A3330" s="3">
        <v>41417</v>
      </c>
      <c r="B3330" s="1">
        <v>326338</v>
      </c>
      <c r="C3330" s="1">
        <v>134346</v>
      </c>
      <c r="D3330" s="1">
        <v>79179</v>
      </c>
      <c r="E3330" s="1">
        <v>94.25</v>
      </c>
      <c r="F3330" s="1">
        <v>94.32</v>
      </c>
      <c r="G3330" s="1">
        <v>94</v>
      </c>
      <c r="H3330" s="2">
        <v>53.7</v>
      </c>
      <c r="I3330" s="2">
        <v>30.5</v>
      </c>
      <c r="J3330" s="2">
        <v>90.3</v>
      </c>
      <c r="K3330" s="2">
        <v>90.8</v>
      </c>
      <c r="L3330">
        <f>SUMIFS(US!B:B,US!$D:$D,YEAR(daily!$A3330),US!$E:$E,MONTH(daily!$A3330))</f>
        <v>12115</v>
      </c>
      <c r="M3330">
        <f>SUMIFS(US!C:C,US!$D:$D,YEAR(daily!$A3330),US!$E:$E,MONTH(daily!$A3330))</f>
        <v>18779</v>
      </c>
      <c r="N3330">
        <f>SUMIFS(COT!E:E,COT!$A:$A,YEAR(daily!$A3330),COT!$B:$B,WEEKNUM(daily!$A3330))</f>
        <v>1742051</v>
      </c>
      <c r="O3330">
        <f>SUMIFS(COT!F:F,COT!$A:$A,YEAR(daily!$A3330),COT!$B:$B,WEEKNUM(daily!$A3330))</f>
        <v>386105</v>
      </c>
      <c r="P3330">
        <f>SUMIFS(COT!G:G,COT!$A:$A,YEAR(daily!$A3330),COT!$B:$B,WEEKNUM(daily!$A3330))</f>
        <v>117161</v>
      </c>
      <c r="Q3330">
        <f>SUMIFS(COT!H:H,COT!$A:$A,YEAR(daily!$A3330),COT!$B:$B,WEEKNUM(daily!$A3330))</f>
        <v>626101</v>
      </c>
      <c r="R3330">
        <f>SUMIFS(COT!I:I,COT!$A:$A,YEAR(daily!$A3330),COT!$B:$B,WEEKNUM(daily!$A3330))</f>
        <v>643047</v>
      </c>
      <c r="S3330">
        <f>SUMIFS(COT!J:J,COT!$A:$A,YEAR(daily!$A3330),COT!$B:$B,WEEKNUM(daily!$A3330))</f>
        <v>910857</v>
      </c>
      <c r="T3330">
        <f>SUMIFS(COT!K:K,COT!$A:$A,YEAR(daily!$A3330),COT!$B:$B,WEEKNUM(daily!$A3330))</f>
        <v>86798</v>
      </c>
      <c r="U3330">
        <f>SUMIFS(COT!L:L,COT!$A:$A,YEAR(daily!$A3330),COT!$B:$B,WEEKNUM(daily!$A3330))</f>
        <v>87932</v>
      </c>
      <c r="V3330">
        <f>SUMIFS(COT!M:M,COT!$A:$A,YEAR(daily!$A3330),COT!$B:$B,WEEKNUM(daily!$A3330))</f>
        <v>118</v>
      </c>
      <c r="W3330">
        <f>SUMIFS(COT!N:N,COT!$A:$A,YEAR(daily!$A3330),COT!$B:$B,WEEKNUM(daily!$A3330))</f>
        <v>75</v>
      </c>
      <c r="X3330">
        <f>SUMIFS(COT!O:O,COT!$A:$A,YEAR(daily!$A3330),COT!$B:$B,WEEKNUM(daily!$A3330))</f>
        <v>142</v>
      </c>
      <c r="Y3330">
        <f>SUMIFS(COT!P:P,COT!$A:$A,YEAR(daily!$A3330),COT!$B:$B,WEEKNUM(daily!$A3330))</f>
        <v>88</v>
      </c>
      <c r="Z3330">
        <f>SUMIFS(COT!Q:Q,COT!$A:$A,YEAR(daily!$A3330),COT!$B:$B,WEEKNUM(daily!$A3330))</f>
        <v>108</v>
      </c>
      <c r="AA3330">
        <f>SUMIFS(Saudi!B:B,Saudi!$A:$A,YEAR(daily!$A3330))</f>
        <v>1156.3610000000001</v>
      </c>
      <c r="AB3330">
        <f>SUMIFS(Saudi!C:C,Saudi!$A:$A,YEAR(daily!$A3330))</f>
        <v>994.73400000000004</v>
      </c>
      <c r="AC3330">
        <f>SUMIFS(Saudi!F:F,Saudi!$A:$A,YEAR(daily!$A3330))</f>
        <v>4270920</v>
      </c>
      <c r="AD3330">
        <f>SUMIFS(Saudi!G:G,Saudi!$A:$A,YEAR(daily!$A3330))</f>
        <v>97.968799186701915</v>
      </c>
      <c r="AE3330">
        <f>SUMIFS(Saudi!H:H,Saudi!$A:$A,YEAR(daily!$A3330))</f>
        <v>418416903.82246894</v>
      </c>
      <c r="AF3330" s="5">
        <f t="shared" ref="AF3330:AF3393" si="146">MONTH(A3330)</f>
        <v>5</v>
      </c>
      <c r="AG3330" s="5">
        <f t="shared" ref="AG3330:AG3393" si="147">YEAR(A3330)</f>
        <v>2013</v>
      </c>
    </row>
    <row r="3331" spans="1:33">
      <c r="A3331" s="3">
        <v>41418</v>
      </c>
      <c r="B3331" s="1">
        <v>316587</v>
      </c>
      <c r="C3331" s="1">
        <v>136031</v>
      </c>
      <c r="D3331" s="1">
        <v>80930</v>
      </c>
      <c r="E3331" s="1">
        <v>94.15</v>
      </c>
      <c r="F3331" s="1">
        <v>94.28</v>
      </c>
      <c r="G3331" s="1">
        <v>93.98</v>
      </c>
      <c r="H3331" s="2">
        <v>53.7</v>
      </c>
      <c r="I3331" s="2">
        <v>30.5</v>
      </c>
      <c r="J3331" s="2">
        <v>90.3</v>
      </c>
      <c r="K3331" s="2">
        <v>90.8</v>
      </c>
      <c r="L3331">
        <f>SUMIFS(US!B:B,US!$D:$D,YEAR(daily!$A3331),US!$E:$E,MONTH(daily!$A3331))</f>
        <v>12115</v>
      </c>
      <c r="M3331">
        <f>SUMIFS(US!C:C,US!$D:$D,YEAR(daily!$A3331),US!$E:$E,MONTH(daily!$A3331))</f>
        <v>18779</v>
      </c>
      <c r="N3331">
        <f>SUMIFS(COT!E:E,COT!$A:$A,YEAR(daily!$A3331),COT!$B:$B,WEEKNUM(daily!$A3331))</f>
        <v>1742051</v>
      </c>
      <c r="O3331">
        <f>SUMIFS(COT!F:F,COT!$A:$A,YEAR(daily!$A3331),COT!$B:$B,WEEKNUM(daily!$A3331))</f>
        <v>386105</v>
      </c>
      <c r="P3331">
        <f>SUMIFS(COT!G:G,COT!$A:$A,YEAR(daily!$A3331),COT!$B:$B,WEEKNUM(daily!$A3331))</f>
        <v>117161</v>
      </c>
      <c r="Q3331">
        <f>SUMIFS(COT!H:H,COT!$A:$A,YEAR(daily!$A3331),COT!$B:$B,WEEKNUM(daily!$A3331))</f>
        <v>626101</v>
      </c>
      <c r="R3331">
        <f>SUMIFS(COT!I:I,COT!$A:$A,YEAR(daily!$A3331),COT!$B:$B,WEEKNUM(daily!$A3331))</f>
        <v>643047</v>
      </c>
      <c r="S3331">
        <f>SUMIFS(COT!J:J,COT!$A:$A,YEAR(daily!$A3331),COT!$B:$B,WEEKNUM(daily!$A3331))</f>
        <v>910857</v>
      </c>
      <c r="T3331">
        <f>SUMIFS(COT!K:K,COT!$A:$A,YEAR(daily!$A3331),COT!$B:$B,WEEKNUM(daily!$A3331))</f>
        <v>86798</v>
      </c>
      <c r="U3331">
        <f>SUMIFS(COT!L:L,COT!$A:$A,YEAR(daily!$A3331),COT!$B:$B,WEEKNUM(daily!$A3331))</f>
        <v>87932</v>
      </c>
      <c r="V3331">
        <f>SUMIFS(COT!M:M,COT!$A:$A,YEAR(daily!$A3331),COT!$B:$B,WEEKNUM(daily!$A3331))</f>
        <v>118</v>
      </c>
      <c r="W3331">
        <f>SUMIFS(COT!N:N,COT!$A:$A,YEAR(daily!$A3331),COT!$B:$B,WEEKNUM(daily!$A3331))</f>
        <v>75</v>
      </c>
      <c r="X3331">
        <f>SUMIFS(COT!O:O,COT!$A:$A,YEAR(daily!$A3331),COT!$B:$B,WEEKNUM(daily!$A3331))</f>
        <v>142</v>
      </c>
      <c r="Y3331">
        <f>SUMIFS(COT!P:P,COT!$A:$A,YEAR(daily!$A3331),COT!$B:$B,WEEKNUM(daily!$A3331))</f>
        <v>88</v>
      </c>
      <c r="Z3331">
        <f>SUMIFS(COT!Q:Q,COT!$A:$A,YEAR(daily!$A3331),COT!$B:$B,WEEKNUM(daily!$A3331))</f>
        <v>108</v>
      </c>
      <c r="AA3331">
        <f>SUMIFS(Saudi!B:B,Saudi!$A:$A,YEAR(daily!$A3331))</f>
        <v>1156.3610000000001</v>
      </c>
      <c r="AB3331">
        <f>SUMIFS(Saudi!C:C,Saudi!$A:$A,YEAR(daily!$A3331))</f>
        <v>994.73400000000004</v>
      </c>
      <c r="AC3331">
        <f>SUMIFS(Saudi!F:F,Saudi!$A:$A,YEAR(daily!$A3331))</f>
        <v>4270920</v>
      </c>
      <c r="AD3331">
        <f>SUMIFS(Saudi!G:G,Saudi!$A:$A,YEAR(daily!$A3331))</f>
        <v>97.968799186701915</v>
      </c>
      <c r="AE3331">
        <f>SUMIFS(Saudi!H:H,Saudi!$A:$A,YEAR(daily!$A3331))</f>
        <v>418416903.82246894</v>
      </c>
      <c r="AF3331" s="5">
        <f t="shared" si="146"/>
        <v>5</v>
      </c>
      <c r="AG3331" s="5">
        <f t="shared" si="147"/>
        <v>2013</v>
      </c>
    </row>
    <row r="3332" spans="1:33">
      <c r="A3332" s="3">
        <v>41422</v>
      </c>
      <c r="B3332" s="1">
        <v>315205</v>
      </c>
      <c r="C3332" s="1">
        <v>137174</v>
      </c>
      <c r="D3332" s="1">
        <v>81681</v>
      </c>
      <c r="E3332" s="1">
        <v>95.01</v>
      </c>
      <c r="F3332" s="1">
        <v>95.17</v>
      </c>
      <c r="G3332" s="1">
        <v>94.88</v>
      </c>
      <c r="H3332" s="2">
        <v>53.7</v>
      </c>
      <c r="I3332" s="2">
        <v>30.5</v>
      </c>
      <c r="J3332" s="2">
        <v>90.3</v>
      </c>
      <c r="K3332" s="2">
        <v>90.8</v>
      </c>
      <c r="L3332">
        <f>SUMIFS(US!B:B,US!$D:$D,YEAR(daily!$A3332),US!$E:$E,MONTH(daily!$A3332))</f>
        <v>12115</v>
      </c>
      <c r="M3332">
        <f>SUMIFS(US!C:C,US!$D:$D,YEAR(daily!$A3332),US!$E:$E,MONTH(daily!$A3332))</f>
        <v>18779</v>
      </c>
      <c r="N3332">
        <f>SUMIFS(COT!E:E,COT!$A:$A,YEAR(daily!$A3332),COT!$B:$B,WEEKNUM(daily!$A3332))</f>
        <v>1744717</v>
      </c>
      <c r="O3332">
        <f>SUMIFS(COT!F:F,COT!$A:$A,YEAR(daily!$A3332),COT!$B:$B,WEEKNUM(daily!$A3332))</f>
        <v>379881</v>
      </c>
      <c r="P3332">
        <f>SUMIFS(COT!G:G,COT!$A:$A,YEAR(daily!$A3332),COT!$B:$B,WEEKNUM(daily!$A3332))</f>
        <v>122742</v>
      </c>
      <c r="Q3332">
        <f>SUMIFS(COT!H:H,COT!$A:$A,YEAR(daily!$A3332),COT!$B:$B,WEEKNUM(daily!$A3332))</f>
        <v>618540</v>
      </c>
      <c r="R3332">
        <f>SUMIFS(COT!I:I,COT!$A:$A,YEAR(daily!$A3332),COT!$B:$B,WEEKNUM(daily!$A3332))</f>
        <v>660254</v>
      </c>
      <c r="S3332">
        <f>SUMIFS(COT!J:J,COT!$A:$A,YEAR(daily!$A3332),COT!$B:$B,WEEKNUM(daily!$A3332))</f>
        <v>918821</v>
      </c>
      <c r="T3332">
        <f>SUMIFS(COT!K:K,COT!$A:$A,YEAR(daily!$A3332),COT!$B:$B,WEEKNUM(daily!$A3332))</f>
        <v>86042</v>
      </c>
      <c r="U3332">
        <f>SUMIFS(COT!L:L,COT!$A:$A,YEAR(daily!$A3332),COT!$B:$B,WEEKNUM(daily!$A3332))</f>
        <v>84614</v>
      </c>
      <c r="V3332">
        <f>SUMIFS(COT!M:M,COT!$A:$A,YEAR(daily!$A3332),COT!$B:$B,WEEKNUM(daily!$A3332))</f>
        <v>112</v>
      </c>
      <c r="W3332">
        <f>SUMIFS(COT!N:N,COT!$A:$A,YEAR(daily!$A3332),COT!$B:$B,WEEKNUM(daily!$A3332))</f>
        <v>76</v>
      </c>
      <c r="X3332">
        <f>SUMIFS(COT!O:O,COT!$A:$A,YEAR(daily!$A3332),COT!$B:$B,WEEKNUM(daily!$A3332))</f>
        <v>146</v>
      </c>
      <c r="Y3332">
        <f>SUMIFS(COT!P:P,COT!$A:$A,YEAR(daily!$A3332),COT!$B:$B,WEEKNUM(daily!$A3332))</f>
        <v>93</v>
      </c>
      <c r="Z3332">
        <f>SUMIFS(COT!Q:Q,COT!$A:$A,YEAR(daily!$A3332),COT!$B:$B,WEEKNUM(daily!$A3332))</f>
        <v>110</v>
      </c>
      <c r="AA3332">
        <f>SUMIFS(Saudi!B:B,Saudi!$A:$A,YEAR(daily!$A3332))</f>
        <v>1156.3610000000001</v>
      </c>
      <c r="AB3332">
        <f>SUMIFS(Saudi!C:C,Saudi!$A:$A,YEAR(daily!$A3332))</f>
        <v>994.73400000000004</v>
      </c>
      <c r="AC3332">
        <f>SUMIFS(Saudi!F:F,Saudi!$A:$A,YEAR(daily!$A3332))</f>
        <v>4270920</v>
      </c>
      <c r="AD3332">
        <f>SUMIFS(Saudi!G:G,Saudi!$A:$A,YEAR(daily!$A3332))</f>
        <v>97.968799186701915</v>
      </c>
      <c r="AE3332">
        <f>SUMIFS(Saudi!H:H,Saudi!$A:$A,YEAR(daily!$A3332))</f>
        <v>418416903.82246894</v>
      </c>
      <c r="AF3332" s="5">
        <f t="shared" si="146"/>
        <v>5</v>
      </c>
      <c r="AG3332" s="5">
        <f t="shared" si="147"/>
        <v>2013</v>
      </c>
    </row>
    <row r="3333" spans="1:33">
      <c r="A3333" s="3">
        <v>41423</v>
      </c>
      <c r="B3333" s="1">
        <v>307668</v>
      </c>
      <c r="C3333" s="1">
        <v>142647</v>
      </c>
      <c r="D3333" s="1">
        <v>83201</v>
      </c>
      <c r="E3333" s="1">
        <v>93.13</v>
      </c>
      <c r="F3333" s="1">
        <v>93.38</v>
      </c>
      <c r="G3333" s="1">
        <v>93.15</v>
      </c>
      <c r="H3333" s="2">
        <v>53.7</v>
      </c>
      <c r="I3333" s="2">
        <v>30.5</v>
      </c>
      <c r="J3333" s="2">
        <v>90.3</v>
      </c>
      <c r="K3333" s="2">
        <v>90.8</v>
      </c>
      <c r="L3333">
        <f>SUMIFS(US!B:B,US!$D:$D,YEAR(daily!$A3333),US!$E:$E,MONTH(daily!$A3333))</f>
        <v>12115</v>
      </c>
      <c r="M3333">
        <f>SUMIFS(US!C:C,US!$D:$D,YEAR(daily!$A3333),US!$E:$E,MONTH(daily!$A3333))</f>
        <v>18779</v>
      </c>
      <c r="N3333">
        <f>SUMIFS(COT!E:E,COT!$A:$A,YEAR(daily!$A3333),COT!$B:$B,WEEKNUM(daily!$A3333))</f>
        <v>1744717</v>
      </c>
      <c r="O3333">
        <f>SUMIFS(COT!F:F,COT!$A:$A,YEAR(daily!$A3333),COT!$B:$B,WEEKNUM(daily!$A3333))</f>
        <v>379881</v>
      </c>
      <c r="P3333">
        <f>SUMIFS(COT!G:G,COT!$A:$A,YEAR(daily!$A3333),COT!$B:$B,WEEKNUM(daily!$A3333))</f>
        <v>122742</v>
      </c>
      <c r="Q3333">
        <f>SUMIFS(COT!H:H,COT!$A:$A,YEAR(daily!$A3333),COT!$B:$B,WEEKNUM(daily!$A3333))</f>
        <v>618540</v>
      </c>
      <c r="R3333">
        <f>SUMIFS(COT!I:I,COT!$A:$A,YEAR(daily!$A3333),COT!$B:$B,WEEKNUM(daily!$A3333))</f>
        <v>660254</v>
      </c>
      <c r="S3333">
        <f>SUMIFS(COT!J:J,COT!$A:$A,YEAR(daily!$A3333),COT!$B:$B,WEEKNUM(daily!$A3333))</f>
        <v>918821</v>
      </c>
      <c r="T3333">
        <f>SUMIFS(COT!K:K,COT!$A:$A,YEAR(daily!$A3333),COT!$B:$B,WEEKNUM(daily!$A3333))</f>
        <v>86042</v>
      </c>
      <c r="U3333">
        <f>SUMIFS(COT!L:L,COT!$A:$A,YEAR(daily!$A3333),COT!$B:$B,WEEKNUM(daily!$A3333))</f>
        <v>84614</v>
      </c>
      <c r="V3333">
        <f>SUMIFS(COT!M:M,COT!$A:$A,YEAR(daily!$A3333),COT!$B:$B,WEEKNUM(daily!$A3333))</f>
        <v>112</v>
      </c>
      <c r="W3333">
        <f>SUMIFS(COT!N:N,COT!$A:$A,YEAR(daily!$A3333),COT!$B:$B,WEEKNUM(daily!$A3333))</f>
        <v>76</v>
      </c>
      <c r="X3333">
        <f>SUMIFS(COT!O:O,COT!$A:$A,YEAR(daily!$A3333),COT!$B:$B,WEEKNUM(daily!$A3333))</f>
        <v>146</v>
      </c>
      <c r="Y3333">
        <f>SUMIFS(COT!P:P,COT!$A:$A,YEAR(daily!$A3333),COT!$B:$B,WEEKNUM(daily!$A3333))</f>
        <v>93</v>
      </c>
      <c r="Z3333">
        <f>SUMIFS(COT!Q:Q,COT!$A:$A,YEAR(daily!$A3333),COT!$B:$B,WEEKNUM(daily!$A3333))</f>
        <v>110</v>
      </c>
      <c r="AA3333">
        <f>SUMIFS(Saudi!B:B,Saudi!$A:$A,YEAR(daily!$A3333))</f>
        <v>1156.3610000000001</v>
      </c>
      <c r="AB3333">
        <f>SUMIFS(Saudi!C:C,Saudi!$A:$A,YEAR(daily!$A3333))</f>
        <v>994.73400000000004</v>
      </c>
      <c r="AC3333">
        <f>SUMIFS(Saudi!F:F,Saudi!$A:$A,YEAR(daily!$A3333))</f>
        <v>4270920</v>
      </c>
      <c r="AD3333">
        <f>SUMIFS(Saudi!G:G,Saudi!$A:$A,YEAR(daily!$A3333))</f>
        <v>97.968799186701915</v>
      </c>
      <c r="AE3333">
        <f>SUMIFS(Saudi!H:H,Saudi!$A:$A,YEAR(daily!$A3333))</f>
        <v>418416903.82246894</v>
      </c>
      <c r="AF3333" s="5">
        <f t="shared" si="146"/>
        <v>5</v>
      </c>
      <c r="AG3333" s="5">
        <f t="shared" si="147"/>
        <v>2013</v>
      </c>
    </row>
    <row r="3334" spans="1:33">
      <c r="A3334" s="3">
        <v>41424</v>
      </c>
      <c r="B3334" s="1">
        <v>297567</v>
      </c>
      <c r="C3334" s="1">
        <v>136146</v>
      </c>
      <c r="D3334" s="1">
        <v>83391</v>
      </c>
      <c r="E3334" s="1">
        <v>93.61</v>
      </c>
      <c r="F3334" s="1">
        <v>93.81</v>
      </c>
      <c r="G3334" s="1">
        <v>93.57</v>
      </c>
      <c r="H3334" s="2">
        <v>53.7</v>
      </c>
      <c r="I3334" s="2">
        <v>30.5</v>
      </c>
      <c r="J3334" s="2">
        <v>90.3</v>
      </c>
      <c r="K3334" s="2">
        <v>90.8</v>
      </c>
      <c r="L3334">
        <f>SUMIFS(US!B:B,US!$D:$D,YEAR(daily!$A3334),US!$E:$E,MONTH(daily!$A3334))</f>
        <v>12115</v>
      </c>
      <c r="M3334">
        <f>SUMIFS(US!C:C,US!$D:$D,YEAR(daily!$A3334),US!$E:$E,MONTH(daily!$A3334))</f>
        <v>18779</v>
      </c>
      <c r="N3334">
        <f>SUMIFS(COT!E:E,COT!$A:$A,YEAR(daily!$A3334),COT!$B:$B,WEEKNUM(daily!$A3334))</f>
        <v>1744717</v>
      </c>
      <c r="O3334">
        <f>SUMIFS(COT!F:F,COT!$A:$A,YEAR(daily!$A3334),COT!$B:$B,WEEKNUM(daily!$A3334))</f>
        <v>379881</v>
      </c>
      <c r="P3334">
        <f>SUMIFS(COT!G:G,COT!$A:$A,YEAR(daily!$A3334),COT!$B:$B,WEEKNUM(daily!$A3334))</f>
        <v>122742</v>
      </c>
      <c r="Q3334">
        <f>SUMIFS(COT!H:H,COT!$A:$A,YEAR(daily!$A3334),COT!$B:$B,WEEKNUM(daily!$A3334))</f>
        <v>618540</v>
      </c>
      <c r="R3334">
        <f>SUMIFS(COT!I:I,COT!$A:$A,YEAR(daily!$A3334),COT!$B:$B,WEEKNUM(daily!$A3334))</f>
        <v>660254</v>
      </c>
      <c r="S3334">
        <f>SUMIFS(COT!J:J,COT!$A:$A,YEAR(daily!$A3334),COT!$B:$B,WEEKNUM(daily!$A3334))</f>
        <v>918821</v>
      </c>
      <c r="T3334">
        <f>SUMIFS(COT!K:K,COT!$A:$A,YEAR(daily!$A3334),COT!$B:$B,WEEKNUM(daily!$A3334))</f>
        <v>86042</v>
      </c>
      <c r="U3334">
        <f>SUMIFS(COT!L:L,COT!$A:$A,YEAR(daily!$A3334),COT!$B:$B,WEEKNUM(daily!$A3334))</f>
        <v>84614</v>
      </c>
      <c r="V3334">
        <f>SUMIFS(COT!M:M,COT!$A:$A,YEAR(daily!$A3334),COT!$B:$B,WEEKNUM(daily!$A3334))</f>
        <v>112</v>
      </c>
      <c r="W3334">
        <f>SUMIFS(COT!N:N,COT!$A:$A,YEAR(daily!$A3334),COT!$B:$B,WEEKNUM(daily!$A3334))</f>
        <v>76</v>
      </c>
      <c r="X3334">
        <f>SUMIFS(COT!O:O,COT!$A:$A,YEAR(daily!$A3334),COT!$B:$B,WEEKNUM(daily!$A3334))</f>
        <v>146</v>
      </c>
      <c r="Y3334">
        <f>SUMIFS(COT!P:P,COT!$A:$A,YEAR(daily!$A3334),COT!$B:$B,WEEKNUM(daily!$A3334))</f>
        <v>93</v>
      </c>
      <c r="Z3334">
        <f>SUMIFS(COT!Q:Q,COT!$A:$A,YEAR(daily!$A3334),COT!$B:$B,WEEKNUM(daily!$A3334))</f>
        <v>110</v>
      </c>
      <c r="AA3334">
        <f>SUMIFS(Saudi!B:B,Saudi!$A:$A,YEAR(daily!$A3334))</f>
        <v>1156.3610000000001</v>
      </c>
      <c r="AB3334">
        <f>SUMIFS(Saudi!C:C,Saudi!$A:$A,YEAR(daily!$A3334))</f>
        <v>994.73400000000004</v>
      </c>
      <c r="AC3334">
        <f>SUMIFS(Saudi!F:F,Saudi!$A:$A,YEAR(daily!$A3334))</f>
        <v>4270920</v>
      </c>
      <c r="AD3334">
        <f>SUMIFS(Saudi!G:G,Saudi!$A:$A,YEAR(daily!$A3334))</f>
        <v>97.968799186701915</v>
      </c>
      <c r="AE3334">
        <f>SUMIFS(Saudi!H:H,Saudi!$A:$A,YEAR(daily!$A3334))</f>
        <v>418416903.82246894</v>
      </c>
      <c r="AF3334" s="5">
        <f t="shared" si="146"/>
        <v>5</v>
      </c>
      <c r="AG3334" s="5">
        <f t="shared" si="147"/>
        <v>2013</v>
      </c>
    </row>
    <row r="3335" spans="1:33">
      <c r="A3335" s="3">
        <v>41425</v>
      </c>
      <c r="B3335" s="1">
        <v>285093</v>
      </c>
      <c r="C3335" s="1">
        <v>148519</v>
      </c>
      <c r="D3335" s="1">
        <v>87909</v>
      </c>
      <c r="E3335" s="1">
        <v>91.97</v>
      </c>
      <c r="F3335" s="1">
        <v>92.3</v>
      </c>
      <c r="G3335" s="1">
        <v>92.12</v>
      </c>
      <c r="H3335" s="2">
        <v>53.7</v>
      </c>
      <c r="I3335" s="2">
        <v>30.5</v>
      </c>
      <c r="J3335" s="2">
        <v>90.3</v>
      </c>
      <c r="K3335" s="2">
        <v>90.8</v>
      </c>
      <c r="L3335">
        <f>SUMIFS(US!B:B,US!$D:$D,YEAR(daily!$A3335),US!$E:$E,MONTH(daily!$A3335))</f>
        <v>12115</v>
      </c>
      <c r="M3335">
        <f>SUMIFS(US!C:C,US!$D:$D,YEAR(daily!$A3335),US!$E:$E,MONTH(daily!$A3335))</f>
        <v>18779</v>
      </c>
      <c r="N3335">
        <f>SUMIFS(COT!E:E,COT!$A:$A,YEAR(daily!$A3335),COT!$B:$B,WEEKNUM(daily!$A3335))</f>
        <v>1744717</v>
      </c>
      <c r="O3335">
        <f>SUMIFS(COT!F:F,COT!$A:$A,YEAR(daily!$A3335),COT!$B:$B,WEEKNUM(daily!$A3335))</f>
        <v>379881</v>
      </c>
      <c r="P3335">
        <f>SUMIFS(COT!G:G,COT!$A:$A,YEAR(daily!$A3335),COT!$B:$B,WEEKNUM(daily!$A3335))</f>
        <v>122742</v>
      </c>
      <c r="Q3335">
        <f>SUMIFS(COT!H:H,COT!$A:$A,YEAR(daily!$A3335),COT!$B:$B,WEEKNUM(daily!$A3335))</f>
        <v>618540</v>
      </c>
      <c r="R3335">
        <f>SUMIFS(COT!I:I,COT!$A:$A,YEAR(daily!$A3335),COT!$B:$B,WEEKNUM(daily!$A3335))</f>
        <v>660254</v>
      </c>
      <c r="S3335">
        <f>SUMIFS(COT!J:J,COT!$A:$A,YEAR(daily!$A3335),COT!$B:$B,WEEKNUM(daily!$A3335))</f>
        <v>918821</v>
      </c>
      <c r="T3335">
        <f>SUMIFS(COT!K:K,COT!$A:$A,YEAR(daily!$A3335),COT!$B:$B,WEEKNUM(daily!$A3335))</f>
        <v>86042</v>
      </c>
      <c r="U3335">
        <f>SUMIFS(COT!L:L,COT!$A:$A,YEAR(daily!$A3335),COT!$B:$B,WEEKNUM(daily!$A3335))</f>
        <v>84614</v>
      </c>
      <c r="V3335">
        <f>SUMIFS(COT!M:M,COT!$A:$A,YEAR(daily!$A3335),COT!$B:$B,WEEKNUM(daily!$A3335))</f>
        <v>112</v>
      </c>
      <c r="W3335">
        <f>SUMIFS(COT!N:N,COT!$A:$A,YEAR(daily!$A3335),COT!$B:$B,WEEKNUM(daily!$A3335))</f>
        <v>76</v>
      </c>
      <c r="X3335">
        <f>SUMIFS(COT!O:O,COT!$A:$A,YEAR(daily!$A3335),COT!$B:$B,WEEKNUM(daily!$A3335))</f>
        <v>146</v>
      </c>
      <c r="Y3335">
        <f>SUMIFS(COT!P:P,COT!$A:$A,YEAR(daily!$A3335),COT!$B:$B,WEEKNUM(daily!$A3335))</f>
        <v>93</v>
      </c>
      <c r="Z3335">
        <f>SUMIFS(COT!Q:Q,COT!$A:$A,YEAR(daily!$A3335),COT!$B:$B,WEEKNUM(daily!$A3335))</f>
        <v>110</v>
      </c>
      <c r="AA3335">
        <f>SUMIFS(Saudi!B:B,Saudi!$A:$A,YEAR(daily!$A3335))</f>
        <v>1156.3610000000001</v>
      </c>
      <c r="AB3335">
        <f>SUMIFS(Saudi!C:C,Saudi!$A:$A,YEAR(daily!$A3335))</f>
        <v>994.73400000000004</v>
      </c>
      <c r="AC3335">
        <f>SUMIFS(Saudi!F:F,Saudi!$A:$A,YEAR(daily!$A3335))</f>
        <v>4270920</v>
      </c>
      <c r="AD3335">
        <f>SUMIFS(Saudi!G:G,Saudi!$A:$A,YEAR(daily!$A3335))</f>
        <v>97.968799186701915</v>
      </c>
      <c r="AE3335">
        <f>SUMIFS(Saudi!H:H,Saudi!$A:$A,YEAR(daily!$A3335))</f>
        <v>418416903.82246894</v>
      </c>
      <c r="AF3335" s="5">
        <f t="shared" si="146"/>
        <v>5</v>
      </c>
      <c r="AG3335" s="5">
        <f t="shared" si="147"/>
        <v>2013</v>
      </c>
    </row>
    <row r="3336" spans="1:33">
      <c r="A3336" s="3">
        <v>41428</v>
      </c>
      <c r="B3336" s="1">
        <v>278509</v>
      </c>
      <c r="C3336" s="1">
        <v>141247</v>
      </c>
      <c r="D3336" s="1">
        <v>87769</v>
      </c>
      <c r="E3336" s="1">
        <v>93.45</v>
      </c>
      <c r="F3336" s="1">
        <v>93.73</v>
      </c>
      <c r="G3336" s="1">
        <v>93.55</v>
      </c>
      <c r="H3336" s="2">
        <v>54.1</v>
      </c>
      <c r="I3336" s="2">
        <v>30.9</v>
      </c>
      <c r="J3336" s="2">
        <v>91.2</v>
      </c>
      <c r="K3336" s="2">
        <v>91.5</v>
      </c>
      <c r="L3336">
        <f>SUMIFS(US!B:B,US!$D:$D,YEAR(daily!$A3336),US!$E:$E,MONTH(daily!$A3336))</f>
        <v>12115</v>
      </c>
      <c r="M3336">
        <f>SUMIFS(US!C:C,US!$D:$D,YEAR(daily!$A3336),US!$E:$E,MONTH(daily!$A3336))</f>
        <v>18806</v>
      </c>
      <c r="N3336">
        <f>SUMIFS(COT!E:E,COT!$A:$A,YEAR(daily!$A3336),COT!$B:$B,WEEKNUM(daily!$A3336))</f>
        <v>1740663</v>
      </c>
      <c r="O3336">
        <f>SUMIFS(COT!F:F,COT!$A:$A,YEAR(daily!$A3336),COT!$B:$B,WEEKNUM(daily!$A3336))</f>
        <v>379736</v>
      </c>
      <c r="P3336">
        <f>SUMIFS(COT!G:G,COT!$A:$A,YEAR(daily!$A3336),COT!$B:$B,WEEKNUM(daily!$A3336))</f>
        <v>123902</v>
      </c>
      <c r="Q3336">
        <f>SUMIFS(COT!H:H,COT!$A:$A,YEAR(daily!$A3336),COT!$B:$B,WEEKNUM(daily!$A3336))</f>
        <v>625253</v>
      </c>
      <c r="R3336">
        <f>SUMIFS(COT!I:I,COT!$A:$A,YEAR(daily!$A3336),COT!$B:$B,WEEKNUM(daily!$A3336))</f>
        <v>652751</v>
      </c>
      <c r="S3336">
        <f>SUMIFS(COT!J:J,COT!$A:$A,YEAR(daily!$A3336),COT!$B:$B,WEEKNUM(daily!$A3336))</f>
        <v>900169</v>
      </c>
      <c r="T3336">
        <f>SUMIFS(COT!K:K,COT!$A:$A,YEAR(daily!$A3336),COT!$B:$B,WEEKNUM(daily!$A3336))</f>
        <v>82923</v>
      </c>
      <c r="U3336">
        <f>SUMIFS(COT!L:L,COT!$A:$A,YEAR(daily!$A3336),COT!$B:$B,WEEKNUM(daily!$A3336))</f>
        <v>91339</v>
      </c>
      <c r="V3336">
        <f>SUMIFS(COT!M:M,COT!$A:$A,YEAR(daily!$A3336),COT!$B:$B,WEEKNUM(daily!$A3336))</f>
        <v>112</v>
      </c>
      <c r="W3336">
        <f>SUMIFS(COT!N:N,COT!$A:$A,YEAR(daily!$A3336),COT!$B:$B,WEEKNUM(daily!$A3336))</f>
        <v>81</v>
      </c>
      <c r="X3336">
        <f>SUMIFS(COT!O:O,COT!$A:$A,YEAR(daily!$A3336),COT!$B:$B,WEEKNUM(daily!$A3336))</f>
        <v>151</v>
      </c>
      <c r="Y3336">
        <f>SUMIFS(COT!P:P,COT!$A:$A,YEAR(daily!$A3336),COT!$B:$B,WEEKNUM(daily!$A3336))</f>
        <v>89</v>
      </c>
      <c r="Z3336">
        <f>SUMIFS(COT!Q:Q,COT!$A:$A,YEAR(daily!$A3336),COT!$B:$B,WEEKNUM(daily!$A3336))</f>
        <v>106</v>
      </c>
      <c r="AA3336">
        <f>SUMIFS(Saudi!B:B,Saudi!$A:$A,YEAR(daily!$A3336))</f>
        <v>1156.3610000000001</v>
      </c>
      <c r="AB3336">
        <f>SUMIFS(Saudi!C:C,Saudi!$A:$A,YEAR(daily!$A3336))</f>
        <v>994.73400000000004</v>
      </c>
      <c r="AC3336">
        <f>SUMIFS(Saudi!F:F,Saudi!$A:$A,YEAR(daily!$A3336))</f>
        <v>4270920</v>
      </c>
      <c r="AD3336">
        <f>SUMIFS(Saudi!G:G,Saudi!$A:$A,YEAR(daily!$A3336))</f>
        <v>97.968799186701915</v>
      </c>
      <c r="AE3336">
        <f>SUMIFS(Saudi!H:H,Saudi!$A:$A,YEAR(daily!$A3336))</f>
        <v>418416903.82246894</v>
      </c>
      <c r="AF3336" s="5">
        <f t="shared" si="146"/>
        <v>6</v>
      </c>
      <c r="AG3336" s="5">
        <f t="shared" si="147"/>
        <v>2013</v>
      </c>
    </row>
    <row r="3337" spans="1:33">
      <c r="A3337" s="3">
        <v>41429</v>
      </c>
      <c r="B3337" s="1">
        <v>261176</v>
      </c>
      <c r="C3337" s="1">
        <v>152696</v>
      </c>
      <c r="D3337" s="1">
        <v>91395</v>
      </c>
      <c r="E3337" s="1">
        <v>93.31</v>
      </c>
      <c r="F3337" s="1">
        <v>93.65</v>
      </c>
      <c r="G3337" s="1">
        <v>93.51</v>
      </c>
      <c r="H3337" s="2">
        <v>54.1</v>
      </c>
      <c r="I3337" s="2">
        <v>30.9</v>
      </c>
      <c r="J3337" s="2">
        <v>91.2</v>
      </c>
      <c r="K3337" s="2">
        <v>91.5</v>
      </c>
      <c r="L3337">
        <f>SUMIFS(US!B:B,US!$D:$D,YEAR(daily!$A3337),US!$E:$E,MONTH(daily!$A3337))</f>
        <v>12115</v>
      </c>
      <c r="M3337">
        <f>SUMIFS(US!C:C,US!$D:$D,YEAR(daily!$A3337),US!$E:$E,MONTH(daily!$A3337))</f>
        <v>18806</v>
      </c>
      <c r="N3337">
        <f>SUMIFS(COT!E:E,COT!$A:$A,YEAR(daily!$A3337),COT!$B:$B,WEEKNUM(daily!$A3337))</f>
        <v>1740663</v>
      </c>
      <c r="O3337">
        <f>SUMIFS(COT!F:F,COT!$A:$A,YEAR(daily!$A3337),COT!$B:$B,WEEKNUM(daily!$A3337))</f>
        <v>379736</v>
      </c>
      <c r="P3337">
        <f>SUMIFS(COT!G:G,COT!$A:$A,YEAR(daily!$A3337),COT!$B:$B,WEEKNUM(daily!$A3337))</f>
        <v>123902</v>
      </c>
      <c r="Q3337">
        <f>SUMIFS(COT!H:H,COT!$A:$A,YEAR(daily!$A3337),COT!$B:$B,WEEKNUM(daily!$A3337))</f>
        <v>625253</v>
      </c>
      <c r="R3337">
        <f>SUMIFS(COT!I:I,COT!$A:$A,YEAR(daily!$A3337),COT!$B:$B,WEEKNUM(daily!$A3337))</f>
        <v>652751</v>
      </c>
      <c r="S3337">
        <f>SUMIFS(COT!J:J,COT!$A:$A,YEAR(daily!$A3337),COT!$B:$B,WEEKNUM(daily!$A3337))</f>
        <v>900169</v>
      </c>
      <c r="T3337">
        <f>SUMIFS(COT!K:K,COT!$A:$A,YEAR(daily!$A3337),COT!$B:$B,WEEKNUM(daily!$A3337))</f>
        <v>82923</v>
      </c>
      <c r="U3337">
        <f>SUMIFS(COT!L:L,COT!$A:$A,YEAR(daily!$A3337),COT!$B:$B,WEEKNUM(daily!$A3337))</f>
        <v>91339</v>
      </c>
      <c r="V3337">
        <f>SUMIFS(COT!M:M,COT!$A:$A,YEAR(daily!$A3337),COT!$B:$B,WEEKNUM(daily!$A3337))</f>
        <v>112</v>
      </c>
      <c r="W3337">
        <f>SUMIFS(COT!N:N,COT!$A:$A,YEAR(daily!$A3337),COT!$B:$B,WEEKNUM(daily!$A3337))</f>
        <v>81</v>
      </c>
      <c r="X3337">
        <f>SUMIFS(COT!O:O,COT!$A:$A,YEAR(daily!$A3337),COT!$B:$B,WEEKNUM(daily!$A3337))</f>
        <v>151</v>
      </c>
      <c r="Y3337">
        <f>SUMIFS(COT!P:P,COT!$A:$A,YEAR(daily!$A3337),COT!$B:$B,WEEKNUM(daily!$A3337))</f>
        <v>89</v>
      </c>
      <c r="Z3337">
        <f>SUMIFS(COT!Q:Q,COT!$A:$A,YEAR(daily!$A3337),COT!$B:$B,WEEKNUM(daily!$A3337))</f>
        <v>106</v>
      </c>
      <c r="AA3337">
        <f>SUMIFS(Saudi!B:B,Saudi!$A:$A,YEAR(daily!$A3337))</f>
        <v>1156.3610000000001</v>
      </c>
      <c r="AB3337">
        <f>SUMIFS(Saudi!C:C,Saudi!$A:$A,YEAR(daily!$A3337))</f>
        <v>994.73400000000004</v>
      </c>
      <c r="AC3337">
        <f>SUMIFS(Saudi!F:F,Saudi!$A:$A,YEAR(daily!$A3337))</f>
        <v>4270920</v>
      </c>
      <c r="AD3337">
        <f>SUMIFS(Saudi!G:G,Saudi!$A:$A,YEAR(daily!$A3337))</f>
        <v>97.968799186701915</v>
      </c>
      <c r="AE3337">
        <f>SUMIFS(Saudi!H:H,Saudi!$A:$A,YEAR(daily!$A3337))</f>
        <v>418416903.82246894</v>
      </c>
      <c r="AF3337" s="5">
        <f t="shared" si="146"/>
        <v>6</v>
      </c>
      <c r="AG3337" s="5">
        <f t="shared" si="147"/>
        <v>2013</v>
      </c>
    </row>
    <row r="3338" spans="1:33">
      <c r="A3338" s="3">
        <v>41430</v>
      </c>
      <c r="B3338" s="1">
        <v>251523</v>
      </c>
      <c r="C3338" s="1">
        <v>160773</v>
      </c>
      <c r="D3338" s="1">
        <v>92723</v>
      </c>
      <c r="E3338" s="1">
        <v>93.74</v>
      </c>
      <c r="F3338" s="1">
        <v>94.04</v>
      </c>
      <c r="G3338" s="1">
        <v>93.86</v>
      </c>
      <c r="H3338" s="2">
        <v>54.1</v>
      </c>
      <c r="I3338" s="2">
        <v>30.9</v>
      </c>
      <c r="J3338" s="2">
        <v>91.2</v>
      </c>
      <c r="K3338" s="2">
        <v>91.5</v>
      </c>
      <c r="L3338">
        <f>SUMIFS(US!B:B,US!$D:$D,YEAR(daily!$A3338),US!$E:$E,MONTH(daily!$A3338))</f>
        <v>12115</v>
      </c>
      <c r="M3338">
        <f>SUMIFS(US!C:C,US!$D:$D,YEAR(daily!$A3338),US!$E:$E,MONTH(daily!$A3338))</f>
        <v>18806</v>
      </c>
      <c r="N3338">
        <f>SUMIFS(COT!E:E,COT!$A:$A,YEAR(daily!$A3338),COT!$B:$B,WEEKNUM(daily!$A3338))</f>
        <v>1740663</v>
      </c>
      <c r="O3338">
        <f>SUMIFS(COT!F:F,COT!$A:$A,YEAR(daily!$A3338),COT!$B:$B,WEEKNUM(daily!$A3338))</f>
        <v>379736</v>
      </c>
      <c r="P3338">
        <f>SUMIFS(COT!G:G,COT!$A:$A,YEAR(daily!$A3338),COT!$B:$B,WEEKNUM(daily!$A3338))</f>
        <v>123902</v>
      </c>
      <c r="Q3338">
        <f>SUMIFS(COT!H:H,COT!$A:$A,YEAR(daily!$A3338),COT!$B:$B,WEEKNUM(daily!$A3338))</f>
        <v>625253</v>
      </c>
      <c r="R3338">
        <f>SUMIFS(COT!I:I,COT!$A:$A,YEAR(daily!$A3338),COT!$B:$B,WEEKNUM(daily!$A3338))</f>
        <v>652751</v>
      </c>
      <c r="S3338">
        <f>SUMIFS(COT!J:J,COT!$A:$A,YEAR(daily!$A3338),COT!$B:$B,WEEKNUM(daily!$A3338))</f>
        <v>900169</v>
      </c>
      <c r="T3338">
        <f>SUMIFS(COT!K:K,COT!$A:$A,YEAR(daily!$A3338),COT!$B:$B,WEEKNUM(daily!$A3338))</f>
        <v>82923</v>
      </c>
      <c r="U3338">
        <f>SUMIFS(COT!L:L,COT!$A:$A,YEAR(daily!$A3338),COT!$B:$B,WEEKNUM(daily!$A3338))</f>
        <v>91339</v>
      </c>
      <c r="V3338">
        <f>SUMIFS(COT!M:M,COT!$A:$A,YEAR(daily!$A3338),COT!$B:$B,WEEKNUM(daily!$A3338))</f>
        <v>112</v>
      </c>
      <c r="W3338">
        <f>SUMIFS(COT!N:N,COT!$A:$A,YEAR(daily!$A3338),COT!$B:$B,WEEKNUM(daily!$A3338))</f>
        <v>81</v>
      </c>
      <c r="X3338">
        <f>SUMIFS(COT!O:O,COT!$A:$A,YEAR(daily!$A3338),COT!$B:$B,WEEKNUM(daily!$A3338))</f>
        <v>151</v>
      </c>
      <c r="Y3338">
        <f>SUMIFS(COT!P:P,COT!$A:$A,YEAR(daily!$A3338),COT!$B:$B,WEEKNUM(daily!$A3338))</f>
        <v>89</v>
      </c>
      <c r="Z3338">
        <f>SUMIFS(COT!Q:Q,COT!$A:$A,YEAR(daily!$A3338),COT!$B:$B,WEEKNUM(daily!$A3338))</f>
        <v>106</v>
      </c>
      <c r="AA3338">
        <f>SUMIFS(Saudi!B:B,Saudi!$A:$A,YEAR(daily!$A3338))</f>
        <v>1156.3610000000001</v>
      </c>
      <c r="AB3338">
        <f>SUMIFS(Saudi!C:C,Saudi!$A:$A,YEAR(daily!$A3338))</f>
        <v>994.73400000000004</v>
      </c>
      <c r="AC3338">
        <f>SUMIFS(Saudi!F:F,Saudi!$A:$A,YEAR(daily!$A3338))</f>
        <v>4270920</v>
      </c>
      <c r="AD3338">
        <f>SUMIFS(Saudi!G:G,Saudi!$A:$A,YEAR(daily!$A3338))</f>
        <v>97.968799186701915</v>
      </c>
      <c r="AE3338">
        <f>SUMIFS(Saudi!H:H,Saudi!$A:$A,YEAR(daily!$A3338))</f>
        <v>418416903.82246894</v>
      </c>
      <c r="AF3338" s="5">
        <f t="shared" si="146"/>
        <v>6</v>
      </c>
      <c r="AG3338" s="5">
        <f t="shared" si="147"/>
        <v>2013</v>
      </c>
    </row>
    <row r="3339" spans="1:33">
      <c r="A3339" s="3">
        <v>41431</v>
      </c>
      <c r="B3339" s="1">
        <v>238936</v>
      </c>
      <c r="C3339" s="1">
        <v>167753</v>
      </c>
      <c r="D3339" s="1">
        <v>94925</v>
      </c>
      <c r="E3339" s="1">
        <v>94.76</v>
      </c>
      <c r="F3339" s="1">
        <v>95.03</v>
      </c>
      <c r="G3339" s="1">
        <v>94.8</v>
      </c>
      <c r="H3339" s="2">
        <v>54.1</v>
      </c>
      <c r="I3339" s="2">
        <v>30.9</v>
      </c>
      <c r="J3339" s="2">
        <v>91.2</v>
      </c>
      <c r="K3339" s="2">
        <v>91.5</v>
      </c>
      <c r="L3339">
        <f>SUMIFS(US!B:B,US!$D:$D,YEAR(daily!$A3339),US!$E:$E,MONTH(daily!$A3339))</f>
        <v>12115</v>
      </c>
      <c r="M3339">
        <f>SUMIFS(US!C:C,US!$D:$D,YEAR(daily!$A3339),US!$E:$E,MONTH(daily!$A3339))</f>
        <v>18806</v>
      </c>
      <c r="N3339">
        <f>SUMIFS(COT!E:E,COT!$A:$A,YEAR(daily!$A3339),COT!$B:$B,WEEKNUM(daily!$A3339))</f>
        <v>1740663</v>
      </c>
      <c r="O3339">
        <f>SUMIFS(COT!F:F,COT!$A:$A,YEAR(daily!$A3339),COT!$B:$B,WEEKNUM(daily!$A3339))</f>
        <v>379736</v>
      </c>
      <c r="P3339">
        <f>SUMIFS(COT!G:G,COT!$A:$A,YEAR(daily!$A3339),COT!$B:$B,WEEKNUM(daily!$A3339))</f>
        <v>123902</v>
      </c>
      <c r="Q3339">
        <f>SUMIFS(COT!H:H,COT!$A:$A,YEAR(daily!$A3339),COT!$B:$B,WEEKNUM(daily!$A3339))</f>
        <v>625253</v>
      </c>
      <c r="R3339">
        <f>SUMIFS(COT!I:I,COT!$A:$A,YEAR(daily!$A3339),COT!$B:$B,WEEKNUM(daily!$A3339))</f>
        <v>652751</v>
      </c>
      <c r="S3339">
        <f>SUMIFS(COT!J:J,COT!$A:$A,YEAR(daily!$A3339),COT!$B:$B,WEEKNUM(daily!$A3339))</f>
        <v>900169</v>
      </c>
      <c r="T3339">
        <f>SUMIFS(COT!K:K,COT!$A:$A,YEAR(daily!$A3339),COT!$B:$B,WEEKNUM(daily!$A3339))</f>
        <v>82923</v>
      </c>
      <c r="U3339">
        <f>SUMIFS(COT!L:L,COT!$A:$A,YEAR(daily!$A3339),COT!$B:$B,WEEKNUM(daily!$A3339))</f>
        <v>91339</v>
      </c>
      <c r="V3339">
        <f>SUMIFS(COT!M:M,COT!$A:$A,YEAR(daily!$A3339),COT!$B:$B,WEEKNUM(daily!$A3339))</f>
        <v>112</v>
      </c>
      <c r="W3339">
        <f>SUMIFS(COT!N:N,COT!$A:$A,YEAR(daily!$A3339),COT!$B:$B,WEEKNUM(daily!$A3339))</f>
        <v>81</v>
      </c>
      <c r="X3339">
        <f>SUMIFS(COT!O:O,COT!$A:$A,YEAR(daily!$A3339),COT!$B:$B,WEEKNUM(daily!$A3339))</f>
        <v>151</v>
      </c>
      <c r="Y3339">
        <f>SUMIFS(COT!P:P,COT!$A:$A,YEAR(daily!$A3339),COT!$B:$B,WEEKNUM(daily!$A3339))</f>
        <v>89</v>
      </c>
      <c r="Z3339">
        <f>SUMIFS(COT!Q:Q,COT!$A:$A,YEAR(daily!$A3339),COT!$B:$B,WEEKNUM(daily!$A3339))</f>
        <v>106</v>
      </c>
      <c r="AA3339">
        <f>SUMIFS(Saudi!B:B,Saudi!$A:$A,YEAR(daily!$A3339))</f>
        <v>1156.3610000000001</v>
      </c>
      <c r="AB3339">
        <f>SUMIFS(Saudi!C:C,Saudi!$A:$A,YEAR(daily!$A3339))</f>
        <v>994.73400000000004</v>
      </c>
      <c r="AC3339">
        <f>SUMIFS(Saudi!F:F,Saudi!$A:$A,YEAR(daily!$A3339))</f>
        <v>4270920</v>
      </c>
      <c r="AD3339">
        <f>SUMIFS(Saudi!G:G,Saudi!$A:$A,YEAR(daily!$A3339))</f>
        <v>97.968799186701915</v>
      </c>
      <c r="AE3339">
        <f>SUMIFS(Saudi!H:H,Saudi!$A:$A,YEAR(daily!$A3339))</f>
        <v>418416903.82246894</v>
      </c>
      <c r="AF3339" s="5">
        <f t="shared" si="146"/>
        <v>6</v>
      </c>
      <c r="AG3339" s="5">
        <f t="shared" si="147"/>
        <v>2013</v>
      </c>
    </row>
    <row r="3340" spans="1:33">
      <c r="A3340" s="3">
        <v>41432</v>
      </c>
      <c r="B3340" s="1">
        <v>213390</v>
      </c>
      <c r="C3340" s="1">
        <v>188753</v>
      </c>
      <c r="D3340" s="1">
        <v>98333</v>
      </c>
      <c r="E3340" s="1">
        <v>96.03</v>
      </c>
      <c r="F3340" s="1">
        <v>96.32</v>
      </c>
      <c r="G3340" s="1">
        <v>96.05</v>
      </c>
      <c r="H3340" s="2">
        <v>54.1</v>
      </c>
      <c r="I3340" s="2">
        <v>30.9</v>
      </c>
      <c r="J3340" s="2">
        <v>91.2</v>
      </c>
      <c r="K3340" s="2">
        <v>91.5</v>
      </c>
      <c r="L3340">
        <f>SUMIFS(US!B:B,US!$D:$D,YEAR(daily!$A3340),US!$E:$E,MONTH(daily!$A3340))</f>
        <v>12115</v>
      </c>
      <c r="M3340">
        <f>SUMIFS(US!C:C,US!$D:$D,YEAR(daily!$A3340),US!$E:$E,MONTH(daily!$A3340))</f>
        <v>18806</v>
      </c>
      <c r="N3340">
        <f>SUMIFS(COT!E:E,COT!$A:$A,YEAR(daily!$A3340),COT!$B:$B,WEEKNUM(daily!$A3340))</f>
        <v>1740663</v>
      </c>
      <c r="O3340">
        <f>SUMIFS(COT!F:F,COT!$A:$A,YEAR(daily!$A3340),COT!$B:$B,WEEKNUM(daily!$A3340))</f>
        <v>379736</v>
      </c>
      <c r="P3340">
        <f>SUMIFS(COT!G:G,COT!$A:$A,YEAR(daily!$A3340),COT!$B:$B,WEEKNUM(daily!$A3340))</f>
        <v>123902</v>
      </c>
      <c r="Q3340">
        <f>SUMIFS(COT!H:H,COT!$A:$A,YEAR(daily!$A3340),COT!$B:$B,WEEKNUM(daily!$A3340))</f>
        <v>625253</v>
      </c>
      <c r="R3340">
        <f>SUMIFS(COT!I:I,COT!$A:$A,YEAR(daily!$A3340),COT!$B:$B,WEEKNUM(daily!$A3340))</f>
        <v>652751</v>
      </c>
      <c r="S3340">
        <f>SUMIFS(COT!J:J,COT!$A:$A,YEAR(daily!$A3340),COT!$B:$B,WEEKNUM(daily!$A3340))</f>
        <v>900169</v>
      </c>
      <c r="T3340">
        <f>SUMIFS(COT!K:K,COT!$A:$A,YEAR(daily!$A3340),COT!$B:$B,WEEKNUM(daily!$A3340))</f>
        <v>82923</v>
      </c>
      <c r="U3340">
        <f>SUMIFS(COT!L:L,COT!$A:$A,YEAR(daily!$A3340),COT!$B:$B,WEEKNUM(daily!$A3340))</f>
        <v>91339</v>
      </c>
      <c r="V3340">
        <f>SUMIFS(COT!M:M,COT!$A:$A,YEAR(daily!$A3340),COT!$B:$B,WEEKNUM(daily!$A3340))</f>
        <v>112</v>
      </c>
      <c r="W3340">
        <f>SUMIFS(COT!N:N,COT!$A:$A,YEAR(daily!$A3340),COT!$B:$B,WEEKNUM(daily!$A3340))</f>
        <v>81</v>
      </c>
      <c r="X3340">
        <f>SUMIFS(COT!O:O,COT!$A:$A,YEAR(daily!$A3340),COT!$B:$B,WEEKNUM(daily!$A3340))</f>
        <v>151</v>
      </c>
      <c r="Y3340">
        <f>SUMIFS(COT!P:P,COT!$A:$A,YEAR(daily!$A3340),COT!$B:$B,WEEKNUM(daily!$A3340))</f>
        <v>89</v>
      </c>
      <c r="Z3340">
        <f>SUMIFS(COT!Q:Q,COT!$A:$A,YEAR(daily!$A3340),COT!$B:$B,WEEKNUM(daily!$A3340))</f>
        <v>106</v>
      </c>
      <c r="AA3340">
        <f>SUMIFS(Saudi!B:B,Saudi!$A:$A,YEAR(daily!$A3340))</f>
        <v>1156.3610000000001</v>
      </c>
      <c r="AB3340">
        <f>SUMIFS(Saudi!C:C,Saudi!$A:$A,YEAR(daily!$A3340))</f>
        <v>994.73400000000004</v>
      </c>
      <c r="AC3340">
        <f>SUMIFS(Saudi!F:F,Saudi!$A:$A,YEAR(daily!$A3340))</f>
        <v>4270920</v>
      </c>
      <c r="AD3340">
        <f>SUMIFS(Saudi!G:G,Saudi!$A:$A,YEAR(daily!$A3340))</f>
        <v>97.968799186701915</v>
      </c>
      <c r="AE3340">
        <f>SUMIFS(Saudi!H:H,Saudi!$A:$A,YEAR(daily!$A3340))</f>
        <v>418416903.82246894</v>
      </c>
      <c r="AF3340" s="5">
        <f t="shared" si="146"/>
        <v>6</v>
      </c>
      <c r="AG3340" s="5">
        <f t="shared" si="147"/>
        <v>2013</v>
      </c>
    </row>
    <row r="3341" spans="1:33">
      <c r="A3341" s="3">
        <v>41435</v>
      </c>
      <c r="B3341" s="1">
        <v>181247</v>
      </c>
      <c r="C3341" s="1">
        <v>194721</v>
      </c>
      <c r="D3341" s="1">
        <v>102796</v>
      </c>
      <c r="E3341" s="1">
        <v>95.77</v>
      </c>
      <c r="F3341" s="1">
        <v>96.07</v>
      </c>
      <c r="G3341" s="1">
        <v>95.84</v>
      </c>
      <c r="H3341" s="2">
        <v>54.1</v>
      </c>
      <c r="I3341" s="2">
        <v>30.9</v>
      </c>
      <c r="J3341" s="2">
        <v>91.2</v>
      </c>
      <c r="K3341" s="2">
        <v>91.5</v>
      </c>
      <c r="L3341">
        <f>SUMIFS(US!B:B,US!$D:$D,YEAR(daily!$A3341),US!$E:$E,MONTH(daily!$A3341))</f>
        <v>12115</v>
      </c>
      <c r="M3341">
        <f>SUMIFS(US!C:C,US!$D:$D,YEAR(daily!$A3341),US!$E:$E,MONTH(daily!$A3341))</f>
        <v>18806</v>
      </c>
      <c r="N3341">
        <f>SUMIFS(COT!E:E,COT!$A:$A,YEAR(daily!$A3341),COT!$B:$B,WEEKNUM(daily!$A3341))</f>
        <v>1815904</v>
      </c>
      <c r="O3341">
        <f>SUMIFS(COT!F:F,COT!$A:$A,YEAR(daily!$A3341),COT!$B:$B,WEEKNUM(daily!$A3341))</f>
        <v>389767</v>
      </c>
      <c r="P3341">
        <f>SUMIFS(COT!G:G,COT!$A:$A,YEAR(daily!$A3341),COT!$B:$B,WEEKNUM(daily!$A3341))</f>
        <v>119936</v>
      </c>
      <c r="Q3341">
        <f>SUMIFS(COT!H:H,COT!$A:$A,YEAR(daily!$A3341),COT!$B:$B,WEEKNUM(daily!$A3341))</f>
        <v>670678</v>
      </c>
      <c r="R3341">
        <f>SUMIFS(COT!I:I,COT!$A:$A,YEAR(daily!$A3341),COT!$B:$B,WEEKNUM(daily!$A3341))</f>
        <v>663235</v>
      </c>
      <c r="S3341">
        <f>SUMIFS(COT!J:J,COT!$A:$A,YEAR(daily!$A3341),COT!$B:$B,WEEKNUM(daily!$A3341))</f>
        <v>931101</v>
      </c>
      <c r="T3341">
        <f>SUMIFS(COT!K:K,COT!$A:$A,YEAR(daily!$A3341),COT!$B:$B,WEEKNUM(daily!$A3341))</f>
        <v>92224</v>
      </c>
      <c r="U3341">
        <f>SUMIFS(COT!L:L,COT!$A:$A,YEAR(daily!$A3341),COT!$B:$B,WEEKNUM(daily!$A3341))</f>
        <v>94189</v>
      </c>
      <c r="V3341">
        <f>SUMIFS(COT!M:M,COT!$A:$A,YEAR(daily!$A3341),COT!$B:$B,WEEKNUM(daily!$A3341))</f>
        <v>126</v>
      </c>
      <c r="W3341">
        <f>SUMIFS(COT!N:N,COT!$A:$A,YEAR(daily!$A3341),COT!$B:$B,WEEKNUM(daily!$A3341))</f>
        <v>71</v>
      </c>
      <c r="X3341">
        <f>SUMIFS(COT!O:O,COT!$A:$A,YEAR(daily!$A3341),COT!$B:$B,WEEKNUM(daily!$A3341))</f>
        <v>152</v>
      </c>
      <c r="Y3341">
        <f>SUMIFS(COT!P:P,COT!$A:$A,YEAR(daily!$A3341),COT!$B:$B,WEEKNUM(daily!$A3341))</f>
        <v>87</v>
      </c>
      <c r="Z3341">
        <f>SUMIFS(COT!Q:Q,COT!$A:$A,YEAR(daily!$A3341),COT!$B:$B,WEEKNUM(daily!$A3341))</f>
        <v>106</v>
      </c>
      <c r="AA3341">
        <f>SUMIFS(Saudi!B:B,Saudi!$A:$A,YEAR(daily!$A3341))</f>
        <v>1156.3610000000001</v>
      </c>
      <c r="AB3341">
        <f>SUMIFS(Saudi!C:C,Saudi!$A:$A,YEAR(daily!$A3341))</f>
        <v>994.73400000000004</v>
      </c>
      <c r="AC3341">
        <f>SUMIFS(Saudi!F:F,Saudi!$A:$A,YEAR(daily!$A3341))</f>
        <v>4270920</v>
      </c>
      <c r="AD3341">
        <f>SUMIFS(Saudi!G:G,Saudi!$A:$A,YEAR(daily!$A3341))</f>
        <v>97.968799186701915</v>
      </c>
      <c r="AE3341">
        <f>SUMIFS(Saudi!H:H,Saudi!$A:$A,YEAR(daily!$A3341))</f>
        <v>418416903.82246894</v>
      </c>
      <c r="AF3341" s="5">
        <f t="shared" si="146"/>
        <v>6</v>
      </c>
      <c r="AG3341" s="5">
        <f t="shared" si="147"/>
        <v>2013</v>
      </c>
    </row>
    <row r="3342" spans="1:33">
      <c r="A3342" s="3">
        <v>41436</v>
      </c>
      <c r="B3342" s="1">
        <v>155860</v>
      </c>
      <c r="C3342" s="1">
        <v>203051</v>
      </c>
      <c r="D3342" s="1">
        <v>105695</v>
      </c>
      <c r="E3342" s="1">
        <v>95.38</v>
      </c>
      <c r="F3342" s="1">
        <v>95.66</v>
      </c>
      <c r="G3342" s="1">
        <v>95.4</v>
      </c>
      <c r="H3342" s="2">
        <v>54.1</v>
      </c>
      <c r="I3342" s="2">
        <v>30.9</v>
      </c>
      <c r="J3342" s="2">
        <v>91.2</v>
      </c>
      <c r="K3342" s="2">
        <v>91.5</v>
      </c>
      <c r="L3342">
        <f>SUMIFS(US!B:B,US!$D:$D,YEAR(daily!$A3342),US!$E:$E,MONTH(daily!$A3342))</f>
        <v>12115</v>
      </c>
      <c r="M3342">
        <f>SUMIFS(US!C:C,US!$D:$D,YEAR(daily!$A3342),US!$E:$E,MONTH(daily!$A3342))</f>
        <v>18806</v>
      </c>
      <c r="N3342">
        <f>SUMIFS(COT!E:E,COT!$A:$A,YEAR(daily!$A3342),COT!$B:$B,WEEKNUM(daily!$A3342))</f>
        <v>1815904</v>
      </c>
      <c r="O3342">
        <f>SUMIFS(COT!F:F,COT!$A:$A,YEAR(daily!$A3342),COT!$B:$B,WEEKNUM(daily!$A3342))</f>
        <v>389767</v>
      </c>
      <c r="P3342">
        <f>SUMIFS(COT!G:G,COT!$A:$A,YEAR(daily!$A3342),COT!$B:$B,WEEKNUM(daily!$A3342))</f>
        <v>119936</v>
      </c>
      <c r="Q3342">
        <f>SUMIFS(COT!H:H,COT!$A:$A,YEAR(daily!$A3342),COT!$B:$B,WEEKNUM(daily!$A3342))</f>
        <v>670678</v>
      </c>
      <c r="R3342">
        <f>SUMIFS(COT!I:I,COT!$A:$A,YEAR(daily!$A3342),COT!$B:$B,WEEKNUM(daily!$A3342))</f>
        <v>663235</v>
      </c>
      <c r="S3342">
        <f>SUMIFS(COT!J:J,COT!$A:$A,YEAR(daily!$A3342),COT!$B:$B,WEEKNUM(daily!$A3342))</f>
        <v>931101</v>
      </c>
      <c r="T3342">
        <f>SUMIFS(COT!K:K,COT!$A:$A,YEAR(daily!$A3342),COT!$B:$B,WEEKNUM(daily!$A3342))</f>
        <v>92224</v>
      </c>
      <c r="U3342">
        <f>SUMIFS(COT!L:L,COT!$A:$A,YEAR(daily!$A3342),COT!$B:$B,WEEKNUM(daily!$A3342))</f>
        <v>94189</v>
      </c>
      <c r="V3342">
        <f>SUMIFS(COT!M:M,COT!$A:$A,YEAR(daily!$A3342),COT!$B:$B,WEEKNUM(daily!$A3342))</f>
        <v>126</v>
      </c>
      <c r="W3342">
        <f>SUMIFS(COT!N:N,COT!$A:$A,YEAR(daily!$A3342),COT!$B:$B,WEEKNUM(daily!$A3342))</f>
        <v>71</v>
      </c>
      <c r="X3342">
        <f>SUMIFS(COT!O:O,COT!$A:$A,YEAR(daily!$A3342),COT!$B:$B,WEEKNUM(daily!$A3342))</f>
        <v>152</v>
      </c>
      <c r="Y3342">
        <f>SUMIFS(COT!P:P,COT!$A:$A,YEAR(daily!$A3342),COT!$B:$B,WEEKNUM(daily!$A3342))</f>
        <v>87</v>
      </c>
      <c r="Z3342">
        <f>SUMIFS(COT!Q:Q,COT!$A:$A,YEAR(daily!$A3342),COT!$B:$B,WEEKNUM(daily!$A3342))</f>
        <v>106</v>
      </c>
      <c r="AA3342">
        <f>SUMIFS(Saudi!B:B,Saudi!$A:$A,YEAR(daily!$A3342))</f>
        <v>1156.3610000000001</v>
      </c>
      <c r="AB3342">
        <f>SUMIFS(Saudi!C:C,Saudi!$A:$A,YEAR(daily!$A3342))</f>
        <v>994.73400000000004</v>
      </c>
      <c r="AC3342">
        <f>SUMIFS(Saudi!F:F,Saudi!$A:$A,YEAR(daily!$A3342))</f>
        <v>4270920</v>
      </c>
      <c r="AD3342">
        <f>SUMIFS(Saudi!G:G,Saudi!$A:$A,YEAR(daily!$A3342))</f>
        <v>97.968799186701915</v>
      </c>
      <c r="AE3342">
        <f>SUMIFS(Saudi!H:H,Saudi!$A:$A,YEAR(daily!$A3342))</f>
        <v>418416903.82246894</v>
      </c>
      <c r="AF3342" s="5">
        <f t="shared" si="146"/>
        <v>6</v>
      </c>
      <c r="AG3342" s="5">
        <f t="shared" si="147"/>
        <v>2013</v>
      </c>
    </row>
    <row r="3343" spans="1:33">
      <c r="A3343" s="3">
        <v>41437</v>
      </c>
      <c r="B3343" s="1">
        <v>143476</v>
      </c>
      <c r="C3343" s="1">
        <v>219282</v>
      </c>
      <c r="D3343" s="1">
        <v>108238</v>
      </c>
      <c r="E3343" s="1">
        <v>95.88</v>
      </c>
      <c r="F3343" s="1">
        <v>96.13</v>
      </c>
      <c r="G3343" s="1">
        <v>95.85</v>
      </c>
      <c r="H3343" s="2">
        <v>54.1</v>
      </c>
      <c r="I3343" s="2">
        <v>30.9</v>
      </c>
      <c r="J3343" s="2">
        <v>91.2</v>
      </c>
      <c r="K3343" s="2">
        <v>91.5</v>
      </c>
      <c r="L3343">
        <f>SUMIFS(US!B:B,US!$D:$D,YEAR(daily!$A3343),US!$E:$E,MONTH(daily!$A3343))</f>
        <v>12115</v>
      </c>
      <c r="M3343">
        <f>SUMIFS(US!C:C,US!$D:$D,YEAR(daily!$A3343),US!$E:$E,MONTH(daily!$A3343))</f>
        <v>18806</v>
      </c>
      <c r="N3343">
        <f>SUMIFS(COT!E:E,COT!$A:$A,YEAR(daily!$A3343),COT!$B:$B,WEEKNUM(daily!$A3343))</f>
        <v>1815904</v>
      </c>
      <c r="O3343">
        <f>SUMIFS(COT!F:F,COT!$A:$A,YEAR(daily!$A3343),COT!$B:$B,WEEKNUM(daily!$A3343))</f>
        <v>389767</v>
      </c>
      <c r="P3343">
        <f>SUMIFS(COT!G:G,COT!$A:$A,YEAR(daily!$A3343),COT!$B:$B,WEEKNUM(daily!$A3343))</f>
        <v>119936</v>
      </c>
      <c r="Q3343">
        <f>SUMIFS(COT!H:H,COT!$A:$A,YEAR(daily!$A3343),COT!$B:$B,WEEKNUM(daily!$A3343))</f>
        <v>670678</v>
      </c>
      <c r="R3343">
        <f>SUMIFS(COT!I:I,COT!$A:$A,YEAR(daily!$A3343),COT!$B:$B,WEEKNUM(daily!$A3343))</f>
        <v>663235</v>
      </c>
      <c r="S3343">
        <f>SUMIFS(COT!J:J,COT!$A:$A,YEAR(daily!$A3343),COT!$B:$B,WEEKNUM(daily!$A3343))</f>
        <v>931101</v>
      </c>
      <c r="T3343">
        <f>SUMIFS(COT!K:K,COT!$A:$A,YEAR(daily!$A3343),COT!$B:$B,WEEKNUM(daily!$A3343))</f>
        <v>92224</v>
      </c>
      <c r="U3343">
        <f>SUMIFS(COT!L:L,COT!$A:$A,YEAR(daily!$A3343),COT!$B:$B,WEEKNUM(daily!$A3343))</f>
        <v>94189</v>
      </c>
      <c r="V3343">
        <f>SUMIFS(COT!M:M,COT!$A:$A,YEAR(daily!$A3343),COT!$B:$B,WEEKNUM(daily!$A3343))</f>
        <v>126</v>
      </c>
      <c r="W3343">
        <f>SUMIFS(COT!N:N,COT!$A:$A,YEAR(daily!$A3343),COT!$B:$B,WEEKNUM(daily!$A3343))</f>
        <v>71</v>
      </c>
      <c r="X3343">
        <f>SUMIFS(COT!O:O,COT!$A:$A,YEAR(daily!$A3343),COT!$B:$B,WEEKNUM(daily!$A3343))</f>
        <v>152</v>
      </c>
      <c r="Y3343">
        <f>SUMIFS(COT!P:P,COT!$A:$A,YEAR(daily!$A3343),COT!$B:$B,WEEKNUM(daily!$A3343))</f>
        <v>87</v>
      </c>
      <c r="Z3343">
        <f>SUMIFS(COT!Q:Q,COT!$A:$A,YEAR(daily!$A3343),COT!$B:$B,WEEKNUM(daily!$A3343))</f>
        <v>106</v>
      </c>
      <c r="AA3343">
        <f>SUMIFS(Saudi!B:B,Saudi!$A:$A,YEAR(daily!$A3343))</f>
        <v>1156.3610000000001</v>
      </c>
      <c r="AB3343">
        <f>SUMIFS(Saudi!C:C,Saudi!$A:$A,YEAR(daily!$A3343))</f>
        <v>994.73400000000004</v>
      </c>
      <c r="AC3343">
        <f>SUMIFS(Saudi!F:F,Saudi!$A:$A,YEAR(daily!$A3343))</f>
        <v>4270920</v>
      </c>
      <c r="AD3343">
        <f>SUMIFS(Saudi!G:G,Saudi!$A:$A,YEAR(daily!$A3343))</f>
        <v>97.968799186701915</v>
      </c>
      <c r="AE3343">
        <f>SUMIFS(Saudi!H:H,Saudi!$A:$A,YEAR(daily!$A3343))</f>
        <v>418416903.82246894</v>
      </c>
      <c r="AF3343" s="5">
        <f t="shared" si="146"/>
        <v>6</v>
      </c>
      <c r="AG3343" s="5">
        <f t="shared" si="147"/>
        <v>2013</v>
      </c>
    </row>
    <row r="3344" spans="1:33">
      <c r="A3344" s="3">
        <v>41438</v>
      </c>
      <c r="B3344" s="1">
        <v>122048</v>
      </c>
      <c r="C3344" s="1">
        <v>229205</v>
      </c>
      <c r="D3344" s="1">
        <v>111272</v>
      </c>
      <c r="E3344" s="1">
        <v>96.69</v>
      </c>
      <c r="F3344" s="1">
        <v>96.95</v>
      </c>
      <c r="G3344" s="1">
        <v>96.66</v>
      </c>
      <c r="H3344" s="2">
        <v>54.1</v>
      </c>
      <c r="I3344" s="2">
        <v>30.9</v>
      </c>
      <c r="J3344" s="2">
        <v>91.2</v>
      </c>
      <c r="K3344" s="2">
        <v>91.5</v>
      </c>
      <c r="L3344">
        <f>SUMIFS(US!B:B,US!$D:$D,YEAR(daily!$A3344),US!$E:$E,MONTH(daily!$A3344))</f>
        <v>12115</v>
      </c>
      <c r="M3344">
        <f>SUMIFS(US!C:C,US!$D:$D,YEAR(daily!$A3344),US!$E:$E,MONTH(daily!$A3344))</f>
        <v>18806</v>
      </c>
      <c r="N3344">
        <f>SUMIFS(COT!E:E,COT!$A:$A,YEAR(daily!$A3344),COT!$B:$B,WEEKNUM(daily!$A3344))</f>
        <v>1815904</v>
      </c>
      <c r="O3344">
        <f>SUMIFS(COT!F:F,COT!$A:$A,YEAR(daily!$A3344),COT!$B:$B,WEEKNUM(daily!$A3344))</f>
        <v>389767</v>
      </c>
      <c r="P3344">
        <f>SUMIFS(COT!G:G,COT!$A:$A,YEAR(daily!$A3344),COT!$B:$B,WEEKNUM(daily!$A3344))</f>
        <v>119936</v>
      </c>
      <c r="Q3344">
        <f>SUMIFS(COT!H:H,COT!$A:$A,YEAR(daily!$A3344),COT!$B:$B,WEEKNUM(daily!$A3344))</f>
        <v>670678</v>
      </c>
      <c r="R3344">
        <f>SUMIFS(COT!I:I,COT!$A:$A,YEAR(daily!$A3344),COT!$B:$B,WEEKNUM(daily!$A3344))</f>
        <v>663235</v>
      </c>
      <c r="S3344">
        <f>SUMIFS(COT!J:J,COT!$A:$A,YEAR(daily!$A3344),COT!$B:$B,WEEKNUM(daily!$A3344))</f>
        <v>931101</v>
      </c>
      <c r="T3344">
        <f>SUMIFS(COT!K:K,COT!$A:$A,YEAR(daily!$A3344),COT!$B:$B,WEEKNUM(daily!$A3344))</f>
        <v>92224</v>
      </c>
      <c r="U3344">
        <f>SUMIFS(COT!L:L,COT!$A:$A,YEAR(daily!$A3344),COT!$B:$B,WEEKNUM(daily!$A3344))</f>
        <v>94189</v>
      </c>
      <c r="V3344">
        <f>SUMIFS(COT!M:M,COT!$A:$A,YEAR(daily!$A3344),COT!$B:$B,WEEKNUM(daily!$A3344))</f>
        <v>126</v>
      </c>
      <c r="W3344">
        <f>SUMIFS(COT!N:N,COT!$A:$A,YEAR(daily!$A3344),COT!$B:$B,WEEKNUM(daily!$A3344))</f>
        <v>71</v>
      </c>
      <c r="X3344">
        <f>SUMIFS(COT!O:O,COT!$A:$A,YEAR(daily!$A3344),COT!$B:$B,WEEKNUM(daily!$A3344))</f>
        <v>152</v>
      </c>
      <c r="Y3344">
        <f>SUMIFS(COT!P:P,COT!$A:$A,YEAR(daily!$A3344),COT!$B:$B,WEEKNUM(daily!$A3344))</f>
        <v>87</v>
      </c>
      <c r="Z3344">
        <f>SUMIFS(COT!Q:Q,COT!$A:$A,YEAR(daily!$A3344),COT!$B:$B,WEEKNUM(daily!$A3344))</f>
        <v>106</v>
      </c>
      <c r="AA3344">
        <f>SUMIFS(Saudi!B:B,Saudi!$A:$A,YEAR(daily!$A3344))</f>
        <v>1156.3610000000001</v>
      </c>
      <c r="AB3344">
        <f>SUMIFS(Saudi!C:C,Saudi!$A:$A,YEAR(daily!$A3344))</f>
        <v>994.73400000000004</v>
      </c>
      <c r="AC3344">
        <f>SUMIFS(Saudi!F:F,Saudi!$A:$A,YEAR(daily!$A3344))</f>
        <v>4270920</v>
      </c>
      <c r="AD3344">
        <f>SUMIFS(Saudi!G:G,Saudi!$A:$A,YEAR(daily!$A3344))</f>
        <v>97.968799186701915</v>
      </c>
      <c r="AE3344">
        <f>SUMIFS(Saudi!H:H,Saudi!$A:$A,YEAR(daily!$A3344))</f>
        <v>418416903.82246894</v>
      </c>
      <c r="AF3344" s="5">
        <f t="shared" si="146"/>
        <v>6</v>
      </c>
      <c r="AG3344" s="5">
        <f t="shared" si="147"/>
        <v>2013</v>
      </c>
    </row>
    <row r="3345" spans="1:33">
      <c r="A3345" s="3">
        <v>41439</v>
      </c>
      <c r="B3345" s="1">
        <v>108363</v>
      </c>
      <c r="C3345" s="1">
        <v>237618</v>
      </c>
      <c r="D3345" s="1">
        <v>112667</v>
      </c>
      <c r="E3345" s="1">
        <v>97.85</v>
      </c>
      <c r="F3345" s="1">
        <v>98.11</v>
      </c>
      <c r="G3345" s="1">
        <v>97.82</v>
      </c>
      <c r="H3345" s="2">
        <v>54.1</v>
      </c>
      <c r="I3345" s="2">
        <v>30.9</v>
      </c>
      <c r="J3345" s="2">
        <v>91.2</v>
      </c>
      <c r="K3345" s="2">
        <v>91.5</v>
      </c>
      <c r="L3345">
        <f>SUMIFS(US!B:B,US!$D:$D,YEAR(daily!$A3345),US!$E:$E,MONTH(daily!$A3345))</f>
        <v>12115</v>
      </c>
      <c r="M3345">
        <f>SUMIFS(US!C:C,US!$D:$D,YEAR(daily!$A3345),US!$E:$E,MONTH(daily!$A3345))</f>
        <v>18806</v>
      </c>
      <c r="N3345">
        <f>SUMIFS(COT!E:E,COT!$A:$A,YEAR(daily!$A3345),COT!$B:$B,WEEKNUM(daily!$A3345))</f>
        <v>1815904</v>
      </c>
      <c r="O3345">
        <f>SUMIFS(COT!F:F,COT!$A:$A,YEAR(daily!$A3345),COT!$B:$B,WEEKNUM(daily!$A3345))</f>
        <v>389767</v>
      </c>
      <c r="P3345">
        <f>SUMIFS(COT!G:G,COT!$A:$A,YEAR(daily!$A3345),COT!$B:$B,WEEKNUM(daily!$A3345))</f>
        <v>119936</v>
      </c>
      <c r="Q3345">
        <f>SUMIFS(COT!H:H,COT!$A:$A,YEAR(daily!$A3345),COT!$B:$B,WEEKNUM(daily!$A3345))</f>
        <v>670678</v>
      </c>
      <c r="R3345">
        <f>SUMIFS(COT!I:I,COT!$A:$A,YEAR(daily!$A3345),COT!$B:$B,WEEKNUM(daily!$A3345))</f>
        <v>663235</v>
      </c>
      <c r="S3345">
        <f>SUMIFS(COT!J:J,COT!$A:$A,YEAR(daily!$A3345),COT!$B:$B,WEEKNUM(daily!$A3345))</f>
        <v>931101</v>
      </c>
      <c r="T3345">
        <f>SUMIFS(COT!K:K,COT!$A:$A,YEAR(daily!$A3345),COT!$B:$B,WEEKNUM(daily!$A3345))</f>
        <v>92224</v>
      </c>
      <c r="U3345">
        <f>SUMIFS(COT!L:L,COT!$A:$A,YEAR(daily!$A3345),COT!$B:$B,WEEKNUM(daily!$A3345))</f>
        <v>94189</v>
      </c>
      <c r="V3345">
        <f>SUMIFS(COT!M:M,COT!$A:$A,YEAR(daily!$A3345),COT!$B:$B,WEEKNUM(daily!$A3345))</f>
        <v>126</v>
      </c>
      <c r="W3345">
        <f>SUMIFS(COT!N:N,COT!$A:$A,YEAR(daily!$A3345),COT!$B:$B,WEEKNUM(daily!$A3345))</f>
        <v>71</v>
      </c>
      <c r="X3345">
        <f>SUMIFS(COT!O:O,COT!$A:$A,YEAR(daily!$A3345),COT!$B:$B,WEEKNUM(daily!$A3345))</f>
        <v>152</v>
      </c>
      <c r="Y3345">
        <f>SUMIFS(COT!P:P,COT!$A:$A,YEAR(daily!$A3345),COT!$B:$B,WEEKNUM(daily!$A3345))</f>
        <v>87</v>
      </c>
      <c r="Z3345">
        <f>SUMIFS(COT!Q:Q,COT!$A:$A,YEAR(daily!$A3345),COT!$B:$B,WEEKNUM(daily!$A3345))</f>
        <v>106</v>
      </c>
      <c r="AA3345">
        <f>SUMIFS(Saudi!B:B,Saudi!$A:$A,YEAR(daily!$A3345))</f>
        <v>1156.3610000000001</v>
      </c>
      <c r="AB3345">
        <f>SUMIFS(Saudi!C:C,Saudi!$A:$A,YEAR(daily!$A3345))</f>
        <v>994.73400000000004</v>
      </c>
      <c r="AC3345">
        <f>SUMIFS(Saudi!F:F,Saudi!$A:$A,YEAR(daily!$A3345))</f>
        <v>4270920</v>
      </c>
      <c r="AD3345">
        <f>SUMIFS(Saudi!G:G,Saudi!$A:$A,YEAR(daily!$A3345))</f>
        <v>97.968799186701915</v>
      </c>
      <c r="AE3345">
        <f>SUMIFS(Saudi!H:H,Saudi!$A:$A,YEAR(daily!$A3345))</f>
        <v>418416903.82246894</v>
      </c>
      <c r="AF3345" s="5">
        <f t="shared" si="146"/>
        <v>6</v>
      </c>
      <c r="AG3345" s="5">
        <f t="shared" si="147"/>
        <v>2013</v>
      </c>
    </row>
    <row r="3346" spans="1:33">
      <c r="A3346" s="3">
        <v>41442</v>
      </c>
      <c r="B3346" s="1">
        <v>74667</v>
      </c>
      <c r="C3346" s="1">
        <v>244006</v>
      </c>
      <c r="D3346" s="1">
        <v>111586</v>
      </c>
      <c r="E3346" s="1">
        <v>97.77</v>
      </c>
      <c r="F3346" s="1">
        <v>98.11</v>
      </c>
      <c r="G3346" s="1">
        <v>97.87</v>
      </c>
      <c r="H3346" s="2">
        <v>54.1</v>
      </c>
      <c r="I3346" s="2">
        <v>30.9</v>
      </c>
      <c r="J3346" s="2">
        <v>91.2</v>
      </c>
      <c r="K3346" s="2">
        <v>91.5</v>
      </c>
      <c r="L3346">
        <f>SUMIFS(US!B:B,US!$D:$D,YEAR(daily!$A3346),US!$E:$E,MONTH(daily!$A3346))</f>
        <v>12115</v>
      </c>
      <c r="M3346">
        <f>SUMIFS(US!C:C,US!$D:$D,YEAR(daily!$A3346),US!$E:$E,MONTH(daily!$A3346))</f>
        <v>18806</v>
      </c>
      <c r="N3346">
        <f>SUMIFS(COT!E:E,COT!$A:$A,YEAR(daily!$A3346),COT!$B:$B,WEEKNUM(daily!$A3346))</f>
        <v>1868964</v>
      </c>
      <c r="O3346">
        <f>SUMIFS(COT!F:F,COT!$A:$A,YEAR(daily!$A3346),COT!$B:$B,WEEKNUM(daily!$A3346))</f>
        <v>411697</v>
      </c>
      <c r="P3346">
        <f>SUMIFS(COT!G:G,COT!$A:$A,YEAR(daily!$A3346),COT!$B:$B,WEEKNUM(daily!$A3346))</f>
        <v>112962</v>
      </c>
      <c r="Q3346">
        <f>SUMIFS(COT!H:H,COT!$A:$A,YEAR(daily!$A3346),COT!$B:$B,WEEKNUM(daily!$A3346))</f>
        <v>689453</v>
      </c>
      <c r="R3346">
        <f>SUMIFS(COT!I:I,COT!$A:$A,YEAR(daily!$A3346),COT!$B:$B,WEEKNUM(daily!$A3346))</f>
        <v>672143</v>
      </c>
      <c r="S3346">
        <f>SUMIFS(COT!J:J,COT!$A:$A,YEAR(daily!$A3346),COT!$B:$B,WEEKNUM(daily!$A3346))</f>
        <v>966572</v>
      </c>
      <c r="T3346">
        <f>SUMIFS(COT!K:K,COT!$A:$A,YEAR(daily!$A3346),COT!$B:$B,WEEKNUM(daily!$A3346))</f>
        <v>95671</v>
      </c>
      <c r="U3346">
        <f>SUMIFS(COT!L:L,COT!$A:$A,YEAR(daily!$A3346),COT!$B:$B,WEEKNUM(daily!$A3346))</f>
        <v>99977</v>
      </c>
      <c r="V3346">
        <f>SUMIFS(COT!M:M,COT!$A:$A,YEAR(daily!$A3346),COT!$B:$B,WEEKNUM(daily!$A3346))</f>
        <v>124</v>
      </c>
      <c r="W3346">
        <f>SUMIFS(COT!N:N,COT!$A:$A,YEAR(daily!$A3346),COT!$B:$B,WEEKNUM(daily!$A3346))</f>
        <v>74</v>
      </c>
      <c r="X3346">
        <f>SUMIFS(COT!O:O,COT!$A:$A,YEAR(daily!$A3346),COT!$B:$B,WEEKNUM(daily!$A3346))</f>
        <v>150</v>
      </c>
      <c r="Y3346">
        <f>SUMIFS(COT!P:P,COT!$A:$A,YEAR(daily!$A3346),COT!$B:$B,WEEKNUM(daily!$A3346))</f>
        <v>88</v>
      </c>
      <c r="Z3346">
        <f>SUMIFS(COT!Q:Q,COT!$A:$A,YEAR(daily!$A3346),COT!$B:$B,WEEKNUM(daily!$A3346))</f>
        <v>107</v>
      </c>
      <c r="AA3346">
        <f>SUMIFS(Saudi!B:B,Saudi!$A:$A,YEAR(daily!$A3346))</f>
        <v>1156.3610000000001</v>
      </c>
      <c r="AB3346">
        <f>SUMIFS(Saudi!C:C,Saudi!$A:$A,YEAR(daily!$A3346))</f>
        <v>994.73400000000004</v>
      </c>
      <c r="AC3346">
        <f>SUMIFS(Saudi!F:F,Saudi!$A:$A,YEAR(daily!$A3346))</f>
        <v>4270920</v>
      </c>
      <c r="AD3346">
        <f>SUMIFS(Saudi!G:G,Saudi!$A:$A,YEAR(daily!$A3346))</f>
        <v>97.968799186701915</v>
      </c>
      <c r="AE3346">
        <f>SUMIFS(Saudi!H:H,Saudi!$A:$A,YEAR(daily!$A3346))</f>
        <v>418416903.82246894</v>
      </c>
      <c r="AF3346" s="5">
        <f t="shared" si="146"/>
        <v>6</v>
      </c>
      <c r="AG3346" s="5">
        <f t="shared" si="147"/>
        <v>2013</v>
      </c>
    </row>
    <row r="3347" spans="1:33">
      <c r="A3347" s="3">
        <v>41443</v>
      </c>
      <c r="B3347" s="1">
        <v>51367</v>
      </c>
      <c r="C3347" s="1">
        <v>245655</v>
      </c>
      <c r="D3347" s="1">
        <v>113780</v>
      </c>
      <c r="E3347" s="1">
        <v>98.44</v>
      </c>
      <c r="F3347" s="1">
        <v>98.72</v>
      </c>
      <c r="G3347" s="1">
        <v>98.43</v>
      </c>
      <c r="H3347" s="2">
        <v>54.1</v>
      </c>
      <c r="I3347" s="2">
        <v>30.9</v>
      </c>
      <c r="J3347" s="2">
        <v>91.2</v>
      </c>
      <c r="K3347" s="2">
        <v>91.5</v>
      </c>
      <c r="L3347">
        <f>SUMIFS(US!B:B,US!$D:$D,YEAR(daily!$A3347),US!$E:$E,MONTH(daily!$A3347))</f>
        <v>12115</v>
      </c>
      <c r="M3347">
        <f>SUMIFS(US!C:C,US!$D:$D,YEAR(daily!$A3347),US!$E:$E,MONTH(daily!$A3347))</f>
        <v>18806</v>
      </c>
      <c r="N3347">
        <f>SUMIFS(COT!E:E,COT!$A:$A,YEAR(daily!$A3347),COT!$B:$B,WEEKNUM(daily!$A3347))</f>
        <v>1868964</v>
      </c>
      <c r="O3347">
        <f>SUMIFS(COT!F:F,COT!$A:$A,YEAR(daily!$A3347),COT!$B:$B,WEEKNUM(daily!$A3347))</f>
        <v>411697</v>
      </c>
      <c r="P3347">
        <f>SUMIFS(COT!G:G,COT!$A:$A,YEAR(daily!$A3347),COT!$B:$B,WEEKNUM(daily!$A3347))</f>
        <v>112962</v>
      </c>
      <c r="Q3347">
        <f>SUMIFS(COT!H:H,COT!$A:$A,YEAR(daily!$A3347),COT!$B:$B,WEEKNUM(daily!$A3347))</f>
        <v>689453</v>
      </c>
      <c r="R3347">
        <f>SUMIFS(COT!I:I,COT!$A:$A,YEAR(daily!$A3347),COT!$B:$B,WEEKNUM(daily!$A3347))</f>
        <v>672143</v>
      </c>
      <c r="S3347">
        <f>SUMIFS(COT!J:J,COT!$A:$A,YEAR(daily!$A3347),COT!$B:$B,WEEKNUM(daily!$A3347))</f>
        <v>966572</v>
      </c>
      <c r="T3347">
        <f>SUMIFS(COT!K:K,COT!$A:$A,YEAR(daily!$A3347),COT!$B:$B,WEEKNUM(daily!$A3347))</f>
        <v>95671</v>
      </c>
      <c r="U3347">
        <f>SUMIFS(COT!L:L,COT!$A:$A,YEAR(daily!$A3347),COT!$B:$B,WEEKNUM(daily!$A3347))</f>
        <v>99977</v>
      </c>
      <c r="V3347">
        <f>SUMIFS(COT!M:M,COT!$A:$A,YEAR(daily!$A3347),COT!$B:$B,WEEKNUM(daily!$A3347))</f>
        <v>124</v>
      </c>
      <c r="W3347">
        <f>SUMIFS(COT!N:N,COT!$A:$A,YEAR(daily!$A3347),COT!$B:$B,WEEKNUM(daily!$A3347))</f>
        <v>74</v>
      </c>
      <c r="X3347">
        <f>SUMIFS(COT!O:O,COT!$A:$A,YEAR(daily!$A3347),COT!$B:$B,WEEKNUM(daily!$A3347))</f>
        <v>150</v>
      </c>
      <c r="Y3347">
        <f>SUMIFS(COT!P:P,COT!$A:$A,YEAR(daily!$A3347),COT!$B:$B,WEEKNUM(daily!$A3347))</f>
        <v>88</v>
      </c>
      <c r="Z3347">
        <f>SUMIFS(COT!Q:Q,COT!$A:$A,YEAR(daily!$A3347),COT!$B:$B,WEEKNUM(daily!$A3347))</f>
        <v>107</v>
      </c>
      <c r="AA3347">
        <f>SUMIFS(Saudi!B:B,Saudi!$A:$A,YEAR(daily!$A3347))</f>
        <v>1156.3610000000001</v>
      </c>
      <c r="AB3347">
        <f>SUMIFS(Saudi!C:C,Saudi!$A:$A,YEAR(daily!$A3347))</f>
        <v>994.73400000000004</v>
      </c>
      <c r="AC3347">
        <f>SUMIFS(Saudi!F:F,Saudi!$A:$A,YEAR(daily!$A3347))</f>
        <v>4270920</v>
      </c>
      <c r="AD3347">
        <f>SUMIFS(Saudi!G:G,Saudi!$A:$A,YEAR(daily!$A3347))</f>
        <v>97.968799186701915</v>
      </c>
      <c r="AE3347">
        <f>SUMIFS(Saudi!H:H,Saudi!$A:$A,YEAR(daily!$A3347))</f>
        <v>418416903.82246894</v>
      </c>
      <c r="AF3347" s="5">
        <f t="shared" si="146"/>
        <v>6</v>
      </c>
      <c r="AG3347" s="5">
        <f t="shared" si="147"/>
        <v>2013</v>
      </c>
    </row>
    <row r="3348" spans="1:33">
      <c r="A3348" s="3">
        <v>41444</v>
      </c>
      <c r="B3348" s="1">
        <v>17879</v>
      </c>
      <c r="C3348" s="1">
        <v>247551</v>
      </c>
      <c r="D3348" s="1">
        <v>111428</v>
      </c>
      <c r="E3348" s="1">
        <v>98.24</v>
      </c>
      <c r="F3348" s="1">
        <v>98.55</v>
      </c>
      <c r="G3348" s="1">
        <v>98.31</v>
      </c>
      <c r="H3348" s="2">
        <v>54.1</v>
      </c>
      <c r="I3348" s="2">
        <v>30.9</v>
      </c>
      <c r="J3348" s="2">
        <v>91.2</v>
      </c>
      <c r="K3348" s="2">
        <v>91.5</v>
      </c>
      <c r="L3348">
        <f>SUMIFS(US!B:B,US!$D:$D,YEAR(daily!$A3348),US!$E:$E,MONTH(daily!$A3348))</f>
        <v>12115</v>
      </c>
      <c r="M3348">
        <f>SUMIFS(US!C:C,US!$D:$D,YEAR(daily!$A3348),US!$E:$E,MONTH(daily!$A3348))</f>
        <v>18806</v>
      </c>
      <c r="N3348">
        <f>SUMIFS(COT!E:E,COT!$A:$A,YEAR(daily!$A3348),COT!$B:$B,WEEKNUM(daily!$A3348))</f>
        <v>1868964</v>
      </c>
      <c r="O3348">
        <f>SUMIFS(COT!F:F,COT!$A:$A,YEAR(daily!$A3348),COT!$B:$B,WEEKNUM(daily!$A3348))</f>
        <v>411697</v>
      </c>
      <c r="P3348">
        <f>SUMIFS(COT!G:G,COT!$A:$A,YEAR(daily!$A3348),COT!$B:$B,WEEKNUM(daily!$A3348))</f>
        <v>112962</v>
      </c>
      <c r="Q3348">
        <f>SUMIFS(COT!H:H,COT!$A:$A,YEAR(daily!$A3348),COT!$B:$B,WEEKNUM(daily!$A3348))</f>
        <v>689453</v>
      </c>
      <c r="R3348">
        <f>SUMIFS(COT!I:I,COT!$A:$A,YEAR(daily!$A3348),COT!$B:$B,WEEKNUM(daily!$A3348))</f>
        <v>672143</v>
      </c>
      <c r="S3348">
        <f>SUMIFS(COT!J:J,COT!$A:$A,YEAR(daily!$A3348),COT!$B:$B,WEEKNUM(daily!$A3348))</f>
        <v>966572</v>
      </c>
      <c r="T3348">
        <f>SUMIFS(COT!K:K,COT!$A:$A,YEAR(daily!$A3348),COT!$B:$B,WEEKNUM(daily!$A3348))</f>
        <v>95671</v>
      </c>
      <c r="U3348">
        <f>SUMIFS(COT!L:L,COT!$A:$A,YEAR(daily!$A3348),COT!$B:$B,WEEKNUM(daily!$A3348))</f>
        <v>99977</v>
      </c>
      <c r="V3348">
        <f>SUMIFS(COT!M:M,COT!$A:$A,YEAR(daily!$A3348),COT!$B:$B,WEEKNUM(daily!$A3348))</f>
        <v>124</v>
      </c>
      <c r="W3348">
        <f>SUMIFS(COT!N:N,COT!$A:$A,YEAR(daily!$A3348),COT!$B:$B,WEEKNUM(daily!$A3348))</f>
        <v>74</v>
      </c>
      <c r="X3348">
        <f>SUMIFS(COT!O:O,COT!$A:$A,YEAR(daily!$A3348),COT!$B:$B,WEEKNUM(daily!$A3348))</f>
        <v>150</v>
      </c>
      <c r="Y3348">
        <f>SUMIFS(COT!P:P,COT!$A:$A,YEAR(daily!$A3348),COT!$B:$B,WEEKNUM(daily!$A3348))</f>
        <v>88</v>
      </c>
      <c r="Z3348">
        <f>SUMIFS(COT!Q:Q,COT!$A:$A,YEAR(daily!$A3348),COT!$B:$B,WEEKNUM(daily!$A3348))</f>
        <v>107</v>
      </c>
      <c r="AA3348">
        <f>SUMIFS(Saudi!B:B,Saudi!$A:$A,YEAR(daily!$A3348))</f>
        <v>1156.3610000000001</v>
      </c>
      <c r="AB3348">
        <f>SUMIFS(Saudi!C:C,Saudi!$A:$A,YEAR(daily!$A3348))</f>
        <v>994.73400000000004</v>
      </c>
      <c r="AC3348">
        <f>SUMIFS(Saudi!F:F,Saudi!$A:$A,YEAR(daily!$A3348))</f>
        <v>4270920</v>
      </c>
      <c r="AD3348">
        <f>SUMIFS(Saudi!G:G,Saudi!$A:$A,YEAR(daily!$A3348))</f>
        <v>97.968799186701915</v>
      </c>
      <c r="AE3348">
        <f>SUMIFS(Saudi!H:H,Saudi!$A:$A,YEAR(daily!$A3348))</f>
        <v>418416903.82246894</v>
      </c>
      <c r="AF3348" s="5">
        <f t="shared" si="146"/>
        <v>6</v>
      </c>
      <c r="AG3348" s="5">
        <f t="shared" si="147"/>
        <v>2013</v>
      </c>
    </row>
    <row r="3349" spans="1:33">
      <c r="A3349" s="3">
        <v>41445</v>
      </c>
      <c r="B3349" s="1">
        <v>4063</v>
      </c>
      <c r="C3349" s="1">
        <v>248311</v>
      </c>
      <c r="D3349" s="1">
        <v>111529</v>
      </c>
      <c r="E3349" s="1">
        <v>95.4</v>
      </c>
      <c r="F3349" s="1">
        <v>95.15</v>
      </c>
      <c r="G3349" s="1">
        <v>94.84</v>
      </c>
      <c r="H3349" s="2">
        <v>54.1</v>
      </c>
      <c r="I3349" s="2">
        <v>30.9</v>
      </c>
      <c r="J3349" s="2">
        <v>91.2</v>
      </c>
      <c r="K3349" s="2">
        <v>91.5</v>
      </c>
      <c r="L3349">
        <f>SUMIFS(US!B:B,US!$D:$D,YEAR(daily!$A3349),US!$E:$E,MONTH(daily!$A3349))</f>
        <v>12115</v>
      </c>
      <c r="M3349">
        <f>SUMIFS(US!C:C,US!$D:$D,YEAR(daily!$A3349),US!$E:$E,MONTH(daily!$A3349))</f>
        <v>18806</v>
      </c>
      <c r="N3349">
        <f>SUMIFS(COT!E:E,COT!$A:$A,YEAR(daily!$A3349),COT!$B:$B,WEEKNUM(daily!$A3349))</f>
        <v>1868964</v>
      </c>
      <c r="O3349">
        <f>SUMIFS(COT!F:F,COT!$A:$A,YEAR(daily!$A3349),COT!$B:$B,WEEKNUM(daily!$A3349))</f>
        <v>411697</v>
      </c>
      <c r="P3349">
        <f>SUMIFS(COT!G:G,COT!$A:$A,YEAR(daily!$A3349),COT!$B:$B,WEEKNUM(daily!$A3349))</f>
        <v>112962</v>
      </c>
      <c r="Q3349">
        <f>SUMIFS(COT!H:H,COT!$A:$A,YEAR(daily!$A3349),COT!$B:$B,WEEKNUM(daily!$A3349))</f>
        <v>689453</v>
      </c>
      <c r="R3349">
        <f>SUMIFS(COT!I:I,COT!$A:$A,YEAR(daily!$A3349),COT!$B:$B,WEEKNUM(daily!$A3349))</f>
        <v>672143</v>
      </c>
      <c r="S3349">
        <f>SUMIFS(COT!J:J,COT!$A:$A,YEAR(daily!$A3349),COT!$B:$B,WEEKNUM(daily!$A3349))</f>
        <v>966572</v>
      </c>
      <c r="T3349">
        <f>SUMIFS(COT!K:K,COT!$A:$A,YEAR(daily!$A3349),COT!$B:$B,WEEKNUM(daily!$A3349))</f>
        <v>95671</v>
      </c>
      <c r="U3349">
        <f>SUMIFS(COT!L:L,COT!$A:$A,YEAR(daily!$A3349),COT!$B:$B,WEEKNUM(daily!$A3349))</f>
        <v>99977</v>
      </c>
      <c r="V3349">
        <f>SUMIFS(COT!M:M,COT!$A:$A,YEAR(daily!$A3349),COT!$B:$B,WEEKNUM(daily!$A3349))</f>
        <v>124</v>
      </c>
      <c r="W3349">
        <f>SUMIFS(COT!N:N,COT!$A:$A,YEAR(daily!$A3349),COT!$B:$B,WEEKNUM(daily!$A3349))</f>
        <v>74</v>
      </c>
      <c r="X3349">
        <f>SUMIFS(COT!O:O,COT!$A:$A,YEAR(daily!$A3349),COT!$B:$B,WEEKNUM(daily!$A3349))</f>
        <v>150</v>
      </c>
      <c r="Y3349">
        <f>SUMIFS(COT!P:P,COT!$A:$A,YEAR(daily!$A3349),COT!$B:$B,WEEKNUM(daily!$A3349))</f>
        <v>88</v>
      </c>
      <c r="Z3349">
        <f>SUMIFS(COT!Q:Q,COT!$A:$A,YEAR(daily!$A3349),COT!$B:$B,WEEKNUM(daily!$A3349))</f>
        <v>107</v>
      </c>
      <c r="AA3349">
        <f>SUMIFS(Saudi!B:B,Saudi!$A:$A,YEAR(daily!$A3349))</f>
        <v>1156.3610000000001</v>
      </c>
      <c r="AB3349">
        <f>SUMIFS(Saudi!C:C,Saudi!$A:$A,YEAR(daily!$A3349))</f>
        <v>994.73400000000004</v>
      </c>
      <c r="AC3349">
        <f>SUMIFS(Saudi!F:F,Saudi!$A:$A,YEAR(daily!$A3349))</f>
        <v>4270920</v>
      </c>
      <c r="AD3349">
        <f>SUMIFS(Saudi!G:G,Saudi!$A:$A,YEAR(daily!$A3349))</f>
        <v>97.968799186701915</v>
      </c>
      <c r="AE3349">
        <f>SUMIFS(Saudi!H:H,Saudi!$A:$A,YEAR(daily!$A3349))</f>
        <v>418416903.82246894</v>
      </c>
      <c r="AF3349" s="5">
        <f t="shared" si="146"/>
        <v>6</v>
      </c>
      <c r="AG3349" s="5">
        <f t="shared" si="147"/>
        <v>2013</v>
      </c>
    </row>
    <row r="3350" spans="1:33">
      <c r="A3350" s="3">
        <v>41446</v>
      </c>
      <c r="B3350" s="1">
        <v>281342</v>
      </c>
      <c r="C3350" s="1">
        <v>113659</v>
      </c>
      <c r="D3350" s="1">
        <v>73252</v>
      </c>
      <c r="E3350" s="1">
        <v>93.69</v>
      </c>
      <c r="F3350" s="1">
        <v>93.28</v>
      </c>
      <c r="G3350" s="1">
        <v>92.74</v>
      </c>
      <c r="H3350" s="2">
        <v>54.1</v>
      </c>
      <c r="I3350" s="2">
        <v>30.9</v>
      </c>
      <c r="J3350" s="2">
        <v>91.2</v>
      </c>
      <c r="K3350" s="2">
        <v>91.5</v>
      </c>
      <c r="L3350">
        <f>SUMIFS(US!B:B,US!$D:$D,YEAR(daily!$A3350),US!$E:$E,MONTH(daily!$A3350))</f>
        <v>12115</v>
      </c>
      <c r="M3350">
        <f>SUMIFS(US!C:C,US!$D:$D,YEAR(daily!$A3350),US!$E:$E,MONTH(daily!$A3350))</f>
        <v>18806</v>
      </c>
      <c r="N3350">
        <f>SUMIFS(COT!E:E,COT!$A:$A,YEAR(daily!$A3350),COT!$B:$B,WEEKNUM(daily!$A3350))</f>
        <v>1868964</v>
      </c>
      <c r="O3350">
        <f>SUMIFS(COT!F:F,COT!$A:$A,YEAR(daily!$A3350),COT!$B:$B,WEEKNUM(daily!$A3350))</f>
        <v>411697</v>
      </c>
      <c r="P3350">
        <f>SUMIFS(COT!G:G,COT!$A:$A,YEAR(daily!$A3350),COT!$B:$B,WEEKNUM(daily!$A3350))</f>
        <v>112962</v>
      </c>
      <c r="Q3350">
        <f>SUMIFS(COT!H:H,COT!$A:$A,YEAR(daily!$A3350),COT!$B:$B,WEEKNUM(daily!$A3350))</f>
        <v>689453</v>
      </c>
      <c r="R3350">
        <f>SUMIFS(COT!I:I,COT!$A:$A,YEAR(daily!$A3350),COT!$B:$B,WEEKNUM(daily!$A3350))</f>
        <v>672143</v>
      </c>
      <c r="S3350">
        <f>SUMIFS(COT!J:J,COT!$A:$A,YEAR(daily!$A3350),COT!$B:$B,WEEKNUM(daily!$A3350))</f>
        <v>966572</v>
      </c>
      <c r="T3350">
        <f>SUMIFS(COT!K:K,COT!$A:$A,YEAR(daily!$A3350),COT!$B:$B,WEEKNUM(daily!$A3350))</f>
        <v>95671</v>
      </c>
      <c r="U3350">
        <f>SUMIFS(COT!L:L,COT!$A:$A,YEAR(daily!$A3350),COT!$B:$B,WEEKNUM(daily!$A3350))</f>
        <v>99977</v>
      </c>
      <c r="V3350">
        <f>SUMIFS(COT!M:M,COT!$A:$A,YEAR(daily!$A3350),COT!$B:$B,WEEKNUM(daily!$A3350))</f>
        <v>124</v>
      </c>
      <c r="W3350">
        <f>SUMIFS(COT!N:N,COT!$A:$A,YEAR(daily!$A3350),COT!$B:$B,WEEKNUM(daily!$A3350))</f>
        <v>74</v>
      </c>
      <c r="X3350">
        <f>SUMIFS(COT!O:O,COT!$A:$A,YEAR(daily!$A3350),COT!$B:$B,WEEKNUM(daily!$A3350))</f>
        <v>150</v>
      </c>
      <c r="Y3350">
        <f>SUMIFS(COT!P:P,COT!$A:$A,YEAR(daily!$A3350),COT!$B:$B,WEEKNUM(daily!$A3350))</f>
        <v>88</v>
      </c>
      <c r="Z3350">
        <f>SUMIFS(COT!Q:Q,COT!$A:$A,YEAR(daily!$A3350),COT!$B:$B,WEEKNUM(daily!$A3350))</f>
        <v>107</v>
      </c>
      <c r="AA3350">
        <f>SUMIFS(Saudi!B:B,Saudi!$A:$A,YEAR(daily!$A3350))</f>
        <v>1156.3610000000001</v>
      </c>
      <c r="AB3350">
        <f>SUMIFS(Saudi!C:C,Saudi!$A:$A,YEAR(daily!$A3350))</f>
        <v>994.73400000000004</v>
      </c>
      <c r="AC3350">
        <f>SUMIFS(Saudi!F:F,Saudi!$A:$A,YEAR(daily!$A3350))</f>
        <v>4270920</v>
      </c>
      <c r="AD3350">
        <f>SUMIFS(Saudi!G:G,Saudi!$A:$A,YEAR(daily!$A3350))</f>
        <v>97.968799186701915</v>
      </c>
      <c r="AE3350">
        <f>SUMIFS(Saudi!H:H,Saudi!$A:$A,YEAR(daily!$A3350))</f>
        <v>418416903.82246894</v>
      </c>
      <c r="AF3350" s="5">
        <f t="shared" si="146"/>
        <v>6</v>
      </c>
      <c r="AG3350" s="5">
        <f t="shared" si="147"/>
        <v>2013</v>
      </c>
    </row>
    <row r="3351" spans="1:33">
      <c r="A3351" s="3">
        <v>41449</v>
      </c>
      <c r="B3351" s="1">
        <v>278135</v>
      </c>
      <c r="C3351" s="1">
        <v>118491</v>
      </c>
      <c r="D3351" s="1">
        <v>73526</v>
      </c>
      <c r="E3351" s="1">
        <v>95.18</v>
      </c>
      <c r="F3351" s="1">
        <v>94.56</v>
      </c>
      <c r="G3351" s="1">
        <v>93.91</v>
      </c>
      <c r="H3351" s="2">
        <v>54.1</v>
      </c>
      <c r="I3351" s="2">
        <v>30.9</v>
      </c>
      <c r="J3351" s="2">
        <v>91.2</v>
      </c>
      <c r="K3351" s="2">
        <v>91.5</v>
      </c>
      <c r="L3351">
        <f>SUMIFS(US!B:B,US!$D:$D,YEAR(daily!$A3351),US!$E:$E,MONTH(daily!$A3351))</f>
        <v>12115</v>
      </c>
      <c r="M3351">
        <f>SUMIFS(US!C:C,US!$D:$D,YEAR(daily!$A3351),US!$E:$E,MONTH(daily!$A3351))</f>
        <v>18806</v>
      </c>
      <c r="N3351">
        <f>SUMIFS(COT!E:E,COT!$A:$A,YEAR(daily!$A3351),COT!$B:$B,WEEKNUM(daily!$A3351))</f>
        <v>1809371</v>
      </c>
      <c r="O3351">
        <f>SUMIFS(COT!F:F,COT!$A:$A,YEAR(daily!$A3351),COT!$B:$B,WEEKNUM(daily!$A3351))</f>
        <v>387757</v>
      </c>
      <c r="P3351">
        <f>SUMIFS(COT!G:G,COT!$A:$A,YEAR(daily!$A3351),COT!$B:$B,WEEKNUM(daily!$A3351))</f>
        <v>113283</v>
      </c>
      <c r="Q3351">
        <f>SUMIFS(COT!H:H,COT!$A:$A,YEAR(daily!$A3351),COT!$B:$B,WEEKNUM(daily!$A3351))</f>
        <v>645066</v>
      </c>
      <c r="R3351">
        <f>SUMIFS(COT!I:I,COT!$A:$A,YEAR(daily!$A3351),COT!$B:$B,WEEKNUM(daily!$A3351))</f>
        <v>686619</v>
      </c>
      <c r="S3351">
        <f>SUMIFS(COT!J:J,COT!$A:$A,YEAR(daily!$A3351),COT!$B:$B,WEEKNUM(daily!$A3351))</f>
        <v>961205</v>
      </c>
      <c r="T3351">
        <f>SUMIFS(COT!K:K,COT!$A:$A,YEAR(daily!$A3351),COT!$B:$B,WEEKNUM(daily!$A3351))</f>
        <v>89929</v>
      </c>
      <c r="U3351">
        <f>SUMIFS(COT!L:L,COT!$A:$A,YEAR(daily!$A3351),COT!$B:$B,WEEKNUM(daily!$A3351))</f>
        <v>89817</v>
      </c>
      <c r="V3351">
        <f>SUMIFS(COT!M:M,COT!$A:$A,YEAR(daily!$A3351),COT!$B:$B,WEEKNUM(daily!$A3351))</f>
        <v>108</v>
      </c>
      <c r="W3351">
        <f>SUMIFS(COT!N:N,COT!$A:$A,YEAR(daily!$A3351),COT!$B:$B,WEEKNUM(daily!$A3351))</f>
        <v>73</v>
      </c>
      <c r="X3351">
        <f>SUMIFS(COT!O:O,COT!$A:$A,YEAR(daily!$A3351),COT!$B:$B,WEEKNUM(daily!$A3351))</f>
        <v>138</v>
      </c>
      <c r="Y3351">
        <f>SUMIFS(COT!P:P,COT!$A:$A,YEAR(daily!$A3351),COT!$B:$B,WEEKNUM(daily!$A3351))</f>
        <v>86</v>
      </c>
      <c r="Z3351">
        <f>SUMIFS(COT!Q:Q,COT!$A:$A,YEAR(daily!$A3351),COT!$B:$B,WEEKNUM(daily!$A3351))</f>
        <v>108</v>
      </c>
      <c r="AA3351">
        <f>SUMIFS(Saudi!B:B,Saudi!$A:$A,YEAR(daily!$A3351))</f>
        <v>1156.3610000000001</v>
      </c>
      <c r="AB3351">
        <f>SUMIFS(Saudi!C:C,Saudi!$A:$A,YEAR(daily!$A3351))</f>
        <v>994.73400000000004</v>
      </c>
      <c r="AC3351">
        <f>SUMIFS(Saudi!F:F,Saudi!$A:$A,YEAR(daily!$A3351))</f>
        <v>4270920</v>
      </c>
      <c r="AD3351">
        <f>SUMIFS(Saudi!G:G,Saudi!$A:$A,YEAR(daily!$A3351))</f>
        <v>97.968799186701915</v>
      </c>
      <c r="AE3351">
        <f>SUMIFS(Saudi!H:H,Saudi!$A:$A,YEAR(daily!$A3351))</f>
        <v>418416903.82246894</v>
      </c>
      <c r="AF3351" s="5">
        <f t="shared" si="146"/>
        <v>6</v>
      </c>
      <c r="AG3351" s="5">
        <f t="shared" si="147"/>
        <v>2013</v>
      </c>
    </row>
    <row r="3352" spans="1:33">
      <c r="A3352" s="3">
        <v>41450</v>
      </c>
      <c r="B3352" s="1">
        <v>277004</v>
      </c>
      <c r="C3352" s="1">
        <v>116978</v>
      </c>
      <c r="D3352" s="1">
        <v>71455</v>
      </c>
      <c r="E3352" s="1">
        <v>95.32</v>
      </c>
      <c r="F3352" s="1">
        <v>94.67</v>
      </c>
      <c r="G3352" s="1">
        <v>94.04</v>
      </c>
      <c r="H3352" s="2">
        <v>54.1</v>
      </c>
      <c r="I3352" s="2">
        <v>30.9</v>
      </c>
      <c r="J3352" s="2">
        <v>91.2</v>
      </c>
      <c r="K3352" s="2">
        <v>91.5</v>
      </c>
      <c r="L3352">
        <f>SUMIFS(US!B:B,US!$D:$D,YEAR(daily!$A3352),US!$E:$E,MONTH(daily!$A3352))</f>
        <v>12115</v>
      </c>
      <c r="M3352">
        <f>SUMIFS(US!C:C,US!$D:$D,YEAR(daily!$A3352),US!$E:$E,MONTH(daily!$A3352))</f>
        <v>18806</v>
      </c>
      <c r="N3352">
        <f>SUMIFS(COT!E:E,COT!$A:$A,YEAR(daily!$A3352),COT!$B:$B,WEEKNUM(daily!$A3352))</f>
        <v>1809371</v>
      </c>
      <c r="O3352">
        <f>SUMIFS(COT!F:F,COT!$A:$A,YEAR(daily!$A3352),COT!$B:$B,WEEKNUM(daily!$A3352))</f>
        <v>387757</v>
      </c>
      <c r="P3352">
        <f>SUMIFS(COT!G:G,COT!$A:$A,YEAR(daily!$A3352),COT!$B:$B,WEEKNUM(daily!$A3352))</f>
        <v>113283</v>
      </c>
      <c r="Q3352">
        <f>SUMIFS(COT!H:H,COT!$A:$A,YEAR(daily!$A3352),COT!$B:$B,WEEKNUM(daily!$A3352))</f>
        <v>645066</v>
      </c>
      <c r="R3352">
        <f>SUMIFS(COT!I:I,COT!$A:$A,YEAR(daily!$A3352),COT!$B:$B,WEEKNUM(daily!$A3352))</f>
        <v>686619</v>
      </c>
      <c r="S3352">
        <f>SUMIFS(COT!J:J,COT!$A:$A,YEAR(daily!$A3352),COT!$B:$B,WEEKNUM(daily!$A3352))</f>
        <v>961205</v>
      </c>
      <c r="T3352">
        <f>SUMIFS(COT!K:K,COT!$A:$A,YEAR(daily!$A3352),COT!$B:$B,WEEKNUM(daily!$A3352))</f>
        <v>89929</v>
      </c>
      <c r="U3352">
        <f>SUMIFS(COT!L:L,COT!$A:$A,YEAR(daily!$A3352),COT!$B:$B,WEEKNUM(daily!$A3352))</f>
        <v>89817</v>
      </c>
      <c r="V3352">
        <f>SUMIFS(COT!M:M,COT!$A:$A,YEAR(daily!$A3352),COT!$B:$B,WEEKNUM(daily!$A3352))</f>
        <v>108</v>
      </c>
      <c r="W3352">
        <f>SUMIFS(COT!N:N,COT!$A:$A,YEAR(daily!$A3352),COT!$B:$B,WEEKNUM(daily!$A3352))</f>
        <v>73</v>
      </c>
      <c r="X3352">
        <f>SUMIFS(COT!O:O,COT!$A:$A,YEAR(daily!$A3352),COT!$B:$B,WEEKNUM(daily!$A3352))</f>
        <v>138</v>
      </c>
      <c r="Y3352">
        <f>SUMIFS(COT!P:P,COT!$A:$A,YEAR(daily!$A3352),COT!$B:$B,WEEKNUM(daily!$A3352))</f>
        <v>86</v>
      </c>
      <c r="Z3352">
        <f>SUMIFS(COT!Q:Q,COT!$A:$A,YEAR(daily!$A3352),COT!$B:$B,WEEKNUM(daily!$A3352))</f>
        <v>108</v>
      </c>
      <c r="AA3352">
        <f>SUMIFS(Saudi!B:B,Saudi!$A:$A,YEAR(daily!$A3352))</f>
        <v>1156.3610000000001</v>
      </c>
      <c r="AB3352">
        <f>SUMIFS(Saudi!C:C,Saudi!$A:$A,YEAR(daily!$A3352))</f>
        <v>994.73400000000004</v>
      </c>
      <c r="AC3352">
        <f>SUMIFS(Saudi!F:F,Saudi!$A:$A,YEAR(daily!$A3352))</f>
        <v>4270920</v>
      </c>
      <c r="AD3352">
        <f>SUMIFS(Saudi!G:G,Saudi!$A:$A,YEAR(daily!$A3352))</f>
        <v>97.968799186701915</v>
      </c>
      <c r="AE3352">
        <f>SUMIFS(Saudi!H:H,Saudi!$A:$A,YEAR(daily!$A3352))</f>
        <v>418416903.82246894</v>
      </c>
      <c r="AF3352" s="5">
        <f t="shared" si="146"/>
        <v>6</v>
      </c>
      <c r="AG3352" s="5">
        <f t="shared" si="147"/>
        <v>2013</v>
      </c>
    </row>
    <row r="3353" spans="1:33">
      <c r="A3353" s="3">
        <v>41451</v>
      </c>
      <c r="B3353" s="1">
        <v>279840</v>
      </c>
      <c r="C3353" s="1">
        <v>117973</v>
      </c>
      <c r="D3353" s="1">
        <v>69809</v>
      </c>
      <c r="E3353" s="1">
        <v>95.5</v>
      </c>
      <c r="F3353" s="1">
        <v>94.88</v>
      </c>
      <c r="G3353" s="1">
        <v>94.22</v>
      </c>
      <c r="H3353" s="2">
        <v>54.1</v>
      </c>
      <c r="I3353" s="2">
        <v>30.9</v>
      </c>
      <c r="J3353" s="2">
        <v>91.2</v>
      </c>
      <c r="K3353" s="2">
        <v>91.5</v>
      </c>
      <c r="L3353">
        <f>SUMIFS(US!B:B,US!$D:$D,YEAR(daily!$A3353),US!$E:$E,MONTH(daily!$A3353))</f>
        <v>12115</v>
      </c>
      <c r="M3353">
        <f>SUMIFS(US!C:C,US!$D:$D,YEAR(daily!$A3353),US!$E:$E,MONTH(daily!$A3353))</f>
        <v>18806</v>
      </c>
      <c r="N3353">
        <f>SUMIFS(COT!E:E,COT!$A:$A,YEAR(daily!$A3353),COT!$B:$B,WEEKNUM(daily!$A3353))</f>
        <v>1809371</v>
      </c>
      <c r="O3353">
        <f>SUMIFS(COT!F:F,COT!$A:$A,YEAR(daily!$A3353),COT!$B:$B,WEEKNUM(daily!$A3353))</f>
        <v>387757</v>
      </c>
      <c r="P3353">
        <f>SUMIFS(COT!G:G,COT!$A:$A,YEAR(daily!$A3353),COT!$B:$B,WEEKNUM(daily!$A3353))</f>
        <v>113283</v>
      </c>
      <c r="Q3353">
        <f>SUMIFS(COT!H:H,COT!$A:$A,YEAR(daily!$A3353),COT!$B:$B,WEEKNUM(daily!$A3353))</f>
        <v>645066</v>
      </c>
      <c r="R3353">
        <f>SUMIFS(COT!I:I,COT!$A:$A,YEAR(daily!$A3353),COT!$B:$B,WEEKNUM(daily!$A3353))</f>
        <v>686619</v>
      </c>
      <c r="S3353">
        <f>SUMIFS(COT!J:J,COT!$A:$A,YEAR(daily!$A3353),COT!$B:$B,WEEKNUM(daily!$A3353))</f>
        <v>961205</v>
      </c>
      <c r="T3353">
        <f>SUMIFS(COT!K:K,COT!$A:$A,YEAR(daily!$A3353),COT!$B:$B,WEEKNUM(daily!$A3353))</f>
        <v>89929</v>
      </c>
      <c r="U3353">
        <f>SUMIFS(COT!L:L,COT!$A:$A,YEAR(daily!$A3353),COT!$B:$B,WEEKNUM(daily!$A3353))</f>
        <v>89817</v>
      </c>
      <c r="V3353">
        <f>SUMIFS(COT!M:M,COT!$A:$A,YEAR(daily!$A3353),COT!$B:$B,WEEKNUM(daily!$A3353))</f>
        <v>108</v>
      </c>
      <c r="W3353">
        <f>SUMIFS(COT!N:N,COT!$A:$A,YEAR(daily!$A3353),COT!$B:$B,WEEKNUM(daily!$A3353))</f>
        <v>73</v>
      </c>
      <c r="X3353">
        <f>SUMIFS(COT!O:O,COT!$A:$A,YEAR(daily!$A3353),COT!$B:$B,WEEKNUM(daily!$A3353))</f>
        <v>138</v>
      </c>
      <c r="Y3353">
        <f>SUMIFS(COT!P:P,COT!$A:$A,YEAR(daily!$A3353),COT!$B:$B,WEEKNUM(daily!$A3353))</f>
        <v>86</v>
      </c>
      <c r="Z3353">
        <f>SUMIFS(COT!Q:Q,COT!$A:$A,YEAR(daily!$A3353),COT!$B:$B,WEEKNUM(daily!$A3353))</f>
        <v>108</v>
      </c>
      <c r="AA3353">
        <f>SUMIFS(Saudi!B:B,Saudi!$A:$A,YEAR(daily!$A3353))</f>
        <v>1156.3610000000001</v>
      </c>
      <c r="AB3353">
        <f>SUMIFS(Saudi!C:C,Saudi!$A:$A,YEAR(daily!$A3353))</f>
        <v>994.73400000000004</v>
      </c>
      <c r="AC3353">
        <f>SUMIFS(Saudi!F:F,Saudi!$A:$A,YEAR(daily!$A3353))</f>
        <v>4270920</v>
      </c>
      <c r="AD3353">
        <f>SUMIFS(Saudi!G:G,Saudi!$A:$A,YEAR(daily!$A3353))</f>
        <v>97.968799186701915</v>
      </c>
      <c r="AE3353">
        <f>SUMIFS(Saudi!H:H,Saudi!$A:$A,YEAR(daily!$A3353))</f>
        <v>418416903.82246894</v>
      </c>
      <c r="AF3353" s="5">
        <f t="shared" si="146"/>
        <v>6</v>
      </c>
      <c r="AG3353" s="5">
        <f t="shared" si="147"/>
        <v>2013</v>
      </c>
    </row>
    <row r="3354" spans="1:33">
      <c r="A3354" s="3">
        <v>41452</v>
      </c>
      <c r="B3354" s="1">
        <v>280356</v>
      </c>
      <c r="C3354" s="1">
        <v>116717</v>
      </c>
      <c r="D3354" s="1">
        <v>70441</v>
      </c>
      <c r="E3354" s="1">
        <v>97.05</v>
      </c>
      <c r="F3354" s="1">
        <v>96.31</v>
      </c>
      <c r="G3354" s="1">
        <v>95.61</v>
      </c>
      <c r="H3354" s="2">
        <v>54.1</v>
      </c>
      <c r="I3354" s="2">
        <v>30.9</v>
      </c>
      <c r="J3354" s="2">
        <v>91.2</v>
      </c>
      <c r="K3354" s="2">
        <v>91.5</v>
      </c>
      <c r="L3354">
        <f>SUMIFS(US!B:B,US!$D:$D,YEAR(daily!$A3354),US!$E:$E,MONTH(daily!$A3354))</f>
        <v>12115</v>
      </c>
      <c r="M3354">
        <f>SUMIFS(US!C:C,US!$D:$D,YEAR(daily!$A3354),US!$E:$E,MONTH(daily!$A3354))</f>
        <v>18806</v>
      </c>
      <c r="N3354">
        <f>SUMIFS(COT!E:E,COT!$A:$A,YEAR(daily!$A3354),COT!$B:$B,WEEKNUM(daily!$A3354))</f>
        <v>1809371</v>
      </c>
      <c r="O3354">
        <f>SUMIFS(COT!F:F,COT!$A:$A,YEAR(daily!$A3354),COT!$B:$B,WEEKNUM(daily!$A3354))</f>
        <v>387757</v>
      </c>
      <c r="P3354">
        <f>SUMIFS(COT!G:G,COT!$A:$A,YEAR(daily!$A3354),COT!$B:$B,WEEKNUM(daily!$A3354))</f>
        <v>113283</v>
      </c>
      <c r="Q3354">
        <f>SUMIFS(COT!H:H,COT!$A:$A,YEAR(daily!$A3354),COT!$B:$B,WEEKNUM(daily!$A3354))</f>
        <v>645066</v>
      </c>
      <c r="R3354">
        <f>SUMIFS(COT!I:I,COT!$A:$A,YEAR(daily!$A3354),COT!$B:$B,WEEKNUM(daily!$A3354))</f>
        <v>686619</v>
      </c>
      <c r="S3354">
        <f>SUMIFS(COT!J:J,COT!$A:$A,YEAR(daily!$A3354),COT!$B:$B,WEEKNUM(daily!$A3354))</f>
        <v>961205</v>
      </c>
      <c r="T3354">
        <f>SUMIFS(COT!K:K,COT!$A:$A,YEAR(daily!$A3354),COT!$B:$B,WEEKNUM(daily!$A3354))</f>
        <v>89929</v>
      </c>
      <c r="U3354">
        <f>SUMIFS(COT!L:L,COT!$A:$A,YEAR(daily!$A3354),COT!$B:$B,WEEKNUM(daily!$A3354))</f>
        <v>89817</v>
      </c>
      <c r="V3354">
        <f>SUMIFS(COT!M:M,COT!$A:$A,YEAR(daily!$A3354),COT!$B:$B,WEEKNUM(daily!$A3354))</f>
        <v>108</v>
      </c>
      <c r="W3354">
        <f>SUMIFS(COT!N:N,COT!$A:$A,YEAR(daily!$A3354),COT!$B:$B,WEEKNUM(daily!$A3354))</f>
        <v>73</v>
      </c>
      <c r="X3354">
        <f>SUMIFS(COT!O:O,COT!$A:$A,YEAR(daily!$A3354),COT!$B:$B,WEEKNUM(daily!$A3354))</f>
        <v>138</v>
      </c>
      <c r="Y3354">
        <f>SUMIFS(COT!P:P,COT!$A:$A,YEAR(daily!$A3354),COT!$B:$B,WEEKNUM(daily!$A3354))</f>
        <v>86</v>
      </c>
      <c r="Z3354">
        <f>SUMIFS(COT!Q:Q,COT!$A:$A,YEAR(daily!$A3354),COT!$B:$B,WEEKNUM(daily!$A3354))</f>
        <v>108</v>
      </c>
      <c r="AA3354">
        <f>SUMIFS(Saudi!B:B,Saudi!$A:$A,YEAR(daily!$A3354))</f>
        <v>1156.3610000000001</v>
      </c>
      <c r="AB3354">
        <f>SUMIFS(Saudi!C:C,Saudi!$A:$A,YEAR(daily!$A3354))</f>
        <v>994.73400000000004</v>
      </c>
      <c r="AC3354">
        <f>SUMIFS(Saudi!F:F,Saudi!$A:$A,YEAR(daily!$A3354))</f>
        <v>4270920</v>
      </c>
      <c r="AD3354">
        <f>SUMIFS(Saudi!G:G,Saudi!$A:$A,YEAR(daily!$A3354))</f>
        <v>97.968799186701915</v>
      </c>
      <c r="AE3354">
        <f>SUMIFS(Saudi!H:H,Saudi!$A:$A,YEAR(daily!$A3354))</f>
        <v>418416903.82246894</v>
      </c>
      <c r="AF3354" s="5">
        <f t="shared" si="146"/>
        <v>6</v>
      </c>
      <c r="AG3354" s="5">
        <f t="shared" si="147"/>
        <v>2013</v>
      </c>
    </row>
    <row r="3355" spans="1:33">
      <c r="A3355" s="3">
        <v>41453</v>
      </c>
      <c r="B3355" s="1">
        <v>270557</v>
      </c>
      <c r="C3355" s="1">
        <v>115461</v>
      </c>
      <c r="D3355" s="1">
        <v>71916</v>
      </c>
      <c r="E3355" s="1">
        <v>96.56</v>
      </c>
      <c r="F3355" s="1">
        <v>95.81</v>
      </c>
      <c r="G3355" s="1">
        <v>95.1</v>
      </c>
      <c r="H3355" s="2">
        <v>54.1</v>
      </c>
      <c r="I3355" s="2">
        <v>30.9</v>
      </c>
      <c r="J3355" s="2">
        <v>91.2</v>
      </c>
      <c r="K3355" s="2">
        <v>91.5</v>
      </c>
      <c r="L3355">
        <f>SUMIFS(US!B:B,US!$D:$D,YEAR(daily!$A3355),US!$E:$E,MONTH(daily!$A3355))</f>
        <v>12115</v>
      </c>
      <c r="M3355">
        <f>SUMIFS(US!C:C,US!$D:$D,YEAR(daily!$A3355),US!$E:$E,MONTH(daily!$A3355))</f>
        <v>18806</v>
      </c>
      <c r="N3355">
        <f>SUMIFS(COT!E:E,COT!$A:$A,YEAR(daily!$A3355),COT!$B:$B,WEEKNUM(daily!$A3355))</f>
        <v>1809371</v>
      </c>
      <c r="O3355">
        <f>SUMIFS(COT!F:F,COT!$A:$A,YEAR(daily!$A3355),COT!$B:$B,WEEKNUM(daily!$A3355))</f>
        <v>387757</v>
      </c>
      <c r="P3355">
        <f>SUMIFS(COT!G:G,COT!$A:$A,YEAR(daily!$A3355),COT!$B:$B,WEEKNUM(daily!$A3355))</f>
        <v>113283</v>
      </c>
      <c r="Q3355">
        <f>SUMIFS(COT!H:H,COT!$A:$A,YEAR(daily!$A3355),COT!$B:$B,WEEKNUM(daily!$A3355))</f>
        <v>645066</v>
      </c>
      <c r="R3355">
        <f>SUMIFS(COT!I:I,COT!$A:$A,YEAR(daily!$A3355),COT!$B:$B,WEEKNUM(daily!$A3355))</f>
        <v>686619</v>
      </c>
      <c r="S3355">
        <f>SUMIFS(COT!J:J,COT!$A:$A,YEAR(daily!$A3355),COT!$B:$B,WEEKNUM(daily!$A3355))</f>
        <v>961205</v>
      </c>
      <c r="T3355">
        <f>SUMIFS(COT!K:K,COT!$A:$A,YEAR(daily!$A3355),COT!$B:$B,WEEKNUM(daily!$A3355))</f>
        <v>89929</v>
      </c>
      <c r="U3355">
        <f>SUMIFS(COT!L:L,COT!$A:$A,YEAR(daily!$A3355),COT!$B:$B,WEEKNUM(daily!$A3355))</f>
        <v>89817</v>
      </c>
      <c r="V3355">
        <f>SUMIFS(COT!M:M,COT!$A:$A,YEAR(daily!$A3355),COT!$B:$B,WEEKNUM(daily!$A3355))</f>
        <v>108</v>
      </c>
      <c r="W3355">
        <f>SUMIFS(COT!N:N,COT!$A:$A,YEAR(daily!$A3355),COT!$B:$B,WEEKNUM(daily!$A3355))</f>
        <v>73</v>
      </c>
      <c r="X3355">
        <f>SUMIFS(COT!O:O,COT!$A:$A,YEAR(daily!$A3355),COT!$B:$B,WEEKNUM(daily!$A3355))</f>
        <v>138</v>
      </c>
      <c r="Y3355">
        <f>SUMIFS(COT!P:P,COT!$A:$A,YEAR(daily!$A3355),COT!$B:$B,WEEKNUM(daily!$A3355))</f>
        <v>86</v>
      </c>
      <c r="Z3355">
        <f>SUMIFS(COT!Q:Q,COT!$A:$A,YEAR(daily!$A3355),COT!$B:$B,WEEKNUM(daily!$A3355))</f>
        <v>108</v>
      </c>
      <c r="AA3355">
        <f>SUMIFS(Saudi!B:B,Saudi!$A:$A,YEAR(daily!$A3355))</f>
        <v>1156.3610000000001</v>
      </c>
      <c r="AB3355">
        <f>SUMIFS(Saudi!C:C,Saudi!$A:$A,YEAR(daily!$A3355))</f>
        <v>994.73400000000004</v>
      </c>
      <c r="AC3355">
        <f>SUMIFS(Saudi!F:F,Saudi!$A:$A,YEAR(daily!$A3355))</f>
        <v>4270920</v>
      </c>
      <c r="AD3355">
        <f>SUMIFS(Saudi!G:G,Saudi!$A:$A,YEAR(daily!$A3355))</f>
        <v>97.968799186701915</v>
      </c>
      <c r="AE3355">
        <f>SUMIFS(Saudi!H:H,Saudi!$A:$A,YEAR(daily!$A3355))</f>
        <v>418416903.82246894</v>
      </c>
      <c r="AF3355" s="5">
        <f t="shared" si="146"/>
        <v>6</v>
      </c>
      <c r="AG3355" s="5">
        <f t="shared" si="147"/>
        <v>2013</v>
      </c>
    </row>
    <row r="3356" spans="1:33">
      <c r="A3356" s="3">
        <v>41456</v>
      </c>
      <c r="B3356" s="1">
        <v>257189</v>
      </c>
      <c r="C3356" s="1">
        <v>112514</v>
      </c>
      <c r="D3356" s="1">
        <v>73501</v>
      </c>
      <c r="E3356" s="1">
        <v>97.99</v>
      </c>
      <c r="F3356" s="1">
        <v>97.02</v>
      </c>
      <c r="G3356" s="1">
        <v>96.23</v>
      </c>
      <c r="H3356" s="2">
        <v>54.1</v>
      </c>
      <c r="I3356" s="2">
        <v>30.9</v>
      </c>
      <c r="J3356" s="2">
        <v>91.2</v>
      </c>
      <c r="K3356" s="2">
        <v>91.5</v>
      </c>
      <c r="L3356">
        <f>SUMIFS(US!B:B,US!$D:$D,YEAR(daily!$A3356),US!$E:$E,MONTH(daily!$A3356))</f>
        <v>12444</v>
      </c>
      <c r="M3356">
        <f>SUMIFS(US!C:C,US!$D:$D,YEAR(daily!$A3356),US!$E:$E,MONTH(daily!$A3356))</f>
        <v>19257</v>
      </c>
      <c r="N3356">
        <f>SUMIFS(COT!E:E,COT!$A:$A,YEAR(daily!$A3356),COT!$B:$B,WEEKNUM(daily!$A3356))</f>
        <v>1769805</v>
      </c>
      <c r="O3356">
        <f>SUMIFS(COT!F:F,COT!$A:$A,YEAR(daily!$A3356),COT!$B:$B,WEEKNUM(daily!$A3356))</f>
        <v>405049</v>
      </c>
      <c r="P3356">
        <f>SUMIFS(COT!G:G,COT!$A:$A,YEAR(daily!$A3356),COT!$B:$B,WEEKNUM(daily!$A3356))</f>
        <v>115454</v>
      </c>
      <c r="Q3356">
        <f>SUMIFS(COT!H:H,COT!$A:$A,YEAR(daily!$A3356),COT!$B:$B,WEEKNUM(daily!$A3356))</f>
        <v>592465</v>
      </c>
      <c r="R3356">
        <f>SUMIFS(COT!I:I,COT!$A:$A,YEAR(daily!$A3356),COT!$B:$B,WEEKNUM(daily!$A3356))</f>
        <v>679935</v>
      </c>
      <c r="S3356">
        <f>SUMIFS(COT!J:J,COT!$A:$A,YEAR(daily!$A3356),COT!$B:$B,WEEKNUM(daily!$A3356))</f>
        <v>971725</v>
      </c>
      <c r="T3356">
        <f>SUMIFS(COT!K:K,COT!$A:$A,YEAR(daily!$A3356),COT!$B:$B,WEEKNUM(daily!$A3356))</f>
        <v>92356</v>
      </c>
      <c r="U3356">
        <f>SUMIFS(COT!L:L,COT!$A:$A,YEAR(daily!$A3356),COT!$B:$B,WEEKNUM(daily!$A3356))</f>
        <v>90161</v>
      </c>
      <c r="V3356">
        <f>SUMIFS(COT!M:M,COT!$A:$A,YEAR(daily!$A3356),COT!$B:$B,WEEKNUM(daily!$A3356))</f>
        <v>120</v>
      </c>
      <c r="W3356">
        <f>SUMIFS(COT!N:N,COT!$A:$A,YEAR(daily!$A3356),COT!$B:$B,WEEKNUM(daily!$A3356))</f>
        <v>79</v>
      </c>
      <c r="X3356">
        <f>SUMIFS(COT!O:O,COT!$A:$A,YEAR(daily!$A3356),COT!$B:$B,WEEKNUM(daily!$A3356))</f>
        <v>136</v>
      </c>
      <c r="Y3356">
        <f>SUMIFS(COT!P:P,COT!$A:$A,YEAR(daily!$A3356),COT!$B:$B,WEEKNUM(daily!$A3356))</f>
        <v>88</v>
      </c>
      <c r="Z3356">
        <f>SUMIFS(COT!Q:Q,COT!$A:$A,YEAR(daily!$A3356),COT!$B:$B,WEEKNUM(daily!$A3356))</f>
        <v>107</v>
      </c>
      <c r="AA3356">
        <f>SUMIFS(Saudi!B:B,Saudi!$A:$A,YEAR(daily!$A3356))</f>
        <v>1156.3610000000001</v>
      </c>
      <c r="AB3356">
        <f>SUMIFS(Saudi!C:C,Saudi!$A:$A,YEAR(daily!$A3356))</f>
        <v>994.73400000000004</v>
      </c>
      <c r="AC3356">
        <f>SUMIFS(Saudi!F:F,Saudi!$A:$A,YEAR(daily!$A3356))</f>
        <v>4270920</v>
      </c>
      <c r="AD3356">
        <f>SUMIFS(Saudi!G:G,Saudi!$A:$A,YEAR(daily!$A3356))</f>
        <v>97.968799186701915</v>
      </c>
      <c r="AE3356">
        <f>SUMIFS(Saudi!H:H,Saudi!$A:$A,YEAR(daily!$A3356))</f>
        <v>418416903.82246894</v>
      </c>
      <c r="AF3356" s="5">
        <f t="shared" si="146"/>
        <v>7</v>
      </c>
      <c r="AG3356" s="5">
        <f t="shared" si="147"/>
        <v>2013</v>
      </c>
    </row>
    <row r="3357" spans="1:33">
      <c r="A3357" s="3">
        <v>41457</v>
      </c>
      <c r="B3357" s="1">
        <v>258114</v>
      </c>
      <c r="C3357" s="1">
        <v>96887</v>
      </c>
      <c r="D3357" s="1">
        <v>72866</v>
      </c>
      <c r="E3357" s="1">
        <v>99.6</v>
      </c>
      <c r="F3357" s="1">
        <v>98.38</v>
      </c>
      <c r="G3357" s="1">
        <v>97.41</v>
      </c>
      <c r="H3357" s="2">
        <v>54.1</v>
      </c>
      <c r="I3357" s="2">
        <v>30.9</v>
      </c>
      <c r="J3357" s="2">
        <v>91.2</v>
      </c>
      <c r="K3357" s="2">
        <v>91.5</v>
      </c>
      <c r="L3357">
        <f>SUMIFS(US!B:B,US!$D:$D,YEAR(daily!$A3357),US!$E:$E,MONTH(daily!$A3357))</f>
        <v>12444</v>
      </c>
      <c r="M3357">
        <f>SUMIFS(US!C:C,US!$D:$D,YEAR(daily!$A3357),US!$E:$E,MONTH(daily!$A3357))</f>
        <v>19257</v>
      </c>
      <c r="N3357">
        <f>SUMIFS(COT!E:E,COT!$A:$A,YEAR(daily!$A3357),COT!$B:$B,WEEKNUM(daily!$A3357))</f>
        <v>1769805</v>
      </c>
      <c r="O3357">
        <f>SUMIFS(COT!F:F,COT!$A:$A,YEAR(daily!$A3357),COT!$B:$B,WEEKNUM(daily!$A3357))</f>
        <v>405049</v>
      </c>
      <c r="P3357">
        <f>SUMIFS(COT!G:G,COT!$A:$A,YEAR(daily!$A3357),COT!$B:$B,WEEKNUM(daily!$A3357))</f>
        <v>115454</v>
      </c>
      <c r="Q3357">
        <f>SUMIFS(COT!H:H,COT!$A:$A,YEAR(daily!$A3357),COT!$B:$B,WEEKNUM(daily!$A3357))</f>
        <v>592465</v>
      </c>
      <c r="R3357">
        <f>SUMIFS(COT!I:I,COT!$A:$A,YEAR(daily!$A3357),COT!$B:$B,WEEKNUM(daily!$A3357))</f>
        <v>679935</v>
      </c>
      <c r="S3357">
        <f>SUMIFS(COT!J:J,COT!$A:$A,YEAR(daily!$A3357),COT!$B:$B,WEEKNUM(daily!$A3357))</f>
        <v>971725</v>
      </c>
      <c r="T3357">
        <f>SUMIFS(COT!K:K,COT!$A:$A,YEAR(daily!$A3357),COT!$B:$B,WEEKNUM(daily!$A3357))</f>
        <v>92356</v>
      </c>
      <c r="U3357">
        <f>SUMIFS(COT!L:L,COT!$A:$A,YEAR(daily!$A3357),COT!$B:$B,WEEKNUM(daily!$A3357))</f>
        <v>90161</v>
      </c>
      <c r="V3357">
        <f>SUMIFS(COT!M:M,COT!$A:$A,YEAR(daily!$A3357),COT!$B:$B,WEEKNUM(daily!$A3357))</f>
        <v>120</v>
      </c>
      <c r="W3357">
        <f>SUMIFS(COT!N:N,COT!$A:$A,YEAR(daily!$A3357),COT!$B:$B,WEEKNUM(daily!$A3357))</f>
        <v>79</v>
      </c>
      <c r="X3357">
        <f>SUMIFS(COT!O:O,COT!$A:$A,YEAR(daily!$A3357),COT!$B:$B,WEEKNUM(daily!$A3357))</f>
        <v>136</v>
      </c>
      <c r="Y3357">
        <f>SUMIFS(COT!P:P,COT!$A:$A,YEAR(daily!$A3357),COT!$B:$B,WEEKNUM(daily!$A3357))</f>
        <v>88</v>
      </c>
      <c r="Z3357">
        <f>SUMIFS(COT!Q:Q,COT!$A:$A,YEAR(daily!$A3357),COT!$B:$B,WEEKNUM(daily!$A3357))</f>
        <v>107</v>
      </c>
      <c r="AA3357">
        <f>SUMIFS(Saudi!B:B,Saudi!$A:$A,YEAR(daily!$A3357))</f>
        <v>1156.3610000000001</v>
      </c>
      <c r="AB3357">
        <f>SUMIFS(Saudi!C:C,Saudi!$A:$A,YEAR(daily!$A3357))</f>
        <v>994.73400000000004</v>
      </c>
      <c r="AC3357">
        <f>SUMIFS(Saudi!F:F,Saudi!$A:$A,YEAR(daily!$A3357))</f>
        <v>4270920</v>
      </c>
      <c r="AD3357">
        <f>SUMIFS(Saudi!G:G,Saudi!$A:$A,YEAR(daily!$A3357))</f>
        <v>97.968799186701915</v>
      </c>
      <c r="AE3357">
        <f>SUMIFS(Saudi!H:H,Saudi!$A:$A,YEAR(daily!$A3357))</f>
        <v>418416903.82246894</v>
      </c>
      <c r="AF3357" s="5">
        <f t="shared" si="146"/>
        <v>7</v>
      </c>
      <c r="AG3357" s="5">
        <f t="shared" si="147"/>
        <v>2013</v>
      </c>
    </row>
    <row r="3358" spans="1:33">
      <c r="A3358" s="3">
        <v>41458</v>
      </c>
      <c r="B3358" s="1">
        <v>243235</v>
      </c>
      <c r="C3358" s="1">
        <v>96549</v>
      </c>
      <c r="D3358" s="1">
        <v>72217</v>
      </c>
      <c r="E3358" s="1">
        <v>101.24</v>
      </c>
      <c r="F3358" s="1">
        <v>100.06</v>
      </c>
      <c r="G3358" s="1">
        <v>98.97</v>
      </c>
      <c r="H3358" s="2">
        <v>54.1</v>
      </c>
      <c r="I3358" s="2">
        <v>30.9</v>
      </c>
      <c r="J3358" s="2">
        <v>91.2</v>
      </c>
      <c r="K3358" s="2">
        <v>91.5</v>
      </c>
      <c r="L3358">
        <f>SUMIFS(US!B:B,US!$D:$D,YEAR(daily!$A3358),US!$E:$E,MONTH(daily!$A3358))</f>
        <v>12444</v>
      </c>
      <c r="M3358">
        <f>SUMIFS(US!C:C,US!$D:$D,YEAR(daily!$A3358),US!$E:$E,MONTH(daily!$A3358))</f>
        <v>19257</v>
      </c>
      <c r="N3358">
        <f>SUMIFS(COT!E:E,COT!$A:$A,YEAR(daily!$A3358),COT!$B:$B,WEEKNUM(daily!$A3358))</f>
        <v>1769805</v>
      </c>
      <c r="O3358">
        <f>SUMIFS(COT!F:F,COT!$A:$A,YEAR(daily!$A3358),COT!$B:$B,WEEKNUM(daily!$A3358))</f>
        <v>405049</v>
      </c>
      <c r="P3358">
        <f>SUMIFS(COT!G:G,COT!$A:$A,YEAR(daily!$A3358),COT!$B:$B,WEEKNUM(daily!$A3358))</f>
        <v>115454</v>
      </c>
      <c r="Q3358">
        <f>SUMIFS(COT!H:H,COT!$A:$A,YEAR(daily!$A3358),COT!$B:$B,WEEKNUM(daily!$A3358))</f>
        <v>592465</v>
      </c>
      <c r="R3358">
        <f>SUMIFS(COT!I:I,COT!$A:$A,YEAR(daily!$A3358),COT!$B:$B,WEEKNUM(daily!$A3358))</f>
        <v>679935</v>
      </c>
      <c r="S3358">
        <f>SUMIFS(COT!J:J,COT!$A:$A,YEAR(daily!$A3358),COT!$B:$B,WEEKNUM(daily!$A3358))</f>
        <v>971725</v>
      </c>
      <c r="T3358">
        <f>SUMIFS(COT!K:K,COT!$A:$A,YEAR(daily!$A3358),COT!$B:$B,WEEKNUM(daily!$A3358))</f>
        <v>92356</v>
      </c>
      <c r="U3358">
        <f>SUMIFS(COT!L:L,COT!$A:$A,YEAR(daily!$A3358),COT!$B:$B,WEEKNUM(daily!$A3358))</f>
        <v>90161</v>
      </c>
      <c r="V3358">
        <f>SUMIFS(COT!M:M,COT!$A:$A,YEAR(daily!$A3358),COT!$B:$B,WEEKNUM(daily!$A3358))</f>
        <v>120</v>
      </c>
      <c r="W3358">
        <f>SUMIFS(COT!N:N,COT!$A:$A,YEAR(daily!$A3358),COT!$B:$B,WEEKNUM(daily!$A3358))</f>
        <v>79</v>
      </c>
      <c r="X3358">
        <f>SUMIFS(COT!O:O,COT!$A:$A,YEAR(daily!$A3358),COT!$B:$B,WEEKNUM(daily!$A3358))</f>
        <v>136</v>
      </c>
      <c r="Y3358">
        <f>SUMIFS(COT!P:P,COT!$A:$A,YEAR(daily!$A3358),COT!$B:$B,WEEKNUM(daily!$A3358))</f>
        <v>88</v>
      </c>
      <c r="Z3358">
        <f>SUMIFS(COT!Q:Q,COT!$A:$A,YEAR(daily!$A3358),COT!$B:$B,WEEKNUM(daily!$A3358))</f>
        <v>107</v>
      </c>
      <c r="AA3358">
        <f>SUMIFS(Saudi!B:B,Saudi!$A:$A,YEAR(daily!$A3358))</f>
        <v>1156.3610000000001</v>
      </c>
      <c r="AB3358">
        <f>SUMIFS(Saudi!C:C,Saudi!$A:$A,YEAR(daily!$A3358))</f>
        <v>994.73400000000004</v>
      </c>
      <c r="AC3358">
        <f>SUMIFS(Saudi!F:F,Saudi!$A:$A,YEAR(daily!$A3358))</f>
        <v>4270920</v>
      </c>
      <c r="AD3358">
        <f>SUMIFS(Saudi!G:G,Saudi!$A:$A,YEAR(daily!$A3358))</f>
        <v>97.968799186701915</v>
      </c>
      <c r="AE3358">
        <f>SUMIFS(Saudi!H:H,Saudi!$A:$A,YEAR(daily!$A3358))</f>
        <v>418416903.82246894</v>
      </c>
      <c r="AF3358" s="5">
        <f t="shared" si="146"/>
        <v>7</v>
      </c>
      <c r="AG3358" s="5">
        <f t="shared" si="147"/>
        <v>2013</v>
      </c>
    </row>
    <row r="3359" spans="1:33">
      <c r="A3359" s="3">
        <v>41460</v>
      </c>
      <c r="B3359" s="1">
        <v>237944</v>
      </c>
      <c r="C3359" s="1">
        <v>94138</v>
      </c>
      <c r="D3359" s="1">
        <v>73482</v>
      </c>
      <c r="E3359" s="1">
        <v>103.22</v>
      </c>
      <c r="F3359" s="1">
        <v>101.8</v>
      </c>
      <c r="G3359" s="1">
        <v>100.45</v>
      </c>
      <c r="H3359" s="2">
        <v>54.1</v>
      </c>
      <c r="I3359" s="2">
        <v>30.9</v>
      </c>
      <c r="J3359" s="2">
        <v>91.2</v>
      </c>
      <c r="K3359" s="2">
        <v>91.5</v>
      </c>
      <c r="L3359">
        <f>SUMIFS(US!B:B,US!$D:$D,YEAR(daily!$A3359),US!$E:$E,MONTH(daily!$A3359))</f>
        <v>12444</v>
      </c>
      <c r="M3359">
        <f>SUMIFS(US!C:C,US!$D:$D,YEAR(daily!$A3359),US!$E:$E,MONTH(daily!$A3359))</f>
        <v>19257</v>
      </c>
      <c r="N3359">
        <f>SUMIFS(COT!E:E,COT!$A:$A,YEAR(daily!$A3359),COT!$B:$B,WEEKNUM(daily!$A3359))</f>
        <v>1769805</v>
      </c>
      <c r="O3359">
        <f>SUMIFS(COT!F:F,COT!$A:$A,YEAR(daily!$A3359),COT!$B:$B,WEEKNUM(daily!$A3359))</f>
        <v>405049</v>
      </c>
      <c r="P3359">
        <f>SUMIFS(COT!G:G,COT!$A:$A,YEAR(daily!$A3359),COT!$B:$B,WEEKNUM(daily!$A3359))</f>
        <v>115454</v>
      </c>
      <c r="Q3359">
        <f>SUMIFS(COT!H:H,COT!$A:$A,YEAR(daily!$A3359),COT!$B:$B,WEEKNUM(daily!$A3359))</f>
        <v>592465</v>
      </c>
      <c r="R3359">
        <f>SUMIFS(COT!I:I,COT!$A:$A,YEAR(daily!$A3359),COT!$B:$B,WEEKNUM(daily!$A3359))</f>
        <v>679935</v>
      </c>
      <c r="S3359">
        <f>SUMIFS(COT!J:J,COT!$A:$A,YEAR(daily!$A3359),COT!$B:$B,WEEKNUM(daily!$A3359))</f>
        <v>971725</v>
      </c>
      <c r="T3359">
        <f>SUMIFS(COT!K:K,COT!$A:$A,YEAR(daily!$A3359),COT!$B:$B,WEEKNUM(daily!$A3359))</f>
        <v>92356</v>
      </c>
      <c r="U3359">
        <f>SUMIFS(COT!L:L,COT!$A:$A,YEAR(daily!$A3359),COT!$B:$B,WEEKNUM(daily!$A3359))</f>
        <v>90161</v>
      </c>
      <c r="V3359">
        <f>SUMIFS(COT!M:M,COT!$A:$A,YEAR(daily!$A3359),COT!$B:$B,WEEKNUM(daily!$A3359))</f>
        <v>120</v>
      </c>
      <c r="W3359">
        <f>SUMIFS(COT!N:N,COT!$A:$A,YEAR(daily!$A3359),COT!$B:$B,WEEKNUM(daily!$A3359))</f>
        <v>79</v>
      </c>
      <c r="X3359">
        <f>SUMIFS(COT!O:O,COT!$A:$A,YEAR(daily!$A3359),COT!$B:$B,WEEKNUM(daily!$A3359))</f>
        <v>136</v>
      </c>
      <c r="Y3359">
        <f>SUMIFS(COT!P:P,COT!$A:$A,YEAR(daily!$A3359),COT!$B:$B,WEEKNUM(daily!$A3359))</f>
        <v>88</v>
      </c>
      <c r="Z3359">
        <f>SUMIFS(COT!Q:Q,COT!$A:$A,YEAR(daily!$A3359),COT!$B:$B,WEEKNUM(daily!$A3359))</f>
        <v>107</v>
      </c>
      <c r="AA3359">
        <f>SUMIFS(Saudi!B:B,Saudi!$A:$A,YEAR(daily!$A3359))</f>
        <v>1156.3610000000001</v>
      </c>
      <c r="AB3359">
        <f>SUMIFS(Saudi!C:C,Saudi!$A:$A,YEAR(daily!$A3359))</f>
        <v>994.73400000000004</v>
      </c>
      <c r="AC3359">
        <f>SUMIFS(Saudi!F:F,Saudi!$A:$A,YEAR(daily!$A3359))</f>
        <v>4270920</v>
      </c>
      <c r="AD3359">
        <f>SUMIFS(Saudi!G:G,Saudi!$A:$A,YEAR(daily!$A3359))</f>
        <v>97.968799186701915</v>
      </c>
      <c r="AE3359">
        <f>SUMIFS(Saudi!H:H,Saudi!$A:$A,YEAR(daily!$A3359))</f>
        <v>418416903.82246894</v>
      </c>
      <c r="AF3359" s="5">
        <f t="shared" si="146"/>
        <v>7</v>
      </c>
      <c r="AG3359" s="5">
        <f t="shared" si="147"/>
        <v>2013</v>
      </c>
    </row>
    <row r="3360" spans="1:33">
      <c r="A3360" s="3">
        <v>41463</v>
      </c>
      <c r="B3360" s="1">
        <v>218234</v>
      </c>
      <c r="C3360" s="1">
        <v>99440</v>
      </c>
      <c r="D3360" s="1">
        <v>74638</v>
      </c>
      <c r="E3360" s="1">
        <v>103.14</v>
      </c>
      <c r="F3360" s="1">
        <v>101.94</v>
      </c>
      <c r="G3360" s="1">
        <v>100.55</v>
      </c>
      <c r="H3360" s="2">
        <v>54.1</v>
      </c>
      <c r="I3360" s="2">
        <v>30.9</v>
      </c>
      <c r="J3360" s="2">
        <v>91.2</v>
      </c>
      <c r="K3360" s="2">
        <v>91.5</v>
      </c>
      <c r="L3360">
        <f>SUMIFS(US!B:B,US!$D:$D,YEAR(daily!$A3360),US!$E:$E,MONTH(daily!$A3360))</f>
        <v>12444</v>
      </c>
      <c r="M3360">
        <f>SUMIFS(US!C:C,US!$D:$D,YEAR(daily!$A3360),US!$E:$E,MONTH(daily!$A3360))</f>
        <v>19257</v>
      </c>
      <c r="N3360">
        <f>SUMIFS(COT!E:E,COT!$A:$A,YEAR(daily!$A3360),COT!$B:$B,WEEKNUM(daily!$A3360))</f>
        <v>1818204</v>
      </c>
      <c r="O3360">
        <f>SUMIFS(COT!F:F,COT!$A:$A,YEAR(daily!$A3360),COT!$B:$B,WEEKNUM(daily!$A3360))</f>
        <v>424926</v>
      </c>
      <c r="P3360">
        <f>SUMIFS(COT!G:G,COT!$A:$A,YEAR(daily!$A3360),COT!$B:$B,WEEKNUM(daily!$A3360))</f>
        <v>119534</v>
      </c>
      <c r="Q3360">
        <f>SUMIFS(COT!H:H,COT!$A:$A,YEAR(daily!$A3360),COT!$B:$B,WEEKNUM(daily!$A3360))</f>
        <v>610179</v>
      </c>
      <c r="R3360">
        <f>SUMIFS(COT!I:I,COT!$A:$A,YEAR(daily!$A3360),COT!$B:$B,WEEKNUM(daily!$A3360))</f>
        <v>685510</v>
      </c>
      <c r="S3360">
        <f>SUMIFS(COT!J:J,COT!$A:$A,YEAR(daily!$A3360),COT!$B:$B,WEEKNUM(daily!$A3360))</f>
        <v>1001694</v>
      </c>
      <c r="T3360">
        <f>SUMIFS(COT!K:K,COT!$A:$A,YEAR(daily!$A3360),COT!$B:$B,WEEKNUM(daily!$A3360))</f>
        <v>97589</v>
      </c>
      <c r="U3360">
        <f>SUMIFS(COT!L:L,COT!$A:$A,YEAR(daily!$A3360),COT!$B:$B,WEEKNUM(daily!$A3360))</f>
        <v>86797</v>
      </c>
      <c r="V3360">
        <f>SUMIFS(COT!M:M,COT!$A:$A,YEAR(daily!$A3360),COT!$B:$B,WEEKNUM(daily!$A3360))</f>
        <v>128</v>
      </c>
      <c r="W3360">
        <f>SUMIFS(COT!N:N,COT!$A:$A,YEAR(daily!$A3360),COT!$B:$B,WEEKNUM(daily!$A3360))</f>
        <v>80</v>
      </c>
      <c r="X3360">
        <f>SUMIFS(COT!O:O,COT!$A:$A,YEAR(daily!$A3360),COT!$B:$B,WEEKNUM(daily!$A3360))</f>
        <v>142</v>
      </c>
      <c r="Y3360">
        <f>SUMIFS(COT!P:P,COT!$A:$A,YEAR(daily!$A3360),COT!$B:$B,WEEKNUM(daily!$A3360))</f>
        <v>84</v>
      </c>
      <c r="Z3360">
        <f>SUMIFS(COT!Q:Q,COT!$A:$A,YEAR(daily!$A3360),COT!$B:$B,WEEKNUM(daily!$A3360))</f>
        <v>109</v>
      </c>
      <c r="AA3360">
        <f>SUMIFS(Saudi!B:B,Saudi!$A:$A,YEAR(daily!$A3360))</f>
        <v>1156.3610000000001</v>
      </c>
      <c r="AB3360">
        <f>SUMIFS(Saudi!C:C,Saudi!$A:$A,YEAR(daily!$A3360))</f>
        <v>994.73400000000004</v>
      </c>
      <c r="AC3360">
        <f>SUMIFS(Saudi!F:F,Saudi!$A:$A,YEAR(daily!$A3360))</f>
        <v>4270920</v>
      </c>
      <c r="AD3360">
        <f>SUMIFS(Saudi!G:G,Saudi!$A:$A,YEAR(daily!$A3360))</f>
        <v>97.968799186701915</v>
      </c>
      <c r="AE3360">
        <f>SUMIFS(Saudi!H:H,Saudi!$A:$A,YEAR(daily!$A3360))</f>
        <v>418416903.82246894</v>
      </c>
      <c r="AF3360" s="5">
        <f t="shared" si="146"/>
        <v>7</v>
      </c>
      <c r="AG3360" s="5">
        <f t="shared" si="147"/>
        <v>2013</v>
      </c>
    </row>
    <row r="3361" spans="1:33">
      <c r="A3361" s="3">
        <v>41464</v>
      </c>
      <c r="B3361" s="1">
        <v>203037</v>
      </c>
      <c r="C3361" s="1">
        <v>103919</v>
      </c>
      <c r="D3361" s="1">
        <v>76289</v>
      </c>
      <c r="E3361" s="1">
        <v>103.53</v>
      </c>
      <c r="F3361" s="1">
        <v>102.19</v>
      </c>
      <c r="G3361" s="1">
        <v>100.8</v>
      </c>
      <c r="H3361" s="2">
        <v>54.1</v>
      </c>
      <c r="I3361" s="2">
        <v>30.9</v>
      </c>
      <c r="J3361" s="2">
        <v>91.2</v>
      </c>
      <c r="K3361" s="2">
        <v>91.5</v>
      </c>
      <c r="L3361">
        <f>SUMIFS(US!B:B,US!$D:$D,YEAR(daily!$A3361),US!$E:$E,MONTH(daily!$A3361))</f>
        <v>12444</v>
      </c>
      <c r="M3361">
        <f>SUMIFS(US!C:C,US!$D:$D,YEAR(daily!$A3361),US!$E:$E,MONTH(daily!$A3361))</f>
        <v>19257</v>
      </c>
      <c r="N3361">
        <f>SUMIFS(COT!E:E,COT!$A:$A,YEAR(daily!$A3361),COT!$B:$B,WEEKNUM(daily!$A3361))</f>
        <v>1818204</v>
      </c>
      <c r="O3361">
        <f>SUMIFS(COT!F:F,COT!$A:$A,YEAR(daily!$A3361),COT!$B:$B,WEEKNUM(daily!$A3361))</f>
        <v>424926</v>
      </c>
      <c r="P3361">
        <f>SUMIFS(COT!G:G,COT!$A:$A,YEAR(daily!$A3361),COT!$B:$B,WEEKNUM(daily!$A3361))</f>
        <v>119534</v>
      </c>
      <c r="Q3361">
        <f>SUMIFS(COT!H:H,COT!$A:$A,YEAR(daily!$A3361),COT!$B:$B,WEEKNUM(daily!$A3361))</f>
        <v>610179</v>
      </c>
      <c r="R3361">
        <f>SUMIFS(COT!I:I,COT!$A:$A,YEAR(daily!$A3361),COT!$B:$B,WEEKNUM(daily!$A3361))</f>
        <v>685510</v>
      </c>
      <c r="S3361">
        <f>SUMIFS(COT!J:J,COT!$A:$A,YEAR(daily!$A3361),COT!$B:$B,WEEKNUM(daily!$A3361))</f>
        <v>1001694</v>
      </c>
      <c r="T3361">
        <f>SUMIFS(COT!K:K,COT!$A:$A,YEAR(daily!$A3361),COT!$B:$B,WEEKNUM(daily!$A3361))</f>
        <v>97589</v>
      </c>
      <c r="U3361">
        <f>SUMIFS(COT!L:L,COT!$A:$A,YEAR(daily!$A3361),COT!$B:$B,WEEKNUM(daily!$A3361))</f>
        <v>86797</v>
      </c>
      <c r="V3361">
        <f>SUMIFS(COT!M:M,COT!$A:$A,YEAR(daily!$A3361),COT!$B:$B,WEEKNUM(daily!$A3361))</f>
        <v>128</v>
      </c>
      <c r="W3361">
        <f>SUMIFS(COT!N:N,COT!$A:$A,YEAR(daily!$A3361),COT!$B:$B,WEEKNUM(daily!$A3361))</f>
        <v>80</v>
      </c>
      <c r="X3361">
        <f>SUMIFS(COT!O:O,COT!$A:$A,YEAR(daily!$A3361),COT!$B:$B,WEEKNUM(daily!$A3361))</f>
        <v>142</v>
      </c>
      <c r="Y3361">
        <f>SUMIFS(COT!P:P,COT!$A:$A,YEAR(daily!$A3361),COT!$B:$B,WEEKNUM(daily!$A3361))</f>
        <v>84</v>
      </c>
      <c r="Z3361">
        <f>SUMIFS(COT!Q:Q,COT!$A:$A,YEAR(daily!$A3361),COT!$B:$B,WEEKNUM(daily!$A3361))</f>
        <v>109</v>
      </c>
      <c r="AA3361">
        <f>SUMIFS(Saudi!B:B,Saudi!$A:$A,YEAR(daily!$A3361))</f>
        <v>1156.3610000000001</v>
      </c>
      <c r="AB3361">
        <f>SUMIFS(Saudi!C:C,Saudi!$A:$A,YEAR(daily!$A3361))</f>
        <v>994.73400000000004</v>
      </c>
      <c r="AC3361">
        <f>SUMIFS(Saudi!F:F,Saudi!$A:$A,YEAR(daily!$A3361))</f>
        <v>4270920</v>
      </c>
      <c r="AD3361">
        <f>SUMIFS(Saudi!G:G,Saudi!$A:$A,YEAR(daily!$A3361))</f>
        <v>97.968799186701915</v>
      </c>
      <c r="AE3361">
        <f>SUMIFS(Saudi!H:H,Saudi!$A:$A,YEAR(daily!$A3361))</f>
        <v>418416903.82246894</v>
      </c>
      <c r="AF3361" s="5">
        <f t="shared" si="146"/>
        <v>7</v>
      </c>
      <c r="AG3361" s="5">
        <f t="shared" si="147"/>
        <v>2013</v>
      </c>
    </row>
    <row r="3362" spans="1:33">
      <c r="A3362" s="3">
        <v>41465</v>
      </c>
      <c r="B3362" s="1">
        <v>179841</v>
      </c>
      <c r="C3362" s="1">
        <v>104177</v>
      </c>
      <c r="D3362" s="1">
        <v>74871</v>
      </c>
      <c r="E3362" s="1">
        <v>106.52</v>
      </c>
      <c r="F3362" s="1">
        <v>103.98</v>
      </c>
      <c r="G3362" s="1">
        <v>102.29</v>
      </c>
      <c r="H3362" s="2">
        <v>54.1</v>
      </c>
      <c r="I3362" s="2">
        <v>30.9</v>
      </c>
      <c r="J3362" s="2">
        <v>91.2</v>
      </c>
      <c r="K3362" s="2">
        <v>91.5</v>
      </c>
      <c r="L3362">
        <f>SUMIFS(US!B:B,US!$D:$D,YEAR(daily!$A3362),US!$E:$E,MONTH(daily!$A3362))</f>
        <v>12444</v>
      </c>
      <c r="M3362">
        <f>SUMIFS(US!C:C,US!$D:$D,YEAR(daily!$A3362),US!$E:$E,MONTH(daily!$A3362))</f>
        <v>19257</v>
      </c>
      <c r="N3362">
        <f>SUMIFS(COT!E:E,COT!$A:$A,YEAR(daily!$A3362),COT!$B:$B,WEEKNUM(daily!$A3362))</f>
        <v>1818204</v>
      </c>
      <c r="O3362">
        <f>SUMIFS(COT!F:F,COT!$A:$A,YEAR(daily!$A3362),COT!$B:$B,WEEKNUM(daily!$A3362))</f>
        <v>424926</v>
      </c>
      <c r="P3362">
        <f>SUMIFS(COT!G:G,COT!$A:$A,YEAR(daily!$A3362),COT!$B:$B,WEEKNUM(daily!$A3362))</f>
        <v>119534</v>
      </c>
      <c r="Q3362">
        <f>SUMIFS(COT!H:H,COT!$A:$A,YEAR(daily!$A3362),COT!$B:$B,WEEKNUM(daily!$A3362))</f>
        <v>610179</v>
      </c>
      <c r="R3362">
        <f>SUMIFS(COT!I:I,COT!$A:$A,YEAR(daily!$A3362),COT!$B:$B,WEEKNUM(daily!$A3362))</f>
        <v>685510</v>
      </c>
      <c r="S3362">
        <f>SUMIFS(COT!J:J,COT!$A:$A,YEAR(daily!$A3362),COT!$B:$B,WEEKNUM(daily!$A3362))</f>
        <v>1001694</v>
      </c>
      <c r="T3362">
        <f>SUMIFS(COT!K:K,COT!$A:$A,YEAR(daily!$A3362),COT!$B:$B,WEEKNUM(daily!$A3362))</f>
        <v>97589</v>
      </c>
      <c r="U3362">
        <f>SUMIFS(COT!L:L,COT!$A:$A,YEAR(daily!$A3362),COT!$B:$B,WEEKNUM(daily!$A3362))</f>
        <v>86797</v>
      </c>
      <c r="V3362">
        <f>SUMIFS(COT!M:M,COT!$A:$A,YEAR(daily!$A3362),COT!$B:$B,WEEKNUM(daily!$A3362))</f>
        <v>128</v>
      </c>
      <c r="W3362">
        <f>SUMIFS(COT!N:N,COT!$A:$A,YEAR(daily!$A3362),COT!$B:$B,WEEKNUM(daily!$A3362))</f>
        <v>80</v>
      </c>
      <c r="X3362">
        <f>SUMIFS(COT!O:O,COT!$A:$A,YEAR(daily!$A3362),COT!$B:$B,WEEKNUM(daily!$A3362))</f>
        <v>142</v>
      </c>
      <c r="Y3362">
        <f>SUMIFS(COT!P:P,COT!$A:$A,YEAR(daily!$A3362),COT!$B:$B,WEEKNUM(daily!$A3362))</f>
        <v>84</v>
      </c>
      <c r="Z3362">
        <f>SUMIFS(COT!Q:Q,COT!$A:$A,YEAR(daily!$A3362),COT!$B:$B,WEEKNUM(daily!$A3362))</f>
        <v>109</v>
      </c>
      <c r="AA3362">
        <f>SUMIFS(Saudi!B:B,Saudi!$A:$A,YEAR(daily!$A3362))</f>
        <v>1156.3610000000001</v>
      </c>
      <c r="AB3362">
        <f>SUMIFS(Saudi!C:C,Saudi!$A:$A,YEAR(daily!$A3362))</f>
        <v>994.73400000000004</v>
      </c>
      <c r="AC3362">
        <f>SUMIFS(Saudi!F:F,Saudi!$A:$A,YEAR(daily!$A3362))</f>
        <v>4270920</v>
      </c>
      <c r="AD3362">
        <f>SUMIFS(Saudi!G:G,Saudi!$A:$A,YEAR(daily!$A3362))</f>
        <v>97.968799186701915</v>
      </c>
      <c r="AE3362">
        <f>SUMIFS(Saudi!H:H,Saudi!$A:$A,YEAR(daily!$A3362))</f>
        <v>418416903.82246894</v>
      </c>
      <c r="AF3362" s="5">
        <f t="shared" si="146"/>
        <v>7</v>
      </c>
      <c r="AG3362" s="5">
        <f t="shared" si="147"/>
        <v>2013</v>
      </c>
    </row>
    <row r="3363" spans="1:33">
      <c r="A3363" s="3">
        <v>41466</v>
      </c>
      <c r="B3363" s="1">
        <v>163859</v>
      </c>
      <c r="C3363" s="1">
        <v>115948</v>
      </c>
      <c r="D3363" s="1">
        <v>73831</v>
      </c>
      <c r="E3363" s="1">
        <v>104.91</v>
      </c>
      <c r="F3363" s="1">
        <v>103.01</v>
      </c>
      <c r="G3363" s="1">
        <v>101.59</v>
      </c>
      <c r="H3363" s="2">
        <v>54.1</v>
      </c>
      <c r="I3363" s="2">
        <v>30.9</v>
      </c>
      <c r="J3363" s="2">
        <v>91.2</v>
      </c>
      <c r="K3363" s="2">
        <v>91.5</v>
      </c>
      <c r="L3363">
        <f>SUMIFS(US!B:B,US!$D:$D,YEAR(daily!$A3363),US!$E:$E,MONTH(daily!$A3363))</f>
        <v>12444</v>
      </c>
      <c r="M3363">
        <f>SUMIFS(US!C:C,US!$D:$D,YEAR(daily!$A3363),US!$E:$E,MONTH(daily!$A3363))</f>
        <v>19257</v>
      </c>
      <c r="N3363">
        <f>SUMIFS(COT!E:E,COT!$A:$A,YEAR(daily!$A3363),COT!$B:$B,WEEKNUM(daily!$A3363))</f>
        <v>1818204</v>
      </c>
      <c r="O3363">
        <f>SUMIFS(COT!F:F,COT!$A:$A,YEAR(daily!$A3363),COT!$B:$B,WEEKNUM(daily!$A3363))</f>
        <v>424926</v>
      </c>
      <c r="P3363">
        <f>SUMIFS(COT!G:G,COT!$A:$A,YEAR(daily!$A3363),COT!$B:$B,WEEKNUM(daily!$A3363))</f>
        <v>119534</v>
      </c>
      <c r="Q3363">
        <f>SUMIFS(COT!H:H,COT!$A:$A,YEAR(daily!$A3363),COT!$B:$B,WEEKNUM(daily!$A3363))</f>
        <v>610179</v>
      </c>
      <c r="R3363">
        <f>SUMIFS(COT!I:I,COT!$A:$A,YEAR(daily!$A3363),COT!$B:$B,WEEKNUM(daily!$A3363))</f>
        <v>685510</v>
      </c>
      <c r="S3363">
        <f>SUMIFS(COT!J:J,COT!$A:$A,YEAR(daily!$A3363),COT!$B:$B,WEEKNUM(daily!$A3363))</f>
        <v>1001694</v>
      </c>
      <c r="T3363">
        <f>SUMIFS(COT!K:K,COT!$A:$A,YEAR(daily!$A3363),COT!$B:$B,WEEKNUM(daily!$A3363))</f>
        <v>97589</v>
      </c>
      <c r="U3363">
        <f>SUMIFS(COT!L:L,COT!$A:$A,YEAR(daily!$A3363),COT!$B:$B,WEEKNUM(daily!$A3363))</f>
        <v>86797</v>
      </c>
      <c r="V3363">
        <f>SUMIFS(COT!M:M,COT!$A:$A,YEAR(daily!$A3363),COT!$B:$B,WEEKNUM(daily!$A3363))</f>
        <v>128</v>
      </c>
      <c r="W3363">
        <f>SUMIFS(COT!N:N,COT!$A:$A,YEAR(daily!$A3363),COT!$B:$B,WEEKNUM(daily!$A3363))</f>
        <v>80</v>
      </c>
      <c r="X3363">
        <f>SUMIFS(COT!O:O,COT!$A:$A,YEAR(daily!$A3363),COT!$B:$B,WEEKNUM(daily!$A3363))</f>
        <v>142</v>
      </c>
      <c r="Y3363">
        <f>SUMIFS(COT!P:P,COT!$A:$A,YEAR(daily!$A3363),COT!$B:$B,WEEKNUM(daily!$A3363))</f>
        <v>84</v>
      </c>
      <c r="Z3363">
        <f>SUMIFS(COT!Q:Q,COT!$A:$A,YEAR(daily!$A3363),COT!$B:$B,WEEKNUM(daily!$A3363))</f>
        <v>109</v>
      </c>
      <c r="AA3363">
        <f>SUMIFS(Saudi!B:B,Saudi!$A:$A,YEAR(daily!$A3363))</f>
        <v>1156.3610000000001</v>
      </c>
      <c r="AB3363">
        <f>SUMIFS(Saudi!C:C,Saudi!$A:$A,YEAR(daily!$A3363))</f>
        <v>994.73400000000004</v>
      </c>
      <c r="AC3363">
        <f>SUMIFS(Saudi!F:F,Saudi!$A:$A,YEAR(daily!$A3363))</f>
        <v>4270920</v>
      </c>
      <c r="AD3363">
        <f>SUMIFS(Saudi!G:G,Saudi!$A:$A,YEAR(daily!$A3363))</f>
        <v>97.968799186701915</v>
      </c>
      <c r="AE3363">
        <f>SUMIFS(Saudi!H:H,Saudi!$A:$A,YEAR(daily!$A3363))</f>
        <v>418416903.82246894</v>
      </c>
      <c r="AF3363" s="5">
        <f t="shared" si="146"/>
        <v>7</v>
      </c>
      <c r="AG3363" s="5">
        <f t="shared" si="147"/>
        <v>2013</v>
      </c>
    </row>
    <row r="3364" spans="1:33">
      <c r="A3364" s="3">
        <v>41467</v>
      </c>
      <c r="B3364" s="1">
        <v>151608</v>
      </c>
      <c r="C3364" s="1">
        <v>119245</v>
      </c>
      <c r="D3364" s="1">
        <v>74862</v>
      </c>
      <c r="E3364" s="1">
        <v>105.95</v>
      </c>
      <c r="F3364" s="1">
        <v>104.14</v>
      </c>
      <c r="G3364" s="1">
        <v>102.66</v>
      </c>
      <c r="H3364" s="2">
        <v>54.1</v>
      </c>
      <c r="I3364" s="2">
        <v>30.9</v>
      </c>
      <c r="J3364" s="2">
        <v>91.2</v>
      </c>
      <c r="K3364" s="2">
        <v>91.5</v>
      </c>
      <c r="L3364">
        <f>SUMIFS(US!B:B,US!$D:$D,YEAR(daily!$A3364),US!$E:$E,MONTH(daily!$A3364))</f>
        <v>12444</v>
      </c>
      <c r="M3364">
        <f>SUMIFS(US!C:C,US!$D:$D,YEAR(daily!$A3364),US!$E:$E,MONTH(daily!$A3364))</f>
        <v>19257</v>
      </c>
      <c r="N3364">
        <f>SUMIFS(COT!E:E,COT!$A:$A,YEAR(daily!$A3364),COT!$B:$B,WEEKNUM(daily!$A3364))</f>
        <v>1818204</v>
      </c>
      <c r="O3364">
        <f>SUMIFS(COT!F:F,COT!$A:$A,YEAR(daily!$A3364),COT!$B:$B,WEEKNUM(daily!$A3364))</f>
        <v>424926</v>
      </c>
      <c r="P3364">
        <f>SUMIFS(COT!G:G,COT!$A:$A,YEAR(daily!$A3364),COT!$B:$B,WEEKNUM(daily!$A3364))</f>
        <v>119534</v>
      </c>
      <c r="Q3364">
        <f>SUMIFS(COT!H:H,COT!$A:$A,YEAR(daily!$A3364),COT!$B:$B,WEEKNUM(daily!$A3364))</f>
        <v>610179</v>
      </c>
      <c r="R3364">
        <f>SUMIFS(COT!I:I,COT!$A:$A,YEAR(daily!$A3364),COT!$B:$B,WEEKNUM(daily!$A3364))</f>
        <v>685510</v>
      </c>
      <c r="S3364">
        <f>SUMIFS(COT!J:J,COT!$A:$A,YEAR(daily!$A3364),COT!$B:$B,WEEKNUM(daily!$A3364))</f>
        <v>1001694</v>
      </c>
      <c r="T3364">
        <f>SUMIFS(COT!K:K,COT!$A:$A,YEAR(daily!$A3364),COT!$B:$B,WEEKNUM(daily!$A3364))</f>
        <v>97589</v>
      </c>
      <c r="U3364">
        <f>SUMIFS(COT!L:L,COT!$A:$A,YEAR(daily!$A3364),COT!$B:$B,WEEKNUM(daily!$A3364))</f>
        <v>86797</v>
      </c>
      <c r="V3364">
        <f>SUMIFS(COT!M:M,COT!$A:$A,YEAR(daily!$A3364),COT!$B:$B,WEEKNUM(daily!$A3364))</f>
        <v>128</v>
      </c>
      <c r="W3364">
        <f>SUMIFS(COT!N:N,COT!$A:$A,YEAR(daily!$A3364),COT!$B:$B,WEEKNUM(daily!$A3364))</f>
        <v>80</v>
      </c>
      <c r="X3364">
        <f>SUMIFS(COT!O:O,COT!$A:$A,YEAR(daily!$A3364),COT!$B:$B,WEEKNUM(daily!$A3364))</f>
        <v>142</v>
      </c>
      <c r="Y3364">
        <f>SUMIFS(COT!P:P,COT!$A:$A,YEAR(daily!$A3364),COT!$B:$B,WEEKNUM(daily!$A3364))</f>
        <v>84</v>
      </c>
      <c r="Z3364">
        <f>SUMIFS(COT!Q:Q,COT!$A:$A,YEAR(daily!$A3364),COT!$B:$B,WEEKNUM(daily!$A3364))</f>
        <v>109</v>
      </c>
      <c r="AA3364">
        <f>SUMIFS(Saudi!B:B,Saudi!$A:$A,YEAR(daily!$A3364))</f>
        <v>1156.3610000000001</v>
      </c>
      <c r="AB3364">
        <f>SUMIFS(Saudi!C:C,Saudi!$A:$A,YEAR(daily!$A3364))</f>
        <v>994.73400000000004</v>
      </c>
      <c r="AC3364">
        <f>SUMIFS(Saudi!F:F,Saudi!$A:$A,YEAR(daily!$A3364))</f>
        <v>4270920</v>
      </c>
      <c r="AD3364">
        <f>SUMIFS(Saudi!G:G,Saudi!$A:$A,YEAR(daily!$A3364))</f>
        <v>97.968799186701915</v>
      </c>
      <c r="AE3364">
        <f>SUMIFS(Saudi!H:H,Saudi!$A:$A,YEAR(daily!$A3364))</f>
        <v>418416903.82246894</v>
      </c>
      <c r="AF3364" s="5">
        <f t="shared" si="146"/>
        <v>7</v>
      </c>
      <c r="AG3364" s="5">
        <f t="shared" si="147"/>
        <v>2013</v>
      </c>
    </row>
    <row r="3365" spans="1:33">
      <c r="A3365" s="3">
        <v>41470</v>
      </c>
      <c r="B3365" s="1">
        <v>136355</v>
      </c>
      <c r="C3365" s="1">
        <v>125006</v>
      </c>
      <c r="D3365" s="1">
        <v>74312</v>
      </c>
      <c r="E3365" s="1">
        <v>106.32</v>
      </c>
      <c r="F3365" s="1">
        <v>104.49</v>
      </c>
      <c r="G3365" s="1">
        <v>102.99</v>
      </c>
      <c r="H3365" s="2">
        <v>54.1</v>
      </c>
      <c r="I3365" s="2">
        <v>30.9</v>
      </c>
      <c r="J3365" s="2">
        <v>91.2</v>
      </c>
      <c r="K3365" s="2">
        <v>91.5</v>
      </c>
      <c r="L3365">
        <f>SUMIFS(US!B:B,US!$D:$D,YEAR(daily!$A3365),US!$E:$E,MONTH(daily!$A3365))</f>
        <v>12444</v>
      </c>
      <c r="M3365">
        <f>SUMIFS(US!C:C,US!$D:$D,YEAR(daily!$A3365),US!$E:$E,MONTH(daily!$A3365))</f>
        <v>19257</v>
      </c>
      <c r="N3365">
        <f>SUMIFS(COT!E:E,COT!$A:$A,YEAR(daily!$A3365),COT!$B:$B,WEEKNUM(daily!$A3365))</f>
        <v>1880612</v>
      </c>
      <c r="O3365">
        <f>SUMIFS(COT!F:F,COT!$A:$A,YEAR(daily!$A3365),COT!$B:$B,WEEKNUM(daily!$A3365))</f>
        <v>443242</v>
      </c>
      <c r="P3365">
        <f>SUMIFS(COT!G:G,COT!$A:$A,YEAR(daily!$A3365),COT!$B:$B,WEEKNUM(daily!$A3365))</f>
        <v>113793</v>
      </c>
      <c r="Q3365">
        <f>SUMIFS(COT!H:H,COT!$A:$A,YEAR(daily!$A3365),COT!$B:$B,WEEKNUM(daily!$A3365))</f>
        <v>634688</v>
      </c>
      <c r="R3365">
        <f>SUMIFS(COT!I:I,COT!$A:$A,YEAR(daily!$A3365),COT!$B:$B,WEEKNUM(daily!$A3365))</f>
        <v>702809</v>
      </c>
      <c r="S3365">
        <f>SUMIFS(COT!J:J,COT!$A:$A,YEAR(daily!$A3365),COT!$B:$B,WEEKNUM(daily!$A3365))</f>
        <v>1042970</v>
      </c>
      <c r="T3365">
        <f>SUMIFS(COT!K:K,COT!$A:$A,YEAR(daily!$A3365),COT!$B:$B,WEEKNUM(daily!$A3365))</f>
        <v>99873</v>
      </c>
      <c r="U3365">
        <f>SUMIFS(COT!L:L,COT!$A:$A,YEAR(daily!$A3365),COT!$B:$B,WEEKNUM(daily!$A3365))</f>
        <v>89161</v>
      </c>
      <c r="V3365">
        <f>SUMIFS(COT!M:M,COT!$A:$A,YEAR(daily!$A3365),COT!$B:$B,WEEKNUM(daily!$A3365))</f>
        <v>139</v>
      </c>
      <c r="W3365">
        <f>SUMIFS(COT!N:N,COT!$A:$A,YEAR(daily!$A3365),COT!$B:$B,WEEKNUM(daily!$A3365))</f>
        <v>75</v>
      </c>
      <c r="X3365">
        <f>SUMIFS(COT!O:O,COT!$A:$A,YEAR(daily!$A3365),COT!$B:$B,WEEKNUM(daily!$A3365))</f>
        <v>140</v>
      </c>
      <c r="Y3365">
        <f>SUMIFS(COT!P:P,COT!$A:$A,YEAR(daily!$A3365),COT!$B:$B,WEEKNUM(daily!$A3365))</f>
        <v>89</v>
      </c>
      <c r="Z3365">
        <f>SUMIFS(COT!Q:Q,COT!$A:$A,YEAR(daily!$A3365),COT!$B:$B,WEEKNUM(daily!$A3365))</f>
        <v>107</v>
      </c>
      <c r="AA3365">
        <f>SUMIFS(Saudi!B:B,Saudi!$A:$A,YEAR(daily!$A3365))</f>
        <v>1156.3610000000001</v>
      </c>
      <c r="AB3365">
        <f>SUMIFS(Saudi!C:C,Saudi!$A:$A,YEAR(daily!$A3365))</f>
        <v>994.73400000000004</v>
      </c>
      <c r="AC3365">
        <f>SUMIFS(Saudi!F:F,Saudi!$A:$A,YEAR(daily!$A3365))</f>
        <v>4270920</v>
      </c>
      <c r="AD3365">
        <f>SUMIFS(Saudi!G:G,Saudi!$A:$A,YEAR(daily!$A3365))</f>
        <v>97.968799186701915</v>
      </c>
      <c r="AE3365">
        <f>SUMIFS(Saudi!H:H,Saudi!$A:$A,YEAR(daily!$A3365))</f>
        <v>418416903.82246894</v>
      </c>
      <c r="AF3365" s="5">
        <f t="shared" si="146"/>
        <v>7</v>
      </c>
      <c r="AG3365" s="5">
        <f t="shared" si="147"/>
        <v>2013</v>
      </c>
    </row>
    <row r="3366" spans="1:33">
      <c r="A3366" s="3">
        <v>41471</v>
      </c>
      <c r="B3366" s="1">
        <v>122497</v>
      </c>
      <c r="C3366" s="1">
        <v>125119</v>
      </c>
      <c r="D3366" s="1">
        <v>74466</v>
      </c>
      <c r="E3366" s="1">
        <v>106</v>
      </c>
      <c r="F3366" s="1">
        <v>104.39</v>
      </c>
      <c r="G3366" s="1">
        <v>102.95</v>
      </c>
      <c r="H3366" s="2">
        <v>54.1</v>
      </c>
      <c r="I3366" s="2">
        <v>30.9</v>
      </c>
      <c r="J3366" s="2">
        <v>91.2</v>
      </c>
      <c r="K3366" s="2">
        <v>91.5</v>
      </c>
      <c r="L3366">
        <f>SUMIFS(US!B:B,US!$D:$D,YEAR(daily!$A3366),US!$E:$E,MONTH(daily!$A3366))</f>
        <v>12444</v>
      </c>
      <c r="M3366">
        <f>SUMIFS(US!C:C,US!$D:$D,YEAR(daily!$A3366),US!$E:$E,MONTH(daily!$A3366))</f>
        <v>19257</v>
      </c>
      <c r="N3366">
        <f>SUMIFS(COT!E:E,COT!$A:$A,YEAR(daily!$A3366),COT!$B:$B,WEEKNUM(daily!$A3366))</f>
        <v>1880612</v>
      </c>
      <c r="O3366">
        <f>SUMIFS(COT!F:F,COT!$A:$A,YEAR(daily!$A3366),COT!$B:$B,WEEKNUM(daily!$A3366))</f>
        <v>443242</v>
      </c>
      <c r="P3366">
        <f>SUMIFS(COT!G:G,COT!$A:$A,YEAR(daily!$A3366),COT!$B:$B,WEEKNUM(daily!$A3366))</f>
        <v>113793</v>
      </c>
      <c r="Q3366">
        <f>SUMIFS(COT!H:H,COT!$A:$A,YEAR(daily!$A3366),COT!$B:$B,WEEKNUM(daily!$A3366))</f>
        <v>634688</v>
      </c>
      <c r="R3366">
        <f>SUMIFS(COT!I:I,COT!$A:$A,YEAR(daily!$A3366),COT!$B:$B,WEEKNUM(daily!$A3366))</f>
        <v>702809</v>
      </c>
      <c r="S3366">
        <f>SUMIFS(COT!J:J,COT!$A:$A,YEAR(daily!$A3366),COT!$B:$B,WEEKNUM(daily!$A3366))</f>
        <v>1042970</v>
      </c>
      <c r="T3366">
        <f>SUMIFS(COT!K:K,COT!$A:$A,YEAR(daily!$A3366),COT!$B:$B,WEEKNUM(daily!$A3366))</f>
        <v>99873</v>
      </c>
      <c r="U3366">
        <f>SUMIFS(COT!L:L,COT!$A:$A,YEAR(daily!$A3366),COT!$B:$B,WEEKNUM(daily!$A3366))</f>
        <v>89161</v>
      </c>
      <c r="V3366">
        <f>SUMIFS(COT!M:M,COT!$A:$A,YEAR(daily!$A3366),COT!$B:$B,WEEKNUM(daily!$A3366))</f>
        <v>139</v>
      </c>
      <c r="W3366">
        <f>SUMIFS(COT!N:N,COT!$A:$A,YEAR(daily!$A3366),COT!$B:$B,WEEKNUM(daily!$A3366))</f>
        <v>75</v>
      </c>
      <c r="X3366">
        <f>SUMIFS(COT!O:O,COT!$A:$A,YEAR(daily!$A3366),COT!$B:$B,WEEKNUM(daily!$A3366))</f>
        <v>140</v>
      </c>
      <c r="Y3366">
        <f>SUMIFS(COT!P:P,COT!$A:$A,YEAR(daily!$A3366),COT!$B:$B,WEEKNUM(daily!$A3366))</f>
        <v>89</v>
      </c>
      <c r="Z3366">
        <f>SUMIFS(COT!Q:Q,COT!$A:$A,YEAR(daily!$A3366),COT!$B:$B,WEEKNUM(daily!$A3366))</f>
        <v>107</v>
      </c>
      <c r="AA3366">
        <f>SUMIFS(Saudi!B:B,Saudi!$A:$A,YEAR(daily!$A3366))</f>
        <v>1156.3610000000001</v>
      </c>
      <c r="AB3366">
        <f>SUMIFS(Saudi!C:C,Saudi!$A:$A,YEAR(daily!$A3366))</f>
        <v>994.73400000000004</v>
      </c>
      <c r="AC3366">
        <f>SUMIFS(Saudi!F:F,Saudi!$A:$A,YEAR(daily!$A3366))</f>
        <v>4270920</v>
      </c>
      <c r="AD3366">
        <f>SUMIFS(Saudi!G:G,Saudi!$A:$A,YEAR(daily!$A3366))</f>
        <v>97.968799186701915</v>
      </c>
      <c r="AE3366">
        <f>SUMIFS(Saudi!H:H,Saudi!$A:$A,YEAR(daily!$A3366))</f>
        <v>418416903.82246894</v>
      </c>
      <c r="AF3366" s="5">
        <f t="shared" si="146"/>
        <v>7</v>
      </c>
      <c r="AG3366" s="5">
        <f t="shared" si="147"/>
        <v>2013</v>
      </c>
    </row>
    <row r="3367" spans="1:33">
      <c r="A3367" s="3">
        <v>41472</v>
      </c>
      <c r="B3367" s="1">
        <v>79414</v>
      </c>
      <c r="C3367" s="1">
        <v>124816</v>
      </c>
      <c r="D3367" s="1">
        <v>76686</v>
      </c>
      <c r="E3367" s="1">
        <v>106.48</v>
      </c>
      <c r="F3367" s="1">
        <v>105.05</v>
      </c>
      <c r="G3367" s="1">
        <v>103.58</v>
      </c>
      <c r="H3367" s="2">
        <v>54.1</v>
      </c>
      <c r="I3367" s="2">
        <v>30.9</v>
      </c>
      <c r="J3367" s="2">
        <v>91.2</v>
      </c>
      <c r="K3367" s="2">
        <v>91.5</v>
      </c>
      <c r="L3367">
        <f>SUMIFS(US!B:B,US!$D:$D,YEAR(daily!$A3367),US!$E:$E,MONTH(daily!$A3367))</f>
        <v>12444</v>
      </c>
      <c r="M3367">
        <f>SUMIFS(US!C:C,US!$D:$D,YEAR(daily!$A3367),US!$E:$E,MONTH(daily!$A3367))</f>
        <v>19257</v>
      </c>
      <c r="N3367">
        <f>SUMIFS(COT!E:E,COT!$A:$A,YEAR(daily!$A3367),COT!$B:$B,WEEKNUM(daily!$A3367))</f>
        <v>1880612</v>
      </c>
      <c r="O3367">
        <f>SUMIFS(COT!F:F,COT!$A:$A,YEAR(daily!$A3367),COT!$B:$B,WEEKNUM(daily!$A3367))</f>
        <v>443242</v>
      </c>
      <c r="P3367">
        <f>SUMIFS(COT!G:G,COT!$A:$A,YEAR(daily!$A3367),COT!$B:$B,WEEKNUM(daily!$A3367))</f>
        <v>113793</v>
      </c>
      <c r="Q3367">
        <f>SUMIFS(COT!H:H,COT!$A:$A,YEAR(daily!$A3367),COT!$B:$B,WEEKNUM(daily!$A3367))</f>
        <v>634688</v>
      </c>
      <c r="R3367">
        <f>SUMIFS(COT!I:I,COT!$A:$A,YEAR(daily!$A3367),COT!$B:$B,WEEKNUM(daily!$A3367))</f>
        <v>702809</v>
      </c>
      <c r="S3367">
        <f>SUMIFS(COT!J:J,COT!$A:$A,YEAR(daily!$A3367),COT!$B:$B,WEEKNUM(daily!$A3367))</f>
        <v>1042970</v>
      </c>
      <c r="T3367">
        <f>SUMIFS(COT!K:K,COT!$A:$A,YEAR(daily!$A3367),COT!$B:$B,WEEKNUM(daily!$A3367))</f>
        <v>99873</v>
      </c>
      <c r="U3367">
        <f>SUMIFS(COT!L:L,COT!$A:$A,YEAR(daily!$A3367),COT!$B:$B,WEEKNUM(daily!$A3367))</f>
        <v>89161</v>
      </c>
      <c r="V3367">
        <f>SUMIFS(COT!M:M,COT!$A:$A,YEAR(daily!$A3367),COT!$B:$B,WEEKNUM(daily!$A3367))</f>
        <v>139</v>
      </c>
      <c r="W3367">
        <f>SUMIFS(COT!N:N,COT!$A:$A,YEAR(daily!$A3367),COT!$B:$B,WEEKNUM(daily!$A3367))</f>
        <v>75</v>
      </c>
      <c r="X3367">
        <f>SUMIFS(COT!O:O,COT!$A:$A,YEAR(daily!$A3367),COT!$B:$B,WEEKNUM(daily!$A3367))</f>
        <v>140</v>
      </c>
      <c r="Y3367">
        <f>SUMIFS(COT!P:P,COT!$A:$A,YEAR(daily!$A3367),COT!$B:$B,WEEKNUM(daily!$A3367))</f>
        <v>89</v>
      </c>
      <c r="Z3367">
        <f>SUMIFS(COT!Q:Q,COT!$A:$A,YEAR(daily!$A3367),COT!$B:$B,WEEKNUM(daily!$A3367))</f>
        <v>107</v>
      </c>
      <c r="AA3367">
        <f>SUMIFS(Saudi!B:B,Saudi!$A:$A,YEAR(daily!$A3367))</f>
        <v>1156.3610000000001</v>
      </c>
      <c r="AB3367">
        <f>SUMIFS(Saudi!C:C,Saudi!$A:$A,YEAR(daily!$A3367))</f>
        <v>994.73400000000004</v>
      </c>
      <c r="AC3367">
        <f>SUMIFS(Saudi!F:F,Saudi!$A:$A,YEAR(daily!$A3367))</f>
        <v>4270920</v>
      </c>
      <c r="AD3367">
        <f>SUMIFS(Saudi!G:G,Saudi!$A:$A,YEAR(daily!$A3367))</f>
        <v>97.968799186701915</v>
      </c>
      <c r="AE3367">
        <f>SUMIFS(Saudi!H:H,Saudi!$A:$A,YEAR(daily!$A3367))</f>
        <v>418416903.82246894</v>
      </c>
      <c r="AF3367" s="5">
        <f t="shared" si="146"/>
        <v>7</v>
      </c>
      <c r="AG3367" s="5">
        <f t="shared" si="147"/>
        <v>2013</v>
      </c>
    </row>
    <row r="3368" spans="1:33">
      <c r="A3368" s="3">
        <v>41473</v>
      </c>
      <c r="B3368" s="1">
        <v>58552</v>
      </c>
      <c r="C3368" s="1">
        <v>127367</v>
      </c>
      <c r="D3368" s="1">
        <v>78361</v>
      </c>
      <c r="E3368" s="1">
        <v>108.04</v>
      </c>
      <c r="F3368" s="1">
        <v>106.29</v>
      </c>
      <c r="G3368" s="1">
        <v>104.62</v>
      </c>
      <c r="H3368" s="2">
        <v>54.1</v>
      </c>
      <c r="I3368" s="2">
        <v>30.9</v>
      </c>
      <c r="J3368" s="2">
        <v>91.2</v>
      </c>
      <c r="K3368" s="2">
        <v>91.5</v>
      </c>
      <c r="L3368">
        <f>SUMIFS(US!B:B,US!$D:$D,YEAR(daily!$A3368),US!$E:$E,MONTH(daily!$A3368))</f>
        <v>12444</v>
      </c>
      <c r="M3368">
        <f>SUMIFS(US!C:C,US!$D:$D,YEAR(daily!$A3368),US!$E:$E,MONTH(daily!$A3368))</f>
        <v>19257</v>
      </c>
      <c r="N3368">
        <f>SUMIFS(COT!E:E,COT!$A:$A,YEAR(daily!$A3368),COT!$B:$B,WEEKNUM(daily!$A3368))</f>
        <v>1880612</v>
      </c>
      <c r="O3368">
        <f>SUMIFS(COT!F:F,COT!$A:$A,YEAR(daily!$A3368),COT!$B:$B,WEEKNUM(daily!$A3368))</f>
        <v>443242</v>
      </c>
      <c r="P3368">
        <f>SUMIFS(COT!G:G,COT!$A:$A,YEAR(daily!$A3368),COT!$B:$B,WEEKNUM(daily!$A3368))</f>
        <v>113793</v>
      </c>
      <c r="Q3368">
        <f>SUMIFS(COT!H:H,COT!$A:$A,YEAR(daily!$A3368),COT!$B:$B,WEEKNUM(daily!$A3368))</f>
        <v>634688</v>
      </c>
      <c r="R3368">
        <f>SUMIFS(COT!I:I,COT!$A:$A,YEAR(daily!$A3368),COT!$B:$B,WEEKNUM(daily!$A3368))</f>
        <v>702809</v>
      </c>
      <c r="S3368">
        <f>SUMIFS(COT!J:J,COT!$A:$A,YEAR(daily!$A3368),COT!$B:$B,WEEKNUM(daily!$A3368))</f>
        <v>1042970</v>
      </c>
      <c r="T3368">
        <f>SUMIFS(COT!K:K,COT!$A:$A,YEAR(daily!$A3368),COT!$B:$B,WEEKNUM(daily!$A3368))</f>
        <v>99873</v>
      </c>
      <c r="U3368">
        <f>SUMIFS(COT!L:L,COT!$A:$A,YEAR(daily!$A3368),COT!$B:$B,WEEKNUM(daily!$A3368))</f>
        <v>89161</v>
      </c>
      <c r="V3368">
        <f>SUMIFS(COT!M:M,COT!$A:$A,YEAR(daily!$A3368),COT!$B:$B,WEEKNUM(daily!$A3368))</f>
        <v>139</v>
      </c>
      <c r="W3368">
        <f>SUMIFS(COT!N:N,COT!$A:$A,YEAR(daily!$A3368),COT!$B:$B,WEEKNUM(daily!$A3368))</f>
        <v>75</v>
      </c>
      <c r="X3368">
        <f>SUMIFS(COT!O:O,COT!$A:$A,YEAR(daily!$A3368),COT!$B:$B,WEEKNUM(daily!$A3368))</f>
        <v>140</v>
      </c>
      <c r="Y3368">
        <f>SUMIFS(COT!P:P,COT!$A:$A,YEAR(daily!$A3368),COT!$B:$B,WEEKNUM(daily!$A3368))</f>
        <v>89</v>
      </c>
      <c r="Z3368">
        <f>SUMIFS(COT!Q:Q,COT!$A:$A,YEAR(daily!$A3368),COT!$B:$B,WEEKNUM(daily!$A3368))</f>
        <v>107</v>
      </c>
      <c r="AA3368">
        <f>SUMIFS(Saudi!B:B,Saudi!$A:$A,YEAR(daily!$A3368))</f>
        <v>1156.3610000000001</v>
      </c>
      <c r="AB3368">
        <f>SUMIFS(Saudi!C:C,Saudi!$A:$A,YEAR(daily!$A3368))</f>
        <v>994.73400000000004</v>
      </c>
      <c r="AC3368">
        <f>SUMIFS(Saudi!F:F,Saudi!$A:$A,YEAR(daily!$A3368))</f>
        <v>4270920</v>
      </c>
      <c r="AD3368">
        <f>SUMIFS(Saudi!G:G,Saudi!$A:$A,YEAR(daily!$A3368))</f>
        <v>97.968799186701915</v>
      </c>
      <c r="AE3368">
        <f>SUMIFS(Saudi!H:H,Saudi!$A:$A,YEAR(daily!$A3368))</f>
        <v>418416903.82246894</v>
      </c>
      <c r="AF3368" s="5">
        <f t="shared" si="146"/>
        <v>7</v>
      </c>
      <c r="AG3368" s="5">
        <f t="shared" si="147"/>
        <v>2013</v>
      </c>
    </row>
    <row r="3369" spans="1:33">
      <c r="A3369" s="3">
        <v>41474</v>
      </c>
      <c r="B3369" s="1">
        <v>21773</v>
      </c>
      <c r="C3369" s="1">
        <v>131883</v>
      </c>
      <c r="D3369" s="1">
        <v>83000</v>
      </c>
      <c r="E3369" s="1">
        <v>108.05</v>
      </c>
      <c r="F3369" s="1">
        <v>106.12</v>
      </c>
      <c r="G3369" s="1">
        <v>104.35</v>
      </c>
      <c r="H3369" s="2">
        <v>54.1</v>
      </c>
      <c r="I3369" s="2">
        <v>30.9</v>
      </c>
      <c r="J3369" s="2">
        <v>91.2</v>
      </c>
      <c r="K3369" s="2">
        <v>91.5</v>
      </c>
      <c r="L3369">
        <f>SUMIFS(US!B:B,US!$D:$D,YEAR(daily!$A3369),US!$E:$E,MONTH(daily!$A3369))</f>
        <v>12444</v>
      </c>
      <c r="M3369">
        <f>SUMIFS(US!C:C,US!$D:$D,YEAR(daily!$A3369),US!$E:$E,MONTH(daily!$A3369))</f>
        <v>19257</v>
      </c>
      <c r="N3369">
        <f>SUMIFS(COT!E:E,COT!$A:$A,YEAR(daily!$A3369),COT!$B:$B,WEEKNUM(daily!$A3369))</f>
        <v>1880612</v>
      </c>
      <c r="O3369">
        <f>SUMIFS(COT!F:F,COT!$A:$A,YEAR(daily!$A3369),COT!$B:$B,WEEKNUM(daily!$A3369))</f>
        <v>443242</v>
      </c>
      <c r="P3369">
        <f>SUMIFS(COT!G:G,COT!$A:$A,YEAR(daily!$A3369),COT!$B:$B,WEEKNUM(daily!$A3369))</f>
        <v>113793</v>
      </c>
      <c r="Q3369">
        <f>SUMIFS(COT!H:H,COT!$A:$A,YEAR(daily!$A3369),COT!$B:$B,WEEKNUM(daily!$A3369))</f>
        <v>634688</v>
      </c>
      <c r="R3369">
        <f>SUMIFS(COT!I:I,COT!$A:$A,YEAR(daily!$A3369),COT!$B:$B,WEEKNUM(daily!$A3369))</f>
        <v>702809</v>
      </c>
      <c r="S3369">
        <f>SUMIFS(COT!J:J,COT!$A:$A,YEAR(daily!$A3369),COT!$B:$B,WEEKNUM(daily!$A3369))</f>
        <v>1042970</v>
      </c>
      <c r="T3369">
        <f>SUMIFS(COT!K:K,COT!$A:$A,YEAR(daily!$A3369),COT!$B:$B,WEEKNUM(daily!$A3369))</f>
        <v>99873</v>
      </c>
      <c r="U3369">
        <f>SUMIFS(COT!L:L,COT!$A:$A,YEAR(daily!$A3369),COT!$B:$B,WEEKNUM(daily!$A3369))</f>
        <v>89161</v>
      </c>
      <c r="V3369">
        <f>SUMIFS(COT!M:M,COT!$A:$A,YEAR(daily!$A3369),COT!$B:$B,WEEKNUM(daily!$A3369))</f>
        <v>139</v>
      </c>
      <c r="W3369">
        <f>SUMIFS(COT!N:N,COT!$A:$A,YEAR(daily!$A3369),COT!$B:$B,WEEKNUM(daily!$A3369))</f>
        <v>75</v>
      </c>
      <c r="X3369">
        <f>SUMIFS(COT!O:O,COT!$A:$A,YEAR(daily!$A3369),COT!$B:$B,WEEKNUM(daily!$A3369))</f>
        <v>140</v>
      </c>
      <c r="Y3369">
        <f>SUMIFS(COT!P:P,COT!$A:$A,YEAR(daily!$A3369),COT!$B:$B,WEEKNUM(daily!$A3369))</f>
        <v>89</v>
      </c>
      <c r="Z3369">
        <f>SUMIFS(COT!Q:Q,COT!$A:$A,YEAR(daily!$A3369),COT!$B:$B,WEEKNUM(daily!$A3369))</f>
        <v>107</v>
      </c>
      <c r="AA3369">
        <f>SUMIFS(Saudi!B:B,Saudi!$A:$A,YEAR(daily!$A3369))</f>
        <v>1156.3610000000001</v>
      </c>
      <c r="AB3369">
        <f>SUMIFS(Saudi!C:C,Saudi!$A:$A,YEAR(daily!$A3369))</f>
        <v>994.73400000000004</v>
      </c>
      <c r="AC3369">
        <f>SUMIFS(Saudi!F:F,Saudi!$A:$A,YEAR(daily!$A3369))</f>
        <v>4270920</v>
      </c>
      <c r="AD3369">
        <f>SUMIFS(Saudi!G:G,Saudi!$A:$A,YEAR(daily!$A3369))</f>
        <v>97.968799186701915</v>
      </c>
      <c r="AE3369">
        <f>SUMIFS(Saudi!H:H,Saudi!$A:$A,YEAR(daily!$A3369))</f>
        <v>418416903.82246894</v>
      </c>
      <c r="AF3369" s="5">
        <f t="shared" si="146"/>
        <v>7</v>
      </c>
      <c r="AG3369" s="5">
        <f t="shared" si="147"/>
        <v>2013</v>
      </c>
    </row>
    <row r="3370" spans="1:33">
      <c r="A3370" s="3">
        <v>41477</v>
      </c>
      <c r="B3370" s="1">
        <v>568</v>
      </c>
      <c r="C3370" s="1">
        <v>131576</v>
      </c>
      <c r="D3370" s="1">
        <v>83703</v>
      </c>
      <c r="E3370" s="1">
        <v>106.91</v>
      </c>
      <c r="F3370" s="1">
        <v>105.51</v>
      </c>
      <c r="G3370" s="1">
        <v>103.92</v>
      </c>
      <c r="H3370" s="2">
        <v>54.1</v>
      </c>
      <c r="I3370" s="2">
        <v>30.9</v>
      </c>
      <c r="J3370" s="2">
        <v>91.2</v>
      </c>
      <c r="K3370" s="2">
        <v>91.5</v>
      </c>
      <c r="L3370">
        <f>SUMIFS(US!B:B,US!$D:$D,YEAR(daily!$A3370),US!$E:$E,MONTH(daily!$A3370))</f>
        <v>12444</v>
      </c>
      <c r="M3370">
        <f>SUMIFS(US!C:C,US!$D:$D,YEAR(daily!$A3370),US!$E:$E,MONTH(daily!$A3370))</f>
        <v>19257</v>
      </c>
      <c r="N3370">
        <f>SUMIFS(COT!E:E,COT!$A:$A,YEAR(daily!$A3370),COT!$B:$B,WEEKNUM(daily!$A3370))</f>
        <v>1865700</v>
      </c>
      <c r="O3370">
        <f>SUMIFS(COT!F:F,COT!$A:$A,YEAR(daily!$A3370),COT!$B:$B,WEEKNUM(daily!$A3370))</f>
        <v>476061</v>
      </c>
      <c r="P3370">
        <f>SUMIFS(COT!G:G,COT!$A:$A,YEAR(daily!$A3370),COT!$B:$B,WEEKNUM(daily!$A3370))</f>
        <v>114995</v>
      </c>
      <c r="Q3370">
        <f>SUMIFS(COT!H:H,COT!$A:$A,YEAR(daily!$A3370),COT!$B:$B,WEEKNUM(daily!$A3370))</f>
        <v>593687</v>
      </c>
      <c r="R3370">
        <f>SUMIFS(COT!I:I,COT!$A:$A,YEAR(daily!$A3370),COT!$B:$B,WEEKNUM(daily!$A3370))</f>
        <v>700234</v>
      </c>
      <c r="S3370">
        <f>SUMIFS(COT!J:J,COT!$A:$A,YEAR(daily!$A3370),COT!$B:$B,WEEKNUM(daily!$A3370))</f>
        <v>1072649</v>
      </c>
      <c r="T3370">
        <f>SUMIFS(COT!K:K,COT!$A:$A,YEAR(daily!$A3370),COT!$B:$B,WEEKNUM(daily!$A3370))</f>
        <v>95718</v>
      </c>
      <c r="U3370">
        <f>SUMIFS(COT!L:L,COT!$A:$A,YEAR(daily!$A3370),COT!$B:$B,WEEKNUM(daily!$A3370))</f>
        <v>84369</v>
      </c>
      <c r="V3370">
        <f>SUMIFS(COT!M:M,COT!$A:$A,YEAR(daily!$A3370),COT!$B:$B,WEEKNUM(daily!$A3370))</f>
        <v>138</v>
      </c>
      <c r="W3370">
        <f>SUMIFS(COT!N:N,COT!$A:$A,YEAR(daily!$A3370),COT!$B:$B,WEEKNUM(daily!$A3370))</f>
        <v>80</v>
      </c>
      <c r="X3370">
        <f>SUMIFS(COT!O:O,COT!$A:$A,YEAR(daily!$A3370),COT!$B:$B,WEEKNUM(daily!$A3370))</f>
        <v>144</v>
      </c>
      <c r="Y3370">
        <f>SUMIFS(COT!P:P,COT!$A:$A,YEAR(daily!$A3370),COT!$B:$B,WEEKNUM(daily!$A3370))</f>
        <v>86</v>
      </c>
      <c r="Z3370">
        <f>SUMIFS(COT!Q:Q,COT!$A:$A,YEAR(daily!$A3370),COT!$B:$B,WEEKNUM(daily!$A3370))</f>
        <v>107</v>
      </c>
      <c r="AA3370">
        <f>SUMIFS(Saudi!B:B,Saudi!$A:$A,YEAR(daily!$A3370))</f>
        <v>1156.3610000000001</v>
      </c>
      <c r="AB3370">
        <f>SUMIFS(Saudi!C:C,Saudi!$A:$A,YEAR(daily!$A3370))</f>
        <v>994.73400000000004</v>
      </c>
      <c r="AC3370">
        <f>SUMIFS(Saudi!F:F,Saudi!$A:$A,YEAR(daily!$A3370))</f>
        <v>4270920</v>
      </c>
      <c r="AD3370">
        <f>SUMIFS(Saudi!G:G,Saudi!$A:$A,YEAR(daily!$A3370))</f>
        <v>97.968799186701915</v>
      </c>
      <c r="AE3370">
        <f>SUMIFS(Saudi!H:H,Saudi!$A:$A,YEAR(daily!$A3370))</f>
        <v>418416903.82246894</v>
      </c>
      <c r="AF3370" s="5">
        <f t="shared" si="146"/>
        <v>7</v>
      </c>
      <c r="AG3370" s="5">
        <f t="shared" si="147"/>
        <v>2013</v>
      </c>
    </row>
    <row r="3371" spans="1:33">
      <c r="A3371" s="3">
        <v>41478</v>
      </c>
      <c r="B3371" s="1">
        <v>394167</v>
      </c>
      <c r="C3371" s="1">
        <v>87879</v>
      </c>
      <c r="D3371" s="1">
        <v>205203</v>
      </c>
      <c r="E3371" s="1">
        <v>107.23</v>
      </c>
      <c r="F3371" s="1">
        <v>104.19</v>
      </c>
      <c r="G3371" s="1">
        <v>102.64</v>
      </c>
      <c r="H3371" s="2">
        <v>54.1</v>
      </c>
      <c r="I3371" s="2">
        <v>30.9</v>
      </c>
      <c r="J3371" s="2">
        <v>91.2</v>
      </c>
      <c r="K3371" s="2">
        <v>91.5</v>
      </c>
      <c r="L3371">
        <f>SUMIFS(US!B:B,US!$D:$D,YEAR(daily!$A3371),US!$E:$E,MONTH(daily!$A3371))</f>
        <v>12444</v>
      </c>
      <c r="M3371">
        <f>SUMIFS(US!C:C,US!$D:$D,YEAR(daily!$A3371),US!$E:$E,MONTH(daily!$A3371))</f>
        <v>19257</v>
      </c>
      <c r="N3371">
        <f>SUMIFS(COT!E:E,COT!$A:$A,YEAR(daily!$A3371),COT!$B:$B,WEEKNUM(daily!$A3371))</f>
        <v>1865700</v>
      </c>
      <c r="O3371">
        <f>SUMIFS(COT!F:F,COT!$A:$A,YEAR(daily!$A3371),COT!$B:$B,WEEKNUM(daily!$A3371))</f>
        <v>476061</v>
      </c>
      <c r="P3371">
        <f>SUMIFS(COT!G:G,COT!$A:$A,YEAR(daily!$A3371),COT!$B:$B,WEEKNUM(daily!$A3371))</f>
        <v>114995</v>
      </c>
      <c r="Q3371">
        <f>SUMIFS(COT!H:H,COT!$A:$A,YEAR(daily!$A3371),COT!$B:$B,WEEKNUM(daily!$A3371))</f>
        <v>593687</v>
      </c>
      <c r="R3371">
        <f>SUMIFS(COT!I:I,COT!$A:$A,YEAR(daily!$A3371),COT!$B:$B,WEEKNUM(daily!$A3371))</f>
        <v>700234</v>
      </c>
      <c r="S3371">
        <f>SUMIFS(COT!J:J,COT!$A:$A,YEAR(daily!$A3371),COT!$B:$B,WEEKNUM(daily!$A3371))</f>
        <v>1072649</v>
      </c>
      <c r="T3371">
        <f>SUMIFS(COT!K:K,COT!$A:$A,YEAR(daily!$A3371),COT!$B:$B,WEEKNUM(daily!$A3371))</f>
        <v>95718</v>
      </c>
      <c r="U3371">
        <f>SUMIFS(COT!L:L,COT!$A:$A,YEAR(daily!$A3371),COT!$B:$B,WEEKNUM(daily!$A3371))</f>
        <v>84369</v>
      </c>
      <c r="V3371">
        <f>SUMIFS(COT!M:M,COT!$A:$A,YEAR(daily!$A3371),COT!$B:$B,WEEKNUM(daily!$A3371))</f>
        <v>138</v>
      </c>
      <c r="W3371">
        <f>SUMIFS(COT!N:N,COT!$A:$A,YEAR(daily!$A3371),COT!$B:$B,WEEKNUM(daily!$A3371))</f>
        <v>80</v>
      </c>
      <c r="X3371">
        <f>SUMIFS(COT!O:O,COT!$A:$A,YEAR(daily!$A3371),COT!$B:$B,WEEKNUM(daily!$A3371))</f>
        <v>144</v>
      </c>
      <c r="Y3371">
        <f>SUMIFS(COT!P:P,COT!$A:$A,YEAR(daily!$A3371),COT!$B:$B,WEEKNUM(daily!$A3371))</f>
        <v>86</v>
      </c>
      <c r="Z3371">
        <f>SUMIFS(COT!Q:Q,COT!$A:$A,YEAR(daily!$A3371),COT!$B:$B,WEEKNUM(daily!$A3371))</f>
        <v>107</v>
      </c>
      <c r="AA3371">
        <f>SUMIFS(Saudi!B:B,Saudi!$A:$A,YEAR(daily!$A3371))</f>
        <v>1156.3610000000001</v>
      </c>
      <c r="AB3371">
        <f>SUMIFS(Saudi!C:C,Saudi!$A:$A,YEAR(daily!$A3371))</f>
        <v>994.73400000000004</v>
      </c>
      <c r="AC3371">
        <f>SUMIFS(Saudi!F:F,Saudi!$A:$A,YEAR(daily!$A3371))</f>
        <v>4270920</v>
      </c>
      <c r="AD3371">
        <f>SUMIFS(Saudi!G:G,Saudi!$A:$A,YEAR(daily!$A3371))</f>
        <v>97.968799186701915</v>
      </c>
      <c r="AE3371">
        <f>SUMIFS(Saudi!H:H,Saudi!$A:$A,YEAR(daily!$A3371))</f>
        <v>418416903.82246894</v>
      </c>
      <c r="AF3371" s="5">
        <f t="shared" si="146"/>
        <v>7</v>
      </c>
      <c r="AG3371" s="5">
        <f t="shared" si="147"/>
        <v>2013</v>
      </c>
    </row>
    <row r="3372" spans="1:33">
      <c r="A3372" s="3">
        <v>41479</v>
      </c>
      <c r="B3372" s="1">
        <v>386668</v>
      </c>
      <c r="C3372" s="1">
        <v>87642</v>
      </c>
      <c r="D3372" s="1">
        <v>201999</v>
      </c>
      <c r="E3372" s="1">
        <v>105.39</v>
      </c>
      <c r="F3372" s="1">
        <v>102.68</v>
      </c>
      <c r="G3372" s="1">
        <v>101.26</v>
      </c>
      <c r="H3372" s="2">
        <v>54.1</v>
      </c>
      <c r="I3372" s="2">
        <v>30.9</v>
      </c>
      <c r="J3372" s="2">
        <v>91.2</v>
      </c>
      <c r="K3372" s="2">
        <v>91.5</v>
      </c>
      <c r="L3372">
        <f>SUMIFS(US!B:B,US!$D:$D,YEAR(daily!$A3372),US!$E:$E,MONTH(daily!$A3372))</f>
        <v>12444</v>
      </c>
      <c r="M3372">
        <f>SUMIFS(US!C:C,US!$D:$D,YEAR(daily!$A3372),US!$E:$E,MONTH(daily!$A3372))</f>
        <v>19257</v>
      </c>
      <c r="N3372">
        <f>SUMIFS(COT!E:E,COT!$A:$A,YEAR(daily!$A3372),COT!$B:$B,WEEKNUM(daily!$A3372))</f>
        <v>1865700</v>
      </c>
      <c r="O3372">
        <f>SUMIFS(COT!F:F,COT!$A:$A,YEAR(daily!$A3372),COT!$B:$B,WEEKNUM(daily!$A3372))</f>
        <v>476061</v>
      </c>
      <c r="P3372">
        <f>SUMIFS(COT!G:G,COT!$A:$A,YEAR(daily!$A3372),COT!$B:$B,WEEKNUM(daily!$A3372))</f>
        <v>114995</v>
      </c>
      <c r="Q3372">
        <f>SUMIFS(COT!H:H,COT!$A:$A,YEAR(daily!$A3372),COT!$B:$B,WEEKNUM(daily!$A3372))</f>
        <v>593687</v>
      </c>
      <c r="R3372">
        <f>SUMIFS(COT!I:I,COT!$A:$A,YEAR(daily!$A3372),COT!$B:$B,WEEKNUM(daily!$A3372))</f>
        <v>700234</v>
      </c>
      <c r="S3372">
        <f>SUMIFS(COT!J:J,COT!$A:$A,YEAR(daily!$A3372),COT!$B:$B,WEEKNUM(daily!$A3372))</f>
        <v>1072649</v>
      </c>
      <c r="T3372">
        <f>SUMIFS(COT!K:K,COT!$A:$A,YEAR(daily!$A3372),COT!$B:$B,WEEKNUM(daily!$A3372))</f>
        <v>95718</v>
      </c>
      <c r="U3372">
        <f>SUMIFS(COT!L:L,COT!$A:$A,YEAR(daily!$A3372),COT!$B:$B,WEEKNUM(daily!$A3372))</f>
        <v>84369</v>
      </c>
      <c r="V3372">
        <f>SUMIFS(COT!M:M,COT!$A:$A,YEAR(daily!$A3372),COT!$B:$B,WEEKNUM(daily!$A3372))</f>
        <v>138</v>
      </c>
      <c r="W3372">
        <f>SUMIFS(COT!N:N,COT!$A:$A,YEAR(daily!$A3372),COT!$B:$B,WEEKNUM(daily!$A3372))</f>
        <v>80</v>
      </c>
      <c r="X3372">
        <f>SUMIFS(COT!O:O,COT!$A:$A,YEAR(daily!$A3372),COT!$B:$B,WEEKNUM(daily!$A3372))</f>
        <v>144</v>
      </c>
      <c r="Y3372">
        <f>SUMIFS(COT!P:P,COT!$A:$A,YEAR(daily!$A3372),COT!$B:$B,WEEKNUM(daily!$A3372))</f>
        <v>86</v>
      </c>
      <c r="Z3372">
        <f>SUMIFS(COT!Q:Q,COT!$A:$A,YEAR(daily!$A3372),COT!$B:$B,WEEKNUM(daily!$A3372))</f>
        <v>107</v>
      </c>
      <c r="AA3372">
        <f>SUMIFS(Saudi!B:B,Saudi!$A:$A,YEAR(daily!$A3372))</f>
        <v>1156.3610000000001</v>
      </c>
      <c r="AB3372">
        <f>SUMIFS(Saudi!C:C,Saudi!$A:$A,YEAR(daily!$A3372))</f>
        <v>994.73400000000004</v>
      </c>
      <c r="AC3372">
        <f>SUMIFS(Saudi!F:F,Saudi!$A:$A,YEAR(daily!$A3372))</f>
        <v>4270920</v>
      </c>
      <c r="AD3372">
        <f>SUMIFS(Saudi!G:G,Saudi!$A:$A,YEAR(daily!$A3372))</f>
        <v>97.968799186701915</v>
      </c>
      <c r="AE3372">
        <f>SUMIFS(Saudi!H:H,Saudi!$A:$A,YEAR(daily!$A3372))</f>
        <v>418416903.82246894</v>
      </c>
      <c r="AF3372" s="5">
        <f t="shared" si="146"/>
        <v>7</v>
      </c>
      <c r="AG3372" s="5">
        <f t="shared" si="147"/>
        <v>2013</v>
      </c>
    </row>
    <row r="3373" spans="1:33">
      <c r="A3373" s="3">
        <v>41480</v>
      </c>
      <c r="B3373" s="1">
        <v>381217</v>
      </c>
      <c r="C3373" s="1">
        <v>86260</v>
      </c>
      <c r="D3373" s="1">
        <v>199228</v>
      </c>
      <c r="E3373" s="1">
        <v>105.49</v>
      </c>
      <c r="F3373" s="1">
        <v>103.16</v>
      </c>
      <c r="G3373" s="1">
        <v>101.78</v>
      </c>
      <c r="H3373" s="2">
        <v>54.1</v>
      </c>
      <c r="I3373" s="2">
        <v>30.9</v>
      </c>
      <c r="J3373" s="2">
        <v>91.2</v>
      </c>
      <c r="K3373" s="2">
        <v>91.5</v>
      </c>
      <c r="L3373">
        <f>SUMIFS(US!B:B,US!$D:$D,YEAR(daily!$A3373),US!$E:$E,MONTH(daily!$A3373))</f>
        <v>12444</v>
      </c>
      <c r="M3373">
        <f>SUMIFS(US!C:C,US!$D:$D,YEAR(daily!$A3373),US!$E:$E,MONTH(daily!$A3373))</f>
        <v>19257</v>
      </c>
      <c r="N3373">
        <f>SUMIFS(COT!E:E,COT!$A:$A,YEAR(daily!$A3373),COT!$B:$B,WEEKNUM(daily!$A3373))</f>
        <v>1865700</v>
      </c>
      <c r="O3373">
        <f>SUMIFS(COT!F:F,COT!$A:$A,YEAR(daily!$A3373),COT!$B:$B,WEEKNUM(daily!$A3373))</f>
        <v>476061</v>
      </c>
      <c r="P3373">
        <f>SUMIFS(COT!G:G,COT!$A:$A,YEAR(daily!$A3373),COT!$B:$B,WEEKNUM(daily!$A3373))</f>
        <v>114995</v>
      </c>
      <c r="Q3373">
        <f>SUMIFS(COT!H:H,COT!$A:$A,YEAR(daily!$A3373),COT!$B:$B,WEEKNUM(daily!$A3373))</f>
        <v>593687</v>
      </c>
      <c r="R3373">
        <f>SUMIFS(COT!I:I,COT!$A:$A,YEAR(daily!$A3373),COT!$B:$B,WEEKNUM(daily!$A3373))</f>
        <v>700234</v>
      </c>
      <c r="S3373">
        <f>SUMIFS(COT!J:J,COT!$A:$A,YEAR(daily!$A3373),COT!$B:$B,WEEKNUM(daily!$A3373))</f>
        <v>1072649</v>
      </c>
      <c r="T3373">
        <f>SUMIFS(COT!K:K,COT!$A:$A,YEAR(daily!$A3373),COT!$B:$B,WEEKNUM(daily!$A3373))</f>
        <v>95718</v>
      </c>
      <c r="U3373">
        <f>SUMIFS(COT!L:L,COT!$A:$A,YEAR(daily!$A3373),COT!$B:$B,WEEKNUM(daily!$A3373))</f>
        <v>84369</v>
      </c>
      <c r="V3373">
        <f>SUMIFS(COT!M:M,COT!$A:$A,YEAR(daily!$A3373),COT!$B:$B,WEEKNUM(daily!$A3373))</f>
        <v>138</v>
      </c>
      <c r="W3373">
        <f>SUMIFS(COT!N:N,COT!$A:$A,YEAR(daily!$A3373),COT!$B:$B,WEEKNUM(daily!$A3373))</f>
        <v>80</v>
      </c>
      <c r="X3373">
        <f>SUMIFS(COT!O:O,COT!$A:$A,YEAR(daily!$A3373),COT!$B:$B,WEEKNUM(daily!$A3373))</f>
        <v>144</v>
      </c>
      <c r="Y3373">
        <f>SUMIFS(COT!P:P,COT!$A:$A,YEAR(daily!$A3373),COT!$B:$B,WEEKNUM(daily!$A3373))</f>
        <v>86</v>
      </c>
      <c r="Z3373">
        <f>SUMIFS(COT!Q:Q,COT!$A:$A,YEAR(daily!$A3373),COT!$B:$B,WEEKNUM(daily!$A3373))</f>
        <v>107</v>
      </c>
      <c r="AA3373">
        <f>SUMIFS(Saudi!B:B,Saudi!$A:$A,YEAR(daily!$A3373))</f>
        <v>1156.3610000000001</v>
      </c>
      <c r="AB3373">
        <f>SUMIFS(Saudi!C:C,Saudi!$A:$A,YEAR(daily!$A3373))</f>
        <v>994.73400000000004</v>
      </c>
      <c r="AC3373">
        <f>SUMIFS(Saudi!F:F,Saudi!$A:$A,YEAR(daily!$A3373))</f>
        <v>4270920</v>
      </c>
      <c r="AD3373">
        <f>SUMIFS(Saudi!G:G,Saudi!$A:$A,YEAR(daily!$A3373))</f>
        <v>97.968799186701915</v>
      </c>
      <c r="AE3373">
        <f>SUMIFS(Saudi!H:H,Saudi!$A:$A,YEAR(daily!$A3373))</f>
        <v>418416903.82246894</v>
      </c>
      <c r="AF3373" s="5">
        <f t="shared" si="146"/>
        <v>7</v>
      </c>
      <c r="AG3373" s="5">
        <f t="shared" si="147"/>
        <v>2013</v>
      </c>
    </row>
    <row r="3374" spans="1:33">
      <c r="A3374" s="3">
        <v>41481</v>
      </c>
      <c r="B3374" s="1">
        <v>365623</v>
      </c>
      <c r="C3374" s="1">
        <v>85921</v>
      </c>
      <c r="D3374" s="1">
        <v>198459</v>
      </c>
      <c r="E3374" s="1">
        <v>104.7</v>
      </c>
      <c r="F3374" s="1">
        <v>102.78</v>
      </c>
      <c r="G3374" s="1">
        <v>101.42</v>
      </c>
      <c r="H3374" s="2">
        <v>54.1</v>
      </c>
      <c r="I3374" s="2">
        <v>30.9</v>
      </c>
      <c r="J3374" s="2">
        <v>91.2</v>
      </c>
      <c r="K3374" s="2">
        <v>91.5</v>
      </c>
      <c r="L3374">
        <f>SUMIFS(US!B:B,US!$D:$D,YEAR(daily!$A3374),US!$E:$E,MONTH(daily!$A3374))</f>
        <v>12444</v>
      </c>
      <c r="M3374">
        <f>SUMIFS(US!C:C,US!$D:$D,YEAR(daily!$A3374),US!$E:$E,MONTH(daily!$A3374))</f>
        <v>19257</v>
      </c>
      <c r="N3374">
        <f>SUMIFS(COT!E:E,COT!$A:$A,YEAR(daily!$A3374),COT!$B:$B,WEEKNUM(daily!$A3374))</f>
        <v>1865700</v>
      </c>
      <c r="O3374">
        <f>SUMIFS(COT!F:F,COT!$A:$A,YEAR(daily!$A3374),COT!$B:$B,WEEKNUM(daily!$A3374))</f>
        <v>476061</v>
      </c>
      <c r="P3374">
        <f>SUMIFS(COT!G:G,COT!$A:$A,YEAR(daily!$A3374),COT!$B:$B,WEEKNUM(daily!$A3374))</f>
        <v>114995</v>
      </c>
      <c r="Q3374">
        <f>SUMIFS(COT!H:H,COT!$A:$A,YEAR(daily!$A3374),COT!$B:$B,WEEKNUM(daily!$A3374))</f>
        <v>593687</v>
      </c>
      <c r="R3374">
        <f>SUMIFS(COT!I:I,COT!$A:$A,YEAR(daily!$A3374),COT!$B:$B,WEEKNUM(daily!$A3374))</f>
        <v>700234</v>
      </c>
      <c r="S3374">
        <f>SUMIFS(COT!J:J,COT!$A:$A,YEAR(daily!$A3374),COT!$B:$B,WEEKNUM(daily!$A3374))</f>
        <v>1072649</v>
      </c>
      <c r="T3374">
        <f>SUMIFS(COT!K:K,COT!$A:$A,YEAR(daily!$A3374),COT!$B:$B,WEEKNUM(daily!$A3374))</f>
        <v>95718</v>
      </c>
      <c r="U3374">
        <f>SUMIFS(COT!L:L,COT!$A:$A,YEAR(daily!$A3374),COT!$B:$B,WEEKNUM(daily!$A3374))</f>
        <v>84369</v>
      </c>
      <c r="V3374">
        <f>SUMIFS(COT!M:M,COT!$A:$A,YEAR(daily!$A3374),COT!$B:$B,WEEKNUM(daily!$A3374))</f>
        <v>138</v>
      </c>
      <c r="W3374">
        <f>SUMIFS(COT!N:N,COT!$A:$A,YEAR(daily!$A3374),COT!$B:$B,WEEKNUM(daily!$A3374))</f>
        <v>80</v>
      </c>
      <c r="X3374">
        <f>SUMIFS(COT!O:O,COT!$A:$A,YEAR(daily!$A3374),COT!$B:$B,WEEKNUM(daily!$A3374))</f>
        <v>144</v>
      </c>
      <c r="Y3374">
        <f>SUMIFS(COT!P:P,COT!$A:$A,YEAR(daily!$A3374),COT!$B:$B,WEEKNUM(daily!$A3374))</f>
        <v>86</v>
      </c>
      <c r="Z3374">
        <f>SUMIFS(COT!Q:Q,COT!$A:$A,YEAR(daily!$A3374),COT!$B:$B,WEEKNUM(daily!$A3374))</f>
        <v>107</v>
      </c>
      <c r="AA3374">
        <f>SUMIFS(Saudi!B:B,Saudi!$A:$A,YEAR(daily!$A3374))</f>
        <v>1156.3610000000001</v>
      </c>
      <c r="AB3374">
        <f>SUMIFS(Saudi!C:C,Saudi!$A:$A,YEAR(daily!$A3374))</f>
        <v>994.73400000000004</v>
      </c>
      <c r="AC3374">
        <f>SUMIFS(Saudi!F:F,Saudi!$A:$A,YEAR(daily!$A3374))</f>
        <v>4270920</v>
      </c>
      <c r="AD3374">
        <f>SUMIFS(Saudi!G:G,Saudi!$A:$A,YEAR(daily!$A3374))</f>
        <v>97.968799186701915</v>
      </c>
      <c r="AE3374">
        <f>SUMIFS(Saudi!H:H,Saudi!$A:$A,YEAR(daily!$A3374))</f>
        <v>418416903.82246894</v>
      </c>
      <c r="AF3374" s="5">
        <f t="shared" si="146"/>
        <v>7</v>
      </c>
      <c r="AG3374" s="5">
        <f t="shared" si="147"/>
        <v>2013</v>
      </c>
    </row>
    <row r="3375" spans="1:33">
      <c r="A3375" s="3">
        <v>41484</v>
      </c>
      <c r="B3375" s="1">
        <v>362802</v>
      </c>
      <c r="C3375" s="1">
        <v>88623</v>
      </c>
      <c r="D3375" s="1">
        <v>198189</v>
      </c>
      <c r="E3375" s="1">
        <v>104.55</v>
      </c>
      <c r="F3375" s="1">
        <v>102.72</v>
      </c>
      <c r="G3375" s="1">
        <v>101.41</v>
      </c>
      <c r="H3375" s="2">
        <v>54.1</v>
      </c>
      <c r="I3375" s="2">
        <v>30.9</v>
      </c>
      <c r="J3375" s="2">
        <v>91.2</v>
      </c>
      <c r="K3375" s="2">
        <v>91.5</v>
      </c>
      <c r="L3375">
        <f>SUMIFS(US!B:B,US!$D:$D,YEAR(daily!$A3375),US!$E:$E,MONTH(daily!$A3375))</f>
        <v>12444</v>
      </c>
      <c r="M3375">
        <f>SUMIFS(US!C:C,US!$D:$D,YEAR(daily!$A3375),US!$E:$E,MONTH(daily!$A3375))</f>
        <v>19257</v>
      </c>
      <c r="N3375">
        <f>SUMIFS(COT!E:E,COT!$A:$A,YEAR(daily!$A3375),COT!$B:$B,WEEKNUM(daily!$A3375))</f>
        <v>1837823</v>
      </c>
      <c r="O3375">
        <f>SUMIFS(COT!F:F,COT!$A:$A,YEAR(daily!$A3375),COT!$B:$B,WEEKNUM(daily!$A3375))</f>
        <v>478424</v>
      </c>
      <c r="P3375">
        <f>SUMIFS(COT!G:G,COT!$A:$A,YEAR(daily!$A3375),COT!$B:$B,WEEKNUM(daily!$A3375))</f>
        <v>115483</v>
      </c>
      <c r="Q3375">
        <f>SUMIFS(COT!H:H,COT!$A:$A,YEAR(daily!$A3375),COT!$B:$B,WEEKNUM(daily!$A3375))</f>
        <v>596661</v>
      </c>
      <c r="R3375">
        <f>SUMIFS(COT!I:I,COT!$A:$A,YEAR(daily!$A3375),COT!$B:$B,WEEKNUM(daily!$A3375))</f>
        <v>670771</v>
      </c>
      <c r="S3375">
        <f>SUMIFS(COT!J:J,COT!$A:$A,YEAR(daily!$A3375),COT!$B:$B,WEEKNUM(daily!$A3375))</f>
        <v>1042692</v>
      </c>
      <c r="T3375">
        <f>SUMIFS(COT!K:K,COT!$A:$A,YEAR(daily!$A3375),COT!$B:$B,WEEKNUM(daily!$A3375))</f>
        <v>91967</v>
      </c>
      <c r="U3375">
        <f>SUMIFS(COT!L:L,COT!$A:$A,YEAR(daily!$A3375),COT!$B:$B,WEEKNUM(daily!$A3375))</f>
        <v>82987</v>
      </c>
      <c r="V3375">
        <f>SUMIFS(COT!M:M,COT!$A:$A,YEAR(daily!$A3375),COT!$B:$B,WEEKNUM(daily!$A3375))</f>
        <v>137</v>
      </c>
      <c r="W3375">
        <f>SUMIFS(COT!N:N,COT!$A:$A,YEAR(daily!$A3375),COT!$B:$B,WEEKNUM(daily!$A3375))</f>
        <v>81</v>
      </c>
      <c r="X3375">
        <f>SUMIFS(COT!O:O,COT!$A:$A,YEAR(daily!$A3375),COT!$B:$B,WEEKNUM(daily!$A3375))</f>
        <v>151</v>
      </c>
      <c r="Y3375">
        <f>SUMIFS(COT!P:P,COT!$A:$A,YEAR(daily!$A3375),COT!$B:$B,WEEKNUM(daily!$A3375))</f>
        <v>85</v>
      </c>
      <c r="Z3375">
        <f>SUMIFS(COT!Q:Q,COT!$A:$A,YEAR(daily!$A3375),COT!$B:$B,WEEKNUM(daily!$A3375))</f>
        <v>107</v>
      </c>
      <c r="AA3375">
        <f>SUMIFS(Saudi!B:B,Saudi!$A:$A,YEAR(daily!$A3375))</f>
        <v>1156.3610000000001</v>
      </c>
      <c r="AB3375">
        <f>SUMIFS(Saudi!C:C,Saudi!$A:$A,YEAR(daily!$A3375))</f>
        <v>994.73400000000004</v>
      </c>
      <c r="AC3375">
        <f>SUMIFS(Saudi!F:F,Saudi!$A:$A,YEAR(daily!$A3375))</f>
        <v>4270920</v>
      </c>
      <c r="AD3375">
        <f>SUMIFS(Saudi!G:G,Saudi!$A:$A,YEAR(daily!$A3375))</f>
        <v>97.968799186701915</v>
      </c>
      <c r="AE3375">
        <f>SUMIFS(Saudi!H:H,Saudi!$A:$A,YEAR(daily!$A3375))</f>
        <v>418416903.82246894</v>
      </c>
      <c r="AF3375" s="5">
        <f t="shared" si="146"/>
        <v>7</v>
      </c>
      <c r="AG3375" s="5">
        <f t="shared" si="147"/>
        <v>2013</v>
      </c>
    </row>
    <row r="3376" spans="1:33">
      <c r="A3376" s="3">
        <v>41485</v>
      </c>
      <c r="B3376" s="1">
        <v>356250</v>
      </c>
      <c r="C3376" s="1">
        <v>94129</v>
      </c>
      <c r="D3376" s="1">
        <v>198296</v>
      </c>
      <c r="E3376" s="1">
        <v>103.08</v>
      </c>
      <c r="F3376" s="1">
        <v>101.52</v>
      </c>
      <c r="G3376" s="1">
        <v>100.49</v>
      </c>
      <c r="H3376" s="2">
        <v>54.1</v>
      </c>
      <c r="I3376" s="2">
        <v>30.9</v>
      </c>
      <c r="J3376" s="2">
        <v>91.2</v>
      </c>
      <c r="K3376" s="2">
        <v>91.5</v>
      </c>
      <c r="L3376">
        <f>SUMIFS(US!B:B,US!$D:$D,YEAR(daily!$A3376),US!$E:$E,MONTH(daily!$A3376))</f>
        <v>12444</v>
      </c>
      <c r="M3376">
        <f>SUMIFS(US!C:C,US!$D:$D,YEAR(daily!$A3376),US!$E:$E,MONTH(daily!$A3376))</f>
        <v>19257</v>
      </c>
      <c r="N3376">
        <f>SUMIFS(COT!E:E,COT!$A:$A,YEAR(daily!$A3376),COT!$B:$B,WEEKNUM(daily!$A3376))</f>
        <v>1837823</v>
      </c>
      <c r="O3376">
        <f>SUMIFS(COT!F:F,COT!$A:$A,YEAR(daily!$A3376),COT!$B:$B,WEEKNUM(daily!$A3376))</f>
        <v>478424</v>
      </c>
      <c r="P3376">
        <f>SUMIFS(COT!G:G,COT!$A:$A,YEAR(daily!$A3376),COT!$B:$B,WEEKNUM(daily!$A3376))</f>
        <v>115483</v>
      </c>
      <c r="Q3376">
        <f>SUMIFS(COT!H:H,COT!$A:$A,YEAR(daily!$A3376),COT!$B:$B,WEEKNUM(daily!$A3376))</f>
        <v>596661</v>
      </c>
      <c r="R3376">
        <f>SUMIFS(COT!I:I,COT!$A:$A,YEAR(daily!$A3376),COT!$B:$B,WEEKNUM(daily!$A3376))</f>
        <v>670771</v>
      </c>
      <c r="S3376">
        <f>SUMIFS(COT!J:J,COT!$A:$A,YEAR(daily!$A3376),COT!$B:$B,WEEKNUM(daily!$A3376))</f>
        <v>1042692</v>
      </c>
      <c r="T3376">
        <f>SUMIFS(COT!K:K,COT!$A:$A,YEAR(daily!$A3376),COT!$B:$B,WEEKNUM(daily!$A3376))</f>
        <v>91967</v>
      </c>
      <c r="U3376">
        <f>SUMIFS(COT!L:L,COT!$A:$A,YEAR(daily!$A3376),COT!$B:$B,WEEKNUM(daily!$A3376))</f>
        <v>82987</v>
      </c>
      <c r="V3376">
        <f>SUMIFS(COT!M:M,COT!$A:$A,YEAR(daily!$A3376),COT!$B:$B,WEEKNUM(daily!$A3376))</f>
        <v>137</v>
      </c>
      <c r="W3376">
        <f>SUMIFS(COT!N:N,COT!$A:$A,YEAR(daily!$A3376),COT!$B:$B,WEEKNUM(daily!$A3376))</f>
        <v>81</v>
      </c>
      <c r="X3376">
        <f>SUMIFS(COT!O:O,COT!$A:$A,YEAR(daily!$A3376),COT!$B:$B,WEEKNUM(daily!$A3376))</f>
        <v>151</v>
      </c>
      <c r="Y3376">
        <f>SUMIFS(COT!P:P,COT!$A:$A,YEAR(daily!$A3376),COT!$B:$B,WEEKNUM(daily!$A3376))</f>
        <v>85</v>
      </c>
      <c r="Z3376">
        <f>SUMIFS(COT!Q:Q,COT!$A:$A,YEAR(daily!$A3376),COT!$B:$B,WEEKNUM(daily!$A3376))</f>
        <v>107</v>
      </c>
      <c r="AA3376">
        <f>SUMIFS(Saudi!B:B,Saudi!$A:$A,YEAR(daily!$A3376))</f>
        <v>1156.3610000000001</v>
      </c>
      <c r="AB3376">
        <f>SUMIFS(Saudi!C:C,Saudi!$A:$A,YEAR(daily!$A3376))</f>
        <v>994.73400000000004</v>
      </c>
      <c r="AC3376">
        <f>SUMIFS(Saudi!F:F,Saudi!$A:$A,YEAR(daily!$A3376))</f>
        <v>4270920</v>
      </c>
      <c r="AD3376">
        <f>SUMIFS(Saudi!G:G,Saudi!$A:$A,YEAR(daily!$A3376))</f>
        <v>97.968799186701915</v>
      </c>
      <c r="AE3376">
        <f>SUMIFS(Saudi!H:H,Saudi!$A:$A,YEAR(daily!$A3376))</f>
        <v>418416903.82246894</v>
      </c>
      <c r="AF3376" s="5">
        <f t="shared" si="146"/>
        <v>7</v>
      </c>
      <c r="AG3376" s="5">
        <f t="shared" si="147"/>
        <v>2013</v>
      </c>
    </row>
    <row r="3377" spans="1:33">
      <c r="A3377" s="3">
        <v>41486</v>
      </c>
      <c r="B3377" s="1">
        <v>356127</v>
      </c>
      <c r="C3377" s="1">
        <v>98585</v>
      </c>
      <c r="D3377" s="1">
        <v>198684</v>
      </c>
      <c r="E3377" s="1">
        <v>105.03</v>
      </c>
      <c r="F3377" s="1">
        <v>102.94</v>
      </c>
      <c r="G3377" s="1">
        <v>101.65</v>
      </c>
      <c r="H3377" s="2">
        <v>54.1</v>
      </c>
      <c r="I3377" s="2">
        <v>30.9</v>
      </c>
      <c r="J3377" s="2">
        <v>91.2</v>
      </c>
      <c r="K3377" s="2">
        <v>91.5</v>
      </c>
      <c r="L3377">
        <f>SUMIFS(US!B:B,US!$D:$D,YEAR(daily!$A3377),US!$E:$E,MONTH(daily!$A3377))</f>
        <v>12444</v>
      </c>
      <c r="M3377">
        <f>SUMIFS(US!C:C,US!$D:$D,YEAR(daily!$A3377),US!$E:$E,MONTH(daily!$A3377))</f>
        <v>19257</v>
      </c>
      <c r="N3377">
        <f>SUMIFS(COT!E:E,COT!$A:$A,YEAR(daily!$A3377),COT!$B:$B,WEEKNUM(daily!$A3377))</f>
        <v>1837823</v>
      </c>
      <c r="O3377">
        <f>SUMIFS(COT!F:F,COT!$A:$A,YEAR(daily!$A3377),COT!$B:$B,WEEKNUM(daily!$A3377))</f>
        <v>478424</v>
      </c>
      <c r="P3377">
        <f>SUMIFS(COT!G:G,COT!$A:$A,YEAR(daily!$A3377),COT!$B:$B,WEEKNUM(daily!$A3377))</f>
        <v>115483</v>
      </c>
      <c r="Q3377">
        <f>SUMIFS(COT!H:H,COT!$A:$A,YEAR(daily!$A3377),COT!$B:$B,WEEKNUM(daily!$A3377))</f>
        <v>596661</v>
      </c>
      <c r="R3377">
        <f>SUMIFS(COT!I:I,COT!$A:$A,YEAR(daily!$A3377),COT!$B:$B,WEEKNUM(daily!$A3377))</f>
        <v>670771</v>
      </c>
      <c r="S3377">
        <f>SUMIFS(COT!J:J,COT!$A:$A,YEAR(daily!$A3377),COT!$B:$B,WEEKNUM(daily!$A3377))</f>
        <v>1042692</v>
      </c>
      <c r="T3377">
        <f>SUMIFS(COT!K:K,COT!$A:$A,YEAR(daily!$A3377),COT!$B:$B,WEEKNUM(daily!$A3377))</f>
        <v>91967</v>
      </c>
      <c r="U3377">
        <f>SUMIFS(COT!L:L,COT!$A:$A,YEAR(daily!$A3377),COT!$B:$B,WEEKNUM(daily!$A3377))</f>
        <v>82987</v>
      </c>
      <c r="V3377">
        <f>SUMIFS(COT!M:M,COT!$A:$A,YEAR(daily!$A3377),COT!$B:$B,WEEKNUM(daily!$A3377))</f>
        <v>137</v>
      </c>
      <c r="W3377">
        <f>SUMIFS(COT!N:N,COT!$A:$A,YEAR(daily!$A3377),COT!$B:$B,WEEKNUM(daily!$A3377))</f>
        <v>81</v>
      </c>
      <c r="X3377">
        <f>SUMIFS(COT!O:O,COT!$A:$A,YEAR(daily!$A3377),COT!$B:$B,WEEKNUM(daily!$A3377))</f>
        <v>151</v>
      </c>
      <c r="Y3377">
        <f>SUMIFS(COT!P:P,COT!$A:$A,YEAR(daily!$A3377),COT!$B:$B,WEEKNUM(daily!$A3377))</f>
        <v>85</v>
      </c>
      <c r="Z3377">
        <f>SUMIFS(COT!Q:Q,COT!$A:$A,YEAR(daily!$A3377),COT!$B:$B,WEEKNUM(daily!$A3377))</f>
        <v>107</v>
      </c>
      <c r="AA3377">
        <f>SUMIFS(Saudi!B:B,Saudi!$A:$A,YEAR(daily!$A3377))</f>
        <v>1156.3610000000001</v>
      </c>
      <c r="AB3377">
        <f>SUMIFS(Saudi!C:C,Saudi!$A:$A,YEAR(daily!$A3377))</f>
        <v>994.73400000000004</v>
      </c>
      <c r="AC3377">
        <f>SUMIFS(Saudi!F:F,Saudi!$A:$A,YEAR(daily!$A3377))</f>
        <v>4270920</v>
      </c>
      <c r="AD3377">
        <f>SUMIFS(Saudi!G:G,Saudi!$A:$A,YEAR(daily!$A3377))</f>
        <v>97.968799186701915</v>
      </c>
      <c r="AE3377">
        <f>SUMIFS(Saudi!H:H,Saudi!$A:$A,YEAR(daily!$A3377))</f>
        <v>418416903.82246894</v>
      </c>
      <c r="AF3377" s="5">
        <f t="shared" si="146"/>
        <v>7</v>
      </c>
      <c r="AG3377" s="5">
        <f t="shared" si="147"/>
        <v>2013</v>
      </c>
    </row>
    <row r="3378" spans="1:33">
      <c r="A3378" s="3">
        <v>41487</v>
      </c>
      <c r="B3378" s="1">
        <v>344860</v>
      </c>
      <c r="C3378" s="1">
        <v>107105</v>
      </c>
      <c r="D3378" s="1">
        <v>197640</v>
      </c>
      <c r="E3378" s="1">
        <v>107.89</v>
      </c>
      <c r="F3378" s="1">
        <v>105.32</v>
      </c>
      <c r="G3378" s="1">
        <v>103.71</v>
      </c>
      <c r="H3378" s="2">
        <v>54.1</v>
      </c>
      <c r="I3378" s="2">
        <v>30.9</v>
      </c>
      <c r="J3378" s="2">
        <v>91.2</v>
      </c>
      <c r="K3378" s="2">
        <v>91.5</v>
      </c>
      <c r="L3378">
        <f>SUMIFS(US!B:B,US!$D:$D,YEAR(daily!$A3378),US!$E:$E,MONTH(daily!$A3378))</f>
        <v>12570</v>
      </c>
      <c r="M3378">
        <f>SUMIFS(US!C:C,US!$D:$D,YEAR(daily!$A3378),US!$E:$E,MONTH(daily!$A3378))</f>
        <v>19125</v>
      </c>
      <c r="N3378">
        <f>SUMIFS(COT!E:E,COT!$A:$A,YEAR(daily!$A3378),COT!$B:$B,WEEKNUM(daily!$A3378))</f>
        <v>1837823</v>
      </c>
      <c r="O3378">
        <f>SUMIFS(COT!F:F,COT!$A:$A,YEAR(daily!$A3378),COT!$B:$B,WEEKNUM(daily!$A3378))</f>
        <v>478424</v>
      </c>
      <c r="P3378">
        <f>SUMIFS(COT!G:G,COT!$A:$A,YEAR(daily!$A3378),COT!$B:$B,WEEKNUM(daily!$A3378))</f>
        <v>115483</v>
      </c>
      <c r="Q3378">
        <f>SUMIFS(COT!H:H,COT!$A:$A,YEAR(daily!$A3378),COT!$B:$B,WEEKNUM(daily!$A3378))</f>
        <v>596661</v>
      </c>
      <c r="R3378">
        <f>SUMIFS(COT!I:I,COT!$A:$A,YEAR(daily!$A3378),COT!$B:$B,WEEKNUM(daily!$A3378))</f>
        <v>670771</v>
      </c>
      <c r="S3378">
        <f>SUMIFS(COT!J:J,COT!$A:$A,YEAR(daily!$A3378),COT!$B:$B,WEEKNUM(daily!$A3378))</f>
        <v>1042692</v>
      </c>
      <c r="T3378">
        <f>SUMIFS(COT!K:K,COT!$A:$A,YEAR(daily!$A3378),COT!$B:$B,WEEKNUM(daily!$A3378))</f>
        <v>91967</v>
      </c>
      <c r="U3378">
        <f>SUMIFS(COT!L:L,COT!$A:$A,YEAR(daily!$A3378),COT!$B:$B,WEEKNUM(daily!$A3378))</f>
        <v>82987</v>
      </c>
      <c r="V3378">
        <f>SUMIFS(COT!M:M,COT!$A:$A,YEAR(daily!$A3378),COT!$B:$B,WEEKNUM(daily!$A3378))</f>
        <v>137</v>
      </c>
      <c r="W3378">
        <f>SUMIFS(COT!N:N,COT!$A:$A,YEAR(daily!$A3378),COT!$B:$B,WEEKNUM(daily!$A3378))</f>
        <v>81</v>
      </c>
      <c r="X3378">
        <f>SUMIFS(COT!O:O,COT!$A:$A,YEAR(daily!$A3378),COT!$B:$B,WEEKNUM(daily!$A3378))</f>
        <v>151</v>
      </c>
      <c r="Y3378">
        <f>SUMIFS(COT!P:P,COT!$A:$A,YEAR(daily!$A3378),COT!$B:$B,WEEKNUM(daily!$A3378))</f>
        <v>85</v>
      </c>
      <c r="Z3378">
        <f>SUMIFS(COT!Q:Q,COT!$A:$A,YEAR(daily!$A3378),COT!$B:$B,WEEKNUM(daily!$A3378))</f>
        <v>107</v>
      </c>
      <c r="AA3378">
        <f>SUMIFS(Saudi!B:B,Saudi!$A:$A,YEAR(daily!$A3378))</f>
        <v>1156.3610000000001</v>
      </c>
      <c r="AB3378">
        <f>SUMIFS(Saudi!C:C,Saudi!$A:$A,YEAR(daily!$A3378))</f>
        <v>994.73400000000004</v>
      </c>
      <c r="AC3378">
        <f>SUMIFS(Saudi!F:F,Saudi!$A:$A,YEAR(daily!$A3378))</f>
        <v>4270920</v>
      </c>
      <c r="AD3378">
        <f>SUMIFS(Saudi!G:G,Saudi!$A:$A,YEAR(daily!$A3378))</f>
        <v>97.968799186701915</v>
      </c>
      <c r="AE3378">
        <f>SUMIFS(Saudi!H:H,Saudi!$A:$A,YEAR(daily!$A3378))</f>
        <v>418416903.82246894</v>
      </c>
      <c r="AF3378" s="5">
        <f t="shared" si="146"/>
        <v>8</v>
      </c>
      <c r="AG3378" s="5">
        <f t="shared" si="147"/>
        <v>2013</v>
      </c>
    </row>
    <row r="3379" spans="1:33">
      <c r="A3379" s="3">
        <v>41488</v>
      </c>
      <c r="B3379" s="1">
        <v>325484</v>
      </c>
      <c r="C3379" s="1">
        <v>112299</v>
      </c>
      <c r="D3379" s="1">
        <v>196238</v>
      </c>
      <c r="E3379" s="1">
        <v>106.94</v>
      </c>
      <c r="F3379" s="1">
        <v>104.76</v>
      </c>
      <c r="G3379" s="1">
        <v>103.23</v>
      </c>
      <c r="H3379" s="2">
        <v>54.1</v>
      </c>
      <c r="I3379" s="2">
        <v>30.9</v>
      </c>
      <c r="J3379" s="2">
        <v>91.2</v>
      </c>
      <c r="K3379" s="2">
        <v>91.5</v>
      </c>
      <c r="L3379">
        <f>SUMIFS(US!B:B,US!$D:$D,YEAR(daily!$A3379),US!$E:$E,MONTH(daily!$A3379))</f>
        <v>12570</v>
      </c>
      <c r="M3379">
        <f>SUMIFS(US!C:C,US!$D:$D,YEAR(daily!$A3379),US!$E:$E,MONTH(daily!$A3379))</f>
        <v>19125</v>
      </c>
      <c r="N3379">
        <f>SUMIFS(COT!E:E,COT!$A:$A,YEAR(daily!$A3379),COT!$B:$B,WEEKNUM(daily!$A3379))</f>
        <v>1837823</v>
      </c>
      <c r="O3379">
        <f>SUMIFS(COT!F:F,COT!$A:$A,YEAR(daily!$A3379),COT!$B:$B,WEEKNUM(daily!$A3379))</f>
        <v>478424</v>
      </c>
      <c r="P3379">
        <f>SUMIFS(COT!G:G,COT!$A:$A,YEAR(daily!$A3379),COT!$B:$B,WEEKNUM(daily!$A3379))</f>
        <v>115483</v>
      </c>
      <c r="Q3379">
        <f>SUMIFS(COT!H:H,COT!$A:$A,YEAR(daily!$A3379),COT!$B:$B,WEEKNUM(daily!$A3379))</f>
        <v>596661</v>
      </c>
      <c r="R3379">
        <f>SUMIFS(COT!I:I,COT!$A:$A,YEAR(daily!$A3379),COT!$B:$B,WEEKNUM(daily!$A3379))</f>
        <v>670771</v>
      </c>
      <c r="S3379">
        <f>SUMIFS(COT!J:J,COT!$A:$A,YEAR(daily!$A3379),COT!$B:$B,WEEKNUM(daily!$A3379))</f>
        <v>1042692</v>
      </c>
      <c r="T3379">
        <f>SUMIFS(COT!K:K,COT!$A:$A,YEAR(daily!$A3379),COT!$B:$B,WEEKNUM(daily!$A3379))</f>
        <v>91967</v>
      </c>
      <c r="U3379">
        <f>SUMIFS(COT!L:L,COT!$A:$A,YEAR(daily!$A3379),COT!$B:$B,WEEKNUM(daily!$A3379))</f>
        <v>82987</v>
      </c>
      <c r="V3379">
        <f>SUMIFS(COT!M:M,COT!$A:$A,YEAR(daily!$A3379),COT!$B:$B,WEEKNUM(daily!$A3379))</f>
        <v>137</v>
      </c>
      <c r="W3379">
        <f>SUMIFS(COT!N:N,COT!$A:$A,YEAR(daily!$A3379),COT!$B:$B,WEEKNUM(daily!$A3379))</f>
        <v>81</v>
      </c>
      <c r="X3379">
        <f>SUMIFS(COT!O:O,COT!$A:$A,YEAR(daily!$A3379),COT!$B:$B,WEEKNUM(daily!$A3379))</f>
        <v>151</v>
      </c>
      <c r="Y3379">
        <f>SUMIFS(COT!P:P,COT!$A:$A,YEAR(daily!$A3379),COT!$B:$B,WEEKNUM(daily!$A3379))</f>
        <v>85</v>
      </c>
      <c r="Z3379">
        <f>SUMIFS(COT!Q:Q,COT!$A:$A,YEAR(daily!$A3379),COT!$B:$B,WEEKNUM(daily!$A3379))</f>
        <v>107</v>
      </c>
      <c r="AA3379">
        <f>SUMIFS(Saudi!B:B,Saudi!$A:$A,YEAR(daily!$A3379))</f>
        <v>1156.3610000000001</v>
      </c>
      <c r="AB3379">
        <f>SUMIFS(Saudi!C:C,Saudi!$A:$A,YEAR(daily!$A3379))</f>
        <v>994.73400000000004</v>
      </c>
      <c r="AC3379">
        <f>SUMIFS(Saudi!F:F,Saudi!$A:$A,YEAR(daily!$A3379))</f>
        <v>4270920</v>
      </c>
      <c r="AD3379">
        <f>SUMIFS(Saudi!G:G,Saudi!$A:$A,YEAR(daily!$A3379))</f>
        <v>97.968799186701915</v>
      </c>
      <c r="AE3379">
        <f>SUMIFS(Saudi!H:H,Saudi!$A:$A,YEAR(daily!$A3379))</f>
        <v>418416903.82246894</v>
      </c>
      <c r="AF3379" s="5">
        <f t="shared" si="146"/>
        <v>8</v>
      </c>
      <c r="AG3379" s="5">
        <f t="shared" si="147"/>
        <v>2013</v>
      </c>
    </row>
    <row r="3380" spans="1:33">
      <c r="A3380" s="3">
        <v>41491</v>
      </c>
      <c r="B3380" s="1">
        <v>320771</v>
      </c>
      <c r="C3380" s="1">
        <v>116540</v>
      </c>
      <c r="D3380" s="1">
        <v>198811</v>
      </c>
      <c r="E3380" s="1">
        <v>106.56</v>
      </c>
      <c r="F3380" s="1">
        <v>104.51</v>
      </c>
      <c r="G3380" s="1">
        <v>103.08</v>
      </c>
      <c r="H3380" s="2">
        <v>54.1</v>
      </c>
      <c r="I3380" s="2">
        <v>30.9</v>
      </c>
      <c r="J3380" s="2">
        <v>91.2</v>
      </c>
      <c r="K3380" s="2">
        <v>91.5</v>
      </c>
      <c r="L3380">
        <f>SUMIFS(US!B:B,US!$D:$D,YEAR(daily!$A3380),US!$E:$E,MONTH(daily!$A3380))</f>
        <v>12570</v>
      </c>
      <c r="M3380">
        <f>SUMIFS(US!C:C,US!$D:$D,YEAR(daily!$A3380),US!$E:$E,MONTH(daily!$A3380))</f>
        <v>19125</v>
      </c>
      <c r="N3380">
        <f>SUMIFS(COT!E:E,COT!$A:$A,YEAR(daily!$A3380),COT!$B:$B,WEEKNUM(daily!$A3380))</f>
        <v>1879218</v>
      </c>
      <c r="O3380">
        <f>SUMIFS(COT!F:F,COT!$A:$A,YEAR(daily!$A3380),COT!$B:$B,WEEKNUM(daily!$A3380))</f>
        <v>478249</v>
      </c>
      <c r="P3380">
        <f>SUMIFS(COT!G:G,COT!$A:$A,YEAR(daily!$A3380),COT!$B:$B,WEEKNUM(daily!$A3380))</f>
        <v>120723</v>
      </c>
      <c r="Q3380">
        <f>SUMIFS(COT!H:H,COT!$A:$A,YEAR(daily!$A3380),COT!$B:$B,WEEKNUM(daily!$A3380))</f>
        <v>604653</v>
      </c>
      <c r="R3380">
        <f>SUMIFS(COT!I:I,COT!$A:$A,YEAR(daily!$A3380),COT!$B:$B,WEEKNUM(daily!$A3380))</f>
        <v>700317</v>
      </c>
      <c r="S3380">
        <f>SUMIFS(COT!J:J,COT!$A:$A,YEAR(daily!$A3380),COT!$B:$B,WEEKNUM(daily!$A3380))</f>
        <v>1063141</v>
      </c>
      <c r="T3380">
        <f>SUMIFS(COT!K:K,COT!$A:$A,YEAR(daily!$A3380),COT!$B:$B,WEEKNUM(daily!$A3380))</f>
        <v>95999</v>
      </c>
      <c r="U3380">
        <f>SUMIFS(COT!L:L,COT!$A:$A,YEAR(daily!$A3380),COT!$B:$B,WEEKNUM(daily!$A3380))</f>
        <v>90701</v>
      </c>
      <c r="V3380">
        <f>SUMIFS(COT!M:M,COT!$A:$A,YEAR(daily!$A3380),COT!$B:$B,WEEKNUM(daily!$A3380))</f>
        <v>140</v>
      </c>
      <c r="W3380">
        <f>SUMIFS(COT!N:N,COT!$A:$A,YEAR(daily!$A3380),COT!$B:$B,WEEKNUM(daily!$A3380))</f>
        <v>84</v>
      </c>
      <c r="X3380">
        <f>SUMIFS(COT!O:O,COT!$A:$A,YEAR(daily!$A3380),COT!$B:$B,WEEKNUM(daily!$A3380))</f>
        <v>155</v>
      </c>
      <c r="Y3380">
        <f>SUMIFS(COT!P:P,COT!$A:$A,YEAR(daily!$A3380),COT!$B:$B,WEEKNUM(daily!$A3380))</f>
        <v>86</v>
      </c>
      <c r="Z3380">
        <f>SUMIFS(COT!Q:Q,COT!$A:$A,YEAR(daily!$A3380),COT!$B:$B,WEEKNUM(daily!$A3380))</f>
        <v>105</v>
      </c>
      <c r="AA3380">
        <f>SUMIFS(Saudi!B:B,Saudi!$A:$A,YEAR(daily!$A3380))</f>
        <v>1156.3610000000001</v>
      </c>
      <c r="AB3380">
        <f>SUMIFS(Saudi!C:C,Saudi!$A:$A,YEAR(daily!$A3380))</f>
        <v>994.73400000000004</v>
      </c>
      <c r="AC3380">
        <f>SUMIFS(Saudi!F:F,Saudi!$A:$A,YEAR(daily!$A3380))</f>
        <v>4270920</v>
      </c>
      <c r="AD3380">
        <f>SUMIFS(Saudi!G:G,Saudi!$A:$A,YEAR(daily!$A3380))</f>
        <v>97.968799186701915</v>
      </c>
      <c r="AE3380">
        <f>SUMIFS(Saudi!H:H,Saudi!$A:$A,YEAR(daily!$A3380))</f>
        <v>418416903.82246894</v>
      </c>
      <c r="AF3380" s="5">
        <f t="shared" si="146"/>
        <v>8</v>
      </c>
      <c r="AG3380" s="5">
        <f t="shared" si="147"/>
        <v>2013</v>
      </c>
    </row>
    <row r="3381" spans="1:33">
      <c r="A3381" s="3">
        <v>41492</v>
      </c>
      <c r="B3381" s="1">
        <v>304762</v>
      </c>
      <c r="C3381" s="1">
        <v>120932</v>
      </c>
      <c r="D3381" s="1">
        <v>199820</v>
      </c>
      <c r="E3381" s="1">
        <v>105.3</v>
      </c>
      <c r="F3381" s="1">
        <v>103.47</v>
      </c>
      <c r="G3381" s="1">
        <v>102.11</v>
      </c>
      <c r="H3381" s="2">
        <v>54.1</v>
      </c>
      <c r="I3381" s="2">
        <v>30.9</v>
      </c>
      <c r="J3381" s="2">
        <v>91.2</v>
      </c>
      <c r="K3381" s="2">
        <v>91.5</v>
      </c>
      <c r="L3381">
        <f>SUMIFS(US!B:B,US!$D:$D,YEAR(daily!$A3381),US!$E:$E,MONTH(daily!$A3381))</f>
        <v>12570</v>
      </c>
      <c r="M3381">
        <f>SUMIFS(US!C:C,US!$D:$D,YEAR(daily!$A3381),US!$E:$E,MONTH(daily!$A3381))</f>
        <v>19125</v>
      </c>
      <c r="N3381">
        <f>SUMIFS(COT!E:E,COT!$A:$A,YEAR(daily!$A3381),COT!$B:$B,WEEKNUM(daily!$A3381))</f>
        <v>1879218</v>
      </c>
      <c r="O3381">
        <f>SUMIFS(COT!F:F,COT!$A:$A,YEAR(daily!$A3381),COT!$B:$B,WEEKNUM(daily!$A3381))</f>
        <v>478249</v>
      </c>
      <c r="P3381">
        <f>SUMIFS(COT!G:G,COT!$A:$A,YEAR(daily!$A3381),COT!$B:$B,WEEKNUM(daily!$A3381))</f>
        <v>120723</v>
      </c>
      <c r="Q3381">
        <f>SUMIFS(COT!H:H,COT!$A:$A,YEAR(daily!$A3381),COT!$B:$B,WEEKNUM(daily!$A3381))</f>
        <v>604653</v>
      </c>
      <c r="R3381">
        <f>SUMIFS(COT!I:I,COT!$A:$A,YEAR(daily!$A3381),COT!$B:$B,WEEKNUM(daily!$A3381))</f>
        <v>700317</v>
      </c>
      <c r="S3381">
        <f>SUMIFS(COT!J:J,COT!$A:$A,YEAR(daily!$A3381),COT!$B:$B,WEEKNUM(daily!$A3381))</f>
        <v>1063141</v>
      </c>
      <c r="T3381">
        <f>SUMIFS(COT!K:K,COT!$A:$A,YEAR(daily!$A3381),COT!$B:$B,WEEKNUM(daily!$A3381))</f>
        <v>95999</v>
      </c>
      <c r="U3381">
        <f>SUMIFS(COT!L:L,COT!$A:$A,YEAR(daily!$A3381),COT!$B:$B,WEEKNUM(daily!$A3381))</f>
        <v>90701</v>
      </c>
      <c r="V3381">
        <f>SUMIFS(COT!M:M,COT!$A:$A,YEAR(daily!$A3381),COT!$B:$B,WEEKNUM(daily!$A3381))</f>
        <v>140</v>
      </c>
      <c r="W3381">
        <f>SUMIFS(COT!N:N,COT!$A:$A,YEAR(daily!$A3381),COT!$B:$B,WEEKNUM(daily!$A3381))</f>
        <v>84</v>
      </c>
      <c r="X3381">
        <f>SUMIFS(COT!O:O,COT!$A:$A,YEAR(daily!$A3381),COT!$B:$B,WEEKNUM(daily!$A3381))</f>
        <v>155</v>
      </c>
      <c r="Y3381">
        <f>SUMIFS(COT!P:P,COT!$A:$A,YEAR(daily!$A3381),COT!$B:$B,WEEKNUM(daily!$A3381))</f>
        <v>86</v>
      </c>
      <c r="Z3381">
        <f>SUMIFS(COT!Q:Q,COT!$A:$A,YEAR(daily!$A3381),COT!$B:$B,WEEKNUM(daily!$A3381))</f>
        <v>105</v>
      </c>
      <c r="AA3381">
        <f>SUMIFS(Saudi!B:B,Saudi!$A:$A,YEAR(daily!$A3381))</f>
        <v>1156.3610000000001</v>
      </c>
      <c r="AB3381">
        <f>SUMIFS(Saudi!C:C,Saudi!$A:$A,YEAR(daily!$A3381))</f>
        <v>994.73400000000004</v>
      </c>
      <c r="AC3381">
        <f>SUMIFS(Saudi!F:F,Saudi!$A:$A,YEAR(daily!$A3381))</f>
        <v>4270920</v>
      </c>
      <c r="AD3381">
        <f>SUMIFS(Saudi!G:G,Saudi!$A:$A,YEAR(daily!$A3381))</f>
        <v>97.968799186701915</v>
      </c>
      <c r="AE3381">
        <f>SUMIFS(Saudi!H:H,Saudi!$A:$A,YEAR(daily!$A3381))</f>
        <v>418416903.82246894</v>
      </c>
      <c r="AF3381" s="5">
        <f t="shared" si="146"/>
        <v>8</v>
      </c>
      <c r="AG3381" s="5">
        <f t="shared" si="147"/>
        <v>2013</v>
      </c>
    </row>
    <row r="3382" spans="1:33">
      <c r="A3382" s="3">
        <v>41493</v>
      </c>
      <c r="B3382" s="1">
        <v>281082</v>
      </c>
      <c r="C3382" s="1">
        <v>131678</v>
      </c>
      <c r="D3382" s="1">
        <v>203716</v>
      </c>
      <c r="E3382" s="1">
        <v>104.37</v>
      </c>
      <c r="F3382" s="1">
        <v>102.75</v>
      </c>
      <c r="G3382" s="1">
        <v>101.49</v>
      </c>
      <c r="H3382" s="2">
        <v>54.1</v>
      </c>
      <c r="I3382" s="2">
        <v>30.9</v>
      </c>
      <c r="J3382" s="2">
        <v>91.2</v>
      </c>
      <c r="K3382" s="2">
        <v>91.5</v>
      </c>
      <c r="L3382">
        <f>SUMIFS(US!B:B,US!$D:$D,YEAR(daily!$A3382),US!$E:$E,MONTH(daily!$A3382))</f>
        <v>12570</v>
      </c>
      <c r="M3382">
        <f>SUMIFS(US!C:C,US!$D:$D,YEAR(daily!$A3382),US!$E:$E,MONTH(daily!$A3382))</f>
        <v>19125</v>
      </c>
      <c r="N3382">
        <f>SUMIFS(COT!E:E,COT!$A:$A,YEAR(daily!$A3382),COT!$B:$B,WEEKNUM(daily!$A3382))</f>
        <v>1879218</v>
      </c>
      <c r="O3382">
        <f>SUMIFS(COT!F:F,COT!$A:$A,YEAR(daily!$A3382),COT!$B:$B,WEEKNUM(daily!$A3382))</f>
        <v>478249</v>
      </c>
      <c r="P3382">
        <f>SUMIFS(COT!G:G,COT!$A:$A,YEAR(daily!$A3382),COT!$B:$B,WEEKNUM(daily!$A3382))</f>
        <v>120723</v>
      </c>
      <c r="Q3382">
        <f>SUMIFS(COT!H:H,COT!$A:$A,YEAR(daily!$A3382),COT!$B:$B,WEEKNUM(daily!$A3382))</f>
        <v>604653</v>
      </c>
      <c r="R3382">
        <f>SUMIFS(COT!I:I,COT!$A:$A,YEAR(daily!$A3382),COT!$B:$B,WEEKNUM(daily!$A3382))</f>
        <v>700317</v>
      </c>
      <c r="S3382">
        <f>SUMIFS(COT!J:J,COT!$A:$A,YEAR(daily!$A3382),COT!$B:$B,WEEKNUM(daily!$A3382))</f>
        <v>1063141</v>
      </c>
      <c r="T3382">
        <f>SUMIFS(COT!K:K,COT!$A:$A,YEAR(daily!$A3382),COT!$B:$B,WEEKNUM(daily!$A3382))</f>
        <v>95999</v>
      </c>
      <c r="U3382">
        <f>SUMIFS(COT!L:L,COT!$A:$A,YEAR(daily!$A3382),COT!$B:$B,WEEKNUM(daily!$A3382))</f>
        <v>90701</v>
      </c>
      <c r="V3382">
        <f>SUMIFS(COT!M:M,COT!$A:$A,YEAR(daily!$A3382),COT!$B:$B,WEEKNUM(daily!$A3382))</f>
        <v>140</v>
      </c>
      <c r="W3382">
        <f>SUMIFS(COT!N:N,COT!$A:$A,YEAR(daily!$A3382),COT!$B:$B,WEEKNUM(daily!$A3382))</f>
        <v>84</v>
      </c>
      <c r="X3382">
        <f>SUMIFS(COT!O:O,COT!$A:$A,YEAR(daily!$A3382),COT!$B:$B,WEEKNUM(daily!$A3382))</f>
        <v>155</v>
      </c>
      <c r="Y3382">
        <f>SUMIFS(COT!P:P,COT!$A:$A,YEAR(daily!$A3382),COT!$B:$B,WEEKNUM(daily!$A3382))</f>
        <v>86</v>
      </c>
      <c r="Z3382">
        <f>SUMIFS(COT!Q:Q,COT!$A:$A,YEAR(daily!$A3382),COT!$B:$B,WEEKNUM(daily!$A3382))</f>
        <v>105</v>
      </c>
      <c r="AA3382">
        <f>SUMIFS(Saudi!B:B,Saudi!$A:$A,YEAR(daily!$A3382))</f>
        <v>1156.3610000000001</v>
      </c>
      <c r="AB3382">
        <f>SUMIFS(Saudi!C:C,Saudi!$A:$A,YEAR(daily!$A3382))</f>
        <v>994.73400000000004</v>
      </c>
      <c r="AC3382">
        <f>SUMIFS(Saudi!F:F,Saudi!$A:$A,YEAR(daily!$A3382))</f>
        <v>4270920</v>
      </c>
      <c r="AD3382">
        <f>SUMIFS(Saudi!G:G,Saudi!$A:$A,YEAR(daily!$A3382))</f>
        <v>97.968799186701915</v>
      </c>
      <c r="AE3382">
        <f>SUMIFS(Saudi!H:H,Saudi!$A:$A,YEAR(daily!$A3382))</f>
        <v>418416903.82246894</v>
      </c>
      <c r="AF3382" s="5">
        <f t="shared" si="146"/>
        <v>8</v>
      </c>
      <c r="AG3382" s="5">
        <f t="shared" si="147"/>
        <v>2013</v>
      </c>
    </row>
    <row r="3383" spans="1:33">
      <c r="A3383" s="3">
        <v>41494</v>
      </c>
      <c r="B3383" s="1">
        <v>259349</v>
      </c>
      <c r="C3383" s="1">
        <v>137944</v>
      </c>
      <c r="D3383" s="1">
        <v>205492</v>
      </c>
      <c r="E3383" s="1">
        <v>103.4</v>
      </c>
      <c r="F3383" s="1">
        <v>101.75</v>
      </c>
      <c r="G3383" s="1">
        <v>100.53</v>
      </c>
      <c r="H3383" s="2">
        <v>54.1</v>
      </c>
      <c r="I3383" s="2">
        <v>30.9</v>
      </c>
      <c r="J3383" s="2">
        <v>91.2</v>
      </c>
      <c r="K3383" s="2">
        <v>91.5</v>
      </c>
      <c r="L3383">
        <f>SUMIFS(US!B:B,US!$D:$D,YEAR(daily!$A3383),US!$E:$E,MONTH(daily!$A3383))</f>
        <v>12570</v>
      </c>
      <c r="M3383">
        <f>SUMIFS(US!C:C,US!$D:$D,YEAR(daily!$A3383),US!$E:$E,MONTH(daily!$A3383))</f>
        <v>19125</v>
      </c>
      <c r="N3383">
        <f>SUMIFS(COT!E:E,COT!$A:$A,YEAR(daily!$A3383),COT!$B:$B,WEEKNUM(daily!$A3383))</f>
        <v>1879218</v>
      </c>
      <c r="O3383">
        <f>SUMIFS(COT!F:F,COT!$A:$A,YEAR(daily!$A3383),COT!$B:$B,WEEKNUM(daily!$A3383))</f>
        <v>478249</v>
      </c>
      <c r="P3383">
        <f>SUMIFS(COT!G:G,COT!$A:$A,YEAR(daily!$A3383),COT!$B:$B,WEEKNUM(daily!$A3383))</f>
        <v>120723</v>
      </c>
      <c r="Q3383">
        <f>SUMIFS(COT!H:H,COT!$A:$A,YEAR(daily!$A3383),COT!$B:$B,WEEKNUM(daily!$A3383))</f>
        <v>604653</v>
      </c>
      <c r="R3383">
        <f>SUMIFS(COT!I:I,COT!$A:$A,YEAR(daily!$A3383),COT!$B:$B,WEEKNUM(daily!$A3383))</f>
        <v>700317</v>
      </c>
      <c r="S3383">
        <f>SUMIFS(COT!J:J,COT!$A:$A,YEAR(daily!$A3383),COT!$B:$B,WEEKNUM(daily!$A3383))</f>
        <v>1063141</v>
      </c>
      <c r="T3383">
        <f>SUMIFS(COT!K:K,COT!$A:$A,YEAR(daily!$A3383),COT!$B:$B,WEEKNUM(daily!$A3383))</f>
        <v>95999</v>
      </c>
      <c r="U3383">
        <f>SUMIFS(COT!L:L,COT!$A:$A,YEAR(daily!$A3383),COT!$B:$B,WEEKNUM(daily!$A3383))</f>
        <v>90701</v>
      </c>
      <c r="V3383">
        <f>SUMIFS(COT!M:M,COT!$A:$A,YEAR(daily!$A3383),COT!$B:$B,WEEKNUM(daily!$A3383))</f>
        <v>140</v>
      </c>
      <c r="W3383">
        <f>SUMIFS(COT!N:N,COT!$A:$A,YEAR(daily!$A3383),COT!$B:$B,WEEKNUM(daily!$A3383))</f>
        <v>84</v>
      </c>
      <c r="X3383">
        <f>SUMIFS(COT!O:O,COT!$A:$A,YEAR(daily!$A3383),COT!$B:$B,WEEKNUM(daily!$A3383))</f>
        <v>155</v>
      </c>
      <c r="Y3383">
        <f>SUMIFS(COT!P:P,COT!$A:$A,YEAR(daily!$A3383),COT!$B:$B,WEEKNUM(daily!$A3383))</f>
        <v>86</v>
      </c>
      <c r="Z3383">
        <f>SUMIFS(COT!Q:Q,COT!$A:$A,YEAR(daily!$A3383),COT!$B:$B,WEEKNUM(daily!$A3383))</f>
        <v>105</v>
      </c>
      <c r="AA3383">
        <f>SUMIFS(Saudi!B:B,Saudi!$A:$A,YEAR(daily!$A3383))</f>
        <v>1156.3610000000001</v>
      </c>
      <c r="AB3383">
        <f>SUMIFS(Saudi!C:C,Saudi!$A:$A,YEAR(daily!$A3383))</f>
        <v>994.73400000000004</v>
      </c>
      <c r="AC3383">
        <f>SUMIFS(Saudi!F:F,Saudi!$A:$A,YEAR(daily!$A3383))</f>
        <v>4270920</v>
      </c>
      <c r="AD3383">
        <f>SUMIFS(Saudi!G:G,Saudi!$A:$A,YEAR(daily!$A3383))</f>
        <v>97.968799186701915</v>
      </c>
      <c r="AE3383">
        <f>SUMIFS(Saudi!H:H,Saudi!$A:$A,YEAR(daily!$A3383))</f>
        <v>418416903.82246894</v>
      </c>
      <c r="AF3383" s="5">
        <f t="shared" si="146"/>
        <v>8</v>
      </c>
      <c r="AG3383" s="5">
        <f t="shared" si="147"/>
        <v>2013</v>
      </c>
    </row>
    <row r="3384" spans="1:33">
      <c r="A3384" s="3">
        <v>41495</v>
      </c>
      <c r="B3384" s="1">
        <v>243485</v>
      </c>
      <c r="C3384" s="1">
        <v>150632</v>
      </c>
      <c r="D3384" s="1">
        <v>214882</v>
      </c>
      <c r="E3384" s="1">
        <v>105.97</v>
      </c>
      <c r="F3384" s="1">
        <v>103.82</v>
      </c>
      <c r="G3384" s="1">
        <v>102.38</v>
      </c>
      <c r="H3384" s="2">
        <v>54.1</v>
      </c>
      <c r="I3384" s="2">
        <v>30.9</v>
      </c>
      <c r="J3384" s="2">
        <v>91.2</v>
      </c>
      <c r="K3384" s="2">
        <v>91.5</v>
      </c>
      <c r="L3384">
        <f>SUMIFS(US!B:B,US!$D:$D,YEAR(daily!$A3384),US!$E:$E,MONTH(daily!$A3384))</f>
        <v>12570</v>
      </c>
      <c r="M3384">
        <f>SUMIFS(US!C:C,US!$D:$D,YEAR(daily!$A3384),US!$E:$E,MONTH(daily!$A3384))</f>
        <v>19125</v>
      </c>
      <c r="N3384">
        <f>SUMIFS(COT!E:E,COT!$A:$A,YEAR(daily!$A3384),COT!$B:$B,WEEKNUM(daily!$A3384))</f>
        <v>1879218</v>
      </c>
      <c r="O3384">
        <f>SUMIFS(COT!F:F,COT!$A:$A,YEAR(daily!$A3384),COT!$B:$B,WEEKNUM(daily!$A3384))</f>
        <v>478249</v>
      </c>
      <c r="P3384">
        <f>SUMIFS(COT!G:G,COT!$A:$A,YEAR(daily!$A3384),COT!$B:$B,WEEKNUM(daily!$A3384))</f>
        <v>120723</v>
      </c>
      <c r="Q3384">
        <f>SUMIFS(COT!H:H,COT!$A:$A,YEAR(daily!$A3384),COT!$B:$B,WEEKNUM(daily!$A3384))</f>
        <v>604653</v>
      </c>
      <c r="R3384">
        <f>SUMIFS(COT!I:I,COT!$A:$A,YEAR(daily!$A3384),COT!$B:$B,WEEKNUM(daily!$A3384))</f>
        <v>700317</v>
      </c>
      <c r="S3384">
        <f>SUMIFS(COT!J:J,COT!$A:$A,YEAR(daily!$A3384),COT!$B:$B,WEEKNUM(daily!$A3384))</f>
        <v>1063141</v>
      </c>
      <c r="T3384">
        <f>SUMIFS(COT!K:K,COT!$A:$A,YEAR(daily!$A3384),COT!$B:$B,WEEKNUM(daily!$A3384))</f>
        <v>95999</v>
      </c>
      <c r="U3384">
        <f>SUMIFS(COT!L:L,COT!$A:$A,YEAR(daily!$A3384),COT!$B:$B,WEEKNUM(daily!$A3384))</f>
        <v>90701</v>
      </c>
      <c r="V3384">
        <f>SUMIFS(COT!M:M,COT!$A:$A,YEAR(daily!$A3384),COT!$B:$B,WEEKNUM(daily!$A3384))</f>
        <v>140</v>
      </c>
      <c r="W3384">
        <f>SUMIFS(COT!N:N,COT!$A:$A,YEAR(daily!$A3384),COT!$B:$B,WEEKNUM(daily!$A3384))</f>
        <v>84</v>
      </c>
      <c r="X3384">
        <f>SUMIFS(COT!O:O,COT!$A:$A,YEAR(daily!$A3384),COT!$B:$B,WEEKNUM(daily!$A3384))</f>
        <v>155</v>
      </c>
      <c r="Y3384">
        <f>SUMIFS(COT!P:P,COT!$A:$A,YEAR(daily!$A3384),COT!$B:$B,WEEKNUM(daily!$A3384))</f>
        <v>86</v>
      </c>
      <c r="Z3384">
        <f>SUMIFS(COT!Q:Q,COT!$A:$A,YEAR(daily!$A3384),COT!$B:$B,WEEKNUM(daily!$A3384))</f>
        <v>105</v>
      </c>
      <c r="AA3384">
        <f>SUMIFS(Saudi!B:B,Saudi!$A:$A,YEAR(daily!$A3384))</f>
        <v>1156.3610000000001</v>
      </c>
      <c r="AB3384">
        <f>SUMIFS(Saudi!C:C,Saudi!$A:$A,YEAR(daily!$A3384))</f>
        <v>994.73400000000004</v>
      </c>
      <c r="AC3384">
        <f>SUMIFS(Saudi!F:F,Saudi!$A:$A,YEAR(daily!$A3384))</f>
        <v>4270920</v>
      </c>
      <c r="AD3384">
        <f>SUMIFS(Saudi!G:G,Saudi!$A:$A,YEAR(daily!$A3384))</f>
        <v>97.968799186701915</v>
      </c>
      <c r="AE3384">
        <f>SUMIFS(Saudi!H:H,Saudi!$A:$A,YEAR(daily!$A3384))</f>
        <v>418416903.82246894</v>
      </c>
      <c r="AF3384" s="5">
        <f t="shared" si="146"/>
        <v>8</v>
      </c>
      <c r="AG3384" s="5">
        <f t="shared" si="147"/>
        <v>2013</v>
      </c>
    </row>
    <row r="3385" spans="1:33">
      <c r="A3385" s="3">
        <v>41498</v>
      </c>
      <c r="B3385" s="1">
        <v>217158</v>
      </c>
      <c r="C3385" s="1">
        <v>158319</v>
      </c>
      <c r="D3385" s="1">
        <v>217155</v>
      </c>
      <c r="E3385" s="1">
        <v>106.11</v>
      </c>
      <c r="F3385" s="1">
        <v>104.34</v>
      </c>
      <c r="G3385" s="1">
        <v>102.97</v>
      </c>
      <c r="H3385" s="2">
        <v>54.1</v>
      </c>
      <c r="I3385" s="2">
        <v>30.9</v>
      </c>
      <c r="J3385" s="2">
        <v>91.2</v>
      </c>
      <c r="K3385" s="2">
        <v>91.5</v>
      </c>
      <c r="L3385">
        <f>SUMIFS(US!B:B,US!$D:$D,YEAR(daily!$A3385),US!$E:$E,MONTH(daily!$A3385))</f>
        <v>12570</v>
      </c>
      <c r="M3385">
        <f>SUMIFS(US!C:C,US!$D:$D,YEAR(daily!$A3385),US!$E:$E,MONTH(daily!$A3385))</f>
        <v>19125</v>
      </c>
      <c r="N3385">
        <f>SUMIFS(COT!E:E,COT!$A:$A,YEAR(daily!$A3385),COT!$B:$B,WEEKNUM(daily!$A3385))</f>
        <v>1934417</v>
      </c>
      <c r="O3385">
        <f>SUMIFS(COT!F:F,COT!$A:$A,YEAR(daily!$A3385),COT!$B:$B,WEEKNUM(daily!$A3385))</f>
        <v>474557</v>
      </c>
      <c r="P3385">
        <f>SUMIFS(COT!G:G,COT!$A:$A,YEAR(daily!$A3385),COT!$B:$B,WEEKNUM(daily!$A3385))</f>
        <v>124082</v>
      </c>
      <c r="Q3385">
        <f>SUMIFS(COT!H:H,COT!$A:$A,YEAR(daily!$A3385),COT!$B:$B,WEEKNUM(daily!$A3385))</f>
        <v>646785</v>
      </c>
      <c r="R3385">
        <f>SUMIFS(COT!I:I,COT!$A:$A,YEAR(daily!$A3385),COT!$B:$B,WEEKNUM(daily!$A3385))</f>
        <v>719958</v>
      </c>
      <c r="S3385">
        <f>SUMIFS(COT!J:J,COT!$A:$A,YEAR(daily!$A3385),COT!$B:$B,WEEKNUM(daily!$A3385))</f>
        <v>1073769</v>
      </c>
      <c r="T3385">
        <f>SUMIFS(COT!K:K,COT!$A:$A,YEAR(daily!$A3385),COT!$B:$B,WEEKNUM(daily!$A3385))</f>
        <v>93117</v>
      </c>
      <c r="U3385">
        <f>SUMIFS(COT!L:L,COT!$A:$A,YEAR(daily!$A3385),COT!$B:$B,WEEKNUM(daily!$A3385))</f>
        <v>89781</v>
      </c>
      <c r="V3385">
        <f>SUMIFS(COT!M:M,COT!$A:$A,YEAR(daily!$A3385),COT!$B:$B,WEEKNUM(daily!$A3385))</f>
        <v>141</v>
      </c>
      <c r="W3385">
        <f>SUMIFS(COT!N:N,COT!$A:$A,YEAR(daily!$A3385),COT!$B:$B,WEEKNUM(daily!$A3385))</f>
        <v>79</v>
      </c>
      <c r="X3385">
        <f>SUMIFS(COT!O:O,COT!$A:$A,YEAR(daily!$A3385),COT!$B:$B,WEEKNUM(daily!$A3385))</f>
        <v>156</v>
      </c>
      <c r="Y3385">
        <f>SUMIFS(COT!P:P,COT!$A:$A,YEAR(daily!$A3385),COT!$B:$B,WEEKNUM(daily!$A3385))</f>
        <v>91</v>
      </c>
      <c r="Z3385">
        <f>SUMIFS(COT!Q:Q,COT!$A:$A,YEAR(daily!$A3385),COT!$B:$B,WEEKNUM(daily!$A3385))</f>
        <v>109</v>
      </c>
      <c r="AA3385">
        <f>SUMIFS(Saudi!B:B,Saudi!$A:$A,YEAR(daily!$A3385))</f>
        <v>1156.3610000000001</v>
      </c>
      <c r="AB3385">
        <f>SUMIFS(Saudi!C:C,Saudi!$A:$A,YEAR(daily!$A3385))</f>
        <v>994.73400000000004</v>
      </c>
      <c r="AC3385">
        <f>SUMIFS(Saudi!F:F,Saudi!$A:$A,YEAR(daily!$A3385))</f>
        <v>4270920</v>
      </c>
      <c r="AD3385">
        <f>SUMIFS(Saudi!G:G,Saudi!$A:$A,YEAR(daily!$A3385))</f>
        <v>97.968799186701915</v>
      </c>
      <c r="AE3385">
        <f>SUMIFS(Saudi!H:H,Saudi!$A:$A,YEAR(daily!$A3385))</f>
        <v>418416903.82246894</v>
      </c>
      <c r="AF3385" s="5">
        <f t="shared" si="146"/>
        <v>8</v>
      </c>
      <c r="AG3385" s="5">
        <f t="shared" si="147"/>
        <v>2013</v>
      </c>
    </row>
    <row r="3386" spans="1:33">
      <c r="A3386" s="3">
        <v>41499</v>
      </c>
      <c r="B3386" s="1">
        <v>179757</v>
      </c>
      <c r="C3386" s="1">
        <v>162784</v>
      </c>
      <c r="D3386" s="1">
        <v>219463</v>
      </c>
      <c r="E3386" s="1">
        <v>106.83</v>
      </c>
      <c r="F3386" s="1">
        <v>105.21</v>
      </c>
      <c r="G3386" s="1">
        <v>103.78</v>
      </c>
      <c r="H3386" s="2">
        <v>54.1</v>
      </c>
      <c r="I3386" s="2">
        <v>30.9</v>
      </c>
      <c r="J3386" s="2">
        <v>91.2</v>
      </c>
      <c r="K3386" s="2">
        <v>91.5</v>
      </c>
      <c r="L3386">
        <f>SUMIFS(US!B:B,US!$D:$D,YEAR(daily!$A3386),US!$E:$E,MONTH(daily!$A3386))</f>
        <v>12570</v>
      </c>
      <c r="M3386">
        <f>SUMIFS(US!C:C,US!$D:$D,YEAR(daily!$A3386),US!$E:$E,MONTH(daily!$A3386))</f>
        <v>19125</v>
      </c>
      <c r="N3386">
        <f>SUMIFS(COT!E:E,COT!$A:$A,YEAR(daily!$A3386),COT!$B:$B,WEEKNUM(daily!$A3386))</f>
        <v>1934417</v>
      </c>
      <c r="O3386">
        <f>SUMIFS(COT!F:F,COT!$A:$A,YEAR(daily!$A3386),COT!$B:$B,WEEKNUM(daily!$A3386))</f>
        <v>474557</v>
      </c>
      <c r="P3386">
        <f>SUMIFS(COT!G:G,COT!$A:$A,YEAR(daily!$A3386),COT!$B:$B,WEEKNUM(daily!$A3386))</f>
        <v>124082</v>
      </c>
      <c r="Q3386">
        <f>SUMIFS(COT!H:H,COT!$A:$A,YEAR(daily!$A3386),COT!$B:$B,WEEKNUM(daily!$A3386))</f>
        <v>646785</v>
      </c>
      <c r="R3386">
        <f>SUMIFS(COT!I:I,COT!$A:$A,YEAR(daily!$A3386),COT!$B:$B,WEEKNUM(daily!$A3386))</f>
        <v>719958</v>
      </c>
      <c r="S3386">
        <f>SUMIFS(COT!J:J,COT!$A:$A,YEAR(daily!$A3386),COT!$B:$B,WEEKNUM(daily!$A3386))</f>
        <v>1073769</v>
      </c>
      <c r="T3386">
        <f>SUMIFS(COT!K:K,COT!$A:$A,YEAR(daily!$A3386),COT!$B:$B,WEEKNUM(daily!$A3386))</f>
        <v>93117</v>
      </c>
      <c r="U3386">
        <f>SUMIFS(COT!L:L,COT!$A:$A,YEAR(daily!$A3386),COT!$B:$B,WEEKNUM(daily!$A3386))</f>
        <v>89781</v>
      </c>
      <c r="V3386">
        <f>SUMIFS(COT!M:M,COT!$A:$A,YEAR(daily!$A3386),COT!$B:$B,WEEKNUM(daily!$A3386))</f>
        <v>141</v>
      </c>
      <c r="W3386">
        <f>SUMIFS(COT!N:N,COT!$A:$A,YEAR(daily!$A3386),COT!$B:$B,WEEKNUM(daily!$A3386))</f>
        <v>79</v>
      </c>
      <c r="X3386">
        <f>SUMIFS(COT!O:O,COT!$A:$A,YEAR(daily!$A3386),COT!$B:$B,WEEKNUM(daily!$A3386))</f>
        <v>156</v>
      </c>
      <c r="Y3386">
        <f>SUMIFS(COT!P:P,COT!$A:$A,YEAR(daily!$A3386),COT!$B:$B,WEEKNUM(daily!$A3386))</f>
        <v>91</v>
      </c>
      <c r="Z3386">
        <f>SUMIFS(COT!Q:Q,COT!$A:$A,YEAR(daily!$A3386),COT!$B:$B,WEEKNUM(daily!$A3386))</f>
        <v>109</v>
      </c>
      <c r="AA3386">
        <f>SUMIFS(Saudi!B:B,Saudi!$A:$A,YEAR(daily!$A3386))</f>
        <v>1156.3610000000001</v>
      </c>
      <c r="AB3386">
        <f>SUMIFS(Saudi!C:C,Saudi!$A:$A,YEAR(daily!$A3386))</f>
        <v>994.73400000000004</v>
      </c>
      <c r="AC3386">
        <f>SUMIFS(Saudi!F:F,Saudi!$A:$A,YEAR(daily!$A3386))</f>
        <v>4270920</v>
      </c>
      <c r="AD3386">
        <f>SUMIFS(Saudi!G:G,Saudi!$A:$A,YEAR(daily!$A3386))</f>
        <v>97.968799186701915</v>
      </c>
      <c r="AE3386">
        <f>SUMIFS(Saudi!H:H,Saudi!$A:$A,YEAR(daily!$A3386))</f>
        <v>418416903.82246894</v>
      </c>
      <c r="AF3386" s="5">
        <f t="shared" si="146"/>
        <v>8</v>
      </c>
      <c r="AG3386" s="5">
        <f t="shared" si="147"/>
        <v>2013</v>
      </c>
    </row>
    <row r="3387" spans="1:33">
      <c r="A3387" s="3">
        <v>41500</v>
      </c>
      <c r="B3387" s="1">
        <v>146688</v>
      </c>
      <c r="C3387" s="1">
        <v>163921</v>
      </c>
      <c r="D3387" s="1">
        <v>222645</v>
      </c>
      <c r="E3387" s="1">
        <v>106.85</v>
      </c>
      <c r="F3387" s="1">
        <v>105.41</v>
      </c>
      <c r="G3387" s="1">
        <v>103.97</v>
      </c>
      <c r="H3387" s="2">
        <v>54.1</v>
      </c>
      <c r="I3387" s="2">
        <v>30.9</v>
      </c>
      <c r="J3387" s="2">
        <v>91.2</v>
      </c>
      <c r="K3387" s="2">
        <v>91.5</v>
      </c>
      <c r="L3387">
        <f>SUMIFS(US!B:B,US!$D:$D,YEAR(daily!$A3387),US!$E:$E,MONTH(daily!$A3387))</f>
        <v>12570</v>
      </c>
      <c r="M3387">
        <f>SUMIFS(US!C:C,US!$D:$D,YEAR(daily!$A3387),US!$E:$E,MONTH(daily!$A3387))</f>
        <v>19125</v>
      </c>
      <c r="N3387">
        <f>SUMIFS(COT!E:E,COT!$A:$A,YEAR(daily!$A3387),COT!$B:$B,WEEKNUM(daily!$A3387))</f>
        <v>1934417</v>
      </c>
      <c r="O3387">
        <f>SUMIFS(COT!F:F,COT!$A:$A,YEAR(daily!$A3387),COT!$B:$B,WEEKNUM(daily!$A3387))</f>
        <v>474557</v>
      </c>
      <c r="P3387">
        <f>SUMIFS(COT!G:G,COT!$A:$A,YEAR(daily!$A3387),COT!$B:$B,WEEKNUM(daily!$A3387))</f>
        <v>124082</v>
      </c>
      <c r="Q3387">
        <f>SUMIFS(COT!H:H,COT!$A:$A,YEAR(daily!$A3387),COT!$B:$B,WEEKNUM(daily!$A3387))</f>
        <v>646785</v>
      </c>
      <c r="R3387">
        <f>SUMIFS(COT!I:I,COT!$A:$A,YEAR(daily!$A3387),COT!$B:$B,WEEKNUM(daily!$A3387))</f>
        <v>719958</v>
      </c>
      <c r="S3387">
        <f>SUMIFS(COT!J:J,COT!$A:$A,YEAR(daily!$A3387),COT!$B:$B,WEEKNUM(daily!$A3387))</f>
        <v>1073769</v>
      </c>
      <c r="T3387">
        <f>SUMIFS(COT!K:K,COT!$A:$A,YEAR(daily!$A3387),COT!$B:$B,WEEKNUM(daily!$A3387))</f>
        <v>93117</v>
      </c>
      <c r="U3387">
        <f>SUMIFS(COT!L:L,COT!$A:$A,YEAR(daily!$A3387),COT!$B:$B,WEEKNUM(daily!$A3387))</f>
        <v>89781</v>
      </c>
      <c r="V3387">
        <f>SUMIFS(COT!M:M,COT!$A:$A,YEAR(daily!$A3387),COT!$B:$B,WEEKNUM(daily!$A3387))</f>
        <v>141</v>
      </c>
      <c r="W3387">
        <f>SUMIFS(COT!N:N,COT!$A:$A,YEAR(daily!$A3387),COT!$B:$B,WEEKNUM(daily!$A3387))</f>
        <v>79</v>
      </c>
      <c r="X3387">
        <f>SUMIFS(COT!O:O,COT!$A:$A,YEAR(daily!$A3387),COT!$B:$B,WEEKNUM(daily!$A3387))</f>
        <v>156</v>
      </c>
      <c r="Y3387">
        <f>SUMIFS(COT!P:P,COT!$A:$A,YEAR(daily!$A3387),COT!$B:$B,WEEKNUM(daily!$A3387))</f>
        <v>91</v>
      </c>
      <c r="Z3387">
        <f>SUMIFS(COT!Q:Q,COT!$A:$A,YEAR(daily!$A3387),COT!$B:$B,WEEKNUM(daily!$A3387))</f>
        <v>109</v>
      </c>
      <c r="AA3387">
        <f>SUMIFS(Saudi!B:B,Saudi!$A:$A,YEAR(daily!$A3387))</f>
        <v>1156.3610000000001</v>
      </c>
      <c r="AB3387">
        <f>SUMIFS(Saudi!C:C,Saudi!$A:$A,YEAR(daily!$A3387))</f>
        <v>994.73400000000004</v>
      </c>
      <c r="AC3387">
        <f>SUMIFS(Saudi!F:F,Saudi!$A:$A,YEAR(daily!$A3387))</f>
        <v>4270920</v>
      </c>
      <c r="AD3387">
        <f>SUMIFS(Saudi!G:G,Saudi!$A:$A,YEAR(daily!$A3387))</f>
        <v>97.968799186701915</v>
      </c>
      <c r="AE3387">
        <f>SUMIFS(Saudi!H:H,Saudi!$A:$A,YEAR(daily!$A3387))</f>
        <v>418416903.82246894</v>
      </c>
      <c r="AF3387" s="5">
        <f t="shared" si="146"/>
        <v>8</v>
      </c>
      <c r="AG3387" s="5">
        <f t="shared" si="147"/>
        <v>2013</v>
      </c>
    </row>
    <row r="3388" spans="1:33">
      <c r="A3388" s="3">
        <v>41501</v>
      </c>
      <c r="B3388" s="1">
        <v>90536</v>
      </c>
      <c r="C3388" s="1">
        <v>162191</v>
      </c>
      <c r="D3388" s="1">
        <v>224449</v>
      </c>
      <c r="E3388" s="1">
        <v>107.33</v>
      </c>
      <c r="F3388" s="1">
        <v>106.09</v>
      </c>
      <c r="G3388" s="1">
        <v>104.64</v>
      </c>
      <c r="H3388" s="2">
        <v>54.1</v>
      </c>
      <c r="I3388" s="2">
        <v>30.9</v>
      </c>
      <c r="J3388" s="2">
        <v>91.2</v>
      </c>
      <c r="K3388" s="2">
        <v>91.5</v>
      </c>
      <c r="L3388">
        <f>SUMIFS(US!B:B,US!$D:$D,YEAR(daily!$A3388),US!$E:$E,MONTH(daily!$A3388))</f>
        <v>12570</v>
      </c>
      <c r="M3388">
        <f>SUMIFS(US!C:C,US!$D:$D,YEAR(daily!$A3388),US!$E:$E,MONTH(daily!$A3388))</f>
        <v>19125</v>
      </c>
      <c r="N3388">
        <f>SUMIFS(COT!E:E,COT!$A:$A,YEAR(daily!$A3388),COT!$B:$B,WEEKNUM(daily!$A3388))</f>
        <v>1934417</v>
      </c>
      <c r="O3388">
        <f>SUMIFS(COT!F:F,COT!$A:$A,YEAR(daily!$A3388),COT!$B:$B,WEEKNUM(daily!$A3388))</f>
        <v>474557</v>
      </c>
      <c r="P3388">
        <f>SUMIFS(COT!G:G,COT!$A:$A,YEAR(daily!$A3388),COT!$B:$B,WEEKNUM(daily!$A3388))</f>
        <v>124082</v>
      </c>
      <c r="Q3388">
        <f>SUMIFS(COT!H:H,COT!$A:$A,YEAR(daily!$A3388),COT!$B:$B,WEEKNUM(daily!$A3388))</f>
        <v>646785</v>
      </c>
      <c r="R3388">
        <f>SUMIFS(COT!I:I,COT!$A:$A,YEAR(daily!$A3388),COT!$B:$B,WEEKNUM(daily!$A3388))</f>
        <v>719958</v>
      </c>
      <c r="S3388">
        <f>SUMIFS(COT!J:J,COT!$A:$A,YEAR(daily!$A3388),COT!$B:$B,WEEKNUM(daily!$A3388))</f>
        <v>1073769</v>
      </c>
      <c r="T3388">
        <f>SUMIFS(COT!K:K,COT!$A:$A,YEAR(daily!$A3388),COT!$B:$B,WEEKNUM(daily!$A3388))</f>
        <v>93117</v>
      </c>
      <c r="U3388">
        <f>SUMIFS(COT!L:L,COT!$A:$A,YEAR(daily!$A3388),COT!$B:$B,WEEKNUM(daily!$A3388))</f>
        <v>89781</v>
      </c>
      <c r="V3388">
        <f>SUMIFS(COT!M:M,COT!$A:$A,YEAR(daily!$A3388),COT!$B:$B,WEEKNUM(daily!$A3388))</f>
        <v>141</v>
      </c>
      <c r="W3388">
        <f>SUMIFS(COT!N:N,COT!$A:$A,YEAR(daily!$A3388),COT!$B:$B,WEEKNUM(daily!$A3388))</f>
        <v>79</v>
      </c>
      <c r="X3388">
        <f>SUMIFS(COT!O:O,COT!$A:$A,YEAR(daily!$A3388),COT!$B:$B,WEEKNUM(daily!$A3388))</f>
        <v>156</v>
      </c>
      <c r="Y3388">
        <f>SUMIFS(COT!P:P,COT!$A:$A,YEAR(daily!$A3388),COT!$B:$B,WEEKNUM(daily!$A3388))</f>
        <v>91</v>
      </c>
      <c r="Z3388">
        <f>SUMIFS(COT!Q:Q,COT!$A:$A,YEAR(daily!$A3388),COT!$B:$B,WEEKNUM(daily!$A3388))</f>
        <v>109</v>
      </c>
      <c r="AA3388">
        <f>SUMIFS(Saudi!B:B,Saudi!$A:$A,YEAR(daily!$A3388))</f>
        <v>1156.3610000000001</v>
      </c>
      <c r="AB3388">
        <f>SUMIFS(Saudi!C:C,Saudi!$A:$A,YEAR(daily!$A3388))</f>
        <v>994.73400000000004</v>
      </c>
      <c r="AC3388">
        <f>SUMIFS(Saudi!F:F,Saudi!$A:$A,YEAR(daily!$A3388))</f>
        <v>4270920</v>
      </c>
      <c r="AD3388">
        <f>SUMIFS(Saudi!G:G,Saudi!$A:$A,YEAR(daily!$A3388))</f>
        <v>97.968799186701915</v>
      </c>
      <c r="AE3388">
        <f>SUMIFS(Saudi!H:H,Saudi!$A:$A,YEAR(daily!$A3388))</f>
        <v>418416903.82246894</v>
      </c>
      <c r="AF3388" s="5">
        <f t="shared" si="146"/>
        <v>8</v>
      </c>
      <c r="AG3388" s="5">
        <f t="shared" si="147"/>
        <v>2013</v>
      </c>
    </row>
    <row r="3389" spans="1:33">
      <c r="A3389" s="3">
        <v>41502</v>
      </c>
      <c r="B3389" s="1">
        <v>69480</v>
      </c>
      <c r="C3389" s="1">
        <v>159645</v>
      </c>
      <c r="D3389" s="1">
        <v>224840</v>
      </c>
      <c r="E3389" s="1">
        <v>107.46</v>
      </c>
      <c r="F3389" s="1">
        <v>106.49</v>
      </c>
      <c r="G3389" s="1">
        <v>105.17</v>
      </c>
      <c r="H3389" s="2">
        <v>54.1</v>
      </c>
      <c r="I3389" s="2">
        <v>30.9</v>
      </c>
      <c r="J3389" s="2">
        <v>91.2</v>
      </c>
      <c r="K3389" s="2">
        <v>91.5</v>
      </c>
      <c r="L3389">
        <f>SUMIFS(US!B:B,US!$D:$D,YEAR(daily!$A3389),US!$E:$E,MONTH(daily!$A3389))</f>
        <v>12570</v>
      </c>
      <c r="M3389">
        <f>SUMIFS(US!C:C,US!$D:$D,YEAR(daily!$A3389),US!$E:$E,MONTH(daily!$A3389))</f>
        <v>19125</v>
      </c>
      <c r="N3389">
        <f>SUMIFS(COT!E:E,COT!$A:$A,YEAR(daily!$A3389),COT!$B:$B,WEEKNUM(daily!$A3389))</f>
        <v>1934417</v>
      </c>
      <c r="O3389">
        <f>SUMIFS(COT!F:F,COT!$A:$A,YEAR(daily!$A3389),COT!$B:$B,WEEKNUM(daily!$A3389))</f>
        <v>474557</v>
      </c>
      <c r="P3389">
        <f>SUMIFS(COT!G:G,COT!$A:$A,YEAR(daily!$A3389),COT!$B:$B,WEEKNUM(daily!$A3389))</f>
        <v>124082</v>
      </c>
      <c r="Q3389">
        <f>SUMIFS(COT!H:H,COT!$A:$A,YEAR(daily!$A3389),COT!$B:$B,WEEKNUM(daily!$A3389))</f>
        <v>646785</v>
      </c>
      <c r="R3389">
        <f>SUMIFS(COT!I:I,COT!$A:$A,YEAR(daily!$A3389),COT!$B:$B,WEEKNUM(daily!$A3389))</f>
        <v>719958</v>
      </c>
      <c r="S3389">
        <f>SUMIFS(COT!J:J,COT!$A:$A,YEAR(daily!$A3389),COT!$B:$B,WEEKNUM(daily!$A3389))</f>
        <v>1073769</v>
      </c>
      <c r="T3389">
        <f>SUMIFS(COT!K:K,COT!$A:$A,YEAR(daily!$A3389),COT!$B:$B,WEEKNUM(daily!$A3389))</f>
        <v>93117</v>
      </c>
      <c r="U3389">
        <f>SUMIFS(COT!L:L,COT!$A:$A,YEAR(daily!$A3389),COT!$B:$B,WEEKNUM(daily!$A3389))</f>
        <v>89781</v>
      </c>
      <c r="V3389">
        <f>SUMIFS(COT!M:M,COT!$A:$A,YEAR(daily!$A3389),COT!$B:$B,WEEKNUM(daily!$A3389))</f>
        <v>141</v>
      </c>
      <c r="W3389">
        <f>SUMIFS(COT!N:N,COT!$A:$A,YEAR(daily!$A3389),COT!$B:$B,WEEKNUM(daily!$A3389))</f>
        <v>79</v>
      </c>
      <c r="X3389">
        <f>SUMIFS(COT!O:O,COT!$A:$A,YEAR(daily!$A3389),COT!$B:$B,WEEKNUM(daily!$A3389))</f>
        <v>156</v>
      </c>
      <c r="Y3389">
        <f>SUMIFS(COT!P:P,COT!$A:$A,YEAR(daily!$A3389),COT!$B:$B,WEEKNUM(daily!$A3389))</f>
        <v>91</v>
      </c>
      <c r="Z3389">
        <f>SUMIFS(COT!Q:Q,COT!$A:$A,YEAR(daily!$A3389),COT!$B:$B,WEEKNUM(daily!$A3389))</f>
        <v>109</v>
      </c>
      <c r="AA3389">
        <f>SUMIFS(Saudi!B:B,Saudi!$A:$A,YEAR(daily!$A3389))</f>
        <v>1156.3610000000001</v>
      </c>
      <c r="AB3389">
        <f>SUMIFS(Saudi!C:C,Saudi!$A:$A,YEAR(daily!$A3389))</f>
        <v>994.73400000000004</v>
      </c>
      <c r="AC3389">
        <f>SUMIFS(Saudi!F:F,Saudi!$A:$A,YEAR(daily!$A3389))</f>
        <v>4270920</v>
      </c>
      <c r="AD3389">
        <f>SUMIFS(Saudi!G:G,Saudi!$A:$A,YEAR(daily!$A3389))</f>
        <v>97.968799186701915</v>
      </c>
      <c r="AE3389">
        <f>SUMIFS(Saudi!H:H,Saudi!$A:$A,YEAR(daily!$A3389))</f>
        <v>418416903.82246894</v>
      </c>
      <c r="AF3389" s="5">
        <f t="shared" si="146"/>
        <v>8</v>
      </c>
      <c r="AG3389" s="5">
        <f t="shared" si="147"/>
        <v>2013</v>
      </c>
    </row>
    <row r="3390" spans="1:33">
      <c r="A3390" s="3">
        <v>41505</v>
      </c>
      <c r="B3390" s="1">
        <v>25351</v>
      </c>
      <c r="C3390" s="1">
        <v>159615</v>
      </c>
      <c r="D3390" s="1">
        <v>223918</v>
      </c>
      <c r="E3390" s="1">
        <v>107.1</v>
      </c>
      <c r="F3390" s="1">
        <v>106.03</v>
      </c>
      <c r="G3390" s="1">
        <v>104.73</v>
      </c>
      <c r="H3390" s="2">
        <v>54.1</v>
      </c>
      <c r="I3390" s="2">
        <v>30.9</v>
      </c>
      <c r="J3390" s="2">
        <v>91.2</v>
      </c>
      <c r="K3390" s="2">
        <v>91.5</v>
      </c>
      <c r="L3390">
        <f>SUMIFS(US!B:B,US!$D:$D,YEAR(daily!$A3390),US!$E:$E,MONTH(daily!$A3390))</f>
        <v>12570</v>
      </c>
      <c r="M3390">
        <f>SUMIFS(US!C:C,US!$D:$D,YEAR(daily!$A3390),US!$E:$E,MONTH(daily!$A3390))</f>
        <v>19125</v>
      </c>
      <c r="N3390">
        <f>SUMIFS(COT!E:E,COT!$A:$A,YEAR(daily!$A3390),COT!$B:$B,WEEKNUM(daily!$A3390))</f>
        <v>1835367</v>
      </c>
      <c r="O3390">
        <f>SUMIFS(COT!F:F,COT!$A:$A,YEAR(daily!$A3390),COT!$B:$B,WEEKNUM(daily!$A3390))</f>
        <v>470147</v>
      </c>
      <c r="P3390">
        <f>SUMIFS(COT!G:G,COT!$A:$A,YEAR(daily!$A3390),COT!$B:$B,WEEKNUM(daily!$A3390))</f>
        <v>124770</v>
      </c>
      <c r="Q3390">
        <f>SUMIFS(COT!H:H,COT!$A:$A,YEAR(daily!$A3390),COT!$B:$B,WEEKNUM(daily!$A3390))</f>
        <v>613518</v>
      </c>
      <c r="R3390">
        <f>SUMIFS(COT!I:I,COT!$A:$A,YEAR(daily!$A3390),COT!$B:$B,WEEKNUM(daily!$A3390))</f>
        <v>653883</v>
      </c>
      <c r="S3390">
        <f>SUMIFS(COT!J:J,COT!$A:$A,YEAR(daily!$A3390),COT!$B:$B,WEEKNUM(daily!$A3390))</f>
        <v>1010155</v>
      </c>
      <c r="T3390">
        <f>SUMIFS(COT!K:K,COT!$A:$A,YEAR(daily!$A3390),COT!$B:$B,WEEKNUM(daily!$A3390))</f>
        <v>97819</v>
      </c>
      <c r="U3390">
        <f>SUMIFS(COT!L:L,COT!$A:$A,YEAR(daily!$A3390),COT!$B:$B,WEEKNUM(daily!$A3390))</f>
        <v>86924</v>
      </c>
      <c r="V3390">
        <f>SUMIFS(COT!M:M,COT!$A:$A,YEAR(daily!$A3390),COT!$B:$B,WEEKNUM(daily!$A3390))</f>
        <v>133</v>
      </c>
      <c r="W3390">
        <f>SUMIFS(COT!N:N,COT!$A:$A,YEAR(daily!$A3390),COT!$B:$B,WEEKNUM(daily!$A3390))</f>
        <v>80</v>
      </c>
      <c r="X3390">
        <f>SUMIFS(COT!O:O,COT!$A:$A,YEAR(daily!$A3390),COT!$B:$B,WEEKNUM(daily!$A3390))</f>
        <v>143</v>
      </c>
      <c r="Y3390">
        <f>SUMIFS(COT!P:P,COT!$A:$A,YEAR(daily!$A3390),COT!$B:$B,WEEKNUM(daily!$A3390))</f>
        <v>89</v>
      </c>
      <c r="Z3390">
        <f>SUMIFS(COT!Q:Q,COT!$A:$A,YEAR(daily!$A3390),COT!$B:$B,WEEKNUM(daily!$A3390))</f>
        <v>108</v>
      </c>
      <c r="AA3390">
        <f>SUMIFS(Saudi!B:B,Saudi!$A:$A,YEAR(daily!$A3390))</f>
        <v>1156.3610000000001</v>
      </c>
      <c r="AB3390">
        <f>SUMIFS(Saudi!C:C,Saudi!$A:$A,YEAR(daily!$A3390))</f>
        <v>994.73400000000004</v>
      </c>
      <c r="AC3390">
        <f>SUMIFS(Saudi!F:F,Saudi!$A:$A,YEAR(daily!$A3390))</f>
        <v>4270920</v>
      </c>
      <c r="AD3390">
        <f>SUMIFS(Saudi!G:G,Saudi!$A:$A,YEAR(daily!$A3390))</f>
        <v>97.968799186701915</v>
      </c>
      <c r="AE3390">
        <f>SUMIFS(Saudi!H:H,Saudi!$A:$A,YEAR(daily!$A3390))</f>
        <v>418416903.82246894</v>
      </c>
      <c r="AF3390" s="5">
        <f t="shared" si="146"/>
        <v>8</v>
      </c>
      <c r="AG3390" s="5">
        <f t="shared" si="147"/>
        <v>2013</v>
      </c>
    </row>
    <row r="3391" spans="1:33">
      <c r="A3391" s="3">
        <v>41506</v>
      </c>
      <c r="B3391" s="1">
        <v>559</v>
      </c>
      <c r="C3391" s="1">
        <v>157006</v>
      </c>
      <c r="D3391" s="1">
        <v>224874</v>
      </c>
      <c r="E3391" s="1">
        <v>104.96</v>
      </c>
      <c r="F3391" s="1">
        <v>104.57</v>
      </c>
      <c r="G3391" s="1">
        <v>103.59</v>
      </c>
      <c r="H3391" s="2">
        <v>54.1</v>
      </c>
      <c r="I3391" s="2">
        <v>30.9</v>
      </c>
      <c r="J3391" s="2">
        <v>91.2</v>
      </c>
      <c r="K3391" s="2">
        <v>91.5</v>
      </c>
      <c r="L3391">
        <f>SUMIFS(US!B:B,US!$D:$D,YEAR(daily!$A3391),US!$E:$E,MONTH(daily!$A3391))</f>
        <v>12570</v>
      </c>
      <c r="M3391">
        <f>SUMIFS(US!C:C,US!$D:$D,YEAR(daily!$A3391),US!$E:$E,MONTH(daily!$A3391))</f>
        <v>19125</v>
      </c>
      <c r="N3391">
        <f>SUMIFS(COT!E:E,COT!$A:$A,YEAR(daily!$A3391),COT!$B:$B,WEEKNUM(daily!$A3391))</f>
        <v>1835367</v>
      </c>
      <c r="O3391">
        <f>SUMIFS(COT!F:F,COT!$A:$A,YEAR(daily!$A3391),COT!$B:$B,WEEKNUM(daily!$A3391))</f>
        <v>470147</v>
      </c>
      <c r="P3391">
        <f>SUMIFS(COT!G:G,COT!$A:$A,YEAR(daily!$A3391),COT!$B:$B,WEEKNUM(daily!$A3391))</f>
        <v>124770</v>
      </c>
      <c r="Q3391">
        <f>SUMIFS(COT!H:H,COT!$A:$A,YEAR(daily!$A3391),COT!$B:$B,WEEKNUM(daily!$A3391))</f>
        <v>613518</v>
      </c>
      <c r="R3391">
        <f>SUMIFS(COT!I:I,COT!$A:$A,YEAR(daily!$A3391),COT!$B:$B,WEEKNUM(daily!$A3391))</f>
        <v>653883</v>
      </c>
      <c r="S3391">
        <f>SUMIFS(COT!J:J,COT!$A:$A,YEAR(daily!$A3391),COT!$B:$B,WEEKNUM(daily!$A3391))</f>
        <v>1010155</v>
      </c>
      <c r="T3391">
        <f>SUMIFS(COT!K:K,COT!$A:$A,YEAR(daily!$A3391),COT!$B:$B,WEEKNUM(daily!$A3391))</f>
        <v>97819</v>
      </c>
      <c r="U3391">
        <f>SUMIFS(COT!L:L,COT!$A:$A,YEAR(daily!$A3391),COT!$B:$B,WEEKNUM(daily!$A3391))</f>
        <v>86924</v>
      </c>
      <c r="V3391">
        <f>SUMIFS(COT!M:M,COT!$A:$A,YEAR(daily!$A3391),COT!$B:$B,WEEKNUM(daily!$A3391))</f>
        <v>133</v>
      </c>
      <c r="W3391">
        <f>SUMIFS(COT!N:N,COT!$A:$A,YEAR(daily!$A3391),COT!$B:$B,WEEKNUM(daily!$A3391))</f>
        <v>80</v>
      </c>
      <c r="X3391">
        <f>SUMIFS(COT!O:O,COT!$A:$A,YEAR(daily!$A3391),COT!$B:$B,WEEKNUM(daily!$A3391))</f>
        <v>143</v>
      </c>
      <c r="Y3391">
        <f>SUMIFS(COT!P:P,COT!$A:$A,YEAR(daily!$A3391),COT!$B:$B,WEEKNUM(daily!$A3391))</f>
        <v>89</v>
      </c>
      <c r="Z3391">
        <f>SUMIFS(COT!Q:Q,COT!$A:$A,YEAR(daily!$A3391),COT!$B:$B,WEEKNUM(daily!$A3391))</f>
        <v>108</v>
      </c>
      <c r="AA3391">
        <f>SUMIFS(Saudi!B:B,Saudi!$A:$A,YEAR(daily!$A3391))</f>
        <v>1156.3610000000001</v>
      </c>
      <c r="AB3391">
        <f>SUMIFS(Saudi!C:C,Saudi!$A:$A,YEAR(daily!$A3391))</f>
        <v>994.73400000000004</v>
      </c>
      <c r="AC3391">
        <f>SUMIFS(Saudi!F:F,Saudi!$A:$A,YEAR(daily!$A3391))</f>
        <v>4270920</v>
      </c>
      <c r="AD3391">
        <f>SUMIFS(Saudi!G:G,Saudi!$A:$A,YEAR(daily!$A3391))</f>
        <v>97.968799186701915</v>
      </c>
      <c r="AE3391">
        <f>SUMIFS(Saudi!H:H,Saudi!$A:$A,YEAR(daily!$A3391))</f>
        <v>418416903.82246894</v>
      </c>
      <c r="AF3391" s="5">
        <f t="shared" si="146"/>
        <v>8</v>
      </c>
      <c r="AG3391" s="5">
        <f t="shared" si="147"/>
        <v>2013</v>
      </c>
    </row>
    <row r="3392" spans="1:33">
      <c r="A3392" s="3">
        <v>41507</v>
      </c>
      <c r="B3392" s="1">
        <v>331033</v>
      </c>
      <c r="C3392" s="1">
        <v>219811</v>
      </c>
      <c r="D3392" s="1">
        <v>71611</v>
      </c>
      <c r="E3392" s="1">
        <v>103.85</v>
      </c>
      <c r="F3392" s="1">
        <v>102.42</v>
      </c>
      <c r="G3392" s="1">
        <v>101.25</v>
      </c>
      <c r="H3392" s="2">
        <v>54.1</v>
      </c>
      <c r="I3392" s="2">
        <v>30.9</v>
      </c>
      <c r="J3392" s="2">
        <v>91.2</v>
      </c>
      <c r="K3392" s="2">
        <v>91.5</v>
      </c>
      <c r="L3392">
        <f>SUMIFS(US!B:B,US!$D:$D,YEAR(daily!$A3392),US!$E:$E,MONTH(daily!$A3392))</f>
        <v>12570</v>
      </c>
      <c r="M3392">
        <f>SUMIFS(US!C:C,US!$D:$D,YEAR(daily!$A3392),US!$E:$E,MONTH(daily!$A3392))</f>
        <v>19125</v>
      </c>
      <c r="N3392">
        <f>SUMIFS(COT!E:E,COT!$A:$A,YEAR(daily!$A3392),COT!$B:$B,WEEKNUM(daily!$A3392))</f>
        <v>1835367</v>
      </c>
      <c r="O3392">
        <f>SUMIFS(COT!F:F,COT!$A:$A,YEAR(daily!$A3392),COT!$B:$B,WEEKNUM(daily!$A3392))</f>
        <v>470147</v>
      </c>
      <c r="P3392">
        <f>SUMIFS(COT!G:G,COT!$A:$A,YEAR(daily!$A3392),COT!$B:$B,WEEKNUM(daily!$A3392))</f>
        <v>124770</v>
      </c>
      <c r="Q3392">
        <f>SUMIFS(COT!H:H,COT!$A:$A,YEAR(daily!$A3392),COT!$B:$B,WEEKNUM(daily!$A3392))</f>
        <v>613518</v>
      </c>
      <c r="R3392">
        <f>SUMIFS(COT!I:I,COT!$A:$A,YEAR(daily!$A3392),COT!$B:$B,WEEKNUM(daily!$A3392))</f>
        <v>653883</v>
      </c>
      <c r="S3392">
        <f>SUMIFS(COT!J:J,COT!$A:$A,YEAR(daily!$A3392),COT!$B:$B,WEEKNUM(daily!$A3392))</f>
        <v>1010155</v>
      </c>
      <c r="T3392">
        <f>SUMIFS(COT!K:K,COT!$A:$A,YEAR(daily!$A3392),COT!$B:$B,WEEKNUM(daily!$A3392))</f>
        <v>97819</v>
      </c>
      <c r="U3392">
        <f>SUMIFS(COT!L:L,COT!$A:$A,YEAR(daily!$A3392),COT!$B:$B,WEEKNUM(daily!$A3392))</f>
        <v>86924</v>
      </c>
      <c r="V3392">
        <f>SUMIFS(COT!M:M,COT!$A:$A,YEAR(daily!$A3392),COT!$B:$B,WEEKNUM(daily!$A3392))</f>
        <v>133</v>
      </c>
      <c r="W3392">
        <f>SUMIFS(COT!N:N,COT!$A:$A,YEAR(daily!$A3392),COT!$B:$B,WEEKNUM(daily!$A3392))</f>
        <v>80</v>
      </c>
      <c r="X3392">
        <f>SUMIFS(COT!O:O,COT!$A:$A,YEAR(daily!$A3392),COT!$B:$B,WEEKNUM(daily!$A3392))</f>
        <v>143</v>
      </c>
      <c r="Y3392">
        <f>SUMIFS(COT!P:P,COT!$A:$A,YEAR(daily!$A3392),COT!$B:$B,WEEKNUM(daily!$A3392))</f>
        <v>89</v>
      </c>
      <c r="Z3392">
        <f>SUMIFS(COT!Q:Q,COT!$A:$A,YEAR(daily!$A3392),COT!$B:$B,WEEKNUM(daily!$A3392))</f>
        <v>108</v>
      </c>
      <c r="AA3392">
        <f>SUMIFS(Saudi!B:B,Saudi!$A:$A,YEAR(daily!$A3392))</f>
        <v>1156.3610000000001</v>
      </c>
      <c r="AB3392">
        <f>SUMIFS(Saudi!C:C,Saudi!$A:$A,YEAR(daily!$A3392))</f>
        <v>994.73400000000004</v>
      </c>
      <c r="AC3392">
        <f>SUMIFS(Saudi!F:F,Saudi!$A:$A,YEAR(daily!$A3392))</f>
        <v>4270920</v>
      </c>
      <c r="AD3392">
        <f>SUMIFS(Saudi!G:G,Saudi!$A:$A,YEAR(daily!$A3392))</f>
        <v>97.968799186701915</v>
      </c>
      <c r="AE3392">
        <f>SUMIFS(Saudi!H:H,Saudi!$A:$A,YEAR(daily!$A3392))</f>
        <v>418416903.82246894</v>
      </c>
      <c r="AF3392" s="5">
        <f t="shared" si="146"/>
        <v>8</v>
      </c>
      <c r="AG3392" s="5">
        <f t="shared" si="147"/>
        <v>2013</v>
      </c>
    </row>
    <row r="3393" spans="1:33">
      <c r="A3393" s="3">
        <v>41508</v>
      </c>
      <c r="B3393" s="1">
        <v>330397</v>
      </c>
      <c r="C3393" s="1">
        <v>220101</v>
      </c>
      <c r="D3393" s="1">
        <v>71503</v>
      </c>
      <c r="E3393" s="1">
        <v>105.03</v>
      </c>
      <c r="F3393" s="1">
        <v>103.26</v>
      </c>
      <c r="G3393" s="1">
        <v>101.96</v>
      </c>
      <c r="H3393" s="2">
        <v>54.1</v>
      </c>
      <c r="I3393" s="2">
        <v>30.9</v>
      </c>
      <c r="J3393" s="2">
        <v>91.2</v>
      </c>
      <c r="K3393" s="2">
        <v>91.5</v>
      </c>
      <c r="L3393">
        <f>SUMIFS(US!B:B,US!$D:$D,YEAR(daily!$A3393),US!$E:$E,MONTH(daily!$A3393))</f>
        <v>12570</v>
      </c>
      <c r="M3393">
        <f>SUMIFS(US!C:C,US!$D:$D,YEAR(daily!$A3393),US!$E:$E,MONTH(daily!$A3393))</f>
        <v>19125</v>
      </c>
      <c r="N3393">
        <f>SUMIFS(COT!E:E,COT!$A:$A,YEAR(daily!$A3393),COT!$B:$B,WEEKNUM(daily!$A3393))</f>
        <v>1835367</v>
      </c>
      <c r="O3393">
        <f>SUMIFS(COT!F:F,COT!$A:$A,YEAR(daily!$A3393),COT!$B:$B,WEEKNUM(daily!$A3393))</f>
        <v>470147</v>
      </c>
      <c r="P3393">
        <f>SUMIFS(COT!G:G,COT!$A:$A,YEAR(daily!$A3393),COT!$B:$B,WEEKNUM(daily!$A3393))</f>
        <v>124770</v>
      </c>
      <c r="Q3393">
        <f>SUMIFS(COT!H:H,COT!$A:$A,YEAR(daily!$A3393),COT!$B:$B,WEEKNUM(daily!$A3393))</f>
        <v>613518</v>
      </c>
      <c r="R3393">
        <f>SUMIFS(COT!I:I,COT!$A:$A,YEAR(daily!$A3393),COT!$B:$B,WEEKNUM(daily!$A3393))</f>
        <v>653883</v>
      </c>
      <c r="S3393">
        <f>SUMIFS(COT!J:J,COT!$A:$A,YEAR(daily!$A3393),COT!$B:$B,WEEKNUM(daily!$A3393))</f>
        <v>1010155</v>
      </c>
      <c r="T3393">
        <f>SUMIFS(COT!K:K,COT!$A:$A,YEAR(daily!$A3393),COT!$B:$B,WEEKNUM(daily!$A3393))</f>
        <v>97819</v>
      </c>
      <c r="U3393">
        <f>SUMIFS(COT!L:L,COT!$A:$A,YEAR(daily!$A3393),COT!$B:$B,WEEKNUM(daily!$A3393))</f>
        <v>86924</v>
      </c>
      <c r="V3393">
        <f>SUMIFS(COT!M:M,COT!$A:$A,YEAR(daily!$A3393),COT!$B:$B,WEEKNUM(daily!$A3393))</f>
        <v>133</v>
      </c>
      <c r="W3393">
        <f>SUMIFS(COT!N:N,COT!$A:$A,YEAR(daily!$A3393),COT!$B:$B,WEEKNUM(daily!$A3393))</f>
        <v>80</v>
      </c>
      <c r="X3393">
        <f>SUMIFS(COT!O:O,COT!$A:$A,YEAR(daily!$A3393),COT!$B:$B,WEEKNUM(daily!$A3393))</f>
        <v>143</v>
      </c>
      <c r="Y3393">
        <f>SUMIFS(COT!P:P,COT!$A:$A,YEAR(daily!$A3393),COT!$B:$B,WEEKNUM(daily!$A3393))</f>
        <v>89</v>
      </c>
      <c r="Z3393">
        <f>SUMIFS(COT!Q:Q,COT!$A:$A,YEAR(daily!$A3393),COT!$B:$B,WEEKNUM(daily!$A3393))</f>
        <v>108</v>
      </c>
      <c r="AA3393">
        <f>SUMIFS(Saudi!B:B,Saudi!$A:$A,YEAR(daily!$A3393))</f>
        <v>1156.3610000000001</v>
      </c>
      <c r="AB3393">
        <f>SUMIFS(Saudi!C:C,Saudi!$A:$A,YEAR(daily!$A3393))</f>
        <v>994.73400000000004</v>
      </c>
      <c r="AC3393">
        <f>SUMIFS(Saudi!F:F,Saudi!$A:$A,YEAR(daily!$A3393))</f>
        <v>4270920</v>
      </c>
      <c r="AD3393">
        <f>SUMIFS(Saudi!G:G,Saudi!$A:$A,YEAR(daily!$A3393))</f>
        <v>97.968799186701915</v>
      </c>
      <c r="AE3393">
        <f>SUMIFS(Saudi!H:H,Saudi!$A:$A,YEAR(daily!$A3393))</f>
        <v>418416903.82246894</v>
      </c>
      <c r="AF3393" s="5">
        <f t="shared" si="146"/>
        <v>8</v>
      </c>
      <c r="AG3393" s="5">
        <f t="shared" si="147"/>
        <v>2013</v>
      </c>
    </row>
    <row r="3394" spans="1:33">
      <c r="A3394" s="3">
        <v>41509</v>
      </c>
      <c r="B3394" s="1">
        <v>326680</v>
      </c>
      <c r="C3394" s="1">
        <v>221535</v>
      </c>
      <c r="D3394" s="1">
        <v>73164</v>
      </c>
      <c r="E3394" s="1">
        <v>106.42</v>
      </c>
      <c r="F3394" s="1">
        <v>104.53</v>
      </c>
      <c r="G3394" s="1">
        <v>103.11</v>
      </c>
      <c r="H3394" s="2">
        <v>54.1</v>
      </c>
      <c r="I3394" s="2">
        <v>30.9</v>
      </c>
      <c r="J3394" s="2">
        <v>91.2</v>
      </c>
      <c r="K3394" s="2">
        <v>91.5</v>
      </c>
      <c r="L3394">
        <f>SUMIFS(US!B:B,US!$D:$D,YEAR(daily!$A3394),US!$E:$E,MONTH(daily!$A3394))</f>
        <v>12570</v>
      </c>
      <c r="M3394">
        <f>SUMIFS(US!C:C,US!$D:$D,YEAR(daily!$A3394),US!$E:$E,MONTH(daily!$A3394))</f>
        <v>19125</v>
      </c>
      <c r="N3394">
        <f>SUMIFS(COT!E:E,COT!$A:$A,YEAR(daily!$A3394),COT!$B:$B,WEEKNUM(daily!$A3394))</f>
        <v>1835367</v>
      </c>
      <c r="O3394">
        <f>SUMIFS(COT!F:F,COT!$A:$A,YEAR(daily!$A3394),COT!$B:$B,WEEKNUM(daily!$A3394))</f>
        <v>470147</v>
      </c>
      <c r="P3394">
        <f>SUMIFS(COT!G:G,COT!$A:$A,YEAR(daily!$A3394),COT!$B:$B,WEEKNUM(daily!$A3394))</f>
        <v>124770</v>
      </c>
      <c r="Q3394">
        <f>SUMIFS(COT!H:H,COT!$A:$A,YEAR(daily!$A3394),COT!$B:$B,WEEKNUM(daily!$A3394))</f>
        <v>613518</v>
      </c>
      <c r="R3394">
        <f>SUMIFS(COT!I:I,COT!$A:$A,YEAR(daily!$A3394),COT!$B:$B,WEEKNUM(daily!$A3394))</f>
        <v>653883</v>
      </c>
      <c r="S3394">
        <f>SUMIFS(COT!J:J,COT!$A:$A,YEAR(daily!$A3394),COT!$B:$B,WEEKNUM(daily!$A3394))</f>
        <v>1010155</v>
      </c>
      <c r="T3394">
        <f>SUMIFS(COT!K:K,COT!$A:$A,YEAR(daily!$A3394),COT!$B:$B,WEEKNUM(daily!$A3394))</f>
        <v>97819</v>
      </c>
      <c r="U3394">
        <f>SUMIFS(COT!L:L,COT!$A:$A,YEAR(daily!$A3394),COT!$B:$B,WEEKNUM(daily!$A3394))</f>
        <v>86924</v>
      </c>
      <c r="V3394">
        <f>SUMIFS(COT!M:M,COT!$A:$A,YEAR(daily!$A3394),COT!$B:$B,WEEKNUM(daily!$A3394))</f>
        <v>133</v>
      </c>
      <c r="W3394">
        <f>SUMIFS(COT!N:N,COT!$A:$A,YEAR(daily!$A3394),COT!$B:$B,WEEKNUM(daily!$A3394))</f>
        <v>80</v>
      </c>
      <c r="X3394">
        <f>SUMIFS(COT!O:O,COT!$A:$A,YEAR(daily!$A3394),COT!$B:$B,WEEKNUM(daily!$A3394))</f>
        <v>143</v>
      </c>
      <c r="Y3394">
        <f>SUMIFS(COT!P:P,COT!$A:$A,YEAR(daily!$A3394),COT!$B:$B,WEEKNUM(daily!$A3394))</f>
        <v>89</v>
      </c>
      <c r="Z3394">
        <f>SUMIFS(COT!Q:Q,COT!$A:$A,YEAR(daily!$A3394),COT!$B:$B,WEEKNUM(daily!$A3394))</f>
        <v>108</v>
      </c>
      <c r="AA3394">
        <f>SUMIFS(Saudi!B:B,Saudi!$A:$A,YEAR(daily!$A3394))</f>
        <v>1156.3610000000001</v>
      </c>
      <c r="AB3394">
        <f>SUMIFS(Saudi!C:C,Saudi!$A:$A,YEAR(daily!$A3394))</f>
        <v>994.73400000000004</v>
      </c>
      <c r="AC3394">
        <f>SUMIFS(Saudi!F:F,Saudi!$A:$A,YEAR(daily!$A3394))</f>
        <v>4270920</v>
      </c>
      <c r="AD3394">
        <f>SUMIFS(Saudi!G:G,Saudi!$A:$A,YEAR(daily!$A3394))</f>
        <v>97.968799186701915</v>
      </c>
      <c r="AE3394">
        <f>SUMIFS(Saudi!H:H,Saudi!$A:$A,YEAR(daily!$A3394))</f>
        <v>418416903.82246894</v>
      </c>
      <c r="AF3394" s="5">
        <f t="shared" ref="AF3394:AF3457" si="148">MONTH(A3394)</f>
        <v>8</v>
      </c>
      <c r="AG3394" s="5">
        <f t="shared" ref="AG3394:AG3457" si="149">YEAR(A3394)</f>
        <v>2013</v>
      </c>
    </row>
    <row r="3395" spans="1:33">
      <c r="A3395" s="3">
        <v>41512</v>
      </c>
      <c r="B3395" s="1">
        <v>324685</v>
      </c>
      <c r="C3395" s="1">
        <v>223154</v>
      </c>
      <c r="D3395" s="1">
        <v>72835</v>
      </c>
      <c r="E3395" s="1">
        <v>105.92</v>
      </c>
      <c r="F3395" s="1">
        <v>104.16</v>
      </c>
      <c r="G3395" s="1">
        <v>102.78</v>
      </c>
      <c r="H3395" s="2">
        <v>54.1</v>
      </c>
      <c r="I3395" s="2">
        <v>30.9</v>
      </c>
      <c r="J3395" s="2">
        <v>91.2</v>
      </c>
      <c r="K3395" s="2">
        <v>91.5</v>
      </c>
      <c r="L3395">
        <f>SUMIFS(US!B:B,US!$D:$D,YEAR(daily!$A3395),US!$E:$E,MONTH(daily!$A3395))</f>
        <v>12570</v>
      </c>
      <c r="M3395">
        <f>SUMIFS(US!C:C,US!$D:$D,YEAR(daily!$A3395),US!$E:$E,MONTH(daily!$A3395))</f>
        <v>19125</v>
      </c>
      <c r="N3395">
        <f>SUMIFS(COT!E:E,COT!$A:$A,YEAR(daily!$A3395),COT!$B:$B,WEEKNUM(daily!$A3395))</f>
        <v>1855284</v>
      </c>
      <c r="O3395">
        <f>SUMIFS(COT!F:F,COT!$A:$A,YEAR(daily!$A3395),COT!$B:$B,WEEKNUM(daily!$A3395))</f>
        <v>471493</v>
      </c>
      <c r="P3395">
        <f>SUMIFS(COT!G:G,COT!$A:$A,YEAR(daily!$A3395),COT!$B:$B,WEEKNUM(daily!$A3395))</f>
        <v>126363</v>
      </c>
      <c r="Q3395">
        <f>SUMIFS(COT!H:H,COT!$A:$A,YEAR(daily!$A3395),COT!$B:$B,WEEKNUM(daily!$A3395))</f>
        <v>620317</v>
      </c>
      <c r="R3395">
        <f>SUMIFS(COT!I:I,COT!$A:$A,YEAR(daily!$A3395),COT!$B:$B,WEEKNUM(daily!$A3395))</f>
        <v>660743</v>
      </c>
      <c r="S3395">
        <f>SUMIFS(COT!J:J,COT!$A:$A,YEAR(daily!$A3395),COT!$B:$B,WEEKNUM(daily!$A3395))</f>
        <v>1026734</v>
      </c>
      <c r="T3395">
        <f>SUMIFS(COT!K:K,COT!$A:$A,YEAR(daily!$A3395),COT!$B:$B,WEEKNUM(daily!$A3395))</f>
        <v>102731</v>
      </c>
      <c r="U3395">
        <f>SUMIFS(COT!L:L,COT!$A:$A,YEAR(daily!$A3395),COT!$B:$B,WEEKNUM(daily!$A3395))</f>
        <v>81870</v>
      </c>
      <c r="V3395">
        <f>SUMIFS(COT!M:M,COT!$A:$A,YEAR(daily!$A3395),COT!$B:$B,WEEKNUM(daily!$A3395))</f>
        <v>139</v>
      </c>
      <c r="W3395">
        <f>SUMIFS(COT!N:N,COT!$A:$A,YEAR(daily!$A3395),COT!$B:$B,WEEKNUM(daily!$A3395))</f>
        <v>82</v>
      </c>
      <c r="X3395">
        <f>SUMIFS(COT!O:O,COT!$A:$A,YEAR(daily!$A3395),COT!$B:$B,WEEKNUM(daily!$A3395))</f>
        <v>144</v>
      </c>
      <c r="Y3395">
        <f>SUMIFS(COT!P:P,COT!$A:$A,YEAR(daily!$A3395),COT!$B:$B,WEEKNUM(daily!$A3395))</f>
        <v>90</v>
      </c>
      <c r="Z3395">
        <f>SUMIFS(COT!Q:Q,COT!$A:$A,YEAR(daily!$A3395),COT!$B:$B,WEEKNUM(daily!$A3395))</f>
        <v>111</v>
      </c>
      <c r="AA3395">
        <f>SUMIFS(Saudi!B:B,Saudi!$A:$A,YEAR(daily!$A3395))</f>
        <v>1156.3610000000001</v>
      </c>
      <c r="AB3395">
        <f>SUMIFS(Saudi!C:C,Saudi!$A:$A,YEAR(daily!$A3395))</f>
        <v>994.73400000000004</v>
      </c>
      <c r="AC3395">
        <f>SUMIFS(Saudi!F:F,Saudi!$A:$A,YEAR(daily!$A3395))</f>
        <v>4270920</v>
      </c>
      <c r="AD3395">
        <f>SUMIFS(Saudi!G:G,Saudi!$A:$A,YEAR(daily!$A3395))</f>
        <v>97.968799186701915</v>
      </c>
      <c r="AE3395">
        <f>SUMIFS(Saudi!H:H,Saudi!$A:$A,YEAR(daily!$A3395))</f>
        <v>418416903.82246894</v>
      </c>
      <c r="AF3395" s="5">
        <f t="shared" si="148"/>
        <v>8</v>
      </c>
      <c r="AG3395" s="5">
        <f t="shared" si="149"/>
        <v>2013</v>
      </c>
    </row>
    <row r="3396" spans="1:33">
      <c r="A3396" s="3">
        <v>41513</v>
      </c>
      <c r="B3396" s="1">
        <v>328900</v>
      </c>
      <c r="C3396" s="1">
        <v>223248</v>
      </c>
      <c r="D3396" s="1">
        <v>73270</v>
      </c>
      <c r="E3396" s="1">
        <v>109.01</v>
      </c>
      <c r="F3396" s="1">
        <v>106.9</v>
      </c>
      <c r="G3396" s="1">
        <v>105.37</v>
      </c>
      <c r="H3396" s="2">
        <v>54.1</v>
      </c>
      <c r="I3396" s="2">
        <v>30.9</v>
      </c>
      <c r="J3396" s="2">
        <v>91.2</v>
      </c>
      <c r="K3396" s="2">
        <v>91.5</v>
      </c>
      <c r="L3396">
        <f>SUMIFS(US!B:B,US!$D:$D,YEAR(daily!$A3396),US!$E:$E,MONTH(daily!$A3396))</f>
        <v>12570</v>
      </c>
      <c r="M3396">
        <f>SUMIFS(US!C:C,US!$D:$D,YEAR(daily!$A3396),US!$E:$E,MONTH(daily!$A3396))</f>
        <v>19125</v>
      </c>
      <c r="N3396">
        <f>SUMIFS(COT!E:E,COT!$A:$A,YEAR(daily!$A3396),COT!$B:$B,WEEKNUM(daily!$A3396))</f>
        <v>1855284</v>
      </c>
      <c r="O3396">
        <f>SUMIFS(COT!F:F,COT!$A:$A,YEAR(daily!$A3396),COT!$B:$B,WEEKNUM(daily!$A3396))</f>
        <v>471493</v>
      </c>
      <c r="P3396">
        <f>SUMIFS(COT!G:G,COT!$A:$A,YEAR(daily!$A3396),COT!$B:$B,WEEKNUM(daily!$A3396))</f>
        <v>126363</v>
      </c>
      <c r="Q3396">
        <f>SUMIFS(COT!H:H,COT!$A:$A,YEAR(daily!$A3396),COT!$B:$B,WEEKNUM(daily!$A3396))</f>
        <v>620317</v>
      </c>
      <c r="R3396">
        <f>SUMIFS(COT!I:I,COT!$A:$A,YEAR(daily!$A3396),COT!$B:$B,WEEKNUM(daily!$A3396))</f>
        <v>660743</v>
      </c>
      <c r="S3396">
        <f>SUMIFS(COT!J:J,COT!$A:$A,YEAR(daily!$A3396),COT!$B:$B,WEEKNUM(daily!$A3396))</f>
        <v>1026734</v>
      </c>
      <c r="T3396">
        <f>SUMIFS(COT!K:K,COT!$A:$A,YEAR(daily!$A3396),COT!$B:$B,WEEKNUM(daily!$A3396))</f>
        <v>102731</v>
      </c>
      <c r="U3396">
        <f>SUMIFS(COT!L:L,COT!$A:$A,YEAR(daily!$A3396),COT!$B:$B,WEEKNUM(daily!$A3396))</f>
        <v>81870</v>
      </c>
      <c r="V3396">
        <f>SUMIFS(COT!M:M,COT!$A:$A,YEAR(daily!$A3396),COT!$B:$B,WEEKNUM(daily!$A3396))</f>
        <v>139</v>
      </c>
      <c r="W3396">
        <f>SUMIFS(COT!N:N,COT!$A:$A,YEAR(daily!$A3396),COT!$B:$B,WEEKNUM(daily!$A3396))</f>
        <v>82</v>
      </c>
      <c r="X3396">
        <f>SUMIFS(COT!O:O,COT!$A:$A,YEAR(daily!$A3396),COT!$B:$B,WEEKNUM(daily!$A3396))</f>
        <v>144</v>
      </c>
      <c r="Y3396">
        <f>SUMIFS(COT!P:P,COT!$A:$A,YEAR(daily!$A3396),COT!$B:$B,WEEKNUM(daily!$A3396))</f>
        <v>90</v>
      </c>
      <c r="Z3396">
        <f>SUMIFS(COT!Q:Q,COT!$A:$A,YEAR(daily!$A3396),COT!$B:$B,WEEKNUM(daily!$A3396))</f>
        <v>111</v>
      </c>
      <c r="AA3396">
        <f>SUMIFS(Saudi!B:B,Saudi!$A:$A,YEAR(daily!$A3396))</f>
        <v>1156.3610000000001</v>
      </c>
      <c r="AB3396">
        <f>SUMIFS(Saudi!C:C,Saudi!$A:$A,YEAR(daily!$A3396))</f>
        <v>994.73400000000004</v>
      </c>
      <c r="AC3396">
        <f>SUMIFS(Saudi!F:F,Saudi!$A:$A,YEAR(daily!$A3396))</f>
        <v>4270920</v>
      </c>
      <c r="AD3396">
        <f>SUMIFS(Saudi!G:G,Saudi!$A:$A,YEAR(daily!$A3396))</f>
        <v>97.968799186701915</v>
      </c>
      <c r="AE3396">
        <f>SUMIFS(Saudi!H:H,Saudi!$A:$A,YEAR(daily!$A3396))</f>
        <v>418416903.82246894</v>
      </c>
      <c r="AF3396" s="5">
        <f t="shared" si="148"/>
        <v>8</v>
      </c>
      <c r="AG3396" s="5">
        <f t="shared" si="149"/>
        <v>2013</v>
      </c>
    </row>
    <row r="3397" spans="1:33">
      <c r="A3397" s="3">
        <v>41514</v>
      </c>
      <c r="B3397" s="1">
        <v>319696</v>
      </c>
      <c r="C3397" s="1">
        <v>222001</v>
      </c>
      <c r="D3397" s="1">
        <v>73579</v>
      </c>
      <c r="E3397" s="1">
        <v>110.1</v>
      </c>
      <c r="F3397" s="1">
        <v>107.84</v>
      </c>
      <c r="G3397" s="1">
        <v>106.18</v>
      </c>
      <c r="H3397" s="2">
        <v>54.1</v>
      </c>
      <c r="I3397" s="2">
        <v>30.9</v>
      </c>
      <c r="J3397" s="2">
        <v>91.2</v>
      </c>
      <c r="K3397" s="2">
        <v>91.5</v>
      </c>
      <c r="L3397">
        <f>SUMIFS(US!B:B,US!$D:$D,YEAR(daily!$A3397),US!$E:$E,MONTH(daily!$A3397))</f>
        <v>12570</v>
      </c>
      <c r="M3397">
        <f>SUMIFS(US!C:C,US!$D:$D,YEAR(daily!$A3397),US!$E:$E,MONTH(daily!$A3397))</f>
        <v>19125</v>
      </c>
      <c r="N3397">
        <f>SUMIFS(COT!E:E,COT!$A:$A,YEAR(daily!$A3397),COT!$B:$B,WEEKNUM(daily!$A3397))</f>
        <v>1855284</v>
      </c>
      <c r="O3397">
        <f>SUMIFS(COT!F:F,COT!$A:$A,YEAR(daily!$A3397),COT!$B:$B,WEEKNUM(daily!$A3397))</f>
        <v>471493</v>
      </c>
      <c r="P3397">
        <f>SUMIFS(COT!G:G,COT!$A:$A,YEAR(daily!$A3397),COT!$B:$B,WEEKNUM(daily!$A3397))</f>
        <v>126363</v>
      </c>
      <c r="Q3397">
        <f>SUMIFS(COT!H:H,COT!$A:$A,YEAR(daily!$A3397),COT!$B:$B,WEEKNUM(daily!$A3397))</f>
        <v>620317</v>
      </c>
      <c r="R3397">
        <f>SUMIFS(COT!I:I,COT!$A:$A,YEAR(daily!$A3397),COT!$B:$B,WEEKNUM(daily!$A3397))</f>
        <v>660743</v>
      </c>
      <c r="S3397">
        <f>SUMIFS(COT!J:J,COT!$A:$A,YEAR(daily!$A3397),COT!$B:$B,WEEKNUM(daily!$A3397))</f>
        <v>1026734</v>
      </c>
      <c r="T3397">
        <f>SUMIFS(COT!K:K,COT!$A:$A,YEAR(daily!$A3397),COT!$B:$B,WEEKNUM(daily!$A3397))</f>
        <v>102731</v>
      </c>
      <c r="U3397">
        <f>SUMIFS(COT!L:L,COT!$A:$A,YEAR(daily!$A3397),COT!$B:$B,WEEKNUM(daily!$A3397))</f>
        <v>81870</v>
      </c>
      <c r="V3397">
        <f>SUMIFS(COT!M:M,COT!$A:$A,YEAR(daily!$A3397),COT!$B:$B,WEEKNUM(daily!$A3397))</f>
        <v>139</v>
      </c>
      <c r="W3397">
        <f>SUMIFS(COT!N:N,COT!$A:$A,YEAR(daily!$A3397),COT!$B:$B,WEEKNUM(daily!$A3397))</f>
        <v>82</v>
      </c>
      <c r="X3397">
        <f>SUMIFS(COT!O:O,COT!$A:$A,YEAR(daily!$A3397),COT!$B:$B,WEEKNUM(daily!$A3397))</f>
        <v>144</v>
      </c>
      <c r="Y3397">
        <f>SUMIFS(COT!P:P,COT!$A:$A,YEAR(daily!$A3397),COT!$B:$B,WEEKNUM(daily!$A3397))</f>
        <v>90</v>
      </c>
      <c r="Z3397">
        <f>SUMIFS(COT!Q:Q,COT!$A:$A,YEAR(daily!$A3397),COT!$B:$B,WEEKNUM(daily!$A3397))</f>
        <v>111</v>
      </c>
      <c r="AA3397">
        <f>SUMIFS(Saudi!B:B,Saudi!$A:$A,YEAR(daily!$A3397))</f>
        <v>1156.3610000000001</v>
      </c>
      <c r="AB3397">
        <f>SUMIFS(Saudi!C:C,Saudi!$A:$A,YEAR(daily!$A3397))</f>
        <v>994.73400000000004</v>
      </c>
      <c r="AC3397">
        <f>SUMIFS(Saudi!F:F,Saudi!$A:$A,YEAR(daily!$A3397))</f>
        <v>4270920</v>
      </c>
      <c r="AD3397">
        <f>SUMIFS(Saudi!G:G,Saudi!$A:$A,YEAR(daily!$A3397))</f>
        <v>97.968799186701915</v>
      </c>
      <c r="AE3397">
        <f>SUMIFS(Saudi!H:H,Saudi!$A:$A,YEAR(daily!$A3397))</f>
        <v>418416903.82246894</v>
      </c>
      <c r="AF3397" s="5">
        <f t="shared" si="148"/>
        <v>8</v>
      </c>
      <c r="AG3397" s="5">
        <f t="shared" si="149"/>
        <v>2013</v>
      </c>
    </row>
    <row r="3398" spans="1:33">
      <c r="A3398" s="3">
        <v>41515</v>
      </c>
      <c r="B3398" s="1">
        <v>312225</v>
      </c>
      <c r="C3398" s="1">
        <v>222127</v>
      </c>
      <c r="D3398" s="1">
        <v>73025</v>
      </c>
      <c r="E3398" s="1">
        <v>108.8</v>
      </c>
      <c r="F3398" s="1">
        <v>106.6</v>
      </c>
      <c r="G3398" s="1">
        <v>104.95</v>
      </c>
      <c r="H3398" s="2">
        <v>54.1</v>
      </c>
      <c r="I3398" s="2">
        <v>30.9</v>
      </c>
      <c r="J3398" s="2">
        <v>91.2</v>
      </c>
      <c r="K3398" s="2">
        <v>91.5</v>
      </c>
      <c r="L3398">
        <f>SUMIFS(US!B:B,US!$D:$D,YEAR(daily!$A3398),US!$E:$E,MONTH(daily!$A3398))</f>
        <v>12570</v>
      </c>
      <c r="M3398">
        <f>SUMIFS(US!C:C,US!$D:$D,YEAR(daily!$A3398),US!$E:$E,MONTH(daily!$A3398))</f>
        <v>19125</v>
      </c>
      <c r="N3398">
        <f>SUMIFS(COT!E:E,COT!$A:$A,YEAR(daily!$A3398),COT!$B:$B,WEEKNUM(daily!$A3398))</f>
        <v>1855284</v>
      </c>
      <c r="O3398">
        <f>SUMIFS(COT!F:F,COT!$A:$A,YEAR(daily!$A3398),COT!$B:$B,WEEKNUM(daily!$A3398))</f>
        <v>471493</v>
      </c>
      <c r="P3398">
        <f>SUMIFS(COT!G:G,COT!$A:$A,YEAR(daily!$A3398),COT!$B:$B,WEEKNUM(daily!$A3398))</f>
        <v>126363</v>
      </c>
      <c r="Q3398">
        <f>SUMIFS(COT!H:H,COT!$A:$A,YEAR(daily!$A3398),COT!$B:$B,WEEKNUM(daily!$A3398))</f>
        <v>620317</v>
      </c>
      <c r="R3398">
        <f>SUMIFS(COT!I:I,COT!$A:$A,YEAR(daily!$A3398),COT!$B:$B,WEEKNUM(daily!$A3398))</f>
        <v>660743</v>
      </c>
      <c r="S3398">
        <f>SUMIFS(COT!J:J,COT!$A:$A,YEAR(daily!$A3398),COT!$B:$B,WEEKNUM(daily!$A3398))</f>
        <v>1026734</v>
      </c>
      <c r="T3398">
        <f>SUMIFS(COT!K:K,COT!$A:$A,YEAR(daily!$A3398),COT!$B:$B,WEEKNUM(daily!$A3398))</f>
        <v>102731</v>
      </c>
      <c r="U3398">
        <f>SUMIFS(COT!L:L,COT!$A:$A,YEAR(daily!$A3398),COT!$B:$B,WEEKNUM(daily!$A3398))</f>
        <v>81870</v>
      </c>
      <c r="V3398">
        <f>SUMIFS(COT!M:M,COT!$A:$A,YEAR(daily!$A3398),COT!$B:$B,WEEKNUM(daily!$A3398))</f>
        <v>139</v>
      </c>
      <c r="W3398">
        <f>SUMIFS(COT!N:N,COT!$A:$A,YEAR(daily!$A3398),COT!$B:$B,WEEKNUM(daily!$A3398))</f>
        <v>82</v>
      </c>
      <c r="X3398">
        <f>SUMIFS(COT!O:O,COT!$A:$A,YEAR(daily!$A3398),COT!$B:$B,WEEKNUM(daily!$A3398))</f>
        <v>144</v>
      </c>
      <c r="Y3398">
        <f>SUMIFS(COT!P:P,COT!$A:$A,YEAR(daily!$A3398),COT!$B:$B,WEEKNUM(daily!$A3398))</f>
        <v>90</v>
      </c>
      <c r="Z3398">
        <f>SUMIFS(COT!Q:Q,COT!$A:$A,YEAR(daily!$A3398),COT!$B:$B,WEEKNUM(daily!$A3398))</f>
        <v>111</v>
      </c>
      <c r="AA3398">
        <f>SUMIFS(Saudi!B:B,Saudi!$A:$A,YEAR(daily!$A3398))</f>
        <v>1156.3610000000001</v>
      </c>
      <c r="AB3398">
        <f>SUMIFS(Saudi!C:C,Saudi!$A:$A,YEAR(daily!$A3398))</f>
        <v>994.73400000000004</v>
      </c>
      <c r="AC3398">
        <f>SUMIFS(Saudi!F:F,Saudi!$A:$A,YEAR(daily!$A3398))</f>
        <v>4270920</v>
      </c>
      <c r="AD3398">
        <f>SUMIFS(Saudi!G:G,Saudi!$A:$A,YEAR(daily!$A3398))</f>
        <v>97.968799186701915</v>
      </c>
      <c r="AE3398">
        <f>SUMIFS(Saudi!H:H,Saudi!$A:$A,YEAR(daily!$A3398))</f>
        <v>418416903.82246894</v>
      </c>
      <c r="AF3398" s="5">
        <f t="shared" si="148"/>
        <v>8</v>
      </c>
      <c r="AG3398" s="5">
        <f t="shared" si="149"/>
        <v>2013</v>
      </c>
    </row>
    <row r="3399" spans="1:33">
      <c r="A3399" s="3">
        <v>41516</v>
      </c>
      <c r="B3399" s="1">
        <v>299569</v>
      </c>
      <c r="C3399" s="1">
        <v>220973</v>
      </c>
      <c r="D3399" s="1">
        <v>72801</v>
      </c>
      <c r="E3399" s="1">
        <v>107.65</v>
      </c>
      <c r="F3399" s="1">
        <v>105.71</v>
      </c>
      <c r="G3399" s="1">
        <v>104.17</v>
      </c>
      <c r="H3399" s="2">
        <v>54.1</v>
      </c>
      <c r="I3399" s="2">
        <v>30.9</v>
      </c>
      <c r="J3399" s="2">
        <v>91.2</v>
      </c>
      <c r="K3399" s="2">
        <v>91.5</v>
      </c>
      <c r="L3399">
        <f>SUMIFS(US!B:B,US!$D:$D,YEAR(daily!$A3399),US!$E:$E,MONTH(daily!$A3399))</f>
        <v>12570</v>
      </c>
      <c r="M3399">
        <f>SUMIFS(US!C:C,US!$D:$D,YEAR(daily!$A3399),US!$E:$E,MONTH(daily!$A3399))</f>
        <v>19125</v>
      </c>
      <c r="N3399">
        <f>SUMIFS(COT!E:E,COT!$A:$A,YEAR(daily!$A3399),COT!$B:$B,WEEKNUM(daily!$A3399))</f>
        <v>1855284</v>
      </c>
      <c r="O3399">
        <f>SUMIFS(COT!F:F,COT!$A:$A,YEAR(daily!$A3399),COT!$B:$B,WEEKNUM(daily!$A3399))</f>
        <v>471493</v>
      </c>
      <c r="P3399">
        <f>SUMIFS(COT!G:G,COT!$A:$A,YEAR(daily!$A3399),COT!$B:$B,WEEKNUM(daily!$A3399))</f>
        <v>126363</v>
      </c>
      <c r="Q3399">
        <f>SUMIFS(COT!H:H,COT!$A:$A,YEAR(daily!$A3399),COT!$B:$B,WEEKNUM(daily!$A3399))</f>
        <v>620317</v>
      </c>
      <c r="R3399">
        <f>SUMIFS(COT!I:I,COT!$A:$A,YEAR(daily!$A3399),COT!$B:$B,WEEKNUM(daily!$A3399))</f>
        <v>660743</v>
      </c>
      <c r="S3399">
        <f>SUMIFS(COT!J:J,COT!$A:$A,YEAR(daily!$A3399),COT!$B:$B,WEEKNUM(daily!$A3399))</f>
        <v>1026734</v>
      </c>
      <c r="T3399">
        <f>SUMIFS(COT!K:K,COT!$A:$A,YEAR(daily!$A3399),COT!$B:$B,WEEKNUM(daily!$A3399))</f>
        <v>102731</v>
      </c>
      <c r="U3399">
        <f>SUMIFS(COT!L:L,COT!$A:$A,YEAR(daily!$A3399),COT!$B:$B,WEEKNUM(daily!$A3399))</f>
        <v>81870</v>
      </c>
      <c r="V3399">
        <f>SUMIFS(COT!M:M,COT!$A:$A,YEAR(daily!$A3399),COT!$B:$B,WEEKNUM(daily!$A3399))</f>
        <v>139</v>
      </c>
      <c r="W3399">
        <f>SUMIFS(COT!N:N,COT!$A:$A,YEAR(daily!$A3399),COT!$B:$B,WEEKNUM(daily!$A3399))</f>
        <v>82</v>
      </c>
      <c r="X3399">
        <f>SUMIFS(COT!O:O,COT!$A:$A,YEAR(daily!$A3399),COT!$B:$B,WEEKNUM(daily!$A3399))</f>
        <v>144</v>
      </c>
      <c r="Y3399">
        <f>SUMIFS(COT!P:P,COT!$A:$A,YEAR(daily!$A3399),COT!$B:$B,WEEKNUM(daily!$A3399))</f>
        <v>90</v>
      </c>
      <c r="Z3399">
        <f>SUMIFS(COT!Q:Q,COT!$A:$A,YEAR(daily!$A3399),COT!$B:$B,WEEKNUM(daily!$A3399))</f>
        <v>111</v>
      </c>
      <c r="AA3399">
        <f>SUMIFS(Saudi!B:B,Saudi!$A:$A,YEAR(daily!$A3399))</f>
        <v>1156.3610000000001</v>
      </c>
      <c r="AB3399">
        <f>SUMIFS(Saudi!C:C,Saudi!$A:$A,YEAR(daily!$A3399))</f>
        <v>994.73400000000004</v>
      </c>
      <c r="AC3399">
        <f>SUMIFS(Saudi!F:F,Saudi!$A:$A,YEAR(daily!$A3399))</f>
        <v>4270920</v>
      </c>
      <c r="AD3399">
        <f>SUMIFS(Saudi!G:G,Saudi!$A:$A,YEAR(daily!$A3399))</f>
        <v>97.968799186701915</v>
      </c>
      <c r="AE3399">
        <f>SUMIFS(Saudi!H:H,Saudi!$A:$A,YEAR(daily!$A3399))</f>
        <v>418416903.82246894</v>
      </c>
      <c r="AF3399" s="5">
        <f t="shared" si="148"/>
        <v>8</v>
      </c>
      <c r="AG3399" s="5">
        <f t="shared" si="149"/>
        <v>2013</v>
      </c>
    </row>
    <row r="3400" spans="1:33">
      <c r="A3400" s="3">
        <v>41520</v>
      </c>
      <c r="B3400" s="1">
        <v>294736</v>
      </c>
      <c r="C3400" s="1">
        <v>222928</v>
      </c>
      <c r="D3400" s="1">
        <v>74004</v>
      </c>
      <c r="E3400" s="1">
        <v>108.54</v>
      </c>
      <c r="F3400" s="1">
        <v>106.42</v>
      </c>
      <c r="G3400" s="1">
        <v>104.83</v>
      </c>
      <c r="H3400" s="2">
        <v>54.8</v>
      </c>
      <c r="I3400" s="2">
        <v>30.6</v>
      </c>
      <c r="J3400" s="2">
        <v>91.7</v>
      </c>
      <c r="K3400" s="2">
        <v>92.5</v>
      </c>
      <c r="L3400">
        <f>SUMIFS(US!B:B,US!$D:$D,YEAR(daily!$A3400),US!$E:$E,MONTH(daily!$A3400))</f>
        <v>12866</v>
      </c>
      <c r="M3400">
        <f>SUMIFS(US!C:C,US!$D:$D,YEAR(daily!$A3400),US!$E:$E,MONTH(daily!$A3400))</f>
        <v>19252</v>
      </c>
      <c r="N3400">
        <f>SUMIFS(COT!E:E,COT!$A:$A,YEAR(daily!$A3400),COT!$B:$B,WEEKNUM(daily!$A3400))</f>
        <v>1856725</v>
      </c>
      <c r="O3400">
        <f>SUMIFS(COT!F:F,COT!$A:$A,YEAR(daily!$A3400),COT!$B:$B,WEEKNUM(daily!$A3400))</f>
        <v>464921</v>
      </c>
      <c r="P3400">
        <f>SUMIFS(COT!G:G,COT!$A:$A,YEAR(daily!$A3400),COT!$B:$B,WEEKNUM(daily!$A3400))</f>
        <v>125573</v>
      </c>
      <c r="Q3400">
        <f>SUMIFS(COT!H:H,COT!$A:$A,YEAR(daily!$A3400),COT!$B:$B,WEEKNUM(daily!$A3400))</f>
        <v>632276</v>
      </c>
      <c r="R3400">
        <f>SUMIFS(COT!I:I,COT!$A:$A,YEAR(daily!$A3400),COT!$B:$B,WEEKNUM(daily!$A3400))</f>
        <v>658035</v>
      </c>
      <c r="S3400">
        <f>SUMIFS(COT!J:J,COT!$A:$A,YEAR(daily!$A3400),COT!$B:$B,WEEKNUM(daily!$A3400))</f>
        <v>1020417</v>
      </c>
      <c r="T3400">
        <f>SUMIFS(COT!K:K,COT!$A:$A,YEAR(daily!$A3400),COT!$B:$B,WEEKNUM(daily!$A3400))</f>
        <v>101493</v>
      </c>
      <c r="U3400">
        <f>SUMIFS(COT!L:L,COT!$A:$A,YEAR(daily!$A3400),COT!$B:$B,WEEKNUM(daily!$A3400))</f>
        <v>78459</v>
      </c>
      <c r="V3400">
        <f>SUMIFS(COT!M:M,COT!$A:$A,YEAR(daily!$A3400),COT!$B:$B,WEEKNUM(daily!$A3400))</f>
        <v>147</v>
      </c>
      <c r="W3400">
        <f>SUMIFS(COT!N:N,COT!$A:$A,YEAR(daily!$A3400),COT!$B:$B,WEEKNUM(daily!$A3400))</f>
        <v>77</v>
      </c>
      <c r="X3400">
        <f>SUMIFS(COT!O:O,COT!$A:$A,YEAR(daily!$A3400),COT!$B:$B,WEEKNUM(daily!$A3400))</f>
        <v>156</v>
      </c>
      <c r="Y3400">
        <f>SUMIFS(COT!P:P,COT!$A:$A,YEAR(daily!$A3400),COT!$B:$B,WEEKNUM(daily!$A3400))</f>
        <v>92</v>
      </c>
      <c r="Z3400">
        <f>SUMIFS(COT!Q:Q,COT!$A:$A,YEAR(daily!$A3400),COT!$B:$B,WEEKNUM(daily!$A3400))</f>
        <v>109</v>
      </c>
      <c r="AA3400">
        <f>SUMIFS(Saudi!B:B,Saudi!$A:$A,YEAR(daily!$A3400))</f>
        <v>1156.3610000000001</v>
      </c>
      <c r="AB3400">
        <f>SUMIFS(Saudi!C:C,Saudi!$A:$A,YEAR(daily!$A3400))</f>
        <v>994.73400000000004</v>
      </c>
      <c r="AC3400">
        <f>SUMIFS(Saudi!F:F,Saudi!$A:$A,YEAR(daily!$A3400))</f>
        <v>4270920</v>
      </c>
      <c r="AD3400">
        <f>SUMIFS(Saudi!G:G,Saudi!$A:$A,YEAR(daily!$A3400))</f>
        <v>97.968799186701915</v>
      </c>
      <c r="AE3400">
        <f>SUMIFS(Saudi!H:H,Saudi!$A:$A,YEAR(daily!$A3400))</f>
        <v>418416903.82246894</v>
      </c>
      <c r="AF3400" s="5">
        <f t="shared" si="148"/>
        <v>9</v>
      </c>
      <c r="AG3400" s="5">
        <f t="shared" si="149"/>
        <v>2013</v>
      </c>
    </row>
    <row r="3401" spans="1:33">
      <c r="A3401" s="3">
        <v>41521</v>
      </c>
      <c r="B3401" s="1">
        <v>287492</v>
      </c>
      <c r="C3401" s="1">
        <v>224898</v>
      </c>
      <c r="D3401" s="1">
        <v>74570</v>
      </c>
      <c r="E3401" s="1">
        <v>107.23</v>
      </c>
      <c r="F3401" s="1">
        <v>105.39</v>
      </c>
      <c r="G3401" s="1">
        <v>103.92</v>
      </c>
      <c r="H3401" s="2">
        <v>54.8</v>
      </c>
      <c r="I3401" s="2">
        <v>30.6</v>
      </c>
      <c r="J3401" s="2">
        <v>91.7</v>
      </c>
      <c r="K3401" s="2">
        <v>92.5</v>
      </c>
      <c r="L3401">
        <f>SUMIFS(US!B:B,US!$D:$D,YEAR(daily!$A3401),US!$E:$E,MONTH(daily!$A3401))</f>
        <v>12866</v>
      </c>
      <c r="M3401">
        <f>SUMIFS(US!C:C,US!$D:$D,YEAR(daily!$A3401),US!$E:$E,MONTH(daily!$A3401))</f>
        <v>19252</v>
      </c>
      <c r="N3401">
        <f>SUMIFS(COT!E:E,COT!$A:$A,YEAR(daily!$A3401),COT!$B:$B,WEEKNUM(daily!$A3401))</f>
        <v>1856725</v>
      </c>
      <c r="O3401">
        <f>SUMIFS(COT!F:F,COT!$A:$A,YEAR(daily!$A3401),COT!$B:$B,WEEKNUM(daily!$A3401))</f>
        <v>464921</v>
      </c>
      <c r="P3401">
        <f>SUMIFS(COT!G:G,COT!$A:$A,YEAR(daily!$A3401),COT!$B:$B,WEEKNUM(daily!$A3401))</f>
        <v>125573</v>
      </c>
      <c r="Q3401">
        <f>SUMIFS(COT!H:H,COT!$A:$A,YEAR(daily!$A3401),COT!$B:$B,WEEKNUM(daily!$A3401))</f>
        <v>632276</v>
      </c>
      <c r="R3401">
        <f>SUMIFS(COT!I:I,COT!$A:$A,YEAR(daily!$A3401),COT!$B:$B,WEEKNUM(daily!$A3401))</f>
        <v>658035</v>
      </c>
      <c r="S3401">
        <f>SUMIFS(COT!J:J,COT!$A:$A,YEAR(daily!$A3401),COT!$B:$B,WEEKNUM(daily!$A3401))</f>
        <v>1020417</v>
      </c>
      <c r="T3401">
        <f>SUMIFS(COT!K:K,COT!$A:$A,YEAR(daily!$A3401),COT!$B:$B,WEEKNUM(daily!$A3401))</f>
        <v>101493</v>
      </c>
      <c r="U3401">
        <f>SUMIFS(COT!L:L,COT!$A:$A,YEAR(daily!$A3401),COT!$B:$B,WEEKNUM(daily!$A3401))</f>
        <v>78459</v>
      </c>
      <c r="V3401">
        <f>SUMIFS(COT!M:M,COT!$A:$A,YEAR(daily!$A3401),COT!$B:$B,WEEKNUM(daily!$A3401))</f>
        <v>147</v>
      </c>
      <c r="W3401">
        <f>SUMIFS(COT!N:N,COT!$A:$A,YEAR(daily!$A3401),COT!$B:$B,WEEKNUM(daily!$A3401))</f>
        <v>77</v>
      </c>
      <c r="X3401">
        <f>SUMIFS(COT!O:O,COT!$A:$A,YEAR(daily!$A3401),COT!$B:$B,WEEKNUM(daily!$A3401))</f>
        <v>156</v>
      </c>
      <c r="Y3401">
        <f>SUMIFS(COT!P:P,COT!$A:$A,YEAR(daily!$A3401),COT!$B:$B,WEEKNUM(daily!$A3401))</f>
        <v>92</v>
      </c>
      <c r="Z3401">
        <f>SUMIFS(COT!Q:Q,COT!$A:$A,YEAR(daily!$A3401),COT!$B:$B,WEEKNUM(daily!$A3401))</f>
        <v>109</v>
      </c>
      <c r="AA3401">
        <f>SUMIFS(Saudi!B:B,Saudi!$A:$A,YEAR(daily!$A3401))</f>
        <v>1156.3610000000001</v>
      </c>
      <c r="AB3401">
        <f>SUMIFS(Saudi!C:C,Saudi!$A:$A,YEAR(daily!$A3401))</f>
        <v>994.73400000000004</v>
      </c>
      <c r="AC3401">
        <f>SUMIFS(Saudi!F:F,Saudi!$A:$A,YEAR(daily!$A3401))</f>
        <v>4270920</v>
      </c>
      <c r="AD3401">
        <f>SUMIFS(Saudi!G:G,Saudi!$A:$A,YEAR(daily!$A3401))</f>
        <v>97.968799186701915</v>
      </c>
      <c r="AE3401">
        <f>SUMIFS(Saudi!H:H,Saudi!$A:$A,YEAR(daily!$A3401))</f>
        <v>418416903.82246894</v>
      </c>
      <c r="AF3401" s="5">
        <f t="shared" si="148"/>
        <v>9</v>
      </c>
      <c r="AG3401" s="5">
        <f t="shared" si="149"/>
        <v>2013</v>
      </c>
    </row>
    <row r="3402" spans="1:33">
      <c r="A3402" s="3">
        <v>41522</v>
      </c>
      <c r="B3402" s="1">
        <v>282374</v>
      </c>
      <c r="C3402" s="1">
        <v>228022</v>
      </c>
      <c r="D3402" s="1">
        <v>74470</v>
      </c>
      <c r="E3402" s="1">
        <v>108.37</v>
      </c>
      <c r="F3402" s="1">
        <v>106.33</v>
      </c>
      <c r="G3402" s="1">
        <v>104.79</v>
      </c>
      <c r="H3402" s="2">
        <v>54.8</v>
      </c>
      <c r="I3402" s="2">
        <v>30.6</v>
      </c>
      <c r="J3402" s="2">
        <v>91.7</v>
      </c>
      <c r="K3402" s="2">
        <v>92.5</v>
      </c>
      <c r="L3402">
        <f>SUMIFS(US!B:B,US!$D:$D,YEAR(daily!$A3402),US!$E:$E,MONTH(daily!$A3402))</f>
        <v>12866</v>
      </c>
      <c r="M3402">
        <f>SUMIFS(US!C:C,US!$D:$D,YEAR(daily!$A3402),US!$E:$E,MONTH(daily!$A3402))</f>
        <v>19252</v>
      </c>
      <c r="N3402">
        <f>SUMIFS(COT!E:E,COT!$A:$A,YEAR(daily!$A3402),COT!$B:$B,WEEKNUM(daily!$A3402))</f>
        <v>1856725</v>
      </c>
      <c r="O3402">
        <f>SUMIFS(COT!F:F,COT!$A:$A,YEAR(daily!$A3402),COT!$B:$B,WEEKNUM(daily!$A3402))</f>
        <v>464921</v>
      </c>
      <c r="P3402">
        <f>SUMIFS(COT!G:G,COT!$A:$A,YEAR(daily!$A3402),COT!$B:$B,WEEKNUM(daily!$A3402))</f>
        <v>125573</v>
      </c>
      <c r="Q3402">
        <f>SUMIFS(COT!H:H,COT!$A:$A,YEAR(daily!$A3402),COT!$B:$B,WEEKNUM(daily!$A3402))</f>
        <v>632276</v>
      </c>
      <c r="R3402">
        <f>SUMIFS(COT!I:I,COT!$A:$A,YEAR(daily!$A3402),COT!$B:$B,WEEKNUM(daily!$A3402))</f>
        <v>658035</v>
      </c>
      <c r="S3402">
        <f>SUMIFS(COT!J:J,COT!$A:$A,YEAR(daily!$A3402),COT!$B:$B,WEEKNUM(daily!$A3402))</f>
        <v>1020417</v>
      </c>
      <c r="T3402">
        <f>SUMIFS(COT!K:K,COT!$A:$A,YEAR(daily!$A3402),COT!$B:$B,WEEKNUM(daily!$A3402))</f>
        <v>101493</v>
      </c>
      <c r="U3402">
        <f>SUMIFS(COT!L:L,COT!$A:$A,YEAR(daily!$A3402),COT!$B:$B,WEEKNUM(daily!$A3402))</f>
        <v>78459</v>
      </c>
      <c r="V3402">
        <f>SUMIFS(COT!M:M,COT!$A:$A,YEAR(daily!$A3402),COT!$B:$B,WEEKNUM(daily!$A3402))</f>
        <v>147</v>
      </c>
      <c r="W3402">
        <f>SUMIFS(COT!N:N,COT!$A:$A,YEAR(daily!$A3402),COT!$B:$B,WEEKNUM(daily!$A3402))</f>
        <v>77</v>
      </c>
      <c r="X3402">
        <f>SUMIFS(COT!O:O,COT!$A:$A,YEAR(daily!$A3402),COT!$B:$B,WEEKNUM(daily!$A3402))</f>
        <v>156</v>
      </c>
      <c r="Y3402">
        <f>SUMIFS(COT!P:P,COT!$A:$A,YEAR(daily!$A3402),COT!$B:$B,WEEKNUM(daily!$A3402))</f>
        <v>92</v>
      </c>
      <c r="Z3402">
        <f>SUMIFS(COT!Q:Q,COT!$A:$A,YEAR(daily!$A3402),COT!$B:$B,WEEKNUM(daily!$A3402))</f>
        <v>109</v>
      </c>
      <c r="AA3402">
        <f>SUMIFS(Saudi!B:B,Saudi!$A:$A,YEAR(daily!$A3402))</f>
        <v>1156.3610000000001</v>
      </c>
      <c r="AB3402">
        <f>SUMIFS(Saudi!C:C,Saudi!$A:$A,YEAR(daily!$A3402))</f>
        <v>994.73400000000004</v>
      </c>
      <c r="AC3402">
        <f>SUMIFS(Saudi!F:F,Saudi!$A:$A,YEAR(daily!$A3402))</f>
        <v>4270920</v>
      </c>
      <c r="AD3402">
        <f>SUMIFS(Saudi!G:G,Saudi!$A:$A,YEAR(daily!$A3402))</f>
        <v>97.968799186701915</v>
      </c>
      <c r="AE3402">
        <f>SUMIFS(Saudi!H:H,Saudi!$A:$A,YEAR(daily!$A3402))</f>
        <v>418416903.82246894</v>
      </c>
      <c r="AF3402" s="5">
        <f t="shared" si="148"/>
        <v>9</v>
      </c>
      <c r="AG3402" s="5">
        <f t="shared" si="149"/>
        <v>2013</v>
      </c>
    </row>
    <row r="3403" spans="1:33">
      <c r="A3403" s="3">
        <v>41523</v>
      </c>
      <c r="B3403" s="1">
        <v>273580</v>
      </c>
      <c r="C3403" s="1">
        <v>231203</v>
      </c>
      <c r="D3403" s="1">
        <v>76027</v>
      </c>
      <c r="E3403" s="1">
        <v>110.53</v>
      </c>
      <c r="F3403" s="1">
        <v>107.95</v>
      </c>
      <c r="G3403" s="1">
        <v>106.24</v>
      </c>
      <c r="H3403" s="2">
        <v>54.8</v>
      </c>
      <c r="I3403" s="2">
        <v>30.6</v>
      </c>
      <c r="J3403" s="2">
        <v>91.7</v>
      </c>
      <c r="K3403" s="2">
        <v>92.5</v>
      </c>
      <c r="L3403">
        <f>SUMIFS(US!B:B,US!$D:$D,YEAR(daily!$A3403),US!$E:$E,MONTH(daily!$A3403))</f>
        <v>12866</v>
      </c>
      <c r="M3403">
        <f>SUMIFS(US!C:C,US!$D:$D,YEAR(daily!$A3403),US!$E:$E,MONTH(daily!$A3403))</f>
        <v>19252</v>
      </c>
      <c r="N3403">
        <f>SUMIFS(COT!E:E,COT!$A:$A,YEAR(daily!$A3403),COT!$B:$B,WEEKNUM(daily!$A3403))</f>
        <v>1856725</v>
      </c>
      <c r="O3403">
        <f>SUMIFS(COT!F:F,COT!$A:$A,YEAR(daily!$A3403),COT!$B:$B,WEEKNUM(daily!$A3403))</f>
        <v>464921</v>
      </c>
      <c r="P3403">
        <f>SUMIFS(COT!G:G,COT!$A:$A,YEAR(daily!$A3403),COT!$B:$B,WEEKNUM(daily!$A3403))</f>
        <v>125573</v>
      </c>
      <c r="Q3403">
        <f>SUMIFS(COT!H:H,COT!$A:$A,YEAR(daily!$A3403),COT!$B:$B,WEEKNUM(daily!$A3403))</f>
        <v>632276</v>
      </c>
      <c r="R3403">
        <f>SUMIFS(COT!I:I,COT!$A:$A,YEAR(daily!$A3403),COT!$B:$B,WEEKNUM(daily!$A3403))</f>
        <v>658035</v>
      </c>
      <c r="S3403">
        <f>SUMIFS(COT!J:J,COT!$A:$A,YEAR(daily!$A3403),COT!$B:$B,WEEKNUM(daily!$A3403))</f>
        <v>1020417</v>
      </c>
      <c r="T3403">
        <f>SUMIFS(COT!K:K,COT!$A:$A,YEAR(daily!$A3403),COT!$B:$B,WEEKNUM(daily!$A3403))</f>
        <v>101493</v>
      </c>
      <c r="U3403">
        <f>SUMIFS(COT!L:L,COT!$A:$A,YEAR(daily!$A3403),COT!$B:$B,WEEKNUM(daily!$A3403))</f>
        <v>78459</v>
      </c>
      <c r="V3403">
        <f>SUMIFS(COT!M:M,COT!$A:$A,YEAR(daily!$A3403),COT!$B:$B,WEEKNUM(daily!$A3403))</f>
        <v>147</v>
      </c>
      <c r="W3403">
        <f>SUMIFS(COT!N:N,COT!$A:$A,YEAR(daily!$A3403),COT!$B:$B,WEEKNUM(daily!$A3403))</f>
        <v>77</v>
      </c>
      <c r="X3403">
        <f>SUMIFS(COT!O:O,COT!$A:$A,YEAR(daily!$A3403),COT!$B:$B,WEEKNUM(daily!$A3403))</f>
        <v>156</v>
      </c>
      <c r="Y3403">
        <f>SUMIFS(COT!P:P,COT!$A:$A,YEAR(daily!$A3403),COT!$B:$B,WEEKNUM(daily!$A3403))</f>
        <v>92</v>
      </c>
      <c r="Z3403">
        <f>SUMIFS(COT!Q:Q,COT!$A:$A,YEAR(daily!$A3403),COT!$B:$B,WEEKNUM(daily!$A3403))</f>
        <v>109</v>
      </c>
      <c r="AA3403">
        <f>SUMIFS(Saudi!B:B,Saudi!$A:$A,YEAR(daily!$A3403))</f>
        <v>1156.3610000000001</v>
      </c>
      <c r="AB3403">
        <f>SUMIFS(Saudi!C:C,Saudi!$A:$A,YEAR(daily!$A3403))</f>
        <v>994.73400000000004</v>
      </c>
      <c r="AC3403">
        <f>SUMIFS(Saudi!F:F,Saudi!$A:$A,YEAR(daily!$A3403))</f>
        <v>4270920</v>
      </c>
      <c r="AD3403">
        <f>SUMIFS(Saudi!G:G,Saudi!$A:$A,YEAR(daily!$A3403))</f>
        <v>97.968799186701915</v>
      </c>
      <c r="AE3403">
        <f>SUMIFS(Saudi!H:H,Saudi!$A:$A,YEAR(daily!$A3403))</f>
        <v>418416903.82246894</v>
      </c>
      <c r="AF3403" s="5">
        <f t="shared" si="148"/>
        <v>9</v>
      </c>
      <c r="AG3403" s="5">
        <f t="shared" si="149"/>
        <v>2013</v>
      </c>
    </row>
    <row r="3404" spans="1:33">
      <c r="A3404" s="3">
        <v>41526</v>
      </c>
      <c r="B3404" s="1">
        <v>248572</v>
      </c>
      <c r="C3404" s="1">
        <v>235647</v>
      </c>
      <c r="D3404" s="1">
        <v>75307</v>
      </c>
      <c r="E3404" s="1">
        <v>109.52</v>
      </c>
      <c r="F3404" s="1">
        <v>106.82</v>
      </c>
      <c r="G3404" s="1">
        <v>105.15</v>
      </c>
      <c r="H3404" s="2">
        <v>54.8</v>
      </c>
      <c r="I3404" s="2">
        <v>30.6</v>
      </c>
      <c r="J3404" s="2">
        <v>91.7</v>
      </c>
      <c r="K3404" s="2">
        <v>92.5</v>
      </c>
      <c r="L3404">
        <f>SUMIFS(US!B:B,US!$D:$D,YEAR(daily!$A3404),US!$E:$E,MONTH(daily!$A3404))</f>
        <v>12866</v>
      </c>
      <c r="M3404">
        <f>SUMIFS(US!C:C,US!$D:$D,YEAR(daily!$A3404),US!$E:$E,MONTH(daily!$A3404))</f>
        <v>19252</v>
      </c>
      <c r="N3404">
        <f>SUMIFS(COT!E:E,COT!$A:$A,YEAR(daily!$A3404),COT!$B:$B,WEEKNUM(daily!$A3404))</f>
        <v>1901643</v>
      </c>
      <c r="O3404">
        <f>SUMIFS(COT!F:F,COT!$A:$A,YEAR(daily!$A3404),COT!$B:$B,WEEKNUM(daily!$A3404))</f>
        <v>460222</v>
      </c>
      <c r="P3404">
        <f>SUMIFS(COT!G:G,COT!$A:$A,YEAR(daily!$A3404),COT!$B:$B,WEEKNUM(daily!$A3404))</f>
        <v>125397</v>
      </c>
      <c r="Q3404">
        <f>SUMIFS(COT!H:H,COT!$A:$A,YEAR(daily!$A3404),COT!$B:$B,WEEKNUM(daily!$A3404))</f>
        <v>655987</v>
      </c>
      <c r="R3404">
        <f>SUMIFS(COT!I:I,COT!$A:$A,YEAR(daily!$A3404),COT!$B:$B,WEEKNUM(daily!$A3404))</f>
        <v>684577</v>
      </c>
      <c r="S3404">
        <f>SUMIFS(COT!J:J,COT!$A:$A,YEAR(daily!$A3404),COT!$B:$B,WEEKNUM(daily!$A3404))</f>
        <v>1039453</v>
      </c>
      <c r="T3404">
        <f>SUMIFS(COT!K:K,COT!$A:$A,YEAR(daily!$A3404),COT!$B:$B,WEEKNUM(daily!$A3404))</f>
        <v>100857</v>
      </c>
      <c r="U3404">
        <f>SUMIFS(COT!L:L,COT!$A:$A,YEAR(daily!$A3404),COT!$B:$B,WEEKNUM(daily!$A3404))</f>
        <v>80806</v>
      </c>
      <c r="V3404">
        <f>SUMIFS(COT!M:M,COT!$A:$A,YEAR(daily!$A3404),COT!$B:$B,WEEKNUM(daily!$A3404))</f>
        <v>144</v>
      </c>
      <c r="W3404">
        <f>SUMIFS(COT!N:N,COT!$A:$A,YEAR(daily!$A3404),COT!$B:$B,WEEKNUM(daily!$A3404))</f>
        <v>68</v>
      </c>
      <c r="X3404">
        <f>SUMIFS(COT!O:O,COT!$A:$A,YEAR(daily!$A3404),COT!$B:$B,WEEKNUM(daily!$A3404))</f>
        <v>154</v>
      </c>
      <c r="Y3404">
        <f>SUMIFS(COT!P:P,COT!$A:$A,YEAR(daily!$A3404),COT!$B:$B,WEEKNUM(daily!$A3404))</f>
        <v>96</v>
      </c>
      <c r="Z3404">
        <f>SUMIFS(COT!Q:Q,COT!$A:$A,YEAR(daily!$A3404),COT!$B:$B,WEEKNUM(daily!$A3404))</f>
        <v>112</v>
      </c>
      <c r="AA3404">
        <f>SUMIFS(Saudi!B:B,Saudi!$A:$A,YEAR(daily!$A3404))</f>
        <v>1156.3610000000001</v>
      </c>
      <c r="AB3404">
        <f>SUMIFS(Saudi!C:C,Saudi!$A:$A,YEAR(daily!$A3404))</f>
        <v>994.73400000000004</v>
      </c>
      <c r="AC3404">
        <f>SUMIFS(Saudi!F:F,Saudi!$A:$A,YEAR(daily!$A3404))</f>
        <v>4270920</v>
      </c>
      <c r="AD3404">
        <f>SUMIFS(Saudi!G:G,Saudi!$A:$A,YEAR(daily!$A3404))</f>
        <v>97.968799186701915</v>
      </c>
      <c r="AE3404">
        <f>SUMIFS(Saudi!H:H,Saudi!$A:$A,YEAR(daily!$A3404))</f>
        <v>418416903.82246894</v>
      </c>
      <c r="AF3404" s="5">
        <f t="shared" si="148"/>
        <v>9</v>
      </c>
      <c r="AG3404" s="5">
        <f t="shared" si="149"/>
        <v>2013</v>
      </c>
    </row>
    <row r="3405" spans="1:33">
      <c r="A3405" s="3">
        <v>41527</v>
      </c>
      <c r="B3405" s="1">
        <v>227122</v>
      </c>
      <c r="C3405" s="1">
        <v>237031</v>
      </c>
      <c r="D3405" s="1">
        <v>76578</v>
      </c>
      <c r="E3405" s="1">
        <v>107.39</v>
      </c>
      <c r="F3405" s="1">
        <v>104.92</v>
      </c>
      <c r="G3405" s="1">
        <v>103.35</v>
      </c>
      <c r="H3405" s="2">
        <v>54.8</v>
      </c>
      <c r="I3405" s="2">
        <v>30.6</v>
      </c>
      <c r="J3405" s="2">
        <v>91.7</v>
      </c>
      <c r="K3405" s="2">
        <v>92.5</v>
      </c>
      <c r="L3405">
        <f>SUMIFS(US!B:B,US!$D:$D,YEAR(daily!$A3405),US!$E:$E,MONTH(daily!$A3405))</f>
        <v>12866</v>
      </c>
      <c r="M3405">
        <f>SUMIFS(US!C:C,US!$D:$D,YEAR(daily!$A3405),US!$E:$E,MONTH(daily!$A3405))</f>
        <v>19252</v>
      </c>
      <c r="N3405">
        <f>SUMIFS(COT!E:E,COT!$A:$A,YEAR(daily!$A3405),COT!$B:$B,WEEKNUM(daily!$A3405))</f>
        <v>1901643</v>
      </c>
      <c r="O3405">
        <f>SUMIFS(COT!F:F,COT!$A:$A,YEAR(daily!$A3405),COT!$B:$B,WEEKNUM(daily!$A3405))</f>
        <v>460222</v>
      </c>
      <c r="P3405">
        <f>SUMIFS(COT!G:G,COT!$A:$A,YEAR(daily!$A3405),COT!$B:$B,WEEKNUM(daily!$A3405))</f>
        <v>125397</v>
      </c>
      <c r="Q3405">
        <f>SUMIFS(COT!H:H,COT!$A:$A,YEAR(daily!$A3405),COT!$B:$B,WEEKNUM(daily!$A3405))</f>
        <v>655987</v>
      </c>
      <c r="R3405">
        <f>SUMIFS(COT!I:I,COT!$A:$A,YEAR(daily!$A3405),COT!$B:$B,WEEKNUM(daily!$A3405))</f>
        <v>684577</v>
      </c>
      <c r="S3405">
        <f>SUMIFS(COT!J:J,COT!$A:$A,YEAR(daily!$A3405),COT!$B:$B,WEEKNUM(daily!$A3405))</f>
        <v>1039453</v>
      </c>
      <c r="T3405">
        <f>SUMIFS(COT!K:K,COT!$A:$A,YEAR(daily!$A3405),COT!$B:$B,WEEKNUM(daily!$A3405))</f>
        <v>100857</v>
      </c>
      <c r="U3405">
        <f>SUMIFS(COT!L:L,COT!$A:$A,YEAR(daily!$A3405),COT!$B:$B,WEEKNUM(daily!$A3405))</f>
        <v>80806</v>
      </c>
      <c r="V3405">
        <f>SUMIFS(COT!M:M,COT!$A:$A,YEAR(daily!$A3405),COT!$B:$B,WEEKNUM(daily!$A3405))</f>
        <v>144</v>
      </c>
      <c r="W3405">
        <f>SUMIFS(COT!N:N,COT!$A:$A,YEAR(daily!$A3405),COT!$B:$B,WEEKNUM(daily!$A3405))</f>
        <v>68</v>
      </c>
      <c r="X3405">
        <f>SUMIFS(COT!O:O,COT!$A:$A,YEAR(daily!$A3405),COT!$B:$B,WEEKNUM(daily!$A3405))</f>
        <v>154</v>
      </c>
      <c r="Y3405">
        <f>SUMIFS(COT!P:P,COT!$A:$A,YEAR(daily!$A3405),COT!$B:$B,WEEKNUM(daily!$A3405))</f>
        <v>96</v>
      </c>
      <c r="Z3405">
        <f>SUMIFS(COT!Q:Q,COT!$A:$A,YEAR(daily!$A3405),COT!$B:$B,WEEKNUM(daily!$A3405))</f>
        <v>112</v>
      </c>
      <c r="AA3405">
        <f>SUMIFS(Saudi!B:B,Saudi!$A:$A,YEAR(daily!$A3405))</f>
        <v>1156.3610000000001</v>
      </c>
      <c r="AB3405">
        <f>SUMIFS(Saudi!C:C,Saudi!$A:$A,YEAR(daily!$A3405))</f>
        <v>994.73400000000004</v>
      </c>
      <c r="AC3405">
        <f>SUMIFS(Saudi!F:F,Saudi!$A:$A,YEAR(daily!$A3405))</f>
        <v>4270920</v>
      </c>
      <c r="AD3405">
        <f>SUMIFS(Saudi!G:G,Saudi!$A:$A,YEAR(daily!$A3405))</f>
        <v>97.968799186701915</v>
      </c>
      <c r="AE3405">
        <f>SUMIFS(Saudi!H:H,Saudi!$A:$A,YEAR(daily!$A3405))</f>
        <v>418416903.82246894</v>
      </c>
      <c r="AF3405" s="5">
        <f t="shared" si="148"/>
        <v>9</v>
      </c>
      <c r="AG3405" s="5">
        <f t="shared" si="149"/>
        <v>2013</v>
      </c>
    </row>
    <row r="3406" spans="1:33">
      <c r="A3406" s="3">
        <v>41528</v>
      </c>
      <c r="B3406" s="1">
        <v>212812</v>
      </c>
      <c r="C3406" s="1">
        <v>245936</v>
      </c>
      <c r="D3406" s="1">
        <v>79513</v>
      </c>
      <c r="E3406" s="1">
        <v>107.56</v>
      </c>
      <c r="F3406" s="1">
        <v>105.09</v>
      </c>
      <c r="G3406" s="1">
        <v>103.54</v>
      </c>
      <c r="H3406" s="2">
        <v>54.8</v>
      </c>
      <c r="I3406" s="2">
        <v>30.6</v>
      </c>
      <c r="J3406" s="2">
        <v>91.7</v>
      </c>
      <c r="K3406" s="2">
        <v>92.5</v>
      </c>
      <c r="L3406">
        <f>SUMIFS(US!B:B,US!$D:$D,YEAR(daily!$A3406),US!$E:$E,MONTH(daily!$A3406))</f>
        <v>12866</v>
      </c>
      <c r="M3406">
        <f>SUMIFS(US!C:C,US!$D:$D,YEAR(daily!$A3406),US!$E:$E,MONTH(daily!$A3406))</f>
        <v>19252</v>
      </c>
      <c r="N3406">
        <f>SUMIFS(COT!E:E,COT!$A:$A,YEAR(daily!$A3406),COT!$B:$B,WEEKNUM(daily!$A3406))</f>
        <v>1901643</v>
      </c>
      <c r="O3406">
        <f>SUMIFS(COT!F:F,COT!$A:$A,YEAR(daily!$A3406),COT!$B:$B,WEEKNUM(daily!$A3406))</f>
        <v>460222</v>
      </c>
      <c r="P3406">
        <f>SUMIFS(COT!G:G,COT!$A:$A,YEAR(daily!$A3406),COT!$B:$B,WEEKNUM(daily!$A3406))</f>
        <v>125397</v>
      </c>
      <c r="Q3406">
        <f>SUMIFS(COT!H:H,COT!$A:$A,YEAR(daily!$A3406),COT!$B:$B,WEEKNUM(daily!$A3406))</f>
        <v>655987</v>
      </c>
      <c r="R3406">
        <f>SUMIFS(COT!I:I,COT!$A:$A,YEAR(daily!$A3406),COT!$B:$B,WEEKNUM(daily!$A3406))</f>
        <v>684577</v>
      </c>
      <c r="S3406">
        <f>SUMIFS(COT!J:J,COT!$A:$A,YEAR(daily!$A3406),COT!$B:$B,WEEKNUM(daily!$A3406))</f>
        <v>1039453</v>
      </c>
      <c r="T3406">
        <f>SUMIFS(COT!K:K,COT!$A:$A,YEAR(daily!$A3406),COT!$B:$B,WEEKNUM(daily!$A3406))</f>
        <v>100857</v>
      </c>
      <c r="U3406">
        <f>SUMIFS(COT!L:L,COT!$A:$A,YEAR(daily!$A3406),COT!$B:$B,WEEKNUM(daily!$A3406))</f>
        <v>80806</v>
      </c>
      <c r="V3406">
        <f>SUMIFS(COT!M:M,COT!$A:$A,YEAR(daily!$A3406),COT!$B:$B,WEEKNUM(daily!$A3406))</f>
        <v>144</v>
      </c>
      <c r="W3406">
        <f>SUMIFS(COT!N:N,COT!$A:$A,YEAR(daily!$A3406),COT!$B:$B,WEEKNUM(daily!$A3406))</f>
        <v>68</v>
      </c>
      <c r="X3406">
        <f>SUMIFS(COT!O:O,COT!$A:$A,YEAR(daily!$A3406),COT!$B:$B,WEEKNUM(daily!$A3406))</f>
        <v>154</v>
      </c>
      <c r="Y3406">
        <f>SUMIFS(COT!P:P,COT!$A:$A,YEAR(daily!$A3406),COT!$B:$B,WEEKNUM(daily!$A3406))</f>
        <v>96</v>
      </c>
      <c r="Z3406">
        <f>SUMIFS(COT!Q:Q,COT!$A:$A,YEAR(daily!$A3406),COT!$B:$B,WEEKNUM(daily!$A3406))</f>
        <v>112</v>
      </c>
      <c r="AA3406">
        <f>SUMIFS(Saudi!B:B,Saudi!$A:$A,YEAR(daily!$A3406))</f>
        <v>1156.3610000000001</v>
      </c>
      <c r="AB3406">
        <f>SUMIFS(Saudi!C:C,Saudi!$A:$A,YEAR(daily!$A3406))</f>
        <v>994.73400000000004</v>
      </c>
      <c r="AC3406">
        <f>SUMIFS(Saudi!F:F,Saudi!$A:$A,YEAR(daily!$A3406))</f>
        <v>4270920</v>
      </c>
      <c r="AD3406">
        <f>SUMIFS(Saudi!G:G,Saudi!$A:$A,YEAR(daily!$A3406))</f>
        <v>97.968799186701915</v>
      </c>
      <c r="AE3406">
        <f>SUMIFS(Saudi!H:H,Saudi!$A:$A,YEAR(daily!$A3406))</f>
        <v>418416903.82246894</v>
      </c>
      <c r="AF3406" s="5">
        <f t="shared" si="148"/>
        <v>9</v>
      </c>
      <c r="AG3406" s="5">
        <f t="shared" si="149"/>
        <v>2013</v>
      </c>
    </row>
    <row r="3407" spans="1:33">
      <c r="A3407" s="3">
        <v>41529</v>
      </c>
      <c r="B3407" s="1">
        <v>194768</v>
      </c>
      <c r="C3407" s="1">
        <v>250876</v>
      </c>
      <c r="D3407" s="1">
        <v>82730</v>
      </c>
      <c r="E3407" s="1">
        <v>108.6</v>
      </c>
      <c r="F3407" s="1">
        <v>106.14</v>
      </c>
      <c r="G3407" s="1">
        <v>104.54</v>
      </c>
      <c r="H3407" s="2">
        <v>54.8</v>
      </c>
      <c r="I3407" s="2">
        <v>30.6</v>
      </c>
      <c r="J3407" s="2">
        <v>91.7</v>
      </c>
      <c r="K3407" s="2">
        <v>92.5</v>
      </c>
      <c r="L3407">
        <f>SUMIFS(US!B:B,US!$D:$D,YEAR(daily!$A3407),US!$E:$E,MONTH(daily!$A3407))</f>
        <v>12866</v>
      </c>
      <c r="M3407">
        <f>SUMIFS(US!C:C,US!$D:$D,YEAR(daily!$A3407),US!$E:$E,MONTH(daily!$A3407))</f>
        <v>19252</v>
      </c>
      <c r="N3407">
        <f>SUMIFS(COT!E:E,COT!$A:$A,YEAR(daily!$A3407),COT!$B:$B,WEEKNUM(daily!$A3407))</f>
        <v>1901643</v>
      </c>
      <c r="O3407">
        <f>SUMIFS(COT!F:F,COT!$A:$A,YEAR(daily!$A3407),COT!$B:$B,WEEKNUM(daily!$A3407))</f>
        <v>460222</v>
      </c>
      <c r="P3407">
        <f>SUMIFS(COT!G:G,COT!$A:$A,YEAR(daily!$A3407),COT!$B:$B,WEEKNUM(daily!$A3407))</f>
        <v>125397</v>
      </c>
      <c r="Q3407">
        <f>SUMIFS(COT!H:H,COT!$A:$A,YEAR(daily!$A3407),COT!$B:$B,WEEKNUM(daily!$A3407))</f>
        <v>655987</v>
      </c>
      <c r="R3407">
        <f>SUMIFS(COT!I:I,COT!$A:$A,YEAR(daily!$A3407),COT!$B:$B,WEEKNUM(daily!$A3407))</f>
        <v>684577</v>
      </c>
      <c r="S3407">
        <f>SUMIFS(COT!J:J,COT!$A:$A,YEAR(daily!$A3407),COT!$B:$B,WEEKNUM(daily!$A3407))</f>
        <v>1039453</v>
      </c>
      <c r="T3407">
        <f>SUMIFS(COT!K:K,COT!$A:$A,YEAR(daily!$A3407),COT!$B:$B,WEEKNUM(daily!$A3407))</f>
        <v>100857</v>
      </c>
      <c r="U3407">
        <f>SUMIFS(COT!L:L,COT!$A:$A,YEAR(daily!$A3407),COT!$B:$B,WEEKNUM(daily!$A3407))</f>
        <v>80806</v>
      </c>
      <c r="V3407">
        <f>SUMIFS(COT!M:M,COT!$A:$A,YEAR(daily!$A3407),COT!$B:$B,WEEKNUM(daily!$A3407))</f>
        <v>144</v>
      </c>
      <c r="W3407">
        <f>SUMIFS(COT!N:N,COT!$A:$A,YEAR(daily!$A3407),COT!$B:$B,WEEKNUM(daily!$A3407))</f>
        <v>68</v>
      </c>
      <c r="X3407">
        <f>SUMIFS(COT!O:O,COT!$A:$A,YEAR(daily!$A3407),COT!$B:$B,WEEKNUM(daily!$A3407))</f>
        <v>154</v>
      </c>
      <c r="Y3407">
        <f>SUMIFS(COT!P:P,COT!$A:$A,YEAR(daily!$A3407),COT!$B:$B,WEEKNUM(daily!$A3407))</f>
        <v>96</v>
      </c>
      <c r="Z3407">
        <f>SUMIFS(COT!Q:Q,COT!$A:$A,YEAR(daily!$A3407),COT!$B:$B,WEEKNUM(daily!$A3407))</f>
        <v>112</v>
      </c>
      <c r="AA3407">
        <f>SUMIFS(Saudi!B:B,Saudi!$A:$A,YEAR(daily!$A3407))</f>
        <v>1156.3610000000001</v>
      </c>
      <c r="AB3407">
        <f>SUMIFS(Saudi!C:C,Saudi!$A:$A,YEAR(daily!$A3407))</f>
        <v>994.73400000000004</v>
      </c>
      <c r="AC3407">
        <f>SUMIFS(Saudi!F:F,Saudi!$A:$A,YEAR(daily!$A3407))</f>
        <v>4270920</v>
      </c>
      <c r="AD3407">
        <f>SUMIFS(Saudi!G:G,Saudi!$A:$A,YEAR(daily!$A3407))</f>
        <v>97.968799186701915</v>
      </c>
      <c r="AE3407">
        <f>SUMIFS(Saudi!H:H,Saudi!$A:$A,YEAR(daily!$A3407))</f>
        <v>418416903.82246894</v>
      </c>
      <c r="AF3407" s="5">
        <f t="shared" si="148"/>
        <v>9</v>
      </c>
      <c r="AG3407" s="5">
        <f t="shared" si="149"/>
        <v>2013</v>
      </c>
    </row>
    <row r="3408" spans="1:33">
      <c r="A3408" s="3">
        <v>41530</v>
      </c>
      <c r="B3408" s="1">
        <v>172960</v>
      </c>
      <c r="C3408" s="1">
        <v>255325</v>
      </c>
      <c r="D3408" s="1">
        <v>84000</v>
      </c>
      <c r="E3408" s="1">
        <v>108.21</v>
      </c>
      <c r="F3408" s="1">
        <v>105.96</v>
      </c>
      <c r="G3408" s="1">
        <v>104.37</v>
      </c>
      <c r="H3408" s="2">
        <v>54.8</v>
      </c>
      <c r="I3408" s="2">
        <v>30.6</v>
      </c>
      <c r="J3408" s="2">
        <v>91.7</v>
      </c>
      <c r="K3408" s="2">
        <v>92.5</v>
      </c>
      <c r="L3408">
        <f>SUMIFS(US!B:B,US!$D:$D,YEAR(daily!$A3408),US!$E:$E,MONTH(daily!$A3408))</f>
        <v>12866</v>
      </c>
      <c r="M3408">
        <f>SUMIFS(US!C:C,US!$D:$D,YEAR(daily!$A3408),US!$E:$E,MONTH(daily!$A3408))</f>
        <v>19252</v>
      </c>
      <c r="N3408">
        <f>SUMIFS(COT!E:E,COT!$A:$A,YEAR(daily!$A3408),COT!$B:$B,WEEKNUM(daily!$A3408))</f>
        <v>1901643</v>
      </c>
      <c r="O3408">
        <f>SUMIFS(COT!F:F,COT!$A:$A,YEAR(daily!$A3408),COT!$B:$B,WEEKNUM(daily!$A3408))</f>
        <v>460222</v>
      </c>
      <c r="P3408">
        <f>SUMIFS(COT!G:G,COT!$A:$A,YEAR(daily!$A3408),COT!$B:$B,WEEKNUM(daily!$A3408))</f>
        <v>125397</v>
      </c>
      <c r="Q3408">
        <f>SUMIFS(COT!H:H,COT!$A:$A,YEAR(daily!$A3408),COT!$B:$B,WEEKNUM(daily!$A3408))</f>
        <v>655987</v>
      </c>
      <c r="R3408">
        <f>SUMIFS(COT!I:I,COT!$A:$A,YEAR(daily!$A3408),COT!$B:$B,WEEKNUM(daily!$A3408))</f>
        <v>684577</v>
      </c>
      <c r="S3408">
        <f>SUMIFS(COT!J:J,COT!$A:$A,YEAR(daily!$A3408),COT!$B:$B,WEEKNUM(daily!$A3408))</f>
        <v>1039453</v>
      </c>
      <c r="T3408">
        <f>SUMIFS(COT!K:K,COT!$A:$A,YEAR(daily!$A3408),COT!$B:$B,WEEKNUM(daily!$A3408))</f>
        <v>100857</v>
      </c>
      <c r="U3408">
        <f>SUMIFS(COT!L:L,COT!$A:$A,YEAR(daily!$A3408),COT!$B:$B,WEEKNUM(daily!$A3408))</f>
        <v>80806</v>
      </c>
      <c r="V3408">
        <f>SUMIFS(COT!M:M,COT!$A:$A,YEAR(daily!$A3408),COT!$B:$B,WEEKNUM(daily!$A3408))</f>
        <v>144</v>
      </c>
      <c r="W3408">
        <f>SUMIFS(COT!N:N,COT!$A:$A,YEAR(daily!$A3408),COT!$B:$B,WEEKNUM(daily!$A3408))</f>
        <v>68</v>
      </c>
      <c r="X3408">
        <f>SUMIFS(COT!O:O,COT!$A:$A,YEAR(daily!$A3408),COT!$B:$B,WEEKNUM(daily!$A3408))</f>
        <v>154</v>
      </c>
      <c r="Y3408">
        <f>SUMIFS(COT!P:P,COT!$A:$A,YEAR(daily!$A3408),COT!$B:$B,WEEKNUM(daily!$A3408))</f>
        <v>96</v>
      </c>
      <c r="Z3408">
        <f>SUMIFS(COT!Q:Q,COT!$A:$A,YEAR(daily!$A3408),COT!$B:$B,WEEKNUM(daily!$A3408))</f>
        <v>112</v>
      </c>
      <c r="AA3408">
        <f>SUMIFS(Saudi!B:B,Saudi!$A:$A,YEAR(daily!$A3408))</f>
        <v>1156.3610000000001</v>
      </c>
      <c r="AB3408">
        <f>SUMIFS(Saudi!C:C,Saudi!$A:$A,YEAR(daily!$A3408))</f>
        <v>994.73400000000004</v>
      </c>
      <c r="AC3408">
        <f>SUMIFS(Saudi!F:F,Saudi!$A:$A,YEAR(daily!$A3408))</f>
        <v>4270920</v>
      </c>
      <c r="AD3408">
        <f>SUMIFS(Saudi!G:G,Saudi!$A:$A,YEAR(daily!$A3408))</f>
        <v>97.968799186701915</v>
      </c>
      <c r="AE3408">
        <f>SUMIFS(Saudi!H:H,Saudi!$A:$A,YEAR(daily!$A3408))</f>
        <v>418416903.82246894</v>
      </c>
      <c r="AF3408" s="5">
        <f t="shared" si="148"/>
        <v>9</v>
      </c>
      <c r="AG3408" s="5">
        <f t="shared" si="149"/>
        <v>2013</v>
      </c>
    </row>
    <row r="3409" spans="1:33">
      <c r="A3409" s="3">
        <v>41533</v>
      </c>
      <c r="B3409" s="1">
        <v>140021</v>
      </c>
      <c r="C3409" s="1">
        <v>258811</v>
      </c>
      <c r="D3409" s="1">
        <v>84212</v>
      </c>
      <c r="E3409" s="1">
        <v>106.59</v>
      </c>
      <c r="F3409" s="1">
        <v>104.82</v>
      </c>
      <c r="G3409" s="1">
        <v>103.35</v>
      </c>
      <c r="H3409" s="2">
        <v>54.8</v>
      </c>
      <c r="I3409" s="2">
        <v>30.6</v>
      </c>
      <c r="J3409" s="2">
        <v>91.7</v>
      </c>
      <c r="K3409" s="2">
        <v>92.5</v>
      </c>
      <c r="L3409">
        <f>SUMIFS(US!B:B,US!$D:$D,YEAR(daily!$A3409),US!$E:$E,MONTH(daily!$A3409))</f>
        <v>12866</v>
      </c>
      <c r="M3409">
        <f>SUMIFS(US!C:C,US!$D:$D,YEAR(daily!$A3409),US!$E:$E,MONTH(daily!$A3409))</f>
        <v>19252</v>
      </c>
      <c r="N3409">
        <f>SUMIFS(COT!E:E,COT!$A:$A,YEAR(daily!$A3409),COT!$B:$B,WEEKNUM(daily!$A3409))</f>
        <v>1926402</v>
      </c>
      <c r="O3409">
        <f>SUMIFS(COT!F:F,COT!$A:$A,YEAR(daily!$A3409),COT!$B:$B,WEEKNUM(daily!$A3409))</f>
        <v>448359</v>
      </c>
      <c r="P3409">
        <f>SUMIFS(COT!G:G,COT!$A:$A,YEAR(daily!$A3409),COT!$B:$B,WEEKNUM(daily!$A3409))</f>
        <v>121528</v>
      </c>
      <c r="Q3409">
        <f>SUMIFS(COT!H:H,COT!$A:$A,YEAR(daily!$A3409),COT!$B:$B,WEEKNUM(daily!$A3409))</f>
        <v>666834</v>
      </c>
      <c r="R3409">
        <f>SUMIFS(COT!I:I,COT!$A:$A,YEAR(daily!$A3409),COT!$B:$B,WEEKNUM(daily!$A3409))</f>
        <v>710214</v>
      </c>
      <c r="S3409">
        <f>SUMIFS(COT!J:J,COT!$A:$A,YEAR(daily!$A3409),COT!$B:$B,WEEKNUM(daily!$A3409))</f>
        <v>1054191</v>
      </c>
      <c r="T3409">
        <f>SUMIFS(COT!K:K,COT!$A:$A,YEAR(daily!$A3409),COT!$B:$B,WEEKNUM(daily!$A3409))</f>
        <v>100995</v>
      </c>
      <c r="U3409">
        <f>SUMIFS(COT!L:L,COT!$A:$A,YEAR(daily!$A3409),COT!$B:$B,WEEKNUM(daily!$A3409))</f>
        <v>83849</v>
      </c>
      <c r="V3409">
        <f>SUMIFS(COT!M:M,COT!$A:$A,YEAR(daily!$A3409),COT!$B:$B,WEEKNUM(daily!$A3409))</f>
        <v>139</v>
      </c>
      <c r="W3409">
        <f>SUMIFS(COT!N:N,COT!$A:$A,YEAR(daily!$A3409),COT!$B:$B,WEEKNUM(daily!$A3409))</f>
        <v>71</v>
      </c>
      <c r="X3409">
        <f>SUMIFS(COT!O:O,COT!$A:$A,YEAR(daily!$A3409),COT!$B:$B,WEEKNUM(daily!$A3409))</f>
        <v>159</v>
      </c>
      <c r="Y3409">
        <f>SUMIFS(COT!P:P,COT!$A:$A,YEAR(daily!$A3409),COT!$B:$B,WEEKNUM(daily!$A3409))</f>
        <v>98</v>
      </c>
      <c r="Z3409">
        <f>SUMIFS(COT!Q:Q,COT!$A:$A,YEAR(daily!$A3409),COT!$B:$B,WEEKNUM(daily!$A3409))</f>
        <v>111</v>
      </c>
      <c r="AA3409">
        <f>SUMIFS(Saudi!B:B,Saudi!$A:$A,YEAR(daily!$A3409))</f>
        <v>1156.3610000000001</v>
      </c>
      <c r="AB3409">
        <f>SUMIFS(Saudi!C:C,Saudi!$A:$A,YEAR(daily!$A3409))</f>
        <v>994.73400000000004</v>
      </c>
      <c r="AC3409">
        <f>SUMIFS(Saudi!F:F,Saudi!$A:$A,YEAR(daily!$A3409))</f>
        <v>4270920</v>
      </c>
      <c r="AD3409">
        <f>SUMIFS(Saudi!G:G,Saudi!$A:$A,YEAR(daily!$A3409))</f>
        <v>97.968799186701915</v>
      </c>
      <c r="AE3409">
        <f>SUMIFS(Saudi!H:H,Saudi!$A:$A,YEAR(daily!$A3409))</f>
        <v>418416903.82246894</v>
      </c>
      <c r="AF3409" s="5">
        <f t="shared" si="148"/>
        <v>9</v>
      </c>
      <c r="AG3409" s="5">
        <f t="shared" si="149"/>
        <v>2013</v>
      </c>
    </row>
    <row r="3410" spans="1:33">
      <c r="A3410" s="3">
        <v>41534</v>
      </c>
      <c r="B3410" s="1">
        <v>94447</v>
      </c>
      <c r="C3410" s="1">
        <v>267256</v>
      </c>
      <c r="D3410" s="1">
        <v>83571</v>
      </c>
      <c r="E3410" s="1">
        <v>105.42</v>
      </c>
      <c r="F3410" s="1">
        <v>103.46</v>
      </c>
      <c r="G3410" s="1">
        <v>101.99</v>
      </c>
      <c r="H3410" s="2">
        <v>54.8</v>
      </c>
      <c r="I3410" s="2">
        <v>30.6</v>
      </c>
      <c r="J3410" s="2">
        <v>91.7</v>
      </c>
      <c r="K3410" s="2">
        <v>92.5</v>
      </c>
      <c r="L3410">
        <f>SUMIFS(US!B:B,US!$D:$D,YEAR(daily!$A3410),US!$E:$E,MONTH(daily!$A3410))</f>
        <v>12866</v>
      </c>
      <c r="M3410">
        <f>SUMIFS(US!C:C,US!$D:$D,YEAR(daily!$A3410),US!$E:$E,MONTH(daily!$A3410))</f>
        <v>19252</v>
      </c>
      <c r="N3410">
        <f>SUMIFS(COT!E:E,COT!$A:$A,YEAR(daily!$A3410),COT!$B:$B,WEEKNUM(daily!$A3410))</f>
        <v>1926402</v>
      </c>
      <c r="O3410">
        <f>SUMIFS(COT!F:F,COT!$A:$A,YEAR(daily!$A3410),COT!$B:$B,WEEKNUM(daily!$A3410))</f>
        <v>448359</v>
      </c>
      <c r="P3410">
        <f>SUMIFS(COT!G:G,COT!$A:$A,YEAR(daily!$A3410),COT!$B:$B,WEEKNUM(daily!$A3410))</f>
        <v>121528</v>
      </c>
      <c r="Q3410">
        <f>SUMIFS(COT!H:H,COT!$A:$A,YEAR(daily!$A3410),COT!$B:$B,WEEKNUM(daily!$A3410))</f>
        <v>666834</v>
      </c>
      <c r="R3410">
        <f>SUMIFS(COT!I:I,COT!$A:$A,YEAR(daily!$A3410),COT!$B:$B,WEEKNUM(daily!$A3410))</f>
        <v>710214</v>
      </c>
      <c r="S3410">
        <f>SUMIFS(COT!J:J,COT!$A:$A,YEAR(daily!$A3410),COT!$B:$B,WEEKNUM(daily!$A3410))</f>
        <v>1054191</v>
      </c>
      <c r="T3410">
        <f>SUMIFS(COT!K:K,COT!$A:$A,YEAR(daily!$A3410),COT!$B:$B,WEEKNUM(daily!$A3410))</f>
        <v>100995</v>
      </c>
      <c r="U3410">
        <f>SUMIFS(COT!L:L,COT!$A:$A,YEAR(daily!$A3410),COT!$B:$B,WEEKNUM(daily!$A3410))</f>
        <v>83849</v>
      </c>
      <c r="V3410">
        <f>SUMIFS(COT!M:M,COT!$A:$A,YEAR(daily!$A3410),COT!$B:$B,WEEKNUM(daily!$A3410))</f>
        <v>139</v>
      </c>
      <c r="W3410">
        <f>SUMIFS(COT!N:N,COT!$A:$A,YEAR(daily!$A3410),COT!$B:$B,WEEKNUM(daily!$A3410))</f>
        <v>71</v>
      </c>
      <c r="X3410">
        <f>SUMIFS(COT!O:O,COT!$A:$A,YEAR(daily!$A3410),COT!$B:$B,WEEKNUM(daily!$A3410))</f>
        <v>159</v>
      </c>
      <c r="Y3410">
        <f>SUMIFS(COT!P:P,COT!$A:$A,YEAR(daily!$A3410),COT!$B:$B,WEEKNUM(daily!$A3410))</f>
        <v>98</v>
      </c>
      <c r="Z3410">
        <f>SUMIFS(COT!Q:Q,COT!$A:$A,YEAR(daily!$A3410),COT!$B:$B,WEEKNUM(daily!$A3410))</f>
        <v>111</v>
      </c>
      <c r="AA3410">
        <f>SUMIFS(Saudi!B:B,Saudi!$A:$A,YEAR(daily!$A3410))</f>
        <v>1156.3610000000001</v>
      </c>
      <c r="AB3410">
        <f>SUMIFS(Saudi!C:C,Saudi!$A:$A,YEAR(daily!$A3410))</f>
        <v>994.73400000000004</v>
      </c>
      <c r="AC3410">
        <f>SUMIFS(Saudi!F:F,Saudi!$A:$A,YEAR(daily!$A3410))</f>
        <v>4270920</v>
      </c>
      <c r="AD3410">
        <f>SUMIFS(Saudi!G:G,Saudi!$A:$A,YEAR(daily!$A3410))</f>
        <v>97.968799186701915</v>
      </c>
      <c r="AE3410">
        <f>SUMIFS(Saudi!H:H,Saudi!$A:$A,YEAR(daily!$A3410))</f>
        <v>418416903.82246894</v>
      </c>
      <c r="AF3410" s="5">
        <f t="shared" si="148"/>
        <v>9</v>
      </c>
      <c r="AG3410" s="5">
        <f t="shared" si="149"/>
        <v>2013</v>
      </c>
    </row>
    <row r="3411" spans="1:33">
      <c r="A3411" s="3">
        <v>41535</v>
      </c>
      <c r="B3411" s="1">
        <v>76645</v>
      </c>
      <c r="C3411" s="1">
        <v>268890</v>
      </c>
      <c r="D3411" s="1">
        <v>87740</v>
      </c>
      <c r="E3411" s="1">
        <v>108.07</v>
      </c>
      <c r="F3411" s="1">
        <v>105.88</v>
      </c>
      <c r="G3411" s="1">
        <v>104.43</v>
      </c>
      <c r="H3411" s="2">
        <v>54.8</v>
      </c>
      <c r="I3411" s="2">
        <v>30.6</v>
      </c>
      <c r="J3411" s="2">
        <v>91.7</v>
      </c>
      <c r="K3411" s="2">
        <v>92.5</v>
      </c>
      <c r="L3411">
        <f>SUMIFS(US!B:B,US!$D:$D,YEAR(daily!$A3411),US!$E:$E,MONTH(daily!$A3411))</f>
        <v>12866</v>
      </c>
      <c r="M3411">
        <f>SUMIFS(US!C:C,US!$D:$D,YEAR(daily!$A3411),US!$E:$E,MONTH(daily!$A3411))</f>
        <v>19252</v>
      </c>
      <c r="N3411">
        <f>SUMIFS(COT!E:E,COT!$A:$A,YEAR(daily!$A3411),COT!$B:$B,WEEKNUM(daily!$A3411))</f>
        <v>1926402</v>
      </c>
      <c r="O3411">
        <f>SUMIFS(COT!F:F,COT!$A:$A,YEAR(daily!$A3411),COT!$B:$B,WEEKNUM(daily!$A3411))</f>
        <v>448359</v>
      </c>
      <c r="P3411">
        <f>SUMIFS(COT!G:G,COT!$A:$A,YEAR(daily!$A3411),COT!$B:$B,WEEKNUM(daily!$A3411))</f>
        <v>121528</v>
      </c>
      <c r="Q3411">
        <f>SUMIFS(COT!H:H,COT!$A:$A,YEAR(daily!$A3411),COT!$B:$B,WEEKNUM(daily!$A3411))</f>
        <v>666834</v>
      </c>
      <c r="R3411">
        <f>SUMIFS(COT!I:I,COT!$A:$A,YEAR(daily!$A3411),COT!$B:$B,WEEKNUM(daily!$A3411))</f>
        <v>710214</v>
      </c>
      <c r="S3411">
        <f>SUMIFS(COT!J:J,COT!$A:$A,YEAR(daily!$A3411),COT!$B:$B,WEEKNUM(daily!$A3411))</f>
        <v>1054191</v>
      </c>
      <c r="T3411">
        <f>SUMIFS(COT!K:K,COT!$A:$A,YEAR(daily!$A3411),COT!$B:$B,WEEKNUM(daily!$A3411))</f>
        <v>100995</v>
      </c>
      <c r="U3411">
        <f>SUMIFS(COT!L:L,COT!$A:$A,YEAR(daily!$A3411),COT!$B:$B,WEEKNUM(daily!$A3411))</f>
        <v>83849</v>
      </c>
      <c r="V3411">
        <f>SUMIFS(COT!M:M,COT!$A:$A,YEAR(daily!$A3411),COT!$B:$B,WEEKNUM(daily!$A3411))</f>
        <v>139</v>
      </c>
      <c r="W3411">
        <f>SUMIFS(COT!N:N,COT!$A:$A,YEAR(daily!$A3411),COT!$B:$B,WEEKNUM(daily!$A3411))</f>
        <v>71</v>
      </c>
      <c r="X3411">
        <f>SUMIFS(COT!O:O,COT!$A:$A,YEAR(daily!$A3411),COT!$B:$B,WEEKNUM(daily!$A3411))</f>
        <v>159</v>
      </c>
      <c r="Y3411">
        <f>SUMIFS(COT!P:P,COT!$A:$A,YEAR(daily!$A3411),COT!$B:$B,WEEKNUM(daily!$A3411))</f>
        <v>98</v>
      </c>
      <c r="Z3411">
        <f>SUMIFS(COT!Q:Q,COT!$A:$A,YEAR(daily!$A3411),COT!$B:$B,WEEKNUM(daily!$A3411))</f>
        <v>111</v>
      </c>
      <c r="AA3411">
        <f>SUMIFS(Saudi!B:B,Saudi!$A:$A,YEAR(daily!$A3411))</f>
        <v>1156.3610000000001</v>
      </c>
      <c r="AB3411">
        <f>SUMIFS(Saudi!C:C,Saudi!$A:$A,YEAR(daily!$A3411))</f>
        <v>994.73400000000004</v>
      </c>
      <c r="AC3411">
        <f>SUMIFS(Saudi!F:F,Saudi!$A:$A,YEAR(daily!$A3411))</f>
        <v>4270920</v>
      </c>
      <c r="AD3411">
        <f>SUMIFS(Saudi!G:G,Saudi!$A:$A,YEAR(daily!$A3411))</f>
        <v>97.968799186701915</v>
      </c>
      <c r="AE3411">
        <f>SUMIFS(Saudi!H:H,Saudi!$A:$A,YEAR(daily!$A3411))</f>
        <v>418416903.82246894</v>
      </c>
      <c r="AF3411" s="5">
        <f t="shared" si="148"/>
        <v>9</v>
      </c>
      <c r="AG3411" s="5">
        <f t="shared" si="149"/>
        <v>2013</v>
      </c>
    </row>
    <row r="3412" spans="1:33">
      <c r="A3412" s="3">
        <v>41536</v>
      </c>
      <c r="B3412" s="1">
        <v>29351</v>
      </c>
      <c r="C3412" s="1">
        <v>276745</v>
      </c>
      <c r="D3412" s="1">
        <v>87866</v>
      </c>
      <c r="E3412" s="1">
        <v>106.39</v>
      </c>
      <c r="F3412" s="1">
        <v>104.52</v>
      </c>
      <c r="G3412" s="1">
        <v>103.11</v>
      </c>
      <c r="H3412" s="2">
        <v>54.8</v>
      </c>
      <c r="I3412" s="2">
        <v>30.6</v>
      </c>
      <c r="J3412" s="2">
        <v>91.7</v>
      </c>
      <c r="K3412" s="2">
        <v>92.5</v>
      </c>
      <c r="L3412">
        <f>SUMIFS(US!B:B,US!$D:$D,YEAR(daily!$A3412),US!$E:$E,MONTH(daily!$A3412))</f>
        <v>12866</v>
      </c>
      <c r="M3412">
        <f>SUMIFS(US!C:C,US!$D:$D,YEAR(daily!$A3412),US!$E:$E,MONTH(daily!$A3412))</f>
        <v>19252</v>
      </c>
      <c r="N3412">
        <f>SUMIFS(COT!E:E,COT!$A:$A,YEAR(daily!$A3412),COT!$B:$B,WEEKNUM(daily!$A3412))</f>
        <v>1926402</v>
      </c>
      <c r="O3412">
        <f>SUMIFS(COT!F:F,COT!$A:$A,YEAR(daily!$A3412),COT!$B:$B,WEEKNUM(daily!$A3412))</f>
        <v>448359</v>
      </c>
      <c r="P3412">
        <f>SUMIFS(COT!G:G,COT!$A:$A,YEAR(daily!$A3412),COT!$B:$B,WEEKNUM(daily!$A3412))</f>
        <v>121528</v>
      </c>
      <c r="Q3412">
        <f>SUMIFS(COT!H:H,COT!$A:$A,YEAR(daily!$A3412),COT!$B:$B,WEEKNUM(daily!$A3412))</f>
        <v>666834</v>
      </c>
      <c r="R3412">
        <f>SUMIFS(COT!I:I,COT!$A:$A,YEAR(daily!$A3412),COT!$B:$B,WEEKNUM(daily!$A3412))</f>
        <v>710214</v>
      </c>
      <c r="S3412">
        <f>SUMIFS(COT!J:J,COT!$A:$A,YEAR(daily!$A3412),COT!$B:$B,WEEKNUM(daily!$A3412))</f>
        <v>1054191</v>
      </c>
      <c r="T3412">
        <f>SUMIFS(COT!K:K,COT!$A:$A,YEAR(daily!$A3412),COT!$B:$B,WEEKNUM(daily!$A3412))</f>
        <v>100995</v>
      </c>
      <c r="U3412">
        <f>SUMIFS(COT!L:L,COT!$A:$A,YEAR(daily!$A3412),COT!$B:$B,WEEKNUM(daily!$A3412))</f>
        <v>83849</v>
      </c>
      <c r="V3412">
        <f>SUMIFS(COT!M:M,COT!$A:$A,YEAR(daily!$A3412),COT!$B:$B,WEEKNUM(daily!$A3412))</f>
        <v>139</v>
      </c>
      <c r="W3412">
        <f>SUMIFS(COT!N:N,COT!$A:$A,YEAR(daily!$A3412),COT!$B:$B,WEEKNUM(daily!$A3412))</f>
        <v>71</v>
      </c>
      <c r="X3412">
        <f>SUMIFS(COT!O:O,COT!$A:$A,YEAR(daily!$A3412),COT!$B:$B,WEEKNUM(daily!$A3412))</f>
        <v>159</v>
      </c>
      <c r="Y3412">
        <f>SUMIFS(COT!P:P,COT!$A:$A,YEAR(daily!$A3412),COT!$B:$B,WEEKNUM(daily!$A3412))</f>
        <v>98</v>
      </c>
      <c r="Z3412">
        <f>SUMIFS(COT!Q:Q,COT!$A:$A,YEAR(daily!$A3412),COT!$B:$B,WEEKNUM(daily!$A3412))</f>
        <v>111</v>
      </c>
      <c r="AA3412">
        <f>SUMIFS(Saudi!B:B,Saudi!$A:$A,YEAR(daily!$A3412))</f>
        <v>1156.3610000000001</v>
      </c>
      <c r="AB3412">
        <f>SUMIFS(Saudi!C:C,Saudi!$A:$A,YEAR(daily!$A3412))</f>
        <v>994.73400000000004</v>
      </c>
      <c r="AC3412">
        <f>SUMIFS(Saudi!F:F,Saudi!$A:$A,YEAR(daily!$A3412))</f>
        <v>4270920</v>
      </c>
      <c r="AD3412">
        <f>SUMIFS(Saudi!G:G,Saudi!$A:$A,YEAR(daily!$A3412))</f>
        <v>97.968799186701915</v>
      </c>
      <c r="AE3412">
        <f>SUMIFS(Saudi!H:H,Saudi!$A:$A,YEAR(daily!$A3412))</f>
        <v>418416903.82246894</v>
      </c>
      <c r="AF3412" s="5">
        <f t="shared" si="148"/>
        <v>9</v>
      </c>
      <c r="AG3412" s="5">
        <f t="shared" si="149"/>
        <v>2013</v>
      </c>
    </row>
    <row r="3413" spans="1:33">
      <c r="A3413" s="3">
        <v>41537</v>
      </c>
      <c r="B3413" s="1">
        <v>2339</v>
      </c>
      <c r="C3413" s="1">
        <v>279585</v>
      </c>
      <c r="D3413" s="1">
        <v>90576</v>
      </c>
      <c r="E3413" s="1">
        <v>104.67</v>
      </c>
      <c r="F3413" s="1">
        <v>103.71</v>
      </c>
      <c r="G3413" s="1">
        <v>102.49</v>
      </c>
      <c r="H3413" s="2">
        <v>54.8</v>
      </c>
      <c r="I3413" s="2">
        <v>30.6</v>
      </c>
      <c r="J3413" s="2">
        <v>91.7</v>
      </c>
      <c r="K3413" s="2">
        <v>92.5</v>
      </c>
      <c r="L3413">
        <f>SUMIFS(US!B:B,US!$D:$D,YEAR(daily!$A3413),US!$E:$E,MONTH(daily!$A3413))</f>
        <v>12866</v>
      </c>
      <c r="M3413">
        <f>SUMIFS(US!C:C,US!$D:$D,YEAR(daily!$A3413),US!$E:$E,MONTH(daily!$A3413))</f>
        <v>19252</v>
      </c>
      <c r="N3413">
        <f>SUMIFS(COT!E:E,COT!$A:$A,YEAR(daily!$A3413),COT!$B:$B,WEEKNUM(daily!$A3413))</f>
        <v>1926402</v>
      </c>
      <c r="O3413">
        <f>SUMIFS(COT!F:F,COT!$A:$A,YEAR(daily!$A3413),COT!$B:$B,WEEKNUM(daily!$A3413))</f>
        <v>448359</v>
      </c>
      <c r="P3413">
        <f>SUMIFS(COT!G:G,COT!$A:$A,YEAR(daily!$A3413),COT!$B:$B,WEEKNUM(daily!$A3413))</f>
        <v>121528</v>
      </c>
      <c r="Q3413">
        <f>SUMIFS(COT!H:H,COT!$A:$A,YEAR(daily!$A3413),COT!$B:$B,WEEKNUM(daily!$A3413))</f>
        <v>666834</v>
      </c>
      <c r="R3413">
        <f>SUMIFS(COT!I:I,COT!$A:$A,YEAR(daily!$A3413),COT!$B:$B,WEEKNUM(daily!$A3413))</f>
        <v>710214</v>
      </c>
      <c r="S3413">
        <f>SUMIFS(COT!J:J,COT!$A:$A,YEAR(daily!$A3413),COT!$B:$B,WEEKNUM(daily!$A3413))</f>
        <v>1054191</v>
      </c>
      <c r="T3413">
        <f>SUMIFS(COT!K:K,COT!$A:$A,YEAR(daily!$A3413),COT!$B:$B,WEEKNUM(daily!$A3413))</f>
        <v>100995</v>
      </c>
      <c r="U3413">
        <f>SUMIFS(COT!L:L,COT!$A:$A,YEAR(daily!$A3413),COT!$B:$B,WEEKNUM(daily!$A3413))</f>
        <v>83849</v>
      </c>
      <c r="V3413">
        <f>SUMIFS(COT!M:M,COT!$A:$A,YEAR(daily!$A3413),COT!$B:$B,WEEKNUM(daily!$A3413))</f>
        <v>139</v>
      </c>
      <c r="W3413">
        <f>SUMIFS(COT!N:N,COT!$A:$A,YEAR(daily!$A3413),COT!$B:$B,WEEKNUM(daily!$A3413))</f>
        <v>71</v>
      </c>
      <c r="X3413">
        <f>SUMIFS(COT!O:O,COT!$A:$A,YEAR(daily!$A3413),COT!$B:$B,WEEKNUM(daily!$A3413))</f>
        <v>159</v>
      </c>
      <c r="Y3413">
        <f>SUMIFS(COT!P:P,COT!$A:$A,YEAR(daily!$A3413),COT!$B:$B,WEEKNUM(daily!$A3413))</f>
        <v>98</v>
      </c>
      <c r="Z3413">
        <f>SUMIFS(COT!Q:Q,COT!$A:$A,YEAR(daily!$A3413),COT!$B:$B,WEEKNUM(daily!$A3413))</f>
        <v>111</v>
      </c>
      <c r="AA3413">
        <f>SUMIFS(Saudi!B:B,Saudi!$A:$A,YEAR(daily!$A3413))</f>
        <v>1156.3610000000001</v>
      </c>
      <c r="AB3413">
        <f>SUMIFS(Saudi!C:C,Saudi!$A:$A,YEAR(daily!$A3413))</f>
        <v>994.73400000000004</v>
      </c>
      <c r="AC3413">
        <f>SUMIFS(Saudi!F:F,Saudi!$A:$A,YEAR(daily!$A3413))</f>
        <v>4270920</v>
      </c>
      <c r="AD3413">
        <f>SUMIFS(Saudi!G:G,Saudi!$A:$A,YEAR(daily!$A3413))</f>
        <v>97.968799186701915</v>
      </c>
      <c r="AE3413">
        <f>SUMIFS(Saudi!H:H,Saudi!$A:$A,YEAR(daily!$A3413))</f>
        <v>418416903.82246894</v>
      </c>
      <c r="AF3413" s="5">
        <f t="shared" si="148"/>
        <v>9</v>
      </c>
      <c r="AG3413" s="5">
        <f t="shared" si="149"/>
        <v>2013</v>
      </c>
    </row>
    <row r="3414" spans="1:33">
      <c r="A3414" s="3">
        <v>41540</v>
      </c>
      <c r="B3414" s="1">
        <v>354296</v>
      </c>
      <c r="C3414" s="1">
        <v>89872</v>
      </c>
      <c r="D3414" s="1">
        <v>56019</v>
      </c>
      <c r="E3414" s="1">
        <v>103.59</v>
      </c>
      <c r="F3414" s="1">
        <v>101.62</v>
      </c>
      <c r="G3414" s="1">
        <v>100.52</v>
      </c>
      <c r="H3414" s="2">
        <v>54.8</v>
      </c>
      <c r="I3414" s="2">
        <v>30.6</v>
      </c>
      <c r="J3414" s="2">
        <v>91.7</v>
      </c>
      <c r="K3414" s="2">
        <v>92.5</v>
      </c>
      <c r="L3414">
        <f>SUMIFS(US!B:B,US!$D:$D,YEAR(daily!$A3414),US!$E:$E,MONTH(daily!$A3414))</f>
        <v>12866</v>
      </c>
      <c r="M3414">
        <f>SUMIFS(US!C:C,US!$D:$D,YEAR(daily!$A3414),US!$E:$E,MONTH(daily!$A3414))</f>
        <v>19252</v>
      </c>
      <c r="N3414">
        <f>SUMIFS(COT!E:E,COT!$A:$A,YEAR(daily!$A3414),COT!$B:$B,WEEKNUM(daily!$A3414))</f>
        <v>1881081</v>
      </c>
      <c r="O3414">
        <f>SUMIFS(COT!F:F,COT!$A:$A,YEAR(daily!$A3414),COT!$B:$B,WEEKNUM(daily!$A3414))</f>
        <v>431586</v>
      </c>
      <c r="P3414">
        <f>SUMIFS(COT!G:G,COT!$A:$A,YEAR(daily!$A3414),COT!$B:$B,WEEKNUM(daily!$A3414))</f>
        <v>110828</v>
      </c>
      <c r="Q3414">
        <f>SUMIFS(COT!H:H,COT!$A:$A,YEAR(daily!$A3414),COT!$B:$B,WEEKNUM(daily!$A3414))</f>
        <v>636271</v>
      </c>
      <c r="R3414">
        <f>SUMIFS(COT!I:I,COT!$A:$A,YEAR(daily!$A3414),COT!$B:$B,WEEKNUM(daily!$A3414))</f>
        <v>718257</v>
      </c>
      <c r="S3414">
        <f>SUMIFS(COT!J:J,COT!$A:$A,YEAR(daily!$A3414),COT!$B:$B,WEEKNUM(daily!$A3414))</f>
        <v>1058400</v>
      </c>
      <c r="T3414">
        <f>SUMIFS(COT!K:K,COT!$A:$A,YEAR(daily!$A3414),COT!$B:$B,WEEKNUM(daily!$A3414))</f>
        <v>94967</v>
      </c>
      <c r="U3414">
        <f>SUMIFS(COT!L:L,COT!$A:$A,YEAR(daily!$A3414),COT!$B:$B,WEEKNUM(daily!$A3414))</f>
        <v>75582</v>
      </c>
      <c r="V3414">
        <f>SUMIFS(COT!M:M,COT!$A:$A,YEAR(daily!$A3414),COT!$B:$B,WEEKNUM(daily!$A3414))</f>
        <v>137</v>
      </c>
      <c r="W3414">
        <f>SUMIFS(COT!N:N,COT!$A:$A,YEAR(daily!$A3414),COT!$B:$B,WEEKNUM(daily!$A3414))</f>
        <v>68</v>
      </c>
      <c r="X3414">
        <f>SUMIFS(COT!O:O,COT!$A:$A,YEAR(daily!$A3414),COT!$B:$B,WEEKNUM(daily!$A3414))</f>
        <v>151</v>
      </c>
      <c r="Y3414">
        <f>SUMIFS(COT!P:P,COT!$A:$A,YEAR(daily!$A3414),COT!$B:$B,WEEKNUM(daily!$A3414))</f>
        <v>95</v>
      </c>
      <c r="Z3414">
        <f>SUMIFS(COT!Q:Q,COT!$A:$A,YEAR(daily!$A3414),COT!$B:$B,WEEKNUM(daily!$A3414))</f>
        <v>112</v>
      </c>
      <c r="AA3414">
        <f>SUMIFS(Saudi!B:B,Saudi!$A:$A,YEAR(daily!$A3414))</f>
        <v>1156.3610000000001</v>
      </c>
      <c r="AB3414">
        <f>SUMIFS(Saudi!C:C,Saudi!$A:$A,YEAR(daily!$A3414))</f>
        <v>994.73400000000004</v>
      </c>
      <c r="AC3414">
        <f>SUMIFS(Saudi!F:F,Saudi!$A:$A,YEAR(daily!$A3414))</f>
        <v>4270920</v>
      </c>
      <c r="AD3414">
        <f>SUMIFS(Saudi!G:G,Saudi!$A:$A,YEAR(daily!$A3414))</f>
        <v>97.968799186701915</v>
      </c>
      <c r="AE3414">
        <f>SUMIFS(Saudi!H:H,Saudi!$A:$A,YEAR(daily!$A3414))</f>
        <v>418416903.82246894</v>
      </c>
      <c r="AF3414" s="5">
        <f t="shared" si="148"/>
        <v>9</v>
      </c>
      <c r="AG3414" s="5">
        <f t="shared" si="149"/>
        <v>2013</v>
      </c>
    </row>
    <row r="3415" spans="1:33">
      <c r="A3415" s="3">
        <v>41541</v>
      </c>
      <c r="B3415" s="1">
        <v>341154</v>
      </c>
      <c r="C3415" s="1">
        <v>92850</v>
      </c>
      <c r="D3415" s="1">
        <v>58202</v>
      </c>
      <c r="E3415" s="1">
        <v>103.13</v>
      </c>
      <c r="F3415" s="1">
        <v>101.51</v>
      </c>
      <c r="G3415" s="1">
        <v>100.41</v>
      </c>
      <c r="H3415" s="2">
        <v>54.8</v>
      </c>
      <c r="I3415" s="2">
        <v>30.6</v>
      </c>
      <c r="J3415" s="2">
        <v>91.7</v>
      </c>
      <c r="K3415" s="2">
        <v>92.5</v>
      </c>
      <c r="L3415">
        <f>SUMIFS(US!B:B,US!$D:$D,YEAR(daily!$A3415),US!$E:$E,MONTH(daily!$A3415))</f>
        <v>12866</v>
      </c>
      <c r="M3415">
        <f>SUMIFS(US!C:C,US!$D:$D,YEAR(daily!$A3415),US!$E:$E,MONTH(daily!$A3415))</f>
        <v>19252</v>
      </c>
      <c r="N3415">
        <f>SUMIFS(COT!E:E,COT!$A:$A,YEAR(daily!$A3415),COT!$B:$B,WEEKNUM(daily!$A3415))</f>
        <v>1881081</v>
      </c>
      <c r="O3415">
        <f>SUMIFS(COT!F:F,COT!$A:$A,YEAR(daily!$A3415),COT!$B:$B,WEEKNUM(daily!$A3415))</f>
        <v>431586</v>
      </c>
      <c r="P3415">
        <f>SUMIFS(COT!G:G,COT!$A:$A,YEAR(daily!$A3415),COT!$B:$B,WEEKNUM(daily!$A3415))</f>
        <v>110828</v>
      </c>
      <c r="Q3415">
        <f>SUMIFS(COT!H:H,COT!$A:$A,YEAR(daily!$A3415),COT!$B:$B,WEEKNUM(daily!$A3415))</f>
        <v>636271</v>
      </c>
      <c r="R3415">
        <f>SUMIFS(COT!I:I,COT!$A:$A,YEAR(daily!$A3415),COT!$B:$B,WEEKNUM(daily!$A3415))</f>
        <v>718257</v>
      </c>
      <c r="S3415">
        <f>SUMIFS(COT!J:J,COT!$A:$A,YEAR(daily!$A3415),COT!$B:$B,WEEKNUM(daily!$A3415))</f>
        <v>1058400</v>
      </c>
      <c r="T3415">
        <f>SUMIFS(COT!K:K,COT!$A:$A,YEAR(daily!$A3415),COT!$B:$B,WEEKNUM(daily!$A3415))</f>
        <v>94967</v>
      </c>
      <c r="U3415">
        <f>SUMIFS(COT!L:L,COT!$A:$A,YEAR(daily!$A3415),COT!$B:$B,WEEKNUM(daily!$A3415))</f>
        <v>75582</v>
      </c>
      <c r="V3415">
        <f>SUMIFS(COT!M:M,COT!$A:$A,YEAR(daily!$A3415),COT!$B:$B,WEEKNUM(daily!$A3415))</f>
        <v>137</v>
      </c>
      <c r="W3415">
        <f>SUMIFS(COT!N:N,COT!$A:$A,YEAR(daily!$A3415),COT!$B:$B,WEEKNUM(daily!$A3415))</f>
        <v>68</v>
      </c>
      <c r="X3415">
        <f>SUMIFS(COT!O:O,COT!$A:$A,YEAR(daily!$A3415),COT!$B:$B,WEEKNUM(daily!$A3415))</f>
        <v>151</v>
      </c>
      <c r="Y3415">
        <f>SUMIFS(COT!P:P,COT!$A:$A,YEAR(daily!$A3415),COT!$B:$B,WEEKNUM(daily!$A3415))</f>
        <v>95</v>
      </c>
      <c r="Z3415">
        <f>SUMIFS(COT!Q:Q,COT!$A:$A,YEAR(daily!$A3415),COT!$B:$B,WEEKNUM(daily!$A3415))</f>
        <v>112</v>
      </c>
      <c r="AA3415">
        <f>SUMIFS(Saudi!B:B,Saudi!$A:$A,YEAR(daily!$A3415))</f>
        <v>1156.3610000000001</v>
      </c>
      <c r="AB3415">
        <f>SUMIFS(Saudi!C:C,Saudi!$A:$A,YEAR(daily!$A3415))</f>
        <v>994.73400000000004</v>
      </c>
      <c r="AC3415">
        <f>SUMIFS(Saudi!F:F,Saudi!$A:$A,YEAR(daily!$A3415))</f>
        <v>4270920</v>
      </c>
      <c r="AD3415">
        <f>SUMIFS(Saudi!G:G,Saudi!$A:$A,YEAR(daily!$A3415))</f>
        <v>97.968799186701915</v>
      </c>
      <c r="AE3415">
        <f>SUMIFS(Saudi!H:H,Saudi!$A:$A,YEAR(daily!$A3415))</f>
        <v>418416903.82246894</v>
      </c>
      <c r="AF3415" s="5">
        <f t="shared" si="148"/>
        <v>9</v>
      </c>
      <c r="AG3415" s="5">
        <f t="shared" si="149"/>
        <v>2013</v>
      </c>
    </row>
    <row r="3416" spans="1:33">
      <c r="A3416" s="3">
        <v>41542</v>
      </c>
      <c r="B3416" s="1">
        <v>340830</v>
      </c>
      <c r="C3416" s="1">
        <v>93011</v>
      </c>
      <c r="D3416" s="1">
        <v>58611</v>
      </c>
      <c r="E3416" s="1">
        <v>102.66</v>
      </c>
      <c r="F3416" s="1">
        <v>101.18</v>
      </c>
      <c r="G3416" s="1">
        <v>100.13</v>
      </c>
      <c r="H3416" s="2">
        <v>54.8</v>
      </c>
      <c r="I3416" s="2">
        <v>30.6</v>
      </c>
      <c r="J3416" s="2">
        <v>91.7</v>
      </c>
      <c r="K3416" s="2">
        <v>92.5</v>
      </c>
      <c r="L3416">
        <f>SUMIFS(US!B:B,US!$D:$D,YEAR(daily!$A3416),US!$E:$E,MONTH(daily!$A3416))</f>
        <v>12866</v>
      </c>
      <c r="M3416">
        <f>SUMIFS(US!C:C,US!$D:$D,YEAR(daily!$A3416),US!$E:$E,MONTH(daily!$A3416))</f>
        <v>19252</v>
      </c>
      <c r="N3416">
        <f>SUMIFS(COT!E:E,COT!$A:$A,YEAR(daily!$A3416),COT!$B:$B,WEEKNUM(daily!$A3416))</f>
        <v>1881081</v>
      </c>
      <c r="O3416">
        <f>SUMIFS(COT!F:F,COT!$A:$A,YEAR(daily!$A3416),COT!$B:$B,WEEKNUM(daily!$A3416))</f>
        <v>431586</v>
      </c>
      <c r="P3416">
        <f>SUMIFS(COT!G:G,COT!$A:$A,YEAR(daily!$A3416),COT!$B:$B,WEEKNUM(daily!$A3416))</f>
        <v>110828</v>
      </c>
      <c r="Q3416">
        <f>SUMIFS(COT!H:H,COT!$A:$A,YEAR(daily!$A3416),COT!$B:$B,WEEKNUM(daily!$A3416))</f>
        <v>636271</v>
      </c>
      <c r="R3416">
        <f>SUMIFS(COT!I:I,COT!$A:$A,YEAR(daily!$A3416),COT!$B:$B,WEEKNUM(daily!$A3416))</f>
        <v>718257</v>
      </c>
      <c r="S3416">
        <f>SUMIFS(COT!J:J,COT!$A:$A,YEAR(daily!$A3416),COT!$B:$B,WEEKNUM(daily!$A3416))</f>
        <v>1058400</v>
      </c>
      <c r="T3416">
        <f>SUMIFS(COT!K:K,COT!$A:$A,YEAR(daily!$A3416),COT!$B:$B,WEEKNUM(daily!$A3416))</f>
        <v>94967</v>
      </c>
      <c r="U3416">
        <f>SUMIFS(COT!L:L,COT!$A:$A,YEAR(daily!$A3416),COT!$B:$B,WEEKNUM(daily!$A3416))</f>
        <v>75582</v>
      </c>
      <c r="V3416">
        <f>SUMIFS(COT!M:M,COT!$A:$A,YEAR(daily!$A3416),COT!$B:$B,WEEKNUM(daily!$A3416))</f>
        <v>137</v>
      </c>
      <c r="W3416">
        <f>SUMIFS(COT!N:N,COT!$A:$A,YEAR(daily!$A3416),COT!$B:$B,WEEKNUM(daily!$A3416))</f>
        <v>68</v>
      </c>
      <c r="X3416">
        <f>SUMIFS(COT!O:O,COT!$A:$A,YEAR(daily!$A3416),COT!$B:$B,WEEKNUM(daily!$A3416))</f>
        <v>151</v>
      </c>
      <c r="Y3416">
        <f>SUMIFS(COT!P:P,COT!$A:$A,YEAR(daily!$A3416),COT!$B:$B,WEEKNUM(daily!$A3416))</f>
        <v>95</v>
      </c>
      <c r="Z3416">
        <f>SUMIFS(COT!Q:Q,COT!$A:$A,YEAR(daily!$A3416),COT!$B:$B,WEEKNUM(daily!$A3416))</f>
        <v>112</v>
      </c>
      <c r="AA3416">
        <f>SUMIFS(Saudi!B:B,Saudi!$A:$A,YEAR(daily!$A3416))</f>
        <v>1156.3610000000001</v>
      </c>
      <c r="AB3416">
        <f>SUMIFS(Saudi!C:C,Saudi!$A:$A,YEAR(daily!$A3416))</f>
        <v>994.73400000000004</v>
      </c>
      <c r="AC3416">
        <f>SUMIFS(Saudi!F:F,Saudi!$A:$A,YEAR(daily!$A3416))</f>
        <v>4270920</v>
      </c>
      <c r="AD3416">
        <f>SUMIFS(Saudi!G:G,Saudi!$A:$A,YEAR(daily!$A3416))</f>
        <v>97.968799186701915</v>
      </c>
      <c r="AE3416">
        <f>SUMIFS(Saudi!H:H,Saudi!$A:$A,YEAR(daily!$A3416))</f>
        <v>418416903.82246894</v>
      </c>
      <c r="AF3416" s="5">
        <f t="shared" si="148"/>
        <v>9</v>
      </c>
      <c r="AG3416" s="5">
        <f t="shared" si="149"/>
        <v>2013</v>
      </c>
    </row>
    <row r="3417" spans="1:33">
      <c r="A3417" s="3">
        <v>41543</v>
      </c>
      <c r="B3417" s="1">
        <v>326509</v>
      </c>
      <c r="C3417" s="1">
        <v>96841</v>
      </c>
      <c r="D3417" s="1">
        <v>59088</v>
      </c>
      <c r="E3417" s="1">
        <v>103.03</v>
      </c>
      <c r="F3417" s="1">
        <v>101.74</v>
      </c>
      <c r="G3417" s="1">
        <v>100.75</v>
      </c>
      <c r="H3417" s="2">
        <v>54.8</v>
      </c>
      <c r="I3417" s="2">
        <v>30.6</v>
      </c>
      <c r="J3417" s="2">
        <v>91.7</v>
      </c>
      <c r="K3417" s="2">
        <v>92.5</v>
      </c>
      <c r="L3417">
        <f>SUMIFS(US!B:B,US!$D:$D,YEAR(daily!$A3417),US!$E:$E,MONTH(daily!$A3417))</f>
        <v>12866</v>
      </c>
      <c r="M3417">
        <f>SUMIFS(US!C:C,US!$D:$D,YEAR(daily!$A3417),US!$E:$E,MONTH(daily!$A3417))</f>
        <v>19252</v>
      </c>
      <c r="N3417">
        <f>SUMIFS(COT!E:E,COT!$A:$A,YEAR(daily!$A3417),COT!$B:$B,WEEKNUM(daily!$A3417))</f>
        <v>1881081</v>
      </c>
      <c r="O3417">
        <f>SUMIFS(COT!F:F,COT!$A:$A,YEAR(daily!$A3417),COT!$B:$B,WEEKNUM(daily!$A3417))</f>
        <v>431586</v>
      </c>
      <c r="P3417">
        <f>SUMIFS(COT!G:G,COT!$A:$A,YEAR(daily!$A3417),COT!$B:$B,WEEKNUM(daily!$A3417))</f>
        <v>110828</v>
      </c>
      <c r="Q3417">
        <f>SUMIFS(COT!H:H,COT!$A:$A,YEAR(daily!$A3417),COT!$B:$B,WEEKNUM(daily!$A3417))</f>
        <v>636271</v>
      </c>
      <c r="R3417">
        <f>SUMIFS(COT!I:I,COT!$A:$A,YEAR(daily!$A3417),COT!$B:$B,WEEKNUM(daily!$A3417))</f>
        <v>718257</v>
      </c>
      <c r="S3417">
        <f>SUMIFS(COT!J:J,COT!$A:$A,YEAR(daily!$A3417),COT!$B:$B,WEEKNUM(daily!$A3417))</f>
        <v>1058400</v>
      </c>
      <c r="T3417">
        <f>SUMIFS(COT!K:K,COT!$A:$A,YEAR(daily!$A3417),COT!$B:$B,WEEKNUM(daily!$A3417))</f>
        <v>94967</v>
      </c>
      <c r="U3417">
        <f>SUMIFS(COT!L:L,COT!$A:$A,YEAR(daily!$A3417),COT!$B:$B,WEEKNUM(daily!$A3417))</f>
        <v>75582</v>
      </c>
      <c r="V3417">
        <f>SUMIFS(COT!M:M,COT!$A:$A,YEAR(daily!$A3417),COT!$B:$B,WEEKNUM(daily!$A3417))</f>
        <v>137</v>
      </c>
      <c r="W3417">
        <f>SUMIFS(COT!N:N,COT!$A:$A,YEAR(daily!$A3417),COT!$B:$B,WEEKNUM(daily!$A3417))</f>
        <v>68</v>
      </c>
      <c r="X3417">
        <f>SUMIFS(COT!O:O,COT!$A:$A,YEAR(daily!$A3417),COT!$B:$B,WEEKNUM(daily!$A3417))</f>
        <v>151</v>
      </c>
      <c r="Y3417">
        <f>SUMIFS(COT!P:P,COT!$A:$A,YEAR(daily!$A3417),COT!$B:$B,WEEKNUM(daily!$A3417))</f>
        <v>95</v>
      </c>
      <c r="Z3417">
        <f>SUMIFS(COT!Q:Q,COT!$A:$A,YEAR(daily!$A3417),COT!$B:$B,WEEKNUM(daily!$A3417))</f>
        <v>112</v>
      </c>
      <c r="AA3417">
        <f>SUMIFS(Saudi!B:B,Saudi!$A:$A,YEAR(daily!$A3417))</f>
        <v>1156.3610000000001</v>
      </c>
      <c r="AB3417">
        <f>SUMIFS(Saudi!C:C,Saudi!$A:$A,YEAR(daily!$A3417))</f>
        <v>994.73400000000004</v>
      </c>
      <c r="AC3417">
        <f>SUMIFS(Saudi!F:F,Saudi!$A:$A,YEAR(daily!$A3417))</f>
        <v>4270920</v>
      </c>
      <c r="AD3417">
        <f>SUMIFS(Saudi!G:G,Saudi!$A:$A,YEAR(daily!$A3417))</f>
        <v>97.968799186701915</v>
      </c>
      <c r="AE3417">
        <f>SUMIFS(Saudi!H:H,Saudi!$A:$A,YEAR(daily!$A3417))</f>
        <v>418416903.82246894</v>
      </c>
      <c r="AF3417" s="5">
        <f t="shared" si="148"/>
        <v>9</v>
      </c>
      <c r="AG3417" s="5">
        <f t="shared" si="149"/>
        <v>2013</v>
      </c>
    </row>
    <row r="3418" spans="1:33">
      <c r="A3418" s="3">
        <v>41544</v>
      </c>
      <c r="B3418" s="1">
        <v>314427</v>
      </c>
      <c r="C3418" s="1">
        <v>98302</v>
      </c>
      <c r="D3418" s="1">
        <v>58734</v>
      </c>
      <c r="E3418" s="1">
        <v>102.87</v>
      </c>
      <c r="F3418" s="1">
        <v>101.5</v>
      </c>
      <c r="G3418" s="1">
        <v>100.46</v>
      </c>
      <c r="H3418" s="2">
        <v>54.8</v>
      </c>
      <c r="I3418" s="2">
        <v>30.6</v>
      </c>
      <c r="J3418" s="2">
        <v>91.7</v>
      </c>
      <c r="K3418" s="2">
        <v>92.5</v>
      </c>
      <c r="L3418">
        <f>SUMIFS(US!B:B,US!$D:$D,YEAR(daily!$A3418),US!$E:$E,MONTH(daily!$A3418))</f>
        <v>12866</v>
      </c>
      <c r="M3418">
        <f>SUMIFS(US!C:C,US!$D:$D,YEAR(daily!$A3418),US!$E:$E,MONTH(daily!$A3418))</f>
        <v>19252</v>
      </c>
      <c r="N3418">
        <f>SUMIFS(COT!E:E,COT!$A:$A,YEAR(daily!$A3418),COT!$B:$B,WEEKNUM(daily!$A3418))</f>
        <v>1881081</v>
      </c>
      <c r="O3418">
        <f>SUMIFS(COT!F:F,COT!$A:$A,YEAR(daily!$A3418),COT!$B:$B,WEEKNUM(daily!$A3418))</f>
        <v>431586</v>
      </c>
      <c r="P3418">
        <f>SUMIFS(COT!G:G,COT!$A:$A,YEAR(daily!$A3418),COT!$B:$B,WEEKNUM(daily!$A3418))</f>
        <v>110828</v>
      </c>
      <c r="Q3418">
        <f>SUMIFS(COT!H:H,COT!$A:$A,YEAR(daily!$A3418),COT!$B:$B,WEEKNUM(daily!$A3418))</f>
        <v>636271</v>
      </c>
      <c r="R3418">
        <f>SUMIFS(COT!I:I,COT!$A:$A,YEAR(daily!$A3418),COT!$B:$B,WEEKNUM(daily!$A3418))</f>
        <v>718257</v>
      </c>
      <c r="S3418">
        <f>SUMIFS(COT!J:J,COT!$A:$A,YEAR(daily!$A3418),COT!$B:$B,WEEKNUM(daily!$A3418))</f>
        <v>1058400</v>
      </c>
      <c r="T3418">
        <f>SUMIFS(COT!K:K,COT!$A:$A,YEAR(daily!$A3418),COT!$B:$B,WEEKNUM(daily!$A3418))</f>
        <v>94967</v>
      </c>
      <c r="U3418">
        <f>SUMIFS(COT!L:L,COT!$A:$A,YEAR(daily!$A3418),COT!$B:$B,WEEKNUM(daily!$A3418))</f>
        <v>75582</v>
      </c>
      <c r="V3418">
        <f>SUMIFS(COT!M:M,COT!$A:$A,YEAR(daily!$A3418),COT!$B:$B,WEEKNUM(daily!$A3418))</f>
        <v>137</v>
      </c>
      <c r="W3418">
        <f>SUMIFS(COT!N:N,COT!$A:$A,YEAR(daily!$A3418),COT!$B:$B,WEEKNUM(daily!$A3418))</f>
        <v>68</v>
      </c>
      <c r="X3418">
        <f>SUMIFS(COT!O:O,COT!$A:$A,YEAR(daily!$A3418),COT!$B:$B,WEEKNUM(daily!$A3418))</f>
        <v>151</v>
      </c>
      <c r="Y3418">
        <f>SUMIFS(COT!P:P,COT!$A:$A,YEAR(daily!$A3418),COT!$B:$B,WEEKNUM(daily!$A3418))</f>
        <v>95</v>
      </c>
      <c r="Z3418">
        <f>SUMIFS(COT!Q:Q,COT!$A:$A,YEAR(daily!$A3418),COT!$B:$B,WEEKNUM(daily!$A3418))</f>
        <v>112</v>
      </c>
      <c r="AA3418">
        <f>SUMIFS(Saudi!B:B,Saudi!$A:$A,YEAR(daily!$A3418))</f>
        <v>1156.3610000000001</v>
      </c>
      <c r="AB3418">
        <f>SUMIFS(Saudi!C:C,Saudi!$A:$A,YEAR(daily!$A3418))</f>
        <v>994.73400000000004</v>
      </c>
      <c r="AC3418">
        <f>SUMIFS(Saudi!F:F,Saudi!$A:$A,YEAR(daily!$A3418))</f>
        <v>4270920</v>
      </c>
      <c r="AD3418">
        <f>SUMIFS(Saudi!G:G,Saudi!$A:$A,YEAR(daily!$A3418))</f>
        <v>97.968799186701915</v>
      </c>
      <c r="AE3418">
        <f>SUMIFS(Saudi!H:H,Saudi!$A:$A,YEAR(daily!$A3418))</f>
        <v>418416903.82246894</v>
      </c>
      <c r="AF3418" s="5">
        <f t="shared" si="148"/>
        <v>9</v>
      </c>
      <c r="AG3418" s="5">
        <f t="shared" si="149"/>
        <v>2013</v>
      </c>
    </row>
    <row r="3419" spans="1:33">
      <c r="A3419" s="3">
        <v>41547</v>
      </c>
      <c r="B3419" s="1">
        <v>307186</v>
      </c>
      <c r="C3419" s="1">
        <v>100063</v>
      </c>
      <c r="D3419" s="1">
        <v>58795</v>
      </c>
      <c r="E3419" s="1">
        <v>102.33</v>
      </c>
      <c r="F3419" s="1">
        <v>101.15</v>
      </c>
      <c r="G3419" s="1">
        <v>100.16</v>
      </c>
      <c r="H3419" s="2">
        <v>54.8</v>
      </c>
      <c r="I3419" s="2">
        <v>30.6</v>
      </c>
      <c r="J3419" s="2">
        <v>91.7</v>
      </c>
      <c r="K3419" s="2">
        <v>92.5</v>
      </c>
      <c r="L3419">
        <f>SUMIFS(US!B:B,US!$D:$D,YEAR(daily!$A3419),US!$E:$E,MONTH(daily!$A3419))</f>
        <v>12866</v>
      </c>
      <c r="M3419">
        <f>SUMIFS(US!C:C,US!$D:$D,YEAR(daily!$A3419),US!$E:$E,MONTH(daily!$A3419))</f>
        <v>19252</v>
      </c>
      <c r="N3419">
        <f>SUMIFS(COT!E:E,COT!$A:$A,YEAR(daily!$A3419),COT!$B:$B,WEEKNUM(daily!$A3419))</f>
        <v>1856649</v>
      </c>
      <c r="O3419">
        <f>SUMIFS(COT!F:F,COT!$A:$A,YEAR(daily!$A3419),COT!$B:$B,WEEKNUM(daily!$A3419))</f>
        <v>424081</v>
      </c>
      <c r="P3419">
        <f>SUMIFS(COT!G:G,COT!$A:$A,YEAR(daily!$A3419),COT!$B:$B,WEEKNUM(daily!$A3419))</f>
        <v>108643</v>
      </c>
      <c r="Q3419">
        <f>SUMIFS(COT!H:H,COT!$A:$A,YEAR(daily!$A3419),COT!$B:$B,WEEKNUM(daily!$A3419))</f>
        <v>633250</v>
      </c>
      <c r="R3419">
        <f>SUMIFS(COT!I:I,COT!$A:$A,YEAR(daily!$A3419),COT!$B:$B,WEEKNUM(daily!$A3419))</f>
        <v>707802</v>
      </c>
      <c r="S3419">
        <f>SUMIFS(COT!J:J,COT!$A:$A,YEAR(daily!$A3419),COT!$B:$B,WEEKNUM(daily!$A3419))</f>
        <v>1041475</v>
      </c>
      <c r="T3419">
        <f>SUMIFS(COT!K:K,COT!$A:$A,YEAR(daily!$A3419),COT!$B:$B,WEEKNUM(daily!$A3419))</f>
        <v>91516</v>
      </c>
      <c r="U3419">
        <f>SUMIFS(COT!L:L,COT!$A:$A,YEAR(daily!$A3419),COT!$B:$B,WEEKNUM(daily!$A3419))</f>
        <v>73281</v>
      </c>
      <c r="V3419">
        <f>SUMIFS(COT!M:M,COT!$A:$A,YEAR(daily!$A3419),COT!$B:$B,WEEKNUM(daily!$A3419))</f>
        <v>135</v>
      </c>
      <c r="W3419">
        <f>SUMIFS(COT!N:N,COT!$A:$A,YEAR(daily!$A3419),COT!$B:$B,WEEKNUM(daily!$A3419))</f>
        <v>68</v>
      </c>
      <c r="X3419">
        <f>SUMIFS(COT!O:O,COT!$A:$A,YEAR(daily!$A3419),COT!$B:$B,WEEKNUM(daily!$A3419))</f>
        <v>154</v>
      </c>
      <c r="Y3419">
        <f>SUMIFS(COT!P:P,COT!$A:$A,YEAR(daily!$A3419),COT!$B:$B,WEEKNUM(daily!$A3419))</f>
        <v>95</v>
      </c>
      <c r="Z3419">
        <f>SUMIFS(COT!Q:Q,COT!$A:$A,YEAR(daily!$A3419),COT!$B:$B,WEEKNUM(daily!$A3419))</f>
        <v>111</v>
      </c>
      <c r="AA3419">
        <f>SUMIFS(Saudi!B:B,Saudi!$A:$A,YEAR(daily!$A3419))</f>
        <v>1156.3610000000001</v>
      </c>
      <c r="AB3419">
        <f>SUMIFS(Saudi!C:C,Saudi!$A:$A,YEAR(daily!$A3419))</f>
        <v>994.73400000000004</v>
      </c>
      <c r="AC3419">
        <f>SUMIFS(Saudi!F:F,Saudi!$A:$A,YEAR(daily!$A3419))</f>
        <v>4270920</v>
      </c>
      <c r="AD3419">
        <f>SUMIFS(Saudi!G:G,Saudi!$A:$A,YEAR(daily!$A3419))</f>
        <v>97.968799186701915</v>
      </c>
      <c r="AE3419">
        <f>SUMIFS(Saudi!H:H,Saudi!$A:$A,YEAR(daily!$A3419))</f>
        <v>418416903.82246894</v>
      </c>
      <c r="AF3419" s="5">
        <f t="shared" si="148"/>
        <v>9</v>
      </c>
      <c r="AG3419" s="5">
        <f t="shared" si="149"/>
        <v>2013</v>
      </c>
    </row>
    <row r="3420" spans="1:33">
      <c r="A3420" s="3">
        <v>41548</v>
      </c>
      <c r="B3420" s="1">
        <v>300070</v>
      </c>
      <c r="C3420" s="1">
        <v>99739</v>
      </c>
      <c r="D3420" s="1">
        <v>59367</v>
      </c>
      <c r="E3420" s="1">
        <v>102.04</v>
      </c>
      <c r="F3420" s="1">
        <v>100.97</v>
      </c>
      <c r="G3420" s="1">
        <v>100.03</v>
      </c>
      <c r="H3420" s="2">
        <v>54.8</v>
      </c>
      <c r="I3420" s="2">
        <v>30.6</v>
      </c>
      <c r="J3420" s="2">
        <v>91.7</v>
      </c>
      <c r="K3420" s="2">
        <v>92.5</v>
      </c>
      <c r="L3420">
        <f>SUMIFS(US!B:B,US!$D:$D,YEAR(daily!$A3420),US!$E:$E,MONTH(daily!$A3420))</f>
        <v>12815</v>
      </c>
      <c r="M3420">
        <f>SUMIFS(US!C:C,US!$D:$D,YEAR(daily!$A3420),US!$E:$E,MONTH(daily!$A3420))</f>
        <v>19312</v>
      </c>
      <c r="N3420">
        <f>SUMIFS(COT!E:E,COT!$A:$A,YEAR(daily!$A3420),COT!$B:$B,WEEKNUM(daily!$A3420))</f>
        <v>1856649</v>
      </c>
      <c r="O3420">
        <f>SUMIFS(COT!F:F,COT!$A:$A,YEAR(daily!$A3420),COT!$B:$B,WEEKNUM(daily!$A3420))</f>
        <v>424081</v>
      </c>
      <c r="P3420">
        <f>SUMIFS(COT!G:G,COT!$A:$A,YEAR(daily!$A3420),COT!$B:$B,WEEKNUM(daily!$A3420))</f>
        <v>108643</v>
      </c>
      <c r="Q3420">
        <f>SUMIFS(COT!H:H,COT!$A:$A,YEAR(daily!$A3420),COT!$B:$B,WEEKNUM(daily!$A3420))</f>
        <v>633250</v>
      </c>
      <c r="R3420">
        <f>SUMIFS(COT!I:I,COT!$A:$A,YEAR(daily!$A3420),COT!$B:$B,WEEKNUM(daily!$A3420))</f>
        <v>707802</v>
      </c>
      <c r="S3420">
        <f>SUMIFS(COT!J:J,COT!$A:$A,YEAR(daily!$A3420),COT!$B:$B,WEEKNUM(daily!$A3420))</f>
        <v>1041475</v>
      </c>
      <c r="T3420">
        <f>SUMIFS(COT!K:K,COT!$A:$A,YEAR(daily!$A3420),COT!$B:$B,WEEKNUM(daily!$A3420))</f>
        <v>91516</v>
      </c>
      <c r="U3420">
        <f>SUMIFS(COT!L:L,COT!$A:$A,YEAR(daily!$A3420),COT!$B:$B,WEEKNUM(daily!$A3420))</f>
        <v>73281</v>
      </c>
      <c r="V3420">
        <f>SUMIFS(COT!M:M,COT!$A:$A,YEAR(daily!$A3420),COT!$B:$B,WEEKNUM(daily!$A3420))</f>
        <v>135</v>
      </c>
      <c r="W3420">
        <f>SUMIFS(COT!N:N,COT!$A:$A,YEAR(daily!$A3420),COT!$B:$B,WEEKNUM(daily!$A3420))</f>
        <v>68</v>
      </c>
      <c r="X3420">
        <f>SUMIFS(COT!O:O,COT!$A:$A,YEAR(daily!$A3420),COT!$B:$B,WEEKNUM(daily!$A3420))</f>
        <v>154</v>
      </c>
      <c r="Y3420">
        <f>SUMIFS(COT!P:P,COT!$A:$A,YEAR(daily!$A3420),COT!$B:$B,WEEKNUM(daily!$A3420))</f>
        <v>95</v>
      </c>
      <c r="Z3420">
        <f>SUMIFS(COT!Q:Q,COT!$A:$A,YEAR(daily!$A3420),COT!$B:$B,WEEKNUM(daily!$A3420))</f>
        <v>111</v>
      </c>
      <c r="AA3420">
        <f>SUMIFS(Saudi!B:B,Saudi!$A:$A,YEAR(daily!$A3420))</f>
        <v>1156.3610000000001</v>
      </c>
      <c r="AB3420">
        <f>SUMIFS(Saudi!C:C,Saudi!$A:$A,YEAR(daily!$A3420))</f>
        <v>994.73400000000004</v>
      </c>
      <c r="AC3420">
        <f>SUMIFS(Saudi!F:F,Saudi!$A:$A,YEAR(daily!$A3420))</f>
        <v>4270920</v>
      </c>
      <c r="AD3420">
        <f>SUMIFS(Saudi!G:G,Saudi!$A:$A,YEAR(daily!$A3420))</f>
        <v>97.968799186701915</v>
      </c>
      <c r="AE3420">
        <f>SUMIFS(Saudi!H:H,Saudi!$A:$A,YEAR(daily!$A3420))</f>
        <v>418416903.82246894</v>
      </c>
      <c r="AF3420" s="5">
        <f t="shared" si="148"/>
        <v>10</v>
      </c>
      <c r="AG3420" s="5">
        <f t="shared" si="149"/>
        <v>2013</v>
      </c>
    </row>
    <row r="3421" spans="1:33">
      <c r="A3421" s="3">
        <v>41549</v>
      </c>
      <c r="B3421" s="1">
        <v>298915</v>
      </c>
      <c r="C3421" s="1">
        <v>106314</v>
      </c>
      <c r="D3421" s="1">
        <v>63171</v>
      </c>
      <c r="E3421" s="1">
        <v>104.1</v>
      </c>
      <c r="F3421" s="1">
        <v>102.77</v>
      </c>
      <c r="G3421" s="1">
        <v>101.7</v>
      </c>
      <c r="H3421" s="2">
        <v>54.8</v>
      </c>
      <c r="I3421" s="2">
        <v>30.6</v>
      </c>
      <c r="J3421" s="2">
        <v>91.7</v>
      </c>
      <c r="K3421" s="2">
        <v>92.5</v>
      </c>
      <c r="L3421">
        <f>SUMIFS(US!B:B,US!$D:$D,YEAR(daily!$A3421),US!$E:$E,MONTH(daily!$A3421))</f>
        <v>12815</v>
      </c>
      <c r="M3421">
        <f>SUMIFS(US!C:C,US!$D:$D,YEAR(daily!$A3421),US!$E:$E,MONTH(daily!$A3421))</f>
        <v>19312</v>
      </c>
      <c r="N3421">
        <f>SUMIFS(COT!E:E,COT!$A:$A,YEAR(daily!$A3421),COT!$B:$B,WEEKNUM(daily!$A3421))</f>
        <v>1856649</v>
      </c>
      <c r="O3421">
        <f>SUMIFS(COT!F:F,COT!$A:$A,YEAR(daily!$A3421),COT!$B:$B,WEEKNUM(daily!$A3421))</f>
        <v>424081</v>
      </c>
      <c r="P3421">
        <f>SUMIFS(COT!G:G,COT!$A:$A,YEAR(daily!$A3421),COT!$B:$B,WEEKNUM(daily!$A3421))</f>
        <v>108643</v>
      </c>
      <c r="Q3421">
        <f>SUMIFS(COT!H:H,COT!$A:$A,YEAR(daily!$A3421),COT!$B:$B,WEEKNUM(daily!$A3421))</f>
        <v>633250</v>
      </c>
      <c r="R3421">
        <f>SUMIFS(COT!I:I,COT!$A:$A,YEAR(daily!$A3421),COT!$B:$B,WEEKNUM(daily!$A3421))</f>
        <v>707802</v>
      </c>
      <c r="S3421">
        <f>SUMIFS(COT!J:J,COT!$A:$A,YEAR(daily!$A3421),COT!$B:$B,WEEKNUM(daily!$A3421))</f>
        <v>1041475</v>
      </c>
      <c r="T3421">
        <f>SUMIFS(COT!K:K,COT!$A:$A,YEAR(daily!$A3421),COT!$B:$B,WEEKNUM(daily!$A3421))</f>
        <v>91516</v>
      </c>
      <c r="U3421">
        <f>SUMIFS(COT!L:L,COT!$A:$A,YEAR(daily!$A3421),COT!$B:$B,WEEKNUM(daily!$A3421))</f>
        <v>73281</v>
      </c>
      <c r="V3421">
        <f>SUMIFS(COT!M:M,COT!$A:$A,YEAR(daily!$A3421),COT!$B:$B,WEEKNUM(daily!$A3421))</f>
        <v>135</v>
      </c>
      <c r="W3421">
        <f>SUMIFS(COT!N:N,COT!$A:$A,YEAR(daily!$A3421),COT!$B:$B,WEEKNUM(daily!$A3421))</f>
        <v>68</v>
      </c>
      <c r="X3421">
        <f>SUMIFS(COT!O:O,COT!$A:$A,YEAR(daily!$A3421),COT!$B:$B,WEEKNUM(daily!$A3421))</f>
        <v>154</v>
      </c>
      <c r="Y3421">
        <f>SUMIFS(COT!P:P,COT!$A:$A,YEAR(daily!$A3421),COT!$B:$B,WEEKNUM(daily!$A3421))</f>
        <v>95</v>
      </c>
      <c r="Z3421">
        <f>SUMIFS(COT!Q:Q,COT!$A:$A,YEAR(daily!$A3421),COT!$B:$B,WEEKNUM(daily!$A3421))</f>
        <v>111</v>
      </c>
      <c r="AA3421">
        <f>SUMIFS(Saudi!B:B,Saudi!$A:$A,YEAR(daily!$A3421))</f>
        <v>1156.3610000000001</v>
      </c>
      <c r="AB3421">
        <f>SUMIFS(Saudi!C:C,Saudi!$A:$A,YEAR(daily!$A3421))</f>
        <v>994.73400000000004</v>
      </c>
      <c r="AC3421">
        <f>SUMIFS(Saudi!F:F,Saudi!$A:$A,YEAR(daily!$A3421))</f>
        <v>4270920</v>
      </c>
      <c r="AD3421">
        <f>SUMIFS(Saudi!G:G,Saudi!$A:$A,YEAR(daily!$A3421))</f>
        <v>97.968799186701915</v>
      </c>
      <c r="AE3421">
        <f>SUMIFS(Saudi!H:H,Saudi!$A:$A,YEAR(daily!$A3421))</f>
        <v>418416903.82246894</v>
      </c>
      <c r="AF3421" s="5">
        <f t="shared" si="148"/>
        <v>10</v>
      </c>
      <c r="AG3421" s="5">
        <f t="shared" si="149"/>
        <v>2013</v>
      </c>
    </row>
    <row r="3422" spans="1:33">
      <c r="A3422" s="3">
        <v>41550</v>
      </c>
      <c r="B3422" s="1">
        <v>292028</v>
      </c>
      <c r="C3422" s="1">
        <v>113060</v>
      </c>
      <c r="D3422" s="1">
        <v>62826</v>
      </c>
      <c r="E3422" s="1">
        <v>103.31</v>
      </c>
      <c r="F3422" s="1">
        <v>102.25</v>
      </c>
      <c r="G3422" s="1">
        <v>101.25</v>
      </c>
      <c r="H3422" s="2">
        <v>54.8</v>
      </c>
      <c r="I3422" s="2">
        <v>30.6</v>
      </c>
      <c r="J3422" s="2">
        <v>91.7</v>
      </c>
      <c r="K3422" s="2">
        <v>92.5</v>
      </c>
      <c r="L3422">
        <f>SUMIFS(US!B:B,US!$D:$D,YEAR(daily!$A3422),US!$E:$E,MONTH(daily!$A3422))</f>
        <v>12815</v>
      </c>
      <c r="M3422">
        <f>SUMIFS(US!C:C,US!$D:$D,YEAR(daily!$A3422),US!$E:$E,MONTH(daily!$A3422))</f>
        <v>19312</v>
      </c>
      <c r="N3422">
        <f>SUMIFS(COT!E:E,COT!$A:$A,YEAR(daily!$A3422),COT!$B:$B,WEEKNUM(daily!$A3422))</f>
        <v>1856649</v>
      </c>
      <c r="O3422">
        <f>SUMIFS(COT!F:F,COT!$A:$A,YEAR(daily!$A3422),COT!$B:$B,WEEKNUM(daily!$A3422))</f>
        <v>424081</v>
      </c>
      <c r="P3422">
        <f>SUMIFS(COT!G:G,COT!$A:$A,YEAR(daily!$A3422),COT!$B:$B,WEEKNUM(daily!$A3422))</f>
        <v>108643</v>
      </c>
      <c r="Q3422">
        <f>SUMIFS(COT!H:H,COT!$A:$A,YEAR(daily!$A3422),COT!$B:$B,WEEKNUM(daily!$A3422))</f>
        <v>633250</v>
      </c>
      <c r="R3422">
        <f>SUMIFS(COT!I:I,COT!$A:$A,YEAR(daily!$A3422),COT!$B:$B,WEEKNUM(daily!$A3422))</f>
        <v>707802</v>
      </c>
      <c r="S3422">
        <f>SUMIFS(COT!J:J,COT!$A:$A,YEAR(daily!$A3422),COT!$B:$B,WEEKNUM(daily!$A3422))</f>
        <v>1041475</v>
      </c>
      <c r="T3422">
        <f>SUMIFS(COT!K:K,COT!$A:$A,YEAR(daily!$A3422),COT!$B:$B,WEEKNUM(daily!$A3422))</f>
        <v>91516</v>
      </c>
      <c r="U3422">
        <f>SUMIFS(COT!L:L,COT!$A:$A,YEAR(daily!$A3422),COT!$B:$B,WEEKNUM(daily!$A3422))</f>
        <v>73281</v>
      </c>
      <c r="V3422">
        <f>SUMIFS(COT!M:M,COT!$A:$A,YEAR(daily!$A3422),COT!$B:$B,WEEKNUM(daily!$A3422))</f>
        <v>135</v>
      </c>
      <c r="W3422">
        <f>SUMIFS(COT!N:N,COT!$A:$A,YEAR(daily!$A3422),COT!$B:$B,WEEKNUM(daily!$A3422))</f>
        <v>68</v>
      </c>
      <c r="X3422">
        <f>SUMIFS(COT!O:O,COT!$A:$A,YEAR(daily!$A3422),COT!$B:$B,WEEKNUM(daily!$A3422))</f>
        <v>154</v>
      </c>
      <c r="Y3422">
        <f>SUMIFS(COT!P:P,COT!$A:$A,YEAR(daily!$A3422),COT!$B:$B,WEEKNUM(daily!$A3422))</f>
        <v>95</v>
      </c>
      <c r="Z3422">
        <f>SUMIFS(COT!Q:Q,COT!$A:$A,YEAR(daily!$A3422),COT!$B:$B,WEEKNUM(daily!$A3422))</f>
        <v>111</v>
      </c>
      <c r="AA3422">
        <f>SUMIFS(Saudi!B:B,Saudi!$A:$A,YEAR(daily!$A3422))</f>
        <v>1156.3610000000001</v>
      </c>
      <c r="AB3422">
        <f>SUMIFS(Saudi!C:C,Saudi!$A:$A,YEAR(daily!$A3422))</f>
        <v>994.73400000000004</v>
      </c>
      <c r="AC3422">
        <f>SUMIFS(Saudi!F:F,Saudi!$A:$A,YEAR(daily!$A3422))</f>
        <v>4270920</v>
      </c>
      <c r="AD3422">
        <f>SUMIFS(Saudi!G:G,Saudi!$A:$A,YEAR(daily!$A3422))</f>
        <v>97.968799186701915</v>
      </c>
      <c r="AE3422">
        <f>SUMIFS(Saudi!H:H,Saudi!$A:$A,YEAR(daily!$A3422))</f>
        <v>418416903.82246894</v>
      </c>
      <c r="AF3422" s="5">
        <f t="shared" si="148"/>
        <v>10</v>
      </c>
      <c r="AG3422" s="5">
        <f t="shared" si="149"/>
        <v>2013</v>
      </c>
    </row>
    <row r="3423" spans="1:33">
      <c r="A3423" s="3">
        <v>41551</v>
      </c>
      <c r="B3423" s="1">
        <v>284382</v>
      </c>
      <c r="C3423" s="1">
        <v>114321</v>
      </c>
      <c r="D3423" s="1">
        <v>63516</v>
      </c>
      <c r="E3423" s="1">
        <v>103.84</v>
      </c>
      <c r="F3423" s="1">
        <v>102.82</v>
      </c>
      <c r="G3423" s="1">
        <v>101.85</v>
      </c>
      <c r="H3423" s="2">
        <v>54.8</v>
      </c>
      <c r="I3423" s="2">
        <v>30.6</v>
      </c>
      <c r="J3423" s="2">
        <v>91.7</v>
      </c>
      <c r="K3423" s="2">
        <v>92.5</v>
      </c>
      <c r="L3423">
        <f>SUMIFS(US!B:B,US!$D:$D,YEAR(daily!$A3423),US!$E:$E,MONTH(daily!$A3423))</f>
        <v>12815</v>
      </c>
      <c r="M3423">
        <f>SUMIFS(US!C:C,US!$D:$D,YEAR(daily!$A3423),US!$E:$E,MONTH(daily!$A3423))</f>
        <v>19312</v>
      </c>
      <c r="N3423">
        <f>SUMIFS(COT!E:E,COT!$A:$A,YEAR(daily!$A3423),COT!$B:$B,WEEKNUM(daily!$A3423))</f>
        <v>1856649</v>
      </c>
      <c r="O3423">
        <f>SUMIFS(COT!F:F,COT!$A:$A,YEAR(daily!$A3423),COT!$B:$B,WEEKNUM(daily!$A3423))</f>
        <v>424081</v>
      </c>
      <c r="P3423">
        <f>SUMIFS(COT!G:G,COT!$A:$A,YEAR(daily!$A3423),COT!$B:$B,WEEKNUM(daily!$A3423))</f>
        <v>108643</v>
      </c>
      <c r="Q3423">
        <f>SUMIFS(COT!H:H,COT!$A:$A,YEAR(daily!$A3423),COT!$B:$B,WEEKNUM(daily!$A3423))</f>
        <v>633250</v>
      </c>
      <c r="R3423">
        <f>SUMIFS(COT!I:I,COT!$A:$A,YEAR(daily!$A3423),COT!$B:$B,WEEKNUM(daily!$A3423))</f>
        <v>707802</v>
      </c>
      <c r="S3423">
        <f>SUMIFS(COT!J:J,COT!$A:$A,YEAR(daily!$A3423),COT!$B:$B,WEEKNUM(daily!$A3423))</f>
        <v>1041475</v>
      </c>
      <c r="T3423">
        <f>SUMIFS(COT!K:K,COT!$A:$A,YEAR(daily!$A3423),COT!$B:$B,WEEKNUM(daily!$A3423))</f>
        <v>91516</v>
      </c>
      <c r="U3423">
        <f>SUMIFS(COT!L:L,COT!$A:$A,YEAR(daily!$A3423),COT!$B:$B,WEEKNUM(daily!$A3423))</f>
        <v>73281</v>
      </c>
      <c r="V3423">
        <f>SUMIFS(COT!M:M,COT!$A:$A,YEAR(daily!$A3423),COT!$B:$B,WEEKNUM(daily!$A3423))</f>
        <v>135</v>
      </c>
      <c r="W3423">
        <f>SUMIFS(COT!N:N,COT!$A:$A,YEAR(daily!$A3423),COT!$B:$B,WEEKNUM(daily!$A3423))</f>
        <v>68</v>
      </c>
      <c r="X3423">
        <f>SUMIFS(COT!O:O,COT!$A:$A,YEAR(daily!$A3423),COT!$B:$B,WEEKNUM(daily!$A3423))</f>
        <v>154</v>
      </c>
      <c r="Y3423">
        <f>SUMIFS(COT!P:P,COT!$A:$A,YEAR(daily!$A3423),COT!$B:$B,WEEKNUM(daily!$A3423))</f>
        <v>95</v>
      </c>
      <c r="Z3423">
        <f>SUMIFS(COT!Q:Q,COT!$A:$A,YEAR(daily!$A3423),COT!$B:$B,WEEKNUM(daily!$A3423))</f>
        <v>111</v>
      </c>
      <c r="AA3423">
        <f>SUMIFS(Saudi!B:B,Saudi!$A:$A,YEAR(daily!$A3423))</f>
        <v>1156.3610000000001</v>
      </c>
      <c r="AB3423">
        <f>SUMIFS(Saudi!C:C,Saudi!$A:$A,YEAR(daily!$A3423))</f>
        <v>994.73400000000004</v>
      </c>
      <c r="AC3423">
        <f>SUMIFS(Saudi!F:F,Saudi!$A:$A,YEAR(daily!$A3423))</f>
        <v>4270920</v>
      </c>
      <c r="AD3423">
        <f>SUMIFS(Saudi!G:G,Saudi!$A:$A,YEAR(daily!$A3423))</f>
        <v>97.968799186701915</v>
      </c>
      <c r="AE3423">
        <f>SUMIFS(Saudi!H:H,Saudi!$A:$A,YEAR(daily!$A3423))</f>
        <v>418416903.82246894</v>
      </c>
      <c r="AF3423" s="5">
        <f t="shared" si="148"/>
        <v>10</v>
      </c>
      <c r="AG3423" s="5">
        <f t="shared" si="149"/>
        <v>2013</v>
      </c>
    </row>
    <row r="3424" spans="1:33">
      <c r="A3424" s="3">
        <v>41554</v>
      </c>
      <c r="B3424" s="1">
        <v>265745</v>
      </c>
      <c r="C3424" s="1">
        <v>120197</v>
      </c>
      <c r="D3424" s="1">
        <v>61947</v>
      </c>
      <c r="E3424" s="1">
        <v>103.03</v>
      </c>
      <c r="F3424" s="1">
        <v>102.33</v>
      </c>
      <c r="G3424" s="1">
        <v>101.56</v>
      </c>
      <c r="H3424" s="2">
        <v>54.8</v>
      </c>
      <c r="I3424" s="2">
        <v>30.6</v>
      </c>
      <c r="J3424" s="2">
        <v>91.7</v>
      </c>
      <c r="K3424" s="2">
        <v>92.5</v>
      </c>
      <c r="L3424">
        <f>SUMIFS(US!B:B,US!$D:$D,YEAR(daily!$A3424),US!$E:$E,MONTH(daily!$A3424))</f>
        <v>12815</v>
      </c>
      <c r="M3424">
        <f>SUMIFS(US!C:C,US!$D:$D,YEAR(daily!$A3424),US!$E:$E,MONTH(daily!$A3424))</f>
        <v>19312</v>
      </c>
      <c r="N3424">
        <f>SUMIFS(COT!E:E,COT!$A:$A,YEAR(daily!$A3424),COT!$B:$B,WEEKNUM(daily!$A3424))</f>
        <v>1871940</v>
      </c>
      <c r="O3424">
        <f>SUMIFS(COT!F:F,COT!$A:$A,YEAR(daily!$A3424),COT!$B:$B,WEEKNUM(daily!$A3424))</f>
        <v>427951</v>
      </c>
      <c r="P3424">
        <f>SUMIFS(COT!G:G,COT!$A:$A,YEAR(daily!$A3424),COT!$B:$B,WEEKNUM(daily!$A3424))</f>
        <v>112357</v>
      </c>
      <c r="Q3424">
        <f>SUMIFS(COT!H:H,COT!$A:$A,YEAR(daily!$A3424),COT!$B:$B,WEEKNUM(daily!$A3424))</f>
        <v>658085</v>
      </c>
      <c r="R3424">
        <f>SUMIFS(COT!I:I,COT!$A:$A,YEAR(daily!$A3424),COT!$B:$B,WEEKNUM(daily!$A3424))</f>
        <v>695078</v>
      </c>
      <c r="S3424">
        <f>SUMIFS(COT!J:J,COT!$A:$A,YEAR(daily!$A3424),COT!$B:$B,WEEKNUM(daily!$A3424))</f>
        <v>1026195</v>
      </c>
      <c r="T3424">
        <f>SUMIFS(COT!K:K,COT!$A:$A,YEAR(daily!$A3424),COT!$B:$B,WEEKNUM(daily!$A3424))</f>
        <v>90826</v>
      </c>
      <c r="U3424">
        <f>SUMIFS(COT!L:L,COT!$A:$A,YEAR(daily!$A3424),COT!$B:$B,WEEKNUM(daily!$A3424))</f>
        <v>75303</v>
      </c>
      <c r="V3424">
        <f>SUMIFS(COT!M:M,COT!$A:$A,YEAR(daily!$A3424),COT!$B:$B,WEEKNUM(daily!$A3424))</f>
        <v>123</v>
      </c>
      <c r="W3424">
        <f>SUMIFS(COT!N:N,COT!$A:$A,YEAR(daily!$A3424),COT!$B:$B,WEEKNUM(daily!$A3424))</f>
        <v>75</v>
      </c>
      <c r="X3424">
        <f>SUMIFS(COT!O:O,COT!$A:$A,YEAR(daily!$A3424),COT!$B:$B,WEEKNUM(daily!$A3424))</f>
        <v>150</v>
      </c>
      <c r="Y3424">
        <f>SUMIFS(COT!P:P,COT!$A:$A,YEAR(daily!$A3424),COT!$B:$B,WEEKNUM(daily!$A3424))</f>
        <v>98</v>
      </c>
      <c r="Z3424">
        <f>SUMIFS(COT!Q:Q,COT!$A:$A,YEAR(daily!$A3424),COT!$B:$B,WEEKNUM(daily!$A3424))</f>
        <v>115</v>
      </c>
      <c r="AA3424">
        <f>SUMIFS(Saudi!B:B,Saudi!$A:$A,YEAR(daily!$A3424))</f>
        <v>1156.3610000000001</v>
      </c>
      <c r="AB3424">
        <f>SUMIFS(Saudi!C:C,Saudi!$A:$A,YEAR(daily!$A3424))</f>
        <v>994.73400000000004</v>
      </c>
      <c r="AC3424">
        <f>SUMIFS(Saudi!F:F,Saudi!$A:$A,YEAR(daily!$A3424))</f>
        <v>4270920</v>
      </c>
      <c r="AD3424">
        <f>SUMIFS(Saudi!G:G,Saudi!$A:$A,YEAR(daily!$A3424))</f>
        <v>97.968799186701915</v>
      </c>
      <c r="AE3424">
        <f>SUMIFS(Saudi!H:H,Saudi!$A:$A,YEAR(daily!$A3424))</f>
        <v>418416903.82246894</v>
      </c>
      <c r="AF3424" s="5">
        <f t="shared" si="148"/>
        <v>10</v>
      </c>
      <c r="AG3424" s="5">
        <f t="shared" si="149"/>
        <v>2013</v>
      </c>
    </row>
    <row r="3425" spans="1:33">
      <c r="A3425" s="3">
        <v>41555</v>
      </c>
      <c r="B3425" s="1">
        <v>245284</v>
      </c>
      <c r="C3425" s="1">
        <v>126639</v>
      </c>
      <c r="D3425" s="1">
        <v>63498</v>
      </c>
      <c r="E3425" s="1">
        <v>103.49</v>
      </c>
      <c r="F3425" s="1">
        <v>102.8</v>
      </c>
      <c r="G3425" s="1">
        <v>102.04</v>
      </c>
      <c r="H3425" s="2">
        <v>54.8</v>
      </c>
      <c r="I3425" s="2">
        <v>30.6</v>
      </c>
      <c r="J3425" s="2">
        <v>91.7</v>
      </c>
      <c r="K3425" s="2">
        <v>92.5</v>
      </c>
      <c r="L3425">
        <f>SUMIFS(US!B:B,US!$D:$D,YEAR(daily!$A3425),US!$E:$E,MONTH(daily!$A3425))</f>
        <v>12815</v>
      </c>
      <c r="M3425">
        <f>SUMIFS(US!C:C,US!$D:$D,YEAR(daily!$A3425),US!$E:$E,MONTH(daily!$A3425))</f>
        <v>19312</v>
      </c>
      <c r="N3425">
        <f>SUMIFS(COT!E:E,COT!$A:$A,YEAR(daily!$A3425),COT!$B:$B,WEEKNUM(daily!$A3425))</f>
        <v>1871940</v>
      </c>
      <c r="O3425">
        <f>SUMIFS(COT!F:F,COT!$A:$A,YEAR(daily!$A3425),COT!$B:$B,WEEKNUM(daily!$A3425))</f>
        <v>427951</v>
      </c>
      <c r="P3425">
        <f>SUMIFS(COT!G:G,COT!$A:$A,YEAR(daily!$A3425),COT!$B:$B,WEEKNUM(daily!$A3425))</f>
        <v>112357</v>
      </c>
      <c r="Q3425">
        <f>SUMIFS(COT!H:H,COT!$A:$A,YEAR(daily!$A3425),COT!$B:$B,WEEKNUM(daily!$A3425))</f>
        <v>658085</v>
      </c>
      <c r="R3425">
        <f>SUMIFS(COT!I:I,COT!$A:$A,YEAR(daily!$A3425),COT!$B:$B,WEEKNUM(daily!$A3425))</f>
        <v>695078</v>
      </c>
      <c r="S3425">
        <f>SUMIFS(COT!J:J,COT!$A:$A,YEAR(daily!$A3425),COT!$B:$B,WEEKNUM(daily!$A3425))</f>
        <v>1026195</v>
      </c>
      <c r="T3425">
        <f>SUMIFS(COT!K:K,COT!$A:$A,YEAR(daily!$A3425),COT!$B:$B,WEEKNUM(daily!$A3425))</f>
        <v>90826</v>
      </c>
      <c r="U3425">
        <f>SUMIFS(COT!L:L,COT!$A:$A,YEAR(daily!$A3425),COT!$B:$B,WEEKNUM(daily!$A3425))</f>
        <v>75303</v>
      </c>
      <c r="V3425">
        <f>SUMIFS(COT!M:M,COT!$A:$A,YEAR(daily!$A3425),COT!$B:$B,WEEKNUM(daily!$A3425))</f>
        <v>123</v>
      </c>
      <c r="W3425">
        <f>SUMIFS(COT!N:N,COT!$A:$A,YEAR(daily!$A3425),COT!$B:$B,WEEKNUM(daily!$A3425))</f>
        <v>75</v>
      </c>
      <c r="X3425">
        <f>SUMIFS(COT!O:O,COT!$A:$A,YEAR(daily!$A3425),COT!$B:$B,WEEKNUM(daily!$A3425))</f>
        <v>150</v>
      </c>
      <c r="Y3425">
        <f>SUMIFS(COT!P:P,COT!$A:$A,YEAR(daily!$A3425),COT!$B:$B,WEEKNUM(daily!$A3425))</f>
        <v>98</v>
      </c>
      <c r="Z3425">
        <f>SUMIFS(COT!Q:Q,COT!$A:$A,YEAR(daily!$A3425),COT!$B:$B,WEEKNUM(daily!$A3425))</f>
        <v>115</v>
      </c>
      <c r="AA3425">
        <f>SUMIFS(Saudi!B:B,Saudi!$A:$A,YEAR(daily!$A3425))</f>
        <v>1156.3610000000001</v>
      </c>
      <c r="AB3425">
        <f>SUMIFS(Saudi!C:C,Saudi!$A:$A,YEAR(daily!$A3425))</f>
        <v>994.73400000000004</v>
      </c>
      <c r="AC3425">
        <f>SUMIFS(Saudi!F:F,Saudi!$A:$A,YEAR(daily!$A3425))</f>
        <v>4270920</v>
      </c>
      <c r="AD3425">
        <f>SUMIFS(Saudi!G:G,Saudi!$A:$A,YEAR(daily!$A3425))</f>
        <v>97.968799186701915</v>
      </c>
      <c r="AE3425">
        <f>SUMIFS(Saudi!H:H,Saudi!$A:$A,YEAR(daily!$A3425))</f>
        <v>418416903.82246894</v>
      </c>
      <c r="AF3425" s="5">
        <f t="shared" si="148"/>
        <v>10</v>
      </c>
      <c r="AG3425" s="5">
        <f t="shared" si="149"/>
        <v>2013</v>
      </c>
    </row>
    <row r="3426" spans="1:33">
      <c r="A3426" s="3">
        <v>41556</v>
      </c>
      <c r="B3426" s="1">
        <v>219628</v>
      </c>
      <c r="C3426" s="1">
        <v>134859</v>
      </c>
      <c r="D3426" s="1">
        <v>63274</v>
      </c>
      <c r="E3426" s="1">
        <v>101.61</v>
      </c>
      <c r="F3426" s="1">
        <v>100.97</v>
      </c>
      <c r="G3426" s="1">
        <v>100.32</v>
      </c>
      <c r="H3426" s="2">
        <v>54.8</v>
      </c>
      <c r="I3426" s="2">
        <v>30.6</v>
      </c>
      <c r="J3426" s="2">
        <v>91.7</v>
      </c>
      <c r="K3426" s="2">
        <v>92.5</v>
      </c>
      <c r="L3426">
        <f>SUMIFS(US!B:B,US!$D:$D,YEAR(daily!$A3426),US!$E:$E,MONTH(daily!$A3426))</f>
        <v>12815</v>
      </c>
      <c r="M3426">
        <f>SUMIFS(US!C:C,US!$D:$D,YEAR(daily!$A3426),US!$E:$E,MONTH(daily!$A3426))</f>
        <v>19312</v>
      </c>
      <c r="N3426">
        <f>SUMIFS(COT!E:E,COT!$A:$A,YEAR(daily!$A3426),COT!$B:$B,WEEKNUM(daily!$A3426))</f>
        <v>1871940</v>
      </c>
      <c r="O3426">
        <f>SUMIFS(COT!F:F,COT!$A:$A,YEAR(daily!$A3426),COT!$B:$B,WEEKNUM(daily!$A3426))</f>
        <v>427951</v>
      </c>
      <c r="P3426">
        <f>SUMIFS(COT!G:G,COT!$A:$A,YEAR(daily!$A3426),COT!$B:$B,WEEKNUM(daily!$A3426))</f>
        <v>112357</v>
      </c>
      <c r="Q3426">
        <f>SUMIFS(COT!H:H,COT!$A:$A,YEAR(daily!$A3426),COT!$B:$B,WEEKNUM(daily!$A3426))</f>
        <v>658085</v>
      </c>
      <c r="R3426">
        <f>SUMIFS(COT!I:I,COT!$A:$A,YEAR(daily!$A3426),COT!$B:$B,WEEKNUM(daily!$A3426))</f>
        <v>695078</v>
      </c>
      <c r="S3426">
        <f>SUMIFS(COT!J:J,COT!$A:$A,YEAR(daily!$A3426),COT!$B:$B,WEEKNUM(daily!$A3426))</f>
        <v>1026195</v>
      </c>
      <c r="T3426">
        <f>SUMIFS(COT!K:K,COT!$A:$A,YEAR(daily!$A3426),COT!$B:$B,WEEKNUM(daily!$A3426))</f>
        <v>90826</v>
      </c>
      <c r="U3426">
        <f>SUMIFS(COT!L:L,COT!$A:$A,YEAR(daily!$A3426),COT!$B:$B,WEEKNUM(daily!$A3426))</f>
        <v>75303</v>
      </c>
      <c r="V3426">
        <f>SUMIFS(COT!M:M,COT!$A:$A,YEAR(daily!$A3426),COT!$B:$B,WEEKNUM(daily!$A3426))</f>
        <v>123</v>
      </c>
      <c r="W3426">
        <f>SUMIFS(COT!N:N,COT!$A:$A,YEAR(daily!$A3426),COT!$B:$B,WEEKNUM(daily!$A3426))</f>
        <v>75</v>
      </c>
      <c r="X3426">
        <f>SUMIFS(COT!O:O,COT!$A:$A,YEAR(daily!$A3426),COT!$B:$B,WEEKNUM(daily!$A3426))</f>
        <v>150</v>
      </c>
      <c r="Y3426">
        <f>SUMIFS(COT!P:P,COT!$A:$A,YEAR(daily!$A3426),COT!$B:$B,WEEKNUM(daily!$A3426))</f>
        <v>98</v>
      </c>
      <c r="Z3426">
        <f>SUMIFS(COT!Q:Q,COT!$A:$A,YEAR(daily!$A3426),COT!$B:$B,WEEKNUM(daily!$A3426))</f>
        <v>115</v>
      </c>
      <c r="AA3426">
        <f>SUMIFS(Saudi!B:B,Saudi!$A:$A,YEAR(daily!$A3426))</f>
        <v>1156.3610000000001</v>
      </c>
      <c r="AB3426">
        <f>SUMIFS(Saudi!C:C,Saudi!$A:$A,YEAR(daily!$A3426))</f>
        <v>994.73400000000004</v>
      </c>
      <c r="AC3426">
        <f>SUMIFS(Saudi!F:F,Saudi!$A:$A,YEAR(daily!$A3426))</f>
        <v>4270920</v>
      </c>
      <c r="AD3426">
        <f>SUMIFS(Saudi!G:G,Saudi!$A:$A,YEAR(daily!$A3426))</f>
        <v>97.968799186701915</v>
      </c>
      <c r="AE3426">
        <f>SUMIFS(Saudi!H:H,Saudi!$A:$A,YEAR(daily!$A3426))</f>
        <v>418416903.82246894</v>
      </c>
      <c r="AF3426" s="5">
        <f t="shared" si="148"/>
        <v>10</v>
      </c>
      <c r="AG3426" s="5">
        <f t="shared" si="149"/>
        <v>2013</v>
      </c>
    </row>
    <row r="3427" spans="1:33">
      <c r="A3427" s="3">
        <v>41557</v>
      </c>
      <c r="B3427" s="1">
        <v>195808</v>
      </c>
      <c r="C3427" s="1">
        <v>141715</v>
      </c>
      <c r="D3427" s="1">
        <v>64572</v>
      </c>
      <c r="E3427" s="1">
        <v>103.01</v>
      </c>
      <c r="F3427" s="1">
        <v>102.49</v>
      </c>
      <c r="G3427" s="1">
        <v>101.91</v>
      </c>
      <c r="H3427" s="2">
        <v>54.8</v>
      </c>
      <c r="I3427" s="2">
        <v>30.6</v>
      </c>
      <c r="J3427" s="2">
        <v>91.7</v>
      </c>
      <c r="K3427" s="2">
        <v>92.5</v>
      </c>
      <c r="L3427">
        <f>SUMIFS(US!B:B,US!$D:$D,YEAR(daily!$A3427),US!$E:$E,MONTH(daily!$A3427))</f>
        <v>12815</v>
      </c>
      <c r="M3427">
        <f>SUMIFS(US!C:C,US!$D:$D,YEAR(daily!$A3427),US!$E:$E,MONTH(daily!$A3427))</f>
        <v>19312</v>
      </c>
      <c r="N3427">
        <f>SUMIFS(COT!E:E,COT!$A:$A,YEAR(daily!$A3427),COT!$B:$B,WEEKNUM(daily!$A3427))</f>
        <v>1871940</v>
      </c>
      <c r="O3427">
        <f>SUMIFS(COT!F:F,COT!$A:$A,YEAR(daily!$A3427),COT!$B:$B,WEEKNUM(daily!$A3427))</f>
        <v>427951</v>
      </c>
      <c r="P3427">
        <f>SUMIFS(COT!G:G,COT!$A:$A,YEAR(daily!$A3427),COT!$B:$B,WEEKNUM(daily!$A3427))</f>
        <v>112357</v>
      </c>
      <c r="Q3427">
        <f>SUMIFS(COT!H:H,COT!$A:$A,YEAR(daily!$A3427),COT!$B:$B,WEEKNUM(daily!$A3427))</f>
        <v>658085</v>
      </c>
      <c r="R3427">
        <f>SUMIFS(COT!I:I,COT!$A:$A,YEAR(daily!$A3427),COT!$B:$B,WEEKNUM(daily!$A3427))</f>
        <v>695078</v>
      </c>
      <c r="S3427">
        <f>SUMIFS(COT!J:J,COT!$A:$A,YEAR(daily!$A3427),COT!$B:$B,WEEKNUM(daily!$A3427))</f>
        <v>1026195</v>
      </c>
      <c r="T3427">
        <f>SUMIFS(COT!K:K,COT!$A:$A,YEAR(daily!$A3427),COT!$B:$B,WEEKNUM(daily!$A3427))</f>
        <v>90826</v>
      </c>
      <c r="U3427">
        <f>SUMIFS(COT!L:L,COT!$A:$A,YEAR(daily!$A3427),COT!$B:$B,WEEKNUM(daily!$A3427))</f>
        <v>75303</v>
      </c>
      <c r="V3427">
        <f>SUMIFS(COT!M:M,COT!$A:$A,YEAR(daily!$A3427),COT!$B:$B,WEEKNUM(daily!$A3427))</f>
        <v>123</v>
      </c>
      <c r="W3427">
        <f>SUMIFS(COT!N:N,COT!$A:$A,YEAR(daily!$A3427),COT!$B:$B,WEEKNUM(daily!$A3427))</f>
        <v>75</v>
      </c>
      <c r="X3427">
        <f>SUMIFS(COT!O:O,COT!$A:$A,YEAR(daily!$A3427),COT!$B:$B,WEEKNUM(daily!$A3427))</f>
        <v>150</v>
      </c>
      <c r="Y3427">
        <f>SUMIFS(COT!P:P,COT!$A:$A,YEAR(daily!$A3427),COT!$B:$B,WEEKNUM(daily!$A3427))</f>
        <v>98</v>
      </c>
      <c r="Z3427">
        <f>SUMIFS(COT!Q:Q,COT!$A:$A,YEAR(daily!$A3427),COT!$B:$B,WEEKNUM(daily!$A3427))</f>
        <v>115</v>
      </c>
      <c r="AA3427">
        <f>SUMIFS(Saudi!B:B,Saudi!$A:$A,YEAR(daily!$A3427))</f>
        <v>1156.3610000000001</v>
      </c>
      <c r="AB3427">
        <f>SUMIFS(Saudi!C:C,Saudi!$A:$A,YEAR(daily!$A3427))</f>
        <v>994.73400000000004</v>
      </c>
      <c r="AC3427">
        <f>SUMIFS(Saudi!F:F,Saudi!$A:$A,YEAR(daily!$A3427))</f>
        <v>4270920</v>
      </c>
      <c r="AD3427">
        <f>SUMIFS(Saudi!G:G,Saudi!$A:$A,YEAR(daily!$A3427))</f>
        <v>97.968799186701915</v>
      </c>
      <c r="AE3427">
        <f>SUMIFS(Saudi!H:H,Saudi!$A:$A,YEAR(daily!$A3427))</f>
        <v>418416903.82246894</v>
      </c>
      <c r="AF3427" s="5">
        <f t="shared" si="148"/>
        <v>10</v>
      </c>
      <c r="AG3427" s="5">
        <f t="shared" si="149"/>
        <v>2013</v>
      </c>
    </row>
    <row r="3428" spans="1:33">
      <c r="A3428" s="3">
        <v>41558</v>
      </c>
      <c r="B3428" s="1">
        <v>166947</v>
      </c>
      <c r="C3428" s="1">
        <v>142839</v>
      </c>
      <c r="D3428" s="1">
        <v>72832</v>
      </c>
      <c r="E3428" s="1">
        <v>102.02</v>
      </c>
      <c r="F3428" s="1">
        <v>101.85</v>
      </c>
      <c r="G3428" s="1">
        <v>101.45</v>
      </c>
      <c r="H3428" s="2">
        <v>54.8</v>
      </c>
      <c r="I3428" s="2">
        <v>30.6</v>
      </c>
      <c r="J3428" s="2">
        <v>91.7</v>
      </c>
      <c r="K3428" s="2">
        <v>92.5</v>
      </c>
      <c r="L3428">
        <f>SUMIFS(US!B:B,US!$D:$D,YEAR(daily!$A3428),US!$E:$E,MONTH(daily!$A3428))</f>
        <v>12815</v>
      </c>
      <c r="M3428">
        <f>SUMIFS(US!C:C,US!$D:$D,YEAR(daily!$A3428),US!$E:$E,MONTH(daily!$A3428))</f>
        <v>19312</v>
      </c>
      <c r="N3428">
        <f>SUMIFS(COT!E:E,COT!$A:$A,YEAR(daily!$A3428),COT!$B:$B,WEEKNUM(daily!$A3428))</f>
        <v>1871940</v>
      </c>
      <c r="O3428">
        <f>SUMIFS(COT!F:F,COT!$A:$A,YEAR(daily!$A3428),COT!$B:$B,WEEKNUM(daily!$A3428))</f>
        <v>427951</v>
      </c>
      <c r="P3428">
        <f>SUMIFS(COT!G:G,COT!$A:$A,YEAR(daily!$A3428),COT!$B:$B,WEEKNUM(daily!$A3428))</f>
        <v>112357</v>
      </c>
      <c r="Q3428">
        <f>SUMIFS(COT!H:H,COT!$A:$A,YEAR(daily!$A3428),COT!$B:$B,WEEKNUM(daily!$A3428))</f>
        <v>658085</v>
      </c>
      <c r="R3428">
        <f>SUMIFS(COT!I:I,COT!$A:$A,YEAR(daily!$A3428),COT!$B:$B,WEEKNUM(daily!$A3428))</f>
        <v>695078</v>
      </c>
      <c r="S3428">
        <f>SUMIFS(COT!J:J,COT!$A:$A,YEAR(daily!$A3428),COT!$B:$B,WEEKNUM(daily!$A3428))</f>
        <v>1026195</v>
      </c>
      <c r="T3428">
        <f>SUMIFS(COT!K:K,COT!$A:$A,YEAR(daily!$A3428),COT!$B:$B,WEEKNUM(daily!$A3428))</f>
        <v>90826</v>
      </c>
      <c r="U3428">
        <f>SUMIFS(COT!L:L,COT!$A:$A,YEAR(daily!$A3428),COT!$B:$B,WEEKNUM(daily!$A3428))</f>
        <v>75303</v>
      </c>
      <c r="V3428">
        <f>SUMIFS(COT!M:M,COT!$A:$A,YEAR(daily!$A3428),COT!$B:$B,WEEKNUM(daily!$A3428))</f>
        <v>123</v>
      </c>
      <c r="W3428">
        <f>SUMIFS(COT!N:N,COT!$A:$A,YEAR(daily!$A3428),COT!$B:$B,WEEKNUM(daily!$A3428))</f>
        <v>75</v>
      </c>
      <c r="X3428">
        <f>SUMIFS(COT!O:O,COT!$A:$A,YEAR(daily!$A3428),COT!$B:$B,WEEKNUM(daily!$A3428))</f>
        <v>150</v>
      </c>
      <c r="Y3428">
        <f>SUMIFS(COT!P:P,COT!$A:$A,YEAR(daily!$A3428),COT!$B:$B,WEEKNUM(daily!$A3428))</f>
        <v>98</v>
      </c>
      <c r="Z3428">
        <f>SUMIFS(COT!Q:Q,COT!$A:$A,YEAR(daily!$A3428),COT!$B:$B,WEEKNUM(daily!$A3428))</f>
        <v>115</v>
      </c>
      <c r="AA3428">
        <f>SUMIFS(Saudi!B:B,Saudi!$A:$A,YEAR(daily!$A3428))</f>
        <v>1156.3610000000001</v>
      </c>
      <c r="AB3428">
        <f>SUMIFS(Saudi!C:C,Saudi!$A:$A,YEAR(daily!$A3428))</f>
        <v>994.73400000000004</v>
      </c>
      <c r="AC3428">
        <f>SUMIFS(Saudi!F:F,Saudi!$A:$A,YEAR(daily!$A3428))</f>
        <v>4270920</v>
      </c>
      <c r="AD3428">
        <f>SUMIFS(Saudi!G:G,Saudi!$A:$A,YEAR(daily!$A3428))</f>
        <v>97.968799186701915</v>
      </c>
      <c r="AE3428">
        <f>SUMIFS(Saudi!H:H,Saudi!$A:$A,YEAR(daily!$A3428))</f>
        <v>418416903.82246894</v>
      </c>
      <c r="AF3428" s="5">
        <f t="shared" si="148"/>
        <v>10</v>
      </c>
      <c r="AG3428" s="5">
        <f t="shared" si="149"/>
        <v>2013</v>
      </c>
    </row>
    <row r="3429" spans="1:33">
      <c r="A3429" s="3">
        <v>41561</v>
      </c>
      <c r="B3429" s="1">
        <v>157794</v>
      </c>
      <c r="C3429" s="1">
        <v>142343</v>
      </c>
      <c r="D3429" s="1">
        <v>79964</v>
      </c>
      <c r="E3429" s="1">
        <v>102.41</v>
      </c>
      <c r="F3429" s="1">
        <v>102.23</v>
      </c>
      <c r="G3429" s="1">
        <v>101.78</v>
      </c>
      <c r="H3429" s="2">
        <v>54.8</v>
      </c>
      <c r="I3429" s="2">
        <v>30.6</v>
      </c>
      <c r="J3429" s="2">
        <v>91.7</v>
      </c>
      <c r="K3429" s="2">
        <v>92.5</v>
      </c>
      <c r="L3429">
        <f>SUMIFS(US!B:B,US!$D:$D,YEAR(daily!$A3429),US!$E:$E,MONTH(daily!$A3429))</f>
        <v>12815</v>
      </c>
      <c r="M3429">
        <f>SUMIFS(US!C:C,US!$D:$D,YEAR(daily!$A3429),US!$E:$E,MONTH(daily!$A3429))</f>
        <v>19312</v>
      </c>
      <c r="N3429">
        <f>SUMIFS(COT!E:E,COT!$A:$A,YEAR(daily!$A3429),COT!$B:$B,WEEKNUM(daily!$A3429))</f>
        <v>1824929</v>
      </c>
      <c r="O3429">
        <f>SUMIFS(COT!F:F,COT!$A:$A,YEAR(daily!$A3429),COT!$B:$B,WEEKNUM(daily!$A3429))</f>
        <v>416914</v>
      </c>
      <c r="P3429">
        <f>SUMIFS(COT!G:G,COT!$A:$A,YEAR(daily!$A3429),COT!$B:$B,WEEKNUM(daily!$A3429))</f>
        <v>113982</v>
      </c>
      <c r="Q3429">
        <f>SUMIFS(COT!H:H,COT!$A:$A,YEAR(daily!$A3429),COT!$B:$B,WEEKNUM(daily!$A3429))</f>
        <v>641216</v>
      </c>
      <c r="R3429">
        <f>SUMIFS(COT!I:I,COT!$A:$A,YEAR(daily!$A3429),COT!$B:$B,WEEKNUM(daily!$A3429))</f>
        <v>680942</v>
      </c>
      <c r="S3429">
        <f>SUMIFS(COT!J:J,COT!$A:$A,YEAR(daily!$A3429),COT!$B:$B,WEEKNUM(daily!$A3429))</f>
        <v>998327</v>
      </c>
      <c r="T3429">
        <f>SUMIFS(COT!K:K,COT!$A:$A,YEAR(daily!$A3429),COT!$B:$B,WEEKNUM(daily!$A3429))</f>
        <v>85857</v>
      </c>
      <c r="U3429">
        <f>SUMIFS(COT!L:L,COT!$A:$A,YEAR(daily!$A3429),COT!$B:$B,WEEKNUM(daily!$A3429))</f>
        <v>71404</v>
      </c>
      <c r="V3429">
        <f>SUMIFS(COT!M:M,COT!$A:$A,YEAR(daily!$A3429),COT!$B:$B,WEEKNUM(daily!$A3429))</f>
        <v>128</v>
      </c>
      <c r="W3429">
        <f>SUMIFS(COT!N:N,COT!$A:$A,YEAR(daily!$A3429),COT!$B:$B,WEEKNUM(daily!$A3429))</f>
        <v>73</v>
      </c>
      <c r="X3429">
        <f>SUMIFS(COT!O:O,COT!$A:$A,YEAR(daily!$A3429),COT!$B:$B,WEEKNUM(daily!$A3429))</f>
        <v>151</v>
      </c>
      <c r="Y3429">
        <f>SUMIFS(COT!P:P,COT!$A:$A,YEAR(daily!$A3429),COT!$B:$B,WEEKNUM(daily!$A3429))</f>
        <v>96</v>
      </c>
      <c r="Z3429">
        <f>SUMIFS(COT!Q:Q,COT!$A:$A,YEAR(daily!$A3429),COT!$B:$B,WEEKNUM(daily!$A3429))</f>
        <v>115</v>
      </c>
      <c r="AA3429">
        <f>SUMIFS(Saudi!B:B,Saudi!$A:$A,YEAR(daily!$A3429))</f>
        <v>1156.3610000000001</v>
      </c>
      <c r="AB3429">
        <f>SUMIFS(Saudi!C:C,Saudi!$A:$A,YEAR(daily!$A3429))</f>
        <v>994.73400000000004</v>
      </c>
      <c r="AC3429">
        <f>SUMIFS(Saudi!F:F,Saudi!$A:$A,YEAR(daily!$A3429))</f>
        <v>4270920</v>
      </c>
      <c r="AD3429">
        <f>SUMIFS(Saudi!G:G,Saudi!$A:$A,YEAR(daily!$A3429))</f>
        <v>97.968799186701915</v>
      </c>
      <c r="AE3429">
        <f>SUMIFS(Saudi!H:H,Saudi!$A:$A,YEAR(daily!$A3429))</f>
        <v>418416903.82246894</v>
      </c>
      <c r="AF3429" s="5">
        <f t="shared" si="148"/>
        <v>10</v>
      </c>
      <c r="AG3429" s="5">
        <f t="shared" si="149"/>
        <v>2013</v>
      </c>
    </row>
    <row r="3430" spans="1:33">
      <c r="A3430" s="3">
        <v>41562</v>
      </c>
      <c r="B3430" s="1">
        <v>131644</v>
      </c>
      <c r="C3430" s="1">
        <v>141453</v>
      </c>
      <c r="D3430" s="1">
        <v>81865</v>
      </c>
      <c r="E3430" s="1">
        <v>101.21</v>
      </c>
      <c r="F3430" s="1">
        <v>101.24</v>
      </c>
      <c r="G3430" s="1">
        <v>100.86</v>
      </c>
      <c r="H3430" s="2">
        <v>54.8</v>
      </c>
      <c r="I3430" s="2">
        <v>30.6</v>
      </c>
      <c r="J3430" s="2">
        <v>91.7</v>
      </c>
      <c r="K3430" s="2">
        <v>92.5</v>
      </c>
      <c r="L3430">
        <f>SUMIFS(US!B:B,US!$D:$D,YEAR(daily!$A3430),US!$E:$E,MONTH(daily!$A3430))</f>
        <v>12815</v>
      </c>
      <c r="M3430">
        <f>SUMIFS(US!C:C,US!$D:$D,YEAR(daily!$A3430),US!$E:$E,MONTH(daily!$A3430))</f>
        <v>19312</v>
      </c>
      <c r="N3430">
        <f>SUMIFS(COT!E:E,COT!$A:$A,YEAR(daily!$A3430),COT!$B:$B,WEEKNUM(daily!$A3430))</f>
        <v>1824929</v>
      </c>
      <c r="O3430">
        <f>SUMIFS(COT!F:F,COT!$A:$A,YEAR(daily!$A3430),COT!$B:$B,WEEKNUM(daily!$A3430))</f>
        <v>416914</v>
      </c>
      <c r="P3430">
        <f>SUMIFS(COT!G:G,COT!$A:$A,YEAR(daily!$A3430),COT!$B:$B,WEEKNUM(daily!$A3430))</f>
        <v>113982</v>
      </c>
      <c r="Q3430">
        <f>SUMIFS(COT!H:H,COT!$A:$A,YEAR(daily!$A3430),COT!$B:$B,WEEKNUM(daily!$A3430))</f>
        <v>641216</v>
      </c>
      <c r="R3430">
        <f>SUMIFS(COT!I:I,COT!$A:$A,YEAR(daily!$A3430),COT!$B:$B,WEEKNUM(daily!$A3430))</f>
        <v>680942</v>
      </c>
      <c r="S3430">
        <f>SUMIFS(COT!J:J,COT!$A:$A,YEAR(daily!$A3430),COT!$B:$B,WEEKNUM(daily!$A3430))</f>
        <v>998327</v>
      </c>
      <c r="T3430">
        <f>SUMIFS(COT!K:K,COT!$A:$A,YEAR(daily!$A3430),COT!$B:$B,WEEKNUM(daily!$A3430))</f>
        <v>85857</v>
      </c>
      <c r="U3430">
        <f>SUMIFS(COT!L:L,COT!$A:$A,YEAR(daily!$A3430),COT!$B:$B,WEEKNUM(daily!$A3430))</f>
        <v>71404</v>
      </c>
      <c r="V3430">
        <f>SUMIFS(COT!M:M,COT!$A:$A,YEAR(daily!$A3430),COT!$B:$B,WEEKNUM(daily!$A3430))</f>
        <v>128</v>
      </c>
      <c r="W3430">
        <f>SUMIFS(COT!N:N,COT!$A:$A,YEAR(daily!$A3430),COT!$B:$B,WEEKNUM(daily!$A3430))</f>
        <v>73</v>
      </c>
      <c r="X3430">
        <f>SUMIFS(COT!O:O,COT!$A:$A,YEAR(daily!$A3430),COT!$B:$B,WEEKNUM(daily!$A3430))</f>
        <v>151</v>
      </c>
      <c r="Y3430">
        <f>SUMIFS(COT!P:P,COT!$A:$A,YEAR(daily!$A3430),COT!$B:$B,WEEKNUM(daily!$A3430))</f>
        <v>96</v>
      </c>
      <c r="Z3430">
        <f>SUMIFS(COT!Q:Q,COT!$A:$A,YEAR(daily!$A3430),COT!$B:$B,WEEKNUM(daily!$A3430))</f>
        <v>115</v>
      </c>
      <c r="AA3430">
        <f>SUMIFS(Saudi!B:B,Saudi!$A:$A,YEAR(daily!$A3430))</f>
        <v>1156.3610000000001</v>
      </c>
      <c r="AB3430">
        <f>SUMIFS(Saudi!C:C,Saudi!$A:$A,YEAR(daily!$A3430))</f>
        <v>994.73400000000004</v>
      </c>
      <c r="AC3430">
        <f>SUMIFS(Saudi!F:F,Saudi!$A:$A,YEAR(daily!$A3430))</f>
        <v>4270920</v>
      </c>
      <c r="AD3430">
        <f>SUMIFS(Saudi!G:G,Saudi!$A:$A,YEAR(daily!$A3430))</f>
        <v>97.968799186701915</v>
      </c>
      <c r="AE3430">
        <f>SUMIFS(Saudi!H:H,Saudi!$A:$A,YEAR(daily!$A3430))</f>
        <v>418416903.82246894</v>
      </c>
      <c r="AF3430" s="5">
        <f t="shared" si="148"/>
        <v>10</v>
      </c>
      <c r="AG3430" s="5">
        <f t="shared" si="149"/>
        <v>2013</v>
      </c>
    </row>
    <row r="3431" spans="1:33">
      <c r="A3431" s="3">
        <v>41563</v>
      </c>
      <c r="B3431" s="1">
        <v>108878</v>
      </c>
      <c r="C3431" s="1">
        <v>152384</v>
      </c>
      <c r="D3431" s="1">
        <v>81903</v>
      </c>
      <c r="E3431" s="1">
        <v>102.29</v>
      </c>
      <c r="F3431" s="1">
        <v>102.33</v>
      </c>
      <c r="G3431" s="1">
        <v>101.9</v>
      </c>
      <c r="H3431" s="2">
        <v>54.8</v>
      </c>
      <c r="I3431" s="2">
        <v>30.6</v>
      </c>
      <c r="J3431" s="2">
        <v>91.7</v>
      </c>
      <c r="K3431" s="2">
        <v>92.5</v>
      </c>
      <c r="L3431">
        <f>SUMIFS(US!B:B,US!$D:$D,YEAR(daily!$A3431),US!$E:$E,MONTH(daily!$A3431))</f>
        <v>12815</v>
      </c>
      <c r="M3431">
        <f>SUMIFS(US!C:C,US!$D:$D,YEAR(daily!$A3431),US!$E:$E,MONTH(daily!$A3431))</f>
        <v>19312</v>
      </c>
      <c r="N3431">
        <f>SUMIFS(COT!E:E,COT!$A:$A,YEAR(daily!$A3431),COT!$B:$B,WEEKNUM(daily!$A3431))</f>
        <v>1824929</v>
      </c>
      <c r="O3431">
        <f>SUMIFS(COT!F:F,COT!$A:$A,YEAR(daily!$A3431),COT!$B:$B,WEEKNUM(daily!$A3431))</f>
        <v>416914</v>
      </c>
      <c r="P3431">
        <f>SUMIFS(COT!G:G,COT!$A:$A,YEAR(daily!$A3431),COT!$B:$B,WEEKNUM(daily!$A3431))</f>
        <v>113982</v>
      </c>
      <c r="Q3431">
        <f>SUMIFS(COT!H:H,COT!$A:$A,YEAR(daily!$A3431),COT!$B:$B,WEEKNUM(daily!$A3431))</f>
        <v>641216</v>
      </c>
      <c r="R3431">
        <f>SUMIFS(COT!I:I,COT!$A:$A,YEAR(daily!$A3431),COT!$B:$B,WEEKNUM(daily!$A3431))</f>
        <v>680942</v>
      </c>
      <c r="S3431">
        <f>SUMIFS(COT!J:J,COT!$A:$A,YEAR(daily!$A3431),COT!$B:$B,WEEKNUM(daily!$A3431))</f>
        <v>998327</v>
      </c>
      <c r="T3431">
        <f>SUMIFS(COT!K:K,COT!$A:$A,YEAR(daily!$A3431),COT!$B:$B,WEEKNUM(daily!$A3431))</f>
        <v>85857</v>
      </c>
      <c r="U3431">
        <f>SUMIFS(COT!L:L,COT!$A:$A,YEAR(daily!$A3431),COT!$B:$B,WEEKNUM(daily!$A3431))</f>
        <v>71404</v>
      </c>
      <c r="V3431">
        <f>SUMIFS(COT!M:M,COT!$A:$A,YEAR(daily!$A3431),COT!$B:$B,WEEKNUM(daily!$A3431))</f>
        <v>128</v>
      </c>
      <c r="W3431">
        <f>SUMIFS(COT!N:N,COT!$A:$A,YEAR(daily!$A3431),COT!$B:$B,WEEKNUM(daily!$A3431))</f>
        <v>73</v>
      </c>
      <c r="X3431">
        <f>SUMIFS(COT!O:O,COT!$A:$A,YEAR(daily!$A3431),COT!$B:$B,WEEKNUM(daily!$A3431))</f>
        <v>151</v>
      </c>
      <c r="Y3431">
        <f>SUMIFS(COT!P:P,COT!$A:$A,YEAR(daily!$A3431),COT!$B:$B,WEEKNUM(daily!$A3431))</f>
        <v>96</v>
      </c>
      <c r="Z3431">
        <f>SUMIFS(COT!Q:Q,COT!$A:$A,YEAR(daily!$A3431),COT!$B:$B,WEEKNUM(daily!$A3431))</f>
        <v>115</v>
      </c>
      <c r="AA3431">
        <f>SUMIFS(Saudi!B:B,Saudi!$A:$A,YEAR(daily!$A3431))</f>
        <v>1156.3610000000001</v>
      </c>
      <c r="AB3431">
        <f>SUMIFS(Saudi!C:C,Saudi!$A:$A,YEAR(daily!$A3431))</f>
        <v>994.73400000000004</v>
      </c>
      <c r="AC3431">
        <f>SUMIFS(Saudi!F:F,Saudi!$A:$A,YEAR(daily!$A3431))</f>
        <v>4270920</v>
      </c>
      <c r="AD3431">
        <f>SUMIFS(Saudi!G:G,Saudi!$A:$A,YEAR(daily!$A3431))</f>
        <v>97.968799186701915</v>
      </c>
      <c r="AE3431">
        <f>SUMIFS(Saudi!H:H,Saudi!$A:$A,YEAR(daily!$A3431))</f>
        <v>418416903.82246894</v>
      </c>
      <c r="AF3431" s="5">
        <f t="shared" si="148"/>
        <v>10</v>
      </c>
      <c r="AG3431" s="5">
        <f t="shared" si="149"/>
        <v>2013</v>
      </c>
    </row>
    <row r="3432" spans="1:33">
      <c r="A3432" s="3">
        <v>41564</v>
      </c>
      <c r="B3432" s="1">
        <v>79194</v>
      </c>
      <c r="C3432" s="1">
        <v>155076</v>
      </c>
      <c r="D3432" s="1">
        <v>79600</v>
      </c>
      <c r="E3432" s="1">
        <v>100.67</v>
      </c>
      <c r="F3432" s="1">
        <v>100.62</v>
      </c>
      <c r="G3432" s="1">
        <v>100.12</v>
      </c>
      <c r="H3432" s="2">
        <v>54.8</v>
      </c>
      <c r="I3432" s="2">
        <v>30.6</v>
      </c>
      <c r="J3432" s="2">
        <v>91.7</v>
      </c>
      <c r="K3432" s="2">
        <v>92.5</v>
      </c>
      <c r="L3432">
        <f>SUMIFS(US!B:B,US!$D:$D,YEAR(daily!$A3432),US!$E:$E,MONTH(daily!$A3432))</f>
        <v>12815</v>
      </c>
      <c r="M3432">
        <f>SUMIFS(US!C:C,US!$D:$D,YEAR(daily!$A3432),US!$E:$E,MONTH(daily!$A3432))</f>
        <v>19312</v>
      </c>
      <c r="N3432">
        <f>SUMIFS(COT!E:E,COT!$A:$A,YEAR(daily!$A3432),COT!$B:$B,WEEKNUM(daily!$A3432))</f>
        <v>1824929</v>
      </c>
      <c r="O3432">
        <f>SUMIFS(COT!F:F,COT!$A:$A,YEAR(daily!$A3432),COT!$B:$B,WEEKNUM(daily!$A3432))</f>
        <v>416914</v>
      </c>
      <c r="P3432">
        <f>SUMIFS(COT!G:G,COT!$A:$A,YEAR(daily!$A3432),COT!$B:$B,WEEKNUM(daily!$A3432))</f>
        <v>113982</v>
      </c>
      <c r="Q3432">
        <f>SUMIFS(COT!H:H,COT!$A:$A,YEAR(daily!$A3432),COT!$B:$B,WEEKNUM(daily!$A3432))</f>
        <v>641216</v>
      </c>
      <c r="R3432">
        <f>SUMIFS(COT!I:I,COT!$A:$A,YEAR(daily!$A3432),COT!$B:$B,WEEKNUM(daily!$A3432))</f>
        <v>680942</v>
      </c>
      <c r="S3432">
        <f>SUMIFS(COT!J:J,COT!$A:$A,YEAR(daily!$A3432),COT!$B:$B,WEEKNUM(daily!$A3432))</f>
        <v>998327</v>
      </c>
      <c r="T3432">
        <f>SUMIFS(COT!K:K,COT!$A:$A,YEAR(daily!$A3432),COT!$B:$B,WEEKNUM(daily!$A3432))</f>
        <v>85857</v>
      </c>
      <c r="U3432">
        <f>SUMIFS(COT!L:L,COT!$A:$A,YEAR(daily!$A3432),COT!$B:$B,WEEKNUM(daily!$A3432))</f>
        <v>71404</v>
      </c>
      <c r="V3432">
        <f>SUMIFS(COT!M:M,COT!$A:$A,YEAR(daily!$A3432),COT!$B:$B,WEEKNUM(daily!$A3432))</f>
        <v>128</v>
      </c>
      <c r="W3432">
        <f>SUMIFS(COT!N:N,COT!$A:$A,YEAR(daily!$A3432),COT!$B:$B,WEEKNUM(daily!$A3432))</f>
        <v>73</v>
      </c>
      <c r="X3432">
        <f>SUMIFS(COT!O:O,COT!$A:$A,YEAR(daily!$A3432),COT!$B:$B,WEEKNUM(daily!$A3432))</f>
        <v>151</v>
      </c>
      <c r="Y3432">
        <f>SUMIFS(COT!P:P,COT!$A:$A,YEAR(daily!$A3432),COT!$B:$B,WEEKNUM(daily!$A3432))</f>
        <v>96</v>
      </c>
      <c r="Z3432">
        <f>SUMIFS(COT!Q:Q,COT!$A:$A,YEAR(daily!$A3432),COT!$B:$B,WEEKNUM(daily!$A3432))</f>
        <v>115</v>
      </c>
      <c r="AA3432">
        <f>SUMIFS(Saudi!B:B,Saudi!$A:$A,YEAR(daily!$A3432))</f>
        <v>1156.3610000000001</v>
      </c>
      <c r="AB3432">
        <f>SUMIFS(Saudi!C:C,Saudi!$A:$A,YEAR(daily!$A3432))</f>
        <v>994.73400000000004</v>
      </c>
      <c r="AC3432">
        <f>SUMIFS(Saudi!F:F,Saudi!$A:$A,YEAR(daily!$A3432))</f>
        <v>4270920</v>
      </c>
      <c r="AD3432">
        <f>SUMIFS(Saudi!G:G,Saudi!$A:$A,YEAR(daily!$A3432))</f>
        <v>97.968799186701915</v>
      </c>
      <c r="AE3432">
        <f>SUMIFS(Saudi!H:H,Saudi!$A:$A,YEAR(daily!$A3432))</f>
        <v>418416903.82246894</v>
      </c>
      <c r="AF3432" s="5">
        <f t="shared" si="148"/>
        <v>10</v>
      </c>
      <c r="AG3432" s="5">
        <f t="shared" si="149"/>
        <v>2013</v>
      </c>
    </row>
    <row r="3433" spans="1:33">
      <c r="A3433" s="3">
        <v>41565</v>
      </c>
      <c r="B3433" s="1">
        <v>61473</v>
      </c>
      <c r="C3433" s="1">
        <v>157462</v>
      </c>
      <c r="D3433" s="1">
        <v>80891</v>
      </c>
      <c r="E3433" s="1">
        <v>100.81</v>
      </c>
      <c r="F3433" s="1">
        <v>100.99</v>
      </c>
      <c r="G3433" s="1">
        <v>100.54</v>
      </c>
      <c r="H3433" s="2">
        <v>54.8</v>
      </c>
      <c r="I3433" s="2">
        <v>30.6</v>
      </c>
      <c r="J3433" s="2">
        <v>91.7</v>
      </c>
      <c r="K3433" s="2">
        <v>92.5</v>
      </c>
      <c r="L3433">
        <f>SUMIFS(US!B:B,US!$D:$D,YEAR(daily!$A3433),US!$E:$E,MONTH(daily!$A3433))</f>
        <v>12815</v>
      </c>
      <c r="M3433">
        <f>SUMIFS(US!C:C,US!$D:$D,YEAR(daily!$A3433),US!$E:$E,MONTH(daily!$A3433))</f>
        <v>19312</v>
      </c>
      <c r="N3433">
        <f>SUMIFS(COT!E:E,COT!$A:$A,YEAR(daily!$A3433),COT!$B:$B,WEEKNUM(daily!$A3433))</f>
        <v>1824929</v>
      </c>
      <c r="O3433">
        <f>SUMIFS(COT!F:F,COT!$A:$A,YEAR(daily!$A3433),COT!$B:$B,WEEKNUM(daily!$A3433))</f>
        <v>416914</v>
      </c>
      <c r="P3433">
        <f>SUMIFS(COT!G:G,COT!$A:$A,YEAR(daily!$A3433),COT!$B:$B,WEEKNUM(daily!$A3433))</f>
        <v>113982</v>
      </c>
      <c r="Q3433">
        <f>SUMIFS(COT!H:H,COT!$A:$A,YEAR(daily!$A3433),COT!$B:$B,WEEKNUM(daily!$A3433))</f>
        <v>641216</v>
      </c>
      <c r="R3433">
        <f>SUMIFS(COT!I:I,COT!$A:$A,YEAR(daily!$A3433),COT!$B:$B,WEEKNUM(daily!$A3433))</f>
        <v>680942</v>
      </c>
      <c r="S3433">
        <f>SUMIFS(COT!J:J,COT!$A:$A,YEAR(daily!$A3433),COT!$B:$B,WEEKNUM(daily!$A3433))</f>
        <v>998327</v>
      </c>
      <c r="T3433">
        <f>SUMIFS(COT!K:K,COT!$A:$A,YEAR(daily!$A3433),COT!$B:$B,WEEKNUM(daily!$A3433))</f>
        <v>85857</v>
      </c>
      <c r="U3433">
        <f>SUMIFS(COT!L:L,COT!$A:$A,YEAR(daily!$A3433),COT!$B:$B,WEEKNUM(daily!$A3433))</f>
        <v>71404</v>
      </c>
      <c r="V3433">
        <f>SUMIFS(COT!M:M,COT!$A:$A,YEAR(daily!$A3433),COT!$B:$B,WEEKNUM(daily!$A3433))</f>
        <v>128</v>
      </c>
      <c r="W3433">
        <f>SUMIFS(COT!N:N,COT!$A:$A,YEAR(daily!$A3433),COT!$B:$B,WEEKNUM(daily!$A3433))</f>
        <v>73</v>
      </c>
      <c r="X3433">
        <f>SUMIFS(COT!O:O,COT!$A:$A,YEAR(daily!$A3433),COT!$B:$B,WEEKNUM(daily!$A3433))</f>
        <v>151</v>
      </c>
      <c r="Y3433">
        <f>SUMIFS(COT!P:P,COT!$A:$A,YEAR(daily!$A3433),COT!$B:$B,WEEKNUM(daily!$A3433))</f>
        <v>96</v>
      </c>
      <c r="Z3433">
        <f>SUMIFS(COT!Q:Q,COT!$A:$A,YEAR(daily!$A3433),COT!$B:$B,WEEKNUM(daily!$A3433))</f>
        <v>115</v>
      </c>
      <c r="AA3433">
        <f>SUMIFS(Saudi!B:B,Saudi!$A:$A,YEAR(daily!$A3433))</f>
        <v>1156.3610000000001</v>
      </c>
      <c r="AB3433">
        <f>SUMIFS(Saudi!C:C,Saudi!$A:$A,YEAR(daily!$A3433))</f>
        <v>994.73400000000004</v>
      </c>
      <c r="AC3433">
        <f>SUMIFS(Saudi!F:F,Saudi!$A:$A,YEAR(daily!$A3433))</f>
        <v>4270920</v>
      </c>
      <c r="AD3433">
        <f>SUMIFS(Saudi!G:G,Saudi!$A:$A,YEAR(daily!$A3433))</f>
        <v>97.968799186701915</v>
      </c>
      <c r="AE3433">
        <f>SUMIFS(Saudi!H:H,Saudi!$A:$A,YEAR(daily!$A3433))</f>
        <v>418416903.82246894</v>
      </c>
      <c r="AF3433" s="5">
        <f t="shared" si="148"/>
        <v>10</v>
      </c>
      <c r="AG3433" s="5">
        <f t="shared" si="149"/>
        <v>2013</v>
      </c>
    </row>
    <row r="3434" spans="1:33">
      <c r="A3434" s="3">
        <v>41568</v>
      </c>
      <c r="B3434" s="1">
        <v>21255</v>
      </c>
      <c r="C3434" s="1">
        <v>156790</v>
      </c>
      <c r="D3434" s="1">
        <v>87829</v>
      </c>
      <c r="E3434" s="1">
        <v>99.22</v>
      </c>
      <c r="F3434" s="1">
        <v>99.76</v>
      </c>
      <c r="G3434" s="1">
        <v>99.49</v>
      </c>
      <c r="H3434" s="2">
        <v>54.8</v>
      </c>
      <c r="I3434" s="2">
        <v>30.6</v>
      </c>
      <c r="J3434" s="2">
        <v>91.7</v>
      </c>
      <c r="K3434" s="2">
        <v>92.5</v>
      </c>
      <c r="L3434">
        <f>SUMIFS(US!B:B,US!$D:$D,YEAR(daily!$A3434),US!$E:$E,MONTH(daily!$A3434))</f>
        <v>12815</v>
      </c>
      <c r="M3434">
        <f>SUMIFS(US!C:C,US!$D:$D,YEAR(daily!$A3434),US!$E:$E,MONTH(daily!$A3434))</f>
        <v>19312</v>
      </c>
      <c r="N3434">
        <f>SUMIFS(COT!E:E,COT!$A:$A,YEAR(daily!$A3434),COT!$B:$B,WEEKNUM(daily!$A3434))</f>
        <v>1785295</v>
      </c>
      <c r="O3434">
        <f>SUMIFS(COT!F:F,COT!$A:$A,YEAR(daily!$A3434),COT!$B:$B,WEEKNUM(daily!$A3434))</f>
        <v>425724</v>
      </c>
      <c r="P3434">
        <f>SUMIFS(COT!G:G,COT!$A:$A,YEAR(daily!$A3434),COT!$B:$B,WEEKNUM(daily!$A3434))</f>
        <v>126528</v>
      </c>
      <c r="Q3434">
        <f>SUMIFS(COT!H:H,COT!$A:$A,YEAR(daily!$A3434),COT!$B:$B,WEEKNUM(daily!$A3434))</f>
        <v>612063</v>
      </c>
      <c r="R3434">
        <f>SUMIFS(COT!I:I,COT!$A:$A,YEAR(daily!$A3434),COT!$B:$B,WEEKNUM(daily!$A3434))</f>
        <v>666611</v>
      </c>
      <c r="S3434">
        <f>SUMIFS(COT!J:J,COT!$A:$A,YEAR(daily!$A3434),COT!$B:$B,WEEKNUM(daily!$A3434))</f>
        <v>983338</v>
      </c>
      <c r="T3434">
        <f>SUMIFS(COT!K:K,COT!$A:$A,YEAR(daily!$A3434),COT!$B:$B,WEEKNUM(daily!$A3434))</f>
        <v>80897</v>
      </c>
      <c r="U3434">
        <f>SUMIFS(COT!L:L,COT!$A:$A,YEAR(daily!$A3434),COT!$B:$B,WEEKNUM(daily!$A3434))</f>
        <v>63366</v>
      </c>
      <c r="V3434">
        <f>SUMIFS(COT!M:M,COT!$A:$A,YEAR(daily!$A3434),COT!$B:$B,WEEKNUM(daily!$A3434))</f>
        <v>117</v>
      </c>
      <c r="W3434">
        <f>SUMIFS(COT!N:N,COT!$A:$A,YEAR(daily!$A3434),COT!$B:$B,WEEKNUM(daily!$A3434))</f>
        <v>77</v>
      </c>
      <c r="X3434">
        <f>SUMIFS(COT!O:O,COT!$A:$A,YEAR(daily!$A3434),COT!$B:$B,WEEKNUM(daily!$A3434))</f>
        <v>142</v>
      </c>
      <c r="Y3434">
        <f>SUMIFS(COT!P:P,COT!$A:$A,YEAR(daily!$A3434),COT!$B:$B,WEEKNUM(daily!$A3434))</f>
        <v>98</v>
      </c>
      <c r="Z3434">
        <f>SUMIFS(COT!Q:Q,COT!$A:$A,YEAR(daily!$A3434),COT!$B:$B,WEEKNUM(daily!$A3434))</f>
        <v>115</v>
      </c>
      <c r="AA3434">
        <f>SUMIFS(Saudi!B:B,Saudi!$A:$A,YEAR(daily!$A3434))</f>
        <v>1156.3610000000001</v>
      </c>
      <c r="AB3434">
        <f>SUMIFS(Saudi!C:C,Saudi!$A:$A,YEAR(daily!$A3434))</f>
        <v>994.73400000000004</v>
      </c>
      <c r="AC3434">
        <f>SUMIFS(Saudi!F:F,Saudi!$A:$A,YEAR(daily!$A3434))</f>
        <v>4270920</v>
      </c>
      <c r="AD3434">
        <f>SUMIFS(Saudi!G:G,Saudi!$A:$A,YEAR(daily!$A3434))</f>
        <v>97.968799186701915</v>
      </c>
      <c r="AE3434">
        <f>SUMIFS(Saudi!H:H,Saudi!$A:$A,YEAR(daily!$A3434))</f>
        <v>418416903.82246894</v>
      </c>
      <c r="AF3434" s="5">
        <f t="shared" si="148"/>
        <v>10</v>
      </c>
      <c r="AG3434" s="5">
        <f t="shared" si="149"/>
        <v>2013</v>
      </c>
    </row>
    <row r="3435" spans="1:33">
      <c r="A3435" s="3">
        <v>41569</v>
      </c>
      <c r="B3435" s="1">
        <v>1381</v>
      </c>
      <c r="C3435" s="1">
        <v>158771</v>
      </c>
      <c r="D3435" s="1">
        <v>87671</v>
      </c>
      <c r="E3435" s="1">
        <v>97.8</v>
      </c>
      <c r="F3435" s="1">
        <v>98.47</v>
      </c>
      <c r="G3435" s="1">
        <v>98.31</v>
      </c>
      <c r="H3435" s="2">
        <v>54.8</v>
      </c>
      <c r="I3435" s="2">
        <v>30.6</v>
      </c>
      <c r="J3435" s="2">
        <v>91.7</v>
      </c>
      <c r="K3435" s="2">
        <v>92.5</v>
      </c>
      <c r="L3435">
        <f>SUMIFS(US!B:B,US!$D:$D,YEAR(daily!$A3435),US!$E:$E,MONTH(daily!$A3435))</f>
        <v>12815</v>
      </c>
      <c r="M3435">
        <f>SUMIFS(US!C:C,US!$D:$D,YEAR(daily!$A3435),US!$E:$E,MONTH(daily!$A3435))</f>
        <v>19312</v>
      </c>
      <c r="N3435">
        <f>SUMIFS(COT!E:E,COT!$A:$A,YEAR(daily!$A3435),COT!$B:$B,WEEKNUM(daily!$A3435))</f>
        <v>1785295</v>
      </c>
      <c r="O3435">
        <f>SUMIFS(COT!F:F,COT!$A:$A,YEAR(daily!$A3435),COT!$B:$B,WEEKNUM(daily!$A3435))</f>
        <v>425724</v>
      </c>
      <c r="P3435">
        <f>SUMIFS(COT!G:G,COT!$A:$A,YEAR(daily!$A3435),COT!$B:$B,WEEKNUM(daily!$A3435))</f>
        <v>126528</v>
      </c>
      <c r="Q3435">
        <f>SUMIFS(COT!H:H,COT!$A:$A,YEAR(daily!$A3435),COT!$B:$B,WEEKNUM(daily!$A3435))</f>
        <v>612063</v>
      </c>
      <c r="R3435">
        <f>SUMIFS(COT!I:I,COT!$A:$A,YEAR(daily!$A3435),COT!$B:$B,WEEKNUM(daily!$A3435))</f>
        <v>666611</v>
      </c>
      <c r="S3435">
        <f>SUMIFS(COT!J:J,COT!$A:$A,YEAR(daily!$A3435),COT!$B:$B,WEEKNUM(daily!$A3435))</f>
        <v>983338</v>
      </c>
      <c r="T3435">
        <f>SUMIFS(COT!K:K,COT!$A:$A,YEAR(daily!$A3435),COT!$B:$B,WEEKNUM(daily!$A3435))</f>
        <v>80897</v>
      </c>
      <c r="U3435">
        <f>SUMIFS(COT!L:L,COT!$A:$A,YEAR(daily!$A3435),COT!$B:$B,WEEKNUM(daily!$A3435))</f>
        <v>63366</v>
      </c>
      <c r="V3435">
        <f>SUMIFS(COT!M:M,COT!$A:$A,YEAR(daily!$A3435),COT!$B:$B,WEEKNUM(daily!$A3435))</f>
        <v>117</v>
      </c>
      <c r="W3435">
        <f>SUMIFS(COT!N:N,COT!$A:$A,YEAR(daily!$A3435),COT!$B:$B,WEEKNUM(daily!$A3435))</f>
        <v>77</v>
      </c>
      <c r="X3435">
        <f>SUMIFS(COT!O:O,COT!$A:$A,YEAR(daily!$A3435),COT!$B:$B,WEEKNUM(daily!$A3435))</f>
        <v>142</v>
      </c>
      <c r="Y3435">
        <f>SUMIFS(COT!P:P,COT!$A:$A,YEAR(daily!$A3435),COT!$B:$B,WEEKNUM(daily!$A3435))</f>
        <v>98</v>
      </c>
      <c r="Z3435">
        <f>SUMIFS(COT!Q:Q,COT!$A:$A,YEAR(daily!$A3435),COT!$B:$B,WEEKNUM(daily!$A3435))</f>
        <v>115</v>
      </c>
      <c r="AA3435">
        <f>SUMIFS(Saudi!B:B,Saudi!$A:$A,YEAR(daily!$A3435))</f>
        <v>1156.3610000000001</v>
      </c>
      <c r="AB3435">
        <f>SUMIFS(Saudi!C:C,Saudi!$A:$A,YEAR(daily!$A3435))</f>
        <v>994.73400000000004</v>
      </c>
      <c r="AC3435">
        <f>SUMIFS(Saudi!F:F,Saudi!$A:$A,YEAR(daily!$A3435))</f>
        <v>4270920</v>
      </c>
      <c r="AD3435">
        <f>SUMIFS(Saudi!G:G,Saudi!$A:$A,YEAR(daily!$A3435))</f>
        <v>97.968799186701915</v>
      </c>
      <c r="AE3435">
        <f>SUMIFS(Saudi!H:H,Saudi!$A:$A,YEAR(daily!$A3435))</f>
        <v>418416903.82246894</v>
      </c>
      <c r="AF3435" s="5">
        <f t="shared" si="148"/>
        <v>10</v>
      </c>
      <c r="AG3435" s="5">
        <f t="shared" si="149"/>
        <v>2013</v>
      </c>
    </row>
    <row r="3436" spans="1:33">
      <c r="A3436" s="3">
        <v>41570</v>
      </c>
      <c r="B3436" s="1">
        <v>366540</v>
      </c>
      <c r="C3436" s="1">
        <v>88816</v>
      </c>
      <c r="D3436" s="1">
        <v>100205</v>
      </c>
      <c r="E3436" s="1">
        <v>96.86</v>
      </c>
      <c r="F3436" s="1">
        <v>96.75</v>
      </c>
      <c r="G3436" s="1">
        <v>96.27</v>
      </c>
      <c r="H3436" s="2">
        <v>54.8</v>
      </c>
      <c r="I3436" s="2">
        <v>30.6</v>
      </c>
      <c r="J3436" s="2">
        <v>91.7</v>
      </c>
      <c r="K3436" s="2">
        <v>92.5</v>
      </c>
      <c r="L3436">
        <f>SUMIFS(US!B:B,US!$D:$D,YEAR(daily!$A3436),US!$E:$E,MONTH(daily!$A3436))</f>
        <v>12815</v>
      </c>
      <c r="M3436">
        <f>SUMIFS(US!C:C,US!$D:$D,YEAR(daily!$A3436),US!$E:$E,MONTH(daily!$A3436))</f>
        <v>19312</v>
      </c>
      <c r="N3436">
        <f>SUMIFS(COT!E:E,COT!$A:$A,YEAR(daily!$A3436),COT!$B:$B,WEEKNUM(daily!$A3436))</f>
        <v>1785295</v>
      </c>
      <c r="O3436">
        <f>SUMIFS(COT!F:F,COT!$A:$A,YEAR(daily!$A3436),COT!$B:$B,WEEKNUM(daily!$A3436))</f>
        <v>425724</v>
      </c>
      <c r="P3436">
        <f>SUMIFS(COT!G:G,COT!$A:$A,YEAR(daily!$A3436),COT!$B:$B,WEEKNUM(daily!$A3436))</f>
        <v>126528</v>
      </c>
      <c r="Q3436">
        <f>SUMIFS(COT!H:H,COT!$A:$A,YEAR(daily!$A3436),COT!$B:$B,WEEKNUM(daily!$A3436))</f>
        <v>612063</v>
      </c>
      <c r="R3436">
        <f>SUMIFS(COT!I:I,COT!$A:$A,YEAR(daily!$A3436),COT!$B:$B,WEEKNUM(daily!$A3436))</f>
        <v>666611</v>
      </c>
      <c r="S3436">
        <f>SUMIFS(COT!J:J,COT!$A:$A,YEAR(daily!$A3436),COT!$B:$B,WEEKNUM(daily!$A3436))</f>
        <v>983338</v>
      </c>
      <c r="T3436">
        <f>SUMIFS(COT!K:K,COT!$A:$A,YEAR(daily!$A3436),COT!$B:$B,WEEKNUM(daily!$A3436))</f>
        <v>80897</v>
      </c>
      <c r="U3436">
        <f>SUMIFS(COT!L:L,COT!$A:$A,YEAR(daily!$A3436),COT!$B:$B,WEEKNUM(daily!$A3436))</f>
        <v>63366</v>
      </c>
      <c r="V3436">
        <f>SUMIFS(COT!M:M,COT!$A:$A,YEAR(daily!$A3436),COT!$B:$B,WEEKNUM(daily!$A3436))</f>
        <v>117</v>
      </c>
      <c r="W3436">
        <f>SUMIFS(COT!N:N,COT!$A:$A,YEAR(daily!$A3436),COT!$B:$B,WEEKNUM(daily!$A3436))</f>
        <v>77</v>
      </c>
      <c r="X3436">
        <f>SUMIFS(COT!O:O,COT!$A:$A,YEAR(daily!$A3436),COT!$B:$B,WEEKNUM(daily!$A3436))</f>
        <v>142</v>
      </c>
      <c r="Y3436">
        <f>SUMIFS(COT!P:P,COT!$A:$A,YEAR(daily!$A3436),COT!$B:$B,WEEKNUM(daily!$A3436))</f>
        <v>98</v>
      </c>
      <c r="Z3436">
        <f>SUMIFS(COT!Q:Q,COT!$A:$A,YEAR(daily!$A3436),COT!$B:$B,WEEKNUM(daily!$A3436))</f>
        <v>115</v>
      </c>
      <c r="AA3436">
        <f>SUMIFS(Saudi!B:B,Saudi!$A:$A,YEAR(daily!$A3436))</f>
        <v>1156.3610000000001</v>
      </c>
      <c r="AB3436">
        <f>SUMIFS(Saudi!C:C,Saudi!$A:$A,YEAR(daily!$A3436))</f>
        <v>994.73400000000004</v>
      </c>
      <c r="AC3436">
        <f>SUMIFS(Saudi!F:F,Saudi!$A:$A,YEAR(daily!$A3436))</f>
        <v>4270920</v>
      </c>
      <c r="AD3436">
        <f>SUMIFS(Saudi!G:G,Saudi!$A:$A,YEAR(daily!$A3436))</f>
        <v>97.968799186701915</v>
      </c>
      <c r="AE3436">
        <f>SUMIFS(Saudi!H:H,Saudi!$A:$A,YEAR(daily!$A3436))</f>
        <v>418416903.82246894</v>
      </c>
      <c r="AF3436" s="5">
        <f t="shared" si="148"/>
        <v>10</v>
      </c>
      <c r="AG3436" s="5">
        <f t="shared" si="149"/>
        <v>2013</v>
      </c>
    </row>
    <row r="3437" spans="1:33">
      <c r="A3437" s="3">
        <v>41571</v>
      </c>
      <c r="B3437" s="1">
        <v>365707</v>
      </c>
      <c r="C3437" s="1">
        <v>91650</v>
      </c>
      <c r="D3437" s="1">
        <v>100352</v>
      </c>
      <c r="E3437" s="1">
        <v>97.11</v>
      </c>
      <c r="F3437" s="1">
        <v>96.97</v>
      </c>
      <c r="G3437" s="1">
        <v>96.4</v>
      </c>
      <c r="H3437" s="2">
        <v>54.8</v>
      </c>
      <c r="I3437" s="2">
        <v>30.6</v>
      </c>
      <c r="J3437" s="2">
        <v>91.7</v>
      </c>
      <c r="K3437" s="2">
        <v>92.5</v>
      </c>
      <c r="L3437">
        <f>SUMIFS(US!B:B,US!$D:$D,YEAR(daily!$A3437),US!$E:$E,MONTH(daily!$A3437))</f>
        <v>12815</v>
      </c>
      <c r="M3437">
        <f>SUMIFS(US!C:C,US!$D:$D,YEAR(daily!$A3437),US!$E:$E,MONTH(daily!$A3437))</f>
        <v>19312</v>
      </c>
      <c r="N3437">
        <f>SUMIFS(COT!E:E,COT!$A:$A,YEAR(daily!$A3437),COT!$B:$B,WEEKNUM(daily!$A3437))</f>
        <v>1785295</v>
      </c>
      <c r="O3437">
        <f>SUMIFS(COT!F:F,COT!$A:$A,YEAR(daily!$A3437),COT!$B:$B,WEEKNUM(daily!$A3437))</f>
        <v>425724</v>
      </c>
      <c r="P3437">
        <f>SUMIFS(COT!G:G,COT!$A:$A,YEAR(daily!$A3437),COT!$B:$B,WEEKNUM(daily!$A3437))</f>
        <v>126528</v>
      </c>
      <c r="Q3437">
        <f>SUMIFS(COT!H:H,COT!$A:$A,YEAR(daily!$A3437),COT!$B:$B,WEEKNUM(daily!$A3437))</f>
        <v>612063</v>
      </c>
      <c r="R3437">
        <f>SUMIFS(COT!I:I,COT!$A:$A,YEAR(daily!$A3437),COT!$B:$B,WEEKNUM(daily!$A3437))</f>
        <v>666611</v>
      </c>
      <c r="S3437">
        <f>SUMIFS(COT!J:J,COT!$A:$A,YEAR(daily!$A3437),COT!$B:$B,WEEKNUM(daily!$A3437))</f>
        <v>983338</v>
      </c>
      <c r="T3437">
        <f>SUMIFS(COT!K:K,COT!$A:$A,YEAR(daily!$A3437),COT!$B:$B,WEEKNUM(daily!$A3437))</f>
        <v>80897</v>
      </c>
      <c r="U3437">
        <f>SUMIFS(COT!L:L,COT!$A:$A,YEAR(daily!$A3437),COT!$B:$B,WEEKNUM(daily!$A3437))</f>
        <v>63366</v>
      </c>
      <c r="V3437">
        <f>SUMIFS(COT!M:M,COT!$A:$A,YEAR(daily!$A3437),COT!$B:$B,WEEKNUM(daily!$A3437))</f>
        <v>117</v>
      </c>
      <c r="W3437">
        <f>SUMIFS(COT!N:N,COT!$A:$A,YEAR(daily!$A3437),COT!$B:$B,WEEKNUM(daily!$A3437))</f>
        <v>77</v>
      </c>
      <c r="X3437">
        <f>SUMIFS(COT!O:O,COT!$A:$A,YEAR(daily!$A3437),COT!$B:$B,WEEKNUM(daily!$A3437))</f>
        <v>142</v>
      </c>
      <c r="Y3437">
        <f>SUMIFS(COT!P:P,COT!$A:$A,YEAR(daily!$A3437),COT!$B:$B,WEEKNUM(daily!$A3437))</f>
        <v>98</v>
      </c>
      <c r="Z3437">
        <f>SUMIFS(COT!Q:Q,COT!$A:$A,YEAR(daily!$A3437),COT!$B:$B,WEEKNUM(daily!$A3437))</f>
        <v>115</v>
      </c>
      <c r="AA3437">
        <f>SUMIFS(Saudi!B:B,Saudi!$A:$A,YEAR(daily!$A3437))</f>
        <v>1156.3610000000001</v>
      </c>
      <c r="AB3437">
        <f>SUMIFS(Saudi!C:C,Saudi!$A:$A,YEAR(daily!$A3437))</f>
        <v>994.73400000000004</v>
      </c>
      <c r="AC3437">
        <f>SUMIFS(Saudi!F:F,Saudi!$A:$A,YEAR(daily!$A3437))</f>
        <v>4270920</v>
      </c>
      <c r="AD3437">
        <f>SUMIFS(Saudi!G:G,Saudi!$A:$A,YEAR(daily!$A3437))</f>
        <v>97.968799186701915</v>
      </c>
      <c r="AE3437">
        <f>SUMIFS(Saudi!H:H,Saudi!$A:$A,YEAR(daily!$A3437))</f>
        <v>418416903.82246894</v>
      </c>
      <c r="AF3437" s="5">
        <f t="shared" si="148"/>
        <v>10</v>
      </c>
      <c r="AG3437" s="5">
        <f t="shared" si="149"/>
        <v>2013</v>
      </c>
    </row>
    <row r="3438" spans="1:33">
      <c r="A3438" s="3">
        <v>41572</v>
      </c>
      <c r="B3438" s="1">
        <v>360037</v>
      </c>
      <c r="C3438" s="1">
        <v>91021</v>
      </c>
      <c r="D3438" s="1">
        <v>105167</v>
      </c>
      <c r="E3438" s="1">
        <v>97.85</v>
      </c>
      <c r="F3438" s="1">
        <v>97.64</v>
      </c>
      <c r="G3438" s="1">
        <v>97.04</v>
      </c>
      <c r="H3438" s="2">
        <v>54.8</v>
      </c>
      <c r="I3438" s="2">
        <v>30.6</v>
      </c>
      <c r="J3438" s="2">
        <v>91.7</v>
      </c>
      <c r="K3438" s="2">
        <v>92.5</v>
      </c>
      <c r="L3438">
        <f>SUMIFS(US!B:B,US!$D:$D,YEAR(daily!$A3438),US!$E:$E,MONTH(daily!$A3438))</f>
        <v>12815</v>
      </c>
      <c r="M3438">
        <f>SUMIFS(US!C:C,US!$D:$D,YEAR(daily!$A3438),US!$E:$E,MONTH(daily!$A3438))</f>
        <v>19312</v>
      </c>
      <c r="N3438">
        <f>SUMIFS(COT!E:E,COT!$A:$A,YEAR(daily!$A3438),COT!$B:$B,WEEKNUM(daily!$A3438))</f>
        <v>1785295</v>
      </c>
      <c r="O3438">
        <f>SUMIFS(COT!F:F,COT!$A:$A,YEAR(daily!$A3438),COT!$B:$B,WEEKNUM(daily!$A3438))</f>
        <v>425724</v>
      </c>
      <c r="P3438">
        <f>SUMIFS(COT!G:G,COT!$A:$A,YEAR(daily!$A3438),COT!$B:$B,WEEKNUM(daily!$A3438))</f>
        <v>126528</v>
      </c>
      <c r="Q3438">
        <f>SUMIFS(COT!H:H,COT!$A:$A,YEAR(daily!$A3438),COT!$B:$B,WEEKNUM(daily!$A3438))</f>
        <v>612063</v>
      </c>
      <c r="R3438">
        <f>SUMIFS(COT!I:I,COT!$A:$A,YEAR(daily!$A3438),COT!$B:$B,WEEKNUM(daily!$A3438))</f>
        <v>666611</v>
      </c>
      <c r="S3438">
        <f>SUMIFS(COT!J:J,COT!$A:$A,YEAR(daily!$A3438),COT!$B:$B,WEEKNUM(daily!$A3438))</f>
        <v>983338</v>
      </c>
      <c r="T3438">
        <f>SUMIFS(COT!K:K,COT!$A:$A,YEAR(daily!$A3438),COT!$B:$B,WEEKNUM(daily!$A3438))</f>
        <v>80897</v>
      </c>
      <c r="U3438">
        <f>SUMIFS(COT!L:L,COT!$A:$A,YEAR(daily!$A3438),COT!$B:$B,WEEKNUM(daily!$A3438))</f>
        <v>63366</v>
      </c>
      <c r="V3438">
        <f>SUMIFS(COT!M:M,COT!$A:$A,YEAR(daily!$A3438),COT!$B:$B,WEEKNUM(daily!$A3438))</f>
        <v>117</v>
      </c>
      <c r="W3438">
        <f>SUMIFS(COT!N:N,COT!$A:$A,YEAR(daily!$A3438),COT!$B:$B,WEEKNUM(daily!$A3438))</f>
        <v>77</v>
      </c>
      <c r="X3438">
        <f>SUMIFS(COT!O:O,COT!$A:$A,YEAR(daily!$A3438),COT!$B:$B,WEEKNUM(daily!$A3438))</f>
        <v>142</v>
      </c>
      <c r="Y3438">
        <f>SUMIFS(COT!P:P,COT!$A:$A,YEAR(daily!$A3438),COT!$B:$B,WEEKNUM(daily!$A3438))</f>
        <v>98</v>
      </c>
      <c r="Z3438">
        <f>SUMIFS(COT!Q:Q,COT!$A:$A,YEAR(daily!$A3438),COT!$B:$B,WEEKNUM(daily!$A3438))</f>
        <v>115</v>
      </c>
      <c r="AA3438">
        <f>SUMIFS(Saudi!B:B,Saudi!$A:$A,YEAR(daily!$A3438))</f>
        <v>1156.3610000000001</v>
      </c>
      <c r="AB3438">
        <f>SUMIFS(Saudi!C:C,Saudi!$A:$A,YEAR(daily!$A3438))</f>
        <v>994.73400000000004</v>
      </c>
      <c r="AC3438">
        <f>SUMIFS(Saudi!F:F,Saudi!$A:$A,YEAR(daily!$A3438))</f>
        <v>4270920</v>
      </c>
      <c r="AD3438">
        <f>SUMIFS(Saudi!G:G,Saudi!$A:$A,YEAR(daily!$A3438))</f>
        <v>97.968799186701915</v>
      </c>
      <c r="AE3438">
        <f>SUMIFS(Saudi!H:H,Saudi!$A:$A,YEAR(daily!$A3438))</f>
        <v>418416903.82246894</v>
      </c>
      <c r="AF3438" s="5">
        <f t="shared" si="148"/>
        <v>10</v>
      </c>
      <c r="AG3438" s="5">
        <f t="shared" si="149"/>
        <v>2013</v>
      </c>
    </row>
    <row r="3439" spans="1:33">
      <c r="A3439" s="3">
        <v>41575</v>
      </c>
      <c r="B3439" s="1">
        <v>357575</v>
      </c>
      <c r="C3439" s="1">
        <v>91615</v>
      </c>
      <c r="D3439" s="1">
        <v>107442</v>
      </c>
      <c r="E3439" s="1">
        <v>98.68</v>
      </c>
      <c r="F3439" s="1">
        <v>98.64</v>
      </c>
      <c r="G3439" s="1">
        <v>98.09</v>
      </c>
      <c r="H3439" s="2">
        <v>54.8</v>
      </c>
      <c r="I3439" s="2">
        <v>30.6</v>
      </c>
      <c r="J3439" s="2">
        <v>91.7</v>
      </c>
      <c r="K3439" s="2">
        <v>92.5</v>
      </c>
      <c r="L3439">
        <f>SUMIFS(US!B:B,US!$D:$D,YEAR(daily!$A3439),US!$E:$E,MONTH(daily!$A3439))</f>
        <v>12815</v>
      </c>
      <c r="M3439">
        <f>SUMIFS(US!C:C,US!$D:$D,YEAR(daily!$A3439),US!$E:$E,MONTH(daily!$A3439))</f>
        <v>19312</v>
      </c>
      <c r="N3439">
        <f>SUMIFS(COT!E:E,COT!$A:$A,YEAR(daily!$A3439),COT!$B:$B,WEEKNUM(daily!$A3439))</f>
        <v>1774386</v>
      </c>
      <c r="O3439">
        <f>SUMIFS(COT!F:F,COT!$A:$A,YEAR(daily!$A3439),COT!$B:$B,WEEKNUM(daily!$A3439))</f>
        <v>422864</v>
      </c>
      <c r="P3439">
        <f>SUMIFS(COT!G:G,COT!$A:$A,YEAR(daily!$A3439),COT!$B:$B,WEEKNUM(daily!$A3439))</f>
        <v>120648</v>
      </c>
      <c r="Q3439">
        <f>SUMIFS(COT!H:H,COT!$A:$A,YEAR(daily!$A3439),COT!$B:$B,WEEKNUM(daily!$A3439))</f>
        <v>570465</v>
      </c>
      <c r="R3439">
        <f>SUMIFS(COT!I:I,COT!$A:$A,YEAR(daily!$A3439),COT!$B:$B,WEEKNUM(daily!$A3439))</f>
        <v>707570</v>
      </c>
      <c r="S3439">
        <f>SUMIFS(COT!J:J,COT!$A:$A,YEAR(daily!$A3439),COT!$B:$B,WEEKNUM(daily!$A3439))</f>
        <v>1014052</v>
      </c>
      <c r="T3439">
        <f>SUMIFS(COT!K:K,COT!$A:$A,YEAR(daily!$A3439),COT!$B:$B,WEEKNUM(daily!$A3439))</f>
        <v>73487</v>
      </c>
      <c r="U3439">
        <f>SUMIFS(COT!L:L,COT!$A:$A,YEAR(daily!$A3439),COT!$B:$B,WEEKNUM(daily!$A3439))</f>
        <v>69221</v>
      </c>
      <c r="V3439">
        <f>SUMIFS(COT!M:M,COT!$A:$A,YEAR(daily!$A3439),COT!$B:$B,WEEKNUM(daily!$A3439))</f>
        <v>117</v>
      </c>
      <c r="W3439">
        <f>SUMIFS(COT!N:N,COT!$A:$A,YEAR(daily!$A3439),COT!$B:$B,WEEKNUM(daily!$A3439))</f>
        <v>75</v>
      </c>
      <c r="X3439">
        <f>SUMIFS(COT!O:O,COT!$A:$A,YEAR(daily!$A3439),COT!$B:$B,WEEKNUM(daily!$A3439))</f>
        <v>145</v>
      </c>
      <c r="Y3439">
        <f>SUMIFS(COT!P:P,COT!$A:$A,YEAR(daily!$A3439),COT!$B:$B,WEEKNUM(daily!$A3439))</f>
        <v>93</v>
      </c>
      <c r="Z3439">
        <f>SUMIFS(COT!Q:Q,COT!$A:$A,YEAR(daily!$A3439),COT!$B:$B,WEEKNUM(daily!$A3439))</f>
        <v>111</v>
      </c>
      <c r="AA3439">
        <f>SUMIFS(Saudi!B:B,Saudi!$A:$A,YEAR(daily!$A3439))</f>
        <v>1156.3610000000001</v>
      </c>
      <c r="AB3439">
        <f>SUMIFS(Saudi!C:C,Saudi!$A:$A,YEAR(daily!$A3439))</f>
        <v>994.73400000000004</v>
      </c>
      <c r="AC3439">
        <f>SUMIFS(Saudi!F:F,Saudi!$A:$A,YEAR(daily!$A3439))</f>
        <v>4270920</v>
      </c>
      <c r="AD3439">
        <f>SUMIFS(Saudi!G:G,Saudi!$A:$A,YEAR(daily!$A3439))</f>
        <v>97.968799186701915</v>
      </c>
      <c r="AE3439">
        <f>SUMIFS(Saudi!H:H,Saudi!$A:$A,YEAR(daily!$A3439))</f>
        <v>418416903.82246894</v>
      </c>
      <c r="AF3439" s="5">
        <f t="shared" si="148"/>
        <v>10</v>
      </c>
      <c r="AG3439" s="5">
        <f t="shared" si="149"/>
        <v>2013</v>
      </c>
    </row>
    <row r="3440" spans="1:33">
      <c r="A3440" s="3">
        <v>41576</v>
      </c>
      <c r="B3440" s="1">
        <v>359829</v>
      </c>
      <c r="C3440" s="1">
        <v>91049</v>
      </c>
      <c r="D3440" s="1">
        <v>108272</v>
      </c>
      <c r="E3440" s="1">
        <v>98.2</v>
      </c>
      <c r="F3440" s="1">
        <v>98.2</v>
      </c>
      <c r="G3440" s="1">
        <v>97.72</v>
      </c>
      <c r="H3440" s="2">
        <v>54.8</v>
      </c>
      <c r="I3440" s="2">
        <v>30.6</v>
      </c>
      <c r="J3440" s="2">
        <v>91.7</v>
      </c>
      <c r="K3440" s="2">
        <v>92.5</v>
      </c>
      <c r="L3440">
        <f>SUMIFS(US!B:B,US!$D:$D,YEAR(daily!$A3440),US!$E:$E,MONTH(daily!$A3440))</f>
        <v>12815</v>
      </c>
      <c r="M3440">
        <f>SUMIFS(US!C:C,US!$D:$D,YEAR(daily!$A3440),US!$E:$E,MONTH(daily!$A3440))</f>
        <v>19312</v>
      </c>
      <c r="N3440">
        <f>SUMIFS(COT!E:E,COT!$A:$A,YEAR(daily!$A3440),COT!$B:$B,WEEKNUM(daily!$A3440))</f>
        <v>1774386</v>
      </c>
      <c r="O3440">
        <f>SUMIFS(COT!F:F,COT!$A:$A,YEAR(daily!$A3440),COT!$B:$B,WEEKNUM(daily!$A3440))</f>
        <v>422864</v>
      </c>
      <c r="P3440">
        <f>SUMIFS(COT!G:G,COT!$A:$A,YEAR(daily!$A3440),COT!$B:$B,WEEKNUM(daily!$A3440))</f>
        <v>120648</v>
      </c>
      <c r="Q3440">
        <f>SUMIFS(COT!H:H,COT!$A:$A,YEAR(daily!$A3440),COT!$B:$B,WEEKNUM(daily!$A3440))</f>
        <v>570465</v>
      </c>
      <c r="R3440">
        <f>SUMIFS(COT!I:I,COT!$A:$A,YEAR(daily!$A3440),COT!$B:$B,WEEKNUM(daily!$A3440))</f>
        <v>707570</v>
      </c>
      <c r="S3440">
        <f>SUMIFS(COT!J:J,COT!$A:$A,YEAR(daily!$A3440),COT!$B:$B,WEEKNUM(daily!$A3440))</f>
        <v>1014052</v>
      </c>
      <c r="T3440">
        <f>SUMIFS(COT!K:K,COT!$A:$A,YEAR(daily!$A3440),COT!$B:$B,WEEKNUM(daily!$A3440))</f>
        <v>73487</v>
      </c>
      <c r="U3440">
        <f>SUMIFS(COT!L:L,COT!$A:$A,YEAR(daily!$A3440),COT!$B:$B,WEEKNUM(daily!$A3440))</f>
        <v>69221</v>
      </c>
      <c r="V3440">
        <f>SUMIFS(COT!M:M,COT!$A:$A,YEAR(daily!$A3440),COT!$B:$B,WEEKNUM(daily!$A3440))</f>
        <v>117</v>
      </c>
      <c r="W3440">
        <f>SUMIFS(COT!N:N,COT!$A:$A,YEAR(daily!$A3440),COT!$B:$B,WEEKNUM(daily!$A3440))</f>
        <v>75</v>
      </c>
      <c r="X3440">
        <f>SUMIFS(COT!O:O,COT!$A:$A,YEAR(daily!$A3440),COT!$B:$B,WEEKNUM(daily!$A3440))</f>
        <v>145</v>
      </c>
      <c r="Y3440">
        <f>SUMIFS(COT!P:P,COT!$A:$A,YEAR(daily!$A3440),COT!$B:$B,WEEKNUM(daily!$A3440))</f>
        <v>93</v>
      </c>
      <c r="Z3440">
        <f>SUMIFS(COT!Q:Q,COT!$A:$A,YEAR(daily!$A3440),COT!$B:$B,WEEKNUM(daily!$A3440))</f>
        <v>111</v>
      </c>
      <c r="AA3440">
        <f>SUMIFS(Saudi!B:B,Saudi!$A:$A,YEAR(daily!$A3440))</f>
        <v>1156.3610000000001</v>
      </c>
      <c r="AB3440">
        <f>SUMIFS(Saudi!C:C,Saudi!$A:$A,YEAR(daily!$A3440))</f>
        <v>994.73400000000004</v>
      </c>
      <c r="AC3440">
        <f>SUMIFS(Saudi!F:F,Saudi!$A:$A,YEAR(daily!$A3440))</f>
        <v>4270920</v>
      </c>
      <c r="AD3440">
        <f>SUMIFS(Saudi!G:G,Saudi!$A:$A,YEAR(daily!$A3440))</f>
        <v>97.968799186701915</v>
      </c>
      <c r="AE3440">
        <f>SUMIFS(Saudi!H:H,Saudi!$A:$A,YEAR(daily!$A3440))</f>
        <v>418416903.82246894</v>
      </c>
      <c r="AF3440" s="5">
        <f t="shared" si="148"/>
        <v>10</v>
      </c>
      <c r="AG3440" s="5">
        <f t="shared" si="149"/>
        <v>2013</v>
      </c>
    </row>
    <row r="3441" spans="1:33">
      <c r="A3441" s="3">
        <v>41577</v>
      </c>
      <c r="B3441" s="1">
        <v>354643</v>
      </c>
      <c r="C3441" s="1">
        <v>87878</v>
      </c>
      <c r="D3441" s="1">
        <v>104369</v>
      </c>
      <c r="E3441" s="1">
        <v>96.77</v>
      </c>
      <c r="F3441" s="1">
        <v>97.03</v>
      </c>
      <c r="G3441" s="1">
        <v>96.8</v>
      </c>
      <c r="H3441" s="2">
        <v>54.8</v>
      </c>
      <c r="I3441" s="2">
        <v>30.6</v>
      </c>
      <c r="J3441" s="2">
        <v>91.7</v>
      </c>
      <c r="K3441" s="2">
        <v>92.5</v>
      </c>
      <c r="L3441">
        <f>SUMIFS(US!B:B,US!$D:$D,YEAR(daily!$A3441),US!$E:$E,MONTH(daily!$A3441))</f>
        <v>12815</v>
      </c>
      <c r="M3441">
        <f>SUMIFS(US!C:C,US!$D:$D,YEAR(daily!$A3441),US!$E:$E,MONTH(daily!$A3441))</f>
        <v>19312</v>
      </c>
      <c r="N3441">
        <f>SUMIFS(COT!E:E,COT!$A:$A,YEAR(daily!$A3441),COT!$B:$B,WEEKNUM(daily!$A3441))</f>
        <v>1774386</v>
      </c>
      <c r="O3441">
        <f>SUMIFS(COT!F:F,COT!$A:$A,YEAR(daily!$A3441),COT!$B:$B,WEEKNUM(daily!$A3441))</f>
        <v>422864</v>
      </c>
      <c r="P3441">
        <f>SUMIFS(COT!G:G,COT!$A:$A,YEAR(daily!$A3441),COT!$B:$B,WEEKNUM(daily!$A3441))</f>
        <v>120648</v>
      </c>
      <c r="Q3441">
        <f>SUMIFS(COT!H:H,COT!$A:$A,YEAR(daily!$A3441),COT!$B:$B,WEEKNUM(daily!$A3441))</f>
        <v>570465</v>
      </c>
      <c r="R3441">
        <f>SUMIFS(COT!I:I,COT!$A:$A,YEAR(daily!$A3441),COT!$B:$B,WEEKNUM(daily!$A3441))</f>
        <v>707570</v>
      </c>
      <c r="S3441">
        <f>SUMIFS(COT!J:J,COT!$A:$A,YEAR(daily!$A3441),COT!$B:$B,WEEKNUM(daily!$A3441))</f>
        <v>1014052</v>
      </c>
      <c r="T3441">
        <f>SUMIFS(COT!K:K,COT!$A:$A,YEAR(daily!$A3441),COT!$B:$B,WEEKNUM(daily!$A3441))</f>
        <v>73487</v>
      </c>
      <c r="U3441">
        <f>SUMIFS(COT!L:L,COT!$A:$A,YEAR(daily!$A3441),COT!$B:$B,WEEKNUM(daily!$A3441))</f>
        <v>69221</v>
      </c>
      <c r="V3441">
        <f>SUMIFS(COT!M:M,COT!$A:$A,YEAR(daily!$A3441),COT!$B:$B,WEEKNUM(daily!$A3441))</f>
        <v>117</v>
      </c>
      <c r="W3441">
        <f>SUMIFS(COT!N:N,COT!$A:$A,YEAR(daily!$A3441),COT!$B:$B,WEEKNUM(daily!$A3441))</f>
        <v>75</v>
      </c>
      <c r="X3441">
        <f>SUMIFS(COT!O:O,COT!$A:$A,YEAR(daily!$A3441),COT!$B:$B,WEEKNUM(daily!$A3441))</f>
        <v>145</v>
      </c>
      <c r="Y3441">
        <f>SUMIFS(COT!P:P,COT!$A:$A,YEAR(daily!$A3441),COT!$B:$B,WEEKNUM(daily!$A3441))</f>
        <v>93</v>
      </c>
      <c r="Z3441">
        <f>SUMIFS(COT!Q:Q,COT!$A:$A,YEAR(daily!$A3441),COT!$B:$B,WEEKNUM(daily!$A3441))</f>
        <v>111</v>
      </c>
      <c r="AA3441">
        <f>SUMIFS(Saudi!B:B,Saudi!$A:$A,YEAR(daily!$A3441))</f>
        <v>1156.3610000000001</v>
      </c>
      <c r="AB3441">
        <f>SUMIFS(Saudi!C:C,Saudi!$A:$A,YEAR(daily!$A3441))</f>
        <v>994.73400000000004</v>
      </c>
      <c r="AC3441">
        <f>SUMIFS(Saudi!F:F,Saudi!$A:$A,YEAR(daily!$A3441))</f>
        <v>4270920</v>
      </c>
      <c r="AD3441">
        <f>SUMIFS(Saudi!G:G,Saudi!$A:$A,YEAR(daily!$A3441))</f>
        <v>97.968799186701915</v>
      </c>
      <c r="AE3441">
        <f>SUMIFS(Saudi!H:H,Saudi!$A:$A,YEAR(daily!$A3441))</f>
        <v>418416903.82246894</v>
      </c>
      <c r="AF3441" s="5">
        <f t="shared" si="148"/>
        <v>10</v>
      </c>
      <c r="AG3441" s="5">
        <f t="shared" si="149"/>
        <v>2013</v>
      </c>
    </row>
    <row r="3442" spans="1:33">
      <c r="A3442" s="3">
        <v>41578</v>
      </c>
      <c r="B3442" s="1">
        <v>348486</v>
      </c>
      <c r="C3442" s="1">
        <v>87550</v>
      </c>
      <c r="D3442" s="1">
        <v>102269</v>
      </c>
      <c r="E3442" s="1">
        <v>96.38</v>
      </c>
      <c r="F3442" s="1">
        <v>96.66</v>
      </c>
      <c r="G3442" s="1">
        <v>96.47</v>
      </c>
      <c r="H3442" s="2">
        <v>54.8</v>
      </c>
      <c r="I3442" s="2">
        <v>30.6</v>
      </c>
      <c r="J3442" s="2">
        <v>91.7</v>
      </c>
      <c r="K3442" s="2">
        <v>92.5</v>
      </c>
      <c r="L3442">
        <f>SUMIFS(US!B:B,US!$D:$D,YEAR(daily!$A3442),US!$E:$E,MONTH(daily!$A3442))</f>
        <v>12815</v>
      </c>
      <c r="M3442">
        <f>SUMIFS(US!C:C,US!$D:$D,YEAR(daily!$A3442),US!$E:$E,MONTH(daily!$A3442))</f>
        <v>19312</v>
      </c>
      <c r="N3442">
        <f>SUMIFS(COT!E:E,COT!$A:$A,YEAR(daily!$A3442),COT!$B:$B,WEEKNUM(daily!$A3442))</f>
        <v>1774386</v>
      </c>
      <c r="O3442">
        <f>SUMIFS(COT!F:F,COT!$A:$A,YEAR(daily!$A3442),COT!$B:$B,WEEKNUM(daily!$A3442))</f>
        <v>422864</v>
      </c>
      <c r="P3442">
        <f>SUMIFS(COT!G:G,COT!$A:$A,YEAR(daily!$A3442),COT!$B:$B,WEEKNUM(daily!$A3442))</f>
        <v>120648</v>
      </c>
      <c r="Q3442">
        <f>SUMIFS(COT!H:H,COT!$A:$A,YEAR(daily!$A3442),COT!$B:$B,WEEKNUM(daily!$A3442))</f>
        <v>570465</v>
      </c>
      <c r="R3442">
        <f>SUMIFS(COT!I:I,COT!$A:$A,YEAR(daily!$A3442),COT!$B:$B,WEEKNUM(daily!$A3442))</f>
        <v>707570</v>
      </c>
      <c r="S3442">
        <f>SUMIFS(COT!J:J,COT!$A:$A,YEAR(daily!$A3442),COT!$B:$B,WEEKNUM(daily!$A3442))</f>
        <v>1014052</v>
      </c>
      <c r="T3442">
        <f>SUMIFS(COT!K:K,COT!$A:$A,YEAR(daily!$A3442),COT!$B:$B,WEEKNUM(daily!$A3442))</f>
        <v>73487</v>
      </c>
      <c r="U3442">
        <f>SUMIFS(COT!L:L,COT!$A:$A,YEAR(daily!$A3442),COT!$B:$B,WEEKNUM(daily!$A3442))</f>
        <v>69221</v>
      </c>
      <c r="V3442">
        <f>SUMIFS(COT!M:M,COT!$A:$A,YEAR(daily!$A3442),COT!$B:$B,WEEKNUM(daily!$A3442))</f>
        <v>117</v>
      </c>
      <c r="W3442">
        <f>SUMIFS(COT!N:N,COT!$A:$A,YEAR(daily!$A3442),COT!$B:$B,WEEKNUM(daily!$A3442))</f>
        <v>75</v>
      </c>
      <c r="X3442">
        <f>SUMIFS(COT!O:O,COT!$A:$A,YEAR(daily!$A3442),COT!$B:$B,WEEKNUM(daily!$A3442))</f>
        <v>145</v>
      </c>
      <c r="Y3442">
        <f>SUMIFS(COT!P:P,COT!$A:$A,YEAR(daily!$A3442),COT!$B:$B,WEEKNUM(daily!$A3442))</f>
        <v>93</v>
      </c>
      <c r="Z3442">
        <f>SUMIFS(COT!Q:Q,COT!$A:$A,YEAR(daily!$A3442),COT!$B:$B,WEEKNUM(daily!$A3442))</f>
        <v>111</v>
      </c>
      <c r="AA3442">
        <f>SUMIFS(Saudi!B:B,Saudi!$A:$A,YEAR(daily!$A3442))</f>
        <v>1156.3610000000001</v>
      </c>
      <c r="AB3442">
        <f>SUMIFS(Saudi!C:C,Saudi!$A:$A,YEAR(daily!$A3442))</f>
        <v>994.73400000000004</v>
      </c>
      <c r="AC3442">
        <f>SUMIFS(Saudi!F:F,Saudi!$A:$A,YEAR(daily!$A3442))</f>
        <v>4270920</v>
      </c>
      <c r="AD3442">
        <f>SUMIFS(Saudi!G:G,Saudi!$A:$A,YEAR(daily!$A3442))</f>
        <v>97.968799186701915</v>
      </c>
      <c r="AE3442">
        <f>SUMIFS(Saudi!H:H,Saudi!$A:$A,YEAR(daily!$A3442))</f>
        <v>418416903.82246894</v>
      </c>
      <c r="AF3442" s="5">
        <f t="shared" si="148"/>
        <v>10</v>
      </c>
      <c r="AG3442" s="5">
        <f t="shared" si="149"/>
        <v>2013</v>
      </c>
    </row>
    <row r="3443" spans="1:33">
      <c r="A3443" s="3">
        <v>41579</v>
      </c>
      <c r="B3443" s="1">
        <v>332364</v>
      </c>
      <c r="C3443" s="1">
        <v>88832</v>
      </c>
      <c r="D3443" s="1">
        <v>102114</v>
      </c>
      <c r="E3443" s="1">
        <v>94.61</v>
      </c>
      <c r="F3443" s="1">
        <v>95.05</v>
      </c>
      <c r="G3443" s="1">
        <v>94.96</v>
      </c>
      <c r="H3443" s="2">
        <v>54.8</v>
      </c>
      <c r="I3443" s="2">
        <v>30.6</v>
      </c>
      <c r="J3443" s="2">
        <v>91.7</v>
      </c>
      <c r="K3443" s="2">
        <v>92.5</v>
      </c>
      <c r="L3443">
        <f>SUMIFS(US!B:B,US!$D:$D,YEAR(daily!$A3443),US!$E:$E,MONTH(daily!$A3443))</f>
        <v>13071</v>
      </c>
      <c r="M3443">
        <f>SUMIFS(US!C:C,US!$D:$D,YEAR(daily!$A3443),US!$E:$E,MONTH(daily!$A3443))</f>
        <v>19491</v>
      </c>
      <c r="N3443">
        <f>SUMIFS(COT!E:E,COT!$A:$A,YEAR(daily!$A3443),COT!$B:$B,WEEKNUM(daily!$A3443))</f>
        <v>1774386</v>
      </c>
      <c r="O3443">
        <f>SUMIFS(COT!F:F,COT!$A:$A,YEAR(daily!$A3443),COT!$B:$B,WEEKNUM(daily!$A3443))</f>
        <v>422864</v>
      </c>
      <c r="P3443">
        <f>SUMIFS(COT!G:G,COT!$A:$A,YEAR(daily!$A3443),COT!$B:$B,WEEKNUM(daily!$A3443))</f>
        <v>120648</v>
      </c>
      <c r="Q3443">
        <f>SUMIFS(COT!H:H,COT!$A:$A,YEAR(daily!$A3443),COT!$B:$B,WEEKNUM(daily!$A3443))</f>
        <v>570465</v>
      </c>
      <c r="R3443">
        <f>SUMIFS(COT!I:I,COT!$A:$A,YEAR(daily!$A3443),COT!$B:$B,WEEKNUM(daily!$A3443))</f>
        <v>707570</v>
      </c>
      <c r="S3443">
        <f>SUMIFS(COT!J:J,COT!$A:$A,YEAR(daily!$A3443),COT!$B:$B,WEEKNUM(daily!$A3443))</f>
        <v>1014052</v>
      </c>
      <c r="T3443">
        <f>SUMIFS(COT!K:K,COT!$A:$A,YEAR(daily!$A3443),COT!$B:$B,WEEKNUM(daily!$A3443))</f>
        <v>73487</v>
      </c>
      <c r="U3443">
        <f>SUMIFS(COT!L:L,COT!$A:$A,YEAR(daily!$A3443),COT!$B:$B,WEEKNUM(daily!$A3443))</f>
        <v>69221</v>
      </c>
      <c r="V3443">
        <f>SUMIFS(COT!M:M,COT!$A:$A,YEAR(daily!$A3443),COT!$B:$B,WEEKNUM(daily!$A3443))</f>
        <v>117</v>
      </c>
      <c r="W3443">
        <f>SUMIFS(COT!N:N,COT!$A:$A,YEAR(daily!$A3443),COT!$B:$B,WEEKNUM(daily!$A3443))</f>
        <v>75</v>
      </c>
      <c r="X3443">
        <f>SUMIFS(COT!O:O,COT!$A:$A,YEAR(daily!$A3443),COT!$B:$B,WEEKNUM(daily!$A3443))</f>
        <v>145</v>
      </c>
      <c r="Y3443">
        <f>SUMIFS(COT!P:P,COT!$A:$A,YEAR(daily!$A3443),COT!$B:$B,WEEKNUM(daily!$A3443))</f>
        <v>93</v>
      </c>
      <c r="Z3443">
        <f>SUMIFS(COT!Q:Q,COT!$A:$A,YEAR(daily!$A3443),COT!$B:$B,WEEKNUM(daily!$A3443))</f>
        <v>111</v>
      </c>
      <c r="AA3443">
        <f>SUMIFS(Saudi!B:B,Saudi!$A:$A,YEAR(daily!$A3443))</f>
        <v>1156.3610000000001</v>
      </c>
      <c r="AB3443">
        <f>SUMIFS(Saudi!C:C,Saudi!$A:$A,YEAR(daily!$A3443))</f>
        <v>994.73400000000004</v>
      </c>
      <c r="AC3443">
        <f>SUMIFS(Saudi!F:F,Saudi!$A:$A,YEAR(daily!$A3443))</f>
        <v>4270920</v>
      </c>
      <c r="AD3443">
        <f>SUMIFS(Saudi!G:G,Saudi!$A:$A,YEAR(daily!$A3443))</f>
        <v>97.968799186701915</v>
      </c>
      <c r="AE3443">
        <f>SUMIFS(Saudi!H:H,Saudi!$A:$A,YEAR(daily!$A3443))</f>
        <v>418416903.82246894</v>
      </c>
      <c r="AF3443" s="5">
        <f t="shared" si="148"/>
        <v>11</v>
      </c>
      <c r="AG3443" s="5">
        <f t="shared" si="149"/>
        <v>2013</v>
      </c>
    </row>
    <row r="3444" spans="1:33">
      <c r="A3444" s="3">
        <v>41582</v>
      </c>
      <c r="B3444" s="1">
        <v>325052</v>
      </c>
      <c r="C3444" s="1">
        <v>86998</v>
      </c>
      <c r="D3444" s="1">
        <v>101263</v>
      </c>
      <c r="E3444" s="1">
        <v>94.62</v>
      </c>
      <c r="F3444" s="1">
        <v>95.13</v>
      </c>
      <c r="G3444" s="1">
        <v>95.11</v>
      </c>
      <c r="H3444" s="2">
        <v>54.8</v>
      </c>
      <c r="I3444" s="2">
        <v>30.6</v>
      </c>
      <c r="J3444" s="2">
        <v>91.7</v>
      </c>
      <c r="K3444" s="2">
        <v>92.5</v>
      </c>
      <c r="L3444">
        <f>SUMIFS(US!B:B,US!$D:$D,YEAR(daily!$A3444),US!$E:$E,MONTH(daily!$A3444))</f>
        <v>13071</v>
      </c>
      <c r="M3444">
        <f>SUMIFS(US!C:C,US!$D:$D,YEAR(daily!$A3444),US!$E:$E,MONTH(daily!$A3444))</f>
        <v>19491</v>
      </c>
      <c r="N3444">
        <f>SUMIFS(COT!E:E,COT!$A:$A,YEAR(daily!$A3444),COT!$B:$B,WEEKNUM(daily!$A3444))</f>
        <v>1736874</v>
      </c>
      <c r="O3444">
        <f>SUMIFS(COT!F:F,COT!$A:$A,YEAR(daily!$A3444),COT!$B:$B,WEEKNUM(daily!$A3444))</f>
        <v>436733</v>
      </c>
      <c r="P3444">
        <f>SUMIFS(COT!G:G,COT!$A:$A,YEAR(daily!$A3444),COT!$B:$B,WEEKNUM(daily!$A3444))</f>
        <v>137219</v>
      </c>
      <c r="Q3444">
        <f>SUMIFS(COT!H:H,COT!$A:$A,YEAR(daily!$A3444),COT!$B:$B,WEEKNUM(daily!$A3444))</f>
        <v>560446</v>
      </c>
      <c r="R3444">
        <f>SUMIFS(COT!I:I,COT!$A:$A,YEAR(daily!$A3444),COT!$B:$B,WEEKNUM(daily!$A3444))</f>
        <v>659906</v>
      </c>
      <c r="S3444">
        <f>SUMIFS(COT!J:J,COT!$A:$A,YEAR(daily!$A3444),COT!$B:$B,WEEKNUM(daily!$A3444))</f>
        <v>971150</v>
      </c>
      <c r="T3444">
        <f>SUMIFS(COT!K:K,COT!$A:$A,YEAR(daily!$A3444),COT!$B:$B,WEEKNUM(daily!$A3444))</f>
        <v>79789</v>
      </c>
      <c r="U3444">
        <f>SUMIFS(COT!L:L,COT!$A:$A,YEAR(daily!$A3444),COT!$B:$B,WEEKNUM(daily!$A3444))</f>
        <v>68059</v>
      </c>
      <c r="V3444">
        <f>SUMIFS(COT!M:M,COT!$A:$A,YEAR(daily!$A3444),COT!$B:$B,WEEKNUM(daily!$A3444))</f>
        <v>118</v>
      </c>
      <c r="W3444">
        <f>SUMIFS(COT!N:N,COT!$A:$A,YEAR(daily!$A3444),COT!$B:$B,WEEKNUM(daily!$A3444))</f>
        <v>90</v>
      </c>
      <c r="X3444">
        <f>SUMIFS(COT!O:O,COT!$A:$A,YEAR(daily!$A3444),COT!$B:$B,WEEKNUM(daily!$A3444))</f>
        <v>137</v>
      </c>
      <c r="Y3444">
        <f>SUMIFS(COT!P:P,COT!$A:$A,YEAR(daily!$A3444),COT!$B:$B,WEEKNUM(daily!$A3444))</f>
        <v>92</v>
      </c>
      <c r="Z3444">
        <f>SUMIFS(COT!Q:Q,COT!$A:$A,YEAR(daily!$A3444),COT!$B:$B,WEEKNUM(daily!$A3444))</f>
        <v>104</v>
      </c>
      <c r="AA3444">
        <f>SUMIFS(Saudi!B:B,Saudi!$A:$A,YEAR(daily!$A3444))</f>
        <v>1156.3610000000001</v>
      </c>
      <c r="AB3444">
        <f>SUMIFS(Saudi!C:C,Saudi!$A:$A,YEAR(daily!$A3444))</f>
        <v>994.73400000000004</v>
      </c>
      <c r="AC3444">
        <f>SUMIFS(Saudi!F:F,Saudi!$A:$A,YEAR(daily!$A3444))</f>
        <v>4270920</v>
      </c>
      <c r="AD3444">
        <f>SUMIFS(Saudi!G:G,Saudi!$A:$A,YEAR(daily!$A3444))</f>
        <v>97.968799186701915</v>
      </c>
      <c r="AE3444">
        <f>SUMIFS(Saudi!H:H,Saudi!$A:$A,YEAR(daily!$A3444))</f>
        <v>418416903.82246894</v>
      </c>
      <c r="AF3444" s="5">
        <f t="shared" si="148"/>
        <v>11</v>
      </c>
      <c r="AG3444" s="5">
        <f t="shared" si="149"/>
        <v>2013</v>
      </c>
    </row>
    <row r="3445" spans="1:33">
      <c r="A3445" s="3">
        <v>41583</v>
      </c>
      <c r="B3445" s="1">
        <v>315014</v>
      </c>
      <c r="C3445" s="1">
        <v>87996</v>
      </c>
      <c r="D3445" s="1">
        <v>98963</v>
      </c>
      <c r="E3445" s="1">
        <v>93.37</v>
      </c>
      <c r="F3445" s="1">
        <v>93.9</v>
      </c>
      <c r="G3445" s="1">
        <v>93.93</v>
      </c>
      <c r="H3445" s="2">
        <v>54.8</v>
      </c>
      <c r="I3445" s="2">
        <v>30.6</v>
      </c>
      <c r="J3445" s="2">
        <v>91.7</v>
      </c>
      <c r="K3445" s="2">
        <v>92.5</v>
      </c>
      <c r="L3445">
        <f>SUMIFS(US!B:B,US!$D:$D,YEAR(daily!$A3445),US!$E:$E,MONTH(daily!$A3445))</f>
        <v>13071</v>
      </c>
      <c r="M3445">
        <f>SUMIFS(US!C:C,US!$D:$D,YEAR(daily!$A3445),US!$E:$E,MONTH(daily!$A3445))</f>
        <v>19491</v>
      </c>
      <c r="N3445">
        <f>SUMIFS(COT!E:E,COT!$A:$A,YEAR(daily!$A3445),COT!$B:$B,WEEKNUM(daily!$A3445))</f>
        <v>1736874</v>
      </c>
      <c r="O3445">
        <f>SUMIFS(COT!F:F,COT!$A:$A,YEAR(daily!$A3445),COT!$B:$B,WEEKNUM(daily!$A3445))</f>
        <v>436733</v>
      </c>
      <c r="P3445">
        <f>SUMIFS(COT!G:G,COT!$A:$A,YEAR(daily!$A3445),COT!$B:$B,WEEKNUM(daily!$A3445))</f>
        <v>137219</v>
      </c>
      <c r="Q3445">
        <f>SUMIFS(COT!H:H,COT!$A:$A,YEAR(daily!$A3445),COT!$B:$B,WEEKNUM(daily!$A3445))</f>
        <v>560446</v>
      </c>
      <c r="R3445">
        <f>SUMIFS(COT!I:I,COT!$A:$A,YEAR(daily!$A3445),COT!$B:$B,WEEKNUM(daily!$A3445))</f>
        <v>659906</v>
      </c>
      <c r="S3445">
        <f>SUMIFS(COT!J:J,COT!$A:$A,YEAR(daily!$A3445),COT!$B:$B,WEEKNUM(daily!$A3445))</f>
        <v>971150</v>
      </c>
      <c r="T3445">
        <f>SUMIFS(COT!K:K,COT!$A:$A,YEAR(daily!$A3445),COT!$B:$B,WEEKNUM(daily!$A3445))</f>
        <v>79789</v>
      </c>
      <c r="U3445">
        <f>SUMIFS(COT!L:L,COT!$A:$A,YEAR(daily!$A3445),COT!$B:$B,WEEKNUM(daily!$A3445))</f>
        <v>68059</v>
      </c>
      <c r="V3445">
        <f>SUMIFS(COT!M:M,COT!$A:$A,YEAR(daily!$A3445),COT!$B:$B,WEEKNUM(daily!$A3445))</f>
        <v>118</v>
      </c>
      <c r="W3445">
        <f>SUMIFS(COT!N:N,COT!$A:$A,YEAR(daily!$A3445),COT!$B:$B,WEEKNUM(daily!$A3445))</f>
        <v>90</v>
      </c>
      <c r="X3445">
        <f>SUMIFS(COT!O:O,COT!$A:$A,YEAR(daily!$A3445),COT!$B:$B,WEEKNUM(daily!$A3445))</f>
        <v>137</v>
      </c>
      <c r="Y3445">
        <f>SUMIFS(COT!P:P,COT!$A:$A,YEAR(daily!$A3445),COT!$B:$B,WEEKNUM(daily!$A3445))</f>
        <v>92</v>
      </c>
      <c r="Z3445">
        <f>SUMIFS(COT!Q:Q,COT!$A:$A,YEAR(daily!$A3445),COT!$B:$B,WEEKNUM(daily!$A3445))</f>
        <v>104</v>
      </c>
      <c r="AA3445">
        <f>SUMIFS(Saudi!B:B,Saudi!$A:$A,YEAR(daily!$A3445))</f>
        <v>1156.3610000000001</v>
      </c>
      <c r="AB3445">
        <f>SUMIFS(Saudi!C:C,Saudi!$A:$A,YEAR(daily!$A3445))</f>
        <v>994.73400000000004</v>
      </c>
      <c r="AC3445">
        <f>SUMIFS(Saudi!F:F,Saudi!$A:$A,YEAR(daily!$A3445))</f>
        <v>4270920</v>
      </c>
      <c r="AD3445">
        <f>SUMIFS(Saudi!G:G,Saudi!$A:$A,YEAR(daily!$A3445))</f>
        <v>97.968799186701915</v>
      </c>
      <c r="AE3445">
        <f>SUMIFS(Saudi!H:H,Saudi!$A:$A,YEAR(daily!$A3445))</f>
        <v>418416903.82246894</v>
      </c>
      <c r="AF3445" s="5">
        <f t="shared" si="148"/>
        <v>11</v>
      </c>
      <c r="AG3445" s="5">
        <f t="shared" si="149"/>
        <v>2013</v>
      </c>
    </row>
    <row r="3446" spans="1:33">
      <c r="A3446" s="3">
        <v>41584</v>
      </c>
      <c r="B3446" s="1">
        <v>287959</v>
      </c>
      <c r="C3446" s="1">
        <v>88430</v>
      </c>
      <c r="D3446" s="1">
        <v>99062</v>
      </c>
      <c r="E3446" s="1">
        <v>94.8</v>
      </c>
      <c r="F3446" s="1">
        <v>95.27</v>
      </c>
      <c r="G3446" s="1">
        <v>95.23</v>
      </c>
      <c r="H3446" s="2">
        <v>54.8</v>
      </c>
      <c r="I3446" s="2">
        <v>30.6</v>
      </c>
      <c r="J3446" s="2">
        <v>91.7</v>
      </c>
      <c r="K3446" s="2">
        <v>92.5</v>
      </c>
      <c r="L3446">
        <f>SUMIFS(US!B:B,US!$D:$D,YEAR(daily!$A3446),US!$E:$E,MONTH(daily!$A3446))</f>
        <v>13071</v>
      </c>
      <c r="M3446">
        <f>SUMIFS(US!C:C,US!$D:$D,YEAR(daily!$A3446),US!$E:$E,MONTH(daily!$A3446))</f>
        <v>19491</v>
      </c>
      <c r="N3446">
        <f>SUMIFS(COT!E:E,COT!$A:$A,YEAR(daily!$A3446),COT!$B:$B,WEEKNUM(daily!$A3446))</f>
        <v>1736874</v>
      </c>
      <c r="O3446">
        <f>SUMIFS(COT!F:F,COT!$A:$A,YEAR(daily!$A3446),COT!$B:$B,WEEKNUM(daily!$A3446))</f>
        <v>436733</v>
      </c>
      <c r="P3446">
        <f>SUMIFS(COT!G:G,COT!$A:$A,YEAR(daily!$A3446),COT!$B:$B,WEEKNUM(daily!$A3446))</f>
        <v>137219</v>
      </c>
      <c r="Q3446">
        <f>SUMIFS(COT!H:H,COT!$A:$A,YEAR(daily!$A3446),COT!$B:$B,WEEKNUM(daily!$A3446))</f>
        <v>560446</v>
      </c>
      <c r="R3446">
        <f>SUMIFS(COT!I:I,COT!$A:$A,YEAR(daily!$A3446),COT!$B:$B,WEEKNUM(daily!$A3446))</f>
        <v>659906</v>
      </c>
      <c r="S3446">
        <f>SUMIFS(COT!J:J,COT!$A:$A,YEAR(daily!$A3446),COT!$B:$B,WEEKNUM(daily!$A3446))</f>
        <v>971150</v>
      </c>
      <c r="T3446">
        <f>SUMIFS(COT!K:K,COT!$A:$A,YEAR(daily!$A3446),COT!$B:$B,WEEKNUM(daily!$A3446))</f>
        <v>79789</v>
      </c>
      <c r="U3446">
        <f>SUMIFS(COT!L:L,COT!$A:$A,YEAR(daily!$A3446),COT!$B:$B,WEEKNUM(daily!$A3446))</f>
        <v>68059</v>
      </c>
      <c r="V3446">
        <f>SUMIFS(COT!M:M,COT!$A:$A,YEAR(daily!$A3446),COT!$B:$B,WEEKNUM(daily!$A3446))</f>
        <v>118</v>
      </c>
      <c r="W3446">
        <f>SUMIFS(COT!N:N,COT!$A:$A,YEAR(daily!$A3446),COT!$B:$B,WEEKNUM(daily!$A3446))</f>
        <v>90</v>
      </c>
      <c r="X3446">
        <f>SUMIFS(COT!O:O,COT!$A:$A,YEAR(daily!$A3446),COT!$B:$B,WEEKNUM(daily!$A3446))</f>
        <v>137</v>
      </c>
      <c r="Y3446">
        <f>SUMIFS(COT!P:P,COT!$A:$A,YEAR(daily!$A3446),COT!$B:$B,WEEKNUM(daily!$A3446))</f>
        <v>92</v>
      </c>
      <c r="Z3446">
        <f>SUMIFS(COT!Q:Q,COT!$A:$A,YEAR(daily!$A3446),COT!$B:$B,WEEKNUM(daily!$A3446))</f>
        <v>104</v>
      </c>
      <c r="AA3446">
        <f>SUMIFS(Saudi!B:B,Saudi!$A:$A,YEAR(daily!$A3446))</f>
        <v>1156.3610000000001</v>
      </c>
      <c r="AB3446">
        <f>SUMIFS(Saudi!C:C,Saudi!$A:$A,YEAR(daily!$A3446))</f>
        <v>994.73400000000004</v>
      </c>
      <c r="AC3446">
        <f>SUMIFS(Saudi!F:F,Saudi!$A:$A,YEAR(daily!$A3446))</f>
        <v>4270920</v>
      </c>
      <c r="AD3446">
        <f>SUMIFS(Saudi!G:G,Saudi!$A:$A,YEAR(daily!$A3446))</f>
        <v>97.968799186701915</v>
      </c>
      <c r="AE3446">
        <f>SUMIFS(Saudi!H:H,Saudi!$A:$A,YEAR(daily!$A3446))</f>
        <v>418416903.82246894</v>
      </c>
      <c r="AF3446" s="5">
        <f t="shared" si="148"/>
        <v>11</v>
      </c>
      <c r="AG3446" s="5">
        <f t="shared" si="149"/>
        <v>2013</v>
      </c>
    </row>
    <row r="3447" spans="1:33">
      <c r="A3447" s="3">
        <v>41585</v>
      </c>
      <c r="B3447" s="1">
        <v>270748</v>
      </c>
      <c r="C3447" s="1">
        <v>89488</v>
      </c>
      <c r="D3447" s="1">
        <v>101764</v>
      </c>
      <c r="E3447" s="1">
        <v>94.2</v>
      </c>
      <c r="F3447" s="1">
        <v>94.66</v>
      </c>
      <c r="G3447" s="1">
        <v>94.62</v>
      </c>
      <c r="H3447" s="2">
        <v>54.8</v>
      </c>
      <c r="I3447" s="2">
        <v>30.6</v>
      </c>
      <c r="J3447" s="2">
        <v>91.7</v>
      </c>
      <c r="K3447" s="2">
        <v>92.5</v>
      </c>
      <c r="L3447">
        <f>SUMIFS(US!B:B,US!$D:$D,YEAR(daily!$A3447),US!$E:$E,MONTH(daily!$A3447))</f>
        <v>13071</v>
      </c>
      <c r="M3447">
        <f>SUMIFS(US!C:C,US!$D:$D,YEAR(daily!$A3447),US!$E:$E,MONTH(daily!$A3447))</f>
        <v>19491</v>
      </c>
      <c r="N3447">
        <f>SUMIFS(COT!E:E,COT!$A:$A,YEAR(daily!$A3447),COT!$B:$B,WEEKNUM(daily!$A3447))</f>
        <v>1736874</v>
      </c>
      <c r="O3447">
        <f>SUMIFS(COT!F:F,COT!$A:$A,YEAR(daily!$A3447),COT!$B:$B,WEEKNUM(daily!$A3447))</f>
        <v>436733</v>
      </c>
      <c r="P3447">
        <f>SUMIFS(COT!G:G,COT!$A:$A,YEAR(daily!$A3447),COT!$B:$B,WEEKNUM(daily!$A3447))</f>
        <v>137219</v>
      </c>
      <c r="Q3447">
        <f>SUMIFS(COT!H:H,COT!$A:$A,YEAR(daily!$A3447),COT!$B:$B,WEEKNUM(daily!$A3447))</f>
        <v>560446</v>
      </c>
      <c r="R3447">
        <f>SUMIFS(COT!I:I,COT!$A:$A,YEAR(daily!$A3447),COT!$B:$B,WEEKNUM(daily!$A3447))</f>
        <v>659906</v>
      </c>
      <c r="S3447">
        <f>SUMIFS(COT!J:J,COT!$A:$A,YEAR(daily!$A3447),COT!$B:$B,WEEKNUM(daily!$A3447))</f>
        <v>971150</v>
      </c>
      <c r="T3447">
        <f>SUMIFS(COT!K:K,COT!$A:$A,YEAR(daily!$A3447),COT!$B:$B,WEEKNUM(daily!$A3447))</f>
        <v>79789</v>
      </c>
      <c r="U3447">
        <f>SUMIFS(COT!L:L,COT!$A:$A,YEAR(daily!$A3447),COT!$B:$B,WEEKNUM(daily!$A3447))</f>
        <v>68059</v>
      </c>
      <c r="V3447">
        <f>SUMIFS(COT!M:M,COT!$A:$A,YEAR(daily!$A3447),COT!$B:$B,WEEKNUM(daily!$A3447))</f>
        <v>118</v>
      </c>
      <c r="W3447">
        <f>SUMIFS(COT!N:N,COT!$A:$A,YEAR(daily!$A3447),COT!$B:$B,WEEKNUM(daily!$A3447))</f>
        <v>90</v>
      </c>
      <c r="X3447">
        <f>SUMIFS(COT!O:O,COT!$A:$A,YEAR(daily!$A3447),COT!$B:$B,WEEKNUM(daily!$A3447))</f>
        <v>137</v>
      </c>
      <c r="Y3447">
        <f>SUMIFS(COT!P:P,COT!$A:$A,YEAR(daily!$A3447),COT!$B:$B,WEEKNUM(daily!$A3447))</f>
        <v>92</v>
      </c>
      <c r="Z3447">
        <f>SUMIFS(COT!Q:Q,COT!$A:$A,YEAR(daily!$A3447),COT!$B:$B,WEEKNUM(daily!$A3447))</f>
        <v>104</v>
      </c>
      <c r="AA3447">
        <f>SUMIFS(Saudi!B:B,Saudi!$A:$A,YEAR(daily!$A3447))</f>
        <v>1156.3610000000001</v>
      </c>
      <c r="AB3447">
        <f>SUMIFS(Saudi!C:C,Saudi!$A:$A,YEAR(daily!$A3447))</f>
        <v>994.73400000000004</v>
      </c>
      <c r="AC3447">
        <f>SUMIFS(Saudi!F:F,Saudi!$A:$A,YEAR(daily!$A3447))</f>
        <v>4270920</v>
      </c>
      <c r="AD3447">
        <f>SUMIFS(Saudi!G:G,Saudi!$A:$A,YEAR(daily!$A3447))</f>
        <v>97.968799186701915</v>
      </c>
      <c r="AE3447">
        <f>SUMIFS(Saudi!H:H,Saudi!$A:$A,YEAR(daily!$A3447))</f>
        <v>418416903.82246894</v>
      </c>
      <c r="AF3447" s="5">
        <f t="shared" si="148"/>
        <v>11</v>
      </c>
      <c r="AG3447" s="5">
        <f t="shared" si="149"/>
        <v>2013</v>
      </c>
    </row>
    <row r="3448" spans="1:33">
      <c r="A3448" s="3">
        <v>41586</v>
      </c>
      <c r="B3448" s="1">
        <v>246767</v>
      </c>
      <c r="C3448" s="1">
        <v>93425</v>
      </c>
      <c r="D3448" s="1">
        <v>101773</v>
      </c>
      <c r="E3448" s="1">
        <v>94.6</v>
      </c>
      <c r="F3448" s="1">
        <v>95.1</v>
      </c>
      <c r="G3448" s="1">
        <v>95.08</v>
      </c>
      <c r="H3448" s="2">
        <v>54.8</v>
      </c>
      <c r="I3448" s="2">
        <v>30.6</v>
      </c>
      <c r="J3448" s="2">
        <v>91.7</v>
      </c>
      <c r="K3448" s="2">
        <v>92.5</v>
      </c>
      <c r="L3448">
        <f>SUMIFS(US!B:B,US!$D:$D,YEAR(daily!$A3448),US!$E:$E,MONTH(daily!$A3448))</f>
        <v>13071</v>
      </c>
      <c r="M3448">
        <f>SUMIFS(US!C:C,US!$D:$D,YEAR(daily!$A3448),US!$E:$E,MONTH(daily!$A3448))</f>
        <v>19491</v>
      </c>
      <c r="N3448">
        <f>SUMIFS(COT!E:E,COT!$A:$A,YEAR(daily!$A3448),COT!$B:$B,WEEKNUM(daily!$A3448))</f>
        <v>1736874</v>
      </c>
      <c r="O3448">
        <f>SUMIFS(COT!F:F,COT!$A:$A,YEAR(daily!$A3448),COT!$B:$B,WEEKNUM(daily!$A3448))</f>
        <v>436733</v>
      </c>
      <c r="P3448">
        <f>SUMIFS(COT!G:G,COT!$A:$A,YEAR(daily!$A3448),COT!$B:$B,WEEKNUM(daily!$A3448))</f>
        <v>137219</v>
      </c>
      <c r="Q3448">
        <f>SUMIFS(COT!H:H,COT!$A:$A,YEAR(daily!$A3448),COT!$B:$B,WEEKNUM(daily!$A3448))</f>
        <v>560446</v>
      </c>
      <c r="R3448">
        <f>SUMIFS(COT!I:I,COT!$A:$A,YEAR(daily!$A3448),COT!$B:$B,WEEKNUM(daily!$A3448))</f>
        <v>659906</v>
      </c>
      <c r="S3448">
        <f>SUMIFS(COT!J:J,COT!$A:$A,YEAR(daily!$A3448),COT!$B:$B,WEEKNUM(daily!$A3448))</f>
        <v>971150</v>
      </c>
      <c r="T3448">
        <f>SUMIFS(COT!K:K,COT!$A:$A,YEAR(daily!$A3448),COT!$B:$B,WEEKNUM(daily!$A3448))</f>
        <v>79789</v>
      </c>
      <c r="U3448">
        <f>SUMIFS(COT!L:L,COT!$A:$A,YEAR(daily!$A3448),COT!$B:$B,WEEKNUM(daily!$A3448))</f>
        <v>68059</v>
      </c>
      <c r="V3448">
        <f>SUMIFS(COT!M:M,COT!$A:$A,YEAR(daily!$A3448),COT!$B:$B,WEEKNUM(daily!$A3448))</f>
        <v>118</v>
      </c>
      <c r="W3448">
        <f>SUMIFS(COT!N:N,COT!$A:$A,YEAR(daily!$A3448),COT!$B:$B,WEEKNUM(daily!$A3448))</f>
        <v>90</v>
      </c>
      <c r="X3448">
        <f>SUMIFS(COT!O:O,COT!$A:$A,YEAR(daily!$A3448),COT!$B:$B,WEEKNUM(daily!$A3448))</f>
        <v>137</v>
      </c>
      <c r="Y3448">
        <f>SUMIFS(COT!P:P,COT!$A:$A,YEAR(daily!$A3448),COT!$B:$B,WEEKNUM(daily!$A3448))</f>
        <v>92</v>
      </c>
      <c r="Z3448">
        <f>SUMIFS(COT!Q:Q,COT!$A:$A,YEAR(daily!$A3448),COT!$B:$B,WEEKNUM(daily!$A3448))</f>
        <v>104</v>
      </c>
      <c r="AA3448">
        <f>SUMIFS(Saudi!B:B,Saudi!$A:$A,YEAR(daily!$A3448))</f>
        <v>1156.3610000000001</v>
      </c>
      <c r="AB3448">
        <f>SUMIFS(Saudi!C:C,Saudi!$A:$A,YEAR(daily!$A3448))</f>
        <v>994.73400000000004</v>
      </c>
      <c r="AC3448">
        <f>SUMIFS(Saudi!F:F,Saudi!$A:$A,YEAR(daily!$A3448))</f>
        <v>4270920</v>
      </c>
      <c r="AD3448">
        <f>SUMIFS(Saudi!G:G,Saudi!$A:$A,YEAR(daily!$A3448))</f>
        <v>97.968799186701915</v>
      </c>
      <c r="AE3448">
        <f>SUMIFS(Saudi!H:H,Saudi!$A:$A,YEAR(daily!$A3448))</f>
        <v>418416903.82246894</v>
      </c>
      <c r="AF3448" s="5">
        <f t="shared" si="148"/>
        <v>11</v>
      </c>
      <c r="AG3448" s="5">
        <f t="shared" si="149"/>
        <v>2013</v>
      </c>
    </row>
    <row r="3449" spans="1:33">
      <c r="A3449" s="3">
        <v>41589</v>
      </c>
      <c r="B3449" s="1">
        <v>225379</v>
      </c>
      <c r="C3449" s="1">
        <v>96864</v>
      </c>
      <c r="D3449" s="1">
        <v>102762</v>
      </c>
      <c r="E3449" s="1">
        <v>95.14</v>
      </c>
      <c r="F3449" s="1">
        <v>95.62</v>
      </c>
      <c r="G3449" s="1">
        <v>95.59</v>
      </c>
      <c r="H3449" s="2">
        <v>54.8</v>
      </c>
      <c r="I3449" s="2">
        <v>30.6</v>
      </c>
      <c r="J3449" s="2">
        <v>91.7</v>
      </c>
      <c r="K3449" s="2">
        <v>92.5</v>
      </c>
      <c r="L3449">
        <f>SUMIFS(US!B:B,US!$D:$D,YEAR(daily!$A3449),US!$E:$E,MONTH(daily!$A3449))</f>
        <v>13071</v>
      </c>
      <c r="M3449">
        <f>SUMIFS(US!C:C,US!$D:$D,YEAR(daily!$A3449),US!$E:$E,MONTH(daily!$A3449))</f>
        <v>19491</v>
      </c>
      <c r="N3449">
        <f>SUMIFS(COT!E:E,COT!$A:$A,YEAR(daily!$A3449),COT!$B:$B,WEEKNUM(daily!$A3449))</f>
        <v>1735933</v>
      </c>
      <c r="O3449">
        <f>SUMIFS(COT!F:F,COT!$A:$A,YEAR(daily!$A3449),COT!$B:$B,WEEKNUM(daily!$A3449))</f>
        <v>454010</v>
      </c>
      <c r="P3449">
        <f>SUMIFS(COT!G:G,COT!$A:$A,YEAR(daily!$A3449),COT!$B:$B,WEEKNUM(daily!$A3449))</f>
        <v>148444</v>
      </c>
      <c r="Q3449">
        <f>SUMIFS(COT!H:H,COT!$A:$A,YEAR(daily!$A3449),COT!$B:$B,WEEKNUM(daily!$A3449))</f>
        <v>551482</v>
      </c>
      <c r="R3449">
        <f>SUMIFS(COT!I:I,COT!$A:$A,YEAR(daily!$A3449),COT!$B:$B,WEEKNUM(daily!$A3449))</f>
        <v>649309</v>
      </c>
      <c r="S3449">
        <f>SUMIFS(COT!J:J,COT!$A:$A,YEAR(daily!$A3449),COT!$B:$B,WEEKNUM(daily!$A3449))</f>
        <v>959227</v>
      </c>
      <c r="T3449">
        <f>SUMIFS(COT!K:K,COT!$A:$A,YEAR(daily!$A3449),COT!$B:$B,WEEKNUM(daily!$A3449))</f>
        <v>81132</v>
      </c>
      <c r="U3449">
        <f>SUMIFS(COT!L:L,COT!$A:$A,YEAR(daily!$A3449),COT!$B:$B,WEEKNUM(daily!$A3449))</f>
        <v>76780</v>
      </c>
      <c r="V3449">
        <f>SUMIFS(COT!M:M,COT!$A:$A,YEAR(daily!$A3449),COT!$B:$B,WEEKNUM(daily!$A3449))</f>
        <v>122</v>
      </c>
      <c r="W3449">
        <f>SUMIFS(COT!N:N,COT!$A:$A,YEAR(daily!$A3449),COT!$B:$B,WEEKNUM(daily!$A3449))</f>
        <v>84</v>
      </c>
      <c r="X3449">
        <f>SUMIFS(COT!O:O,COT!$A:$A,YEAR(daily!$A3449),COT!$B:$B,WEEKNUM(daily!$A3449))</f>
        <v>138</v>
      </c>
      <c r="Y3449">
        <f>SUMIFS(COT!P:P,COT!$A:$A,YEAR(daily!$A3449),COT!$B:$B,WEEKNUM(daily!$A3449))</f>
        <v>91</v>
      </c>
      <c r="Z3449">
        <f>SUMIFS(COT!Q:Q,COT!$A:$A,YEAR(daily!$A3449),COT!$B:$B,WEEKNUM(daily!$A3449))</f>
        <v>103</v>
      </c>
      <c r="AA3449">
        <f>SUMIFS(Saudi!B:B,Saudi!$A:$A,YEAR(daily!$A3449))</f>
        <v>1156.3610000000001</v>
      </c>
      <c r="AB3449">
        <f>SUMIFS(Saudi!C:C,Saudi!$A:$A,YEAR(daily!$A3449))</f>
        <v>994.73400000000004</v>
      </c>
      <c r="AC3449">
        <f>SUMIFS(Saudi!F:F,Saudi!$A:$A,YEAR(daily!$A3449))</f>
        <v>4270920</v>
      </c>
      <c r="AD3449">
        <f>SUMIFS(Saudi!G:G,Saudi!$A:$A,YEAR(daily!$A3449))</f>
        <v>97.968799186701915</v>
      </c>
      <c r="AE3449">
        <f>SUMIFS(Saudi!H:H,Saudi!$A:$A,YEAR(daily!$A3449))</f>
        <v>418416903.82246894</v>
      </c>
      <c r="AF3449" s="5">
        <f t="shared" si="148"/>
        <v>11</v>
      </c>
      <c r="AG3449" s="5">
        <f t="shared" si="149"/>
        <v>2013</v>
      </c>
    </row>
    <row r="3450" spans="1:33">
      <c r="A3450" s="3">
        <v>41590</v>
      </c>
      <c r="B3450" s="1">
        <v>197365</v>
      </c>
      <c r="C3450" s="1">
        <v>101004</v>
      </c>
      <c r="D3450" s="1">
        <v>106902</v>
      </c>
      <c r="E3450" s="1">
        <v>93.04</v>
      </c>
      <c r="F3450" s="1">
        <v>93.78</v>
      </c>
      <c r="G3450" s="1">
        <v>93.86</v>
      </c>
      <c r="H3450" s="2">
        <v>54.8</v>
      </c>
      <c r="I3450" s="2">
        <v>30.6</v>
      </c>
      <c r="J3450" s="2">
        <v>91.7</v>
      </c>
      <c r="K3450" s="2">
        <v>92.5</v>
      </c>
      <c r="L3450">
        <f>SUMIFS(US!B:B,US!$D:$D,YEAR(daily!$A3450),US!$E:$E,MONTH(daily!$A3450))</f>
        <v>13071</v>
      </c>
      <c r="M3450">
        <f>SUMIFS(US!C:C,US!$D:$D,YEAR(daily!$A3450),US!$E:$E,MONTH(daily!$A3450))</f>
        <v>19491</v>
      </c>
      <c r="N3450">
        <f>SUMIFS(COT!E:E,COT!$A:$A,YEAR(daily!$A3450),COT!$B:$B,WEEKNUM(daily!$A3450))</f>
        <v>1735933</v>
      </c>
      <c r="O3450">
        <f>SUMIFS(COT!F:F,COT!$A:$A,YEAR(daily!$A3450),COT!$B:$B,WEEKNUM(daily!$A3450))</f>
        <v>454010</v>
      </c>
      <c r="P3450">
        <f>SUMIFS(COT!G:G,COT!$A:$A,YEAR(daily!$A3450),COT!$B:$B,WEEKNUM(daily!$A3450))</f>
        <v>148444</v>
      </c>
      <c r="Q3450">
        <f>SUMIFS(COT!H:H,COT!$A:$A,YEAR(daily!$A3450),COT!$B:$B,WEEKNUM(daily!$A3450))</f>
        <v>551482</v>
      </c>
      <c r="R3450">
        <f>SUMIFS(COT!I:I,COT!$A:$A,YEAR(daily!$A3450),COT!$B:$B,WEEKNUM(daily!$A3450))</f>
        <v>649309</v>
      </c>
      <c r="S3450">
        <f>SUMIFS(COT!J:J,COT!$A:$A,YEAR(daily!$A3450),COT!$B:$B,WEEKNUM(daily!$A3450))</f>
        <v>959227</v>
      </c>
      <c r="T3450">
        <f>SUMIFS(COT!K:K,COT!$A:$A,YEAR(daily!$A3450),COT!$B:$B,WEEKNUM(daily!$A3450))</f>
        <v>81132</v>
      </c>
      <c r="U3450">
        <f>SUMIFS(COT!L:L,COT!$A:$A,YEAR(daily!$A3450),COT!$B:$B,WEEKNUM(daily!$A3450))</f>
        <v>76780</v>
      </c>
      <c r="V3450">
        <f>SUMIFS(COT!M:M,COT!$A:$A,YEAR(daily!$A3450),COT!$B:$B,WEEKNUM(daily!$A3450))</f>
        <v>122</v>
      </c>
      <c r="W3450">
        <f>SUMIFS(COT!N:N,COT!$A:$A,YEAR(daily!$A3450),COT!$B:$B,WEEKNUM(daily!$A3450))</f>
        <v>84</v>
      </c>
      <c r="X3450">
        <f>SUMIFS(COT!O:O,COT!$A:$A,YEAR(daily!$A3450),COT!$B:$B,WEEKNUM(daily!$A3450))</f>
        <v>138</v>
      </c>
      <c r="Y3450">
        <f>SUMIFS(COT!P:P,COT!$A:$A,YEAR(daily!$A3450),COT!$B:$B,WEEKNUM(daily!$A3450))</f>
        <v>91</v>
      </c>
      <c r="Z3450">
        <f>SUMIFS(COT!Q:Q,COT!$A:$A,YEAR(daily!$A3450),COT!$B:$B,WEEKNUM(daily!$A3450))</f>
        <v>103</v>
      </c>
      <c r="AA3450">
        <f>SUMIFS(Saudi!B:B,Saudi!$A:$A,YEAR(daily!$A3450))</f>
        <v>1156.3610000000001</v>
      </c>
      <c r="AB3450">
        <f>SUMIFS(Saudi!C:C,Saudi!$A:$A,YEAR(daily!$A3450))</f>
        <v>994.73400000000004</v>
      </c>
      <c r="AC3450">
        <f>SUMIFS(Saudi!F:F,Saudi!$A:$A,YEAR(daily!$A3450))</f>
        <v>4270920</v>
      </c>
      <c r="AD3450">
        <f>SUMIFS(Saudi!G:G,Saudi!$A:$A,YEAR(daily!$A3450))</f>
        <v>97.968799186701915</v>
      </c>
      <c r="AE3450">
        <f>SUMIFS(Saudi!H:H,Saudi!$A:$A,YEAR(daily!$A3450))</f>
        <v>418416903.82246894</v>
      </c>
      <c r="AF3450" s="5">
        <f t="shared" si="148"/>
        <v>11</v>
      </c>
      <c r="AG3450" s="5">
        <f t="shared" si="149"/>
        <v>2013</v>
      </c>
    </row>
    <row r="3451" spans="1:33">
      <c r="A3451" s="3">
        <v>41591</v>
      </c>
      <c r="B3451" s="1">
        <v>162890</v>
      </c>
      <c r="C3451" s="1">
        <v>101498</v>
      </c>
      <c r="D3451" s="1">
        <v>109763</v>
      </c>
      <c r="E3451" s="1">
        <v>93.88</v>
      </c>
      <c r="F3451" s="1">
        <v>94.75</v>
      </c>
      <c r="G3451" s="1">
        <v>94.88</v>
      </c>
      <c r="H3451" s="2">
        <v>54.8</v>
      </c>
      <c r="I3451" s="2">
        <v>30.6</v>
      </c>
      <c r="J3451" s="2">
        <v>91.7</v>
      </c>
      <c r="K3451" s="2">
        <v>92.5</v>
      </c>
      <c r="L3451">
        <f>SUMIFS(US!B:B,US!$D:$D,YEAR(daily!$A3451),US!$E:$E,MONTH(daily!$A3451))</f>
        <v>13071</v>
      </c>
      <c r="M3451">
        <f>SUMIFS(US!C:C,US!$D:$D,YEAR(daily!$A3451),US!$E:$E,MONTH(daily!$A3451))</f>
        <v>19491</v>
      </c>
      <c r="N3451">
        <f>SUMIFS(COT!E:E,COT!$A:$A,YEAR(daily!$A3451),COT!$B:$B,WEEKNUM(daily!$A3451))</f>
        <v>1735933</v>
      </c>
      <c r="O3451">
        <f>SUMIFS(COT!F:F,COT!$A:$A,YEAR(daily!$A3451),COT!$B:$B,WEEKNUM(daily!$A3451))</f>
        <v>454010</v>
      </c>
      <c r="P3451">
        <f>SUMIFS(COT!G:G,COT!$A:$A,YEAR(daily!$A3451),COT!$B:$B,WEEKNUM(daily!$A3451))</f>
        <v>148444</v>
      </c>
      <c r="Q3451">
        <f>SUMIFS(COT!H:H,COT!$A:$A,YEAR(daily!$A3451),COT!$B:$B,WEEKNUM(daily!$A3451))</f>
        <v>551482</v>
      </c>
      <c r="R3451">
        <f>SUMIFS(COT!I:I,COT!$A:$A,YEAR(daily!$A3451),COT!$B:$B,WEEKNUM(daily!$A3451))</f>
        <v>649309</v>
      </c>
      <c r="S3451">
        <f>SUMIFS(COT!J:J,COT!$A:$A,YEAR(daily!$A3451),COT!$B:$B,WEEKNUM(daily!$A3451))</f>
        <v>959227</v>
      </c>
      <c r="T3451">
        <f>SUMIFS(COT!K:K,COT!$A:$A,YEAR(daily!$A3451),COT!$B:$B,WEEKNUM(daily!$A3451))</f>
        <v>81132</v>
      </c>
      <c r="U3451">
        <f>SUMIFS(COT!L:L,COT!$A:$A,YEAR(daily!$A3451),COT!$B:$B,WEEKNUM(daily!$A3451))</f>
        <v>76780</v>
      </c>
      <c r="V3451">
        <f>SUMIFS(COT!M:M,COT!$A:$A,YEAR(daily!$A3451),COT!$B:$B,WEEKNUM(daily!$A3451))</f>
        <v>122</v>
      </c>
      <c r="W3451">
        <f>SUMIFS(COT!N:N,COT!$A:$A,YEAR(daily!$A3451),COT!$B:$B,WEEKNUM(daily!$A3451))</f>
        <v>84</v>
      </c>
      <c r="X3451">
        <f>SUMIFS(COT!O:O,COT!$A:$A,YEAR(daily!$A3451),COT!$B:$B,WEEKNUM(daily!$A3451))</f>
        <v>138</v>
      </c>
      <c r="Y3451">
        <f>SUMIFS(COT!P:P,COT!$A:$A,YEAR(daily!$A3451),COT!$B:$B,WEEKNUM(daily!$A3451))</f>
        <v>91</v>
      </c>
      <c r="Z3451">
        <f>SUMIFS(COT!Q:Q,COT!$A:$A,YEAR(daily!$A3451),COT!$B:$B,WEEKNUM(daily!$A3451))</f>
        <v>103</v>
      </c>
      <c r="AA3451">
        <f>SUMIFS(Saudi!B:B,Saudi!$A:$A,YEAR(daily!$A3451))</f>
        <v>1156.3610000000001</v>
      </c>
      <c r="AB3451">
        <f>SUMIFS(Saudi!C:C,Saudi!$A:$A,YEAR(daily!$A3451))</f>
        <v>994.73400000000004</v>
      </c>
      <c r="AC3451">
        <f>SUMIFS(Saudi!F:F,Saudi!$A:$A,YEAR(daily!$A3451))</f>
        <v>4270920</v>
      </c>
      <c r="AD3451">
        <f>SUMIFS(Saudi!G:G,Saudi!$A:$A,YEAR(daily!$A3451))</f>
        <v>97.968799186701915</v>
      </c>
      <c r="AE3451">
        <f>SUMIFS(Saudi!H:H,Saudi!$A:$A,YEAR(daily!$A3451))</f>
        <v>418416903.82246894</v>
      </c>
      <c r="AF3451" s="5">
        <f t="shared" si="148"/>
        <v>11</v>
      </c>
      <c r="AG3451" s="5">
        <f t="shared" si="149"/>
        <v>2013</v>
      </c>
    </row>
    <row r="3452" spans="1:33">
      <c r="A3452" s="3">
        <v>41592</v>
      </c>
      <c r="B3452" s="1">
        <v>144944</v>
      </c>
      <c r="C3452" s="1">
        <v>104331</v>
      </c>
      <c r="D3452" s="1">
        <v>104575</v>
      </c>
      <c r="E3452" s="1">
        <v>93.76</v>
      </c>
      <c r="F3452" s="1">
        <v>94.77</v>
      </c>
      <c r="G3452" s="1">
        <v>94.97</v>
      </c>
      <c r="H3452" s="2">
        <v>54.8</v>
      </c>
      <c r="I3452" s="2">
        <v>30.6</v>
      </c>
      <c r="J3452" s="2">
        <v>91.7</v>
      </c>
      <c r="K3452" s="2">
        <v>92.5</v>
      </c>
      <c r="L3452">
        <f>SUMIFS(US!B:B,US!$D:$D,YEAR(daily!$A3452),US!$E:$E,MONTH(daily!$A3452))</f>
        <v>13071</v>
      </c>
      <c r="M3452">
        <f>SUMIFS(US!C:C,US!$D:$D,YEAR(daily!$A3452),US!$E:$E,MONTH(daily!$A3452))</f>
        <v>19491</v>
      </c>
      <c r="N3452">
        <f>SUMIFS(COT!E:E,COT!$A:$A,YEAR(daily!$A3452),COT!$B:$B,WEEKNUM(daily!$A3452))</f>
        <v>1735933</v>
      </c>
      <c r="O3452">
        <f>SUMIFS(COT!F:F,COT!$A:$A,YEAR(daily!$A3452),COT!$B:$B,WEEKNUM(daily!$A3452))</f>
        <v>454010</v>
      </c>
      <c r="P3452">
        <f>SUMIFS(COT!G:G,COT!$A:$A,YEAR(daily!$A3452),COT!$B:$B,WEEKNUM(daily!$A3452))</f>
        <v>148444</v>
      </c>
      <c r="Q3452">
        <f>SUMIFS(COT!H:H,COT!$A:$A,YEAR(daily!$A3452),COT!$B:$B,WEEKNUM(daily!$A3452))</f>
        <v>551482</v>
      </c>
      <c r="R3452">
        <f>SUMIFS(COT!I:I,COT!$A:$A,YEAR(daily!$A3452),COT!$B:$B,WEEKNUM(daily!$A3452))</f>
        <v>649309</v>
      </c>
      <c r="S3452">
        <f>SUMIFS(COT!J:J,COT!$A:$A,YEAR(daily!$A3452),COT!$B:$B,WEEKNUM(daily!$A3452))</f>
        <v>959227</v>
      </c>
      <c r="T3452">
        <f>SUMIFS(COT!K:K,COT!$A:$A,YEAR(daily!$A3452),COT!$B:$B,WEEKNUM(daily!$A3452))</f>
        <v>81132</v>
      </c>
      <c r="U3452">
        <f>SUMIFS(COT!L:L,COT!$A:$A,YEAR(daily!$A3452),COT!$B:$B,WEEKNUM(daily!$A3452))</f>
        <v>76780</v>
      </c>
      <c r="V3452">
        <f>SUMIFS(COT!M:M,COT!$A:$A,YEAR(daily!$A3452),COT!$B:$B,WEEKNUM(daily!$A3452))</f>
        <v>122</v>
      </c>
      <c r="W3452">
        <f>SUMIFS(COT!N:N,COT!$A:$A,YEAR(daily!$A3452),COT!$B:$B,WEEKNUM(daily!$A3452))</f>
        <v>84</v>
      </c>
      <c r="X3452">
        <f>SUMIFS(COT!O:O,COT!$A:$A,YEAR(daily!$A3452),COT!$B:$B,WEEKNUM(daily!$A3452))</f>
        <v>138</v>
      </c>
      <c r="Y3452">
        <f>SUMIFS(COT!P:P,COT!$A:$A,YEAR(daily!$A3452),COT!$B:$B,WEEKNUM(daily!$A3452))</f>
        <v>91</v>
      </c>
      <c r="Z3452">
        <f>SUMIFS(COT!Q:Q,COT!$A:$A,YEAR(daily!$A3452),COT!$B:$B,WEEKNUM(daily!$A3452))</f>
        <v>103</v>
      </c>
      <c r="AA3452">
        <f>SUMIFS(Saudi!B:B,Saudi!$A:$A,YEAR(daily!$A3452))</f>
        <v>1156.3610000000001</v>
      </c>
      <c r="AB3452">
        <f>SUMIFS(Saudi!C:C,Saudi!$A:$A,YEAR(daily!$A3452))</f>
        <v>994.73400000000004</v>
      </c>
      <c r="AC3452">
        <f>SUMIFS(Saudi!F:F,Saudi!$A:$A,YEAR(daily!$A3452))</f>
        <v>4270920</v>
      </c>
      <c r="AD3452">
        <f>SUMIFS(Saudi!G:G,Saudi!$A:$A,YEAR(daily!$A3452))</f>
        <v>97.968799186701915</v>
      </c>
      <c r="AE3452">
        <f>SUMIFS(Saudi!H:H,Saudi!$A:$A,YEAR(daily!$A3452))</f>
        <v>418416903.82246894</v>
      </c>
      <c r="AF3452" s="5">
        <f t="shared" si="148"/>
        <v>11</v>
      </c>
      <c r="AG3452" s="5">
        <f t="shared" si="149"/>
        <v>2013</v>
      </c>
    </row>
    <row r="3453" spans="1:33">
      <c r="A3453" s="3">
        <v>41593</v>
      </c>
      <c r="B3453" s="1">
        <v>86952</v>
      </c>
      <c r="C3453" s="1">
        <v>104975</v>
      </c>
      <c r="D3453" s="1">
        <v>103692</v>
      </c>
      <c r="E3453" s="1">
        <v>93.84</v>
      </c>
      <c r="F3453" s="1">
        <v>94.83</v>
      </c>
      <c r="G3453" s="1">
        <v>94.99</v>
      </c>
      <c r="H3453" s="2">
        <v>54.8</v>
      </c>
      <c r="I3453" s="2">
        <v>30.6</v>
      </c>
      <c r="J3453" s="2">
        <v>91.7</v>
      </c>
      <c r="K3453" s="2">
        <v>92.5</v>
      </c>
      <c r="L3453">
        <f>SUMIFS(US!B:B,US!$D:$D,YEAR(daily!$A3453),US!$E:$E,MONTH(daily!$A3453))</f>
        <v>13071</v>
      </c>
      <c r="M3453">
        <f>SUMIFS(US!C:C,US!$D:$D,YEAR(daily!$A3453),US!$E:$E,MONTH(daily!$A3453))</f>
        <v>19491</v>
      </c>
      <c r="N3453">
        <f>SUMIFS(COT!E:E,COT!$A:$A,YEAR(daily!$A3453),COT!$B:$B,WEEKNUM(daily!$A3453))</f>
        <v>1735933</v>
      </c>
      <c r="O3453">
        <f>SUMIFS(COT!F:F,COT!$A:$A,YEAR(daily!$A3453),COT!$B:$B,WEEKNUM(daily!$A3453))</f>
        <v>454010</v>
      </c>
      <c r="P3453">
        <f>SUMIFS(COT!G:G,COT!$A:$A,YEAR(daily!$A3453),COT!$B:$B,WEEKNUM(daily!$A3453))</f>
        <v>148444</v>
      </c>
      <c r="Q3453">
        <f>SUMIFS(COT!H:H,COT!$A:$A,YEAR(daily!$A3453),COT!$B:$B,WEEKNUM(daily!$A3453))</f>
        <v>551482</v>
      </c>
      <c r="R3453">
        <f>SUMIFS(COT!I:I,COT!$A:$A,YEAR(daily!$A3453),COT!$B:$B,WEEKNUM(daily!$A3453))</f>
        <v>649309</v>
      </c>
      <c r="S3453">
        <f>SUMIFS(COT!J:J,COT!$A:$A,YEAR(daily!$A3453),COT!$B:$B,WEEKNUM(daily!$A3453))</f>
        <v>959227</v>
      </c>
      <c r="T3453">
        <f>SUMIFS(COT!K:K,COT!$A:$A,YEAR(daily!$A3453),COT!$B:$B,WEEKNUM(daily!$A3453))</f>
        <v>81132</v>
      </c>
      <c r="U3453">
        <f>SUMIFS(COT!L:L,COT!$A:$A,YEAR(daily!$A3453),COT!$B:$B,WEEKNUM(daily!$A3453))</f>
        <v>76780</v>
      </c>
      <c r="V3453">
        <f>SUMIFS(COT!M:M,COT!$A:$A,YEAR(daily!$A3453),COT!$B:$B,WEEKNUM(daily!$A3453))</f>
        <v>122</v>
      </c>
      <c r="W3453">
        <f>SUMIFS(COT!N:N,COT!$A:$A,YEAR(daily!$A3453),COT!$B:$B,WEEKNUM(daily!$A3453))</f>
        <v>84</v>
      </c>
      <c r="X3453">
        <f>SUMIFS(COT!O:O,COT!$A:$A,YEAR(daily!$A3453),COT!$B:$B,WEEKNUM(daily!$A3453))</f>
        <v>138</v>
      </c>
      <c r="Y3453">
        <f>SUMIFS(COT!P:P,COT!$A:$A,YEAR(daily!$A3453),COT!$B:$B,WEEKNUM(daily!$A3453))</f>
        <v>91</v>
      </c>
      <c r="Z3453">
        <f>SUMIFS(COT!Q:Q,COT!$A:$A,YEAR(daily!$A3453),COT!$B:$B,WEEKNUM(daily!$A3453))</f>
        <v>103</v>
      </c>
      <c r="AA3453">
        <f>SUMIFS(Saudi!B:B,Saudi!$A:$A,YEAR(daily!$A3453))</f>
        <v>1156.3610000000001</v>
      </c>
      <c r="AB3453">
        <f>SUMIFS(Saudi!C:C,Saudi!$A:$A,YEAR(daily!$A3453))</f>
        <v>994.73400000000004</v>
      </c>
      <c r="AC3453">
        <f>SUMIFS(Saudi!F:F,Saudi!$A:$A,YEAR(daily!$A3453))</f>
        <v>4270920</v>
      </c>
      <c r="AD3453">
        <f>SUMIFS(Saudi!G:G,Saudi!$A:$A,YEAR(daily!$A3453))</f>
        <v>97.968799186701915</v>
      </c>
      <c r="AE3453">
        <f>SUMIFS(Saudi!H:H,Saudi!$A:$A,YEAR(daily!$A3453))</f>
        <v>418416903.82246894</v>
      </c>
      <c r="AF3453" s="5">
        <f t="shared" si="148"/>
        <v>11</v>
      </c>
      <c r="AG3453" s="5">
        <f t="shared" si="149"/>
        <v>2013</v>
      </c>
    </row>
    <row r="3454" spans="1:33">
      <c r="A3454" s="3">
        <v>41596</v>
      </c>
      <c r="B3454" s="1">
        <v>60227</v>
      </c>
      <c r="C3454" s="1">
        <v>106568</v>
      </c>
      <c r="D3454" s="1">
        <v>100879</v>
      </c>
      <c r="E3454" s="1">
        <v>93.03</v>
      </c>
      <c r="F3454" s="1">
        <v>94.01</v>
      </c>
      <c r="G3454" s="1">
        <v>94.18</v>
      </c>
      <c r="H3454" s="2">
        <v>54.8</v>
      </c>
      <c r="I3454" s="2">
        <v>30.6</v>
      </c>
      <c r="J3454" s="2">
        <v>91.7</v>
      </c>
      <c r="K3454" s="2">
        <v>92.5</v>
      </c>
      <c r="L3454">
        <f>SUMIFS(US!B:B,US!$D:$D,YEAR(daily!$A3454),US!$E:$E,MONTH(daily!$A3454))</f>
        <v>13071</v>
      </c>
      <c r="M3454">
        <f>SUMIFS(US!C:C,US!$D:$D,YEAR(daily!$A3454),US!$E:$E,MONTH(daily!$A3454))</f>
        <v>19491</v>
      </c>
      <c r="N3454">
        <f>SUMIFS(COT!E:E,COT!$A:$A,YEAR(daily!$A3454),COT!$B:$B,WEEKNUM(daily!$A3454))</f>
        <v>1620641</v>
      </c>
      <c r="O3454">
        <f>SUMIFS(COT!F:F,COT!$A:$A,YEAR(daily!$A3454),COT!$B:$B,WEEKNUM(daily!$A3454))</f>
        <v>431042</v>
      </c>
      <c r="P3454">
        <f>SUMIFS(COT!G:G,COT!$A:$A,YEAR(daily!$A3454),COT!$B:$B,WEEKNUM(daily!$A3454))</f>
        <v>117882</v>
      </c>
      <c r="Q3454">
        <f>SUMIFS(COT!H:H,COT!$A:$A,YEAR(daily!$A3454),COT!$B:$B,WEEKNUM(daily!$A3454))</f>
        <v>502349</v>
      </c>
      <c r="R3454">
        <f>SUMIFS(COT!I:I,COT!$A:$A,YEAR(daily!$A3454),COT!$B:$B,WEEKNUM(daily!$A3454))</f>
        <v>608850</v>
      </c>
      <c r="S3454">
        <f>SUMIFS(COT!J:J,COT!$A:$A,YEAR(daily!$A3454),COT!$B:$B,WEEKNUM(daily!$A3454))</f>
        <v>924539</v>
      </c>
      <c r="T3454">
        <f>SUMIFS(COT!K:K,COT!$A:$A,YEAR(daily!$A3454),COT!$B:$B,WEEKNUM(daily!$A3454))</f>
        <v>78400</v>
      </c>
      <c r="U3454">
        <f>SUMIFS(COT!L:L,COT!$A:$A,YEAR(daily!$A3454),COT!$B:$B,WEEKNUM(daily!$A3454))</f>
        <v>75871</v>
      </c>
      <c r="V3454">
        <f>SUMIFS(COT!M:M,COT!$A:$A,YEAR(daily!$A3454),COT!$B:$B,WEEKNUM(daily!$A3454))</f>
        <v>118</v>
      </c>
      <c r="W3454">
        <f>SUMIFS(COT!N:N,COT!$A:$A,YEAR(daily!$A3454),COT!$B:$B,WEEKNUM(daily!$A3454))</f>
        <v>64</v>
      </c>
      <c r="X3454">
        <f>SUMIFS(COT!O:O,COT!$A:$A,YEAR(daily!$A3454),COT!$B:$B,WEEKNUM(daily!$A3454))</f>
        <v>122</v>
      </c>
      <c r="Y3454">
        <f>SUMIFS(COT!P:P,COT!$A:$A,YEAR(daily!$A3454),COT!$B:$B,WEEKNUM(daily!$A3454))</f>
        <v>82</v>
      </c>
      <c r="Z3454">
        <f>SUMIFS(COT!Q:Q,COT!$A:$A,YEAR(daily!$A3454),COT!$B:$B,WEEKNUM(daily!$A3454))</f>
        <v>92</v>
      </c>
      <c r="AA3454">
        <f>SUMIFS(Saudi!B:B,Saudi!$A:$A,YEAR(daily!$A3454))</f>
        <v>1156.3610000000001</v>
      </c>
      <c r="AB3454">
        <f>SUMIFS(Saudi!C:C,Saudi!$A:$A,YEAR(daily!$A3454))</f>
        <v>994.73400000000004</v>
      </c>
      <c r="AC3454">
        <f>SUMIFS(Saudi!F:F,Saudi!$A:$A,YEAR(daily!$A3454))</f>
        <v>4270920</v>
      </c>
      <c r="AD3454">
        <f>SUMIFS(Saudi!G:G,Saudi!$A:$A,YEAR(daily!$A3454))</f>
        <v>97.968799186701915</v>
      </c>
      <c r="AE3454">
        <f>SUMIFS(Saudi!H:H,Saudi!$A:$A,YEAR(daily!$A3454))</f>
        <v>418416903.82246894</v>
      </c>
      <c r="AF3454" s="5">
        <f t="shared" si="148"/>
        <v>11</v>
      </c>
      <c r="AG3454" s="5">
        <f t="shared" si="149"/>
        <v>2013</v>
      </c>
    </row>
    <row r="3455" spans="1:33">
      <c r="A3455" s="3">
        <v>41597</v>
      </c>
      <c r="B3455" s="1">
        <v>18520</v>
      </c>
      <c r="C3455" s="1">
        <v>112651</v>
      </c>
      <c r="D3455" s="1">
        <v>99914</v>
      </c>
      <c r="E3455" s="1">
        <v>93.34</v>
      </c>
      <c r="F3455" s="1">
        <v>94.15</v>
      </c>
      <c r="G3455" s="1">
        <v>94.26</v>
      </c>
      <c r="H3455" s="2">
        <v>54.8</v>
      </c>
      <c r="I3455" s="2">
        <v>30.6</v>
      </c>
      <c r="J3455" s="2">
        <v>91.7</v>
      </c>
      <c r="K3455" s="2">
        <v>92.5</v>
      </c>
      <c r="L3455">
        <f>SUMIFS(US!B:B,US!$D:$D,YEAR(daily!$A3455),US!$E:$E,MONTH(daily!$A3455))</f>
        <v>13071</v>
      </c>
      <c r="M3455">
        <f>SUMIFS(US!C:C,US!$D:$D,YEAR(daily!$A3455),US!$E:$E,MONTH(daily!$A3455))</f>
        <v>19491</v>
      </c>
      <c r="N3455">
        <f>SUMIFS(COT!E:E,COT!$A:$A,YEAR(daily!$A3455),COT!$B:$B,WEEKNUM(daily!$A3455))</f>
        <v>1620641</v>
      </c>
      <c r="O3455">
        <f>SUMIFS(COT!F:F,COT!$A:$A,YEAR(daily!$A3455),COT!$B:$B,WEEKNUM(daily!$A3455))</f>
        <v>431042</v>
      </c>
      <c r="P3455">
        <f>SUMIFS(COT!G:G,COT!$A:$A,YEAR(daily!$A3455),COT!$B:$B,WEEKNUM(daily!$A3455))</f>
        <v>117882</v>
      </c>
      <c r="Q3455">
        <f>SUMIFS(COT!H:H,COT!$A:$A,YEAR(daily!$A3455),COT!$B:$B,WEEKNUM(daily!$A3455))</f>
        <v>502349</v>
      </c>
      <c r="R3455">
        <f>SUMIFS(COT!I:I,COT!$A:$A,YEAR(daily!$A3455),COT!$B:$B,WEEKNUM(daily!$A3455))</f>
        <v>608850</v>
      </c>
      <c r="S3455">
        <f>SUMIFS(COT!J:J,COT!$A:$A,YEAR(daily!$A3455),COT!$B:$B,WEEKNUM(daily!$A3455))</f>
        <v>924539</v>
      </c>
      <c r="T3455">
        <f>SUMIFS(COT!K:K,COT!$A:$A,YEAR(daily!$A3455),COT!$B:$B,WEEKNUM(daily!$A3455))</f>
        <v>78400</v>
      </c>
      <c r="U3455">
        <f>SUMIFS(COT!L:L,COT!$A:$A,YEAR(daily!$A3455),COT!$B:$B,WEEKNUM(daily!$A3455))</f>
        <v>75871</v>
      </c>
      <c r="V3455">
        <f>SUMIFS(COT!M:M,COT!$A:$A,YEAR(daily!$A3455),COT!$B:$B,WEEKNUM(daily!$A3455))</f>
        <v>118</v>
      </c>
      <c r="W3455">
        <f>SUMIFS(COT!N:N,COT!$A:$A,YEAR(daily!$A3455),COT!$B:$B,WEEKNUM(daily!$A3455))</f>
        <v>64</v>
      </c>
      <c r="X3455">
        <f>SUMIFS(COT!O:O,COT!$A:$A,YEAR(daily!$A3455),COT!$B:$B,WEEKNUM(daily!$A3455))</f>
        <v>122</v>
      </c>
      <c r="Y3455">
        <f>SUMIFS(COT!P:P,COT!$A:$A,YEAR(daily!$A3455),COT!$B:$B,WEEKNUM(daily!$A3455))</f>
        <v>82</v>
      </c>
      <c r="Z3455">
        <f>SUMIFS(COT!Q:Q,COT!$A:$A,YEAR(daily!$A3455),COT!$B:$B,WEEKNUM(daily!$A3455))</f>
        <v>92</v>
      </c>
      <c r="AA3455">
        <f>SUMIFS(Saudi!B:B,Saudi!$A:$A,YEAR(daily!$A3455))</f>
        <v>1156.3610000000001</v>
      </c>
      <c r="AB3455">
        <f>SUMIFS(Saudi!C:C,Saudi!$A:$A,YEAR(daily!$A3455))</f>
        <v>994.73400000000004</v>
      </c>
      <c r="AC3455">
        <f>SUMIFS(Saudi!F:F,Saudi!$A:$A,YEAR(daily!$A3455))</f>
        <v>4270920</v>
      </c>
      <c r="AD3455">
        <f>SUMIFS(Saudi!G:G,Saudi!$A:$A,YEAR(daily!$A3455))</f>
        <v>97.968799186701915</v>
      </c>
      <c r="AE3455">
        <f>SUMIFS(Saudi!H:H,Saudi!$A:$A,YEAR(daily!$A3455))</f>
        <v>418416903.82246894</v>
      </c>
      <c r="AF3455" s="5">
        <f t="shared" si="148"/>
        <v>11</v>
      </c>
      <c r="AG3455" s="5">
        <f t="shared" si="149"/>
        <v>2013</v>
      </c>
    </row>
    <row r="3456" spans="1:33">
      <c r="A3456" s="3">
        <v>41598</v>
      </c>
      <c r="B3456" s="1">
        <v>440</v>
      </c>
      <c r="C3456" s="1">
        <v>111769</v>
      </c>
      <c r="D3456" s="1">
        <v>101736</v>
      </c>
      <c r="E3456" s="1">
        <v>93.33</v>
      </c>
      <c r="F3456" s="1">
        <v>94.12</v>
      </c>
      <c r="G3456" s="1">
        <v>94.24</v>
      </c>
      <c r="H3456" s="2">
        <v>54.8</v>
      </c>
      <c r="I3456" s="2">
        <v>30.6</v>
      </c>
      <c r="J3456" s="2">
        <v>91.7</v>
      </c>
      <c r="K3456" s="2">
        <v>92.5</v>
      </c>
      <c r="L3456">
        <f>SUMIFS(US!B:B,US!$D:$D,YEAR(daily!$A3456),US!$E:$E,MONTH(daily!$A3456))</f>
        <v>13071</v>
      </c>
      <c r="M3456">
        <f>SUMIFS(US!C:C,US!$D:$D,YEAR(daily!$A3456),US!$E:$E,MONTH(daily!$A3456))</f>
        <v>19491</v>
      </c>
      <c r="N3456">
        <f>SUMIFS(COT!E:E,COT!$A:$A,YEAR(daily!$A3456),COT!$B:$B,WEEKNUM(daily!$A3456))</f>
        <v>1620641</v>
      </c>
      <c r="O3456">
        <f>SUMIFS(COT!F:F,COT!$A:$A,YEAR(daily!$A3456),COT!$B:$B,WEEKNUM(daily!$A3456))</f>
        <v>431042</v>
      </c>
      <c r="P3456">
        <f>SUMIFS(COT!G:G,COT!$A:$A,YEAR(daily!$A3456),COT!$B:$B,WEEKNUM(daily!$A3456))</f>
        <v>117882</v>
      </c>
      <c r="Q3456">
        <f>SUMIFS(COT!H:H,COT!$A:$A,YEAR(daily!$A3456),COT!$B:$B,WEEKNUM(daily!$A3456))</f>
        <v>502349</v>
      </c>
      <c r="R3456">
        <f>SUMIFS(COT!I:I,COT!$A:$A,YEAR(daily!$A3456),COT!$B:$B,WEEKNUM(daily!$A3456))</f>
        <v>608850</v>
      </c>
      <c r="S3456">
        <f>SUMIFS(COT!J:J,COT!$A:$A,YEAR(daily!$A3456),COT!$B:$B,WEEKNUM(daily!$A3456))</f>
        <v>924539</v>
      </c>
      <c r="T3456">
        <f>SUMIFS(COT!K:K,COT!$A:$A,YEAR(daily!$A3456),COT!$B:$B,WEEKNUM(daily!$A3456))</f>
        <v>78400</v>
      </c>
      <c r="U3456">
        <f>SUMIFS(COT!L:L,COT!$A:$A,YEAR(daily!$A3456),COT!$B:$B,WEEKNUM(daily!$A3456))</f>
        <v>75871</v>
      </c>
      <c r="V3456">
        <f>SUMIFS(COT!M:M,COT!$A:$A,YEAR(daily!$A3456),COT!$B:$B,WEEKNUM(daily!$A3456))</f>
        <v>118</v>
      </c>
      <c r="W3456">
        <f>SUMIFS(COT!N:N,COT!$A:$A,YEAR(daily!$A3456),COT!$B:$B,WEEKNUM(daily!$A3456))</f>
        <v>64</v>
      </c>
      <c r="X3456">
        <f>SUMIFS(COT!O:O,COT!$A:$A,YEAR(daily!$A3456),COT!$B:$B,WEEKNUM(daily!$A3456))</f>
        <v>122</v>
      </c>
      <c r="Y3456">
        <f>SUMIFS(COT!P:P,COT!$A:$A,YEAR(daily!$A3456),COT!$B:$B,WEEKNUM(daily!$A3456))</f>
        <v>82</v>
      </c>
      <c r="Z3456">
        <f>SUMIFS(COT!Q:Q,COT!$A:$A,YEAR(daily!$A3456),COT!$B:$B,WEEKNUM(daily!$A3456))</f>
        <v>92</v>
      </c>
      <c r="AA3456">
        <f>SUMIFS(Saudi!B:B,Saudi!$A:$A,YEAR(daily!$A3456))</f>
        <v>1156.3610000000001</v>
      </c>
      <c r="AB3456">
        <f>SUMIFS(Saudi!C:C,Saudi!$A:$A,YEAR(daily!$A3456))</f>
        <v>994.73400000000004</v>
      </c>
      <c r="AC3456">
        <f>SUMIFS(Saudi!F:F,Saudi!$A:$A,YEAR(daily!$A3456))</f>
        <v>4270920</v>
      </c>
      <c r="AD3456">
        <f>SUMIFS(Saudi!G:G,Saudi!$A:$A,YEAR(daily!$A3456))</f>
        <v>97.968799186701915</v>
      </c>
      <c r="AE3456">
        <f>SUMIFS(Saudi!H:H,Saudi!$A:$A,YEAR(daily!$A3456))</f>
        <v>418416903.82246894</v>
      </c>
      <c r="AF3456" s="5">
        <f t="shared" si="148"/>
        <v>11</v>
      </c>
      <c r="AG3456" s="5">
        <f t="shared" si="149"/>
        <v>2013</v>
      </c>
    </row>
    <row r="3457" spans="1:33">
      <c r="A3457" s="3">
        <v>41599</v>
      </c>
      <c r="B3457" s="1">
        <v>353334</v>
      </c>
      <c r="C3457" s="1">
        <v>103417</v>
      </c>
      <c r="D3457" s="1">
        <v>55950</v>
      </c>
      <c r="E3457" s="1">
        <v>95.44</v>
      </c>
      <c r="F3457" s="1">
        <v>95.77</v>
      </c>
      <c r="G3457" s="1">
        <v>95.66</v>
      </c>
      <c r="H3457" s="2">
        <v>54.8</v>
      </c>
      <c r="I3457" s="2">
        <v>30.6</v>
      </c>
      <c r="J3457" s="2">
        <v>91.7</v>
      </c>
      <c r="K3457" s="2">
        <v>92.5</v>
      </c>
      <c r="L3457">
        <f>SUMIFS(US!B:B,US!$D:$D,YEAR(daily!$A3457),US!$E:$E,MONTH(daily!$A3457))</f>
        <v>13071</v>
      </c>
      <c r="M3457">
        <f>SUMIFS(US!C:C,US!$D:$D,YEAR(daily!$A3457),US!$E:$E,MONTH(daily!$A3457))</f>
        <v>19491</v>
      </c>
      <c r="N3457">
        <f>SUMIFS(COT!E:E,COT!$A:$A,YEAR(daily!$A3457),COT!$B:$B,WEEKNUM(daily!$A3457))</f>
        <v>1620641</v>
      </c>
      <c r="O3457">
        <f>SUMIFS(COT!F:F,COT!$A:$A,YEAR(daily!$A3457),COT!$B:$B,WEEKNUM(daily!$A3457))</f>
        <v>431042</v>
      </c>
      <c r="P3457">
        <f>SUMIFS(COT!G:G,COT!$A:$A,YEAR(daily!$A3457),COT!$B:$B,WEEKNUM(daily!$A3457))</f>
        <v>117882</v>
      </c>
      <c r="Q3457">
        <f>SUMIFS(COT!H:H,COT!$A:$A,YEAR(daily!$A3457),COT!$B:$B,WEEKNUM(daily!$A3457))</f>
        <v>502349</v>
      </c>
      <c r="R3457">
        <f>SUMIFS(COT!I:I,COT!$A:$A,YEAR(daily!$A3457),COT!$B:$B,WEEKNUM(daily!$A3457))</f>
        <v>608850</v>
      </c>
      <c r="S3457">
        <f>SUMIFS(COT!J:J,COT!$A:$A,YEAR(daily!$A3457),COT!$B:$B,WEEKNUM(daily!$A3457))</f>
        <v>924539</v>
      </c>
      <c r="T3457">
        <f>SUMIFS(COT!K:K,COT!$A:$A,YEAR(daily!$A3457),COT!$B:$B,WEEKNUM(daily!$A3457))</f>
        <v>78400</v>
      </c>
      <c r="U3457">
        <f>SUMIFS(COT!L:L,COT!$A:$A,YEAR(daily!$A3457),COT!$B:$B,WEEKNUM(daily!$A3457))</f>
        <v>75871</v>
      </c>
      <c r="V3457">
        <f>SUMIFS(COT!M:M,COT!$A:$A,YEAR(daily!$A3457),COT!$B:$B,WEEKNUM(daily!$A3457))</f>
        <v>118</v>
      </c>
      <c r="W3457">
        <f>SUMIFS(COT!N:N,COT!$A:$A,YEAR(daily!$A3457),COT!$B:$B,WEEKNUM(daily!$A3457))</f>
        <v>64</v>
      </c>
      <c r="X3457">
        <f>SUMIFS(COT!O:O,COT!$A:$A,YEAR(daily!$A3457),COT!$B:$B,WEEKNUM(daily!$A3457))</f>
        <v>122</v>
      </c>
      <c r="Y3457">
        <f>SUMIFS(COT!P:P,COT!$A:$A,YEAR(daily!$A3457),COT!$B:$B,WEEKNUM(daily!$A3457))</f>
        <v>82</v>
      </c>
      <c r="Z3457">
        <f>SUMIFS(COT!Q:Q,COT!$A:$A,YEAR(daily!$A3457),COT!$B:$B,WEEKNUM(daily!$A3457))</f>
        <v>92</v>
      </c>
      <c r="AA3457">
        <f>SUMIFS(Saudi!B:B,Saudi!$A:$A,YEAR(daily!$A3457))</f>
        <v>1156.3610000000001</v>
      </c>
      <c r="AB3457">
        <f>SUMIFS(Saudi!C:C,Saudi!$A:$A,YEAR(daily!$A3457))</f>
        <v>994.73400000000004</v>
      </c>
      <c r="AC3457">
        <f>SUMIFS(Saudi!F:F,Saudi!$A:$A,YEAR(daily!$A3457))</f>
        <v>4270920</v>
      </c>
      <c r="AD3457">
        <f>SUMIFS(Saudi!G:G,Saudi!$A:$A,YEAR(daily!$A3457))</f>
        <v>97.968799186701915</v>
      </c>
      <c r="AE3457">
        <f>SUMIFS(Saudi!H:H,Saudi!$A:$A,YEAR(daily!$A3457))</f>
        <v>418416903.82246894</v>
      </c>
      <c r="AF3457" s="5">
        <f t="shared" si="148"/>
        <v>11</v>
      </c>
      <c r="AG3457" s="5">
        <f t="shared" si="149"/>
        <v>2013</v>
      </c>
    </row>
    <row r="3458" spans="1:33">
      <c r="A3458" s="3">
        <v>41600</v>
      </c>
      <c r="B3458" s="1">
        <v>345927</v>
      </c>
      <c r="C3458" s="1">
        <v>105903</v>
      </c>
      <c r="D3458" s="1">
        <v>55221</v>
      </c>
      <c r="E3458" s="1">
        <v>94.84</v>
      </c>
      <c r="F3458" s="1">
        <v>95.29</v>
      </c>
      <c r="G3458" s="1">
        <v>95.24</v>
      </c>
      <c r="H3458" s="2">
        <v>54.8</v>
      </c>
      <c r="I3458" s="2">
        <v>30.6</v>
      </c>
      <c r="J3458" s="2">
        <v>91.7</v>
      </c>
      <c r="K3458" s="2">
        <v>92.5</v>
      </c>
      <c r="L3458">
        <f>SUMIFS(US!B:B,US!$D:$D,YEAR(daily!$A3458),US!$E:$E,MONTH(daily!$A3458))</f>
        <v>13071</v>
      </c>
      <c r="M3458">
        <f>SUMIFS(US!C:C,US!$D:$D,YEAR(daily!$A3458),US!$E:$E,MONTH(daily!$A3458))</f>
        <v>19491</v>
      </c>
      <c r="N3458">
        <f>SUMIFS(COT!E:E,COT!$A:$A,YEAR(daily!$A3458),COT!$B:$B,WEEKNUM(daily!$A3458))</f>
        <v>1620641</v>
      </c>
      <c r="O3458">
        <f>SUMIFS(COT!F:F,COT!$A:$A,YEAR(daily!$A3458),COT!$B:$B,WEEKNUM(daily!$A3458))</f>
        <v>431042</v>
      </c>
      <c r="P3458">
        <f>SUMIFS(COT!G:G,COT!$A:$A,YEAR(daily!$A3458),COT!$B:$B,WEEKNUM(daily!$A3458))</f>
        <v>117882</v>
      </c>
      <c r="Q3458">
        <f>SUMIFS(COT!H:H,COT!$A:$A,YEAR(daily!$A3458),COT!$B:$B,WEEKNUM(daily!$A3458))</f>
        <v>502349</v>
      </c>
      <c r="R3458">
        <f>SUMIFS(COT!I:I,COT!$A:$A,YEAR(daily!$A3458),COT!$B:$B,WEEKNUM(daily!$A3458))</f>
        <v>608850</v>
      </c>
      <c r="S3458">
        <f>SUMIFS(COT!J:J,COT!$A:$A,YEAR(daily!$A3458),COT!$B:$B,WEEKNUM(daily!$A3458))</f>
        <v>924539</v>
      </c>
      <c r="T3458">
        <f>SUMIFS(COT!K:K,COT!$A:$A,YEAR(daily!$A3458),COT!$B:$B,WEEKNUM(daily!$A3458))</f>
        <v>78400</v>
      </c>
      <c r="U3458">
        <f>SUMIFS(COT!L:L,COT!$A:$A,YEAR(daily!$A3458),COT!$B:$B,WEEKNUM(daily!$A3458))</f>
        <v>75871</v>
      </c>
      <c r="V3458">
        <f>SUMIFS(COT!M:M,COT!$A:$A,YEAR(daily!$A3458),COT!$B:$B,WEEKNUM(daily!$A3458))</f>
        <v>118</v>
      </c>
      <c r="W3458">
        <f>SUMIFS(COT!N:N,COT!$A:$A,YEAR(daily!$A3458),COT!$B:$B,WEEKNUM(daily!$A3458))</f>
        <v>64</v>
      </c>
      <c r="X3458">
        <f>SUMIFS(COT!O:O,COT!$A:$A,YEAR(daily!$A3458),COT!$B:$B,WEEKNUM(daily!$A3458))</f>
        <v>122</v>
      </c>
      <c r="Y3458">
        <f>SUMIFS(COT!P:P,COT!$A:$A,YEAR(daily!$A3458),COT!$B:$B,WEEKNUM(daily!$A3458))</f>
        <v>82</v>
      </c>
      <c r="Z3458">
        <f>SUMIFS(COT!Q:Q,COT!$A:$A,YEAR(daily!$A3458),COT!$B:$B,WEEKNUM(daily!$A3458))</f>
        <v>92</v>
      </c>
      <c r="AA3458">
        <f>SUMIFS(Saudi!B:B,Saudi!$A:$A,YEAR(daily!$A3458))</f>
        <v>1156.3610000000001</v>
      </c>
      <c r="AB3458">
        <f>SUMIFS(Saudi!C:C,Saudi!$A:$A,YEAR(daily!$A3458))</f>
        <v>994.73400000000004</v>
      </c>
      <c r="AC3458">
        <f>SUMIFS(Saudi!F:F,Saudi!$A:$A,YEAR(daily!$A3458))</f>
        <v>4270920</v>
      </c>
      <c r="AD3458">
        <f>SUMIFS(Saudi!G:G,Saudi!$A:$A,YEAR(daily!$A3458))</f>
        <v>97.968799186701915</v>
      </c>
      <c r="AE3458">
        <f>SUMIFS(Saudi!H:H,Saudi!$A:$A,YEAR(daily!$A3458))</f>
        <v>418416903.82246894</v>
      </c>
      <c r="AF3458" s="5">
        <f t="shared" ref="AF3458:AF3521" si="150">MONTH(A3458)</f>
        <v>11</v>
      </c>
      <c r="AG3458" s="5">
        <f t="shared" ref="AG3458:AG3521" si="151">YEAR(A3458)</f>
        <v>2013</v>
      </c>
    </row>
    <row r="3459" spans="1:33">
      <c r="A3459" s="3">
        <v>41603</v>
      </c>
      <c r="B3459" s="1">
        <v>348419</v>
      </c>
      <c r="C3459" s="1">
        <v>110064</v>
      </c>
      <c r="D3459" s="1">
        <v>54018</v>
      </c>
      <c r="E3459" s="1">
        <v>94.09</v>
      </c>
      <c r="F3459" s="1">
        <v>94.57</v>
      </c>
      <c r="G3459" s="1">
        <v>94.55</v>
      </c>
      <c r="H3459" s="2">
        <v>54.8</v>
      </c>
      <c r="I3459" s="2">
        <v>30.6</v>
      </c>
      <c r="J3459" s="2">
        <v>91.7</v>
      </c>
      <c r="K3459" s="2">
        <v>92.5</v>
      </c>
      <c r="L3459">
        <f>SUMIFS(US!B:B,US!$D:$D,YEAR(daily!$A3459),US!$E:$E,MONTH(daily!$A3459))</f>
        <v>13071</v>
      </c>
      <c r="M3459">
        <f>SUMIFS(US!C:C,US!$D:$D,YEAR(daily!$A3459),US!$E:$E,MONTH(daily!$A3459))</f>
        <v>19491</v>
      </c>
      <c r="N3459">
        <f>SUMIFS(COT!E:E,COT!$A:$A,YEAR(daily!$A3459),COT!$B:$B,WEEKNUM(daily!$A3459))</f>
        <v>1636454</v>
      </c>
      <c r="O3459">
        <f>SUMIFS(COT!F:F,COT!$A:$A,YEAR(daily!$A3459),COT!$B:$B,WEEKNUM(daily!$A3459))</f>
        <v>439091</v>
      </c>
      <c r="P3459">
        <f>SUMIFS(COT!G:G,COT!$A:$A,YEAR(daily!$A3459),COT!$B:$B,WEEKNUM(daily!$A3459))</f>
        <v>131552</v>
      </c>
      <c r="Q3459">
        <f>SUMIFS(COT!H:H,COT!$A:$A,YEAR(daily!$A3459),COT!$B:$B,WEEKNUM(daily!$A3459))</f>
        <v>517266</v>
      </c>
      <c r="R3459">
        <f>SUMIFS(COT!I:I,COT!$A:$A,YEAR(daily!$A3459),COT!$B:$B,WEEKNUM(daily!$A3459))</f>
        <v>599534</v>
      </c>
      <c r="S3459">
        <f>SUMIFS(COT!J:J,COT!$A:$A,YEAR(daily!$A3459),COT!$B:$B,WEEKNUM(daily!$A3459))</f>
        <v>909832</v>
      </c>
      <c r="T3459">
        <f>SUMIFS(COT!K:K,COT!$A:$A,YEAR(daily!$A3459),COT!$B:$B,WEEKNUM(daily!$A3459))</f>
        <v>80563</v>
      </c>
      <c r="U3459">
        <f>SUMIFS(COT!L:L,COT!$A:$A,YEAR(daily!$A3459),COT!$B:$B,WEEKNUM(daily!$A3459))</f>
        <v>77804</v>
      </c>
      <c r="V3459">
        <f>SUMIFS(COT!M:M,COT!$A:$A,YEAR(daily!$A3459),COT!$B:$B,WEEKNUM(daily!$A3459))</f>
        <v>107</v>
      </c>
      <c r="W3459">
        <f>SUMIFS(COT!N:N,COT!$A:$A,YEAR(daily!$A3459),COT!$B:$B,WEEKNUM(daily!$A3459))</f>
        <v>81</v>
      </c>
      <c r="X3459">
        <f>SUMIFS(COT!O:O,COT!$A:$A,YEAR(daily!$A3459),COT!$B:$B,WEEKNUM(daily!$A3459))</f>
        <v>125</v>
      </c>
      <c r="Y3459">
        <f>SUMIFS(COT!P:P,COT!$A:$A,YEAR(daily!$A3459),COT!$B:$B,WEEKNUM(daily!$A3459))</f>
        <v>81</v>
      </c>
      <c r="Z3459">
        <f>SUMIFS(COT!Q:Q,COT!$A:$A,YEAR(daily!$A3459),COT!$B:$B,WEEKNUM(daily!$A3459))</f>
        <v>97</v>
      </c>
      <c r="AA3459">
        <f>SUMIFS(Saudi!B:B,Saudi!$A:$A,YEAR(daily!$A3459))</f>
        <v>1156.3610000000001</v>
      </c>
      <c r="AB3459">
        <f>SUMIFS(Saudi!C:C,Saudi!$A:$A,YEAR(daily!$A3459))</f>
        <v>994.73400000000004</v>
      </c>
      <c r="AC3459">
        <f>SUMIFS(Saudi!F:F,Saudi!$A:$A,YEAR(daily!$A3459))</f>
        <v>4270920</v>
      </c>
      <c r="AD3459">
        <f>SUMIFS(Saudi!G:G,Saudi!$A:$A,YEAR(daily!$A3459))</f>
        <v>97.968799186701915</v>
      </c>
      <c r="AE3459">
        <f>SUMIFS(Saudi!H:H,Saudi!$A:$A,YEAR(daily!$A3459))</f>
        <v>418416903.82246894</v>
      </c>
      <c r="AF3459" s="5">
        <f t="shared" si="150"/>
        <v>11</v>
      </c>
      <c r="AG3459" s="5">
        <f t="shared" si="151"/>
        <v>2013</v>
      </c>
    </row>
    <row r="3460" spans="1:33">
      <c r="A3460" s="3">
        <v>41604</v>
      </c>
      <c r="B3460" s="1">
        <v>344857</v>
      </c>
      <c r="C3460" s="1">
        <v>112654</v>
      </c>
      <c r="D3460" s="1">
        <v>54297</v>
      </c>
      <c r="E3460" s="1">
        <v>93.68</v>
      </c>
      <c r="F3460" s="1">
        <v>94.21</v>
      </c>
      <c r="G3460" s="1">
        <v>94.22</v>
      </c>
      <c r="H3460" s="2">
        <v>54.8</v>
      </c>
      <c r="I3460" s="2">
        <v>30.6</v>
      </c>
      <c r="J3460" s="2">
        <v>91.7</v>
      </c>
      <c r="K3460" s="2">
        <v>92.5</v>
      </c>
      <c r="L3460">
        <f>SUMIFS(US!B:B,US!$D:$D,YEAR(daily!$A3460),US!$E:$E,MONTH(daily!$A3460))</f>
        <v>13071</v>
      </c>
      <c r="M3460">
        <f>SUMIFS(US!C:C,US!$D:$D,YEAR(daily!$A3460),US!$E:$E,MONTH(daily!$A3460))</f>
        <v>19491</v>
      </c>
      <c r="N3460">
        <f>SUMIFS(COT!E:E,COT!$A:$A,YEAR(daily!$A3460),COT!$B:$B,WEEKNUM(daily!$A3460))</f>
        <v>1636454</v>
      </c>
      <c r="O3460">
        <f>SUMIFS(COT!F:F,COT!$A:$A,YEAR(daily!$A3460),COT!$B:$B,WEEKNUM(daily!$A3460))</f>
        <v>439091</v>
      </c>
      <c r="P3460">
        <f>SUMIFS(COT!G:G,COT!$A:$A,YEAR(daily!$A3460),COT!$B:$B,WEEKNUM(daily!$A3460))</f>
        <v>131552</v>
      </c>
      <c r="Q3460">
        <f>SUMIFS(COT!H:H,COT!$A:$A,YEAR(daily!$A3460),COT!$B:$B,WEEKNUM(daily!$A3460))</f>
        <v>517266</v>
      </c>
      <c r="R3460">
        <f>SUMIFS(COT!I:I,COT!$A:$A,YEAR(daily!$A3460),COT!$B:$B,WEEKNUM(daily!$A3460))</f>
        <v>599534</v>
      </c>
      <c r="S3460">
        <f>SUMIFS(COT!J:J,COT!$A:$A,YEAR(daily!$A3460),COT!$B:$B,WEEKNUM(daily!$A3460))</f>
        <v>909832</v>
      </c>
      <c r="T3460">
        <f>SUMIFS(COT!K:K,COT!$A:$A,YEAR(daily!$A3460),COT!$B:$B,WEEKNUM(daily!$A3460))</f>
        <v>80563</v>
      </c>
      <c r="U3460">
        <f>SUMIFS(COT!L:L,COT!$A:$A,YEAR(daily!$A3460),COT!$B:$B,WEEKNUM(daily!$A3460))</f>
        <v>77804</v>
      </c>
      <c r="V3460">
        <f>SUMIFS(COT!M:M,COT!$A:$A,YEAR(daily!$A3460),COT!$B:$B,WEEKNUM(daily!$A3460))</f>
        <v>107</v>
      </c>
      <c r="W3460">
        <f>SUMIFS(COT!N:N,COT!$A:$A,YEAR(daily!$A3460),COT!$B:$B,WEEKNUM(daily!$A3460))</f>
        <v>81</v>
      </c>
      <c r="X3460">
        <f>SUMIFS(COT!O:O,COT!$A:$A,YEAR(daily!$A3460),COT!$B:$B,WEEKNUM(daily!$A3460))</f>
        <v>125</v>
      </c>
      <c r="Y3460">
        <f>SUMIFS(COT!P:P,COT!$A:$A,YEAR(daily!$A3460),COT!$B:$B,WEEKNUM(daily!$A3460))</f>
        <v>81</v>
      </c>
      <c r="Z3460">
        <f>SUMIFS(COT!Q:Q,COT!$A:$A,YEAR(daily!$A3460),COT!$B:$B,WEEKNUM(daily!$A3460))</f>
        <v>97</v>
      </c>
      <c r="AA3460">
        <f>SUMIFS(Saudi!B:B,Saudi!$A:$A,YEAR(daily!$A3460))</f>
        <v>1156.3610000000001</v>
      </c>
      <c r="AB3460">
        <f>SUMIFS(Saudi!C:C,Saudi!$A:$A,YEAR(daily!$A3460))</f>
        <v>994.73400000000004</v>
      </c>
      <c r="AC3460">
        <f>SUMIFS(Saudi!F:F,Saudi!$A:$A,YEAR(daily!$A3460))</f>
        <v>4270920</v>
      </c>
      <c r="AD3460">
        <f>SUMIFS(Saudi!G:G,Saudi!$A:$A,YEAR(daily!$A3460))</f>
        <v>97.968799186701915</v>
      </c>
      <c r="AE3460">
        <f>SUMIFS(Saudi!H:H,Saudi!$A:$A,YEAR(daily!$A3460))</f>
        <v>418416903.82246894</v>
      </c>
      <c r="AF3460" s="5">
        <f t="shared" si="150"/>
        <v>11</v>
      </c>
      <c r="AG3460" s="5">
        <f t="shared" si="151"/>
        <v>2013</v>
      </c>
    </row>
    <row r="3461" spans="1:33">
      <c r="A3461" s="3">
        <v>41605</v>
      </c>
      <c r="B3461" s="1">
        <v>341643</v>
      </c>
      <c r="C3461" s="1">
        <v>114787</v>
      </c>
      <c r="D3461" s="1">
        <v>54133</v>
      </c>
      <c r="E3461" s="1">
        <v>92.3</v>
      </c>
      <c r="F3461" s="1">
        <v>92.88</v>
      </c>
      <c r="G3461" s="1">
        <v>92.95</v>
      </c>
      <c r="H3461" s="2">
        <v>54.8</v>
      </c>
      <c r="I3461" s="2">
        <v>30.6</v>
      </c>
      <c r="J3461" s="2">
        <v>91.7</v>
      </c>
      <c r="K3461" s="2">
        <v>92.5</v>
      </c>
      <c r="L3461">
        <f>SUMIFS(US!B:B,US!$D:$D,YEAR(daily!$A3461),US!$E:$E,MONTH(daily!$A3461))</f>
        <v>13071</v>
      </c>
      <c r="M3461">
        <f>SUMIFS(US!C:C,US!$D:$D,YEAR(daily!$A3461),US!$E:$E,MONTH(daily!$A3461))</f>
        <v>19491</v>
      </c>
      <c r="N3461">
        <f>SUMIFS(COT!E:E,COT!$A:$A,YEAR(daily!$A3461),COT!$B:$B,WEEKNUM(daily!$A3461))</f>
        <v>1636454</v>
      </c>
      <c r="O3461">
        <f>SUMIFS(COT!F:F,COT!$A:$A,YEAR(daily!$A3461),COT!$B:$B,WEEKNUM(daily!$A3461))</f>
        <v>439091</v>
      </c>
      <c r="P3461">
        <f>SUMIFS(COT!G:G,COT!$A:$A,YEAR(daily!$A3461),COT!$B:$B,WEEKNUM(daily!$A3461))</f>
        <v>131552</v>
      </c>
      <c r="Q3461">
        <f>SUMIFS(COT!H:H,COT!$A:$A,YEAR(daily!$A3461),COT!$B:$B,WEEKNUM(daily!$A3461))</f>
        <v>517266</v>
      </c>
      <c r="R3461">
        <f>SUMIFS(COT!I:I,COT!$A:$A,YEAR(daily!$A3461),COT!$B:$B,WEEKNUM(daily!$A3461))</f>
        <v>599534</v>
      </c>
      <c r="S3461">
        <f>SUMIFS(COT!J:J,COT!$A:$A,YEAR(daily!$A3461),COT!$B:$B,WEEKNUM(daily!$A3461))</f>
        <v>909832</v>
      </c>
      <c r="T3461">
        <f>SUMIFS(COT!K:K,COT!$A:$A,YEAR(daily!$A3461),COT!$B:$B,WEEKNUM(daily!$A3461))</f>
        <v>80563</v>
      </c>
      <c r="U3461">
        <f>SUMIFS(COT!L:L,COT!$A:$A,YEAR(daily!$A3461),COT!$B:$B,WEEKNUM(daily!$A3461))</f>
        <v>77804</v>
      </c>
      <c r="V3461">
        <f>SUMIFS(COT!M:M,COT!$A:$A,YEAR(daily!$A3461),COT!$B:$B,WEEKNUM(daily!$A3461))</f>
        <v>107</v>
      </c>
      <c r="W3461">
        <f>SUMIFS(COT!N:N,COT!$A:$A,YEAR(daily!$A3461),COT!$B:$B,WEEKNUM(daily!$A3461))</f>
        <v>81</v>
      </c>
      <c r="X3461">
        <f>SUMIFS(COT!O:O,COT!$A:$A,YEAR(daily!$A3461),COT!$B:$B,WEEKNUM(daily!$A3461))</f>
        <v>125</v>
      </c>
      <c r="Y3461">
        <f>SUMIFS(COT!P:P,COT!$A:$A,YEAR(daily!$A3461),COT!$B:$B,WEEKNUM(daily!$A3461))</f>
        <v>81</v>
      </c>
      <c r="Z3461">
        <f>SUMIFS(COT!Q:Q,COT!$A:$A,YEAR(daily!$A3461),COT!$B:$B,WEEKNUM(daily!$A3461))</f>
        <v>97</v>
      </c>
      <c r="AA3461">
        <f>SUMIFS(Saudi!B:B,Saudi!$A:$A,YEAR(daily!$A3461))</f>
        <v>1156.3610000000001</v>
      </c>
      <c r="AB3461">
        <f>SUMIFS(Saudi!C:C,Saudi!$A:$A,YEAR(daily!$A3461))</f>
        <v>994.73400000000004</v>
      </c>
      <c r="AC3461">
        <f>SUMIFS(Saudi!F:F,Saudi!$A:$A,YEAR(daily!$A3461))</f>
        <v>4270920</v>
      </c>
      <c r="AD3461">
        <f>SUMIFS(Saudi!G:G,Saudi!$A:$A,YEAR(daily!$A3461))</f>
        <v>97.968799186701915</v>
      </c>
      <c r="AE3461">
        <f>SUMIFS(Saudi!H:H,Saudi!$A:$A,YEAR(daily!$A3461))</f>
        <v>418416903.82246894</v>
      </c>
      <c r="AF3461" s="5">
        <f t="shared" si="150"/>
        <v>11</v>
      </c>
      <c r="AG3461" s="5">
        <f t="shared" si="151"/>
        <v>2013</v>
      </c>
    </row>
    <row r="3462" spans="1:33">
      <c r="A3462" s="3">
        <v>41607</v>
      </c>
      <c r="B3462" s="1">
        <v>334786</v>
      </c>
      <c r="C3462" s="1">
        <v>116017</v>
      </c>
      <c r="D3462" s="1">
        <v>53721</v>
      </c>
      <c r="E3462" s="1">
        <v>92.72</v>
      </c>
      <c r="F3462" s="1">
        <v>93.24</v>
      </c>
      <c r="G3462" s="1">
        <v>93.32</v>
      </c>
      <c r="H3462" s="2">
        <v>54.8</v>
      </c>
      <c r="I3462" s="2">
        <v>30.6</v>
      </c>
      <c r="J3462" s="2">
        <v>91.7</v>
      </c>
      <c r="K3462" s="2">
        <v>92.5</v>
      </c>
      <c r="L3462">
        <f>SUMIFS(US!B:B,US!$D:$D,YEAR(daily!$A3462),US!$E:$E,MONTH(daily!$A3462))</f>
        <v>13071</v>
      </c>
      <c r="M3462">
        <f>SUMIFS(US!C:C,US!$D:$D,YEAR(daily!$A3462),US!$E:$E,MONTH(daily!$A3462))</f>
        <v>19491</v>
      </c>
      <c r="N3462">
        <f>SUMIFS(COT!E:E,COT!$A:$A,YEAR(daily!$A3462),COT!$B:$B,WEEKNUM(daily!$A3462))</f>
        <v>1636454</v>
      </c>
      <c r="O3462">
        <f>SUMIFS(COT!F:F,COT!$A:$A,YEAR(daily!$A3462),COT!$B:$B,WEEKNUM(daily!$A3462))</f>
        <v>439091</v>
      </c>
      <c r="P3462">
        <f>SUMIFS(COT!G:G,COT!$A:$A,YEAR(daily!$A3462),COT!$B:$B,WEEKNUM(daily!$A3462))</f>
        <v>131552</v>
      </c>
      <c r="Q3462">
        <f>SUMIFS(COT!H:H,COT!$A:$A,YEAR(daily!$A3462),COT!$B:$B,WEEKNUM(daily!$A3462))</f>
        <v>517266</v>
      </c>
      <c r="R3462">
        <f>SUMIFS(COT!I:I,COT!$A:$A,YEAR(daily!$A3462),COT!$B:$B,WEEKNUM(daily!$A3462))</f>
        <v>599534</v>
      </c>
      <c r="S3462">
        <f>SUMIFS(COT!J:J,COT!$A:$A,YEAR(daily!$A3462),COT!$B:$B,WEEKNUM(daily!$A3462))</f>
        <v>909832</v>
      </c>
      <c r="T3462">
        <f>SUMIFS(COT!K:K,COT!$A:$A,YEAR(daily!$A3462),COT!$B:$B,WEEKNUM(daily!$A3462))</f>
        <v>80563</v>
      </c>
      <c r="U3462">
        <f>SUMIFS(COT!L:L,COT!$A:$A,YEAR(daily!$A3462),COT!$B:$B,WEEKNUM(daily!$A3462))</f>
        <v>77804</v>
      </c>
      <c r="V3462">
        <f>SUMIFS(COT!M:M,COT!$A:$A,YEAR(daily!$A3462),COT!$B:$B,WEEKNUM(daily!$A3462))</f>
        <v>107</v>
      </c>
      <c r="W3462">
        <f>SUMIFS(COT!N:N,COT!$A:$A,YEAR(daily!$A3462),COT!$B:$B,WEEKNUM(daily!$A3462))</f>
        <v>81</v>
      </c>
      <c r="X3462">
        <f>SUMIFS(COT!O:O,COT!$A:$A,YEAR(daily!$A3462),COT!$B:$B,WEEKNUM(daily!$A3462))</f>
        <v>125</v>
      </c>
      <c r="Y3462">
        <f>SUMIFS(COT!P:P,COT!$A:$A,YEAR(daily!$A3462),COT!$B:$B,WEEKNUM(daily!$A3462))</f>
        <v>81</v>
      </c>
      <c r="Z3462">
        <f>SUMIFS(COT!Q:Q,COT!$A:$A,YEAR(daily!$A3462),COT!$B:$B,WEEKNUM(daily!$A3462))</f>
        <v>97</v>
      </c>
      <c r="AA3462">
        <f>SUMIFS(Saudi!B:B,Saudi!$A:$A,YEAR(daily!$A3462))</f>
        <v>1156.3610000000001</v>
      </c>
      <c r="AB3462">
        <f>SUMIFS(Saudi!C:C,Saudi!$A:$A,YEAR(daily!$A3462))</f>
        <v>994.73400000000004</v>
      </c>
      <c r="AC3462">
        <f>SUMIFS(Saudi!F:F,Saudi!$A:$A,YEAR(daily!$A3462))</f>
        <v>4270920</v>
      </c>
      <c r="AD3462">
        <f>SUMIFS(Saudi!G:G,Saudi!$A:$A,YEAR(daily!$A3462))</f>
        <v>97.968799186701915</v>
      </c>
      <c r="AE3462">
        <f>SUMIFS(Saudi!H:H,Saudi!$A:$A,YEAR(daily!$A3462))</f>
        <v>418416903.82246894</v>
      </c>
      <c r="AF3462" s="5">
        <f t="shared" si="150"/>
        <v>11</v>
      </c>
      <c r="AG3462" s="5">
        <f t="shared" si="151"/>
        <v>2013</v>
      </c>
    </row>
    <row r="3463" spans="1:33">
      <c r="A3463" s="3">
        <v>41610</v>
      </c>
      <c r="B3463" s="1">
        <v>326186</v>
      </c>
      <c r="C3463" s="1">
        <v>116825</v>
      </c>
      <c r="D3463" s="1">
        <v>54714</v>
      </c>
      <c r="E3463" s="1">
        <v>93.82</v>
      </c>
      <c r="F3463" s="1">
        <v>94.28</v>
      </c>
      <c r="G3463" s="1">
        <v>94.27</v>
      </c>
      <c r="H3463" s="2">
        <v>55.8</v>
      </c>
      <c r="I3463" s="2">
        <v>29.8</v>
      </c>
      <c r="J3463" s="2">
        <v>91.8</v>
      </c>
      <c r="K3463" s="2">
        <v>92.9</v>
      </c>
      <c r="L3463">
        <f>SUMIFS(US!B:B,US!$D:$D,YEAR(daily!$A3463),US!$E:$E,MONTH(daily!$A3463))</f>
        <v>13031</v>
      </c>
      <c r="M3463">
        <f>SUMIFS(US!C:C,US!$D:$D,YEAR(daily!$A3463),US!$E:$E,MONTH(daily!$A3463))</f>
        <v>18983</v>
      </c>
      <c r="N3463">
        <f>SUMIFS(COT!E:E,COT!$A:$A,YEAR(daily!$A3463),COT!$B:$B,WEEKNUM(daily!$A3463))</f>
        <v>1645686</v>
      </c>
      <c r="O3463">
        <f>SUMIFS(COT!F:F,COT!$A:$A,YEAR(daily!$A3463),COT!$B:$B,WEEKNUM(daily!$A3463))</f>
        <v>457545</v>
      </c>
      <c r="P3463">
        <f>SUMIFS(COT!G:G,COT!$A:$A,YEAR(daily!$A3463),COT!$B:$B,WEEKNUM(daily!$A3463))</f>
        <v>136697</v>
      </c>
      <c r="Q3463">
        <f>SUMIFS(COT!H:H,COT!$A:$A,YEAR(daily!$A3463),COT!$B:$B,WEEKNUM(daily!$A3463))</f>
        <v>518746</v>
      </c>
      <c r="R3463">
        <f>SUMIFS(COT!I:I,COT!$A:$A,YEAR(daily!$A3463),COT!$B:$B,WEEKNUM(daily!$A3463))</f>
        <v>588764</v>
      </c>
      <c r="S3463">
        <f>SUMIFS(COT!J:J,COT!$A:$A,YEAR(daily!$A3463),COT!$B:$B,WEEKNUM(daily!$A3463))</f>
        <v>913508</v>
      </c>
      <c r="T3463">
        <f>SUMIFS(COT!K:K,COT!$A:$A,YEAR(daily!$A3463),COT!$B:$B,WEEKNUM(daily!$A3463))</f>
        <v>80631</v>
      </c>
      <c r="U3463">
        <f>SUMIFS(COT!L:L,COT!$A:$A,YEAR(daily!$A3463),COT!$B:$B,WEEKNUM(daily!$A3463))</f>
        <v>76735</v>
      </c>
      <c r="V3463">
        <f>SUMIFS(COT!M:M,COT!$A:$A,YEAR(daily!$A3463),COT!$B:$B,WEEKNUM(daily!$A3463))</f>
        <v>119</v>
      </c>
      <c r="W3463">
        <f>SUMIFS(COT!N:N,COT!$A:$A,YEAR(daily!$A3463),COT!$B:$B,WEEKNUM(daily!$A3463))</f>
        <v>74</v>
      </c>
      <c r="X3463">
        <f>SUMIFS(COT!O:O,COT!$A:$A,YEAR(daily!$A3463),COT!$B:$B,WEEKNUM(daily!$A3463))</f>
        <v>133</v>
      </c>
      <c r="Y3463">
        <f>SUMIFS(COT!P:P,COT!$A:$A,YEAR(daily!$A3463),COT!$B:$B,WEEKNUM(daily!$A3463))</f>
        <v>78</v>
      </c>
      <c r="Z3463">
        <f>SUMIFS(COT!Q:Q,COT!$A:$A,YEAR(daily!$A3463),COT!$B:$B,WEEKNUM(daily!$A3463))</f>
        <v>97</v>
      </c>
      <c r="AA3463">
        <f>SUMIFS(Saudi!B:B,Saudi!$A:$A,YEAR(daily!$A3463))</f>
        <v>1156.3610000000001</v>
      </c>
      <c r="AB3463">
        <f>SUMIFS(Saudi!C:C,Saudi!$A:$A,YEAR(daily!$A3463))</f>
        <v>994.73400000000004</v>
      </c>
      <c r="AC3463">
        <f>SUMIFS(Saudi!F:F,Saudi!$A:$A,YEAR(daily!$A3463))</f>
        <v>4270920</v>
      </c>
      <c r="AD3463">
        <f>SUMIFS(Saudi!G:G,Saudi!$A:$A,YEAR(daily!$A3463))</f>
        <v>97.968799186701915</v>
      </c>
      <c r="AE3463">
        <f>SUMIFS(Saudi!H:H,Saudi!$A:$A,YEAR(daily!$A3463))</f>
        <v>418416903.82246894</v>
      </c>
      <c r="AF3463" s="5">
        <f t="shared" si="150"/>
        <v>12</v>
      </c>
      <c r="AG3463" s="5">
        <f t="shared" si="151"/>
        <v>2013</v>
      </c>
    </row>
    <row r="3464" spans="1:33">
      <c r="A3464" s="3">
        <v>41611</v>
      </c>
      <c r="B3464" s="1">
        <v>317617</v>
      </c>
      <c r="C3464" s="1">
        <v>119840</v>
      </c>
      <c r="D3464" s="1">
        <v>58179</v>
      </c>
      <c r="E3464" s="1">
        <v>96.04</v>
      </c>
      <c r="F3464" s="1">
        <v>96.31</v>
      </c>
      <c r="G3464" s="1">
        <v>96.07</v>
      </c>
      <c r="H3464" s="2">
        <v>55.8</v>
      </c>
      <c r="I3464" s="2">
        <v>29.8</v>
      </c>
      <c r="J3464" s="2">
        <v>91.8</v>
      </c>
      <c r="K3464" s="2">
        <v>92.9</v>
      </c>
      <c r="L3464">
        <f>SUMIFS(US!B:B,US!$D:$D,YEAR(daily!$A3464),US!$E:$E,MONTH(daily!$A3464))</f>
        <v>13031</v>
      </c>
      <c r="M3464">
        <f>SUMIFS(US!C:C,US!$D:$D,YEAR(daily!$A3464),US!$E:$E,MONTH(daily!$A3464))</f>
        <v>18983</v>
      </c>
      <c r="N3464">
        <f>SUMIFS(COT!E:E,COT!$A:$A,YEAR(daily!$A3464),COT!$B:$B,WEEKNUM(daily!$A3464))</f>
        <v>1645686</v>
      </c>
      <c r="O3464">
        <f>SUMIFS(COT!F:F,COT!$A:$A,YEAR(daily!$A3464),COT!$B:$B,WEEKNUM(daily!$A3464))</f>
        <v>457545</v>
      </c>
      <c r="P3464">
        <f>SUMIFS(COT!G:G,COT!$A:$A,YEAR(daily!$A3464),COT!$B:$B,WEEKNUM(daily!$A3464))</f>
        <v>136697</v>
      </c>
      <c r="Q3464">
        <f>SUMIFS(COT!H:H,COT!$A:$A,YEAR(daily!$A3464),COT!$B:$B,WEEKNUM(daily!$A3464))</f>
        <v>518746</v>
      </c>
      <c r="R3464">
        <f>SUMIFS(COT!I:I,COT!$A:$A,YEAR(daily!$A3464),COT!$B:$B,WEEKNUM(daily!$A3464))</f>
        <v>588764</v>
      </c>
      <c r="S3464">
        <f>SUMIFS(COT!J:J,COT!$A:$A,YEAR(daily!$A3464),COT!$B:$B,WEEKNUM(daily!$A3464))</f>
        <v>913508</v>
      </c>
      <c r="T3464">
        <f>SUMIFS(COT!K:K,COT!$A:$A,YEAR(daily!$A3464),COT!$B:$B,WEEKNUM(daily!$A3464))</f>
        <v>80631</v>
      </c>
      <c r="U3464">
        <f>SUMIFS(COT!L:L,COT!$A:$A,YEAR(daily!$A3464),COT!$B:$B,WEEKNUM(daily!$A3464))</f>
        <v>76735</v>
      </c>
      <c r="V3464">
        <f>SUMIFS(COT!M:M,COT!$A:$A,YEAR(daily!$A3464),COT!$B:$B,WEEKNUM(daily!$A3464))</f>
        <v>119</v>
      </c>
      <c r="W3464">
        <f>SUMIFS(COT!N:N,COT!$A:$A,YEAR(daily!$A3464),COT!$B:$B,WEEKNUM(daily!$A3464))</f>
        <v>74</v>
      </c>
      <c r="X3464">
        <f>SUMIFS(COT!O:O,COT!$A:$A,YEAR(daily!$A3464),COT!$B:$B,WEEKNUM(daily!$A3464))</f>
        <v>133</v>
      </c>
      <c r="Y3464">
        <f>SUMIFS(COT!P:P,COT!$A:$A,YEAR(daily!$A3464),COT!$B:$B,WEEKNUM(daily!$A3464))</f>
        <v>78</v>
      </c>
      <c r="Z3464">
        <f>SUMIFS(COT!Q:Q,COT!$A:$A,YEAR(daily!$A3464),COT!$B:$B,WEEKNUM(daily!$A3464))</f>
        <v>97</v>
      </c>
      <c r="AA3464">
        <f>SUMIFS(Saudi!B:B,Saudi!$A:$A,YEAR(daily!$A3464))</f>
        <v>1156.3610000000001</v>
      </c>
      <c r="AB3464">
        <f>SUMIFS(Saudi!C:C,Saudi!$A:$A,YEAR(daily!$A3464))</f>
        <v>994.73400000000004</v>
      </c>
      <c r="AC3464">
        <f>SUMIFS(Saudi!F:F,Saudi!$A:$A,YEAR(daily!$A3464))</f>
        <v>4270920</v>
      </c>
      <c r="AD3464">
        <f>SUMIFS(Saudi!G:G,Saudi!$A:$A,YEAR(daily!$A3464))</f>
        <v>97.968799186701915</v>
      </c>
      <c r="AE3464">
        <f>SUMIFS(Saudi!H:H,Saudi!$A:$A,YEAR(daily!$A3464))</f>
        <v>418416903.82246894</v>
      </c>
      <c r="AF3464" s="5">
        <f t="shared" si="150"/>
        <v>12</v>
      </c>
      <c r="AG3464" s="5">
        <f t="shared" si="151"/>
        <v>2013</v>
      </c>
    </row>
    <row r="3465" spans="1:33">
      <c r="A3465" s="3">
        <v>41612</v>
      </c>
      <c r="B3465" s="1">
        <v>295705</v>
      </c>
      <c r="C3465" s="1">
        <v>124025</v>
      </c>
      <c r="D3465" s="1">
        <v>59317</v>
      </c>
      <c r="E3465" s="1">
        <v>97.2</v>
      </c>
      <c r="F3465" s="1">
        <v>97.45</v>
      </c>
      <c r="G3465" s="1">
        <v>97.18</v>
      </c>
      <c r="H3465" s="2">
        <v>55.8</v>
      </c>
      <c r="I3465" s="2">
        <v>29.8</v>
      </c>
      <c r="J3465" s="2">
        <v>91.8</v>
      </c>
      <c r="K3465" s="2">
        <v>92.9</v>
      </c>
      <c r="L3465">
        <f>SUMIFS(US!B:B,US!$D:$D,YEAR(daily!$A3465),US!$E:$E,MONTH(daily!$A3465))</f>
        <v>13031</v>
      </c>
      <c r="M3465">
        <f>SUMIFS(US!C:C,US!$D:$D,YEAR(daily!$A3465),US!$E:$E,MONTH(daily!$A3465))</f>
        <v>18983</v>
      </c>
      <c r="N3465">
        <f>SUMIFS(COT!E:E,COT!$A:$A,YEAR(daily!$A3465),COT!$B:$B,WEEKNUM(daily!$A3465))</f>
        <v>1645686</v>
      </c>
      <c r="O3465">
        <f>SUMIFS(COT!F:F,COT!$A:$A,YEAR(daily!$A3465),COT!$B:$B,WEEKNUM(daily!$A3465))</f>
        <v>457545</v>
      </c>
      <c r="P3465">
        <f>SUMIFS(COT!G:G,COT!$A:$A,YEAR(daily!$A3465),COT!$B:$B,WEEKNUM(daily!$A3465))</f>
        <v>136697</v>
      </c>
      <c r="Q3465">
        <f>SUMIFS(COT!H:H,COT!$A:$A,YEAR(daily!$A3465),COT!$B:$B,WEEKNUM(daily!$A3465))</f>
        <v>518746</v>
      </c>
      <c r="R3465">
        <f>SUMIFS(COT!I:I,COT!$A:$A,YEAR(daily!$A3465),COT!$B:$B,WEEKNUM(daily!$A3465))</f>
        <v>588764</v>
      </c>
      <c r="S3465">
        <f>SUMIFS(COT!J:J,COT!$A:$A,YEAR(daily!$A3465),COT!$B:$B,WEEKNUM(daily!$A3465))</f>
        <v>913508</v>
      </c>
      <c r="T3465">
        <f>SUMIFS(COT!K:K,COT!$A:$A,YEAR(daily!$A3465),COT!$B:$B,WEEKNUM(daily!$A3465))</f>
        <v>80631</v>
      </c>
      <c r="U3465">
        <f>SUMIFS(COT!L:L,COT!$A:$A,YEAR(daily!$A3465),COT!$B:$B,WEEKNUM(daily!$A3465))</f>
        <v>76735</v>
      </c>
      <c r="V3465">
        <f>SUMIFS(COT!M:M,COT!$A:$A,YEAR(daily!$A3465),COT!$B:$B,WEEKNUM(daily!$A3465))</f>
        <v>119</v>
      </c>
      <c r="W3465">
        <f>SUMIFS(COT!N:N,COT!$A:$A,YEAR(daily!$A3465),COT!$B:$B,WEEKNUM(daily!$A3465))</f>
        <v>74</v>
      </c>
      <c r="X3465">
        <f>SUMIFS(COT!O:O,COT!$A:$A,YEAR(daily!$A3465),COT!$B:$B,WEEKNUM(daily!$A3465))</f>
        <v>133</v>
      </c>
      <c r="Y3465">
        <f>SUMIFS(COT!P:P,COT!$A:$A,YEAR(daily!$A3465),COT!$B:$B,WEEKNUM(daily!$A3465))</f>
        <v>78</v>
      </c>
      <c r="Z3465">
        <f>SUMIFS(COT!Q:Q,COT!$A:$A,YEAR(daily!$A3465),COT!$B:$B,WEEKNUM(daily!$A3465))</f>
        <v>97</v>
      </c>
      <c r="AA3465">
        <f>SUMIFS(Saudi!B:B,Saudi!$A:$A,YEAR(daily!$A3465))</f>
        <v>1156.3610000000001</v>
      </c>
      <c r="AB3465">
        <f>SUMIFS(Saudi!C:C,Saudi!$A:$A,YEAR(daily!$A3465))</f>
        <v>994.73400000000004</v>
      </c>
      <c r="AC3465">
        <f>SUMIFS(Saudi!F:F,Saudi!$A:$A,YEAR(daily!$A3465))</f>
        <v>4270920</v>
      </c>
      <c r="AD3465">
        <f>SUMIFS(Saudi!G:G,Saudi!$A:$A,YEAR(daily!$A3465))</f>
        <v>97.968799186701915</v>
      </c>
      <c r="AE3465">
        <f>SUMIFS(Saudi!H:H,Saudi!$A:$A,YEAR(daily!$A3465))</f>
        <v>418416903.82246894</v>
      </c>
      <c r="AF3465" s="5">
        <f t="shared" si="150"/>
        <v>12</v>
      </c>
      <c r="AG3465" s="5">
        <f t="shared" si="151"/>
        <v>2013</v>
      </c>
    </row>
    <row r="3466" spans="1:33">
      <c r="A3466" s="3">
        <v>41613</v>
      </c>
      <c r="B3466" s="1">
        <v>278487</v>
      </c>
      <c r="C3466" s="1">
        <v>128213</v>
      </c>
      <c r="D3466" s="1">
        <v>58940</v>
      </c>
      <c r="E3466" s="1">
        <v>97.38</v>
      </c>
      <c r="F3466" s="1">
        <v>97.64</v>
      </c>
      <c r="G3466" s="1">
        <v>97.36</v>
      </c>
      <c r="H3466" s="2">
        <v>55.8</v>
      </c>
      <c r="I3466" s="2">
        <v>29.8</v>
      </c>
      <c r="J3466" s="2">
        <v>91.8</v>
      </c>
      <c r="K3466" s="2">
        <v>92.9</v>
      </c>
      <c r="L3466">
        <f>SUMIFS(US!B:B,US!$D:$D,YEAR(daily!$A3466),US!$E:$E,MONTH(daily!$A3466))</f>
        <v>13031</v>
      </c>
      <c r="M3466">
        <f>SUMIFS(US!C:C,US!$D:$D,YEAR(daily!$A3466),US!$E:$E,MONTH(daily!$A3466))</f>
        <v>18983</v>
      </c>
      <c r="N3466">
        <f>SUMIFS(COT!E:E,COT!$A:$A,YEAR(daily!$A3466),COT!$B:$B,WEEKNUM(daily!$A3466))</f>
        <v>1645686</v>
      </c>
      <c r="O3466">
        <f>SUMIFS(COT!F:F,COT!$A:$A,YEAR(daily!$A3466),COT!$B:$B,WEEKNUM(daily!$A3466))</f>
        <v>457545</v>
      </c>
      <c r="P3466">
        <f>SUMIFS(COT!G:G,COT!$A:$A,YEAR(daily!$A3466),COT!$B:$B,WEEKNUM(daily!$A3466))</f>
        <v>136697</v>
      </c>
      <c r="Q3466">
        <f>SUMIFS(COT!H:H,COT!$A:$A,YEAR(daily!$A3466),COT!$B:$B,WEEKNUM(daily!$A3466))</f>
        <v>518746</v>
      </c>
      <c r="R3466">
        <f>SUMIFS(COT!I:I,COT!$A:$A,YEAR(daily!$A3466),COT!$B:$B,WEEKNUM(daily!$A3466))</f>
        <v>588764</v>
      </c>
      <c r="S3466">
        <f>SUMIFS(COT!J:J,COT!$A:$A,YEAR(daily!$A3466),COT!$B:$B,WEEKNUM(daily!$A3466))</f>
        <v>913508</v>
      </c>
      <c r="T3466">
        <f>SUMIFS(COT!K:K,COT!$A:$A,YEAR(daily!$A3466),COT!$B:$B,WEEKNUM(daily!$A3466))</f>
        <v>80631</v>
      </c>
      <c r="U3466">
        <f>SUMIFS(COT!L:L,COT!$A:$A,YEAR(daily!$A3466),COT!$B:$B,WEEKNUM(daily!$A3466))</f>
        <v>76735</v>
      </c>
      <c r="V3466">
        <f>SUMIFS(COT!M:M,COT!$A:$A,YEAR(daily!$A3466),COT!$B:$B,WEEKNUM(daily!$A3466))</f>
        <v>119</v>
      </c>
      <c r="W3466">
        <f>SUMIFS(COT!N:N,COT!$A:$A,YEAR(daily!$A3466),COT!$B:$B,WEEKNUM(daily!$A3466))</f>
        <v>74</v>
      </c>
      <c r="X3466">
        <f>SUMIFS(COT!O:O,COT!$A:$A,YEAR(daily!$A3466),COT!$B:$B,WEEKNUM(daily!$A3466))</f>
        <v>133</v>
      </c>
      <c r="Y3466">
        <f>SUMIFS(COT!P:P,COT!$A:$A,YEAR(daily!$A3466),COT!$B:$B,WEEKNUM(daily!$A3466))</f>
        <v>78</v>
      </c>
      <c r="Z3466">
        <f>SUMIFS(COT!Q:Q,COT!$A:$A,YEAR(daily!$A3466),COT!$B:$B,WEEKNUM(daily!$A3466))</f>
        <v>97</v>
      </c>
      <c r="AA3466">
        <f>SUMIFS(Saudi!B:B,Saudi!$A:$A,YEAR(daily!$A3466))</f>
        <v>1156.3610000000001</v>
      </c>
      <c r="AB3466">
        <f>SUMIFS(Saudi!C:C,Saudi!$A:$A,YEAR(daily!$A3466))</f>
        <v>994.73400000000004</v>
      </c>
      <c r="AC3466">
        <f>SUMIFS(Saudi!F:F,Saudi!$A:$A,YEAR(daily!$A3466))</f>
        <v>4270920</v>
      </c>
      <c r="AD3466">
        <f>SUMIFS(Saudi!G:G,Saudi!$A:$A,YEAR(daily!$A3466))</f>
        <v>97.968799186701915</v>
      </c>
      <c r="AE3466">
        <f>SUMIFS(Saudi!H:H,Saudi!$A:$A,YEAR(daily!$A3466))</f>
        <v>418416903.82246894</v>
      </c>
      <c r="AF3466" s="5">
        <f t="shared" si="150"/>
        <v>12</v>
      </c>
      <c r="AG3466" s="5">
        <f t="shared" si="151"/>
        <v>2013</v>
      </c>
    </row>
    <row r="3467" spans="1:33">
      <c r="A3467" s="3">
        <v>41614</v>
      </c>
      <c r="B3467" s="1">
        <v>249065</v>
      </c>
      <c r="C3467" s="1">
        <v>133053</v>
      </c>
      <c r="D3467" s="1">
        <v>61969</v>
      </c>
      <c r="E3467" s="1">
        <v>97.65</v>
      </c>
      <c r="F3467" s="1">
        <v>97.94</v>
      </c>
      <c r="G3467" s="1">
        <v>97.66</v>
      </c>
      <c r="H3467" s="2">
        <v>55.8</v>
      </c>
      <c r="I3467" s="2">
        <v>29.8</v>
      </c>
      <c r="J3467" s="2">
        <v>91.8</v>
      </c>
      <c r="K3467" s="2">
        <v>92.9</v>
      </c>
      <c r="L3467">
        <f>SUMIFS(US!B:B,US!$D:$D,YEAR(daily!$A3467),US!$E:$E,MONTH(daily!$A3467))</f>
        <v>13031</v>
      </c>
      <c r="M3467">
        <f>SUMIFS(US!C:C,US!$D:$D,YEAR(daily!$A3467),US!$E:$E,MONTH(daily!$A3467))</f>
        <v>18983</v>
      </c>
      <c r="N3467">
        <f>SUMIFS(COT!E:E,COT!$A:$A,YEAR(daily!$A3467),COT!$B:$B,WEEKNUM(daily!$A3467))</f>
        <v>1645686</v>
      </c>
      <c r="O3467">
        <f>SUMIFS(COT!F:F,COT!$A:$A,YEAR(daily!$A3467),COT!$B:$B,WEEKNUM(daily!$A3467))</f>
        <v>457545</v>
      </c>
      <c r="P3467">
        <f>SUMIFS(COT!G:G,COT!$A:$A,YEAR(daily!$A3467),COT!$B:$B,WEEKNUM(daily!$A3467))</f>
        <v>136697</v>
      </c>
      <c r="Q3467">
        <f>SUMIFS(COT!H:H,COT!$A:$A,YEAR(daily!$A3467),COT!$B:$B,WEEKNUM(daily!$A3467))</f>
        <v>518746</v>
      </c>
      <c r="R3467">
        <f>SUMIFS(COT!I:I,COT!$A:$A,YEAR(daily!$A3467),COT!$B:$B,WEEKNUM(daily!$A3467))</f>
        <v>588764</v>
      </c>
      <c r="S3467">
        <f>SUMIFS(COT!J:J,COT!$A:$A,YEAR(daily!$A3467),COT!$B:$B,WEEKNUM(daily!$A3467))</f>
        <v>913508</v>
      </c>
      <c r="T3467">
        <f>SUMIFS(COT!K:K,COT!$A:$A,YEAR(daily!$A3467),COT!$B:$B,WEEKNUM(daily!$A3467))</f>
        <v>80631</v>
      </c>
      <c r="U3467">
        <f>SUMIFS(COT!L:L,COT!$A:$A,YEAR(daily!$A3467),COT!$B:$B,WEEKNUM(daily!$A3467))</f>
        <v>76735</v>
      </c>
      <c r="V3467">
        <f>SUMIFS(COT!M:M,COT!$A:$A,YEAR(daily!$A3467),COT!$B:$B,WEEKNUM(daily!$A3467))</f>
        <v>119</v>
      </c>
      <c r="W3467">
        <f>SUMIFS(COT!N:N,COT!$A:$A,YEAR(daily!$A3467),COT!$B:$B,WEEKNUM(daily!$A3467))</f>
        <v>74</v>
      </c>
      <c r="X3467">
        <f>SUMIFS(COT!O:O,COT!$A:$A,YEAR(daily!$A3467),COT!$B:$B,WEEKNUM(daily!$A3467))</f>
        <v>133</v>
      </c>
      <c r="Y3467">
        <f>SUMIFS(COT!P:P,COT!$A:$A,YEAR(daily!$A3467),COT!$B:$B,WEEKNUM(daily!$A3467))</f>
        <v>78</v>
      </c>
      <c r="Z3467">
        <f>SUMIFS(COT!Q:Q,COT!$A:$A,YEAR(daily!$A3467),COT!$B:$B,WEEKNUM(daily!$A3467))</f>
        <v>97</v>
      </c>
      <c r="AA3467">
        <f>SUMIFS(Saudi!B:B,Saudi!$A:$A,YEAR(daily!$A3467))</f>
        <v>1156.3610000000001</v>
      </c>
      <c r="AB3467">
        <f>SUMIFS(Saudi!C:C,Saudi!$A:$A,YEAR(daily!$A3467))</f>
        <v>994.73400000000004</v>
      </c>
      <c r="AC3467">
        <f>SUMIFS(Saudi!F:F,Saudi!$A:$A,YEAR(daily!$A3467))</f>
        <v>4270920</v>
      </c>
      <c r="AD3467">
        <f>SUMIFS(Saudi!G:G,Saudi!$A:$A,YEAR(daily!$A3467))</f>
        <v>97.968799186701915</v>
      </c>
      <c r="AE3467">
        <f>SUMIFS(Saudi!H:H,Saudi!$A:$A,YEAR(daily!$A3467))</f>
        <v>418416903.82246894</v>
      </c>
      <c r="AF3467" s="5">
        <f t="shared" si="150"/>
        <v>12</v>
      </c>
      <c r="AG3467" s="5">
        <f t="shared" si="151"/>
        <v>2013</v>
      </c>
    </row>
    <row r="3468" spans="1:33">
      <c r="A3468" s="3">
        <v>41617</v>
      </c>
      <c r="B3468" s="1">
        <v>218380</v>
      </c>
      <c r="C3468" s="1">
        <v>137062</v>
      </c>
      <c r="D3468" s="1">
        <v>64001</v>
      </c>
      <c r="E3468" s="1">
        <v>97.34</v>
      </c>
      <c r="F3468" s="1">
        <v>97.58</v>
      </c>
      <c r="G3468" s="1">
        <v>97.29</v>
      </c>
      <c r="H3468" s="2">
        <v>55.8</v>
      </c>
      <c r="I3468" s="2">
        <v>29.8</v>
      </c>
      <c r="J3468" s="2">
        <v>91.8</v>
      </c>
      <c r="K3468" s="2">
        <v>92.9</v>
      </c>
      <c r="L3468">
        <f>SUMIFS(US!B:B,US!$D:$D,YEAR(daily!$A3468),US!$E:$E,MONTH(daily!$A3468))</f>
        <v>13031</v>
      </c>
      <c r="M3468">
        <f>SUMIFS(US!C:C,US!$D:$D,YEAR(daily!$A3468),US!$E:$E,MONTH(daily!$A3468))</f>
        <v>18983</v>
      </c>
      <c r="N3468">
        <f>SUMIFS(COT!E:E,COT!$A:$A,YEAR(daily!$A3468),COT!$B:$B,WEEKNUM(daily!$A3468))</f>
        <v>1661416</v>
      </c>
      <c r="O3468">
        <f>SUMIFS(COT!F:F,COT!$A:$A,YEAR(daily!$A3468),COT!$B:$B,WEEKNUM(daily!$A3468))</f>
        <v>460410</v>
      </c>
      <c r="P3468">
        <f>SUMIFS(COT!G:G,COT!$A:$A,YEAR(daily!$A3468),COT!$B:$B,WEEKNUM(daily!$A3468))</f>
        <v>111407</v>
      </c>
      <c r="Q3468">
        <f>SUMIFS(COT!H:H,COT!$A:$A,YEAR(daily!$A3468),COT!$B:$B,WEEKNUM(daily!$A3468))</f>
        <v>550019</v>
      </c>
      <c r="R3468">
        <f>SUMIFS(COT!I:I,COT!$A:$A,YEAR(daily!$A3468),COT!$B:$B,WEEKNUM(daily!$A3468))</f>
        <v>571251</v>
      </c>
      <c r="S3468">
        <f>SUMIFS(COT!J:J,COT!$A:$A,YEAR(daily!$A3468),COT!$B:$B,WEEKNUM(daily!$A3468))</f>
        <v>920974</v>
      </c>
      <c r="T3468">
        <f>SUMIFS(COT!K:K,COT!$A:$A,YEAR(daily!$A3468),COT!$B:$B,WEEKNUM(daily!$A3468))</f>
        <v>79736</v>
      </c>
      <c r="U3468">
        <f>SUMIFS(COT!L:L,COT!$A:$A,YEAR(daily!$A3468),COT!$B:$B,WEEKNUM(daily!$A3468))</f>
        <v>79016</v>
      </c>
      <c r="V3468">
        <f>SUMIFS(COT!M:M,COT!$A:$A,YEAR(daily!$A3468),COT!$B:$B,WEEKNUM(daily!$A3468))</f>
        <v>115</v>
      </c>
      <c r="W3468">
        <f>SUMIFS(COT!N:N,COT!$A:$A,YEAR(daily!$A3468),COT!$B:$B,WEEKNUM(daily!$A3468))</f>
        <v>69</v>
      </c>
      <c r="X3468">
        <f>SUMIFS(COT!O:O,COT!$A:$A,YEAR(daily!$A3468),COT!$B:$B,WEEKNUM(daily!$A3468))</f>
        <v>138</v>
      </c>
      <c r="Y3468">
        <f>SUMIFS(COT!P:P,COT!$A:$A,YEAR(daily!$A3468),COT!$B:$B,WEEKNUM(daily!$A3468))</f>
        <v>85</v>
      </c>
      <c r="Z3468">
        <f>SUMIFS(COT!Q:Q,COT!$A:$A,YEAR(daily!$A3468),COT!$B:$B,WEEKNUM(daily!$A3468))</f>
        <v>98</v>
      </c>
      <c r="AA3468">
        <f>SUMIFS(Saudi!B:B,Saudi!$A:$A,YEAR(daily!$A3468))</f>
        <v>1156.3610000000001</v>
      </c>
      <c r="AB3468">
        <f>SUMIFS(Saudi!C:C,Saudi!$A:$A,YEAR(daily!$A3468))</f>
        <v>994.73400000000004</v>
      </c>
      <c r="AC3468">
        <f>SUMIFS(Saudi!F:F,Saudi!$A:$A,YEAR(daily!$A3468))</f>
        <v>4270920</v>
      </c>
      <c r="AD3468">
        <f>SUMIFS(Saudi!G:G,Saudi!$A:$A,YEAR(daily!$A3468))</f>
        <v>97.968799186701915</v>
      </c>
      <c r="AE3468">
        <f>SUMIFS(Saudi!H:H,Saudi!$A:$A,YEAR(daily!$A3468))</f>
        <v>418416903.82246894</v>
      </c>
      <c r="AF3468" s="5">
        <f t="shared" si="150"/>
        <v>12</v>
      </c>
      <c r="AG3468" s="5">
        <f t="shared" si="151"/>
        <v>2013</v>
      </c>
    </row>
    <row r="3469" spans="1:33">
      <c r="A3469" s="3">
        <v>41618</v>
      </c>
      <c r="B3469" s="1">
        <v>189430</v>
      </c>
      <c r="C3469" s="1">
        <v>145861</v>
      </c>
      <c r="D3469" s="1">
        <v>67779</v>
      </c>
      <c r="E3469" s="1">
        <v>98.51</v>
      </c>
      <c r="F3469" s="1">
        <v>98.58</v>
      </c>
      <c r="G3469" s="1">
        <v>98.19</v>
      </c>
      <c r="H3469" s="2">
        <v>55.8</v>
      </c>
      <c r="I3469" s="2">
        <v>29.8</v>
      </c>
      <c r="J3469" s="2">
        <v>91.8</v>
      </c>
      <c r="K3469" s="2">
        <v>92.9</v>
      </c>
      <c r="L3469">
        <f>SUMIFS(US!B:B,US!$D:$D,YEAR(daily!$A3469),US!$E:$E,MONTH(daily!$A3469))</f>
        <v>13031</v>
      </c>
      <c r="M3469">
        <f>SUMIFS(US!C:C,US!$D:$D,YEAR(daily!$A3469),US!$E:$E,MONTH(daily!$A3469))</f>
        <v>18983</v>
      </c>
      <c r="N3469">
        <f>SUMIFS(COT!E:E,COT!$A:$A,YEAR(daily!$A3469),COT!$B:$B,WEEKNUM(daily!$A3469))</f>
        <v>1661416</v>
      </c>
      <c r="O3469">
        <f>SUMIFS(COT!F:F,COT!$A:$A,YEAR(daily!$A3469),COT!$B:$B,WEEKNUM(daily!$A3469))</f>
        <v>460410</v>
      </c>
      <c r="P3469">
        <f>SUMIFS(COT!G:G,COT!$A:$A,YEAR(daily!$A3469),COT!$B:$B,WEEKNUM(daily!$A3469))</f>
        <v>111407</v>
      </c>
      <c r="Q3469">
        <f>SUMIFS(COT!H:H,COT!$A:$A,YEAR(daily!$A3469),COT!$B:$B,WEEKNUM(daily!$A3469))</f>
        <v>550019</v>
      </c>
      <c r="R3469">
        <f>SUMIFS(COT!I:I,COT!$A:$A,YEAR(daily!$A3469),COT!$B:$B,WEEKNUM(daily!$A3469))</f>
        <v>571251</v>
      </c>
      <c r="S3469">
        <f>SUMIFS(COT!J:J,COT!$A:$A,YEAR(daily!$A3469),COT!$B:$B,WEEKNUM(daily!$A3469))</f>
        <v>920974</v>
      </c>
      <c r="T3469">
        <f>SUMIFS(COT!K:K,COT!$A:$A,YEAR(daily!$A3469),COT!$B:$B,WEEKNUM(daily!$A3469))</f>
        <v>79736</v>
      </c>
      <c r="U3469">
        <f>SUMIFS(COT!L:L,COT!$A:$A,YEAR(daily!$A3469),COT!$B:$B,WEEKNUM(daily!$A3469))</f>
        <v>79016</v>
      </c>
      <c r="V3469">
        <f>SUMIFS(COT!M:M,COT!$A:$A,YEAR(daily!$A3469),COT!$B:$B,WEEKNUM(daily!$A3469))</f>
        <v>115</v>
      </c>
      <c r="W3469">
        <f>SUMIFS(COT!N:N,COT!$A:$A,YEAR(daily!$A3469),COT!$B:$B,WEEKNUM(daily!$A3469))</f>
        <v>69</v>
      </c>
      <c r="X3469">
        <f>SUMIFS(COT!O:O,COT!$A:$A,YEAR(daily!$A3469),COT!$B:$B,WEEKNUM(daily!$A3469))</f>
        <v>138</v>
      </c>
      <c r="Y3469">
        <f>SUMIFS(COT!P:P,COT!$A:$A,YEAR(daily!$A3469),COT!$B:$B,WEEKNUM(daily!$A3469))</f>
        <v>85</v>
      </c>
      <c r="Z3469">
        <f>SUMIFS(COT!Q:Q,COT!$A:$A,YEAR(daily!$A3469),COT!$B:$B,WEEKNUM(daily!$A3469))</f>
        <v>98</v>
      </c>
      <c r="AA3469">
        <f>SUMIFS(Saudi!B:B,Saudi!$A:$A,YEAR(daily!$A3469))</f>
        <v>1156.3610000000001</v>
      </c>
      <c r="AB3469">
        <f>SUMIFS(Saudi!C:C,Saudi!$A:$A,YEAR(daily!$A3469))</f>
        <v>994.73400000000004</v>
      </c>
      <c r="AC3469">
        <f>SUMIFS(Saudi!F:F,Saudi!$A:$A,YEAR(daily!$A3469))</f>
        <v>4270920</v>
      </c>
      <c r="AD3469">
        <f>SUMIFS(Saudi!G:G,Saudi!$A:$A,YEAR(daily!$A3469))</f>
        <v>97.968799186701915</v>
      </c>
      <c r="AE3469">
        <f>SUMIFS(Saudi!H:H,Saudi!$A:$A,YEAR(daily!$A3469))</f>
        <v>418416903.82246894</v>
      </c>
      <c r="AF3469" s="5">
        <f t="shared" si="150"/>
        <v>12</v>
      </c>
      <c r="AG3469" s="5">
        <f t="shared" si="151"/>
        <v>2013</v>
      </c>
    </row>
    <row r="3470" spans="1:33">
      <c r="A3470" s="3">
        <v>41619</v>
      </c>
      <c r="B3470" s="1">
        <v>153787</v>
      </c>
      <c r="C3470" s="1">
        <v>150765</v>
      </c>
      <c r="D3470" s="1">
        <v>68198</v>
      </c>
      <c r="E3470" s="1">
        <v>97.44</v>
      </c>
      <c r="F3470" s="1">
        <v>97.72</v>
      </c>
      <c r="G3470" s="1">
        <v>97.39</v>
      </c>
      <c r="H3470" s="2">
        <v>55.8</v>
      </c>
      <c r="I3470" s="2">
        <v>29.8</v>
      </c>
      <c r="J3470" s="2">
        <v>91.8</v>
      </c>
      <c r="K3470" s="2">
        <v>92.9</v>
      </c>
      <c r="L3470">
        <f>SUMIFS(US!B:B,US!$D:$D,YEAR(daily!$A3470),US!$E:$E,MONTH(daily!$A3470))</f>
        <v>13031</v>
      </c>
      <c r="M3470">
        <f>SUMIFS(US!C:C,US!$D:$D,YEAR(daily!$A3470),US!$E:$E,MONTH(daily!$A3470))</f>
        <v>18983</v>
      </c>
      <c r="N3470">
        <f>SUMIFS(COT!E:E,COT!$A:$A,YEAR(daily!$A3470),COT!$B:$B,WEEKNUM(daily!$A3470))</f>
        <v>1661416</v>
      </c>
      <c r="O3470">
        <f>SUMIFS(COT!F:F,COT!$A:$A,YEAR(daily!$A3470),COT!$B:$B,WEEKNUM(daily!$A3470))</f>
        <v>460410</v>
      </c>
      <c r="P3470">
        <f>SUMIFS(COT!G:G,COT!$A:$A,YEAR(daily!$A3470),COT!$B:$B,WEEKNUM(daily!$A3470))</f>
        <v>111407</v>
      </c>
      <c r="Q3470">
        <f>SUMIFS(COT!H:H,COT!$A:$A,YEAR(daily!$A3470),COT!$B:$B,WEEKNUM(daily!$A3470))</f>
        <v>550019</v>
      </c>
      <c r="R3470">
        <f>SUMIFS(COT!I:I,COT!$A:$A,YEAR(daily!$A3470),COT!$B:$B,WEEKNUM(daily!$A3470))</f>
        <v>571251</v>
      </c>
      <c r="S3470">
        <f>SUMIFS(COT!J:J,COT!$A:$A,YEAR(daily!$A3470),COT!$B:$B,WEEKNUM(daily!$A3470))</f>
        <v>920974</v>
      </c>
      <c r="T3470">
        <f>SUMIFS(COT!K:K,COT!$A:$A,YEAR(daily!$A3470),COT!$B:$B,WEEKNUM(daily!$A3470))</f>
        <v>79736</v>
      </c>
      <c r="U3470">
        <f>SUMIFS(COT!L:L,COT!$A:$A,YEAR(daily!$A3470),COT!$B:$B,WEEKNUM(daily!$A3470))</f>
        <v>79016</v>
      </c>
      <c r="V3470">
        <f>SUMIFS(COT!M:M,COT!$A:$A,YEAR(daily!$A3470),COT!$B:$B,WEEKNUM(daily!$A3470))</f>
        <v>115</v>
      </c>
      <c r="W3470">
        <f>SUMIFS(COT!N:N,COT!$A:$A,YEAR(daily!$A3470),COT!$B:$B,WEEKNUM(daily!$A3470))</f>
        <v>69</v>
      </c>
      <c r="X3470">
        <f>SUMIFS(COT!O:O,COT!$A:$A,YEAR(daily!$A3470),COT!$B:$B,WEEKNUM(daily!$A3470))</f>
        <v>138</v>
      </c>
      <c r="Y3470">
        <f>SUMIFS(COT!P:P,COT!$A:$A,YEAR(daily!$A3470),COT!$B:$B,WEEKNUM(daily!$A3470))</f>
        <v>85</v>
      </c>
      <c r="Z3470">
        <f>SUMIFS(COT!Q:Q,COT!$A:$A,YEAR(daily!$A3470),COT!$B:$B,WEEKNUM(daily!$A3470))</f>
        <v>98</v>
      </c>
      <c r="AA3470">
        <f>SUMIFS(Saudi!B:B,Saudi!$A:$A,YEAR(daily!$A3470))</f>
        <v>1156.3610000000001</v>
      </c>
      <c r="AB3470">
        <f>SUMIFS(Saudi!C:C,Saudi!$A:$A,YEAR(daily!$A3470))</f>
        <v>994.73400000000004</v>
      </c>
      <c r="AC3470">
        <f>SUMIFS(Saudi!F:F,Saudi!$A:$A,YEAR(daily!$A3470))</f>
        <v>4270920</v>
      </c>
      <c r="AD3470">
        <f>SUMIFS(Saudi!G:G,Saudi!$A:$A,YEAR(daily!$A3470))</f>
        <v>97.968799186701915</v>
      </c>
      <c r="AE3470">
        <f>SUMIFS(Saudi!H:H,Saudi!$A:$A,YEAR(daily!$A3470))</f>
        <v>418416903.82246894</v>
      </c>
      <c r="AF3470" s="5">
        <f t="shared" si="150"/>
        <v>12</v>
      </c>
      <c r="AG3470" s="5">
        <f t="shared" si="151"/>
        <v>2013</v>
      </c>
    </row>
    <row r="3471" spans="1:33">
      <c r="A3471" s="3">
        <v>41620</v>
      </c>
      <c r="B3471" s="1">
        <v>128470</v>
      </c>
      <c r="C3471" s="1">
        <v>156166</v>
      </c>
      <c r="D3471" s="1">
        <v>71281</v>
      </c>
      <c r="E3471" s="1">
        <v>97.5</v>
      </c>
      <c r="F3471" s="1">
        <v>97.77</v>
      </c>
      <c r="G3471" s="1">
        <v>97.42</v>
      </c>
      <c r="H3471" s="2">
        <v>55.8</v>
      </c>
      <c r="I3471" s="2">
        <v>29.8</v>
      </c>
      <c r="J3471" s="2">
        <v>91.8</v>
      </c>
      <c r="K3471" s="2">
        <v>92.9</v>
      </c>
      <c r="L3471">
        <f>SUMIFS(US!B:B,US!$D:$D,YEAR(daily!$A3471),US!$E:$E,MONTH(daily!$A3471))</f>
        <v>13031</v>
      </c>
      <c r="M3471">
        <f>SUMIFS(US!C:C,US!$D:$D,YEAR(daily!$A3471),US!$E:$E,MONTH(daily!$A3471))</f>
        <v>18983</v>
      </c>
      <c r="N3471">
        <f>SUMIFS(COT!E:E,COT!$A:$A,YEAR(daily!$A3471),COT!$B:$B,WEEKNUM(daily!$A3471))</f>
        <v>1661416</v>
      </c>
      <c r="O3471">
        <f>SUMIFS(COT!F:F,COT!$A:$A,YEAR(daily!$A3471),COT!$B:$B,WEEKNUM(daily!$A3471))</f>
        <v>460410</v>
      </c>
      <c r="P3471">
        <f>SUMIFS(COT!G:G,COT!$A:$A,YEAR(daily!$A3471),COT!$B:$B,WEEKNUM(daily!$A3471))</f>
        <v>111407</v>
      </c>
      <c r="Q3471">
        <f>SUMIFS(COT!H:H,COT!$A:$A,YEAR(daily!$A3471),COT!$B:$B,WEEKNUM(daily!$A3471))</f>
        <v>550019</v>
      </c>
      <c r="R3471">
        <f>SUMIFS(COT!I:I,COT!$A:$A,YEAR(daily!$A3471),COT!$B:$B,WEEKNUM(daily!$A3471))</f>
        <v>571251</v>
      </c>
      <c r="S3471">
        <f>SUMIFS(COT!J:J,COT!$A:$A,YEAR(daily!$A3471),COT!$B:$B,WEEKNUM(daily!$A3471))</f>
        <v>920974</v>
      </c>
      <c r="T3471">
        <f>SUMIFS(COT!K:K,COT!$A:$A,YEAR(daily!$A3471),COT!$B:$B,WEEKNUM(daily!$A3471))</f>
        <v>79736</v>
      </c>
      <c r="U3471">
        <f>SUMIFS(COT!L:L,COT!$A:$A,YEAR(daily!$A3471),COT!$B:$B,WEEKNUM(daily!$A3471))</f>
        <v>79016</v>
      </c>
      <c r="V3471">
        <f>SUMIFS(COT!M:M,COT!$A:$A,YEAR(daily!$A3471),COT!$B:$B,WEEKNUM(daily!$A3471))</f>
        <v>115</v>
      </c>
      <c r="W3471">
        <f>SUMIFS(COT!N:N,COT!$A:$A,YEAR(daily!$A3471),COT!$B:$B,WEEKNUM(daily!$A3471))</f>
        <v>69</v>
      </c>
      <c r="X3471">
        <f>SUMIFS(COT!O:O,COT!$A:$A,YEAR(daily!$A3471),COT!$B:$B,WEEKNUM(daily!$A3471))</f>
        <v>138</v>
      </c>
      <c r="Y3471">
        <f>SUMIFS(COT!P:P,COT!$A:$A,YEAR(daily!$A3471),COT!$B:$B,WEEKNUM(daily!$A3471))</f>
        <v>85</v>
      </c>
      <c r="Z3471">
        <f>SUMIFS(COT!Q:Q,COT!$A:$A,YEAR(daily!$A3471),COT!$B:$B,WEEKNUM(daily!$A3471))</f>
        <v>98</v>
      </c>
      <c r="AA3471">
        <f>SUMIFS(Saudi!B:B,Saudi!$A:$A,YEAR(daily!$A3471))</f>
        <v>1156.3610000000001</v>
      </c>
      <c r="AB3471">
        <f>SUMIFS(Saudi!C:C,Saudi!$A:$A,YEAR(daily!$A3471))</f>
        <v>994.73400000000004</v>
      </c>
      <c r="AC3471">
        <f>SUMIFS(Saudi!F:F,Saudi!$A:$A,YEAR(daily!$A3471))</f>
        <v>4270920</v>
      </c>
      <c r="AD3471">
        <f>SUMIFS(Saudi!G:G,Saudi!$A:$A,YEAR(daily!$A3471))</f>
        <v>97.968799186701915</v>
      </c>
      <c r="AE3471">
        <f>SUMIFS(Saudi!H:H,Saudi!$A:$A,YEAR(daily!$A3471))</f>
        <v>418416903.82246894</v>
      </c>
      <c r="AF3471" s="5">
        <f t="shared" si="150"/>
        <v>12</v>
      </c>
      <c r="AG3471" s="5">
        <f t="shared" si="151"/>
        <v>2013</v>
      </c>
    </row>
    <row r="3472" spans="1:33">
      <c r="A3472" s="3">
        <v>41621</v>
      </c>
      <c r="B3472" s="1">
        <v>101077</v>
      </c>
      <c r="C3472" s="1">
        <v>158140</v>
      </c>
      <c r="D3472" s="1">
        <v>70791</v>
      </c>
      <c r="E3472" s="1">
        <v>96.6</v>
      </c>
      <c r="F3472" s="1">
        <v>96.91</v>
      </c>
      <c r="G3472" s="1">
        <v>96.55</v>
      </c>
      <c r="H3472" s="2">
        <v>55.8</v>
      </c>
      <c r="I3472" s="2">
        <v>29.8</v>
      </c>
      <c r="J3472" s="2">
        <v>91.8</v>
      </c>
      <c r="K3472" s="2">
        <v>92.9</v>
      </c>
      <c r="L3472">
        <f>SUMIFS(US!B:B,US!$D:$D,YEAR(daily!$A3472),US!$E:$E,MONTH(daily!$A3472))</f>
        <v>13031</v>
      </c>
      <c r="M3472">
        <f>SUMIFS(US!C:C,US!$D:$D,YEAR(daily!$A3472),US!$E:$E,MONTH(daily!$A3472))</f>
        <v>18983</v>
      </c>
      <c r="N3472">
        <f>SUMIFS(COT!E:E,COT!$A:$A,YEAR(daily!$A3472),COT!$B:$B,WEEKNUM(daily!$A3472))</f>
        <v>1661416</v>
      </c>
      <c r="O3472">
        <f>SUMIFS(COT!F:F,COT!$A:$A,YEAR(daily!$A3472),COT!$B:$B,WEEKNUM(daily!$A3472))</f>
        <v>460410</v>
      </c>
      <c r="P3472">
        <f>SUMIFS(COT!G:G,COT!$A:$A,YEAR(daily!$A3472),COT!$B:$B,WEEKNUM(daily!$A3472))</f>
        <v>111407</v>
      </c>
      <c r="Q3472">
        <f>SUMIFS(COT!H:H,COT!$A:$A,YEAR(daily!$A3472),COT!$B:$B,WEEKNUM(daily!$A3472))</f>
        <v>550019</v>
      </c>
      <c r="R3472">
        <f>SUMIFS(COT!I:I,COT!$A:$A,YEAR(daily!$A3472),COT!$B:$B,WEEKNUM(daily!$A3472))</f>
        <v>571251</v>
      </c>
      <c r="S3472">
        <f>SUMIFS(COT!J:J,COT!$A:$A,YEAR(daily!$A3472),COT!$B:$B,WEEKNUM(daily!$A3472))</f>
        <v>920974</v>
      </c>
      <c r="T3472">
        <f>SUMIFS(COT!K:K,COT!$A:$A,YEAR(daily!$A3472),COT!$B:$B,WEEKNUM(daily!$A3472))</f>
        <v>79736</v>
      </c>
      <c r="U3472">
        <f>SUMIFS(COT!L:L,COT!$A:$A,YEAR(daily!$A3472),COT!$B:$B,WEEKNUM(daily!$A3472))</f>
        <v>79016</v>
      </c>
      <c r="V3472">
        <f>SUMIFS(COT!M:M,COT!$A:$A,YEAR(daily!$A3472),COT!$B:$B,WEEKNUM(daily!$A3472))</f>
        <v>115</v>
      </c>
      <c r="W3472">
        <f>SUMIFS(COT!N:N,COT!$A:$A,YEAR(daily!$A3472),COT!$B:$B,WEEKNUM(daily!$A3472))</f>
        <v>69</v>
      </c>
      <c r="X3472">
        <f>SUMIFS(COT!O:O,COT!$A:$A,YEAR(daily!$A3472),COT!$B:$B,WEEKNUM(daily!$A3472))</f>
        <v>138</v>
      </c>
      <c r="Y3472">
        <f>SUMIFS(COT!P:P,COT!$A:$A,YEAR(daily!$A3472),COT!$B:$B,WEEKNUM(daily!$A3472))</f>
        <v>85</v>
      </c>
      <c r="Z3472">
        <f>SUMIFS(COT!Q:Q,COT!$A:$A,YEAR(daily!$A3472),COT!$B:$B,WEEKNUM(daily!$A3472))</f>
        <v>98</v>
      </c>
      <c r="AA3472">
        <f>SUMIFS(Saudi!B:B,Saudi!$A:$A,YEAR(daily!$A3472))</f>
        <v>1156.3610000000001</v>
      </c>
      <c r="AB3472">
        <f>SUMIFS(Saudi!C:C,Saudi!$A:$A,YEAR(daily!$A3472))</f>
        <v>994.73400000000004</v>
      </c>
      <c r="AC3472">
        <f>SUMIFS(Saudi!F:F,Saudi!$A:$A,YEAR(daily!$A3472))</f>
        <v>4270920</v>
      </c>
      <c r="AD3472">
        <f>SUMIFS(Saudi!G:G,Saudi!$A:$A,YEAR(daily!$A3472))</f>
        <v>97.968799186701915</v>
      </c>
      <c r="AE3472">
        <f>SUMIFS(Saudi!H:H,Saudi!$A:$A,YEAR(daily!$A3472))</f>
        <v>418416903.82246894</v>
      </c>
      <c r="AF3472" s="5">
        <f t="shared" si="150"/>
        <v>12</v>
      </c>
      <c r="AG3472" s="5">
        <f t="shared" si="151"/>
        <v>2013</v>
      </c>
    </row>
    <row r="3473" spans="1:33">
      <c r="A3473" s="3">
        <v>41624</v>
      </c>
      <c r="B3473" s="1">
        <v>71808</v>
      </c>
      <c r="C3473" s="1">
        <v>159452</v>
      </c>
      <c r="D3473" s="1">
        <v>71696</v>
      </c>
      <c r="E3473" s="1">
        <v>97.48</v>
      </c>
      <c r="F3473" s="1">
        <v>97.7</v>
      </c>
      <c r="G3473" s="1">
        <v>97.28</v>
      </c>
      <c r="H3473" s="2">
        <v>55.8</v>
      </c>
      <c r="I3473" s="2">
        <v>29.8</v>
      </c>
      <c r="J3473" s="2">
        <v>91.8</v>
      </c>
      <c r="K3473" s="2">
        <v>92.9</v>
      </c>
      <c r="L3473">
        <f>SUMIFS(US!B:B,US!$D:$D,YEAR(daily!$A3473),US!$E:$E,MONTH(daily!$A3473))</f>
        <v>13031</v>
      </c>
      <c r="M3473">
        <f>SUMIFS(US!C:C,US!$D:$D,YEAR(daily!$A3473),US!$E:$E,MONTH(daily!$A3473))</f>
        <v>18983</v>
      </c>
      <c r="N3473">
        <f>SUMIFS(COT!E:E,COT!$A:$A,YEAR(daily!$A3473),COT!$B:$B,WEEKNUM(daily!$A3473))</f>
        <v>1629694</v>
      </c>
      <c r="O3473">
        <f>SUMIFS(COT!F:F,COT!$A:$A,YEAR(daily!$A3473),COT!$B:$B,WEEKNUM(daily!$A3473))</f>
        <v>456968</v>
      </c>
      <c r="P3473">
        <f>SUMIFS(COT!G:G,COT!$A:$A,YEAR(daily!$A3473),COT!$B:$B,WEEKNUM(daily!$A3473))</f>
        <v>110268</v>
      </c>
      <c r="Q3473">
        <f>SUMIFS(COT!H:H,COT!$A:$A,YEAR(daily!$A3473),COT!$B:$B,WEEKNUM(daily!$A3473))</f>
        <v>521719</v>
      </c>
      <c r="R3473">
        <f>SUMIFS(COT!I:I,COT!$A:$A,YEAR(daily!$A3473),COT!$B:$B,WEEKNUM(daily!$A3473))</f>
        <v>572411</v>
      </c>
      <c r="S3473">
        <f>SUMIFS(COT!J:J,COT!$A:$A,YEAR(daily!$A3473),COT!$B:$B,WEEKNUM(daily!$A3473))</f>
        <v>922386</v>
      </c>
      <c r="T3473">
        <f>SUMIFS(COT!K:K,COT!$A:$A,YEAR(daily!$A3473),COT!$B:$B,WEEKNUM(daily!$A3473))</f>
        <v>78596</v>
      </c>
      <c r="U3473">
        <f>SUMIFS(COT!L:L,COT!$A:$A,YEAR(daily!$A3473),COT!$B:$B,WEEKNUM(daily!$A3473))</f>
        <v>75321</v>
      </c>
      <c r="V3473">
        <f>SUMIFS(COT!M:M,COT!$A:$A,YEAR(daily!$A3473),COT!$B:$B,WEEKNUM(daily!$A3473))</f>
        <v>109</v>
      </c>
      <c r="W3473">
        <f>SUMIFS(COT!N:N,COT!$A:$A,YEAR(daily!$A3473),COT!$B:$B,WEEKNUM(daily!$A3473))</f>
        <v>63</v>
      </c>
      <c r="X3473">
        <f>SUMIFS(COT!O:O,COT!$A:$A,YEAR(daily!$A3473),COT!$B:$B,WEEKNUM(daily!$A3473))</f>
        <v>133</v>
      </c>
      <c r="Y3473">
        <f>SUMIFS(COT!P:P,COT!$A:$A,YEAR(daily!$A3473),COT!$B:$B,WEEKNUM(daily!$A3473))</f>
        <v>85</v>
      </c>
      <c r="Z3473">
        <f>SUMIFS(COT!Q:Q,COT!$A:$A,YEAR(daily!$A3473),COT!$B:$B,WEEKNUM(daily!$A3473))</f>
        <v>96</v>
      </c>
      <c r="AA3473">
        <f>SUMIFS(Saudi!B:B,Saudi!$A:$A,YEAR(daily!$A3473))</f>
        <v>1156.3610000000001</v>
      </c>
      <c r="AB3473">
        <f>SUMIFS(Saudi!C:C,Saudi!$A:$A,YEAR(daily!$A3473))</f>
        <v>994.73400000000004</v>
      </c>
      <c r="AC3473">
        <f>SUMIFS(Saudi!F:F,Saudi!$A:$A,YEAR(daily!$A3473))</f>
        <v>4270920</v>
      </c>
      <c r="AD3473">
        <f>SUMIFS(Saudi!G:G,Saudi!$A:$A,YEAR(daily!$A3473))</f>
        <v>97.968799186701915</v>
      </c>
      <c r="AE3473">
        <f>SUMIFS(Saudi!H:H,Saudi!$A:$A,YEAR(daily!$A3473))</f>
        <v>418416903.82246894</v>
      </c>
      <c r="AF3473" s="5">
        <f t="shared" si="150"/>
        <v>12</v>
      </c>
      <c r="AG3473" s="5">
        <f t="shared" si="151"/>
        <v>2013</v>
      </c>
    </row>
    <row r="3474" spans="1:33">
      <c r="A3474" s="3">
        <v>41625</v>
      </c>
      <c r="B3474" s="1">
        <v>47721</v>
      </c>
      <c r="C3474" s="1">
        <v>159739</v>
      </c>
      <c r="D3474" s="1">
        <v>70821</v>
      </c>
      <c r="E3474" s="1">
        <v>97.22</v>
      </c>
      <c r="F3474" s="1">
        <v>97.36</v>
      </c>
      <c r="G3474" s="1">
        <v>96.92</v>
      </c>
      <c r="H3474" s="2">
        <v>55.8</v>
      </c>
      <c r="I3474" s="2">
        <v>29.8</v>
      </c>
      <c r="J3474" s="2">
        <v>91.8</v>
      </c>
      <c r="K3474" s="2">
        <v>92.9</v>
      </c>
      <c r="L3474">
        <f>SUMIFS(US!B:B,US!$D:$D,YEAR(daily!$A3474),US!$E:$E,MONTH(daily!$A3474))</f>
        <v>13031</v>
      </c>
      <c r="M3474">
        <f>SUMIFS(US!C:C,US!$D:$D,YEAR(daily!$A3474),US!$E:$E,MONTH(daily!$A3474))</f>
        <v>18983</v>
      </c>
      <c r="N3474">
        <f>SUMIFS(COT!E:E,COT!$A:$A,YEAR(daily!$A3474),COT!$B:$B,WEEKNUM(daily!$A3474))</f>
        <v>1629694</v>
      </c>
      <c r="O3474">
        <f>SUMIFS(COT!F:F,COT!$A:$A,YEAR(daily!$A3474),COT!$B:$B,WEEKNUM(daily!$A3474))</f>
        <v>456968</v>
      </c>
      <c r="P3474">
        <f>SUMIFS(COT!G:G,COT!$A:$A,YEAR(daily!$A3474),COT!$B:$B,WEEKNUM(daily!$A3474))</f>
        <v>110268</v>
      </c>
      <c r="Q3474">
        <f>SUMIFS(COT!H:H,COT!$A:$A,YEAR(daily!$A3474),COT!$B:$B,WEEKNUM(daily!$A3474))</f>
        <v>521719</v>
      </c>
      <c r="R3474">
        <f>SUMIFS(COT!I:I,COT!$A:$A,YEAR(daily!$A3474),COT!$B:$B,WEEKNUM(daily!$A3474))</f>
        <v>572411</v>
      </c>
      <c r="S3474">
        <f>SUMIFS(COT!J:J,COT!$A:$A,YEAR(daily!$A3474),COT!$B:$B,WEEKNUM(daily!$A3474))</f>
        <v>922386</v>
      </c>
      <c r="T3474">
        <f>SUMIFS(COT!K:K,COT!$A:$A,YEAR(daily!$A3474),COT!$B:$B,WEEKNUM(daily!$A3474))</f>
        <v>78596</v>
      </c>
      <c r="U3474">
        <f>SUMIFS(COT!L:L,COT!$A:$A,YEAR(daily!$A3474),COT!$B:$B,WEEKNUM(daily!$A3474))</f>
        <v>75321</v>
      </c>
      <c r="V3474">
        <f>SUMIFS(COT!M:M,COT!$A:$A,YEAR(daily!$A3474),COT!$B:$B,WEEKNUM(daily!$A3474))</f>
        <v>109</v>
      </c>
      <c r="W3474">
        <f>SUMIFS(COT!N:N,COT!$A:$A,YEAR(daily!$A3474),COT!$B:$B,WEEKNUM(daily!$A3474))</f>
        <v>63</v>
      </c>
      <c r="X3474">
        <f>SUMIFS(COT!O:O,COT!$A:$A,YEAR(daily!$A3474),COT!$B:$B,WEEKNUM(daily!$A3474))</f>
        <v>133</v>
      </c>
      <c r="Y3474">
        <f>SUMIFS(COT!P:P,COT!$A:$A,YEAR(daily!$A3474),COT!$B:$B,WEEKNUM(daily!$A3474))</f>
        <v>85</v>
      </c>
      <c r="Z3474">
        <f>SUMIFS(COT!Q:Q,COT!$A:$A,YEAR(daily!$A3474),COT!$B:$B,WEEKNUM(daily!$A3474))</f>
        <v>96</v>
      </c>
      <c r="AA3474">
        <f>SUMIFS(Saudi!B:B,Saudi!$A:$A,YEAR(daily!$A3474))</f>
        <v>1156.3610000000001</v>
      </c>
      <c r="AB3474">
        <f>SUMIFS(Saudi!C:C,Saudi!$A:$A,YEAR(daily!$A3474))</f>
        <v>994.73400000000004</v>
      </c>
      <c r="AC3474">
        <f>SUMIFS(Saudi!F:F,Saudi!$A:$A,YEAR(daily!$A3474))</f>
        <v>4270920</v>
      </c>
      <c r="AD3474">
        <f>SUMIFS(Saudi!G:G,Saudi!$A:$A,YEAR(daily!$A3474))</f>
        <v>97.968799186701915</v>
      </c>
      <c r="AE3474">
        <f>SUMIFS(Saudi!H:H,Saudi!$A:$A,YEAR(daily!$A3474))</f>
        <v>418416903.82246894</v>
      </c>
      <c r="AF3474" s="5">
        <f t="shared" si="150"/>
        <v>12</v>
      </c>
      <c r="AG3474" s="5">
        <f t="shared" si="151"/>
        <v>2013</v>
      </c>
    </row>
    <row r="3475" spans="1:33">
      <c r="A3475" s="3">
        <v>41626</v>
      </c>
      <c r="B3475" s="1">
        <v>16242</v>
      </c>
      <c r="C3475" s="1">
        <v>155328</v>
      </c>
      <c r="D3475" s="1">
        <v>72254</v>
      </c>
      <c r="E3475" s="1">
        <v>97.8</v>
      </c>
      <c r="F3475" s="1">
        <v>97.92</v>
      </c>
      <c r="G3475" s="1">
        <v>97.41</v>
      </c>
      <c r="H3475" s="2">
        <v>55.8</v>
      </c>
      <c r="I3475" s="2">
        <v>29.8</v>
      </c>
      <c r="J3475" s="2">
        <v>91.8</v>
      </c>
      <c r="K3475" s="2">
        <v>92.9</v>
      </c>
      <c r="L3475">
        <f>SUMIFS(US!B:B,US!$D:$D,YEAR(daily!$A3475),US!$E:$E,MONTH(daily!$A3475))</f>
        <v>13031</v>
      </c>
      <c r="M3475">
        <f>SUMIFS(US!C:C,US!$D:$D,YEAR(daily!$A3475),US!$E:$E,MONTH(daily!$A3475))</f>
        <v>18983</v>
      </c>
      <c r="N3475">
        <f>SUMIFS(COT!E:E,COT!$A:$A,YEAR(daily!$A3475),COT!$B:$B,WEEKNUM(daily!$A3475))</f>
        <v>1629694</v>
      </c>
      <c r="O3475">
        <f>SUMIFS(COT!F:F,COT!$A:$A,YEAR(daily!$A3475),COT!$B:$B,WEEKNUM(daily!$A3475))</f>
        <v>456968</v>
      </c>
      <c r="P3475">
        <f>SUMIFS(COT!G:G,COT!$A:$A,YEAR(daily!$A3475),COT!$B:$B,WEEKNUM(daily!$A3475))</f>
        <v>110268</v>
      </c>
      <c r="Q3475">
        <f>SUMIFS(COT!H:H,COT!$A:$A,YEAR(daily!$A3475),COT!$B:$B,WEEKNUM(daily!$A3475))</f>
        <v>521719</v>
      </c>
      <c r="R3475">
        <f>SUMIFS(COT!I:I,COT!$A:$A,YEAR(daily!$A3475),COT!$B:$B,WEEKNUM(daily!$A3475))</f>
        <v>572411</v>
      </c>
      <c r="S3475">
        <f>SUMIFS(COT!J:J,COT!$A:$A,YEAR(daily!$A3475),COT!$B:$B,WEEKNUM(daily!$A3475))</f>
        <v>922386</v>
      </c>
      <c r="T3475">
        <f>SUMIFS(COT!K:K,COT!$A:$A,YEAR(daily!$A3475),COT!$B:$B,WEEKNUM(daily!$A3475))</f>
        <v>78596</v>
      </c>
      <c r="U3475">
        <f>SUMIFS(COT!L:L,COT!$A:$A,YEAR(daily!$A3475),COT!$B:$B,WEEKNUM(daily!$A3475))</f>
        <v>75321</v>
      </c>
      <c r="V3475">
        <f>SUMIFS(COT!M:M,COT!$A:$A,YEAR(daily!$A3475),COT!$B:$B,WEEKNUM(daily!$A3475))</f>
        <v>109</v>
      </c>
      <c r="W3475">
        <f>SUMIFS(COT!N:N,COT!$A:$A,YEAR(daily!$A3475),COT!$B:$B,WEEKNUM(daily!$A3475))</f>
        <v>63</v>
      </c>
      <c r="X3475">
        <f>SUMIFS(COT!O:O,COT!$A:$A,YEAR(daily!$A3475),COT!$B:$B,WEEKNUM(daily!$A3475))</f>
        <v>133</v>
      </c>
      <c r="Y3475">
        <f>SUMIFS(COT!P:P,COT!$A:$A,YEAR(daily!$A3475),COT!$B:$B,WEEKNUM(daily!$A3475))</f>
        <v>85</v>
      </c>
      <c r="Z3475">
        <f>SUMIFS(COT!Q:Q,COT!$A:$A,YEAR(daily!$A3475),COT!$B:$B,WEEKNUM(daily!$A3475))</f>
        <v>96</v>
      </c>
      <c r="AA3475">
        <f>SUMIFS(Saudi!B:B,Saudi!$A:$A,YEAR(daily!$A3475))</f>
        <v>1156.3610000000001</v>
      </c>
      <c r="AB3475">
        <f>SUMIFS(Saudi!C:C,Saudi!$A:$A,YEAR(daily!$A3475))</f>
        <v>994.73400000000004</v>
      </c>
      <c r="AC3475">
        <f>SUMIFS(Saudi!F:F,Saudi!$A:$A,YEAR(daily!$A3475))</f>
        <v>4270920</v>
      </c>
      <c r="AD3475">
        <f>SUMIFS(Saudi!G:G,Saudi!$A:$A,YEAR(daily!$A3475))</f>
        <v>97.968799186701915</v>
      </c>
      <c r="AE3475">
        <f>SUMIFS(Saudi!H:H,Saudi!$A:$A,YEAR(daily!$A3475))</f>
        <v>418416903.82246894</v>
      </c>
      <c r="AF3475" s="5">
        <f t="shared" si="150"/>
        <v>12</v>
      </c>
      <c r="AG3475" s="5">
        <f t="shared" si="151"/>
        <v>2013</v>
      </c>
    </row>
    <row r="3476" spans="1:33">
      <c r="A3476" s="3">
        <v>41627</v>
      </c>
      <c r="B3476" s="1">
        <v>229</v>
      </c>
      <c r="C3476" s="1">
        <v>155207</v>
      </c>
      <c r="D3476" s="1">
        <v>71084</v>
      </c>
      <c r="E3476" s="1">
        <v>98.77</v>
      </c>
      <c r="F3476" s="1">
        <v>98.94</v>
      </c>
      <c r="G3476" s="1">
        <v>98.4</v>
      </c>
      <c r="H3476" s="2">
        <v>55.8</v>
      </c>
      <c r="I3476" s="2">
        <v>29.8</v>
      </c>
      <c r="J3476" s="2">
        <v>91.8</v>
      </c>
      <c r="K3476" s="2">
        <v>92.9</v>
      </c>
      <c r="L3476">
        <f>SUMIFS(US!B:B,US!$D:$D,YEAR(daily!$A3476),US!$E:$E,MONTH(daily!$A3476))</f>
        <v>13031</v>
      </c>
      <c r="M3476">
        <f>SUMIFS(US!C:C,US!$D:$D,YEAR(daily!$A3476),US!$E:$E,MONTH(daily!$A3476))</f>
        <v>18983</v>
      </c>
      <c r="N3476">
        <f>SUMIFS(COT!E:E,COT!$A:$A,YEAR(daily!$A3476),COT!$B:$B,WEEKNUM(daily!$A3476))</f>
        <v>1629694</v>
      </c>
      <c r="O3476">
        <f>SUMIFS(COT!F:F,COT!$A:$A,YEAR(daily!$A3476),COT!$B:$B,WEEKNUM(daily!$A3476))</f>
        <v>456968</v>
      </c>
      <c r="P3476">
        <f>SUMIFS(COT!G:G,COT!$A:$A,YEAR(daily!$A3476),COT!$B:$B,WEEKNUM(daily!$A3476))</f>
        <v>110268</v>
      </c>
      <c r="Q3476">
        <f>SUMIFS(COT!H:H,COT!$A:$A,YEAR(daily!$A3476),COT!$B:$B,WEEKNUM(daily!$A3476))</f>
        <v>521719</v>
      </c>
      <c r="R3476">
        <f>SUMIFS(COT!I:I,COT!$A:$A,YEAR(daily!$A3476),COT!$B:$B,WEEKNUM(daily!$A3476))</f>
        <v>572411</v>
      </c>
      <c r="S3476">
        <f>SUMIFS(COT!J:J,COT!$A:$A,YEAR(daily!$A3476),COT!$B:$B,WEEKNUM(daily!$A3476))</f>
        <v>922386</v>
      </c>
      <c r="T3476">
        <f>SUMIFS(COT!K:K,COT!$A:$A,YEAR(daily!$A3476),COT!$B:$B,WEEKNUM(daily!$A3476))</f>
        <v>78596</v>
      </c>
      <c r="U3476">
        <f>SUMIFS(COT!L:L,COT!$A:$A,YEAR(daily!$A3476),COT!$B:$B,WEEKNUM(daily!$A3476))</f>
        <v>75321</v>
      </c>
      <c r="V3476">
        <f>SUMIFS(COT!M:M,COT!$A:$A,YEAR(daily!$A3476),COT!$B:$B,WEEKNUM(daily!$A3476))</f>
        <v>109</v>
      </c>
      <c r="W3476">
        <f>SUMIFS(COT!N:N,COT!$A:$A,YEAR(daily!$A3476),COT!$B:$B,WEEKNUM(daily!$A3476))</f>
        <v>63</v>
      </c>
      <c r="X3476">
        <f>SUMIFS(COT!O:O,COT!$A:$A,YEAR(daily!$A3476),COT!$B:$B,WEEKNUM(daily!$A3476))</f>
        <v>133</v>
      </c>
      <c r="Y3476">
        <f>SUMIFS(COT!P:P,COT!$A:$A,YEAR(daily!$A3476),COT!$B:$B,WEEKNUM(daily!$A3476))</f>
        <v>85</v>
      </c>
      <c r="Z3476">
        <f>SUMIFS(COT!Q:Q,COT!$A:$A,YEAR(daily!$A3476),COT!$B:$B,WEEKNUM(daily!$A3476))</f>
        <v>96</v>
      </c>
      <c r="AA3476">
        <f>SUMIFS(Saudi!B:B,Saudi!$A:$A,YEAR(daily!$A3476))</f>
        <v>1156.3610000000001</v>
      </c>
      <c r="AB3476">
        <f>SUMIFS(Saudi!C:C,Saudi!$A:$A,YEAR(daily!$A3476))</f>
        <v>994.73400000000004</v>
      </c>
      <c r="AC3476">
        <f>SUMIFS(Saudi!F:F,Saudi!$A:$A,YEAR(daily!$A3476))</f>
        <v>4270920</v>
      </c>
      <c r="AD3476">
        <f>SUMIFS(Saudi!G:G,Saudi!$A:$A,YEAR(daily!$A3476))</f>
        <v>97.968799186701915</v>
      </c>
      <c r="AE3476">
        <f>SUMIFS(Saudi!H:H,Saudi!$A:$A,YEAR(daily!$A3476))</f>
        <v>418416903.82246894</v>
      </c>
      <c r="AF3476" s="5">
        <f t="shared" si="150"/>
        <v>12</v>
      </c>
      <c r="AG3476" s="5">
        <f t="shared" si="151"/>
        <v>2013</v>
      </c>
    </row>
    <row r="3477" spans="1:33">
      <c r="A3477" s="3">
        <v>41628</v>
      </c>
      <c r="B3477" s="1">
        <v>290638</v>
      </c>
      <c r="C3477" s="1">
        <v>71911</v>
      </c>
      <c r="D3477" s="1">
        <v>52797</v>
      </c>
      <c r="E3477" s="1">
        <v>99.32</v>
      </c>
      <c r="F3477" s="1">
        <v>98.73</v>
      </c>
      <c r="G3477" s="1">
        <v>97.91</v>
      </c>
      <c r="H3477" s="2">
        <v>55.8</v>
      </c>
      <c r="I3477" s="2">
        <v>29.8</v>
      </c>
      <c r="J3477" s="2">
        <v>91.8</v>
      </c>
      <c r="K3477" s="2">
        <v>92.9</v>
      </c>
      <c r="L3477">
        <f>SUMIFS(US!B:B,US!$D:$D,YEAR(daily!$A3477),US!$E:$E,MONTH(daily!$A3477))</f>
        <v>13031</v>
      </c>
      <c r="M3477">
        <f>SUMIFS(US!C:C,US!$D:$D,YEAR(daily!$A3477),US!$E:$E,MONTH(daily!$A3477))</f>
        <v>18983</v>
      </c>
      <c r="N3477">
        <f>SUMIFS(COT!E:E,COT!$A:$A,YEAR(daily!$A3477),COT!$B:$B,WEEKNUM(daily!$A3477))</f>
        <v>1629694</v>
      </c>
      <c r="O3477">
        <f>SUMIFS(COT!F:F,COT!$A:$A,YEAR(daily!$A3477),COT!$B:$B,WEEKNUM(daily!$A3477))</f>
        <v>456968</v>
      </c>
      <c r="P3477">
        <f>SUMIFS(COT!G:G,COT!$A:$A,YEAR(daily!$A3477),COT!$B:$B,WEEKNUM(daily!$A3477))</f>
        <v>110268</v>
      </c>
      <c r="Q3477">
        <f>SUMIFS(COT!H:H,COT!$A:$A,YEAR(daily!$A3477),COT!$B:$B,WEEKNUM(daily!$A3477))</f>
        <v>521719</v>
      </c>
      <c r="R3477">
        <f>SUMIFS(COT!I:I,COT!$A:$A,YEAR(daily!$A3477),COT!$B:$B,WEEKNUM(daily!$A3477))</f>
        <v>572411</v>
      </c>
      <c r="S3477">
        <f>SUMIFS(COT!J:J,COT!$A:$A,YEAR(daily!$A3477),COT!$B:$B,WEEKNUM(daily!$A3477))</f>
        <v>922386</v>
      </c>
      <c r="T3477">
        <f>SUMIFS(COT!K:K,COT!$A:$A,YEAR(daily!$A3477),COT!$B:$B,WEEKNUM(daily!$A3477))</f>
        <v>78596</v>
      </c>
      <c r="U3477">
        <f>SUMIFS(COT!L:L,COT!$A:$A,YEAR(daily!$A3477),COT!$B:$B,WEEKNUM(daily!$A3477))</f>
        <v>75321</v>
      </c>
      <c r="V3477">
        <f>SUMIFS(COT!M:M,COT!$A:$A,YEAR(daily!$A3477),COT!$B:$B,WEEKNUM(daily!$A3477))</f>
        <v>109</v>
      </c>
      <c r="W3477">
        <f>SUMIFS(COT!N:N,COT!$A:$A,YEAR(daily!$A3477),COT!$B:$B,WEEKNUM(daily!$A3477))</f>
        <v>63</v>
      </c>
      <c r="X3477">
        <f>SUMIFS(COT!O:O,COT!$A:$A,YEAR(daily!$A3477),COT!$B:$B,WEEKNUM(daily!$A3477))</f>
        <v>133</v>
      </c>
      <c r="Y3477">
        <f>SUMIFS(COT!P:P,COT!$A:$A,YEAR(daily!$A3477),COT!$B:$B,WEEKNUM(daily!$A3477))</f>
        <v>85</v>
      </c>
      <c r="Z3477">
        <f>SUMIFS(COT!Q:Q,COT!$A:$A,YEAR(daily!$A3477),COT!$B:$B,WEEKNUM(daily!$A3477))</f>
        <v>96</v>
      </c>
      <c r="AA3477">
        <f>SUMIFS(Saudi!B:B,Saudi!$A:$A,YEAR(daily!$A3477))</f>
        <v>1156.3610000000001</v>
      </c>
      <c r="AB3477">
        <f>SUMIFS(Saudi!C:C,Saudi!$A:$A,YEAR(daily!$A3477))</f>
        <v>994.73400000000004</v>
      </c>
      <c r="AC3477">
        <f>SUMIFS(Saudi!F:F,Saudi!$A:$A,YEAR(daily!$A3477))</f>
        <v>4270920</v>
      </c>
      <c r="AD3477">
        <f>SUMIFS(Saudi!G:G,Saudi!$A:$A,YEAR(daily!$A3477))</f>
        <v>97.968799186701915</v>
      </c>
      <c r="AE3477">
        <f>SUMIFS(Saudi!H:H,Saudi!$A:$A,YEAR(daily!$A3477))</f>
        <v>418416903.82246894</v>
      </c>
      <c r="AF3477" s="5">
        <f t="shared" si="150"/>
        <v>12</v>
      </c>
      <c r="AG3477" s="5">
        <f t="shared" si="151"/>
        <v>2013</v>
      </c>
    </row>
    <row r="3478" spans="1:33">
      <c r="A3478" s="3">
        <v>41631</v>
      </c>
      <c r="B3478" s="1">
        <v>284276</v>
      </c>
      <c r="C3478" s="1">
        <v>73062</v>
      </c>
      <c r="D3478" s="1">
        <v>54407</v>
      </c>
      <c r="E3478" s="1">
        <v>98.91</v>
      </c>
      <c r="F3478" s="1">
        <v>98.43</v>
      </c>
      <c r="G3478" s="1">
        <v>97.71</v>
      </c>
      <c r="H3478" s="2">
        <v>55.8</v>
      </c>
      <c r="I3478" s="2">
        <v>29.8</v>
      </c>
      <c r="J3478" s="2">
        <v>91.8</v>
      </c>
      <c r="K3478" s="2">
        <v>92.9</v>
      </c>
      <c r="L3478">
        <f>SUMIFS(US!B:B,US!$D:$D,YEAR(daily!$A3478),US!$E:$E,MONTH(daily!$A3478))</f>
        <v>13031</v>
      </c>
      <c r="M3478">
        <f>SUMIFS(US!C:C,US!$D:$D,YEAR(daily!$A3478),US!$E:$E,MONTH(daily!$A3478))</f>
        <v>18983</v>
      </c>
      <c r="N3478">
        <f>SUMIFS(COT!E:E,COT!$A:$A,YEAR(daily!$A3478),COT!$B:$B,WEEKNUM(daily!$A3478))</f>
        <v>1598935</v>
      </c>
      <c r="O3478">
        <f>SUMIFS(COT!F:F,COT!$A:$A,YEAR(daily!$A3478),COT!$B:$B,WEEKNUM(daily!$A3478))</f>
        <v>458206</v>
      </c>
      <c r="P3478">
        <f>SUMIFS(COT!G:G,COT!$A:$A,YEAR(daily!$A3478),COT!$B:$B,WEEKNUM(daily!$A3478))</f>
        <v>105441</v>
      </c>
      <c r="Q3478">
        <f>SUMIFS(COT!H:H,COT!$A:$A,YEAR(daily!$A3478),COT!$B:$B,WEEKNUM(daily!$A3478))</f>
        <v>497046</v>
      </c>
      <c r="R3478">
        <f>SUMIFS(COT!I:I,COT!$A:$A,YEAR(daily!$A3478),COT!$B:$B,WEEKNUM(daily!$A3478))</f>
        <v>560983</v>
      </c>
      <c r="S3478">
        <f>SUMIFS(COT!J:J,COT!$A:$A,YEAR(daily!$A3478),COT!$B:$B,WEEKNUM(daily!$A3478))</f>
        <v>925531</v>
      </c>
      <c r="T3478">
        <f>SUMIFS(COT!K:K,COT!$A:$A,YEAR(daily!$A3478),COT!$B:$B,WEEKNUM(daily!$A3478))</f>
        <v>82700</v>
      </c>
      <c r="U3478">
        <f>SUMIFS(COT!L:L,COT!$A:$A,YEAR(daily!$A3478),COT!$B:$B,WEEKNUM(daily!$A3478))</f>
        <v>70917</v>
      </c>
      <c r="V3478">
        <f>SUMIFS(COT!M:M,COT!$A:$A,YEAR(daily!$A3478),COT!$B:$B,WEEKNUM(daily!$A3478))</f>
        <v>109</v>
      </c>
      <c r="W3478">
        <f>SUMIFS(COT!N:N,COT!$A:$A,YEAR(daily!$A3478),COT!$B:$B,WEEKNUM(daily!$A3478))</f>
        <v>62</v>
      </c>
      <c r="X3478">
        <f>SUMIFS(COT!O:O,COT!$A:$A,YEAR(daily!$A3478),COT!$B:$B,WEEKNUM(daily!$A3478))</f>
        <v>125</v>
      </c>
      <c r="Y3478">
        <f>SUMIFS(COT!P:P,COT!$A:$A,YEAR(daily!$A3478),COT!$B:$B,WEEKNUM(daily!$A3478))</f>
        <v>77</v>
      </c>
      <c r="Z3478">
        <f>SUMIFS(COT!Q:Q,COT!$A:$A,YEAR(daily!$A3478),COT!$B:$B,WEEKNUM(daily!$A3478))</f>
        <v>97</v>
      </c>
      <c r="AA3478">
        <f>SUMIFS(Saudi!B:B,Saudi!$A:$A,YEAR(daily!$A3478))</f>
        <v>1156.3610000000001</v>
      </c>
      <c r="AB3478">
        <f>SUMIFS(Saudi!C:C,Saudi!$A:$A,YEAR(daily!$A3478))</f>
        <v>994.73400000000004</v>
      </c>
      <c r="AC3478">
        <f>SUMIFS(Saudi!F:F,Saudi!$A:$A,YEAR(daily!$A3478))</f>
        <v>4270920</v>
      </c>
      <c r="AD3478">
        <f>SUMIFS(Saudi!G:G,Saudi!$A:$A,YEAR(daily!$A3478))</f>
        <v>97.968799186701915</v>
      </c>
      <c r="AE3478">
        <f>SUMIFS(Saudi!H:H,Saudi!$A:$A,YEAR(daily!$A3478))</f>
        <v>418416903.82246894</v>
      </c>
      <c r="AF3478" s="5">
        <f t="shared" si="150"/>
        <v>12</v>
      </c>
      <c r="AG3478" s="5">
        <f t="shared" si="151"/>
        <v>2013</v>
      </c>
    </row>
    <row r="3479" spans="1:33">
      <c r="A3479" s="3">
        <v>41632</v>
      </c>
      <c r="B3479" s="1">
        <v>283663</v>
      </c>
      <c r="C3479" s="1">
        <v>74427</v>
      </c>
      <c r="D3479" s="1">
        <v>55507</v>
      </c>
      <c r="E3479" s="1">
        <v>99.22</v>
      </c>
      <c r="F3479" s="1">
        <v>98.98</v>
      </c>
      <c r="G3479" s="1">
        <v>98.31</v>
      </c>
      <c r="H3479" s="2">
        <v>55.8</v>
      </c>
      <c r="I3479" s="2">
        <v>29.8</v>
      </c>
      <c r="J3479" s="2">
        <v>91.8</v>
      </c>
      <c r="K3479" s="2">
        <v>92.9</v>
      </c>
      <c r="L3479">
        <f>SUMIFS(US!B:B,US!$D:$D,YEAR(daily!$A3479),US!$E:$E,MONTH(daily!$A3479))</f>
        <v>13031</v>
      </c>
      <c r="M3479">
        <f>SUMIFS(US!C:C,US!$D:$D,YEAR(daily!$A3479),US!$E:$E,MONTH(daily!$A3479))</f>
        <v>18983</v>
      </c>
      <c r="N3479">
        <f>SUMIFS(COT!E:E,COT!$A:$A,YEAR(daily!$A3479),COT!$B:$B,WEEKNUM(daily!$A3479))</f>
        <v>1598935</v>
      </c>
      <c r="O3479">
        <f>SUMIFS(COT!F:F,COT!$A:$A,YEAR(daily!$A3479),COT!$B:$B,WEEKNUM(daily!$A3479))</f>
        <v>458206</v>
      </c>
      <c r="P3479">
        <f>SUMIFS(COT!G:G,COT!$A:$A,YEAR(daily!$A3479),COT!$B:$B,WEEKNUM(daily!$A3479))</f>
        <v>105441</v>
      </c>
      <c r="Q3479">
        <f>SUMIFS(COT!H:H,COT!$A:$A,YEAR(daily!$A3479),COT!$B:$B,WEEKNUM(daily!$A3479))</f>
        <v>497046</v>
      </c>
      <c r="R3479">
        <f>SUMIFS(COT!I:I,COT!$A:$A,YEAR(daily!$A3479),COT!$B:$B,WEEKNUM(daily!$A3479))</f>
        <v>560983</v>
      </c>
      <c r="S3479">
        <f>SUMIFS(COT!J:J,COT!$A:$A,YEAR(daily!$A3479),COT!$B:$B,WEEKNUM(daily!$A3479))</f>
        <v>925531</v>
      </c>
      <c r="T3479">
        <f>SUMIFS(COT!K:K,COT!$A:$A,YEAR(daily!$A3479),COT!$B:$B,WEEKNUM(daily!$A3479))</f>
        <v>82700</v>
      </c>
      <c r="U3479">
        <f>SUMIFS(COT!L:L,COT!$A:$A,YEAR(daily!$A3479),COT!$B:$B,WEEKNUM(daily!$A3479))</f>
        <v>70917</v>
      </c>
      <c r="V3479">
        <f>SUMIFS(COT!M:M,COT!$A:$A,YEAR(daily!$A3479),COT!$B:$B,WEEKNUM(daily!$A3479))</f>
        <v>109</v>
      </c>
      <c r="W3479">
        <f>SUMIFS(COT!N:N,COT!$A:$A,YEAR(daily!$A3479),COT!$B:$B,WEEKNUM(daily!$A3479))</f>
        <v>62</v>
      </c>
      <c r="X3479">
        <f>SUMIFS(COT!O:O,COT!$A:$A,YEAR(daily!$A3479),COT!$B:$B,WEEKNUM(daily!$A3479))</f>
        <v>125</v>
      </c>
      <c r="Y3479">
        <f>SUMIFS(COT!P:P,COT!$A:$A,YEAR(daily!$A3479),COT!$B:$B,WEEKNUM(daily!$A3479))</f>
        <v>77</v>
      </c>
      <c r="Z3479">
        <f>SUMIFS(COT!Q:Q,COT!$A:$A,YEAR(daily!$A3479),COT!$B:$B,WEEKNUM(daily!$A3479))</f>
        <v>97</v>
      </c>
      <c r="AA3479">
        <f>SUMIFS(Saudi!B:B,Saudi!$A:$A,YEAR(daily!$A3479))</f>
        <v>1156.3610000000001</v>
      </c>
      <c r="AB3479">
        <f>SUMIFS(Saudi!C:C,Saudi!$A:$A,YEAR(daily!$A3479))</f>
        <v>994.73400000000004</v>
      </c>
      <c r="AC3479">
        <f>SUMIFS(Saudi!F:F,Saudi!$A:$A,YEAR(daily!$A3479))</f>
        <v>4270920</v>
      </c>
      <c r="AD3479">
        <f>SUMIFS(Saudi!G:G,Saudi!$A:$A,YEAR(daily!$A3479))</f>
        <v>97.968799186701915</v>
      </c>
      <c r="AE3479">
        <f>SUMIFS(Saudi!H:H,Saudi!$A:$A,YEAR(daily!$A3479))</f>
        <v>418416903.82246894</v>
      </c>
      <c r="AF3479" s="5">
        <f t="shared" si="150"/>
        <v>12</v>
      </c>
      <c r="AG3479" s="5">
        <f t="shared" si="151"/>
        <v>2013</v>
      </c>
    </row>
    <row r="3480" spans="1:33">
      <c r="A3480" s="3">
        <v>41634</v>
      </c>
      <c r="B3480" s="1">
        <v>283660</v>
      </c>
      <c r="C3480" s="1">
        <v>76223</v>
      </c>
      <c r="D3480" s="1">
        <v>56177</v>
      </c>
      <c r="E3480" s="1">
        <v>99.55</v>
      </c>
      <c r="F3480" s="1">
        <v>99.21</v>
      </c>
      <c r="G3480" s="1">
        <v>98.49</v>
      </c>
      <c r="H3480" s="2">
        <v>55.8</v>
      </c>
      <c r="I3480" s="2">
        <v>29.8</v>
      </c>
      <c r="J3480" s="2">
        <v>91.8</v>
      </c>
      <c r="K3480" s="2">
        <v>92.9</v>
      </c>
      <c r="L3480">
        <f>SUMIFS(US!B:B,US!$D:$D,YEAR(daily!$A3480),US!$E:$E,MONTH(daily!$A3480))</f>
        <v>13031</v>
      </c>
      <c r="M3480">
        <f>SUMIFS(US!C:C,US!$D:$D,YEAR(daily!$A3480),US!$E:$E,MONTH(daily!$A3480))</f>
        <v>18983</v>
      </c>
      <c r="N3480">
        <f>SUMIFS(COT!E:E,COT!$A:$A,YEAR(daily!$A3480),COT!$B:$B,WEEKNUM(daily!$A3480))</f>
        <v>1598935</v>
      </c>
      <c r="O3480">
        <f>SUMIFS(COT!F:F,COT!$A:$A,YEAR(daily!$A3480),COT!$B:$B,WEEKNUM(daily!$A3480))</f>
        <v>458206</v>
      </c>
      <c r="P3480">
        <f>SUMIFS(COT!G:G,COT!$A:$A,YEAR(daily!$A3480),COT!$B:$B,WEEKNUM(daily!$A3480))</f>
        <v>105441</v>
      </c>
      <c r="Q3480">
        <f>SUMIFS(COT!H:H,COT!$A:$A,YEAR(daily!$A3480),COT!$B:$B,WEEKNUM(daily!$A3480))</f>
        <v>497046</v>
      </c>
      <c r="R3480">
        <f>SUMIFS(COT!I:I,COT!$A:$A,YEAR(daily!$A3480),COT!$B:$B,WEEKNUM(daily!$A3480))</f>
        <v>560983</v>
      </c>
      <c r="S3480">
        <f>SUMIFS(COT!J:J,COT!$A:$A,YEAR(daily!$A3480),COT!$B:$B,WEEKNUM(daily!$A3480))</f>
        <v>925531</v>
      </c>
      <c r="T3480">
        <f>SUMIFS(COT!K:K,COT!$A:$A,YEAR(daily!$A3480),COT!$B:$B,WEEKNUM(daily!$A3480))</f>
        <v>82700</v>
      </c>
      <c r="U3480">
        <f>SUMIFS(COT!L:L,COT!$A:$A,YEAR(daily!$A3480),COT!$B:$B,WEEKNUM(daily!$A3480))</f>
        <v>70917</v>
      </c>
      <c r="V3480">
        <f>SUMIFS(COT!M:M,COT!$A:$A,YEAR(daily!$A3480),COT!$B:$B,WEEKNUM(daily!$A3480))</f>
        <v>109</v>
      </c>
      <c r="W3480">
        <f>SUMIFS(COT!N:N,COT!$A:$A,YEAR(daily!$A3480),COT!$B:$B,WEEKNUM(daily!$A3480))</f>
        <v>62</v>
      </c>
      <c r="X3480">
        <f>SUMIFS(COT!O:O,COT!$A:$A,YEAR(daily!$A3480),COT!$B:$B,WEEKNUM(daily!$A3480))</f>
        <v>125</v>
      </c>
      <c r="Y3480">
        <f>SUMIFS(COT!P:P,COT!$A:$A,YEAR(daily!$A3480),COT!$B:$B,WEEKNUM(daily!$A3480))</f>
        <v>77</v>
      </c>
      <c r="Z3480">
        <f>SUMIFS(COT!Q:Q,COT!$A:$A,YEAR(daily!$A3480),COT!$B:$B,WEEKNUM(daily!$A3480))</f>
        <v>97</v>
      </c>
      <c r="AA3480">
        <f>SUMIFS(Saudi!B:B,Saudi!$A:$A,YEAR(daily!$A3480))</f>
        <v>1156.3610000000001</v>
      </c>
      <c r="AB3480">
        <f>SUMIFS(Saudi!C:C,Saudi!$A:$A,YEAR(daily!$A3480))</f>
        <v>994.73400000000004</v>
      </c>
      <c r="AC3480">
        <f>SUMIFS(Saudi!F:F,Saudi!$A:$A,YEAR(daily!$A3480))</f>
        <v>4270920</v>
      </c>
      <c r="AD3480">
        <f>SUMIFS(Saudi!G:G,Saudi!$A:$A,YEAR(daily!$A3480))</f>
        <v>97.968799186701915</v>
      </c>
      <c r="AE3480">
        <f>SUMIFS(Saudi!H:H,Saudi!$A:$A,YEAR(daily!$A3480))</f>
        <v>418416903.82246894</v>
      </c>
      <c r="AF3480" s="5">
        <f t="shared" si="150"/>
        <v>12</v>
      </c>
      <c r="AG3480" s="5">
        <f t="shared" si="151"/>
        <v>2013</v>
      </c>
    </row>
    <row r="3481" spans="1:33">
      <c r="A3481" s="3">
        <v>41635</v>
      </c>
      <c r="B3481" s="1">
        <v>277528</v>
      </c>
      <c r="C3481" s="1">
        <v>75750</v>
      </c>
      <c r="D3481" s="1">
        <v>58273</v>
      </c>
      <c r="E3481" s="1">
        <v>100.32</v>
      </c>
      <c r="F3481" s="1">
        <v>99.97</v>
      </c>
      <c r="G3481" s="1">
        <v>99.18</v>
      </c>
      <c r="H3481" s="2">
        <v>55.8</v>
      </c>
      <c r="I3481" s="2">
        <v>29.8</v>
      </c>
      <c r="J3481" s="2">
        <v>91.8</v>
      </c>
      <c r="K3481" s="2">
        <v>92.9</v>
      </c>
      <c r="L3481">
        <f>SUMIFS(US!B:B,US!$D:$D,YEAR(daily!$A3481),US!$E:$E,MONTH(daily!$A3481))</f>
        <v>13031</v>
      </c>
      <c r="M3481">
        <f>SUMIFS(US!C:C,US!$D:$D,YEAR(daily!$A3481),US!$E:$E,MONTH(daily!$A3481))</f>
        <v>18983</v>
      </c>
      <c r="N3481">
        <f>SUMIFS(COT!E:E,COT!$A:$A,YEAR(daily!$A3481),COT!$B:$B,WEEKNUM(daily!$A3481))</f>
        <v>1598935</v>
      </c>
      <c r="O3481">
        <f>SUMIFS(COT!F:F,COT!$A:$A,YEAR(daily!$A3481),COT!$B:$B,WEEKNUM(daily!$A3481))</f>
        <v>458206</v>
      </c>
      <c r="P3481">
        <f>SUMIFS(COT!G:G,COT!$A:$A,YEAR(daily!$A3481),COT!$B:$B,WEEKNUM(daily!$A3481))</f>
        <v>105441</v>
      </c>
      <c r="Q3481">
        <f>SUMIFS(COT!H:H,COT!$A:$A,YEAR(daily!$A3481),COT!$B:$B,WEEKNUM(daily!$A3481))</f>
        <v>497046</v>
      </c>
      <c r="R3481">
        <f>SUMIFS(COT!I:I,COT!$A:$A,YEAR(daily!$A3481),COT!$B:$B,WEEKNUM(daily!$A3481))</f>
        <v>560983</v>
      </c>
      <c r="S3481">
        <f>SUMIFS(COT!J:J,COT!$A:$A,YEAR(daily!$A3481),COT!$B:$B,WEEKNUM(daily!$A3481))</f>
        <v>925531</v>
      </c>
      <c r="T3481">
        <f>SUMIFS(COT!K:K,COT!$A:$A,YEAR(daily!$A3481),COT!$B:$B,WEEKNUM(daily!$A3481))</f>
        <v>82700</v>
      </c>
      <c r="U3481">
        <f>SUMIFS(COT!L:L,COT!$A:$A,YEAR(daily!$A3481),COT!$B:$B,WEEKNUM(daily!$A3481))</f>
        <v>70917</v>
      </c>
      <c r="V3481">
        <f>SUMIFS(COT!M:M,COT!$A:$A,YEAR(daily!$A3481),COT!$B:$B,WEEKNUM(daily!$A3481))</f>
        <v>109</v>
      </c>
      <c r="W3481">
        <f>SUMIFS(COT!N:N,COT!$A:$A,YEAR(daily!$A3481),COT!$B:$B,WEEKNUM(daily!$A3481))</f>
        <v>62</v>
      </c>
      <c r="X3481">
        <f>SUMIFS(COT!O:O,COT!$A:$A,YEAR(daily!$A3481),COT!$B:$B,WEEKNUM(daily!$A3481))</f>
        <v>125</v>
      </c>
      <c r="Y3481">
        <f>SUMIFS(COT!P:P,COT!$A:$A,YEAR(daily!$A3481),COT!$B:$B,WEEKNUM(daily!$A3481))</f>
        <v>77</v>
      </c>
      <c r="Z3481">
        <f>SUMIFS(COT!Q:Q,COT!$A:$A,YEAR(daily!$A3481),COT!$B:$B,WEEKNUM(daily!$A3481))</f>
        <v>97</v>
      </c>
      <c r="AA3481">
        <f>SUMIFS(Saudi!B:B,Saudi!$A:$A,YEAR(daily!$A3481))</f>
        <v>1156.3610000000001</v>
      </c>
      <c r="AB3481">
        <f>SUMIFS(Saudi!C:C,Saudi!$A:$A,YEAR(daily!$A3481))</f>
        <v>994.73400000000004</v>
      </c>
      <c r="AC3481">
        <f>SUMIFS(Saudi!F:F,Saudi!$A:$A,YEAR(daily!$A3481))</f>
        <v>4270920</v>
      </c>
      <c r="AD3481">
        <f>SUMIFS(Saudi!G:G,Saudi!$A:$A,YEAR(daily!$A3481))</f>
        <v>97.968799186701915</v>
      </c>
      <c r="AE3481">
        <f>SUMIFS(Saudi!H:H,Saudi!$A:$A,YEAR(daily!$A3481))</f>
        <v>418416903.82246894</v>
      </c>
      <c r="AF3481" s="5">
        <f t="shared" si="150"/>
        <v>12</v>
      </c>
      <c r="AG3481" s="5">
        <f t="shared" si="151"/>
        <v>2013</v>
      </c>
    </row>
    <row r="3482" spans="1:33">
      <c r="A3482" s="3">
        <v>41638</v>
      </c>
      <c r="B3482" s="1">
        <v>267603</v>
      </c>
      <c r="C3482" s="1">
        <v>79094</v>
      </c>
      <c r="D3482" s="1">
        <v>59684</v>
      </c>
      <c r="E3482" s="1">
        <v>99.29</v>
      </c>
      <c r="F3482" s="1">
        <v>99.24</v>
      </c>
      <c r="G3482" s="1">
        <v>98.66</v>
      </c>
      <c r="H3482" s="2">
        <v>55.8</v>
      </c>
      <c r="I3482" s="2">
        <v>29.8</v>
      </c>
      <c r="J3482" s="2">
        <v>91.8</v>
      </c>
      <c r="K3482" s="2">
        <v>92.9</v>
      </c>
      <c r="L3482">
        <f>SUMIFS(US!B:B,US!$D:$D,YEAR(daily!$A3482),US!$E:$E,MONTH(daily!$A3482))</f>
        <v>13031</v>
      </c>
      <c r="M3482">
        <f>SUMIFS(US!C:C,US!$D:$D,YEAR(daily!$A3482),US!$E:$E,MONTH(daily!$A3482))</f>
        <v>18983</v>
      </c>
      <c r="N3482">
        <f>SUMIFS(COT!E:E,COT!$A:$A,YEAR(daily!$A3482),COT!$B:$B,WEEKNUM(daily!$A3482))</f>
        <v>1615844</v>
      </c>
      <c r="O3482">
        <f>SUMIFS(COT!F:F,COT!$A:$A,YEAR(daily!$A3482),COT!$B:$B,WEEKNUM(daily!$A3482))</f>
        <v>462028</v>
      </c>
      <c r="P3482">
        <f>SUMIFS(COT!G:G,COT!$A:$A,YEAR(daily!$A3482),COT!$B:$B,WEEKNUM(daily!$A3482))</f>
        <v>106739</v>
      </c>
      <c r="Q3482">
        <f>SUMIFS(COT!H:H,COT!$A:$A,YEAR(daily!$A3482),COT!$B:$B,WEEKNUM(daily!$A3482))</f>
        <v>511320</v>
      </c>
      <c r="R3482">
        <f>SUMIFS(COT!I:I,COT!$A:$A,YEAR(daily!$A3482),COT!$B:$B,WEEKNUM(daily!$A3482))</f>
        <v>557217</v>
      </c>
      <c r="S3482">
        <f>SUMIFS(COT!J:J,COT!$A:$A,YEAR(daily!$A3482),COT!$B:$B,WEEKNUM(daily!$A3482))</f>
        <v>927085</v>
      </c>
      <c r="T3482">
        <f>SUMIFS(COT!K:K,COT!$A:$A,YEAR(daily!$A3482),COT!$B:$B,WEEKNUM(daily!$A3482))</f>
        <v>85279</v>
      </c>
      <c r="U3482">
        <f>SUMIFS(COT!L:L,COT!$A:$A,YEAR(daily!$A3482),COT!$B:$B,WEEKNUM(daily!$A3482))</f>
        <v>70700</v>
      </c>
      <c r="V3482">
        <f>SUMIFS(COT!M:M,COT!$A:$A,YEAR(daily!$A3482),COT!$B:$B,WEEKNUM(daily!$A3482))</f>
        <v>118</v>
      </c>
      <c r="W3482">
        <f>SUMIFS(COT!N:N,COT!$A:$A,YEAR(daily!$A3482),COT!$B:$B,WEEKNUM(daily!$A3482))</f>
        <v>56</v>
      </c>
      <c r="X3482">
        <f>SUMIFS(COT!O:O,COT!$A:$A,YEAR(daily!$A3482),COT!$B:$B,WEEKNUM(daily!$A3482))</f>
        <v>127</v>
      </c>
      <c r="Y3482">
        <f>SUMIFS(COT!P:P,COT!$A:$A,YEAR(daily!$A3482),COT!$B:$B,WEEKNUM(daily!$A3482))</f>
        <v>75</v>
      </c>
      <c r="Z3482">
        <f>SUMIFS(COT!Q:Q,COT!$A:$A,YEAR(daily!$A3482),COT!$B:$B,WEEKNUM(daily!$A3482))</f>
        <v>92</v>
      </c>
      <c r="AA3482">
        <f>SUMIFS(Saudi!B:B,Saudi!$A:$A,YEAR(daily!$A3482))</f>
        <v>1156.3610000000001</v>
      </c>
      <c r="AB3482">
        <f>SUMIFS(Saudi!C:C,Saudi!$A:$A,YEAR(daily!$A3482))</f>
        <v>994.73400000000004</v>
      </c>
      <c r="AC3482">
        <f>SUMIFS(Saudi!F:F,Saudi!$A:$A,YEAR(daily!$A3482))</f>
        <v>4270920</v>
      </c>
      <c r="AD3482">
        <f>SUMIFS(Saudi!G:G,Saudi!$A:$A,YEAR(daily!$A3482))</f>
        <v>97.968799186701915</v>
      </c>
      <c r="AE3482">
        <f>SUMIFS(Saudi!H:H,Saudi!$A:$A,YEAR(daily!$A3482))</f>
        <v>418416903.82246894</v>
      </c>
      <c r="AF3482" s="5">
        <f t="shared" si="150"/>
        <v>12</v>
      </c>
      <c r="AG3482" s="5">
        <f t="shared" si="151"/>
        <v>2013</v>
      </c>
    </row>
    <row r="3483" spans="1:33">
      <c r="A3483" s="3">
        <v>41639</v>
      </c>
      <c r="B3483" s="1">
        <v>259878</v>
      </c>
      <c r="C3483" s="1">
        <v>82343</v>
      </c>
      <c r="D3483" s="1">
        <v>61678</v>
      </c>
      <c r="E3483" s="1">
        <v>98.42</v>
      </c>
      <c r="F3483" s="1">
        <v>98.44</v>
      </c>
      <c r="G3483" s="1">
        <v>97.99</v>
      </c>
      <c r="H3483" s="2">
        <v>55.8</v>
      </c>
      <c r="I3483" s="2">
        <v>29.8</v>
      </c>
      <c r="J3483" s="2">
        <v>91.8</v>
      </c>
      <c r="K3483" s="2">
        <v>92.9</v>
      </c>
      <c r="L3483">
        <f>SUMIFS(US!B:B,US!$D:$D,YEAR(daily!$A3483),US!$E:$E,MONTH(daily!$A3483))</f>
        <v>13031</v>
      </c>
      <c r="M3483">
        <f>SUMIFS(US!C:C,US!$D:$D,YEAR(daily!$A3483),US!$E:$E,MONTH(daily!$A3483))</f>
        <v>18983</v>
      </c>
      <c r="N3483">
        <f>SUMIFS(COT!E:E,COT!$A:$A,YEAR(daily!$A3483),COT!$B:$B,WEEKNUM(daily!$A3483))</f>
        <v>1615844</v>
      </c>
      <c r="O3483">
        <f>SUMIFS(COT!F:F,COT!$A:$A,YEAR(daily!$A3483),COT!$B:$B,WEEKNUM(daily!$A3483))</f>
        <v>462028</v>
      </c>
      <c r="P3483">
        <f>SUMIFS(COT!G:G,COT!$A:$A,YEAR(daily!$A3483),COT!$B:$B,WEEKNUM(daily!$A3483))</f>
        <v>106739</v>
      </c>
      <c r="Q3483">
        <f>SUMIFS(COT!H:H,COT!$A:$A,YEAR(daily!$A3483),COT!$B:$B,WEEKNUM(daily!$A3483))</f>
        <v>511320</v>
      </c>
      <c r="R3483">
        <f>SUMIFS(COT!I:I,COT!$A:$A,YEAR(daily!$A3483),COT!$B:$B,WEEKNUM(daily!$A3483))</f>
        <v>557217</v>
      </c>
      <c r="S3483">
        <f>SUMIFS(COT!J:J,COT!$A:$A,YEAR(daily!$A3483),COT!$B:$B,WEEKNUM(daily!$A3483))</f>
        <v>927085</v>
      </c>
      <c r="T3483">
        <f>SUMIFS(COT!K:K,COT!$A:$A,YEAR(daily!$A3483),COT!$B:$B,WEEKNUM(daily!$A3483))</f>
        <v>85279</v>
      </c>
      <c r="U3483">
        <f>SUMIFS(COT!L:L,COT!$A:$A,YEAR(daily!$A3483),COT!$B:$B,WEEKNUM(daily!$A3483))</f>
        <v>70700</v>
      </c>
      <c r="V3483">
        <f>SUMIFS(COT!M:M,COT!$A:$A,YEAR(daily!$A3483),COT!$B:$B,WEEKNUM(daily!$A3483))</f>
        <v>118</v>
      </c>
      <c r="W3483">
        <f>SUMIFS(COT!N:N,COT!$A:$A,YEAR(daily!$A3483),COT!$B:$B,WEEKNUM(daily!$A3483))</f>
        <v>56</v>
      </c>
      <c r="X3483">
        <f>SUMIFS(COT!O:O,COT!$A:$A,YEAR(daily!$A3483),COT!$B:$B,WEEKNUM(daily!$A3483))</f>
        <v>127</v>
      </c>
      <c r="Y3483">
        <f>SUMIFS(COT!P:P,COT!$A:$A,YEAR(daily!$A3483),COT!$B:$B,WEEKNUM(daily!$A3483))</f>
        <v>75</v>
      </c>
      <c r="Z3483">
        <f>SUMIFS(COT!Q:Q,COT!$A:$A,YEAR(daily!$A3483),COT!$B:$B,WEEKNUM(daily!$A3483))</f>
        <v>92</v>
      </c>
      <c r="AA3483">
        <f>SUMIFS(Saudi!B:B,Saudi!$A:$A,YEAR(daily!$A3483))</f>
        <v>1156.3610000000001</v>
      </c>
      <c r="AB3483">
        <f>SUMIFS(Saudi!C:C,Saudi!$A:$A,YEAR(daily!$A3483))</f>
        <v>994.73400000000004</v>
      </c>
      <c r="AC3483">
        <f>SUMIFS(Saudi!F:F,Saudi!$A:$A,YEAR(daily!$A3483))</f>
        <v>4270920</v>
      </c>
      <c r="AD3483">
        <f>SUMIFS(Saudi!G:G,Saudi!$A:$A,YEAR(daily!$A3483))</f>
        <v>97.968799186701915</v>
      </c>
      <c r="AE3483">
        <f>SUMIFS(Saudi!H:H,Saudi!$A:$A,YEAR(daily!$A3483))</f>
        <v>418416903.82246894</v>
      </c>
      <c r="AF3483" s="5">
        <f t="shared" si="150"/>
        <v>12</v>
      </c>
      <c r="AG3483" s="5">
        <f t="shared" si="151"/>
        <v>2013</v>
      </c>
    </row>
    <row r="3484" spans="1:33">
      <c r="A3484" s="3">
        <v>41641</v>
      </c>
      <c r="B3484" s="1">
        <v>253407</v>
      </c>
      <c r="C3484" s="1">
        <v>85697</v>
      </c>
      <c r="D3484" s="1">
        <v>63735</v>
      </c>
      <c r="E3484" s="1">
        <v>95.44</v>
      </c>
      <c r="F3484" s="1">
        <v>95.55</v>
      </c>
      <c r="G3484" s="1">
        <v>95.2</v>
      </c>
      <c r="H3484" s="2">
        <v>55.8</v>
      </c>
      <c r="I3484" s="2">
        <v>29.8</v>
      </c>
      <c r="J3484" s="2">
        <v>91.8</v>
      </c>
      <c r="K3484" s="2">
        <v>92.9</v>
      </c>
      <c r="L3484">
        <f>SUMIFS(US!B:B,US!$D:$D,YEAR(daily!$A3484),US!$E:$E,MONTH(daily!$A3484))</f>
        <v>13006</v>
      </c>
      <c r="M3484">
        <f>SUMIFS(US!C:C,US!$D:$D,YEAR(daily!$A3484),US!$E:$E,MONTH(daily!$A3484))</f>
        <v>19102</v>
      </c>
      <c r="N3484">
        <f>AVERAGE(N3483,N3486)</f>
        <v>1617820</v>
      </c>
      <c r="O3484">
        <f t="shared" ref="O3484:Z3484" si="152">AVERAGE(O3483,O3486)</f>
        <v>458428.5</v>
      </c>
      <c r="P3484">
        <f t="shared" si="152"/>
        <v>115278.5</v>
      </c>
      <c r="Q3484">
        <f t="shared" si="152"/>
        <v>508682.5</v>
      </c>
      <c r="R3484">
        <f t="shared" si="152"/>
        <v>564272.5</v>
      </c>
      <c r="S3484">
        <f t="shared" si="152"/>
        <v>921868</v>
      </c>
      <c r="T3484">
        <f t="shared" si="152"/>
        <v>86436.5</v>
      </c>
      <c r="U3484">
        <f t="shared" si="152"/>
        <v>71991</v>
      </c>
      <c r="V3484">
        <f t="shared" si="152"/>
        <v>113</v>
      </c>
      <c r="W3484">
        <f t="shared" si="152"/>
        <v>64.5</v>
      </c>
      <c r="X3484">
        <f t="shared" si="152"/>
        <v>131</v>
      </c>
      <c r="Y3484">
        <f t="shared" si="152"/>
        <v>76.5</v>
      </c>
      <c r="Z3484">
        <f t="shared" si="152"/>
        <v>93</v>
      </c>
      <c r="AA3484">
        <f>SUMIFS(Saudi!B:B,Saudi!$A:$A,YEAR(daily!$A3484))</f>
        <v>1044.4000000000001</v>
      </c>
      <c r="AB3484">
        <f>SUMIFS(Saudi!C:C,Saudi!$A:$A,YEAR(daily!$A3484))</f>
        <v>1140.539</v>
      </c>
      <c r="AC3484">
        <f>SUMIFS(Saudi!F:F,Saudi!$A:$A,YEAR(daily!$A3484))</f>
        <v>4242520</v>
      </c>
      <c r="AD3484">
        <f>SUMIFS(Saudi!G:G,Saudi!$A:$A,YEAR(daily!$A3484))</f>
        <v>92.996511515118513</v>
      </c>
      <c r="AE3484">
        <f>SUMIFS(Saudi!H:H,Saudi!$A:$A,YEAR(daily!$A3484))</f>
        <v>394539560.03312057</v>
      </c>
      <c r="AF3484" s="5">
        <f t="shared" si="150"/>
        <v>1</v>
      </c>
      <c r="AG3484" s="5">
        <f t="shared" si="151"/>
        <v>2014</v>
      </c>
    </row>
    <row r="3485" spans="1:33">
      <c r="A3485" s="3">
        <v>41642</v>
      </c>
      <c r="B3485" s="1">
        <v>248008</v>
      </c>
      <c r="C3485" s="1">
        <v>87892</v>
      </c>
      <c r="D3485" s="1">
        <v>65415</v>
      </c>
      <c r="E3485" s="1">
        <v>93.96</v>
      </c>
      <c r="F3485" s="1">
        <v>94.06</v>
      </c>
      <c r="G3485" s="1">
        <v>93.75</v>
      </c>
      <c r="H3485" s="2">
        <v>55.8</v>
      </c>
      <c r="I3485" s="2">
        <v>29.8</v>
      </c>
      <c r="J3485" s="2">
        <v>91.8</v>
      </c>
      <c r="K3485" s="2">
        <v>92.9</v>
      </c>
      <c r="L3485">
        <f>SUMIFS(US!B:B,US!$D:$D,YEAR(daily!$A3485),US!$E:$E,MONTH(daily!$A3485))</f>
        <v>13006</v>
      </c>
      <c r="M3485">
        <f>SUMIFS(US!C:C,US!$D:$D,YEAR(daily!$A3485),US!$E:$E,MONTH(daily!$A3485))</f>
        <v>19102</v>
      </c>
      <c r="N3485">
        <f>N3484</f>
        <v>1617820</v>
      </c>
      <c r="O3485">
        <f t="shared" ref="O3485:Z3485" si="153">O3484</f>
        <v>458428.5</v>
      </c>
      <c r="P3485">
        <f t="shared" si="153"/>
        <v>115278.5</v>
      </c>
      <c r="Q3485">
        <f t="shared" si="153"/>
        <v>508682.5</v>
      </c>
      <c r="R3485">
        <f t="shared" si="153"/>
        <v>564272.5</v>
      </c>
      <c r="S3485">
        <f t="shared" si="153"/>
        <v>921868</v>
      </c>
      <c r="T3485">
        <f t="shared" si="153"/>
        <v>86436.5</v>
      </c>
      <c r="U3485">
        <f t="shared" si="153"/>
        <v>71991</v>
      </c>
      <c r="V3485">
        <f t="shared" si="153"/>
        <v>113</v>
      </c>
      <c r="W3485">
        <f t="shared" si="153"/>
        <v>64.5</v>
      </c>
      <c r="X3485">
        <f t="shared" si="153"/>
        <v>131</v>
      </c>
      <c r="Y3485">
        <f t="shared" si="153"/>
        <v>76.5</v>
      </c>
      <c r="Z3485">
        <f t="shared" si="153"/>
        <v>93</v>
      </c>
      <c r="AA3485">
        <f>SUMIFS(Saudi!B:B,Saudi!$A:$A,YEAR(daily!$A3485))</f>
        <v>1044.4000000000001</v>
      </c>
      <c r="AB3485">
        <f>SUMIFS(Saudi!C:C,Saudi!$A:$A,YEAR(daily!$A3485))</f>
        <v>1140.539</v>
      </c>
      <c r="AC3485">
        <f>SUMIFS(Saudi!F:F,Saudi!$A:$A,YEAR(daily!$A3485))</f>
        <v>4242520</v>
      </c>
      <c r="AD3485">
        <f>SUMIFS(Saudi!G:G,Saudi!$A:$A,YEAR(daily!$A3485))</f>
        <v>92.996511515118513</v>
      </c>
      <c r="AE3485">
        <f>SUMIFS(Saudi!H:H,Saudi!$A:$A,YEAR(daily!$A3485))</f>
        <v>394539560.03312057</v>
      </c>
      <c r="AF3485" s="5">
        <f t="shared" si="150"/>
        <v>1</v>
      </c>
      <c r="AG3485" s="5">
        <f t="shared" si="151"/>
        <v>2014</v>
      </c>
    </row>
    <row r="3486" spans="1:33">
      <c r="A3486" s="3">
        <v>41645</v>
      </c>
      <c r="B3486" s="1">
        <v>239297</v>
      </c>
      <c r="C3486" s="1">
        <v>89593</v>
      </c>
      <c r="D3486" s="1">
        <v>66534</v>
      </c>
      <c r="E3486" s="1">
        <v>93.43</v>
      </c>
      <c r="F3486" s="1">
        <v>93.52</v>
      </c>
      <c r="G3486" s="1">
        <v>93.29</v>
      </c>
      <c r="H3486" s="2">
        <v>55.8</v>
      </c>
      <c r="I3486" s="2">
        <v>29.8</v>
      </c>
      <c r="J3486" s="2">
        <v>91.8</v>
      </c>
      <c r="K3486" s="2">
        <v>92.9</v>
      </c>
      <c r="L3486">
        <f>SUMIFS(US!B:B,US!$D:$D,YEAR(daily!$A3486),US!$E:$E,MONTH(daily!$A3486))</f>
        <v>13006</v>
      </c>
      <c r="M3486">
        <f>SUMIFS(US!C:C,US!$D:$D,YEAR(daily!$A3486),US!$E:$E,MONTH(daily!$A3486))</f>
        <v>19102</v>
      </c>
      <c r="N3486">
        <f>SUMIFS(COT!E:E,COT!$A:$A,YEAR(daily!$A3486),COT!$B:$B,WEEKNUM(daily!$A3486))</f>
        <v>1619796</v>
      </c>
      <c r="O3486">
        <f>SUMIFS(COT!F:F,COT!$A:$A,YEAR(daily!$A3486),COT!$B:$B,WEEKNUM(daily!$A3486))</f>
        <v>454829</v>
      </c>
      <c r="P3486">
        <f>SUMIFS(COT!G:G,COT!$A:$A,YEAR(daily!$A3486),COT!$B:$B,WEEKNUM(daily!$A3486))</f>
        <v>123818</v>
      </c>
      <c r="Q3486">
        <f>SUMIFS(COT!H:H,COT!$A:$A,YEAR(daily!$A3486),COT!$B:$B,WEEKNUM(daily!$A3486))</f>
        <v>506045</v>
      </c>
      <c r="R3486">
        <f>SUMIFS(COT!I:I,COT!$A:$A,YEAR(daily!$A3486),COT!$B:$B,WEEKNUM(daily!$A3486))</f>
        <v>571328</v>
      </c>
      <c r="S3486">
        <f>SUMIFS(COT!J:J,COT!$A:$A,YEAR(daily!$A3486),COT!$B:$B,WEEKNUM(daily!$A3486))</f>
        <v>916651</v>
      </c>
      <c r="T3486">
        <f>SUMIFS(COT!K:K,COT!$A:$A,YEAR(daily!$A3486),COT!$B:$B,WEEKNUM(daily!$A3486))</f>
        <v>87594</v>
      </c>
      <c r="U3486">
        <f>SUMIFS(COT!L:L,COT!$A:$A,YEAR(daily!$A3486),COT!$B:$B,WEEKNUM(daily!$A3486))</f>
        <v>73282</v>
      </c>
      <c r="V3486">
        <f>SUMIFS(COT!M:M,COT!$A:$A,YEAR(daily!$A3486),COT!$B:$B,WEEKNUM(daily!$A3486))</f>
        <v>108</v>
      </c>
      <c r="W3486">
        <f>SUMIFS(COT!N:N,COT!$A:$A,YEAR(daily!$A3486),COT!$B:$B,WEEKNUM(daily!$A3486))</f>
        <v>73</v>
      </c>
      <c r="X3486">
        <f>SUMIFS(COT!O:O,COT!$A:$A,YEAR(daily!$A3486),COT!$B:$B,WEEKNUM(daily!$A3486))</f>
        <v>135</v>
      </c>
      <c r="Y3486">
        <f>SUMIFS(COT!P:P,COT!$A:$A,YEAR(daily!$A3486),COT!$B:$B,WEEKNUM(daily!$A3486))</f>
        <v>78</v>
      </c>
      <c r="Z3486">
        <f>SUMIFS(COT!Q:Q,COT!$A:$A,YEAR(daily!$A3486),COT!$B:$B,WEEKNUM(daily!$A3486))</f>
        <v>94</v>
      </c>
      <c r="AA3486">
        <f>SUMIFS(Saudi!B:B,Saudi!$A:$A,YEAR(daily!$A3486))</f>
        <v>1044.4000000000001</v>
      </c>
      <c r="AB3486">
        <f>SUMIFS(Saudi!C:C,Saudi!$A:$A,YEAR(daily!$A3486))</f>
        <v>1140.539</v>
      </c>
      <c r="AC3486">
        <f>SUMIFS(Saudi!F:F,Saudi!$A:$A,YEAR(daily!$A3486))</f>
        <v>4242520</v>
      </c>
      <c r="AD3486">
        <f>SUMIFS(Saudi!G:G,Saudi!$A:$A,YEAR(daily!$A3486))</f>
        <v>92.996511515118513</v>
      </c>
      <c r="AE3486">
        <f>SUMIFS(Saudi!H:H,Saudi!$A:$A,YEAR(daily!$A3486))</f>
        <v>394539560.03312057</v>
      </c>
      <c r="AF3486" s="5">
        <f t="shared" si="150"/>
        <v>1</v>
      </c>
      <c r="AG3486" s="5">
        <f t="shared" si="151"/>
        <v>2014</v>
      </c>
    </row>
    <row r="3487" spans="1:33">
      <c r="A3487" s="3">
        <v>41646</v>
      </c>
      <c r="B3487" s="1">
        <v>229314</v>
      </c>
      <c r="C3487" s="1">
        <v>90277</v>
      </c>
      <c r="D3487" s="1">
        <v>66520</v>
      </c>
      <c r="E3487" s="1">
        <v>93.67</v>
      </c>
      <c r="F3487" s="1">
        <v>93.71</v>
      </c>
      <c r="G3487" s="1">
        <v>93.39</v>
      </c>
      <c r="H3487" s="2">
        <v>55.8</v>
      </c>
      <c r="I3487" s="2">
        <v>29.8</v>
      </c>
      <c r="J3487" s="2">
        <v>91.8</v>
      </c>
      <c r="K3487" s="2">
        <v>92.9</v>
      </c>
      <c r="L3487">
        <f>SUMIFS(US!B:B,US!$D:$D,YEAR(daily!$A3487),US!$E:$E,MONTH(daily!$A3487))</f>
        <v>13006</v>
      </c>
      <c r="M3487">
        <f>SUMIFS(US!C:C,US!$D:$D,YEAR(daily!$A3487),US!$E:$E,MONTH(daily!$A3487))</f>
        <v>19102</v>
      </c>
      <c r="N3487">
        <f>SUMIFS(COT!E:E,COT!$A:$A,YEAR(daily!$A3487),COT!$B:$B,WEEKNUM(daily!$A3487))</f>
        <v>1619796</v>
      </c>
      <c r="O3487">
        <f>SUMIFS(COT!F:F,COT!$A:$A,YEAR(daily!$A3487),COT!$B:$B,WEEKNUM(daily!$A3487))</f>
        <v>454829</v>
      </c>
      <c r="P3487">
        <f>SUMIFS(COT!G:G,COT!$A:$A,YEAR(daily!$A3487),COT!$B:$B,WEEKNUM(daily!$A3487))</f>
        <v>123818</v>
      </c>
      <c r="Q3487">
        <f>SUMIFS(COT!H:H,COT!$A:$A,YEAR(daily!$A3487),COT!$B:$B,WEEKNUM(daily!$A3487))</f>
        <v>506045</v>
      </c>
      <c r="R3487">
        <f>SUMIFS(COT!I:I,COT!$A:$A,YEAR(daily!$A3487),COT!$B:$B,WEEKNUM(daily!$A3487))</f>
        <v>571328</v>
      </c>
      <c r="S3487">
        <f>SUMIFS(COT!J:J,COT!$A:$A,YEAR(daily!$A3487),COT!$B:$B,WEEKNUM(daily!$A3487))</f>
        <v>916651</v>
      </c>
      <c r="T3487">
        <f>SUMIFS(COT!K:K,COT!$A:$A,YEAR(daily!$A3487),COT!$B:$B,WEEKNUM(daily!$A3487))</f>
        <v>87594</v>
      </c>
      <c r="U3487">
        <f>SUMIFS(COT!L:L,COT!$A:$A,YEAR(daily!$A3487),COT!$B:$B,WEEKNUM(daily!$A3487))</f>
        <v>73282</v>
      </c>
      <c r="V3487">
        <f>SUMIFS(COT!M:M,COT!$A:$A,YEAR(daily!$A3487),COT!$B:$B,WEEKNUM(daily!$A3487))</f>
        <v>108</v>
      </c>
      <c r="W3487">
        <f>SUMIFS(COT!N:N,COT!$A:$A,YEAR(daily!$A3487),COT!$B:$B,WEEKNUM(daily!$A3487))</f>
        <v>73</v>
      </c>
      <c r="X3487">
        <f>SUMIFS(COT!O:O,COT!$A:$A,YEAR(daily!$A3487),COT!$B:$B,WEEKNUM(daily!$A3487))</f>
        <v>135</v>
      </c>
      <c r="Y3487">
        <f>SUMIFS(COT!P:P,COT!$A:$A,YEAR(daily!$A3487),COT!$B:$B,WEEKNUM(daily!$A3487))</f>
        <v>78</v>
      </c>
      <c r="Z3487">
        <f>SUMIFS(COT!Q:Q,COT!$A:$A,YEAR(daily!$A3487),COT!$B:$B,WEEKNUM(daily!$A3487))</f>
        <v>94</v>
      </c>
      <c r="AA3487">
        <f>SUMIFS(Saudi!B:B,Saudi!$A:$A,YEAR(daily!$A3487))</f>
        <v>1044.4000000000001</v>
      </c>
      <c r="AB3487">
        <f>SUMIFS(Saudi!C:C,Saudi!$A:$A,YEAR(daily!$A3487))</f>
        <v>1140.539</v>
      </c>
      <c r="AC3487">
        <f>SUMIFS(Saudi!F:F,Saudi!$A:$A,YEAR(daily!$A3487))</f>
        <v>4242520</v>
      </c>
      <c r="AD3487">
        <f>SUMIFS(Saudi!G:G,Saudi!$A:$A,YEAR(daily!$A3487))</f>
        <v>92.996511515118513</v>
      </c>
      <c r="AE3487">
        <f>SUMIFS(Saudi!H:H,Saudi!$A:$A,YEAR(daily!$A3487))</f>
        <v>394539560.03312057</v>
      </c>
      <c r="AF3487" s="5">
        <f t="shared" si="150"/>
        <v>1</v>
      </c>
      <c r="AG3487" s="5">
        <f t="shared" si="151"/>
        <v>2014</v>
      </c>
    </row>
    <row r="3488" spans="1:33">
      <c r="A3488" s="3">
        <v>41647</v>
      </c>
      <c r="B3488" s="1">
        <v>206164</v>
      </c>
      <c r="C3488" s="1">
        <v>93045</v>
      </c>
      <c r="D3488" s="1">
        <v>65609</v>
      </c>
      <c r="E3488" s="1">
        <v>92.33</v>
      </c>
      <c r="F3488" s="1">
        <v>92.47</v>
      </c>
      <c r="G3488" s="1">
        <v>92.2</v>
      </c>
      <c r="H3488" s="2">
        <v>55.8</v>
      </c>
      <c r="I3488" s="2">
        <v>29.8</v>
      </c>
      <c r="J3488" s="2">
        <v>91.8</v>
      </c>
      <c r="K3488" s="2">
        <v>92.9</v>
      </c>
      <c r="L3488">
        <f>SUMIFS(US!B:B,US!$D:$D,YEAR(daily!$A3488),US!$E:$E,MONTH(daily!$A3488))</f>
        <v>13006</v>
      </c>
      <c r="M3488">
        <f>SUMIFS(US!C:C,US!$D:$D,YEAR(daily!$A3488),US!$E:$E,MONTH(daily!$A3488))</f>
        <v>19102</v>
      </c>
      <c r="N3488">
        <f>SUMIFS(COT!E:E,COT!$A:$A,YEAR(daily!$A3488),COT!$B:$B,WEEKNUM(daily!$A3488))</f>
        <v>1619796</v>
      </c>
      <c r="O3488">
        <f>SUMIFS(COT!F:F,COT!$A:$A,YEAR(daily!$A3488),COT!$B:$B,WEEKNUM(daily!$A3488))</f>
        <v>454829</v>
      </c>
      <c r="P3488">
        <f>SUMIFS(COT!G:G,COT!$A:$A,YEAR(daily!$A3488),COT!$B:$B,WEEKNUM(daily!$A3488))</f>
        <v>123818</v>
      </c>
      <c r="Q3488">
        <f>SUMIFS(COT!H:H,COT!$A:$A,YEAR(daily!$A3488),COT!$B:$B,WEEKNUM(daily!$A3488))</f>
        <v>506045</v>
      </c>
      <c r="R3488">
        <f>SUMIFS(COT!I:I,COT!$A:$A,YEAR(daily!$A3488),COT!$B:$B,WEEKNUM(daily!$A3488))</f>
        <v>571328</v>
      </c>
      <c r="S3488">
        <f>SUMIFS(COT!J:J,COT!$A:$A,YEAR(daily!$A3488),COT!$B:$B,WEEKNUM(daily!$A3488))</f>
        <v>916651</v>
      </c>
      <c r="T3488">
        <f>SUMIFS(COT!K:K,COT!$A:$A,YEAR(daily!$A3488),COT!$B:$B,WEEKNUM(daily!$A3488))</f>
        <v>87594</v>
      </c>
      <c r="U3488">
        <f>SUMIFS(COT!L:L,COT!$A:$A,YEAR(daily!$A3488),COT!$B:$B,WEEKNUM(daily!$A3488))</f>
        <v>73282</v>
      </c>
      <c r="V3488">
        <f>SUMIFS(COT!M:M,COT!$A:$A,YEAR(daily!$A3488),COT!$B:$B,WEEKNUM(daily!$A3488))</f>
        <v>108</v>
      </c>
      <c r="W3488">
        <f>SUMIFS(COT!N:N,COT!$A:$A,YEAR(daily!$A3488),COT!$B:$B,WEEKNUM(daily!$A3488))</f>
        <v>73</v>
      </c>
      <c r="X3488">
        <f>SUMIFS(COT!O:O,COT!$A:$A,YEAR(daily!$A3488),COT!$B:$B,WEEKNUM(daily!$A3488))</f>
        <v>135</v>
      </c>
      <c r="Y3488">
        <f>SUMIFS(COT!P:P,COT!$A:$A,YEAR(daily!$A3488),COT!$B:$B,WEEKNUM(daily!$A3488))</f>
        <v>78</v>
      </c>
      <c r="Z3488">
        <f>SUMIFS(COT!Q:Q,COT!$A:$A,YEAR(daily!$A3488),COT!$B:$B,WEEKNUM(daily!$A3488))</f>
        <v>94</v>
      </c>
      <c r="AA3488">
        <f>SUMIFS(Saudi!B:B,Saudi!$A:$A,YEAR(daily!$A3488))</f>
        <v>1044.4000000000001</v>
      </c>
      <c r="AB3488">
        <f>SUMIFS(Saudi!C:C,Saudi!$A:$A,YEAR(daily!$A3488))</f>
        <v>1140.539</v>
      </c>
      <c r="AC3488">
        <f>SUMIFS(Saudi!F:F,Saudi!$A:$A,YEAR(daily!$A3488))</f>
        <v>4242520</v>
      </c>
      <c r="AD3488">
        <f>SUMIFS(Saudi!G:G,Saudi!$A:$A,YEAR(daily!$A3488))</f>
        <v>92.996511515118513</v>
      </c>
      <c r="AE3488">
        <f>SUMIFS(Saudi!H:H,Saudi!$A:$A,YEAR(daily!$A3488))</f>
        <v>394539560.03312057</v>
      </c>
      <c r="AF3488" s="5">
        <f t="shared" si="150"/>
        <v>1</v>
      </c>
      <c r="AG3488" s="5">
        <f t="shared" si="151"/>
        <v>2014</v>
      </c>
    </row>
    <row r="3489" spans="1:33">
      <c r="A3489" s="3">
        <v>41648</v>
      </c>
      <c r="B3489" s="1">
        <v>181677</v>
      </c>
      <c r="C3489" s="1">
        <v>100641</v>
      </c>
      <c r="D3489" s="1">
        <v>63724</v>
      </c>
      <c r="E3489" s="1">
        <v>91.66</v>
      </c>
      <c r="F3489" s="1">
        <v>91.89</v>
      </c>
      <c r="G3489" s="1">
        <v>91.69</v>
      </c>
      <c r="H3489" s="2">
        <v>55.8</v>
      </c>
      <c r="I3489" s="2">
        <v>29.8</v>
      </c>
      <c r="J3489" s="2">
        <v>91.8</v>
      </c>
      <c r="K3489" s="2">
        <v>92.9</v>
      </c>
      <c r="L3489">
        <f>SUMIFS(US!B:B,US!$D:$D,YEAR(daily!$A3489),US!$E:$E,MONTH(daily!$A3489))</f>
        <v>13006</v>
      </c>
      <c r="M3489">
        <f>SUMIFS(US!C:C,US!$D:$D,YEAR(daily!$A3489),US!$E:$E,MONTH(daily!$A3489))</f>
        <v>19102</v>
      </c>
      <c r="N3489">
        <f>SUMIFS(COT!E:E,COT!$A:$A,YEAR(daily!$A3489),COT!$B:$B,WEEKNUM(daily!$A3489))</f>
        <v>1619796</v>
      </c>
      <c r="O3489">
        <f>SUMIFS(COT!F:F,COT!$A:$A,YEAR(daily!$A3489),COT!$B:$B,WEEKNUM(daily!$A3489))</f>
        <v>454829</v>
      </c>
      <c r="P3489">
        <f>SUMIFS(COT!G:G,COT!$A:$A,YEAR(daily!$A3489),COT!$B:$B,WEEKNUM(daily!$A3489))</f>
        <v>123818</v>
      </c>
      <c r="Q3489">
        <f>SUMIFS(COT!H:H,COT!$A:$A,YEAR(daily!$A3489),COT!$B:$B,WEEKNUM(daily!$A3489))</f>
        <v>506045</v>
      </c>
      <c r="R3489">
        <f>SUMIFS(COT!I:I,COT!$A:$A,YEAR(daily!$A3489),COT!$B:$B,WEEKNUM(daily!$A3489))</f>
        <v>571328</v>
      </c>
      <c r="S3489">
        <f>SUMIFS(COT!J:J,COT!$A:$A,YEAR(daily!$A3489),COT!$B:$B,WEEKNUM(daily!$A3489))</f>
        <v>916651</v>
      </c>
      <c r="T3489">
        <f>SUMIFS(COT!K:K,COT!$A:$A,YEAR(daily!$A3489),COT!$B:$B,WEEKNUM(daily!$A3489))</f>
        <v>87594</v>
      </c>
      <c r="U3489">
        <f>SUMIFS(COT!L:L,COT!$A:$A,YEAR(daily!$A3489),COT!$B:$B,WEEKNUM(daily!$A3489))</f>
        <v>73282</v>
      </c>
      <c r="V3489">
        <f>SUMIFS(COT!M:M,COT!$A:$A,YEAR(daily!$A3489),COT!$B:$B,WEEKNUM(daily!$A3489))</f>
        <v>108</v>
      </c>
      <c r="W3489">
        <f>SUMIFS(COT!N:N,COT!$A:$A,YEAR(daily!$A3489),COT!$B:$B,WEEKNUM(daily!$A3489))</f>
        <v>73</v>
      </c>
      <c r="X3489">
        <f>SUMIFS(COT!O:O,COT!$A:$A,YEAR(daily!$A3489),COT!$B:$B,WEEKNUM(daily!$A3489))</f>
        <v>135</v>
      </c>
      <c r="Y3489">
        <f>SUMIFS(COT!P:P,COT!$A:$A,YEAR(daily!$A3489),COT!$B:$B,WEEKNUM(daily!$A3489))</f>
        <v>78</v>
      </c>
      <c r="Z3489">
        <f>SUMIFS(COT!Q:Q,COT!$A:$A,YEAR(daily!$A3489),COT!$B:$B,WEEKNUM(daily!$A3489))</f>
        <v>94</v>
      </c>
      <c r="AA3489">
        <f>SUMIFS(Saudi!B:B,Saudi!$A:$A,YEAR(daily!$A3489))</f>
        <v>1044.4000000000001</v>
      </c>
      <c r="AB3489">
        <f>SUMIFS(Saudi!C:C,Saudi!$A:$A,YEAR(daily!$A3489))</f>
        <v>1140.539</v>
      </c>
      <c r="AC3489">
        <f>SUMIFS(Saudi!F:F,Saudi!$A:$A,YEAR(daily!$A3489))</f>
        <v>4242520</v>
      </c>
      <c r="AD3489">
        <f>SUMIFS(Saudi!G:G,Saudi!$A:$A,YEAR(daily!$A3489))</f>
        <v>92.996511515118513</v>
      </c>
      <c r="AE3489">
        <f>SUMIFS(Saudi!H:H,Saudi!$A:$A,YEAR(daily!$A3489))</f>
        <v>394539560.03312057</v>
      </c>
      <c r="AF3489" s="5">
        <f t="shared" si="150"/>
        <v>1</v>
      </c>
      <c r="AG3489" s="5">
        <f t="shared" si="151"/>
        <v>2014</v>
      </c>
    </row>
    <row r="3490" spans="1:33">
      <c r="A3490" s="3">
        <v>41649</v>
      </c>
      <c r="B3490" s="1">
        <v>162409</v>
      </c>
      <c r="C3490" s="1">
        <v>111695</v>
      </c>
      <c r="D3490" s="1">
        <v>63967</v>
      </c>
      <c r="E3490" s="1">
        <v>92.72</v>
      </c>
      <c r="F3490" s="1">
        <v>92.92</v>
      </c>
      <c r="G3490" s="1">
        <v>92.68</v>
      </c>
      <c r="H3490" s="2">
        <v>55.8</v>
      </c>
      <c r="I3490" s="2">
        <v>29.8</v>
      </c>
      <c r="J3490" s="2">
        <v>91.8</v>
      </c>
      <c r="K3490" s="2">
        <v>92.9</v>
      </c>
      <c r="L3490">
        <f>SUMIFS(US!B:B,US!$D:$D,YEAR(daily!$A3490),US!$E:$E,MONTH(daily!$A3490))</f>
        <v>13006</v>
      </c>
      <c r="M3490">
        <f>SUMIFS(US!C:C,US!$D:$D,YEAR(daily!$A3490),US!$E:$E,MONTH(daily!$A3490))</f>
        <v>19102</v>
      </c>
      <c r="N3490">
        <f>SUMIFS(COT!E:E,COT!$A:$A,YEAR(daily!$A3490),COT!$B:$B,WEEKNUM(daily!$A3490))</f>
        <v>1619796</v>
      </c>
      <c r="O3490">
        <f>SUMIFS(COT!F:F,COT!$A:$A,YEAR(daily!$A3490),COT!$B:$B,WEEKNUM(daily!$A3490))</f>
        <v>454829</v>
      </c>
      <c r="P3490">
        <f>SUMIFS(COT!G:G,COT!$A:$A,YEAR(daily!$A3490),COT!$B:$B,WEEKNUM(daily!$A3490))</f>
        <v>123818</v>
      </c>
      <c r="Q3490">
        <f>SUMIFS(COT!H:H,COT!$A:$A,YEAR(daily!$A3490),COT!$B:$B,WEEKNUM(daily!$A3490))</f>
        <v>506045</v>
      </c>
      <c r="R3490">
        <f>SUMIFS(COT!I:I,COT!$A:$A,YEAR(daily!$A3490),COT!$B:$B,WEEKNUM(daily!$A3490))</f>
        <v>571328</v>
      </c>
      <c r="S3490">
        <f>SUMIFS(COT!J:J,COT!$A:$A,YEAR(daily!$A3490),COT!$B:$B,WEEKNUM(daily!$A3490))</f>
        <v>916651</v>
      </c>
      <c r="T3490">
        <f>SUMIFS(COT!K:K,COT!$A:$A,YEAR(daily!$A3490),COT!$B:$B,WEEKNUM(daily!$A3490))</f>
        <v>87594</v>
      </c>
      <c r="U3490">
        <f>SUMIFS(COT!L:L,COT!$A:$A,YEAR(daily!$A3490),COT!$B:$B,WEEKNUM(daily!$A3490))</f>
        <v>73282</v>
      </c>
      <c r="V3490">
        <f>SUMIFS(COT!M:M,COT!$A:$A,YEAR(daily!$A3490),COT!$B:$B,WEEKNUM(daily!$A3490))</f>
        <v>108</v>
      </c>
      <c r="W3490">
        <f>SUMIFS(COT!N:N,COT!$A:$A,YEAR(daily!$A3490),COT!$B:$B,WEEKNUM(daily!$A3490))</f>
        <v>73</v>
      </c>
      <c r="X3490">
        <f>SUMIFS(COT!O:O,COT!$A:$A,YEAR(daily!$A3490),COT!$B:$B,WEEKNUM(daily!$A3490))</f>
        <v>135</v>
      </c>
      <c r="Y3490">
        <f>SUMIFS(COT!P:P,COT!$A:$A,YEAR(daily!$A3490),COT!$B:$B,WEEKNUM(daily!$A3490))</f>
        <v>78</v>
      </c>
      <c r="Z3490">
        <f>SUMIFS(COT!Q:Q,COT!$A:$A,YEAR(daily!$A3490),COT!$B:$B,WEEKNUM(daily!$A3490))</f>
        <v>94</v>
      </c>
      <c r="AA3490">
        <f>SUMIFS(Saudi!B:B,Saudi!$A:$A,YEAR(daily!$A3490))</f>
        <v>1044.4000000000001</v>
      </c>
      <c r="AB3490">
        <f>SUMIFS(Saudi!C:C,Saudi!$A:$A,YEAR(daily!$A3490))</f>
        <v>1140.539</v>
      </c>
      <c r="AC3490">
        <f>SUMIFS(Saudi!F:F,Saudi!$A:$A,YEAR(daily!$A3490))</f>
        <v>4242520</v>
      </c>
      <c r="AD3490">
        <f>SUMIFS(Saudi!G:G,Saudi!$A:$A,YEAR(daily!$A3490))</f>
        <v>92.996511515118513</v>
      </c>
      <c r="AE3490">
        <f>SUMIFS(Saudi!H:H,Saudi!$A:$A,YEAR(daily!$A3490))</f>
        <v>394539560.03312057</v>
      </c>
      <c r="AF3490" s="5">
        <f t="shared" si="150"/>
        <v>1</v>
      </c>
      <c r="AG3490" s="5">
        <f t="shared" si="151"/>
        <v>2014</v>
      </c>
    </row>
    <row r="3491" spans="1:33">
      <c r="A3491" s="3">
        <v>41652</v>
      </c>
      <c r="B3491" s="1">
        <v>142545</v>
      </c>
      <c r="C3491" s="1">
        <v>117049</v>
      </c>
      <c r="D3491" s="1">
        <v>65803</v>
      </c>
      <c r="E3491" s="1">
        <v>91.8</v>
      </c>
      <c r="F3491" s="1">
        <v>91.97</v>
      </c>
      <c r="G3491" s="1">
        <v>91.74</v>
      </c>
      <c r="H3491" s="2">
        <v>55.8</v>
      </c>
      <c r="I3491" s="2">
        <v>29.8</v>
      </c>
      <c r="J3491" s="2">
        <v>91.8</v>
      </c>
      <c r="K3491" s="2">
        <v>92.9</v>
      </c>
      <c r="L3491">
        <f>SUMIFS(US!B:B,US!$D:$D,YEAR(daily!$A3491),US!$E:$E,MONTH(daily!$A3491))</f>
        <v>13006</v>
      </c>
      <c r="M3491">
        <f>SUMIFS(US!C:C,US!$D:$D,YEAR(daily!$A3491),US!$E:$E,MONTH(daily!$A3491))</f>
        <v>19102</v>
      </c>
      <c r="N3491">
        <f>SUMIFS(COT!E:E,COT!$A:$A,YEAR(daily!$A3491),COT!$B:$B,WEEKNUM(daily!$A3491))</f>
        <v>1623027</v>
      </c>
      <c r="O3491">
        <f>SUMIFS(COT!F:F,COT!$A:$A,YEAR(daily!$A3491),COT!$B:$B,WEEKNUM(daily!$A3491))</f>
        <v>463186</v>
      </c>
      <c r="P3491">
        <f>SUMIFS(COT!G:G,COT!$A:$A,YEAR(daily!$A3491),COT!$B:$B,WEEKNUM(daily!$A3491))</f>
        <v>135835</v>
      </c>
      <c r="Q3491">
        <f>SUMIFS(COT!H:H,COT!$A:$A,YEAR(daily!$A3491),COT!$B:$B,WEEKNUM(daily!$A3491))</f>
        <v>512159</v>
      </c>
      <c r="R3491">
        <f>SUMIFS(COT!I:I,COT!$A:$A,YEAR(daily!$A3491),COT!$B:$B,WEEKNUM(daily!$A3491))</f>
        <v>560092</v>
      </c>
      <c r="S3491">
        <f>SUMIFS(COT!J:J,COT!$A:$A,YEAR(daily!$A3491),COT!$B:$B,WEEKNUM(daily!$A3491))</f>
        <v>897400</v>
      </c>
      <c r="T3491">
        <f>SUMIFS(COT!K:K,COT!$A:$A,YEAR(daily!$A3491),COT!$B:$B,WEEKNUM(daily!$A3491))</f>
        <v>87590</v>
      </c>
      <c r="U3491">
        <f>SUMIFS(COT!L:L,COT!$A:$A,YEAR(daily!$A3491),COT!$B:$B,WEEKNUM(daily!$A3491))</f>
        <v>77633</v>
      </c>
      <c r="V3491">
        <f>SUMIFS(COT!M:M,COT!$A:$A,YEAR(daily!$A3491),COT!$B:$B,WEEKNUM(daily!$A3491))</f>
        <v>119</v>
      </c>
      <c r="W3491">
        <f>SUMIFS(COT!N:N,COT!$A:$A,YEAR(daily!$A3491),COT!$B:$B,WEEKNUM(daily!$A3491))</f>
        <v>74</v>
      </c>
      <c r="X3491">
        <f>SUMIFS(COT!O:O,COT!$A:$A,YEAR(daily!$A3491),COT!$B:$B,WEEKNUM(daily!$A3491))</f>
        <v>138</v>
      </c>
      <c r="Y3491">
        <f>SUMIFS(COT!P:P,COT!$A:$A,YEAR(daily!$A3491),COT!$B:$B,WEEKNUM(daily!$A3491))</f>
        <v>84</v>
      </c>
      <c r="Z3491">
        <f>SUMIFS(COT!Q:Q,COT!$A:$A,YEAR(daily!$A3491),COT!$B:$B,WEEKNUM(daily!$A3491))</f>
        <v>96</v>
      </c>
      <c r="AA3491">
        <f>SUMIFS(Saudi!B:B,Saudi!$A:$A,YEAR(daily!$A3491))</f>
        <v>1044.4000000000001</v>
      </c>
      <c r="AB3491">
        <f>SUMIFS(Saudi!C:C,Saudi!$A:$A,YEAR(daily!$A3491))</f>
        <v>1140.539</v>
      </c>
      <c r="AC3491">
        <f>SUMIFS(Saudi!F:F,Saudi!$A:$A,YEAR(daily!$A3491))</f>
        <v>4242520</v>
      </c>
      <c r="AD3491">
        <f>SUMIFS(Saudi!G:G,Saudi!$A:$A,YEAR(daily!$A3491))</f>
        <v>92.996511515118513</v>
      </c>
      <c r="AE3491">
        <f>SUMIFS(Saudi!H:H,Saudi!$A:$A,YEAR(daily!$A3491))</f>
        <v>394539560.03312057</v>
      </c>
      <c r="AF3491" s="5">
        <f t="shared" si="150"/>
        <v>1</v>
      </c>
      <c r="AG3491" s="5">
        <f t="shared" si="151"/>
        <v>2014</v>
      </c>
    </row>
    <row r="3492" spans="1:33">
      <c r="A3492" s="3">
        <v>41653</v>
      </c>
      <c r="B3492" s="1">
        <v>111658</v>
      </c>
      <c r="C3492" s="1">
        <v>120190</v>
      </c>
      <c r="D3492" s="1">
        <v>71299</v>
      </c>
      <c r="E3492" s="1">
        <v>92.59</v>
      </c>
      <c r="F3492" s="1">
        <v>92.66</v>
      </c>
      <c r="G3492" s="1">
        <v>92.32</v>
      </c>
      <c r="H3492" s="2">
        <v>55.8</v>
      </c>
      <c r="I3492" s="2">
        <v>29.8</v>
      </c>
      <c r="J3492" s="2">
        <v>91.8</v>
      </c>
      <c r="K3492" s="2">
        <v>92.9</v>
      </c>
      <c r="L3492">
        <f>SUMIFS(US!B:B,US!$D:$D,YEAR(daily!$A3492),US!$E:$E,MONTH(daily!$A3492))</f>
        <v>13006</v>
      </c>
      <c r="M3492">
        <f>SUMIFS(US!C:C,US!$D:$D,YEAR(daily!$A3492),US!$E:$E,MONTH(daily!$A3492))</f>
        <v>19102</v>
      </c>
      <c r="N3492">
        <f>SUMIFS(COT!E:E,COT!$A:$A,YEAR(daily!$A3492),COT!$B:$B,WEEKNUM(daily!$A3492))</f>
        <v>1623027</v>
      </c>
      <c r="O3492">
        <f>SUMIFS(COT!F:F,COT!$A:$A,YEAR(daily!$A3492),COT!$B:$B,WEEKNUM(daily!$A3492))</f>
        <v>463186</v>
      </c>
      <c r="P3492">
        <f>SUMIFS(COT!G:G,COT!$A:$A,YEAR(daily!$A3492),COT!$B:$B,WEEKNUM(daily!$A3492))</f>
        <v>135835</v>
      </c>
      <c r="Q3492">
        <f>SUMIFS(COT!H:H,COT!$A:$A,YEAR(daily!$A3492),COT!$B:$B,WEEKNUM(daily!$A3492))</f>
        <v>512159</v>
      </c>
      <c r="R3492">
        <f>SUMIFS(COT!I:I,COT!$A:$A,YEAR(daily!$A3492),COT!$B:$B,WEEKNUM(daily!$A3492))</f>
        <v>560092</v>
      </c>
      <c r="S3492">
        <f>SUMIFS(COT!J:J,COT!$A:$A,YEAR(daily!$A3492),COT!$B:$B,WEEKNUM(daily!$A3492))</f>
        <v>897400</v>
      </c>
      <c r="T3492">
        <f>SUMIFS(COT!K:K,COT!$A:$A,YEAR(daily!$A3492),COT!$B:$B,WEEKNUM(daily!$A3492))</f>
        <v>87590</v>
      </c>
      <c r="U3492">
        <f>SUMIFS(COT!L:L,COT!$A:$A,YEAR(daily!$A3492),COT!$B:$B,WEEKNUM(daily!$A3492))</f>
        <v>77633</v>
      </c>
      <c r="V3492">
        <f>SUMIFS(COT!M:M,COT!$A:$A,YEAR(daily!$A3492),COT!$B:$B,WEEKNUM(daily!$A3492))</f>
        <v>119</v>
      </c>
      <c r="W3492">
        <f>SUMIFS(COT!N:N,COT!$A:$A,YEAR(daily!$A3492),COT!$B:$B,WEEKNUM(daily!$A3492))</f>
        <v>74</v>
      </c>
      <c r="X3492">
        <f>SUMIFS(COT!O:O,COT!$A:$A,YEAR(daily!$A3492),COT!$B:$B,WEEKNUM(daily!$A3492))</f>
        <v>138</v>
      </c>
      <c r="Y3492">
        <f>SUMIFS(COT!P:P,COT!$A:$A,YEAR(daily!$A3492),COT!$B:$B,WEEKNUM(daily!$A3492))</f>
        <v>84</v>
      </c>
      <c r="Z3492">
        <f>SUMIFS(COT!Q:Q,COT!$A:$A,YEAR(daily!$A3492),COT!$B:$B,WEEKNUM(daily!$A3492))</f>
        <v>96</v>
      </c>
      <c r="AA3492">
        <f>SUMIFS(Saudi!B:B,Saudi!$A:$A,YEAR(daily!$A3492))</f>
        <v>1044.4000000000001</v>
      </c>
      <c r="AB3492">
        <f>SUMIFS(Saudi!C:C,Saudi!$A:$A,YEAR(daily!$A3492))</f>
        <v>1140.539</v>
      </c>
      <c r="AC3492">
        <f>SUMIFS(Saudi!F:F,Saudi!$A:$A,YEAR(daily!$A3492))</f>
        <v>4242520</v>
      </c>
      <c r="AD3492">
        <f>SUMIFS(Saudi!G:G,Saudi!$A:$A,YEAR(daily!$A3492))</f>
        <v>92.996511515118513</v>
      </c>
      <c r="AE3492">
        <f>SUMIFS(Saudi!H:H,Saudi!$A:$A,YEAR(daily!$A3492))</f>
        <v>394539560.03312057</v>
      </c>
      <c r="AF3492" s="5">
        <f t="shared" si="150"/>
        <v>1</v>
      </c>
      <c r="AG3492" s="5">
        <f t="shared" si="151"/>
        <v>2014</v>
      </c>
    </row>
    <row r="3493" spans="1:33">
      <c r="A3493" s="3">
        <v>41654</v>
      </c>
      <c r="B3493" s="1">
        <v>69234</v>
      </c>
      <c r="C3493" s="1">
        <v>129317</v>
      </c>
      <c r="D3493" s="1">
        <v>71885</v>
      </c>
      <c r="E3493" s="1">
        <v>94.17</v>
      </c>
      <c r="F3493" s="1">
        <v>94.2</v>
      </c>
      <c r="G3493" s="1">
        <v>93.77</v>
      </c>
      <c r="H3493" s="2">
        <v>55.8</v>
      </c>
      <c r="I3493" s="2">
        <v>29.8</v>
      </c>
      <c r="J3493" s="2">
        <v>91.8</v>
      </c>
      <c r="K3493" s="2">
        <v>92.9</v>
      </c>
      <c r="L3493">
        <f>SUMIFS(US!B:B,US!$D:$D,YEAR(daily!$A3493),US!$E:$E,MONTH(daily!$A3493))</f>
        <v>13006</v>
      </c>
      <c r="M3493">
        <f>SUMIFS(US!C:C,US!$D:$D,YEAR(daily!$A3493),US!$E:$E,MONTH(daily!$A3493))</f>
        <v>19102</v>
      </c>
      <c r="N3493">
        <f>SUMIFS(COT!E:E,COT!$A:$A,YEAR(daily!$A3493),COT!$B:$B,WEEKNUM(daily!$A3493))</f>
        <v>1623027</v>
      </c>
      <c r="O3493">
        <f>SUMIFS(COT!F:F,COT!$A:$A,YEAR(daily!$A3493),COT!$B:$B,WEEKNUM(daily!$A3493))</f>
        <v>463186</v>
      </c>
      <c r="P3493">
        <f>SUMIFS(COT!G:G,COT!$A:$A,YEAR(daily!$A3493),COT!$B:$B,WEEKNUM(daily!$A3493))</f>
        <v>135835</v>
      </c>
      <c r="Q3493">
        <f>SUMIFS(COT!H:H,COT!$A:$A,YEAR(daily!$A3493),COT!$B:$B,WEEKNUM(daily!$A3493))</f>
        <v>512159</v>
      </c>
      <c r="R3493">
        <f>SUMIFS(COT!I:I,COT!$A:$A,YEAR(daily!$A3493),COT!$B:$B,WEEKNUM(daily!$A3493))</f>
        <v>560092</v>
      </c>
      <c r="S3493">
        <f>SUMIFS(COT!J:J,COT!$A:$A,YEAR(daily!$A3493),COT!$B:$B,WEEKNUM(daily!$A3493))</f>
        <v>897400</v>
      </c>
      <c r="T3493">
        <f>SUMIFS(COT!K:K,COT!$A:$A,YEAR(daily!$A3493),COT!$B:$B,WEEKNUM(daily!$A3493))</f>
        <v>87590</v>
      </c>
      <c r="U3493">
        <f>SUMIFS(COT!L:L,COT!$A:$A,YEAR(daily!$A3493),COT!$B:$B,WEEKNUM(daily!$A3493))</f>
        <v>77633</v>
      </c>
      <c r="V3493">
        <f>SUMIFS(COT!M:M,COT!$A:$A,YEAR(daily!$A3493),COT!$B:$B,WEEKNUM(daily!$A3493))</f>
        <v>119</v>
      </c>
      <c r="W3493">
        <f>SUMIFS(COT!N:N,COT!$A:$A,YEAR(daily!$A3493),COT!$B:$B,WEEKNUM(daily!$A3493))</f>
        <v>74</v>
      </c>
      <c r="X3493">
        <f>SUMIFS(COT!O:O,COT!$A:$A,YEAR(daily!$A3493),COT!$B:$B,WEEKNUM(daily!$A3493))</f>
        <v>138</v>
      </c>
      <c r="Y3493">
        <f>SUMIFS(COT!P:P,COT!$A:$A,YEAR(daily!$A3493),COT!$B:$B,WEEKNUM(daily!$A3493))</f>
        <v>84</v>
      </c>
      <c r="Z3493">
        <f>SUMIFS(COT!Q:Q,COT!$A:$A,YEAR(daily!$A3493),COT!$B:$B,WEEKNUM(daily!$A3493))</f>
        <v>96</v>
      </c>
      <c r="AA3493">
        <f>SUMIFS(Saudi!B:B,Saudi!$A:$A,YEAR(daily!$A3493))</f>
        <v>1044.4000000000001</v>
      </c>
      <c r="AB3493">
        <f>SUMIFS(Saudi!C:C,Saudi!$A:$A,YEAR(daily!$A3493))</f>
        <v>1140.539</v>
      </c>
      <c r="AC3493">
        <f>SUMIFS(Saudi!F:F,Saudi!$A:$A,YEAR(daily!$A3493))</f>
        <v>4242520</v>
      </c>
      <c r="AD3493">
        <f>SUMIFS(Saudi!G:G,Saudi!$A:$A,YEAR(daily!$A3493))</f>
        <v>92.996511515118513</v>
      </c>
      <c r="AE3493">
        <f>SUMIFS(Saudi!H:H,Saudi!$A:$A,YEAR(daily!$A3493))</f>
        <v>394539560.03312057</v>
      </c>
      <c r="AF3493" s="5">
        <f t="shared" si="150"/>
        <v>1</v>
      </c>
      <c r="AG3493" s="5">
        <f t="shared" si="151"/>
        <v>2014</v>
      </c>
    </row>
    <row r="3494" spans="1:33">
      <c r="A3494" s="3">
        <v>41655</v>
      </c>
      <c r="B3494" s="1">
        <v>51921</v>
      </c>
      <c r="C3494" s="1">
        <v>133116</v>
      </c>
      <c r="D3494" s="1">
        <v>71061</v>
      </c>
      <c r="E3494" s="1">
        <v>93.96</v>
      </c>
      <c r="F3494" s="1">
        <v>93.92</v>
      </c>
      <c r="G3494" s="1">
        <v>93.48</v>
      </c>
      <c r="H3494" s="2">
        <v>55.8</v>
      </c>
      <c r="I3494" s="2">
        <v>29.8</v>
      </c>
      <c r="J3494" s="2">
        <v>91.8</v>
      </c>
      <c r="K3494" s="2">
        <v>92.9</v>
      </c>
      <c r="L3494">
        <f>SUMIFS(US!B:B,US!$D:$D,YEAR(daily!$A3494),US!$E:$E,MONTH(daily!$A3494))</f>
        <v>13006</v>
      </c>
      <c r="M3494">
        <f>SUMIFS(US!C:C,US!$D:$D,YEAR(daily!$A3494),US!$E:$E,MONTH(daily!$A3494))</f>
        <v>19102</v>
      </c>
      <c r="N3494">
        <f>SUMIFS(COT!E:E,COT!$A:$A,YEAR(daily!$A3494),COT!$B:$B,WEEKNUM(daily!$A3494))</f>
        <v>1623027</v>
      </c>
      <c r="O3494">
        <f>SUMIFS(COT!F:F,COT!$A:$A,YEAR(daily!$A3494),COT!$B:$B,WEEKNUM(daily!$A3494))</f>
        <v>463186</v>
      </c>
      <c r="P3494">
        <f>SUMIFS(COT!G:G,COT!$A:$A,YEAR(daily!$A3494),COT!$B:$B,WEEKNUM(daily!$A3494))</f>
        <v>135835</v>
      </c>
      <c r="Q3494">
        <f>SUMIFS(COT!H:H,COT!$A:$A,YEAR(daily!$A3494),COT!$B:$B,WEEKNUM(daily!$A3494))</f>
        <v>512159</v>
      </c>
      <c r="R3494">
        <f>SUMIFS(COT!I:I,COT!$A:$A,YEAR(daily!$A3494),COT!$B:$B,WEEKNUM(daily!$A3494))</f>
        <v>560092</v>
      </c>
      <c r="S3494">
        <f>SUMIFS(COT!J:J,COT!$A:$A,YEAR(daily!$A3494),COT!$B:$B,WEEKNUM(daily!$A3494))</f>
        <v>897400</v>
      </c>
      <c r="T3494">
        <f>SUMIFS(COT!K:K,COT!$A:$A,YEAR(daily!$A3494),COT!$B:$B,WEEKNUM(daily!$A3494))</f>
        <v>87590</v>
      </c>
      <c r="U3494">
        <f>SUMIFS(COT!L:L,COT!$A:$A,YEAR(daily!$A3494),COT!$B:$B,WEEKNUM(daily!$A3494))</f>
        <v>77633</v>
      </c>
      <c r="V3494">
        <f>SUMIFS(COT!M:M,COT!$A:$A,YEAR(daily!$A3494),COT!$B:$B,WEEKNUM(daily!$A3494))</f>
        <v>119</v>
      </c>
      <c r="W3494">
        <f>SUMIFS(COT!N:N,COT!$A:$A,YEAR(daily!$A3494),COT!$B:$B,WEEKNUM(daily!$A3494))</f>
        <v>74</v>
      </c>
      <c r="X3494">
        <f>SUMIFS(COT!O:O,COT!$A:$A,YEAR(daily!$A3494),COT!$B:$B,WEEKNUM(daily!$A3494))</f>
        <v>138</v>
      </c>
      <c r="Y3494">
        <f>SUMIFS(COT!P:P,COT!$A:$A,YEAR(daily!$A3494),COT!$B:$B,WEEKNUM(daily!$A3494))</f>
        <v>84</v>
      </c>
      <c r="Z3494">
        <f>SUMIFS(COT!Q:Q,COT!$A:$A,YEAR(daily!$A3494),COT!$B:$B,WEEKNUM(daily!$A3494))</f>
        <v>96</v>
      </c>
      <c r="AA3494">
        <f>SUMIFS(Saudi!B:B,Saudi!$A:$A,YEAR(daily!$A3494))</f>
        <v>1044.4000000000001</v>
      </c>
      <c r="AB3494">
        <f>SUMIFS(Saudi!C:C,Saudi!$A:$A,YEAR(daily!$A3494))</f>
        <v>1140.539</v>
      </c>
      <c r="AC3494">
        <f>SUMIFS(Saudi!F:F,Saudi!$A:$A,YEAR(daily!$A3494))</f>
        <v>4242520</v>
      </c>
      <c r="AD3494">
        <f>SUMIFS(Saudi!G:G,Saudi!$A:$A,YEAR(daily!$A3494))</f>
        <v>92.996511515118513</v>
      </c>
      <c r="AE3494">
        <f>SUMIFS(Saudi!H:H,Saudi!$A:$A,YEAR(daily!$A3494))</f>
        <v>394539560.03312057</v>
      </c>
      <c r="AF3494" s="5">
        <f t="shared" si="150"/>
        <v>1</v>
      </c>
      <c r="AG3494" s="5">
        <f t="shared" si="151"/>
        <v>2014</v>
      </c>
    </row>
    <row r="3495" spans="1:33">
      <c r="A3495" s="3">
        <v>41656</v>
      </c>
      <c r="B3495" s="1">
        <v>20052</v>
      </c>
      <c r="C3495" s="1">
        <v>135482</v>
      </c>
      <c r="D3495" s="1">
        <v>71007</v>
      </c>
      <c r="E3495" s="1">
        <v>94.37</v>
      </c>
      <c r="F3495" s="1">
        <v>94.44</v>
      </c>
      <c r="G3495" s="1">
        <v>94.03</v>
      </c>
      <c r="H3495" s="2">
        <v>55.8</v>
      </c>
      <c r="I3495" s="2">
        <v>29.8</v>
      </c>
      <c r="J3495" s="2">
        <v>91.8</v>
      </c>
      <c r="K3495" s="2">
        <v>92.9</v>
      </c>
      <c r="L3495">
        <f>SUMIFS(US!B:B,US!$D:$D,YEAR(daily!$A3495),US!$E:$E,MONTH(daily!$A3495))</f>
        <v>13006</v>
      </c>
      <c r="M3495">
        <f>SUMIFS(US!C:C,US!$D:$D,YEAR(daily!$A3495),US!$E:$E,MONTH(daily!$A3495))</f>
        <v>19102</v>
      </c>
      <c r="N3495">
        <f>SUMIFS(COT!E:E,COT!$A:$A,YEAR(daily!$A3495),COT!$B:$B,WEEKNUM(daily!$A3495))</f>
        <v>1623027</v>
      </c>
      <c r="O3495">
        <f>SUMIFS(COT!F:F,COT!$A:$A,YEAR(daily!$A3495),COT!$B:$B,WEEKNUM(daily!$A3495))</f>
        <v>463186</v>
      </c>
      <c r="P3495">
        <f>SUMIFS(COT!G:G,COT!$A:$A,YEAR(daily!$A3495),COT!$B:$B,WEEKNUM(daily!$A3495))</f>
        <v>135835</v>
      </c>
      <c r="Q3495">
        <f>SUMIFS(COT!H:H,COT!$A:$A,YEAR(daily!$A3495),COT!$B:$B,WEEKNUM(daily!$A3495))</f>
        <v>512159</v>
      </c>
      <c r="R3495">
        <f>SUMIFS(COT!I:I,COT!$A:$A,YEAR(daily!$A3495),COT!$B:$B,WEEKNUM(daily!$A3495))</f>
        <v>560092</v>
      </c>
      <c r="S3495">
        <f>SUMIFS(COT!J:J,COT!$A:$A,YEAR(daily!$A3495),COT!$B:$B,WEEKNUM(daily!$A3495))</f>
        <v>897400</v>
      </c>
      <c r="T3495">
        <f>SUMIFS(COT!K:K,COT!$A:$A,YEAR(daily!$A3495),COT!$B:$B,WEEKNUM(daily!$A3495))</f>
        <v>87590</v>
      </c>
      <c r="U3495">
        <f>SUMIFS(COT!L:L,COT!$A:$A,YEAR(daily!$A3495),COT!$B:$B,WEEKNUM(daily!$A3495))</f>
        <v>77633</v>
      </c>
      <c r="V3495">
        <f>SUMIFS(COT!M:M,COT!$A:$A,YEAR(daily!$A3495),COT!$B:$B,WEEKNUM(daily!$A3495))</f>
        <v>119</v>
      </c>
      <c r="W3495">
        <f>SUMIFS(COT!N:N,COT!$A:$A,YEAR(daily!$A3495),COT!$B:$B,WEEKNUM(daily!$A3495))</f>
        <v>74</v>
      </c>
      <c r="X3495">
        <f>SUMIFS(COT!O:O,COT!$A:$A,YEAR(daily!$A3495),COT!$B:$B,WEEKNUM(daily!$A3495))</f>
        <v>138</v>
      </c>
      <c r="Y3495">
        <f>SUMIFS(COT!P:P,COT!$A:$A,YEAR(daily!$A3495),COT!$B:$B,WEEKNUM(daily!$A3495))</f>
        <v>84</v>
      </c>
      <c r="Z3495">
        <f>SUMIFS(COT!Q:Q,COT!$A:$A,YEAR(daily!$A3495),COT!$B:$B,WEEKNUM(daily!$A3495))</f>
        <v>96</v>
      </c>
      <c r="AA3495">
        <f>SUMIFS(Saudi!B:B,Saudi!$A:$A,YEAR(daily!$A3495))</f>
        <v>1044.4000000000001</v>
      </c>
      <c r="AB3495">
        <f>SUMIFS(Saudi!C:C,Saudi!$A:$A,YEAR(daily!$A3495))</f>
        <v>1140.539</v>
      </c>
      <c r="AC3495">
        <f>SUMIFS(Saudi!F:F,Saudi!$A:$A,YEAR(daily!$A3495))</f>
        <v>4242520</v>
      </c>
      <c r="AD3495">
        <f>SUMIFS(Saudi!G:G,Saudi!$A:$A,YEAR(daily!$A3495))</f>
        <v>92.996511515118513</v>
      </c>
      <c r="AE3495">
        <f>SUMIFS(Saudi!H:H,Saudi!$A:$A,YEAR(daily!$A3495))</f>
        <v>394539560.03312057</v>
      </c>
      <c r="AF3495" s="5">
        <f t="shared" si="150"/>
        <v>1</v>
      </c>
      <c r="AG3495" s="5">
        <f t="shared" si="151"/>
        <v>2014</v>
      </c>
    </row>
    <row r="3496" spans="1:33">
      <c r="A3496" s="3">
        <v>41660</v>
      </c>
      <c r="B3496" s="1">
        <v>2336</v>
      </c>
      <c r="C3496" s="1">
        <v>140440</v>
      </c>
      <c r="D3496" s="1">
        <v>72834</v>
      </c>
      <c r="E3496" s="1">
        <v>94.99</v>
      </c>
      <c r="F3496" s="1">
        <v>94.8</v>
      </c>
      <c r="G3496" s="1">
        <v>94.4</v>
      </c>
      <c r="H3496" s="2">
        <v>55.8</v>
      </c>
      <c r="I3496" s="2">
        <v>29.8</v>
      </c>
      <c r="J3496" s="2">
        <v>91.8</v>
      </c>
      <c r="K3496" s="2">
        <v>92.9</v>
      </c>
      <c r="L3496">
        <f>SUMIFS(US!B:B,US!$D:$D,YEAR(daily!$A3496),US!$E:$E,MONTH(daily!$A3496))</f>
        <v>13006</v>
      </c>
      <c r="M3496">
        <f>SUMIFS(US!C:C,US!$D:$D,YEAR(daily!$A3496),US!$E:$E,MONTH(daily!$A3496))</f>
        <v>19102</v>
      </c>
      <c r="N3496">
        <f>SUMIFS(COT!E:E,COT!$A:$A,YEAR(daily!$A3496),COT!$B:$B,WEEKNUM(daily!$A3496))</f>
        <v>1613293</v>
      </c>
      <c r="O3496">
        <f>SUMIFS(COT!F:F,COT!$A:$A,YEAR(daily!$A3496),COT!$B:$B,WEEKNUM(daily!$A3496))</f>
        <v>473506</v>
      </c>
      <c r="P3496">
        <f>SUMIFS(COT!G:G,COT!$A:$A,YEAR(daily!$A3496),COT!$B:$B,WEEKNUM(daily!$A3496))</f>
        <v>133457</v>
      </c>
      <c r="Q3496">
        <f>SUMIFS(COT!H:H,COT!$A:$A,YEAR(daily!$A3496),COT!$B:$B,WEEKNUM(daily!$A3496))</f>
        <v>501756</v>
      </c>
      <c r="R3496">
        <f>SUMIFS(COT!I:I,COT!$A:$A,YEAR(daily!$A3496),COT!$B:$B,WEEKNUM(daily!$A3496))</f>
        <v>558910</v>
      </c>
      <c r="S3496">
        <f>SUMIFS(COT!J:J,COT!$A:$A,YEAR(daily!$A3496),COT!$B:$B,WEEKNUM(daily!$A3496))</f>
        <v>898363</v>
      </c>
      <c r="T3496">
        <f>SUMIFS(COT!K:K,COT!$A:$A,YEAR(daily!$A3496),COT!$B:$B,WEEKNUM(daily!$A3496))</f>
        <v>79121</v>
      </c>
      <c r="U3496">
        <f>SUMIFS(COT!L:L,COT!$A:$A,YEAR(daily!$A3496),COT!$B:$B,WEEKNUM(daily!$A3496))</f>
        <v>79717</v>
      </c>
      <c r="V3496">
        <f>SUMIFS(COT!M:M,COT!$A:$A,YEAR(daily!$A3496),COT!$B:$B,WEEKNUM(daily!$A3496))</f>
        <v>116</v>
      </c>
      <c r="W3496">
        <f>SUMIFS(COT!N:N,COT!$A:$A,YEAR(daily!$A3496),COT!$B:$B,WEEKNUM(daily!$A3496))</f>
        <v>74</v>
      </c>
      <c r="X3496">
        <f>SUMIFS(COT!O:O,COT!$A:$A,YEAR(daily!$A3496),COT!$B:$B,WEEKNUM(daily!$A3496))</f>
        <v>133</v>
      </c>
      <c r="Y3496">
        <f>SUMIFS(COT!P:P,COT!$A:$A,YEAR(daily!$A3496),COT!$B:$B,WEEKNUM(daily!$A3496))</f>
        <v>87</v>
      </c>
      <c r="Z3496">
        <f>SUMIFS(COT!Q:Q,COT!$A:$A,YEAR(daily!$A3496),COT!$B:$B,WEEKNUM(daily!$A3496))</f>
        <v>96</v>
      </c>
      <c r="AA3496">
        <f>SUMIFS(Saudi!B:B,Saudi!$A:$A,YEAR(daily!$A3496))</f>
        <v>1044.4000000000001</v>
      </c>
      <c r="AB3496">
        <f>SUMIFS(Saudi!C:C,Saudi!$A:$A,YEAR(daily!$A3496))</f>
        <v>1140.539</v>
      </c>
      <c r="AC3496">
        <f>SUMIFS(Saudi!F:F,Saudi!$A:$A,YEAR(daily!$A3496))</f>
        <v>4242520</v>
      </c>
      <c r="AD3496">
        <f>SUMIFS(Saudi!G:G,Saudi!$A:$A,YEAR(daily!$A3496))</f>
        <v>92.996511515118513</v>
      </c>
      <c r="AE3496">
        <f>SUMIFS(Saudi!H:H,Saudi!$A:$A,YEAR(daily!$A3496))</f>
        <v>394539560.03312057</v>
      </c>
      <c r="AF3496" s="5">
        <f t="shared" si="150"/>
        <v>1</v>
      </c>
      <c r="AG3496" s="5">
        <f t="shared" si="151"/>
        <v>2014</v>
      </c>
    </row>
    <row r="3497" spans="1:33">
      <c r="A3497" s="3">
        <v>41661</v>
      </c>
      <c r="B3497" s="1">
        <v>347368</v>
      </c>
      <c r="C3497" s="1">
        <v>73184</v>
      </c>
      <c r="D3497" s="1">
        <v>143755</v>
      </c>
      <c r="E3497" s="1">
        <v>96.73</v>
      </c>
      <c r="F3497" s="1">
        <v>95.82</v>
      </c>
      <c r="G3497" s="1">
        <v>95.09</v>
      </c>
      <c r="H3497" s="2">
        <v>55.8</v>
      </c>
      <c r="I3497" s="2">
        <v>29.8</v>
      </c>
      <c r="J3497" s="2">
        <v>91.8</v>
      </c>
      <c r="K3497" s="2">
        <v>92.9</v>
      </c>
      <c r="L3497">
        <f>SUMIFS(US!B:B,US!$D:$D,YEAR(daily!$A3497),US!$E:$E,MONTH(daily!$A3497))</f>
        <v>13006</v>
      </c>
      <c r="M3497">
        <f>SUMIFS(US!C:C,US!$D:$D,YEAR(daily!$A3497),US!$E:$E,MONTH(daily!$A3497))</f>
        <v>19102</v>
      </c>
      <c r="N3497">
        <f>SUMIFS(COT!E:E,COT!$A:$A,YEAR(daily!$A3497),COT!$B:$B,WEEKNUM(daily!$A3497))</f>
        <v>1613293</v>
      </c>
      <c r="O3497">
        <f>SUMIFS(COT!F:F,COT!$A:$A,YEAR(daily!$A3497),COT!$B:$B,WEEKNUM(daily!$A3497))</f>
        <v>473506</v>
      </c>
      <c r="P3497">
        <f>SUMIFS(COT!G:G,COT!$A:$A,YEAR(daily!$A3497),COT!$B:$B,WEEKNUM(daily!$A3497))</f>
        <v>133457</v>
      </c>
      <c r="Q3497">
        <f>SUMIFS(COT!H:H,COT!$A:$A,YEAR(daily!$A3497),COT!$B:$B,WEEKNUM(daily!$A3497))</f>
        <v>501756</v>
      </c>
      <c r="R3497">
        <f>SUMIFS(COT!I:I,COT!$A:$A,YEAR(daily!$A3497),COT!$B:$B,WEEKNUM(daily!$A3497))</f>
        <v>558910</v>
      </c>
      <c r="S3497">
        <f>SUMIFS(COT!J:J,COT!$A:$A,YEAR(daily!$A3497),COT!$B:$B,WEEKNUM(daily!$A3497))</f>
        <v>898363</v>
      </c>
      <c r="T3497">
        <f>SUMIFS(COT!K:K,COT!$A:$A,YEAR(daily!$A3497),COT!$B:$B,WEEKNUM(daily!$A3497))</f>
        <v>79121</v>
      </c>
      <c r="U3497">
        <f>SUMIFS(COT!L:L,COT!$A:$A,YEAR(daily!$A3497),COT!$B:$B,WEEKNUM(daily!$A3497))</f>
        <v>79717</v>
      </c>
      <c r="V3497">
        <f>SUMIFS(COT!M:M,COT!$A:$A,YEAR(daily!$A3497),COT!$B:$B,WEEKNUM(daily!$A3497))</f>
        <v>116</v>
      </c>
      <c r="W3497">
        <f>SUMIFS(COT!N:N,COT!$A:$A,YEAR(daily!$A3497),COT!$B:$B,WEEKNUM(daily!$A3497))</f>
        <v>74</v>
      </c>
      <c r="X3497">
        <f>SUMIFS(COT!O:O,COT!$A:$A,YEAR(daily!$A3497),COT!$B:$B,WEEKNUM(daily!$A3497))</f>
        <v>133</v>
      </c>
      <c r="Y3497">
        <f>SUMIFS(COT!P:P,COT!$A:$A,YEAR(daily!$A3497),COT!$B:$B,WEEKNUM(daily!$A3497))</f>
        <v>87</v>
      </c>
      <c r="Z3497">
        <f>SUMIFS(COT!Q:Q,COT!$A:$A,YEAR(daily!$A3497),COT!$B:$B,WEEKNUM(daily!$A3497))</f>
        <v>96</v>
      </c>
      <c r="AA3497">
        <f>SUMIFS(Saudi!B:B,Saudi!$A:$A,YEAR(daily!$A3497))</f>
        <v>1044.4000000000001</v>
      </c>
      <c r="AB3497">
        <f>SUMIFS(Saudi!C:C,Saudi!$A:$A,YEAR(daily!$A3497))</f>
        <v>1140.539</v>
      </c>
      <c r="AC3497">
        <f>SUMIFS(Saudi!F:F,Saudi!$A:$A,YEAR(daily!$A3497))</f>
        <v>4242520</v>
      </c>
      <c r="AD3497">
        <f>SUMIFS(Saudi!G:G,Saudi!$A:$A,YEAR(daily!$A3497))</f>
        <v>92.996511515118513</v>
      </c>
      <c r="AE3497">
        <f>SUMIFS(Saudi!H:H,Saudi!$A:$A,YEAR(daily!$A3497))</f>
        <v>394539560.03312057</v>
      </c>
      <c r="AF3497" s="5">
        <f t="shared" si="150"/>
        <v>1</v>
      </c>
      <c r="AG3497" s="5">
        <f t="shared" si="151"/>
        <v>2014</v>
      </c>
    </row>
    <row r="3498" spans="1:33">
      <c r="A3498" s="3">
        <v>41662</v>
      </c>
      <c r="B3498" s="1">
        <v>343453</v>
      </c>
      <c r="C3498" s="1">
        <v>76986</v>
      </c>
      <c r="D3498" s="1">
        <v>142313</v>
      </c>
      <c r="E3498" s="1">
        <v>97.32</v>
      </c>
      <c r="F3498" s="1">
        <v>95.95</v>
      </c>
      <c r="G3498" s="1">
        <v>95.05</v>
      </c>
      <c r="H3498" s="2">
        <v>55.8</v>
      </c>
      <c r="I3498" s="2">
        <v>29.8</v>
      </c>
      <c r="J3498" s="2">
        <v>91.8</v>
      </c>
      <c r="K3498" s="2">
        <v>92.9</v>
      </c>
      <c r="L3498">
        <f>SUMIFS(US!B:B,US!$D:$D,YEAR(daily!$A3498),US!$E:$E,MONTH(daily!$A3498))</f>
        <v>13006</v>
      </c>
      <c r="M3498">
        <f>SUMIFS(US!C:C,US!$D:$D,YEAR(daily!$A3498),US!$E:$E,MONTH(daily!$A3498))</f>
        <v>19102</v>
      </c>
      <c r="N3498">
        <f>SUMIFS(COT!E:E,COT!$A:$A,YEAR(daily!$A3498),COT!$B:$B,WEEKNUM(daily!$A3498))</f>
        <v>1613293</v>
      </c>
      <c r="O3498">
        <f>SUMIFS(COT!F:F,COT!$A:$A,YEAR(daily!$A3498),COT!$B:$B,WEEKNUM(daily!$A3498))</f>
        <v>473506</v>
      </c>
      <c r="P3498">
        <f>SUMIFS(COT!G:G,COT!$A:$A,YEAR(daily!$A3498),COT!$B:$B,WEEKNUM(daily!$A3498))</f>
        <v>133457</v>
      </c>
      <c r="Q3498">
        <f>SUMIFS(COT!H:H,COT!$A:$A,YEAR(daily!$A3498),COT!$B:$B,WEEKNUM(daily!$A3498))</f>
        <v>501756</v>
      </c>
      <c r="R3498">
        <f>SUMIFS(COT!I:I,COT!$A:$A,YEAR(daily!$A3498),COT!$B:$B,WEEKNUM(daily!$A3498))</f>
        <v>558910</v>
      </c>
      <c r="S3498">
        <f>SUMIFS(COT!J:J,COT!$A:$A,YEAR(daily!$A3498),COT!$B:$B,WEEKNUM(daily!$A3498))</f>
        <v>898363</v>
      </c>
      <c r="T3498">
        <f>SUMIFS(COT!K:K,COT!$A:$A,YEAR(daily!$A3498),COT!$B:$B,WEEKNUM(daily!$A3498))</f>
        <v>79121</v>
      </c>
      <c r="U3498">
        <f>SUMIFS(COT!L:L,COT!$A:$A,YEAR(daily!$A3498),COT!$B:$B,WEEKNUM(daily!$A3498))</f>
        <v>79717</v>
      </c>
      <c r="V3498">
        <f>SUMIFS(COT!M:M,COT!$A:$A,YEAR(daily!$A3498),COT!$B:$B,WEEKNUM(daily!$A3498))</f>
        <v>116</v>
      </c>
      <c r="W3498">
        <f>SUMIFS(COT!N:N,COT!$A:$A,YEAR(daily!$A3498),COT!$B:$B,WEEKNUM(daily!$A3498))</f>
        <v>74</v>
      </c>
      <c r="X3498">
        <f>SUMIFS(COT!O:O,COT!$A:$A,YEAR(daily!$A3498),COT!$B:$B,WEEKNUM(daily!$A3498))</f>
        <v>133</v>
      </c>
      <c r="Y3498">
        <f>SUMIFS(COT!P:P,COT!$A:$A,YEAR(daily!$A3498),COT!$B:$B,WEEKNUM(daily!$A3498))</f>
        <v>87</v>
      </c>
      <c r="Z3498">
        <f>SUMIFS(COT!Q:Q,COT!$A:$A,YEAR(daily!$A3498),COT!$B:$B,WEEKNUM(daily!$A3498))</f>
        <v>96</v>
      </c>
      <c r="AA3498">
        <f>SUMIFS(Saudi!B:B,Saudi!$A:$A,YEAR(daily!$A3498))</f>
        <v>1044.4000000000001</v>
      </c>
      <c r="AB3498">
        <f>SUMIFS(Saudi!C:C,Saudi!$A:$A,YEAR(daily!$A3498))</f>
        <v>1140.539</v>
      </c>
      <c r="AC3498">
        <f>SUMIFS(Saudi!F:F,Saudi!$A:$A,YEAR(daily!$A3498))</f>
        <v>4242520</v>
      </c>
      <c r="AD3498">
        <f>SUMIFS(Saudi!G:G,Saudi!$A:$A,YEAR(daily!$A3498))</f>
        <v>92.996511515118513</v>
      </c>
      <c r="AE3498">
        <f>SUMIFS(Saudi!H:H,Saudi!$A:$A,YEAR(daily!$A3498))</f>
        <v>394539560.03312057</v>
      </c>
      <c r="AF3498" s="5">
        <f t="shared" si="150"/>
        <v>1</v>
      </c>
      <c r="AG3498" s="5">
        <f t="shared" si="151"/>
        <v>2014</v>
      </c>
    </row>
    <row r="3499" spans="1:33">
      <c r="A3499" s="3">
        <v>41663</v>
      </c>
      <c r="B3499" s="1">
        <v>342555</v>
      </c>
      <c r="C3499" s="1">
        <v>76700</v>
      </c>
      <c r="D3499" s="1">
        <v>140518</v>
      </c>
      <c r="E3499" s="1">
        <v>96.64</v>
      </c>
      <c r="F3499" s="1">
        <v>95.56</v>
      </c>
      <c r="G3499" s="1">
        <v>94.76</v>
      </c>
      <c r="H3499" s="2">
        <v>55.8</v>
      </c>
      <c r="I3499" s="2">
        <v>29.8</v>
      </c>
      <c r="J3499" s="2">
        <v>91.8</v>
      </c>
      <c r="K3499" s="2">
        <v>92.9</v>
      </c>
      <c r="L3499">
        <f>SUMIFS(US!B:B,US!$D:$D,YEAR(daily!$A3499),US!$E:$E,MONTH(daily!$A3499))</f>
        <v>13006</v>
      </c>
      <c r="M3499">
        <f>SUMIFS(US!C:C,US!$D:$D,YEAR(daily!$A3499),US!$E:$E,MONTH(daily!$A3499))</f>
        <v>19102</v>
      </c>
      <c r="N3499">
        <f>SUMIFS(COT!E:E,COT!$A:$A,YEAR(daily!$A3499),COT!$B:$B,WEEKNUM(daily!$A3499))</f>
        <v>1613293</v>
      </c>
      <c r="O3499">
        <f>SUMIFS(COT!F:F,COT!$A:$A,YEAR(daily!$A3499),COT!$B:$B,WEEKNUM(daily!$A3499))</f>
        <v>473506</v>
      </c>
      <c r="P3499">
        <f>SUMIFS(COT!G:G,COT!$A:$A,YEAR(daily!$A3499),COT!$B:$B,WEEKNUM(daily!$A3499))</f>
        <v>133457</v>
      </c>
      <c r="Q3499">
        <f>SUMIFS(COT!H:H,COT!$A:$A,YEAR(daily!$A3499),COT!$B:$B,WEEKNUM(daily!$A3499))</f>
        <v>501756</v>
      </c>
      <c r="R3499">
        <f>SUMIFS(COT!I:I,COT!$A:$A,YEAR(daily!$A3499),COT!$B:$B,WEEKNUM(daily!$A3499))</f>
        <v>558910</v>
      </c>
      <c r="S3499">
        <f>SUMIFS(COT!J:J,COT!$A:$A,YEAR(daily!$A3499),COT!$B:$B,WEEKNUM(daily!$A3499))</f>
        <v>898363</v>
      </c>
      <c r="T3499">
        <f>SUMIFS(COT!K:K,COT!$A:$A,YEAR(daily!$A3499),COT!$B:$B,WEEKNUM(daily!$A3499))</f>
        <v>79121</v>
      </c>
      <c r="U3499">
        <f>SUMIFS(COT!L:L,COT!$A:$A,YEAR(daily!$A3499),COT!$B:$B,WEEKNUM(daily!$A3499))</f>
        <v>79717</v>
      </c>
      <c r="V3499">
        <f>SUMIFS(COT!M:M,COT!$A:$A,YEAR(daily!$A3499),COT!$B:$B,WEEKNUM(daily!$A3499))</f>
        <v>116</v>
      </c>
      <c r="W3499">
        <f>SUMIFS(COT!N:N,COT!$A:$A,YEAR(daily!$A3499),COT!$B:$B,WEEKNUM(daily!$A3499))</f>
        <v>74</v>
      </c>
      <c r="X3499">
        <f>SUMIFS(COT!O:O,COT!$A:$A,YEAR(daily!$A3499),COT!$B:$B,WEEKNUM(daily!$A3499))</f>
        <v>133</v>
      </c>
      <c r="Y3499">
        <f>SUMIFS(COT!P:P,COT!$A:$A,YEAR(daily!$A3499),COT!$B:$B,WEEKNUM(daily!$A3499))</f>
        <v>87</v>
      </c>
      <c r="Z3499">
        <f>SUMIFS(COT!Q:Q,COT!$A:$A,YEAR(daily!$A3499),COT!$B:$B,WEEKNUM(daily!$A3499))</f>
        <v>96</v>
      </c>
      <c r="AA3499">
        <f>SUMIFS(Saudi!B:B,Saudi!$A:$A,YEAR(daily!$A3499))</f>
        <v>1044.4000000000001</v>
      </c>
      <c r="AB3499">
        <f>SUMIFS(Saudi!C:C,Saudi!$A:$A,YEAR(daily!$A3499))</f>
        <v>1140.539</v>
      </c>
      <c r="AC3499">
        <f>SUMIFS(Saudi!F:F,Saudi!$A:$A,YEAR(daily!$A3499))</f>
        <v>4242520</v>
      </c>
      <c r="AD3499">
        <f>SUMIFS(Saudi!G:G,Saudi!$A:$A,YEAR(daily!$A3499))</f>
        <v>92.996511515118513</v>
      </c>
      <c r="AE3499">
        <f>SUMIFS(Saudi!H:H,Saudi!$A:$A,YEAR(daily!$A3499))</f>
        <v>394539560.03312057</v>
      </c>
      <c r="AF3499" s="5">
        <f t="shared" si="150"/>
        <v>1</v>
      </c>
      <c r="AG3499" s="5">
        <f t="shared" si="151"/>
        <v>2014</v>
      </c>
    </row>
    <row r="3500" spans="1:33">
      <c r="A3500" s="3">
        <v>41666</v>
      </c>
      <c r="B3500" s="1">
        <v>336997</v>
      </c>
      <c r="C3500" s="1">
        <v>79924</v>
      </c>
      <c r="D3500" s="1">
        <v>141123</v>
      </c>
      <c r="E3500" s="1">
        <v>95.72</v>
      </c>
      <c r="F3500" s="1">
        <v>94.74</v>
      </c>
      <c r="G3500" s="1">
        <v>93.97</v>
      </c>
      <c r="H3500" s="2">
        <v>55.8</v>
      </c>
      <c r="I3500" s="2">
        <v>29.8</v>
      </c>
      <c r="J3500" s="2">
        <v>91.8</v>
      </c>
      <c r="K3500" s="2">
        <v>92.9</v>
      </c>
      <c r="L3500">
        <f>SUMIFS(US!B:B,US!$D:$D,YEAR(daily!$A3500),US!$E:$E,MONTH(daily!$A3500))</f>
        <v>13006</v>
      </c>
      <c r="M3500">
        <f>SUMIFS(US!C:C,US!$D:$D,YEAR(daily!$A3500),US!$E:$E,MONTH(daily!$A3500))</f>
        <v>19102</v>
      </c>
      <c r="N3500">
        <f>SUMIFS(COT!E:E,COT!$A:$A,YEAR(daily!$A3500),COT!$B:$B,WEEKNUM(daily!$A3500))</f>
        <v>1591971</v>
      </c>
      <c r="O3500">
        <f>SUMIFS(COT!F:F,COT!$A:$A,YEAR(daily!$A3500),COT!$B:$B,WEEKNUM(daily!$A3500))</f>
        <v>471470</v>
      </c>
      <c r="P3500">
        <f>SUMIFS(COT!G:G,COT!$A:$A,YEAR(daily!$A3500),COT!$B:$B,WEEKNUM(daily!$A3500))</f>
        <v>120324</v>
      </c>
      <c r="Q3500">
        <f>SUMIFS(COT!H:H,COT!$A:$A,YEAR(daily!$A3500),COT!$B:$B,WEEKNUM(daily!$A3500))</f>
        <v>494431</v>
      </c>
      <c r="R3500">
        <f>SUMIFS(COT!I:I,COT!$A:$A,YEAR(daily!$A3500),COT!$B:$B,WEEKNUM(daily!$A3500))</f>
        <v>541757</v>
      </c>
      <c r="S3500">
        <f>SUMIFS(COT!J:J,COT!$A:$A,YEAR(daily!$A3500),COT!$B:$B,WEEKNUM(daily!$A3500))</f>
        <v>895719</v>
      </c>
      <c r="T3500">
        <f>SUMIFS(COT!K:K,COT!$A:$A,YEAR(daily!$A3500),COT!$B:$B,WEEKNUM(daily!$A3500))</f>
        <v>84313</v>
      </c>
      <c r="U3500">
        <f>SUMIFS(COT!L:L,COT!$A:$A,YEAR(daily!$A3500),COT!$B:$B,WEEKNUM(daily!$A3500))</f>
        <v>81497</v>
      </c>
      <c r="V3500">
        <f>SUMIFS(COT!M:M,COT!$A:$A,YEAR(daily!$A3500),COT!$B:$B,WEEKNUM(daily!$A3500))</f>
        <v>110</v>
      </c>
      <c r="W3500">
        <f>SUMIFS(COT!N:N,COT!$A:$A,YEAR(daily!$A3500),COT!$B:$B,WEEKNUM(daily!$A3500))</f>
        <v>64</v>
      </c>
      <c r="X3500">
        <f>SUMIFS(COT!O:O,COT!$A:$A,YEAR(daily!$A3500),COT!$B:$B,WEEKNUM(daily!$A3500))</f>
        <v>128</v>
      </c>
      <c r="Y3500">
        <f>SUMIFS(COT!P:P,COT!$A:$A,YEAR(daily!$A3500),COT!$B:$B,WEEKNUM(daily!$A3500))</f>
        <v>88</v>
      </c>
      <c r="Z3500">
        <f>SUMIFS(COT!Q:Q,COT!$A:$A,YEAR(daily!$A3500),COT!$B:$B,WEEKNUM(daily!$A3500))</f>
        <v>99</v>
      </c>
      <c r="AA3500">
        <f>SUMIFS(Saudi!B:B,Saudi!$A:$A,YEAR(daily!$A3500))</f>
        <v>1044.4000000000001</v>
      </c>
      <c r="AB3500">
        <f>SUMIFS(Saudi!C:C,Saudi!$A:$A,YEAR(daily!$A3500))</f>
        <v>1140.539</v>
      </c>
      <c r="AC3500">
        <f>SUMIFS(Saudi!F:F,Saudi!$A:$A,YEAR(daily!$A3500))</f>
        <v>4242520</v>
      </c>
      <c r="AD3500">
        <f>SUMIFS(Saudi!G:G,Saudi!$A:$A,YEAR(daily!$A3500))</f>
        <v>92.996511515118513</v>
      </c>
      <c r="AE3500">
        <f>SUMIFS(Saudi!H:H,Saudi!$A:$A,YEAR(daily!$A3500))</f>
        <v>394539560.03312057</v>
      </c>
      <c r="AF3500" s="5">
        <f t="shared" si="150"/>
        <v>1</v>
      </c>
      <c r="AG3500" s="5">
        <f t="shared" si="151"/>
        <v>2014</v>
      </c>
    </row>
    <row r="3501" spans="1:33">
      <c r="A3501" s="3">
        <v>41667</v>
      </c>
      <c r="B3501" s="1">
        <v>334407</v>
      </c>
      <c r="C3501" s="1">
        <v>81021</v>
      </c>
      <c r="D3501" s="1">
        <v>141463</v>
      </c>
      <c r="E3501" s="1">
        <v>97.41</v>
      </c>
      <c r="F3501" s="1">
        <v>96.28</v>
      </c>
      <c r="G3501" s="1">
        <v>95.46</v>
      </c>
      <c r="H3501" s="2">
        <v>55.8</v>
      </c>
      <c r="I3501" s="2">
        <v>29.8</v>
      </c>
      <c r="J3501" s="2">
        <v>91.8</v>
      </c>
      <c r="K3501" s="2">
        <v>92.9</v>
      </c>
      <c r="L3501">
        <f>SUMIFS(US!B:B,US!$D:$D,YEAR(daily!$A3501),US!$E:$E,MONTH(daily!$A3501))</f>
        <v>13006</v>
      </c>
      <c r="M3501">
        <f>SUMIFS(US!C:C,US!$D:$D,YEAR(daily!$A3501),US!$E:$E,MONTH(daily!$A3501))</f>
        <v>19102</v>
      </c>
      <c r="N3501">
        <f>SUMIFS(COT!E:E,COT!$A:$A,YEAR(daily!$A3501),COT!$B:$B,WEEKNUM(daily!$A3501))</f>
        <v>1591971</v>
      </c>
      <c r="O3501">
        <f>SUMIFS(COT!F:F,COT!$A:$A,YEAR(daily!$A3501),COT!$B:$B,WEEKNUM(daily!$A3501))</f>
        <v>471470</v>
      </c>
      <c r="P3501">
        <f>SUMIFS(COT!G:G,COT!$A:$A,YEAR(daily!$A3501),COT!$B:$B,WEEKNUM(daily!$A3501))</f>
        <v>120324</v>
      </c>
      <c r="Q3501">
        <f>SUMIFS(COT!H:H,COT!$A:$A,YEAR(daily!$A3501),COT!$B:$B,WEEKNUM(daily!$A3501))</f>
        <v>494431</v>
      </c>
      <c r="R3501">
        <f>SUMIFS(COT!I:I,COT!$A:$A,YEAR(daily!$A3501),COT!$B:$B,WEEKNUM(daily!$A3501))</f>
        <v>541757</v>
      </c>
      <c r="S3501">
        <f>SUMIFS(COT!J:J,COT!$A:$A,YEAR(daily!$A3501),COT!$B:$B,WEEKNUM(daily!$A3501))</f>
        <v>895719</v>
      </c>
      <c r="T3501">
        <f>SUMIFS(COT!K:K,COT!$A:$A,YEAR(daily!$A3501),COT!$B:$B,WEEKNUM(daily!$A3501))</f>
        <v>84313</v>
      </c>
      <c r="U3501">
        <f>SUMIFS(COT!L:L,COT!$A:$A,YEAR(daily!$A3501),COT!$B:$B,WEEKNUM(daily!$A3501))</f>
        <v>81497</v>
      </c>
      <c r="V3501">
        <f>SUMIFS(COT!M:M,COT!$A:$A,YEAR(daily!$A3501),COT!$B:$B,WEEKNUM(daily!$A3501))</f>
        <v>110</v>
      </c>
      <c r="W3501">
        <f>SUMIFS(COT!N:N,COT!$A:$A,YEAR(daily!$A3501),COT!$B:$B,WEEKNUM(daily!$A3501))</f>
        <v>64</v>
      </c>
      <c r="X3501">
        <f>SUMIFS(COT!O:O,COT!$A:$A,YEAR(daily!$A3501),COT!$B:$B,WEEKNUM(daily!$A3501))</f>
        <v>128</v>
      </c>
      <c r="Y3501">
        <f>SUMIFS(COT!P:P,COT!$A:$A,YEAR(daily!$A3501),COT!$B:$B,WEEKNUM(daily!$A3501))</f>
        <v>88</v>
      </c>
      <c r="Z3501">
        <f>SUMIFS(COT!Q:Q,COT!$A:$A,YEAR(daily!$A3501),COT!$B:$B,WEEKNUM(daily!$A3501))</f>
        <v>99</v>
      </c>
      <c r="AA3501">
        <f>SUMIFS(Saudi!B:B,Saudi!$A:$A,YEAR(daily!$A3501))</f>
        <v>1044.4000000000001</v>
      </c>
      <c r="AB3501">
        <f>SUMIFS(Saudi!C:C,Saudi!$A:$A,YEAR(daily!$A3501))</f>
        <v>1140.539</v>
      </c>
      <c r="AC3501">
        <f>SUMIFS(Saudi!F:F,Saudi!$A:$A,YEAR(daily!$A3501))</f>
        <v>4242520</v>
      </c>
      <c r="AD3501">
        <f>SUMIFS(Saudi!G:G,Saudi!$A:$A,YEAR(daily!$A3501))</f>
        <v>92.996511515118513</v>
      </c>
      <c r="AE3501">
        <f>SUMIFS(Saudi!H:H,Saudi!$A:$A,YEAR(daily!$A3501))</f>
        <v>394539560.03312057</v>
      </c>
      <c r="AF3501" s="5">
        <f t="shared" si="150"/>
        <v>1</v>
      </c>
      <c r="AG3501" s="5">
        <f t="shared" si="151"/>
        <v>2014</v>
      </c>
    </row>
    <row r="3502" spans="1:33">
      <c r="A3502" s="3">
        <v>41668</v>
      </c>
      <c r="B3502" s="1">
        <v>323459</v>
      </c>
      <c r="C3502" s="1">
        <v>81718</v>
      </c>
      <c r="D3502" s="1">
        <v>141523</v>
      </c>
      <c r="E3502" s="1">
        <v>97.36</v>
      </c>
      <c r="F3502" s="1">
        <v>96.19</v>
      </c>
      <c r="G3502" s="1">
        <v>95.38</v>
      </c>
      <c r="H3502" s="2">
        <v>55.8</v>
      </c>
      <c r="I3502" s="2">
        <v>29.8</v>
      </c>
      <c r="J3502" s="2">
        <v>91.8</v>
      </c>
      <c r="K3502" s="2">
        <v>92.9</v>
      </c>
      <c r="L3502">
        <f>SUMIFS(US!B:B,US!$D:$D,YEAR(daily!$A3502),US!$E:$E,MONTH(daily!$A3502))</f>
        <v>13006</v>
      </c>
      <c r="M3502">
        <f>SUMIFS(US!C:C,US!$D:$D,YEAR(daily!$A3502),US!$E:$E,MONTH(daily!$A3502))</f>
        <v>19102</v>
      </c>
      <c r="N3502">
        <f>SUMIFS(COT!E:E,COT!$A:$A,YEAR(daily!$A3502),COT!$B:$B,WEEKNUM(daily!$A3502))</f>
        <v>1591971</v>
      </c>
      <c r="O3502">
        <f>SUMIFS(COT!F:F,COT!$A:$A,YEAR(daily!$A3502),COT!$B:$B,WEEKNUM(daily!$A3502))</f>
        <v>471470</v>
      </c>
      <c r="P3502">
        <f>SUMIFS(COT!G:G,COT!$A:$A,YEAR(daily!$A3502),COT!$B:$B,WEEKNUM(daily!$A3502))</f>
        <v>120324</v>
      </c>
      <c r="Q3502">
        <f>SUMIFS(COT!H:H,COT!$A:$A,YEAR(daily!$A3502),COT!$B:$B,WEEKNUM(daily!$A3502))</f>
        <v>494431</v>
      </c>
      <c r="R3502">
        <f>SUMIFS(COT!I:I,COT!$A:$A,YEAR(daily!$A3502),COT!$B:$B,WEEKNUM(daily!$A3502))</f>
        <v>541757</v>
      </c>
      <c r="S3502">
        <f>SUMIFS(COT!J:J,COT!$A:$A,YEAR(daily!$A3502),COT!$B:$B,WEEKNUM(daily!$A3502))</f>
        <v>895719</v>
      </c>
      <c r="T3502">
        <f>SUMIFS(COT!K:K,COT!$A:$A,YEAR(daily!$A3502),COT!$B:$B,WEEKNUM(daily!$A3502))</f>
        <v>84313</v>
      </c>
      <c r="U3502">
        <f>SUMIFS(COT!L:L,COT!$A:$A,YEAR(daily!$A3502),COT!$B:$B,WEEKNUM(daily!$A3502))</f>
        <v>81497</v>
      </c>
      <c r="V3502">
        <f>SUMIFS(COT!M:M,COT!$A:$A,YEAR(daily!$A3502),COT!$B:$B,WEEKNUM(daily!$A3502))</f>
        <v>110</v>
      </c>
      <c r="W3502">
        <f>SUMIFS(COT!N:N,COT!$A:$A,YEAR(daily!$A3502),COT!$B:$B,WEEKNUM(daily!$A3502))</f>
        <v>64</v>
      </c>
      <c r="X3502">
        <f>SUMIFS(COT!O:O,COT!$A:$A,YEAR(daily!$A3502),COT!$B:$B,WEEKNUM(daily!$A3502))</f>
        <v>128</v>
      </c>
      <c r="Y3502">
        <f>SUMIFS(COT!P:P,COT!$A:$A,YEAR(daily!$A3502),COT!$B:$B,WEEKNUM(daily!$A3502))</f>
        <v>88</v>
      </c>
      <c r="Z3502">
        <f>SUMIFS(COT!Q:Q,COT!$A:$A,YEAR(daily!$A3502),COT!$B:$B,WEEKNUM(daily!$A3502))</f>
        <v>99</v>
      </c>
      <c r="AA3502">
        <f>SUMIFS(Saudi!B:B,Saudi!$A:$A,YEAR(daily!$A3502))</f>
        <v>1044.4000000000001</v>
      </c>
      <c r="AB3502">
        <f>SUMIFS(Saudi!C:C,Saudi!$A:$A,YEAR(daily!$A3502))</f>
        <v>1140.539</v>
      </c>
      <c r="AC3502">
        <f>SUMIFS(Saudi!F:F,Saudi!$A:$A,YEAR(daily!$A3502))</f>
        <v>4242520</v>
      </c>
      <c r="AD3502">
        <f>SUMIFS(Saudi!G:G,Saudi!$A:$A,YEAR(daily!$A3502))</f>
        <v>92.996511515118513</v>
      </c>
      <c r="AE3502">
        <f>SUMIFS(Saudi!H:H,Saudi!$A:$A,YEAR(daily!$A3502))</f>
        <v>394539560.03312057</v>
      </c>
      <c r="AF3502" s="5">
        <f t="shared" si="150"/>
        <v>1</v>
      </c>
      <c r="AG3502" s="5">
        <f t="shared" si="151"/>
        <v>2014</v>
      </c>
    </row>
    <row r="3503" spans="1:33">
      <c r="A3503" s="3">
        <v>41669</v>
      </c>
      <c r="B3503" s="1">
        <v>314926</v>
      </c>
      <c r="C3503" s="1">
        <v>83542</v>
      </c>
      <c r="D3503" s="1">
        <v>140718</v>
      </c>
      <c r="E3503" s="1">
        <v>98.23</v>
      </c>
      <c r="F3503" s="1">
        <v>96.85</v>
      </c>
      <c r="G3503" s="1">
        <v>95.93</v>
      </c>
      <c r="H3503" s="2">
        <v>55.8</v>
      </c>
      <c r="I3503" s="2">
        <v>29.8</v>
      </c>
      <c r="J3503" s="2">
        <v>91.8</v>
      </c>
      <c r="K3503" s="2">
        <v>92.9</v>
      </c>
      <c r="L3503">
        <f>SUMIFS(US!B:B,US!$D:$D,YEAR(daily!$A3503),US!$E:$E,MONTH(daily!$A3503))</f>
        <v>13006</v>
      </c>
      <c r="M3503">
        <f>SUMIFS(US!C:C,US!$D:$D,YEAR(daily!$A3503),US!$E:$E,MONTH(daily!$A3503))</f>
        <v>19102</v>
      </c>
      <c r="N3503">
        <f>SUMIFS(COT!E:E,COT!$A:$A,YEAR(daily!$A3503),COT!$B:$B,WEEKNUM(daily!$A3503))</f>
        <v>1591971</v>
      </c>
      <c r="O3503">
        <f>SUMIFS(COT!F:F,COT!$A:$A,YEAR(daily!$A3503),COT!$B:$B,WEEKNUM(daily!$A3503))</f>
        <v>471470</v>
      </c>
      <c r="P3503">
        <f>SUMIFS(COT!G:G,COT!$A:$A,YEAR(daily!$A3503),COT!$B:$B,WEEKNUM(daily!$A3503))</f>
        <v>120324</v>
      </c>
      <c r="Q3503">
        <f>SUMIFS(COT!H:H,COT!$A:$A,YEAR(daily!$A3503),COT!$B:$B,WEEKNUM(daily!$A3503))</f>
        <v>494431</v>
      </c>
      <c r="R3503">
        <f>SUMIFS(COT!I:I,COT!$A:$A,YEAR(daily!$A3503),COT!$B:$B,WEEKNUM(daily!$A3503))</f>
        <v>541757</v>
      </c>
      <c r="S3503">
        <f>SUMIFS(COT!J:J,COT!$A:$A,YEAR(daily!$A3503),COT!$B:$B,WEEKNUM(daily!$A3503))</f>
        <v>895719</v>
      </c>
      <c r="T3503">
        <f>SUMIFS(COT!K:K,COT!$A:$A,YEAR(daily!$A3503),COT!$B:$B,WEEKNUM(daily!$A3503))</f>
        <v>84313</v>
      </c>
      <c r="U3503">
        <f>SUMIFS(COT!L:L,COT!$A:$A,YEAR(daily!$A3503),COT!$B:$B,WEEKNUM(daily!$A3503))</f>
        <v>81497</v>
      </c>
      <c r="V3503">
        <f>SUMIFS(COT!M:M,COT!$A:$A,YEAR(daily!$A3503),COT!$B:$B,WEEKNUM(daily!$A3503))</f>
        <v>110</v>
      </c>
      <c r="W3503">
        <f>SUMIFS(COT!N:N,COT!$A:$A,YEAR(daily!$A3503),COT!$B:$B,WEEKNUM(daily!$A3503))</f>
        <v>64</v>
      </c>
      <c r="X3503">
        <f>SUMIFS(COT!O:O,COT!$A:$A,YEAR(daily!$A3503),COT!$B:$B,WEEKNUM(daily!$A3503))</f>
        <v>128</v>
      </c>
      <c r="Y3503">
        <f>SUMIFS(COT!P:P,COT!$A:$A,YEAR(daily!$A3503),COT!$B:$B,WEEKNUM(daily!$A3503))</f>
        <v>88</v>
      </c>
      <c r="Z3503">
        <f>SUMIFS(COT!Q:Q,COT!$A:$A,YEAR(daily!$A3503),COT!$B:$B,WEEKNUM(daily!$A3503))</f>
        <v>99</v>
      </c>
      <c r="AA3503">
        <f>SUMIFS(Saudi!B:B,Saudi!$A:$A,YEAR(daily!$A3503))</f>
        <v>1044.4000000000001</v>
      </c>
      <c r="AB3503">
        <f>SUMIFS(Saudi!C:C,Saudi!$A:$A,YEAR(daily!$A3503))</f>
        <v>1140.539</v>
      </c>
      <c r="AC3503">
        <f>SUMIFS(Saudi!F:F,Saudi!$A:$A,YEAR(daily!$A3503))</f>
        <v>4242520</v>
      </c>
      <c r="AD3503">
        <f>SUMIFS(Saudi!G:G,Saudi!$A:$A,YEAR(daily!$A3503))</f>
        <v>92.996511515118513</v>
      </c>
      <c r="AE3503">
        <f>SUMIFS(Saudi!H:H,Saudi!$A:$A,YEAR(daily!$A3503))</f>
        <v>394539560.03312057</v>
      </c>
      <c r="AF3503" s="5">
        <f t="shared" si="150"/>
        <v>1</v>
      </c>
      <c r="AG3503" s="5">
        <f t="shared" si="151"/>
        <v>2014</v>
      </c>
    </row>
    <row r="3504" spans="1:33">
      <c r="A3504" s="3">
        <v>41670</v>
      </c>
      <c r="B3504" s="1">
        <v>305152</v>
      </c>
      <c r="C3504" s="1">
        <v>85110</v>
      </c>
      <c r="D3504" s="1">
        <v>141352</v>
      </c>
      <c r="E3504" s="1">
        <v>97.49</v>
      </c>
      <c r="F3504" s="1">
        <v>95.8</v>
      </c>
      <c r="G3504" s="1">
        <v>94.85</v>
      </c>
      <c r="H3504" s="2">
        <v>55.8</v>
      </c>
      <c r="I3504" s="2">
        <v>29.8</v>
      </c>
      <c r="J3504" s="2">
        <v>91.8</v>
      </c>
      <c r="K3504" s="2">
        <v>92.9</v>
      </c>
      <c r="L3504">
        <f>SUMIFS(US!B:B,US!$D:$D,YEAR(daily!$A3504),US!$E:$E,MONTH(daily!$A3504))</f>
        <v>13006</v>
      </c>
      <c r="M3504">
        <f>SUMIFS(US!C:C,US!$D:$D,YEAR(daily!$A3504),US!$E:$E,MONTH(daily!$A3504))</f>
        <v>19102</v>
      </c>
      <c r="N3504">
        <f>SUMIFS(COT!E:E,COT!$A:$A,YEAR(daily!$A3504),COT!$B:$B,WEEKNUM(daily!$A3504))</f>
        <v>1591971</v>
      </c>
      <c r="O3504">
        <f>SUMIFS(COT!F:F,COT!$A:$A,YEAR(daily!$A3504),COT!$B:$B,WEEKNUM(daily!$A3504))</f>
        <v>471470</v>
      </c>
      <c r="P3504">
        <f>SUMIFS(COT!G:G,COT!$A:$A,YEAR(daily!$A3504),COT!$B:$B,WEEKNUM(daily!$A3504))</f>
        <v>120324</v>
      </c>
      <c r="Q3504">
        <f>SUMIFS(COT!H:H,COT!$A:$A,YEAR(daily!$A3504),COT!$B:$B,WEEKNUM(daily!$A3504))</f>
        <v>494431</v>
      </c>
      <c r="R3504">
        <f>SUMIFS(COT!I:I,COT!$A:$A,YEAR(daily!$A3504),COT!$B:$B,WEEKNUM(daily!$A3504))</f>
        <v>541757</v>
      </c>
      <c r="S3504">
        <f>SUMIFS(COT!J:J,COT!$A:$A,YEAR(daily!$A3504),COT!$B:$B,WEEKNUM(daily!$A3504))</f>
        <v>895719</v>
      </c>
      <c r="T3504">
        <f>SUMIFS(COT!K:K,COT!$A:$A,YEAR(daily!$A3504),COT!$B:$B,WEEKNUM(daily!$A3504))</f>
        <v>84313</v>
      </c>
      <c r="U3504">
        <f>SUMIFS(COT!L:L,COT!$A:$A,YEAR(daily!$A3504),COT!$B:$B,WEEKNUM(daily!$A3504))</f>
        <v>81497</v>
      </c>
      <c r="V3504">
        <f>SUMIFS(COT!M:M,COT!$A:$A,YEAR(daily!$A3504),COT!$B:$B,WEEKNUM(daily!$A3504))</f>
        <v>110</v>
      </c>
      <c r="W3504">
        <f>SUMIFS(COT!N:N,COT!$A:$A,YEAR(daily!$A3504),COT!$B:$B,WEEKNUM(daily!$A3504))</f>
        <v>64</v>
      </c>
      <c r="X3504">
        <f>SUMIFS(COT!O:O,COT!$A:$A,YEAR(daily!$A3504),COT!$B:$B,WEEKNUM(daily!$A3504))</f>
        <v>128</v>
      </c>
      <c r="Y3504">
        <f>SUMIFS(COT!P:P,COT!$A:$A,YEAR(daily!$A3504),COT!$B:$B,WEEKNUM(daily!$A3504))</f>
        <v>88</v>
      </c>
      <c r="Z3504">
        <f>SUMIFS(COT!Q:Q,COT!$A:$A,YEAR(daily!$A3504),COT!$B:$B,WEEKNUM(daily!$A3504))</f>
        <v>99</v>
      </c>
      <c r="AA3504">
        <f>SUMIFS(Saudi!B:B,Saudi!$A:$A,YEAR(daily!$A3504))</f>
        <v>1044.4000000000001</v>
      </c>
      <c r="AB3504">
        <f>SUMIFS(Saudi!C:C,Saudi!$A:$A,YEAR(daily!$A3504))</f>
        <v>1140.539</v>
      </c>
      <c r="AC3504">
        <f>SUMIFS(Saudi!F:F,Saudi!$A:$A,YEAR(daily!$A3504))</f>
        <v>4242520</v>
      </c>
      <c r="AD3504">
        <f>SUMIFS(Saudi!G:G,Saudi!$A:$A,YEAR(daily!$A3504))</f>
        <v>92.996511515118513</v>
      </c>
      <c r="AE3504">
        <f>SUMIFS(Saudi!H:H,Saudi!$A:$A,YEAR(daily!$A3504))</f>
        <v>394539560.03312057</v>
      </c>
      <c r="AF3504" s="5">
        <f t="shared" si="150"/>
        <v>1</v>
      </c>
      <c r="AG3504" s="5">
        <f t="shared" si="151"/>
        <v>2014</v>
      </c>
    </row>
    <row r="3505" spans="1:33">
      <c r="A3505" s="3">
        <v>41673</v>
      </c>
      <c r="B3505" s="1">
        <v>289928</v>
      </c>
      <c r="C3505" s="1">
        <v>91548</v>
      </c>
      <c r="D3505" s="1">
        <v>139401</v>
      </c>
      <c r="E3505" s="1">
        <v>96.43</v>
      </c>
      <c r="F3505" s="1">
        <v>94.9</v>
      </c>
      <c r="G3505" s="1">
        <v>94.02</v>
      </c>
      <c r="H3505" s="2">
        <v>55.8</v>
      </c>
      <c r="I3505" s="2">
        <v>29.8</v>
      </c>
      <c r="J3505" s="2">
        <v>91.8</v>
      </c>
      <c r="K3505" s="2">
        <v>92.9</v>
      </c>
      <c r="L3505">
        <f>SUMIFS(US!B:B,US!$D:$D,YEAR(daily!$A3505),US!$E:$E,MONTH(daily!$A3505))</f>
        <v>13053</v>
      </c>
      <c r="M3505">
        <f>SUMIFS(US!C:C,US!$D:$D,YEAR(daily!$A3505),US!$E:$E,MONTH(daily!$A3505))</f>
        <v>18908</v>
      </c>
      <c r="N3505">
        <f>SUMIFS(COT!E:E,COT!$A:$A,YEAR(daily!$A3505),COT!$B:$B,WEEKNUM(daily!$A3505))</f>
        <v>1561179</v>
      </c>
      <c r="O3505">
        <f>SUMIFS(COT!F:F,COT!$A:$A,YEAR(daily!$A3505),COT!$B:$B,WEEKNUM(daily!$A3505))</f>
        <v>471978</v>
      </c>
      <c r="P3505">
        <f>SUMIFS(COT!G:G,COT!$A:$A,YEAR(daily!$A3505),COT!$B:$B,WEEKNUM(daily!$A3505))</f>
        <v>111761</v>
      </c>
      <c r="Q3505">
        <f>SUMIFS(COT!H:H,COT!$A:$A,YEAR(daily!$A3505),COT!$B:$B,WEEKNUM(daily!$A3505))</f>
        <v>483169</v>
      </c>
      <c r="R3505">
        <f>SUMIFS(COT!I:I,COT!$A:$A,YEAR(daily!$A3505),COT!$B:$B,WEEKNUM(daily!$A3505))</f>
        <v>522777</v>
      </c>
      <c r="S3505">
        <f>SUMIFS(COT!J:J,COT!$A:$A,YEAR(daily!$A3505),COT!$B:$B,WEEKNUM(daily!$A3505))</f>
        <v>886824</v>
      </c>
      <c r="T3505">
        <f>SUMIFS(COT!K:K,COT!$A:$A,YEAR(daily!$A3505),COT!$B:$B,WEEKNUM(daily!$A3505))</f>
        <v>83255</v>
      </c>
      <c r="U3505">
        <f>SUMIFS(COT!L:L,COT!$A:$A,YEAR(daily!$A3505),COT!$B:$B,WEEKNUM(daily!$A3505))</f>
        <v>79425</v>
      </c>
      <c r="V3505">
        <f>SUMIFS(COT!M:M,COT!$A:$A,YEAR(daily!$A3505),COT!$B:$B,WEEKNUM(daily!$A3505))</f>
        <v>114</v>
      </c>
      <c r="W3505">
        <f>SUMIFS(COT!N:N,COT!$A:$A,YEAR(daily!$A3505),COT!$B:$B,WEEKNUM(daily!$A3505))</f>
        <v>68</v>
      </c>
      <c r="X3505">
        <f>SUMIFS(COT!O:O,COT!$A:$A,YEAR(daily!$A3505),COT!$B:$B,WEEKNUM(daily!$A3505))</f>
        <v>135</v>
      </c>
      <c r="Y3505">
        <f>SUMIFS(COT!P:P,COT!$A:$A,YEAR(daily!$A3505),COT!$B:$B,WEEKNUM(daily!$A3505))</f>
        <v>88</v>
      </c>
      <c r="Z3505">
        <f>SUMIFS(COT!Q:Q,COT!$A:$A,YEAR(daily!$A3505),COT!$B:$B,WEEKNUM(daily!$A3505))</f>
        <v>99</v>
      </c>
      <c r="AA3505">
        <f>SUMIFS(Saudi!B:B,Saudi!$A:$A,YEAR(daily!$A3505))</f>
        <v>1044.4000000000001</v>
      </c>
      <c r="AB3505">
        <f>SUMIFS(Saudi!C:C,Saudi!$A:$A,YEAR(daily!$A3505))</f>
        <v>1140.539</v>
      </c>
      <c r="AC3505">
        <f>SUMIFS(Saudi!F:F,Saudi!$A:$A,YEAR(daily!$A3505))</f>
        <v>4242520</v>
      </c>
      <c r="AD3505">
        <f>SUMIFS(Saudi!G:G,Saudi!$A:$A,YEAR(daily!$A3505))</f>
        <v>92.996511515118513</v>
      </c>
      <c r="AE3505">
        <f>SUMIFS(Saudi!H:H,Saudi!$A:$A,YEAR(daily!$A3505))</f>
        <v>394539560.03312057</v>
      </c>
      <c r="AF3505" s="5">
        <f t="shared" si="150"/>
        <v>2</v>
      </c>
      <c r="AG3505" s="5">
        <f t="shared" si="151"/>
        <v>2014</v>
      </c>
    </row>
    <row r="3506" spans="1:33">
      <c r="A3506" s="3">
        <v>41674</v>
      </c>
      <c r="B3506" s="1">
        <v>283583</v>
      </c>
      <c r="C3506" s="1">
        <v>94724</v>
      </c>
      <c r="D3506" s="1">
        <v>138522</v>
      </c>
      <c r="E3506" s="1">
        <v>97.19</v>
      </c>
      <c r="F3506" s="1">
        <v>95.64</v>
      </c>
      <c r="G3506" s="1">
        <v>94.75</v>
      </c>
      <c r="H3506" s="2">
        <v>55.8</v>
      </c>
      <c r="I3506" s="2">
        <v>29.8</v>
      </c>
      <c r="J3506" s="2">
        <v>91.8</v>
      </c>
      <c r="K3506" s="2">
        <v>92.9</v>
      </c>
      <c r="L3506">
        <f>SUMIFS(US!B:B,US!$D:$D,YEAR(daily!$A3506),US!$E:$E,MONTH(daily!$A3506))</f>
        <v>13053</v>
      </c>
      <c r="M3506">
        <f>SUMIFS(US!C:C,US!$D:$D,YEAR(daily!$A3506),US!$E:$E,MONTH(daily!$A3506))</f>
        <v>18908</v>
      </c>
      <c r="N3506">
        <f>SUMIFS(COT!E:E,COT!$A:$A,YEAR(daily!$A3506),COT!$B:$B,WEEKNUM(daily!$A3506))</f>
        <v>1561179</v>
      </c>
      <c r="O3506">
        <f>SUMIFS(COT!F:F,COT!$A:$A,YEAR(daily!$A3506),COT!$B:$B,WEEKNUM(daily!$A3506))</f>
        <v>471978</v>
      </c>
      <c r="P3506">
        <f>SUMIFS(COT!G:G,COT!$A:$A,YEAR(daily!$A3506),COT!$B:$B,WEEKNUM(daily!$A3506))</f>
        <v>111761</v>
      </c>
      <c r="Q3506">
        <f>SUMIFS(COT!H:H,COT!$A:$A,YEAR(daily!$A3506),COT!$B:$B,WEEKNUM(daily!$A3506))</f>
        <v>483169</v>
      </c>
      <c r="R3506">
        <f>SUMIFS(COT!I:I,COT!$A:$A,YEAR(daily!$A3506),COT!$B:$B,WEEKNUM(daily!$A3506))</f>
        <v>522777</v>
      </c>
      <c r="S3506">
        <f>SUMIFS(COT!J:J,COT!$A:$A,YEAR(daily!$A3506),COT!$B:$B,WEEKNUM(daily!$A3506))</f>
        <v>886824</v>
      </c>
      <c r="T3506">
        <f>SUMIFS(COT!K:K,COT!$A:$A,YEAR(daily!$A3506),COT!$B:$B,WEEKNUM(daily!$A3506))</f>
        <v>83255</v>
      </c>
      <c r="U3506">
        <f>SUMIFS(COT!L:L,COT!$A:$A,YEAR(daily!$A3506),COT!$B:$B,WEEKNUM(daily!$A3506))</f>
        <v>79425</v>
      </c>
      <c r="V3506">
        <f>SUMIFS(COT!M:M,COT!$A:$A,YEAR(daily!$A3506),COT!$B:$B,WEEKNUM(daily!$A3506))</f>
        <v>114</v>
      </c>
      <c r="W3506">
        <f>SUMIFS(COT!N:N,COT!$A:$A,YEAR(daily!$A3506),COT!$B:$B,WEEKNUM(daily!$A3506))</f>
        <v>68</v>
      </c>
      <c r="X3506">
        <f>SUMIFS(COT!O:O,COT!$A:$A,YEAR(daily!$A3506),COT!$B:$B,WEEKNUM(daily!$A3506))</f>
        <v>135</v>
      </c>
      <c r="Y3506">
        <f>SUMIFS(COT!P:P,COT!$A:$A,YEAR(daily!$A3506),COT!$B:$B,WEEKNUM(daily!$A3506))</f>
        <v>88</v>
      </c>
      <c r="Z3506">
        <f>SUMIFS(COT!Q:Q,COT!$A:$A,YEAR(daily!$A3506),COT!$B:$B,WEEKNUM(daily!$A3506))</f>
        <v>99</v>
      </c>
      <c r="AA3506">
        <f>SUMIFS(Saudi!B:B,Saudi!$A:$A,YEAR(daily!$A3506))</f>
        <v>1044.4000000000001</v>
      </c>
      <c r="AB3506">
        <f>SUMIFS(Saudi!C:C,Saudi!$A:$A,YEAR(daily!$A3506))</f>
        <v>1140.539</v>
      </c>
      <c r="AC3506">
        <f>SUMIFS(Saudi!F:F,Saudi!$A:$A,YEAR(daily!$A3506))</f>
        <v>4242520</v>
      </c>
      <c r="AD3506">
        <f>SUMIFS(Saudi!G:G,Saudi!$A:$A,YEAR(daily!$A3506))</f>
        <v>92.996511515118513</v>
      </c>
      <c r="AE3506">
        <f>SUMIFS(Saudi!H:H,Saudi!$A:$A,YEAR(daily!$A3506))</f>
        <v>394539560.03312057</v>
      </c>
      <c r="AF3506" s="5">
        <f t="shared" si="150"/>
        <v>2</v>
      </c>
      <c r="AG3506" s="5">
        <f t="shared" si="151"/>
        <v>2014</v>
      </c>
    </row>
    <row r="3507" spans="1:33">
      <c r="A3507" s="3">
        <v>41675</v>
      </c>
      <c r="B3507" s="1">
        <v>277063</v>
      </c>
      <c r="C3507" s="1">
        <v>96954</v>
      </c>
      <c r="D3507" s="1">
        <v>140781</v>
      </c>
      <c r="E3507" s="1">
        <v>97.38</v>
      </c>
      <c r="F3507" s="1">
        <v>96.02</v>
      </c>
      <c r="G3507" s="1">
        <v>95.22</v>
      </c>
      <c r="H3507" s="2">
        <v>55.8</v>
      </c>
      <c r="I3507" s="2">
        <v>29.8</v>
      </c>
      <c r="J3507" s="2">
        <v>91.8</v>
      </c>
      <c r="K3507" s="2">
        <v>92.9</v>
      </c>
      <c r="L3507">
        <f>SUMIFS(US!B:B,US!$D:$D,YEAR(daily!$A3507),US!$E:$E,MONTH(daily!$A3507))</f>
        <v>13053</v>
      </c>
      <c r="M3507">
        <f>SUMIFS(US!C:C,US!$D:$D,YEAR(daily!$A3507),US!$E:$E,MONTH(daily!$A3507))</f>
        <v>18908</v>
      </c>
      <c r="N3507">
        <f>SUMIFS(COT!E:E,COT!$A:$A,YEAR(daily!$A3507),COT!$B:$B,WEEKNUM(daily!$A3507))</f>
        <v>1561179</v>
      </c>
      <c r="O3507">
        <f>SUMIFS(COT!F:F,COT!$A:$A,YEAR(daily!$A3507),COT!$B:$B,WEEKNUM(daily!$A3507))</f>
        <v>471978</v>
      </c>
      <c r="P3507">
        <f>SUMIFS(COT!G:G,COT!$A:$A,YEAR(daily!$A3507),COT!$B:$B,WEEKNUM(daily!$A3507))</f>
        <v>111761</v>
      </c>
      <c r="Q3507">
        <f>SUMIFS(COT!H:H,COT!$A:$A,YEAR(daily!$A3507),COT!$B:$B,WEEKNUM(daily!$A3507))</f>
        <v>483169</v>
      </c>
      <c r="R3507">
        <f>SUMIFS(COT!I:I,COT!$A:$A,YEAR(daily!$A3507),COT!$B:$B,WEEKNUM(daily!$A3507))</f>
        <v>522777</v>
      </c>
      <c r="S3507">
        <f>SUMIFS(COT!J:J,COT!$A:$A,YEAR(daily!$A3507),COT!$B:$B,WEEKNUM(daily!$A3507))</f>
        <v>886824</v>
      </c>
      <c r="T3507">
        <f>SUMIFS(COT!K:K,COT!$A:$A,YEAR(daily!$A3507),COT!$B:$B,WEEKNUM(daily!$A3507))</f>
        <v>83255</v>
      </c>
      <c r="U3507">
        <f>SUMIFS(COT!L:L,COT!$A:$A,YEAR(daily!$A3507),COT!$B:$B,WEEKNUM(daily!$A3507))</f>
        <v>79425</v>
      </c>
      <c r="V3507">
        <f>SUMIFS(COT!M:M,COT!$A:$A,YEAR(daily!$A3507),COT!$B:$B,WEEKNUM(daily!$A3507))</f>
        <v>114</v>
      </c>
      <c r="W3507">
        <f>SUMIFS(COT!N:N,COT!$A:$A,YEAR(daily!$A3507),COT!$B:$B,WEEKNUM(daily!$A3507))</f>
        <v>68</v>
      </c>
      <c r="X3507">
        <f>SUMIFS(COT!O:O,COT!$A:$A,YEAR(daily!$A3507),COT!$B:$B,WEEKNUM(daily!$A3507))</f>
        <v>135</v>
      </c>
      <c r="Y3507">
        <f>SUMIFS(COT!P:P,COT!$A:$A,YEAR(daily!$A3507),COT!$B:$B,WEEKNUM(daily!$A3507))</f>
        <v>88</v>
      </c>
      <c r="Z3507">
        <f>SUMIFS(COT!Q:Q,COT!$A:$A,YEAR(daily!$A3507),COT!$B:$B,WEEKNUM(daily!$A3507))</f>
        <v>99</v>
      </c>
      <c r="AA3507">
        <f>SUMIFS(Saudi!B:B,Saudi!$A:$A,YEAR(daily!$A3507))</f>
        <v>1044.4000000000001</v>
      </c>
      <c r="AB3507">
        <f>SUMIFS(Saudi!C:C,Saudi!$A:$A,YEAR(daily!$A3507))</f>
        <v>1140.539</v>
      </c>
      <c r="AC3507">
        <f>SUMIFS(Saudi!F:F,Saudi!$A:$A,YEAR(daily!$A3507))</f>
        <v>4242520</v>
      </c>
      <c r="AD3507">
        <f>SUMIFS(Saudi!G:G,Saudi!$A:$A,YEAR(daily!$A3507))</f>
        <v>92.996511515118513</v>
      </c>
      <c r="AE3507">
        <f>SUMIFS(Saudi!H:H,Saudi!$A:$A,YEAR(daily!$A3507))</f>
        <v>394539560.03312057</v>
      </c>
      <c r="AF3507" s="5">
        <f t="shared" si="150"/>
        <v>2</v>
      </c>
      <c r="AG3507" s="5">
        <f t="shared" si="151"/>
        <v>2014</v>
      </c>
    </row>
    <row r="3508" spans="1:33">
      <c r="A3508" s="3">
        <v>41676</v>
      </c>
      <c r="B3508" s="1">
        <v>269707</v>
      </c>
      <c r="C3508" s="1">
        <v>102389</v>
      </c>
      <c r="D3508" s="1">
        <v>145354</v>
      </c>
      <c r="E3508" s="1">
        <v>97.84</v>
      </c>
      <c r="F3508" s="1">
        <v>96.66</v>
      </c>
      <c r="G3508" s="1">
        <v>95.94</v>
      </c>
      <c r="H3508" s="2">
        <v>55.8</v>
      </c>
      <c r="I3508" s="2">
        <v>29.8</v>
      </c>
      <c r="J3508" s="2">
        <v>91.8</v>
      </c>
      <c r="K3508" s="2">
        <v>92.9</v>
      </c>
      <c r="L3508">
        <f>SUMIFS(US!B:B,US!$D:$D,YEAR(daily!$A3508),US!$E:$E,MONTH(daily!$A3508))</f>
        <v>13053</v>
      </c>
      <c r="M3508">
        <f>SUMIFS(US!C:C,US!$D:$D,YEAR(daily!$A3508),US!$E:$E,MONTH(daily!$A3508))</f>
        <v>18908</v>
      </c>
      <c r="N3508">
        <f>SUMIFS(COT!E:E,COT!$A:$A,YEAR(daily!$A3508),COT!$B:$B,WEEKNUM(daily!$A3508))</f>
        <v>1561179</v>
      </c>
      <c r="O3508">
        <f>SUMIFS(COT!F:F,COT!$A:$A,YEAR(daily!$A3508),COT!$B:$B,WEEKNUM(daily!$A3508))</f>
        <v>471978</v>
      </c>
      <c r="P3508">
        <f>SUMIFS(COT!G:G,COT!$A:$A,YEAR(daily!$A3508),COT!$B:$B,WEEKNUM(daily!$A3508))</f>
        <v>111761</v>
      </c>
      <c r="Q3508">
        <f>SUMIFS(COT!H:H,COT!$A:$A,YEAR(daily!$A3508),COT!$B:$B,WEEKNUM(daily!$A3508))</f>
        <v>483169</v>
      </c>
      <c r="R3508">
        <f>SUMIFS(COT!I:I,COT!$A:$A,YEAR(daily!$A3508),COT!$B:$B,WEEKNUM(daily!$A3508))</f>
        <v>522777</v>
      </c>
      <c r="S3508">
        <f>SUMIFS(COT!J:J,COT!$A:$A,YEAR(daily!$A3508),COT!$B:$B,WEEKNUM(daily!$A3508))</f>
        <v>886824</v>
      </c>
      <c r="T3508">
        <f>SUMIFS(COT!K:K,COT!$A:$A,YEAR(daily!$A3508),COT!$B:$B,WEEKNUM(daily!$A3508))</f>
        <v>83255</v>
      </c>
      <c r="U3508">
        <f>SUMIFS(COT!L:L,COT!$A:$A,YEAR(daily!$A3508),COT!$B:$B,WEEKNUM(daily!$A3508))</f>
        <v>79425</v>
      </c>
      <c r="V3508">
        <f>SUMIFS(COT!M:M,COT!$A:$A,YEAR(daily!$A3508),COT!$B:$B,WEEKNUM(daily!$A3508))</f>
        <v>114</v>
      </c>
      <c r="W3508">
        <f>SUMIFS(COT!N:N,COT!$A:$A,YEAR(daily!$A3508),COT!$B:$B,WEEKNUM(daily!$A3508))</f>
        <v>68</v>
      </c>
      <c r="X3508">
        <f>SUMIFS(COT!O:O,COT!$A:$A,YEAR(daily!$A3508),COT!$B:$B,WEEKNUM(daily!$A3508))</f>
        <v>135</v>
      </c>
      <c r="Y3508">
        <f>SUMIFS(COT!P:P,COT!$A:$A,YEAR(daily!$A3508),COT!$B:$B,WEEKNUM(daily!$A3508))</f>
        <v>88</v>
      </c>
      <c r="Z3508">
        <f>SUMIFS(COT!Q:Q,COT!$A:$A,YEAR(daily!$A3508),COT!$B:$B,WEEKNUM(daily!$A3508))</f>
        <v>99</v>
      </c>
      <c r="AA3508">
        <f>SUMIFS(Saudi!B:B,Saudi!$A:$A,YEAR(daily!$A3508))</f>
        <v>1044.4000000000001</v>
      </c>
      <c r="AB3508">
        <f>SUMIFS(Saudi!C:C,Saudi!$A:$A,YEAR(daily!$A3508))</f>
        <v>1140.539</v>
      </c>
      <c r="AC3508">
        <f>SUMIFS(Saudi!F:F,Saudi!$A:$A,YEAR(daily!$A3508))</f>
        <v>4242520</v>
      </c>
      <c r="AD3508">
        <f>SUMIFS(Saudi!G:G,Saudi!$A:$A,YEAR(daily!$A3508))</f>
        <v>92.996511515118513</v>
      </c>
      <c r="AE3508">
        <f>SUMIFS(Saudi!H:H,Saudi!$A:$A,YEAR(daily!$A3508))</f>
        <v>394539560.03312057</v>
      </c>
      <c r="AF3508" s="5">
        <f t="shared" si="150"/>
        <v>2</v>
      </c>
      <c r="AG3508" s="5">
        <f t="shared" si="151"/>
        <v>2014</v>
      </c>
    </row>
    <row r="3509" spans="1:33">
      <c r="A3509" s="3">
        <v>41677</v>
      </c>
      <c r="B3509" s="1">
        <v>259315</v>
      </c>
      <c r="C3509" s="1">
        <v>107130</v>
      </c>
      <c r="D3509" s="1">
        <v>152165</v>
      </c>
      <c r="E3509" s="1">
        <v>99.88</v>
      </c>
      <c r="F3509" s="1">
        <v>98.62</v>
      </c>
      <c r="G3509" s="1">
        <v>97.84</v>
      </c>
      <c r="H3509" s="2">
        <v>55.8</v>
      </c>
      <c r="I3509" s="2">
        <v>29.8</v>
      </c>
      <c r="J3509" s="2">
        <v>91.8</v>
      </c>
      <c r="K3509" s="2">
        <v>92.9</v>
      </c>
      <c r="L3509">
        <f>SUMIFS(US!B:B,US!$D:$D,YEAR(daily!$A3509),US!$E:$E,MONTH(daily!$A3509))</f>
        <v>13053</v>
      </c>
      <c r="M3509">
        <f>SUMIFS(US!C:C,US!$D:$D,YEAR(daily!$A3509),US!$E:$E,MONTH(daily!$A3509))</f>
        <v>18908</v>
      </c>
      <c r="N3509">
        <f>SUMIFS(COT!E:E,COT!$A:$A,YEAR(daily!$A3509),COT!$B:$B,WEEKNUM(daily!$A3509))</f>
        <v>1561179</v>
      </c>
      <c r="O3509">
        <f>SUMIFS(COT!F:F,COT!$A:$A,YEAR(daily!$A3509),COT!$B:$B,WEEKNUM(daily!$A3509))</f>
        <v>471978</v>
      </c>
      <c r="P3509">
        <f>SUMIFS(COT!G:G,COT!$A:$A,YEAR(daily!$A3509),COT!$B:$B,WEEKNUM(daily!$A3509))</f>
        <v>111761</v>
      </c>
      <c r="Q3509">
        <f>SUMIFS(COT!H:H,COT!$A:$A,YEAR(daily!$A3509),COT!$B:$B,WEEKNUM(daily!$A3509))</f>
        <v>483169</v>
      </c>
      <c r="R3509">
        <f>SUMIFS(COT!I:I,COT!$A:$A,YEAR(daily!$A3509),COT!$B:$B,WEEKNUM(daily!$A3509))</f>
        <v>522777</v>
      </c>
      <c r="S3509">
        <f>SUMIFS(COT!J:J,COT!$A:$A,YEAR(daily!$A3509),COT!$B:$B,WEEKNUM(daily!$A3509))</f>
        <v>886824</v>
      </c>
      <c r="T3509">
        <f>SUMIFS(COT!K:K,COT!$A:$A,YEAR(daily!$A3509),COT!$B:$B,WEEKNUM(daily!$A3509))</f>
        <v>83255</v>
      </c>
      <c r="U3509">
        <f>SUMIFS(COT!L:L,COT!$A:$A,YEAR(daily!$A3509),COT!$B:$B,WEEKNUM(daily!$A3509))</f>
        <v>79425</v>
      </c>
      <c r="V3509">
        <f>SUMIFS(COT!M:M,COT!$A:$A,YEAR(daily!$A3509),COT!$B:$B,WEEKNUM(daily!$A3509))</f>
        <v>114</v>
      </c>
      <c r="W3509">
        <f>SUMIFS(COT!N:N,COT!$A:$A,YEAR(daily!$A3509),COT!$B:$B,WEEKNUM(daily!$A3509))</f>
        <v>68</v>
      </c>
      <c r="X3509">
        <f>SUMIFS(COT!O:O,COT!$A:$A,YEAR(daily!$A3509),COT!$B:$B,WEEKNUM(daily!$A3509))</f>
        <v>135</v>
      </c>
      <c r="Y3509">
        <f>SUMIFS(COT!P:P,COT!$A:$A,YEAR(daily!$A3509),COT!$B:$B,WEEKNUM(daily!$A3509))</f>
        <v>88</v>
      </c>
      <c r="Z3509">
        <f>SUMIFS(COT!Q:Q,COT!$A:$A,YEAR(daily!$A3509),COT!$B:$B,WEEKNUM(daily!$A3509))</f>
        <v>99</v>
      </c>
      <c r="AA3509">
        <f>SUMIFS(Saudi!B:B,Saudi!$A:$A,YEAR(daily!$A3509))</f>
        <v>1044.4000000000001</v>
      </c>
      <c r="AB3509">
        <f>SUMIFS(Saudi!C:C,Saudi!$A:$A,YEAR(daily!$A3509))</f>
        <v>1140.539</v>
      </c>
      <c r="AC3509">
        <f>SUMIFS(Saudi!F:F,Saudi!$A:$A,YEAR(daily!$A3509))</f>
        <v>4242520</v>
      </c>
      <c r="AD3509">
        <f>SUMIFS(Saudi!G:G,Saudi!$A:$A,YEAR(daily!$A3509))</f>
        <v>92.996511515118513</v>
      </c>
      <c r="AE3509">
        <f>SUMIFS(Saudi!H:H,Saudi!$A:$A,YEAR(daily!$A3509))</f>
        <v>394539560.03312057</v>
      </c>
      <c r="AF3509" s="5">
        <f t="shared" si="150"/>
        <v>2</v>
      </c>
      <c r="AG3509" s="5">
        <f t="shared" si="151"/>
        <v>2014</v>
      </c>
    </row>
    <row r="3510" spans="1:33">
      <c r="A3510" s="3">
        <v>41680</v>
      </c>
      <c r="B3510" s="1">
        <v>236221</v>
      </c>
      <c r="C3510" s="1">
        <v>119840</v>
      </c>
      <c r="D3510" s="1">
        <v>157949</v>
      </c>
      <c r="E3510" s="1">
        <v>100.06</v>
      </c>
      <c r="F3510" s="1">
        <v>98.65</v>
      </c>
      <c r="G3510" s="1">
        <v>97.81</v>
      </c>
      <c r="H3510" s="2">
        <v>55.8</v>
      </c>
      <c r="I3510" s="2">
        <v>29.8</v>
      </c>
      <c r="J3510" s="2">
        <v>91.8</v>
      </c>
      <c r="K3510" s="2">
        <v>92.9</v>
      </c>
      <c r="L3510">
        <f>SUMIFS(US!B:B,US!$D:$D,YEAR(daily!$A3510),US!$E:$E,MONTH(daily!$A3510))</f>
        <v>13053</v>
      </c>
      <c r="M3510">
        <f>SUMIFS(US!C:C,US!$D:$D,YEAR(daily!$A3510),US!$E:$E,MONTH(daily!$A3510))</f>
        <v>18908</v>
      </c>
      <c r="N3510">
        <f>SUMIFS(COT!E:E,COT!$A:$A,YEAR(daily!$A3510),COT!$B:$B,WEEKNUM(daily!$A3510))</f>
        <v>1646415</v>
      </c>
      <c r="O3510">
        <f>SUMIFS(COT!F:F,COT!$A:$A,YEAR(daily!$A3510),COT!$B:$B,WEEKNUM(daily!$A3510))</f>
        <v>486742</v>
      </c>
      <c r="P3510">
        <f>SUMIFS(COT!G:G,COT!$A:$A,YEAR(daily!$A3510),COT!$B:$B,WEEKNUM(daily!$A3510))</f>
        <v>104408</v>
      </c>
      <c r="Q3510">
        <f>SUMIFS(COT!H:H,COT!$A:$A,YEAR(daily!$A3510),COT!$B:$B,WEEKNUM(daily!$A3510))</f>
        <v>533602</v>
      </c>
      <c r="R3510">
        <f>SUMIFS(COT!I:I,COT!$A:$A,YEAR(daily!$A3510),COT!$B:$B,WEEKNUM(daily!$A3510))</f>
        <v>533806</v>
      </c>
      <c r="S3510">
        <f>SUMIFS(COT!J:J,COT!$A:$A,YEAR(daily!$A3510),COT!$B:$B,WEEKNUM(daily!$A3510))</f>
        <v>923570</v>
      </c>
      <c r="T3510">
        <f>SUMIFS(COT!K:K,COT!$A:$A,YEAR(daily!$A3510),COT!$B:$B,WEEKNUM(daily!$A3510))</f>
        <v>92265</v>
      </c>
      <c r="U3510">
        <f>SUMIFS(COT!L:L,COT!$A:$A,YEAR(daily!$A3510),COT!$B:$B,WEEKNUM(daily!$A3510))</f>
        <v>84835</v>
      </c>
      <c r="V3510">
        <f>SUMIFS(COT!M:M,COT!$A:$A,YEAR(daily!$A3510),COT!$B:$B,WEEKNUM(daily!$A3510))</f>
        <v>116</v>
      </c>
      <c r="W3510">
        <f>SUMIFS(COT!N:N,COT!$A:$A,YEAR(daily!$A3510),COT!$B:$B,WEEKNUM(daily!$A3510))</f>
        <v>70</v>
      </c>
      <c r="X3510">
        <f>SUMIFS(COT!O:O,COT!$A:$A,YEAR(daily!$A3510),COT!$B:$B,WEEKNUM(daily!$A3510))</f>
        <v>147</v>
      </c>
      <c r="Y3510">
        <f>SUMIFS(COT!P:P,COT!$A:$A,YEAR(daily!$A3510),COT!$B:$B,WEEKNUM(daily!$A3510))</f>
        <v>88</v>
      </c>
      <c r="Z3510">
        <f>SUMIFS(COT!Q:Q,COT!$A:$A,YEAR(daily!$A3510),COT!$B:$B,WEEKNUM(daily!$A3510))</f>
        <v>101</v>
      </c>
      <c r="AA3510">
        <f>SUMIFS(Saudi!B:B,Saudi!$A:$A,YEAR(daily!$A3510))</f>
        <v>1044.4000000000001</v>
      </c>
      <c r="AB3510">
        <f>SUMIFS(Saudi!C:C,Saudi!$A:$A,YEAR(daily!$A3510))</f>
        <v>1140.539</v>
      </c>
      <c r="AC3510">
        <f>SUMIFS(Saudi!F:F,Saudi!$A:$A,YEAR(daily!$A3510))</f>
        <v>4242520</v>
      </c>
      <c r="AD3510">
        <f>SUMIFS(Saudi!G:G,Saudi!$A:$A,YEAR(daily!$A3510))</f>
        <v>92.996511515118513</v>
      </c>
      <c r="AE3510">
        <f>SUMIFS(Saudi!H:H,Saudi!$A:$A,YEAR(daily!$A3510))</f>
        <v>394539560.03312057</v>
      </c>
      <c r="AF3510" s="5">
        <f t="shared" si="150"/>
        <v>2</v>
      </c>
      <c r="AG3510" s="5">
        <f t="shared" si="151"/>
        <v>2014</v>
      </c>
    </row>
    <row r="3511" spans="1:33">
      <c r="A3511" s="3">
        <v>41681</v>
      </c>
      <c r="B3511" s="1">
        <v>208517</v>
      </c>
      <c r="C3511" s="1">
        <v>126158</v>
      </c>
      <c r="D3511" s="1">
        <v>162242</v>
      </c>
      <c r="E3511" s="1">
        <v>99.94</v>
      </c>
      <c r="F3511" s="1">
        <v>98.7</v>
      </c>
      <c r="G3511" s="1">
        <v>97.91</v>
      </c>
      <c r="H3511" s="2">
        <v>55.8</v>
      </c>
      <c r="I3511" s="2">
        <v>29.8</v>
      </c>
      <c r="J3511" s="2">
        <v>91.8</v>
      </c>
      <c r="K3511" s="2">
        <v>92.9</v>
      </c>
      <c r="L3511">
        <f>SUMIFS(US!B:B,US!$D:$D,YEAR(daily!$A3511),US!$E:$E,MONTH(daily!$A3511))</f>
        <v>13053</v>
      </c>
      <c r="M3511">
        <f>SUMIFS(US!C:C,US!$D:$D,YEAR(daily!$A3511),US!$E:$E,MONTH(daily!$A3511))</f>
        <v>18908</v>
      </c>
      <c r="N3511">
        <f>SUMIFS(COT!E:E,COT!$A:$A,YEAR(daily!$A3511),COT!$B:$B,WEEKNUM(daily!$A3511))</f>
        <v>1646415</v>
      </c>
      <c r="O3511">
        <f>SUMIFS(COT!F:F,COT!$A:$A,YEAR(daily!$A3511),COT!$B:$B,WEEKNUM(daily!$A3511))</f>
        <v>486742</v>
      </c>
      <c r="P3511">
        <f>SUMIFS(COT!G:G,COT!$A:$A,YEAR(daily!$A3511),COT!$B:$B,WEEKNUM(daily!$A3511))</f>
        <v>104408</v>
      </c>
      <c r="Q3511">
        <f>SUMIFS(COT!H:H,COT!$A:$A,YEAR(daily!$A3511),COT!$B:$B,WEEKNUM(daily!$A3511))</f>
        <v>533602</v>
      </c>
      <c r="R3511">
        <f>SUMIFS(COT!I:I,COT!$A:$A,YEAR(daily!$A3511),COT!$B:$B,WEEKNUM(daily!$A3511))</f>
        <v>533806</v>
      </c>
      <c r="S3511">
        <f>SUMIFS(COT!J:J,COT!$A:$A,YEAR(daily!$A3511),COT!$B:$B,WEEKNUM(daily!$A3511))</f>
        <v>923570</v>
      </c>
      <c r="T3511">
        <f>SUMIFS(COT!K:K,COT!$A:$A,YEAR(daily!$A3511),COT!$B:$B,WEEKNUM(daily!$A3511))</f>
        <v>92265</v>
      </c>
      <c r="U3511">
        <f>SUMIFS(COT!L:L,COT!$A:$A,YEAR(daily!$A3511),COT!$B:$B,WEEKNUM(daily!$A3511))</f>
        <v>84835</v>
      </c>
      <c r="V3511">
        <f>SUMIFS(COT!M:M,COT!$A:$A,YEAR(daily!$A3511),COT!$B:$B,WEEKNUM(daily!$A3511))</f>
        <v>116</v>
      </c>
      <c r="W3511">
        <f>SUMIFS(COT!N:N,COT!$A:$A,YEAR(daily!$A3511),COT!$B:$B,WEEKNUM(daily!$A3511))</f>
        <v>70</v>
      </c>
      <c r="X3511">
        <f>SUMIFS(COT!O:O,COT!$A:$A,YEAR(daily!$A3511),COT!$B:$B,WEEKNUM(daily!$A3511))</f>
        <v>147</v>
      </c>
      <c r="Y3511">
        <f>SUMIFS(COT!P:P,COT!$A:$A,YEAR(daily!$A3511),COT!$B:$B,WEEKNUM(daily!$A3511))</f>
        <v>88</v>
      </c>
      <c r="Z3511">
        <f>SUMIFS(COT!Q:Q,COT!$A:$A,YEAR(daily!$A3511),COT!$B:$B,WEEKNUM(daily!$A3511))</f>
        <v>101</v>
      </c>
      <c r="AA3511">
        <f>SUMIFS(Saudi!B:B,Saudi!$A:$A,YEAR(daily!$A3511))</f>
        <v>1044.4000000000001</v>
      </c>
      <c r="AB3511">
        <f>SUMIFS(Saudi!C:C,Saudi!$A:$A,YEAR(daily!$A3511))</f>
        <v>1140.539</v>
      </c>
      <c r="AC3511">
        <f>SUMIFS(Saudi!F:F,Saudi!$A:$A,YEAR(daily!$A3511))</f>
        <v>4242520</v>
      </c>
      <c r="AD3511">
        <f>SUMIFS(Saudi!G:G,Saudi!$A:$A,YEAR(daily!$A3511))</f>
        <v>92.996511515118513</v>
      </c>
      <c r="AE3511">
        <f>SUMIFS(Saudi!H:H,Saudi!$A:$A,YEAR(daily!$A3511))</f>
        <v>394539560.03312057</v>
      </c>
      <c r="AF3511" s="5">
        <f t="shared" si="150"/>
        <v>2</v>
      </c>
      <c r="AG3511" s="5">
        <f t="shared" si="151"/>
        <v>2014</v>
      </c>
    </row>
    <row r="3512" spans="1:33">
      <c r="A3512" s="3">
        <v>41682</v>
      </c>
      <c r="B3512" s="1">
        <v>173723</v>
      </c>
      <c r="C3512" s="1">
        <v>130551</v>
      </c>
      <c r="D3512" s="1">
        <v>162960</v>
      </c>
      <c r="E3512" s="1">
        <v>100.37</v>
      </c>
      <c r="F3512" s="1">
        <v>99.17</v>
      </c>
      <c r="G3512" s="1">
        <v>98.37</v>
      </c>
      <c r="H3512" s="2">
        <v>55.8</v>
      </c>
      <c r="I3512" s="2">
        <v>29.8</v>
      </c>
      <c r="J3512" s="2">
        <v>91.8</v>
      </c>
      <c r="K3512" s="2">
        <v>92.9</v>
      </c>
      <c r="L3512">
        <f>SUMIFS(US!B:B,US!$D:$D,YEAR(daily!$A3512),US!$E:$E,MONTH(daily!$A3512))</f>
        <v>13053</v>
      </c>
      <c r="M3512">
        <f>SUMIFS(US!C:C,US!$D:$D,YEAR(daily!$A3512),US!$E:$E,MONTH(daily!$A3512))</f>
        <v>18908</v>
      </c>
      <c r="N3512">
        <f>SUMIFS(COT!E:E,COT!$A:$A,YEAR(daily!$A3512),COT!$B:$B,WEEKNUM(daily!$A3512))</f>
        <v>1646415</v>
      </c>
      <c r="O3512">
        <f>SUMIFS(COT!F:F,COT!$A:$A,YEAR(daily!$A3512),COT!$B:$B,WEEKNUM(daily!$A3512))</f>
        <v>486742</v>
      </c>
      <c r="P3512">
        <f>SUMIFS(COT!G:G,COT!$A:$A,YEAR(daily!$A3512),COT!$B:$B,WEEKNUM(daily!$A3512))</f>
        <v>104408</v>
      </c>
      <c r="Q3512">
        <f>SUMIFS(COT!H:H,COT!$A:$A,YEAR(daily!$A3512),COT!$B:$B,WEEKNUM(daily!$A3512))</f>
        <v>533602</v>
      </c>
      <c r="R3512">
        <f>SUMIFS(COT!I:I,COT!$A:$A,YEAR(daily!$A3512),COT!$B:$B,WEEKNUM(daily!$A3512))</f>
        <v>533806</v>
      </c>
      <c r="S3512">
        <f>SUMIFS(COT!J:J,COT!$A:$A,YEAR(daily!$A3512),COT!$B:$B,WEEKNUM(daily!$A3512))</f>
        <v>923570</v>
      </c>
      <c r="T3512">
        <f>SUMIFS(COT!K:K,COT!$A:$A,YEAR(daily!$A3512),COT!$B:$B,WEEKNUM(daily!$A3512))</f>
        <v>92265</v>
      </c>
      <c r="U3512">
        <f>SUMIFS(COT!L:L,COT!$A:$A,YEAR(daily!$A3512),COT!$B:$B,WEEKNUM(daily!$A3512))</f>
        <v>84835</v>
      </c>
      <c r="V3512">
        <f>SUMIFS(COT!M:M,COT!$A:$A,YEAR(daily!$A3512),COT!$B:$B,WEEKNUM(daily!$A3512))</f>
        <v>116</v>
      </c>
      <c r="W3512">
        <f>SUMIFS(COT!N:N,COT!$A:$A,YEAR(daily!$A3512),COT!$B:$B,WEEKNUM(daily!$A3512))</f>
        <v>70</v>
      </c>
      <c r="X3512">
        <f>SUMIFS(COT!O:O,COT!$A:$A,YEAR(daily!$A3512),COT!$B:$B,WEEKNUM(daily!$A3512))</f>
        <v>147</v>
      </c>
      <c r="Y3512">
        <f>SUMIFS(COT!P:P,COT!$A:$A,YEAR(daily!$A3512),COT!$B:$B,WEEKNUM(daily!$A3512))</f>
        <v>88</v>
      </c>
      <c r="Z3512">
        <f>SUMIFS(COT!Q:Q,COT!$A:$A,YEAR(daily!$A3512),COT!$B:$B,WEEKNUM(daily!$A3512))</f>
        <v>101</v>
      </c>
      <c r="AA3512">
        <f>SUMIFS(Saudi!B:B,Saudi!$A:$A,YEAR(daily!$A3512))</f>
        <v>1044.4000000000001</v>
      </c>
      <c r="AB3512">
        <f>SUMIFS(Saudi!C:C,Saudi!$A:$A,YEAR(daily!$A3512))</f>
        <v>1140.539</v>
      </c>
      <c r="AC3512">
        <f>SUMIFS(Saudi!F:F,Saudi!$A:$A,YEAR(daily!$A3512))</f>
        <v>4242520</v>
      </c>
      <c r="AD3512">
        <f>SUMIFS(Saudi!G:G,Saudi!$A:$A,YEAR(daily!$A3512))</f>
        <v>92.996511515118513</v>
      </c>
      <c r="AE3512">
        <f>SUMIFS(Saudi!H:H,Saudi!$A:$A,YEAR(daily!$A3512))</f>
        <v>394539560.03312057</v>
      </c>
      <c r="AF3512" s="5">
        <f t="shared" si="150"/>
        <v>2</v>
      </c>
      <c r="AG3512" s="5">
        <f t="shared" si="151"/>
        <v>2014</v>
      </c>
    </row>
    <row r="3513" spans="1:33">
      <c r="A3513" s="3">
        <v>41683</v>
      </c>
      <c r="B3513" s="1">
        <v>142655</v>
      </c>
      <c r="C3513" s="1">
        <v>133954</v>
      </c>
      <c r="D3513" s="1">
        <v>166040</v>
      </c>
      <c r="E3513" s="1">
        <v>100.35</v>
      </c>
      <c r="F3513" s="1">
        <v>99.31</v>
      </c>
      <c r="G3513" s="1">
        <v>98.54</v>
      </c>
      <c r="H3513" s="2">
        <v>55.8</v>
      </c>
      <c r="I3513" s="2">
        <v>29.8</v>
      </c>
      <c r="J3513" s="2">
        <v>91.8</v>
      </c>
      <c r="K3513" s="2">
        <v>92.9</v>
      </c>
      <c r="L3513">
        <f>SUMIFS(US!B:B,US!$D:$D,YEAR(daily!$A3513),US!$E:$E,MONTH(daily!$A3513))</f>
        <v>13053</v>
      </c>
      <c r="M3513">
        <f>SUMIFS(US!C:C,US!$D:$D,YEAR(daily!$A3513),US!$E:$E,MONTH(daily!$A3513))</f>
        <v>18908</v>
      </c>
      <c r="N3513">
        <f>SUMIFS(COT!E:E,COT!$A:$A,YEAR(daily!$A3513),COT!$B:$B,WEEKNUM(daily!$A3513))</f>
        <v>1646415</v>
      </c>
      <c r="O3513">
        <f>SUMIFS(COT!F:F,COT!$A:$A,YEAR(daily!$A3513),COT!$B:$B,WEEKNUM(daily!$A3513))</f>
        <v>486742</v>
      </c>
      <c r="P3513">
        <f>SUMIFS(COT!G:G,COT!$A:$A,YEAR(daily!$A3513),COT!$B:$B,WEEKNUM(daily!$A3513))</f>
        <v>104408</v>
      </c>
      <c r="Q3513">
        <f>SUMIFS(COT!H:H,COT!$A:$A,YEAR(daily!$A3513),COT!$B:$B,WEEKNUM(daily!$A3513))</f>
        <v>533602</v>
      </c>
      <c r="R3513">
        <f>SUMIFS(COT!I:I,COT!$A:$A,YEAR(daily!$A3513),COT!$B:$B,WEEKNUM(daily!$A3513))</f>
        <v>533806</v>
      </c>
      <c r="S3513">
        <f>SUMIFS(COT!J:J,COT!$A:$A,YEAR(daily!$A3513),COT!$B:$B,WEEKNUM(daily!$A3513))</f>
        <v>923570</v>
      </c>
      <c r="T3513">
        <f>SUMIFS(COT!K:K,COT!$A:$A,YEAR(daily!$A3513),COT!$B:$B,WEEKNUM(daily!$A3513))</f>
        <v>92265</v>
      </c>
      <c r="U3513">
        <f>SUMIFS(COT!L:L,COT!$A:$A,YEAR(daily!$A3513),COT!$B:$B,WEEKNUM(daily!$A3513))</f>
        <v>84835</v>
      </c>
      <c r="V3513">
        <f>SUMIFS(COT!M:M,COT!$A:$A,YEAR(daily!$A3513),COT!$B:$B,WEEKNUM(daily!$A3513))</f>
        <v>116</v>
      </c>
      <c r="W3513">
        <f>SUMIFS(COT!N:N,COT!$A:$A,YEAR(daily!$A3513),COT!$B:$B,WEEKNUM(daily!$A3513))</f>
        <v>70</v>
      </c>
      <c r="X3513">
        <f>SUMIFS(COT!O:O,COT!$A:$A,YEAR(daily!$A3513),COT!$B:$B,WEEKNUM(daily!$A3513))</f>
        <v>147</v>
      </c>
      <c r="Y3513">
        <f>SUMIFS(COT!P:P,COT!$A:$A,YEAR(daily!$A3513),COT!$B:$B,WEEKNUM(daily!$A3513))</f>
        <v>88</v>
      </c>
      <c r="Z3513">
        <f>SUMIFS(COT!Q:Q,COT!$A:$A,YEAR(daily!$A3513),COT!$B:$B,WEEKNUM(daily!$A3513))</f>
        <v>101</v>
      </c>
      <c r="AA3513">
        <f>SUMIFS(Saudi!B:B,Saudi!$A:$A,YEAR(daily!$A3513))</f>
        <v>1044.4000000000001</v>
      </c>
      <c r="AB3513">
        <f>SUMIFS(Saudi!C:C,Saudi!$A:$A,YEAR(daily!$A3513))</f>
        <v>1140.539</v>
      </c>
      <c r="AC3513">
        <f>SUMIFS(Saudi!F:F,Saudi!$A:$A,YEAR(daily!$A3513))</f>
        <v>4242520</v>
      </c>
      <c r="AD3513">
        <f>SUMIFS(Saudi!G:G,Saudi!$A:$A,YEAR(daily!$A3513))</f>
        <v>92.996511515118513</v>
      </c>
      <c r="AE3513">
        <f>SUMIFS(Saudi!H:H,Saudi!$A:$A,YEAR(daily!$A3513))</f>
        <v>394539560.03312057</v>
      </c>
      <c r="AF3513" s="5">
        <f t="shared" si="150"/>
        <v>2</v>
      </c>
      <c r="AG3513" s="5">
        <f t="shared" si="151"/>
        <v>2014</v>
      </c>
    </row>
    <row r="3514" spans="1:33">
      <c r="A3514" s="3">
        <v>41684</v>
      </c>
      <c r="B3514" s="1">
        <v>94856</v>
      </c>
      <c r="C3514" s="1">
        <v>140592</v>
      </c>
      <c r="D3514" s="1">
        <v>170540</v>
      </c>
      <c r="E3514" s="1">
        <v>100.3</v>
      </c>
      <c r="F3514" s="1">
        <v>99.47</v>
      </c>
      <c r="G3514" s="1">
        <v>98.73</v>
      </c>
      <c r="H3514" s="2">
        <v>55.8</v>
      </c>
      <c r="I3514" s="2">
        <v>29.8</v>
      </c>
      <c r="J3514" s="2">
        <v>91.8</v>
      </c>
      <c r="K3514" s="2">
        <v>92.9</v>
      </c>
      <c r="L3514">
        <f>SUMIFS(US!B:B,US!$D:$D,YEAR(daily!$A3514),US!$E:$E,MONTH(daily!$A3514))</f>
        <v>13053</v>
      </c>
      <c r="M3514">
        <f>SUMIFS(US!C:C,US!$D:$D,YEAR(daily!$A3514),US!$E:$E,MONTH(daily!$A3514))</f>
        <v>18908</v>
      </c>
      <c r="N3514">
        <f>SUMIFS(COT!E:E,COT!$A:$A,YEAR(daily!$A3514),COT!$B:$B,WEEKNUM(daily!$A3514))</f>
        <v>1646415</v>
      </c>
      <c r="O3514">
        <f>SUMIFS(COT!F:F,COT!$A:$A,YEAR(daily!$A3514),COT!$B:$B,WEEKNUM(daily!$A3514))</f>
        <v>486742</v>
      </c>
      <c r="P3514">
        <f>SUMIFS(COT!G:G,COT!$A:$A,YEAR(daily!$A3514),COT!$B:$B,WEEKNUM(daily!$A3514))</f>
        <v>104408</v>
      </c>
      <c r="Q3514">
        <f>SUMIFS(COT!H:H,COT!$A:$A,YEAR(daily!$A3514),COT!$B:$B,WEEKNUM(daily!$A3514))</f>
        <v>533602</v>
      </c>
      <c r="R3514">
        <f>SUMIFS(COT!I:I,COT!$A:$A,YEAR(daily!$A3514),COT!$B:$B,WEEKNUM(daily!$A3514))</f>
        <v>533806</v>
      </c>
      <c r="S3514">
        <f>SUMIFS(COT!J:J,COT!$A:$A,YEAR(daily!$A3514),COT!$B:$B,WEEKNUM(daily!$A3514))</f>
        <v>923570</v>
      </c>
      <c r="T3514">
        <f>SUMIFS(COT!K:K,COT!$A:$A,YEAR(daily!$A3514),COT!$B:$B,WEEKNUM(daily!$A3514))</f>
        <v>92265</v>
      </c>
      <c r="U3514">
        <f>SUMIFS(COT!L:L,COT!$A:$A,YEAR(daily!$A3514),COT!$B:$B,WEEKNUM(daily!$A3514))</f>
        <v>84835</v>
      </c>
      <c r="V3514">
        <f>SUMIFS(COT!M:M,COT!$A:$A,YEAR(daily!$A3514),COT!$B:$B,WEEKNUM(daily!$A3514))</f>
        <v>116</v>
      </c>
      <c r="W3514">
        <f>SUMIFS(COT!N:N,COT!$A:$A,YEAR(daily!$A3514),COT!$B:$B,WEEKNUM(daily!$A3514))</f>
        <v>70</v>
      </c>
      <c r="X3514">
        <f>SUMIFS(COT!O:O,COT!$A:$A,YEAR(daily!$A3514),COT!$B:$B,WEEKNUM(daily!$A3514))</f>
        <v>147</v>
      </c>
      <c r="Y3514">
        <f>SUMIFS(COT!P:P,COT!$A:$A,YEAR(daily!$A3514),COT!$B:$B,WEEKNUM(daily!$A3514))</f>
        <v>88</v>
      </c>
      <c r="Z3514">
        <f>SUMIFS(COT!Q:Q,COT!$A:$A,YEAR(daily!$A3514),COT!$B:$B,WEEKNUM(daily!$A3514))</f>
        <v>101</v>
      </c>
      <c r="AA3514">
        <f>SUMIFS(Saudi!B:B,Saudi!$A:$A,YEAR(daily!$A3514))</f>
        <v>1044.4000000000001</v>
      </c>
      <c r="AB3514">
        <f>SUMIFS(Saudi!C:C,Saudi!$A:$A,YEAR(daily!$A3514))</f>
        <v>1140.539</v>
      </c>
      <c r="AC3514">
        <f>SUMIFS(Saudi!F:F,Saudi!$A:$A,YEAR(daily!$A3514))</f>
        <v>4242520</v>
      </c>
      <c r="AD3514">
        <f>SUMIFS(Saudi!G:G,Saudi!$A:$A,YEAR(daily!$A3514))</f>
        <v>92.996511515118513</v>
      </c>
      <c r="AE3514">
        <f>SUMIFS(Saudi!H:H,Saudi!$A:$A,YEAR(daily!$A3514))</f>
        <v>394539560.03312057</v>
      </c>
      <c r="AF3514" s="5">
        <f t="shared" si="150"/>
        <v>2</v>
      </c>
      <c r="AG3514" s="5">
        <f t="shared" si="151"/>
        <v>2014</v>
      </c>
    </row>
    <row r="3515" spans="1:33">
      <c r="A3515" s="3">
        <v>41688</v>
      </c>
      <c r="B3515" s="1">
        <v>66485</v>
      </c>
      <c r="C3515" s="1">
        <v>146382</v>
      </c>
      <c r="D3515" s="1">
        <v>172508</v>
      </c>
      <c r="E3515" s="1">
        <v>102.43</v>
      </c>
      <c r="F3515" s="1">
        <v>101.21</v>
      </c>
      <c r="G3515" s="1">
        <v>100.3</v>
      </c>
      <c r="H3515" s="2">
        <v>55.8</v>
      </c>
      <c r="I3515" s="2">
        <v>29.8</v>
      </c>
      <c r="J3515" s="2">
        <v>91.8</v>
      </c>
      <c r="K3515" s="2">
        <v>92.9</v>
      </c>
      <c r="L3515">
        <f>SUMIFS(US!B:B,US!$D:$D,YEAR(daily!$A3515),US!$E:$E,MONTH(daily!$A3515))</f>
        <v>13053</v>
      </c>
      <c r="M3515">
        <f>SUMIFS(US!C:C,US!$D:$D,YEAR(daily!$A3515),US!$E:$E,MONTH(daily!$A3515))</f>
        <v>18908</v>
      </c>
      <c r="N3515">
        <f>SUMIFS(COT!E:E,COT!$A:$A,YEAR(daily!$A3515),COT!$B:$B,WEEKNUM(daily!$A3515))</f>
        <v>1650294</v>
      </c>
      <c r="O3515">
        <f>SUMIFS(COT!F:F,COT!$A:$A,YEAR(daily!$A3515),COT!$B:$B,WEEKNUM(daily!$A3515))</f>
        <v>512044</v>
      </c>
      <c r="P3515">
        <f>SUMIFS(COT!G:G,COT!$A:$A,YEAR(daily!$A3515),COT!$B:$B,WEEKNUM(daily!$A3515))</f>
        <v>95603</v>
      </c>
      <c r="Q3515">
        <f>SUMIFS(COT!H:H,COT!$A:$A,YEAR(daily!$A3515),COT!$B:$B,WEEKNUM(daily!$A3515))</f>
        <v>521373</v>
      </c>
      <c r="R3515">
        <f>SUMIFS(COT!I:I,COT!$A:$A,YEAR(daily!$A3515),COT!$B:$B,WEEKNUM(daily!$A3515))</f>
        <v>518891</v>
      </c>
      <c r="S3515">
        <f>SUMIFS(COT!J:J,COT!$A:$A,YEAR(daily!$A3515),COT!$B:$B,WEEKNUM(daily!$A3515))</f>
        <v>942843</v>
      </c>
      <c r="T3515">
        <f>SUMIFS(COT!K:K,COT!$A:$A,YEAR(daily!$A3515),COT!$B:$B,WEEKNUM(daily!$A3515))</f>
        <v>97986</v>
      </c>
      <c r="U3515">
        <f>SUMIFS(COT!L:L,COT!$A:$A,YEAR(daily!$A3515),COT!$B:$B,WEEKNUM(daily!$A3515))</f>
        <v>90475</v>
      </c>
      <c r="V3515">
        <f>SUMIFS(COT!M:M,COT!$A:$A,YEAR(daily!$A3515),COT!$B:$B,WEEKNUM(daily!$A3515))</f>
        <v>129</v>
      </c>
      <c r="W3515">
        <f>SUMIFS(COT!N:N,COT!$A:$A,YEAR(daily!$A3515),COT!$B:$B,WEEKNUM(daily!$A3515))</f>
        <v>62</v>
      </c>
      <c r="X3515">
        <f>SUMIFS(COT!O:O,COT!$A:$A,YEAR(daily!$A3515),COT!$B:$B,WEEKNUM(daily!$A3515))</f>
        <v>139</v>
      </c>
      <c r="Y3515">
        <f>SUMIFS(COT!P:P,COT!$A:$A,YEAR(daily!$A3515),COT!$B:$B,WEEKNUM(daily!$A3515))</f>
        <v>90</v>
      </c>
      <c r="Z3515">
        <f>SUMIFS(COT!Q:Q,COT!$A:$A,YEAR(daily!$A3515),COT!$B:$B,WEEKNUM(daily!$A3515))</f>
        <v>105</v>
      </c>
      <c r="AA3515">
        <f>SUMIFS(Saudi!B:B,Saudi!$A:$A,YEAR(daily!$A3515))</f>
        <v>1044.4000000000001</v>
      </c>
      <c r="AB3515">
        <f>SUMIFS(Saudi!C:C,Saudi!$A:$A,YEAR(daily!$A3515))</f>
        <v>1140.539</v>
      </c>
      <c r="AC3515">
        <f>SUMIFS(Saudi!F:F,Saudi!$A:$A,YEAR(daily!$A3515))</f>
        <v>4242520</v>
      </c>
      <c r="AD3515">
        <f>SUMIFS(Saudi!G:G,Saudi!$A:$A,YEAR(daily!$A3515))</f>
        <v>92.996511515118513</v>
      </c>
      <c r="AE3515">
        <f>SUMIFS(Saudi!H:H,Saudi!$A:$A,YEAR(daily!$A3515))</f>
        <v>394539560.03312057</v>
      </c>
      <c r="AF3515" s="5">
        <f t="shared" si="150"/>
        <v>2</v>
      </c>
      <c r="AG3515" s="5">
        <f t="shared" si="151"/>
        <v>2014</v>
      </c>
    </row>
    <row r="3516" spans="1:33">
      <c r="A3516" s="3">
        <v>41689</v>
      </c>
      <c r="B3516" s="1">
        <v>29350</v>
      </c>
      <c r="C3516" s="1">
        <v>142354</v>
      </c>
      <c r="D3516" s="1">
        <v>166913</v>
      </c>
      <c r="E3516" s="1">
        <v>103.31</v>
      </c>
      <c r="F3516" s="1">
        <v>101.81</v>
      </c>
      <c r="G3516" s="1">
        <v>100.8</v>
      </c>
      <c r="H3516" s="2">
        <v>55.8</v>
      </c>
      <c r="I3516" s="2">
        <v>29.8</v>
      </c>
      <c r="J3516" s="2">
        <v>91.8</v>
      </c>
      <c r="K3516" s="2">
        <v>92.9</v>
      </c>
      <c r="L3516">
        <f>SUMIFS(US!B:B,US!$D:$D,YEAR(daily!$A3516),US!$E:$E,MONTH(daily!$A3516))</f>
        <v>13053</v>
      </c>
      <c r="M3516">
        <f>SUMIFS(US!C:C,US!$D:$D,YEAR(daily!$A3516),US!$E:$E,MONTH(daily!$A3516))</f>
        <v>18908</v>
      </c>
      <c r="N3516">
        <f>SUMIFS(COT!E:E,COT!$A:$A,YEAR(daily!$A3516),COT!$B:$B,WEEKNUM(daily!$A3516))</f>
        <v>1650294</v>
      </c>
      <c r="O3516">
        <f>SUMIFS(COT!F:F,COT!$A:$A,YEAR(daily!$A3516),COT!$B:$B,WEEKNUM(daily!$A3516))</f>
        <v>512044</v>
      </c>
      <c r="P3516">
        <f>SUMIFS(COT!G:G,COT!$A:$A,YEAR(daily!$A3516),COT!$B:$B,WEEKNUM(daily!$A3516))</f>
        <v>95603</v>
      </c>
      <c r="Q3516">
        <f>SUMIFS(COT!H:H,COT!$A:$A,YEAR(daily!$A3516),COT!$B:$B,WEEKNUM(daily!$A3516))</f>
        <v>521373</v>
      </c>
      <c r="R3516">
        <f>SUMIFS(COT!I:I,COT!$A:$A,YEAR(daily!$A3516),COT!$B:$B,WEEKNUM(daily!$A3516))</f>
        <v>518891</v>
      </c>
      <c r="S3516">
        <f>SUMIFS(COT!J:J,COT!$A:$A,YEAR(daily!$A3516),COT!$B:$B,WEEKNUM(daily!$A3516))</f>
        <v>942843</v>
      </c>
      <c r="T3516">
        <f>SUMIFS(COT!K:K,COT!$A:$A,YEAR(daily!$A3516),COT!$B:$B,WEEKNUM(daily!$A3516))</f>
        <v>97986</v>
      </c>
      <c r="U3516">
        <f>SUMIFS(COT!L:L,COT!$A:$A,YEAR(daily!$A3516),COT!$B:$B,WEEKNUM(daily!$A3516))</f>
        <v>90475</v>
      </c>
      <c r="V3516">
        <f>SUMIFS(COT!M:M,COT!$A:$A,YEAR(daily!$A3516),COT!$B:$B,WEEKNUM(daily!$A3516))</f>
        <v>129</v>
      </c>
      <c r="W3516">
        <f>SUMIFS(COT!N:N,COT!$A:$A,YEAR(daily!$A3516),COT!$B:$B,WEEKNUM(daily!$A3516))</f>
        <v>62</v>
      </c>
      <c r="X3516">
        <f>SUMIFS(COT!O:O,COT!$A:$A,YEAR(daily!$A3516),COT!$B:$B,WEEKNUM(daily!$A3516))</f>
        <v>139</v>
      </c>
      <c r="Y3516">
        <f>SUMIFS(COT!P:P,COT!$A:$A,YEAR(daily!$A3516),COT!$B:$B,WEEKNUM(daily!$A3516))</f>
        <v>90</v>
      </c>
      <c r="Z3516">
        <f>SUMIFS(COT!Q:Q,COT!$A:$A,YEAR(daily!$A3516),COT!$B:$B,WEEKNUM(daily!$A3516))</f>
        <v>105</v>
      </c>
      <c r="AA3516">
        <f>SUMIFS(Saudi!B:B,Saudi!$A:$A,YEAR(daily!$A3516))</f>
        <v>1044.4000000000001</v>
      </c>
      <c r="AB3516">
        <f>SUMIFS(Saudi!C:C,Saudi!$A:$A,YEAR(daily!$A3516))</f>
        <v>1140.539</v>
      </c>
      <c r="AC3516">
        <f>SUMIFS(Saudi!F:F,Saudi!$A:$A,YEAR(daily!$A3516))</f>
        <v>4242520</v>
      </c>
      <c r="AD3516">
        <f>SUMIFS(Saudi!G:G,Saudi!$A:$A,YEAR(daily!$A3516))</f>
        <v>92.996511515118513</v>
      </c>
      <c r="AE3516">
        <f>SUMIFS(Saudi!H:H,Saudi!$A:$A,YEAR(daily!$A3516))</f>
        <v>394539560.03312057</v>
      </c>
      <c r="AF3516" s="5">
        <f t="shared" si="150"/>
        <v>2</v>
      </c>
      <c r="AG3516" s="5">
        <f t="shared" si="151"/>
        <v>2014</v>
      </c>
    </row>
    <row r="3517" spans="1:33">
      <c r="A3517" s="3">
        <v>41690</v>
      </c>
      <c r="B3517" s="1">
        <v>1516</v>
      </c>
      <c r="C3517" s="1">
        <v>146445</v>
      </c>
      <c r="D3517" s="1">
        <v>167859</v>
      </c>
      <c r="E3517" s="1">
        <v>102.92</v>
      </c>
      <c r="F3517" s="1">
        <v>101.85</v>
      </c>
      <c r="G3517" s="1">
        <v>100.89</v>
      </c>
      <c r="H3517" s="2">
        <v>55.8</v>
      </c>
      <c r="I3517" s="2">
        <v>29.8</v>
      </c>
      <c r="J3517" s="2">
        <v>91.8</v>
      </c>
      <c r="K3517" s="2">
        <v>92.9</v>
      </c>
      <c r="L3517">
        <f>SUMIFS(US!B:B,US!$D:$D,YEAR(daily!$A3517),US!$E:$E,MONTH(daily!$A3517))</f>
        <v>13053</v>
      </c>
      <c r="M3517">
        <f>SUMIFS(US!C:C,US!$D:$D,YEAR(daily!$A3517),US!$E:$E,MONTH(daily!$A3517))</f>
        <v>18908</v>
      </c>
      <c r="N3517">
        <f>SUMIFS(COT!E:E,COT!$A:$A,YEAR(daily!$A3517),COT!$B:$B,WEEKNUM(daily!$A3517))</f>
        <v>1650294</v>
      </c>
      <c r="O3517">
        <f>SUMIFS(COT!F:F,COT!$A:$A,YEAR(daily!$A3517),COT!$B:$B,WEEKNUM(daily!$A3517))</f>
        <v>512044</v>
      </c>
      <c r="P3517">
        <f>SUMIFS(COT!G:G,COT!$A:$A,YEAR(daily!$A3517),COT!$B:$B,WEEKNUM(daily!$A3517))</f>
        <v>95603</v>
      </c>
      <c r="Q3517">
        <f>SUMIFS(COT!H:H,COT!$A:$A,YEAR(daily!$A3517),COT!$B:$B,WEEKNUM(daily!$A3517))</f>
        <v>521373</v>
      </c>
      <c r="R3517">
        <f>SUMIFS(COT!I:I,COT!$A:$A,YEAR(daily!$A3517),COT!$B:$B,WEEKNUM(daily!$A3517))</f>
        <v>518891</v>
      </c>
      <c r="S3517">
        <f>SUMIFS(COT!J:J,COT!$A:$A,YEAR(daily!$A3517),COT!$B:$B,WEEKNUM(daily!$A3517))</f>
        <v>942843</v>
      </c>
      <c r="T3517">
        <f>SUMIFS(COT!K:K,COT!$A:$A,YEAR(daily!$A3517),COT!$B:$B,WEEKNUM(daily!$A3517))</f>
        <v>97986</v>
      </c>
      <c r="U3517">
        <f>SUMIFS(COT!L:L,COT!$A:$A,YEAR(daily!$A3517),COT!$B:$B,WEEKNUM(daily!$A3517))</f>
        <v>90475</v>
      </c>
      <c r="V3517">
        <f>SUMIFS(COT!M:M,COT!$A:$A,YEAR(daily!$A3517),COT!$B:$B,WEEKNUM(daily!$A3517))</f>
        <v>129</v>
      </c>
      <c r="W3517">
        <f>SUMIFS(COT!N:N,COT!$A:$A,YEAR(daily!$A3517),COT!$B:$B,WEEKNUM(daily!$A3517))</f>
        <v>62</v>
      </c>
      <c r="X3517">
        <f>SUMIFS(COT!O:O,COT!$A:$A,YEAR(daily!$A3517),COT!$B:$B,WEEKNUM(daily!$A3517))</f>
        <v>139</v>
      </c>
      <c r="Y3517">
        <f>SUMIFS(COT!P:P,COT!$A:$A,YEAR(daily!$A3517),COT!$B:$B,WEEKNUM(daily!$A3517))</f>
        <v>90</v>
      </c>
      <c r="Z3517">
        <f>SUMIFS(COT!Q:Q,COT!$A:$A,YEAR(daily!$A3517),COT!$B:$B,WEEKNUM(daily!$A3517))</f>
        <v>105</v>
      </c>
      <c r="AA3517">
        <f>SUMIFS(Saudi!B:B,Saudi!$A:$A,YEAR(daily!$A3517))</f>
        <v>1044.4000000000001</v>
      </c>
      <c r="AB3517">
        <f>SUMIFS(Saudi!C:C,Saudi!$A:$A,YEAR(daily!$A3517))</f>
        <v>1140.539</v>
      </c>
      <c r="AC3517">
        <f>SUMIFS(Saudi!F:F,Saudi!$A:$A,YEAR(daily!$A3517))</f>
        <v>4242520</v>
      </c>
      <c r="AD3517">
        <f>SUMIFS(Saudi!G:G,Saudi!$A:$A,YEAR(daily!$A3517))</f>
        <v>92.996511515118513</v>
      </c>
      <c r="AE3517">
        <f>SUMIFS(Saudi!H:H,Saudi!$A:$A,YEAR(daily!$A3517))</f>
        <v>394539560.03312057</v>
      </c>
      <c r="AF3517" s="5">
        <f t="shared" si="150"/>
        <v>2</v>
      </c>
      <c r="AG3517" s="5">
        <f t="shared" si="151"/>
        <v>2014</v>
      </c>
    </row>
    <row r="3518" spans="1:33">
      <c r="A3518" s="3">
        <v>41691</v>
      </c>
      <c r="B3518" s="1">
        <v>320747</v>
      </c>
      <c r="C3518" s="1">
        <v>165876</v>
      </c>
      <c r="D3518" s="1">
        <v>75510</v>
      </c>
      <c r="E3518" s="1">
        <v>102.2</v>
      </c>
      <c r="F3518" s="1">
        <v>100.48</v>
      </c>
      <c r="G3518" s="1">
        <v>99.53</v>
      </c>
      <c r="H3518" s="2">
        <v>55.8</v>
      </c>
      <c r="I3518" s="2">
        <v>29.8</v>
      </c>
      <c r="J3518" s="2">
        <v>91.8</v>
      </c>
      <c r="K3518" s="2">
        <v>92.9</v>
      </c>
      <c r="L3518">
        <f>SUMIFS(US!B:B,US!$D:$D,YEAR(daily!$A3518),US!$E:$E,MONTH(daily!$A3518))</f>
        <v>13053</v>
      </c>
      <c r="M3518">
        <f>SUMIFS(US!C:C,US!$D:$D,YEAR(daily!$A3518),US!$E:$E,MONTH(daily!$A3518))</f>
        <v>18908</v>
      </c>
      <c r="N3518">
        <f>SUMIFS(COT!E:E,COT!$A:$A,YEAR(daily!$A3518),COT!$B:$B,WEEKNUM(daily!$A3518))</f>
        <v>1650294</v>
      </c>
      <c r="O3518">
        <f>SUMIFS(COT!F:F,COT!$A:$A,YEAR(daily!$A3518),COT!$B:$B,WEEKNUM(daily!$A3518))</f>
        <v>512044</v>
      </c>
      <c r="P3518">
        <f>SUMIFS(COT!G:G,COT!$A:$A,YEAR(daily!$A3518),COT!$B:$B,WEEKNUM(daily!$A3518))</f>
        <v>95603</v>
      </c>
      <c r="Q3518">
        <f>SUMIFS(COT!H:H,COT!$A:$A,YEAR(daily!$A3518),COT!$B:$B,WEEKNUM(daily!$A3518))</f>
        <v>521373</v>
      </c>
      <c r="R3518">
        <f>SUMIFS(COT!I:I,COT!$A:$A,YEAR(daily!$A3518),COT!$B:$B,WEEKNUM(daily!$A3518))</f>
        <v>518891</v>
      </c>
      <c r="S3518">
        <f>SUMIFS(COT!J:J,COT!$A:$A,YEAR(daily!$A3518),COT!$B:$B,WEEKNUM(daily!$A3518))</f>
        <v>942843</v>
      </c>
      <c r="T3518">
        <f>SUMIFS(COT!K:K,COT!$A:$A,YEAR(daily!$A3518),COT!$B:$B,WEEKNUM(daily!$A3518))</f>
        <v>97986</v>
      </c>
      <c r="U3518">
        <f>SUMIFS(COT!L:L,COT!$A:$A,YEAR(daily!$A3518),COT!$B:$B,WEEKNUM(daily!$A3518))</f>
        <v>90475</v>
      </c>
      <c r="V3518">
        <f>SUMIFS(COT!M:M,COT!$A:$A,YEAR(daily!$A3518),COT!$B:$B,WEEKNUM(daily!$A3518))</f>
        <v>129</v>
      </c>
      <c r="W3518">
        <f>SUMIFS(COT!N:N,COT!$A:$A,YEAR(daily!$A3518),COT!$B:$B,WEEKNUM(daily!$A3518))</f>
        <v>62</v>
      </c>
      <c r="X3518">
        <f>SUMIFS(COT!O:O,COT!$A:$A,YEAR(daily!$A3518),COT!$B:$B,WEEKNUM(daily!$A3518))</f>
        <v>139</v>
      </c>
      <c r="Y3518">
        <f>SUMIFS(COT!P:P,COT!$A:$A,YEAR(daily!$A3518),COT!$B:$B,WEEKNUM(daily!$A3518))</f>
        <v>90</v>
      </c>
      <c r="Z3518">
        <f>SUMIFS(COT!Q:Q,COT!$A:$A,YEAR(daily!$A3518),COT!$B:$B,WEEKNUM(daily!$A3518))</f>
        <v>105</v>
      </c>
      <c r="AA3518">
        <f>SUMIFS(Saudi!B:B,Saudi!$A:$A,YEAR(daily!$A3518))</f>
        <v>1044.4000000000001</v>
      </c>
      <c r="AB3518">
        <f>SUMIFS(Saudi!C:C,Saudi!$A:$A,YEAR(daily!$A3518))</f>
        <v>1140.539</v>
      </c>
      <c r="AC3518">
        <f>SUMIFS(Saudi!F:F,Saudi!$A:$A,YEAR(daily!$A3518))</f>
        <v>4242520</v>
      </c>
      <c r="AD3518">
        <f>SUMIFS(Saudi!G:G,Saudi!$A:$A,YEAR(daily!$A3518))</f>
        <v>92.996511515118513</v>
      </c>
      <c r="AE3518">
        <f>SUMIFS(Saudi!H:H,Saudi!$A:$A,YEAR(daily!$A3518))</f>
        <v>394539560.03312057</v>
      </c>
      <c r="AF3518" s="5">
        <f t="shared" si="150"/>
        <v>2</v>
      </c>
      <c r="AG3518" s="5">
        <f t="shared" si="151"/>
        <v>2014</v>
      </c>
    </row>
    <row r="3519" spans="1:33">
      <c r="A3519" s="3">
        <v>41694</v>
      </c>
      <c r="B3519" s="1">
        <v>324685</v>
      </c>
      <c r="C3519" s="1">
        <v>168053</v>
      </c>
      <c r="D3519" s="1">
        <v>77923</v>
      </c>
      <c r="E3519" s="1">
        <v>102.82</v>
      </c>
      <c r="F3519" s="1">
        <v>101.17</v>
      </c>
      <c r="G3519" s="1">
        <v>100.21</v>
      </c>
      <c r="H3519" s="2">
        <v>55.8</v>
      </c>
      <c r="I3519" s="2">
        <v>29.8</v>
      </c>
      <c r="J3519" s="2">
        <v>91.8</v>
      </c>
      <c r="K3519" s="2">
        <v>92.9</v>
      </c>
      <c r="L3519">
        <f>SUMIFS(US!B:B,US!$D:$D,YEAR(daily!$A3519),US!$E:$E,MONTH(daily!$A3519))</f>
        <v>13053</v>
      </c>
      <c r="M3519">
        <f>SUMIFS(US!C:C,US!$D:$D,YEAR(daily!$A3519),US!$E:$E,MONTH(daily!$A3519))</f>
        <v>18908</v>
      </c>
      <c r="N3519">
        <f>SUMIFS(COT!E:E,COT!$A:$A,YEAR(daily!$A3519),COT!$B:$B,WEEKNUM(daily!$A3519))</f>
        <v>1643886</v>
      </c>
      <c r="O3519">
        <f>SUMIFS(COT!F:F,COT!$A:$A,YEAR(daily!$A3519),COT!$B:$B,WEEKNUM(daily!$A3519))</f>
        <v>514502</v>
      </c>
      <c r="P3519">
        <f>SUMIFS(COT!G:G,COT!$A:$A,YEAR(daily!$A3519),COT!$B:$B,WEEKNUM(daily!$A3519))</f>
        <v>98064</v>
      </c>
      <c r="Q3519">
        <f>SUMIFS(COT!H:H,COT!$A:$A,YEAR(daily!$A3519),COT!$B:$B,WEEKNUM(daily!$A3519))</f>
        <v>517952</v>
      </c>
      <c r="R3519">
        <f>SUMIFS(COT!I:I,COT!$A:$A,YEAR(daily!$A3519),COT!$B:$B,WEEKNUM(daily!$A3519))</f>
        <v>508679</v>
      </c>
      <c r="S3519">
        <f>SUMIFS(COT!J:J,COT!$A:$A,YEAR(daily!$A3519),COT!$B:$B,WEEKNUM(daily!$A3519))</f>
        <v>941900</v>
      </c>
      <c r="T3519">
        <f>SUMIFS(COT!K:K,COT!$A:$A,YEAR(daily!$A3519),COT!$B:$B,WEEKNUM(daily!$A3519))</f>
        <v>102753</v>
      </c>
      <c r="U3519">
        <f>SUMIFS(COT!L:L,COT!$A:$A,YEAR(daily!$A3519),COT!$B:$B,WEEKNUM(daily!$A3519))</f>
        <v>85970</v>
      </c>
      <c r="V3519">
        <f>SUMIFS(COT!M:M,COT!$A:$A,YEAR(daily!$A3519),COT!$B:$B,WEEKNUM(daily!$A3519))</f>
        <v>120</v>
      </c>
      <c r="W3519">
        <f>SUMIFS(COT!N:N,COT!$A:$A,YEAR(daily!$A3519),COT!$B:$B,WEEKNUM(daily!$A3519))</f>
        <v>75</v>
      </c>
      <c r="X3519">
        <f>SUMIFS(COT!O:O,COT!$A:$A,YEAR(daily!$A3519),COT!$B:$B,WEEKNUM(daily!$A3519))</f>
        <v>147</v>
      </c>
      <c r="Y3519">
        <f>SUMIFS(COT!P:P,COT!$A:$A,YEAR(daily!$A3519),COT!$B:$B,WEEKNUM(daily!$A3519))</f>
        <v>85</v>
      </c>
      <c r="Z3519">
        <f>SUMIFS(COT!Q:Q,COT!$A:$A,YEAR(daily!$A3519),COT!$B:$B,WEEKNUM(daily!$A3519))</f>
        <v>107</v>
      </c>
      <c r="AA3519">
        <f>SUMIFS(Saudi!B:B,Saudi!$A:$A,YEAR(daily!$A3519))</f>
        <v>1044.4000000000001</v>
      </c>
      <c r="AB3519">
        <f>SUMIFS(Saudi!C:C,Saudi!$A:$A,YEAR(daily!$A3519))</f>
        <v>1140.539</v>
      </c>
      <c r="AC3519">
        <f>SUMIFS(Saudi!F:F,Saudi!$A:$A,YEAR(daily!$A3519))</f>
        <v>4242520</v>
      </c>
      <c r="AD3519">
        <f>SUMIFS(Saudi!G:G,Saudi!$A:$A,YEAR(daily!$A3519))</f>
        <v>92.996511515118513</v>
      </c>
      <c r="AE3519">
        <f>SUMIFS(Saudi!H:H,Saudi!$A:$A,YEAR(daily!$A3519))</f>
        <v>394539560.03312057</v>
      </c>
      <c r="AF3519" s="5">
        <f t="shared" si="150"/>
        <v>2</v>
      </c>
      <c r="AG3519" s="5">
        <f t="shared" si="151"/>
        <v>2014</v>
      </c>
    </row>
    <row r="3520" spans="1:33">
      <c r="A3520" s="3">
        <v>41695</v>
      </c>
      <c r="B3520" s="1">
        <v>320864</v>
      </c>
      <c r="C3520" s="1">
        <v>168400</v>
      </c>
      <c r="D3520" s="1">
        <v>80079</v>
      </c>
      <c r="E3520" s="1">
        <v>101.83</v>
      </c>
      <c r="F3520" s="1">
        <v>100.24</v>
      </c>
      <c r="G3520" s="1">
        <v>99.31</v>
      </c>
      <c r="H3520" s="2">
        <v>55.8</v>
      </c>
      <c r="I3520" s="2">
        <v>29.8</v>
      </c>
      <c r="J3520" s="2">
        <v>91.8</v>
      </c>
      <c r="K3520" s="2">
        <v>92.9</v>
      </c>
      <c r="L3520">
        <f>SUMIFS(US!B:B,US!$D:$D,YEAR(daily!$A3520),US!$E:$E,MONTH(daily!$A3520))</f>
        <v>13053</v>
      </c>
      <c r="M3520">
        <f>SUMIFS(US!C:C,US!$D:$D,YEAR(daily!$A3520),US!$E:$E,MONTH(daily!$A3520))</f>
        <v>18908</v>
      </c>
      <c r="N3520">
        <f>SUMIFS(COT!E:E,COT!$A:$A,YEAR(daily!$A3520),COT!$B:$B,WEEKNUM(daily!$A3520))</f>
        <v>1643886</v>
      </c>
      <c r="O3520">
        <f>SUMIFS(COT!F:F,COT!$A:$A,YEAR(daily!$A3520),COT!$B:$B,WEEKNUM(daily!$A3520))</f>
        <v>514502</v>
      </c>
      <c r="P3520">
        <f>SUMIFS(COT!G:G,COT!$A:$A,YEAR(daily!$A3520),COT!$B:$B,WEEKNUM(daily!$A3520))</f>
        <v>98064</v>
      </c>
      <c r="Q3520">
        <f>SUMIFS(COT!H:H,COT!$A:$A,YEAR(daily!$A3520),COT!$B:$B,WEEKNUM(daily!$A3520))</f>
        <v>517952</v>
      </c>
      <c r="R3520">
        <f>SUMIFS(COT!I:I,COT!$A:$A,YEAR(daily!$A3520),COT!$B:$B,WEEKNUM(daily!$A3520))</f>
        <v>508679</v>
      </c>
      <c r="S3520">
        <f>SUMIFS(COT!J:J,COT!$A:$A,YEAR(daily!$A3520),COT!$B:$B,WEEKNUM(daily!$A3520))</f>
        <v>941900</v>
      </c>
      <c r="T3520">
        <f>SUMIFS(COT!K:K,COT!$A:$A,YEAR(daily!$A3520),COT!$B:$B,WEEKNUM(daily!$A3520))</f>
        <v>102753</v>
      </c>
      <c r="U3520">
        <f>SUMIFS(COT!L:L,COT!$A:$A,YEAR(daily!$A3520),COT!$B:$B,WEEKNUM(daily!$A3520))</f>
        <v>85970</v>
      </c>
      <c r="V3520">
        <f>SUMIFS(COT!M:M,COT!$A:$A,YEAR(daily!$A3520),COT!$B:$B,WEEKNUM(daily!$A3520))</f>
        <v>120</v>
      </c>
      <c r="W3520">
        <f>SUMIFS(COT!N:N,COT!$A:$A,YEAR(daily!$A3520),COT!$B:$B,WEEKNUM(daily!$A3520))</f>
        <v>75</v>
      </c>
      <c r="X3520">
        <f>SUMIFS(COT!O:O,COT!$A:$A,YEAR(daily!$A3520),COT!$B:$B,WEEKNUM(daily!$A3520))</f>
        <v>147</v>
      </c>
      <c r="Y3520">
        <f>SUMIFS(COT!P:P,COT!$A:$A,YEAR(daily!$A3520),COT!$B:$B,WEEKNUM(daily!$A3520))</f>
        <v>85</v>
      </c>
      <c r="Z3520">
        <f>SUMIFS(COT!Q:Q,COT!$A:$A,YEAR(daily!$A3520),COT!$B:$B,WEEKNUM(daily!$A3520))</f>
        <v>107</v>
      </c>
      <c r="AA3520">
        <f>SUMIFS(Saudi!B:B,Saudi!$A:$A,YEAR(daily!$A3520))</f>
        <v>1044.4000000000001</v>
      </c>
      <c r="AB3520">
        <f>SUMIFS(Saudi!C:C,Saudi!$A:$A,YEAR(daily!$A3520))</f>
        <v>1140.539</v>
      </c>
      <c r="AC3520">
        <f>SUMIFS(Saudi!F:F,Saudi!$A:$A,YEAR(daily!$A3520))</f>
        <v>4242520</v>
      </c>
      <c r="AD3520">
        <f>SUMIFS(Saudi!G:G,Saudi!$A:$A,YEAR(daily!$A3520))</f>
        <v>92.996511515118513</v>
      </c>
      <c r="AE3520">
        <f>SUMIFS(Saudi!H:H,Saudi!$A:$A,YEAR(daily!$A3520))</f>
        <v>394539560.03312057</v>
      </c>
      <c r="AF3520" s="5">
        <f t="shared" si="150"/>
        <v>2</v>
      </c>
      <c r="AG3520" s="5">
        <f t="shared" si="151"/>
        <v>2014</v>
      </c>
    </row>
    <row r="3521" spans="1:33">
      <c r="A3521" s="3">
        <v>41696</v>
      </c>
      <c r="B3521" s="1">
        <v>318599</v>
      </c>
      <c r="C3521" s="1">
        <v>171641</v>
      </c>
      <c r="D3521" s="1">
        <v>81394</v>
      </c>
      <c r="E3521" s="1">
        <v>102.59</v>
      </c>
      <c r="F3521" s="1">
        <v>100.77</v>
      </c>
      <c r="G3521" s="1">
        <v>99.75</v>
      </c>
      <c r="H3521" s="2">
        <v>55.8</v>
      </c>
      <c r="I3521" s="2">
        <v>29.8</v>
      </c>
      <c r="J3521" s="2">
        <v>91.8</v>
      </c>
      <c r="K3521" s="2">
        <v>92.9</v>
      </c>
      <c r="L3521">
        <f>SUMIFS(US!B:B,US!$D:$D,YEAR(daily!$A3521),US!$E:$E,MONTH(daily!$A3521))</f>
        <v>13053</v>
      </c>
      <c r="M3521">
        <f>SUMIFS(US!C:C,US!$D:$D,YEAR(daily!$A3521),US!$E:$E,MONTH(daily!$A3521))</f>
        <v>18908</v>
      </c>
      <c r="N3521">
        <f>SUMIFS(COT!E:E,COT!$A:$A,YEAR(daily!$A3521),COT!$B:$B,WEEKNUM(daily!$A3521))</f>
        <v>1643886</v>
      </c>
      <c r="O3521">
        <f>SUMIFS(COT!F:F,COT!$A:$A,YEAR(daily!$A3521),COT!$B:$B,WEEKNUM(daily!$A3521))</f>
        <v>514502</v>
      </c>
      <c r="P3521">
        <f>SUMIFS(COT!G:G,COT!$A:$A,YEAR(daily!$A3521),COT!$B:$B,WEEKNUM(daily!$A3521))</f>
        <v>98064</v>
      </c>
      <c r="Q3521">
        <f>SUMIFS(COT!H:H,COT!$A:$A,YEAR(daily!$A3521),COT!$B:$B,WEEKNUM(daily!$A3521))</f>
        <v>517952</v>
      </c>
      <c r="R3521">
        <f>SUMIFS(COT!I:I,COT!$A:$A,YEAR(daily!$A3521),COT!$B:$B,WEEKNUM(daily!$A3521))</f>
        <v>508679</v>
      </c>
      <c r="S3521">
        <f>SUMIFS(COT!J:J,COT!$A:$A,YEAR(daily!$A3521),COT!$B:$B,WEEKNUM(daily!$A3521))</f>
        <v>941900</v>
      </c>
      <c r="T3521">
        <f>SUMIFS(COT!K:K,COT!$A:$A,YEAR(daily!$A3521),COT!$B:$B,WEEKNUM(daily!$A3521))</f>
        <v>102753</v>
      </c>
      <c r="U3521">
        <f>SUMIFS(COT!L:L,COT!$A:$A,YEAR(daily!$A3521),COT!$B:$B,WEEKNUM(daily!$A3521))</f>
        <v>85970</v>
      </c>
      <c r="V3521">
        <f>SUMIFS(COT!M:M,COT!$A:$A,YEAR(daily!$A3521),COT!$B:$B,WEEKNUM(daily!$A3521))</f>
        <v>120</v>
      </c>
      <c r="W3521">
        <f>SUMIFS(COT!N:N,COT!$A:$A,YEAR(daily!$A3521),COT!$B:$B,WEEKNUM(daily!$A3521))</f>
        <v>75</v>
      </c>
      <c r="X3521">
        <f>SUMIFS(COT!O:O,COT!$A:$A,YEAR(daily!$A3521),COT!$B:$B,WEEKNUM(daily!$A3521))</f>
        <v>147</v>
      </c>
      <c r="Y3521">
        <f>SUMIFS(COT!P:P,COT!$A:$A,YEAR(daily!$A3521),COT!$B:$B,WEEKNUM(daily!$A3521))</f>
        <v>85</v>
      </c>
      <c r="Z3521">
        <f>SUMIFS(COT!Q:Q,COT!$A:$A,YEAR(daily!$A3521),COT!$B:$B,WEEKNUM(daily!$A3521))</f>
        <v>107</v>
      </c>
      <c r="AA3521">
        <f>SUMIFS(Saudi!B:B,Saudi!$A:$A,YEAR(daily!$A3521))</f>
        <v>1044.4000000000001</v>
      </c>
      <c r="AB3521">
        <f>SUMIFS(Saudi!C:C,Saudi!$A:$A,YEAR(daily!$A3521))</f>
        <v>1140.539</v>
      </c>
      <c r="AC3521">
        <f>SUMIFS(Saudi!F:F,Saudi!$A:$A,YEAR(daily!$A3521))</f>
        <v>4242520</v>
      </c>
      <c r="AD3521">
        <f>SUMIFS(Saudi!G:G,Saudi!$A:$A,YEAR(daily!$A3521))</f>
        <v>92.996511515118513</v>
      </c>
      <c r="AE3521">
        <f>SUMIFS(Saudi!H:H,Saudi!$A:$A,YEAR(daily!$A3521))</f>
        <v>394539560.03312057</v>
      </c>
      <c r="AF3521" s="5">
        <f t="shared" si="150"/>
        <v>2</v>
      </c>
      <c r="AG3521" s="5">
        <f t="shared" si="151"/>
        <v>2014</v>
      </c>
    </row>
    <row r="3522" spans="1:33">
      <c r="A3522" s="3">
        <v>41697</v>
      </c>
      <c r="B3522" s="1">
        <v>314186</v>
      </c>
      <c r="C3522" s="1">
        <v>176495</v>
      </c>
      <c r="D3522" s="1">
        <v>83877</v>
      </c>
      <c r="E3522" s="1">
        <v>102.4</v>
      </c>
      <c r="F3522" s="1">
        <v>100.63</v>
      </c>
      <c r="G3522" s="1">
        <v>99.61</v>
      </c>
      <c r="H3522" s="2">
        <v>55.8</v>
      </c>
      <c r="I3522" s="2">
        <v>29.8</v>
      </c>
      <c r="J3522" s="2">
        <v>91.8</v>
      </c>
      <c r="K3522" s="2">
        <v>92.9</v>
      </c>
      <c r="L3522">
        <f>SUMIFS(US!B:B,US!$D:$D,YEAR(daily!$A3522),US!$E:$E,MONTH(daily!$A3522))</f>
        <v>13053</v>
      </c>
      <c r="M3522">
        <f>SUMIFS(US!C:C,US!$D:$D,YEAR(daily!$A3522),US!$E:$E,MONTH(daily!$A3522))</f>
        <v>18908</v>
      </c>
      <c r="N3522">
        <f>SUMIFS(COT!E:E,COT!$A:$A,YEAR(daily!$A3522),COT!$B:$B,WEEKNUM(daily!$A3522))</f>
        <v>1643886</v>
      </c>
      <c r="O3522">
        <f>SUMIFS(COT!F:F,COT!$A:$A,YEAR(daily!$A3522),COT!$B:$B,WEEKNUM(daily!$A3522))</f>
        <v>514502</v>
      </c>
      <c r="P3522">
        <f>SUMIFS(COT!G:G,COT!$A:$A,YEAR(daily!$A3522),COT!$B:$B,WEEKNUM(daily!$A3522))</f>
        <v>98064</v>
      </c>
      <c r="Q3522">
        <f>SUMIFS(COT!H:H,COT!$A:$A,YEAR(daily!$A3522),COT!$B:$B,WEEKNUM(daily!$A3522))</f>
        <v>517952</v>
      </c>
      <c r="R3522">
        <f>SUMIFS(COT!I:I,COT!$A:$A,YEAR(daily!$A3522),COT!$B:$B,WEEKNUM(daily!$A3522))</f>
        <v>508679</v>
      </c>
      <c r="S3522">
        <f>SUMIFS(COT!J:J,COT!$A:$A,YEAR(daily!$A3522),COT!$B:$B,WEEKNUM(daily!$A3522))</f>
        <v>941900</v>
      </c>
      <c r="T3522">
        <f>SUMIFS(COT!K:K,COT!$A:$A,YEAR(daily!$A3522),COT!$B:$B,WEEKNUM(daily!$A3522))</f>
        <v>102753</v>
      </c>
      <c r="U3522">
        <f>SUMIFS(COT!L:L,COT!$A:$A,YEAR(daily!$A3522),COT!$B:$B,WEEKNUM(daily!$A3522))</f>
        <v>85970</v>
      </c>
      <c r="V3522">
        <f>SUMIFS(COT!M:M,COT!$A:$A,YEAR(daily!$A3522),COT!$B:$B,WEEKNUM(daily!$A3522))</f>
        <v>120</v>
      </c>
      <c r="W3522">
        <f>SUMIFS(COT!N:N,COT!$A:$A,YEAR(daily!$A3522),COT!$B:$B,WEEKNUM(daily!$A3522))</f>
        <v>75</v>
      </c>
      <c r="X3522">
        <f>SUMIFS(COT!O:O,COT!$A:$A,YEAR(daily!$A3522),COT!$B:$B,WEEKNUM(daily!$A3522))</f>
        <v>147</v>
      </c>
      <c r="Y3522">
        <f>SUMIFS(COT!P:P,COT!$A:$A,YEAR(daily!$A3522),COT!$B:$B,WEEKNUM(daily!$A3522))</f>
        <v>85</v>
      </c>
      <c r="Z3522">
        <f>SUMIFS(COT!Q:Q,COT!$A:$A,YEAR(daily!$A3522),COT!$B:$B,WEEKNUM(daily!$A3522))</f>
        <v>107</v>
      </c>
      <c r="AA3522">
        <f>SUMIFS(Saudi!B:B,Saudi!$A:$A,YEAR(daily!$A3522))</f>
        <v>1044.4000000000001</v>
      </c>
      <c r="AB3522">
        <f>SUMIFS(Saudi!C:C,Saudi!$A:$A,YEAR(daily!$A3522))</f>
        <v>1140.539</v>
      </c>
      <c r="AC3522">
        <f>SUMIFS(Saudi!F:F,Saudi!$A:$A,YEAR(daily!$A3522))</f>
        <v>4242520</v>
      </c>
      <c r="AD3522">
        <f>SUMIFS(Saudi!G:G,Saudi!$A:$A,YEAR(daily!$A3522))</f>
        <v>92.996511515118513</v>
      </c>
      <c r="AE3522">
        <f>SUMIFS(Saudi!H:H,Saudi!$A:$A,YEAR(daily!$A3522))</f>
        <v>394539560.03312057</v>
      </c>
      <c r="AF3522" s="5">
        <f t="shared" ref="AF3522:AF3585" si="154">MONTH(A3522)</f>
        <v>2</v>
      </c>
      <c r="AG3522" s="5">
        <f t="shared" ref="AG3522:AG3585" si="155">YEAR(A3522)</f>
        <v>2014</v>
      </c>
    </row>
    <row r="3523" spans="1:33">
      <c r="A3523" s="3">
        <v>41698</v>
      </c>
      <c r="B3523" s="1">
        <v>307986</v>
      </c>
      <c r="C3523" s="1">
        <v>180701</v>
      </c>
      <c r="D3523" s="1">
        <v>84616</v>
      </c>
      <c r="E3523" s="1">
        <v>102.59</v>
      </c>
      <c r="F3523" s="1">
        <v>100.95</v>
      </c>
      <c r="G3523" s="1">
        <v>99.96</v>
      </c>
      <c r="H3523" s="2">
        <v>55.8</v>
      </c>
      <c r="I3523" s="2">
        <v>29.8</v>
      </c>
      <c r="J3523" s="2">
        <v>91.8</v>
      </c>
      <c r="K3523" s="2">
        <v>92.9</v>
      </c>
      <c r="L3523">
        <f>SUMIFS(US!B:B,US!$D:$D,YEAR(daily!$A3523),US!$E:$E,MONTH(daily!$A3523))</f>
        <v>13053</v>
      </c>
      <c r="M3523">
        <f>SUMIFS(US!C:C,US!$D:$D,YEAR(daily!$A3523),US!$E:$E,MONTH(daily!$A3523))</f>
        <v>18908</v>
      </c>
      <c r="N3523">
        <f>SUMIFS(COT!E:E,COT!$A:$A,YEAR(daily!$A3523),COT!$B:$B,WEEKNUM(daily!$A3523))</f>
        <v>1643886</v>
      </c>
      <c r="O3523">
        <f>SUMIFS(COT!F:F,COT!$A:$A,YEAR(daily!$A3523),COT!$B:$B,WEEKNUM(daily!$A3523))</f>
        <v>514502</v>
      </c>
      <c r="P3523">
        <f>SUMIFS(COT!G:G,COT!$A:$A,YEAR(daily!$A3523),COT!$B:$B,WEEKNUM(daily!$A3523))</f>
        <v>98064</v>
      </c>
      <c r="Q3523">
        <f>SUMIFS(COT!H:H,COT!$A:$A,YEAR(daily!$A3523),COT!$B:$B,WEEKNUM(daily!$A3523))</f>
        <v>517952</v>
      </c>
      <c r="R3523">
        <f>SUMIFS(COT!I:I,COT!$A:$A,YEAR(daily!$A3523),COT!$B:$B,WEEKNUM(daily!$A3523))</f>
        <v>508679</v>
      </c>
      <c r="S3523">
        <f>SUMIFS(COT!J:J,COT!$A:$A,YEAR(daily!$A3523),COT!$B:$B,WEEKNUM(daily!$A3523))</f>
        <v>941900</v>
      </c>
      <c r="T3523">
        <f>SUMIFS(COT!K:K,COT!$A:$A,YEAR(daily!$A3523),COT!$B:$B,WEEKNUM(daily!$A3523))</f>
        <v>102753</v>
      </c>
      <c r="U3523">
        <f>SUMIFS(COT!L:L,COT!$A:$A,YEAR(daily!$A3523),COT!$B:$B,WEEKNUM(daily!$A3523))</f>
        <v>85970</v>
      </c>
      <c r="V3523">
        <f>SUMIFS(COT!M:M,COT!$A:$A,YEAR(daily!$A3523),COT!$B:$B,WEEKNUM(daily!$A3523))</f>
        <v>120</v>
      </c>
      <c r="W3523">
        <f>SUMIFS(COT!N:N,COT!$A:$A,YEAR(daily!$A3523),COT!$B:$B,WEEKNUM(daily!$A3523))</f>
        <v>75</v>
      </c>
      <c r="X3523">
        <f>SUMIFS(COT!O:O,COT!$A:$A,YEAR(daily!$A3523),COT!$B:$B,WEEKNUM(daily!$A3523))</f>
        <v>147</v>
      </c>
      <c r="Y3523">
        <f>SUMIFS(COT!P:P,COT!$A:$A,YEAR(daily!$A3523),COT!$B:$B,WEEKNUM(daily!$A3523))</f>
        <v>85</v>
      </c>
      <c r="Z3523">
        <f>SUMIFS(COT!Q:Q,COT!$A:$A,YEAR(daily!$A3523),COT!$B:$B,WEEKNUM(daily!$A3523))</f>
        <v>107</v>
      </c>
      <c r="AA3523">
        <f>SUMIFS(Saudi!B:B,Saudi!$A:$A,YEAR(daily!$A3523))</f>
        <v>1044.4000000000001</v>
      </c>
      <c r="AB3523">
        <f>SUMIFS(Saudi!C:C,Saudi!$A:$A,YEAR(daily!$A3523))</f>
        <v>1140.539</v>
      </c>
      <c r="AC3523">
        <f>SUMIFS(Saudi!F:F,Saudi!$A:$A,YEAR(daily!$A3523))</f>
        <v>4242520</v>
      </c>
      <c r="AD3523">
        <f>SUMIFS(Saudi!G:G,Saudi!$A:$A,YEAR(daily!$A3523))</f>
        <v>92.996511515118513</v>
      </c>
      <c r="AE3523">
        <f>SUMIFS(Saudi!H:H,Saudi!$A:$A,YEAR(daily!$A3523))</f>
        <v>394539560.03312057</v>
      </c>
      <c r="AF3523" s="5">
        <f t="shared" si="154"/>
        <v>2</v>
      </c>
      <c r="AG3523" s="5">
        <f t="shared" si="155"/>
        <v>2014</v>
      </c>
    </row>
    <row r="3524" spans="1:33">
      <c r="A3524" s="3">
        <v>41701</v>
      </c>
      <c r="B3524" s="1">
        <v>304413</v>
      </c>
      <c r="C3524" s="1">
        <v>185355</v>
      </c>
      <c r="D3524" s="1">
        <v>85240</v>
      </c>
      <c r="E3524" s="1">
        <v>104.92</v>
      </c>
      <c r="F3524" s="1">
        <v>103.16</v>
      </c>
      <c r="G3524" s="1">
        <v>102.03</v>
      </c>
      <c r="H3524" s="2">
        <v>55.1</v>
      </c>
      <c r="I3524" s="2">
        <v>30.7</v>
      </c>
      <c r="J3524" s="2">
        <v>92.2</v>
      </c>
      <c r="K3524" s="2">
        <v>91.88</v>
      </c>
      <c r="L3524">
        <f>SUMIFS(US!B:B,US!$D:$D,YEAR(daily!$A3524),US!$E:$E,MONTH(daily!$A3524))</f>
        <v>13293</v>
      </c>
      <c r="M3524">
        <f>SUMIFS(US!C:C,US!$D:$D,YEAR(daily!$A3524),US!$E:$E,MONTH(daily!$A3524))</f>
        <v>18464</v>
      </c>
      <c r="N3524">
        <f>SUMIFS(COT!E:E,COT!$A:$A,YEAR(daily!$A3524),COT!$B:$B,WEEKNUM(daily!$A3524))</f>
        <v>1687807</v>
      </c>
      <c r="O3524">
        <f>SUMIFS(COT!F:F,COT!$A:$A,YEAR(daily!$A3524),COT!$B:$B,WEEKNUM(daily!$A3524))</f>
        <v>521727</v>
      </c>
      <c r="P3524">
        <f>SUMIFS(COT!G:G,COT!$A:$A,YEAR(daily!$A3524),COT!$B:$B,WEEKNUM(daily!$A3524))</f>
        <v>95909</v>
      </c>
      <c r="Q3524">
        <f>SUMIFS(COT!H:H,COT!$A:$A,YEAR(daily!$A3524),COT!$B:$B,WEEKNUM(daily!$A3524))</f>
        <v>541777</v>
      </c>
      <c r="R3524">
        <f>SUMIFS(COT!I:I,COT!$A:$A,YEAR(daily!$A3524),COT!$B:$B,WEEKNUM(daily!$A3524))</f>
        <v>523812</v>
      </c>
      <c r="S3524">
        <f>SUMIFS(COT!J:J,COT!$A:$A,YEAR(daily!$A3524),COT!$B:$B,WEEKNUM(daily!$A3524))</f>
        <v>969607</v>
      </c>
      <c r="T3524">
        <f>SUMIFS(COT!K:K,COT!$A:$A,YEAR(daily!$A3524),COT!$B:$B,WEEKNUM(daily!$A3524))</f>
        <v>100491</v>
      </c>
      <c r="U3524">
        <f>SUMIFS(COT!L:L,COT!$A:$A,YEAR(daily!$A3524),COT!$B:$B,WEEKNUM(daily!$A3524))</f>
        <v>80514</v>
      </c>
      <c r="V3524">
        <f>SUMIFS(COT!M:M,COT!$A:$A,YEAR(daily!$A3524),COT!$B:$B,WEEKNUM(daily!$A3524))</f>
        <v>134</v>
      </c>
      <c r="W3524">
        <f>SUMIFS(COT!N:N,COT!$A:$A,YEAR(daily!$A3524),COT!$B:$B,WEEKNUM(daily!$A3524))</f>
        <v>75</v>
      </c>
      <c r="X3524">
        <f>SUMIFS(COT!O:O,COT!$A:$A,YEAR(daily!$A3524),COT!$B:$B,WEEKNUM(daily!$A3524))</f>
        <v>147</v>
      </c>
      <c r="Y3524">
        <f>SUMIFS(COT!P:P,COT!$A:$A,YEAR(daily!$A3524),COT!$B:$B,WEEKNUM(daily!$A3524))</f>
        <v>90</v>
      </c>
      <c r="Z3524">
        <f>SUMIFS(COT!Q:Q,COT!$A:$A,YEAR(daily!$A3524),COT!$B:$B,WEEKNUM(daily!$A3524))</f>
        <v>106</v>
      </c>
      <c r="AA3524">
        <f>SUMIFS(Saudi!B:B,Saudi!$A:$A,YEAR(daily!$A3524))</f>
        <v>1044.4000000000001</v>
      </c>
      <c r="AB3524">
        <f>SUMIFS(Saudi!C:C,Saudi!$A:$A,YEAR(daily!$A3524))</f>
        <v>1140.539</v>
      </c>
      <c r="AC3524">
        <f>SUMIFS(Saudi!F:F,Saudi!$A:$A,YEAR(daily!$A3524))</f>
        <v>4242520</v>
      </c>
      <c r="AD3524">
        <f>SUMIFS(Saudi!G:G,Saudi!$A:$A,YEAR(daily!$A3524))</f>
        <v>92.996511515118513</v>
      </c>
      <c r="AE3524">
        <f>SUMIFS(Saudi!H:H,Saudi!$A:$A,YEAR(daily!$A3524))</f>
        <v>394539560.03312057</v>
      </c>
      <c r="AF3524" s="5">
        <f t="shared" si="154"/>
        <v>3</v>
      </c>
      <c r="AG3524" s="5">
        <f t="shared" si="155"/>
        <v>2014</v>
      </c>
    </row>
    <row r="3525" spans="1:33">
      <c r="A3525" s="3">
        <v>41702</v>
      </c>
      <c r="B3525" s="1">
        <v>295307</v>
      </c>
      <c r="C3525" s="1">
        <v>188129</v>
      </c>
      <c r="D3525" s="1">
        <v>84907</v>
      </c>
      <c r="E3525" s="1">
        <v>103.33</v>
      </c>
      <c r="F3525" s="1">
        <v>101.71</v>
      </c>
      <c r="G3525" s="1">
        <v>100.65</v>
      </c>
      <c r="H3525" s="2">
        <v>55.1</v>
      </c>
      <c r="I3525" s="2">
        <v>30.7</v>
      </c>
      <c r="J3525" s="2">
        <v>92.2</v>
      </c>
      <c r="K3525" s="2">
        <v>91.88</v>
      </c>
      <c r="L3525">
        <f>SUMIFS(US!B:B,US!$D:$D,YEAR(daily!$A3525),US!$E:$E,MONTH(daily!$A3525))</f>
        <v>13293</v>
      </c>
      <c r="M3525">
        <f>SUMIFS(US!C:C,US!$D:$D,YEAR(daily!$A3525),US!$E:$E,MONTH(daily!$A3525))</f>
        <v>18464</v>
      </c>
      <c r="N3525">
        <f>SUMIFS(COT!E:E,COT!$A:$A,YEAR(daily!$A3525),COT!$B:$B,WEEKNUM(daily!$A3525))</f>
        <v>1687807</v>
      </c>
      <c r="O3525">
        <f>SUMIFS(COT!F:F,COT!$A:$A,YEAR(daily!$A3525),COT!$B:$B,WEEKNUM(daily!$A3525))</f>
        <v>521727</v>
      </c>
      <c r="P3525">
        <f>SUMIFS(COT!G:G,COT!$A:$A,YEAR(daily!$A3525),COT!$B:$B,WEEKNUM(daily!$A3525))</f>
        <v>95909</v>
      </c>
      <c r="Q3525">
        <f>SUMIFS(COT!H:H,COT!$A:$A,YEAR(daily!$A3525),COT!$B:$B,WEEKNUM(daily!$A3525))</f>
        <v>541777</v>
      </c>
      <c r="R3525">
        <f>SUMIFS(COT!I:I,COT!$A:$A,YEAR(daily!$A3525),COT!$B:$B,WEEKNUM(daily!$A3525))</f>
        <v>523812</v>
      </c>
      <c r="S3525">
        <f>SUMIFS(COT!J:J,COT!$A:$A,YEAR(daily!$A3525),COT!$B:$B,WEEKNUM(daily!$A3525))</f>
        <v>969607</v>
      </c>
      <c r="T3525">
        <f>SUMIFS(COT!K:K,COT!$A:$A,YEAR(daily!$A3525),COT!$B:$B,WEEKNUM(daily!$A3525))</f>
        <v>100491</v>
      </c>
      <c r="U3525">
        <f>SUMIFS(COT!L:L,COT!$A:$A,YEAR(daily!$A3525),COT!$B:$B,WEEKNUM(daily!$A3525))</f>
        <v>80514</v>
      </c>
      <c r="V3525">
        <f>SUMIFS(COT!M:M,COT!$A:$A,YEAR(daily!$A3525),COT!$B:$B,WEEKNUM(daily!$A3525))</f>
        <v>134</v>
      </c>
      <c r="W3525">
        <f>SUMIFS(COT!N:N,COT!$A:$A,YEAR(daily!$A3525),COT!$B:$B,WEEKNUM(daily!$A3525))</f>
        <v>75</v>
      </c>
      <c r="X3525">
        <f>SUMIFS(COT!O:O,COT!$A:$A,YEAR(daily!$A3525),COT!$B:$B,WEEKNUM(daily!$A3525))</f>
        <v>147</v>
      </c>
      <c r="Y3525">
        <f>SUMIFS(COT!P:P,COT!$A:$A,YEAR(daily!$A3525),COT!$B:$B,WEEKNUM(daily!$A3525))</f>
        <v>90</v>
      </c>
      <c r="Z3525">
        <f>SUMIFS(COT!Q:Q,COT!$A:$A,YEAR(daily!$A3525),COT!$B:$B,WEEKNUM(daily!$A3525))</f>
        <v>106</v>
      </c>
      <c r="AA3525">
        <f>SUMIFS(Saudi!B:B,Saudi!$A:$A,YEAR(daily!$A3525))</f>
        <v>1044.4000000000001</v>
      </c>
      <c r="AB3525">
        <f>SUMIFS(Saudi!C:C,Saudi!$A:$A,YEAR(daily!$A3525))</f>
        <v>1140.539</v>
      </c>
      <c r="AC3525">
        <f>SUMIFS(Saudi!F:F,Saudi!$A:$A,YEAR(daily!$A3525))</f>
        <v>4242520</v>
      </c>
      <c r="AD3525">
        <f>SUMIFS(Saudi!G:G,Saudi!$A:$A,YEAR(daily!$A3525))</f>
        <v>92.996511515118513</v>
      </c>
      <c r="AE3525">
        <f>SUMIFS(Saudi!H:H,Saudi!$A:$A,YEAR(daily!$A3525))</f>
        <v>394539560.03312057</v>
      </c>
      <c r="AF3525" s="5">
        <f t="shared" si="154"/>
        <v>3</v>
      </c>
      <c r="AG3525" s="5">
        <f t="shared" si="155"/>
        <v>2014</v>
      </c>
    </row>
    <row r="3526" spans="1:33">
      <c r="A3526" s="3">
        <v>41703</v>
      </c>
      <c r="B3526" s="1">
        <v>285803</v>
      </c>
      <c r="C3526" s="1">
        <v>192755</v>
      </c>
      <c r="D3526" s="1">
        <v>87353</v>
      </c>
      <c r="E3526" s="1">
        <v>101.45</v>
      </c>
      <c r="F3526" s="1">
        <v>99.99</v>
      </c>
      <c r="G3526" s="1">
        <v>99.03</v>
      </c>
      <c r="H3526" s="2">
        <v>55.1</v>
      </c>
      <c r="I3526" s="2">
        <v>30.7</v>
      </c>
      <c r="J3526" s="2">
        <v>92.2</v>
      </c>
      <c r="K3526" s="2">
        <v>91.88</v>
      </c>
      <c r="L3526">
        <f>SUMIFS(US!B:B,US!$D:$D,YEAR(daily!$A3526),US!$E:$E,MONTH(daily!$A3526))</f>
        <v>13293</v>
      </c>
      <c r="M3526">
        <f>SUMIFS(US!C:C,US!$D:$D,YEAR(daily!$A3526),US!$E:$E,MONTH(daily!$A3526))</f>
        <v>18464</v>
      </c>
      <c r="N3526">
        <f>SUMIFS(COT!E:E,COT!$A:$A,YEAR(daily!$A3526),COT!$B:$B,WEEKNUM(daily!$A3526))</f>
        <v>1687807</v>
      </c>
      <c r="O3526">
        <f>SUMIFS(COT!F:F,COT!$A:$A,YEAR(daily!$A3526),COT!$B:$B,WEEKNUM(daily!$A3526))</f>
        <v>521727</v>
      </c>
      <c r="P3526">
        <f>SUMIFS(COT!G:G,COT!$A:$A,YEAR(daily!$A3526),COT!$B:$B,WEEKNUM(daily!$A3526))</f>
        <v>95909</v>
      </c>
      <c r="Q3526">
        <f>SUMIFS(COT!H:H,COT!$A:$A,YEAR(daily!$A3526),COT!$B:$B,WEEKNUM(daily!$A3526))</f>
        <v>541777</v>
      </c>
      <c r="R3526">
        <f>SUMIFS(COT!I:I,COT!$A:$A,YEAR(daily!$A3526),COT!$B:$B,WEEKNUM(daily!$A3526))</f>
        <v>523812</v>
      </c>
      <c r="S3526">
        <f>SUMIFS(COT!J:J,COT!$A:$A,YEAR(daily!$A3526),COT!$B:$B,WEEKNUM(daily!$A3526))</f>
        <v>969607</v>
      </c>
      <c r="T3526">
        <f>SUMIFS(COT!K:K,COT!$A:$A,YEAR(daily!$A3526),COT!$B:$B,WEEKNUM(daily!$A3526))</f>
        <v>100491</v>
      </c>
      <c r="U3526">
        <f>SUMIFS(COT!L:L,COT!$A:$A,YEAR(daily!$A3526),COT!$B:$B,WEEKNUM(daily!$A3526))</f>
        <v>80514</v>
      </c>
      <c r="V3526">
        <f>SUMIFS(COT!M:M,COT!$A:$A,YEAR(daily!$A3526),COT!$B:$B,WEEKNUM(daily!$A3526))</f>
        <v>134</v>
      </c>
      <c r="W3526">
        <f>SUMIFS(COT!N:N,COT!$A:$A,YEAR(daily!$A3526),COT!$B:$B,WEEKNUM(daily!$A3526))</f>
        <v>75</v>
      </c>
      <c r="X3526">
        <f>SUMIFS(COT!O:O,COT!$A:$A,YEAR(daily!$A3526),COT!$B:$B,WEEKNUM(daily!$A3526))</f>
        <v>147</v>
      </c>
      <c r="Y3526">
        <f>SUMIFS(COT!P:P,COT!$A:$A,YEAR(daily!$A3526),COT!$B:$B,WEEKNUM(daily!$A3526))</f>
        <v>90</v>
      </c>
      <c r="Z3526">
        <f>SUMIFS(COT!Q:Q,COT!$A:$A,YEAR(daily!$A3526),COT!$B:$B,WEEKNUM(daily!$A3526))</f>
        <v>106</v>
      </c>
      <c r="AA3526">
        <f>SUMIFS(Saudi!B:B,Saudi!$A:$A,YEAR(daily!$A3526))</f>
        <v>1044.4000000000001</v>
      </c>
      <c r="AB3526">
        <f>SUMIFS(Saudi!C:C,Saudi!$A:$A,YEAR(daily!$A3526))</f>
        <v>1140.539</v>
      </c>
      <c r="AC3526">
        <f>SUMIFS(Saudi!F:F,Saudi!$A:$A,YEAR(daily!$A3526))</f>
        <v>4242520</v>
      </c>
      <c r="AD3526">
        <f>SUMIFS(Saudi!G:G,Saudi!$A:$A,YEAR(daily!$A3526))</f>
        <v>92.996511515118513</v>
      </c>
      <c r="AE3526">
        <f>SUMIFS(Saudi!H:H,Saudi!$A:$A,YEAR(daily!$A3526))</f>
        <v>394539560.03312057</v>
      </c>
      <c r="AF3526" s="5">
        <f t="shared" si="154"/>
        <v>3</v>
      </c>
      <c r="AG3526" s="5">
        <f t="shared" si="155"/>
        <v>2014</v>
      </c>
    </row>
    <row r="3527" spans="1:33">
      <c r="A3527" s="3">
        <v>41704</v>
      </c>
      <c r="B3527" s="1">
        <v>267664</v>
      </c>
      <c r="C3527" s="1">
        <v>198001</v>
      </c>
      <c r="D3527" s="1">
        <v>89161</v>
      </c>
      <c r="E3527" s="1">
        <v>101.56</v>
      </c>
      <c r="F3527" s="1">
        <v>100.14</v>
      </c>
      <c r="G3527" s="1">
        <v>99.2</v>
      </c>
      <c r="H3527" s="2">
        <v>55.1</v>
      </c>
      <c r="I3527" s="2">
        <v>30.7</v>
      </c>
      <c r="J3527" s="2">
        <v>92.2</v>
      </c>
      <c r="K3527" s="2">
        <v>91.88</v>
      </c>
      <c r="L3527">
        <f>SUMIFS(US!B:B,US!$D:$D,YEAR(daily!$A3527),US!$E:$E,MONTH(daily!$A3527))</f>
        <v>13293</v>
      </c>
      <c r="M3527">
        <f>SUMIFS(US!C:C,US!$D:$D,YEAR(daily!$A3527),US!$E:$E,MONTH(daily!$A3527))</f>
        <v>18464</v>
      </c>
      <c r="N3527">
        <f>SUMIFS(COT!E:E,COT!$A:$A,YEAR(daily!$A3527),COT!$B:$B,WEEKNUM(daily!$A3527))</f>
        <v>1687807</v>
      </c>
      <c r="O3527">
        <f>SUMIFS(COT!F:F,COT!$A:$A,YEAR(daily!$A3527),COT!$B:$B,WEEKNUM(daily!$A3527))</f>
        <v>521727</v>
      </c>
      <c r="P3527">
        <f>SUMIFS(COT!G:G,COT!$A:$A,YEAR(daily!$A3527),COT!$B:$B,WEEKNUM(daily!$A3527))</f>
        <v>95909</v>
      </c>
      <c r="Q3527">
        <f>SUMIFS(COT!H:H,COT!$A:$A,YEAR(daily!$A3527),COT!$B:$B,WEEKNUM(daily!$A3527))</f>
        <v>541777</v>
      </c>
      <c r="R3527">
        <f>SUMIFS(COT!I:I,COT!$A:$A,YEAR(daily!$A3527),COT!$B:$B,WEEKNUM(daily!$A3527))</f>
        <v>523812</v>
      </c>
      <c r="S3527">
        <f>SUMIFS(COT!J:J,COT!$A:$A,YEAR(daily!$A3527),COT!$B:$B,WEEKNUM(daily!$A3527))</f>
        <v>969607</v>
      </c>
      <c r="T3527">
        <f>SUMIFS(COT!K:K,COT!$A:$A,YEAR(daily!$A3527),COT!$B:$B,WEEKNUM(daily!$A3527))</f>
        <v>100491</v>
      </c>
      <c r="U3527">
        <f>SUMIFS(COT!L:L,COT!$A:$A,YEAR(daily!$A3527),COT!$B:$B,WEEKNUM(daily!$A3527))</f>
        <v>80514</v>
      </c>
      <c r="V3527">
        <f>SUMIFS(COT!M:M,COT!$A:$A,YEAR(daily!$A3527),COT!$B:$B,WEEKNUM(daily!$A3527))</f>
        <v>134</v>
      </c>
      <c r="W3527">
        <f>SUMIFS(COT!N:N,COT!$A:$A,YEAR(daily!$A3527),COT!$B:$B,WEEKNUM(daily!$A3527))</f>
        <v>75</v>
      </c>
      <c r="X3527">
        <f>SUMIFS(COT!O:O,COT!$A:$A,YEAR(daily!$A3527),COT!$B:$B,WEEKNUM(daily!$A3527))</f>
        <v>147</v>
      </c>
      <c r="Y3527">
        <f>SUMIFS(COT!P:P,COT!$A:$A,YEAR(daily!$A3527),COT!$B:$B,WEEKNUM(daily!$A3527))</f>
        <v>90</v>
      </c>
      <c r="Z3527">
        <f>SUMIFS(COT!Q:Q,COT!$A:$A,YEAR(daily!$A3527),COT!$B:$B,WEEKNUM(daily!$A3527))</f>
        <v>106</v>
      </c>
      <c r="AA3527">
        <f>SUMIFS(Saudi!B:B,Saudi!$A:$A,YEAR(daily!$A3527))</f>
        <v>1044.4000000000001</v>
      </c>
      <c r="AB3527">
        <f>SUMIFS(Saudi!C:C,Saudi!$A:$A,YEAR(daily!$A3527))</f>
        <v>1140.539</v>
      </c>
      <c r="AC3527">
        <f>SUMIFS(Saudi!F:F,Saudi!$A:$A,YEAR(daily!$A3527))</f>
        <v>4242520</v>
      </c>
      <c r="AD3527">
        <f>SUMIFS(Saudi!G:G,Saudi!$A:$A,YEAR(daily!$A3527))</f>
        <v>92.996511515118513</v>
      </c>
      <c r="AE3527">
        <f>SUMIFS(Saudi!H:H,Saudi!$A:$A,YEAR(daily!$A3527))</f>
        <v>394539560.03312057</v>
      </c>
      <c r="AF3527" s="5">
        <f t="shared" si="154"/>
        <v>3</v>
      </c>
      <c r="AG3527" s="5">
        <f t="shared" si="155"/>
        <v>2014</v>
      </c>
    </row>
    <row r="3528" spans="1:33">
      <c r="A3528" s="3">
        <v>41705</v>
      </c>
      <c r="B3528" s="1">
        <v>250990</v>
      </c>
      <c r="C3528" s="1">
        <v>204384</v>
      </c>
      <c r="D3528" s="1">
        <v>86944</v>
      </c>
      <c r="E3528" s="1">
        <v>102.58</v>
      </c>
      <c r="F3528" s="1">
        <v>101.07</v>
      </c>
      <c r="G3528" s="1">
        <v>100.1</v>
      </c>
      <c r="H3528" s="2">
        <v>55.1</v>
      </c>
      <c r="I3528" s="2">
        <v>30.7</v>
      </c>
      <c r="J3528" s="2">
        <v>92.2</v>
      </c>
      <c r="K3528" s="2">
        <v>91.88</v>
      </c>
      <c r="L3528">
        <f>SUMIFS(US!B:B,US!$D:$D,YEAR(daily!$A3528),US!$E:$E,MONTH(daily!$A3528))</f>
        <v>13293</v>
      </c>
      <c r="M3528">
        <f>SUMIFS(US!C:C,US!$D:$D,YEAR(daily!$A3528),US!$E:$E,MONTH(daily!$A3528))</f>
        <v>18464</v>
      </c>
      <c r="N3528">
        <f>SUMIFS(COT!E:E,COT!$A:$A,YEAR(daily!$A3528),COT!$B:$B,WEEKNUM(daily!$A3528))</f>
        <v>1687807</v>
      </c>
      <c r="O3528">
        <f>SUMIFS(COT!F:F,COT!$A:$A,YEAR(daily!$A3528),COT!$B:$B,WEEKNUM(daily!$A3528))</f>
        <v>521727</v>
      </c>
      <c r="P3528">
        <f>SUMIFS(COT!G:G,COT!$A:$A,YEAR(daily!$A3528),COT!$B:$B,WEEKNUM(daily!$A3528))</f>
        <v>95909</v>
      </c>
      <c r="Q3528">
        <f>SUMIFS(COT!H:H,COT!$A:$A,YEAR(daily!$A3528),COT!$B:$B,WEEKNUM(daily!$A3528))</f>
        <v>541777</v>
      </c>
      <c r="R3528">
        <f>SUMIFS(COT!I:I,COT!$A:$A,YEAR(daily!$A3528),COT!$B:$B,WEEKNUM(daily!$A3528))</f>
        <v>523812</v>
      </c>
      <c r="S3528">
        <f>SUMIFS(COT!J:J,COT!$A:$A,YEAR(daily!$A3528),COT!$B:$B,WEEKNUM(daily!$A3528))</f>
        <v>969607</v>
      </c>
      <c r="T3528">
        <f>SUMIFS(COT!K:K,COT!$A:$A,YEAR(daily!$A3528),COT!$B:$B,WEEKNUM(daily!$A3528))</f>
        <v>100491</v>
      </c>
      <c r="U3528">
        <f>SUMIFS(COT!L:L,COT!$A:$A,YEAR(daily!$A3528),COT!$B:$B,WEEKNUM(daily!$A3528))</f>
        <v>80514</v>
      </c>
      <c r="V3528">
        <f>SUMIFS(COT!M:M,COT!$A:$A,YEAR(daily!$A3528),COT!$B:$B,WEEKNUM(daily!$A3528))</f>
        <v>134</v>
      </c>
      <c r="W3528">
        <f>SUMIFS(COT!N:N,COT!$A:$A,YEAR(daily!$A3528),COT!$B:$B,WEEKNUM(daily!$A3528))</f>
        <v>75</v>
      </c>
      <c r="X3528">
        <f>SUMIFS(COT!O:O,COT!$A:$A,YEAR(daily!$A3528),COT!$B:$B,WEEKNUM(daily!$A3528))</f>
        <v>147</v>
      </c>
      <c r="Y3528">
        <f>SUMIFS(COT!P:P,COT!$A:$A,YEAR(daily!$A3528),COT!$B:$B,WEEKNUM(daily!$A3528))</f>
        <v>90</v>
      </c>
      <c r="Z3528">
        <f>SUMIFS(COT!Q:Q,COT!$A:$A,YEAR(daily!$A3528),COT!$B:$B,WEEKNUM(daily!$A3528))</f>
        <v>106</v>
      </c>
      <c r="AA3528">
        <f>SUMIFS(Saudi!B:B,Saudi!$A:$A,YEAR(daily!$A3528))</f>
        <v>1044.4000000000001</v>
      </c>
      <c r="AB3528">
        <f>SUMIFS(Saudi!C:C,Saudi!$A:$A,YEAR(daily!$A3528))</f>
        <v>1140.539</v>
      </c>
      <c r="AC3528">
        <f>SUMIFS(Saudi!F:F,Saudi!$A:$A,YEAR(daily!$A3528))</f>
        <v>4242520</v>
      </c>
      <c r="AD3528">
        <f>SUMIFS(Saudi!G:G,Saudi!$A:$A,YEAR(daily!$A3528))</f>
        <v>92.996511515118513</v>
      </c>
      <c r="AE3528">
        <f>SUMIFS(Saudi!H:H,Saudi!$A:$A,YEAR(daily!$A3528))</f>
        <v>394539560.03312057</v>
      </c>
      <c r="AF3528" s="5">
        <f t="shared" si="154"/>
        <v>3</v>
      </c>
      <c r="AG3528" s="5">
        <f t="shared" si="155"/>
        <v>2014</v>
      </c>
    </row>
    <row r="3529" spans="1:33">
      <c r="A3529" s="3">
        <v>41708</v>
      </c>
      <c r="B3529" s="1">
        <v>232537</v>
      </c>
      <c r="C3529" s="1">
        <v>207373</v>
      </c>
      <c r="D3529" s="1">
        <v>87250</v>
      </c>
      <c r="E3529" s="1">
        <v>101.12</v>
      </c>
      <c r="F3529" s="1">
        <v>99.75</v>
      </c>
      <c r="G3529" s="1">
        <v>98.86</v>
      </c>
      <c r="H3529" s="2">
        <v>55.1</v>
      </c>
      <c r="I3529" s="2">
        <v>30.7</v>
      </c>
      <c r="J3529" s="2">
        <v>92.2</v>
      </c>
      <c r="K3529" s="2">
        <v>91.88</v>
      </c>
      <c r="L3529">
        <f>SUMIFS(US!B:B,US!$D:$D,YEAR(daily!$A3529),US!$E:$E,MONTH(daily!$A3529))</f>
        <v>13293</v>
      </c>
      <c r="M3529">
        <f>SUMIFS(US!C:C,US!$D:$D,YEAR(daily!$A3529),US!$E:$E,MONTH(daily!$A3529))</f>
        <v>18464</v>
      </c>
      <c r="N3529">
        <f>SUMIFS(COT!E:E,COT!$A:$A,YEAR(daily!$A3529),COT!$B:$B,WEEKNUM(daily!$A3529))</f>
        <v>1697240</v>
      </c>
      <c r="O3529">
        <f>SUMIFS(COT!F:F,COT!$A:$A,YEAR(daily!$A3529),COT!$B:$B,WEEKNUM(daily!$A3529))</f>
        <v>511076</v>
      </c>
      <c r="P3529">
        <f>SUMIFS(COT!G:G,COT!$A:$A,YEAR(daily!$A3529),COT!$B:$B,WEEKNUM(daily!$A3529))</f>
        <v>104244</v>
      </c>
      <c r="Q3529">
        <f>SUMIFS(COT!H:H,COT!$A:$A,YEAR(daily!$A3529),COT!$B:$B,WEEKNUM(daily!$A3529))</f>
        <v>537412</v>
      </c>
      <c r="R3529">
        <f>SUMIFS(COT!I:I,COT!$A:$A,YEAR(daily!$A3529),COT!$B:$B,WEEKNUM(daily!$A3529))</f>
        <v>544030</v>
      </c>
      <c r="S3529">
        <f>SUMIFS(COT!J:J,COT!$A:$A,YEAR(daily!$A3529),COT!$B:$B,WEEKNUM(daily!$A3529))</f>
        <v>974801</v>
      </c>
      <c r="T3529">
        <f>SUMIFS(COT!K:K,COT!$A:$A,YEAR(daily!$A3529),COT!$B:$B,WEEKNUM(daily!$A3529))</f>
        <v>104722</v>
      </c>
      <c r="U3529">
        <f>SUMIFS(COT!L:L,COT!$A:$A,YEAR(daily!$A3529),COT!$B:$B,WEEKNUM(daily!$A3529))</f>
        <v>80783</v>
      </c>
      <c r="V3529">
        <f>SUMIFS(COT!M:M,COT!$A:$A,YEAR(daily!$A3529),COT!$B:$B,WEEKNUM(daily!$A3529))</f>
        <v>124</v>
      </c>
      <c r="W3529">
        <f>SUMIFS(COT!N:N,COT!$A:$A,YEAR(daily!$A3529),COT!$B:$B,WEEKNUM(daily!$A3529))</f>
        <v>77</v>
      </c>
      <c r="X3529">
        <f>SUMIFS(COT!O:O,COT!$A:$A,YEAR(daily!$A3529),COT!$B:$B,WEEKNUM(daily!$A3529))</f>
        <v>146</v>
      </c>
      <c r="Y3529">
        <f>SUMIFS(COT!P:P,COT!$A:$A,YEAR(daily!$A3529),COT!$B:$B,WEEKNUM(daily!$A3529))</f>
        <v>87</v>
      </c>
      <c r="Z3529">
        <f>SUMIFS(COT!Q:Q,COT!$A:$A,YEAR(daily!$A3529),COT!$B:$B,WEEKNUM(daily!$A3529))</f>
        <v>101</v>
      </c>
      <c r="AA3529">
        <f>SUMIFS(Saudi!B:B,Saudi!$A:$A,YEAR(daily!$A3529))</f>
        <v>1044.4000000000001</v>
      </c>
      <c r="AB3529">
        <f>SUMIFS(Saudi!C:C,Saudi!$A:$A,YEAR(daily!$A3529))</f>
        <v>1140.539</v>
      </c>
      <c r="AC3529">
        <f>SUMIFS(Saudi!F:F,Saudi!$A:$A,YEAR(daily!$A3529))</f>
        <v>4242520</v>
      </c>
      <c r="AD3529">
        <f>SUMIFS(Saudi!G:G,Saudi!$A:$A,YEAR(daily!$A3529))</f>
        <v>92.996511515118513</v>
      </c>
      <c r="AE3529">
        <f>SUMIFS(Saudi!H:H,Saudi!$A:$A,YEAR(daily!$A3529))</f>
        <v>394539560.03312057</v>
      </c>
      <c r="AF3529" s="5">
        <f t="shared" si="154"/>
        <v>3</v>
      </c>
      <c r="AG3529" s="5">
        <f t="shared" si="155"/>
        <v>2014</v>
      </c>
    </row>
    <row r="3530" spans="1:33">
      <c r="A3530" s="3">
        <v>41709</v>
      </c>
      <c r="B3530" s="1">
        <v>211518</v>
      </c>
      <c r="C3530" s="1">
        <v>209598</v>
      </c>
      <c r="D3530" s="1">
        <v>86952</v>
      </c>
      <c r="E3530" s="1">
        <v>100.03</v>
      </c>
      <c r="F3530" s="1">
        <v>98.85</v>
      </c>
      <c r="G3530" s="1">
        <v>98.07</v>
      </c>
      <c r="H3530" s="2">
        <v>55.1</v>
      </c>
      <c r="I3530" s="2">
        <v>30.7</v>
      </c>
      <c r="J3530" s="2">
        <v>92.2</v>
      </c>
      <c r="K3530" s="2">
        <v>91.88</v>
      </c>
      <c r="L3530">
        <f>SUMIFS(US!B:B,US!$D:$D,YEAR(daily!$A3530),US!$E:$E,MONTH(daily!$A3530))</f>
        <v>13293</v>
      </c>
      <c r="M3530">
        <f>SUMIFS(US!C:C,US!$D:$D,YEAR(daily!$A3530),US!$E:$E,MONTH(daily!$A3530))</f>
        <v>18464</v>
      </c>
      <c r="N3530">
        <f>SUMIFS(COT!E:E,COT!$A:$A,YEAR(daily!$A3530),COT!$B:$B,WEEKNUM(daily!$A3530))</f>
        <v>1697240</v>
      </c>
      <c r="O3530">
        <f>SUMIFS(COT!F:F,COT!$A:$A,YEAR(daily!$A3530),COT!$B:$B,WEEKNUM(daily!$A3530))</f>
        <v>511076</v>
      </c>
      <c r="P3530">
        <f>SUMIFS(COT!G:G,COT!$A:$A,YEAR(daily!$A3530),COT!$B:$B,WEEKNUM(daily!$A3530))</f>
        <v>104244</v>
      </c>
      <c r="Q3530">
        <f>SUMIFS(COT!H:H,COT!$A:$A,YEAR(daily!$A3530),COT!$B:$B,WEEKNUM(daily!$A3530))</f>
        <v>537412</v>
      </c>
      <c r="R3530">
        <f>SUMIFS(COT!I:I,COT!$A:$A,YEAR(daily!$A3530),COT!$B:$B,WEEKNUM(daily!$A3530))</f>
        <v>544030</v>
      </c>
      <c r="S3530">
        <f>SUMIFS(COT!J:J,COT!$A:$A,YEAR(daily!$A3530),COT!$B:$B,WEEKNUM(daily!$A3530))</f>
        <v>974801</v>
      </c>
      <c r="T3530">
        <f>SUMIFS(COT!K:K,COT!$A:$A,YEAR(daily!$A3530),COT!$B:$B,WEEKNUM(daily!$A3530))</f>
        <v>104722</v>
      </c>
      <c r="U3530">
        <f>SUMIFS(COT!L:L,COT!$A:$A,YEAR(daily!$A3530),COT!$B:$B,WEEKNUM(daily!$A3530))</f>
        <v>80783</v>
      </c>
      <c r="V3530">
        <f>SUMIFS(COT!M:M,COT!$A:$A,YEAR(daily!$A3530),COT!$B:$B,WEEKNUM(daily!$A3530))</f>
        <v>124</v>
      </c>
      <c r="W3530">
        <f>SUMIFS(COT!N:N,COT!$A:$A,YEAR(daily!$A3530),COT!$B:$B,WEEKNUM(daily!$A3530))</f>
        <v>77</v>
      </c>
      <c r="X3530">
        <f>SUMIFS(COT!O:O,COT!$A:$A,YEAR(daily!$A3530),COT!$B:$B,WEEKNUM(daily!$A3530))</f>
        <v>146</v>
      </c>
      <c r="Y3530">
        <f>SUMIFS(COT!P:P,COT!$A:$A,YEAR(daily!$A3530),COT!$B:$B,WEEKNUM(daily!$A3530))</f>
        <v>87</v>
      </c>
      <c r="Z3530">
        <f>SUMIFS(COT!Q:Q,COT!$A:$A,YEAR(daily!$A3530),COT!$B:$B,WEEKNUM(daily!$A3530))</f>
        <v>101</v>
      </c>
      <c r="AA3530">
        <f>SUMIFS(Saudi!B:B,Saudi!$A:$A,YEAR(daily!$A3530))</f>
        <v>1044.4000000000001</v>
      </c>
      <c r="AB3530">
        <f>SUMIFS(Saudi!C:C,Saudi!$A:$A,YEAR(daily!$A3530))</f>
        <v>1140.539</v>
      </c>
      <c r="AC3530">
        <f>SUMIFS(Saudi!F:F,Saudi!$A:$A,YEAR(daily!$A3530))</f>
        <v>4242520</v>
      </c>
      <c r="AD3530">
        <f>SUMIFS(Saudi!G:G,Saudi!$A:$A,YEAR(daily!$A3530))</f>
        <v>92.996511515118513</v>
      </c>
      <c r="AE3530">
        <f>SUMIFS(Saudi!H:H,Saudi!$A:$A,YEAR(daily!$A3530))</f>
        <v>394539560.03312057</v>
      </c>
      <c r="AF3530" s="5">
        <f t="shared" si="154"/>
        <v>3</v>
      </c>
      <c r="AG3530" s="5">
        <f t="shared" si="155"/>
        <v>2014</v>
      </c>
    </row>
    <row r="3531" spans="1:33">
      <c r="A3531" s="3">
        <v>41710</v>
      </c>
      <c r="B3531" s="1">
        <v>180943</v>
      </c>
      <c r="C3531" s="1">
        <v>205624</v>
      </c>
      <c r="D3531" s="1">
        <v>86342</v>
      </c>
      <c r="E3531" s="1">
        <v>97.99</v>
      </c>
      <c r="F3531" s="1">
        <v>97.09</v>
      </c>
      <c r="G3531" s="1">
        <v>96.44</v>
      </c>
      <c r="H3531" s="2">
        <v>55.1</v>
      </c>
      <c r="I3531" s="2">
        <v>30.7</v>
      </c>
      <c r="J3531" s="2">
        <v>92.2</v>
      </c>
      <c r="K3531" s="2">
        <v>91.88</v>
      </c>
      <c r="L3531">
        <f>SUMIFS(US!B:B,US!$D:$D,YEAR(daily!$A3531),US!$E:$E,MONTH(daily!$A3531))</f>
        <v>13293</v>
      </c>
      <c r="M3531">
        <f>SUMIFS(US!C:C,US!$D:$D,YEAR(daily!$A3531),US!$E:$E,MONTH(daily!$A3531))</f>
        <v>18464</v>
      </c>
      <c r="N3531">
        <f>SUMIFS(COT!E:E,COT!$A:$A,YEAR(daily!$A3531),COT!$B:$B,WEEKNUM(daily!$A3531))</f>
        <v>1697240</v>
      </c>
      <c r="O3531">
        <f>SUMIFS(COT!F:F,COT!$A:$A,YEAR(daily!$A3531),COT!$B:$B,WEEKNUM(daily!$A3531))</f>
        <v>511076</v>
      </c>
      <c r="P3531">
        <f>SUMIFS(COT!G:G,COT!$A:$A,YEAR(daily!$A3531),COT!$B:$B,WEEKNUM(daily!$A3531))</f>
        <v>104244</v>
      </c>
      <c r="Q3531">
        <f>SUMIFS(COT!H:H,COT!$A:$A,YEAR(daily!$A3531),COT!$B:$B,WEEKNUM(daily!$A3531))</f>
        <v>537412</v>
      </c>
      <c r="R3531">
        <f>SUMIFS(COT!I:I,COT!$A:$A,YEAR(daily!$A3531),COT!$B:$B,WEEKNUM(daily!$A3531))</f>
        <v>544030</v>
      </c>
      <c r="S3531">
        <f>SUMIFS(COT!J:J,COT!$A:$A,YEAR(daily!$A3531),COT!$B:$B,WEEKNUM(daily!$A3531))</f>
        <v>974801</v>
      </c>
      <c r="T3531">
        <f>SUMIFS(COT!K:K,COT!$A:$A,YEAR(daily!$A3531),COT!$B:$B,WEEKNUM(daily!$A3531))</f>
        <v>104722</v>
      </c>
      <c r="U3531">
        <f>SUMIFS(COT!L:L,COT!$A:$A,YEAR(daily!$A3531),COT!$B:$B,WEEKNUM(daily!$A3531))</f>
        <v>80783</v>
      </c>
      <c r="V3531">
        <f>SUMIFS(COT!M:M,COT!$A:$A,YEAR(daily!$A3531),COT!$B:$B,WEEKNUM(daily!$A3531))</f>
        <v>124</v>
      </c>
      <c r="W3531">
        <f>SUMIFS(COT!N:N,COT!$A:$A,YEAR(daily!$A3531),COT!$B:$B,WEEKNUM(daily!$A3531))</f>
        <v>77</v>
      </c>
      <c r="X3531">
        <f>SUMIFS(COT!O:O,COT!$A:$A,YEAR(daily!$A3531),COT!$B:$B,WEEKNUM(daily!$A3531))</f>
        <v>146</v>
      </c>
      <c r="Y3531">
        <f>SUMIFS(COT!P:P,COT!$A:$A,YEAR(daily!$A3531),COT!$B:$B,WEEKNUM(daily!$A3531))</f>
        <v>87</v>
      </c>
      <c r="Z3531">
        <f>SUMIFS(COT!Q:Q,COT!$A:$A,YEAR(daily!$A3531),COT!$B:$B,WEEKNUM(daily!$A3531))</f>
        <v>101</v>
      </c>
      <c r="AA3531">
        <f>SUMIFS(Saudi!B:B,Saudi!$A:$A,YEAR(daily!$A3531))</f>
        <v>1044.4000000000001</v>
      </c>
      <c r="AB3531">
        <f>SUMIFS(Saudi!C:C,Saudi!$A:$A,YEAR(daily!$A3531))</f>
        <v>1140.539</v>
      </c>
      <c r="AC3531">
        <f>SUMIFS(Saudi!F:F,Saudi!$A:$A,YEAR(daily!$A3531))</f>
        <v>4242520</v>
      </c>
      <c r="AD3531">
        <f>SUMIFS(Saudi!G:G,Saudi!$A:$A,YEAR(daily!$A3531))</f>
        <v>92.996511515118513</v>
      </c>
      <c r="AE3531">
        <f>SUMIFS(Saudi!H:H,Saudi!$A:$A,YEAR(daily!$A3531))</f>
        <v>394539560.03312057</v>
      </c>
      <c r="AF3531" s="5">
        <f t="shared" si="154"/>
        <v>3</v>
      </c>
      <c r="AG3531" s="5">
        <f t="shared" si="155"/>
        <v>2014</v>
      </c>
    </row>
    <row r="3532" spans="1:33">
      <c r="A3532" s="3">
        <v>41711</v>
      </c>
      <c r="B3532" s="1">
        <v>150876</v>
      </c>
      <c r="C3532" s="1">
        <v>204030</v>
      </c>
      <c r="D3532" s="1">
        <v>88583</v>
      </c>
      <c r="E3532" s="1">
        <v>98.2</v>
      </c>
      <c r="F3532" s="1">
        <v>97.36</v>
      </c>
      <c r="G3532" s="1">
        <v>96.69</v>
      </c>
      <c r="H3532" s="2">
        <v>55.1</v>
      </c>
      <c r="I3532" s="2">
        <v>30.7</v>
      </c>
      <c r="J3532" s="2">
        <v>92.2</v>
      </c>
      <c r="K3532" s="2">
        <v>91.88</v>
      </c>
      <c r="L3532">
        <f>SUMIFS(US!B:B,US!$D:$D,YEAR(daily!$A3532),US!$E:$E,MONTH(daily!$A3532))</f>
        <v>13293</v>
      </c>
      <c r="M3532">
        <f>SUMIFS(US!C:C,US!$D:$D,YEAR(daily!$A3532),US!$E:$E,MONTH(daily!$A3532))</f>
        <v>18464</v>
      </c>
      <c r="N3532">
        <f>SUMIFS(COT!E:E,COT!$A:$A,YEAR(daily!$A3532),COT!$B:$B,WEEKNUM(daily!$A3532))</f>
        <v>1697240</v>
      </c>
      <c r="O3532">
        <f>SUMIFS(COT!F:F,COT!$A:$A,YEAR(daily!$A3532),COT!$B:$B,WEEKNUM(daily!$A3532))</f>
        <v>511076</v>
      </c>
      <c r="P3532">
        <f>SUMIFS(COT!G:G,COT!$A:$A,YEAR(daily!$A3532),COT!$B:$B,WEEKNUM(daily!$A3532))</f>
        <v>104244</v>
      </c>
      <c r="Q3532">
        <f>SUMIFS(COT!H:H,COT!$A:$A,YEAR(daily!$A3532),COT!$B:$B,WEEKNUM(daily!$A3532))</f>
        <v>537412</v>
      </c>
      <c r="R3532">
        <f>SUMIFS(COT!I:I,COT!$A:$A,YEAR(daily!$A3532),COT!$B:$B,WEEKNUM(daily!$A3532))</f>
        <v>544030</v>
      </c>
      <c r="S3532">
        <f>SUMIFS(COT!J:J,COT!$A:$A,YEAR(daily!$A3532),COT!$B:$B,WEEKNUM(daily!$A3532))</f>
        <v>974801</v>
      </c>
      <c r="T3532">
        <f>SUMIFS(COT!K:K,COT!$A:$A,YEAR(daily!$A3532),COT!$B:$B,WEEKNUM(daily!$A3532))</f>
        <v>104722</v>
      </c>
      <c r="U3532">
        <f>SUMIFS(COT!L:L,COT!$A:$A,YEAR(daily!$A3532),COT!$B:$B,WEEKNUM(daily!$A3532))</f>
        <v>80783</v>
      </c>
      <c r="V3532">
        <f>SUMIFS(COT!M:M,COT!$A:$A,YEAR(daily!$A3532),COT!$B:$B,WEEKNUM(daily!$A3532))</f>
        <v>124</v>
      </c>
      <c r="W3532">
        <f>SUMIFS(COT!N:N,COT!$A:$A,YEAR(daily!$A3532),COT!$B:$B,WEEKNUM(daily!$A3532))</f>
        <v>77</v>
      </c>
      <c r="X3532">
        <f>SUMIFS(COT!O:O,COT!$A:$A,YEAR(daily!$A3532),COT!$B:$B,WEEKNUM(daily!$A3532))</f>
        <v>146</v>
      </c>
      <c r="Y3532">
        <f>SUMIFS(COT!P:P,COT!$A:$A,YEAR(daily!$A3532),COT!$B:$B,WEEKNUM(daily!$A3532))</f>
        <v>87</v>
      </c>
      <c r="Z3532">
        <f>SUMIFS(COT!Q:Q,COT!$A:$A,YEAR(daily!$A3532),COT!$B:$B,WEEKNUM(daily!$A3532))</f>
        <v>101</v>
      </c>
      <c r="AA3532">
        <f>SUMIFS(Saudi!B:B,Saudi!$A:$A,YEAR(daily!$A3532))</f>
        <v>1044.4000000000001</v>
      </c>
      <c r="AB3532">
        <f>SUMIFS(Saudi!C:C,Saudi!$A:$A,YEAR(daily!$A3532))</f>
        <v>1140.539</v>
      </c>
      <c r="AC3532">
        <f>SUMIFS(Saudi!F:F,Saudi!$A:$A,YEAR(daily!$A3532))</f>
        <v>4242520</v>
      </c>
      <c r="AD3532">
        <f>SUMIFS(Saudi!G:G,Saudi!$A:$A,YEAR(daily!$A3532))</f>
        <v>92.996511515118513</v>
      </c>
      <c r="AE3532">
        <f>SUMIFS(Saudi!H:H,Saudi!$A:$A,YEAR(daily!$A3532))</f>
        <v>394539560.03312057</v>
      </c>
      <c r="AF3532" s="5">
        <f t="shared" si="154"/>
        <v>3</v>
      </c>
      <c r="AG3532" s="5">
        <f t="shared" si="155"/>
        <v>2014</v>
      </c>
    </row>
    <row r="3533" spans="1:33">
      <c r="A3533" s="3">
        <v>41712</v>
      </c>
      <c r="B3533" s="1">
        <v>130960</v>
      </c>
      <c r="C3533" s="1">
        <v>202042</v>
      </c>
      <c r="D3533" s="1">
        <v>88670</v>
      </c>
      <c r="E3533" s="1">
        <v>98.89</v>
      </c>
      <c r="F3533" s="1">
        <v>97.99</v>
      </c>
      <c r="G3533" s="1">
        <v>97.31</v>
      </c>
      <c r="H3533" s="2">
        <v>55.1</v>
      </c>
      <c r="I3533" s="2">
        <v>30.7</v>
      </c>
      <c r="J3533" s="2">
        <v>92.2</v>
      </c>
      <c r="K3533" s="2">
        <v>91.88</v>
      </c>
      <c r="L3533">
        <f>SUMIFS(US!B:B,US!$D:$D,YEAR(daily!$A3533),US!$E:$E,MONTH(daily!$A3533))</f>
        <v>13293</v>
      </c>
      <c r="M3533">
        <f>SUMIFS(US!C:C,US!$D:$D,YEAR(daily!$A3533),US!$E:$E,MONTH(daily!$A3533))</f>
        <v>18464</v>
      </c>
      <c r="N3533">
        <f>SUMIFS(COT!E:E,COT!$A:$A,YEAR(daily!$A3533),COT!$B:$B,WEEKNUM(daily!$A3533))</f>
        <v>1697240</v>
      </c>
      <c r="O3533">
        <f>SUMIFS(COT!F:F,COT!$A:$A,YEAR(daily!$A3533),COT!$B:$B,WEEKNUM(daily!$A3533))</f>
        <v>511076</v>
      </c>
      <c r="P3533">
        <f>SUMIFS(COT!G:G,COT!$A:$A,YEAR(daily!$A3533),COT!$B:$B,WEEKNUM(daily!$A3533))</f>
        <v>104244</v>
      </c>
      <c r="Q3533">
        <f>SUMIFS(COT!H:H,COT!$A:$A,YEAR(daily!$A3533),COT!$B:$B,WEEKNUM(daily!$A3533))</f>
        <v>537412</v>
      </c>
      <c r="R3533">
        <f>SUMIFS(COT!I:I,COT!$A:$A,YEAR(daily!$A3533),COT!$B:$B,WEEKNUM(daily!$A3533))</f>
        <v>544030</v>
      </c>
      <c r="S3533">
        <f>SUMIFS(COT!J:J,COT!$A:$A,YEAR(daily!$A3533),COT!$B:$B,WEEKNUM(daily!$A3533))</f>
        <v>974801</v>
      </c>
      <c r="T3533">
        <f>SUMIFS(COT!K:K,COT!$A:$A,YEAR(daily!$A3533),COT!$B:$B,WEEKNUM(daily!$A3533))</f>
        <v>104722</v>
      </c>
      <c r="U3533">
        <f>SUMIFS(COT!L:L,COT!$A:$A,YEAR(daily!$A3533),COT!$B:$B,WEEKNUM(daily!$A3533))</f>
        <v>80783</v>
      </c>
      <c r="V3533">
        <f>SUMIFS(COT!M:M,COT!$A:$A,YEAR(daily!$A3533),COT!$B:$B,WEEKNUM(daily!$A3533))</f>
        <v>124</v>
      </c>
      <c r="W3533">
        <f>SUMIFS(COT!N:N,COT!$A:$A,YEAR(daily!$A3533),COT!$B:$B,WEEKNUM(daily!$A3533))</f>
        <v>77</v>
      </c>
      <c r="X3533">
        <f>SUMIFS(COT!O:O,COT!$A:$A,YEAR(daily!$A3533),COT!$B:$B,WEEKNUM(daily!$A3533))</f>
        <v>146</v>
      </c>
      <c r="Y3533">
        <f>SUMIFS(COT!P:P,COT!$A:$A,YEAR(daily!$A3533),COT!$B:$B,WEEKNUM(daily!$A3533))</f>
        <v>87</v>
      </c>
      <c r="Z3533">
        <f>SUMIFS(COT!Q:Q,COT!$A:$A,YEAR(daily!$A3533),COT!$B:$B,WEEKNUM(daily!$A3533))</f>
        <v>101</v>
      </c>
      <c r="AA3533">
        <f>SUMIFS(Saudi!B:B,Saudi!$A:$A,YEAR(daily!$A3533))</f>
        <v>1044.4000000000001</v>
      </c>
      <c r="AB3533">
        <f>SUMIFS(Saudi!C:C,Saudi!$A:$A,YEAR(daily!$A3533))</f>
        <v>1140.539</v>
      </c>
      <c r="AC3533">
        <f>SUMIFS(Saudi!F:F,Saudi!$A:$A,YEAR(daily!$A3533))</f>
        <v>4242520</v>
      </c>
      <c r="AD3533">
        <f>SUMIFS(Saudi!G:G,Saudi!$A:$A,YEAR(daily!$A3533))</f>
        <v>92.996511515118513</v>
      </c>
      <c r="AE3533">
        <f>SUMIFS(Saudi!H:H,Saudi!$A:$A,YEAR(daily!$A3533))</f>
        <v>394539560.03312057</v>
      </c>
      <c r="AF3533" s="5">
        <f t="shared" si="154"/>
        <v>3</v>
      </c>
      <c r="AG3533" s="5">
        <f t="shared" si="155"/>
        <v>2014</v>
      </c>
    </row>
    <row r="3534" spans="1:33">
      <c r="A3534" s="3">
        <v>41715</v>
      </c>
      <c r="B3534" s="1">
        <v>87815</v>
      </c>
      <c r="C3534" s="1">
        <v>200852</v>
      </c>
      <c r="D3534" s="1">
        <v>90741</v>
      </c>
      <c r="E3534" s="1">
        <v>98.08</v>
      </c>
      <c r="F3534" s="1">
        <v>96.95</v>
      </c>
      <c r="G3534" s="1">
        <v>96.2</v>
      </c>
      <c r="H3534" s="2">
        <v>55.1</v>
      </c>
      <c r="I3534" s="2">
        <v>30.7</v>
      </c>
      <c r="J3534" s="2">
        <v>92.2</v>
      </c>
      <c r="K3534" s="2">
        <v>91.88</v>
      </c>
      <c r="L3534">
        <f>SUMIFS(US!B:B,US!$D:$D,YEAR(daily!$A3534),US!$E:$E,MONTH(daily!$A3534))</f>
        <v>13293</v>
      </c>
      <c r="M3534">
        <f>SUMIFS(US!C:C,US!$D:$D,YEAR(daily!$A3534),US!$E:$E,MONTH(daily!$A3534))</f>
        <v>18464</v>
      </c>
      <c r="N3534">
        <f>SUMIFS(COT!E:E,COT!$A:$A,YEAR(daily!$A3534),COT!$B:$B,WEEKNUM(daily!$A3534))</f>
        <v>1623266</v>
      </c>
      <c r="O3534">
        <f>SUMIFS(COT!F:F,COT!$A:$A,YEAR(daily!$A3534),COT!$B:$B,WEEKNUM(daily!$A3534))</f>
        <v>492620</v>
      </c>
      <c r="P3534">
        <f>SUMIFS(COT!G:G,COT!$A:$A,YEAR(daily!$A3534),COT!$B:$B,WEEKNUM(daily!$A3534))</f>
        <v>108335</v>
      </c>
      <c r="Q3534">
        <f>SUMIFS(COT!H:H,COT!$A:$A,YEAR(daily!$A3534),COT!$B:$B,WEEKNUM(daily!$A3534))</f>
        <v>486148</v>
      </c>
      <c r="R3534">
        <f>SUMIFS(COT!I:I,COT!$A:$A,YEAR(daily!$A3534),COT!$B:$B,WEEKNUM(daily!$A3534))</f>
        <v>549137</v>
      </c>
      <c r="S3534">
        <f>SUMIFS(COT!J:J,COT!$A:$A,YEAR(daily!$A3534),COT!$B:$B,WEEKNUM(daily!$A3534))</f>
        <v>951136</v>
      </c>
      <c r="T3534">
        <f>SUMIFS(COT!K:K,COT!$A:$A,YEAR(daily!$A3534),COT!$B:$B,WEEKNUM(daily!$A3534))</f>
        <v>95361</v>
      </c>
      <c r="U3534">
        <f>SUMIFS(COT!L:L,COT!$A:$A,YEAR(daily!$A3534),COT!$B:$B,WEEKNUM(daily!$A3534))</f>
        <v>77647</v>
      </c>
      <c r="V3534">
        <f>SUMIFS(COT!M:M,COT!$A:$A,YEAR(daily!$A3534),COT!$B:$B,WEEKNUM(daily!$A3534))</f>
        <v>118</v>
      </c>
      <c r="W3534">
        <f>SUMIFS(COT!N:N,COT!$A:$A,YEAR(daily!$A3534),COT!$B:$B,WEEKNUM(daily!$A3534))</f>
        <v>71</v>
      </c>
      <c r="X3534">
        <f>SUMIFS(COT!O:O,COT!$A:$A,YEAR(daily!$A3534),COT!$B:$B,WEEKNUM(daily!$A3534))</f>
        <v>137</v>
      </c>
      <c r="Y3534">
        <f>SUMIFS(COT!P:P,COT!$A:$A,YEAR(daily!$A3534),COT!$B:$B,WEEKNUM(daily!$A3534))</f>
        <v>87</v>
      </c>
      <c r="Z3534">
        <f>SUMIFS(COT!Q:Q,COT!$A:$A,YEAR(daily!$A3534),COT!$B:$B,WEEKNUM(daily!$A3534))</f>
        <v>104</v>
      </c>
      <c r="AA3534">
        <f>SUMIFS(Saudi!B:B,Saudi!$A:$A,YEAR(daily!$A3534))</f>
        <v>1044.4000000000001</v>
      </c>
      <c r="AB3534">
        <f>SUMIFS(Saudi!C:C,Saudi!$A:$A,YEAR(daily!$A3534))</f>
        <v>1140.539</v>
      </c>
      <c r="AC3534">
        <f>SUMIFS(Saudi!F:F,Saudi!$A:$A,YEAR(daily!$A3534))</f>
        <v>4242520</v>
      </c>
      <c r="AD3534">
        <f>SUMIFS(Saudi!G:G,Saudi!$A:$A,YEAR(daily!$A3534))</f>
        <v>92.996511515118513</v>
      </c>
      <c r="AE3534">
        <f>SUMIFS(Saudi!H:H,Saudi!$A:$A,YEAR(daily!$A3534))</f>
        <v>394539560.03312057</v>
      </c>
      <c r="AF3534" s="5">
        <f t="shared" si="154"/>
        <v>3</v>
      </c>
      <c r="AG3534" s="5">
        <f t="shared" si="155"/>
        <v>2014</v>
      </c>
    </row>
    <row r="3535" spans="1:33">
      <c r="A3535" s="3">
        <v>41716</v>
      </c>
      <c r="B3535" s="1">
        <v>54752</v>
      </c>
      <c r="C3535" s="1">
        <v>198646</v>
      </c>
      <c r="D3535" s="1">
        <v>91808</v>
      </c>
      <c r="E3535" s="1">
        <v>99.7</v>
      </c>
      <c r="F3535" s="1">
        <v>98.01</v>
      </c>
      <c r="G3535" s="1">
        <v>97.09</v>
      </c>
      <c r="H3535" s="2">
        <v>55.1</v>
      </c>
      <c r="I3535" s="2">
        <v>30.7</v>
      </c>
      <c r="J3535" s="2">
        <v>92.2</v>
      </c>
      <c r="K3535" s="2">
        <v>91.88</v>
      </c>
      <c r="L3535">
        <f>SUMIFS(US!B:B,US!$D:$D,YEAR(daily!$A3535),US!$E:$E,MONTH(daily!$A3535))</f>
        <v>13293</v>
      </c>
      <c r="M3535">
        <f>SUMIFS(US!C:C,US!$D:$D,YEAR(daily!$A3535),US!$E:$E,MONTH(daily!$A3535))</f>
        <v>18464</v>
      </c>
      <c r="N3535">
        <f>SUMIFS(COT!E:E,COT!$A:$A,YEAR(daily!$A3535),COT!$B:$B,WEEKNUM(daily!$A3535))</f>
        <v>1623266</v>
      </c>
      <c r="O3535">
        <f>SUMIFS(COT!F:F,COT!$A:$A,YEAR(daily!$A3535),COT!$B:$B,WEEKNUM(daily!$A3535))</f>
        <v>492620</v>
      </c>
      <c r="P3535">
        <f>SUMIFS(COT!G:G,COT!$A:$A,YEAR(daily!$A3535),COT!$B:$B,WEEKNUM(daily!$A3535))</f>
        <v>108335</v>
      </c>
      <c r="Q3535">
        <f>SUMIFS(COT!H:H,COT!$A:$A,YEAR(daily!$A3535),COT!$B:$B,WEEKNUM(daily!$A3535))</f>
        <v>486148</v>
      </c>
      <c r="R3535">
        <f>SUMIFS(COT!I:I,COT!$A:$A,YEAR(daily!$A3535),COT!$B:$B,WEEKNUM(daily!$A3535))</f>
        <v>549137</v>
      </c>
      <c r="S3535">
        <f>SUMIFS(COT!J:J,COT!$A:$A,YEAR(daily!$A3535),COT!$B:$B,WEEKNUM(daily!$A3535))</f>
        <v>951136</v>
      </c>
      <c r="T3535">
        <f>SUMIFS(COT!K:K,COT!$A:$A,YEAR(daily!$A3535),COT!$B:$B,WEEKNUM(daily!$A3535))</f>
        <v>95361</v>
      </c>
      <c r="U3535">
        <f>SUMIFS(COT!L:L,COT!$A:$A,YEAR(daily!$A3535),COT!$B:$B,WEEKNUM(daily!$A3535))</f>
        <v>77647</v>
      </c>
      <c r="V3535">
        <f>SUMIFS(COT!M:M,COT!$A:$A,YEAR(daily!$A3535),COT!$B:$B,WEEKNUM(daily!$A3535))</f>
        <v>118</v>
      </c>
      <c r="W3535">
        <f>SUMIFS(COT!N:N,COT!$A:$A,YEAR(daily!$A3535),COT!$B:$B,WEEKNUM(daily!$A3535))</f>
        <v>71</v>
      </c>
      <c r="X3535">
        <f>SUMIFS(COT!O:O,COT!$A:$A,YEAR(daily!$A3535),COT!$B:$B,WEEKNUM(daily!$A3535))</f>
        <v>137</v>
      </c>
      <c r="Y3535">
        <f>SUMIFS(COT!P:P,COT!$A:$A,YEAR(daily!$A3535),COT!$B:$B,WEEKNUM(daily!$A3535))</f>
        <v>87</v>
      </c>
      <c r="Z3535">
        <f>SUMIFS(COT!Q:Q,COT!$A:$A,YEAR(daily!$A3535),COT!$B:$B,WEEKNUM(daily!$A3535))</f>
        <v>104</v>
      </c>
      <c r="AA3535">
        <f>SUMIFS(Saudi!B:B,Saudi!$A:$A,YEAR(daily!$A3535))</f>
        <v>1044.4000000000001</v>
      </c>
      <c r="AB3535">
        <f>SUMIFS(Saudi!C:C,Saudi!$A:$A,YEAR(daily!$A3535))</f>
        <v>1140.539</v>
      </c>
      <c r="AC3535">
        <f>SUMIFS(Saudi!F:F,Saudi!$A:$A,YEAR(daily!$A3535))</f>
        <v>4242520</v>
      </c>
      <c r="AD3535">
        <f>SUMIFS(Saudi!G:G,Saudi!$A:$A,YEAR(daily!$A3535))</f>
        <v>92.996511515118513</v>
      </c>
      <c r="AE3535">
        <f>SUMIFS(Saudi!H:H,Saudi!$A:$A,YEAR(daily!$A3535))</f>
        <v>394539560.03312057</v>
      </c>
      <c r="AF3535" s="5">
        <f t="shared" si="154"/>
        <v>3</v>
      </c>
      <c r="AG3535" s="5">
        <f t="shared" si="155"/>
        <v>2014</v>
      </c>
    </row>
    <row r="3536" spans="1:33">
      <c r="A3536" s="3">
        <v>41717</v>
      </c>
      <c r="B3536" s="1">
        <v>22331</v>
      </c>
      <c r="C3536" s="1">
        <v>209160</v>
      </c>
      <c r="D3536" s="1">
        <v>90035</v>
      </c>
      <c r="E3536" s="1">
        <v>100.37</v>
      </c>
      <c r="F3536" s="1">
        <v>98.15</v>
      </c>
      <c r="G3536" s="1">
        <v>97.09</v>
      </c>
      <c r="H3536" s="2">
        <v>55.1</v>
      </c>
      <c r="I3536" s="2">
        <v>30.7</v>
      </c>
      <c r="J3536" s="2">
        <v>92.2</v>
      </c>
      <c r="K3536" s="2">
        <v>91.88</v>
      </c>
      <c r="L3536">
        <f>SUMIFS(US!B:B,US!$D:$D,YEAR(daily!$A3536),US!$E:$E,MONTH(daily!$A3536))</f>
        <v>13293</v>
      </c>
      <c r="M3536">
        <f>SUMIFS(US!C:C,US!$D:$D,YEAR(daily!$A3536),US!$E:$E,MONTH(daily!$A3536))</f>
        <v>18464</v>
      </c>
      <c r="N3536">
        <f>SUMIFS(COT!E:E,COT!$A:$A,YEAR(daily!$A3536),COT!$B:$B,WEEKNUM(daily!$A3536))</f>
        <v>1623266</v>
      </c>
      <c r="O3536">
        <f>SUMIFS(COT!F:F,COT!$A:$A,YEAR(daily!$A3536),COT!$B:$B,WEEKNUM(daily!$A3536))</f>
        <v>492620</v>
      </c>
      <c r="P3536">
        <f>SUMIFS(COT!G:G,COT!$A:$A,YEAR(daily!$A3536),COT!$B:$B,WEEKNUM(daily!$A3536))</f>
        <v>108335</v>
      </c>
      <c r="Q3536">
        <f>SUMIFS(COT!H:H,COT!$A:$A,YEAR(daily!$A3536),COT!$B:$B,WEEKNUM(daily!$A3536))</f>
        <v>486148</v>
      </c>
      <c r="R3536">
        <f>SUMIFS(COT!I:I,COT!$A:$A,YEAR(daily!$A3536),COT!$B:$B,WEEKNUM(daily!$A3536))</f>
        <v>549137</v>
      </c>
      <c r="S3536">
        <f>SUMIFS(COT!J:J,COT!$A:$A,YEAR(daily!$A3536),COT!$B:$B,WEEKNUM(daily!$A3536))</f>
        <v>951136</v>
      </c>
      <c r="T3536">
        <f>SUMIFS(COT!K:K,COT!$A:$A,YEAR(daily!$A3536),COT!$B:$B,WEEKNUM(daily!$A3536))</f>
        <v>95361</v>
      </c>
      <c r="U3536">
        <f>SUMIFS(COT!L:L,COT!$A:$A,YEAR(daily!$A3536),COT!$B:$B,WEEKNUM(daily!$A3536))</f>
        <v>77647</v>
      </c>
      <c r="V3536">
        <f>SUMIFS(COT!M:M,COT!$A:$A,YEAR(daily!$A3536),COT!$B:$B,WEEKNUM(daily!$A3536))</f>
        <v>118</v>
      </c>
      <c r="W3536">
        <f>SUMIFS(COT!N:N,COT!$A:$A,YEAR(daily!$A3536),COT!$B:$B,WEEKNUM(daily!$A3536))</f>
        <v>71</v>
      </c>
      <c r="X3536">
        <f>SUMIFS(COT!O:O,COT!$A:$A,YEAR(daily!$A3536),COT!$B:$B,WEEKNUM(daily!$A3536))</f>
        <v>137</v>
      </c>
      <c r="Y3536">
        <f>SUMIFS(COT!P:P,COT!$A:$A,YEAR(daily!$A3536),COT!$B:$B,WEEKNUM(daily!$A3536))</f>
        <v>87</v>
      </c>
      <c r="Z3536">
        <f>SUMIFS(COT!Q:Q,COT!$A:$A,YEAR(daily!$A3536),COT!$B:$B,WEEKNUM(daily!$A3536))</f>
        <v>104</v>
      </c>
      <c r="AA3536">
        <f>SUMIFS(Saudi!B:B,Saudi!$A:$A,YEAR(daily!$A3536))</f>
        <v>1044.4000000000001</v>
      </c>
      <c r="AB3536">
        <f>SUMIFS(Saudi!C:C,Saudi!$A:$A,YEAR(daily!$A3536))</f>
        <v>1140.539</v>
      </c>
      <c r="AC3536">
        <f>SUMIFS(Saudi!F:F,Saudi!$A:$A,YEAR(daily!$A3536))</f>
        <v>4242520</v>
      </c>
      <c r="AD3536">
        <f>SUMIFS(Saudi!G:G,Saudi!$A:$A,YEAR(daily!$A3536))</f>
        <v>92.996511515118513</v>
      </c>
      <c r="AE3536">
        <f>SUMIFS(Saudi!H:H,Saudi!$A:$A,YEAR(daily!$A3536))</f>
        <v>394539560.03312057</v>
      </c>
      <c r="AF3536" s="5">
        <f t="shared" si="154"/>
        <v>3</v>
      </c>
      <c r="AG3536" s="5">
        <f t="shared" si="155"/>
        <v>2014</v>
      </c>
    </row>
    <row r="3537" spans="1:33">
      <c r="A3537" s="3">
        <v>41718</v>
      </c>
      <c r="B3537" s="1">
        <v>568</v>
      </c>
      <c r="C3537" s="1">
        <v>207932</v>
      </c>
      <c r="D3537" s="1">
        <v>92318</v>
      </c>
      <c r="E3537" s="1">
        <v>99.43</v>
      </c>
      <c r="F3537" s="1">
        <v>98.05</v>
      </c>
      <c r="G3537" s="1">
        <v>97.15</v>
      </c>
      <c r="H3537" s="2">
        <v>55.1</v>
      </c>
      <c r="I3537" s="2">
        <v>30.7</v>
      </c>
      <c r="J3537" s="2">
        <v>92.2</v>
      </c>
      <c r="K3537" s="2">
        <v>91.88</v>
      </c>
      <c r="L3537">
        <f>SUMIFS(US!B:B,US!$D:$D,YEAR(daily!$A3537),US!$E:$E,MONTH(daily!$A3537))</f>
        <v>13293</v>
      </c>
      <c r="M3537">
        <f>SUMIFS(US!C:C,US!$D:$D,YEAR(daily!$A3537),US!$E:$E,MONTH(daily!$A3537))</f>
        <v>18464</v>
      </c>
      <c r="N3537">
        <f>SUMIFS(COT!E:E,COT!$A:$A,YEAR(daily!$A3537),COT!$B:$B,WEEKNUM(daily!$A3537))</f>
        <v>1623266</v>
      </c>
      <c r="O3537">
        <f>SUMIFS(COT!F:F,COT!$A:$A,YEAR(daily!$A3537),COT!$B:$B,WEEKNUM(daily!$A3537))</f>
        <v>492620</v>
      </c>
      <c r="P3537">
        <f>SUMIFS(COT!G:G,COT!$A:$A,YEAR(daily!$A3537),COT!$B:$B,WEEKNUM(daily!$A3537))</f>
        <v>108335</v>
      </c>
      <c r="Q3537">
        <f>SUMIFS(COT!H:H,COT!$A:$A,YEAR(daily!$A3537),COT!$B:$B,WEEKNUM(daily!$A3537))</f>
        <v>486148</v>
      </c>
      <c r="R3537">
        <f>SUMIFS(COT!I:I,COT!$A:$A,YEAR(daily!$A3537),COT!$B:$B,WEEKNUM(daily!$A3537))</f>
        <v>549137</v>
      </c>
      <c r="S3537">
        <f>SUMIFS(COT!J:J,COT!$A:$A,YEAR(daily!$A3537),COT!$B:$B,WEEKNUM(daily!$A3537))</f>
        <v>951136</v>
      </c>
      <c r="T3537">
        <f>SUMIFS(COT!K:K,COT!$A:$A,YEAR(daily!$A3537),COT!$B:$B,WEEKNUM(daily!$A3537))</f>
        <v>95361</v>
      </c>
      <c r="U3537">
        <f>SUMIFS(COT!L:L,COT!$A:$A,YEAR(daily!$A3537),COT!$B:$B,WEEKNUM(daily!$A3537))</f>
        <v>77647</v>
      </c>
      <c r="V3537">
        <f>SUMIFS(COT!M:M,COT!$A:$A,YEAR(daily!$A3537),COT!$B:$B,WEEKNUM(daily!$A3537))</f>
        <v>118</v>
      </c>
      <c r="W3537">
        <f>SUMIFS(COT!N:N,COT!$A:$A,YEAR(daily!$A3537),COT!$B:$B,WEEKNUM(daily!$A3537))</f>
        <v>71</v>
      </c>
      <c r="X3537">
        <f>SUMIFS(COT!O:O,COT!$A:$A,YEAR(daily!$A3537),COT!$B:$B,WEEKNUM(daily!$A3537))</f>
        <v>137</v>
      </c>
      <c r="Y3537">
        <f>SUMIFS(COT!P:P,COT!$A:$A,YEAR(daily!$A3537),COT!$B:$B,WEEKNUM(daily!$A3537))</f>
        <v>87</v>
      </c>
      <c r="Z3537">
        <f>SUMIFS(COT!Q:Q,COT!$A:$A,YEAR(daily!$A3537),COT!$B:$B,WEEKNUM(daily!$A3537))</f>
        <v>104</v>
      </c>
      <c r="AA3537">
        <f>SUMIFS(Saudi!B:B,Saudi!$A:$A,YEAR(daily!$A3537))</f>
        <v>1044.4000000000001</v>
      </c>
      <c r="AB3537">
        <f>SUMIFS(Saudi!C:C,Saudi!$A:$A,YEAR(daily!$A3537))</f>
        <v>1140.539</v>
      </c>
      <c r="AC3537">
        <f>SUMIFS(Saudi!F:F,Saudi!$A:$A,YEAR(daily!$A3537))</f>
        <v>4242520</v>
      </c>
      <c r="AD3537">
        <f>SUMIFS(Saudi!G:G,Saudi!$A:$A,YEAR(daily!$A3537))</f>
        <v>92.996511515118513</v>
      </c>
      <c r="AE3537">
        <f>SUMIFS(Saudi!H:H,Saudi!$A:$A,YEAR(daily!$A3537))</f>
        <v>394539560.03312057</v>
      </c>
      <c r="AF3537" s="5">
        <f t="shared" si="154"/>
        <v>3</v>
      </c>
      <c r="AG3537" s="5">
        <f t="shared" si="155"/>
        <v>2014</v>
      </c>
    </row>
    <row r="3538" spans="1:33">
      <c r="A3538" s="3">
        <v>41719</v>
      </c>
      <c r="B3538" s="1">
        <v>342278</v>
      </c>
      <c r="C3538" s="1">
        <v>93049</v>
      </c>
      <c r="D3538" s="1">
        <v>58907</v>
      </c>
      <c r="E3538" s="1">
        <v>99.46</v>
      </c>
      <c r="F3538" s="1">
        <v>97.75</v>
      </c>
      <c r="G3538" s="1">
        <v>96.83</v>
      </c>
      <c r="H3538" s="2">
        <v>55.1</v>
      </c>
      <c r="I3538" s="2">
        <v>30.7</v>
      </c>
      <c r="J3538" s="2">
        <v>92.2</v>
      </c>
      <c r="K3538" s="2">
        <v>91.88</v>
      </c>
      <c r="L3538">
        <f>SUMIFS(US!B:B,US!$D:$D,YEAR(daily!$A3538),US!$E:$E,MONTH(daily!$A3538))</f>
        <v>13293</v>
      </c>
      <c r="M3538">
        <f>SUMIFS(US!C:C,US!$D:$D,YEAR(daily!$A3538),US!$E:$E,MONTH(daily!$A3538))</f>
        <v>18464</v>
      </c>
      <c r="N3538">
        <f>SUMIFS(COT!E:E,COT!$A:$A,YEAR(daily!$A3538),COT!$B:$B,WEEKNUM(daily!$A3538))</f>
        <v>1623266</v>
      </c>
      <c r="O3538">
        <f>SUMIFS(COT!F:F,COT!$A:$A,YEAR(daily!$A3538),COT!$B:$B,WEEKNUM(daily!$A3538))</f>
        <v>492620</v>
      </c>
      <c r="P3538">
        <f>SUMIFS(COT!G:G,COT!$A:$A,YEAR(daily!$A3538),COT!$B:$B,WEEKNUM(daily!$A3538))</f>
        <v>108335</v>
      </c>
      <c r="Q3538">
        <f>SUMIFS(COT!H:H,COT!$A:$A,YEAR(daily!$A3538),COT!$B:$B,WEEKNUM(daily!$A3538))</f>
        <v>486148</v>
      </c>
      <c r="R3538">
        <f>SUMIFS(COT!I:I,COT!$A:$A,YEAR(daily!$A3538),COT!$B:$B,WEEKNUM(daily!$A3538))</f>
        <v>549137</v>
      </c>
      <c r="S3538">
        <f>SUMIFS(COT!J:J,COT!$A:$A,YEAR(daily!$A3538),COT!$B:$B,WEEKNUM(daily!$A3538))</f>
        <v>951136</v>
      </c>
      <c r="T3538">
        <f>SUMIFS(COT!K:K,COT!$A:$A,YEAR(daily!$A3538),COT!$B:$B,WEEKNUM(daily!$A3538))</f>
        <v>95361</v>
      </c>
      <c r="U3538">
        <f>SUMIFS(COT!L:L,COT!$A:$A,YEAR(daily!$A3538),COT!$B:$B,WEEKNUM(daily!$A3538))</f>
        <v>77647</v>
      </c>
      <c r="V3538">
        <f>SUMIFS(COT!M:M,COT!$A:$A,YEAR(daily!$A3538),COT!$B:$B,WEEKNUM(daily!$A3538))</f>
        <v>118</v>
      </c>
      <c r="W3538">
        <f>SUMIFS(COT!N:N,COT!$A:$A,YEAR(daily!$A3538),COT!$B:$B,WEEKNUM(daily!$A3538))</f>
        <v>71</v>
      </c>
      <c r="X3538">
        <f>SUMIFS(COT!O:O,COT!$A:$A,YEAR(daily!$A3538),COT!$B:$B,WEEKNUM(daily!$A3538))</f>
        <v>137</v>
      </c>
      <c r="Y3538">
        <f>SUMIFS(COT!P:P,COT!$A:$A,YEAR(daily!$A3538),COT!$B:$B,WEEKNUM(daily!$A3538))</f>
        <v>87</v>
      </c>
      <c r="Z3538">
        <f>SUMIFS(COT!Q:Q,COT!$A:$A,YEAR(daily!$A3538),COT!$B:$B,WEEKNUM(daily!$A3538))</f>
        <v>104</v>
      </c>
      <c r="AA3538">
        <f>SUMIFS(Saudi!B:B,Saudi!$A:$A,YEAR(daily!$A3538))</f>
        <v>1044.4000000000001</v>
      </c>
      <c r="AB3538">
        <f>SUMIFS(Saudi!C:C,Saudi!$A:$A,YEAR(daily!$A3538))</f>
        <v>1140.539</v>
      </c>
      <c r="AC3538">
        <f>SUMIFS(Saudi!F:F,Saudi!$A:$A,YEAR(daily!$A3538))</f>
        <v>4242520</v>
      </c>
      <c r="AD3538">
        <f>SUMIFS(Saudi!G:G,Saudi!$A:$A,YEAR(daily!$A3538))</f>
        <v>92.996511515118513</v>
      </c>
      <c r="AE3538">
        <f>SUMIFS(Saudi!H:H,Saudi!$A:$A,YEAR(daily!$A3538))</f>
        <v>394539560.03312057</v>
      </c>
      <c r="AF3538" s="5">
        <f t="shared" si="154"/>
        <v>3</v>
      </c>
      <c r="AG3538" s="5">
        <f t="shared" si="155"/>
        <v>2014</v>
      </c>
    </row>
    <row r="3539" spans="1:33">
      <c r="A3539" s="3">
        <v>41722</v>
      </c>
      <c r="B3539" s="1">
        <v>339579</v>
      </c>
      <c r="C3539" s="1">
        <v>94862</v>
      </c>
      <c r="D3539" s="1">
        <v>58404</v>
      </c>
      <c r="E3539" s="1">
        <v>99.6</v>
      </c>
      <c r="F3539" s="1">
        <v>97.93</v>
      </c>
      <c r="G3539" s="1">
        <v>97.01</v>
      </c>
      <c r="H3539" s="2">
        <v>55.1</v>
      </c>
      <c r="I3539" s="2">
        <v>30.7</v>
      </c>
      <c r="J3539" s="2">
        <v>92.2</v>
      </c>
      <c r="K3539" s="2">
        <v>91.88</v>
      </c>
      <c r="L3539">
        <f>SUMIFS(US!B:B,US!$D:$D,YEAR(daily!$A3539),US!$E:$E,MONTH(daily!$A3539))</f>
        <v>13293</v>
      </c>
      <c r="M3539">
        <f>SUMIFS(US!C:C,US!$D:$D,YEAR(daily!$A3539),US!$E:$E,MONTH(daily!$A3539))</f>
        <v>18464</v>
      </c>
      <c r="N3539">
        <f>SUMIFS(COT!E:E,COT!$A:$A,YEAR(daily!$A3539),COT!$B:$B,WEEKNUM(daily!$A3539))</f>
        <v>1604566</v>
      </c>
      <c r="O3539">
        <f>SUMIFS(COT!F:F,COT!$A:$A,YEAR(daily!$A3539),COT!$B:$B,WEEKNUM(daily!$A3539))</f>
        <v>498080</v>
      </c>
      <c r="P3539">
        <f>SUMIFS(COT!G:G,COT!$A:$A,YEAR(daily!$A3539),COT!$B:$B,WEEKNUM(daily!$A3539))</f>
        <v>106906</v>
      </c>
      <c r="Q3539">
        <f>SUMIFS(COT!H:H,COT!$A:$A,YEAR(daily!$A3539),COT!$B:$B,WEEKNUM(daily!$A3539))</f>
        <v>482281</v>
      </c>
      <c r="R3539">
        <f>SUMIFS(COT!I:I,COT!$A:$A,YEAR(daily!$A3539),COT!$B:$B,WEEKNUM(daily!$A3539))</f>
        <v>534991</v>
      </c>
      <c r="S3539">
        <f>SUMIFS(COT!J:J,COT!$A:$A,YEAR(daily!$A3539),COT!$B:$B,WEEKNUM(daily!$A3539))</f>
        <v>944681</v>
      </c>
      <c r="T3539">
        <f>SUMIFS(COT!K:K,COT!$A:$A,YEAR(daily!$A3539),COT!$B:$B,WEEKNUM(daily!$A3539))</f>
        <v>89214</v>
      </c>
      <c r="U3539">
        <f>SUMIFS(COT!L:L,COT!$A:$A,YEAR(daily!$A3539),COT!$B:$B,WEEKNUM(daily!$A3539))</f>
        <v>70698</v>
      </c>
      <c r="V3539">
        <f>SUMIFS(COT!M:M,COT!$A:$A,YEAR(daily!$A3539),COT!$B:$B,WEEKNUM(daily!$A3539))</f>
        <v>126</v>
      </c>
      <c r="W3539">
        <f>SUMIFS(COT!N:N,COT!$A:$A,YEAR(daily!$A3539),COT!$B:$B,WEEKNUM(daily!$A3539))</f>
        <v>66</v>
      </c>
      <c r="X3539">
        <f>SUMIFS(COT!O:O,COT!$A:$A,YEAR(daily!$A3539),COT!$B:$B,WEEKNUM(daily!$A3539))</f>
        <v>137</v>
      </c>
      <c r="Y3539">
        <f>SUMIFS(COT!P:P,COT!$A:$A,YEAR(daily!$A3539),COT!$B:$B,WEEKNUM(daily!$A3539))</f>
        <v>88</v>
      </c>
      <c r="Z3539">
        <f>SUMIFS(COT!Q:Q,COT!$A:$A,YEAR(daily!$A3539),COT!$B:$B,WEEKNUM(daily!$A3539))</f>
        <v>101</v>
      </c>
      <c r="AA3539">
        <f>SUMIFS(Saudi!B:B,Saudi!$A:$A,YEAR(daily!$A3539))</f>
        <v>1044.4000000000001</v>
      </c>
      <c r="AB3539">
        <f>SUMIFS(Saudi!C:C,Saudi!$A:$A,YEAR(daily!$A3539))</f>
        <v>1140.539</v>
      </c>
      <c r="AC3539">
        <f>SUMIFS(Saudi!F:F,Saudi!$A:$A,YEAR(daily!$A3539))</f>
        <v>4242520</v>
      </c>
      <c r="AD3539">
        <f>SUMIFS(Saudi!G:G,Saudi!$A:$A,YEAR(daily!$A3539))</f>
        <v>92.996511515118513</v>
      </c>
      <c r="AE3539">
        <f>SUMIFS(Saudi!H:H,Saudi!$A:$A,YEAR(daily!$A3539))</f>
        <v>394539560.03312057</v>
      </c>
      <c r="AF3539" s="5">
        <f t="shared" si="154"/>
        <v>3</v>
      </c>
      <c r="AG3539" s="5">
        <f t="shared" si="155"/>
        <v>2014</v>
      </c>
    </row>
    <row r="3540" spans="1:33">
      <c r="A3540" s="3">
        <v>41723</v>
      </c>
      <c r="B3540" s="1">
        <v>339276</v>
      </c>
      <c r="C3540" s="1">
        <v>96242</v>
      </c>
      <c r="D3540" s="1">
        <v>58654</v>
      </c>
      <c r="E3540" s="1">
        <v>99.19</v>
      </c>
      <c r="F3540" s="1">
        <v>97.68</v>
      </c>
      <c r="G3540" s="1">
        <v>96.79</v>
      </c>
      <c r="H3540" s="2">
        <v>55.1</v>
      </c>
      <c r="I3540" s="2">
        <v>30.7</v>
      </c>
      <c r="J3540" s="2">
        <v>92.2</v>
      </c>
      <c r="K3540" s="2">
        <v>91.88</v>
      </c>
      <c r="L3540">
        <f>SUMIFS(US!B:B,US!$D:$D,YEAR(daily!$A3540),US!$E:$E,MONTH(daily!$A3540))</f>
        <v>13293</v>
      </c>
      <c r="M3540">
        <f>SUMIFS(US!C:C,US!$D:$D,YEAR(daily!$A3540),US!$E:$E,MONTH(daily!$A3540))</f>
        <v>18464</v>
      </c>
      <c r="N3540">
        <f>SUMIFS(COT!E:E,COT!$A:$A,YEAR(daily!$A3540),COT!$B:$B,WEEKNUM(daily!$A3540))</f>
        <v>1604566</v>
      </c>
      <c r="O3540">
        <f>SUMIFS(COT!F:F,COT!$A:$A,YEAR(daily!$A3540),COT!$B:$B,WEEKNUM(daily!$A3540))</f>
        <v>498080</v>
      </c>
      <c r="P3540">
        <f>SUMIFS(COT!G:G,COT!$A:$A,YEAR(daily!$A3540),COT!$B:$B,WEEKNUM(daily!$A3540))</f>
        <v>106906</v>
      </c>
      <c r="Q3540">
        <f>SUMIFS(COT!H:H,COT!$A:$A,YEAR(daily!$A3540),COT!$B:$B,WEEKNUM(daily!$A3540))</f>
        <v>482281</v>
      </c>
      <c r="R3540">
        <f>SUMIFS(COT!I:I,COT!$A:$A,YEAR(daily!$A3540),COT!$B:$B,WEEKNUM(daily!$A3540))</f>
        <v>534991</v>
      </c>
      <c r="S3540">
        <f>SUMIFS(COT!J:J,COT!$A:$A,YEAR(daily!$A3540),COT!$B:$B,WEEKNUM(daily!$A3540))</f>
        <v>944681</v>
      </c>
      <c r="T3540">
        <f>SUMIFS(COT!K:K,COT!$A:$A,YEAR(daily!$A3540),COT!$B:$B,WEEKNUM(daily!$A3540))</f>
        <v>89214</v>
      </c>
      <c r="U3540">
        <f>SUMIFS(COT!L:L,COT!$A:$A,YEAR(daily!$A3540),COT!$B:$B,WEEKNUM(daily!$A3540))</f>
        <v>70698</v>
      </c>
      <c r="V3540">
        <f>SUMIFS(COT!M:M,COT!$A:$A,YEAR(daily!$A3540),COT!$B:$B,WEEKNUM(daily!$A3540))</f>
        <v>126</v>
      </c>
      <c r="W3540">
        <f>SUMIFS(COT!N:N,COT!$A:$A,YEAR(daily!$A3540),COT!$B:$B,WEEKNUM(daily!$A3540))</f>
        <v>66</v>
      </c>
      <c r="X3540">
        <f>SUMIFS(COT!O:O,COT!$A:$A,YEAR(daily!$A3540),COT!$B:$B,WEEKNUM(daily!$A3540))</f>
        <v>137</v>
      </c>
      <c r="Y3540">
        <f>SUMIFS(COT!P:P,COT!$A:$A,YEAR(daily!$A3540),COT!$B:$B,WEEKNUM(daily!$A3540))</f>
        <v>88</v>
      </c>
      <c r="Z3540">
        <f>SUMIFS(COT!Q:Q,COT!$A:$A,YEAR(daily!$A3540),COT!$B:$B,WEEKNUM(daily!$A3540))</f>
        <v>101</v>
      </c>
      <c r="AA3540">
        <f>SUMIFS(Saudi!B:B,Saudi!$A:$A,YEAR(daily!$A3540))</f>
        <v>1044.4000000000001</v>
      </c>
      <c r="AB3540">
        <f>SUMIFS(Saudi!C:C,Saudi!$A:$A,YEAR(daily!$A3540))</f>
        <v>1140.539</v>
      </c>
      <c r="AC3540">
        <f>SUMIFS(Saudi!F:F,Saudi!$A:$A,YEAR(daily!$A3540))</f>
        <v>4242520</v>
      </c>
      <c r="AD3540">
        <f>SUMIFS(Saudi!G:G,Saudi!$A:$A,YEAR(daily!$A3540))</f>
        <v>92.996511515118513</v>
      </c>
      <c r="AE3540">
        <f>SUMIFS(Saudi!H:H,Saudi!$A:$A,YEAR(daily!$A3540))</f>
        <v>394539560.03312057</v>
      </c>
      <c r="AF3540" s="5">
        <f t="shared" si="154"/>
        <v>3</v>
      </c>
      <c r="AG3540" s="5">
        <f t="shared" si="155"/>
        <v>2014</v>
      </c>
    </row>
    <row r="3541" spans="1:33">
      <c r="A3541" s="3">
        <v>41724</v>
      </c>
      <c r="B3541" s="1">
        <v>336659</v>
      </c>
      <c r="C3541" s="1">
        <v>98864</v>
      </c>
      <c r="D3541" s="1">
        <v>58721</v>
      </c>
      <c r="E3541" s="1">
        <v>100.26</v>
      </c>
      <c r="F3541" s="1">
        <v>98.63</v>
      </c>
      <c r="G3541" s="1">
        <v>97.71</v>
      </c>
      <c r="H3541" s="2">
        <v>55.1</v>
      </c>
      <c r="I3541" s="2">
        <v>30.7</v>
      </c>
      <c r="J3541" s="2">
        <v>92.2</v>
      </c>
      <c r="K3541" s="2">
        <v>91.88</v>
      </c>
      <c r="L3541">
        <f>SUMIFS(US!B:B,US!$D:$D,YEAR(daily!$A3541),US!$E:$E,MONTH(daily!$A3541))</f>
        <v>13293</v>
      </c>
      <c r="M3541">
        <f>SUMIFS(US!C:C,US!$D:$D,YEAR(daily!$A3541),US!$E:$E,MONTH(daily!$A3541))</f>
        <v>18464</v>
      </c>
      <c r="N3541">
        <f>SUMIFS(COT!E:E,COT!$A:$A,YEAR(daily!$A3541),COT!$B:$B,WEEKNUM(daily!$A3541))</f>
        <v>1604566</v>
      </c>
      <c r="O3541">
        <f>SUMIFS(COT!F:F,COT!$A:$A,YEAR(daily!$A3541),COT!$B:$B,WEEKNUM(daily!$A3541))</f>
        <v>498080</v>
      </c>
      <c r="P3541">
        <f>SUMIFS(COT!G:G,COT!$A:$A,YEAR(daily!$A3541),COT!$B:$B,WEEKNUM(daily!$A3541))</f>
        <v>106906</v>
      </c>
      <c r="Q3541">
        <f>SUMIFS(COT!H:H,COT!$A:$A,YEAR(daily!$A3541),COT!$B:$B,WEEKNUM(daily!$A3541))</f>
        <v>482281</v>
      </c>
      <c r="R3541">
        <f>SUMIFS(COT!I:I,COT!$A:$A,YEAR(daily!$A3541),COT!$B:$B,WEEKNUM(daily!$A3541))</f>
        <v>534991</v>
      </c>
      <c r="S3541">
        <f>SUMIFS(COT!J:J,COT!$A:$A,YEAR(daily!$A3541),COT!$B:$B,WEEKNUM(daily!$A3541))</f>
        <v>944681</v>
      </c>
      <c r="T3541">
        <f>SUMIFS(COT!K:K,COT!$A:$A,YEAR(daily!$A3541),COT!$B:$B,WEEKNUM(daily!$A3541))</f>
        <v>89214</v>
      </c>
      <c r="U3541">
        <f>SUMIFS(COT!L:L,COT!$A:$A,YEAR(daily!$A3541),COT!$B:$B,WEEKNUM(daily!$A3541))</f>
        <v>70698</v>
      </c>
      <c r="V3541">
        <f>SUMIFS(COT!M:M,COT!$A:$A,YEAR(daily!$A3541),COT!$B:$B,WEEKNUM(daily!$A3541))</f>
        <v>126</v>
      </c>
      <c r="W3541">
        <f>SUMIFS(COT!N:N,COT!$A:$A,YEAR(daily!$A3541),COT!$B:$B,WEEKNUM(daily!$A3541))</f>
        <v>66</v>
      </c>
      <c r="X3541">
        <f>SUMIFS(COT!O:O,COT!$A:$A,YEAR(daily!$A3541),COT!$B:$B,WEEKNUM(daily!$A3541))</f>
        <v>137</v>
      </c>
      <c r="Y3541">
        <f>SUMIFS(COT!P:P,COT!$A:$A,YEAR(daily!$A3541),COT!$B:$B,WEEKNUM(daily!$A3541))</f>
        <v>88</v>
      </c>
      <c r="Z3541">
        <f>SUMIFS(COT!Q:Q,COT!$A:$A,YEAR(daily!$A3541),COT!$B:$B,WEEKNUM(daily!$A3541))</f>
        <v>101</v>
      </c>
      <c r="AA3541">
        <f>SUMIFS(Saudi!B:B,Saudi!$A:$A,YEAR(daily!$A3541))</f>
        <v>1044.4000000000001</v>
      </c>
      <c r="AB3541">
        <f>SUMIFS(Saudi!C:C,Saudi!$A:$A,YEAR(daily!$A3541))</f>
        <v>1140.539</v>
      </c>
      <c r="AC3541">
        <f>SUMIFS(Saudi!F:F,Saudi!$A:$A,YEAR(daily!$A3541))</f>
        <v>4242520</v>
      </c>
      <c r="AD3541">
        <f>SUMIFS(Saudi!G:G,Saudi!$A:$A,YEAR(daily!$A3541))</f>
        <v>92.996511515118513</v>
      </c>
      <c r="AE3541">
        <f>SUMIFS(Saudi!H:H,Saudi!$A:$A,YEAR(daily!$A3541))</f>
        <v>394539560.03312057</v>
      </c>
      <c r="AF3541" s="5">
        <f t="shared" si="154"/>
        <v>3</v>
      </c>
      <c r="AG3541" s="5">
        <f t="shared" si="155"/>
        <v>2014</v>
      </c>
    </row>
    <row r="3542" spans="1:33">
      <c r="A3542" s="3">
        <v>41725</v>
      </c>
      <c r="B3542" s="1">
        <v>339593</v>
      </c>
      <c r="C3542" s="1">
        <v>99392</v>
      </c>
      <c r="D3542" s="1">
        <v>57457</v>
      </c>
      <c r="E3542" s="1">
        <v>101.28</v>
      </c>
      <c r="F3542" s="1">
        <v>99.61</v>
      </c>
      <c r="G3542" s="1">
        <v>98.65</v>
      </c>
      <c r="H3542" s="2">
        <v>55.1</v>
      </c>
      <c r="I3542" s="2">
        <v>30.7</v>
      </c>
      <c r="J3542" s="2">
        <v>92.2</v>
      </c>
      <c r="K3542" s="2">
        <v>91.88</v>
      </c>
      <c r="L3542">
        <f>SUMIFS(US!B:B,US!$D:$D,YEAR(daily!$A3542),US!$E:$E,MONTH(daily!$A3542))</f>
        <v>13293</v>
      </c>
      <c r="M3542">
        <f>SUMIFS(US!C:C,US!$D:$D,YEAR(daily!$A3542),US!$E:$E,MONTH(daily!$A3542))</f>
        <v>18464</v>
      </c>
      <c r="N3542">
        <f>SUMIFS(COT!E:E,COT!$A:$A,YEAR(daily!$A3542),COT!$B:$B,WEEKNUM(daily!$A3542))</f>
        <v>1604566</v>
      </c>
      <c r="O3542">
        <f>SUMIFS(COT!F:F,COT!$A:$A,YEAR(daily!$A3542),COT!$B:$B,WEEKNUM(daily!$A3542))</f>
        <v>498080</v>
      </c>
      <c r="P3542">
        <f>SUMIFS(COT!G:G,COT!$A:$A,YEAR(daily!$A3542),COT!$B:$B,WEEKNUM(daily!$A3542))</f>
        <v>106906</v>
      </c>
      <c r="Q3542">
        <f>SUMIFS(COT!H:H,COT!$A:$A,YEAR(daily!$A3542),COT!$B:$B,WEEKNUM(daily!$A3542))</f>
        <v>482281</v>
      </c>
      <c r="R3542">
        <f>SUMIFS(COT!I:I,COT!$A:$A,YEAR(daily!$A3542),COT!$B:$B,WEEKNUM(daily!$A3542))</f>
        <v>534991</v>
      </c>
      <c r="S3542">
        <f>SUMIFS(COT!J:J,COT!$A:$A,YEAR(daily!$A3542),COT!$B:$B,WEEKNUM(daily!$A3542))</f>
        <v>944681</v>
      </c>
      <c r="T3542">
        <f>SUMIFS(COT!K:K,COT!$A:$A,YEAR(daily!$A3542),COT!$B:$B,WEEKNUM(daily!$A3542))</f>
        <v>89214</v>
      </c>
      <c r="U3542">
        <f>SUMIFS(COT!L:L,COT!$A:$A,YEAR(daily!$A3542),COT!$B:$B,WEEKNUM(daily!$A3542))</f>
        <v>70698</v>
      </c>
      <c r="V3542">
        <f>SUMIFS(COT!M:M,COT!$A:$A,YEAR(daily!$A3542),COT!$B:$B,WEEKNUM(daily!$A3542))</f>
        <v>126</v>
      </c>
      <c r="W3542">
        <f>SUMIFS(COT!N:N,COT!$A:$A,YEAR(daily!$A3542),COT!$B:$B,WEEKNUM(daily!$A3542))</f>
        <v>66</v>
      </c>
      <c r="X3542">
        <f>SUMIFS(COT!O:O,COT!$A:$A,YEAR(daily!$A3542),COT!$B:$B,WEEKNUM(daily!$A3542))</f>
        <v>137</v>
      </c>
      <c r="Y3542">
        <f>SUMIFS(COT!P:P,COT!$A:$A,YEAR(daily!$A3542),COT!$B:$B,WEEKNUM(daily!$A3542))</f>
        <v>88</v>
      </c>
      <c r="Z3542">
        <f>SUMIFS(COT!Q:Q,COT!$A:$A,YEAR(daily!$A3542),COT!$B:$B,WEEKNUM(daily!$A3542))</f>
        <v>101</v>
      </c>
      <c r="AA3542">
        <f>SUMIFS(Saudi!B:B,Saudi!$A:$A,YEAR(daily!$A3542))</f>
        <v>1044.4000000000001</v>
      </c>
      <c r="AB3542">
        <f>SUMIFS(Saudi!C:C,Saudi!$A:$A,YEAR(daily!$A3542))</f>
        <v>1140.539</v>
      </c>
      <c r="AC3542">
        <f>SUMIFS(Saudi!F:F,Saudi!$A:$A,YEAR(daily!$A3542))</f>
        <v>4242520</v>
      </c>
      <c r="AD3542">
        <f>SUMIFS(Saudi!G:G,Saudi!$A:$A,YEAR(daily!$A3542))</f>
        <v>92.996511515118513</v>
      </c>
      <c r="AE3542">
        <f>SUMIFS(Saudi!H:H,Saudi!$A:$A,YEAR(daily!$A3542))</f>
        <v>394539560.03312057</v>
      </c>
      <c r="AF3542" s="5">
        <f t="shared" si="154"/>
        <v>3</v>
      </c>
      <c r="AG3542" s="5">
        <f t="shared" si="155"/>
        <v>2014</v>
      </c>
    </row>
    <row r="3543" spans="1:33">
      <c r="A3543" s="3">
        <v>41726</v>
      </c>
      <c r="B3543" s="1">
        <v>339881</v>
      </c>
      <c r="C3543" s="1">
        <v>100203</v>
      </c>
      <c r="D3543" s="1">
        <v>58979</v>
      </c>
      <c r="E3543" s="1">
        <v>101.67</v>
      </c>
      <c r="F3543" s="1">
        <v>99.96</v>
      </c>
      <c r="G3543" s="1">
        <v>98.98</v>
      </c>
      <c r="H3543" s="2">
        <v>55.1</v>
      </c>
      <c r="I3543" s="2">
        <v>30.7</v>
      </c>
      <c r="J3543" s="2">
        <v>92.2</v>
      </c>
      <c r="K3543" s="2">
        <v>91.88</v>
      </c>
      <c r="L3543">
        <f>SUMIFS(US!B:B,US!$D:$D,YEAR(daily!$A3543),US!$E:$E,MONTH(daily!$A3543))</f>
        <v>13293</v>
      </c>
      <c r="M3543">
        <f>SUMIFS(US!C:C,US!$D:$D,YEAR(daily!$A3543),US!$E:$E,MONTH(daily!$A3543))</f>
        <v>18464</v>
      </c>
      <c r="N3543">
        <f>SUMIFS(COT!E:E,COT!$A:$A,YEAR(daily!$A3543),COT!$B:$B,WEEKNUM(daily!$A3543))</f>
        <v>1604566</v>
      </c>
      <c r="O3543">
        <f>SUMIFS(COT!F:F,COT!$A:$A,YEAR(daily!$A3543),COT!$B:$B,WEEKNUM(daily!$A3543))</f>
        <v>498080</v>
      </c>
      <c r="P3543">
        <f>SUMIFS(COT!G:G,COT!$A:$A,YEAR(daily!$A3543),COT!$B:$B,WEEKNUM(daily!$A3543))</f>
        <v>106906</v>
      </c>
      <c r="Q3543">
        <f>SUMIFS(COT!H:H,COT!$A:$A,YEAR(daily!$A3543),COT!$B:$B,WEEKNUM(daily!$A3543))</f>
        <v>482281</v>
      </c>
      <c r="R3543">
        <f>SUMIFS(COT!I:I,COT!$A:$A,YEAR(daily!$A3543),COT!$B:$B,WEEKNUM(daily!$A3543))</f>
        <v>534991</v>
      </c>
      <c r="S3543">
        <f>SUMIFS(COT!J:J,COT!$A:$A,YEAR(daily!$A3543),COT!$B:$B,WEEKNUM(daily!$A3543))</f>
        <v>944681</v>
      </c>
      <c r="T3543">
        <f>SUMIFS(COT!K:K,COT!$A:$A,YEAR(daily!$A3543),COT!$B:$B,WEEKNUM(daily!$A3543))</f>
        <v>89214</v>
      </c>
      <c r="U3543">
        <f>SUMIFS(COT!L:L,COT!$A:$A,YEAR(daily!$A3543),COT!$B:$B,WEEKNUM(daily!$A3543))</f>
        <v>70698</v>
      </c>
      <c r="V3543">
        <f>SUMIFS(COT!M:M,COT!$A:$A,YEAR(daily!$A3543),COT!$B:$B,WEEKNUM(daily!$A3543))</f>
        <v>126</v>
      </c>
      <c r="W3543">
        <f>SUMIFS(COT!N:N,COT!$A:$A,YEAR(daily!$A3543),COT!$B:$B,WEEKNUM(daily!$A3543))</f>
        <v>66</v>
      </c>
      <c r="X3543">
        <f>SUMIFS(COT!O:O,COT!$A:$A,YEAR(daily!$A3543),COT!$B:$B,WEEKNUM(daily!$A3543))</f>
        <v>137</v>
      </c>
      <c r="Y3543">
        <f>SUMIFS(COT!P:P,COT!$A:$A,YEAR(daily!$A3543),COT!$B:$B,WEEKNUM(daily!$A3543))</f>
        <v>88</v>
      </c>
      <c r="Z3543">
        <f>SUMIFS(COT!Q:Q,COT!$A:$A,YEAR(daily!$A3543),COT!$B:$B,WEEKNUM(daily!$A3543))</f>
        <v>101</v>
      </c>
      <c r="AA3543">
        <f>SUMIFS(Saudi!B:B,Saudi!$A:$A,YEAR(daily!$A3543))</f>
        <v>1044.4000000000001</v>
      </c>
      <c r="AB3543">
        <f>SUMIFS(Saudi!C:C,Saudi!$A:$A,YEAR(daily!$A3543))</f>
        <v>1140.539</v>
      </c>
      <c r="AC3543">
        <f>SUMIFS(Saudi!F:F,Saudi!$A:$A,YEAR(daily!$A3543))</f>
        <v>4242520</v>
      </c>
      <c r="AD3543">
        <f>SUMIFS(Saudi!G:G,Saudi!$A:$A,YEAR(daily!$A3543))</f>
        <v>92.996511515118513</v>
      </c>
      <c r="AE3543">
        <f>SUMIFS(Saudi!H:H,Saudi!$A:$A,YEAR(daily!$A3543))</f>
        <v>394539560.03312057</v>
      </c>
      <c r="AF3543" s="5">
        <f t="shared" si="154"/>
        <v>3</v>
      </c>
      <c r="AG3543" s="5">
        <f t="shared" si="155"/>
        <v>2014</v>
      </c>
    </row>
    <row r="3544" spans="1:33">
      <c r="A3544" s="3">
        <v>41729</v>
      </c>
      <c r="B3544" s="1">
        <v>334474</v>
      </c>
      <c r="C3544" s="1">
        <v>103144</v>
      </c>
      <c r="D3544" s="1">
        <v>60344</v>
      </c>
      <c r="E3544" s="1">
        <v>101.58</v>
      </c>
      <c r="F3544" s="1">
        <v>99.9</v>
      </c>
      <c r="G3544" s="1">
        <v>98.95</v>
      </c>
      <c r="H3544" s="2">
        <v>55.1</v>
      </c>
      <c r="I3544" s="2">
        <v>30.7</v>
      </c>
      <c r="J3544" s="2">
        <v>92.2</v>
      </c>
      <c r="K3544" s="2">
        <v>91.88</v>
      </c>
      <c r="L3544">
        <f>SUMIFS(US!B:B,US!$D:$D,YEAR(daily!$A3544),US!$E:$E,MONTH(daily!$A3544))</f>
        <v>13293</v>
      </c>
      <c r="M3544">
        <f>SUMIFS(US!C:C,US!$D:$D,YEAR(daily!$A3544),US!$E:$E,MONTH(daily!$A3544))</f>
        <v>18464</v>
      </c>
      <c r="N3544">
        <f>SUMIFS(COT!E:E,COT!$A:$A,YEAR(daily!$A3544),COT!$B:$B,WEEKNUM(daily!$A3544))</f>
        <v>1644507</v>
      </c>
      <c r="O3544">
        <f>SUMIFS(COT!F:F,COT!$A:$A,YEAR(daily!$A3544),COT!$B:$B,WEEKNUM(daily!$A3544))</f>
        <v>502389</v>
      </c>
      <c r="P3544">
        <f>SUMIFS(COT!G:G,COT!$A:$A,YEAR(daily!$A3544),COT!$B:$B,WEEKNUM(daily!$A3544))</f>
        <v>110606</v>
      </c>
      <c r="Q3544">
        <f>SUMIFS(COT!H:H,COT!$A:$A,YEAR(daily!$A3544),COT!$B:$B,WEEKNUM(daily!$A3544))</f>
        <v>487611</v>
      </c>
      <c r="R3544">
        <f>SUMIFS(COT!I:I,COT!$A:$A,YEAR(daily!$A3544),COT!$B:$B,WEEKNUM(daily!$A3544))</f>
        <v>561769</v>
      </c>
      <c r="S3544">
        <f>SUMIFS(COT!J:J,COT!$A:$A,YEAR(daily!$A3544),COT!$B:$B,WEEKNUM(daily!$A3544))</f>
        <v>972062</v>
      </c>
      <c r="T3544">
        <f>SUMIFS(COT!K:K,COT!$A:$A,YEAR(daily!$A3544),COT!$B:$B,WEEKNUM(daily!$A3544))</f>
        <v>92738</v>
      </c>
      <c r="U3544">
        <f>SUMIFS(COT!L:L,COT!$A:$A,YEAR(daily!$A3544),COT!$B:$B,WEEKNUM(daily!$A3544))</f>
        <v>74228</v>
      </c>
      <c r="V3544">
        <f>SUMIFS(COT!M:M,COT!$A:$A,YEAR(daily!$A3544),COT!$B:$B,WEEKNUM(daily!$A3544))</f>
        <v>126</v>
      </c>
      <c r="W3544">
        <f>SUMIFS(COT!N:N,COT!$A:$A,YEAR(daily!$A3544),COT!$B:$B,WEEKNUM(daily!$A3544))</f>
        <v>77</v>
      </c>
      <c r="X3544">
        <f>SUMIFS(COT!O:O,COT!$A:$A,YEAR(daily!$A3544),COT!$B:$B,WEEKNUM(daily!$A3544))</f>
        <v>154</v>
      </c>
      <c r="Y3544">
        <f>SUMIFS(COT!P:P,COT!$A:$A,YEAR(daily!$A3544),COT!$B:$B,WEEKNUM(daily!$A3544))</f>
        <v>88</v>
      </c>
      <c r="Z3544">
        <f>SUMIFS(COT!Q:Q,COT!$A:$A,YEAR(daily!$A3544),COT!$B:$B,WEEKNUM(daily!$A3544))</f>
        <v>99</v>
      </c>
      <c r="AA3544">
        <f>SUMIFS(Saudi!B:B,Saudi!$A:$A,YEAR(daily!$A3544))</f>
        <v>1044.4000000000001</v>
      </c>
      <c r="AB3544">
        <f>SUMIFS(Saudi!C:C,Saudi!$A:$A,YEAR(daily!$A3544))</f>
        <v>1140.539</v>
      </c>
      <c r="AC3544">
        <f>SUMIFS(Saudi!F:F,Saudi!$A:$A,YEAR(daily!$A3544))</f>
        <v>4242520</v>
      </c>
      <c r="AD3544">
        <f>SUMIFS(Saudi!G:G,Saudi!$A:$A,YEAR(daily!$A3544))</f>
        <v>92.996511515118513</v>
      </c>
      <c r="AE3544">
        <f>SUMIFS(Saudi!H:H,Saudi!$A:$A,YEAR(daily!$A3544))</f>
        <v>394539560.03312057</v>
      </c>
      <c r="AF3544" s="5">
        <f t="shared" si="154"/>
        <v>3</v>
      </c>
      <c r="AG3544" s="5">
        <f t="shared" si="155"/>
        <v>2014</v>
      </c>
    </row>
    <row r="3545" spans="1:33">
      <c r="A3545" s="3">
        <v>41730</v>
      </c>
      <c r="B3545" s="1">
        <v>326783</v>
      </c>
      <c r="C3545" s="1">
        <v>104403</v>
      </c>
      <c r="D3545" s="1">
        <v>60174</v>
      </c>
      <c r="E3545" s="1">
        <v>99.74</v>
      </c>
      <c r="F3545" s="1">
        <v>98.18</v>
      </c>
      <c r="G3545" s="1">
        <v>97.28</v>
      </c>
      <c r="H3545" s="2">
        <v>55.1</v>
      </c>
      <c r="I3545" s="2">
        <v>30.7</v>
      </c>
      <c r="J3545" s="2">
        <v>92.2</v>
      </c>
      <c r="K3545" s="2">
        <v>91.88</v>
      </c>
      <c r="L3545">
        <f>SUMIFS(US!B:B,US!$D:$D,YEAR(daily!$A3545),US!$E:$E,MONTH(daily!$A3545))</f>
        <v>13858</v>
      </c>
      <c r="M3545">
        <f>SUMIFS(US!C:C,US!$D:$D,YEAR(daily!$A3545),US!$E:$E,MONTH(daily!$A3545))</f>
        <v>18849</v>
      </c>
      <c r="N3545">
        <f>SUMIFS(COT!E:E,COT!$A:$A,YEAR(daily!$A3545),COT!$B:$B,WEEKNUM(daily!$A3545))</f>
        <v>1644507</v>
      </c>
      <c r="O3545">
        <f>SUMIFS(COT!F:F,COT!$A:$A,YEAR(daily!$A3545),COT!$B:$B,WEEKNUM(daily!$A3545))</f>
        <v>502389</v>
      </c>
      <c r="P3545">
        <f>SUMIFS(COT!G:G,COT!$A:$A,YEAR(daily!$A3545),COT!$B:$B,WEEKNUM(daily!$A3545))</f>
        <v>110606</v>
      </c>
      <c r="Q3545">
        <f>SUMIFS(COT!H:H,COT!$A:$A,YEAR(daily!$A3545),COT!$B:$B,WEEKNUM(daily!$A3545))</f>
        <v>487611</v>
      </c>
      <c r="R3545">
        <f>SUMIFS(COT!I:I,COT!$A:$A,YEAR(daily!$A3545),COT!$B:$B,WEEKNUM(daily!$A3545))</f>
        <v>561769</v>
      </c>
      <c r="S3545">
        <f>SUMIFS(COT!J:J,COT!$A:$A,YEAR(daily!$A3545),COT!$B:$B,WEEKNUM(daily!$A3545))</f>
        <v>972062</v>
      </c>
      <c r="T3545">
        <f>SUMIFS(COT!K:K,COT!$A:$A,YEAR(daily!$A3545),COT!$B:$B,WEEKNUM(daily!$A3545))</f>
        <v>92738</v>
      </c>
      <c r="U3545">
        <f>SUMIFS(COT!L:L,COT!$A:$A,YEAR(daily!$A3545),COT!$B:$B,WEEKNUM(daily!$A3545))</f>
        <v>74228</v>
      </c>
      <c r="V3545">
        <f>SUMIFS(COT!M:M,COT!$A:$A,YEAR(daily!$A3545),COT!$B:$B,WEEKNUM(daily!$A3545))</f>
        <v>126</v>
      </c>
      <c r="W3545">
        <f>SUMIFS(COT!N:N,COT!$A:$A,YEAR(daily!$A3545),COT!$B:$B,WEEKNUM(daily!$A3545))</f>
        <v>77</v>
      </c>
      <c r="X3545">
        <f>SUMIFS(COT!O:O,COT!$A:$A,YEAR(daily!$A3545),COT!$B:$B,WEEKNUM(daily!$A3545))</f>
        <v>154</v>
      </c>
      <c r="Y3545">
        <f>SUMIFS(COT!P:P,COT!$A:$A,YEAR(daily!$A3545),COT!$B:$B,WEEKNUM(daily!$A3545))</f>
        <v>88</v>
      </c>
      <c r="Z3545">
        <f>SUMIFS(COT!Q:Q,COT!$A:$A,YEAR(daily!$A3545),COT!$B:$B,WEEKNUM(daily!$A3545))</f>
        <v>99</v>
      </c>
      <c r="AA3545">
        <f>SUMIFS(Saudi!B:B,Saudi!$A:$A,YEAR(daily!$A3545))</f>
        <v>1044.4000000000001</v>
      </c>
      <c r="AB3545">
        <f>SUMIFS(Saudi!C:C,Saudi!$A:$A,YEAR(daily!$A3545))</f>
        <v>1140.539</v>
      </c>
      <c r="AC3545">
        <f>SUMIFS(Saudi!F:F,Saudi!$A:$A,YEAR(daily!$A3545))</f>
        <v>4242520</v>
      </c>
      <c r="AD3545">
        <f>SUMIFS(Saudi!G:G,Saudi!$A:$A,YEAR(daily!$A3545))</f>
        <v>92.996511515118513</v>
      </c>
      <c r="AE3545">
        <f>SUMIFS(Saudi!H:H,Saudi!$A:$A,YEAR(daily!$A3545))</f>
        <v>394539560.03312057</v>
      </c>
      <c r="AF3545" s="5">
        <f t="shared" si="154"/>
        <v>4</v>
      </c>
      <c r="AG3545" s="5">
        <f t="shared" si="155"/>
        <v>2014</v>
      </c>
    </row>
    <row r="3546" spans="1:33">
      <c r="A3546" s="3">
        <v>41731</v>
      </c>
      <c r="B3546" s="1">
        <v>324630</v>
      </c>
      <c r="C3546" s="1">
        <v>106575</v>
      </c>
      <c r="D3546" s="1">
        <v>61248</v>
      </c>
      <c r="E3546" s="1">
        <v>99.62</v>
      </c>
      <c r="F3546" s="1">
        <v>98.04</v>
      </c>
      <c r="G3546" s="1">
        <v>97.14</v>
      </c>
      <c r="H3546" s="2">
        <v>55.1</v>
      </c>
      <c r="I3546" s="2">
        <v>30.7</v>
      </c>
      <c r="J3546" s="2">
        <v>92.2</v>
      </c>
      <c r="K3546" s="2">
        <v>91.88</v>
      </c>
      <c r="L3546">
        <f>SUMIFS(US!B:B,US!$D:$D,YEAR(daily!$A3546),US!$E:$E,MONTH(daily!$A3546))</f>
        <v>13858</v>
      </c>
      <c r="M3546">
        <f>SUMIFS(US!C:C,US!$D:$D,YEAR(daily!$A3546),US!$E:$E,MONTH(daily!$A3546))</f>
        <v>18849</v>
      </c>
      <c r="N3546">
        <f>SUMIFS(COT!E:E,COT!$A:$A,YEAR(daily!$A3546),COT!$B:$B,WEEKNUM(daily!$A3546))</f>
        <v>1644507</v>
      </c>
      <c r="O3546">
        <f>SUMIFS(COT!F:F,COT!$A:$A,YEAR(daily!$A3546),COT!$B:$B,WEEKNUM(daily!$A3546))</f>
        <v>502389</v>
      </c>
      <c r="P3546">
        <f>SUMIFS(COT!G:G,COT!$A:$A,YEAR(daily!$A3546),COT!$B:$B,WEEKNUM(daily!$A3546))</f>
        <v>110606</v>
      </c>
      <c r="Q3546">
        <f>SUMIFS(COT!H:H,COT!$A:$A,YEAR(daily!$A3546),COT!$B:$B,WEEKNUM(daily!$A3546))</f>
        <v>487611</v>
      </c>
      <c r="R3546">
        <f>SUMIFS(COT!I:I,COT!$A:$A,YEAR(daily!$A3546),COT!$B:$B,WEEKNUM(daily!$A3546))</f>
        <v>561769</v>
      </c>
      <c r="S3546">
        <f>SUMIFS(COT!J:J,COT!$A:$A,YEAR(daily!$A3546),COT!$B:$B,WEEKNUM(daily!$A3546))</f>
        <v>972062</v>
      </c>
      <c r="T3546">
        <f>SUMIFS(COT!K:K,COT!$A:$A,YEAR(daily!$A3546),COT!$B:$B,WEEKNUM(daily!$A3546))</f>
        <v>92738</v>
      </c>
      <c r="U3546">
        <f>SUMIFS(COT!L:L,COT!$A:$A,YEAR(daily!$A3546),COT!$B:$B,WEEKNUM(daily!$A3546))</f>
        <v>74228</v>
      </c>
      <c r="V3546">
        <f>SUMIFS(COT!M:M,COT!$A:$A,YEAR(daily!$A3546),COT!$B:$B,WEEKNUM(daily!$A3546))</f>
        <v>126</v>
      </c>
      <c r="W3546">
        <f>SUMIFS(COT!N:N,COT!$A:$A,YEAR(daily!$A3546),COT!$B:$B,WEEKNUM(daily!$A3546))</f>
        <v>77</v>
      </c>
      <c r="X3546">
        <f>SUMIFS(COT!O:O,COT!$A:$A,YEAR(daily!$A3546),COT!$B:$B,WEEKNUM(daily!$A3546))</f>
        <v>154</v>
      </c>
      <c r="Y3546">
        <f>SUMIFS(COT!P:P,COT!$A:$A,YEAR(daily!$A3546),COT!$B:$B,WEEKNUM(daily!$A3546))</f>
        <v>88</v>
      </c>
      <c r="Z3546">
        <f>SUMIFS(COT!Q:Q,COT!$A:$A,YEAR(daily!$A3546),COT!$B:$B,WEEKNUM(daily!$A3546))</f>
        <v>99</v>
      </c>
      <c r="AA3546">
        <f>SUMIFS(Saudi!B:B,Saudi!$A:$A,YEAR(daily!$A3546))</f>
        <v>1044.4000000000001</v>
      </c>
      <c r="AB3546">
        <f>SUMIFS(Saudi!C:C,Saudi!$A:$A,YEAR(daily!$A3546))</f>
        <v>1140.539</v>
      </c>
      <c r="AC3546">
        <f>SUMIFS(Saudi!F:F,Saudi!$A:$A,YEAR(daily!$A3546))</f>
        <v>4242520</v>
      </c>
      <c r="AD3546">
        <f>SUMIFS(Saudi!G:G,Saudi!$A:$A,YEAR(daily!$A3546))</f>
        <v>92.996511515118513</v>
      </c>
      <c r="AE3546">
        <f>SUMIFS(Saudi!H:H,Saudi!$A:$A,YEAR(daily!$A3546))</f>
        <v>394539560.03312057</v>
      </c>
      <c r="AF3546" s="5">
        <f t="shared" si="154"/>
        <v>4</v>
      </c>
      <c r="AG3546" s="5">
        <f t="shared" si="155"/>
        <v>2014</v>
      </c>
    </row>
    <row r="3547" spans="1:33">
      <c r="A3547" s="3">
        <v>41732</v>
      </c>
      <c r="B3547" s="1">
        <v>316742</v>
      </c>
      <c r="C3547" s="1">
        <v>112236</v>
      </c>
      <c r="D3547" s="1">
        <v>62484</v>
      </c>
      <c r="E3547" s="1">
        <v>100.29</v>
      </c>
      <c r="F3547" s="1">
        <v>98.84</v>
      </c>
      <c r="G3547" s="1">
        <v>97.95</v>
      </c>
      <c r="H3547" s="2">
        <v>55.1</v>
      </c>
      <c r="I3547" s="2">
        <v>30.7</v>
      </c>
      <c r="J3547" s="2">
        <v>92.2</v>
      </c>
      <c r="K3547" s="2">
        <v>91.88</v>
      </c>
      <c r="L3547">
        <f>SUMIFS(US!B:B,US!$D:$D,YEAR(daily!$A3547),US!$E:$E,MONTH(daily!$A3547))</f>
        <v>13858</v>
      </c>
      <c r="M3547">
        <f>SUMIFS(US!C:C,US!$D:$D,YEAR(daily!$A3547),US!$E:$E,MONTH(daily!$A3547))</f>
        <v>18849</v>
      </c>
      <c r="N3547">
        <f>SUMIFS(COT!E:E,COT!$A:$A,YEAR(daily!$A3547),COT!$B:$B,WEEKNUM(daily!$A3547))</f>
        <v>1644507</v>
      </c>
      <c r="O3547">
        <f>SUMIFS(COT!F:F,COT!$A:$A,YEAR(daily!$A3547),COT!$B:$B,WEEKNUM(daily!$A3547))</f>
        <v>502389</v>
      </c>
      <c r="P3547">
        <f>SUMIFS(COT!G:G,COT!$A:$A,YEAR(daily!$A3547),COT!$B:$B,WEEKNUM(daily!$A3547))</f>
        <v>110606</v>
      </c>
      <c r="Q3547">
        <f>SUMIFS(COT!H:H,COT!$A:$A,YEAR(daily!$A3547),COT!$B:$B,WEEKNUM(daily!$A3547))</f>
        <v>487611</v>
      </c>
      <c r="R3547">
        <f>SUMIFS(COT!I:I,COT!$A:$A,YEAR(daily!$A3547),COT!$B:$B,WEEKNUM(daily!$A3547))</f>
        <v>561769</v>
      </c>
      <c r="S3547">
        <f>SUMIFS(COT!J:J,COT!$A:$A,YEAR(daily!$A3547),COT!$B:$B,WEEKNUM(daily!$A3547))</f>
        <v>972062</v>
      </c>
      <c r="T3547">
        <f>SUMIFS(COT!K:K,COT!$A:$A,YEAR(daily!$A3547),COT!$B:$B,WEEKNUM(daily!$A3547))</f>
        <v>92738</v>
      </c>
      <c r="U3547">
        <f>SUMIFS(COT!L:L,COT!$A:$A,YEAR(daily!$A3547),COT!$B:$B,WEEKNUM(daily!$A3547))</f>
        <v>74228</v>
      </c>
      <c r="V3547">
        <f>SUMIFS(COT!M:M,COT!$A:$A,YEAR(daily!$A3547),COT!$B:$B,WEEKNUM(daily!$A3547))</f>
        <v>126</v>
      </c>
      <c r="W3547">
        <f>SUMIFS(COT!N:N,COT!$A:$A,YEAR(daily!$A3547),COT!$B:$B,WEEKNUM(daily!$A3547))</f>
        <v>77</v>
      </c>
      <c r="X3547">
        <f>SUMIFS(COT!O:O,COT!$A:$A,YEAR(daily!$A3547),COT!$B:$B,WEEKNUM(daily!$A3547))</f>
        <v>154</v>
      </c>
      <c r="Y3547">
        <f>SUMIFS(COT!P:P,COT!$A:$A,YEAR(daily!$A3547),COT!$B:$B,WEEKNUM(daily!$A3547))</f>
        <v>88</v>
      </c>
      <c r="Z3547">
        <f>SUMIFS(COT!Q:Q,COT!$A:$A,YEAR(daily!$A3547),COT!$B:$B,WEEKNUM(daily!$A3547))</f>
        <v>99</v>
      </c>
      <c r="AA3547">
        <f>SUMIFS(Saudi!B:B,Saudi!$A:$A,YEAR(daily!$A3547))</f>
        <v>1044.4000000000001</v>
      </c>
      <c r="AB3547">
        <f>SUMIFS(Saudi!C:C,Saudi!$A:$A,YEAR(daily!$A3547))</f>
        <v>1140.539</v>
      </c>
      <c r="AC3547">
        <f>SUMIFS(Saudi!F:F,Saudi!$A:$A,YEAR(daily!$A3547))</f>
        <v>4242520</v>
      </c>
      <c r="AD3547">
        <f>SUMIFS(Saudi!G:G,Saudi!$A:$A,YEAR(daily!$A3547))</f>
        <v>92.996511515118513</v>
      </c>
      <c r="AE3547">
        <f>SUMIFS(Saudi!H:H,Saudi!$A:$A,YEAR(daily!$A3547))</f>
        <v>394539560.03312057</v>
      </c>
      <c r="AF3547" s="5">
        <f t="shared" si="154"/>
        <v>4</v>
      </c>
      <c r="AG3547" s="5">
        <f t="shared" si="155"/>
        <v>2014</v>
      </c>
    </row>
    <row r="3548" spans="1:33">
      <c r="A3548" s="3">
        <v>41733</v>
      </c>
      <c r="B3548" s="1">
        <v>309407</v>
      </c>
      <c r="C3548" s="1">
        <v>116373</v>
      </c>
      <c r="D3548" s="1">
        <v>63409</v>
      </c>
      <c r="E3548" s="1">
        <v>101.14</v>
      </c>
      <c r="F3548" s="1">
        <v>99.62</v>
      </c>
      <c r="G3548" s="1">
        <v>98.7</v>
      </c>
      <c r="H3548" s="2">
        <v>55.1</v>
      </c>
      <c r="I3548" s="2">
        <v>30.7</v>
      </c>
      <c r="J3548" s="2">
        <v>92.2</v>
      </c>
      <c r="K3548" s="2">
        <v>91.88</v>
      </c>
      <c r="L3548">
        <f>SUMIFS(US!B:B,US!$D:$D,YEAR(daily!$A3548),US!$E:$E,MONTH(daily!$A3548))</f>
        <v>13858</v>
      </c>
      <c r="M3548">
        <f>SUMIFS(US!C:C,US!$D:$D,YEAR(daily!$A3548),US!$E:$E,MONTH(daily!$A3548))</f>
        <v>18849</v>
      </c>
      <c r="N3548">
        <f>SUMIFS(COT!E:E,COT!$A:$A,YEAR(daily!$A3548),COT!$B:$B,WEEKNUM(daily!$A3548))</f>
        <v>1644507</v>
      </c>
      <c r="O3548">
        <f>SUMIFS(COT!F:F,COT!$A:$A,YEAR(daily!$A3548),COT!$B:$B,WEEKNUM(daily!$A3548))</f>
        <v>502389</v>
      </c>
      <c r="P3548">
        <f>SUMIFS(COT!G:G,COT!$A:$A,YEAR(daily!$A3548),COT!$B:$B,WEEKNUM(daily!$A3548))</f>
        <v>110606</v>
      </c>
      <c r="Q3548">
        <f>SUMIFS(COT!H:H,COT!$A:$A,YEAR(daily!$A3548),COT!$B:$B,WEEKNUM(daily!$A3548))</f>
        <v>487611</v>
      </c>
      <c r="R3548">
        <f>SUMIFS(COT!I:I,COT!$A:$A,YEAR(daily!$A3548),COT!$B:$B,WEEKNUM(daily!$A3548))</f>
        <v>561769</v>
      </c>
      <c r="S3548">
        <f>SUMIFS(COT!J:J,COT!$A:$A,YEAR(daily!$A3548),COT!$B:$B,WEEKNUM(daily!$A3548))</f>
        <v>972062</v>
      </c>
      <c r="T3548">
        <f>SUMIFS(COT!K:K,COT!$A:$A,YEAR(daily!$A3548),COT!$B:$B,WEEKNUM(daily!$A3548))</f>
        <v>92738</v>
      </c>
      <c r="U3548">
        <f>SUMIFS(COT!L:L,COT!$A:$A,YEAR(daily!$A3548),COT!$B:$B,WEEKNUM(daily!$A3548))</f>
        <v>74228</v>
      </c>
      <c r="V3548">
        <f>SUMIFS(COT!M:M,COT!$A:$A,YEAR(daily!$A3548),COT!$B:$B,WEEKNUM(daily!$A3548))</f>
        <v>126</v>
      </c>
      <c r="W3548">
        <f>SUMIFS(COT!N:N,COT!$A:$A,YEAR(daily!$A3548),COT!$B:$B,WEEKNUM(daily!$A3548))</f>
        <v>77</v>
      </c>
      <c r="X3548">
        <f>SUMIFS(COT!O:O,COT!$A:$A,YEAR(daily!$A3548),COT!$B:$B,WEEKNUM(daily!$A3548))</f>
        <v>154</v>
      </c>
      <c r="Y3548">
        <f>SUMIFS(COT!P:P,COT!$A:$A,YEAR(daily!$A3548),COT!$B:$B,WEEKNUM(daily!$A3548))</f>
        <v>88</v>
      </c>
      <c r="Z3548">
        <f>SUMIFS(COT!Q:Q,COT!$A:$A,YEAR(daily!$A3548),COT!$B:$B,WEEKNUM(daily!$A3548))</f>
        <v>99</v>
      </c>
      <c r="AA3548">
        <f>SUMIFS(Saudi!B:B,Saudi!$A:$A,YEAR(daily!$A3548))</f>
        <v>1044.4000000000001</v>
      </c>
      <c r="AB3548">
        <f>SUMIFS(Saudi!C:C,Saudi!$A:$A,YEAR(daily!$A3548))</f>
        <v>1140.539</v>
      </c>
      <c r="AC3548">
        <f>SUMIFS(Saudi!F:F,Saudi!$A:$A,YEAR(daily!$A3548))</f>
        <v>4242520</v>
      </c>
      <c r="AD3548">
        <f>SUMIFS(Saudi!G:G,Saudi!$A:$A,YEAR(daily!$A3548))</f>
        <v>92.996511515118513</v>
      </c>
      <c r="AE3548">
        <f>SUMIFS(Saudi!H:H,Saudi!$A:$A,YEAR(daily!$A3548))</f>
        <v>394539560.03312057</v>
      </c>
      <c r="AF3548" s="5">
        <f t="shared" si="154"/>
        <v>4</v>
      </c>
      <c r="AG3548" s="5">
        <f t="shared" si="155"/>
        <v>2014</v>
      </c>
    </row>
    <row r="3549" spans="1:33">
      <c r="A3549" s="3">
        <v>41736</v>
      </c>
      <c r="B3549" s="1">
        <v>273023</v>
      </c>
      <c r="C3549" s="1">
        <v>129170</v>
      </c>
      <c r="D3549" s="1">
        <v>68649</v>
      </c>
      <c r="E3549" s="1">
        <v>100.44</v>
      </c>
      <c r="F3549" s="1">
        <v>99.03</v>
      </c>
      <c r="G3549" s="1">
        <v>98.18</v>
      </c>
      <c r="H3549" s="2">
        <v>55.1</v>
      </c>
      <c r="I3549" s="2">
        <v>30.7</v>
      </c>
      <c r="J3549" s="2">
        <v>92.2</v>
      </c>
      <c r="K3549" s="2">
        <v>91.88</v>
      </c>
      <c r="L3549">
        <f>SUMIFS(US!B:B,US!$D:$D,YEAR(daily!$A3549),US!$E:$E,MONTH(daily!$A3549))</f>
        <v>13858</v>
      </c>
      <c r="M3549">
        <f>SUMIFS(US!C:C,US!$D:$D,YEAR(daily!$A3549),US!$E:$E,MONTH(daily!$A3549))</f>
        <v>18849</v>
      </c>
      <c r="N3549">
        <f>SUMIFS(COT!E:E,COT!$A:$A,YEAR(daily!$A3549),COT!$B:$B,WEEKNUM(daily!$A3549))</f>
        <v>1655472</v>
      </c>
      <c r="O3549">
        <f>SUMIFS(COT!F:F,COT!$A:$A,YEAR(daily!$A3549),COT!$B:$B,WEEKNUM(daily!$A3549))</f>
        <v>512035</v>
      </c>
      <c r="P3549">
        <f>SUMIFS(COT!G:G,COT!$A:$A,YEAR(daily!$A3549),COT!$B:$B,WEEKNUM(daily!$A3549))</f>
        <v>112248</v>
      </c>
      <c r="Q3549">
        <f>SUMIFS(COT!H:H,COT!$A:$A,YEAR(daily!$A3549),COT!$B:$B,WEEKNUM(daily!$A3549))</f>
        <v>484493</v>
      </c>
      <c r="R3549">
        <f>SUMIFS(COT!I:I,COT!$A:$A,YEAR(daily!$A3549),COT!$B:$B,WEEKNUM(daily!$A3549))</f>
        <v>559083</v>
      </c>
      <c r="S3549">
        <f>SUMIFS(COT!J:J,COT!$A:$A,YEAR(daily!$A3549),COT!$B:$B,WEEKNUM(daily!$A3549))</f>
        <v>981623</v>
      </c>
      <c r="T3549">
        <f>SUMIFS(COT!K:K,COT!$A:$A,YEAR(daily!$A3549),COT!$B:$B,WEEKNUM(daily!$A3549))</f>
        <v>99861</v>
      </c>
      <c r="U3549">
        <f>SUMIFS(COT!L:L,COT!$A:$A,YEAR(daily!$A3549),COT!$B:$B,WEEKNUM(daily!$A3549))</f>
        <v>77108</v>
      </c>
      <c r="V3549">
        <f>SUMIFS(COT!M:M,COT!$A:$A,YEAR(daily!$A3549),COT!$B:$B,WEEKNUM(daily!$A3549))</f>
        <v>127</v>
      </c>
      <c r="W3549">
        <f>SUMIFS(COT!N:N,COT!$A:$A,YEAR(daily!$A3549),COT!$B:$B,WEEKNUM(daily!$A3549))</f>
        <v>77</v>
      </c>
      <c r="X3549">
        <f>SUMIFS(COT!O:O,COT!$A:$A,YEAR(daily!$A3549),COT!$B:$B,WEEKNUM(daily!$A3549))</f>
        <v>149</v>
      </c>
      <c r="Y3549">
        <f>SUMIFS(COT!P:P,COT!$A:$A,YEAR(daily!$A3549),COT!$B:$B,WEEKNUM(daily!$A3549))</f>
        <v>87</v>
      </c>
      <c r="Z3549">
        <f>SUMIFS(COT!Q:Q,COT!$A:$A,YEAR(daily!$A3549),COT!$B:$B,WEEKNUM(daily!$A3549))</f>
        <v>101</v>
      </c>
      <c r="AA3549">
        <f>SUMIFS(Saudi!B:B,Saudi!$A:$A,YEAR(daily!$A3549))</f>
        <v>1044.4000000000001</v>
      </c>
      <c r="AB3549">
        <f>SUMIFS(Saudi!C:C,Saudi!$A:$A,YEAR(daily!$A3549))</f>
        <v>1140.539</v>
      </c>
      <c r="AC3549">
        <f>SUMIFS(Saudi!F:F,Saudi!$A:$A,YEAR(daily!$A3549))</f>
        <v>4242520</v>
      </c>
      <c r="AD3549">
        <f>SUMIFS(Saudi!G:G,Saudi!$A:$A,YEAR(daily!$A3549))</f>
        <v>92.996511515118513</v>
      </c>
      <c r="AE3549">
        <f>SUMIFS(Saudi!H:H,Saudi!$A:$A,YEAR(daily!$A3549))</f>
        <v>394539560.03312057</v>
      </c>
      <c r="AF3549" s="5">
        <f t="shared" si="154"/>
        <v>4</v>
      </c>
      <c r="AG3549" s="5">
        <f t="shared" si="155"/>
        <v>2014</v>
      </c>
    </row>
    <row r="3550" spans="1:33">
      <c r="A3550" s="3">
        <v>41737</v>
      </c>
      <c r="B3550" s="1">
        <v>248156</v>
      </c>
      <c r="C3550" s="1">
        <v>134923</v>
      </c>
      <c r="D3550" s="1">
        <v>75893</v>
      </c>
      <c r="E3550" s="1">
        <v>102.56</v>
      </c>
      <c r="F3550" s="1">
        <v>100.96</v>
      </c>
      <c r="G3550" s="1">
        <v>100.04</v>
      </c>
      <c r="H3550" s="2">
        <v>55.1</v>
      </c>
      <c r="I3550" s="2">
        <v>30.7</v>
      </c>
      <c r="J3550" s="2">
        <v>92.2</v>
      </c>
      <c r="K3550" s="2">
        <v>91.88</v>
      </c>
      <c r="L3550">
        <f>SUMIFS(US!B:B,US!$D:$D,YEAR(daily!$A3550),US!$E:$E,MONTH(daily!$A3550))</f>
        <v>13858</v>
      </c>
      <c r="M3550">
        <f>SUMIFS(US!C:C,US!$D:$D,YEAR(daily!$A3550),US!$E:$E,MONTH(daily!$A3550))</f>
        <v>18849</v>
      </c>
      <c r="N3550">
        <f>SUMIFS(COT!E:E,COT!$A:$A,YEAR(daily!$A3550),COT!$B:$B,WEEKNUM(daily!$A3550))</f>
        <v>1655472</v>
      </c>
      <c r="O3550">
        <f>SUMIFS(COT!F:F,COT!$A:$A,YEAR(daily!$A3550),COT!$B:$B,WEEKNUM(daily!$A3550))</f>
        <v>512035</v>
      </c>
      <c r="P3550">
        <f>SUMIFS(COT!G:G,COT!$A:$A,YEAR(daily!$A3550),COT!$B:$B,WEEKNUM(daily!$A3550))</f>
        <v>112248</v>
      </c>
      <c r="Q3550">
        <f>SUMIFS(COT!H:H,COT!$A:$A,YEAR(daily!$A3550),COT!$B:$B,WEEKNUM(daily!$A3550))</f>
        <v>484493</v>
      </c>
      <c r="R3550">
        <f>SUMIFS(COT!I:I,COT!$A:$A,YEAR(daily!$A3550),COT!$B:$B,WEEKNUM(daily!$A3550))</f>
        <v>559083</v>
      </c>
      <c r="S3550">
        <f>SUMIFS(COT!J:J,COT!$A:$A,YEAR(daily!$A3550),COT!$B:$B,WEEKNUM(daily!$A3550))</f>
        <v>981623</v>
      </c>
      <c r="T3550">
        <f>SUMIFS(COT!K:K,COT!$A:$A,YEAR(daily!$A3550),COT!$B:$B,WEEKNUM(daily!$A3550))</f>
        <v>99861</v>
      </c>
      <c r="U3550">
        <f>SUMIFS(COT!L:L,COT!$A:$A,YEAR(daily!$A3550),COT!$B:$B,WEEKNUM(daily!$A3550))</f>
        <v>77108</v>
      </c>
      <c r="V3550">
        <f>SUMIFS(COT!M:M,COT!$A:$A,YEAR(daily!$A3550),COT!$B:$B,WEEKNUM(daily!$A3550))</f>
        <v>127</v>
      </c>
      <c r="W3550">
        <f>SUMIFS(COT!N:N,COT!$A:$A,YEAR(daily!$A3550),COT!$B:$B,WEEKNUM(daily!$A3550))</f>
        <v>77</v>
      </c>
      <c r="X3550">
        <f>SUMIFS(COT!O:O,COT!$A:$A,YEAR(daily!$A3550),COT!$B:$B,WEEKNUM(daily!$A3550))</f>
        <v>149</v>
      </c>
      <c r="Y3550">
        <f>SUMIFS(COT!P:P,COT!$A:$A,YEAR(daily!$A3550),COT!$B:$B,WEEKNUM(daily!$A3550))</f>
        <v>87</v>
      </c>
      <c r="Z3550">
        <f>SUMIFS(COT!Q:Q,COT!$A:$A,YEAR(daily!$A3550),COT!$B:$B,WEEKNUM(daily!$A3550))</f>
        <v>101</v>
      </c>
      <c r="AA3550">
        <f>SUMIFS(Saudi!B:B,Saudi!$A:$A,YEAR(daily!$A3550))</f>
        <v>1044.4000000000001</v>
      </c>
      <c r="AB3550">
        <f>SUMIFS(Saudi!C:C,Saudi!$A:$A,YEAR(daily!$A3550))</f>
        <v>1140.539</v>
      </c>
      <c r="AC3550">
        <f>SUMIFS(Saudi!F:F,Saudi!$A:$A,YEAR(daily!$A3550))</f>
        <v>4242520</v>
      </c>
      <c r="AD3550">
        <f>SUMIFS(Saudi!G:G,Saudi!$A:$A,YEAR(daily!$A3550))</f>
        <v>92.996511515118513</v>
      </c>
      <c r="AE3550">
        <f>SUMIFS(Saudi!H:H,Saudi!$A:$A,YEAR(daily!$A3550))</f>
        <v>394539560.03312057</v>
      </c>
      <c r="AF3550" s="5">
        <f t="shared" si="154"/>
        <v>4</v>
      </c>
      <c r="AG3550" s="5">
        <f t="shared" si="155"/>
        <v>2014</v>
      </c>
    </row>
    <row r="3551" spans="1:33">
      <c r="A3551" s="3">
        <v>41738</v>
      </c>
      <c r="B3551" s="1">
        <v>225377</v>
      </c>
      <c r="C3551" s="1">
        <v>142836</v>
      </c>
      <c r="D3551" s="1">
        <v>78367</v>
      </c>
      <c r="E3551" s="1">
        <v>103.6</v>
      </c>
      <c r="F3551" s="1">
        <v>101.68</v>
      </c>
      <c r="G3551" s="1">
        <v>100.67</v>
      </c>
      <c r="H3551" s="2">
        <v>55.1</v>
      </c>
      <c r="I3551" s="2">
        <v>30.7</v>
      </c>
      <c r="J3551" s="2">
        <v>92.2</v>
      </c>
      <c r="K3551" s="2">
        <v>91.88</v>
      </c>
      <c r="L3551">
        <f>SUMIFS(US!B:B,US!$D:$D,YEAR(daily!$A3551),US!$E:$E,MONTH(daily!$A3551))</f>
        <v>13858</v>
      </c>
      <c r="M3551">
        <f>SUMIFS(US!C:C,US!$D:$D,YEAR(daily!$A3551),US!$E:$E,MONTH(daily!$A3551))</f>
        <v>18849</v>
      </c>
      <c r="N3551">
        <f>SUMIFS(COT!E:E,COT!$A:$A,YEAR(daily!$A3551),COT!$B:$B,WEEKNUM(daily!$A3551))</f>
        <v>1655472</v>
      </c>
      <c r="O3551">
        <f>SUMIFS(COT!F:F,COT!$A:$A,YEAR(daily!$A3551),COT!$B:$B,WEEKNUM(daily!$A3551))</f>
        <v>512035</v>
      </c>
      <c r="P3551">
        <f>SUMIFS(COT!G:G,COT!$A:$A,YEAR(daily!$A3551),COT!$B:$B,WEEKNUM(daily!$A3551))</f>
        <v>112248</v>
      </c>
      <c r="Q3551">
        <f>SUMIFS(COT!H:H,COT!$A:$A,YEAR(daily!$A3551),COT!$B:$B,WEEKNUM(daily!$A3551))</f>
        <v>484493</v>
      </c>
      <c r="R3551">
        <f>SUMIFS(COT!I:I,COT!$A:$A,YEAR(daily!$A3551),COT!$B:$B,WEEKNUM(daily!$A3551))</f>
        <v>559083</v>
      </c>
      <c r="S3551">
        <f>SUMIFS(COT!J:J,COT!$A:$A,YEAR(daily!$A3551),COT!$B:$B,WEEKNUM(daily!$A3551))</f>
        <v>981623</v>
      </c>
      <c r="T3551">
        <f>SUMIFS(COT!K:K,COT!$A:$A,YEAR(daily!$A3551),COT!$B:$B,WEEKNUM(daily!$A3551))</f>
        <v>99861</v>
      </c>
      <c r="U3551">
        <f>SUMIFS(COT!L:L,COT!$A:$A,YEAR(daily!$A3551),COT!$B:$B,WEEKNUM(daily!$A3551))</f>
        <v>77108</v>
      </c>
      <c r="V3551">
        <f>SUMIFS(COT!M:M,COT!$A:$A,YEAR(daily!$A3551),COT!$B:$B,WEEKNUM(daily!$A3551))</f>
        <v>127</v>
      </c>
      <c r="W3551">
        <f>SUMIFS(COT!N:N,COT!$A:$A,YEAR(daily!$A3551),COT!$B:$B,WEEKNUM(daily!$A3551))</f>
        <v>77</v>
      </c>
      <c r="X3551">
        <f>SUMIFS(COT!O:O,COT!$A:$A,YEAR(daily!$A3551),COT!$B:$B,WEEKNUM(daily!$A3551))</f>
        <v>149</v>
      </c>
      <c r="Y3551">
        <f>SUMIFS(COT!P:P,COT!$A:$A,YEAR(daily!$A3551),COT!$B:$B,WEEKNUM(daily!$A3551))</f>
        <v>87</v>
      </c>
      <c r="Z3551">
        <f>SUMIFS(COT!Q:Q,COT!$A:$A,YEAR(daily!$A3551),COT!$B:$B,WEEKNUM(daily!$A3551))</f>
        <v>101</v>
      </c>
      <c r="AA3551">
        <f>SUMIFS(Saudi!B:B,Saudi!$A:$A,YEAR(daily!$A3551))</f>
        <v>1044.4000000000001</v>
      </c>
      <c r="AB3551">
        <f>SUMIFS(Saudi!C:C,Saudi!$A:$A,YEAR(daily!$A3551))</f>
        <v>1140.539</v>
      </c>
      <c r="AC3551">
        <f>SUMIFS(Saudi!F:F,Saudi!$A:$A,YEAR(daily!$A3551))</f>
        <v>4242520</v>
      </c>
      <c r="AD3551">
        <f>SUMIFS(Saudi!G:G,Saudi!$A:$A,YEAR(daily!$A3551))</f>
        <v>92.996511515118513</v>
      </c>
      <c r="AE3551">
        <f>SUMIFS(Saudi!H:H,Saudi!$A:$A,YEAR(daily!$A3551))</f>
        <v>394539560.03312057</v>
      </c>
      <c r="AF3551" s="5">
        <f t="shared" si="154"/>
        <v>4</v>
      </c>
      <c r="AG3551" s="5">
        <f t="shared" si="155"/>
        <v>2014</v>
      </c>
    </row>
    <row r="3552" spans="1:33">
      <c r="A3552" s="3">
        <v>41739</v>
      </c>
      <c r="B3552" s="1">
        <v>209516</v>
      </c>
      <c r="C3552" s="1">
        <v>152196</v>
      </c>
      <c r="D3552" s="1">
        <v>82165</v>
      </c>
      <c r="E3552" s="1">
        <v>103.4</v>
      </c>
      <c r="F3552" s="1">
        <v>101.39</v>
      </c>
      <c r="G3552" s="1">
        <v>100.37</v>
      </c>
      <c r="H3552" s="2">
        <v>55.1</v>
      </c>
      <c r="I3552" s="2">
        <v>30.7</v>
      </c>
      <c r="J3552" s="2">
        <v>92.2</v>
      </c>
      <c r="K3552" s="2">
        <v>91.88</v>
      </c>
      <c r="L3552">
        <f>SUMIFS(US!B:B,US!$D:$D,YEAR(daily!$A3552),US!$E:$E,MONTH(daily!$A3552))</f>
        <v>13858</v>
      </c>
      <c r="M3552">
        <f>SUMIFS(US!C:C,US!$D:$D,YEAR(daily!$A3552),US!$E:$E,MONTH(daily!$A3552))</f>
        <v>18849</v>
      </c>
      <c r="N3552">
        <f>SUMIFS(COT!E:E,COT!$A:$A,YEAR(daily!$A3552),COT!$B:$B,WEEKNUM(daily!$A3552))</f>
        <v>1655472</v>
      </c>
      <c r="O3552">
        <f>SUMIFS(COT!F:F,COT!$A:$A,YEAR(daily!$A3552),COT!$B:$B,WEEKNUM(daily!$A3552))</f>
        <v>512035</v>
      </c>
      <c r="P3552">
        <f>SUMIFS(COT!G:G,COT!$A:$A,YEAR(daily!$A3552),COT!$B:$B,WEEKNUM(daily!$A3552))</f>
        <v>112248</v>
      </c>
      <c r="Q3552">
        <f>SUMIFS(COT!H:H,COT!$A:$A,YEAR(daily!$A3552),COT!$B:$B,WEEKNUM(daily!$A3552))</f>
        <v>484493</v>
      </c>
      <c r="R3552">
        <f>SUMIFS(COT!I:I,COT!$A:$A,YEAR(daily!$A3552),COT!$B:$B,WEEKNUM(daily!$A3552))</f>
        <v>559083</v>
      </c>
      <c r="S3552">
        <f>SUMIFS(COT!J:J,COT!$A:$A,YEAR(daily!$A3552),COT!$B:$B,WEEKNUM(daily!$A3552))</f>
        <v>981623</v>
      </c>
      <c r="T3552">
        <f>SUMIFS(COT!K:K,COT!$A:$A,YEAR(daily!$A3552),COT!$B:$B,WEEKNUM(daily!$A3552))</f>
        <v>99861</v>
      </c>
      <c r="U3552">
        <f>SUMIFS(COT!L:L,COT!$A:$A,YEAR(daily!$A3552),COT!$B:$B,WEEKNUM(daily!$A3552))</f>
        <v>77108</v>
      </c>
      <c r="V3552">
        <f>SUMIFS(COT!M:M,COT!$A:$A,YEAR(daily!$A3552),COT!$B:$B,WEEKNUM(daily!$A3552))</f>
        <v>127</v>
      </c>
      <c r="W3552">
        <f>SUMIFS(COT!N:N,COT!$A:$A,YEAR(daily!$A3552),COT!$B:$B,WEEKNUM(daily!$A3552))</f>
        <v>77</v>
      </c>
      <c r="X3552">
        <f>SUMIFS(COT!O:O,COT!$A:$A,YEAR(daily!$A3552),COT!$B:$B,WEEKNUM(daily!$A3552))</f>
        <v>149</v>
      </c>
      <c r="Y3552">
        <f>SUMIFS(COT!P:P,COT!$A:$A,YEAR(daily!$A3552),COT!$B:$B,WEEKNUM(daily!$A3552))</f>
        <v>87</v>
      </c>
      <c r="Z3552">
        <f>SUMIFS(COT!Q:Q,COT!$A:$A,YEAR(daily!$A3552),COT!$B:$B,WEEKNUM(daily!$A3552))</f>
        <v>101</v>
      </c>
      <c r="AA3552">
        <f>SUMIFS(Saudi!B:B,Saudi!$A:$A,YEAR(daily!$A3552))</f>
        <v>1044.4000000000001</v>
      </c>
      <c r="AB3552">
        <f>SUMIFS(Saudi!C:C,Saudi!$A:$A,YEAR(daily!$A3552))</f>
        <v>1140.539</v>
      </c>
      <c r="AC3552">
        <f>SUMIFS(Saudi!F:F,Saudi!$A:$A,YEAR(daily!$A3552))</f>
        <v>4242520</v>
      </c>
      <c r="AD3552">
        <f>SUMIFS(Saudi!G:G,Saudi!$A:$A,YEAR(daily!$A3552))</f>
        <v>92.996511515118513</v>
      </c>
      <c r="AE3552">
        <f>SUMIFS(Saudi!H:H,Saudi!$A:$A,YEAR(daily!$A3552))</f>
        <v>394539560.03312057</v>
      </c>
      <c r="AF3552" s="5">
        <f t="shared" si="154"/>
        <v>4</v>
      </c>
      <c r="AG3552" s="5">
        <f t="shared" si="155"/>
        <v>2014</v>
      </c>
    </row>
    <row r="3553" spans="1:33">
      <c r="A3553" s="3">
        <v>41740</v>
      </c>
      <c r="B3553" s="1">
        <v>191003</v>
      </c>
      <c r="C3553" s="1">
        <v>156338</v>
      </c>
      <c r="D3553" s="1">
        <v>85151</v>
      </c>
      <c r="E3553" s="1">
        <v>103.74</v>
      </c>
      <c r="F3553" s="1">
        <v>101.56</v>
      </c>
      <c r="G3553" s="1">
        <v>100.51</v>
      </c>
      <c r="H3553" s="2">
        <v>55.1</v>
      </c>
      <c r="I3553" s="2">
        <v>30.7</v>
      </c>
      <c r="J3553" s="2">
        <v>92.2</v>
      </c>
      <c r="K3553" s="2">
        <v>91.88</v>
      </c>
      <c r="L3553">
        <f>SUMIFS(US!B:B,US!$D:$D,YEAR(daily!$A3553),US!$E:$E,MONTH(daily!$A3553))</f>
        <v>13858</v>
      </c>
      <c r="M3553">
        <f>SUMIFS(US!C:C,US!$D:$D,YEAR(daily!$A3553),US!$E:$E,MONTH(daily!$A3553))</f>
        <v>18849</v>
      </c>
      <c r="N3553">
        <f>SUMIFS(COT!E:E,COT!$A:$A,YEAR(daily!$A3553),COT!$B:$B,WEEKNUM(daily!$A3553))</f>
        <v>1655472</v>
      </c>
      <c r="O3553">
        <f>SUMIFS(COT!F:F,COT!$A:$A,YEAR(daily!$A3553),COT!$B:$B,WEEKNUM(daily!$A3553))</f>
        <v>512035</v>
      </c>
      <c r="P3553">
        <f>SUMIFS(COT!G:G,COT!$A:$A,YEAR(daily!$A3553),COT!$B:$B,WEEKNUM(daily!$A3553))</f>
        <v>112248</v>
      </c>
      <c r="Q3553">
        <f>SUMIFS(COT!H:H,COT!$A:$A,YEAR(daily!$A3553),COT!$B:$B,WEEKNUM(daily!$A3553))</f>
        <v>484493</v>
      </c>
      <c r="R3553">
        <f>SUMIFS(COT!I:I,COT!$A:$A,YEAR(daily!$A3553),COT!$B:$B,WEEKNUM(daily!$A3553))</f>
        <v>559083</v>
      </c>
      <c r="S3553">
        <f>SUMIFS(COT!J:J,COT!$A:$A,YEAR(daily!$A3553),COT!$B:$B,WEEKNUM(daily!$A3553))</f>
        <v>981623</v>
      </c>
      <c r="T3553">
        <f>SUMIFS(COT!K:K,COT!$A:$A,YEAR(daily!$A3553),COT!$B:$B,WEEKNUM(daily!$A3553))</f>
        <v>99861</v>
      </c>
      <c r="U3553">
        <f>SUMIFS(COT!L:L,COT!$A:$A,YEAR(daily!$A3553),COT!$B:$B,WEEKNUM(daily!$A3553))</f>
        <v>77108</v>
      </c>
      <c r="V3553">
        <f>SUMIFS(COT!M:M,COT!$A:$A,YEAR(daily!$A3553),COT!$B:$B,WEEKNUM(daily!$A3553))</f>
        <v>127</v>
      </c>
      <c r="W3553">
        <f>SUMIFS(COT!N:N,COT!$A:$A,YEAR(daily!$A3553),COT!$B:$B,WEEKNUM(daily!$A3553))</f>
        <v>77</v>
      </c>
      <c r="X3553">
        <f>SUMIFS(COT!O:O,COT!$A:$A,YEAR(daily!$A3553),COT!$B:$B,WEEKNUM(daily!$A3553))</f>
        <v>149</v>
      </c>
      <c r="Y3553">
        <f>SUMIFS(COT!P:P,COT!$A:$A,YEAR(daily!$A3553),COT!$B:$B,WEEKNUM(daily!$A3553))</f>
        <v>87</v>
      </c>
      <c r="Z3553">
        <f>SUMIFS(COT!Q:Q,COT!$A:$A,YEAR(daily!$A3553),COT!$B:$B,WEEKNUM(daily!$A3553))</f>
        <v>101</v>
      </c>
      <c r="AA3553">
        <f>SUMIFS(Saudi!B:B,Saudi!$A:$A,YEAR(daily!$A3553))</f>
        <v>1044.4000000000001</v>
      </c>
      <c r="AB3553">
        <f>SUMIFS(Saudi!C:C,Saudi!$A:$A,YEAR(daily!$A3553))</f>
        <v>1140.539</v>
      </c>
      <c r="AC3553">
        <f>SUMIFS(Saudi!F:F,Saudi!$A:$A,YEAR(daily!$A3553))</f>
        <v>4242520</v>
      </c>
      <c r="AD3553">
        <f>SUMIFS(Saudi!G:G,Saudi!$A:$A,YEAR(daily!$A3553))</f>
        <v>92.996511515118513</v>
      </c>
      <c r="AE3553">
        <f>SUMIFS(Saudi!H:H,Saudi!$A:$A,YEAR(daily!$A3553))</f>
        <v>394539560.03312057</v>
      </c>
      <c r="AF3553" s="5">
        <f t="shared" si="154"/>
        <v>4</v>
      </c>
      <c r="AG3553" s="5">
        <f t="shared" si="155"/>
        <v>2014</v>
      </c>
    </row>
    <row r="3554" spans="1:33">
      <c r="A3554" s="3">
        <v>41743</v>
      </c>
      <c r="B3554" s="1">
        <v>169165</v>
      </c>
      <c r="C3554" s="1">
        <v>162271</v>
      </c>
      <c r="D3554" s="1">
        <v>85556</v>
      </c>
      <c r="E3554" s="1">
        <v>104.05</v>
      </c>
      <c r="F3554" s="1">
        <v>102.3</v>
      </c>
      <c r="G3554" s="1">
        <v>101.3</v>
      </c>
      <c r="H3554" s="2">
        <v>55.1</v>
      </c>
      <c r="I3554" s="2">
        <v>30.7</v>
      </c>
      <c r="J3554" s="2">
        <v>92.2</v>
      </c>
      <c r="K3554" s="2">
        <v>91.88</v>
      </c>
      <c r="L3554">
        <f>SUMIFS(US!B:B,US!$D:$D,YEAR(daily!$A3554),US!$E:$E,MONTH(daily!$A3554))</f>
        <v>13858</v>
      </c>
      <c r="M3554">
        <f>SUMIFS(US!C:C,US!$D:$D,YEAR(daily!$A3554),US!$E:$E,MONTH(daily!$A3554))</f>
        <v>18849</v>
      </c>
      <c r="N3554">
        <f>SUMIFS(COT!E:E,COT!$A:$A,YEAR(daily!$A3554),COT!$B:$B,WEEKNUM(daily!$A3554))</f>
        <v>1674276</v>
      </c>
      <c r="O3554">
        <f>SUMIFS(COT!F:F,COT!$A:$A,YEAR(daily!$A3554),COT!$B:$B,WEEKNUM(daily!$A3554))</f>
        <v>523490</v>
      </c>
      <c r="P3554">
        <f>SUMIFS(COT!G:G,COT!$A:$A,YEAR(daily!$A3554),COT!$B:$B,WEEKNUM(daily!$A3554))</f>
        <v>113939</v>
      </c>
      <c r="Q3554">
        <f>SUMIFS(COT!H:H,COT!$A:$A,YEAR(daily!$A3554),COT!$B:$B,WEEKNUM(daily!$A3554))</f>
        <v>479877</v>
      </c>
      <c r="R3554">
        <f>SUMIFS(COT!I:I,COT!$A:$A,YEAR(daily!$A3554),COT!$B:$B,WEEKNUM(daily!$A3554))</f>
        <v>569608</v>
      </c>
      <c r="S3554">
        <f>SUMIFS(COT!J:J,COT!$A:$A,YEAR(daily!$A3554),COT!$B:$B,WEEKNUM(daily!$A3554))</f>
        <v>998745</v>
      </c>
      <c r="T3554">
        <f>SUMIFS(COT!K:K,COT!$A:$A,YEAR(daily!$A3554),COT!$B:$B,WEEKNUM(daily!$A3554))</f>
        <v>101301</v>
      </c>
      <c r="U3554">
        <f>SUMIFS(COT!L:L,COT!$A:$A,YEAR(daily!$A3554),COT!$B:$B,WEEKNUM(daily!$A3554))</f>
        <v>81715</v>
      </c>
      <c r="V3554">
        <f>SUMIFS(COT!M:M,COT!$A:$A,YEAR(daily!$A3554),COT!$B:$B,WEEKNUM(daily!$A3554))</f>
        <v>124</v>
      </c>
      <c r="W3554">
        <f>SUMIFS(COT!N:N,COT!$A:$A,YEAR(daily!$A3554),COT!$B:$B,WEEKNUM(daily!$A3554))</f>
        <v>80</v>
      </c>
      <c r="X3554">
        <f>SUMIFS(COT!O:O,COT!$A:$A,YEAR(daily!$A3554),COT!$B:$B,WEEKNUM(daily!$A3554))</f>
        <v>145</v>
      </c>
      <c r="Y3554">
        <f>SUMIFS(COT!P:P,COT!$A:$A,YEAR(daily!$A3554),COT!$B:$B,WEEKNUM(daily!$A3554))</f>
        <v>90</v>
      </c>
      <c r="Z3554">
        <f>SUMIFS(COT!Q:Q,COT!$A:$A,YEAR(daily!$A3554),COT!$B:$B,WEEKNUM(daily!$A3554))</f>
        <v>103</v>
      </c>
      <c r="AA3554">
        <f>SUMIFS(Saudi!B:B,Saudi!$A:$A,YEAR(daily!$A3554))</f>
        <v>1044.4000000000001</v>
      </c>
      <c r="AB3554">
        <f>SUMIFS(Saudi!C:C,Saudi!$A:$A,YEAR(daily!$A3554))</f>
        <v>1140.539</v>
      </c>
      <c r="AC3554">
        <f>SUMIFS(Saudi!F:F,Saudi!$A:$A,YEAR(daily!$A3554))</f>
        <v>4242520</v>
      </c>
      <c r="AD3554">
        <f>SUMIFS(Saudi!G:G,Saudi!$A:$A,YEAR(daily!$A3554))</f>
        <v>92.996511515118513</v>
      </c>
      <c r="AE3554">
        <f>SUMIFS(Saudi!H:H,Saudi!$A:$A,YEAR(daily!$A3554))</f>
        <v>394539560.03312057</v>
      </c>
      <c r="AF3554" s="5">
        <f t="shared" si="154"/>
        <v>4</v>
      </c>
      <c r="AG3554" s="5">
        <f t="shared" si="155"/>
        <v>2014</v>
      </c>
    </row>
    <row r="3555" spans="1:33">
      <c r="A3555" s="3">
        <v>41744</v>
      </c>
      <c r="B3555" s="1">
        <v>141104</v>
      </c>
      <c r="C3555" s="1">
        <v>167044</v>
      </c>
      <c r="D3555" s="1">
        <v>86203</v>
      </c>
      <c r="E3555" s="1">
        <v>103.75</v>
      </c>
      <c r="F3555" s="1">
        <v>102.11</v>
      </c>
      <c r="G3555" s="1">
        <v>101.12</v>
      </c>
      <c r="H3555" s="2">
        <v>55.1</v>
      </c>
      <c r="I3555" s="2">
        <v>30.7</v>
      </c>
      <c r="J3555" s="2">
        <v>92.2</v>
      </c>
      <c r="K3555" s="2">
        <v>91.88</v>
      </c>
      <c r="L3555">
        <f>SUMIFS(US!B:B,US!$D:$D,YEAR(daily!$A3555),US!$E:$E,MONTH(daily!$A3555))</f>
        <v>13858</v>
      </c>
      <c r="M3555">
        <f>SUMIFS(US!C:C,US!$D:$D,YEAR(daily!$A3555),US!$E:$E,MONTH(daily!$A3555))</f>
        <v>18849</v>
      </c>
      <c r="N3555">
        <f>SUMIFS(COT!E:E,COT!$A:$A,YEAR(daily!$A3555),COT!$B:$B,WEEKNUM(daily!$A3555))</f>
        <v>1674276</v>
      </c>
      <c r="O3555">
        <f>SUMIFS(COT!F:F,COT!$A:$A,YEAR(daily!$A3555),COT!$B:$B,WEEKNUM(daily!$A3555))</f>
        <v>523490</v>
      </c>
      <c r="P3555">
        <f>SUMIFS(COT!G:G,COT!$A:$A,YEAR(daily!$A3555),COT!$B:$B,WEEKNUM(daily!$A3555))</f>
        <v>113939</v>
      </c>
      <c r="Q3555">
        <f>SUMIFS(COT!H:H,COT!$A:$A,YEAR(daily!$A3555),COT!$B:$B,WEEKNUM(daily!$A3555))</f>
        <v>479877</v>
      </c>
      <c r="R3555">
        <f>SUMIFS(COT!I:I,COT!$A:$A,YEAR(daily!$A3555),COT!$B:$B,WEEKNUM(daily!$A3555))</f>
        <v>569608</v>
      </c>
      <c r="S3555">
        <f>SUMIFS(COT!J:J,COT!$A:$A,YEAR(daily!$A3555),COT!$B:$B,WEEKNUM(daily!$A3555))</f>
        <v>998745</v>
      </c>
      <c r="T3555">
        <f>SUMIFS(COT!K:K,COT!$A:$A,YEAR(daily!$A3555),COT!$B:$B,WEEKNUM(daily!$A3555))</f>
        <v>101301</v>
      </c>
      <c r="U3555">
        <f>SUMIFS(COT!L:L,COT!$A:$A,YEAR(daily!$A3555),COT!$B:$B,WEEKNUM(daily!$A3555))</f>
        <v>81715</v>
      </c>
      <c r="V3555">
        <f>SUMIFS(COT!M:M,COT!$A:$A,YEAR(daily!$A3555),COT!$B:$B,WEEKNUM(daily!$A3555))</f>
        <v>124</v>
      </c>
      <c r="W3555">
        <f>SUMIFS(COT!N:N,COT!$A:$A,YEAR(daily!$A3555),COT!$B:$B,WEEKNUM(daily!$A3555))</f>
        <v>80</v>
      </c>
      <c r="X3555">
        <f>SUMIFS(COT!O:O,COT!$A:$A,YEAR(daily!$A3555),COT!$B:$B,WEEKNUM(daily!$A3555))</f>
        <v>145</v>
      </c>
      <c r="Y3555">
        <f>SUMIFS(COT!P:P,COT!$A:$A,YEAR(daily!$A3555),COT!$B:$B,WEEKNUM(daily!$A3555))</f>
        <v>90</v>
      </c>
      <c r="Z3555">
        <f>SUMIFS(COT!Q:Q,COT!$A:$A,YEAR(daily!$A3555),COT!$B:$B,WEEKNUM(daily!$A3555))</f>
        <v>103</v>
      </c>
      <c r="AA3555">
        <f>SUMIFS(Saudi!B:B,Saudi!$A:$A,YEAR(daily!$A3555))</f>
        <v>1044.4000000000001</v>
      </c>
      <c r="AB3555">
        <f>SUMIFS(Saudi!C:C,Saudi!$A:$A,YEAR(daily!$A3555))</f>
        <v>1140.539</v>
      </c>
      <c r="AC3555">
        <f>SUMIFS(Saudi!F:F,Saudi!$A:$A,YEAR(daily!$A3555))</f>
        <v>4242520</v>
      </c>
      <c r="AD3555">
        <f>SUMIFS(Saudi!G:G,Saudi!$A:$A,YEAR(daily!$A3555))</f>
        <v>92.996511515118513</v>
      </c>
      <c r="AE3555">
        <f>SUMIFS(Saudi!H:H,Saudi!$A:$A,YEAR(daily!$A3555))</f>
        <v>394539560.03312057</v>
      </c>
      <c r="AF3555" s="5">
        <f t="shared" si="154"/>
        <v>4</v>
      </c>
      <c r="AG3555" s="5">
        <f t="shared" si="155"/>
        <v>2014</v>
      </c>
    </row>
    <row r="3556" spans="1:33">
      <c r="A3556" s="3">
        <v>41745</v>
      </c>
      <c r="B3556" s="1">
        <v>100875</v>
      </c>
      <c r="C3556" s="1">
        <v>168402</v>
      </c>
      <c r="D3556" s="1">
        <v>89575</v>
      </c>
      <c r="E3556" s="1">
        <v>103.76</v>
      </c>
      <c r="F3556" s="1">
        <v>102.2</v>
      </c>
      <c r="G3556" s="1">
        <v>101.25</v>
      </c>
      <c r="H3556" s="2">
        <v>55.1</v>
      </c>
      <c r="I3556" s="2">
        <v>30.7</v>
      </c>
      <c r="J3556" s="2">
        <v>92.2</v>
      </c>
      <c r="K3556" s="2">
        <v>91.88</v>
      </c>
      <c r="L3556">
        <f>SUMIFS(US!B:B,US!$D:$D,YEAR(daily!$A3556),US!$E:$E,MONTH(daily!$A3556))</f>
        <v>13858</v>
      </c>
      <c r="M3556">
        <f>SUMIFS(US!C:C,US!$D:$D,YEAR(daily!$A3556),US!$E:$E,MONTH(daily!$A3556))</f>
        <v>18849</v>
      </c>
      <c r="N3556">
        <f>SUMIFS(COT!E:E,COT!$A:$A,YEAR(daily!$A3556),COT!$B:$B,WEEKNUM(daily!$A3556))</f>
        <v>1674276</v>
      </c>
      <c r="O3556">
        <f>SUMIFS(COT!F:F,COT!$A:$A,YEAR(daily!$A3556),COT!$B:$B,WEEKNUM(daily!$A3556))</f>
        <v>523490</v>
      </c>
      <c r="P3556">
        <f>SUMIFS(COT!G:G,COT!$A:$A,YEAR(daily!$A3556),COT!$B:$B,WEEKNUM(daily!$A3556))</f>
        <v>113939</v>
      </c>
      <c r="Q3556">
        <f>SUMIFS(COT!H:H,COT!$A:$A,YEAR(daily!$A3556),COT!$B:$B,WEEKNUM(daily!$A3556))</f>
        <v>479877</v>
      </c>
      <c r="R3556">
        <f>SUMIFS(COT!I:I,COT!$A:$A,YEAR(daily!$A3556),COT!$B:$B,WEEKNUM(daily!$A3556))</f>
        <v>569608</v>
      </c>
      <c r="S3556">
        <f>SUMIFS(COT!J:J,COT!$A:$A,YEAR(daily!$A3556),COT!$B:$B,WEEKNUM(daily!$A3556))</f>
        <v>998745</v>
      </c>
      <c r="T3556">
        <f>SUMIFS(COT!K:K,COT!$A:$A,YEAR(daily!$A3556),COT!$B:$B,WEEKNUM(daily!$A3556))</f>
        <v>101301</v>
      </c>
      <c r="U3556">
        <f>SUMIFS(COT!L:L,COT!$A:$A,YEAR(daily!$A3556),COT!$B:$B,WEEKNUM(daily!$A3556))</f>
        <v>81715</v>
      </c>
      <c r="V3556">
        <f>SUMIFS(COT!M:M,COT!$A:$A,YEAR(daily!$A3556),COT!$B:$B,WEEKNUM(daily!$A3556))</f>
        <v>124</v>
      </c>
      <c r="W3556">
        <f>SUMIFS(COT!N:N,COT!$A:$A,YEAR(daily!$A3556),COT!$B:$B,WEEKNUM(daily!$A3556))</f>
        <v>80</v>
      </c>
      <c r="X3556">
        <f>SUMIFS(COT!O:O,COT!$A:$A,YEAR(daily!$A3556),COT!$B:$B,WEEKNUM(daily!$A3556))</f>
        <v>145</v>
      </c>
      <c r="Y3556">
        <f>SUMIFS(COT!P:P,COT!$A:$A,YEAR(daily!$A3556),COT!$B:$B,WEEKNUM(daily!$A3556))</f>
        <v>90</v>
      </c>
      <c r="Z3556">
        <f>SUMIFS(COT!Q:Q,COT!$A:$A,YEAR(daily!$A3556),COT!$B:$B,WEEKNUM(daily!$A3556))</f>
        <v>103</v>
      </c>
      <c r="AA3556">
        <f>SUMIFS(Saudi!B:B,Saudi!$A:$A,YEAR(daily!$A3556))</f>
        <v>1044.4000000000001</v>
      </c>
      <c r="AB3556">
        <f>SUMIFS(Saudi!C:C,Saudi!$A:$A,YEAR(daily!$A3556))</f>
        <v>1140.539</v>
      </c>
      <c r="AC3556">
        <f>SUMIFS(Saudi!F:F,Saudi!$A:$A,YEAR(daily!$A3556))</f>
        <v>4242520</v>
      </c>
      <c r="AD3556">
        <f>SUMIFS(Saudi!G:G,Saudi!$A:$A,YEAR(daily!$A3556))</f>
        <v>92.996511515118513</v>
      </c>
      <c r="AE3556">
        <f>SUMIFS(Saudi!H:H,Saudi!$A:$A,YEAR(daily!$A3556))</f>
        <v>394539560.03312057</v>
      </c>
      <c r="AF3556" s="5">
        <f t="shared" si="154"/>
        <v>4</v>
      </c>
      <c r="AG3556" s="5">
        <f t="shared" si="155"/>
        <v>2014</v>
      </c>
    </row>
    <row r="3557" spans="1:33">
      <c r="A3557" s="3">
        <v>41746</v>
      </c>
      <c r="B3557" s="1">
        <v>74966</v>
      </c>
      <c r="C3557" s="1">
        <v>176708</v>
      </c>
      <c r="D3557" s="1">
        <v>91056</v>
      </c>
      <c r="E3557" s="1">
        <v>104.3</v>
      </c>
      <c r="F3557" s="1">
        <v>102.4</v>
      </c>
      <c r="G3557" s="1">
        <v>101.38</v>
      </c>
      <c r="H3557" s="2">
        <v>55.1</v>
      </c>
      <c r="I3557" s="2">
        <v>30.7</v>
      </c>
      <c r="J3557" s="2">
        <v>92.2</v>
      </c>
      <c r="K3557" s="2">
        <v>91.88</v>
      </c>
      <c r="L3557">
        <f>SUMIFS(US!B:B,US!$D:$D,YEAR(daily!$A3557),US!$E:$E,MONTH(daily!$A3557))</f>
        <v>13858</v>
      </c>
      <c r="M3557">
        <f>SUMIFS(US!C:C,US!$D:$D,YEAR(daily!$A3557),US!$E:$E,MONTH(daily!$A3557))</f>
        <v>18849</v>
      </c>
      <c r="N3557">
        <f>SUMIFS(COT!E:E,COT!$A:$A,YEAR(daily!$A3557),COT!$B:$B,WEEKNUM(daily!$A3557))</f>
        <v>1674276</v>
      </c>
      <c r="O3557">
        <f>SUMIFS(COT!F:F,COT!$A:$A,YEAR(daily!$A3557),COT!$B:$B,WEEKNUM(daily!$A3557))</f>
        <v>523490</v>
      </c>
      <c r="P3557">
        <f>SUMIFS(COT!G:G,COT!$A:$A,YEAR(daily!$A3557),COT!$B:$B,WEEKNUM(daily!$A3557))</f>
        <v>113939</v>
      </c>
      <c r="Q3557">
        <f>SUMIFS(COT!H:H,COT!$A:$A,YEAR(daily!$A3557),COT!$B:$B,WEEKNUM(daily!$A3557))</f>
        <v>479877</v>
      </c>
      <c r="R3557">
        <f>SUMIFS(COT!I:I,COT!$A:$A,YEAR(daily!$A3557),COT!$B:$B,WEEKNUM(daily!$A3557))</f>
        <v>569608</v>
      </c>
      <c r="S3557">
        <f>SUMIFS(COT!J:J,COT!$A:$A,YEAR(daily!$A3557),COT!$B:$B,WEEKNUM(daily!$A3557))</f>
        <v>998745</v>
      </c>
      <c r="T3557">
        <f>SUMIFS(COT!K:K,COT!$A:$A,YEAR(daily!$A3557),COT!$B:$B,WEEKNUM(daily!$A3557))</f>
        <v>101301</v>
      </c>
      <c r="U3557">
        <f>SUMIFS(COT!L:L,COT!$A:$A,YEAR(daily!$A3557),COT!$B:$B,WEEKNUM(daily!$A3557))</f>
        <v>81715</v>
      </c>
      <c r="V3557">
        <f>SUMIFS(COT!M:M,COT!$A:$A,YEAR(daily!$A3557),COT!$B:$B,WEEKNUM(daily!$A3557))</f>
        <v>124</v>
      </c>
      <c r="W3557">
        <f>SUMIFS(COT!N:N,COT!$A:$A,YEAR(daily!$A3557),COT!$B:$B,WEEKNUM(daily!$A3557))</f>
        <v>80</v>
      </c>
      <c r="X3557">
        <f>SUMIFS(COT!O:O,COT!$A:$A,YEAR(daily!$A3557),COT!$B:$B,WEEKNUM(daily!$A3557))</f>
        <v>145</v>
      </c>
      <c r="Y3557">
        <f>SUMIFS(COT!P:P,COT!$A:$A,YEAR(daily!$A3557),COT!$B:$B,WEEKNUM(daily!$A3557))</f>
        <v>90</v>
      </c>
      <c r="Z3557">
        <f>SUMIFS(COT!Q:Q,COT!$A:$A,YEAR(daily!$A3557),COT!$B:$B,WEEKNUM(daily!$A3557))</f>
        <v>103</v>
      </c>
      <c r="AA3557">
        <f>SUMIFS(Saudi!B:B,Saudi!$A:$A,YEAR(daily!$A3557))</f>
        <v>1044.4000000000001</v>
      </c>
      <c r="AB3557">
        <f>SUMIFS(Saudi!C:C,Saudi!$A:$A,YEAR(daily!$A3557))</f>
        <v>1140.539</v>
      </c>
      <c r="AC3557">
        <f>SUMIFS(Saudi!F:F,Saudi!$A:$A,YEAR(daily!$A3557))</f>
        <v>4242520</v>
      </c>
      <c r="AD3557">
        <f>SUMIFS(Saudi!G:G,Saudi!$A:$A,YEAR(daily!$A3557))</f>
        <v>92.996511515118513</v>
      </c>
      <c r="AE3557">
        <f>SUMIFS(Saudi!H:H,Saudi!$A:$A,YEAR(daily!$A3557))</f>
        <v>394539560.03312057</v>
      </c>
      <c r="AF3557" s="5">
        <f t="shared" si="154"/>
        <v>4</v>
      </c>
      <c r="AG3557" s="5">
        <f t="shared" si="155"/>
        <v>2014</v>
      </c>
    </row>
    <row r="3558" spans="1:33">
      <c r="A3558" s="3">
        <v>41750</v>
      </c>
      <c r="B3558" s="1">
        <v>33838</v>
      </c>
      <c r="C3558" s="1">
        <v>177709</v>
      </c>
      <c r="D3558" s="1">
        <v>90355</v>
      </c>
      <c r="E3558" s="1">
        <v>104.37</v>
      </c>
      <c r="F3558" s="1">
        <v>102.74</v>
      </c>
      <c r="G3558" s="1">
        <v>101.75</v>
      </c>
      <c r="H3558" s="2">
        <v>55.1</v>
      </c>
      <c r="I3558" s="2">
        <v>30.7</v>
      </c>
      <c r="J3558" s="2">
        <v>92.2</v>
      </c>
      <c r="K3558" s="2">
        <v>91.88</v>
      </c>
      <c r="L3558">
        <f>SUMIFS(US!B:B,US!$D:$D,YEAR(daily!$A3558),US!$E:$E,MONTH(daily!$A3558))</f>
        <v>13858</v>
      </c>
      <c r="M3558">
        <f>SUMIFS(US!C:C,US!$D:$D,YEAR(daily!$A3558),US!$E:$E,MONTH(daily!$A3558))</f>
        <v>18849</v>
      </c>
      <c r="N3558">
        <f>SUMIFS(COT!E:E,COT!$A:$A,YEAR(daily!$A3558),COT!$B:$B,WEEKNUM(daily!$A3558))</f>
        <v>1619737</v>
      </c>
      <c r="O3558">
        <f>SUMIFS(COT!F:F,COT!$A:$A,YEAR(daily!$A3558),COT!$B:$B,WEEKNUM(daily!$A3558))</f>
        <v>517023</v>
      </c>
      <c r="P3558">
        <f>SUMIFS(COT!G:G,COT!$A:$A,YEAR(daily!$A3558),COT!$B:$B,WEEKNUM(daily!$A3558))</f>
        <v>106898</v>
      </c>
      <c r="Q3558">
        <f>SUMIFS(COT!H:H,COT!$A:$A,YEAR(daily!$A3558),COT!$B:$B,WEEKNUM(daily!$A3558))</f>
        <v>468224</v>
      </c>
      <c r="R3558">
        <f>SUMIFS(COT!I:I,COT!$A:$A,YEAR(daily!$A3558),COT!$B:$B,WEEKNUM(daily!$A3558))</f>
        <v>536742</v>
      </c>
      <c r="S3558">
        <f>SUMIFS(COT!J:J,COT!$A:$A,YEAR(daily!$A3558),COT!$B:$B,WEEKNUM(daily!$A3558))</f>
        <v>968841</v>
      </c>
      <c r="T3558">
        <f>SUMIFS(COT!K:K,COT!$A:$A,YEAR(daily!$A3558),COT!$B:$B,WEEKNUM(daily!$A3558))</f>
        <v>97748</v>
      </c>
      <c r="U3558">
        <f>SUMIFS(COT!L:L,COT!$A:$A,YEAR(daily!$A3558),COT!$B:$B,WEEKNUM(daily!$A3558))</f>
        <v>75774</v>
      </c>
      <c r="V3558">
        <f>SUMIFS(COT!M:M,COT!$A:$A,YEAR(daily!$A3558),COT!$B:$B,WEEKNUM(daily!$A3558))</f>
        <v>120</v>
      </c>
      <c r="W3558">
        <f>SUMIFS(COT!N:N,COT!$A:$A,YEAR(daily!$A3558),COT!$B:$B,WEEKNUM(daily!$A3558))</f>
        <v>82</v>
      </c>
      <c r="X3558">
        <f>SUMIFS(COT!O:O,COT!$A:$A,YEAR(daily!$A3558),COT!$B:$B,WEEKNUM(daily!$A3558))</f>
        <v>138</v>
      </c>
      <c r="Y3558">
        <f>SUMIFS(COT!P:P,COT!$A:$A,YEAR(daily!$A3558),COT!$B:$B,WEEKNUM(daily!$A3558))</f>
        <v>84</v>
      </c>
      <c r="Z3558">
        <f>SUMIFS(COT!Q:Q,COT!$A:$A,YEAR(daily!$A3558),COT!$B:$B,WEEKNUM(daily!$A3558))</f>
        <v>103</v>
      </c>
      <c r="AA3558">
        <f>SUMIFS(Saudi!B:B,Saudi!$A:$A,YEAR(daily!$A3558))</f>
        <v>1044.4000000000001</v>
      </c>
      <c r="AB3558">
        <f>SUMIFS(Saudi!C:C,Saudi!$A:$A,YEAR(daily!$A3558))</f>
        <v>1140.539</v>
      </c>
      <c r="AC3558">
        <f>SUMIFS(Saudi!F:F,Saudi!$A:$A,YEAR(daily!$A3558))</f>
        <v>4242520</v>
      </c>
      <c r="AD3558">
        <f>SUMIFS(Saudi!G:G,Saudi!$A:$A,YEAR(daily!$A3558))</f>
        <v>92.996511515118513</v>
      </c>
      <c r="AE3558">
        <f>SUMIFS(Saudi!H:H,Saudi!$A:$A,YEAR(daily!$A3558))</f>
        <v>394539560.03312057</v>
      </c>
      <c r="AF3558" s="5">
        <f t="shared" si="154"/>
        <v>4</v>
      </c>
      <c r="AG3558" s="5">
        <f t="shared" si="155"/>
        <v>2014</v>
      </c>
    </row>
    <row r="3559" spans="1:33">
      <c r="A3559" s="3">
        <v>41751</v>
      </c>
      <c r="B3559" s="1">
        <v>115</v>
      </c>
      <c r="C3559" s="1">
        <v>177580</v>
      </c>
      <c r="D3559" s="1">
        <v>89756</v>
      </c>
      <c r="E3559" s="1">
        <v>102.13</v>
      </c>
      <c r="F3559" s="1">
        <v>101.12</v>
      </c>
      <c r="G3559" s="1">
        <v>100.32</v>
      </c>
      <c r="H3559" s="2">
        <v>55.1</v>
      </c>
      <c r="I3559" s="2">
        <v>30.7</v>
      </c>
      <c r="J3559" s="2">
        <v>92.2</v>
      </c>
      <c r="K3559" s="2">
        <v>91.88</v>
      </c>
      <c r="L3559">
        <f>SUMIFS(US!B:B,US!$D:$D,YEAR(daily!$A3559),US!$E:$E,MONTH(daily!$A3559))</f>
        <v>13858</v>
      </c>
      <c r="M3559">
        <f>SUMIFS(US!C:C,US!$D:$D,YEAR(daily!$A3559),US!$E:$E,MONTH(daily!$A3559))</f>
        <v>18849</v>
      </c>
      <c r="N3559">
        <f>SUMIFS(COT!E:E,COT!$A:$A,YEAR(daily!$A3559),COT!$B:$B,WEEKNUM(daily!$A3559))</f>
        <v>1619737</v>
      </c>
      <c r="O3559">
        <f>SUMIFS(COT!F:F,COT!$A:$A,YEAR(daily!$A3559),COT!$B:$B,WEEKNUM(daily!$A3559))</f>
        <v>517023</v>
      </c>
      <c r="P3559">
        <f>SUMIFS(COT!G:G,COT!$A:$A,YEAR(daily!$A3559),COT!$B:$B,WEEKNUM(daily!$A3559))</f>
        <v>106898</v>
      </c>
      <c r="Q3559">
        <f>SUMIFS(COT!H:H,COT!$A:$A,YEAR(daily!$A3559),COT!$B:$B,WEEKNUM(daily!$A3559))</f>
        <v>468224</v>
      </c>
      <c r="R3559">
        <f>SUMIFS(COT!I:I,COT!$A:$A,YEAR(daily!$A3559),COT!$B:$B,WEEKNUM(daily!$A3559))</f>
        <v>536742</v>
      </c>
      <c r="S3559">
        <f>SUMIFS(COT!J:J,COT!$A:$A,YEAR(daily!$A3559),COT!$B:$B,WEEKNUM(daily!$A3559))</f>
        <v>968841</v>
      </c>
      <c r="T3559">
        <f>SUMIFS(COT!K:K,COT!$A:$A,YEAR(daily!$A3559),COT!$B:$B,WEEKNUM(daily!$A3559))</f>
        <v>97748</v>
      </c>
      <c r="U3559">
        <f>SUMIFS(COT!L:L,COT!$A:$A,YEAR(daily!$A3559),COT!$B:$B,WEEKNUM(daily!$A3559))</f>
        <v>75774</v>
      </c>
      <c r="V3559">
        <f>SUMIFS(COT!M:M,COT!$A:$A,YEAR(daily!$A3559),COT!$B:$B,WEEKNUM(daily!$A3559))</f>
        <v>120</v>
      </c>
      <c r="W3559">
        <f>SUMIFS(COT!N:N,COT!$A:$A,YEAR(daily!$A3559),COT!$B:$B,WEEKNUM(daily!$A3559))</f>
        <v>82</v>
      </c>
      <c r="X3559">
        <f>SUMIFS(COT!O:O,COT!$A:$A,YEAR(daily!$A3559),COT!$B:$B,WEEKNUM(daily!$A3559))</f>
        <v>138</v>
      </c>
      <c r="Y3559">
        <f>SUMIFS(COT!P:P,COT!$A:$A,YEAR(daily!$A3559),COT!$B:$B,WEEKNUM(daily!$A3559))</f>
        <v>84</v>
      </c>
      <c r="Z3559">
        <f>SUMIFS(COT!Q:Q,COT!$A:$A,YEAR(daily!$A3559),COT!$B:$B,WEEKNUM(daily!$A3559))</f>
        <v>103</v>
      </c>
      <c r="AA3559">
        <f>SUMIFS(Saudi!B:B,Saudi!$A:$A,YEAR(daily!$A3559))</f>
        <v>1044.4000000000001</v>
      </c>
      <c r="AB3559">
        <f>SUMIFS(Saudi!C:C,Saudi!$A:$A,YEAR(daily!$A3559))</f>
        <v>1140.539</v>
      </c>
      <c r="AC3559">
        <f>SUMIFS(Saudi!F:F,Saudi!$A:$A,YEAR(daily!$A3559))</f>
        <v>4242520</v>
      </c>
      <c r="AD3559">
        <f>SUMIFS(Saudi!G:G,Saudi!$A:$A,YEAR(daily!$A3559))</f>
        <v>92.996511515118513</v>
      </c>
      <c r="AE3559">
        <f>SUMIFS(Saudi!H:H,Saudi!$A:$A,YEAR(daily!$A3559))</f>
        <v>394539560.03312057</v>
      </c>
      <c r="AF3559" s="5">
        <f t="shared" si="154"/>
        <v>4</v>
      </c>
      <c r="AG3559" s="5">
        <f t="shared" si="155"/>
        <v>2014</v>
      </c>
    </row>
    <row r="3560" spans="1:33">
      <c r="A3560" s="3">
        <v>41752</v>
      </c>
      <c r="B3560" s="1">
        <v>366950</v>
      </c>
      <c r="C3560" s="1">
        <v>91880</v>
      </c>
      <c r="D3560" s="1">
        <v>99298</v>
      </c>
      <c r="E3560" s="1">
        <v>101.44</v>
      </c>
      <c r="F3560" s="1">
        <v>100.09</v>
      </c>
      <c r="G3560" s="1">
        <v>99.26</v>
      </c>
      <c r="H3560" s="2">
        <v>55.1</v>
      </c>
      <c r="I3560" s="2">
        <v>30.7</v>
      </c>
      <c r="J3560" s="2">
        <v>92.2</v>
      </c>
      <c r="K3560" s="2">
        <v>91.88</v>
      </c>
      <c r="L3560">
        <f>SUMIFS(US!B:B,US!$D:$D,YEAR(daily!$A3560),US!$E:$E,MONTH(daily!$A3560))</f>
        <v>13858</v>
      </c>
      <c r="M3560">
        <f>SUMIFS(US!C:C,US!$D:$D,YEAR(daily!$A3560),US!$E:$E,MONTH(daily!$A3560))</f>
        <v>18849</v>
      </c>
      <c r="N3560">
        <f>SUMIFS(COT!E:E,COT!$A:$A,YEAR(daily!$A3560),COT!$B:$B,WEEKNUM(daily!$A3560))</f>
        <v>1619737</v>
      </c>
      <c r="O3560">
        <f>SUMIFS(COT!F:F,COT!$A:$A,YEAR(daily!$A3560),COT!$B:$B,WEEKNUM(daily!$A3560))</f>
        <v>517023</v>
      </c>
      <c r="P3560">
        <f>SUMIFS(COT!G:G,COT!$A:$A,YEAR(daily!$A3560),COT!$B:$B,WEEKNUM(daily!$A3560))</f>
        <v>106898</v>
      </c>
      <c r="Q3560">
        <f>SUMIFS(COT!H:H,COT!$A:$A,YEAR(daily!$A3560),COT!$B:$B,WEEKNUM(daily!$A3560))</f>
        <v>468224</v>
      </c>
      <c r="R3560">
        <f>SUMIFS(COT!I:I,COT!$A:$A,YEAR(daily!$A3560),COT!$B:$B,WEEKNUM(daily!$A3560))</f>
        <v>536742</v>
      </c>
      <c r="S3560">
        <f>SUMIFS(COT!J:J,COT!$A:$A,YEAR(daily!$A3560),COT!$B:$B,WEEKNUM(daily!$A3560))</f>
        <v>968841</v>
      </c>
      <c r="T3560">
        <f>SUMIFS(COT!K:K,COT!$A:$A,YEAR(daily!$A3560),COT!$B:$B,WEEKNUM(daily!$A3560))</f>
        <v>97748</v>
      </c>
      <c r="U3560">
        <f>SUMIFS(COT!L:L,COT!$A:$A,YEAR(daily!$A3560),COT!$B:$B,WEEKNUM(daily!$A3560))</f>
        <v>75774</v>
      </c>
      <c r="V3560">
        <f>SUMIFS(COT!M:M,COT!$A:$A,YEAR(daily!$A3560),COT!$B:$B,WEEKNUM(daily!$A3560))</f>
        <v>120</v>
      </c>
      <c r="W3560">
        <f>SUMIFS(COT!N:N,COT!$A:$A,YEAR(daily!$A3560),COT!$B:$B,WEEKNUM(daily!$A3560))</f>
        <v>82</v>
      </c>
      <c r="X3560">
        <f>SUMIFS(COT!O:O,COT!$A:$A,YEAR(daily!$A3560),COT!$B:$B,WEEKNUM(daily!$A3560))</f>
        <v>138</v>
      </c>
      <c r="Y3560">
        <f>SUMIFS(COT!P:P,COT!$A:$A,YEAR(daily!$A3560),COT!$B:$B,WEEKNUM(daily!$A3560))</f>
        <v>84</v>
      </c>
      <c r="Z3560">
        <f>SUMIFS(COT!Q:Q,COT!$A:$A,YEAR(daily!$A3560),COT!$B:$B,WEEKNUM(daily!$A3560))</f>
        <v>103</v>
      </c>
      <c r="AA3560">
        <f>SUMIFS(Saudi!B:B,Saudi!$A:$A,YEAR(daily!$A3560))</f>
        <v>1044.4000000000001</v>
      </c>
      <c r="AB3560">
        <f>SUMIFS(Saudi!C:C,Saudi!$A:$A,YEAR(daily!$A3560))</f>
        <v>1140.539</v>
      </c>
      <c r="AC3560">
        <f>SUMIFS(Saudi!F:F,Saudi!$A:$A,YEAR(daily!$A3560))</f>
        <v>4242520</v>
      </c>
      <c r="AD3560">
        <f>SUMIFS(Saudi!G:G,Saudi!$A:$A,YEAR(daily!$A3560))</f>
        <v>92.996511515118513</v>
      </c>
      <c r="AE3560">
        <f>SUMIFS(Saudi!H:H,Saudi!$A:$A,YEAR(daily!$A3560))</f>
        <v>394539560.03312057</v>
      </c>
      <c r="AF3560" s="5">
        <f t="shared" si="154"/>
        <v>4</v>
      </c>
      <c r="AG3560" s="5">
        <f t="shared" si="155"/>
        <v>2014</v>
      </c>
    </row>
    <row r="3561" spans="1:33">
      <c r="A3561" s="3">
        <v>41753</v>
      </c>
      <c r="B3561" s="1">
        <v>364576</v>
      </c>
      <c r="C3561" s="1">
        <v>94897</v>
      </c>
      <c r="D3561" s="1">
        <v>102357</v>
      </c>
      <c r="E3561" s="1">
        <v>101.94</v>
      </c>
      <c r="F3561" s="1">
        <v>100.58</v>
      </c>
      <c r="G3561" s="1">
        <v>99.73</v>
      </c>
      <c r="H3561" s="2">
        <v>55.1</v>
      </c>
      <c r="I3561" s="2">
        <v>30.7</v>
      </c>
      <c r="J3561" s="2">
        <v>92.2</v>
      </c>
      <c r="K3561" s="2">
        <v>91.88</v>
      </c>
      <c r="L3561">
        <f>SUMIFS(US!B:B,US!$D:$D,YEAR(daily!$A3561),US!$E:$E,MONTH(daily!$A3561))</f>
        <v>13858</v>
      </c>
      <c r="M3561">
        <f>SUMIFS(US!C:C,US!$D:$D,YEAR(daily!$A3561),US!$E:$E,MONTH(daily!$A3561))</f>
        <v>18849</v>
      </c>
      <c r="N3561">
        <f>SUMIFS(COT!E:E,COT!$A:$A,YEAR(daily!$A3561),COT!$B:$B,WEEKNUM(daily!$A3561))</f>
        <v>1619737</v>
      </c>
      <c r="O3561">
        <f>SUMIFS(COT!F:F,COT!$A:$A,YEAR(daily!$A3561),COT!$B:$B,WEEKNUM(daily!$A3561))</f>
        <v>517023</v>
      </c>
      <c r="P3561">
        <f>SUMIFS(COT!G:G,COT!$A:$A,YEAR(daily!$A3561),COT!$B:$B,WEEKNUM(daily!$A3561))</f>
        <v>106898</v>
      </c>
      <c r="Q3561">
        <f>SUMIFS(COT!H:H,COT!$A:$A,YEAR(daily!$A3561),COT!$B:$B,WEEKNUM(daily!$A3561))</f>
        <v>468224</v>
      </c>
      <c r="R3561">
        <f>SUMIFS(COT!I:I,COT!$A:$A,YEAR(daily!$A3561),COT!$B:$B,WEEKNUM(daily!$A3561))</f>
        <v>536742</v>
      </c>
      <c r="S3561">
        <f>SUMIFS(COT!J:J,COT!$A:$A,YEAR(daily!$A3561),COT!$B:$B,WEEKNUM(daily!$A3561))</f>
        <v>968841</v>
      </c>
      <c r="T3561">
        <f>SUMIFS(COT!K:K,COT!$A:$A,YEAR(daily!$A3561),COT!$B:$B,WEEKNUM(daily!$A3561))</f>
        <v>97748</v>
      </c>
      <c r="U3561">
        <f>SUMIFS(COT!L:L,COT!$A:$A,YEAR(daily!$A3561),COT!$B:$B,WEEKNUM(daily!$A3561))</f>
        <v>75774</v>
      </c>
      <c r="V3561">
        <f>SUMIFS(COT!M:M,COT!$A:$A,YEAR(daily!$A3561),COT!$B:$B,WEEKNUM(daily!$A3561))</f>
        <v>120</v>
      </c>
      <c r="W3561">
        <f>SUMIFS(COT!N:N,COT!$A:$A,YEAR(daily!$A3561),COT!$B:$B,WEEKNUM(daily!$A3561))</f>
        <v>82</v>
      </c>
      <c r="X3561">
        <f>SUMIFS(COT!O:O,COT!$A:$A,YEAR(daily!$A3561),COT!$B:$B,WEEKNUM(daily!$A3561))</f>
        <v>138</v>
      </c>
      <c r="Y3561">
        <f>SUMIFS(COT!P:P,COT!$A:$A,YEAR(daily!$A3561),COT!$B:$B,WEEKNUM(daily!$A3561))</f>
        <v>84</v>
      </c>
      <c r="Z3561">
        <f>SUMIFS(COT!Q:Q,COT!$A:$A,YEAR(daily!$A3561),COT!$B:$B,WEEKNUM(daily!$A3561))</f>
        <v>103</v>
      </c>
      <c r="AA3561">
        <f>SUMIFS(Saudi!B:B,Saudi!$A:$A,YEAR(daily!$A3561))</f>
        <v>1044.4000000000001</v>
      </c>
      <c r="AB3561">
        <f>SUMIFS(Saudi!C:C,Saudi!$A:$A,YEAR(daily!$A3561))</f>
        <v>1140.539</v>
      </c>
      <c r="AC3561">
        <f>SUMIFS(Saudi!F:F,Saudi!$A:$A,YEAR(daily!$A3561))</f>
        <v>4242520</v>
      </c>
      <c r="AD3561">
        <f>SUMIFS(Saudi!G:G,Saudi!$A:$A,YEAR(daily!$A3561))</f>
        <v>92.996511515118513</v>
      </c>
      <c r="AE3561">
        <f>SUMIFS(Saudi!H:H,Saudi!$A:$A,YEAR(daily!$A3561))</f>
        <v>394539560.03312057</v>
      </c>
      <c r="AF3561" s="5">
        <f t="shared" si="154"/>
        <v>4</v>
      </c>
      <c r="AG3561" s="5">
        <f t="shared" si="155"/>
        <v>2014</v>
      </c>
    </row>
    <row r="3562" spans="1:33">
      <c r="A3562" s="3">
        <v>41754</v>
      </c>
      <c r="B3562" s="1">
        <v>345270</v>
      </c>
      <c r="C3562" s="1">
        <v>96833</v>
      </c>
      <c r="D3562" s="1">
        <v>103879</v>
      </c>
      <c r="E3562" s="1">
        <v>100.6</v>
      </c>
      <c r="F3562" s="1">
        <v>99.27</v>
      </c>
      <c r="G3562" s="1">
        <v>98.44</v>
      </c>
      <c r="H3562" s="2">
        <v>55.1</v>
      </c>
      <c r="I3562" s="2">
        <v>30.7</v>
      </c>
      <c r="J3562" s="2">
        <v>92.2</v>
      </c>
      <c r="K3562" s="2">
        <v>91.88</v>
      </c>
      <c r="L3562">
        <f>SUMIFS(US!B:B,US!$D:$D,YEAR(daily!$A3562),US!$E:$E,MONTH(daily!$A3562))</f>
        <v>13858</v>
      </c>
      <c r="M3562">
        <f>SUMIFS(US!C:C,US!$D:$D,YEAR(daily!$A3562),US!$E:$E,MONTH(daily!$A3562))</f>
        <v>18849</v>
      </c>
      <c r="N3562">
        <f>SUMIFS(COT!E:E,COT!$A:$A,YEAR(daily!$A3562),COT!$B:$B,WEEKNUM(daily!$A3562))</f>
        <v>1619737</v>
      </c>
      <c r="O3562">
        <f>SUMIFS(COT!F:F,COT!$A:$A,YEAR(daily!$A3562),COT!$B:$B,WEEKNUM(daily!$A3562))</f>
        <v>517023</v>
      </c>
      <c r="P3562">
        <f>SUMIFS(COT!G:G,COT!$A:$A,YEAR(daily!$A3562),COT!$B:$B,WEEKNUM(daily!$A3562))</f>
        <v>106898</v>
      </c>
      <c r="Q3562">
        <f>SUMIFS(COT!H:H,COT!$A:$A,YEAR(daily!$A3562),COT!$B:$B,WEEKNUM(daily!$A3562))</f>
        <v>468224</v>
      </c>
      <c r="R3562">
        <f>SUMIFS(COT!I:I,COT!$A:$A,YEAR(daily!$A3562),COT!$B:$B,WEEKNUM(daily!$A3562))</f>
        <v>536742</v>
      </c>
      <c r="S3562">
        <f>SUMIFS(COT!J:J,COT!$A:$A,YEAR(daily!$A3562),COT!$B:$B,WEEKNUM(daily!$A3562))</f>
        <v>968841</v>
      </c>
      <c r="T3562">
        <f>SUMIFS(COT!K:K,COT!$A:$A,YEAR(daily!$A3562),COT!$B:$B,WEEKNUM(daily!$A3562))</f>
        <v>97748</v>
      </c>
      <c r="U3562">
        <f>SUMIFS(COT!L:L,COT!$A:$A,YEAR(daily!$A3562),COT!$B:$B,WEEKNUM(daily!$A3562))</f>
        <v>75774</v>
      </c>
      <c r="V3562">
        <f>SUMIFS(COT!M:M,COT!$A:$A,YEAR(daily!$A3562),COT!$B:$B,WEEKNUM(daily!$A3562))</f>
        <v>120</v>
      </c>
      <c r="W3562">
        <f>SUMIFS(COT!N:N,COT!$A:$A,YEAR(daily!$A3562),COT!$B:$B,WEEKNUM(daily!$A3562))</f>
        <v>82</v>
      </c>
      <c r="X3562">
        <f>SUMIFS(COT!O:O,COT!$A:$A,YEAR(daily!$A3562),COT!$B:$B,WEEKNUM(daily!$A3562))</f>
        <v>138</v>
      </c>
      <c r="Y3562">
        <f>SUMIFS(COT!P:P,COT!$A:$A,YEAR(daily!$A3562),COT!$B:$B,WEEKNUM(daily!$A3562))</f>
        <v>84</v>
      </c>
      <c r="Z3562">
        <f>SUMIFS(COT!Q:Q,COT!$A:$A,YEAR(daily!$A3562),COT!$B:$B,WEEKNUM(daily!$A3562))</f>
        <v>103</v>
      </c>
      <c r="AA3562">
        <f>SUMIFS(Saudi!B:B,Saudi!$A:$A,YEAR(daily!$A3562))</f>
        <v>1044.4000000000001</v>
      </c>
      <c r="AB3562">
        <f>SUMIFS(Saudi!C:C,Saudi!$A:$A,YEAR(daily!$A3562))</f>
        <v>1140.539</v>
      </c>
      <c r="AC3562">
        <f>SUMIFS(Saudi!F:F,Saudi!$A:$A,YEAR(daily!$A3562))</f>
        <v>4242520</v>
      </c>
      <c r="AD3562">
        <f>SUMIFS(Saudi!G:G,Saudi!$A:$A,YEAR(daily!$A3562))</f>
        <v>92.996511515118513</v>
      </c>
      <c r="AE3562">
        <f>SUMIFS(Saudi!H:H,Saudi!$A:$A,YEAR(daily!$A3562))</f>
        <v>394539560.03312057</v>
      </c>
      <c r="AF3562" s="5">
        <f t="shared" si="154"/>
        <v>4</v>
      </c>
      <c r="AG3562" s="5">
        <f t="shared" si="155"/>
        <v>2014</v>
      </c>
    </row>
    <row r="3563" spans="1:33">
      <c r="A3563" s="3">
        <v>41757</v>
      </c>
      <c r="B3563" s="1">
        <v>340382</v>
      </c>
      <c r="C3563" s="1">
        <v>99887</v>
      </c>
      <c r="D3563" s="1">
        <v>107502</v>
      </c>
      <c r="E3563" s="1">
        <v>100.84</v>
      </c>
      <c r="F3563" s="1">
        <v>99.21</v>
      </c>
      <c r="G3563" s="1">
        <v>98.29</v>
      </c>
      <c r="H3563" s="2">
        <v>55.1</v>
      </c>
      <c r="I3563" s="2">
        <v>30.7</v>
      </c>
      <c r="J3563" s="2">
        <v>92.2</v>
      </c>
      <c r="K3563" s="2">
        <v>91.88</v>
      </c>
      <c r="L3563">
        <f>SUMIFS(US!B:B,US!$D:$D,YEAR(daily!$A3563),US!$E:$E,MONTH(daily!$A3563))</f>
        <v>13858</v>
      </c>
      <c r="M3563">
        <f>SUMIFS(US!C:C,US!$D:$D,YEAR(daily!$A3563),US!$E:$E,MONTH(daily!$A3563))</f>
        <v>18849</v>
      </c>
      <c r="N3563">
        <f>SUMIFS(COT!E:E,COT!$A:$A,YEAR(daily!$A3563),COT!$B:$B,WEEKNUM(daily!$A3563))</f>
        <v>1651521</v>
      </c>
      <c r="O3563">
        <f>SUMIFS(COT!F:F,COT!$A:$A,YEAR(daily!$A3563),COT!$B:$B,WEEKNUM(daily!$A3563))</f>
        <v>522018</v>
      </c>
      <c r="P3563">
        <f>SUMIFS(COT!G:G,COT!$A:$A,YEAR(daily!$A3563),COT!$B:$B,WEEKNUM(daily!$A3563))</f>
        <v>119691</v>
      </c>
      <c r="Q3563">
        <f>SUMIFS(COT!H:H,COT!$A:$A,YEAR(daily!$A3563),COT!$B:$B,WEEKNUM(daily!$A3563))</f>
        <v>485148</v>
      </c>
      <c r="R3563">
        <f>SUMIFS(COT!I:I,COT!$A:$A,YEAR(daily!$A3563),COT!$B:$B,WEEKNUM(daily!$A3563))</f>
        <v>549699</v>
      </c>
      <c r="S3563">
        <f>SUMIFS(COT!J:J,COT!$A:$A,YEAR(daily!$A3563),COT!$B:$B,WEEKNUM(daily!$A3563))</f>
        <v>975264</v>
      </c>
      <c r="T3563">
        <f>SUMIFS(COT!K:K,COT!$A:$A,YEAR(daily!$A3563),COT!$B:$B,WEEKNUM(daily!$A3563))</f>
        <v>94656</v>
      </c>
      <c r="U3563">
        <f>SUMIFS(COT!L:L,COT!$A:$A,YEAR(daily!$A3563),COT!$B:$B,WEEKNUM(daily!$A3563))</f>
        <v>71418</v>
      </c>
      <c r="V3563">
        <f>SUMIFS(COT!M:M,COT!$A:$A,YEAR(daily!$A3563),COT!$B:$B,WEEKNUM(daily!$A3563))</f>
        <v>121</v>
      </c>
      <c r="W3563">
        <f>SUMIFS(COT!N:N,COT!$A:$A,YEAR(daily!$A3563),COT!$B:$B,WEEKNUM(daily!$A3563))</f>
        <v>77</v>
      </c>
      <c r="X3563">
        <f>SUMIFS(COT!O:O,COT!$A:$A,YEAR(daily!$A3563),COT!$B:$B,WEEKNUM(daily!$A3563))</f>
        <v>145</v>
      </c>
      <c r="Y3563">
        <f>SUMIFS(COT!P:P,COT!$A:$A,YEAR(daily!$A3563),COT!$B:$B,WEEKNUM(daily!$A3563))</f>
        <v>84</v>
      </c>
      <c r="Z3563">
        <f>SUMIFS(COT!Q:Q,COT!$A:$A,YEAR(daily!$A3563),COT!$B:$B,WEEKNUM(daily!$A3563))</f>
        <v>106</v>
      </c>
      <c r="AA3563">
        <f>SUMIFS(Saudi!B:B,Saudi!$A:$A,YEAR(daily!$A3563))</f>
        <v>1044.4000000000001</v>
      </c>
      <c r="AB3563">
        <f>SUMIFS(Saudi!C:C,Saudi!$A:$A,YEAR(daily!$A3563))</f>
        <v>1140.539</v>
      </c>
      <c r="AC3563">
        <f>SUMIFS(Saudi!F:F,Saudi!$A:$A,YEAR(daily!$A3563))</f>
        <v>4242520</v>
      </c>
      <c r="AD3563">
        <f>SUMIFS(Saudi!G:G,Saudi!$A:$A,YEAR(daily!$A3563))</f>
        <v>92.996511515118513</v>
      </c>
      <c r="AE3563">
        <f>SUMIFS(Saudi!H:H,Saudi!$A:$A,YEAR(daily!$A3563))</f>
        <v>394539560.03312057</v>
      </c>
      <c r="AF3563" s="5">
        <f t="shared" si="154"/>
        <v>4</v>
      </c>
      <c r="AG3563" s="5">
        <f t="shared" si="155"/>
        <v>2014</v>
      </c>
    </row>
    <row r="3564" spans="1:33">
      <c r="A3564" s="3">
        <v>41758</v>
      </c>
      <c r="B3564" s="1">
        <v>341594</v>
      </c>
      <c r="C3564" s="1">
        <v>101218</v>
      </c>
      <c r="D3564" s="1">
        <v>107875</v>
      </c>
      <c r="E3564" s="1">
        <v>101.28</v>
      </c>
      <c r="F3564" s="1">
        <v>99.71</v>
      </c>
      <c r="G3564" s="1">
        <v>98.78</v>
      </c>
      <c r="H3564" s="2">
        <v>55.1</v>
      </c>
      <c r="I3564" s="2">
        <v>30.7</v>
      </c>
      <c r="J3564" s="2">
        <v>92.2</v>
      </c>
      <c r="K3564" s="2">
        <v>91.88</v>
      </c>
      <c r="L3564">
        <f>SUMIFS(US!B:B,US!$D:$D,YEAR(daily!$A3564),US!$E:$E,MONTH(daily!$A3564))</f>
        <v>13858</v>
      </c>
      <c r="M3564">
        <f>SUMIFS(US!C:C,US!$D:$D,YEAR(daily!$A3564),US!$E:$E,MONTH(daily!$A3564))</f>
        <v>18849</v>
      </c>
      <c r="N3564">
        <f>SUMIFS(COT!E:E,COT!$A:$A,YEAR(daily!$A3564),COT!$B:$B,WEEKNUM(daily!$A3564))</f>
        <v>1651521</v>
      </c>
      <c r="O3564">
        <f>SUMIFS(COT!F:F,COT!$A:$A,YEAR(daily!$A3564),COT!$B:$B,WEEKNUM(daily!$A3564))</f>
        <v>522018</v>
      </c>
      <c r="P3564">
        <f>SUMIFS(COT!G:G,COT!$A:$A,YEAR(daily!$A3564),COT!$B:$B,WEEKNUM(daily!$A3564))</f>
        <v>119691</v>
      </c>
      <c r="Q3564">
        <f>SUMIFS(COT!H:H,COT!$A:$A,YEAR(daily!$A3564),COT!$B:$B,WEEKNUM(daily!$A3564))</f>
        <v>485148</v>
      </c>
      <c r="R3564">
        <f>SUMIFS(COT!I:I,COT!$A:$A,YEAR(daily!$A3564),COT!$B:$B,WEEKNUM(daily!$A3564))</f>
        <v>549699</v>
      </c>
      <c r="S3564">
        <f>SUMIFS(COT!J:J,COT!$A:$A,YEAR(daily!$A3564),COT!$B:$B,WEEKNUM(daily!$A3564))</f>
        <v>975264</v>
      </c>
      <c r="T3564">
        <f>SUMIFS(COT!K:K,COT!$A:$A,YEAR(daily!$A3564),COT!$B:$B,WEEKNUM(daily!$A3564))</f>
        <v>94656</v>
      </c>
      <c r="U3564">
        <f>SUMIFS(COT!L:L,COT!$A:$A,YEAR(daily!$A3564),COT!$B:$B,WEEKNUM(daily!$A3564))</f>
        <v>71418</v>
      </c>
      <c r="V3564">
        <f>SUMIFS(COT!M:M,COT!$A:$A,YEAR(daily!$A3564),COT!$B:$B,WEEKNUM(daily!$A3564))</f>
        <v>121</v>
      </c>
      <c r="W3564">
        <f>SUMIFS(COT!N:N,COT!$A:$A,YEAR(daily!$A3564),COT!$B:$B,WEEKNUM(daily!$A3564))</f>
        <v>77</v>
      </c>
      <c r="X3564">
        <f>SUMIFS(COT!O:O,COT!$A:$A,YEAR(daily!$A3564),COT!$B:$B,WEEKNUM(daily!$A3564))</f>
        <v>145</v>
      </c>
      <c r="Y3564">
        <f>SUMIFS(COT!P:P,COT!$A:$A,YEAR(daily!$A3564),COT!$B:$B,WEEKNUM(daily!$A3564))</f>
        <v>84</v>
      </c>
      <c r="Z3564">
        <f>SUMIFS(COT!Q:Q,COT!$A:$A,YEAR(daily!$A3564),COT!$B:$B,WEEKNUM(daily!$A3564))</f>
        <v>106</v>
      </c>
      <c r="AA3564">
        <f>SUMIFS(Saudi!B:B,Saudi!$A:$A,YEAR(daily!$A3564))</f>
        <v>1044.4000000000001</v>
      </c>
      <c r="AB3564">
        <f>SUMIFS(Saudi!C:C,Saudi!$A:$A,YEAR(daily!$A3564))</f>
        <v>1140.539</v>
      </c>
      <c r="AC3564">
        <f>SUMIFS(Saudi!F:F,Saudi!$A:$A,YEAR(daily!$A3564))</f>
        <v>4242520</v>
      </c>
      <c r="AD3564">
        <f>SUMIFS(Saudi!G:G,Saudi!$A:$A,YEAR(daily!$A3564))</f>
        <v>92.996511515118513</v>
      </c>
      <c r="AE3564">
        <f>SUMIFS(Saudi!H:H,Saudi!$A:$A,YEAR(daily!$A3564))</f>
        <v>394539560.03312057</v>
      </c>
      <c r="AF3564" s="5">
        <f t="shared" si="154"/>
        <v>4</v>
      </c>
      <c r="AG3564" s="5">
        <f t="shared" si="155"/>
        <v>2014</v>
      </c>
    </row>
    <row r="3565" spans="1:33">
      <c r="A3565" s="3">
        <v>41759</v>
      </c>
      <c r="B3565" s="1">
        <v>326249</v>
      </c>
      <c r="C3565" s="1">
        <v>103763</v>
      </c>
      <c r="D3565" s="1">
        <v>109742</v>
      </c>
      <c r="E3565" s="1">
        <v>99.74</v>
      </c>
      <c r="F3565" s="1">
        <v>98.28</v>
      </c>
      <c r="G3565" s="1">
        <v>97.39</v>
      </c>
      <c r="H3565" s="2">
        <v>55.1</v>
      </c>
      <c r="I3565" s="2">
        <v>30.7</v>
      </c>
      <c r="J3565" s="2">
        <v>92.2</v>
      </c>
      <c r="K3565" s="2">
        <v>91.88</v>
      </c>
      <c r="L3565">
        <f>SUMIFS(US!B:B,US!$D:$D,YEAR(daily!$A3565),US!$E:$E,MONTH(daily!$A3565))</f>
        <v>13858</v>
      </c>
      <c r="M3565">
        <f>SUMIFS(US!C:C,US!$D:$D,YEAR(daily!$A3565),US!$E:$E,MONTH(daily!$A3565))</f>
        <v>18849</v>
      </c>
      <c r="N3565">
        <f>SUMIFS(COT!E:E,COT!$A:$A,YEAR(daily!$A3565),COT!$B:$B,WEEKNUM(daily!$A3565))</f>
        <v>1651521</v>
      </c>
      <c r="O3565">
        <f>SUMIFS(COT!F:F,COT!$A:$A,YEAR(daily!$A3565),COT!$B:$B,WEEKNUM(daily!$A3565))</f>
        <v>522018</v>
      </c>
      <c r="P3565">
        <f>SUMIFS(COT!G:G,COT!$A:$A,YEAR(daily!$A3565),COT!$B:$B,WEEKNUM(daily!$A3565))</f>
        <v>119691</v>
      </c>
      <c r="Q3565">
        <f>SUMIFS(COT!H:H,COT!$A:$A,YEAR(daily!$A3565),COT!$B:$B,WEEKNUM(daily!$A3565))</f>
        <v>485148</v>
      </c>
      <c r="R3565">
        <f>SUMIFS(COT!I:I,COT!$A:$A,YEAR(daily!$A3565),COT!$B:$B,WEEKNUM(daily!$A3565))</f>
        <v>549699</v>
      </c>
      <c r="S3565">
        <f>SUMIFS(COT!J:J,COT!$A:$A,YEAR(daily!$A3565),COT!$B:$B,WEEKNUM(daily!$A3565))</f>
        <v>975264</v>
      </c>
      <c r="T3565">
        <f>SUMIFS(COT!K:K,COT!$A:$A,YEAR(daily!$A3565),COT!$B:$B,WEEKNUM(daily!$A3565))</f>
        <v>94656</v>
      </c>
      <c r="U3565">
        <f>SUMIFS(COT!L:L,COT!$A:$A,YEAR(daily!$A3565),COT!$B:$B,WEEKNUM(daily!$A3565))</f>
        <v>71418</v>
      </c>
      <c r="V3565">
        <f>SUMIFS(COT!M:M,COT!$A:$A,YEAR(daily!$A3565),COT!$B:$B,WEEKNUM(daily!$A3565))</f>
        <v>121</v>
      </c>
      <c r="W3565">
        <f>SUMIFS(COT!N:N,COT!$A:$A,YEAR(daily!$A3565),COT!$B:$B,WEEKNUM(daily!$A3565))</f>
        <v>77</v>
      </c>
      <c r="X3565">
        <f>SUMIFS(COT!O:O,COT!$A:$A,YEAR(daily!$A3565),COT!$B:$B,WEEKNUM(daily!$A3565))</f>
        <v>145</v>
      </c>
      <c r="Y3565">
        <f>SUMIFS(COT!P:P,COT!$A:$A,YEAR(daily!$A3565),COT!$B:$B,WEEKNUM(daily!$A3565))</f>
        <v>84</v>
      </c>
      <c r="Z3565">
        <f>SUMIFS(COT!Q:Q,COT!$A:$A,YEAR(daily!$A3565),COT!$B:$B,WEEKNUM(daily!$A3565))</f>
        <v>106</v>
      </c>
      <c r="AA3565">
        <f>SUMIFS(Saudi!B:B,Saudi!$A:$A,YEAR(daily!$A3565))</f>
        <v>1044.4000000000001</v>
      </c>
      <c r="AB3565">
        <f>SUMIFS(Saudi!C:C,Saudi!$A:$A,YEAR(daily!$A3565))</f>
        <v>1140.539</v>
      </c>
      <c r="AC3565">
        <f>SUMIFS(Saudi!F:F,Saudi!$A:$A,YEAR(daily!$A3565))</f>
        <v>4242520</v>
      </c>
      <c r="AD3565">
        <f>SUMIFS(Saudi!G:G,Saudi!$A:$A,YEAR(daily!$A3565))</f>
        <v>92.996511515118513</v>
      </c>
      <c r="AE3565">
        <f>SUMIFS(Saudi!H:H,Saudi!$A:$A,YEAR(daily!$A3565))</f>
        <v>394539560.03312057</v>
      </c>
      <c r="AF3565" s="5">
        <f t="shared" si="154"/>
        <v>4</v>
      </c>
      <c r="AG3565" s="5">
        <f t="shared" si="155"/>
        <v>2014</v>
      </c>
    </row>
    <row r="3566" spans="1:33">
      <c r="A3566" s="3">
        <v>41760</v>
      </c>
      <c r="B3566" s="1">
        <v>315469</v>
      </c>
      <c r="C3566" s="1">
        <v>105108</v>
      </c>
      <c r="D3566" s="1">
        <v>110697</v>
      </c>
      <c r="E3566" s="1">
        <v>99.42</v>
      </c>
      <c r="F3566" s="1">
        <v>97.91</v>
      </c>
      <c r="G3566" s="1">
        <v>97.04</v>
      </c>
      <c r="H3566" s="2">
        <v>55.1</v>
      </c>
      <c r="I3566" s="2">
        <v>30.7</v>
      </c>
      <c r="J3566" s="2">
        <v>92.2</v>
      </c>
      <c r="K3566" s="2">
        <v>91.88</v>
      </c>
      <c r="L3566">
        <f>SUMIFS(US!B:B,US!$D:$D,YEAR(daily!$A3566),US!$E:$E,MONTH(daily!$A3566))</f>
        <v>13821</v>
      </c>
      <c r="M3566">
        <f>SUMIFS(US!C:C,US!$D:$D,YEAR(daily!$A3566),US!$E:$E,MONTH(daily!$A3566))</f>
        <v>18585</v>
      </c>
      <c r="N3566">
        <f>SUMIFS(COT!E:E,COT!$A:$A,YEAR(daily!$A3566),COT!$B:$B,WEEKNUM(daily!$A3566))</f>
        <v>1651521</v>
      </c>
      <c r="O3566">
        <f>SUMIFS(COT!F:F,COT!$A:$A,YEAR(daily!$A3566),COT!$B:$B,WEEKNUM(daily!$A3566))</f>
        <v>522018</v>
      </c>
      <c r="P3566">
        <f>SUMIFS(COT!G:G,COT!$A:$A,YEAR(daily!$A3566),COT!$B:$B,WEEKNUM(daily!$A3566))</f>
        <v>119691</v>
      </c>
      <c r="Q3566">
        <f>SUMIFS(COT!H:H,COT!$A:$A,YEAR(daily!$A3566),COT!$B:$B,WEEKNUM(daily!$A3566))</f>
        <v>485148</v>
      </c>
      <c r="R3566">
        <f>SUMIFS(COT!I:I,COT!$A:$A,YEAR(daily!$A3566),COT!$B:$B,WEEKNUM(daily!$A3566))</f>
        <v>549699</v>
      </c>
      <c r="S3566">
        <f>SUMIFS(COT!J:J,COT!$A:$A,YEAR(daily!$A3566),COT!$B:$B,WEEKNUM(daily!$A3566))</f>
        <v>975264</v>
      </c>
      <c r="T3566">
        <f>SUMIFS(COT!K:K,COT!$A:$A,YEAR(daily!$A3566),COT!$B:$B,WEEKNUM(daily!$A3566))</f>
        <v>94656</v>
      </c>
      <c r="U3566">
        <f>SUMIFS(COT!L:L,COT!$A:$A,YEAR(daily!$A3566),COT!$B:$B,WEEKNUM(daily!$A3566))</f>
        <v>71418</v>
      </c>
      <c r="V3566">
        <f>SUMIFS(COT!M:M,COT!$A:$A,YEAR(daily!$A3566),COT!$B:$B,WEEKNUM(daily!$A3566))</f>
        <v>121</v>
      </c>
      <c r="W3566">
        <f>SUMIFS(COT!N:N,COT!$A:$A,YEAR(daily!$A3566),COT!$B:$B,WEEKNUM(daily!$A3566))</f>
        <v>77</v>
      </c>
      <c r="X3566">
        <f>SUMIFS(COT!O:O,COT!$A:$A,YEAR(daily!$A3566),COT!$B:$B,WEEKNUM(daily!$A3566))</f>
        <v>145</v>
      </c>
      <c r="Y3566">
        <f>SUMIFS(COT!P:P,COT!$A:$A,YEAR(daily!$A3566),COT!$B:$B,WEEKNUM(daily!$A3566))</f>
        <v>84</v>
      </c>
      <c r="Z3566">
        <f>SUMIFS(COT!Q:Q,COT!$A:$A,YEAR(daily!$A3566),COT!$B:$B,WEEKNUM(daily!$A3566))</f>
        <v>106</v>
      </c>
      <c r="AA3566">
        <f>SUMIFS(Saudi!B:B,Saudi!$A:$A,YEAR(daily!$A3566))</f>
        <v>1044.4000000000001</v>
      </c>
      <c r="AB3566">
        <f>SUMIFS(Saudi!C:C,Saudi!$A:$A,YEAR(daily!$A3566))</f>
        <v>1140.539</v>
      </c>
      <c r="AC3566">
        <f>SUMIFS(Saudi!F:F,Saudi!$A:$A,YEAR(daily!$A3566))</f>
        <v>4242520</v>
      </c>
      <c r="AD3566">
        <f>SUMIFS(Saudi!G:G,Saudi!$A:$A,YEAR(daily!$A3566))</f>
        <v>92.996511515118513</v>
      </c>
      <c r="AE3566">
        <f>SUMIFS(Saudi!H:H,Saudi!$A:$A,YEAR(daily!$A3566))</f>
        <v>394539560.03312057</v>
      </c>
      <c r="AF3566" s="5">
        <f t="shared" si="154"/>
        <v>5</v>
      </c>
      <c r="AG3566" s="5">
        <f t="shared" si="155"/>
        <v>2014</v>
      </c>
    </row>
    <row r="3567" spans="1:33">
      <c r="A3567" s="3">
        <v>41761</v>
      </c>
      <c r="B3567" s="1">
        <v>308632</v>
      </c>
      <c r="C3567" s="1">
        <v>108639</v>
      </c>
      <c r="D3567" s="1">
        <v>110089</v>
      </c>
      <c r="E3567" s="1">
        <v>99.76</v>
      </c>
      <c r="F3567" s="1">
        <v>98.16</v>
      </c>
      <c r="G3567" s="1">
        <v>97.27</v>
      </c>
      <c r="H3567" s="2">
        <v>55.1</v>
      </c>
      <c r="I3567" s="2">
        <v>30.7</v>
      </c>
      <c r="J3567" s="2">
        <v>92.2</v>
      </c>
      <c r="K3567" s="2">
        <v>91.88</v>
      </c>
      <c r="L3567">
        <f>SUMIFS(US!B:B,US!$D:$D,YEAR(daily!$A3567),US!$E:$E,MONTH(daily!$A3567))</f>
        <v>13821</v>
      </c>
      <c r="M3567">
        <f>SUMIFS(US!C:C,US!$D:$D,YEAR(daily!$A3567),US!$E:$E,MONTH(daily!$A3567))</f>
        <v>18585</v>
      </c>
      <c r="N3567">
        <f>SUMIFS(COT!E:E,COT!$A:$A,YEAR(daily!$A3567),COT!$B:$B,WEEKNUM(daily!$A3567))</f>
        <v>1651521</v>
      </c>
      <c r="O3567">
        <f>SUMIFS(COT!F:F,COT!$A:$A,YEAR(daily!$A3567),COT!$B:$B,WEEKNUM(daily!$A3567))</f>
        <v>522018</v>
      </c>
      <c r="P3567">
        <f>SUMIFS(COT!G:G,COT!$A:$A,YEAR(daily!$A3567),COT!$B:$B,WEEKNUM(daily!$A3567))</f>
        <v>119691</v>
      </c>
      <c r="Q3567">
        <f>SUMIFS(COT!H:H,COT!$A:$A,YEAR(daily!$A3567),COT!$B:$B,WEEKNUM(daily!$A3567))</f>
        <v>485148</v>
      </c>
      <c r="R3567">
        <f>SUMIFS(COT!I:I,COT!$A:$A,YEAR(daily!$A3567),COT!$B:$B,WEEKNUM(daily!$A3567))</f>
        <v>549699</v>
      </c>
      <c r="S3567">
        <f>SUMIFS(COT!J:J,COT!$A:$A,YEAR(daily!$A3567),COT!$B:$B,WEEKNUM(daily!$A3567))</f>
        <v>975264</v>
      </c>
      <c r="T3567">
        <f>SUMIFS(COT!K:K,COT!$A:$A,YEAR(daily!$A3567),COT!$B:$B,WEEKNUM(daily!$A3567))</f>
        <v>94656</v>
      </c>
      <c r="U3567">
        <f>SUMIFS(COT!L:L,COT!$A:$A,YEAR(daily!$A3567),COT!$B:$B,WEEKNUM(daily!$A3567))</f>
        <v>71418</v>
      </c>
      <c r="V3567">
        <f>SUMIFS(COT!M:M,COT!$A:$A,YEAR(daily!$A3567),COT!$B:$B,WEEKNUM(daily!$A3567))</f>
        <v>121</v>
      </c>
      <c r="W3567">
        <f>SUMIFS(COT!N:N,COT!$A:$A,YEAR(daily!$A3567),COT!$B:$B,WEEKNUM(daily!$A3567))</f>
        <v>77</v>
      </c>
      <c r="X3567">
        <f>SUMIFS(COT!O:O,COT!$A:$A,YEAR(daily!$A3567),COT!$B:$B,WEEKNUM(daily!$A3567))</f>
        <v>145</v>
      </c>
      <c r="Y3567">
        <f>SUMIFS(COT!P:P,COT!$A:$A,YEAR(daily!$A3567),COT!$B:$B,WEEKNUM(daily!$A3567))</f>
        <v>84</v>
      </c>
      <c r="Z3567">
        <f>SUMIFS(COT!Q:Q,COT!$A:$A,YEAR(daily!$A3567),COT!$B:$B,WEEKNUM(daily!$A3567))</f>
        <v>106</v>
      </c>
      <c r="AA3567">
        <f>SUMIFS(Saudi!B:B,Saudi!$A:$A,YEAR(daily!$A3567))</f>
        <v>1044.4000000000001</v>
      </c>
      <c r="AB3567">
        <f>SUMIFS(Saudi!C:C,Saudi!$A:$A,YEAR(daily!$A3567))</f>
        <v>1140.539</v>
      </c>
      <c r="AC3567">
        <f>SUMIFS(Saudi!F:F,Saudi!$A:$A,YEAR(daily!$A3567))</f>
        <v>4242520</v>
      </c>
      <c r="AD3567">
        <f>SUMIFS(Saudi!G:G,Saudi!$A:$A,YEAR(daily!$A3567))</f>
        <v>92.996511515118513</v>
      </c>
      <c r="AE3567">
        <f>SUMIFS(Saudi!H:H,Saudi!$A:$A,YEAR(daily!$A3567))</f>
        <v>394539560.03312057</v>
      </c>
      <c r="AF3567" s="5">
        <f t="shared" si="154"/>
        <v>5</v>
      </c>
      <c r="AG3567" s="5">
        <f t="shared" si="155"/>
        <v>2014</v>
      </c>
    </row>
    <row r="3568" spans="1:33">
      <c r="A3568" s="3">
        <v>41764</v>
      </c>
      <c r="B3568" s="1">
        <v>299958</v>
      </c>
      <c r="C3568" s="1">
        <v>110945</v>
      </c>
      <c r="D3568" s="1">
        <v>110390</v>
      </c>
      <c r="E3568" s="1">
        <v>99.48</v>
      </c>
      <c r="F3568" s="1">
        <v>97.82</v>
      </c>
      <c r="G3568" s="1">
        <v>96.91</v>
      </c>
      <c r="H3568" s="2">
        <v>55.1</v>
      </c>
      <c r="I3568" s="2">
        <v>30.7</v>
      </c>
      <c r="J3568" s="2">
        <v>92.2</v>
      </c>
      <c r="K3568" s="2">
        <v>91.88</v>
      </c>
      <c r="L3568">
        <f>SUMIFS(US!B:B,US!$D:$D,YEAR(daily!$A3568),US!$E:$E,MONTH(daily!$A3568))</f>
        <v>13821</v>
      </c>
      <c r="M3568">
        <f>SUMIFS(US!C:C,US!$D:$D,YEAR(daily!$A3568),US!$E:$E,MONTH(daily!$A3568))</f>
        <v>18585</v>
      </c>
      <c r="N3568">
        <f>SUMIFS(COT!E:E,COT!$A:$A,YEAR(daily!$A3568),COT!$B:$B,WEEKNUM(daily!$A3568))</f>
        <v>1638412</v>
      </c>
      <c r="O3568">
        <f>SUMIFS(COT!F:F,COT!$A:$A,YEAR(daily!$A3568),COT!$B:$B,WEEKNUM(daily!$A3568))</f>
        <v>492901</v>
      </c>
      <c r="P3568">
        <f>SUMIFS(COT!G:G,COT!$A:$A,YEAR(daily!$A3568),COT!$B:$B,WEEKNUM(daily!$A3568))</f>
        <v>109808</v>
      </c>
      <c r="Q3568">
        <f>SUMIFS(COT!H:H,COT!$A:$A,YEAR(daily!$A3568),COT!$B:$B,WEEKNUM(daily!$A3568))</f>
        <v>503068</v>
      </c>
      <c r="R3568">
        <f>SUMIFS(COT!I:I,COT!$A:$A,YEAR(daily!$A3568),COT!$B:$B,WEEKNUM(daily!$A3568))</f>
        <v>548848</v>
      </c>
      <c r="S3568">
        <f>SUMIFS(COT!J:J,COT!$A:$A,YEAR(daily!$A3568),COT!$B:$B,WEEKNUM(daily!$A3568))</f>
        <v>953775</v>
      </c>
      <c r="T3568">
        <f>SUMIFS(COT!K:K,COT!$A:$A,YEAR(daily!$A3568),COT!$B:$B,WEEKNUM(daily!$A3568))</f>
        <v>93595</v>
      </c>
      <c r="U3568">
        <f>SUMIFS(COT!L:L,COT!$A:$A,YEAR(daily!$A3568),COT!$B:$B,WEEKNUM(daily!$A3568))</f>
        <v>71761</v>
      </c>
      <c r="V3568">
        <f>SUMIFS(COT!M:M,COT!$A:$A,YEAR(daily!$A3568),COT!$B:$B,WEEKNUM(daily!$A3568))</f>
        <v>121</v>
      </c>
      <c r="W3568">
        <f>SUMIFS(COT!N:N,COT!$A:$A,YEAR(daily!$A3568),COT!$B:$B,WEEKNUM(daily!$A3568))</f>
        <v>79</v>
      </c>
      <c r="X3568">
        <f>SUMIFS(COT!O:O,COT!$A:$A,YEAR(daily!$A3568),COT!$B:$B,WEEKNUM(daily!$A3568))</f>
        <v>150</v>
      </c>
      <c r="Y3568">
        <f>SUMIFS(COT!P:P,COT!$A:$A,YEAR(daily!$A3568),COT!$B:$B,WEEKNUM(daily!$A3568))</f>
        <v>90</v>
      </c>
      <c r="Z3568">
        <f>SUMIFS(COT!Q:Q,COT!$A:$A,YEAR(daily!$A3568),COT!$B:$B,WEEKNUM(daily!$A3568))</f>
        <v>107</v>
      </c>
      <c r="AA3568">
        <f>SUMIFS(Saudi!B:B,Saudi!$A:$A,YEAR(daily!$A3568))</f>
        <v>1044.4000000000001</v>
      </c>
      <c r="AB3568">
        <f>SUMIFS(Saudi!C:C,Saudi!$A:$A,YEAR(daily!$A3568))</f>
        <v>1140.539</v>
      </c>
      <c r="AC3568">
        <f>SUMIFS(Saudi!F:F,Saudi!$A:$A,YEAR(daily!$A3568))</f>
        <v>4242520</v>
      </c>
      <c r="AD3568">
        <f>SUMIFS(Saudi!G:G,Saudi!$A:$A,YEAR(daily!$A3568))</f>
        <v>92.996511515118513</v>
      </c>
      <c r="AE3568">
        <f>SUMIFS(Saudi!H:H,Saudi!$A:$A,YEAR(daily!$A3568))</f>
        <v>394539560.03312057</v>
      </c>
      <c r="AF3568" s="5">
        <f t="shared" si="154"/>
        <v>5</v>
      </c>
      <c r="AG3568" s="5">
        <f t="shared" si="155"/>
        <v>2014</v>
      </c>
    </row>
    <row r="3569" spans="1:33">
      <c r="A3569" s="3">
        <v>41765</v>
      </c>
      <c r="B3569" s="1">
        <v>288088</v>
      </c>
      <c r="C3569" s="1">
        <v>115890</v>
      </c>
      <c r="D3569" s="1">
        <v>111434</v>
      </c>
      <c r="E3569" s="1">
        <v>99.5</v>
      </c>
      <c r="F3569" s="1">
        <v>97.7</v>
      </c>
      <c r="G3569" s="1">
        <v>96.76</v>
      </c>
      <c r="H3569" s="2">
        <v>55.1</v>
      </c>
      <c r="I3569" s="2">
        <v>30.7</v>
      </c>
      <c r="J3569" s="2">
        <v>92.2</v>
      </c>
      <c r="K3569" s="2">
        <v>91.88</v>
      </c>
      <c r="L3569">
        <f>SUMIFS(US!B:B,US!$D:$D,YEAR(daily!$A3569),US!$E:$E,MONTH(daily!$A3569))</f>
        <v>13821</v>
      </c>
      <c r="M3569">
        <f>SUMIFS(US!C:C,US!$D:$D,YEAR(daily!$A3569),US!$E:$E,MONTH(daily!$A3569))</f>
        <v>18585</v>
      </c>
      <c r="N3569">
        <f>SUMIFS(COT!E:E,COT!$A:$A,YEAR(daily!$A3569),COT!$B:$B,WEEKNUM(daily!$A3569))</f>
        <v>1638412</v>
      </c>
      <c r="O3569">
        <f>SUMIFS(COT!F:F,COT!$A:$A,YEAR(daily!$A3569),COT!$B:$B,WEEKNUM(daily!$A3569))</f>
        <v>492901</v>
      </c>
      <c r="P3569">
        <f>SUMIFS(COT!G:G,COT!$A:$A,YEAR(daily!$A3569),COT!$B:$B,WEEKNUM(daily!$A3569))</f>
        <v>109808</v>
      </c>
      <c r="Q3569">
        <f>SUMIFS(COT!H:H,COT!$A:$A,YEAR(daily!$A3569),COT!$B:$B,WEEKNUM(daily!$A3569))</f>
        <v>503068</v>
      </c>
      <c r="R3569">
        <f>SUMIFS(COT!I:I,COT!$A:$A,YEAR(daily!$A3569),COT!$B:$B,WEEKNUM(daily!$A3569))</f>
        <v>548848</v>
      </c>
      <c r="S3569">
        <f>SUMIFS(COT!J:J,COT!$A:$A,YEAR(daily!$A3569),COT!$B:$B,WEEKNUM(daily!$A3569))</f>
        <v>953775</v>
      </c>
      <c r="T3569">
        <f>SUMIFS(COT!K:K,COT!$A:$A,YEAR(daily!$A3569),COT!$B:$B,WEEKNUM(daily!$A3569))</f>
        <v>93595</v>
      </c>
      <c r="U3569">
        <f>SUMIFS(COT!L:L,COT!$A:$A,YEAR(daily!$A3569),COT!$B:$B,WEEKNUM(daily!$A3569))</f>
        <v>71761</v>
      </c>
      <c r="V3569">
        <f>SUMIFS(COT!M:M,COT!$A:$A,YEAR(daily!$A3569),COT!$B:$B,WEEKNUM(daily!$A3569))</f>
        <v>121</v>
      </c>
      <c r="W3569">
        <f>SUMIFS(COT!N:N,COT!$A:$A,YEAR(daily!$A3569),COT!$B:$B,WEEKNUM(daily!$A3569))</f>
        <v>79</v>
      </c>
      <c r="X3569">
        <f>SUMIFS(COT!O:O,COT!$A:$A,YEAR(daily!$A3569),COT!$B:$B,WEEKNUM(daily!$A3569))</f>
        <v>150</v>
      </c>
      <c r="Y3569">
        <f>SUMIFS(COT!P:P,COT!$A:$A,YEAR(daily!$A3569),COT!$B:$B,WEEKNUM(daily!$A3569))</f>
        <v>90</v>
      </c>
      <c r="Z3569">
        <f>SUMIFS(COT!Q:Q,COT!$A:$A,YEAR(daily!$A3569),COT!$B:$B,WEEKNUM(daily!$A3569))</f>
        <v>107</v>
      </c>
      <c r="AA3569">
        <f>SUMIFS(Saudi!B:B,Saudi!$A:$A,YEAR(daily!$A3569))</f>
        <v>1044.4000000000001</v>
      </c>
      <c r="AB3569">
        <f>SUMIFS(Saudi!C:C,Saudi!$A:$A,YEAR(daily!$A3569))</f>
        <v>1140.539</v>
      </c>
      <c r="AC3569">
        <f>SUMIFS(Saudi!F:F,Saudi!$A:$A,YEAR(daily!$A3569))</f>
        <v>4242520</v>
      </c>
      <c r="AD3569">
        <f>SUMIFS(Saudi!G:G,Saudi!$A:$A,YEAR(daily!$A3569))</f>
        <v>92.996511515118513</v>
      </c>
      <c r="AE3569">
        <f>SUMIFS(Saudi!H:H,Saudi!$A:$A,YEAR(daily!$A3569))</f>
        <v>394539560.03312057</v>
      </c>
      <c r="AF3569" s="5">
        <f t="shared" si="154"/>
        <v>5</v>
      </c>
      <c r="AG3569" s="5">
        <f t="shared" si="155"/>
        <v>2014</v>
      </c>
    </row>
    <row r="3570" spans="1:33">
      <c r="A3570" s="3">
        <v>41766</v>
      </c>
      <c r="B3570" s="1">
        <v>266940</v>
      </c>
      <c r="C3570" s="1">
        <v>119253</v>
      </c>
      <c r="D3570" s="1">
        <v>114793</v>
      </c>
      <c r="E3570" s="1">
        <v>100.77</v>
      </c>
      <c r="F3570" s="1">
        <v>99.02</v>
      </c>
      <c r="G3570" s="1">
        <v>98.03</v>
      </c>
      <c r="H3570" s="2">
        <v>55.1</v>
      </c>
      <c r="I3570" s="2">
        <v>30.7</v>
      </c>
      <c r="J3570" s="2">
        <v>92.2</v>
      </c>
      <c r="K3570" s="2">
        <v>91.88</v>
      </c>
      <c r="L3570">
        <f>SUMIFS(US!B:B,US!$D:$D,YEAR(daily!$A3570),US!$E:$E,MONTH(daily!$A3570))</f>
        <v>13821</v>
      </c>
      <c r="M3570">
        <f>SUMIFS(US!C:C,US!$D:$D,YEAR(daily!$A3570),US!$E:$E,MONTH(daily!$A3570))</f>
        <v>18585</v>
      </c>
      <c r="N3570">
        <f>SUMIFS(COT!E:E,COT!$A:$A,YEAR(daily!$A3570),COT!$B:$B,WEEKNUM(daily!$A3570))</f>
        <v>1638412</v>
      </c>
      <c r="O3570">
        <f>SUMIFS(COT!F:F,COT!$A:$A,YEAR(daily!$A3570),COT!$B:$B,WEEKNUM(daily!$A3570))</f>
        <v>492901</v>
      </c>
      <c r="P3570">
        <f>SUMIFS(COT!G:G,COT!$A:$A,YEAR(daily!$A3570),COT!$B:$B,WEEKNUM(daily!$A3570))</f>
        <v>109808</v>
      </c>
      <c r="Q3570">
        <f>SUMIFS(COT!H:H,COT!$A:$A,YEAR(daily!$A3570),COT!$B:$B,WEEKNUM(daily!$A3570))</f>
        <v>503068</v>
      </c>
      <c r="R3570">
        <f>SUMIFS(COT!I:I,COT!$A:$A,YEAR(daily!$A3570),COT!$B:$B,WEEKNUM(daily!$A3570))</f>
        <v>548848</v>
      </c>
      <c r="S3570">
        <f>SUMIFS(COT!J:J,COT!$A:$A,YEAR(daily!$A3570),COT!$B:$B,WEEKNUM(daily!$A3570))</f>
        <v>953775</v>
      </c>
      <c r="T3570">
        <f>SUMIFS(COT!K:K,COT!$A:$A,YEAR(daily!$A3570),COT!$B:$B,WEEKNUM(daily!$A3570))</f>
        <v>93595</v>
      </c>
      <c r="U3570">
        <f>SUMIFS(COT!L:L,COT!$A:$A,YEAR(daily!$A3570),COT!$B:$B,WEEKNUM(daily!$A3570))</f>
        <v>71761</v>
      </c>
      <c r="V3570">
        <f>SUMIFS(COT!M:M,COT!$A:$A,YEAR(daily!$A3570),COT!$B:$B,WEEKNUM(daily!$A3570))</f>
        <v>121</v>
      </c>
      <c r="W3570">
        <f>SUMIFS(COT!N:N,COT!$A:$A,YEAR(daily!$A3570),COT!$B:$B,WEEKNUM(daily!$A3570))</f>
        <v>79</v>
      </c>
      <c r="X3570">
        <f>SUMIFS(COT!O:O,COT!$A:$A,YEAR(daily!$A3570),COT!$B:$B,WEEKNUM(daily!$A3570))</f>
        <v>150</v>
      </c>
      <c r="Y3570">
        <f>SUMIFS(COT!P:P,COT!$A:$A,YEAR(daily!$A3570),COT!$B:$B,WEEKNUM(daily!$A3570))</f>
        <v>90</v>
      </c>
      <c r="Z3570">
        <f>SUMIFS(COT!Q:Q,COT!$A:$A,YEAR(daily!$A3570),COT!$B:$B,WEEKNUM(daily!$A3570))</f>
        <v>107</v>
      </c>
      <c r="AA3570">
        <f>SUMIFS(Saudi!B:B,Saudi!$A:$A,YEAR(daily!$A3570))</f>
        <v>1044.4000000000001</v>
      </c>
      <c r="AB3570">
        <f>SUMIFS(Saudi!C:C,Saudi!$A:$A,YEAR(daily!$A3570))</f>
        <v>1140.539</v>
      </c>
      <c r="AC3570">
        <f>SUMIFS(Saudi!F:F,Saudi!$A:$A,YEAR(daily!$A3570))</f>
        <v>4242520</v>
      </c>
      <c r="AD3570">
        <f>SUMIFS(Saudi!G:G,Saudi!$A:$A,YEAR(daily!$A3570))</f>
        <v>92.996511515118513</v>
      </c>
      <c r="AE3570">
        <f>SUMIFS(Saudi!H:H,Saudi!$A:$A,YEAR(daily!$A3570))</f>
        <v>394539560.03312057</v>
      </c>
      <c r="AF3570" s="5">
        <f t="shared" si="154"/>
        <v>5</v>
      </c>
      <c r="AG3570" s="5">
        <f t="shared" si="155"/>
        <v>2014</v>
      </c>
    </row>
    <row r="3571" spans="1:33">
      <c r="A3571" s="3">
        <v>41767</v>
      </c>
      <c r="B3571" s="1">
        <v>242193</v>
      </c>
      <c r="C3571" s="1">
        <v>127613</v>
      </c>
      <c r="D3571" s="1">
        <v>114826</v>
      </c>
      <c r="E3571" s="1">
        <v>100.26</v>
      </c>
      <c r="F3571" s="1">
        <v>98.65</v>
      </c>
      <c r="G3571" s="1">
        <v>97.71</v>
      </c>
      <c r="H3571" s="2">
        <v>55.1</v>
      </c>
      <c r="I3571" s="2">
        <v>30.7</v>
      </c>
      <c r="J3571" s="2">
        <v>92.2</v>
      </c>
      <c r="K3571" s="2">
        <v>91.88</v>
      </c>
      <c r="L3571">
        <f>SUMIFS(US!B:B,US!$D:$D,YEAR(daily!$A3571),US!$E:$E,MONTH(daily!$A3571))</f>
        <v>13821</v>
      </c>
      <c r="M3571">
        <f>SUMIFS(US!C:C,US!$D:$D,YEAR(daily!$A3571),US!$E:$E,MONTH(daily!$A3571))</f>
        <v>18585</v>
      </c>
      <c r="N3571">
        <f>SUMIFS(COT!E:E,COT!$A:$A,YEAR(daily!$A3571),COT!$B:$B,WEEKNUM(daily!$A3571))</f>
        <v>1638412</v>
      </c>
      <c r="O3571">
        <f>SUMIFS(COT!F:F,COT!$A:$A,YEAR(daily!$A3571),COT!$B:$B,WEEKNUM(daily!$A3571))</f>
        <v>492901</v>
      </c>
      <c r="P3571">
        <f>SUMIFS(COT!G:G,COT!$A:$A,YEAR(daily!$A3571),COT!$B:$B,WEEKNUM(daily!$A3571))</f>
        <v>109808</v>
      </c>
      <c r="Q3571">
        <f>SUMIFS(COT!H:H,COT!$A:$A,YEAR(daily!$A3571),COT!$B:$B,WEEKNUM(daily!$A3571))</f>
        <v>503068</v>
      </c>
      <c r="R3571">
        <f>SUMIFS(COT!I:I,COT!$A:$A,YEAR(daily!$A3571),COT!$B:$B,WEEKNUM(daily!$A3571))</f>
        <v>548848</v>
      </c>
      <c r="S3571">
        <f>SUMIFS(COT!J:J,COT!$A:$A,YEAR(daily!$A3571),COT!$B:$B,WEEKNUM(daily!$A3571))</f>
        <v>953775</v>
      </c>
      <c r="T3571">
        <f>SUMIFS(COT!K:K,COT!$A:$A,YEAR(daily!$A3571),COT!$B:$B,WEEKNUM(daily!$A3571))</f>
        <v>93595</v>
      </c>
      <c r="U3571">
        <f>SUMIFS(COT!L:L,COT!$A:$A,YEAR(daily!$A3571),COT!$B:$B,WEEKNUM(daily!$A3571))</f>
        <v>71761</v>
      </c>
      <c r="V3571">
        <f>SUMIFS(COT!M:M,COT!$A:$A,YEAR(daily!$A3571),COT!$B:$B,WEEKNUM(daily!$A3571))</f>
        <v>121</v>
      </c>
      <c r="W3571">
        <f>SUMIFS(COT!N:N,COT!$A:$A,YEAR(daily!$A3571),COT!$B:$B,WEEKNUM(daily!$A3571))</f>
        <v>79</v>
      </c>
      <c r="X3571">
        <f>SUMIFS(COT!O:O,COT!$A:$A,YEAR(daily!$A3571),COT!$B:$B,WEEKNUM(daily!$A3571))</f>
        <v>150</v>
      </c>
      <c r="Y3571">
        <f>SUMIFS(COT!P:P,COT!$A:$A,YEAR(daily!$A3571),COT!$B:$B,WEEKNUM(daily!$A3571))</f>
        <v>90</v>
      </c>
      <c r="Z3571">
        <f>SUMIFS(COT!Q:Q,COT!$A:$A,YEAR(daily!$A3571),COT!$B:$B,WEEKNUM(daily!$A3571))</f>
        <v>107</v>
      </c>
      <c r="AA3571">
        <f>SUMIFS(Saudi!B:B,Saudi!$A:$A,YEAR(daily!$A3571))</f>
        <v>1044.4000000000001</v>
      </c>
      <c r="AB3571">
        <f>SUMIFS(Saudi!C:C,Saudi!$A:$A,YEAR(daily!$A3571))</f>
        <v>1140.539</v>
      </c>
      <c r="AC3571">
        <f>SUMIFS(Saudi!F:F,Saudi!$A:$A,YEAR(daily!$A3571))</f>
        <v>4242520</v>
      </c>
      <c r="AD3571">
        <f>SUMIFS(Saudi!G:G,Saudi!$A:$A,YEAR(daily!$A3571))</f>
        <v>92.996511515118513</v>
      </c>
      <c r="AE3571">
        <f>SUMIFS(Saudi!H:H,Saudi!$A:$A,YEAR(daily!$A3571))</f>
        <v>394539560.03312057</v>
      </c>
      <c r="AF3571" s="5">
        <f t="shared" si="154"/>
        <v>5</v>
      </c>
      <c r="AG3571" s="5">
        <f t="shared" si="155"/>
        <v>2014</v>
      </c>
    </row>
    <row r="3572" spans="1:33">
      <c r="A3572" s="3">
        <v>41768</v>
      </c>
      <c r="B3572" s="1">
        <v>216508</v>
      </c>
      <c r="C3572" s="1">
        <v>132366</v>
      </c>
      <c r="D3572" s="1">
        <v>115055</v>
      </c>
      <c r="E3572" s="1">
        <v>99.99</v>
      </c>
      <c r="F3572" s="1">
        <v>98.43</v>
      </c>
      <c r="G3572" s="1">
        <v>97.49</v>
      </c>
      <c r="H3572" s="2">
        <v>55.1</v>
      </c>
      <c r="I3572" s="2">
        <v>30.7</v>
      </c>
      <c r="J3572" s="2">
        <v>92.2</v>
      </c>
      <c r="K3572" s="2">
        <v>91.88</v>
      </c>
      <c r="L3572">
        <f>SUMIFS(US!B:B,US!$D:$D,YEAR(daily!$A3572),US!$E:$E,MONTH(daily!$A3572))</f>
        <v>13821</v>
      </c>
      <c r="M3572">
        <f>SUMIFS(US!C:C,US!$D:$D,YEAR(daily!$A3572),US!$E:$E,MONTH(daily!$A3572))</f>
        <v>18585</v>
      </c>
      <c r="N3572">
        <f>SUMIFS(COT!E:E,COT!$A:$A,YEAR(daily!$A3572),COT!$B:$B,WEEKNUM(daily!$A3572))</f>
        <v>1638412</v>
      </c>
      <c r="O3572">
        <f>SUMIFS(COT!F:F,COT!$A:$A,YEAR(daily!$A3572),COT!$B:$B,WEEKNUM(daily!$A3572))</f>
        <v>492901</v>
      </c>
      <c r="P3572">
        <f>SUMIFS(COT!G:G,COT!$A:$A,YEAR(daily!$A3572),COT!$B:$B,WEEKNUM(daily!$A3572))</f>
        <v>109808</v>
      </c>
      <c r="Q3572">
        <f>SUMIFS(COT!H:H,COT!$A:$A,YEAR(daily!$A3572),COT!$B:$B,WEEKNUM(daily!$A3572))</f>
        <v>503068</v>
      </c>
      <c r="R3572">
        <f>SUMIFS(COT!I:I,COT!$A:$A,YEAR(daily!$A3572),COT!$B:$B,WEEKNUM(daily!$A3572))</f>
        <v>548848</v>
      </c>
      <c r="S3572">
        <f>SUMIFS(COT!J:J,COT!$A:$A,YEAR(daily!$A3572),COT!$B:$B,WEEKNUM(daily!$A3572))</f>
        <v>953775</v>
      </c>
      <c r="T3572">
        <f>SUMIFS(COT!K:K,COT!$A:$A,YEAR(daily!$A3572),COT!$B:$B,WEEKNUM(daily!$A3572))</f>
        <v>93595</v>
      </c>
      <c r="U3572">
        <f>SUMIFS(COT!L:L,COT!$A:$A,YEAR(daily!$A3572),COT!$B:$B,WEEKNUM(daily!$A3572))</f>
        <v>71761</v>
      </c>
      <c r="V3572">
        <f>SUMIFS(COT!M:M,COT!$A:$A,YEAR(daily!$A3572),COT!$B:$B,WEEKNUM(daily!$A3572))</f>
        <v>121</v>
      </c>
      <c r="W3572">
        <f>SUMIFS(COT!N:N,COT!$A:$A,YEAR(daily!$A3572),COT!$B:$B,WEEKNUM(daily!$A3572))</f>
        <v>79</v>
      </c>
      <c r="X3572">
        <f>SUMIFS(COT!O:O,COT!$A:$A,YEAR(daily!$A3572),COT!$B:$B,WEEKNUM(daily!$A3572))</f>
        <v>150</v>
      </c>
      <c r="Y3572">
        <f>SUMIFS(COT!P:P,COT!$A:$A,YEAR(daily!$A3572),COT!$B:$B,WEEKNUM(daily!$A3572))</f>
        <v>90</v>
      </c>
      <c r="Z3572">
        <f>SUMIFS(COT!Q:Q,COT!$A:$A,YEAR(daily!$A3572),COT!$B:$B,WEEKNUM(daily!$A3572))</f>
        <v>107</v>
      </c>
      <c r="AA3572">
        <f>SUMIFS(Saudi!B:B,Saudi!$A:$A,YEAR(daily!$A3572))</f>
        <v>1044.4000000000001</v>
      </c>
      <c r="AB3572">
        <f>SUMIFS(Saudi!C:C,Saudi!$A:$A,YEAR(daily!$A3572))</f>
        <v>1140.539</v>
      </c>
      <c r="AC3572">
        <f>SUMIFS(Saudi!F:F,Saudi!$A:$A,YEAR(daily!$A3572))</f>
        <v>4242520</v>
      </c>
      <c r="AD3572">
        <f>SUMIFS(Saudi!G:G,Saudi!$A:$A,YEAR(daily!$A3572))</f>
        <v>92.996511515118513</v>
      </c>
      <c r="AE3572">
        <f>SUMIFS(Saudi!H:H,Saudi!$A:$A,YEAR(daily!$A3572))</f>
        <v>394539560.03312057</v>
      </c>
      <c r="AF3572" s="5">
        <f t="shared" si="154"/>
        <v>5</v>
      </c>
      <c r="AG3572" s="5">
        <f t="shared" si="155"/>
        <v>2014</v>
      </c>
    </row>
    <row r="3573" spans="1:33">
      <c r="A3573" s="3">
        <v>41771</v>
      </c>
      <c r="B3573" s="1">
        <v>198653</v>
      </c>
      <c r="C3573" s="1">
        <v>134636</v>
      </c>
      <c r="D3573" s="1">
        <v>113417</v>
      </c>
      <c r="E3573" s="1">
        <v>100.59</v>
      </c>
      <c r="F3573" s="1">
        <v>99.09</v>
      </c>
      <c r="G3573" s="1">
        <v>98.18</v>
      </c>
      <c r="H3573" s="2">
        <v>55.1</v>
      </c>
      <c r="I3573" s="2">
        <v>30.7</v>
      </c>
      <c r="J3573" s="2">
        <v>92.2</v>
      </c>
      <c r="K3573" s="2">
        <v>91.88</v>
      </c>
      <c r="L3573">
        <f>SUMIFS(US!B:B,US!$D:$D,YEAR(daily!$A3573),US!$E:$E,MONTH(daily!$A3573))</f>
        <v>13821</v>
      </c>
      <c r="M3573">
        <f>SUMIFS(US!C:C,US!$D:$D,YEAR(daily!$A3573),US!$E:$E,MONTH(daily!$A3573))</f>
        <v>18585</v>
      </c>
      <c r="N3573">
        <f>SUMIFS(COT!E:E,COT!$A:$A,YEAR(daily!$A3573),COT!$B:$B,WEEKNUM(daily!$A3573))</f>
        <v>1627403</v>
      </c>
      <c r="O3573">
        <f>SUMIFS(COT!F:F,COT!$A:$A,YEAR(daily!$A3573),COT!$B:$B,WEEKNUM(daily!$A3573))</f>
        <v>495080</v>
      </c>
      <c r="P3573">
        <f>SUMIFS(COT!G:G,COT!$A:$A,YEAR(daily!$A3573),COT!$B:$B,WEEKNUM(daily!$A3573))</f>
        <v>107341</v>
      </c>
      <c r="Q3573">
        <f>SUMIFS(COT!H:H,COT!$A:$A,YEAR(daily!$A3573),COT!$B:$B,WEEKNUM(daily!$A3573))</f>
        <v>502296</v>
      </c>
      <c r="R3573">
        <f>SUMIFS(COT!I:I,COT!$A:$A,YEAR(daily!$A3573),COT!$B:$B,WEEKNUM(daily!$A3573))</f>
        <v>533186</v>
      </c>
      <c r="S3573">
        <f>SUMIFS(COT!J:J,COT!$A:$A,YEAR(daily!$A3573),COT!$B:$B,WEEKNUM(daily!$A3573))</f>
        <v>940551</v>
      </c>
      <c r="T3573">
        <f>SUMIFS(COT!K:K,COT!$A:$A,YEAR(daily!$A3573),COT!$B:$B,WEEKNUM(daily!$A3573))</f>
        <v>96841</v>
      </c>
      <c r="U3573">
        <f>SUMIFS(COT!L:L,COT!$A:$A,YEAR(daily!$A3573),COT!$B:$B,WEEKNUM(daily!$A3573))</f>
        <v>77215</v>
      </c>
      <c r="V3573">
        <f>SUMIFS(COT!M:M,COT!$A:$A,YEAR(daily!$A3573),COT!$B:$B,WEEKNUM(daily!$A3573))</f>
        <v>124</v>
      </c>
      <c r="W3573">
        <f>SUMIFS(COT!N:N,COT!$A:$A,YEAR(daily!$A3573),COT!$B:$B,WEEKNUM(daily!$A3573))</f>
        <v>74</v>
      </c>
      <c r="X3573">
        <f>SUMIFS(COT!O:O,COT!$A:$A,YEAR(daily!$A3573),COT!$B:$B,WEEKNUM(daily!$A3573))</f>
        <v>148</v>
      </c>
      <c r="Y3573">
        <f>SUMIFS(COT!P:P,COT!$A:$A,YEAR(daily!$A3573),COT!$B:$B,WEEKNUM(daily!$A3573))</f>
        <v>92</v>
      </c>
      <c r="Z3573">
        <f>SUMIFS(COT!Q:Q,COT!$A:$A,YEAR(daily!$A3573),COT!$B:$B,WEEKNUM(daily!$A3573))</f>
        <v>104</v>
      </c>
      <c r="AA3573">
        <f>SUMIFS(Saudi!B:B,Saudi!$A:$A,YEAR(daily!$A3573))</f>
        <v>1044.4000000000001</v>
      </c>
      <c r="AB3573">
        <f>SUMIFS(Saudi!C:C,Saudi!$A:$A,YEAR(daily!$A3573))</f>
        <v>1140.539</v>
      </c>
      <c r="AC3573">
        <f>SUMIFS(Saudi!F:F,Saudi!$A:$A,YEAR(daily!$A3573))</f>
        <v>4242520</v>
      </c>
      <c r="AD3573">
        <f>SUMIFS(Saudi!G:G,Saudi!$A:$A,YEAR(daily!$A3573))</f>
        <v>92.996511515118513</v>
      </c>
      <c r="AE3573">
        <f>SUMIFS(Saudi!H:H,Saudi!$A:$A,YEAR(daily!$A3573))</f>
        <v>394539560.03312057</v>
      </c>
      <c r="AF3573" s="5">
        <f t="shared" si="154"/>
        <v>5</v>
      </c>
      <c r="AG3573" s="5">
        <f t="shared" si="155"/>
        <v>2014</v>
      </c>
    </row>
    <row r="3574" spans="1:33">
      <c r="A3574" s="3">
        <v>41772</v>
      </c>
      <c r="B3574" s="1">
        <v>171667</v>
      </c>
      <c r="C3574" s="1">
        <v>136011</v>
      </c>
      <c r="D3574" s="1">
        <v>117905</v>
      </c>
      <c r="E3574" s="1">
        <v>101.7</v>
      </c>
      <c r="F3574" s="1">
        <v>100.16</v>
      </c>
      <c r="G3574" s="1">
        <v>99.23</v>
      </c>
      <c r="H3574" s="2">
        <v>55.1</v>
      </c>
      <c r="I3574" s="2">
        <v>30.7</v>
      </c>
      <c r="J3574" s="2">
        <v>92.2</v>
      </c>
      <c r="K3574" s="2">
        <v>91.88</v>
      </c>
      <c r="L3574">
        <f>SUMIFS(US!B:B,US!$D:$D,YEAR(daily!$A3574),US!$E:$E,MONTH(daily!$A3574))</f>
        <v>13821</v>
      </c>
      <c r="M3574">
        <f>SUMIFS(US!C:C,US!$D:$D,YEAR(daily!$A3574),US!$E:$E,MONTH(daily!$A3574))</f>
        <v>18585</v>
      </c>
      <c r="N3574">
        <f>SUMIFS(COT!E:E,COT!$A:$A,YEAR(daily!$A3574),COT!$B:$B,WEEKNUM(daily!$A3574))</f>
        <v>1627403</v>
      </c>
      <c r="O3574">
        <f>SUMIFS(COT!F:F,COT!$A:$A,YEAR(daily!$A3574),COT!$B:$B,WEEKNUM(daily!$A3574))</f>
        <v>495080</v>
      </c>
      <c r="P3574">
        <f>SUMIFS(COT!G:G,COT!$A:$A,YEAR(daily!$A3574),COT!$B:$B,WEEKNUM(daily!$A3574))</f>
        <v>107341</v>
      </c>
      <c r="Q3574">
        <f>SUMIFS(COT!H:H,COT!$A:$A,YEAR(daily!$A3574),COT!$B:$B,WEEKNUM(daily!$A3574))</f>
        <v>502296</v>
      </c>
      <c r="R3574">
        <f>SUMIFS(COT!I:I,COT!$A:$A,YEAR(daily!$A3574),COT!$B:$B,WEEKNUM(daily!$A3574))</f>
        <v>533186</v>
      </c>
      <c r="S3574">
        <f>SUMIFS(COT!J:J,COT!$A:$A,YEAR(daily!$A3574),COT!$B:$B,WEEKNUM(daily!$A3574))</f>
        <v>940551</v>
      </c>
      <c r="T3574">
        <f>SUMIFS(COT!K:K,COT!$A:$A,YEAR(daily!$A3574),COT!$B:$B,WEEKNUM(daily!$A3574))</f>
        <v>96841</v>
      </c>
      <c r="U3574">
        <f>SUMIFS(COT!L:L,COT!$A:$A,YEAR(daily!$A3574),COT!$B:$B,WEEKNUM(daily!$A3574))</f>
        <v>77215</v>
      </c>
      <c r="V3574">
        <f>SUMIFS(COT!M:M,COT!$A:$A,YEAR(daily!$A3574),COT!$B:$B,WEEKNUM(daily!$A3574))</f>
        <v>124</v>
      </c>
      <c r="W3574">
        <f>SUMIFS(COT!N:N,COT!$A:$A,YEAR(daily!$A3574),COT!$B:$B,WEEKNUM(daily!$A3574))</f>
        <v>74</v>
      </c>
      <c r="X3574">
        <f>SUMIFS(COT!O:O,COT!$A:$A,YEAR(daily!$A3574),COT!$B:$B,WEEKNUM(daily!$A3574))</f>
        <v>148</v>
      </c>
      <c r="Y3574">
        <f>SUMIFS(COT!P:P,COT!$A:$A,YEAR(daily!$A3574),COT!$B:$B,WEEKNUM(daily!$A3574))</f>
        <v>92</v>
      </c>
      <c r="Z3574">
        <f>SUMIFS(COT!Q:Q,COT!$A:$A,YEAR(daily!$A3574),COT!$B:$B,WEEKNUM(daily!$A3574))</f>
        <v>104</v>
      </c>
      <c r="AA3574">
        <f>SUMIFS(Saudi!B:B,Saudi!$A:$A,YEAR(daily!$A3574))</f>
        <v>1044.4000000000001</v>
      </c>
      <c r="AB3574">
        <f>SUMIFS(Saudi!C:C,Saudi!$A:$A,YEAR(daily!$A3574))</f>
        <v>1140.539</v>
      </c>
      <c r="AC3574">
        <f>SUMIFS(Saudi!F:F,Saudi!$A:$A,YEAR(daily!$A3574))</f>
        <v>4242520</v>
      </c>
      <c r="AD3574">
        <f>SUMIFS(Saudi!G:G,Saudi!$A:$A,YEAR(daily!$A3574))</f>
        <v>92.996511515118513</v>
      </c>
      <c r="AE3574">
        <f>SUMIFS(Saudi!H:H,Saudi!$A:$A,YEAR(daily!$A3574))</f>
        <v>394539560.03312057</v>
      </c>
      <c r="AF3574" s="5">
        <f t="shared" si="154"/>
        <v>5</v>
      </c>
      <c r="AG3574" s="5">
        <f t="shared" si="155"/>
        <v>2014</v>
      </c>
    </row>
    <row r="3575" spans="1:33">
      <c r="A3575" s="3">
        <v>41773</v>
      </c>
      <c r="B3575" s="1">
        <v>156426</v>
      </c>
      <c r="C3575" s="1">
        <v>135810</v>
      </c>
      <c r="D3575" s="1">
        <v>118723</v>
      </c>
      <c r="E3575" s="1">
        <v>102.37</v>
      </c>
      <c r="F3575" s="1">
        <v>100.85</v>
      </c>
      <c r="G3575" s="1">
        <v>99.89</v>
      </c>
      <c r="H3575" s="2">
        <v>55.1</v>
      </c>
      <c r="I3575" s="2">
        <v>30.7</v>
      </c>
      <c r="J3575" s="2">
        <v>92.2</v>
      </c>
      <c r="K3575" s="2">
        <v>91.88</v>
      </c>
      <c r="L3575">
        <f>SUMIFS(US!B:B,US!$D:$D,YEAR(daily!$A3575),US!$E:$E,MONTH(daily!$A3575))</f>
        <v>13821</v>
      </c>
      <c r="M3575">
        <f>SUMIFS(US!C:C,US!$D:$D,YEAR(daily!$A3575),US!$E:$E,MONTH(daily!$A3575))</f>
        <v>18585</v>
      </c>
      <c r="N3575">
        <f>SUMIFS(COT!E:E,COT!$A:$A,YEAR(daily!$A3575),COT!$B:$B,WEEKNUM(daily!$A3575))</f>
        <v>1627403</v>
      </c>
      <c r="O3575">
        <f>SUMIFS(COT!F:F,COT!$A:$A,YEAR(daily!$A3575),COT!$B:$B,WEEKNUM(daily!$A3575))</f>
        <v>495080</v>
      </c>
      <c r="P3575">
        <f>SUMIFS(COT!G:G,COT!$A:$A,YEAR(daily!$A3575),COT!$B:$B,WEEKNUM(daily!$A3575))</f>
        <v>107341</v>
      </c>
      <c r="Q3575">
        <f>SUMIFS(COT!H:H,COT!$A:$A,YEAR(daily!$A3575),COT!$B:$B,WEEKNUM(daily!$A3575))</f>
        <v>502296</v>
      </c>
      <c r="R3575">
        <f>SUMIFS(COT!I:I,COT!$A:$A,YEAR(daily!$A3575),COT!$B:$B,WEEKNUM(daily!$A3575))</f>
        <v>533186</v>
      </c>
      <c r="S3575">
        <f>SUMIFS(COT!J:J,COT!$A:$A,YEAR(daily!$A3575),COT!$B:$B,WEEKNUM(daily!$A3575))</f>
        <v>940551</v>
      </c>
      <c r="T3575">
        <f>SUMIFS(COT!K:K,COT!$A:$A,YEAR(daily!$A3575),COT!$B:$B,WEEKNUM(daily!$A3575))</f>
        <v>96841</v>
      </c>
      <c r="U3575">
        <f>SUMIFS(COT!L:L,COT!$A:$A,YEAR(daily!$A3575),COT!$B:$B,WEEKNUM(daily!$A3575))</f>
        <v>77215</v>
      </c>
      <c r="V3575">
        <f>SUMIFS(COT!M:M,COT!$A:$A,YEAR(daily!$A3575),COT!$B:$B,WEEKNUM(daily!$A3575))</f>
        <v>124</v>
      </c>
      <c r="W3575">
        <f>SUMIFS(COT!N:N,COT!$A:$A,YEAR(daily!$A3575),COT!$B:$B,WEEKNUM(daily!$A3575))</f>
        <v>74</v>
      </c>
      <c r="X3575">
        <f>SUMIFS(COT!O:O,COT!$A:$A,YEAR(daily!$A3575),COT!$B:$B,WEEKNUM(daily!$A3575))</f>
        <v>148</v>
      </c>
      <c r="Y3575">
        <f>SUMIFS(COT!P:P,COT!$A:$A,YEAR(daily!$A3575),COT!$B:$B,WEEKNUM(daily!$A3575))</f>
        <v>92</v>
      </c>
      <c r="Z3575">
        <f>SUMIFS(COT!Q:Q,COT!$A:$A,YEAR(daily!$A3575),COT!$B:$B,WEEKNUM(daily!$A3575))</f>
        <v>104</v>
      </c>
      <c r="AA3575">
        <f>SUMIFS(Saudi!B:B,Saudi!$A:$A,YEAR(daily!$A3575))</f>
        <v>1044.4000000000001</v>
      </c>
      <c r="AB3575">
        <f>SUMIFS(Saudi!C:C,Saudi!$A:$A,YEAR(daily!$A3575))</f>
        <v>1140.539</v>
      </c>
      <c r="AC3575">
        <f>SUMIFS(Saudi!F:F,Saudi!$A:$A,YEAR(daily!$A3575))</f>
        <v>4242520</v>
      </c>
      <c r="AD3575">
        <f>SUMIFS(Saudi!G:G,Saudi!$A:$A,YEAR(daily!$A3575))</f>
        <v>92.996511515118513</v>
      </c>
      <c r="AE3575">
        <f>SUMIFS(Saudi!H:H,Saudi!$A:$A,YEAR(daily!$A3575))</f>
        <v>394539560.03312057</v>
      </c>
      <c r="AF3575" s="5">
        <f t="shared" si="154"/>
        <v>5</v>
      </c>
      <c r="AG3575" s="5">
        <f t="shared" si="155"/>
        <v>2014</v>
      </c>
    </row>
    <row r="3576" spans="1:33">
      <c r="A3576" s="3">
        <v>41774</v>
      </c>
      <c r="B3576" s="1">
        <v>104458</v>
      </c>
      <c r="C3576" s="1">
        <v>143663</v>
      </c>
      <c r="D3576" s="1">
        <v>122117</v>
      </c>
      <c r="E3576" s="1">
        <v>101.5</v>
      </c>
      <c r="F3576" s="1">
        <v>100.38</v>
      </c>
      <c r="G3576" s="1">
        <v>99.48</v>
      </c>
      <c r="H3576" s="2">
        <v>55.1</v>
      </c>
      <c r="I3576" s="2">
        <v>30.7</v>
      </c>
      <c r="J3576" s="2">
        <v>92.2</v>
      </c>
      <c r="K3576" s="2">
        <v>91.88</v>
      </c>
      <c r="L3576">
        <f>SUMIFS(US!B:B,US!$D:$D,YEAR(daily!$A3576),US!$E:$E,MONTH(daily!$A3576))</f>
        <v>13821</v>
      </c>
      <c r="M3576">
        <f>SUMIFS(US!C:C,US!$D:$D,YEAR(daily!$A3576),US!$E:$E,MONTH(daily!$A3576))</f>
        <v>18585</v>
      </c>
      <c r="N3576">
        <f>SUMIFS(COT!E:E,COT!$A:$A,YEAR(daily!$A3576),COT!$B:$B,WEEKNUM(daily!$A3576))</f>
        <v>1627403</v>
      </c>
      <c r="O3576">
        <f>SUMIFS(COT!F:F,COT!$A:$A,YEAR(daily!$A3576),COT!$B:$B,WEEKNUM(daily!$A3576))</f>
        <v>495080</v>
      </c>
      <c r="P3576">
        <f>SUMIFS(COT!G:G,COT!$A:$A,YEAR(daily!$A3576),COT!$B:$B,WEEKNUM(daily!$A3576))</f>
        <v>107341</v>
      </c>
      <c r="Q3576">
        <f>SUMIFS(COT!H:H,COT!$A:$A,YEAR(daily!$A3576),COT!$B:$B,WEEKNUM(daily!$A3576))</f>
        <v>502296</v>
      </c>
      <c r="R3576">
        <f>SUMIFS(COT!I:I,COT!$A:$A,YEAR(daily!$A3576),COT!$B:$B,WEEKNUM(daily!$A3576))</f>
        <v>533186</v>
      </c>
      <c r="S3576">
        <f>SUMIFS(COT!J:J,COT!$A:$A,YEAR(daily!$A3576),COT!$B:$B,WEEKNUM(daily!$A3576))</f>
        <v>940551</v>
      </c>
      <c r="T3576">
        <f>SUMIFS(COT!K:K,COT!$A:$A,YEAR(daily!$A3576),COT!$B:$B,WEEKNUM(daily!$A3576))</f>
        <v>96841</v>
      </c>
      <c r="U3576">
        <f>SUMIFS(COT!L:L,COT!$A:$A,YEAR(daily!$A3576),COT!$B:$B,WEEKNUM(daily!$A3576))</f>
        <v>77215</v>
      </c>
      <c r="V3576">
        <f>SUMIFS(COT!M:M,COT!$A:$A,YEAR(daily!$A3576),COT!$B:$B,WEEKNUM(daily!$A3576))</f>
        <v>124</v>
      </c>
      <c r="W3576">
        <f>SUMIFS(COT!N:N,COT!$A:$A,YEAR(daily!$A3576),COT!$B:$B,WEEKNUM(daily!$A3576))</f>
        <v>74</v>
      </c>
      <c r="X3576">
        <f>SUMIFS(COT!O:O,COT!$A:$A,YEAR(daily!$A3576),COT!$B:$B,WEEKNUM(daily!$A3576))</f>
        <v>148</v>
      </c>
      <c r="Y3576">
        <f>SUMIFS(COT!P:P,COT!$A:$A,YEAR(daily!$A3576),COT!$B:$B,WEEKNUM(daily!$A3576))</f>
        <v>92</v>
      </c>
      <c r="Z3576">
        <f>SUMIFS(COT!Q:Q,COT!$A:$A,YEAR(daily!$A3576),COT!$B:$B,WEEKNUM(daily!$A3576))</f>
        <v>104</v>
      </c>
      <c r="AA3576">
        <f>SUMIFS(Saudi!B:B,Saudi!$A:$A,YEAR(daily!$A3576))</f>
        <v>1044.4000000000001</v>
      </c>
      <c r="AB3576">
        <f>SUMIFS(Saudi!C:C,Saudi!$A:$A,YEAR(daily!$A3576))</f>
        <v>1140.539</v>
      </c>
      <c r="AC3576">
        <f>SUMIFS(Saudi!F:F,Saudi!$A:$A,YEAR(daily!$A3576))</f>
        <v>4242520</v>
      </c>
      <c r="AD3576">
        <f>SUMIFS(Saudi!G:G,Saudi!$A:$A,YEAR(daily!$A3576))</f>
        <v>92.996511515118513</v>
      </c>
      <c r="AE3576">
        <f>SUMIFS(Saudi!H:H,Saudi!$A:$A,YEAR(daily!$A3576))</f>
        <v>394539560.03312057</v>
      </c>
      <c r="AF3576" s="5">
        <f t="shared" si="154"/>
        <v>5</v>
      </c>
      <c r="AG3576" s="5">
        <f t="shared" si="155"/>
        <v>2014</v>
      </c>
    </row>
    <row r="3577" spans="1:33">
      <c r="A3577" s="3">
        <v>41775</v>
      </c>
      <c r="B3577" s="1">
        <v>79696</v>
      </c>
      <c r="C3577" s="1">
        <v>148501</v>
      </c>
      <c r="D3577" s="1">
        <v>125621</v>
      </c>
      <c r="E3577" s="1">
        <v>102.02</v>
      </c>
      <c r="F3577" s="1">
        <v>100.76</v>
      </c>
      <c r="G3577" s="1">
        <v>99.82</v>
      </c>
      <c r="H3577" s="2">
        <v>55.1</v>
      </c>
      <c r="I3577" s="2">
        <v>30.7</v>
      </c>
      <c r="J3577" s="2">
        <v>92.2</v>
      </c>
      <c r="K3577" s="2">
        <v>91.88</v>
      </c>
      <c r="L3577">
        <f>SUMIFS(US!B:B,US!$D:$D,YEAR(daily!$A3577),US!$E:$E,MONTH(daily!$A3577))</f>
        <v>13821</v>
      </c>
      <c r="M3577">
        <f>SUMIFS(US!C:C,US!$D:$D,YEAR(daily!$A3577),US!$E:$E,MONTH(daily!$A3577))</f>
        <v>18585</v>
      </c>
      <c r="N3577">
        <f>SUMIFS(COT!E:E,COT!$A:$A,YEAR(daily!$A3577),COT!$B:$B,WEEKNUM(daily!$A3577))</f>
        <v>1627403</v>
      </c>
      <c r="O3577">
        <f>SUMIFS(COT!F:F,COT!$A:$A,YEAR(daily!$A3577),COT!$B:$B,WEEKNUM(daily!$A3577))</f>
        <v>495080</v>
      </c>
      <c r="P3577">
        <f>SUMIFS(COT!G:G,COT!$A:$A,YEAR(daily!$A3577),COT!$B:$B,WEEKNUM(daily!$A3577))</f>
        <v>107341</v>
      </c>
      <c r="Q3577">
        <f>SUMIFS(COT!H:H,COT!$A:$A,YEAR(daily!$A3577),COT!$B:$B,WEEKNUM(daily!$A3577))</f>
        <v>502296</v>
      </c>
      <c r="R3577">
        <f>SUMIFS(COT!I:I,COT!$A:$A,YEAR(daily!$A3577),COT!$B:$B,WEEKNUM(daily!$A3577))</f>
        <v>533186</v>
      </c>
      <c r="S3577">
        <f>SUMIFS(COT!J:J,COT!$A:$A,YEAR(daily!$A3577),COT!$B:$B,WEEKNUM(daily!$A3577))</f>
        <v>940551</v>
      </c>
      <c r="T3577">
        <f>SUMIFS(COT!K:K,COT!$A:$A,YEAR(daily!$A3577),COT!$B:$B,WEEKNUM(daily!$A3577))</f>
        <v>96841</v>
      </c>
      <c r="U3577">
        <f>SUMIFS(COT!L:L,COT!$A:$A,YEAR(daily!$A3577),COT!$B:$B,WEEKNUM(daily!$A3577))</f>
        <v>77215</v>
      </c>
      <c r="V3577">
        <f>SUMIFS(COT!M:M,COT!$A:$A,YEAR(daily!$A3577),COT!$B:$B,WEEKNUM(daily!$A3577))</f>
        <v>124</v>
      </c>
      <c r="W3577">
        <f>SUMIFS(COT!N:N,COT!$A:$A,YEAR(daily!$A3577),COT!$B:$B,WEEKNUM(daily!$A3577))</f>
        <v>74</v>
      </c>
      <c r="X3577">
        <f>SUMIFS(COT!O:O,COT!$A:$A,YEAR(daily!$A3577),COT!$B:$B,WEEKNUM(daily!$A3577))</f>
        <v>148</v>
      </c>
      <c r="Y3577">
        <f>SUMIFS(COT!P:P,COT!$A:$A,YEAR(daily!$A3577),COT!$B:$B,WEEKNUM(daily!$A3577))</f>
        <v>92</v>
      </c>
      <c r="Z3577">
        <f>SUMIFS(COT!Q:Q,COT!$A:$A,YEAR(daily!$A3577),COT!$B:$B,WEEKNUM(daily!$A3577))</f>
        <v>104</v>
      </c>
      <c r="AA3577">
        <f>SUMIFS(Saudi!B:B,Saudi!$A:$A,YEAR(daily!$A3577))</f>
        <v>1044.4000000000001</v>
      </c>
      <c r="AB3577">
        <f>SUMIFS(Saudi!C:C,Saudi!$A:$A,YEAR(daily!$A3577))</f>
        <v>1140.539</v>
      </c>
      <c r="AC3577">
        <f>SUMIFS(Saudi!F:F,Saudi!$A:$A,YEAR(daily!$A3577))</f>
        <v>4242520</v>
      </c>
      <c r="AD3577">
        <f>SUMIFS(Saudi!G:G,Saudi!$A:$A,YEAR(daily!$A3577))</f>
        <v>92.996511515118513</v>
      </c>
      <c r="AE3577">
        <f>SUMIFS(Saudi!H:H,Saudi!$A:$A,YEAR(daily!$A3577))</f>
        <v>394539560.03312057</v>
      </c>
      <c r="AF3577" s="5">
        <f t="shared" si="154"/>
        <v>5</v>
      </c>
      <c r="AG3577" s="5">
        <f t="shared" si="155"/>
        <v>2014</v>
      </c>
    </row>
    <row r="3578" spans="1:33">
      <c r="A3578" s="3">
        <v>41778</v>
      </c>
      <c r="B3578" s="1">
        <v>34609</v>
      </c>
      <c r="C3578" s="1">
        <v>154535</v>
      </c>
      <c r="D3578" s="1">
        <v>131146</v>
      </c>
      <c r="E3578" s="1">
        <v>102.61</v>
      </c>
      <c r="F3578" s="1">
        <v>101.19</v>
      </c>
      <c r="G3578" s="1">
        <v>100.17</v>
      </c>
      <c r="H3578" s="2">
        <v>55.1</v>
      </c>
      <c r="I3578" s="2">
        <v>30.7</v>
      </c>
      <c r="J3578" s="2">
        <v>92.2</v>
      </c>
      <c r="K3578" s="2">
        <v>91.88</v>
      </c>
      <c r="L3578">
        <f>SUMIFS(US!B:B,US!$D:$D,YEAR(daily!$A3578),US!$E:$E,MONTH(daily!$A3578))</f>
        <v>13821</v>
      </c>
      <c r="M3578">
        <f>SUMIFS(US!C:C,US!$D:$D,YEAR(daily!$A3578),US!$E:$E,MONTH(daily!$A3578))</f>
        <v>18585</v>
      </c>
      <c r="N3578">
        <f>SUMIFS(COT!E:E,COT!$A:$A,YEAR(daily!$A3578),COT!$B:$B,WEEKNUM(daily!$A3578))</f>
        <v>1607523</v>
      </c>
      <c r="O3578">
        <f>SUMIFS(COT!F:F,COT!$A:$A,YEAR(daily!$A3578),COT!$B:$B,WEEKNUM(daily!$A3578))</f>
        <v>507592</v>
      </c>
      <c r="P3578">
        <f>SUMIFS(COT!G:G,COT!$A:$A,YEAR(daily!$A3578),COT!$B:$B,WEEKNUM(daily!$A3578))</f>
        <v>97384</v>
      </c>
      <c r="Q3578">
        <f>SUMIFS(COT!H:H,COT!$A:$A,YEAR(daily!$A3578),COT!$B:$B,WEEKNUM(daily!$A3578))</f>
        <v>509598</v>
      </c>
      <c r="R3578">
        <f>SUMIFS(COT!I:I,COT!$A:$A,YEAR(daily!$A3578),COT!$B:$B,WEEKNUM(daily!$A3578))</f>
        <v>491241</v>
      </c>
      <c r="S3578">
        <f>SUMIFS(COT!J:J,COT!$A:$A,YEAR(daily!$A3578),COT!$B:$B,WEEKNUM(daily!$A3578))</f>
        <v>920424</v>
      </c>
      <c r="T3578">
        <f>SUMIFS(COT!K:K,COT!$A:$A,YEAR(daily!$A3578),COT!$B:$B,WEEKNUM(daily!$A3578))</f>
        <v>99092</v>
      </c>
      <c r="U3578">
        <f>SUMIFS(COT!L:L,COT!$A:$A,YEAR(daily!$A3578),COT!$B:$B,WEEKNUM(daily!$A3578))</f>
        <v>80117</v>
      </c>
      <c r="V3578">
        <f>SUMIFS(COT!M:M,COT!$A:$A,YEAR(daily!$A3578),COT!$B:$B,WEEKNUM(daily!$A3578))</f>
        <v>122</v>
      </c>
      <c r="W3578">
        <f>SUMIFS(COT!N:N,COT!$A:$A,YEAR(daily!$A3578),COT!$B:$B,WEEKNUM(daily!$A3578))</f>
        <v>77</v>
      </c>
      <c r="X3578">
        <f>SUMIFS(COT!O:O,COT!$A:$A,YEAR(daily!$A3578),COT!$B:$B,WEEKNUM(daily!$A3578))</f>
        <v>144</v>
      </c>
      <c r="Y3578">
        <f>SUMIFS(COT!P:P,COT!$A:$A,YEAR(daily!$A3578),COT!$B:$B,WEEKNUM(daily!$A3578))</f>
        <v>85</v>
      </c>
      <c r="Z3578">
        <f>SUMIFS(COT!Q:Q,COT!$A:$A,YEAR(daily!$A3578),COT!$B:$B,WEEKNUM(daily!$A3578))</f>
        <v>101</v>
      </c>
      <c r="AA3578">
        <f>SUMIFS(Saudi!B:B,Saudi!$A:$A,YEAR(daily!$A3578))</f>
        <v>1044.4000000000001</v>
      </c>
      <c r="AB3578">
        <f>SUMIFS(Saudi!C:C,Saudi!$A:$A,YEAR(daily!$A3578))</f>
        <v>1140.539</v>
      </c>
      <c r="AC3578">
        <f>SUMIFS(Saudi!F:F,Saudi!$A:$A,YEAR(daily!$A3578))</f>
        <v>4242520</v>
      </c>
      <c r="AD3578">
        <f>SUMIFS(Saudi!G:G,Saudi!$A:$A,YEAR(daily!$A3578))</f>
        <v>92.996511515118513</v>
      </c>
      <c r="AE3578">
        <f>SUMIFS(Saudi!H:H,Saudi!$A:$A,YEAR(daily!$A3578))</f>
        <v>394539560.03312057</v>
      </c>
      <c r="AF3578" s="5">
        <f t="shared" si="154"/>
        <v>5</v>
      </c>
      <c r="AG3578" s="5">
        <f t="shared" si="155"/>
        <v>2014</v>
      </c>
    </row>
    <row r="3579" spans="1:33">
      <c r="A3579" s="3">
        <v>41779</v>
      </c>
      <c r="B3579" s="1">
        <v>2</v>
      </c>
      <c r="C3579" s="1">
        <v>156633</v>
      </c>
      <c r="D3579" s="1">
        <v>133276</v>
      </c>
      <c r="E3579" s="1">
        <v>102.44</v>
      </c>
      <c r="F3579" s="1">
        <v>101.5</v>
      </c>
      <c r="G3579" s="1">
        <v>100.5</v>
      </c>
      <c r="H3579" s="2">
        <v>55.1</v>
      </c>
      <c r="I3579" s="2">
        <v>30.7</v>
      </c>
      <c r="J3579" s="2">
        <v>92.2</v>
      </c>
      <c r="K3579" s="2">
        <v>91.88</v>
      </c>
      <c r="L3579">
        <f>SUMIFS(US!B:B,US!$D:$D,YEAR(daily!$A3579),US!$E:$E,MONTH(daily!$A3579))</f>
        <v>13821</v>
      </c>
      <c r="M3579">
        <f>SUMIFS(US!C:C,US!$D:$D,YEAR(daily!$A3579),US!$E:$E,MONTH(daily!$A3579))</f>
        <v>18585</v>
      </c>
      <c r="N3579">
        <f>SUMIFS(COT!E:E,COT!$A:$A,YEAR(daily!$A3579),COT!$B:$B,WEEKNUM(daily!$A3579))</f>
        <v>1607523</v>
      </c>
      <c r="O3579">
        <f>SUMIFS(COT!F:F,COT!$A:$A,YEAR(daily!$A3579),COT!$B:$B,WEEKNUM(daily!$A3579))</f>
        <v>507592</v>
      </c>
      <c r="P3579">
        <f>SUMIFS(COT!G:G,COT!$A:$A,YEAR(daily!$A3579),COT!$B:$B,WEEKNUM(daily!$A3579))</f>
        <v>97384</v>
      </c>
      <c r="Q3579">
        <f>SUMIFS(COT!H:H,COT!$A:$A,YEAR(daily!$A3579),COT!$B:$B,WEEKNUM(daily!$A3579))</f>
        <v>509598</v>
      </c>
      <c r="R3579">
        <f>SUMIFS(COT!I:I,COT!$A:$A,YEAR(daily!$A3579),COT!$B:$B,WEEKNUM(daily!$A3579))</f>
        <v>491241</v>
      </c>
      <c r="S3579">
        <f>SUMIFS(COT!J:J,COT!$A:$A,YEAR(daily!$A3579),COT!$B:$B,WEEKNUM(daily!$A3579))</f>
        <v>920424</v>
      </c>
      <c r="T3579">
        <f>SUMIFS(COT!K:K,COT!$A:$A,YEAR(daily!$A3579),COT!$B:$B,WEEKNUM(daily!$A3579))</f>
        <v>99092</v>
      </c>
      <c r="U3579">
        <f>SUMIFS(COT!L:L,COT!$A:$A,YEAR(daily!$A3579),COT!$B:$B,WEEKNUM(daily!$A3579))</f>
        <v>80117</v>
      </c>
      <c r="V3579">
        <f>SUMIFS(COT!M:M,COT!$A:$A,YEAR(daily!$A3579),COT!$B:$B,WEEKNUM(daily!$A3579))</f>
        <v>122</v>
      </c>
      <c r="W3579">
        <f>SUMIFS(COT!N:N,COT!$A:$A,YEAR(daily!$A3579),COT!$B:$B,WEEKNUM(daily!$A3579))</f>
        <v>77</v>
      </c>
      <c r="X3579">
        <f>SUMIFS(COT!O:O,COT!$A:$A,YEAR(daily!$A3579),COT!$B:$B,WEEKNUM(daily!$A3579))</f>
        <v>144</v>
      </c>
      <c r="Y3579">
        <f>SUMIFS(COT!P:P,COT!$A:$A,YEAR(daily!$A3579),COT!$B:$B,WEEKNUM(daily!$A3579))</f>
        <v>85</v>
      </c>
      <c r="Z3579">
        <f>SUMIFS(COT!Q:Q,COT!$A:$A,YEAR(daily!$A3579),COT!$B:$B,WEEKNUM(daily!$A3579))</f>
        <v>101</v>
      </c>
      <c r="AA3579">
        <f>SUMIFS(Saudi!B:B,Saudi!$A:$A,YEAR(daily!$A3579))</f>
        <v>1044.4000000000001</v>
      </c>
      <c r="AB3579">
        <f>SUMIFS(Saudi!C:C,Saudi!$A:$A,YEAR(daily!$A3579))</f>
        <v>1140.539</v>
      </c>
      <c r="AC3579">
        <f>SUMIFS(Saudi!F:F,Saudi!$A:$A,YEAR(daily!$A3579))</f>
        <v>4242520</v>
      </c>
      <c r="AD3579">
        <f>SUMIFS(Saudi!G:G,Saudi!$A:$A,YEAR(daily!$A3579))</f>
        <v>92.996511515118513</v>
      </c>
      <c r="AE3579">
        <f>SUMIFS(Saudi!H:H,Saudi!$A:$A,YEAR(daily!$A3579))</f>
        <v>394539560.03312057</v>
      </c>
      <c r="AF3579" s="5">
        <f t="shared" si="154"/>
        <v>5</v>
      </c>
      <c r="AG3579" s="5">
        <f t="shared" si="155"/>
        <v>2014</v>
      </c>
    </row>
    <row r="3580" spans="1:33">
      <c r="A3580" s="3">
        <v>41780</v>
      </c>
      <c r="B3580" s="1">
        <v>334418</v>
      </c>
      <c r="C3580" s="1">
        <v>135295</v>
      </c>
      <c r="D3580" s="1">
        <v>80462</v>
      </c>
      <c r="E3580" s="1">
        <v>104.07</v>
      </c>
      <c r="F3580" s="1">
        <v>102.08</v>
      </c>
      <c r="G3580" s="1">
        <v>100.95</v>
      </c>
      <c r="H3580" s="2">
        <v>55.1</v>
      </c>
      <c r="I3580" s="2">
        <v>30.7</v>
      </c>
      <c r="J3580" s="2">
        <v>92.2</v>
      </c>
      <c r="K3580" s="2">
        <v>91.88</v>
      </c>
      <c r="L3580">
        <f>SUMIFS(US!B:B,US!$D:$D,YEAR(daily!$A3580),US!$E:$E,MONTH(daily!$A3580))</f>
        <v>13821</v>
      </c>
      <c r="M3580">
        <f>SUMIFS(US!C:C,US!$D:$D,YEAR(daily!$A3580),US!$E:$E,MONTH(daily!$A3580))</f>
        <v>18585</v>
      </c>
      <c r="N3580">
        <f>SUMIFS(COT!E:E,COT!$A:$A,YEAR(daily!$A3580),COT!$B:$B,WEEKNUM(daily!$A3580))</f>
        <v>1607523</v>
      </c>
      <c r="O3580">
        <f>SUMIFS(COT!F:F,COT!$A:$A,YEAR(daily!$A3580),COT!$B:$B,WEEKNUM(daily!$A3580))</f>
        <v>507592</v>
      </c>
      <c r="P3580">
        <f>SUMIFS(COT!G:G,COT!$A:$A,YEAR(daily!$A3580),COT!$B:$B,WEEKNUM(daily!$A3580))</f>
        <v>97384</v>
      </c>
      <c r="Q3580">
        <f>SUMIFS(COT!H:H,COT!$A:$A,YEAR(daily!$A3580),COT!$B:$B,WEEKNUM(daily!$A3580))</f>
        <v>509598</v>
      </c>
      <c r="R3580">
        <f>SUMIFS(COT!I:I,COT!$A:$A,YEAR(daily!$A3580),COT!$B:$B,WEEKNUM(daily!$A3580))</f>
        <v>491241</v>
      </c>
      <c r="S3580">
        <f>SUMIFS(COT!J:J,COT!$A:$A,YEAR(daily!$A3580),COT!$B:$B,WEEKNUM(daily!$A3580))</f>
        <v>920424</v>
      </c>
      <c r="T3580">
        <f>SUMIFS(COT!K:K,COT!$A:$A,YEAR(daily!$A3580),COT!$B:$B,WEEKNUM(daily!$A3580))</f>
        <v>99092</v>
      </c>
      <c r="U3580">
        <f>SUMIFS(COT!L:L,COT!$A:$A,YEAR(daily!$A3580),COT!$B:$B,WEEKNUM(daily!$A3580))</f>
        <v>80117</v>
      </c>
      <c r="V3580">
        <f>SUMIFS(COT!M:M,COT!$A:$A,YEAR(daily!$A3580),COT!$B:$B,WEEKNUM(daily!$A3580))</f>
        <v>122</v>
      </c>
      <c r="W3580">
        <f>SUMIFS(COT!N:N,COT!$A:$A,YEAR(daily!$A3580),COT!$B:$B,WEEKNUM(daily!$A3580))</f>
        <v>77</v>
      </c>
      <c r="X3580">
        <f>SUMIFS(COT!O:O,COT!$A:$A,YEAR(daily!$A3580),COT!$B:$B,WEEKNUM(daily!$A3580))</f>
        <v>144</v>
      </c>
      <c r="Y3580">
        <f>SUMIFS(COT!P:P,COT!$A:$A,YEAR(daily!$A3580),COT!$B:$B,WEEKNUM(daily!$A3580))</f>
        <v>85</v>
      </c>
      <c r="Z3580">
        <f>SUMIFS(COT!Q:Q,COT!$A:$A,YEAR(daily!$A3580),COT!$B:$B,WEEKNUM(daily!$A3580))</f>
        <v>101</v>
      </c>
      <c r="AA3580">
        <f>SUMIFS(Saudi!B:B,Saudi!$A:$A,YEAR(daily!$A3580))</f>
        <v>1044.4000000000001</v>
      </c>
      <c r="AB3580">
        <f>SUMIFS(Saudi!C:C,Saudi!$A:$A,YEAR(daily!$A3580))</f>
        <v>1140.539</v>
      </c>
      <c r="AC3580">
        <f>SUMIFS(Saudi!F:F,Saudi!$A:$A,YEAR(daily!$A3580))</f>
        <v>4242520</v>
      </c>
      <c r="AD3580">
        <f>SUMIFS(Saudi!G:G,Saudi!$A:$A,YEAR(daily!$A3580))</f>
        <v>92.996511515118513</v>
      </c>
      <c r="AE3580">
        <f>SUMIFS(Saudi!H:H,Saudi!$A:$A,YEAR(daily!$A3580))</f>
        <v>394539560.03312057</v>
      </c>
      <c r="AF3580" s="5">
        <f t="shared" si="154"/>
        <v>5</v>
      </c>
      <c r="AG3580" s="5">
        <f t="shared" si="155"/>
        <v>2014</v>
      </c>
    </row>
    <row r="3581" spans="1:33">
      <c r="A3581" s="3">
        <v>41781</v>
      </c>
      <c r="B3581" s="1">
        <v>335845</v>
      </c>
      <c r="C3581" s="1">
        <v>138834</v>
      </c>
      <c r="D3581" s="1">
        <v>80449</v>
      </c>
      <c r="E3581" s="1">
        <v>103.74</v>
      </c>
      <c r="F3581" s="1">
        <v>101.85</v>
      </c>
      <c r="G3581" s="1">
        <v>100.76</v>
      </c>
      <c r="H3581" s="2">
        <v>55.1</v>
      </c>
      <c r="I3581" s="2">
        <v>30.7</v>
      </c>
      <c r="J3581" s="2">
        <v>92.2</v>
      </c>
      <c r="K3581" s="2">
        <v>91.88</v>
      </c>
      <c r="L3581">
        <f>SUMIFS(US!B:B,US!$D:$D,YEAR(daily!$A3581),US!$E:$E,MONTH(daily!$A3581))</f>
        <v>13821</v>
      </c>
      <c r="M3581">
        <f>SUMIFS(US!C:C,US!$D:$D,YEAR(daily!$A3581),US!$E:$E,MONTH(daily!$A3581))</f>
        <v>18585</v>
      </c>
      <c r="N3581">
        <f>SUMIFS(COT!E:E,COT!$A:$A,YEAR(daily!$A3581),COT!$B:$B,WEEKNUM(daily!$A3581))</f>
        <v>1607523</v>
      </c>
      <c r="O3581">
        <f>SUMIFS(COT!F:F,COT!$A:$A,YEAR(daily!$A3581),COT!$B:$B,WEEKNUM(daily!$A3581))</f>
        <v>507592</v>
      </c>
      <c r="P3581">
        <f>SUMIFS(COT!G:G,COT!$A:$A,YEAR(daily!$A3581),COT!$B:$B,WEEKNUM(daily!$A3581))</f>
        <v>97384</v>
      </c>
      <c r="Q3581">
        <f>SUMIFS(COT!H:H,COT!$A:$A,YEAR(daily!$A3581),COT!$B:$B,WEEKNUM(daily!$A3581))</f>
        <v>509598</v>
      </c>
      <c r="R3581">
        <f>SUMIFS(COT!I:I,COT!$A:$A,YEAR(daily!$A3581),COT!$B:$B,WEEKNUM(daily!$A3581))</f>
        <v>491241</v>
      </c>
      <c r="S3581">
        <f>SUMIFS(COT!J:J,COT!$A:$A,YEAR(daily!$A3581),COT!$B:$B,WEEKNUM(daily!$A3581))</f>
        <v>920424</v>
      </c>
      <c r="T3581">
        <f>SUMIFS(COT!K:K,COT!$A:$A,YEAR(daily!$A3581),COT!$B:$B,WEEKNUM(daily!$A3581))</f>
        <v>99092</v>
      </c>
      <c r="U3581">
        <f>SUMIFS(COT!L:L,COT!$A:$A,YEAR(daily!$A3581),COT!$B:$B,WEEKNUM(daily!$A3581))</f>
        <v>80117</v>
      </c>
      <c r="V3581">
        <f>SUMIFS(COT!M:M,COT!$A:$A,YEAR(daily!$A3581),COT!$B:$B,WEEKNUM(daily!$A3581))</f>
        <v>122</v>
      </c>
      <c r="W3581">
        <f>SUMIFS(COT!N:N,COT!$A:$A,YEAR(daily!$A3581),COT!$B:$B,WEEKNUM(daily!$A3581))</f>
        <v>77</v>
      </c>
      <c r="X3581">
        <f>SUMIFS(COT!O:O,COT!$A:$A,YEAR(daily!$A3581),COT!$B:$B,WEEKNUM(daily!$A3581))</f>
        <v>144</v>
      </c>
      <c r="Y3581">
        <f>SUMIFS(COT!P:P,COT!$A:$A,YEAR(daily!$A3581),COT!$B:$B,WEEKNUM(daily!$A3581))</f>
        <v>85</v>
      </c>
      <c r="Z3581">
        <f>SUMIFS(COT!Q:Q,COT!$A:$A,YEAR(daily!$A3581),COT!$B:$B,WEEKNUM(daily!$A3581))</f>
        <v>101</v>
      </c>
      <c r="AA3581">
        <f>SUMIFS(Saudi!B:B,Saudi!$A:$A,YEAR(daily!$A3581))</f>
        <v>1044.4000000000001</v>
      </c>
      <c r="AB3581">
        <f>SUMIFS(Saudi!C:C,Saudi!$A:$A,YEAR(daily!$A3581))</f>
        <v>1140.539</v>
      </c>
      <c r="AC3581">
        <f>SUMIFS(Saudi!F:F,Saudi!$A:$A,YEAR(daily!$A3581))</f>
        <v>4242520</v>
      </c>
      <c r="AD3581">
        <f>SUMIFS(Saudi!G:G,Saudi!$A:$A,YEAR(daily!$A3581))</f>
        <v>92.996511515118513</v>
      </c>
      <c r="AE3581">
        <f>SUMIFS(Saudi!H:H,Saudi!$A:$A,YEAR(daily!$A3581))</f>
        <v>394539560.03312057</v>
      </c>
      <c r="AF3581" s="5">
        <f t="shared" si="154"/>
        <v>5</v>
      </c>
      <c r="AG3581" s="5">
        <f t="shared" si="155"/>
        <v>2014</v>
      </c>
    </row>
    <row r="3582" spans="1:33">
      <c r="A3582" s="3">
        <v>41782</v>
      </c>
      <c r="B3582" s="1">
        <v>324336</v>
      </c>
      <c r="C3582" s="1">
        <v>135982</v>
      </c>
      <c r="D3582" s="1">
        <v>80271</v>
      </c>
      <c r="E3582" s="1">
        <v>104.35</v>
      </c>
      <c r="F3582" s="1">
        <v>102.35</v>
      </c>
      <c r="G3582" s="1">
        <v>101.23</v>
      </c>
      <c r="H3582" s="2">
        <v>55.1</v>
      </c>
      <c r="I3582" s="2">
        <v>30.7</v>
      </c>
      <c r="J3582" s="2">
        <v>92.2</v>
      </c>
      <c r="K3582" s="2">
        <v>91.88</v>
      </c>
      <c r="L3582">
        <f>SUMIFS(US!B:B,US!$D:$D,YEAR(daily!$A3582),US!$E:$E,MONTH(daily!$A3582))</f>
        <v>13821</v>
      </c>
      <c r="M3582">
        <f>SUMIFS(US!C:C,US!$D:$D,YEAR(daily!$A3582),US!$E:$E,MONTH(daily!$A3582))</f>
        <v>18585</v>
      </c>
      <c r="N3582">
        <f>SUMIFS(COT!E:E,COT!$A:$A,YEAR(daily!$A3582),COT!$B:$B,WEEKNUM(daily!$A3582))</f>
        <v>1607523</v>
      </c>
      <c r="O3582">
        <f>SUMIFS(COT!F:F,COT!$A:$A,YEAR(daily!$A3582),COT!$B:$B,WEEKNUM(daily!$A3582))</f>
        <v>507592</v>
      </c>
      <c r="P3582">
        <f>SUMIFS(COT!G:G,COT!$A:$A,YEAR(daily!$A3582),COT!$B:$B,WEEKNUM(daily!$A3582))</f>
        <v>97384</v>
      </c>
      <c r="Q3582">
        <f>SUMIFS(COT!H:H,COT!$A:$A,YEAR(daily!$A3582),COT!$B:$B,WEEKNUM(daily!$A3582))</f>
        <v>509598</v>
      </c>
      <c r="R3582">
        <f>SUMIFS(COT!I:I,COT!$A:$A,YEAR(daily!$A3582),COT!$B:$B,WEEKNUM(daily!$A3582))</f>
        <v>491241</v>
      </c>
      <c r="S3582">
        <f>SUMIFS(COT!J:J,COT!$A:$A,YEAR(daily!$A3582),COT!$B:$B,WEEKNUM(daily!$A3582))</f>
        <v>920424</v>
      </c>
      <c r="T3582">
        <f>SUMIFS(COT!K:K,COT!$A:$A,YEAR(daily!$A3582),COT!$B:$B,WEEKNUM(daily!$A3582))</f>
        <v>99092</v>
      </c>
      <c r="U3582">
        <f>SUMIFS(COT!L:L,COT!$A:$A,YEAR(daily!$A3582),COT!$B:$B,WEEKNUM(daily!$A3582))</f>
        <v>80117</v>
      </c>
      <c r="V3582">
        <f>SUMIFS(COT!M:M,COT!$A:$A,YEAR(daily!$A3582),COT!$B:$B,WEEKNUM(daily!$A3582))</f>
        <v>122</v>
      </c>
      <c r="W3582">
        <f>SUMIFS(COT!N:N,COT!$A:$A,YEAR(daily!$A3582),COT!$B:$B,WEEKNUM(daily!$A3582))</f>
        <v>77</v>
      </c>
      <c r="X3582">
        <f>SUMIFS(COT!O:O,COT!$A:$A,YEAR(daily!$A3582),COT!$B:$B,WEEKNUM(daily!$A3582))</f>
        <v>144</v>
      </c>
      <c r="Y3582">
        <f>SUMIFS(COT!P:P,COT!$A:$A,YEAR(daily!$A3582),COT!$B:$B,WEEKNUM(daily!$A3582))</f>
        <v>85</v>
      </c>
      <c r="Z3582">
        <f>SUMIFS(COT!Q:Q,COT!$A:$A,YEAR(daily!$A3582),COT!$B:$B,WEEKNUM(daily!$A3582))</f>
        <v>101</v>
      </c>
      <c r="AA3582">
        <f>SUMIFS(Saudi!B:B,Saudi!$A:$A,YEAR(daily!$A3582))</f>
        <v>1044.4000000000001</v>
      </c>
      <c r="AB3582">
        <f>SUMIFS(Saudi!C:C,Saudi!$A:$A,YEAR(daily!$A3582))</f>
        <v>1140.539</v>
      </c>
      <c r="AC3582">
        <f>SUMIFS(Saudi!F:F,Saudi!$A:$A,YEAR(daily!$A3582))</f>
        <v>4242520</v>
      </c>
      <c r="AD3582">
        <f>SUMIFS(Saudi!G:G,Saudi!$A:$A,YEAR(daily!$A3582))</f>
        <v>92.996511515118513</v>
      </c>
      <c r="AE3582">
        <f>SUMIFS(Saudi!H:H,Saudi!$A:$A,YEAR(daily!$A3582))</f>
        <v>394539560.03312057</v>
      </c>
      <c r="AF3582" s="5">
        <f t="shared" si="154"/>
        <v>5</v>
      </c>
      <c r="AG3582" s="5">
        <f t="shared" si="155"/>
        <v>2014</v>
      </c>
    </row>
    <row r="3583" spans="1:33">
      <c r="A3583" s="3">
        <v>41786</v>
      </c>
      <c r="B3583" s="1">
        <v>318658</v>
      </c>
      <c r="C3583" s="1">
        <v>136789</v>
      </c>
      <c r="D3583" s="1">
        <v>81213</v>
      </c>
      <c r="E3583" s="1">
        <v>104.11</v>
      </c>
      <c r="F3583" s="1">
        <v>102.1</v>
      </c>
      <c r="G3583" s="1">
        <v>100.98</v>
      </c>
      <c r="H3583" s="2">
        <v>55.1</v>
      </c>
      <c r="I3583" s="2">
        <v>30.7</v>
      </c>
      <c r="J3583" s="2">
        <v>92.2</v>
      </c>
      <c r="K3583" s="2">
        <v>91.88</v>
      </c>
      <c r="L3583">
        <f>SUMIFS(US!B:B,US!$D:$D,YEAR(daily!$A3583),US!$E:$E,MONTH(daily!$A3583))</f>
        <v>13821</v>
      </c>
      <c r="M3583">
        <f>SUMIFS(US!C:C,US!$D:$D,YEAR(daily!$A3583),US!$E:$E,MONTH(daily!$A3583))</f>
        <v>18585</v>
      </c>
      <c r="N3583">
        <f>SUMIFS(COT!E:E,COT!$A:$A,YEAR(daily!$A3583),COT!$B:$B,WEEKNUM(daily!$A3583))</f>
        <v>1635600</v>
      </c>
      <c r="O3583">
        <f>SUMIFS(COT!F:F,COT!$A:$A,YEAR(daily!$A3583),COT!$B:$B,WEEKNUM(daily!$A3583))</f>
        <v>526135</v>
      </c>
      <c r="P3583">
        <f>SUMIFS(COT!G:G,COT!$A:$A,YEAR(daily!$A3583),COT!$B:$B,WEEKNUM(daily!$A3583))</f>
        <v>102999</v>
      </c>
      <c r="Q3583">
        <f>SUMIFS(COT!H:H,COT!$A:$A,YEAR(daily!$A3583),COT!$B:$B,WEEKNUM(daily!$A3583))</f>
        <v>522517</v>
      </c>
      <c r="R3583">
        <f>SUMIFS(COT!I:I,COT!$A:$A,YEAR(daily!$A3583),COT!$B:$B,WEEKNUM(daily!$A3583))</f>
        <v>478111</v>
      </c>
      <c r="S3583">
        <f>SUMIFS(COT!J:J,COT!$A:$A,YEAR(daily!$A3583),COT!$B:$B,WEEKNUM(daily!$A3583))</f>
        <v>923603</v>
      </c>
      <c r="T3583">
        <f>SUMIFS(COT!K:K,COT!$A:$A,YEAR(daily!$A3583),COT!$B:$B,WEEKNUM(daily!$A3583))</f>
        <v>108837</v>
      </c>
      <c r="U3583">
        <f>SUMIFS(COT!L:L,COT!$A:$A,YEAR(daily!$A3583),COT!$B:$B,WEEKNUM(daily!$A3583))</f>
        <v>86481</v>
      </c>
      <c r="V3583">
        <f>SUMIFS(COT!M:M,COT!$A:$A,YEAR(daily!$A3583),COT!$B:$B,WEEKNUM(daily!$A3583))</f>
        <v>130</v>
      </c>
      <c r="W3583">
        <f>SUMIFS(COT!N:N,COT!$A:$A,YEAR(daily!$A3583),COT!$B:$B,WEEKNUM(daily!$A3583))</f>
        <v>81</v>
      </c>
      <c r="X3583">
        <f>SUMIFS(COT!O:O,COT!$A:$A,YEAR(daily!$A3583),COT!$B:$B,WEEKNUM(daily!$A3583))</f>
        <v>152</v>
      </c>
      <c r="Y3583">
        <f>SUMIFS(COT!P:P,COT!$A:$A,YEAR(daily!$A3583),COT!$B:$B,WEEKNUM(daily!$A3583))</f>
        <v>86</v>
      </c>
      <c r="Z3583">
        <f>SUMIFS(COT!Q:Q,COT!$A:$A,YEAR(daily!$A3583),COT!$B:$B,WEEKNUM(daily!$A3583))</f>
        <v>104</v>
      </c>
      <c r="AA3583">
        <f>SUMIFS(Saudi!B:B,Saudi!$A:$A,YEAR(daily!$A3583))</f>
        <v>1044.4000000000001</v>
      </c>
      <c r="AB3583">
        <f>SUMIFS(Saudi!C:C,Saudi!$A:$A,YEAR(daily!$A3583))</f>
        <v>1140.539</v>
      </c>
      <c r="AC3583">
        <f>SUMIFS(Saudi!F:F,Saudi!$A:$A,YEAR(daily!$A3583))</f>
        <v>4242520</v>
      </c>
      <c r="AD3583">
        <f>SUMIFS(Saudi!G:G,Saudi!$A:$A,YEAR(daily!$A3583))</f>
        <v>92.996511515118513</v>
      </c>
      <c r="AE3583">
        <f>SUMIFS(Saudi!H:H,Saudi!$A:$A,YEAR(daily!$A3583))</f>
        <v>394539560.03312057</v>
      </c>
      <c r="AF3583" s="5">
        <f t="shared" si="154"/>
        <v>5</v>
      </c>
      <c r="AG3583" s="5">
        <f t="shared" si="155"/>
        <v>2014</v>
      </c>
    </row>
    <row r="3584" spans="1:33">
      <c r="A3584" s="3">
        <v>41787</v>
      </c>
      <c r="B3584" s="1">
        <v>300180</v>
      </c>
      <c r="C3584" s="1">
        <v>136674</v>
      </c>
      <c r="D3584" s="1">
        <v>83115</v>
      </c>
      <c r="E3584" s="1">
        <v>102.72</v>
      </c>
      <c r="F3584" s="1">
        <v>101.02</v>
      </c>
      <c r="G3584" s="1">
        <v>99.99</v>
      </c>
      <c r="H3584" s="2">
        <v>55.1</v>
      </c>
      <c r="I3584" s="2">
        <v>30.7</v>
      </c>
      <c r="J3584" s="2">
        <v>92.2</v>
      </c>
      <c r="K3584" s="2">
        <v>91.88</v>
      </c>
      <c r="L3584">
        <f>SUMIFS(US!B:B,US!$D:$D,YEAR(daily!$A3584),US!$E:$E,MONTH(daily!$A3584))</f>
        <v>13821</v>
      </c>
      <c r="M3584">
        <f>SUMIFS(US!C:C,US!$D:$D,YEAR(daily!$A3584),US!$E:$E,MONTH(daily!$A3584))</f>
        <v>18585</v>
      </c>
      <c r="N3584">
        <f>SUMIFS(COT!E:E,COT!$A:$A,YEAR(daily!$A3584),COT!$B:$B,WEEKNUM(daily!$A3584))</f>
        <v>1635600</v>
      </c>
      <c r="O3584">
        <f>SUMIFS(COT!F:F,COT!$A:$A,YEAR(daily!$A3584),COT!$B:$B,WEEKNUM(daily!$A3584))</f>
        <v>526135</v>
      </c>
      <c r="P3584">
        <f>SUMIFS(COT!G:G,COT!$A:$A,YEAR(daily!$A3584),COT!$B:$B,WEEKNUM(daily!$A3584))</f>
        <v>102999</v>
      </c>
      <c r="Q3584">
        <f>SUMIFS(COT!H:H,COT!$A:$A,YEAR(daily!$A3584),COT!$B:$B,WEEKNUM(daily!$A3584))</f>
        <v>522517</v>
      </c>
      <c r="R3584">
        <f>SUMIFS(COT!I:I,COT!$A:$A,YEAR(daily!$A3584),COT!$B:$B,WEEKNUM(daily!$A3584))</f>
        <v>478111</v>
      </c>
      <c r="S3584">
        <f>SUMIFS(COT!J:J,COT!$A:$A,YEAR(daily!$A3584),COT!$B:$B,WEEKNUM(daily!$A3584))</f>
        <v>923603</v>
      </c>
      <c r="T3584">
        <f>SUMIFS(COT!K:K,COT!$A:$A,YEAR(daily!$A3584),COT!$B:$B,WEEKNUM(daily!$A3584))</f>
        <v>108837</v>
      </c>
      <c r="U3584">
        <f>SUMIFS(COT!L:L,COT!$A:$A,YEAR(daily!$A3584),COT!$B:$B,WEEKNUM(daily!$A3584))</f>
        <v>86481</v>
      </c>
      <c r="V3584">
        <f>SUMIFS(COT!M:M,COT!$A:$A,YEAR(daily!$A3584),COT!$B:$B,WEEKNUM(daily!$A3584))</f>
        <v>130</v>
      </c>
      <c r="W3584">
        <f>SUMIFS(COT!N:N,COT!$A:$A,YEAR(daily!$A3584),COT!$B:$B,WEEKNUM(daily!$A3584))</f>
        <v>81</v>
      </c>
      <c r="X3584">
        <f>SUMIFS(COT!O:O,COT!$A:$A,YEAR(daily!$A3584),COT!$B:$B,WEEKNUM(daily!$A3584))</f>
        <v>152</v>
      </c>
      <c r="Y3584">
        <f>SUMIFS(COT!P:P,COT!$A:$A,YEAR(daily!$A3584),COT!$B:$B,WEEKNUM(daily!$A3584))</f>
        <v>86</v>
      </c>
      <c r="Z3584">
        <f>SUMIFS(COT!Q:Q,COT!$A:$A,YEAR(daily!$A3584),COT!$B:$B,WEEKNUM(daily!$A3584))</f>
        <v>104</v>
      </c>
      <c r="AA3584">
        <f>SUMIFS(Saudi!B:B,Saudi!$A:$A,YEAR(daily!$A3584))</f>
        <v>1044.4000000000001</v>
      </c>
      <c r="AB3584">
        <f>SUMIFS(Saudi!C:C,Saudi!$A:$A,YEAR(daily!$A3584))</f>
        <v>1140.539</v>
      </c>
      <c r="AC3584">
        <f>SUMIFS(Saudi!F:F,Saudi!$A:$A,YEAR(daily!$A3584))</f>
        <v>4242520</v>
      </c>
      <c r="AD3584">
        <f>SUMIFS(Saudi!G:G,Saudi!$A:$A,YEAR(daily!$A3584))</f>
        <v>92.996511515118513</v>
      </c>
      <c r="AE3584">
        <f>SUMIFS(Saudi!H:H,Saudi!$A:$A,YEAR(daily!$A3584))</f>
        <v>394539560.03312057</v>
      </c>
      <c r="AF3584" s="5">
        <f t="shared" si="154"/>
        <v>5</v>
      </c>
      <c r="AG3584" s="5">
        <f t="shared" si="155"/>
        <v>2014</v>
      </c>
    </row>
    <row r="3585" spans="1:33">
      <c r="A3585" s="3">
        <v>41788</v>
      </c>
      <c r="B3585" s="1">
        <v>303623</v>
      </c>
      <c r="C3585" s="1">
        <v>138862</v>
      </c>
      <c r="D3585" s="1">
        <v>84732</v>
      </c>
      <c r="E3585" s="1">
        <v>103.58</v>
      </c>
      <c r="F3585" s="1">
        <v>101.75</v>
      </c>
      <c r="G3585" s="1">
        <v>100.65</v>
      </c>
      <c r="H3585" s="2">
        <v>55.1</v>
      </c>
      <c r="I3585" s="2">
        <v>30.7</v>
      </c>
      <c r="J3585" s="2">
        <v>92.2</v>
      </c>
      <c r="K3585" s="2">
        <v>91.88</v>
      </c>
      <c r="L3585">
        <f>SUMIFS(US!B:B,US!$D:$D,YEAR(daily!$A3585),US!$E:$E,MONTH(daily!$A3585))</f>
        <v>13821</v>
      </c>
      <c r="M3585">
        <f>SUMIFS(US!C:C,US!$D:$D,YEAR(daily!$A3585),US!$E:$E,MONTH(daily!$A3585))</f>
        <v>18585</v>
      </c>
      <c r="N3585">
        <f>SUMIFS(COT!E:E,COT!$A:$A,YEAR(daily!$A3585),COT!$B:$B,WEEKNUM(daily!$A3585))</f>
        <v>1635600</v>
      </c>
      <c r="O3585">
        <f>SUMIFS(COT!F:F,COT!$A:$A,YEAR(daily!$A3585),COT!$B:$B,WEEKNUM(daily!$A3585))</f>
        <v>526135</v>
      </c>
      <c r="P3585">
        <f>SUMIFS(COT!G:G,COT!$A:$A,YEAR(daily!$A3585),COT!$B:$B,WEEKNUM(daily!$A3585))</f>
        <v>102999</v>
      </c>
      <c r="Q3585">
        <f>SUMIFS(COT!H:H,COT!$A:$A,YEAR(daily!$A3585),COT!$B:$B,WEEKNUM(daily!$A3585))</f>
        <v>522517</v>
      </c>
      <c r="R3585">
        <f>SUMIFS(COT!I:I,COT!$A:$A,YEAR(daily!$A3585),COT!$B:$B,WEEKNUM(daily!$A3585))</f>
        <v>478111</v>
      </c>
      <c r="S3585">
        <f>SUMIFS(COT!J:J,COT!$A:$A,YEAR(daily!$A3585),COT!$B:$B,WEEKNUM(daily!$A3585))</f>
        <v>923603</v>
      </c>
      <c r="T3585">
        <f>SUMIFS(COT!K:K,COT!$A:$A,YEAR(daily!$A3585),COT!$B:$B,WEEKNUM(daily!$A3585))</f>
        <v>108837</v>
      </c>
      <c r="U3585">
        <f>SUMIFS(COT!L:L,COT!$A:$A,YEAR(daily!$A3585),COT!$B:$B,WEEKNUM(daily!$A3585))</f>
        <v>86481</v>
      </c>
      <c r="V3585">
        <f>SUMIFS(COT!M:M,COT!$A:$A,YEAR(daily!$A3585),COT!$B:$B,WEEKNUM(daily!$A3585))</f>
        <v>130</v>
      </c>
      <c r="W3585">
        <f>SUMIFS(COT!N:N,COT!$A:$A,YEAR(daily!$A3585),COT!$B:$B,WEEKNUM(daily!$A3585))</f>
        <v>81</v>
      </c>
      <c r="X3585">
        <f>SUMIFS(COT!O:O,COT!$A:$A,YEAR(daily!$A3585),COT!$B:$B,WEEKNUM(daily!$A3585))</f>
        <v>152</v>
      </c>
      <c r="Y3585">
        <f>SUMIFS(COT!P:P,COT!$A:$A,YEAR(daily!$A3585),COT!$B:$B,WEEKNUM(daily!$A3585))</f>
        <v>86</v>
      </c>
      <c r="Z3585">
        <f>SUMIFS(COT!Q:Q,COT!$A:$A,YEAR(daily!$A3585),COT!$B:$B,WEEKNUM(daily!$A3585))</f>
        <v>104</v>
      </c>
      <c r="AA3585">
        <f>SUMIFS(Saudi!B:B,Saudi!$A:$A,YEAR(daily!$A3585))</f>
        <v>1044.4000000000001</v>
      </c>
      <c r="AB3585">
        <f>SUMIFS(Saudi!C:C,Saudi!$A:$A,YEAR(daily!$A3585))</f>
        <v>1140.539</v>
      </c>
      <c r="AC3585">
        <f>SUMIFS(Saudi!F:F,Saudi!$A:$A,YEAR(daily!$A3585))</f>
        <v>4242520</v>
      </c>
      <c r="AD3585">
        <f>SUMIFS(Saudi!G:G,Saudi!$A:$A,YEAR(daily!$A3585))</f>
        <v>92.996511515118513</v>
      </c>
      <c r="AE3585">
        <f>SUMIFS(Saudi!H:H,Saudi!$A:$A,YEAR(daily!$A3585))</f>
        <v>394539560.03312057</v>
      </c>
      <c r="AF3585" s="5">
        <f t="shared" si="154"/>
        <v>5</v>
      </c>
      <c r="AG3585" s="5">
        <f t="shared" si="155"/>
        <v>2014</v>
      </c>
    </row>
    <row r="3586" spans="1:33">
      <c r="A3586" s="3">
        <v>41789</v>
      </c>
      <c r="B3586" s="1">
        <v>296153</v>
      </c>
      <c r="C3586" s="1">
        <v>142673</v>
      </c>
      <c r="D3586" s="1">
        <v>90270</v>
      </c>
      <c r="E3586" s="1">
        <v>102.71</v>
      </c>
      <c r="F3586" s="1">
        <v>101.03</v>
      </c>
      <c r="G3586" s="1">
        <v>100</v>
      </c>
      <c r="H3586" s="2">
        <v>55.1</v>
      </c>
      <c r="I3586" s="2">
        <v>30.7</v>
      </c>
      <c r="J3586" s="2">
        <v>92.2</v>
      </c>
      <c r="K3586" s="2">
        <v>91.88</v>
      </c>
      <c r="L3586">
        <f>SUMIFS(US!B:B,US!$D:$D,YEAR(daily!$A3586),US!$E:$E,MONTH(daily!$A3586))</f>
        <v>13821</v>
      </c>
      <c r="M3586">
        <f>SUMIFS(US!C:C,US!$D:$D,YEAR(daily!$A3586),US!$E:$E,MONTH(daily!$A3586))</f>
        <v>18585</v>
      </c>
      <c r="N3586">
        <f>SUMIFS(COT!E:E,COT!$A:$A,YEAR(daily!$A3586),COT!$B:$B,WEEKNUM(daily!$A3586))</f>
        <v>1635600</v>
      </c>
      <c r="O3586">
        <f>SUMIFS(COT!F:F,COT!$A:$A,YEAR(daily!$A3586),COT!$B:$B,WEEKNUM(daily!$A3586))</f>
        <v>526135</v>
      </c>
      <c r="P3586">
        <f>SUMIFS(COT!G:G,COT!$A:$A,YEAR(daily!$A3586),COT!$B:$B,WEEKNUM(daily!$A3586))</f>
        <v>102999</v>
      </c>
      <c r="Q3586">
        <f>SUMIFS(COT!H:H,COT!$A:$A,YEAR(daily!$A3586),COT!$B:$B,WEEKNUM(daily!$A3586))</f>
        <v>522517</v>
      </c>
      <c r="R3586">
        <f>SUMIFS(COT!I:I,COT!$A:$A,YEAR(daily!$A3586),COT!$B:$B,WEEKNUM(daily!$A3586))</f>
        <v>478111</v>
      </c>
      <c r="S3586">
        <f>SUMIFS(COT!J:J,COT!$A:$A,YEAR(daily!$A3586),COT!$B:$B,WEEKNUM(daily!$A3586))</f>
        <v>923603</v>
      </c>
      <c r="T3586">
        <f>SUMIFS(COT!K:K,COT!$A:$A,YEAR(daily!$A3586),COT!$B:$B,WEEKNUM(daily!$A3586))</f>
        <v>108837</v>
      </c>
      <c r="U3586">
        <f>SUMIFS(COT!L:L,COT!$A:$A,YEAR(daily!$A3586),COT!$B:$B,WEEKNUM(daily!$A3586))</f>
        <v>86481</v>
      </c>
      <c r="V3586">
        <f>SUMIFS(COT!M:M,COT!$A:$A,YEAR(daily!$A3586),COT!$B:$B,WEEKNUM(daily!$A3586))</f>
        <v>130</v>
      </c>
      <c r="W3586">
        <f>SUMIFS(COT!N:N,COT!$A:$A,YEAR(daily!$A3586),COT!$B:$B,WEEKNUM(daily!$A3586))</f>
        <v>81</v>
      </c>
      <c r="X3586">
        <f>SUMIFS(COT!O:O,COT!$A:$A,YEAR(daily!$A3586),COT!$B:$B,WEEKNUM(daily!$A3586))</f>
        <v>152</v>
      </c>
      <c r="Y3586">
        <f>SUMIFS(COT!P:P,COT!$A:$A,YEAR(daily!$A3586),COT!$B:$B,WEEKNUM(daily!$A3586))</f>
        <v>86</v>
      </c>
      <c r="Z3586">
        <f>SUMIFS(COT!Q:Q,COT!$A:$A,YEAR(daily!$A3586),COT!$B:$B,WEEKNUM(daily!$A3586))</f>
        <v>104</v>
      </c>
      <c r="AA3586">
        <f>SUMIFS(Saudi!B:B,Saudi!$A:$A,YEAR(daily!$A3586))</f>
        <v>1044.4000000000001</v>
      </c>
      <c r="AB3586">
        <f>SUMIFS(Saudi!C:C,Saudi!$A:$A,YEAR(daily!$A3586))</f>
        <v>1140.539</v>
      </c>
      <c r="AC3586">
        <f>SUMIFS(Saudi!F:F,Saudi!$A:$A,YEAR(daily!$A3586))</f>
        <v>4242520</v>
      </c>
      <c r="AD3586">
        <f>SUMIFS(Saudi!G:G,Saudi!$A:$A,YEAR(daily!$A3586))</f>
        <v>92.996511515118513</v>
      </c>
      <c r="AE3586">
        <f>SUMIFS(Saudi!H:H,Saudi!$A:$A,YEAR(daily!$A3586))</f>
        <v>394539560.03312057</v>
      </c>
      <c r="AF3586" s="5">
        <f t="shared" ref="AF3586:AF3649" si="156">MONTH(A3586)</f>
        <v>5</v>
      </c>
      <c r="AG3586" s="5">
        <f t="shared" ref="AG3586:AG3649" si="157">YEAR(A3586)</f>
        <v>2014</v>
      </c>
    </row>
    <row r="3587" spans="1:33">
      <c r="A3587" s="3">
        <v>41792</v>
      </c>
      <c r="B3587" s="1">
        <v>287169</v>
      </c>
      <c r="C3587" s="1">
        <v>149156</v>
      </c>
      <c r="D3587" s="1">
        <v>89222</v>
      </c>
      <c r="E3587" s="1">
        <v>102.47</v>
      </c>
      <c r="F3587" s="1">
        <v>100.89</v>
      </c>
      <c r="G3587" s="1">
        <v>99.9</v>
      </c>
      <c r="H3587" s="2">
        <v>55.9</v>
      </c>
      <c r="I3587" s="2">
        <v>30.8</v>
      </c>
      <c r="J3587" s="2">
        <v>93.1</v>
      </c>
      <c r="K3587" s="2">
        <v>92.07</v>
      </c>
      <c r="L3587">
        <f>SUMIFS(US!B:B,US!$D:$D,YEAR(daily!$A3587),US!$E:$E,MONTH(daily!$A3587))</f>
        <v>14220</v>
      </c>
      <c r="M3587">
        <f>SUMIFS(US!C:C,US!$D:$D,YEAR(daily!$A3587),US!$E:$E,MONTH(daily!$A3587))</f>
        <v>18890</v>
      </c>
      <c r="N3587">
        <f>SUMIFS(COT!E:E,COT!$A:$A,YEAR(daily!$A3587),COT!$B:$B,WEEKNUM(daily!$A3587))</f>
        <v>1664043</v>
      </c>
      <c r="O3587">
        <f>SUMIFS(COT!F:F,COT!$A:$A,YEAR(daily!$A3587),COT!$B:$B,WEEKNUM(daily!$A3587))</f>
        <v>520556</v>
      </c>
      <c r="P3587">
        <f>SUMIFS(COT!G:G,COT!$A:$A,YEAR(daily!$A3587),COT!$B:$B,WEEKNUM(daily!$A3587))</f>
        <v>103971</v>
      </c>
      <c r="Q3587">
        <f>SUMIFS(COT!H:H,COT!$A:$A,YEAR(daily!$A3587),COT!$B:$B,WEEKNUM(daily!$A3587))</f>
        <v>527345</v>
      </c>
      <c r="R3587">
        <f>SUMIFS(COT!I:I,COT!$A:$A,YEAR(daily!$A3587),COT!$B:$B,WEEKNUM(daily!$A3587))</f>
        <v>503713</v>
      </c>
      <c r="S3587">
        <f>SUMIFS(COT!J:J,COT!$A:$A,YEAR(daily!$A3587),COT!$B:$B,WEEKNUM(daily!$A3587))</f>
        <v>945287</v>
      </c>
      <c r="T3587">
        <f>SUMIFS(COT!K:K,COT!$A:$A,YEAR(daily!$A3587),COT!$B:$B,WEEKNUM(daily!$A3587))</f>
        <v>112429</v>
      </c>
      <c r="U3587">
        <f>SUMIFS(COT!L:L,COT!$A:$A,YEAR(daily!$A3587),COT!$B:$B,WEEKNUM(daily!$A3587))</f>
        <v>87440</v>
      </c>
      <c r="V3587">
        <f>SUMIFS(COT!M:M,COT!$A:$A,YEAR(daily!$A3587),COT!$B:$B,WEEKNUM(daily!$A3587))</f>
        <v>128</v>
      </c>
      <c r="W3587">
        <f>SUMIFS(COT!N:N,COT!$A:$A,YEAR(daily!$A3587),COT!$B:$B,WEEKNUM(daily!$A3587))</f>
        <v>77</v>
      </c>
      <c r="X3587">
        <f>SUMIFS(COT!O:O,COT!$A:$A,YEAR(daily!$A3587),COT!$B:$B,WEEKNUM(daily!$A3587))</f>
        <v>146</v>
      </c>
      <c r="Y3587">
        <f>SUMIFS(COT!P:P,COT!$A:$A,YEAR(daily!$A3587),COT!$B:$B,WEEKNUM(daily!$A3587))</f>
        <v>89</v>
      </c>
      <c r="Z3587">
        <f>SUMIFS(COT!Q:Q,COT!$A:$A,YEAR(daily!$A3587),COT!$B:$B,WEEKNUM(daily!$A3587))</f>
        <v>105</v>
      </c>
      <c r="AA3587">
        <f>SUMIFS(Saudi!B:B,Saudi!$A:$A,YEAR(daily!$A3587))</f>
        <v>1044.4000000000001</v>
      </c>
      <c r="AB3587">
        <f>SUMIFS(Saudi!C:C,Saudi!$A:$A,YEAR(daily!$A3587))</f>
        <v>1140.539</v>
      </c>
      <c r="AC3587">
        <f>SUMIFS(Saudi!F:F,Saudi!$A:$A,YEAR(daily!$A3587))</f>
        <v>4242520</v>
      </c>
      <c r="AD3587">
        <f>SUMIFS(Saudi!G:G,Saudi!$A:$A,YEAR(daily!$A3587))</f>
        <v>92.996511515118513</v>
      </c>
      <c r="AE3587">
        <f>SUMIFS(Saudi!H:H,Saudi!$A:$A,YEAR(daily!$A3587))</f>
        <v>394539560.03312057</v>
      </c>
      <c r="AF3587" s="5">
        <f t="shared" si="156"/>
        <v>6</v>
      </c>
      <c r="AG3587" s="5">
        <f t="shared" si="157"/>
        <v>2014</v>
      </c>
    </row>
    <row r="3588" spans="1:33">
      <c r="A3588" s="3">
        <v>41793</v>
      </c>
      <c r="B3588" s="1">
        <v>281888</v>
      </c>
      <c r="C3588" s="1">
        <v>150516</v>
      </c>
      <c r="D3588" s="1">
        <v>90801</v>
      </c>
      <c r="E3588" s="1">
        <v>102.66</v>
      </c>
      <c r="F3588" s="1">
        <v>101.07</v>
      </c>
      <c r="G3588" s="1">
        <v>100.08</v>
      </c>
      <c r="H3588" s="2">
        <v>55.9</v>
      </c>
      <c r="I3588" s="2">
        <v>30.8</v>
      </c>
      <c r="J3588" s="2">
        <v>93.1</v>
      </c>
      <c r="K3588" s="2">
        <v>92.07</v>
      </c>
      <c r="L3588">
        <f>SUMIFS(US!B:B,US!$D:$D,YEAR(daily!$A3588),US!$E:$E,MONTH(daily!$A3588))</f>
        <v>14220</v>
      </c>
      <c r="M3588">
        <f>SUMIFS(US!C:C,US!$D:$D,YEAR(daily!$A3588),US!$E:$E,MONTH(daily!$A3588))</f>
        <v>18890</v>
      </c>
      <c r="N3588">
        <f>SUMIFS(COT!E:E,COT!$A:$A,YEAR(daily!$A3588),COT!$B:$B,WEEKNUM(daily!$A3588))</f>
        <v>1664043</v>
      </c>
      <c r="O3588">
        <f>SUMIFS(COT!F:F,COT!$A:$A,YEAR(daily!$A3588),COT!$B:$B,WEEKNUM(daily!$A3588))</f>
        <v>520556</v>
      </c>
      <c r="P3588">
        <f>SUMIFS(COT!G:G,COT!$A:$A,YEAR(daily!$A3588),COT!$B:$B,WEEKNUM(daily!$A3588))</f>
        <v>103971</v>
      </c>
      <c r="Q3588">
        <f>SUMIFS(COT!H:H,COT!$A:$A,YEAR(daily!$A3588),COT!$B:$B,WEEKNUM(daily!$A3588))</f>
        <v>527345</v>
      </c>
      <c r="R3588">
        <f>SUMIFS(COT!I:I,COT!$A:$A,YEAR(daily!$A3588),COT!$B:$B,WEEKNUM(daily!$A3588))</f>
        <v>503713</v>
      </c>
      <c r="S3588">
        <f>SUMIFS(COT!J:J,COT!$A:$A,YEAR(daily!$A3588),COT!$B:$B,WEEKNUM(daily!$A3588))</f>
        <v>945287</v>
      </c>
      <c r="T3588">
        <f>SUMIFS(COT!K:K,COT!$A:$A,YEAR(daily!$A3588),COT!$B:$B,WEEKNUM(daily!$A3588))</f>
        <v>112429</v>
      </c>
      <c r="U3588">
        <f>SUMIFS(COT!L:L,COT!$A:$A,YEAR(daily!$A3588),COT!$B:$B,WEEKNUM(daily!$A3588))</f>
        <v>87440</v>
      </c>
      <c r="V3588">
        <f>SUMIFS(COT!M:M,COT!$A:$A,YEAR(daily!$A3588),COT!$B:$B,WEEKNUM(daily!$A3588))</f>
        <v>128</v>
      </c>
      <c r="W3588">
        <f>SUMIFS(COT!N:N,COT!$A:$A,YEAR(daily!$A3588),COT!$B:$B,WEEKNUM(daily!$A3588))</f>
        <v>77</v>
      </c>
      <c r="X3588">
        <f>SUMIFS(COT!O:O,COT!$A:$A,YEAR(daily!$A3588),COT!$B:$B,WEEKNUM(daily!$A3588))</f>
        <v>146</v>
      </c>
      <c r="Y3588">
        <f>SUMIFS(COT!P:P,COT!$A:$A,YEAR(daily!$A3588),COT!$B:$B,WEEKNUM(daily!$A3588))</f>
        <v>89</v>
      </c>
      <c r="Z3588">
        <f>SUMIFS(COT!Q:Q,COT!$A:$A,YEAR(daily!$A3588),COT!$B:$B,WEEKNUM(daily!$A3588))</f>
        <v>105</v>
      </c>
      <c r="AA3588">
        <f>SUMIFS(Saudi!B:B,Saudi!$A:$A,YEAR(daily!$A3588))</f>
        <v>1044.4000000000001</v>
      </c>
      <c r="AB3588">
        <f>SUMIFS(Saudi!C:C,Saudi!$A:$A,YEAR(daily!$A3588))</f>
        <v>1140.539</v>
      </c>
      <c r="AC3588">
        <f>SUMIFS(Saudi!F:F,Saudi!$A:$A,YEAR(daily!$A3588))</f>
        <v>4242520</v>
      </c>
      <c r="AD3588">
        <f>SUMIFS(Saudi!G:G,Saudi!$A:$A,YEAR(daily!$A3588))</f>
        <v>92.996511515118513</v>
      </c>
      <c r="AE3588">
        <f>SUMIFS(Saudi!H:H,Saudi!$A:$A,YEAR(daily!$A3588))</f>
        <v>394539560.03312057</v>
      </c>
      <c r="AF3588" s="5">
        <f t="shared" si="156"/>
        <v>6</v>
      </c>
      <c r="AG3588" s="5">
        <f t="shared" si="157"/>
        <v>2014</v>
      </c>
    </row>
    <row r="3589" spans="1:33">
      <c r="A3589" s="3">
        <v>41794</v>
      </c>
      <c r="B3589" s="1">
        <v>273093</v>
      </c>
      <c r="C3589" s="1">
        <v>149662</v>
      </c>
      <c r="D3589" s="1">
        <v>91803</v>
      </c>
      <c r="E3589" s="1">
        <v>102.64</v>
      </c>
      <c r="F3589" s="1">
        <v>101.01</v>
      </c>
      <c r="G3589" s="1">
        <v>100.02</v>
      </c>
      <c r="H3589" s="2">
        <v>55.9</v>
      </c>
      <c r="I3589" s="2">
        <v>30.8</v>
      </c>
      <c r="J3589" s="2">
        <v>93.1</v>
      </c>
      <c r="K3589" s="2">
        <v>92.07</v>
      </c>
      <c r="L3589">
        <f>SUMIFS(US!B:B,US!$D:$D,YEAR(daily!$A3589),US!$E:$E,MONTH(daily!$A3589))</f>
        <v>14220</v>
      </c>
      <c r="M3589">
        <f>SUMIFS(US!C:C,US!$D:$D,YEAR(daily!$A3589),US!$E:$E,MONTH(daily!$A3589))</f>
        <v>18890</v>
      </c>
      <c r="N3589">
        <f>SUMIFS(COT!E:E,COT!$A:$A,YEAR(daily!$A3589),COT!$B:$B,WEEKNUM(daily!$A3589))</f>
        <v>1664043</v>
      </c>
      <c r="O3589">
        <f>SUMIFS(COT!F:F,COT!$A:$A,YEAR(daily!$A3589),COT!$B:$B,WEEKNUM(daily!$A3589))</f>
        <v>520556</v>
      </c>
      <c r="P3589">
        <f>SUMIFS(COT!G:G,COT!$A:$A,YEAR(daily!$A3589),COT!$B:$B,WEEKNUM(daily!$A3589))</f>
        <v>103971</v>
      </c>
      <c r="Q3589">
        <f>SUMIFS(COT!H:H,COT!$A:$A,YEAR(daily!$A3589),COT!$B:$B,WEEKNUM(daily!$A3589))</f>
        <v>527345</v>
      </c>
      <c r="R3589">
        <f>SUMIFS(COT!I:I,COT!$A:$A,YEAR(daily!$A3589),COT!$B:$B,WEEKNUM(daily!$A3589))</f>
        <v>503713</v>
      </c>
      <c r="S3589">
        <f>SUMIFS(COT!J:J,COT!$A:$A,YEAR(daily!$A3589),COT!$B:$B,WEEKNUM(daily!$A3589))</f>
        <v>945287</v>
      </c>
      <c r="T3589">
        <f>SUMIFS(COT!K:K,COT!$A:$A,YEAR(daily!$A3589),COT!$B:$B,WEEKNUM(daily!$A3589))</f>
        <v>112429</v>
      </c>
      <c r="U3589">
        <f>SUMIFS(COT!L:L,COT!$A:$A,YEAR(daily!$A3589),COT!$B:$B,WEEKNUM(daily!$A3589))</f>
        <v>87440</v>
      </c>
      <c r="V3589">
        <f>SUMIFS(COT!M:M,COT!$A:$A,YEAR(daily!$A3589),COT!$B:$B,WEEKNUM(daily!$A3589))</f>
        <v>128</v>
      </c>
      <c r="W3589">
        <f>SUMIFS(COT!N:N,COT!$A:$A,YEAR(daily!$A3589),COT!$B:$B,WEEKNUM(daily!$A3589))</f>
        <v>77</v>
      </c>
      <c r="X3589">
        <f>SUMIFS(COT!O:O,COT!$A:$A,YEAR(daily!$A3589),COT!$B:$B,WEEKNUM(daily!$A3589))</f>
        <v>146</v>
      </c>
      <c r="Y3589">
        <f>SUMIFS(COT!P:P,COT!$A:$A,YEAR(daily!$A3589),COT!$B:$B,WEEKNUM(daily!$A3589))</f>
        <v>89</v>
      </c>
      <c r="Z3589">
        <f>SUMIFS(COT!Q:Q,COT!$A:$A,YEAR(daily!$A3589),COT!$B:$B,WEEKNUM(daily!$A3589))</f>
        <v>105</v>
      </c>
      <c r="AA3589">
        <f>SUMIFS(Saudi!B:B,Saudi!$A:$A,YEAR(daily!$A3589))</f>
        <v>1044.4000000000001</v>
      </c>
      <c r="AB3589">
        <f>SUMIFS(Saudi!C:C,Saudi!$A:$A,YEAR(daily!$A3589))</f>
        <v>1140.539</v>
      </c>
      <c r="AC3589">
        <f>SUMIFS(Saudi!F:F,Saudi!$A:$A,YEAR(daily!$A3589))</f>
        <v>4242520</v>
      </c>
      <c r="AD3589">
        <f>SUMIFS(Saudi!G:G,Saudi!$A:$A,YEAR(daily!$A3589))</f>
        <v>92.996511515118513</v>
      </c>
      <c r="AE3589">
        <f>SUMIFS(Saudi!H:H,Saudi!$A:$A,YEAR(daily!$A3589))</f>
        <v>394539560.03312057</v>
      </c>
      <c r="AF3589" s="5">
        <f t="shared" si="156"/>
        <v>6</v>
      </c>
      <c r="AG3589" s="5">
        <f t="shared" si="157"/>
        <v>2014</v>
      </c>
    </row>
    <row r="3590" spans="1:33">
      <c r="A3590" s="3">
        <v>41795</v>
      </c>
      <c r="B3590" s="1">
        <v>261735</v>
      </c>
      <c r="C3590" s="1">
        <v>151956</v>
      </c>
      <c r="D3590" s="1">
        <v>92876</v>
      </c>
      <c r="E3590" s="1">
        <v>102.48</v>
      </c>
      <c r="F3590" s="1">
        <v>100.95</v>
      </c>
      <c r="G3590" s="1">
        <v>99.99</v>
      </c>
      <c r="H3590" s="2">
        <v>55.9</v>
      </c>
      <c r="I3590" s="2">
        <v>30.8</v>
      </c>
      <c r="J3590" s="2">
        <v>93.1</v>
      </c>
      <c r="K3590" s="2">
        <v>92.07</v>
      </c>
      <c r="L3590">
        <f>SUMIFS(US!B:B,US!$D:$D,YEAR(daily!$A3590),US!$E:$E,MONTH(daily!$A3590))</f>
        <v>14220</v>
      </c>
      <c r="M3590">
        <f>SUMIFS(US!C:C,US!$D:$D,YEAR(daily!$A3590),US!$E:$E,MONTH(daily!$A3590))</f>
        <v>18890</v>
      </c>
      <c r="N3590">
        <f>SUMIFS(COT!E:E,COT!$A:$A,YEAR(daily!$A3590),COT!$B:$B,WEEKNUM(daily!$A3590))</f>
        <v>1664043</v>
      </c>
      <c r="O3590">
        <f>SUMIFS(COT!F:F,COT!$A:$A,YEAR(daily!$A3590),COT!$B:$B,WEEKNUM(daily!$A3590))</f>
        <v>520556</v>
      </c>
      <c r="P3590">
        <f>SUMIFS(COT!G:G,COT!$A:$A,YEAR(daily!$A3590),COT!$B:$B,WEEKNUM(daily!$A3590))</f>
        <v>103971</v>
      </c>
      <c r="Q3590">
        <f>SUMIFS(COT!H:H,COT!$A:$A,YEAR(daily!$A3590),COT!$B:$B,WEEKNUM(daily!$A3590))</f>
        <v>527345</v>
      </c>
      <c r="R3590">
        <f>SUMIFS(COT!I:I,COT!$A:$A,YEAR(daily!$A3590),COT!$B:$B,WEEKNUM(daily!$A3590))</f>
        <v>503713</v>
      </c>
      <c r="S3590">
        <f>SUMIFS(COT!J:J,COT!$A:$A,YEAR(daily!$A3590),COT!$B:$B,WEEKNUM(daily!$A3590))</f>
        <v>945287</v>
      </c>
      <c r="T3590">
        <f>SUMIFS(COT!K:K,COT!$A:$A,YEAR(daily!$A3590),COT!$B:$B,WEEKNUM(daily!$A3590))</f>
        <v>112429</v>
      </c>
      <c r="U3590">
        <f>SUMIFS(COT!L:L,COT!$A:$A,YEAR(daily!$A3590),COT!$B:$B,WEEKNUM(daily!$A3590))</f>
        <v>87440</v>
      </c>
      <c r="V3590">
        <f>SUMIFS(COT!M:M,COT!$A:$A,YEAR(daily!$A3590),COT!$B:$B,WEEKNUM(daily!$A3590))</f>
        <v>128</v>
      </c>
      <c r="W3590">
        <f>SUMIFS(COT!N:N,COT!$A:$A,YEAR(daily!$A3590),COT!$B:$B,WEEKNUM(daily!$A3590))</f>
        <v>77</v>
      </c>
      <c r="X3590">
        <f>SUMIFS(COT!O:O,COT!$A:$A,YEAR(daily!$A3590),COT!$B:$B,WEEKNUM(daily!$A3590))</f>
        <v>146</v>
      </c>
      <c r="Y3590">
        <f>SUMIFS(COT!P:P,COT!$A:$A,YEAR(daily!$A3590),COT!$B:$B,WEEKNUM(daily!$A3590))</f>
        <v>89</v>
      </c>
      <c r="Z3590">
        <f>SUMIFS(COT!Q:Q,COT!$A:$A,YEAR(daily!$A3590),COT!$B:$B,WEEKNUM(daily!$A3590))</f>
        <v>105</v>
      </c>
      <c r="AA3590">
        <f>SUMIFS(Saudi!B:B,Saudi!$A:$A,YEAR(daily!$A3590))</f>
        <v>1044.4000000000001</v>
      </c>
      <c r="AB3590">
        <f>SUMIFS(Saudi!C:C,Saudi!$A:$A,YEAR(daily!$A3590))</f>
        <v>1140.539</v>
      </c>
      <c r="AC3590">
        <f>SUMIFS(Saudi!F:F,Saudi!$A:$A,YEAR(daily!$A3590))</f>
        <v>4242520</v>
      </c>
      <c r="AD3590">
        <f>SUMIFS(Saudi!G:G,Saudi!$A:$A,YEAR(daily!$A3590))</f>
        <v>92.996511515118513</v>
      </c>
      <c r="AE3590">
        <f>SUMIFS(Saudi!H:H,Saudi!$A:$A,YEAR(daily!$A3590))</f>
        <v>394539560.03312057</v>
      </c>
      <c r="AF3590" s="5">
        <f t="shared" si="156"/>
        <v>6</v>
      </c>
      <c r="AG3590" s="5">
        <f t="shared" si="157"/>
        <v>2014</v>
      </c>
    </row>
    <row r="3591" spans="1:33">
      <c r="A3591" s="3">
        <v>41796</v>
      </c>
      <c r="B3591" s="1">
        <v>244426</v>
      </c>
      <c r="C3591" s="1">
        <v>158087</v>
      </c>
      <c r="D3591" s="1">
        <v>96021</v>
      </c>
      <c r="E3591" s="1">
        <v>102.66</v>
      </c>
      <c r="F3591" s="1">
        <v>101.05</v>
      </c>
      <c r="G3591" s="1">
        <v>100.07</v>
      </c>
      <c r="H3591" s="2">
        <v>55.9</v>
      </c>
      <c r="I3591" s="2">
        <v>30.8</v>
      </c>
      <c r="J3591" s="2">
        <v>93.1</v>
      </c>
      <c r="K3591" s="2">
        <v>92.07</v>
      </c>
      <c r="L3591">
        <f>SUMIFS(US!B:B,US!$D:$D,YEAR(daily!$A3591),US!$E:$E,MONTH(daily!$A3591))</f>
        <v>14220</v>
      </c>
      <c r="M3591">
        <f>SUMIFS(US!C:C,US!$D:$D,YEAR(daily!$A3591),US!$E:$E,MONTH(daily!$A3591))</f>
        <v>18890</v>
      </c>
      <c r="N3591">
        <f>SUMIFS(COT!E:E,COT!$A:$A,YEAR(daily!$A3591),COT!$B:$B,WEEKNUM(daily!$A3591))</f>
        <v>1664043</v>
      </c>
      <c r="O3591">
        <f>SUMIFS(COT!F:F,COT!$A:$A,YEAR(daily!$A3591),COT!$B:$B,WEEKNUM(daily!$A3591))</f>
        <v>520556</v>
      </c>
      <c r="P3591">
        <f>SUMIFS(COT!G:G,COT!$A:$A,YEAR(daily!$A3591),COT!$B:$B,WEEKNUM(daily!$A3591))</f>
        <v>103971</v>
      </c>
      <c r="Q3591">
        <f>SUMIFS(COT!H:H,COT!$A:$A,YEAR(daily!$A3591),COT!$B:$B,WEEKNUM(daily!$A3591))</f>
        <v>527345</v>
      </c>
      <c r="R3591">
        <f>SUMIFS(COT!I:I,COT!$A:$A,YEAR(daily!$A3591),COT!$B:$B,WEEKNUM(daily!$A3591))</f>
        <v>503713</v>
      </c>
      <c r="S3591">
        <f>SUMIFS(COT!J:J,COT!$A:$A,YEAR(daily!$A3591),COT!$B:$B,WEEKNUM(daily!$A3591))</f>
        <v>945287</v>
      </c>
      <c r="T3591">
        <f>SUMIFS(COT!K:K,COT!$A:$A,YEAR(daily!$A3591),COT!$B:$B,WEEKNUM(daily!$A3591))</f>
        <v>112429</v>
      </c>
      <c r="U3591">
        <f>SUMIFS(COT!L:L,COT!$A:$A,YEAR(daily!$A3591),COT!$B:$B,WEEKNUM(daily!$A3591))</f>
        <v>87440</v>
      </c>
      <c r="V3591">
        <f>SUMIFS(COT!M:M,COT!$A:$A,YEAR(daily!$A3591),COT!$B:$B,WEEKNUM(daily!$A3591))</f>
        <v>128</v>
      </c>
      <c r="W3591">
        <f>SUMIFS(COT!N:N,COT!$A:$A,YEAR(daily!$A3591),COT!$B:$B,WEEKNUM(daily!$A3591))</f>
        <v>77</v>
      </c>
      <c r="X3591">
        <f>SUMIFS(COT!O:O,COT!$A:$A,YEAR(daily!$A3591),COT!$B:$B,WEEKNUM(daily!$A3591))</f>
        <v>146</v>
      </c>
      <c r="Y3591">
        <f>SUMIFS(COT!P:P,COT!$A:$A,YEAR(daily!$A3591),COT!$B:$B,WEEKNUM(daily!$A3591))</f>
        <v>89</v>
      </c>
      <c r="Z3591">
        <f>SUMIFS(COT!Q:Q,COT!$A:$A,YEAR(daily!$A3591),COT!$B:$B,WEEKNUM(daily!$A3591))</f>
        <v>105</v>
      </c>
      <c r="AA3591">
        <f>SUMIFS(Saudi!B:B,Saudi!$A:$A,YEAR(daily!$A3591))</f>
        <v>1044.4000000000001</v>
      </c>
      <c r="AB3591">
        <f>SUMIFS(Saudi!C:C,Saudi!$A:$A,YEAR(daily!$A3591))</f>
        <v>1140.539</v>
      </c>
      <c r="AC3591">
        <f>SUMIFS(Saudi!F:F,Saudi!$A:$A,YEAR(daily!$A3591))</f>
        <v>4242520</v>
      </c>
      <c r="AD3591">
        <f>SUMIFS(Saudi!G:G,Saudi!$A:$A,YEAR(daily!$A3591))</f>
        <v>92.996511515118513</v>
      </c>
      <c r="AE3591">
        <f>SUMIFS(Saudi!H:H,Saudi!$A:$A,YEAR(daily!$A3591))</f>
        <v>394539560.03312057</v>
      </c>
      <c r="AF3591" s="5">
        <f t="shared" si="156"/>
        <v>6</v>
      </c>
      <c r="AG3591" s="5">
        <f t="shared" si="157"/>
        <v>2014</v>
      </c>
    </row>
    <row r="3592" spans="1:33">
      <c r="A3592" s="3">
        <v>41799</v>
      </c>
      <c r="B3592" s="1">
        <v>229052</v>
      </c>
      <c r="C3592" s="1">
        <v>163863</v>
      </c>
      <c r="D3592" s="1">
        <v>101109</v>
      </c>
      <c r="E3592" s="1">
        <v>104.41</v>
      </c>
      <c r="F3592" s="1">
        <v>102.6</v>
      </c>
      <c r="G3592" s="1">
        <v>101.51</v>
      </c>
      <c r="H3592" s="2">
        <v>55.9</v>
      </c>
      <c r="I3592" s="2">
        <v>30.8</v>
      </c>
      <c r="J3592" s="2">
        <v>93.1</v>
      </c>
      <c r="K3592" s="2">
        <v>92.07</v>
      </c>
      <c r="L3592">
        <f>SUMIFS(US!B:B,US!$D:$D,YEAR(daily!$A3592),US!$E:$E,MONTH(daily!$A3592))</f>
        <v>14220</v>
      </c>
      <c r="M3592">
        <f>SUMIFS(US!C:C,US!$D:$D,YEAR(daily!$A3592),US!$E:$E,MONTH(daily!$A3592))</f>
        <v>18890</v>
      </c>
      <c r="N3592">
        <f>SUMIFS(COT!E:E,COT!$A:$A,YEAR(daily!$A3592),COT!$B:$B,WEEKNUM(daily!$A3592))</f>
        <v>1676336</v>
      </c>
      <c r="O3592">
        <f>SUMIFS(COT!F:F,COT!$A:$A,YEAR(daily!$A3592),COT!$B:$B,WEEKNUM(daily!$A3592))</f>
        <v>520876</v>
      </c>
      <c r="P3592">
        <f>SUMIFS(COT!G:G,COT!$A:$A,YEAR(daily!$A3592),COT!$B:$B,WEEKNUM(daily!$A3592))</f>
        <v>102865</v>
      </c>
      <c r="Q3592">
        <f>SUMIFS(COT!H:H,COT!$A:$A,YEAR(daily!$A3592),COT!$B:$B,WEEKNUM(daily!$A3592))</f>
        <v>538556</v>
      </c>
      <c r="R3592">
        <f>SUMIFS(COT!I:I,COT!$A:$A,YEAR(daily!$A3592),COT!$B:$B,WEEKNUM(daily!$A3592))</f>
        <v>502563</v>
      </c>
      <c r="S3592">
        <f>SUMIFS(COT!J:J,COT!$A:$A,YEAR(daily!$A3592),COT!$B:$B,WEEKNUM(daily!$A3592))</f>
        <v>949345</v>
      </c>
      <c r="T3592">
        <f>SUMIFS(COT!K:K,COT!$A:$A,YEAR(daily!$A3592),COT!$B:$B,WEEKNUM(daily!$A3592))</f>
        <v>114341</v>
      </c>
      <c r="U3592">
        <f>SUMIFS(COT!L:L,COT!$A:$A,YEAR(daily!$A3592),COT!$B:$B,WEEKNUM(daily!$A3592))</f>
        <v>85570</v>
      </c>
      <c r="V3592">
        <f>SUMIFS(COT!M:M,COT!$A:$A,YEAR(daily!$A3592),COT!$B:$B,WEEKNUM(daily!$A3592))</f>
        <v>141</v>
      </c>
      <c r="W3592">
        <f>SUMIFS(COT!N:N,COT!$A:$A,YEAR(daily!$A3592),COT!$B:$B,WEEKNUM(daily!$A3592))</f>
        <v>79</v>
      </c>
      <c r="X3592">
        <f>SUMIFS(COT!O:O,COT!$A:$A,YEAR(daily!$A3592),COT!$B:$B,WEEKNUM(daily!$A3592))</f>
        <v>155</v>
      </c>
      <c r="Y3592">
        <f>SUMIFS(COT!P:P,COT!$A:$A,YEAR(daily!$A3592),COT!$B:$B,WEEKNUM(daily!$A3592))</f>
        <v>89</v>
      </c>
      <c r="Z3592">
        <f>SUMIFS(COT!Q:Q,COT!$A:$A,YEAR(daily!$A3592),COT!$B:$B,WEEKNUM(daily!$A3592))</f>
        <v>101</v>
      </c>
      <c r="AA3592">
        <f>SUMIFS(Saudi!B:B,Saudi!$A:$A,YEAR(daily!$A3592))</f>
        <v>1044.4000000000001</v>
      </c>
      <c r="AB3592">
        <f>SUMIFS(Saudi!C:C,Saudi!$A:$A,YEAR(daily!$A3592))</f>
        <v>1140.539</v>
      </c>
      <c r="AC3592">
        <f>SUMIFS(Saudi!F:F,Saudi!$A:$A,YEAR(daily!$A3592))</f>
        <v>4242520</v>
      </c>
      <c r="AD3592">
        <f>SUMIFS(Saudi!G:G,Saudi!$A:$A,YEAR(daily!$A3592))</f>
        <v>92.996511515118513</v>
      </c>
      <c r="AE3592">
        <f>SUMIFS(Saudi!H:H,Saudi!$A:$A,YEAR(daily!$A3592))</f>
        <v>394539560.03312057</v>
      </c>
      <c r="AF3592" s="5">
        <f t="shared" si="156"/>
        <v>6</v>
      </c>
      <c r="AG3592" s="5">
        <f t="shared" si="157"/>
        <v>2014</v>
      </c>
    </row>
    <row r="3593" spans="1:33">
      <c r="A3593" s="3">
        <v>41800</v>
      </c>
      <c r="B3593" s="1">
        <v>208866</v>
      </c>
      <c r="C3593" s="1">
        <v>168104</v>
      </c>
      <c r="D3593" s="1">
        <v>100609</v>
      </c>
      <c r="E3593" s="1">
        <v>104.35</v>
      </c>
      <c r="F3593" s="1">
        <v>102.49</v>
      </c>
      <c r="G3593" s="1">
        <v>101.42</v>
      </c>
      <c r="H3593" s="2">
        <v>55.9</v>
      </c>
      <c r="I3593" s="2">
        <v>30.8</v>
      </c>
      <c r="J3593" s="2">
        <v>93.1</v>
      </c>
      <c r="K3593" s="2">
        <v>92.07</v>
      </c>
      <c r="L3593">
        <f>SUMIFS(US!B:B,US!$D:$D,YEAR(daily!$A3593),US!$E:$E,MONTH(daily!$A3593))</f>
        <v>14220</v>
      </c>
      <c r="M3593">
        <f>SUMIFS(US!C:C,US!$D:$D,YEAR(daily!$A3593),US!$E:$E,MONTH(daily!$A3593))</f>
        <v>18890</v>
      </c>
      <c r="N3593">
        <f>SUMIFS(COT!E:E,COT!$A:$A,YEAR(daily!$A3593),COT!$B:$B,WEEKNUM(daily!$A3593))</f>
        <v>1676336</v>
      </c>
      <c r="O3593">
        <f>SUMIFS(COT!F:F,COT!$A:$A,YEAR(daily!$A3593),COT!$B:$B,WEEKNUM(daily!$A3593))</f>
        <v>520876</v>
      </c>
      <c r="P3593">
        <f>SUMIFS(COT!G:G,COT!$A:$A,YEAR(daily!$A3593),COT!$B:$B,WEEKNUM(daily!$A3593))</f>
        <v>102865</v>
      </c>
      <c r="Q3593">
        <f>SUMIFS(COT!H:H,COT!$A:$A,YEAR(daily!$A3593),COT!$B:$B,WEEKNUM(daily!$A3593))</f>
        <v>538556</v>
      </c>
      <c r="R3593">
        <f>SUMIFS(COT!I:I,COT!$A:$A,YEAR(daily!$A3593),COT!$B:$B,WEEKNUM(daily!$A3593))</f>
        <v>502563</v>
      </c>
      <c r="S3593">
        <f>SUMIFS(COT!J:J,COT!$A:$A,YEAR(daily!$A3593),COT!$B:$B,WEEKNUM(daily!$A3593))</f>
        <v>949345</v>
      </c>
      <c r="T3593">
        <f>SUMIFS(COT!K:K,COT!$A:$A,YEAR(daily!$A3593),COT!$B:$B,WEEKNUM(daily!$A3593))</f>
        <v>114341</v>
      </c>
      <c r="U3593">
        <f>SUMIFS(COT!L:L,COT!$A:$A,YEAR(daily!$A3593),COT!$B:$B,WEEKNUM(daily!$A3593))</f>
        <v>85570</v>
      </c>
      <c r="V3593">
        <f>SUMIFS(COT!M:M,COT!$A:$A,YEAR(daily!$A3593),COT!$B:$B,WEEKNUM(daily!$A3593))</f>
        <v>141</v>
      </c>
      <c r="W3593">
        <f>SUMIFS(COT!N:N,COT!$A:$A,YEAR(daily!$A3593),COT!$B:$B,WEEKNUM(daily!$A3593))</f>
        <v>79</v>
      </c>
      <c r="X3593">
        <f>SUMIFS(COT!O:O,COT!$A:$A,YEAR(daily!$A3593),COT!$B:$B,WEEKNUM(daily!$A3593))</f>
        <v>155</v>
      </c>
      <c r="Y3593">
        <f>SUMIFS(COT!P:P,COT!$A:$A,YEAR(daily!$A3593),COT!$B:$B,WEEKNUM(daily!$A3593))</f>
        <v>89</v>
      </c>
      <c r="Z3593">
        <f>SUMIFS(COT!Q:Q,COT!$A:$A,YEAR(daily!$A3593),COT!$B:$B,WEEKNUM(daily!$A3593))</f>
        <v>101</v>
      </c>
      <c r="AA3593">
        <f>SUMIFS(Saudi!B:B,Saudi!$A:$A,YEAR(daily!$A3593))</f>
        <v>1044.4000000000001</v>
      </c>
      <c r="AB3593">
        <f>SUMIFS(Saudi!C:C,Saudi!$A:$A,YEAR(daily!$A3593))</f>
        <v>1140.539</v>
      </c>
      <c r="AC3593">
        <f>SUMIFS(Saudi!F:F,Saudi!$A:$A,YEAR(daily!$A3593))</f>
        <v>4242520</v>
      </c>
      <c r="AD3593">
        <f>SUMIFS(Saudi!G:G,Saudi!$A:$A,YEAR(daily!$A3593))</f>
        <v>92.996511515118513</v>
      </c>
      <c r="AE3593">
        <f>SUMIFS(Saudi!H:H,Saudi!$A:$A,YEAR(daily!$A3593))</f>
        <v>394539560.03312057</v>
      </c>
      <c r="AF3593" s="5">
        <f t="shared" si="156"/>
        <v>6</v>
      </c>
      <c r="AG3593" s="5">
        <f t="shared" si="157"/>
        <v>2014</v>
      </c>
    </row>
    <row r="3594" spans="1:33">
      <c r="A3594" s="3">
        <v>41801</v>
      </c>
      <c r="B3594" s="1">
        <v>190151</v>
      </c>
      <c r="C3594" s="1">
        <v>172955</v>
      </c>
      <c r="D3594" s="1">
        <v>104781</v>
      </c>
      <c r="E3594" s="1">
        <v>104.4</v>
      </c>
      <c r="F3594" s="1">
        <v>102.69</v>
      </c>
      <c r="G3594" s="1">
        <v>101.66</v>
      </c>
      <c r="H3594" s="2">
        <v>55.9</v>
      </c>
      <c r="I3594" s="2">
        <v>30.8</v>
      </c>
      <c r="J3594" s="2">
        <v>93.1</v>
      </c>
      <c r="K3594" s="2">
        <v>92.07</v>
      </c>
      <c r="L3594">
        <f>SUMIFS(US!B:B,US!$D:$D,YEAR(daily!$A3594),US!$E:$E,MONTH(daily!$A3594))</f>
        <v>14220</v>
      </c>
      <c r="M3594">
        <f>SUMIFS(US!C:C,US!$D:$D,YEAR(daily!$A3594),US!$E:$E,MONTH(daily!$A3594))</f>
        <v>18890</v>
      </c>
      <c r="N3594">
        <f>SUMIFS(COT!E:E,COT!$A:$A,YEAR(daily!$A3594),COT!$B:$B,WEEKNUM(daily!$A3594))</f>
        <v>1676336</v>
      </c>
      <c r="O3594">
        <f>SUMIFS(COT!F:F,COT!$A:$A,YEAR(daily!$A3594),COT!$B:$B,WEEKNUM(daily!$A3594))</f>
        <v>520876</v>
      </c>
      <c r="P3594">
        <f>SUMIFS(COT!G:G,COT!$A:$A,YEAR(daily!$A3594),COT!$B:$B,WEEKNUM(daily!$A3594))</f>
        <v>102865</v>
      </c>
      <c r="Q3594">
        <f>SUMIFS(COT!H:H,COT!$A:$A,YEAR(daily!$A3594),COT!$B:$B,WEEKNUM(daily!$A3594))</f>
        <v>538556</v>
      </c>
      <c r="R3594">
        <f>SUMIFS(COT!I:I,COT!$A:$A,YEAR(daily!$A3594),COT!$B:$B,WEEKNUM(daily!$A3594))</f>
        <v>502563</v>
      </c>
      <c r="S3594">
        <f>SUMIFS(COT!J:J,COT!$A:$A,YEAR(daily!$A3594),COT!$B:$B,WEEKNUM(daily!$A3594))</f>
        <v>949345</v>
      </c>
      <c r="T3594">
        <f>SUMIFS(COT!K:K,COT!$A:$A,YEAR(daily!$A3594),COT!$B:$B,WEEKNUM(daily!$A3594))</f>
        <v>114341</v>
      </c>
      <c r="U3594">
        <f>SUMIFS(COT!L:L,COT!$A:$A,YEAR(daily!$A3594),COT!$B:$B,WEEKNUM(daily!$A3594))</f>
        <v>85570</v>
      </c>
      <c r="V3594">
        <f>SUMIFS(COT!M:M,COT!$A:$A,YEAR(daily!$A3594),COT!$B:$B,WEEKNUM(daily!$A3594))</f>
        <v>141</v>
      </c>
      <c r="W3594">
        <f>SUMIFS(COT!N:N,COT!$A:$A,YEAR(daily!$A3594),COT!$B:$B,WEEKNUM(daily!$A3594))</f>
        <v>79</v>
      </c>
      <c r="X3594">
        <f>SUMIFS(COT!O:O,COT!$A:$A,YEAR(daily!$A3594),COT!$B:$B,WEEKNUM(daily!$A3594))</f>
        <v>155</v>
      </c>
      <c r="Y3594">
        <f>SUMIFS(COT!P:P,COT!$A:$A,YEAR(daily!$A3594),COT!$B:$B,WEEKNUM(daily!$A3594))</f>
        <v>89</v>
      </c>
      <c r="Z3594">
        <f>SUMIFS(COT!Q:Q,COT!$A:$A,YEAR(daily!$A3594),COT!$B:$B,WEEKNUM(daily!$A3594))</f>
        <v>101</v>
      </c>
      <c r="AA3594">
        <f>SUMIFS(Saudi!B:B,Saudi!$A:$A,YEAR(daily!$A3594))</f>
        <v>1044.4000000000001</v>
      </c>
      <c r="AB3594">
        <f>SUMIFS(Saudi!C:C,Saudi!$A:$A,YEAR(daily!$A3594))</f>
        <v>1140.539</v>
      </c>
      <c r="AC3594">
        <f>SUMIFS(Saudi!F:F,Saudi!$A:$A,YEAR(daily!$A3594))</f>
        <v>4242520</v>
      </c>
      <c r="AD3594">
        <f>SUMIFS(Saudi!G:G,Saudi!$A:$A,YEAR(daily!$A3594))</f>
        <v>92.996511515118513</v>
      </c>
      <c r="AE3594">
        <f>SUMIFS(Saudi!H:H,Saudi!$A:$A,YEAR(daily!$A3594))</f>
        <v>394539560.03312057</v>
      </c>
      <c r="AF3594" s="5">
        <f t="shared" si="156"/>
        <v>6</v>
      </c>
      <c r="AG3594" s="5">
        <f t="shared" si="157"/>
        <v>2014</v>
      </c>
    </row>
    <row r="3595" spans="1:33">
      <c r="A3595" s="3">
        <v>41802</v>
      </c>
      <c r="B3595" s="1">
        <v>171212</v>
      </c>
      <c r="C3595" s="1">
        <v>176538</v>
      </c>
      <c r="D3595" s="1">
        <v>107879</v>
      </c>
      <c r="E3595" s="1">
        <v>106.53</v>
      </c>
      <c r="F3595" s="1">
        <v>104.82</v>
      </c>
      <c r="G3595" s="1">
        <v>103.7</v>
      </c>
      <c r="H3595" s="2">
        <v>55.9</v>
      </c>
      <c r="I3595" s="2">
        <v>30.8</v>
      </c>
      <c r="J3595" s="2">
        <v>93.1</v>
      </c>
      <c r="K3595" s="2">
        <v>92.07</v>
      </c>
      <c r="L3595">
        <f>SUMIFS(US!B:B,US!$D:$D,YEAR(daily!$A3595),US!$E:$E,MONTH(daily!$A3595))</f>
        <v>14220</v>
      </c>
      <c r="M3595">
        <f>SUMIFS(US!C:C,US!$D:$D,YEAR(daily!$A3595),US!$E:$E,MONTH(daily!$A3595))</f>
        <v>18890</v>
      </c>
      <c r="N3595">
        <f>SUMIFS(COT!E:E,COT!$A:$A,YEAR(daily!$A3595),COT!$B:$B,WEEKNUM(daily!$A3595))</f>
        <v>1676336</v>
      </c>
      <c r="O3595">
        <f>SUMIFS(COT!F:F,COT!$A:$A,YEAR(daily!$A3595),COT!$B:$B,WEEKNUM(daily!$A3595))</f>
        <v>520876</v>
      </c>
      <c r="P3595">
        <f>SUMIFS(COT!G:G,COT!$A:$A,YEAR(daily!$A3595),COT!$B:$B,WEEKNUM(daily!$A3595))</f>
        <v>102865</v>
      </c>
      <c r="Q3595">
        <f>SUMIFS(COT!H:H,COT!$A:$A,YEAR(daily!$A3595),COT!$B:$B,WEEKNUM(daily!$A3595))</f>
        <v>538556</v>
      </c>
      <c r="R3595">
        <f>SUMIFS(COT!I:I,COT!$A:$A,YEAR(daily!$A3595),COT!$B:$B,WEEKNUM(daily!$A3595))</f>
        <v>502563</v>
      </c>
      <c r="S3595">
        <f>SUMIFS(COT!J:J,COT!$A:$A,YEAR(daily!$A3595),COT!$B:$B,WEEKNUM(daily!$A3595))</f>
        <v>949345</v>
      </c>
      <c r="T3595">
        <f>SUMIFS(COT!K:K,COT!$A:$A,YEAR(daily!$A3595),COT!$B:$B,WEEKNUM(daily!$A3595))</f>
        <v>114341</v>
      </c>
      <c r="U3595">
        <f>SUMIFS(COT!L:L,COT!$A:$A,YEAR(daily!$A3595),COT!$B:$B,WEEKNUM(daily!$A3595))</f>
        <v>85570</v>
      </c>
      <c r="V3595">
        <f>SUMIFS(COT!M:M,COT!$A:$A,YEAR(daily!$A3595),COT!$B:$B,WEEKNUM(daily!$A3595))</f>
        <v>141</v>
      </c>
      <c r="W3595">
        <f>SUMIFS(COT!N:N,COT!$A:$A,YEAR(daily!$A3595),COT!$B:$B,WEEKNUM(daily!$A3595))</f>
        <v>79</v>
      </c>
      <c r="X3595">
        <f>SUMIFS(COT!O:O,COT!$A:$A,YEAR(daily!$A3595),COT!$B:$B,WEEKNUM(daily!$A3595))</f>
        <v>155</v>
      </c>
      <c r="Y3595">
        <f>SUMIFS(COT!P:P,COT!$A:$A,YEAR(daily!$A3595),COT!$B:$B,WEEKNUM(daily!$A3595))</f>
        <v>89</v>
      </c>
      <c r="Z3595">
        <f>SUMIFS(COT!Q:Q,COT!$A:$A,YEAR(daily!$A3595),COT!$B:$B,WEEKNUM(daily!$A3595))</f>
        <v>101</v>
      </c>
      <c r="AA3595">
        <f>SUMIFS(Saudi!B:B,Saudi!$A:$A,YEAR(daily!$A3595))</f>
        <v>1044.4000000000001</v>
      </c>
      <c r="AB3595">
        <f>SUMIFS(Saudi!C:C,Saudi!$A:$A,YEAR(daily!$A3595))</f>
        <v>1140.539</v>
      </c>
      <c r="AC3595">
        <f>SUMIFS(Saudi!F:F,Saudi!$A:$A,YEAR(daily!$A3595))</f>
        <v>4242520</v>
      </c>
      <c r="AD3595">
        <f>SUMIFS(Saudi!G:G,Saudi!$A:$A,YEAR(daily!$A3595))</f>
        <v>92.996511515118513</v>
      </c>
      <c r="AE3595">
        <f>SUMIFS(Saudi!H:H,Saudi!$A:$A,YEAR(daily!$A3595))</f>
        <v>394539560.03312057</v>
      </c>
      <c r="AF3595" s="5">
        <f t="shared" si="156"/>
        <v>6</v>
      </c>
      <c r="AG3595" s="5">
        <f t="shared" si="157"/>
        <v>2014</v>
      </c>
    </row>
    <row r="3596" spans="1:33">
      <c r="A3596" s="3">
        <v>41803</v>
      </c>
      <c r="B3596" s="1">
        <v>149296</v>
      </c>
      <c r="C3596" s="1">
        <v>180124</v>
      </c>
      <c r="D3596" s="1">
        <v>108716</v>
      </c>
      <c r="E3596" s="1">
        <v>106.91</v>
      </c>
      <c r="F3596" s="1">
        <v>105.07</v>
      </c>
      <c r="G3596" s="1">
        <v>103.82</v>
      </c>
      <c r="H3596" s="2">
        <v>55.9</v>
      </c>
      <c r="I3596" s="2">
        <v>30.8</v>
      </c>
      <c r="J3596" s="2">
        <v>93.1</v>
      </c>
      <c r="K3596" s="2">
        <v>92.07</v>
      </c>
      <c r="L3596">
        <f>SUMIFS(US!B:B,US!$D:$D,YEAR(daily!$A3596),US!$E:$E,MONTH(daily!$A3596))</f>
        <v>14220</v>
      </c>
      <c r="M3596">
        <f>SUMIFS(US!C:C,US!$D:$D,YEAR(daily!$A3596),US!$E:$E,MONTH(daily!$A3596))</f>
        <v>18890</v>
      </c>
      <c r="N3596">
        <f>SUMIFS(COT!E:E,COT!$A:$A,YEAR(daily!$A3596),COT!$B:$B,WEEKNUM(daily!$A3596))</f>
        <v>1676336</v>
      </c>
      <c r="O3596">
        <f>SUMIFS(COT!F:F,COT!$A:$A,YEAR(daily!$A3596),COT!$B:$B,WEEKNUM(daily!$A3596))</f>
        <v>520876</v>
      </c>
      <c r="P3596">
        <f>SUMIFS(COT!G:G,COT!$A:$A,YEAR(daily!$A3596),COT!$B:$B,WEEKNUM(daily!$A3596))</f>
        <v>102865</v>
      </c>
      <c r="Q3596">
        <f>SUMIFS(COT!H:H,COT!$A:$A,YEAR(daily!$A3596),COT!$B:$B,WEEKNUM(daily!$A3596))</f>
        <v>538556</v>
      </c>
      <c r="R3596">
        <f>SUMIFS(COT!I:I,COT!$A:$A,YEAR(daily!$A3596),COT!$B:$B,WEEKNUM(daily!$A3596))</f>
        <v>502563</v>
      </c>
      <c r="S3596">
        <f>SUMIFS(COT!J:J,COT!$A:$A,YEAR(daily!$A3596),COT!$B:$B,WEEKNUM(daily!$A3596))</f>
        <v>949345</v>
      </c>
      <c r="T3596">
        <f>SUMIFS(COT!K:K,COT!$A:$A,YEAR(daily!$A3596),COT!$B:$B,WEEKNUM(daily!$A3596))</f>
        <v>114341</v>
      </c>
      <c r="U3596">
        <f>SUMIFS(COT!L:L,COT!$A:$A,YEAR(daily!$A3596),COT!$B:$B,WEEKNUM(daily!$A3596))</f>
        <v>85570</v>
      </c>
      <c r="V3596">
        <f>SUMIFS(COT!M:M,COT!$A:$A,YEAR(daily!$A3596),COT!$B:$B,WEEKNUM(daily!$A3596))</f>
        <v>141</v>
      </c>
      <c r="W3596">
        <f>SUMIFS(COT!N:N,COT!$A:$A,YEAR(daily!$A3596),COT!$B:$B,WEEKNUM(daily!$A3596))</f>
        <v>79</v>
      </c>
      <c r="X3596">
        <f>SUMIFS(COT!O:O,COT!$A:$A,YEAR(daily!$A3596),COT!$B:$B,WEEKNUM(daily!$A3596))</f>
        <v>155</v>
      </c>
      <c r="Y3596">
        <f>SUMIFS(COT!P:P,COT!$A:$A,YEAR(daily!$A3596),COT!$B:$B,WEEKNUM(daily!$A3596))</f>
        <v>89</v>
      </c>
      <c r="Z3596">
        <f>SUMIFS(COT!Q:Q,COT!$A:$A,YEAR(daily!$A3596),COT!$B:$B,WEEKNUM(daily!$A3596))</f>
        <v>101</v>
      </c>
      <c r="AA3596">
        <f>SUMIFS(Saudi!B:B,Saudi!$A:$A,YEAR(daily!$A3596))</f>
        <v>1044.4000000000001</v>
      </c>
      <c r="AB3596">
        <f>SUMIFS(Saudi!C:C,Saudi!$A:$A,YEAR(daily!$A3596))</f>
        <v>1140.539</v>
      </c>
      <c r="AC3596">
        <f>SUMIFS(Saudi!F:F,Saudi!$A:$A,YEAR(daily!$A3596))</f>
        <v>4242520</v>
      </c>
      <c r="AD3596">
        <f>SUMIFS(Saudi!G:G,Saudi!$A:$A,YEAR(daily!$A3596))</f>
        <v>92.996511515118513</v>
      </c>
      <c r="AE3596">
        <f>SUMIFS(Saudi!H:H,Saudi!$A:$A,YEAR(daily!$A3596))</f>
        <v>394539560.03312057</v>
      </c>
      <c r="AF3596" s="5">
        <f t="shared" si="156"/>
        <v>6</v>
      </c>
      <c r="AG3596" s="5">
        <f t="shared" si="157"/>
        <v>2014</v>
      </c>
    </row>
    <row r="3597" spans="1:33">
      <c r="A3597" s="3">
        <v>41806</v>
      </c>
      <c r="B3597" s="1">
        <v>135072</v>
      </c>
      <c r="C3597" s="1">
        <v>174653</v>
      </c>
      <c r="D3597" s="1">
        <v>113095</v>
      </c>
      <c r="E3597" s="1">
        <v>106.9</v>
      </c>
      <c r="F3597" s="1">
        <v>105.33</v>
      </c>
      <c r="G3597" s="1">
        <v>104.16</v>
      </c>
      <c r="H3597" s="2">
        <v>55.9</v>
      </c>
      <c r="I3597" s="2">
        <v>30.8</v>
      </c>
      <c r="J3597" s="2">
        <v>93.1</v>
      </c>
      <c r="K3597" s="2">
        <v>92.07</v>
      </c>
      <c r="L3597">
        <f>SUMIFS(US!B:B,US!$D:$D,YEAR(daily!$A3597),US!$E:$E,MONTH(daily!$A3597))</f>
        <v>14220</v>
      </c>
      <c r="M3597">
        <f>SUMIFS(US!C:C,US!$D:$D,YEAR(daily!$A3597),US!$E:$E,MONTH(daily!$A3597))</f>
        <v>18890</v>
      </c>
      <c r="N3597">
        <f>SUMIFS(COT!E:E,COT!$A:$A,YEAR(daily!$A3597),COT!$B:$B,WEEKNUM(daily!$A3597))</f>
        <v>1721703</v>
      </c>
      <c r="O3597">
        <f>SUMIFS(COT!F:F,COT!$A:$A,YEAR(daily!$A3597),COT!$B:$B,WEEKNUM(daily!$A3597))</f>
        <v>545061</v>
      </c>
      <c r="P3597">
        <f>SUMIFS(COT!G:G,COT!$A:$A,YEAR(daily!$A3597),COT!$B:$B,WEEKNUM(daily!$A3597))</f>
        <v>87905</v>
      </c>
      <c r="Q3597">
        <f>SUMIFS(COT!H:H,COT!$A:$A,YEAR(daily!$A3597),COT!$B:$B,WEEKNUM(daily!$A3597))</f>
        <v>576009</v>
      </c>
      <c r="R3597">
        <f>SUMIFS(COT!I:I,COT!$A:$A,YEAR(daily!$A3597),COT!$B:$B,WEEKNUM(daily!$A3597))</f>
        <v>491334</v>
      </c>
      <c r="S3597">
        <f>SUMIFS(COT!J:J,COT!$A:$A,YEAR(daily!$A3597),COT!$B:$B,WEEKNUM(daily!$A3597))</f>
        <v>979110</v>
      </c>
      <c r="T3597">
        <f>SUMIFS(COT!K:K,COT!$A:$A,YEAR(daily!$A3597),COT!$B:$B,WEEKNUM(daily!$A3597))</f>
        <v>109299</v>
      </c>
      <c r="U3597">
        <f>SUMIFS(COT!L:L,COT!$A:$A,YEAR(daily!$A3597),COT!$B:$B,WEEKNUM(daily!$A3597))</f>
        <v>78679</v>
      </c>
      <c r="V3597">
        <f>SUMIFS(COT!M:M,COT!$A:$A,YEAR(daily!$A3597),COT!$B:$B,WEEKNUM(daily!$A3597))</f>
        <v>157</v>
      </c>
      <c r="W3597">
        <f>SUMIFS(COT!N:N,COT!$A:$A,YEAR(daily!$A3597),COT!$B:$B,WEEKNUM(daily!$A3597))</f>
        <v>70</v>
      </c>
      <c r="X3597">
        <f>SUMIFS(COT!O:O,COT!$A:$A,YEAR(daily!$A3597),COT!$B:$B,WEEKNUM(daily!$A3597))</f>
        <v>166</v>
      </c>
      <c r="Y3597">
        <f>SUMIFS(COT!P:P,COT!$A:$A,YEAR(daily!$A3597),COT!$B:$B,WEEKNUM(daily!$A3597))</f>
        <v>93</v>
      </c>
      <c r="Z3597">
        <f>SUMIFS(COT!Q:Q,COT!$A:$A,YEAR(daily!$A3597),COT!$B:$B,WEEKNUM(daily!$A3597))</f>
        <v>105</v>
      </c>
      <c r="AA3597">
        <f>SUMIFS(Saudi!B:B,Saudi!$A:$A,YEAR(daily!$A3597))</f>
        <v>1044.4000000000001</v>
      </c>
      <c r="AB3597">
        <f>SUMIFS(Saudi!C:C,Saudi!$A:$A,YEAR(daily!$A3597))</f>
        <v>1140.539</v>
      </c>
      <c r="AC3597">
        <f>SUMIFS(Saudi!F:F,Saudi!$A:$A,YEAR(daily!$A3597))</f>
        <v>4242520</v>
      </c>
      <c r="AD3597">
        <f>SUMIFS(Saudi!G:G,Saudi!$A:$A,YEAR(daily!$A3597))</f>
        <v>92.996511515118513</v>
      </c>
      <c r="AE3597">
        <f>SUMIFS(Saudi!H:H,Saudi!$A:$A,YEAR(daily!$A3597))</f>
        <v>394539560.03312057</v>
      </c>
      <c r="AF3597" s="5">
        <f t="shared" si="156"/>
        <v>6</v>
      </c>
      <c r="AG3597" s="5">
        <f t="shared" si="157"/>
        <v>2014</v>
      </c>
    </row>
    <row r="3598" spans="1:33">
      <c r="A3598" s="3">
        <v>41807</v>
      </c>
      <c r="B3598" s="1">
        <v>95245</v>
      </c>
      <c r="C3598" s="1">
        <v>180240</v>
      </c>
      <c r="D3598" s="1">
        <v>116999</v>
      </c>
      <c r="E3598" s="1">
        <v>106.36</v>
      </c>
      <c r="F3598" s="1">
        <v>105.02</v>
      </c>
      <c r="G3598" s="1">
        <v>103.91</v>
      </c>
      <c r="H3598" s="2">
        <v>55.9</v>
      </c>
      <c r="I3598" s="2">
        <v>30.8</v>
      </c>
      <c r="J3598" s="2">
        <v>93.1</v>
      </c>
      <c r="K3598" s="2">
        <v>92.07</v>
      </c>
      <c r="L3598">
        <f>SUMIFS(US!B:B,US!$D:$D,YEAR(daily!$A3598),US!$E:$E,MONTH(daily!$A3598))</f>
        <v>14220</v>
      </c>
      <c r="M3598">
        <f>SUMIFS(US!C:C,US!$D:$D,YEAR(daily!$A3598),US!$E:$E,MONTH(daily!$A3598))</f>
        <v>18890</v>
      </c>
      <c r="N3598">
        <f>SUMIFS(COT!E:E,COT!$A:$A,YEAR(daily!$A3598),COT!$B:$B,WEEKNUM(daily!$A3598))</f>
        <v>1721703</v>
      </c>
      <c r="O3598">
        <f>SUMIFS(COT!F:F,COT!$A:$A,YEAR(daily!$A3598),COT!$B:$B,WEEKNUM(daily!$A3598))</f>
        <v>545061</v>
      </c>
      <c r="P3598">
        <f>SUMIFS(COT!G:G,COT!$A:$A,YEAR(daily!$A3598),COT!$B:$B,WEEKNUM(daily!$A3598))</f>
        <v>87905</v>
      </c>
      <c r="Q3598">
        <f>SUMIFS(COT!H:H,COT!$A:$A,YEAR(daily!$A3598),COT!$B:$B,WEEKNUM(daily!$A3598))</f>
        <v>576009</v>
      </c>
      <c r="R3598">
        <f>SUMIFS(COT!I:I,COT!$A:$A,YEAR(daily!$A3598),COT!$B:$B,WEEKNUM(daily!$A3598))</f>
        <v>491334</v>
      </c>
      <c r="S3598">
        <f>SUMIFS(COT!J:J,COT!$A:$A,YEAR(daily!$A3598),COT!$B:$B,WEEKNUM(daily!$A3598))</f>
        <v>979110</v>
      </c>
      <c r="T3598">
        <f>SUMIFS(COT!K:K,COT!$A:$A,YEAR(daily!$A3598),COT!$B:$B,WEEKNUM(daily!$A3598))</f>
        <v>109299</v>
      </c>
      <c r="U3598">
        <f>SUMIFS(COT!L:L,COT!$A:$A,YEAR(daily!$A3598),COT!$B:$B,WEEKNUM(daily!$A3598))</f>
        <v>78679</v>
      </c>
      <c r="V3598">
        <f>SUMIFS(COT!M:M,COT!$A:$A,YEAR(daily!$A3598),COT!$B:$B,WEEKNUM(daily!$A3598))</f>
        <v>157</v>
      </c>
      <c r="W3598">
        <f>SUMIFS(COT!N:N,COT!$A:$A,YEAR(daily!$A3598),COT!$B:$B,WEEKNUM(daily!$A3598))</f>
        <v>70</v>
      </c>
      <c r="X3598">
        <f>SUMIFS(COT!O:O,COT!$A:$A,YEAR(daily!$A3598),COT!$B:$B,WEEKNUM(daily!$A3598))</f>
        <v>166</v>
      </c>
      <c r="Y3598">
        <f>SUMIFS(COT!P:P,COT!$A:$A,YEAR(daily!$A3598),COT!$B:$B,WEEKNUM(daily!$A3598))</f>
        <v>93</v>
      </c>
      <c r="Z3598">
        <f>SUMIFS(COT!Q:Q,COT!$A:$A,YEAR(daily!$A3598),COT!$B:$B,WEEKNUM(daily!$A3598))</f>
        <v>105</v>
      </c>
      <c r="AA3598">
        <f>SUMIFS(Saudi!B:B,Saudi!$A:$A,YEAR(daily!$A3598))</f>
        <v>1044.4000000000001</v>
      </c>
      <c r="AB3598">
        <f>SUMIFS(Saudi!C:C,Saudi!$A:$A,YEAR(daily!$A3598))</f>
        <v>1140.539</v>
      </c>
      <c r="AC3598">
        <f>SUMIFS(Saudi!F:F,Saudi!$A:$A,YEAR(daily!$A3598))</f>
        <v>4242520</v>
      </c>
      <c r="AD3598">
        <f>SUMIFS(Saudi!G:G,Saudi!$A:$A,YEAR(daily!$A3598))</f>
        <v>92.996511515118513</v>
      </c>
      <c r="AE3598">
        <f>SUMIFS(Saudi!H:H,Saudi!$A:$A,YEAR(daily!$A3598))</f>
        <v>394539560.03312057</v>
      </c>
      <c r="AF3598" s="5">
        <f t="shared" si="156"/>
        <v>6</v>
      </c>
      <c r="AG3598" s="5">
        <f t="shared" si="157"/>
        <v>2014</v>
      </c>
    </row>
    <row r="3599" spans="1:33">
      <c r="A3599" s="3">
        <v>41808</v>
      </c>
      <c r="B3599" s="1">
        <v>61970</v>
      </c>
      <c r="C3599" s="1">
        <v>182741</v>
      </c>
      <c r="D3599" s="1">
        <v>119455</v>
      </c>
      <c r="E3599" s="1">
        <v>105.97</v>
      </c>
      <c r="F3599" s="1">
        <v>104.84</v>
      </c>
      <c r="G3599" s="1">
        <v>103.85</v>
      </c>
      <c r="H3599" s="2">
        <v>55.9</v>
      </c>
      <c r="I3599" s="2">
        <v>30.8</v>
      </c>
      <c r="J3599" s="2">
        <v>93.1</v>
      </c>
      <c r="K3599" s="2">
        <v>92.07</v>
      </c>
      <c r="L3599">
        <f>SUMIFS(US!B:B,US!$D:$D,YEAR(daily!$A3599),US!$E:$E,MONTH(daily!$A3599))</f>
        <v>14220</v>
      </c>
      <c r="M3599">
        <f>SUMIFS(US!C:C,US!$D:$D,YEAR(daily!$A3599),US!$E:$E,MONTH(daily!$A3599))</f>
        <v>18890</v>
      </c>
      <c r="N3599">
        <f>SUMIFS(COT!E:E,COT!$A:$A,YEAR(daily!$A3599),COT!$B:$B,WEEKNUM(daily!$A3599))</f>
        <v>1721703</v>
      </c>
      <c r="O3599">
        <f>SUMIFS(COT!F:F,COT!$A:$A,YEAR(daily!$A3599),COT!$B:$B,WEEKNUM(daily!$A3599))</f>
        <v>545061</v>
      </c>
      <c r="P3599">
        <f>SUMIFS(COT!G:G,COT!$A:$A,YEAR(daily!$A3599),COT!$B:$B,WEEKNUM(daily!$A3599))</f>
        <v>87905</v>
      </c>
      <c r="Q3599">
        <f>SUMIFS(COT!H:H,COT!$A:$A,YEAR(daily!$A3599),COT!$B:$B,WEEKNUM(daily!$A3599))</f>
        <v>576009</v>
      </c>
      <c r="R3599">
        <f>SUMIFS(COT!I:I,COT!$A:$A,YEAR(daily!$A3599),COT!$B:$B,WEEKNUM(daily!$A3599))</f>
        <v>491334</v>
      </c>
      <c r="S3599">
        <f>SUMIFS(COT!J:J,COT!$A:$A,YEAR(daily!$A3599),COT!$B:$B,WEEKNUM(daily!$A3599))</f>
        <v>979110</v>
      </c>
      <c r="T3599">
        <f>SUMIFS(COT!K:K,COT!$A:$A,YEAR(daily!$A3599),COT!$B:$B,WEEKNUM(daily!$A3599))</f>
        <v>109299</v>
      </c>
      <c r="U3599">
        <f>SUMIFS(COT!L:L,COT!$A:$A,YEAR(daily!$A3599),COT!$B:$B,WEEKNUM(daily!$A3599))</f>
        <v>78679</v>
      </c>
      <c r="V3599">
        <f>SUMIFS(COT!M:M,COT!$A:$A,YEAR(daily!$A3599),COT!$B:$B,WEEKNUM(daily!$A3599))</f>
        <v>157</v>
      </c>
      <c r="W3599">
        <f>SUMIFS(COT!N:N,COT!$A:$A,YEAR(daily!$A3599),COT!$B:$B,WEEKNUM(daily!$A3599))</f>
        <v>70</v>
      </c>
      <c r="X3599">
        <f>SUMIFS(COT!O:O,COT!$A:$A,YEAR(daily!$A3599),COT!$B:$B,WEEKNUM(daily!$A3599))</f>
        <v>166</v>
      </c>
      <c r="Y3599">
        <f>SUMIFS(COT!P:P,COT!$A:$A,YEAR(daily!$A3599),COT!$B:$B,WEEKNUM(daily!$A3599))</f>
        <v>93</v>
      </c>
      <c r="Z3599">
        <f>SUMIFS(COT!Q:Q,COT!$A:$A,YEAR(daily!$A3599),COT!$B:$B,WEEKNUM(daily!$A3599))</f>
        <v>105</v>
      </c>
      <c r="AA3599">
        <f>SUMIFS(Saudi!B:B,Saudi!$A:$A,YEAR(daily!$A3599))</f>
        <v>1044.4000000000001</v>
      </c>
      <c r="AB3599">
        <f>SUMIFS(Saudi!C:C,Saudi!$A:$A,YEAR(daily!$A3599))</f>
        <v>1140.539</v>
      </c>
      <c r="AC3599">
        <f>SUMIFS(Saudi!F:F,Saudi!$A:$A,YEAR(daily!$A3599))</f>
        <v>4242520</v>
      </c>
      <c r="AD3599">
        <f>SUMIFS(Saudi!G:G,Saudi!$A:$A,YEAR(daily!$A3599))</f>
        <v>92.996511515118513</v>
      </c>
      <c r="AE3599">
        <f>SUMIFS(Saudi!H:H,Saudi!$A:$A,YEAR(daily!$A3599))</f>
        <v>394539560.03312057</v>
      </c>
      <c r="AF3599" s="5">
        <f t="shared" si="156"/>
        <v>6</v>
      </c>
      <c r="AG3599" s="5">
        <f t="shared" si="157"/>
        <v>2014</v>
      </c>
    </row>
    <row r="3600" spans="1:33">
      <c r="A3600" s="3">
        <v>41809</v>
      </c>
      <c r="B3600" s="1">
        <v>24798</v>
      </c>
      <c r="C3600" s="1">
        <v>186919</v>
      </c>
      <c r="D3600" s="1">
        <v>126676</v>
      </c>
      <c r="E3600" s="1">
        <v>106.43</v>
      </c>
      <c r="F3600" s="1">
        <v>105.3</v>
      </c>
      <c r="G3600" s="1">
        <v>104.35</v>
      </c>
      <c r="H3600" s="2">
        <v>55.9</v>
      </c>
      <c r="I3600" s="2">
        <v>30.8</v>
      </c>
      <c r="J3600" s="2">
        <v>93.1</v>
      </c>
      <c r="K3600" s="2">
        <v>92.07</v>
      </c>
      <c r="L3600">
        <f>SUMIFS(US!B:B,US!$D:$D,YEAR(daily!$A3600),US!$E:$E,MONTH(daily!$A3600))</f>
        <v>14220</v>
      </c>
      <c r="M3600">
        <f>SUMIFS(US!C:C,US!$D:$D,YEAR(daily!$A3600),US!$E:$E,MONTH(daily!$A3600))</f>
        <v>18890</v>
      </c>
      <c r="N3600">
        <f>SUMIFS(COT!E:E,COT!$A:$A,YEAR(daily!$A3600),COT!$B:$B,WEEKNUM(daily!$A3600))</f>
        <v>1721703</v>
      </c>
      <c r="O3600">
        <f>SUMIFS(COT!F:F,COT!$A:$A,YEAR(daily!$A3600),COT!$B:$B,WEEKNUM(daily!$A3600))</f>
        <v>545061</v>
      </c>
      <c r="P3600">
        <f>SUMIFS(COT!G:G,COT!$A:$A,YEAR(daily!$A3600),COT!$B:$B,WEEKNUM(daily!$A3600))</f>
        <v>87905</v>
      </c>
      <c r="Q3600">
        <f>SUMIFS(COT!H:H,COT!$A:$A,YEAR(daily!$A3600),COT!$B:$B,WEEKNUM(daily!$A3600))</f>
        <v>576009</v>
      </c>
      <c r="R3600">
        <f>SUMIFS(COT!I:I,COT!$A:$A,YEAR(daily!$A3600),COT!$B:$B,WEEKNUM(daily!$A3600))</f>
        <v>491334</v>
      </c>
      <c r="S3600">
        <f>SUMIFS(COT!J:J,COT!$A:$A,YEAR(daily!$A3600),COT!$B:$B,WEEKNUM(daily!$A3600))</f>
        <v>979110</v>
      </c>
      <c r="T3600">
        <f>SUMIFS(COT!K:K,COT!$A:$A,YEAR(daily!$A3600),COT!$B:$B,WEEKNUM(daily!$A3600))</f>
        <v>109299</v>
      </c>
      <c r="U3600">
        <f>SUMIFS(COT!L:L,COT!$A:$A,YEAR(daily!$A3600),COT!$B:$B,WEEKNUM(daily!$A3600))</f>
        <v>78679</v>
      </c>
      <c r="V3600">
        <f>SUMIFS(COT!M:M,COT!$A:$A,YEAR(daily!$A3600),COT!$B:$B,WEEKNUM(daily!$A3600))</f>
        <v>157</v>
      </c>
      <c r="W3600">
        <f>SUMIFS(COT!N:N,COT!$A:$A,YEAR(daily!$A3600),COT!$B:$B,WEEKNUM(daily!$A3600))</f>
        <v>70</v>
      </c>
      <c r="X3600">
        <f>SUMIFS(COT!O:O,COT!$A:$A,YEAR(daily!$A3600),COT!$B:$B,WEEKNUM(daily!$A3600))</f>
        <v>166</v>
      </c>
      <c r="Y3600">
        <f>SUMIFS(COT!P:P,COT!$A:$A,YEAR(daily!$A3600),COT!$B:$B,WEEKNUM(daily!$A3600))</f>
        <v>93</v>
      </c>
      <c r="Z3600">
        <f>SUMIFS(COT!Q:Q,COT!$A:$A,YEAR(daily!$A3600),COT!$B:$B,WEEKNUM(daily!$A3600))</f>
        <v>105</v>
      </c>
      <c r="AA3600">
        <f>SUMIFS(Saudi!B:B,Saudi!$A:$A,YEAR(daily!$A3600))</f>
        <v>1044.4000000000001</v>
      </c>
      <c r="AB3600">
        <f>SUMIFS(Saudi!C:C,Saudi!$A:$A,YEAR(daily!$A3600))</f>
        <v>1140.539</v>
      </c>
      <c r="AC3600">
        <f>SUMIFS(Saudi!F:F,Saudi!$A:$A,YEAR(daily!$A3600))</f>
        <v>4242520</v>
      </c>
      <c r="AD3600">
        <f>SUMIFS(Saudi!G:G,Saudi!$A:$A,YEAR(daily!$A3600))</f>
        <v>92.996511515118513</v>
      </c>
      <c r="AE3600">
        <f>SUMIFS(Saudi!H:H,Saudi!$A:$A,YEAR(daily!$A3600))</f>
        <v>394539560.03312057</v>
      </c>
      <c r="AF3600" s="5">
        <f t="shared" si="156"/>
        <v>6</v>
      </c>
      <c r="AG3600" s="5">
        <f t="shared" si="157"/>
        <v>2014</v>
      </c>
    </row>
    <row r="3601" spans="1:33">
      <c r="A3601" s="3">
        <v>41810</v>
      </c>
      <c r="B3601" s="1">
        <v>5533</v>
      </c>
      <c r="C3601" s="1">
        <v>191861</v>
      </c>
      <c r="D3601" s="1">
        <v>133918</v>
      </c>
      <c r="E3601" s="1">
        <v>107.26</v>
      </c>
      <c r="F3601" s="1">
        <v>105.97</v>
      </c>
      <c r="G3601" s="1">
        <v>104.9</v>
      </c>
      <c r="H3601" s="2">
        <v>55.9</v>
      </c>
      <c r="I3601" s="2">
        <v>30.8</v>
      </c>
      <c r="J3601" s="2">
        <v>93.1</v>
      </c>
      <c r="K3601" s="2">
        <v>92.07</v>
      </c>
      <c r="L3601">
        <f>SUMIFS(US!B:B,US!$D:$D,YEAR(daily!$A3601),US!$E:$E,MONTH(daily!$A3601))</f>
        <v>14220</v>
      </c>
      <c r="M3601">
        <f>SUMIFS(US!C:C,US!$D:$D,YEAR(daily!$A3601),US!$E:$E,MONTH(daily!$A3601))</f>
        <v>18890</v>
      </c>
      <c r="N3601">
        <f>SUMIFS(COT!E:E,COT!$A:$A,YEAR(daily!$A3601),COT!$B:$B,WEEKNUM(daily!$A3601))</f>
        <v>1721703</v>
      </c>
      <c r="O3601">
        <f>SUMIFS(COT!F:F,COT!$A:$A,YEAR(daily!$A3601),COT!$B:$B,WEEKNUM(daily!$A3601))</f>
        <v>545061</v>
      </c>
      <c r="P3601">
        <f>SUMIFS(COT!G:G,COT!$A:$A,YEAR(daily!$A3601),COT!$B:$B,WEEKNUM(daily!$A3601))</f>
        <v>87905</v>
      </c>
      <c r="Q3601">
        <f>SUMIFS(COT!H:H,COT!$A:$A,YEAR(daily!$A3601),COT!$B:$B,WEEKNUM(daily!$A3601))</f>
        <v>576009</v>
      </c>
      <c r="R3601">
        <f>SUMIFS(COT!I:I,COT!$A:$A,YEAR(daily!$A3601),COT!$B:$B,WEEKNUM(daily!$A3601))</f>
        <v>491334</v>
      </c>
      <c r="S3601">
        <f>SUMIFS(COT!J:J,COT!$A:$A,YEAR(daily!$A3601),COT!$B:$B,WEEKNUM(daily!$A3601))</f>
        <v>979110</v>
      </c>
      <c r="T3601">
        <f>SUMIFS(COT!K:K,COT!$A:$A,YEAR(daily!$A3601),COT!$B:$B,WEEKNUM(daily!$A3601))</f>
        <v>109299</v>
      </c>
      <c r="U3601">
        <f>SUMIFS(COT!L:L,COT!$A:$A,YEAR(daily!$A3601),COT!$B:$B,WEEKNUM(daily!$A3601))</f>
        <v>78679</v>
      </c>
      <c r="V3601">
        <f>SUMIFS(COT!M:M,COT!$A:$A,YEAR(daily!$A3601),COT!$B:$B,WEEKNUM(daily!$A3601))</f>
        <v>157</v>
      </c>
      <c r="W3601">
        <f>SUMIFS(COT!N:N,COT!$A:$A,YEAR(daily!$A3601),COT!$B:$B,WEEKNUM(daily!$A3601))</f>
        <v>70</v>
      </c>
      <c r="X3601">
        <f>SUMIFS(COT!O:O,COT!$A:$A,YEAR(daily!$A3601),COT!$B:$B,WEEKNUM(daily!$A3601))</f>
        <v>166</v>
      </c>
      <c r="Y3601">
        <f>SUMIFS(COT!P:P,COT!$A:$A,YEAR(daily!$A3601),COT!$B:$B,WEEKNUM(daily!$A3601))</f>
        <v>93</v>
      </c>
      <c r="Z3601">
        <f>SUMIFS(COT!Q:Q,COT!$A:$A,YEAR(daily!$A3601),COT!$B:$B,WEEKNUM(daily!$A3601))</f>
        <v>105</v>
      </c>
      <c r="AA3601">
        <f>SUMIFS(Saudi!B:B,Saudi!$A:$A,YEAR(daily!$A3601))</f>
        <v>1044.4000000000001</v>
      </c>
      <c r="AB3601">
        <f>SUMIFS(Saudi!C:C,Saudi!$A:$A,YEAR(daily!$A3601))</f>
        <v>1140.539</v>
      </c>
      <c r="AC3601">
        <f>SUMIFS(Saudi!F:F,Saudi!$A:$A,YEAR(daily!$A3601))</f>
        <v>4242520</v>
      </c>
      <c r="AD3601">
        <f>SUMIFS(Saudi!G:G,Saudi!$A:$A,YEAR(daily!$A3601))</f>
        <v>92.996511515118513</v>
      </c>
      <c r="AE3601">
        <f>SUMIFS(Saudi!H:H,Saudi!$A:$A,YEAR(daily!$A3601))</f>
        <v>394539560.03312057</v>
      </c>
      <c r="AF3601" s="5">
        <f t="shared" si="156"/>
        <v>6</v>
      </c>
      <c r="AG3601" s="5">
        <f t="shared" si="157"/>
        <v>2014</v>
      </c>
    </row>
    <row r="3602" spans="1:33">
      <c r="A3602" s="3">
        <v>41813</v>
      </c>
      <c r="B3602" s="1">
        <v>302009</v>
      </c>
      <c r="C3602" s="1">
        <v>133635</v>
      </c>
      <c r="D3602" s="1">
        <v>72326</v>
      </c>
      <c r="E3602" s="1">
        <v>106.17</v>
      </c>
      <c r="F3602" s="1">
        <v>104.38</v>
      </c>
      <c r="G3602" s="1">
        <v>103.37</v>
      </c>
      <c r="H3602" s="2">
        <v>55.9</v>
      </c>
      <c r="I3602" s="2">
        <v>30.8</v>
      </c>
      <c r="J3602" s="2">
        <v>93.1</v>
      </c>
      <c r="K3602" s="2">
        <v>92.07</v>
      </c>
      <c r="L3602">
        <f>SUMIFS(US!B:B,US!$D:$D,YEAR(daily!$A3602),US!$E:$E,MONTH(daily!$A3602))</f>
        <v>14220</v>
      </c>
      <c r="M3602">
        <f>SUMIFS(US!C:C,US!$D:$D,YEAR(daily!$A3602),US!$E:$E,MONTH(daily!$A3602))</f>
        <v>18890</v>
      </c>
      <c r="N3602">
        <f>SUMIFS(COT!E:E,COT!$A:$A,YEAR(daily!$A3602),COT!$B:$B,WEEKNUM(daily!$A3602))</f>
        <v>1720856</v>
      </c>
      <c r="O3602">
        <f>SUMIFS(COT!F:F,COT!$A:$A,YEAR(daily!$A3602),COT!$B:$B,WEEKNUM(daily!$A3602))</f>
        <v>548016</v>
      </c>
      <c r="P3602">
        <f>SUMIFS(COT!G:G,COT!$A:$A,YEAR(daily!$A3602),COT!$B:$B,WEEKNUM(daily!$A3602))</f>
        <v>89047</v>
      </c>
      <c r="Q3602">
        <f>SUMIFS(COT!H:H,COT!$A:$A,YEAR(daily!$A3602),COT!$B:$B,WEEKNUM(daily!$A3602))</f>
        <v>567133</v>
      </c>
      <c r="R3602">
        <f>SUMIFS(COT!I:I,COT!$A:$A,YEAR(daily!$A3602),COT!$B:$B,WEEKNUM(daily!$A3602))</f>
        <v>500890</v>
      </c>
      <c r="S3602">
        <f>SUMIFS(COT!J:J,COT!$A:$A,YEAR(daily!$A3602),COT!$B:$B,WEEKNUM(daily!$A3602))</f>
        <v>993470</v>
      </c>
      <c r="T3602">
        <f>SUMIFS(COT!K:K,COT!$A:$A,YEAR(daily!$A3602),COT!$B:$B,WEEKNUM(daily!$A3602))</f>
        <v>104817</v>
      </c>
      <c r="U3602">
        <f>SUMIFS(COT!L:L,COT!$A:$A,YEAR(daily!$A3602),COT!$B:$B,WEEKNUM(daily!$A3602))</f>
        <v>71206</v>
      </c>
      <c r="V3602">
        <f>SUMIFS(COT!M:M,COT!$A:$A,YEAR(daily!$A3602),COT!$B:$B,WEEKNUM(daily!$A3602))</f>
        <v>147</v>
      </c>
      <c r="W3602">
        <f>SUMIFS(COT!N:N,COT!$A:$A,YEAR(daily!$A3602),COT!$B:$B,WEEKNUM(daily!$A3602))</f>
        <v>69</v>
      </c>
      <c r="X3602">
        <f>SUMIFS(COT!O:O,COT!$A:$A,YEAR(daily!$A3602),COT!$B:$B,WEEKNUM(daily!$A3602))</f>
        <v>153</v>
      </c>
      <c r="Y3602">
        <f>SUMIFS(COT!P:P,COT!$A:$A,YEAR(daily!$A3602),COT!$B:$B,WEEKNUM(daily!$A3602))</f>
        <v>92</v>
      </c>
      <c r="Z3602">
        <f>SUMIFS(COT!Q:Q,COT!$A:$A,YEAR(daily!$A3602),COT!$B:$B,WEEKNUM(daily!$A3602))</f>
        <v>101</v>
      </c>
      <c r="AA3602">
        <f>SUMIFS(Saudi!B:B,Saudi!$A:$A,YEAR(daily!$A3602))</f>
        <v>1044.4000000000001</v>
      </c>
      <c r="AB3602">
        <f>SUMIFS(Saudi!C:C,Saudi!$A:$A,YEAR(daily!$A3602))</f>
        <v>1140.539</v>
      </c>
      <c r="AC3602">
        <f>SUMIFS(Saudi!F:F,Saudi!$A:$A,YEAR(daily!$A3602))</f>
        <v>4242520</v>
      </c>
      <c r="AD3602">
        <f>SUMIFS(Saudi!G:G,Saudi!$A:$A,YEAR(daily!$A3602))</f>
        <v>92.996511515118513</v>
      </c>
      <c r="AE3602">
        <f>SUMIFS(Saudi!H:H,Saudi!$A:$A,YEAR(daily!$A3602))</f>
        <v>394539560.03312057</v>
      </c>
      <c r="AF3602" s="5">
        <f t="shared" si="156"/>
        <v>6</v>
      </c>
      <c r="AG3602" s="5">
        <f t="shared" si="157"/>
        <v>2014</v>
      </c>
    </row>
    <row r="3603" spans="1:33">
      <c r="A3603" s="3">
        <v>41814</v>
      </c>
      <c r="B3603" s="1">
        <v>299206</v>
      </c>
      <c r="C3603" s="1">
        <v>137324</v>
      </c>
      <c r="D3603" s="1">
        <v>73693</v>
      </c>
      <c r="E3603" s="1">
        <v>106.03</v>
      </c>
      <c r="F3603" s="1">
        <v>104.35</v>
      </c>
      <c r="G3603" s="1">
        <v>103.4</v>
      </c>
      <c r="H3603" s="2">
        <v>55.9</v>
      </c>
      <c r="I3603" s="2">
        <v>30.8</v>
      </c>
      <c r="J3603" s="2">
        <v>93.1</v>
      </c>
      <c r="K3603" s="2">
        <v>92.07</v>
      </c>
      <c r="L3603">
        <f>SUMIFS(US!B:B,US!$D:$D,YEAR(daily!$A3603),US!$E:$E,MONTH(daily!$A3603))</f>
        <v>14220</v>
      </c>
      <c r="M3603">
        <f>SUMIFS(US!C:C,US!$D:$D,YEAR(daily!$A3603),US!$E:$E,MONTH(daily!$A3603))</f>
        <v>18890</v>
      </c>
      <c r="N3603">
        <f>SUMIFS(COT!E:E,COT!$A:$A,YEAR(daily!$A3603),COT!$B:$B,WEEKNUM(daily!$A3603))</f>
        <v>1720856</v>
      </c>
      <c r="O3603">
        <f>SUMIFS(COT!F:F,COT!$A:$A,YEAR(daily!$A3603),COT!$B:$B,WEEKNUM(daily!$A3603))</f>
        <v>548016</v>
      </c>
      <c r="P3603">
        <f>SUMIFS(COT!G:G,COT!$A:$A,YEAR(daily!$A3603),COT!$B:$B,WEEKNUM(daily!$A3603))</f>
        <v>89047</v>
      </c>
      <c r="Q3603">
        <f>SUMIFS(COT!H:H,COT!$A:$A,YEAR(daily!$A3603),COT!$B:$B,WEEKNUM(daily!$A3603))</f>
        <v>567133</v>
      </c>
      <c r="R3603">
        <f>SUMIFS(COT!I:I,COT!$A:$A,YEAR(daily!$A3603),COT!$B:$B,WEEKNUM(daily!$A3603))</f>
        <v>500890</v>
      </c>
      <c r="S3603">
        <f>SUMIFS(COT!J:J,COT!$A:$A,YEAR(daily!$A3603),COT!$B:$B,WEEKNUM(daily!$A3603))</f>
        <v>993470</v>
      </c>
      <c r="T3603">
        <f>SUMIFS(COT!K:K,COT!$A:$A,YEAR(daily!$A3603),COT!$B:$B,WEEKNUM(daily!$A3603))</f>
        <v>104817</v>
      </c>
      <c r="U3603">
        <f>SUMIFS(COT!L:L,COT!$A:$A,YEAR(daily!$A3603),COT!$B:$B,WEEKNUM(daily!$A3603))</f>
        <v>71206</v>
      </c>
      <c r="V3603">
        <f>SUMIFS(COT!M:M,COT!$A:$A,YEAR(daily!$A3603),COT!$B:$B,WEEKNUM(daily!$A3603))</f>
        <v>147</v>
      </c>
      <c r="W3603">
        <f>SUMIFS(COT!N:N,COT!$A:$A,YEAR(daily!$A3603),COT!$B:$B,WEEKNUM(daily!$A3603))</f>
        <v>69</v>
      </c>
      <c r="X3603">
        <f>SUMIFS(COT!O:O,COT!$A:$A,YEAR(daily!$A3603),COT!$B:$B,WEEKNUM(daily!$A3603))</f>
        <v>153</v>
      </c>
      <c r="Y3603">
        <f>SUMIFS(COT!P:P,COT!$A:$A,YEAR(daily!$A3603),COT!$B:$B,WEEKNUM(daily!$A3603))</f>
        <v>92</v>
      </c>
      <c r="Z3603">
        <f>SUMIFS(COT!Q:Q,COT!$A:$A,YEAR(daily!$A3603),COT!$B:$B,WEEKNUM(daily!$A3603))</f>
        <v>101</v>
      </c>
      <c r="AA3603">
        <f>SUMIFS(Saudi!B:B,Saudi!$A:$A,YEAR(daily!$A3603))</f>
        <v>1044.4000000000001</v>
      </c>
      <c r="AB3603">
        <f>SUMIFS(Saudi!C:C,Saudi!$A:$A,YEAR(daily!$A3603))</f>
        <v>1140.539</v>
      </c>
      <c r="AC3603">
        <f>SUMIFS(Saudi!F:F,Saudi!$A:$A,YEAR(daily!$A3603))</f>
        <v>4242520</v>
      </c>
      <c r="AD3603">
        <f>SUMIFS(Saudi!G:G,Saudi!$A:$A,YEAR(daily!$A3603))</f>
        <v>92.996511515118513</v>
      </c>
      <c r="AE3603">
        <f>SUMIFS(Saudi!H:H,Saudi!$A:$A,YEAR(daily!$A3603))</f>
        <v>394539560.03312057</v>
      </c>
      <c r="AF3603" s="5">
        <f t="shared" si="156"/>
        <v>6</v>
      </c>
      <c r="AG3603" s="5">
        <f t="shared" si="157"/>
        <v>2014</v>
      </c>
    </row>
    <row r="3604" spans="1:33">
      <c r="A3604" s="3">
        <v>41815</v>
      </c>
      <c r="B3604" s="1">
        <v>304817</v>
      </c>
      <c r="C3604" s="1">
        <v>141372</v>
      </c>
      <c r="D3604" s="1">
        <v>75293</v>
      </c>
      <c r="E3604" s="1">
        <v>106.5</v>
      </c>
      <c r="F3604" s="1">
        <v>104.73</v>
      </c>
      <c r="G3604" s="1">
        <v>103.77</v>
      </c>
      <c r="H3604" s="2">
        <v>55.9</v>
      </c>
      <c r="I3604" s="2">
        <v>30.8</v>
      </c>
      <c r="J3604" s="2">
        <v>93.1</v>
      </c>
      <c r="K3604" s="2">
        <v>92.07</v>
      </c>
      <c r="L3604">
        <f>SUMIFS(US!B:B,US!$D:$D,YEAR(daily!$A3604),US!$E:$E,MONTH(daily!$A3604))</f>
        <v>14220</v>
      </c>
      <c r="M3604">
        <f>SUMIFS(US!C:C,US!$D:$D,YEAR(daily!$A3604),US!$E:$E,MONTH(daily!$A3604))</f>
        <v>18890</v>
      </c>
      <c r="N3604">
        <f>SUMIFS(COT!E:E,COT!$A:$A,YEAR(daily!$A3604),COT!$B:$B,WEEKNUM(daily!$A3604))</f>
        <v>1720856</v>
      </c>
      <c r="O3604">
        <f>SUMIFS(COT!F:F,COT!$A:$A,YEAR(daily!$A3604),COT!$B:$B,WEEKNUM(daily!$A3604))</f>
        <v>548016</v>
      </c>
      <c r="P3604">
        <f>SUMIFS(COT!G:G,COT!$A:$A,YEAR(daily!$A3604),COT!$B:$B,WEEKNUM(daily!$A3604))</f>
        <v>89047</v>
      </c>
      <c r="Q3604">
        <f>SUMIFS(COT!H:H,COT!$A:$A,YEAR(daily!$A3604),COT!$B:$B,WEEKNUM(daily!$A3604))</f>
        <v>567133</v>
      </c>
      <c r="R3604">
        <f>SUMIFS(COT!I:I,COT!$A:$A,YEAR(daily!$A3604),COT!$B:$B,WEEKNUM(daily!$A3604))</f>
        <v>500890</v>
      </c>
      <c r="S3604">
        <f>SUMIFS(COT!J:J,COT!$A:$A,YEAR(daily!$A3604),COT!$B:$B,WEEKNUM(daily!$A3604))</f>
        <v>993470</v>
      </c>
      <c r="T3604">
        <f>SUMIFS(COT!K:K,COT!$A:$A,YEAR(daily!$A3604),COT!$B:$B,WEEKNUM(daily!$A3604))</f>
        <v>104817</v>
      </c>
      <c r="U3604">
        <f>SUMIFS(COT!L:L,COT!$A:$A,YEAR(daily!$A3604),COT!$B:$B,WEEKNUM(daily!$A3604))</f>
        <v>71206</v>
      </c>
      <c r="V3604">
        <f>SUMIFS(COT!M:M,COT!$A:$A,YEAR(daily!$A3604),COT!$B:$B,WEEKNUM(daily!$A3604))</f>
        <v>147</v>
      </c>
      <c r="W3604">
        <f>SUMIFS(COT!N:N,COT!$A:$A,YEAR(daily!$A3604),COT!$B:$B,WEEKNUM(daily!$A3604))</f>
        <v>69</v>
      </c>
      <c r="X3604">
        <f>SUMIFS(COT!O:O,COT!$A:$A,YEAR(daily!$A3604),COT!$B:$B,WEEKNUM(daily!$A3604))</f>
        <v>153</v>
      </c>
      <c r="Y3604">
        <f>SUMIFS(COT!P:P,COT!$A:$A,YEAR(daily!$A3604),COT!$B:$B,WEEKNUM(daily!$A3604))</f>
        <v>92</v>
      </c>
      <c r="Z3604">
        <f>SUMIFS(COT!Q:Q,COT!$A:$A,YEAR(daily!$A3604),COT!$B:$B,WEEKNUM(daily!$A3604))</f>
        <v>101</v>
      </c>
      <c r="AA3604">
        <f>SUMIFS(Saudi!B:B,Saudi!$A:$A,YEAR(daily!$A3604))</f>
        <v>1044.4000000000001</v>
      </c>
      <c r="AB3604">
        <f>SUMIFS(Saudi!C:C,Saudi!$A:$A,YEAR(daily!$A3604))</f>
        <v>1140.539</v>
      </c>
      <c r="AC3604">
        <f>SUMIFS(Saudi!F:F,Saudi!$A:$A,YEAR(daily!$A3604))</f>
        <v>4242520</v>
      </c>
      <c r="AD3604">
        <f>SUMIFS(Saudi!G:G,Saudi!$A:$A,YEAR(daily!$A3604))</f>
        <v>92.996511515118513</v>
      </c>
      <c r="AE3604">
        <f>SUMIFS(Saudi!H:H,Saudi!$A:$A,YEAR(daily!$A3604))</f>
        <v>394539560.03312057</v>
      </c>
      <c r="AF3604" s="5">
        <f t="shared" si="156"/>
        <v>6</v>
      </c>
      <c r="AG3604" s="5">
        <f t="shared" si="157"/>
        <v>2014</v>
      </c>
    </row>
    <row r="3605" spans="1:33">
      <c r="A3605" s="3">
        <v>41816</v>
      </c>
      <c r="B3605" s="1">
        <v>300118</v>
      </c>
      <c r="C3605" s="1">
        <v>142714</v>
      </c>
      <c r="D3605" s="1">
        <v>75305</v>
      </c>
      <c r="E3605" s="1">
        <v>105.84</v>
      </c>
      <c r="F3605" s="1">
        <v>104.17</v>
      </c>
      <c r="G3605" s="1">
        <v>103.24</v>
      </c>
      <c r="H3605" s="2">
        <v>55.9</v>
      </c>
      <c r="I3605" s="2">
        <v>30.8</v>
      </c>
      <c r="J3605" s="2">
        <v>93.1</v>
      </c>
      <c r="K3605" s="2">
        <v>92.07</v>
      </c>
      <c r="L3605">
        <f>SUMIFS(US!B:B,US!$D:$D,YEAR(daily!$A3605),US!$E:$E,MONTH(daily!$A3605))</f>
        <v>14220</v>
      </c>
      <c r="M3605">
        <f>SUMIFS(US!C:C,US!$D:$D,YEAR(daily!$A3605),US!$E:$E,MONTH(daily!$A3605))</f>
        <v>18890</v>
      </c>
      <c r="N3605">
        <f>SUMIFS(COT!E:E,COT!$A:$A,YEAR(daily!$A3605),COT!$B:$B,WEEKNUM(daily!$A3605))</f>
        <v>1720856</v>
      </c>
      <c r="O3605">
        <f>SUMIFS(COT!F:F,COT!$A:$A,YEAR(daily!$A3605),COT!$B:$B,WEEKNUM(daily!$A3605))</f>
        <v>548016</v>
      </c>
      <c r="P3605">
        <f>SUMIFS(COT!G:G,COT!$A:$A,YEAR(daily!$A3605),COT!$B:$B,WEEKNUM(daily!$A3605))</f>
        <v>89047</v>
      </c>
      <c r="Q3605">
        <f>SUMIFS(COT!H:H,COT!$A:$A,YEAR(daily!$A3605),COT!$B:$B,WEEKNUM(daily!$A3605))</f>
        <v>567133</v>
      </c>
      <c r="R3605">
        <f>SUMIFS(COT!I:I,COT!$A:$A,YEAR(daily!$A3605),COT!$B:$B,WEEKNUM(daily!$A3605))</f>
        <v>500890</v>
      </c>
      <c r="S3605">
        <f>SUMIFS(COT!J:J,COT!$A:$A,YEAR(daily!$A3605),COT!$B:$B,WEEKNUM(daily!$A3605))</f>
        <v>993470</v>
      </c>
      <c r="T3605">
        <f>SUMIFS(COT!K:K,COT!$A:$A,YEAR(daily!$A3605),COT!$B:$B,WEEKNUM(daily!$A3605))</f>
        <v>104817</v>
      </c>
      <c r="U3605">
        <f>SUMIFS(COT!L:L,COT!$A:$A,YEAR(daily!$A3605),COT!$B:$B,WEEKNUM(daily!$A3605))</f>
        <v>71206</v>
      </c>
      <c r="V3605">
        <f>SUMIFS(COT!M:M,COT!$A:$A,YEAR(daily!$A3605),COT!$B:$B,WEEKNUM(daily!$A3605))</f>
        <v>147</v>
      </c>
      <c r="W3605">
        <f>SUMIFS(COT!N:N,COT!$A:$A,YEAR(daily!$A3605),COT!$B:$B,WEEKNUM(daily!$A3605))</f>
        <v>69</v>
      </c>
      <c r="X3605">
        <f>SUMIFS(COT!O:O,COT!$A:$A,YEAR(daily!$A3605),COT!$B:$B,WEEKNUM(daily!$A3605))</f>
        <v>153</v>
      </c>
      <c r="Y3605">
        <f>SUMIFS(COT!P:P,COT!$A:$A,YEAR(daily!$A3605),COT!$B:$B,WEEKNUM(daily!$A3605))</f>
        <v>92</v>
      </c>
      <c r="Z3605">
        <f>SUMIFS(COT!Q:Q,COT!$A:$A,YEAR(daily!$A3605),COT!$B:$B,WEEKNUM(daily!$A3605))</f>
        <v>101</v>
      </c>
      <c r="AA3605">
        <f>SUMIFS(Saudi!B:B,Saudi!$A:$A,YEAR(daily!$A3605))</f>
        <v>1044.4000000000001</v>
      </c>
      <c r="AB3605">
        <f>SUMIFS(Saudi!C:C,Saudi!$A:$A,YEAR(daily!$A3605))</f>
        <v>1140.539</v>
      </c>
      <c r="AC3605">
        <f>SUMIFS(Saudi!F:F,Saudi!$A:$A,YEAR(daily!$A3605))</f>
        <v>4242520</v>
      </c>
      <c r="AD3605">
        <f>SUMIFS(Saudi!G:G,Saudi!$A:$A,YEAR(daily!$A3605))</f>
        <v>92.996511515118513</v>
      </c>
      <c r="AE3605">
        <f>SUMIFS(Saudi!H:H,Saudi!$A:$A,YEAR(daily!$A3605))</f>
        <v>394539560.03312057</v>
      </c>
      <c r="AF3605" s="5">
        <f t="shared" si="156"/>
        <v>6</v>
      </c>
      <c r="AG3605" s="5">
        <f t="shared" si="157"/>
        <v>2014</v>
      </c>
    </row>
    <row r="3606" spans="1:33">
      <c r="A3606" s="3">
        <v>41817</v>
      </c>
      <c r="B3606" s="1">
        <v>293795</v>
      </c>
      <c r="C3606" s="1">
        <v>142817</v>
      </c>
      <c r="D3606" s="1">
        <v>74520</v>
      </c>
      <c r="E3606" s="1">
        <v>105.74</v>
      </c>
      <c r="F3606" s="1">
        <v>104.14</v>
      </c>
      <c r="G3606" s="1">
        <v>103.26</v>
      </c>
      <c r="H3606" s="2">
        <v>55.9</v>
      </c>
      <c r="I3606" s="2">
        <v>30.8</v>
      </c>
      <c r="J3606" s="2">
        <v>93.1</v>
      </c>
      <c r="K3606" s="2">
        <v>92.07</v>
      </c>
      <c r="L3606">
        <f>SUMIFS(US!B:B,US!$D:$D,YEAR(daily!$A3606),US!$E:$E,MONTH(daily!$A3606))</f>
        <v>14220</v>
      </c>
      <c r="M3606">
        <f>SUMIFS(US!C:C,US!$D:$D,YEAR(daily!$A3606),US!$E:$E,MONTH(daily!$A3606))</f>
        <v>18890</v>
      </c>
      <c r="N3606">
        <f>SUMIFS(COT!E:E,COT!$A:$A,YEAR(daily!$A3606),COT!$B:$B,WEEKNUM(daily!$A3606))</f>
        <v>1720856</v>
      </c>
      <c r="O3606">
        <f>SUMIFS(COT!F:F,COT!$A:$A,YEAR(daily!$A3606),COT!$B:$B,WEEKNUM(daily!$A3606))</f>
        <v>548016</v>
      </c>
      <c r="P3606">
        <f>SUMIFS(COT!G:G,COT!$A:$A,YEAR(daily!$A3606),COT!$B:$B,WEEKNUM(daily!$A3606))</f>
        <v>89047</v>
      </c>
      <c r="Q3606">
        <f>SUMIFS(COT!H:H,COT!$A:$A,YEAR(daily!$A3606),COT!$B:$B,WEEKNUM(daily!$A3606))</f>
        <v>567133</v>
      </c>
      <c r="R3606">
        <f>SUMIFS(COT!I:I,COT!$A:$A,YEAR(daily!$A3606),COT!$B:$B,WEEKNUM(daily!$A3606))</f>
        <v>500890</v>
      </c>
      <c r="S3606">
        <f>SUMIFS(COT!J:J,COT!$A:$A,YEAR(daily!$A3606),COT!$B:$B,WEEKNUM(daily!$A3606))</f>
        <v>993470</v>
      </c>
      <c r="T3606">
        <f>SUMIFS(COT!K:K,COT!$A:$A,YEAR(daily!$A3606),COT!$B:$B,WEEKNUM(daily!$A3606))</f>
        <v>104817</v>
      </c>
      <c r="U3606">
        <f>SUMIFS(COT!L:L,COT!$A:$A,YEAR(daily!$A3606),COT!$B:$B,WEEKNUM(daily!$A3606))</f>
        <v>71206</v>
      </c>
      <c r="V3606">
        <f>SUMIFS(COT!M:M,COT!$A:$A,YEAR(daily!$A3606),COT!$B:$B,WEEKNUM(daily!$A3606))</f>
        <v>147</v>
      </c>
      <c r="W3606">
        <f>SUMIFS(COT!N:N,COT!$A:$A,YEAR(daily!$A3606),COT!$B:$B,WEEKNUM(daily!$A3606))</f>
        <v>69</v>
      </c>
      <c r="X3606">
        <f>SUMIFS(COT!O:O,COT!$A:$A,YEAR(daily!$A3606),COT!$B:$B,WEEKNUM(daily!$A3606))</f>
        <v>153</v>
      </c>
      <c r="Y3606">
        <f>SUMIFS(COT!P:P,COT!$A:$A,YEAR(daily!$A3606),COT!$B:$B,WEEKNUM(daily!$A3606))</f>
        <v>92</v>
      </c>
      <c r="Z3606">
        <f>SUMIFS(COT!Q:Q,COT!$A:$A,YEAR(daily!$A3606),COT!$B:$B,WEEKNUM(daily!$A3606))</f>
        <v>101</v>
      </c>
      <c r="AA3606">
        <f>SUMIFS(Saudi!B:B,Saudi!$A:$A,YEAR(daily!$A3606))</f>
        <v>1044.4000000000001</v>
      </c>
      <c r="AB3606">
        <f>SUMIFS(Saudi!C:C,Saudi!$A:$A,YEAR(daily!$A3606))</f>
        <v>1140.539</v>
      </c>
      <c r="AC3606">
        <f>SUMIFS(Saudi!F:F,Saudi!$A:$A,YEAR(daily!$A3606))</f>
        <v>4242520</v>
      </c>
      <c r="AD3606">
        <f>SUMIFS(Saudi!G:G,Saudi!$A:$A,YEAR(daily!$A3606))</f>
        <v>92.996511515118513</v>
      </c>
      <c r="AE3606">
        <f>SUMIFS(Saudi!H:H,Saudi!$A:$A,YEAR(daily!$A3606))</f>
        <v>394539560.03312057</v>
      </c>
      <c r="AF3606" s="5">
        <f t="shared" si="156"/>
        <v>6</v>
      </c>
      <c r="AG3606" s="5">
        <f t="shared" si="157"/>
        <v>2014</v>
      </c>
    </row>
    <row r="3607" spans="1:33">
      <c r="A3607" s="3">
        <v>41820</v>
      </c>
      <c r="B3607" s="1">
        <v>288241</v>
      </c>
      <c r="C3607" s="1">
        <v>142632</v>
      </c>
      <c r="D3607" s="1">
        <v>77371</v>
      </c>
      <c r="E3607" s="1">
        <v>105.37</v>
      </c>
      <c r="F3607" s="1">
        <v>103.85</v>
      </c>
      <c r="G3607" s="1">
        <v>102.98</v>
      </c>
      <c r="H3607" s="2">
        <v>55.9</v>
      </c>
      <c r="I3607" s="2">
        <v>30.8</v>
      </c>
      <c r="J3607" s="2">
        <v>93.1</v>
      </c>
      <c r="K3607" s="2">
        <v>92.07</v>
      </c>
      <c r="L3607">
        <f>SUMIFS(US!B:B,US!$D:$D,YEAR(daily!$A3607),US!$E:$E,MONTH(daily!$A3607))</f>
        <v>14220</v>
      </c>
      <c r="M3607">
        <f>SUMIFS(US!C:C,US!$D:$D,YEAR(daily!$A3607),US!$E:$E,MONTH(daily!$A3607))</f>
        <v>18890</v>
      </c>
      <c r="N3607">
        <f>SUMIFS(COT!E:E,COT!$A:$A,YEAR(daily!$A3607),COT!$B:$B,WEEKNUM(daily!$A3607))</f>
        <v>1759554</v>
      </c>
      <c r="O3607">
        <f>SUMIFS(COT!F:F,COT!$A:$A,YEAR(daily!$A3607),COT!$B:$B,WEEKNUM(daily!$A3607))</f>
        <v>535712</v>
      </c>
      <c r="P3607">
        <f>SUMIFS(COT!G:G,COT!$A:$A,YEAR(daily!$A3607),COT!$B:$B,WEEKNUM(daily!$A3607))</f>
        <v>89872</v>
      </c>
      <c r="Q3607">
        <f>SUMIFS(COT!H:H,COT!$A:$A,YEAR(daily!$A3607),COT!$B:$B,WEEKNUM(daily!$A3607))</f>
        <v>589773</v>
      </c>
      <c r="R3607">
        <f>SUMIFS(COT!I:I,COT!$A:$A,YEAR(daily!$A3607),COT!$B:$B,WEEKNUM(daily!$A3607))</f>
        <v>525102</v>
      </c>
      <c r="S3607">
        <f>SUMIFS(COT!J:J,COT!$A:$A,YEAR(daily!$A3607),COT!$B:$B,WEEKNUM(daily!$A3607))</f>
        <v>1006484</v>
      </c>
      <c r="T3607">
        <f>SUMIFS(COT!K:K,COT!$A:$A,YEAR(daily!$A3607),COT!$B:$B,WEEKNUM(daily!$A3607))</f>
        <v>108967</v>
      </c>
      <c r="U3607">
        <f>SUMIFS(COT!L:L,COT!$A:$A,YEAR(daily!$A3607),COT!$B:$B,WEEKNUM(daily!$A3607))</f>
        <v>73425</v>
      </c>
      <c r="V3607">
        <f>SUMIFS(COT!M:M,COT!$A:$A,YEAR(daily!$A3607),COT!$B:$B,WEEKNUM(daily!$A3607))</f>
        <v>146</v>
      </c>
      <c r="W3607">
        <f>SUMIFS(COT!N:N,COT!$A:$A,YEAR(daily!$A3607),COT!$B:$B,WEEKNUM(daily!$A3607))</f>
        <v>69</v>
      </c>
      <c r="X3607">
        <f>SUMIFS(COT!O:O,COT!$A:$A,YEAR(daily!$A3607),COT!$B:$B,WEEKNUM(daily!$A3607))</f>
        <v>160</v>
      </c>
      <c r="Y3607">
        <f>SUMIFS(COT!P:P,COT!$A:$A,YEAR(daily!$A3607),COT!$B:$B,WEEKNUM(daily!$A3607))</f>
        <v>92</v>
      </c>
      <c r="Z3607">
        <f>SUMIFS(COT!Q:Q,COT!$A:$A,YEAR(daily!$A3607),COT!$B:$B,WEEKNUM(daily!$A3607))</f>
        <v>101</v>
      </c>
      <c r="AA3607">
        <f>SUMIFS(Saudi!B:B,Saudi!$A:$A,YEAR(daily!$A3607))</f>
        <v>1044.4000000000001</v>
      </c>
      <c r="AB3607">
        <f>SUMIFS(Saudi!C:C,Saudi!$A:$A,YEAR(daily!$A3607))</f>
        <v>1140.539</v>
      </c>
      <c r="AC3607">
        <f>SUMIFS(Saudi!F:F,Saudi!$A:$A,YEAR(daily!$A3607))</f>
        <v>4242520</v>
      </c>
      <c r="AD3607">
        <f>SUMIFS(Saudi!G:G,Saudi!$A:$A,YEAR(daily!$A3607))</f>
        <v>92.996511515118513</v>
      </c>
      <c r="AE3607">
        <f>SUMIFS(Saudi!H:H,Saudi!$A:$A,YEAR(daily!$A3607))</f>
        <v>394539560.03312057</v>
      </c>
      <c r="AF3607" s="5">
        <f t="shared" si="156"/>
        <v>6</v>
      </c>
      <c r="AG3607" s="5">
        <f t="shared" si="157"/>
        <v>2014</v>
      </c>
    </row>
    <row r="3608" spans="1:33">
      <c r="A3608" s="3">
        <v>41821</v>
      </c>
      <c r="B3608" s="1">
        <v>280643</v>
      </c>
      <c r="C3608" s="1">
        <v>146043</v>
      </c>
      <c r="D3608" s="1">
        <v>77030</v>
      </c>
      <c r="E3608" s="1">
        <v>105.34</v>
      </c>
      <c r="F3608" s="1">
        <v>103.86</v>
      </c>
      <c r="G3608" s="1">
        <v>103.01</v>
      </c>
      <c r="H3608" s="2">
        <v>55.9</v>
      </c>
      <c r="I3608" s="2">
        <v>30.8</v>
      </c>
      <c r="J3608" s="2">
        <v>93.1</v>
      </c>
      <c r="K3608" s="2">
        <v>92.07</v>
      </c>
      <c r="L3608">
        <f>SUMIFS(US!B:B,US!$D:$D,YEAR(daily!$A3608),US!$E:$E,MONTH(daily!$A3608))</f>
        <v>14287</v>
      </c>
      <c r="M3608">
        <f>SUMIFS(US!C:C,US!$D:$D,YEAR(daily!$A3608),US!$E:$E,MONTH(daily!$A3608))</f>
        <v>19283</v>
      </c>
      <c r="N3608">
        <f>SUMIFS(COT!E:E,COT!$A:$A,YEAR(daily!$A3608),COT!$B:$B,WEEKNUM(daily!$A3608))</f>
        <v>1759554</v>
      </c>
      <c r="O3608">
        <f>SUMIFS(COT!F:F,COT!$A:$A,YEAR(daily!$A3608),COT!$B:$B,WEEKNUM(daily!$A3608))</f>
        <v>535712</v>
      </c>
      <c r="P3608">
        <f>SUMIFS(COT!G:G,COT!$A:$A,YEAR(daily!$A3608),COT!$B:$B,WEEKNUM(daily!$A3608))</f>
        <v>89872</v>
      </c>
      <c r="Q3608">
        <f>SUMIFS(COT!H:H,COT!$A:$A,YEAR(daily!$A3608),COT!$B:$B,WEEKNUM(daily!$A3608))</f>
        <v>589773</v>
      </c>
      <c r="R3608">
        <f>SUMIFS(COT!I:I,COT!$A:$A,YEAR(daily!$A3608),COT!$B:$B,WEEKNUM(daily!$A3608))</f>
        <v>525102</v>
      </c>
      <c r="S3608">
        <f>SUMIFS(COT!J:J,COT!$A:$A,YEAR(daily!$A3608),COT!$B:$B,WEEKNUM(daily!$A3608))</f>
        <v>1006484</v>
      </c>
      <c r="T3608">
        <f>SUMIFS(COT!K:K,COT!$A:$A,YEAR(daily!$A3608),COT!$B:$B,WEEKNUM(daily!$A3608))</f>
        <v>108967</v>
      </c>
      <c r="U3608">
        <f>SUMIFS(COT!L:L,COT!$A:$A,YEAR(daily!$A3608),COT!$B:$B,WEEKNUM(daily!$A3608))</f>
        <v>73425</v>
      </c>
      <c r="V3608">
        <f>SUMIFS(COT!M:M,COT!$A:$A,YEAR(daily!$A3608),COT!$B:$B,WEEKNUM(daily!$A3608))</f>
        <v>146</v>
      </c>
      <c r="W3608">
        <f>SUMIFS(COT!N:N,COT!$A:$A,YEAR(daily!$A3608),COT!$B:$B,WEEKNUM(daily!$A3608))</f>
        <v>69</v>
      </c>
      <c r="X3608">
        <f>SUMIFS(COT!O:O,COT!$A:$A,YEAR(daily!$A3608),COT!$B:$B,WEEKNUM(daily!$A3608))</f>
        <v>160</v>
      </c>
      <c r="Y3608">
        <f>SUMIFS(COT!P:P,COT!$A:$A,YEAR(daily!$A3608),COT!$B:$B,WEEKNUM(daily!$A3608))</f>
        <v>92</v>
      </c>
      <c r="Z3608">
        <f>SUMIFS(COT!Q:Q,COT!$A:$A,YEAR(daily!$A3608),COT!$B:$B,WEEKNUM(daily!$A3608))</f>
        <v>101</v>
      </c>
      <c r="AA3608">
        <f>SUMIFS(Saudi!B:B,Saudi!$A:$A,YEAR(daily!$A3608))</f>
        <v>1044.4000000000001</v>
      </c>
      <c r="AB3608">
        <f>SUMIFS(Saudi!C:C,Saudi!$A:$A,YEAR(daily!$A3608))</f>
        <v>1140.539</v>
      </c>
      <c r="AC3608">
        <f>SUMIFS(Saudi!F:F,Saudi!$A:$A,YEAR(daily!$A3608))</f>
        <v>4242520</v>
      </c>
      <c r="AD3608">
        <f>SUMIFS(Saudi!G:G,Saudi!$A:$A,YEAR(daily!$A3608))</f>
        <v>92.996511515118513</v>
      </c>
      <c r="AE3608">
        <f>SUMIFS(Saudi!H:H,Saudi!$A:$A,YEAR(daily!$A3608))</f>
        <v>394539560.03312057</v>
      </c>
      <c r="AF3608" s="5">
        <f t="shared" si="156"/>
        <v>7</v>
      </c>
      <c r="AG3608" s="5">
        <f t="shared" si="157"/>
        <v>2014</v>
      </c>
    </row>
    <row r="3609" spans="1:33">
      <c r="A3609" s="3">
        <v>41822</v>
      </c>
      <c r="B3609" s="1">
        <v>266572</v>
      </c>
      <c r="C3609" s="1">
        <v>154412</v>
      </c>
      <c r="D3609" s="1">
        <v>74309</v>
      </c>
      <c r="E3609" s="1">
        <v>104.48</v>
      </c>
      <c r="F3609" s="1">
        <v>103.09</v>
      </c>
      <c r="G3609" s="1">
        <v>102.28</v>
      </c>
      <c r="H3609" s="2">
        <v>55.9</v>
      </c>
      <c r="I3609" s="2">
        <v>30.8</v>
      </c>
      <c r="J3609" s="2">
        <v>93.1</v>
      </c>
      <c r="K3609" s="2">
        <v>92.07</v>
      </c>
      <c r="L3609">
        <f>SUMIFS(US!B:B,US!$D:$D,YEAR(daily!$A3609),US!$E:$E,MONTH(daily!$A3609))</f>
        <v>14287</v>
      </c>
      <c r="M3609">
        <f>SUMIFS(US!C:C,US!$D:$D,YEAR(daily!$A3609),US!$E:$E,MONTH(daily!$A3609))</f>
        <v>19283</v>
      </c>
      <c r="N3609">
        <f>SUMIFS(COT!E:E,COT!$A:$A,YEAR(daily!$A3609),COT!$B:$B,WEEKNUM(daily!$A3609))</f>
        <v>1759554</v>
      </c>
      <c r="O3609">
        <f>SUMIFS(COT!F:F,COT!$A:$A,YEAR(daily!$A3609),COT!$B:$B,WEEKNUM(daily!$A3609))</f>
        <v>535712</v>
      </c>
      <c r="P3609">
        <f>SUMIFS(COT!G:G,COT!$A:$A,YEAR(daily!$A3609),COT!$B:$B,WEEKNUM(daily!$A3609))</f>
        <v>89872</v>
      </c>
      <c r="Q3609">
        <f>SUMIFS(COT!H:H,COT!$A:$A,YEAR(daily!$A3609),COT!$B:$B,WEEKNUM(daily!$A3609))</f>
        <v>589773</v>
      </c>
      <c r="R3609">
        <f>SUMIFS(COT!I:I,COT!$A:$A,YEAR(daily!$A3609),COT!$B:$B,WEEKNUM(daily!$A3609))</f>
        <v>525102</v>
      </c>
      <c r="S3609">
        <f>SUMIFS(COT!J:J,COT!$A:$A,YEAR(daily!$A3609),COT!$B:$B,WEEKNUM(daily!$A3609))</f>
        <v>1006484</v>
      </c>
      <c r="T3609">
        <f>SUMIFS(COT!K:K,COT!$A:$A,YEAR(daily!$A3609),COT!$B:$B,WEEKNUM(daily!$A3609))</f>
        <v>108967</v>
      </c>
      <c r="U3609">
        <f>SUMIFS(COT!L:L,COT!$A:$A,YEAR(daily!$A3609),COT!$B:$B,WEEKNUM(daily!$A3609))</f>
        <v>73425</v>
      </c>
      <c r="V3609">
        <f>SUMIFS(COT!M:M,COT!$A:$A,YEAR(daily!$A3609),COT!$B:$B,WEEKNUM(daily!$A3609))</f>
        <v>146</v>
      </c>
      <c r="W3609">
        <f>SUMIFS(COT!N:N,COT!$A:$A,YEAR(daily!$A3609),COT!$B:$B,WEEKNUM(daily!$A3609))</f>
        <v>69</v>
      </c>
      <c r="X3609">
        <f>SUMIFS(COT!O:O,COT!$A:$A,YEAR(daily!$A3609),COT!$B:$B,WEEKNUM(daily!$A3609))</f>
        <v>160</v>
      </c>
      <c r="Y3609">
        <f>SUMIFS(COT!P:P,COT!$A:$A,YEAR(daily!$A3609),COT!$B:$B,WEEKNUM(daily!$A3609))</f>
        <v>92</v>
      </c>
      <c r="Z3609">
        <f>SUMIFS(COT!Q:Q,COT!$A:$A,YEAR(daily!$A3609),COT!$B:$B,WEEKNUM(daily!$A3609))</f>
        <v>101</v>
      </c>
      <c r="AA3609">
        <f>SUMIFS(Saudi!B:B,Saudi!$A:$A,YEAR(daily!$A3609))</f>
        <v>1044.4000000000001</v>
      </c>
      <c r="AB3609">
        <f>SUMIFS(Saudi!C:C,Saudi!$A:$A,YEAR(daily!$A3609))</f>
        <v>1140.539</v>
      </c>
      <c r="AC3609">
        <f>SUMIFS(Saudi!F:F,Saudi!$A:$A,YEAR(daily!$A3609))</f>
        <v>4242520</v>
      </c>
      <c r="AD3609">
        <f>SUMIFS(Saudi!G:G,Saudi!$A:$A,YEAR(daily!$A3609))</f>
        <v>92.996511515118513</v>
      </c>
      <c r="AE3609">
        <f>SUMIFS(Saudi!H:H,Saudi!$A:$A,YEAR(daily!$A3609))</f>
        <v>394539560.03312057</v>
      </c>
      <c r="AF3609" s="5">
        <f t="shared" si="156"/>
        <v>7</v>
      </c>
      <c r="AG3609" s="5">
        <f t="shared" si="157"/>
        <v>2014</v>
      </c>
    </row>
    <row r="3610" spans="1:33">
      <c r="A3610" s="3">
        <v>41823</v>
      </c>
      <c r="B3610" s="1">
        <v>256892</v>
      </c>
      <c r="C3610" s="1">
        <v>156670</v>
      </c>
      <c r="D3610" s="1">
        <v>74063</v>
      </c>
      <c r="E3610" s="1">
        <v>104.06</v>
      </c>
      <c r="F3610" s="1">
        <v>102.74</v>
      </c>
      <c r="G3610" s="1">
        <v>101.94</v>
      </c>
      <c r="H3610" s="2">
        <v>55.9</v>
      </c>
      <c r="I3610" s="2">
        <v>30.8</v>
      </c>
      <c r="J3610" s="2">
        <v>93.1</v>
      </c>
      <c r="K3610" s="2">
        <v>92.07</v>
      </c>
      <c r="L3610">
        <f>SUMIFS(US!B:B,US!$D:$D,YEAR(daily!$A3610),US!$E:$E,MONTH(daily!$A3610))</f>
        <v>14287</v>
      </c>
      <c r="M3610">
        <f>SUMIFS(US!C:C,US!$D:$D,YEAR(daily!$A3610),US!$E:$E,MONTH(daily!$A3610))</f>
        <v>19283</v>
      </c>
      <c r="N3610">
        <f>SUMIFS(COT!E:E,COT!$A:$A,YEAR(daily!$A3610),COT!$B:$B,WEEKNUM(daily!$A3610))</f>
        <v>1759554</v>
      </c>
      <c r="O3610">
        <f>SUMIFS(COT!F:F,COT!$A:$A,YEAR(daily!$A3610),COT!$B:$B,WEEKNUM(daily!$A3610))</f>
        <v>535712</v>
      </c>
      <c r="P3610">
        <f>SUMIFS(COT!G:G,COT!$A:$A,YEAR(daily!$A3610),COT!$B:$B,WEEKNUM(daily!$A3610))</f>
        <v>89872</v>
      </c>
      <c r="Q3610">
        <f>SUMIFS(COT!H:H,COT!$A:$A,YEAR(daily!$A3610),COT!$B:$B,WEEKNUM(daily!$A3610))</f>
        <v>589773</v>
      </c>
      <c r="R3610">
        <f>SUMIFS(COT!I:I,COT!$A:$A,YEAR(daily!$A3610),COT!$B:$B,WEEKNUM(daily!$A3610))</f>
        <v>525102</v>
      </c>
      <c r="S3610">
        <f>SUMIFS(COT!J:J,COT!$A:$A,YEAR(daily!$A3610),COT!$B:$B,WEEKNUM(daily!$A3610))</f>
        <v>1006484</v>
      </c>
      <c r="T3610">
        <f>SUMIFS(COT!K:K,COT!$A:$A,YEAR(daily!$A3610),COT!$B:$B,WEEKNUM(daily!$A3610))</f>
        <v>108967</v>
      </c>
      <c r="U3610">
        <f>SUMIFS(COT!L:L,COT!$A:$A,YEAR(daily!$A3610),COT!$B:$B,WEEKNUM(daily!$A3610))</f>
        <v>73425</v>
      </c>
      <c r="V3610">
        <f>SUMIFS(COT!M:M,COT!$A:$A,YEAR(daily!$A3610),COT!$B:$B,WEEKNUM(daily!$A3610))</f>
        <v>146</v>
      </c>
      <c r="W3610">
        <f>SUMIFS(COT!N:N,COT!$A:$A,YEAR(daily!$A3610),COT!$B:$B,WEEKNUM(daily!$A3610))</f>
        <v>69</v>
      </c>
      <c r="X3610">
        <f>SUMIFS(COT!O:O,COT!$A:$A,YEAR(daily!$A3610),COT!$B:$B,WEEKNUM(daily!$A3610))</f>
        <v>160</v>
      </c>
      <c r="Y3610">
        <f>SUMIFS(COT!P:P,COT!$A:$A,YEAR(daily!$A3610),COT!$B:$B,WEEKNUM(daily!$A3610))</f>
        <v>92</v>
      </c>
      <c r="Z3610">
        <f>SUMIFS(COT!Q:Q,COT!$A:$A,YEAR(daily!$A3610),COT!$B:$B,WEEKNUM(daily!$A3610))</f>
        <v>101</v>
      </c>
      <c r="AA3610">
        <f>SUMIFS(Saudi!B:B,Saudi!$A:$A,YEAR(daily!$A3610))</f>
        <v>1044.4000000000001</v>
      </c>
      <c r="AB3610">
        <f>SUMIFS(Saudi!C:C,Saudi!$A:$A,YEAR(daily!$A3610))</f>
        <v>1140.539</v>
      </c>
      <c r="AC3610">
        <f>SUMIFS(Saudi!F:F,Saudi!$A:$A,YEAR(daily!$A3610))</f>
        <v>4242520</v>
      </c>
      <c r="AD3610">
        <f>SUMIFS(Saudi!G:G,Saudi!$A:$A,YEAR(daily!$A3610))</f>
        <v>92.996511515118513</v>
      </c>
      <c r="AE3610">
        <f>SUMIFS(Saudi!H:H,Saudi!$A:$A,YEAR(daily!$A3610))</f>
        <v>394539560.03312057</v>
      </c>
      <c r="AF3610" s="5">
        <f t="shared" si="156"/>
        <v>7</v>
      </c>
      <c r="AG3610" s="5">
        <f t="shared" si="157"/>
        <v>2014</v>
      </c>
    </row>
    <row r="3611" spans="1:33">
      <c r="A3611" s="3">
        <v>41827</v>
      </c>
      <c r="B3611" s="1">
        <v>241418</v>
      </c>
      <c r="C3611" s="1">
        <v>159621</v>
      </c>
      <c r="D3611" s="1">
        <v>75573</v>
      </c>
      <c r="E3611" s="1">
        <v>103.53</v>
      </c>
      <c r="F3611" s="1">
        <v>102.29</v>
      </c>
      <c r="G3611" s="1">
        <v>101.5</v>
      </c>
      <c r="H3611" s="2">
        <v>55.9</v>
      </c>
      <c r="I3611" s="2">
        <v>30.8</v>
      </c>
      <c r="J3611" s="2">
        <v>93.1</v>
      </c>
      <c r="K3611" s="2">
        <v>92.07</v>
      </c>
      <c r="L3611">
        <f>SUMIFS(US!B:B,US!$D:$D,YEAR(daily!$A3611),US!$E:$E,MONTH(daily!$A3611))</f>
        <v>14287</v>
      </c>
      <c r="M3611">
        <f>SUMIFS(US!C:C,US!$D:$D,YEAR(daily!$A3611),US!$E:$E,MONTH(daily!$A3611))</f>
        <v>19283</v>
      </c>
      <c r="N3611">
        <f>SUMIFS(COT!E:E,COT!$A:$A,YEAR(daily!$A3611),COT!$B:$B,WEEKNUM(daily!$A3611))</f>
        <v>1742131</v>
      </c>
      <c r="O3611">
        <f>SUMIFS(COT!F:F,COT!$A:$A,YEAR(daily!$A3611),COT!$B:$B,WEEKNUM(daily!$A3611))</f>
        <v>514431</v>
      </c>
      <c r="P3611">
        <f>SUMIFS(COT!G:G,COT!$A:$A,YEAR(daily!$A3611),COT!$B:$B,WEEKNUM(daily!$A3611))</f>
        <v>89544</v>
      </c>
      <c r="Q3611">
        <f>SUMIFS(COT!H:H,COT!$A:$A,YEAR(daily!$A3611),COT!$B:$B,WEEKNUM(daily!$A3611))</f>
        <v>592803</v>
      </c>
      <c r="R3611">
        <f>SUMIFS(COT!I:I,COT!$A:$A,YEAR(daily!$A3611),COT!$B:$B,WEEKNUM(daily!$A3611))</f>
        <v>529159</v>
      </c>
      <c r="S3611">
        <f>SUMIFS(COT!J:J,COT!$A:$A,YEAR(daily!$A3611),COT!$B:$B,WEEKNUM(daily!$A3611))</f>
        <v>991789</v>
      </c>
      <c r="T3611">
        <f>SUMIFS(COT!K:K,COT!$A:$A,YEAR(daily!$A3611),COT!$B:$B,WEEKNUM(daily!$A3611))</f>
        <v>105738</v>
      </c>
      <c r="U3611">
        <f>SUMIFS(COT!L:L,COT!$A:$A,YEAR(daily!$A3611),COT!$B:$B,WEEKNUM(daily!$A3611))</f>
        <v>67995</v>
      </c>
      <c r="V3611">
        <f>SUMIFS(COT!M:M,COT!$A:$A,YEAR(daily!$A3611),COT!$B:$B,WEEKNUM(daily!$A3611))</f>
        <v>145</v>
      </c>
      <c r="W3611">
        <f>SUMIFS(COT!N:N,COT!$A:$A,YEAR(daily!$A3611),COT!$B:$B,WEEKNUM(daily!$A3611))</f>
        <v>71</v>
      </c>
      <c r="X3611">
        <f>SUMIFS(COT!O:O,COT!$A:$A,YEAR(daily!$A3611),COT!$B:$B,WEEKNUM(daily!$A3611))</f>
        <v>167</v>
      </c>
      <c r="Y3611">
        <f>SUMIFS(COT!P:P,COT!$A:$A,YEAR(daily!$A3611),COT!$B:$B,WEEKNUM(daily!$A3611))</f>
        <v>98</v>
      </c>
      <c r="Z3611">
        <f>SUMIFS(COT!Q:Q,COT!$A:$A,YEAR(daily!$A3611),COT!$B:$B,WEEKNUM(daily!$A3611))</f>
        <v>108</v>
      </c>
      <c r="AA3611">
        <f>SUMIFS(Saudi!B:B,Saudi!$A:$A,YEAR(daily!$A3611))</f>
        <v>1044.4000000000001</v>
      </c>
      <c r="AB3611">
        <f>SUMIFS(Saudi!C:C,Saudi!$A:$A,YEAR(daily!$A3611))</f>
        <v>1140.539</v>
      </c>
      <c r="AC3611">
        <f>SUMIFS(Saudi!F:F,Saudi!$A:$A,YEAR(daily!$A3611))</f>
        <v>4242520</v>
      </c>
      <c r="AD3611">
        <f>SUMIFS(Saudi!G:G,Saudi!$A:$A,YEAR(daily!$A3611))</f>
        <v>92.996511515118513</v>
      </c>
      <c r="AE3611">
        <f>SUMIFS(Saudi!H:H,Saudi!$A:$A,YEAR(daily!$A3611))</f>
        <v>394539560.03312057</v>
      </c>
      <c r="AF3611" s="5">
        <f t="shared" si="156"/>
        <v>7</v>
      </c>
      <c r="AG3611" s="5">
        <f t="shared" si="157"/>
        <v>2014</v>
      </c>
    </row>
    <row r="3612" spans="1:33">
      <c r="A3612" s="3">
        <v>41828</v>
      </c>
      <c r="B3612" s="1">
        <v>226944</v>
      </c>
      <c r="C3612" s="1">
        <v>163443</v>
      </c>
      <c r="D3612" s="1">
        <v>76717</v>
      </c>
      <c r="E3612" s="1">
        <v>103.4</v>
      </c>
      <c r="F3612" s="1">
        <v>102.01</v>
      </c>
      <c r="G3612" s="1">
        <v>101.18</v>
      </c>
      <c r="H3612" s="2">
        <v>55.9</v>
      </c>
      <c r="I3612" s="2">
        <v>30.8</v>
      </c>
      <c r="J3612" s="2">
        <v>93.1</v>
      </c>
      <c r="K3612" s="2">
        <v>92.07</v>
      </c>
      <c r="L3612">
        <f>SUMIFS(US!B:B,US!$D:$D,YEAR(daily!$A3612),US!$E:$E,MONTH(daily!$A3612))</f>
        <v>14287</v>
      </c>
      <c r="M3612">
        <f>SUMIFS(US!C:C,US!$D:$D,YEAR(daily!$A3612),US!$E:$E,MONTH(daily!$A3612))</f>
        <v>19283</v>
      </c>
      <c r="N3612">
        <f>SUMIFS(COT!E:E,COT!$A:$A,YEAR(daily!$A3612),COT!$B:$B,WEEKNUM(daily!$A3612))</f>
        <v>1742131</v>
      </c>
      <c r="O3612">
        <f>SUMIFS(COT!F:F,COT!$A:$A,YEAR(daily!$A3612),COT!$B:$B,WEEKNUM(daily!$A3612))</f>
        <v>514431</v>
      </c>
      <c r="P3612">
        <f>SUMIFS(COT!G:G,COT!$A:$A,YEAR(daily!$A3612),COT!$B:$B,WEEKNUM(daily!$A3612))</f>
        <v>89544</v>
      </c>
      <c r="Q3612">
        <f>SUMIFS(COT!H:H,COT!$A:$A,YEAR(daily!$A3612),COT!$B:$B,WEEKNUM(daily!$A3612))</f>
        <v>592803</v>
      </c>
      <c r="R3612">
        <f>SUMIFS(COT!I:I,COT!$A:$A,YEAR(daily!$A3612),COT!$B:$B,WEEKNUM(daily!$A3612))</f>
        <v>529159</v>
      </c>
      <c r="S3612">
        <f>SUMIFS(COT!J:J,COT!$A:$A,YEAR(daily!$A3612),COT!$B:$B,WEEKNUM(daily!$A3612))</f>
        <v>991789</v>
      </c>
      <c r="T3612">
        <f>SUMIFS(COT!K:K,COT!$A:$A,YEAR(daily!$A3612),COT!$B:$B,WEEKNUM(daily!$A3612))</f>
        <v>105738</v>
      </c>
      <c r="U3612">
        <f>SUMIFS(COT!L:L,COT!$A:$A,YEAR(daily!$A3612),COT!$B:$B,WEEKNUM(daily!$A3612))</f>
        <v>67995</v>
      </c>
      <c r="V3612">
        <f>SUMIFS(COT!M:M,COT!$A:$A,YEAR(daily!$A3612),COT!$B:$B,WEEKNUM(daily!$A3612))</f>
        <v>145</v>
      </c>
      <c r="W3612">
        <f>SUMIFS(COT!N:N,COT!$A:$A,YEAR(daily!$A3612),COT!$B:$B,WEEKNUM(daily!$A3612))</f>
        <v>71</v>
      </c>
      <c r="X3612">
        <f>SUMIFS(COT!O:O,COT!$A:$A,YEAR(daily!$A3612),COT!$B:$B,WEEKNUM(daily!$A3612))</f>
        <v>167</v>
      </c>
      <c r="Y3612">
        <f>SUMIFS(COT!P:P,COT!$A:$A,YEAR(daily!$A3612),COT!$B:$B,WEEKNUM(daily!$A3612))</f>
        <v>98</v>
      </c>
      <c r="Z3612">
        <f>SUMIFS(COT!Q:Q,COT!$A:$A,YEAR(daily!$A3612),COT!$B:$B,WEEKNUM(daily!$A3612))</f>
        <v>108</v>
      </c>
      <c r="AA3612">
        <f>SUMIFS(Saudi!B:B,Saudi!$A:$A,YEAR(daily!$A3612))</f>
        <v>1044.4000000000001</v>
      </c>
      <c r="AB3612">
        <f>SUMIFS(Saudi!C:C,Saudi!$A:$A,YEAR(daily!$A3612))</f>
        <v>1140.539</v>
      </c>
      <c r="AC3612">
        <f>SUMIFS(Saudi!F:F,Saudi!$A:$A,YEAR(daily!$A3612))</f>
        <v>4242520</v>
      </c>
      <c r="AD3612">
        <f>SUMIFS(Saudi!G:G,Saudi!$A:$A,YEAR(daily!$A3612))</f>
        <v>92.996511515118513</v>
      </c>
      <c r="AE3612">
        <f>SUMIFS(Saudi!H:H,Saudi!$A:$A,YEAR(daily!$A3612))</f>
        <v>394539560.03312057</v>
      </c>
      <c r="AF3612" s="5">
        <f t="shared" si="156"/>
        <v>7</v>
      </c>
      <c r="AG3612" s="5">
        <f t="shared" si="157"/>
        <v>2014</v>
      </c>
    </row>
    <row r="3613" spans="1:33">
      <c r="A3613" s="3">
        <v>41829</v>
      </c>
      <c r="B3613" s="1">
        <v>208280</v>
      </c>
      <c r="C3613" s="1">
        <v>168106</v>
      </c>
      <c r="D3613" s="1">
        <v>75886</v>
      </c>
      <c r="E3613" s="1">
        <v>102.29</v>
      </c>
      <c r="F3613" s="1">
        <v>101.04</v>
      </c>
      <c r="G3613" s="1">
        <v>100.28</v>
      </c>
      <c r="H3613" s="2">
        <v>55.9</v>
      </c>
      <c r="I3613" s="2">
        <v>30.8</v>
      </c>
      <c r="J3613" s="2">
        <v>93.1</v>
      </c>
      <c r="K3613" s="2">
        <v>92.07</v>
      </c>
      <c r="L3613">
        <f>SUMIFS(US!B:B,US!$D:$D,YEAR(daily!$A3613),US!$E:$E,MONTH(daily!$A3613))</f>
        <v>14287</v>
      </c>
      <c r="M3613">
        <f>SUMIFS(US!C:C,US!$D:$D,YEAR(daily!$A3613),US!$E:$E,MONTH(daily!$A3613))</f>
        <v>19283</v>
      </c>
      <c r="N3613">
        <f>SUMIFS(COT!E:E,COT!$A:$A,YEAR(daily!$A3613),COT!$B:$B,WEEKNUM(daily!$A3613))</f>
        <v>1742131</v>
      </c>
      <c r="O3613">
        <f>SUMIFS(COT!F:F,COT!$A:$A,YEAR(daily!$A3613),COT!$B:$B,WEEKNUM(daily!$A3613))</f>
        <v>514431</v>
      </c>
      <c r="P3613">
        <f>SUMIFS(COT!G:G,COT!$A:$A,YEAR(daily!$A3613),COT!$B:$B,WEEKNUM(daily!$A3613))</f>
        <v>89544</v>
      </c>
      <c r="Q3613">
        <f>SUMIFS(COT!H:H,COT!$A:$A,YEAR(daily!$A3613),COT!$B:$B,WEEKNUM(daily!$A3613))</f>
        <v>592803</v>
      </c>
      <c r="R3613">
        <f>SUMIFS(COT!I:I,COT!$A:$A,YEAR(daily!$A3613),COT!$B:$B,WEEKNUM(daily!$A3613))</f>
        <v>529159</v>
      </c>
      <c r="S3613">
        <f>SUMIFS(COT!J:J,COT!$A:$A,YEAR(daily!$A3613),COT!$B:$B,WEEKNUM(daily!$A3613))</f>
        <v>991789</v>
      </c>
      <c r="T3613">
        <f>SUMIFS(COT!K:K,COT!$A:$A,YEAR(daily!$A3613),COT!$B:$B,WEEKNUM(daily!$A3613))</f>
        <v>105738</v>
      </c>
      <c r="U3613">
        <f>SUMIFS(COT!L:L,COT!$A:$A,YEAR(daily!$A3613),COT!$B:$B,WEEKNUM(daily!$A3613))</f>
        <v>67995</v>
      </c>
      <c r="V3613">
        <f>SUMIFS(COT!M:M,COT!$A:$A,YEAR(daily!$A3613),COT!$B:$B,WEEKNUM(daily!$A3613))</f>
        <v>145</v>
      </c>
      <c r="W3613">
        <f>SUMIFS(COT!N:N,COT!$A:$A,YEAR(daily!$A3613),COT!$B:$B,WEEKNUM(daily!$A3613))</f>
        <v>71</v>
      </c>
      <c r="X3613">
        <f>SUMIFS(COT!O:O,COT!$A:$A,YEAR(daily!$A3613),COT!$B:$B,WEEKNUM(daily!$A3613))</f>
        <v>167</v>
      </c>
      <c r="Y3613">
        <f>SUMIFS(COT!P:P,COT!$A:$A,YEAR(daily!$A3613),COT!$B:$B,WEEKNUM(daily!$A3613))</f>
        <v>98</v>
      </c>
      <c r="Z3613">
        <f>SUMIFS(COT!Q:Q,COT!$A:$A,YEAR(daily!$A3613),COT!$B:$B,WEEKNUM(daily!$A3613))</f>
        <v>108</v>
      </c>
      <c r="AA3613">
        <f>SUMIFS(Saudi!B:B,Saudi!$A:$A,YEAR(daily!$A3613))</f>
        <v>1044.4000000000001</v>
      </c>
      <c r="AB3613">
        <f>SUMIFS(Saudi!C:C,Saudi!$A:$A,YEAR(daily!$A3613))</f>
        <v>1140.539</v>
      </c>
      <c r="AC3613">
        <f>SUMIFS(Saudi!F:F,Saudi!$A:$A,YEAR(daily!$A3613))</f>
        <v>4242520</v>
      </c>
      <c r="AD3613">
        <f>SUMIFS(Saudi!G:G,Saudi!$A:$A,YEAR(daily!$A3613))</f>
        <v>92.996511515118513</v>
      </c>
      <c r="AE3613">
        <f>SUMIFS(Saudi!H:H,Saudi!$A:$A,YEAR(daily!$A3613))</f>
        <v>394539560.03312057</v>
      </c>
      <c r="AF3613" s="5">
        <f t="shared" si="156"/>
        <v>7</v>
      </c>
      <c r="AG3613" s="5">
        <f t="shared" si="157"/>
        <v>2014</v>
      </c>
    </row>
    <row r="3614" spans="1:33">
      <c r="A3614" s="3">
        <v>41830</v>
      </c>
      <c r="B3614" s="1">
        <v>187456</v>
      </c>
      <c r="C3614" s="1">
        <v>172330</v>
      </c>
      <c r="D3614" s="1">
        <v>76655</v>
      </c>
      <c r="E3614" s="1">
        <v>102.93</v>
      </c>
      <c r="F3614" s="1">
        <v>101.7</v>
      </c>
      <c r="G3614" s="1">
        <v>100.97</v>
      </c>
      <c r="H3614" s="2">
        <v>55.9</v>
      </c>
      <c r="I3614" s="2">
        <v>30.8</v>
      </c>
      <c r="J3614" s="2">
        <v>93.1</v>
      </c>
      <c r="K3614" s="2">
        <v>92.07</v>
      </c>
      <c r="L3614">
        <f>SUMIFS(US!B:B,US!$D:$D,YEAR(daily!$A3614),US!$E:$E,MONTH(daily!$A3614))</f>
        <v>14287</v>
      </c>
      <c r="M3614">
        <f>SUMIFS(US!C:C,US!$D:$D,YEAR(daily!$A3614),US!$E:$E,MONTH(daily!$A3614))</f>
        <v>19283</v>
      </c>
      <c r="N3614">
        <f>SUMIFS(COT!E:E,COT!$A:$A,YEAR(daily!$A3614),COT!$B:$B,WEEKNUM(daily!$A3614))</f>
        <v>1742131</v>
      </c>
      <c r="O3614">
        <f>SUMIFS(COT!F:F,COT!$A:$A,YEAR(daily!$A3614),COT!$B:$B,WEEKNUM(daily!$A3614))</f>
        <v>514431</v>
      </c>
      <c r="P3614">
        <f>SUMIFS(COT!G:G,COT!$A:$A,YEAR(daily!$A3614),COT!$B:$B,WEEKNUM(daily!$A3614))</f>
        <v>89544</v>
      </c>
      <c r="Q3614">
        <f>SUMIFS(COT!H:H,COT!$A:$A,YEAR(daily!$A3614),COT!$B:$B,WEEKNUM(daily!$A3614))</f>
        <v>592803</v>
      </c>
      <c r="R3614">
        <f>SUMIFS(COT!I:I,COT!$A:$A,YEAR(daily!$A3614),COT!$B:$B,WEEKNUM(daily!$A3614))</f>
        <v>529159</v>
      </c>
      <c r="S3614">
        <f>SUMIFS(COT!J:J,COT!$A:$A,YEAR(daily!$A3614),COT!$B:$B,WEEKNUM(daily!$A3614))</f>
        <v>991789</v>
      </c>
      <c r="T3614">
        <f>SUMIFS(COT!K:K,COT!$A:$A,YEAR(daily!$A3614),COT!$B:$B,WEEKNUM(daily!$A3614))</f>
        <v>105738</v>
      </c>
      <c r="U3614">
        <f>SUMIFS(COT!L:L,COT!$A:$A,YEAR(daily!$A3614),COT!$B:$B,WEEKNUM(daily!$A3614))</f>
        <v>67995</v>
      </c>
      <c r="V3614">
        <f>SUMIFS(COT!M:M,COT!$A:$A,YEAR(daily!$A3614),COT!$B:$B,WEEKNUM(daily!$A3614))</f>
        <v>145</v>
      </c>
      <c r="W3614">
        <f>SUMIFS(COT!N:N,COT!$A:$A,YEAR(daily!$A3614),COT!$B:$B,WEEKNUM(daily!$A3614))</f>
        <v>71</v>
      </c>
      <c r="X3614">
        <f>SUMIFS(COT!O:O,COT!$A:$A,YEAR(daily!$A3614),COT!$B:$B,WEEKNUM(daily!$A3614))</f>
        <v>167</v>
      </c>
      <c r="Y3614">
        <f>SUMIFS(COT!P:P,COT!$A:$A,YEAR(daily!$A3614),COT!$B:$B,WEEKNUM(daily!$A3614))</f>
        <v>98</v>
      </c>
      <c r="Z3614">
        <f>SUMIFS(COT!Q:Q,COT!$A:$A,YEAR(daily!$A3614),COT!$B:$B,WEEKNUM(daily!$A3614))</f>
        <v>108</v>
      </c>
      <c r="AA3614">
        <f>SUMIFS(Saudi!B:B,Saudi!$A:$A,YEAR(daily!$A3614))</f>
        <v>1044.4000000000001</v>
      </c>
      <c r="AB3614">
        <f>SUMIFS(Saudi!C:C,Saudi!$A:$A,YEAR(daily!$A3614))</f>
        <v>1140.539</v>
      </c>
      <c r="AC3614">
        <f>SUMIFS(Saudi!F:F,Saudi!$A:$A,YEAR(daily!$A3614))</f>
        <v>4242520</v>
      </c>
      <c r="AD3614">
        <f>SUMIFS(Saudi!G:G,Saudi!$A:$A,YEAR(daily!$A3614))</f>
        <v>92.996511515118513</v>
      </c>
      <c r="AE3614">
        <f>SUMIFS(Saudi!H:H,Saudi!$A:$A,YEAR(daily!$A3614))</f>
        <v>394539560.03312057</v>
      </c>
      <c r="AF3614" s="5">
        <f t="shared" si="156"/>
        <v>7</v>
      </c>
      <c r="AG3614" s="5">
        <f t="shared" si="157"/>
        <v>2014</v>
      </c>
    </row>
    <row r="3615" spans="1:33">
      <c r="A3615" s="3">
        <v>41831</v>
      </c>
      <c r="B3615" s="1">
        <v>172644</v>
      </c>
      <c r="C3615" s="1">
        <v>176106</v>
      </c>
      <c r="D3615" s="1">
        <v>73842</v>
      </c>
      <c r="E3615" s="1">
        <v>100.83</v>
      </c>
      <c r="F3615" s="1">
        <v>99.64</v>
      </c>
      <c r="G3615" s="1">
        <v>98.99</v>
      </c>
      <c r="H3615" s="2">
        <v>55.9</v>
      </c>
      <c r="I3615" s="2">
        <v>30.8</v>
      </c>
      <c r="J3615" s="2">
        <v>93.1</v>
      </c>
      <c r="K3615" s="2">
        <v>92.07</v>
      </c>
      <c r="L3615">
        <f>SUMIFS(US!B:B,US!$D:$D,YEAR(daily!$A3615),US!$E:$E,MONTH(daily!$A3615))</f>
        <v>14287</v>
      </c>
      <c r="M3615">
        <f>SUMIFS(US!C:C,US!$D:$D,YEAR(daily!$A3615),US!$E:$E,MONTH(daily!$A3615))</f>
        <v>19283</v>
      </c>
      <c r="N3615">
        <f>SUMIFS(COT!E:E,COT!$A:$A,YEAR(daily!$A3615),COT!$B:$B,WEEKNUM(daily!$A3615))</f>
        <v>1742131</v>
      </c>
      <c r="O3615">
        <f>SUMIFS(COT!F:F,COT!$A:$A,YEAR(daily!$A3615),COT!$B:$B,WEEKNUM(daily!$A3615))</f>
        <v>514431</v>
      </c>
      <c r="P3615">
        <f>SUMIFS(COT!G:G,COT!$A:$A,YEAR(daily!$A3615),COT!$B:$B,WEEKNUM(daily!$A3615))</f>
        <v>89544</v>
      </c>
      <c r="Q3615">
        <f>SUMIFS(COT!H:H,COT!$A:$A,YEAR(daily!$A3615),COT!$B:$B,WEEKNUM(daily!$A3615))</f>
        <v>592803</v>
      </c>
      <c r="R3615">
        <f>SUMIFS(COT!I:I,COT!$A:$A,YEAR(daily!$A3615),COT!$B:$B,WEEKNUM(daily!$A3615))</f>
        <v>529159</v>
      </c>
      <c r="S3615">
        <f>SUMIFS(COT!J:J,COT!$A:$A,YEAR(daily!$A3615),COT!$B:$B,WEEKNUM(daily!$A3615))</f>
        <v>991789</v>
      </c>
      <c r="T3615">
        <f>SUMIFS(COT!K:K,COT!$A:$A,YEAR(daily!$A3615),COT!$B:$B,WEEKNUM(daily!$A3615))</f>
        <v>105738</v>
      </c>
      <c r="U3615">
        <f>SUMIFS(COT!L:L,COT!$A:$A,YEAR(daily!$A3615),COT!$B:$B,WEEKNUM(daily!$A3615))</f>
        <v>67995</v>
      </c>
      <c r="V3615">
        <f>SUMIFS(COT!M:M,COT!$A:$A,YEAR(daily!$A3615),COT!$B:$B,WEEKNUM(daily!$A3615))</f>
        <v>145</v>
      </c>
      <c r="W3615">
        <f>SUMIFS(COT!N:N,COT!$A:$A,YEAR(daily!$A3615),COT!$B:$B,WEEKNUM(daily!$A3615))</f>
        <v>71</v>
      </c>
      <c r="X3615">
        <f>SUMIFS(COT!O:O,COT!$A:$A,YEAR(daily!$A3615),COT!$B:$B,WEEKNUM(daily!$A3615))</f>
        <v>167</v>
      </c>
      <c r="Y3615">
        <f>SUMIFS(COT!P:P,COT!$A:$A,YEAR(daily!$A3615),COT!$B:$B,WEEKNUM(daily!$A3615))</f>
        <v>98</v>
      </c>
      <c r="Z3615">
        <f>SUMIFS(COT!Q:Q,COT!$A:$A,YEAR(daily!$A3615),COT!$B:$B,WEEKNUM(daily!$A3615))</f>
        <v>108</v>
      </c>
      <c r="AA3615">
        <f>SUMIFS(Saudi!B:B,Saudi!$A:$A,YEAR(daily!$A3615))</f>
        <v>1044.4000000000001</v>
      </c>
      <c r="AB3615">
        <f>SUMIFS(Saudi!C:C,Saudi!$A:$A,YEAR(daily!$A3615))</f>
        <v>1140.539</v>
      </c>
      <c r="AC3615">
        <f>SUMIFS(Saudi!F:F,Saudi!$A:$A,YEAR(daily!$A3615))</f>
        <v>4242520</v>
      </c>
      <c r="AD3615">
        <f>SUMIFS(Saudi!G:G,Saudi!$A:$A,YEAR(daily!$A3615))</f>
        <v>92.996511515118513</v>
      </c>
      <c r="AE3615">
        <f>SUMIFS(Saudi!H:H,Saudi!$A:$A,YEAR(daily!$A3615))</f>
        <v>394539560.03312057</v>
      </c>
      <c r="AF3615" s="5">
        <f t="shared" si="156"/>
        <v>7</v>
      </c>
      <c r="AG3615" s="5">
        <f t="shared" si="157"/>
        <v>2014</v>
      </c>
    </row>
    <row r="3616" spans="1:33">
      <c r="A3616" s="3">
        <v>41834</v>
      </c>
      <c r="B3616" s="1">
        <v>158094</v>
      </c>
      <c r="C3616" s="1">
        <v>181834</v>
      </c>
      <c r="D3616" s="1">
        <v>71080</v>
      </c>
      <c r="E3616" s="1">
        <v>100.91</v>
      </c>
      <c r="F3616" s="1">
        <v>99.93</v>
      </c>
      <c r="G3616" s="1">
        <v>99.39</v>
      </c>
      <c r="H3616" s="2">
        <v>55.9</v>
      </c>
      <c r="I3616" s="2">
        <v>30.8</v>
      </c>
      <c r="J3616" s="2">
        <v>93.1</v>
      </c>
      <c r="K3616" s="2">
        <v>92.07</v>
      </c>
      <c r="L3616">
        <f>SUMIFS(US!B:B,US!$D:$D,YEAR(daily!$A3616),US!$E:$E,MONTH(daily!$A3616))</f>
        <v>14287</v>
      </c>
      <c r="M3616">
        <f>SUMIFS(US!C:C,US!$D:$D,YEAR(daily!$A3616),US!$E:$E,MONTH(daily!$A3616))</f>
        <v>19283</v>
      </c>
      <c r="N3616">
        <f>SUMIFS(COT!E:E,COT!$A:$A,YEAR(daily!$A3616),COT!$B:$B,WEEKNUM(daily!$A3616))</f>
        <v>1721704</v>
      </c>
      <c r="O3616">
        <f>SUMIFS(COT!F:F,COT!$A:$A,YEAR(daily!$A3616),COT!$B:$B,WEEKNUM(daily!$A3616))</f>
        <v>489729</v>
      </c>
      <c r="P3616">
        <f>SUMIFS(COT!G:G,COT!$A:$A,YEAR(daily!$A3616),COT!$B:$B,WEEKNUM(daily!$A3616))</f>
        <v>90126</v>
      </c>
      <c r="Q3616">
        <f>SUMIFS(COT!H:H,COT!$A:$A,YEAR(daily!$A3616),COT!$B:$B,WEEKNUM(daily!$A3616))</f>
        <v>580946</v>
      </c>
      <c r="R3616">
        <f>SUMIFS(COT!I:I,COT!$A:$A,YEAR(daily!$A3616),COT!$B:$B,WEEKNUM(daily!$A3616))</f>
        <v>555328</v>
      </c>
      <c r="S3616">
        <f>SUMIFS(COT!J:J,COT!$A:$A,YEAR(daily!$A3616),COT!$B:$B,WEEKNUM(daily!$A3616))</f>
        <v>982263</v>
      </c>
      <c r="T3616">
        <f>SUMIFS(COT!K:K,COT!$A:$A,YEAR(daily!$A3616),COT!$B:$B,WEEKNUM(daily!$A3616))</f>
        <v>95701</v>
      </c>
      <c r="U3616">
        <f>SUMIFS(COT!L:L,COT!$A:$A,YEAR(daily!$A3616),COT!$B:$B,WEEKNUM(daily!$A3616))</f>
        <v>68369</v>
      </c>
      <c r="V3616">
        <f>SUMIFS(COT!M:M,COT!$A:$A,YEAR(daily!$A3616),COT!$B:$B,WEEKNUM(daily!$A3616))</f>
        <v>144</v>
      </c>
      <c r="W3616">
        <f>SUMIFS(COT!N:N,COT!$A:$A,YEAR(daily!$A3616),COT!$B:$B,WEEKNUM(daily!$A3616))</f>
        <v>76</v>
      </c>
      <c r="X3616">
        <f>SUMIFS(COT!O:O,COT!$A:$A,YEAR(daily!$A3616),COT!$B:$B,WEEKNUM(daily!$A3616))</f>
        <v>163</v>
      </c>
      <c r="Y3616">
        <f>SUMIFS(COT!P:P,COT!$A:$A,YEAR(daily!$A3616),COT!$B:$B,WEEKNUM(daily!$A3616))</f>
        <v>96</v>
      </c>
      <c r="Z3616">
        <f>SUMIFS(COT!Q:Q,COT!$A:$A,YEAR(daily!$A3616),COT!$B:$B,WEEKNUM(daily!$A3616))</f>
        <v>101</v>
      </c>
      <c r="AA3616">
        <f>SUMIFS(Saudi!B:B,Saudi!$A:$A,YEAR(daily!$A3616))</f>
        <v>1044.4000000000001</v>
      </c>
      <c r="AB3616">
        <f>SUMIFS(Saudi!C:C,Saudi!$A:$A,YEAR(daily!$A3616))</f>
        <v>1140.539</v>
      </c>
      <c r="AC3616">
        <f>SUMIFS(Saudi!F:F,Saudi!$A:$A,YEAR(daily!$A3616))</f>
        <v>4242520</v>
      </c>
      <c r="AD3616">
        <f>SUMIFS(Saudi!G:G,Saudi!$A:$A,YEAR(daily!$A3616))</f>
        <v>92.996511515118513</v>
      </c>
      <c r="AE3616">
        <f>SUMIFS(Saudi!H:H,Saudi!$A:$A,YEAR(daily!$A3616))</f>
        <v>394539560.03312057</v>
      </c>
      <c r="AF3616" s="5">
        <f t="shared" si="156"/>
        <v>7</v>
      </c>
      <c r="AG3616" s="5">
        <f t="shared" si="157"/>
        <v>2014</v>
      </c>
    </row>
    <row r="3617" spans="1:33">
      <c r="A3617" s="3">
        <v>41835</v>
      </c>
      <c r="B3617" s="1">
        <v>146888</v>
      </c>
      <c r="C3617" s="1">
        <v>180850</v>
      </c>
      <c r="D3617" s="1">
        <v>70634</v>
      </c>
      <c r="E3617" s="1">
        <v>99.96</v>
      </c>
      <c r="F3617" s="1">
        <v>98.98</v>
      </c>
      <c r="G3617" s="1">
        <v>98.43</v>
      </c>
      <c r="H3617" s="2">
        <v>55.9</v>
      </c>
      <c r="I3617" s="2">
        <v>30.8</v>
      </c>
      <c r="J3617" s="2">
        <v>93.1</v>
      </c>
      <c r="K3617" s="2">
        <v>92.07</v>
      </c>
      <c r="L3617">
        <f>SUMIFS(US!B:B,US!$D:$D,YEAR(daily!$A3617),US!$E:$E,MONTH(daily!$A3617))</f>
        <v>14287</v>
      </c>
      <c r="M3617">
        <f>SUMIFS(US!C:C,US!$D:$D,YEAR(daily!$A3617),US!$E:$E,MONTH(daily!$A3617))</f>
        <v>19283</v>
      </c>
      <c r="N3617">
        <f>SUMIFS(COT!E:E,COT!$A:$A,YEAR(daily!$A3617),COT!$B:$B,WEEKNUM(daily!$A3617))</f>
        <v>1721704</v>
      </c>
      <c r="O3617">
        <f>SUMIFS(COT!F:F,COT!$A:$A,YEAR(daily!$A3617),COT!$B:$B,WEEKNUM(daily!$A3617))</f>
        <v>489729</v>
      </c>
      <c r="P3617">
        <f>SUMIFS(COT!G:G,COT!$A:$A,YEAR(daily!$A3617),COT!$B:$B,WEEKNUM(daily!$A3617))</f>
        <v>90126</v>
      </c>
      <c r="Q3617">
        <f>SUMIFS(COT!H:H,COT!$A:$A,YEAR(daily!$A3617),COT!$B:$B,WEEKNUM(daily!$A3617))</f>
        <v>580946</v>
      </c>
      <c r="R3617">
        <f>SUMIFS(COT!I:I,COT!$A:$A,YEAR(daily!$A3617),COT!$B:$B,WEEKNUM(daily!$A3617))</f>
        <v>555328</v>
      </c>
      <c r="S3617">
        <f>SUMIFS(COT!J:J,COT!$A:$A,YEAR(daily!$A3617),COT!$B:$B,WEEKNUM(daily!$A3617))</f>
        <v>982263</v>
      </c>
      <c r="T3617">
        <f>SUMIFS(COT!K:K,COT!$A:$A,YEAR(daily!$A3617),COT!$B:$B,WEEKNUM(daily!$A3617))</f>
        <v>95701</v>
      </c>
      <c r="U3617">
        <f>SUMIFS(COT!L:L,COT!$A:$A,YEAR(daily!$A3617),COT!$B:$B,WEEKNUM(daily!$A3617))</f>
        <v>68369</v>
      </c>
      <c r="V3617">
        <f>SUMIFS(COT!M:M,COT!$A:$A,YEAR(daily!$A3617),COT!$B:$B,WEEKNUM(daily!$A3617))</f>
        <v>144</v>
      </c>
      <c r="W3617">
        <f>SUMIFS(COT!N:N,COT!$A:$A,YEAR(daily!$A3617),COT!$B:$B,WEEKNUM(daily!$A3617))</f>
        <v>76</v>
      </c>
      <c r="X3617">
        <f>SUMIFS(COT!O:O,COT!$A:$A,YEAR(daily!$A3617),COT!$B:$B,WEEKNUM(daily!$A3617))</f>
        <v>163</v>
      </c>
      <c r="Y3617">
        <f>SUMIFS(COT!P:P,COT!$A:$A,YEAR(daily!$A3617),COT!$B:$B,WEEKNUM(daily!$A3617))</f>
        <v>96</v>
      </c>
      <c r="Z3617">
        <f>SUMIFS(COT!Q:Q,COT!$A:$A,YEAR(daily!$A3617),COT!$B:$B,WEEKNUM(daily!$A3617))</f>
        <v>101</v>
      </c>
      <c r="AA3617">
        <f>SUMIFS(Saudi!B:B,Saudi!$A:$A,YEAR(daily!$A3617))</f>
        <v>1044.4000000000001</v>
      </c>
      <c r="AB3617">
        <f>SUMIFS(Saudi!C:C,Saudi!$A:$A,YEAR(daily!$A3617))</f>
        <v>1140.539</v>
      </c>
      <c r="AC3617">
        <f>SUMIFS(Saudi!F:F,Saudi!$A:$A,YEAR(daily!$A3617))</f>
        <v>4242520</v>
      </c>
      <c r="AD3617">
        <f>SUMIFS(Saudi!G:G,Saudi!$A:$A,YEAR(daily!$A3617))</f>
        <v>92.996511515118513</v>
      </c>
      <c r="AE3617">
        <f>SUMIFS(Saudi!H:H,Saudi!$A:$A,YEAR(daily!$A3617))</f>
        <v>394539560.03312057</v>
      </c>
      <c r="AF3617" s="5">
        <f t="shared" si="156"/>
        <v>7</v>
      </c>
      <c r="AG3617" s="5">
        <f t="shared" si="157"/>
        <v>2014</v>
      </c>
    </row>
    <row r="3618" spans="1:33">
      <c r="A3618" s="3">
        <v>41836</v>
      </c>
      <c r="B3618" s="1">
        <v>133654</v>
      </c>
      <c r="C3618" s="1">
        <v>174794</v>
      </c>
      <c r="D3618" s="1">
        <v>68447</v>
      </c>
      <c r="E3618" s="1">
        <v>101.2</v>
      </c>
      <c r="F3618" s="1">
        <v>99.9</v>
      </c>
      <c r="G3618" s="1">
        <v>99.2</v>
      </c>
      <c r="H3618" s="2">
        <v>55.9</v>
      </c>
      <c r="I3618" s="2">
        <v>30.8</v>
      </c>
      <c r="J3618" s="2">
        <v>93.1</v>
      </c>
      <c r="K3618" s="2">
        <v>92.07</v>
      </c>
      <c r="L3618">
        <f>SUMIFS(US!B:B,US!$D:$D,YEAR(daily!$A3618),US!$E:$E,MONTH(daily!$A3618))</f>
        <v>14287</v>
      </c>
      <c r="M3618">
        <f>SUMIFS(US!C:C,US!$D:$D,YEAR(daily!$A3618),US!$E:$E,MONTH(daily!$A3618))</f>
        <v>19283</v>
      </c>
      <c r="N3618">
        <f>SUMIFS(COT!E:E,COT!$A:$A,YEAR(daily!$A3618),COT!$B:$B,WEEKNUM(daily!$A3618))</f>
        <v>1721704</v>
      </c>
      <c r="O3618">
        <f>SUMIFS(COT!F:F,COT!$A:$A,YEAR(daily!$A3618),COT!$B:$B,WEEKNUM(daily!$A3618))</f>
        <v>489729</v>
      </c>
      <c r="P3618">
        <f>SUMIFS(COT!G:G,COT!$A:$A,YEAR(daily!$A3618),COT!$B:$B,WEEKNUM(daily!$A3618))</f>
        <v>90126</v>
      </c>
      <c r="Q3618">
        <f>SUMIFS(COT!H:H,COT!$A:$A,YEAR(daily!$A3618),COT!$B:$B,WEEKNUM(daily!$A3618))</f>
        <v>580946</v>
      </c>
      <c r="R3618">
        <f>SUMIFS(COT!I:I,COT!$A:$A,YEAR(daily!$A3618),COT!$B:$B,WEEKNUM(daily!$A3618))</f>
        <v>555328</v>
      </c>
      <c r="S3618">
        <f>SUMIFS(COT!J:J,COT!$A:$A,YEAR(daily!$A3618),COT!$B:$B,WEEKNUM(daily!$A3618))</f>
        <v>982263</v>
      </c>
      <c r="T3618">
        <f>SUMIFS(COT!K:K,COT!$A:$A,YEAR(daily!$A3618),COT!$B:$B,WEEKNUM(daily!$A3618))</f>
        <v>95701</v>
      </c>
      <c r="U3618">
        <f>SUMIFS(COT!L:L,COT!$A:$A,YEAR(daily!$A3618),COT!$B:$B,WEEKNUM(daily!$A3618))</f>
        <v>68369</v>
      </c>
      <c r="V3618">
        <f>SUMIFS(COT!M:M,COT!$A:$A,YEAR(daily!$A3618),COT!$B:$B,WEEKNUM(daily!$A3618))</f>
        <v>144</v>
      </c>
      <c r="W3618">
        <f>SUMIFS(COT!N:N,COT!$A:$A,YEAR(daily!$A3618),COT!$B:$B,WEEKNUM(daily!$A3618))</f>
        <v>76</v>
      </c>
      <c r="X3618">
        <f>SUMIFS(COT!O:O,COT!$A:$A,YEAR(daily!$A3618),COT!$B:$B,WEEKNUM(daily!$A3618))</f>
        <v>163</v>
      </c>
      <c r="Y3618">
        <f>SUMIFS(COT!P:P,COT!$A:$A,YEAR(daily!$A3618),COT!$B:$B,WEEKNUM(daily!$A3618))</f>
        <v>96</v>
      </c>
      <c r="Z3618">
        <f>SUMIFS(COT!Q:Q,COT!$A:$A,YEAR(daily!$A3618),COT!$B:$B,WEEKNUM(daily!$A3618))</f>
        <v>101</v>
      </c>
      <c r="AA3618">
        <f>SUMIFS(Saudi!B:B,Saudi!$A:$A,YEAR(daily!$A3618))</f>
        <v>1044.4000000000001</v>
      </c>
      <c r="AB3618">
        <f>SUMIFS(Saudi!C:C,Saudi!$A:$A,YEAR(daily!$A3618))</f>
        <v>1140.539</v>
      </c>
      <c r="AC3618">
        <f>SUMIFS(Saudi!F:F,Saudi!$A:$A,YEAR(daily!$A3618))</f>
        <v>4242520</v>
      </c>
      <c r="AD3618">
        <f>SUMIFS(Saudi!G:G,Saudi!$A:$A,YEAR(daily!$A3618))</f>
        <v>92.996511515118513</v>
      </c>
      <c r="AE3618">
        <f>SUMIFS(Saudi!H:H,Saudi!$A:$A,YEAR(daily!$A3618))</f>
        <v>394539560.03312057</v>
      </c>
      <c r="AF3618" s="5">
        <f t="shared" si="156"/>
        <v>7</v>
      </c>
      <c r="AG3618" s="5">
        <f t="shared" si="157"/>
        <v>2014</v>
      </c>
    </row>
    <row r="3619" spans="1:33">
      <c r="A3619" s="3">
        <v>41837</v>
      </c>
      <c r="B3619" s="1">
        <v>93302</v>
      </c>
      <c r="C3619" s="1">
        <v>170732</v>
      </c>
      <c r="D3619" s="1">
        <v>74044</v>
      </c>
      <c r="E3619" s="1">
        <v>103.19</v>
      </c>
      <c r="F3619" s="1">
        <v>101.23</v>
      </c>
      <c r="G3619" s="1">
        <v>100.29</v>
      </c>
      <c r="H3619" s="2">
        <v>55.9</v>
      </c>
      <c r="I3619" s="2">
        <v>30.8</v>
      </c>
      <c r="J3619" s="2">
        <v>93.1</v>
      </c>
      <c r="K3619" s="2">
        <v>92.07</v>
      </c>
      <c r="L3619">
        <f>SUMIFS(US!B:B,US!$D:$D,YEAR(daily!$A3619),US!$E:$E,MONTH(daily!$A3619))</f>
        <v>14287</v>
      </c>
      <c r="M3619">
        <f>SUMIFS(US!C:C,US!$D:$D,YEAR(daily!$A3619),US!$E:$E,MONTH(daily!$A3619))</f>
        <v>19283</v>
      </c>
      <c r="N3619">
        <f>SUMIFS(COT!E:E,COT!$A:$A,YEAR(daily!$A3619),COT!$B:$B,WEEKNUM(daily!$A3619))</f>
        <v>1721704</v>
      </c>
      <c r="O3619">
        <f>SUMIFS(COT!F:F,COT!$A:$A,YEAR(daily!$A3619),COT!$B:$B,WEEKNUM(daily!$A3619))</f>
        <v>489729</v>
      </c>
      <c r="P3619">
        <f>SUMIFS(COT!G:G,COT!$A:$A,YEAR(daily!$A3619),COT!$B:$B,WEEKNUM(daily!$A3619))</f>
        <v>90126</v>
      </c>
      <c r="Q3619">
        <f>SUMIFS(COT!H:H,COT!$A:$A,YEAR(daily!$A3619),COT!$B:$B,WEEKNUM(daily!$A3619))</f>
        <v>580946</v>
      </c>
      <c r="R3619">
        <f>SUMIFS(COT!I:I,COT!$A:$A,YEAR(daily!$A3619),COT!$B:$B,WEEKNUM(daily!$A3619))</f>
        <v>555328</v>
      </c>
      <c r="S3619">
        <f>SUMIFS(COT!J:J,COT!$A:$A,YEAR(daily!$A3619),COT!$B:$B,WEEKNUM(daily!$A3619))</f>
        <v>982263</v>
      </c>
      <c r="T3619">
        <f>SUMIFS(COT!K:K,COT!$A:$A,YEAR(daily!$A3619),COT!$B:$B,WEEKNUM(daily!$A3619))</f>
        <v>95701</v>
      </c>
      <c r="U3619">
        <f>SUMIFS(COT!L:L,COT!$A:$A,YEAR(daily!$A3619),COT!$B:$B,WEEKNUM(daily!$A3619))</f>
        <v>68369</v>
      </c>
      <c r="V3619">
        <f>SUMIFS(COT!M:M,COT!$A:$A,YEAR(daily!$A3619),COT!$B:$B,WEEKNUM(daily!$A3619))</f>
        <v>144</v>
      </c>
      <c r="W3619">
        <f>SUMIFS(COT!N:N,COT!$A:$A,YEAR(daily!$A3619),COT!$B:$B,WEEKNUM(daily!$A3619))</f>
        <v>76</v>
      </c>
      <c r="X3619">
        <f>SUMIFS(COT!O:O,COT!$A:$A,YEAR(daily!$A3619),COT!$B:$B,WEEKNUM(daily!$A3619))</f>
        <v>163</v>
      </c>
      <c r="Y3619">
        <f>SUMIFS(COT!P:P,COT!$A:$A,YEAR(daily!$A3619),COT!$B:$B,WEEKNUM(daily!$A3619))</f>
        <v>96</v>
      </c>
      <c r="Z3619">
        <f>SUMIFS(COT!Q:Q,COT!$A:$A,YEAR(daily!$A3619),COT!$B:$B,WEEKNUM(daily!$A3619))</f>
        <v>101</v>
      </c>
      <c r="AA3619">
        <f>SUMIFS(Saudi!B:B,Saudi!$A:$A,YEAR(daily!$A3619))</f>
        <v>1044.4000000000001</v>
      </c>
      <c r="AB3619">
        <f>SUMIFS(Saudi!C:C,Saudi!$A:$A,YEAR(daily!$A3619))</f>
        <v>1140.539</v>
      </c>
      <c r="AC3619">
        <f>SUMIFS(Saudi!F:F,Saudi!$A:$A,YEAR(daily!$A3619))</f>
        <v>4242520</v>
      </c>
      <c r="AD3619">
        <f>SUMIFS(Saudi!G:G,Saudi!$A:$A,YEAR(daily!$A3619))</f>
        <v>92.996511515118513</v>
      </c>
      <c r="AE3619">
        <f>SUMIFS(Saudi!H:H,Saudi!$A:$A,YEAR(daily!$A3619))</f>
        <v>394539560.03312057</v>
      </c>
      <c r="AF3619" s="5">
        <f t="shared" si="156"/>
        <v>7</v>
      </c>
      <c r="AG3619" s="5">
        <f t="shared" si="157"/>
        <v>2014</v>
      </c>
    </row>
    <row r="3620" spans="1:33">
      <c r="A3620" s="3">
        <v>41838</v>
      </c>
      <c r="B3620" s="1">
        <v>74404</v>
      </c>
      <c r="C3620" s="1">
        <v>175178</v>
      </c>
      <c r="D3620" s="1">
        <v>74604</v>
      </c>
      <c r="E3620" s="1">
        <v>103.13</v>
      </c>
      <c r="F3620" s="1">
        <v>100.94</v>
      </c>
      <c r="G3620" s="1">
        <v>99.97</v>
      </c>
      <c r="H3620" s="2">
        <v>55.9</v>
      </c>
      <c r="I3620" s="2">
        <v>30.8</v>
      </c>
      <c r="J3620" s="2">
        <v>93.1</v>
      </c>
      <c r="K3620" s="2">
        <v>92.07</v>
      </c>
      <c r="L3620">
        <f>SUMIFS(US!B:B,US!$D:$D,YEAR(daily!$A3620),US!$E:$E,MONTH(daily!$A3620))</f>
        <v>14287</v>
      </c>
      <c r="M3620">
        <f>SUMIFS(US!C:C,US!$D:$D,YEAR(daily!$A3620),US!$E:$E,MONTH(daily!$A3620))</f>
        <v>19283</v>
      </c>
      <c r="N3620">
        <f>SUMIFS(COT!E:E,COT!$A:$A,YEAR(daily!$A3620),COT!$B:$B,WEEKNUM(daily!$A3620))</f>
        <v>1721704</v>
      </c>
      <c r="O3620">
        <f>SUMIFS(COT!F:F,COT!$A:$A,YEAR(daily!$A3620),COT!$B:$B,WEEKNUM(daily!$A3620))</f>
        <v>489729</v>
      </c>
      <c r="P3620">
        <f>SUMIFS(COT!G:G,COT!$A:$A,YEAR(daily!$A3620),COT!$B:$B,WEEKNUM(daily!$A3620))</f>
        <v>90126</v>
      </c>
      <c r="Q3620">
        <f>SUMIFS(COT!H:H,COT!$A:$A,YEAR(daily!$A3620),COT!$B:$B,WEEKNUM(daily!$A3620))</f>
        <v>580946</v>
      </c>
      <c r="R3620">
        <f>SUMIFS(COT!I:I,COT!$A:$A,YEAR(daily!$A3620),COT!$B:$B,WEEKNUM(daily!$A3620))</f>
        <v>555328</v>
      </c>
      <c r="S3620">
        <f>SUMIFS(COT!J:J,COT!$A:$A,YEAR(daily!$A3620),COT!$B:$B,WEEKNUM(daily!$A3620))</f>
        <v>982263</v>
      </c>
      <c r="T3620">
        <f>SUMIFS(COT!K:K,COT!$A:$A,YEAR(daily!$A3620),COT!$B:$B,WEEKNUM(daily!$A3620))</f>
        <v>95701</v>
      </c>
      <c r="U3620">
        <f>SUMIFS(COT!L:L,COT!$A:$A,YEAR(daily!$A3620),COT!$B:$B,WEEKNUM(daily!$A3620))</f>
        <v>68369</v>
      </c>
      <c r="V3620">
        <f>SUMIFS(COT!M:M,COT!$A:$A,YEAR(daily!$A3620),COT!$B:$B,WEEKNUM(daily!$A3620))</f>
        <v>144</v>
      </c>
      <c r="W3620">
        <f>SUMIFS(COT!N:N,COT!$A:$A,YEAR(daily!$A3620),COT!$B:$B,WEEKNUM(daily!$A3620))</f>
        <v>76</v>
      </c>
      <c r="X3620">
        <f>SUMIFS(COT!O:O,COT!$A:$A,YEAR(daily!$A3620),COT!$B:$B,WEEKNUM(daily!$A3620))</f>
        <v>163</v>
      </c>
      <c r="Y3620">
        <f>SUMIFS(COT!P:P,COT!$A:$A,YEAR(daily!$A3620),COT!$B:$B,WEEKNUM(daily!$A3620))</f>
        <v>96</v>
      </c>
      <c r="Z3620">
        <f>SUMIFS(COT!Q:Q,COT!$A:$A,YEAR(daily!$A3620),COT!$B:$B,WEEKNUM(daily!$A3620))</f>
        <v>101</v>
      </c>
      <c r="AA3620">
        <f>SUMIFS(Saudi!B:B,Saudi!$A:$A,YEAR(daily!$A3620))</f>
        <v>1044.4000000000001</v>
      </c>
      <c r="AB3620">
        <f>SUMIFS(Saudi!C:C,Saudi!$A:$A,YEAR(daily!$A3620))</f>
        <v>1140.539</v>
      </c>
      <c r="AC3620">
        <f>SUMIFS(Saudi!F:F,Saudi!$A:$A,YEAR(daily!$A3620))</f>
        <v>4242520</v>
      </c>
      <c r="AD3620">
        <f>SUMIFS(Saudi!G:G,Saudi!$A:$A,YEAR(daily!$A3620))</f>
        <v>92.996511515118513</v>
      </c>
      <c r="AE3620">
        <f>SUMIFS(Saudi!H:H,Saudi!$A:$A,YEAR(daily!$A3620))</f>
        <v>394539560.03312057</v>
      </c>
      <c r="AF3620" s="5">
        <f t="shared" si="156"/>
        <v>7</v>
      </c>
      <c r="AG3620" s="5">
        <f t="shared" si="157"/>
        <v>2014</v>
      </c>
    </row>
    <row r="3621" spans="1:33">
      <c r="A3621" s="3">
        <v>41841</v>
      </c>
      <c r="B3621" s="1">
        <v>32027</v>
      </c>
      <c r="C3621" s="1">
        <v>178136</v>
      </c>
      <c r="D3621" s="1">
        <v>77860</v>
      </c>
      <c r="E3621" s="1">
        <v>104.59</v>
      </c>
      <c r="F3621" s="1">
        <v>101.73</v>
      </c>
      <c r="G3621" s="1">
        <v>100.77</v>
      </c>
      <c r="H3621" s="2">
        <v>55.9</v>
      </c>
      <c r="I3621" s="2">
        <v>30.8</v>
      </c>
      <c r="J3621" s="2">
        <v>93.1</v>
      </c>
      <c r="K3621" s="2">
        <v>92.07</v>
      </c>
      <c r="L3621">
        <f>SUMIFS(US!B:B,US!$D:$D,YEAR(daily!$A3621),US!$E:$E,MONTH(daily!$A3621))</f>
        <v>14287</v>
      </c>
      <c r="M3621">
        <f>SUMIFS(US!C:C,US!$D:$D,YEAR(daily!$A3621),US!$E:$E,MONTH(daily!$A3621))</f>
        <v>19283</v>
      </c>
      <c r="N3621">
        <f>SUMIFS(COT!E:E,COT!$A:$A,YEAR(daily!$A3621),COT!$B:$B,WEEKNUM(daily!$A3621))</f>
        <v>1642836</v>
      </c>
      <c r="O3621">
        <f>SUMIFS(COT!F:F,COT!$A:$A,YEAR(daily!$A3621),COT!$B:$B,WEEKNUM(daily!$A3621))</f>
        <v>467574</v>
      </c>
      <c r="P3621">
        <f>SUMIFS(COT!G:G,COT!$A:$A,YEAR(daily!$A3621),COT!$B:$B,WEEKNUM(daily!$A3621))</f>
        <v>96130</v>
      </c>
      <c r="Q3621">
        <f>SUMIFS(COT!H:H,COT!$A:$A,YEAR(daily!$A3621),COT!$B:$B,WEEKNUM(daily!$A3621))</f>
        <v>563586</v>
      </c>
      <c r="R3621">
        <f>SUMIFS(COT!I:I,COT!$A:$A,YEAR(daily!$A3621),COT!$B:$B,WEEKNUM(daily!$A3621))</f>
        <v>515037</v>
      </c>
      <c r="S3621">
        <f>SUMIFS(COT!J:J,COT!$A:$A,YEAR(daily!$A3621),COT!$B:$B,WEEKNUM(daily!$A3621))</f>
        <v>919302</v>
      </c>
      <c r="T3621">
        <f>SUMIFS(COT!K:K,COT!$A:$A,YEAR(daily!$A3621),COT!$B:$B,WEEKNUM(daily!$A3621))</f>
        <v>96639</v>
      </c>
      <c r="U3621">
        <f>SUMIFS(COT!L:L,COT!$A:$A,YEAR(daily!$A3621),COT!$B:$B,WEEKNUM(daily!$A3621))</f>
        <v>63818</v>
      </c>
      <c r="V3621">
        <f>SUMIFS(COT!M:M,COT!$A:$A,YEAR(daily!$A3621),COT!$B:$B,WEEKNUM(daily!$A3621))</f>
        <v>129</v>
      </c>
      <c r="W3621">
        <f>SUMIFS(COT!N:N,COT!$A:$A,YEAR(daily!$A3621),COT!$B:$B,WEEKNUM(daily!$A3621))</f>
        <v>71</v>
      </c>
      <c r="X3621">
        <f>SUMIFS(COT!O:O,COT!$A:$A,YEAR(daily!$A3621),COT!$B:$B,WEEKNUM(daily!$A3621))</f>
        <v>146</v>
      </c>
      <c r="Y3621">
        <f>SUMIFS(COT!P:P,COT!$A:$A,YEAR(daily!$A3621),COT!$B:$B,WEEKNUM(daily!$A3621))</f>
        <v>94</v>
      </c>
      <c r="Z3621">
        <f>SUMIFS(COT!Q:Q,COT!$A:$A,YEAR(daily!$A3621),COT!$B:$B,WEEKNUM(daily!$A3621))</f>
        <v>104</v>
      </c>
      <c r="AA3621">
        <f>SUMIFS(Saudi!B:B,Saudi!$A:$A,YEAR(daily!$A3621))</f>
        <v>1044.4000000000001</v>
      </c>
      <c r="AB3621">
        <f>SUMIFS(Saudi!C:C,Saudi!$A:$A,YEAR(daily!$A3621))</f>
        <v>1140.539</v>
      </c>
      <c r="AC3621">
        <f>SUMIFS(Saudi!F:F,Saudi!$A:$A,YEAR(daily!$A3621))</f>
        <v>4242520</v>
      </c>
      <c r="AD3621">
        <f>SUMIFS(Saudi!G:G,Saudi!$A:$A,YEAR(daily!$A3621))</f>
        <v>92.996511515118513</v>
      </c>
      <c r="AE3621">
        <f>SUMIFS(Saudi!H:H,Saudi!$A:$A,YEAR(daily!$A3621))</f>
        <v>394539560.03312057</v>
      </c>
      <c r="AF3621" s="5">
        <f t="shared" si="156"/>
        <v>7</v>
      </c>
      <c r="AG3621" s="5">
        <f t="shared" si="157"/>
        <v>2014</v>
      </c>
    </row>
    <row r="3622" spans="1:33">
      <c r="A3622" s="3">
        <v>41842</v>
      </c>
      <c r="B3622" s="1">
        <v>2519</v>
      </c>
      <c r="C3622" s="1">
        <v>183803</v>
      </c>
      <c r="D3622" s="1">
        <v>76801</v>
      </c>
      <c r="E3622" s="1">
        <v>104.42</v>
      </c>
      <c r="F3622" s="1">
        <v>101.23</v>
      </c>
      <c r="G3622" s="1">
        <v>100.3</v>
      </c>
      <c r="H3622" s="2">
        <v>55.9</v>
      </c>
      <c r="I3622" s="2">
        <v>30.8</v>
      </c>
      <c r="J3622" s="2">
        <v>93.1</v>
      </c>
      <c r="K3622" s="2">
        <v>92.07</v>
      </c>
      <c r="L3622">
        <f>SUMIFS(US!B:B,US!$D:$D,YEAR(daily!$A3622),US!$E:$E,MONTH(daily!$A3622))</f>
        <v>14287</v>
      </c>
      <c r="M3622">
        <f>SUMIFS(US!C:C,US!$D:$D,YEAR(daily!$A3622),US!$E:$E,MONTH(daily!$A3622))</f>
        <v>19283</v>
      </c>
      <c r="N3622">
        <f>SUMIFS(COT!E:E,COT!$A:$A,YEAR(daily!$A3622),COT!$B:$B,WEEKNUM(daily!$A3622))</f>
        <v>1642836</v>
      </c>
      <c r="O3622">
        <f>SUMIFS(COT!F:F,COT!$A:$A,YEAR(daily!$A3622),COT!$B:$B,WEEKNUM(daily!$A3622))</f>
        <v>467574</v>
      </c>
      <c r="P3622">
        <f>SUMIFS(COT!G:G,COT!$A:$A,YEAR(daily!$A3622),COT!$B:$B,WEEKNUM(daily!$A3622))</f>
        <v>96130</v>
      </c>
      <c r="Q3622">
        <f>SUMIFS(COT!H:H,COT!$A:$A,YEAR(daily!$A3622),COT!$B:$B,WEEKNUM(daily!$A3622))</f>
        <v>563586</v>
      </c>
      <c r="R3622">
        <f>SUMIFS(COT!I:I,COT!$A:$A,YEAR(daily!$A3622),COT!$B:$B,WEEKNUM(daily!$A3622))</f>
        <v>515037</v>
      </c>
      <c r="S3622">
        <f>SUMIFS(COT!J:J,COT!$A:$A,YEAR(daily!$A3622),COT!$B:$B,WEEKNUM(daily!$A3622))</f>
        <v>919302</v>
      </c>
      <c r="T3622">
        <f>SUMIFS(COT!K:K,COT!$A:$A,YEAR(daily!$A3622),COT!$B:$B,WEEKNUM(daily!$A3622))</f>
        <v>96639</v>
      </c>
      <c r="U3622">
        <f>SUMIFS(COT!L:L,COT!$A:$A,YEAR(daily!$A3622),COT!$B:$B,WEEKNUM(daily!$A3622))</f>
        <v>63818</v>
      </c>
      <c r="V3622">
        <f>SUMIFS(COT!M:M,COT!$A:$A,YEAR(daily!$A3622),COT!$B:$B,WEEKNUM(daily!$A3622))</f>
        <v>129</v>
      </c>
      <c r="W3622">
        <f>SUMIFS(COT!N:N,COT!$A:$A,YEAR(daily!$A3622),COT!$B:$B,WEEKNUM(daily!$A3622))</f>
        <v>71</v>
      </c>
      <c r="X3622">
        <f>SUMIFS(COT!O:O,COT!$A:$A,YEAR(daily!$A3622),COT!$B:$B,WEEKNUM(daily!$A3622))</f>
        <v>146</v>
      </c>
      <c r="Y3622">
        <f>SUMIFS(COT!P:P,COT!$A:$A,YEAR(daily!$A3622),COT!$B:$B,WEEKNUM(daily!$A3622))</f>
        <v>94</v>
      </c>
      <c r="Z3622">
        <f>SUMIFS(COT!Q:Q,COT!$A:$A,YEAR(daily!$A3622),COT!$B:$B,WEEKNUM(daily!$A3622))</f>
        <v>104</v>
      </c>
      <c r="AA3622">
        <f>SUMIFS(Saudi!B:B,Saudi!$A:$A,YEAR(daily!$A3622))</f>
        <v>1044.4000000000001</v>
      </c>
      <c r="AB3622">
        <f>SUMIFS(Saudi!C:C,Saudi!$A:$A,YEAR(daily!$A3622))</f>
        <v>1140.539</v>
      </c>
      <c r="AC3622">
        <f>SUMIFS(Saudi!F:F,Saudi!$A:$A,YEAR(daily!$A3622))</f>
        <v>4242520</v>
      </c>
      <c r="AD3622">
        <f>SUMIFS(Saudi!G:G,Saudi!$A:$A,YEAR(daily!$A3622))</f>
        <v>92.996511515118513</v>
      </c>
      <c r="AE3622">
        <f>SUMIFS(Saudi!H:H,Saudi!$A:$A,YEAR(daily!$A3622))</f>
        <v>394539560.03312057</v>
      </c>
      <c r="AF3622" s="5">
        <f t="shared" si="156"/>
        <v>7</v>
      </c>
      <c r="AG3622" s="5">
        <f t="shared" si="157"/>
        <v>2014</v>
      </c>
    </row>
    <row r="3623" spans="1:33">
      <c r="A3623" s="3">
        <v>41843</v>
      </c>
      <c r="B3623" s="1">
        <v>332273</v>
      </c>
      <c r="C3623" s="1">
        <v>73984</v>
      </c>
      <c r="D3623" s="1">
        <v>209905</v>
      </c>
      <c r="E3623" s="1">
        <v>103.12</v>
      </c>
      <c r="F3623" s="1">
        <v>100.73</v>
      </c>
      <c r="G3623" s="1">
        <v>99.95</v>
      </c>
      <c r="H3623" s="2">
        <v>55.9</v>
      </c>
      <c r="I3623" s="2">
        <v>30.8</v>
      </c>
      <c r="J3623" s="2">
        <v>93.1</v>
      </c>
      <c r="K3623" s="2">
        <v>92.07</v>
      </c>
      <c r="L3623">
        <f>SUMIFS(US!B:B,US!$D:$D,YEAR(daily!$A3623),US!$E:$E,MONTH(daily!$A3623))</f>
        <v>14287</v>
      </c>
      <c r="M3623">
        <f>SUMIFS(US!C:C,US!$D:$D,YEAR(daily!$A3623),US!$E:$E,MONTH(daily!$A3623))</f>
        <v>19283</v>
      </c>
      <c r="N3623">
        <f>SUMIFS(COT!E:E,COT!$A:$A,YEAR(daily!$A3623),COT!$B:$B,WEEKNUM(daily!$A3623))</f>
        <v>1642836</v>
      </c>
      <c r="O3623">
        <f>SUMIFS(COT!F:F,COT!$A:$A,YEAR(daily!$A3623),COT!$B:$B,WEEKNUM(daily!$A3623))</f>
        <v>467574</v>
      </c>
      <c r="P3623">
        <f>SUMIFS(COT!G:G,COT!$A:$A,YEAR(daily!$A3623),COT!$B:$B,WEEKNUM(daily!$A3623))</f>
        <v>96130</v>
      </c>
      <c r="Q3623">
        <f>SUMIFS(COT!H:H,COT!$A:$A,YEAR(daily!$A3623),COT!$B:$B,WEEKNUM(daily!$A3623))</f>
        <v>563586</v>
      </c>
      <c r="R3623">
        <f>SUMIFS(COT!I:I,COT!$A:$A,YEAR(daily!$A3623),COT!$B:$B,WEEKNUM(daily!$A3623))</f>
        <v>515037</v>
      </c>
      <c r="S3623">
        <f>SUMIFS(COT!J:J,COT!$A:$A,YEAR(daily!$A3623),COT!$B:$B,WEEKNUM(daily!$A3623))</f>
        <v>919302</v>
      </c>
      <c r="T3623">
        <f>SUMIFS(COT!K:K,COT!$A:$A,YEAR(daily!$A3623),COT!$B:$B,WEEKNUM(daily!$A3623))</f>
        <v>96639</v>
      </c>
      <c r="U3623">
        <f>SUMIFS(COT!L:L,COT!$A:$A,YEAR(daily!$A3623),COT!$B:$B,WEEKNUM(daily!$A3623))</f>
        <v>63818</v>
      </c>
      <c r="V3623">
        <f>SUMIFS(COT!M:M,COT!$A:$A,YEAR(daily!$A3623),COT!$B:$B,WEEKNUM(daily!$A3623))</f>
        <v>129</v>
      </c>
      <c r="W3623">
        <f>SUMIFS(COT!N:N,COT!$A:$A,YEAR(daily!$A3623),COT!$B:$B,WEEKNUM(daily!$A3623))</f>
        <v>71</v>
      </c>
      <c r="X3623">
        <f>SUMIFS(COT!O:O,COT!$A:$A,YEAR(daily!$A3623),COT!$B:$B,WEEKNUM(daily!$A3623))</f>
        <v>146</v>
      </c>
      <c r="Y3623">
        <f>SUMIFS(COT!P:P,COT!$A:$A,YEAR(daily!$A3623),COT!$B:$B,WEEKNUM(daily!$A3623))</f>
        <v>94</v>
      </c>
      <c r="Z3623">
        <f>SUMIFS(COT!Q:Q,COT!$A:$A,YEAR(daily!$A3623),COT!$B:$B,WEEKNUM(daily!$A3623))</f>
        <v>104</v>
      </c>
      <c r="AA3623">
        <f>SUMIFS(Saudi!B:B,Saudi!$A:$A,YEAR(daily!$A3623))</f>
        <v>1044.4000000000001</v>
      </c>
      <c r="AB3623">
        <f>SUMIFS(Saudi!C:C,Saudi!$A:$A,YEAR(daily!$A3623))</f>
        <v>1140.539</v>
      </c>
      <c r="AC3623">
        <f>SUMIFS(Saudi!F:F,Saudi!$A:$A,YEAR(daily!$A3623))</f>
        <v>4242520</v>
      </c>
      <c r="AD3623">
        <f>SUMIFS(Saudi!G:G,Saudi!$A:$A,YEAR(daily!$A3623))</f>
        <v>92.996511515118513</v>
      </c>
      <c r="AE3623">
        <f>SUMIFS(Saudi!H:H,Saudi!$A:$A,YEAR(daily!$A3623))</f>
        <v>394539560.03312057</v>
      </c>
      <c r="AF3623" s="5">
        <f t="shared" si="156"/>
        <v>7</v>
      </c>
      <c r="AG3623" s="5">
        <f t="shared" si="157"/>
        <v>2014</v>
      </c>
    </row>
    <row r="3624" spans="1:33">
      <c r="A3624" s="3">
        <v>41844</v>
      </c>
      <c r="B3624" s="1">
        <v>325007</v>
      </c>
      <c r="C3624" s="1">
        <v>74011</v>
      </c>
      <c r="D3624" s="1">
        <v>209806</v>
      </c>
      <c r="E3624" s="1">
        <v>102.07</v>
      </c>
      <c r="F3624" s="1">
        <v>99.86</v>
      </c>
      <c r="G3624" s="1">
        <v>99.12</v>
      </c>
      <c r="H3624" s="2">
        <v>55.9</v>
      </c>
      <c r="I3624" s="2">
        <v>30.8</v>
      </c>
      <c r="J3624" s="2">
        <v>93.1</v>
      </c>
      <c r="K3624" s="2">
        <v>92.07</v>
      </c>
      <c r="L3624">
        <f>SUMIFS(US!B:B,US!$D:$D,YEAR(daily!$A3624),US!$E:$E,MONTH(daily!$A3624))</f>
        <v>14287</v>
      </c>
      <c r="M3624">
        <f>SUMIFS(US!C:C,US!$D:$D,YEAR(daily!$A3624),US!$E:$E,MONTH(daily!$A3624))</f>
        <v>19283</v>
      </c>
      <c r="N3624">
        <f>SUMIFS(COT!E:E,COT!$A:$A,YEAR(daily!$A3624),COT!$B:$B,WEEKNUM(daily!$A3624))</f>
        <v>1642836</v>
      </c>
      <c r="O3624">
        <f>SUMIFS(COT!F:F,COT!$A:$A,YEAR(daily!$A3624),COT!$B:$B,WEEKNUM(daily!$A3624))</f>
        <v>467574</v>
      </c>
      <c r="P3624">
        <f>SUMIFS(COT!G:G,COT!$A:$A,YEAR(daily!$A3624),COT!$B:$B,WEEKNUM(daily!$A3624))</f>
        <v>96130</v>
      </c>
      <c r="Q3624">
        <f>SUMIFS(COT!H:H,COT!$A:$A,YEAR(daily!$A3624),COT!$B:$B,WEEKNUM(daily!$A3624))</f>
        <v>563586</v>
      </c>
      <c r="R3624">
        <f>SUMIFS(COT!I:I,COT!$A:$A,YEAR(daily!$A3624),COT!$B:$B,WEEKNUM(daily!$A3624))</f>
        <v>515037</v>
      </c>
      <c r="S3624">
        <f>SUMIFS(COT!J:J,COT!$A:$A,YEAR(daily!$A3624),COT!$B:$B,WEEKNUM(daily!$A3624))</f>
        <v>919302</v>
      </c>
      <c r="T3624">
        <f>SUMIFS(COT!K:K,COT!$A:$A,YEAR(daily!$A3624),COT!$B:$B,WEEKNUM(daily!$A3624))</f>
        <v>96639</v>
      </c>
      <c r="U3624">
        <f>SUMIFS(COT!L:L,COT!$A:$A,YEAR(daily!$A3624),COT!$B:$B,WEEKNUM(daily!$A3624))</f>
        <v>63818</v>
      </c>
      <c r="V3624">
        <f>SUMIFS(COT!M:M,COT!$A:$A,YEAR(daily!$A3624),COT!$B:$B,WEEKNUM(daily!$A3624))</f>
        <v>129</v>
      </c>
      <c r="W3624">
        <f>SUMIFS(COT!N:N,COT!$A:$A,YEAR(daily!$A3624),COT!$B:$B,WEEKNUM(daily!$A3624))</f>
        <v>71</v>
      </c>
      <c r="X3624">
        <f>SUMIFS(COT!O:O,COT!$A:$A,YEAR(daily!$A3624),COT!$B:$B,WEEKNUM(daily!$A3624))</f>
        <v>146</v>
      </c>
      <c r="Y3624">
        <f>SUMIFS(COT!P:P,COT!$A:$A,YEAR(daily!$A3624),COT!$B:$B,WEEKNUM(daily!$A3624))</f>
        <v>94</v>
      </c>
      <c r="Z3624">
        <f>SUMIFS(COT!Q:Q,COT!$A:$A,YEAR(daily!$A3624),COT!$B:$B,WEEKNUM(daily!$A3624))</f>
        <v>104</v>
      </c>
      <c r="AA3624">
        <f>SUMIFS(Saudi!B:B,Saudi!$A:$A,YEAR(daily!$A3624))</f>
        <v>1044.4000000000001</v>
      </c>
      <c r="AB3624">
        <f>SUMIFS(Saudi!C:C,Saudi!$A:$A,YEAR(daily!$A3624))</f>
        <v>1140.539</v>
      </c>
      <c r="AC3624">
        <f>SUMIFS(Saudi!F:F,Saudi!$A:$A,YEAR(daily!$A3624))</f>
        <v>4242520</v>
      </c>
      <c r="AD3624">
        <f>SUMIFS(Saudi!G:G,Saudi!$A:$A,YEAR(daily!$A3624))</f>
        <v>92.996511515118513</v>
      </c>
      <c r="AE3624">
        <f>SUMIFS(Saudi!H:H,Saudi!$A:$A,YEAR(daily!$A3624))</f>
        <v>394539560.03312057</v>
      </c>
      <c r="AF3624" s="5">
        <f t="shared" si="156"/>
        <v>7</v>
      </c>
      <c r="AG3624" s="5">
        <f t="shared" si="157"/>
        <v>2014</v>
      </c>
    </row>
    <row r="3625" spans="1:33">
      <c r="A3625" s="3">
        <v>41845</v>
      </c>
      <c r="B3625" s="1">
        <v>315576</v>
      </c>
      <c r="C3625" s="1">
        <v>74544</v>
      </c>
      <c r="D3625" s="1">
        <v>210718</v>
      </c>
      <c r="E3625" s="1">
        <v>102.09</v>
      </c>
      <c r="F3625" s="1">
        <v>100.07</v>
      </c>
      <c r="G3625" s="1">
        <v>99.37</v>
      </c>
      <c r="H3625" s="2">
        <v>55.9</v>
      </c>
      <c r="I3625" s="2">
        <v>30.8</v>
      </c>
      <c r="J3625" s="2">
        <v>93.1</v>
      </c>
      <c r="K3625" s="2">
        <v>92.07</v>
      </c>
      <c r="L3625">
        <f>SUMIFS(US!B:B,US!$D:$D,YEAR(daily!$A3625),US!$E:$E,MONTH(daily!$A3625))</f>
        <v>14287</v>
      </c>
      <c r="M3625">
        <f>SUMIFS(US!C:C,US!$D:$D,YEAR(daily!$A3625),US!$E:$E,MONTH(daily!$A3625))</f>
        <v>19283</v>
      </c>
      <c r="N3625">
        <f>SUMIFS(COT!E:E,COT!$A:$A,YEAR(daily!$A3625),COT!$B:$B,WEEKNUM(daily!$A3625))</f>
        <v>1642836</v>
      </c>
      <c r="O3625">
        <f>SUMIFS(COT!F:F,COT!$A:$A,YEAR(daily!$A3625),COT!$B:$B,WEEKNUM(daily!$A3625))</f>
        <v>467574</v>
      </c>
      <c r="P3625">
        <f>SUMIFS(COT!G:G,COT!$A:$A,YEAR(daily!$A3625),COT!$B:$B,WEEKNUM(daily!$A3625))</f>
        <v>96130</v>
      </c>
      <c r="Q3625">
        <f>SUMIFS(COT!H:H,COT!$A:$A,YEAR(daily!$A3625),COT!$B:$B,WEEKNUM(daily!$A3625))</f>
        <v>563586</v>
      </c>
      <c r="R3625">
        <f>SUMIFS(COT!I:I,COT!$A:$A,YEAR(daily!$A3625),COT!$B:$B,WEEKNUM(daily!$A3625))</f>
        <v>515037</v>
      </c>
      <c r="S3625">
        <f>SUMIFS(COT!J:J,COT!$A:$A,YEAR(daily!$A3625),COT!$B:$B,WEEKNUM(daily!$A3625))</f>
        <v>919302</v>
      </c>
      <c r="T3625">
        <f>SUMIFS(COT!K:K,COT!$A:$A,YEAR(daily!$A3625),COT!$B:$B,WEEKNUM(daily!$A3625))</f>
        <v>96639</v>
      </c>
      <c r="U3625">
        <f>SUMIFS(COT!L:L,COT!$A:$A,YEAR(daily!$A3625),COT!$B:$B,WEEKNUM(daily!$A3625))</f>
        <v>63818</v>
      </c>
      <c r="V3625">
        <f>SUMIFS(COT!M:M,COT!$A:$A,YEAR(daily!$A3625),COT!$B:$B,WEEKNUM(daily!$A3625))</f>
        <v>129</v>
      </c>
      <c r="W3625">
        <f>SUMIFS(COT!N:N,COT!$A:$A,YEAR(daily!$A3625),COT!$B:$B,WEEKNUM(daily!$A3625))</f>
        <v>71</v>
      </c>
      <c r="X3625">
        <f>SUMIFS(COT!O:O,COT!$A:$A,YEAR(daily!$A3625),COT!$B:$B,WEEKNUM(daily!$A3625))</f>
        <v>146</v>
      </c>
      <c r="Y3625">
        <f>SUMIFS(COT!P:P,COT!$A:$A,YEAR(daily!$A3625),COT!$B:$B,WEEKNUM(daily!$A3625))</f>
        <v>94</v>
      </c>
      <c r="Z3625">
        <f>SUMIFS(COT!Q:Q,COT!$A:$A,YEAR(daily!$A3625),COT!$B:$B,WEEKNUM(daily!$A3625))</f>
        <v>104</v>
      </c>
      <c r="AA3625">
        <f>SUMIFS(Saudi!B:B,Saudi!$A:$A,YEAR(daily!$A3625))</f>
        <v>1044.4000000000001</v>
      </c>
      <c r="AB3625">
        <f>SUMIFS(Saudi!C:C,Saudi!$A:$A,YEAR(daily!$A3625))</f>
        <v>1140.539</v>
      </c>
      <c r="AC3625">
        <f>SUMIFS(Saudi!F:F,Saudi!$A:$A,YEAR(daily!$A3625))</f>
        <v>4242520</v>
      </c>
      <c r="AD3625">
        <f>SUMIFS(Saudi!G:G,Saudi!$A:$A,YEAR(daily!$A3625))</f>
        <v>92.996511515118513</v>
      </c>
      <c r="AE3625">
        <f>SUMIFS(Saudi!H:H,Saudi!$A:$A,YEAR(daily!$A3625))</f>
        <v>394539560.03312057</v>
      </c>
      <c r="AF3625" s="5">
        <f t="shared" si="156"/>
        <v>7</v>
      </c>
      <c r="AG3625" s="5">
        <f t="shared" si="157"/>
        <v>2014</v>
      </c>
    </row>
    <row r="3626" spans="1:33">
      <c r="A3626" s="3">
        <v>41848</v>
      </c>
      <c r="B3626" s="1">
        <v>309258</v>
      </c>
      <c r="C3626" s="1">
        <v>74897</v>
      </c>
      <c r="D3626" s="1">
        <v>210342</v>
      </c>
      <c r="E3626" s="1">
        <v>101.67</v>
      </c>
      <c r="F3626" s="1">
        <v>99.43</v>
      </c>
      <c r="G3626" s="1">
        <v>98.66</v>
      </c>
      <c r="H3626" s="2">
        <v>55.9</v>
      </c>
      <c r="I3626" s="2">
        <v>30.8</v>
      </c>
      <c r="J3626" s="2">
        <v>93.1</v>
      </c>
      <c r="K3626" s="2">
        <v>92.07</v>
      </c>
      <c r="L3626">
        <f>SUMIFS(US!B:B,US!$D:$D,YEAR(daily!$A3626),US!$E:$E,MONTH(daily!$A3626))</f>
        <v>14287</v>
      </c>
      <c r="M3626">
        <f>SUMIFS(US!C:C,US!$D:$D,YEAR(daily!$A3626),US!$E:$E,MONTH(daily!$A3626))</f>
        <v>19283</v>
      </c>
      <c r="N3626">
        <f>SUMIFS(COT!E:E,COT!$A:$A,YEAR(daily!$A3626),COT!$B:$B,WEEKNUM(daily!$A3626))</f>
        <v>1628926</v>
      </c>
      <c r="O3626">
        <f>SUMIFS(COT!F:F,COT!$A:$A,YEAR(daily!$A3626),COT!$B:$B,WEEKNUM(daily!$A3626))</f>
        <v>470115</v>
      </c>
      <c r="P3626">
        <f>SUMIFS(COT!G:G,COT!$A:$A,YEAR(daily!$A3626),COT!$B:$B,WEEKNUM(daily!$A3626))</f>
        <v>105376</v>
      </c>
      <c r="Q3626">
        <f>SUMIFS(COT!H:H,COT!$A:$A,YEAR(daily!$A3626),COT!$B:$B,WEEKNUM(daily!$A3626))</f>
        <v>563294</v>
      </c>
      <c r="R3626">
        <f>SUMIFS(COT!I:I,COT!$A:$A,YEAR(daily!$A3626),COT!$B:$B,WEEKNUM(daily!$A3626))</f>
        <v>499084</v>
      </c>
      <c r="S3626">
        <f>SUMIFS(COT!J:J,COT!$A:$A,YEAR(daily!$A3626),COT!$B:$B,WEEKNUM(daily!$A3626))</f>
        <v>901473</v>
      </c>
      <c r="T3626">
        <f>SUMIFS(COT!K:K,COT!$A:$A,YEAR(daily!$A3626),COT!$B:$B,WEEKNUM(daily!$A3626))</f>
        <v>96433</v>
      </c>
      <c r="U3626">
        <f>SUMIFS(COT!L:L,COT!$A:$A,YEAR(daily!$A3626),COT!$B:$B,WEEKNUM(daily!$A3626))</f>
        <v>58783</v>
      </c>
      <c r="V3626">
        <f>SUMIFS(COT!M:M,COT!$A:$A,YEAR(daily!$A3626),COT!$B:$B,WEEKNUM(daily!$A3626))</f>
        <v>125</v>
      </c>
      <c r="W3626">
        <f>SUMIFS(COT!N:N,COT!$A:$A,YEAR(daily!$A3626),COT!$B:$B,WEEKNUM(daily!$A3626))</f>
        <v>77</v>
      </c>
      <c r="X3626">
        <f>SUMIFS(COT!O:O,COT!$A:$A,YEAR(daily!$A3626),COT!$B:$B,WEEKNUM(daily!$A3626))</f>
        <v>157</v>
      </c>
      <c r="Y3626">
        <f>SUMIFS(COT!P:P,COT!$A:$A,YEAR(daily!$A3626),COT!$B:$B,WEEKNUM(daily!$A3626))</f>
        <v>90</v>
      </c>
      <c r="Z3626">
        <f>SUMIFS(COT!Q:Q,COT!$A:$A,YEAR(daily!$A3626),COT!$B:$B,WEEKNUM(daily!$A3626))</f>
        <v>101</v>
      </c>
      <c r="AA3626">
        <f>SUMIFS(Saudi!B:B,Saudi!$A:$A,YEAR(daily!$A3626))</f>
        <v>1044.4000000000001</v>
      </c>
      <c r="AB3626">
        <f>SUMIFS(Saudi!C:C,Saudi!$A:$A,YEAR(daily!$A3626))</f>
        <v>1140.539</v>
      </c>
      <c r="AC3626">
        <f>SUMIFS(Saudi!F:F,Saudi!$A:$A,YEAR(daily!$A3626))</f>
        <v>4242520</v>
      </c>
      <c r="AD3626">
        <f>SUMIFS(Saudi!G:G,Saudi!$A:$A,YEAR(daily!$A3626))</f>
        <v>92.996511515118513</v>
      </c>
      <c r="AE3626">
        <f>SUMIFS(Saudi!H:H,Saudi!$A:$A,YEAR(daily!$A3626))</f>
        <v>394539560.03312057</v>
      </c>
      <c r="AF3626" s="5">
        <f t="shared" si="156"/>
        <v>7</v>
      </c>
      <c r="AG3626" s="5">
        <f t="shared" si="157"/>
        <v>2014</v>
      </c>
    </row>
    <row r="3627" spans="1:33">
      <c r="A3627" s="3">
        <v>41849</v>
      </c>
      <c r="B3627" s="1">
        <v>307538</v>
      </c>
      <c r="C3627" s="1">
        <v>76897</v>
      </c>
      <c r="D3627" s="1">
        <v>211356</v>
      </c>
      <c r="E3627" s="1">
        <v>100.97</v>
      </c>
      <c r="F3627" s="1">
        <v>98.94</v>
      </c>
      <c r="G3627" s="1">
        <v>98.24</v>
      </c>
      <c r="H3627" s="2">
        <v>55.9</v>
      </c>
      <c r="I3627" s="2">
        <v>30.8</v>
      </c>
      <c r="J3627" s="2">
        <v>93.1</v>
      </c>
      <c r="K3627" s="2">
        <v>92.07</v>
      </c>
      <c r="L3627">
        <f>SUMIFS(US!B:B,US!$D:$D,YEAR(daily!$A3627),US!$E:$E,MONTH(daily!$A3627))</f>
        <v>14287</v>
      </c>
      <c r="M3627">
        <f>SUMIFS(US!C:C,US!$D:$D,YEAR(daily!$A3627),US!$E:$E,MONTH(daily!$A3627))</f>
        <v>19283</v>
      </c>
      <c r="N3627">
        <f>SUMIFS(COT!E:E,COT!$A:$A,YEAR(daily!$A3627),COT!$B:$B,WEEKNUM(daily!$A3627))</f>
        <v>1628926</v>
      </c>
      <c r="O3627">
        <f>SUMIFS(COT!F:F,COT!$A:$A,YEAR(daily!$A3627),COT!$B:$B,WEEKNUM(daily!$A3627))</f>
        <v>470115</v>
      </c>
      <c r="P3627">
        <f>SUMIFS(COT!G:G,COT!$A:$A,YEAR(daily!$A3627),COT!$B:$B,WEEKNUM(daily!$A3627))</f>
        <v>105376</v>
      </c>
      <c r="Q3627">
        <f>SUMIFS(COT!H:H,COT!$A:$A,YEAR(daily!$A3627),COT!$B:$B,WEEKNUM(daily!$A3627))</f>
        <v>563294</v>
      </c>
      <c r="R3627">
        <f>SUMIFS(COT!I:I,COT!$A:$A,YEAR(daily!$A3627),COT!$B:$B,WEEKNUM(daily!$A3627))</f>
        <v>499084</v>
      </c>
      <c r="S3627">
        <f>SUMIFS(COT!J:J,COT!$A:$A,YEAR(daily!$A3627),COT!$B:$B,WEEKNUM(daily!$A3627))</f>
        <v>901473</v>
      </c>
      <c r="T3627">
        <f>SUMIFS(COT!K:K,COT!$A:$A,YEAR(daily!$A3627),COT!$B:$B,WEEKNUM(daily!$A3627))</f>
        <v>96433</v>
      </c>
      <c r="U3627">
        <f>SUMIFS(COT!L:L,COT!$A:$A,YEAR(daily!$A3627),COT!$B:$B,WEEKNUM(daily!$A3627))</f>
        <v>58783</v>
      </c>
      <c r="V3627">
        <f>SUMIFS(COT!M:M,COT!$A:$A,YEAR(daily!$A3627),COT!$B:$B,WEEKNUM(daily!$A3627))</f>
        <v>125</v>
      </c>
      <c r="W3627">
        <f>SUMIFS(COT!N:N,COT!$A:$A,YEAR(daily!$A3627),COT!$B:$B,WEEKNUM(daily!$A3627))</f>
        <v>77</v>
      </c>
      <c r="X3627">
        <f>SUMIFS(COT!O:O,COT!$A:$A,YEAR(daily!$A3627),COT!$B:$B,WEEKNUM(daily!$A3627))</f>
        <v>157</v>
      </c>
      <c r="Y3627">
        <f>SUMIFS(COT!P:P,COT!$A:$A,YEAR(daily!$A3627),COT!$B:$B,WEEKNUM(daily!$A3627))</f>
        <v>90</v>
      </c>
      <c r="Z3627">
        <f>SUMIFS(COT!Q:Q,COT!$A:$A,YEAR(daily!$A3627),COT!$B:$B,WEEKNUM(daily!$A3627))</f>
        <v>101</v>
      </c>
      <c r="AA3627">
        <f>SUMIFS(Saudi!B:B,Saudi!$A:$A,YEAR(daily!$A3627))</f>
        <v>1044.4000000000001</v>
      </c>
      <c r="AB3627">
        <f>SUMIFS(Saudi!C:C,Saudi!$A:$A,YEAR(daily!$A3627))</f>
        <v>1140.539</v>
      </c>
      <c r="AC3627">
        <f>SUMIFS(Saudi!F:F,Saudi!$A:$A,YEAR(daily!$A3627))</f>
        <v>4242520</v>
      </c>
      <c r="AD3627">
        <f>SUMIFS(Saudi!G:G,Saudi!$A:$A,YEAR(daily!$A3627))</f>
        <v>92.996511515118513</v>
      </c>
      <c r="AE3627">
        <f>SUMIFS(Saudi!H:H,Saudi!$A:$A,YEAR(daily!$A3627))</f>
        <v>394539560.03312057</v>
      </c>
      <c r="AF3627" s="5">
        <f t="shared" si="156"/>
        <v>7</v>
      </c>
      <c r="AG3627" s="5">
        <f t="shared" si="157"/>
        <v>2014</v>
      </c>
    </row>
    <row r="3628" spans="1:33">
      <c r="A3628" s="3">
        <v>41850</v>
      </c>
      <c r="B3628" s="1">
        <v>308055</v>
      </c>
      <c r="C3628" s="1">
        <v>79247</v>
      </c>
      <c r="D3628" s="1">
        <v>213274</v>
      </c>
      <c r="E3628" s="1">
        <v>100.27</v>
      </c>
      <c r="F3628" s="1">
        <v>98.24</v>
      </c>
      <c r="G3628" s="1">
        <v>97.56</v>
      </c>
      <c r="H3628" s="2">
        <v>55.9</v>
      </c>
      <c r="I3628" s="2">
        <v>30.8</v>
      </c>
      <c r="J3628" s="2">
        <v>93.1</v>
      </c>
      <c r="K3628" s="2">
        <v>92.07</v>
      </c>
      <c r="L3628">
        <f>SUMIFS(US!B:B,US!$D:$D,YEAR(daily!$A3628),US!$E:$E,MONTH(daily!$A3628))</f>
        <v>14287</v>
      </c>
      <c r="M3628">
        <f>SUMIFS(US!C:C,US!$D:$D,YEAR(daily!$A3628),US!$E:$E,MONTH(daily!$A3628))</f>
        <v>19283</v>
      </c>
      <c r="N3628">
        <f>SUMIFS(COT!E:E,COT!$A:$A,YEAR(daily!$A3628),COT!$B:$B,WEEKNUM(daily!$A3628))</f>
        <v>1628926</v>
      </c>
      <c r="O3628">
        <f>SUMIFS(COT!F:F,COT!$A:$A,YEAR(daily!$A3628),COT!$B:$B,WEEKNUM(daily!$A3628))</f>
        <v>470115</v>
      </c>
      <c r="P3628">
        <f>SUMIFS(COT!G:G,COT!$A:$A,YEAR(daily!$A3628),COT!$B:$B,WEEKNUM(daily!$A3628))</f>
        <v>105376</v>
      </c>
      <c r="Q3628">
        <f>SUMIFS(COT!H:H,COT!$A:$A,YEAR(daily!$A3628),COT!$B:$B,WEEKNUM(daily!$A3628))</f>
        <v>563294</v>
      </c>
      <c r="R3628">
        <f>SUMIFS(COT!I:I,COT!$A:$A,YEAR(daily!$A3628),COT!$B:$B,WEEKNUM(daily!$A3628))</f>
        <v>499084</v>
      </c>
      <c r="S3628">
        <f>SUMIFS(COT!J:J,COT!$A:$A,YEAR(daily!$A3628),COT!$B:$B,WEEKNUM(daily!$A3628))</f>
        <v>901473</v>
      </c>
      <c r="T3628">
        <f>SUMIFS(COT!K:K,COT!$A:$A,YEAR(daily!$A3628),COT!$B:$B,WEEKNUM(daily!$A3628))</f>
        <v>96433</v>
      </c>
      <c r="U3628">
        <f>SUMIFS(COT!L:L,COT!$A:$A,YEAR(daily!$A3628),COT!$B:$B,WEEKNUM(daily!$A3628))</f>
        <v>58783</v>
      </c>
      <c r="V3628">
        <f>SUMIFS(COT!M:M,COT!$A:$A,YEAR(daily!$A3628),COT!$B:$B,WEEKNUM(daily!$A3628))</f>
        <v>125</v>
      </c>
      <c r="W3628">
        <f>SUMIFS(COT!N:N,COT!$A:$A,YEAR(daily!$A3628),COT!$B:$B,WEEKNUM(daily!$A3628))</f>
        <v>77</v>
      </c>
      <c r="X3628">
        <f>SUMIFS(COT!O:O,COT!$A:$A,YEAR(daily!$A3628),COT!$B:$B,WEEKNUM(daily!$A3628))</f>
        <v>157</v>
      </c>
      <c r="Y3628">
        <f>SUMIFS(COT!P:P,COT!$A:$A,YEAR(daily!$A3628),COT!$B:$B,WEEKNUM(daily!$A3628))</f>
        <v>90</v>
      </c>
      <c r="Z3628">
        <f>SUMIFS(COT!Q:Q,COT!$A:$A,YEAR(daily!$A3628),COT!$B:$B,WEEKNUM(daily!$A3628))</f>
        <v>101</v>
      </c>
      <c r="AA3628">
        <f>SUMIFS(Saudi!B:B,Saudi!$A:$A,YEAR(daily!$A3628))</f>
        <v>1044.4000000000001</v>
      </c>
      <c r="AB3628">
        <f>SUMIFS(Saudi!C:C,Saudi!$A:$A,YEAR(daily!$A3628))</f>
        <v>1140.539</v>
      </c>
      <c r="AC3628">
        <f>SUMIFS(Saudi!F:F,Saudi!$A:$A,YEAR(daily!$A3628))</f>
        <v>4242520</v>
      </c>
      <c r="AD3628">
        <f>SUMIFS(Saudi!G:G,Saudi!$A:$A,YEAR(daily!$A3628))</f>
        <v>92.996511515118513</v>
      </c>
      <c r="AE3628">
        <f>SUMIFS(Saudi!H:H,Saudi!$A:$A,YEAR(daily!$A3628))</f>
        <v>394539560.03312057</v>
      </c>
      <c r="AF3628" s="5">
        <f t="shared" si="156"/>
        <v>7</v>
      </c>
      <c r="AG3628" s="5">
        <f t="shared" si="157"/>
        <v>2014</v>
      </c>
    </row>
    <row r="3629" spans="1:33">
      <c r="A3629" s="3">
        <v>41851</v>
      </c>
      <c r="B3629" s="1">
        <v>290523</v>
      </c>
      <c r="C3629" s="1">
        <v>82564</v>
      </c>
      <c r="D3629" s="1">
        <v>209670</v>
      </c>
      <c r="E3629" s="1">
        <v>98.17</v>
      </c>
      <c r="F3629" s="1">
        <v>96.73</v>
      </c>
      <c r="G3629" s="1">
        <v>96.21</v>
      </c>
      <c r="H3629" s="2">
        <v>55.9</v>
      </c>
      <c r="I3629" s="2">
        <v>30.8</v>
      </c>
      <c r="J3629" s="2">
        <v>93.1</v>
      </c>
      <c r="K3629" s="2">
        <v>92.07</v>
      </c>
      <c r="L3629">
        <f>SUMIFS(US!B:B,US!$D:$D,YEAR(daily!$A3629),US!$E:$E,MONTH(daily!$A3629))</f>
        <v>14287</v>
      </c>
      <c r="M3629">
        <f>SUMIFS(US!C:C,US!$D:$D,YEAR(daily!$A3629),US!$E:$E,MONTH(daily!$A3629))</f>
        <v>19283</v>
      </c>
      <c r="N3629">
        <f>SUMIFS(COT!E:E,COT!$A:$A,YEAR(daily!$A3629),COT!$B:$B,WEEKNUM(daily!$A3629))</f>
        <v>1628926</v>
      </c>
      <c r="O3629">
        <f>SUMIFS(COT!F:F,COT!$A:$A,YEAR(daily!$A3629),COT!$B:$B,WEEKNUM(daily!$A3629))</f>
        <v>470115</v>
      </c>
      <c r="P3629">
        <f>SUMIFS(COT!G:G,COT!$A:$A,YEAR(daily!$A3629),COT!$B:$B,WEEKNUM(daily!$A3629))</f>
        <v>105376</v>
      </c>
      <c r="Q3629">
        <f>SUMIFS(COT!H:H,COT!$A:$A,YEAR(daily!$A3629),COT!$B:$B,WEEKNUM(daily!$A3629))</f>
        <v>563294</v>
      </c>
      <c r="R3629">
        <f>SUMIFS(COT!I:I,COT!$A:$A,YEAR(daily!$A3629),COT!$B:$B,WEEKNUM(daily!$A3629))</f>
        <v>499084</v>
      </c>
      <c r="S3629">
        <f>SUMIFS(COT!J:J,COT!$A:$A,YEAR(daily!$A3629),COT!$B:$B,WEEKNUM(daily!$A3629))</f>
        <v>901473</v>
      </c>
      <c r="T3629">
        <f>SUMIFS(COT!K:K,COT!$A:$A,YEAR(daily!$A3629),COT!$B:$B,WEEKNUM(daily!$A3629))</f>
        <v>96433</v>
      </c>
      <c r="U3629">
        <f>SUMIFS(COT!L:L,COT!$A:$A,YEAR(daily!$A3629),COT!$B:$B,WEEKNUM(daily!$A3629))</f>
        <v>58783</v>
      </c>
      <c r="V3629">
        <f>SUMIFS(COT!M:M,COT!$A:$A,YEAR(daily!$A3629),COT!$B:$B,WEEKNUM(daily!$A3629))</f>
        <v>125</v>
      </c>
      <c r="W3629">
        <f>SUMIFS(COT!N:N,COT!$A:$A,YEAR(daily!$A3629),COT!$B:$B,WEEKNUM(daily!$A3629))</f>
        <v>77</v>
      </c>
      <c r="X3629">
        <f>SUMIFS(COT!O:O,COT!$A:$A,YEAR(daily!$A3629),COT!$B:$B,WEEKNUM(daily!$A3629))</f>
        <v>157</v>
      </c>
      <c r="Y3629">
        <f>SUMIFS(COT!P:P,COT!$A:$A,YEAR(daily!$A3629),COT!$B:$B,WEEKNUM(daily!$A3629))</f>
        <v>90</v>
      </c>
      <c r="Z3629">
        <f>SUMIFS(COT!Q:Q,COT!$A:$A,YEAR(daily!$A3629),COT!$B:$B,WEEKNUM(daily!$A3629))</f>
        <v>101</v>
      </c>
      <c r="AA3629">
        <f>SUMIFS(Saudi!B:B,Saudi!$A:$A,YEAR(daily!$A3629))</f>
        <v>1044.4000000000001</v>
      </c>
      <c r="AB3629">
        <f>SUMIFS(Saudi!C:C,Saudi!$A:$A,YEAR(daily!$A3629))</f>
        <v>1140.539</v>
      </c>
      <c r="AC3629">
        <f>SUMIFS(Saudi!F:F,Saudi!$A:$A,YEAR(daily!$A3629))</f>
        <v>4242520</v>
      </c>
      <c r="AD3629">
        <f>SUMIFS(Saudi!G:G,Saudi!$A:$A,YEAR(daily!$A3629))</f>
        <v>92.996511515118513</v>
      </c>
      <c r="AE3629">
        <f>SUMIFS(Saudi!H:H,Saudi!$A:$A,YEAR(daily!$A3629))</f>
        <v>394539560.03312057</v>
      </c>
      <c r="AF3629" s="5">
        <f t="shared" si="156"/>
        <v>7</v>
      </c>
      <c r="AG3629" s="5">
        <f t="shared" si="157"/>
        <v>2014</v>
      </c>
    </row>
    <row r="3630" spans="1:33">
      <c r="A3630" s="3">
        <v>41852</v>
      </c>
      <c r="B3630" s="1">
        <v>279167</v>
      </c>
      <c r="C3630" s="1">
        <v>83287</v>
      </c>
      <c r="D3630" s="1">
        <v>208017</v>
      </c>
      <c r="E3630" s="1">
        <v>97.88</v>
      </c>
      <c r="F3630" s="1">
        <v>96.31</v>
      </c>
      <c r="G3630" s="1">
        <v>95.79</v>
      </c>
      <c r="H3630" s="2">
        <v>55.9</v>
      </c>
      <c r="I3630" s="2">
        <v>30.8</v>
      </c>
      <c r="J3630" s="2">
        <v>93.1</v>
      </c>
      <c r="K3630" s="2">
        <v>92.07</v>
      </c>
      <c r="L3630">
        <f>SUMIFS(US!B:B,US!$D:$D,YEAR(daily!$A3630),US!$E:$E,MONTH(daily!$A3630))</f>
        <v>14403</v>
      </c>
      <c r="M3630">
        <f>SUMIFS(US!C:C,US!$D:$D,YEAR(daily!$A3630),US!$E:$E,MONTH(daily!$A3630))</f>
        <v>19400</v>
      </c>
      <c r="N3630">
        <f>SUMIFS(COT!E:E,COT!$A:$A,YEAR(daily!$A3630),COT!$B:$B,WEEKNUM(daily!$A3630))</f>
        <v>1628926</v>
      </c>
      <c r="O3630">
        <f>SUMIFS(COT!F:F,COT!$A:$A,YEAR(daily!$A3630),COT!$B:$B,WEEKNUM(daily!$A3630))</f>
        <v>470115</v>
      </c>
      <c r="P3630">
        <f>SUMIFS(COT!G:G,COT!$A:$A,YEAR(daily!$A3630),COT!$B:$B,WEEKNUM(daily!$A3630))</f>
        <v>105376</v>
      </c>
      <c r="Q3630">
        <f>SUMIFS(COT!H:H,COT!$A:$A,YEAR(daily!$A3630),COT!$B:$B,WEEKNUM(daily!$A3630))</f>
        <v>563294</v>
      </c>
      <c r="R3630">
        <f>SUMIFS(COT!I:I,COT!$A:$A,YEAR(daily!$A3630),COT!$B:$B,WEEKNUM(daily!$A3630))</f>
        <v>499084</v>
      </c>
      <c r="S3630">
        <f>SUMIFS(COT!J:J,COT!$A:$A,YEAR(daily!$A3630),COT!$B:$B,WEEKNUM(daily!$A3630))</f>
        <v>901473</v>
      </c>
      <c r="T3630">
        <f>SUMIFS(COT!K:K,COT!$A:$A,YEAR(daily!$A3630),COT!$B:$B,WEEKNUM(daily!$A3630))</f>
        <v>96433</v>
      </c>
      <c r="U3630">
        <f>SUMIFS(COT!L:L,COT!$A:$A,YEAR(daily!$A3630),COT!$B:$B,WEEKNUM(daily!$A3630))</f>
        <v>58783</v>
      </c>
      <c r="V3630">
        <f>SUMIFS(COT!M:M,COT!$A:$A,YEAR(daily!$A3630),COT!$B:$B,WEEKNUM(daily!$A3630))</f>
        <v>125</v>
      </c>
      <c r="W3630">
        <f>SUMIFS(COT!N:N,COT!$A:$A,YEAR(daily!$A3630),COT!$B:$B,WEEKNUM(daily!$A3630))</f>
        <v>77</v>
      </c>
      <c r="X3630">
        <f>SUMIFS(COT!O:O,COT!$A:$A,YEAR(daily!$A3630),COT!$B:$B,WEEKNUM(daily!$A3630))</f>
        <v>157</v>
      </c>
      <c r="Y3630">
        <f>SUMIFS(COT!P:P,COT!$A:$A,YEAR(daily!$A3630),COT!$B:$B,WEEKNUM(daily!$A3630))</f>
        <v>90</v>
      </c>
      <c r="Z3630">
        <f>SUMIFS(COT!Q:Q,COT!$A:$A,YEAR(daily!$A3630),COT!$B:$B,WEEKNUM(daily!$A3630))</f>
        <v>101</v>
      </c>
      <c r="AA3630">
        <f>SUMIFS(Saudi!B:B,Saudi!$A:$A,YEAR(daily!$A3630))</f>
        <v>1044.4000000000001</v>
      </c>
      <c r="AB3630">
        <f>SUMIFS(Saudi!C:C,Saudi!$A:$A,YEAR(daily!$A3630))</f>
        <v>1140.539</v>
      </c>
      <c r="AC3630">
        <f>SUMIFS(Saudi!F:F,Saudi!$A:$A,YEAR(daily!$A3630))</f>
        <v>4242520</v>
      </c>
      <c r="AD3630">
        <f>SUMIFS(Saudi!G:G,Saudi!$A:$A,YEAR(daily!$A3630))</f>
        <v>92.996511515118513</v>
      </c>
      <c r="AE3630">
        <f>SUMIFS(Saudi!H:H,Saudi!$A:$A,YEAR(daily!$A3630))</f>
        <v>394539560.03312057</v>
      </c>
      <c r="AF3630" s="5">
        <f t="shared" si="156"/>
        <v>8</v>
      </c>
      <c r="AG3630" s="5">
        <f t="shared" si="157"/>
        <v>2014</v>
      </c>
    </row>
    <row r="3631" spans="1:33">
      <c r="A3631" s="3">
        <v>41855</v>
      </c>
      <c r="B3631" s="1">
        <v>262416</v>
      </c>
      <c r="C3631" s="1">
        <v>82939</v>
      </c>
      <c r="D3631" s="1">
        <v>204993</v>
      </c>
      <c r="E3631" s="1">
        <v>98.29</v>
      </c>
      <c r="F3631" s="1">
        <v>96.78</v>
      </c>
      <c r="G3631" s="1">
        <v>96.28</v>
      </c>
      <c r="H3631" s="2">
        <v>55.9</v>
      </c>
      <c r="I3631" s="2">
        <v>30.8</v>
      </c>
      <c r="J3631" s="2">
        <v>93.1</v>
      </c>
      <c r="K3631" s="2">
        <v>92.07</v>
      </c>
      <c r="L3631">
        <f>SUMIFS(US!B:B,US!$D:$D,YEAR(daily!$A3631),US!$E:$E,MONTH(daily!$A3631))</f>
        <v>14403</v>
      </c>
      <c r="M3631">
        <f>SUMIFS(US!C:C,US!$D:$D,YEAR(daily!$A3631),US!$E:$E,MONTH(daily!$A3631))</f>
        <v>19400</v>
      </c>
      <c r="N3631">
        <f>SUMIFS(COT!E:E,COT!$A:$A,YEAR(daily!$A3631),COT!$B:$B,WEEKNUM(daily!$A3631))</f>
        <v>1587187</v>
      </c>
      <c r="O3631">
        <f>SUMIFS(COT!F:F,COT!$A:$A,YEAR(daily!$A3631),COT!$B:$B,WEEKNUM(daily!$A3631))</f>
        <v>450544</v>
      </c>
      <c r="P3631">
        <f>SUMIFS(COT!G:G,COT!$A:$A,YEAR(daily!$A3631),COT!$B:$B,WEEKNUM(daily!$A3631))</f>
        <v>103340</v>
      </c>
      <c r="Q3631">
        <f>SUMIFS(COT!H:H,COT!$A:$A,YEAR(daily!$A3631),COT!$B:$B,WEEKNUM(daily!$A3631))</f>
        <v>535224</v>
      </c>
      <c r="R3631">
        <f>SUMIFS(COT!I:I,COT!$A:$A,YEAR(daily!$A3631),COT!$B:$B,WEEKNUM(daily!$A3631))</f>
        <v>507949</v>
      </c>
      <c r="S3631">
        <f>SUMIFS(COT!J:J,COT!$A:$A,YEAR(daily!$A3631),COT!$B:$B,WEEKNUM(daily!$A3631))</f>
        <v>888645</v>
      </c>
      <c r="T3631">
        <f>SUMIFS(COT!K:K,COT!$A:$A,YEAR(daily!$A3631),COT!$B:$B,WEEKNUM(daily!$A3631))</f>
        <v>93470</v>
      </c>
      <c r="U3631">
        <f>SUMIFS(COT!L:L,COT!$A:$A,YEAR(daily!$A3631),COT!$B:$B,WEEKNUM(daily!$A3631))</f>
        <v>59978</v>
      </c>
      <c r="V3631">
        <f>SUMIFS(COT!M:M,COT!$A:$A,YEAR(daily!$A3631),COT!$B:$B,WEEKNUM(daily!$A3631))</f>
        <v>121</v>
      </c>
      <c r="W3631">
        <f>SUMIFS(COT!N:N,COT!$A:$A,YEAR(daily!$A3631),COT!$B:$B,WEEKNUM(daily!$A3631))</f>
        <v>84</v>
      </c>
      <c r="X3631">
        <f>SUMIFS(COT!O:O,COT!$A:$A,YEAR(daily!$A3631),COT!$B:$B,WEEKNUM(daily!$A3631))</f>
        <v>153</v>
      </c>
      <c r="Y3631">
        <f>SUMIFS(COT!P:P,COT!$A:$A,YEAR(daily!$A3631),COT!$B:$B,WEEKNUM(daily!$A3631))</f>
        <v>93</v>
      </c>
      <c r="Z3631">
        <f>SUMIFS(COT!Q:Q,COT!$A:$A,YEAR(daily!$A3631),COT!$B:$B,WEEKNUM(daily!$A3631))</f>
        <v>99</v>
      </c>
      <c r="AA3631">
        <f>SUMIFS(Saudi!B:B,Saudi!$A:$A,YEAR(daily!$A3631))</f>
        <v>1044.4000000000001</v>
      </c>
      <c r="AB3631">
        <f>SUMIFS(Saudi!C:C,Saudi!$A:$A,YEAR(daily!$A3631))</f>
        <v>1140.539</v>
      </c>
      <c r="AC3631">
        <f>SUMIFS(Saudi!F:F,Saudi!$A:$A,YEAR(daily!$A3631))</f>
        <v>4242520</v>
      </c>
      <c r="AD3631">
        <f>SUMIFS(Saudi!G:G,Saudi!$A:$A,YEAR(daily!$A3631))</f>
        <v>92.996511515118513</v>
      </c>
      <c r="AE3631">
        <f>SUMIFS(Saudi!H:H,Saudi!$A:$A,YEAR(daily!$A3631))</f>
        <v>394539560.03312057</v>
      </c>
      <c r="AF3631" s="5">
        <f t="shared" si="156"/>
        <v>8</v>
      </c>
      <c r="AG3631" s="5">
        <f t="shared" si="157"/>
        <v>2014</v>
      </c>
    </row>
    <row r="3632" spans="1:33">
      <c r="A3632" s="3">
        <v>41856</v>
      </c>
      <c r="B3632" s="1">
        <v>251744</v>
      </c>
      <c r="C3632" s="1">
        <v>82392</v>
      </c>
      <c r="D3632" s="1">
        <v>205124</v>
      </c>
      <c r="E3632" s="1">
        <v>97.38</v>
      </c>
      <c r="F3632" s="1">
        <v>96.14</v>
      </c>
      <c r="G3632" s="1">
        <v>95.78</v>
      </c>
      <c r="H3632" s="2">
        <v>55.9</v>
      </c>
      <c r="I3632" s="2">
        <v>30.8</v>
      </c>
      <c r="J3632" s="2">
        <v>93.1</v>
      </c>
      <c r="K3632" s="2">
        <v>92.07</v>
      </c>
      <c r="L3632">
        <f>SUMIFS(US!B:B,US!$D:$D,YEAR(daily!$A3632),US!$E:$E,MONTH(daily!$A3632))</f>
        <v>14403</v>
      </c>
      <c r="M3632">
        <f>SUMIFS(US!C:C,US!$D:$D,YEAR(daily!$A3632),US!$E:$E,MONTH(daily!$A3632))</f>
        <v>19400</v>
      </c>
      <c r="N3632">
        <f>SUMIFS(COT!E:E,COT!$A:$A,YEAR(daily!$A3632),COT!$B:$B,WEEKNUM(daily!$A3632))</f>
        <v>1587187</v>
      </c>
      <c r="O3632">
        <f>SUMIFS(COT!F:F,COT!$A:$A,YEAR(daily!$A3632),COT!$B:$B,WEEKNUM(daily!$A3632))</f>
        <v>450544</v>
      </c>
      <c r="P3632">
        <f>SUMIFS(COT!G:G,COT!$A:$A,YEAR(daily!$A3632),COT!$B:$B,WEEKNUM(daily!$A3632))</f>
        <v>103340</v>
      </c>
      <c r="Q3632">
        <f>SUMIFS(COT!H:H,COT!$A:$A,YEAR(daily!$A3632),COT!$B:$B,WEEKNUM(daily!$A3632))</f>
        <v>535224</v>
      </c>
      <c r="R3632">
        <f>SUMIFS(COT!I:I,COT!$A:$A,YEAR(daily!$A3632),COT!$B:$B,WEEKNUM(daily!$A3632))</f>
        <v>507949</v>
      </c>
      <c r="S3632">
        <f>SUMIFS(COT!J:J,COT!$A:$A,YEAR(daily!$A3632),COT!$B:$B,WEEKNUM(daily!$A3632))</f>
        <v>888645</v>
      </c>
      <c r="T3632">
        <f>SUMIFS(COT!K:K,COT!$A:$A,YEAR(daily!$A3632),COT!$B:$B,WEEKNUM(daily!$A3632))</f>
        <v>93470</v>
      </c>
      <c r="U3632">
        <f>SUMIFS(COT!L:L,COT!$A:$A,YEAR(daily!$A3632),COT!$B:$B,WEEKNUM(daily!$A3632))</f>
        <v>59978</v>
      </c>
      <c r="V3632">
        <f>SUMIFS(COT!M:M,COT!$A:$A,YEAR(daily!$A3632),COT!$B:$B,WEEKNUM(daily!$A3632))</f>
        <v>121</v>
      </c>
      <c r="W3632">
        <f>SUMIFS(COT!N:N,COT!$A:$A,YEAR(daily!$A3632),COT!$B:$B,WEEKNUM(daily!$A3632))</f>
        <v>84</v>
      </c>
      <c r="X3632">
        <f>SUMIFS(COT!O:O,COT!$A:$A,YEAR(daily!$A3632),COT!$B:$B,WEEKNUM(daily!$A3632))</f>
        <v>153</v>
      </c>
      <c r="Y3632">
        <f>SUMIFS(COT!P:P,COT!$A:$A,YEAR(daily!$A3632),COT!$B:$B,WEEKNUM(daily!$A3632))</f>
        <v>93</v>
      </c>
      <c r="Z3632">
        <f>SUMIFS(COT!Q:Q,COT!$A:$A,YEAR(daily!$A3632),COT!$B:$B,WEEKNUM(daily!$A3632))</f>
        <v>99</v>
      </c>
      <c r="AA3632">
        <f>SUMIFS(Saudi!B:B,Saudi!$A:$A,YEAR(daily!$A3632))</f>
        <v>1044.4000000000001</v>
      </c>
      <c r="AB3632">
        <f>SUMIFS(Saudi!C:C,Saudi!$A:$A,YEAR(daily!$A3632))</f>
        <v>1140.539</v>
      </c>
      <c r="AC3632">
        <f>SUMIFS(Saudi!F:F,Saudi!$A:$A,YEAR(daily!$A3632))</f>
        <v>4242520</v>
      </c>
      <c r="AD3632">
        <f>SUMIFS(Saudi!G:G,Saudi!$A:$A,YEAR(daily!$A3632))</f>
        <v>92.996511515118513</v>
      </c>
      <c r="AE3632">
        <f>SUMIFS(Saudi!H:H,Saudi!$A:$A,YEAR(daily!$A3632))</f>
        <v>394539560.03312057</v>
      </c>
      <c r="AF3632" s="5">
        <f t="shared" si="156"/>
        <v>8</v>
      </c>
      <c r="AG3632" s="5">
        <f t="shared" si="157"/>
        <v>2014</v>
      </c>
    </row>
    <row r="3633" spans="1:33">
      <c r="A3633" s="3">
        <v>41857</v>
      </c>
      <c r="B3633" s="1">
        <v>238931</v>
      </c>
      <c r="C3633" s="1">
        <v>84903</v>
      </c>
      <c r="D3633" s="1">
        <v>201528</v>
      </c>
      <c r="E3633" s="1">
        <v>96.92</v>
      </c>
      <c r="F3633" s="1">
        <v>95.84</v>
      </c>
      <c r="G3633" s="1">
        <v>95.5</v>
      </c>
      <c r="H3633" s="2">
        <v>55.9</v>
      </c>
      <c r="I3633" s="2">
        <v>30.8</v>
      </c>
      <c r="J3633" s="2">
        <v>93.1</v>
      </c>
      <c r="K3633" s="2">
        <v>92.07</v>
      </c>
      <c r="L3633">
        <f>SUMIFS(US!B:B,US!$D:$D,YEAR(daily!$A3633),US!$E:$E,MONTH(daily!$A3633))</f>
        <v>14403</v>
      </c>
      <c r="M3633">
        <f>SUMIFS(US!C:C,US!$D:$D,YEAR(daily!$A3633),US!$E:$E,MONTH(daily!$A3633))</f>
        <v>19400</v>
      </c>
      <c r="N3633">
        <f>SUMIFS(COT!E:E,COT!$A:$A,YEAR(daily!$A3633),COT!$B:$B,WEEKNUM(daily!$A3633))</f>
        <v>1587187</v>
      </c>
      <c r="O3633">
        <f>SUMIFS(COT!F:F,COT!$A:$A,YEAR(daily!$A3633),COT!$B:$B,WEEKNUM(daily!$A3633))</f>
        <v>450544</v>
      </c>
      <c r="P3633">
        <f>SUMIFS(COT!G:G,COT!$A:$A,YEAR(daily!$A3633),COT!$B:$B,WEEKNUM(daily!$A3633))</f>
        <v>103340</v>
      </c>
      <c r="Q3633">
        <f>SUMIFS(COT!H:H,COT!$A:$A,YEAR(daily!$A3633),COT!$B:$B,WEEKNUM(daily!$A3633))</f>
        <v>535224</v>
      </c>
      <c r="R3633">
        <f>SUMIFS(COT!I:I,COT!$A:$A,YEAR(daily!$A3633),COT!$B:$B,WEEKNUM(daily!$A3633))</f>
        <v>507949</v>
      </c>
      <c r="S3633">
        <f>SUMIFS(COT!J:J,COT!$A:$A,YEAR(daily!$A3633),COT!$B:$B,WEEKNUM(daily!$A3633))</f>
        <v>888645</v>
      </c>
      <c r="T3633">
        <f>SUMIFS(COT!K:K,COT!$A:$A,YEAR(daily!$A3633),COT!$B:$B,WEEKNUM(daily!$A3633))</f>
        <v>93470</v>
      </c>
      <c r="U3633">
        <f>SUMIFS(COT!L:L,COT!$A:$A,YEAR(daily!$A3633),COT!$B:$B,WEEKNUM(daily!$A3633))</f>
        <v>59978</v>
      </c>
      <c r="V3633">
        <f>SUMIFS(COT!M:M,COT!$A:$A,YEAR(daily!$A3633),COT!$B:$B,WEEKNUM(daily!$A3633))</f>
        <v>121</v>
      </c>
      <c r="W3633">
        <f>SUMIFS(COT!N:N,COT!$A:$A,YEAR(daily!$A3633),COT!$B:$B,WEEKNUM(daily!$A3633))</f>
        <v>84</v>
      </c>
      <c r="X3633">
        <f>SUMIFS(COT!O:O,COT!$A:$A,YEAR(daily!$A3633),COT!$B:$B,WEEKNUM(daily!$A3633))</f>
        <v>153</v>
      </c>
      <c r="Y3633">
        <f>SUMIFS(COT!P:P,COT!$A:$A,YEAR(daily!$A3633),COT!$B:$B,WEEKNUM(daily!$A3633))</f>
        <v>93</v>
      </c>
      <c r="Z3633">
        <f>SUMIFS(COT!Q:Q,COT!$A:$A,YEAR(daily!$A3633),COT!$B:$B,WEEKNUM(daily!$A3633))</f>
        <v>99</v>
      </c>
      <c r="AA3633">
        <f>SUMIFS(Saudi!B:B,Saudi!$A:$A,YEAR(daily!$A3633))</f>
        <v>1044.4000000000001</v>
      </c>
      <c r="AB3633">
        <f>SUMIFS(Saudi!C:C,Saudi!$A:$A,YEAR(daily!$A3633))</f>
        <v>1140.539</v>
      </c>
      <c r="AC3633">
        <f>SUMIFS(Saudi!F:F,Saudi!$A:$A,YEAR(daily!$A3633))</f>
        <v>4242520</v>
      </c>
      <c r="AD3633">
        <f>SUMIFS(Saudi!G:G,Saudi!$A:$A,YEAR(daily!$A3633))</f>
        <v>92.996511515118513</v>
      </c>
      <c r="AE3633">
        <f>SUMIFS(Saudi!H:H,Saudi!$A:$A,YEAR(daily!$A3633))</f>
        <v>394539560.03312057</v>
      </c>
      <c r="AF3633" s="5">
        <f t="shared" si="156"/>
        <v>8</v>
      </c>
      <c r="AG3633" s="5">
        <f t="shared" si="157"/>
        <v>2014</v>
      </c>
    </row>
    <row r="3634" spans="1:33">
      <c r="A3634" s="3">
        <v>41858</v>
      </c>
      <c r="B3634" s="1">
        <v>220524</v>
      </c>
      <c r="C3634" s="1">
        <v>93087</v>
      </c>
      <c r="D3634" s="1">
        <v>206002</v>
      </c>
      <c r="E3634" s="1">
        <v>97.34</v>
      </c>
      <c r="F3634" s="1">
        <v>96.32</v>
      </c>
      <c r="G3634" s="1">
        <v>95.99</v>
      </c>
      <c r="H3634" s="2">
        <v>55.9</v>
      </c>
      <c r="I3634" s="2">
        <v>30.8</v>
      </c>
      <c r="J3634" s="2">
        <v>93.1</v>
      </c>
      <c r="K3634" s="2">
        <v>92.07</v>
      </c>
      <c r="L3634">
        <f>SUMIFS(US!B:B,US!$D:$D,YEAR(daily!$A3634),US!$E:$E,MONTH(daily!$A3634))</f>
        <v>14403</v>
      </c>
      <c r="M3634">
        <f>SUMIFS(US!C:C,US!$D:$D,YEAR(daily!$A3634),US!$E:$E,MONTH(daily!$A3634))</f>
        <v>19400</v>
      </c>
      <c r="N3634">
        <f>SUMIFS(COT!E:E,COT!$A:$A,YEAR(daily!$A3634),COT!$B:$B,WEEKNUM(daily!$A3634))</f>
        <v>1587187</v>
      </c>
      <c r="O3634">
        <f>SUMIFS(COT!F:F,COT!$A:$A,YEAR(daily!$A3634),COT!$B:$B,WEEKNUM(daily!$A3634))</f>
        <v>450544</v>
      </c>
      <c r="P3634">
        <f>SUMIFS(COT!G:G,COT!$A:$A,YEAR(daily!$A3634),COT!$B:$B,WEEKNUM(daily!$A3634))</f>
        <v>103340</v>
      </c>
      <c r="Q3634">
        <f>SUMIFS(COT!H:H,COT!$A:$A,YEAR(daily!$A3634),COT!$B:$B,WEEKNUM(daily!$A3634))</f>
        <v>535224</v>
      </c>
      <c r="R3634">
        <f>SUMIFS(COT!I:I,COT!$A:$A,YEAR(daily!$A3634),COT!$B:$B,WEEKNUM(daily!$A3634))</f>
        <v>507949</v>
      </c>
      <c r="S3634">
        <f>SUMIFS(COT!J:J,COT!$A:$A,YEAR(daily!$A3634),COT!$B:$B,WEEKNUM(daily!$A3634))</f>
        <v>888645</v>
      </c>
      <c r="T3634">
        <f>SUMIFS(COT!K:K,COT!$A:$A,YEAR(daily!$A3634),COT!$B:$B,WEEKNUM(daily!$A3634))</f>
        <v>93470</v>
      </c>
      <c r="U3634">
        <f>SUMIFS(COT!L:L,COT!$A:$A,YEAR(daily!$A3634),COT!$B:$B,WEEKNUM(daily!$A3634))</f>
        <v>59978</v>
      </c>
      <c r="V3634">
        <f>SUMIFS(COT!M:M,COT!$A:$A,YEAR(daily!$A3634),COT!$B:$B,WEEKNUM(daily!$A3634))</f>
        <v>121</v>
      </c>
      <c r="W3634">
        <f>SUMIFS(COT!N:N,COT!$A:$A,YEAR(daily!$A3634),COT!$B:$B,WEEKNUM(daily!$A3634))</f>
        <v>84</v>
      </c>
      <c r="X3634">
        <f>SUMIFS(COT!O:O,COT!$A:$A,YEAR(daily!$A3634),COT!$B:$B,WEEKNUM(daily!$A3634))</f>
        <v>153</v>
      </c>
      <c r="Y3634">
        <f>SUMIFS(COT!P:P,COT!$A:$A,YEAR(daily!$A3634),COT!$B:$B,WEEKNUM(daily!$A3634))</f>
        <v>93</v>
      </c>
      <c r="Z3634">
        <f>SUMIFS(COT!Q:Q,COT!$A:$A,YEAR(daily!$A3634),COT!$B:$B,WEEKNUM(daily!$A3634))</f>
        <v>99</v>
      </c>
      <c r="AA3634">
        <f>SUMIFS(Saudi!B:B,Saudi!$A:$A,YEAR(daily!$A3634))</f>
        <v>1044.4000000000001</v>
      </c>
      <c r="AB3634">
        <f>SUMIFS(Saudi!C:C,Saudi!$A:$A,YEAR(daily!$A3634))</f>
        <v>1140.539</v>
      </c>
      <c r="AC3634">
        <f>SUMIFS(Saudi!F:F,Saudi!$A:$A,YEAR(daily!$A3634))</f>
        <v>4242520</v>
      </c>
      <c r="AD3634">
        <f>SUMIFS(Saudi!G:G,Saudi!$A:$A,YEAR(daily!$A3634))</f>
        <v>92.996511515118513</v>
      </c>
      <c r="AE3634">
        <f>SUMIFS(Saudi!H:H,Saudi!$A:$A,YEAR(daily!$A3634))</f>
        <v>394539560.03312057</v>
      </c>
      <c r="AF3634" s="5">
        <f t="shared" si="156"/>
        <v>8</v>
      </c>
      <c r="AG3634" s="5">
        <f t="shared" si="157"/>
        <v>2014</v>
      </c>
    </row>
    <row r="3635" spans="1:33">
      <c r="A3635" s="3">
        <v>41859</v>
      </c>
      <c r="B3635" s="1">
        <v>200800</v>
      </c>
      <c r="C3635" s="1">
        <v>101757</v>
      </c>
      <c r="D3635" s="1">
        <v>206272</v>
      </c>
      <c r="E3635" s="1">
        <v>97.65</v>
      </c>
      <c r="F3635" s="1">
        <v>96.42</v>
      </c>
      <c r="G3635" s="1">
        <v>96.03</v>
      </c>
      <c r="H3635" s="2">
        <v>55.9</v>
      </c>
      <c r="I3635" s="2">
        <v>30.8</v>
      </c>
      <c r="J3635" s="2">
        <v>93.1</v>
      </c>
      <c r="K3635" s="2">
        <v>92.07</v>
      </c>
      <c r="L3635">
        <f>SUMIFS(US!B:B,US!$D:$D,YEAR(daily!$A3635),US!$E:$E,MONTH(daily!$A3635))</f>
        <v>14403</v>
      </c>
      <c r="M3635">
        <f>SUMIFS(US!C:C,US!$D:$D,YEAR(daily!$A3635),US!$E:$E,MONTH(daily!$A3635))</f>
        <v>19400</v>
      </c>
      <c r="N3635">
        <f>SUMIFS(COT!E:E,COT!$A:$A,YEAR(daily!$A3635),COT!$B:$B,WEEKNUM(daily!$A3635))</f>
        <v>1587187</v>
      </c>
      <c r="O3635">
        <f>SUMIFS(COT!F:F,COT!$A:$A,YEAR(daily!$A3635),COT!$B:$B,WEEKNUM(daily!$A3635))</f>
        <v>450544</v>
      </c>
      <c r="P3635">
        <f>SUMIFS(COT!G:G,COT!$A:$A,YEAR(daily!$A3635),COT!$B:$B,WEEKNUM(daily!$A3635))</f>
        <v>103340</v>
      </c>
      <c r="Q3635">
        <f>SUMIFS(COT!H:H,COT!$A:$A,YEAR(daily!$A3635),COT!$B:$B,WEEKNUM(daily!$A3635))</f>
        <v>535224</v>
      </c>
      <c r="R3635">
        <f>SUMIFS(COT!I:I,COT!$A:$A,YEAR(daily!$A3635),COT!$B:$B,WEEKNUM(daily!$A3635))</f>
        <v>507949</v>
      </c>
      <c r="S3635">
        <f>SUMIFS(COT!J:J,COT!$A:$A,YEAR(daily!$A3635),COT!$B:$B,WEEKNUM(daily!$A3635))</f>
        <v>888645</v>
      </c>
      <c r="T3635">
        <f>SUMIFS(COT!K:K,COT!$A:$A,YEAR(daily!$A3635),COT!$B:$B,WEEKNUM(daily!$A3635))</f>
        <v>93470</v>
      </c>
      <c r="U3635">
        <f>SUMIFS(COT!L:L,COT!$A:$A,YEAR(daily!$A3635),COT!$B:$B,WEEKNUM(daily!$A3635))</f>
        <v>59978</v>
      </c>
      <c r="V3635">
        <f>SUMIFS(COT!M:M,COT!$A:$A,YEAR(daily!$A3635),COT!$B:$B,WEEKNUM(daily!$A3635))</f>
        <v>121</v>
      </c>
      <c r="W3635">
        <f>SUMIFS(COT!N:N,COT!$A:$A,YEAR(daily!$A3635),COT!$B:$B,WEEKNUM(daily!$A3635))</f>
        <v>84</v>
      </c>
      <c r="X3635">
        <f>SUMIFS(COT!O:O,COT!$A:$A,YEAR(daily!$A3635),COT!$B:$B,WEEKNUM(daily!$A3635))</f>
        <v>153</v>
      </c>
      <c r="Y3635">
        <f>SUMIFS(COT!P:P,COT!$A:$A,YEAR(daily!$A3635),COT!$B:$B,WEEKNUM(daily!$A3635))</f>
        <v>93</v>
      </c>
      <c r="Z3635">
        <f>SUMIFS(COT!Q:Q,COT!$A:$A,YEAR(daily!$A3635),COT!$B:$B,WEEKNUM(daily!$A3635))</f>
        <v>99</v>
      </c>
      <c r="AA3635">
        <f>SUMIFS(Saudi!B:B,Saudi!$A:$A,YEAR(daily!$A3635))</f>
        <v>1044.4000000000001</v>
      </c>
      <c r="AB3635">
        <f>SUMIFS(Saudi!C:C,Saudi!$A:$A,YEAR(daily!$A3635))</f>
        <v>1140.539</v>
      </c>
      <c r="AC3635">
        <f>SUMIFS(Saudi!F:F,Saudi!$A:$A,YEAR(daily!$A3635))</f>
        <v>4242520</v>
      </c>
      <c r="AD3635">
        <f>SUMIFS(Saudi!G:G,Saudi!$A:$A,YEAR(daily!$A3635))</f>
        <v>92.996511515118513</v>
      </c>
      <c r="AE3635">
        <f>SUMIFS(Saudi!H:H,Saudi!$A:$A,YEAR(daily!$A3635))</f>
        <v>394539560.03312057</v>
      </c>
      <c r="AF3635" s="5">
        <f t="shared" si="156"/>
        <v>8</v>
      </c>
      <c r="AG3635" s="5">
        <f t="shared" si="157"/>
        <v>2014</v>
      </c>
    </row>
    <row r="3636" spans="1:33">
      <c r="A3636" s="3">
        <v>41862</v>
      </c>
      <c r="B3636" s="1">
        <v>181143</v>
      </c>
      <c r="C3636" s="1">
        <v>107397</v>
      </c>
      <c r="D3636" s="1">
        <v>208673</v>
      </c>
      <c r="E3636" s="1">
        <v>98.08</v>
      </c>
      <c r="F3636" s="1">
        <v>96.73</v>
      </c>
      <c r="G3636" s="1">
        <v>96.31</v>
      </c>
      <c r="H3636" s="2">
        <v>55.9</v>
      </c>
      <c r="I3636" s="2">
        <v>30.8</v>
      </c>
      <c r="J3636" s="2">
        <v>93.1</v>
      </c>
      <c r="K3636" s="2">
        <v>92.07</v>
      </c>
      <c r="L3636">
        <f>SUMIFS(US!B:B,US!$D:$D,YEAR(daily!$A3636),US!$E:$E,MONTH(daily!$A3636))</f>
        <v>14403</v>
      </c>
      <c r="M3636">
        <f>SUMIFS(US!C:C,US!$D:$D,YEAR(daily!$A3636),US!$E:$E,MONTH(daily!$A3636))</f>
        <v>19400</v>
      </c>
      <c r="N3636">
        <f>SUMIFS(COT!E:E,COT!$A:$A,YEAR(daily!$A3636),COT!$B:$B,WEEKNUM(daily!$A3636))</f>
        <v>1583609</v>
      </c>
      <c r="O3636">
        <f>SUMIFS(COT!F:F,COT!$A:$A,YEAR(daily!$A3636),COT!$B:$B,WEEKNUM(daily!$A3636))</f>
        <v>433331</v>
      </c>
      <c r="P3636">
        <f>SUMIFS(COT!G:G,COT!$A:$A,YEAR(daily!$A3636),COT!$B:$B,WEEKNUM(daily!$A3636))</f>
        <v>109265</v>
      </c>
      <c r="Q3636">
        <f>SUMIFS(COT!H:H,COT!$A:$A,YEAR(daily!$A3636),COT!$B:$B,WEEKNUM(daily!$A3636))</f>
        <v>563442</v>
      </c>
      <c r="R3636">
        <f>SUMIFS(COT!I:I,COT!$A:$A,YEAR(daily!$A3636),COT!$B:$B,WEEKNUM(daily!$A3636))</f>
        <v>497574</v>
      </c>
      <c r="S3636">
        <f>SUMIFS(COT!J:J,COT!$A:$A,YEAR(daily!$A3636),COT!$B:$B,WEEKNUM(daily!$A3636))</f>
        <v>851593</v>
      </c>
      <c r="T3636">
        <f>SUMIFS(COT!K:K,COT!$A:$A,YEAR(daily!$A3636),COT!$B:$B,WEEKNUM(daily!$A3636))</f>
        <v>89262</v>
      </c>
      <c r="U3636">
        <f>SUMIFS(COT!L:L,COT!$A:$A,YEAR(daily!$A3636),COT!$B:$B,WEEKNUM(daily!$A3636))</f>
        <v>59309</v>
      </c>
      <c r="V3636">
        <f>SUMIFS(COT!M:M,COT!$A:$A,YEAR(daily!$A3636),COT!$B:$B,WEEKNUM(daily!$A3636))</f>
        <v>123</v>
      </c>
      <c r="W3636">
        <f>SUMIFS(COT!N:N,COT!$A:$A,YEAR(daily!$A3636),COT!$B:$B,WEEKNUM(daily!$A3636))</f>
        <v>83</v>
      </c>
      <c r="X3636">
        <f>SUMIFS(COT!O:O,COT!$A:$A,YEAR(daily!$A3636),COT!$B:$B,WEEKNUM(daily!$A3636))</f>
        <v>153</v>
      </c>
      <c r="Y3636">
        <f>SUMIFS(COT!P:P,COT!$A:$A,YEAR(daily!$A3636),COT!$B:$B,WEEKNUM(daily!$A3636))</f>
        <v>93</v>
      </c>
      <c r="Z3636">
        <f>SUMIFS(COT!Q:Q,COT!$A:$A,YEAR(daily!$A3636),COT!$B:$B,WEEKNUM(daily!$A3636))</f>
        <v>102</v>
      </c>
      <c r="AA3636">
        <f>SUMIFS(Saudi!B:B,Saudi!$A:$A,YEAR(daily!$A3636))</f>
        <v>1044.4000000000001</v>
      </c>
      <c r="AB3636">
        <f>SUMIFS(Saudi!C:C,Saudi!$A:$A,YEAR(daily!$A3636))</f>
        <v>1140.539</v>
      </c>
      <c r="AC3636">
        <f>SUMIFS(Saudi!F:F,Saudi!$A:$A,YEAR(daily!$A3636))</f>
        <v>4242520</v>
      </c>
      <c r="AD3636">
        <f>SUMIFS(Saudi!G:G,Saudi!$A:$A,YEAR(daily!$A3636))</f>
        <v>92.996511515118513</v>
      </c>
      <c r="AE3636">
        <f>SUMIFS(Saudi!H:H,Saudi!$A:$A,YEAR(daily!$A3636))</f>
        <v>394539560.03312057</v>
      </c>
      <c r="AF3636" s="5">
        <f t="shared" si="156"/>
        <v>8</v>
      </c>
      <c r="AG3636" s="5">
        <f t="shared" si="157"/>
        <v>2014</v>
      </c>
    </row>
    <row r="3637" spans="1:33">
      <c r="A3637" s="3">
        <v>41863</v>
      </c>
      <c r="B3637" s="1">
        <v>165065</v>
      </c>
      <c r="C3637" s="1">
        <v>114915</v>
      </c>
      <c r="D3637" s="1">
        <v>214022</v>
      </c>
      <c r="E3637" s="1">
        <v>97.37</v>
      </c>
      <c r="F3637" s="1">
        <v>96.01</v>
      </c>
      <c r="G3637" s="1">
        <v>95.59</v>
      </c>
      <c r="H3637" s="2">
        <v>55.9</v>
      </c>
      <c r="I3637" s="2">
        <v>30.8</v>
      </c>
      <c r="J3637" s="2">
        <v>93.1</v>
      </c>
      <c r="K3637" s="2">
        <v>92.07</v>
      </c>
      <c r="L3637">
        <f>SUMIFS(US!B:B,US!$D:$D,YEAR(daily!$A3637),US!$E:$E,MONTH(daily!$A3637))</f>
        <v>14403</v>
      </c>
      <c r="M3637">
        <f>SUMIFS(US!C:C,US!$D:$D,YEAR(daily!$A3637),US!$E:$E,MONTH(daily!$A3637))</f>
        <v>19400</v>
      </c>
      <c r="N3637">
        <f>SUMIFS(COT!E:E,COT!$A:$A,YEAR(daily!$A3637),COT!$B:$B,WEEKNUM(daily!$A3637))</f>
        <v>1583609</v>
      </c>
      <c r="O3637">
        <f>SUMIFS(COT!F:F,COT!$A:$A,YEAR(daily!$A3637),COT!$B:$B,WEEKNUM(daily!$A3637))</f>
        <v>433331</v>
      </c>
      <c r="P3637">
        <f>SUMIFS(COT!G:G,COT!$A:$A,YEAR(daily!$A3637),COT!$B:$B,WEEKNUM(daily!$A3637))</f>
        <v>109265</v>
      </c>
      <c r="Q3637">
        <f>SUMIFS(COT!H:H,COT!$A:$A,YEAR(daily!$A3637),COT!$B:$B,WEEKNUM(daily!$A3637))</f>
        <v>563442</v>
      </c>
      <c r="R3637">
        <f>SUMIFS(COT!I:I,COT!$A:$A,YEAR(daily!$A3637),COT!$B:$B,WEEKNUM(daily!$A3637))</f>
        <v>497574</v>
      </c>
      <c r="S3637">
        <f>SUMIFS(COT!J:J,COT!$A:$A,YEAR(daily!$A3637),COT!$B:$B,WEEKNUM(daily!$A3637))</f>
        <v>851593</v>
      </c>
      <c r="T3637">
        <f>SUMIFS(COT!K:K,COT!$A:$A,YEAR(daily!$A3637),COT!$B:$B,WEEKNUM(daily!$A3637))</f>
        <v>89262</v>
      </c>
      <c r="U3637">
        <f>SUMIFS(COT!L:L,COT!$A:$A,YEAR(daily!$A3637),COT!$B:$B,WEEKNUM(daily!$A3637))</f>
        <v>59309</v>
      </c>
      <c r="V3637">
        <f>SUMIFS(COT!M:M,COT!$A:$A,YEAR(daily!$A3637),COT!$B:$B,WEEKNUM(daily!$A3637))</f>
        <v>123</v>
      </c>
      <c r="W3637">
        <f>SUMIFS(COT!N:N,COT!$A:$A,YEAR(daily!$A3637),COT!$B:$B,WEEKNUM(daily!$A3637))</f>
        <v>83</v>
      </c>
      <c r="X3637">
        <f>SUMIFS(COT!O:O,COT!$A:$A,YEAR(daily!$A3637),COT!$B:$B,WEEKNUM(daily!$A3637))</f>
        <v>153</v>
      </c>
      <c r="Y3637">
        <f>SUMIFS(COT!P:P,COT!$A:$A,YEAR(daily!$A3637),COT!$B:$B,WEEKNUM(daily!$A3637))</f>
        <v>93</v>
      </c>
      <c r="Z3637">
        <f>SUMIFS(COT!Q:Q,COT!$A:$A,YEAR(daily!$A3637),COT!$B:$B,WEEKNUM(daily!$A3637))</f>
        <v>102</v>
      </c>
      <c r="AA3637">
        <f>SUMIFS(Saudi!B:B,Saudi!$A:$A,YEAR(daily!$A3637))</f>
        <v>1044.4000000000001</v>
      </c>
      <c r="AB3637">
        <f>SUMIFS(Saudi!C:C,Saudi!$A:$A,YEAR(daily!$A3637))</f>
        <v>1140.539</v>
      </c>
      <c r="AC3637">
        <f>SUMIFS(Saudi!F:F,Saudi!$A:$A,YEAR(daily!$A3637))</f>
        <v>4242520</v>
      </c>
      <c r="AD3637">
        <f>SUMIFS(Saudi!G:G,Saudi!$A:$A,YEAR(daily!$A3637))</f>
        <v>92.996511515118513</v>
      </c>
      <c r="AE3637">
        <f>SUMIFS(Saudi!H:H,Saudi!$A:$A,YEAR(daily!$A3637))</f>
        <v>394539560.03312057</v>
      </c>
      <c r="AF3637" s="5">
        <f t="shared" si="156"/>
        <v>8</v>
      </c>
      <c r="AG3637" s="5">
        <f t="shared" si="157"/>
        <v>2014</v>
      </c>
    </row>
    <row r="3638" spans="1:33">
      <c r="A3638" s="3">
        <v>41864</v>
      </c>
      <c r="B3638" s="1">
        <v>154864</v>
      </c>
      <c r="C3638" s="1">
        <v>124814</v>
      </c>
      <c r="D3638" s="1">
        <v>217652</v>
      </c>
      <c r="E3638" s="1">
        <v>97.59</v>
      </c>
      <c r="F3638" s="1">
        <v>96.28</v>
      </c>
      <c r="G3638" s="1">
        <v>95.92</v>
      </c>
      <c r="H3638" s="2">
        <v>55.9</v>
      </c>
      <c r="I3638" s="2">
        <v>30.8</v>
      </c>
      <c r="J3638" s="2">
        <v>93.1</v>
      </c>
      <c r="K3638" s="2">
        <v>92.07</v>
      </c>
      <c r="L3638">
        <f>SUMIFS(US!B:B,US!$D:$D,YEAR(daily!$A3638),US!$E:$E,MONTH(daily!$A3638))</f>
        <v>14403</v>
      </c>
      <c r="M3638">
        <f>SUMIFS(US!C:C,US!$D:$D,YEAR(daily!$A3638),US!$E:$E,MONTH(daily!$A3638))</f>
        <v>19400</v>
      </c>
      <c r="N3638">
        <f>SUMIFS(COT!E:E,COT!$A:$A,YEAR(daily!$A3638),COT!$B:$B,WEEKNUM(daily!$A3638))</f>
        <v>1583609</v>
      </c>
      <c r="O3638">
        <f>SUMIFS(COT!F:F,COT!$A:$A,YEAR(daily!$A3638),COT!$B:$B,WEEKNUM(daily!$A3638))</f>
        <v>433331</v>
      </c>
      <c r="P3638">
        <f>SUMIFS(COT!G:G,COT!$A:$A,YEAR(daily!$A3638),COT!$B:$B,WEEKNUM(daily!$A3638))</f>
        <v>109265</v>
      </c>
      <c r="Q3638">
        <f>SUMIFS(COT!H:H,COT!$A:$A,YEAR(daily!$A3638),COT!$B:$B,WEEKNUM(daily!$A3638))</f>
        <v>563442</v>
      </c>
      <c r="R3638">
        <f>SUMIFS(COT!I:I,COT!$A:$A,YEAR(daily!$A3638),COT!$B:$B,WEEKNUM(daily!$A3638))</f>
        <v>497574</v>
      </c>
      <c r="S3638">
        <f>SUMIFS(COT!J:J,COT!$A:$A,YEAR(daily!$A3638),COT!$B:$B,WEEKNUM(daily!$A3638))</f>
        <v>851593</v>
      </c>
      <c r="T3638">
        <f>SUMIFS(COT!K:K,COT!$A:$A,YEAR(daily!$A3638),COT!$B:$B,WEEKNUM(daily!$A3638))</f>
        <v>89262</v>
      </c>
      <c r="U3638">
        <f>SUMIFS(COT!L:L,COT!$A:$A,YEAR(daily!$A3638),COT!$B:$B,WEEKNUM(daily!$A3638))</f>
        <v>59309</v>
      </c>
      <c r="V3638">
        <f>SUMIFS(COT!M:M,COT!$A:$A,YEAR(daily!$A3638),COT!$B:$B,WEEKNUM(daily!$A3638))</f>
        <v>123</v>
      </c>
      <c r="W3638">
        <f>SUMIFS(COT!N:N,COT!$A:$A,YEAR(daily!$A3638),COT!$B:$B,WEEKNUM(daily!$A3638))</f>
        <v>83</v>
      </c>
      <c r="X3638">
        <f>SUMIFS(COT!O:O,COT!$A:$A,YEAR(daily!$A3638),COT!$B:$B,WEEKNUM(daily!$A3638))</f>
        <v>153</v>
      </c>
      <c r="Y3638">
        <f>SUMIFS(COT!P:P,COT!$A:$A,YEAR(daily!$A3638),COT!$B:$B,WEEKNUM(daily!$A3638))</f>
        <v>93</v>
      </c>
      <c r="Z3638">
        <f>SUMIFS(COT!Q:Q,COT!$A:$A,YEAR(daily!$A3638),COT!$B:$B,WEEKNUM(daily!$A3638))</f>
        <v>102</v>
      </c>
      <c r="AA3638">
        <f>SUMIFS(Saudi!B:B,Saudi!$A:$A,YEAR(daily!$A3638))</f>
        <v>1044.4000000000001</v>
      </c>
      <c r="AB3638">
        <f>SUMIFS(Saudi!C:C,Saudi!$A:$A,YEAR(daily!$A3638))</f>
        <v>1140.539</v>
      </c>
      <c r="AC3638">
        <f>SUMIFS(Saudi!F:F,Saudi!$A:$A,YEAR(daily!$A3638))</f>
        <v>4242520</v>
      </c>
      <c r="AD3638">
        <f>SUMIFS(Saudi!G:G,Saudi!$A:$A,YEAR(daily!$A3638))</f>
        <v>92.996511515118513</v>
      </c>
      <c r="AE3638">
        <f>SUMIFS(Saudi!H:H,Saudi!$A:$A,YEAR(daily!$A3638))</f>
        <v>394539560.03312057</v>
      </c>
      <c r="AF3638" s="5">
        <f t="shared" si="156"/>
        <v>8</v>
      </c>
      <c r="AG3638" s="5">
        <f t="shared" si="157"/>
        <v>2014</v>
      </c>
    </row>
    <row r="3639" spans="1:33">
      <c r="A3639" s="3">
        <v>41865</v>
      </c>
      <c r="B3639" s="1">
        <v>131785</v>
      </c>
      <c r="C3639" s="1">
        <v>129648</v>
      </c>
      <c r="D3639" s="1">
        <v>220493</v>
      </c>
      <c r="E3639" s="1">
        <v>95.58</v>
      </c>
      <c r="F3639" s="1">
        <v>93.59</v>
      </c>
      <c r="G3639" s="1">
        <v>93.29</v>
      </c>
      <c r="H3639" s="2">
        <v>55.9</v>
      </c>
      <c r="I3639" s="2">
        <v>30.8</v>
      </c>
      <c r="J3639" s="2">
        <v>93.1</v>
      </c>
      <c r="K3639" s="2">
        <v>92.07</v>
      </c>
      <c r="L3639">
        <f>SUMIFS(US!B:B,US!$D:$D,YEAR(daily!$A3639),US!$E:$E,MONTH(daily!$A3639))</f>
        <v>14403</v>
      </c>
      <c r="M3639">
        <f>SUMIFS(US!C:C,US!$D:$D,YEAR(daily!$A3639),US!$E:$E,MONTH(daily!$A3639))</f>
        <v>19400</v>
      </c>
      <c r="N3639">
        <f>SUMIFS(COT!E:E,COT!$A:$A,YEAR(daily!$A3639),COT!$B:$B,WEEKNUM(daily!$A3639))</f>
        <v>1583609</v>
      </c>
      <c r="O3639">
        <f>SUMIFS(COT!F:F,COT!$A:$A,YEAR(daily!$A3639),COT!$B:$B,WEEKNUM(daily!$A3639))</f>
        <v>433331</v>
      </c>
      <c r="P3639">
        <f>SUMIFS(COT!G:G,COT!$A:$A,YEAR(daily!$A3639),COT!$B:$B,WEEKNUM(daily!$A3639))</f>
        <v>109265</v>
      </c>
      <c r="Q3639">
        <f>SUMIFS(COT!H:H,COT!$A:$A,YEAR(daily!$A3639),COT!$B:$B,WEEKNUM(daily!$A3639))</f>
        <v>563442</v>
      </c>
      <c r="R3639">
        <f>SUMIFS(COT!I:I,COT!$A:$A,YEAR(daily!$A3639),COT!$B:$B,WEEKNUM(daily!$A3639))</f>
        <v>497574</v>
      </c>
      <c r="S3639">
        <f>SUMIFS(COT!J:J,COT!$A:$A,YEAR(daily!$A3639),COT!$B:$B,WEEKNUM(daily!$A3639))</f>
        <v>851593</v>
      </c>
      <c r="T3639">
        <f>SUMIFS(COT!K:K,COT!$A:$A,YEAR(daily!$A3639),COT!$B:$B,WEEKNUM(daily!$A3639))</f>
        <v>89262</v>
      </c>
      <c r="U3639">
        <f>SUMIFS(COT!L:L,COT!$A:$A,YEAR(daily!$A3639),COT!$B:$B,WEEKNUM(daily!$A3639))</f>
        <v>59309</v>
      </c>
      <c r="V3639">
        <f>SUMIFS(COT!M:M,COT!$A:$A,YEAR(daily!$A3639),COT!$B:$B,WEEKNUM(daily!$A3639))</f>
        <v>123</v>
      </c>
      <c r="W3639">
        <f>SUMIFS(COT!N:N,COT!$A:$A,YEAR(daily!$A3639),COT!$B:$B,WEEKNUM(daily!$A3639))</f>
        <v>83</v>
      </c>
      <c r="X3639">
        <f>SUMIFS(COT!O:O,COT!$A:$A,YEAR(daily!$A3639),COT!$B:$B,WEEKNUM(daily!$A3639))</f>
        <v>153</v>
      </c>
      <c r="Y3639">
        <f>SUMIFS(COT!P:P,COT!$A:$A,YEAR(daily!$A3639),COT!$B:$B,WEEKNUM(daily!$A3639))</f>
        <v>93</v>
      </c>
      <c r="Z3639">
        <f>SUMIFS(COT!Q:Q,COT!$A:$A,YEAR(daily!$A3639),COT!$B:$B,WEEKNUM(daily!$A3639))</f>
        <v>102</v>
      </c>
      <c r="AA3639">
        <f>SUMIFS(Saudi!B:B,Saudi!$A:$A,YEAR(daily!$A3639))</f>
        <v>1044.4000000000001</v>
      </c>
      <c r="AB3639">
        <f>SUMIFS(Saudi!C:C,Saudi!$A:$A,YEAR(daily!$A3639))</f>
        <v>1140.539</v>
      </c>
      <c r="AC3639">
        <f>SUMIFS(Saudi!F:F,Saudi!$A:$A,YEAR(daily!$A3639))</f>
        <v>4242520</v>
      </c>
      <c r="AD3639">
        <f>SUMIFS(Saudi!G:G,Saudi!$A:$A,YEAR(daily!$A3639))</f>
        <v>92.996511515118513</v>
      </c>
      <c r="AE3639">
        <f>SUMIFS(Saudi!H:H,Saudi!$A:$A,YEAR(daily!$A3639))</f>
        <v>394539560.03312057</v>
      </c>
      <c r="AF3639" s="5">
        <f t="shared" si="156"/>
        <v>8</v>
      </c>
      <c r="AG3639" s="5">
        <f t="shared" si="157"/>
        <v>2014</v>
      </c>
    </row>
    <row r="3640" spans="1:33">
      <c r="A3640" s="3">
        <v>41866</v>
      </c>
      <c r="B3640" s="1">
        <v>82169</v>
      </c>
      <c r="C3640" s="1">
        <v>127321</v>
      </c>
      <c r="D3640" s="1">
        <v>219744</v>
      </c>
      <c r="E3640" s="1">
        <v>97.35</v>
      </c>
      <c r="F3640" s="1">
        <v>94.74</v>
      </c>
      <c r="G3640" s="1">
        <v>94.39</v>
      </c>
      <c r="H3640" s="2">
        <v>55.9</v>
      </c>
      <c r="I3640" s="2">
        <v>30.8</v>
      </c>
      <c r="J3640" s="2">
        <v>93.1</v>
      </c>
      <c r="K3640" s="2">
        <v>92.07</v>
      </c>
      <c r="L3640">
        <f>SUMIFS(US!B:B,US!$D:$D,YEAR(daily!$A3640),US!$E:$E,MONTH(daily!$A3640))</f>
        <v>14403</v>
      </c>
      <c r="M3640">
        <f>SUMIFS(US!C:C,US!$D:$D,YEAR(daily!$A3640),US!$E:$E,MONTH(daily!$A3640))</f>
        <v>19400</v>
      </c>
      <c r="N3640">
        <f>SUMIFS(COT!E:E,COT!$A:$A,YEAR(daily!$A3640),COT!$B:$B,WEEKNUM(daily!$A3640))</f>
        <v>1583609</v>
      </c>
      <c r="O3640">
        <f>SUMIFS(COT!F:F,COT!$A:$A,YEAR(daily!$A3640),COT!$B:$B,WEEKNUM(daily!$A3640))</f>
        <v>433331</v>
      </c>
      <c r="P3640">
        <f>SUMIFS(COT!G:G,COT!$A:$A,YEAR(daily!$A3640),COT!$B:$B,WEEKNUM(daily!$A3640))</f>
        <v>109265</v>
      </c>
      <c r="Q3640">
        <f>SUMIFS(COT!H:H,COT!$A:$A,YEAR(daily!$A3640),COT!$B:$B,WEEKNUM(daily!$A3640))</f>
        <v>563442</v>
      </c>
      <c r="R3640">
        <f>SUMIFS(COT!I:I,COT!$A:$A,YEAR(daily!$A3640),COT!$B:$B,WEEKNUM(daily!$A3640))</f>
        <v>497574</v>
      </c>
      <c r="S3640">
        <f>SUMIFS(COT!J:J,COT!$A:$A,YEAR(daily!$A3640),COT!$B:$B,WEEKNUM(daily!$A3640))</f>
        <v>851593</v>
      </c>
      <c r="T3640">
        <f>SUMIFS(COT!K:K,COT!$A:$A,YEAR(daily!$A3640),COT!$B:$B,WEEKNUM(daily!$A3640))</f>
        <v>89262</v>
      </c>
      <c r="U3640">
        <f>SUMIFS(COT!L:L,COT!$A:$A,YEAR(daily!$A3640),COT!$B:$B,WEEKNUM(daily!$A3640))</f>
        <v>59309</v>
      </c>
      <c r="V3640">
        <f>SUMIFS(COT!M:M,COT!$A:$A,YEAR(daily!$A3640),COT!$B:$B,WEEKNUM(daily!$A3640))</f>
        <v>123</v>
      </c>
      <c r="W3640">
        <f>SUMIFS(COT!N:N,COT!$A:$A,YEAR(daily!$A3640),COT!$B:$B,WEEKNUM(daily!$A3640))</f>
        <v>83</v>
      </c>
      <c r="X3640">
        <f>SUMIFS(COT!O:O,COT!$A:$A,YEAR(daily!$A3640),COT!$B:$B,WEEKNUM(daily!$A3640))</f>
        <v>153</v>
      </c>
      <c r="Y3640">
        <f>SUMIFS(COT!P:P,COT!$A:$A,YEAR(daily!$A3640),COT!$B:$B,WEEKNUM(daily!$A3640))</f>
        <v>93</v>
      </c>
      <c r="Z3640">
        <f>SUMIFS(COT!Q:Q,COT!$A:$A,YEAR(daily!$A3640),COT!$B:$B,WEEKNUM(daily!$A3640))</f>
        <v>102</v>
      </c>
      <c r="AA3640">
        <f>SUMIFS(Saudi!B:B,Saudi!$A:$A,YEAR(daily!$A3640))</f>
        <v>1044.4000000000001</v>
      </c>
      <c r="AB3640">
        <f>SUMIFS(Saudi!C:C,Saudi!$A:$A,YEAR(daily!$A3640))</f>
        <v>1140.539</v>
      </c>
      <c r="AC3640">
        <f>SUMIFS(Saudi!F:F,Saudi!$A:$A,YEAR(daily!$A3640))</f>
        <v>4242520</v>
      </c>
      <c r="AD3640">
        <f>SUMIFS(Saudi!G:G,Saudi!$A:$A,YEAR(daily!$A3640))</f>
        <v>92.996511515118513</v>
      </c>
      <c r="AE3640">
        <f>SUMIFS(Saudi!H:H,Saudi!$A:$A,YEAR(daily!$A3640))</f>
        <v>394539560.03312057</v>
      </c>
      <c r="AF3640" s="5">
        <f t="shared" si="156"/>
        <v>8</v>
      </c>
      <c r="AG3640" s="5">
        <f t="shared" si="157"/>
        <v>2014</v>
      </c>
    </row>
    <row r="3641" spans="1:33">
      <c r="A3641" s="3">
        <v>41869</v>
      </c>
      <c r="B3641" s="1">
        <v>54525</v>
      </c>
      <c r="C3641" s="1">
        <v>133293</v>
      </c>
      <c r="D3641" s="1">
        <v>219124</v>
      </c>
      <c r="E3641" s="1">
        <v>96.41</v>
      </c>
      <c r="F3641" s="1">
        <v>93.12</v>
      </c>
      <c r="G3641" s="1">
        <v>92.77</v>
      </c>
      <c r="H3641" s="2">
        <v>55.9</v>
      </c>
      <c r="I3641" s="2">
        <v>30.8</v>
      </c>
      <c r="J3641" s="2">
        <v>93.1</v>
      </c>
      <c r="K3641" s="2">
        <v>92.07</v>
      </c>
      <c r="L3641">
        <f>SUMIFS(US!B:B,US!$D:$D,YEAR(daily!$A3641),US!$E:$E,MONTH(daily!$A3641))</f>
        <v>14403</v>
      </c>
      <c r="M3641">
        <f>SUMIFS(US!C:C,US!$D:$D,YEAR(daily!$A3641),US!$E:$E,MONTH(daily!$A3641))</f>
        <v>19400</v>
      </c>
      <c r="N3641">
        <f>SUMIFS(COT!E:E,COT!$A:$A,YEAR(daily!$A3641),COT!$B:$B,WEEKNUM(daily!$A3641))</f>
        <v>1542337</v>
      </c>
      <c r="O3641">
        <f>SUMIFS(COT!F:F,COT!$A:$A,YEAR(daily!$A3641),COT!$B:$B,WEEKNUM(daily!$A3641))</f>
        <v>429288</v>
      </c>
      <c r="P3641">
        <f>SUMIFS(COT!G:G,COT!$A:$A,YEAR(daily!$A3641),COT!$B:$B,WEEKNUM(daily!$A3641))</f>
        <v>105815</v>
      </c>
      <c r="Q3641">
        <f>SUMIFS(COT!H:H,COT!$A:$A,YEAR(daily!$A3641),COT!$B:$B,WEEKNUM(daily!$A3641))</f>
        <v>560325</v>
      </c>
      <c r="R3641">
        <f>SUMIFS(COT!I:I,COT!$A:$A,YEAR(daily!$A3641),COT!$B:$B,WEEKNUM(daily!$A3641))</f>
        <v>472925</v>
      </c>
      <c r="S3641">
        <f>SUMIFS(COT!J:J,COT!$A:$A,YEAR(daily!$A3641),COT!$B:$B,WEEKNUM(daily!$A3641))</f>
        <v>824648</v>
      </c>
      <c r="T3641">
        <f>SUMIFS(COT!K:K,COT!$A:$A,YEAR(daily!$A3641),COT!$B:$B,WEEKNUM(daily!$A3641))</f>
        <v>79799</v>
      </c>
      <c r="U3641">
        <f>SUMIFS(COT!L:L,COT!$A:$A,YEAR(daily!$A3641),COT!$B:$B,WEEKNUM(daily!$A3641))</f>
        <v>51549</v>
      </c>
      <c r="V3641">
        <f>SUMIFS(COT!M:M,COT!$A:$A,YEAR(daily!$A3641),COT!$B:$B,WEEKNUM(daily!$A3641))</f>
        <v>117</v>
      </c>
      <c r="W3641">
        <f>SUMIFS(COT!N:N,COT!$A:$A,YEAR(daily!$A3641),COT!$B:$B,WEEKNUM(daily!$A3641))</f>
        <v>84</v>
      </c>
      <c r="X3641">
        <f>SUMIFS(COT!O:O,COT!$A:$A,YEAR(daily!$A3641),COT!$B:$B,WEEKNUM(daily!$A3641))</f>
        <v>139</v>
      </c>
      <c r="Y3641">
        <f>SUMIFS(COT!P:P,COT!$A:$A,YEAR(daily!$A3641),COT!$B:$B,WEEKNUM(daily!$A3641))</f>
        <v>91</v>
      </c>
      <c r="Z3641">
        <f>SUMIFS(COT!Q:Q,COT!$A:$A,YEAR(daily!$A3641),COT!$B:$B,WEEKNUM(daily!$A3641))</f>
        <v>96</v>
      </c>
      <c r="AA3641">
        <f>SUMIFS(Saudi!B:B,Saudi!$A:$A,YEAR(daily!$A3641))</f>
        <v>1044.4000000000001</v>
      </c>
      <c r="AB3641">
        <f>SUMIFS(Saudi!C:C,Saudi!$A:$A,YEAR(daily!$A3641))</f>
        <v>1140.539</v>
      </c>
      <c r="AC3641">
        <f>SUMIFS(Saudi!F:F,Saudi!$A:$A,YEAR(daily!$A3641))</f>
        <v>4242520</v>
      </c>
      <c r="AD3641">
        <f>SUMIFS(Saudi!G:G,Saudi!$A:$A,YEAR(daily!$A3641))</f>
        <v>92.996511515118513</v>
      </c>
      <c r="AE3641">
        <f>SUMIFS(Saudi!H:H,Saudi!$A:$A,YEAR(daily!$A3641))</f>
        <v>394539560.03312057</v>
      </c>
      <c r="AF3641" s="5">
        <f t="shared" si="156"/>
        <v>8</v>
      </c>
      <c r="AG3641" s="5">
        <f t="shared" si="157"/>
        <v>2014</v>
      </c>
    </row>
    <row r="3642" spans="1:33">
      <c r="A3642" s="3">
        <v>41870</v>
      </c>
      <c r="B3642" s="1">
        <v>15237</v>
      </c>
      <c r="C3642" s="1">
        <v>135081</v>
      </c>
      <c r="D3642" s="1">
        <v>216712</v>
      </c>
      <c r="E3642" s="1">
        <v>94.48</v>
      </c>
      <c r="F3642" s="1">
        <v>92.34</v>
      </c>
      <c r="G3642" s="1">
        <v>92.1</v>
      </c>
      <c r="H3642" s="2">
        <v>55.9</v>
      </c>
      <c r="I3642" s="2">
        <v>30.8</v>
      </c>
      <c r="J3642" s="2">
        <v>93.1</v>
      </c>
      <c r="K3642" s="2">
        <v>92.07</v>
      </c>
      <c r="L3642">
        <f>SUMIFS(US!B:B,US!$D:$D,YEAR(daily!$A3642),US!$E:$E,MONTH(daily!$A3642))</f>
        <v>14403</v>
      </c>
      <c r="M3642">
        <f>SUMIFS(US!C:C,US!$D:$D,YEAR(daily!$A3642),US!$E:$E,MONTH(daily!$A3642))</f>
        <v>19400</v>
      </c>
      <c r="N3642">
        <f>SUMIFS(COT!E:E,COT!$A:$A,YEAR(daily!$A3642),COT!$B:$B,WEEKNUM(daily!$A3642))</f>
        <v>1542337</v>
      </c>
      <c r="O3642">
        <f>SUMIFS(COT!F:F,COT!$A:$A,YEAR(daily!$A3642),COT!$B:$B,WEEKNUM(daily!$A3642))</f>
        <v>429288</v>
      </c>
      <c r="P3642">
        <f>SUMIFS(COT!G:G,COT!$A:$A,YEAR(daily!$A3642),COT!$B:$B,WEEKNUM(daily!$A3642))</f>
        <v>105815</v>
      </c>
      <c r="Q3642">
        <f>SUMIFS(COT!H:H,COT!$A:$A,YEAR(daily!$A3642),COT!$B:$B,WEEKNUM(daily!$A3642))</f>
        <v>560325</v>
      </c>
      <c r="R3642">
        <f>SUMIFS(COT!I:I,COT!$A:$A,YEAR(daily!$A3642),COT!$B:$B,WEEKNUM(daily!$A3642))</f>
        <v>472925</v>
      </c>
      <c r="S3642">
        <f>SUMIFS(COT!J:J,COT!$A:$A,YEAR(daily!$A3642),COT!$B:$B,WEEKNUM(daily!$A3642))</f>
        <v>824648</v>
      </c>
      <c r="T3642">
        <f>SUMIFS(COT!K:K,COT!$A:$A,YEAR(daily!$A3642),COT!$B:$B,WEEKNUM(daily!$A3642))</f>
        <v>79799</v>
      </c>
      <c r="U3642">
        <f>SUMIFS(COT!L:L,COT!$A:$A,YEAR(daily!$A3642),COT!$B:$B,WEEKNUM(daily!$A3642))</f>
        <v>51549</v>
      </c>
      <c r="V3642">
        <f>SUMIFS(COT!M:M,COT!$A:$A,YEAR(daily!$A3642),COT!$B:$B,WEEKNUM(daily!$A3642))</f>
        <v>117</v>
      </c>
      <c r="W3642">
        <f>SUMIFS(COT!N:N,COT!$A:$A,YEAR(daily!$A3642),COT!$B:$B,WEEKNUM(daily!$A3642))</f>
        <v>84</v>
      </c>
      <c r="X3642">
        <f>SUMIFS(COT!O:O,COT!$A:$A,YEAR(daily!$A3642),COT!$B:$B,WEEKNUM(daily!$A3642))</f>
        <v>139</v>
      </c>
      <c r="Y3642">
        <f>SUMIFS(COT!P:P,COT!$A:$A,YEAR(daily!$A3642),COT!$B:$B,WEEKNUM(daily!$A3642))</f>
        <v>91</v>
      </c>
      <c r="Z3642">
        <f>SUMIFS(COT!Q:Q,COT!$A:$A,YEAR(daily!$A3642),COT!$B:$B,WEEKNUM(daily!$A3642))</f>
        <v>96</v>
      </c>
      <c r="AA3642">
        <f>SUMIFS(Saudi!B:B,Saudi!$A:$A,YEAR(daily!$A3642))</f>
        <v>1044.4000000000001</v>
      </c>
      <c r="AB3642">
        <f>SUMIFS(Saudi!C:C,Saudi!$A:$A,YEAR(daily!$A3642))</f>
        <v>1140.539</v>
      </c>
      <c r="AC3642">
        <f>SUMIFS(Saudi!F:F,Saudi!$A:$A,YEAR(daily!$A3642))</f>
        <v>4242520</v>
      </c>
      <c r="AD3642">
        <f>SUMIFS(Saudi!G:G,Saudi!$A:$A,YEAR(daily!$A3642))</f>
        <v>92.996511515118513</v>
      </c>
      <c r="AE3642">
        <f>SUMIFS(Saudi!H:H,Saudi!$A:$A,YEAR(daily!$A3642))</f>
        <v>394539560.03312057</v>
      </c>
      <c r="AF3642" s="5">
        <f t="shared" si="156"/>
        <v>8</v>
      </c>
      <c r="AG3642" s="5">
        <f t="shared" si="157"/>
        <v>2014</v>
      </c>
    </row>
    <row r="3643" spans="1:33">
      <c r="A3643" s="3">
        <v>41871</v>
      </c>
      <c r="B3643" s="1">
        <v>620</v>
      </c>
      <c r="C3643" s="1">
        <v>138734</v>
      </c>
      <c r="D3643" s="1">
        <v>220072</v>
      </c>
      <c r="E3643" s="1">
        <v>96.07</v>
      </c>
      <c r="F3643" s="1">
        <v>92.88</v>
      </c>
      <c r="G3643" s="1">
        <v>92.57</v>
      </c>
      <c r="H3643" s="2">
        <v>55.9</v>
      </c>
      <c r="I3643" s="2">
        <v>30.8</v>
      </c>
      <c r="J3643" s="2">
        <v>93.1</v>
      </c>
      <c r="K3643" s="2">
        <v>92.07</v>
      </c>
      <c r="L3643">
        <f>SUMIFS(US!B:B,US!$D:$D,YEAR(daily!$A3643),US!$E:$E,MONTH(daily!$A3643))</f>
        <v>14403</v>
      </c>
      <c r="M3643">
        <f>SUMIFS(US!C:C,US!$D:$D,YEAR(daily!$A3643),US!$E:$E,MONTH(daily!$A3643))</f>
        <v>19400</v>
      </c>
      <c r="N3643">
        <f>SUMIFS(COT!E:E,COT!$A:$A,YEAR(daily!$A3643),COT!$B:$B,WEEKNUM(daily!$A3643))</f>
        <v>1542337</v>
      </c>
      <c r="O3643">
        <f>SUMIFS(COT!F:F,COT!$A:$A,YEAR(daily!$A3643),COT!$B:$B,WEEKNUM(daily!$A3643))</f>
        <v>429288</v>
      </c>
      <c r="P3643">
        <f>SUMIFS(COT!G:G,COT!$A:$A,YEAR(daily!$A3643),COT!$B:$B,WEEKNUM(daily!$A3643))</f>
        <v>105815</v>
      </c>
      <c r="Q3643">
        <f>SUMIFS(COT!H:H,COT!$A:$A,YEAR(daily!$A3643),COT!$B:$B,WEEKNUM(daily!$A3643))</f>
        <v>560325</v>
      </c>
      <c r="R3643">
        <f>SUMIFS(COT!I:I,COT!$A:$A,YEAR(daily!$A3643),COT!$B:$B,WEEKNUM(daily!$A3643))</f>
        <v>472925</v>
      </c>
      <c r="S3643">
        <f>SUMIFS(COT!J:J,COT!$A:$A,YEAR(daily!$A3643),COT!$B:$B,WEEKNUM(daily!$A3643))</f>
        <v>824648</v>
      </c>
      <c r="T3643">
        <f>SUMIFS(COT!K:K,COT!$A:$A,YEAR(daily!$A3643),COT!$B:$B,WEEKNUM(daily!$A3643))</f>
        <v>79799</v>
      </c>
      <c r="U3643">
        <f>SUMIFS(COT!L:L,COT!$A:$A,YEAR(daily!$A3643),COT!$B:$B,WEEKNUM(daily!$A3643))</f>
        <v>51549</v>
      </c>
      <c r="V3643">
        <f>SUMIFS(COT!M:M,COT!$A:$A,YEAR(daily!$A3643),COT!$B:$B,WEEKNUM(daily!$A3643))</f>
        <v>117</v>
      </c>
      <c r="W3643">
        <f>SUMIFS(COT!N:N,COT!$A:$A,YEAR(daily!$A3643),COT!$B:$B,WEEKNUM(daily!$A3643))</f>
        <v>84</v>
      </c>
      <c r="X3643">
        <f>SUMIFS(COT!O:O,COT!$A:$A,YEAR(daily!$A3643),COT!$B:$B,WEEKNUM(daily!$A3643))</f>
        <v>139</v>
      </c>
      <c r="Y3643">
        <f>SUMIFS(COT!P:P,COT!$A:$A,YEAR(daily!$A3643),COT!$B:$B,WEEKNUM(daily!$A3643))</f>
        <v>91</v>
      </c>
      <c r="Z3643">
        <f>SUMIFS(COT!Q:Q,COT!$A:$A,YEAR(daily!$A3643),COT!$B:$B,WEEKNUM(daily!$A3643))</f>
        <v>96</v>
      </c>
      <c r="AA3643">
        <f>SUMIFS(Saudi!B:B,Saudi!$A:$A,YEAR(daily!$A3643))</f>
        <v>1044.4000000000001</v>
      </c>
      <c r="AB3643">
        <f>SUMIFS(Saudi!C:C,Saudi!$A:$A,YEAR(daily!$A3643))</f>
        <v>1140.539</v>
      </c>
      <c r="AC3643">
        <f>SUMIFS(Saudi!F:F,Saudi!$A:$A,YEAR(daily!$A3643))</f>
        <v>4242520</v>
      </c>
      <c r="AD3643">
        <f>SUMIFS(Saudi!G:G,Saudi!$A:$A,YEAR(daily!$A3643))</f>
        <v>92.996511515118513</v>
      </c>
      <c r="AE3643">
        <f>SUMIFS(Saudi!H:H,Saudi!$A:$A,YEAR(daily!$A3643))</f>
        <v>394539560.03312057</v>
      </c>
      <c r="AF3643" s="5">
        <f t="shared" si="156"/>
        <v>8</v>
      </c>
      <c r="AG3643" s="5">
        <f t="shared" si="157"/>
        <v>2014</v>
      </c>
    </row>
    <row r="3644" spans="1:33">
      <c r="A3644" s="3">
        <v>41872</v>
      </c>
      <c r="B3644" s="1">
        <v>301476</v>
      </c>
      <c r="C3644" s="1">
        <v>221717</v>
      </c>
      <c r="D3644" s="1">
        <v>80144</v>
      </c>
      <c r="E3644" s="1">
        <v>93.96</v>
      </c>
      <c r="F3644" s="1">
        <v>93.04</v>
      </c>
      <c r="G3644" s="1">
        <v>92.85</v>
      </c>
      <c r="H3644" s="2">
        <v>55.9</v>
      </c>
      <c r="I3644" s="2">
        <v>30.8</v>
      </c>
      <c r="J3644" s="2">
        <v>93.1</v>
      </c>
      <c r="K3644" s="2">
        <v>92.07</v>
      </c>
      <c r="L3644">
        <f>SUMIFS(US!B:B,US!$D:$D,YEAR(daily!$A3644),US!$E:$E,MONTH(daily!$A3644))</f>
        <v>14403</v>
      </c>
      <c r="M3644">
        <f>SUMIFS(US!C:C,US!$D:$D,YEAR(daily!$A3644),US!$E:$E,MONTH(daily!$A3644))</f>
        <v>19400</v>
      </c>
      <c r="N3644">
        <f>SUMIFS(COT!E:E,COT!$A:$A,YEAR(daily!$A3644),COT!$B:$B,WEEKNUM(daily!$A3644))</f>
        <v>1542337</v>
      </c>
      <c r="O3644">
        <f>SUMIFS(COT!F:F,COT!$A:$A,YEAR(daily!$A3644),COT!$B:$B,WEEKNUM(daily!$A3644))</f>
        <v>429288</v>
      </c>
      <c r="P3644">
        <f>SUMIFS(COT!G:G,COT!$A:$A,YEAR(daily!$A3644),COT!$B:$B,WEEKNUM(daily!$A3644))</f>
        <v>105815</v>
      </c>
      <c r="Q3644">
        <f>SUMIFS(COT!H:H,COT!$A:$A,YEAR(daily!$A3644),COT!$B:$B,WEEKNUM(daily!$A3644))</f>
        <v>560325</v>
      </c>
      <c r="R3644">
        <f>SUMIFS(COT!I:I,COT!$A:$A,YEAR(daily!$A3644),COT!$B:$B,WEEKNUM(daily!$A3644))</f>
        <v>472925</v>
      </c>
      <c r="S3644">
        <f>SUMIFS(COT!J:J,COT!$A:$A,YEAR(daily!$A3644),COT!$B:$B,WEEKNUM(daily!$A3644))</f>
        <v>824648</v>
      </c>
      <c r="T3644">
        <f>SUMIFS(COT!K:K,COT!$A:$A,YEAR(daily!$A3644),COT!$B:$B,WEEKNUM(daily!$A3644))</f>
        <v>79799</v>
      </c>
      <c r="U3644">
        <f>SUMIFS(COT!L:L,COT!$A:$A,YEAR(daily!$A3644),COT!$B:$B,WEEKNUM(daily!$A3644))</f>
        <v>51549</v>
      </c>
      <c r="V3644">
        <f>SUMIFS(COT!M:M,COT!$A:$A,YEAR(daily!$A3644),COT!$B:$B,WEEKNUM(daily!$A3644))</f>
        <v>117</v>
      </c>
      <c r="W3644">
        <f>SUMIFS(COT!N:N,COT!$A:$A,YEAR(daily!$A3644),COT!$B:$B,WEEKNUM(daily!$A3644))</f>
        <v>84</v>
      </c>
      <c r="X3644">
        <f>SUMIFS(COT!O:O,COT!$A:$A,YEAR(daily!$A3644),COT!$B:$B,WEEKNUM(daily!$A3644))</f>
        <v>139</v>
      </c>
      <c r="Y3644">
        <f>SUMIFS(COT!P:P,COT!$A:$A,YEAR(daily!$A3644),COT!$B:$B,WEEKNUM(daily!$A3644))</f>
        <v>91</v>
      </c>
      <c r="Z3644">
        <f>SUMIFS(COT!Q:Q,COT!$A:$A,YEAR(daily!$A3644),COT!$B:$B,WEEKNUM(daily!$A3644))</f>
        <v>96</v>
      </c>
      <c r="AA3644">
        <f>SUMIFS(Saudi!B:B,Saudi!$A:$A,YEAR(daily!$A3644))</f>
        <v>1044.4000000000001</v>
      </c>
      <c r="AB3644">
        <f>SUMIFS(Saudi!C:C,Saudi!$A:$A,YEAR(daily!$A3644))</f>
        <v>1140.539</v>
      </c>
      <c r="AC3644">
        <f>SUMIFS(Saudi!F:F,Saudi!$A:$A,YEAR(daily!$A3644))</f>
        <v>4242520</v>
      </c>
      <c r="AD3644">
        <f>SUMIFS(Saudi!G:G,Saudi!$A:$A,YEAR(daily!$A3644))</f>
        <v>92.996511515118513</v>
      </c>
      <c r="AE3644">
        <f>SUMIFS(Saudi!H:H,Saudi!$A:$A,YEAR(daily!$A3644))</f>
        <v>394539560.03312057</v>
      </c>
      <c r="AF3644" s="5">
        <f t="shared" si="156"/>
        <v>8</v>
      </c>
      <c r="AG3644" s="5">
        <f t="shared" si="157"/>
        <v>2014</v>
      </c>
    </row>
    <row r="3645" spans="1:33">
      <c r="A3645" s="3">
        <v>41873</v>
      </c>
      <c r="B3645" s="1">
        <v>300273</v>
      </c>
      <c r="C3645" s="1">
        <v>220130</v>
      </c>
      <c r="D3645" s="1">
        <v>81525</v>
      </c>
      <c r="E3645" s="1">
        <v>93.65</v>
      </c>
      <c r="F3645" s="1">
        <v>92.92</v>
      </c>
      <c r="G3645" s="1">
        <v>92.82</v>
      </c>
      <c r="H3645" s="2">
        <v>55.9</v>
      </c>
      <c r="I3645" s="2">
        <v>30.8</v>
      </c>
      <c r="J3645" s="2">
        <v>93.1</v>
      </c>
      <c r="K3645" s="2">
        <v>92.07</v>
      </c>
      <c r="L3645">
        <f>SUMIFS(US!B:B,US!$D:$D,YEAR(daily!$A3645),US!$E:$E,MONTH(daily!$A3645))</f>
        <v>14403</v>
      </c>
      <c r="M3645">
        <f>SUMIFS(US!C:C,US!$D:$D,YEAR(daily!$A3645),US!$E:$E,MONTH(daily!$A3645))</f>
        <v>19400</v>
      </c>
      <c r="N3645">
        <f>SUMIFS(COT!E:E,COT!$A:$A,YEAR(daily!$A3645),COT!$B:$B,WEEKNUM(daily!$A3645))</f>
        <v>1542337</v>
      </c>
      <c r="O3645">
        <f>SUMIFS(COT!F:F,COT!$A:$A,YEAR(daily!$A3645),COT!$B:$B,WEEKNUM(daily!$A3645))</f>
        <v>429288</v>
      </c>
      <c r="P3645">
        <f>SUMIFS(COT!G:G,COT!$A:$A,YEAR(daily!$A3645),COT!$B:$B,WEEKNUM(daily!$A3645))</f>
        <v>105815</v>
      </c>
      <c r="Q3645">
        <f>SUMIFS(COT!H:H,COT!$A:$A,YEAR(daily!$A3645),COT!$B:$B,WEEKNUM(daily!$A3645))</f>
        <v>560325</v>
      </c>
      <c r="R3645">
        <f>SUMIFS(COT!I:I,COT!$A:$A,YEAR(daily!$A3645),COT!$B:$B,WEEKNUM(daily!$A3645))</f>
        <v>472925</v>
      </c>
      <c r="S3645">
        <f>SUMIFS(COT!J:J,COT!$A:$A,YEAR(daily!$A3645),COT!$B:$B,WEEKNUM(daily!$A3645))</f>
        <v>824648</v>
      </c>
      <c r="T3645">
        <f>SUMIFS(COT!K:K,COT!$A:$A,YEAR(daily!$A3645),COT!$B:$B,WEEKNUM(daily!$A3645))</f>
        <v>79799</v>
      </c>
      <c r="U3645">
        <f>SUMIFS(COT!L:L,COT!$A:$A,YEAR(daily!$A3645),COT!$B:$B,WEEKNUM(daily!$A3645))</f>
        <v>51549</v>
      </c>
      <c r="V3645">
        <f>SUMIFS(COT!M:M,COT!$A:$A,YEAR(daily!$A3645),COT!$B:$B,WEEKNUM(daily!$A3645))</f>
        <v>117</v>
      </c>
      <c r="W3645">
        <f>SUMIFS(COT!N:N,COT!$A:$A,YEAR(daily!$A3645),COT!$B:$B,WEEKNUM(daily!$A3645))</f>
        <v>84</v>
      </c>
      <c r="X3645">
        <f>SUMIFS(COT!O:O,COT!$A:$A,YEAR(daily!$A3645),COT!$B:$B,WEEKNUM(daily!$A3645))</f>
        <v>139</v>
      </c>
      <c r="Y3645">
        <f>SUMIFS(COT!P:P,COT!$A:$A,YEAR(daily!$A3645),COT!$B:$B,WEEKNUM(daily!$A3645))</f>
        <v>91</v>
      </c>
      <c r="Z3645">
        <f>SUMIFS(COT!Q:Q,COT!$A:$A,YEAR(daily!$A3645),COT!$B:$B,WEEKNUM(daily!$A3645))</f>
        <v>96</v>
      </c>
      <c r="AA3645">
        <f>SUMIFS(Saudi!B:B,Saudi!$A:$A,YEAR(daily!$A3645))</f>
        <v>1044.4000000000001</v>
      </c>
      <c r="AB3645">
        <f>SUMIFS(Saudi!C:C,Saudi!$A:$A,YEAR(daily!$A3645))</f>
        <v>1140.539</v>
      </c>
      <c r="AC3645">
        <f>SUMIFS(Saudi!F:F,Saudi!$A:$A,YEAR(daily!$A3645))</f>
        <v>4242520</v>
      </c>
      <c r="AD3645">
        <f>SUMIFS(Saudi!G:G,Saudi!$A:$A,YEAR(daily!$A3645))</f>
        <v>92.996511515118513</v>
      </c>
      <c r="AE3645">
        <f>SUMIFS(Saudi!H:H,Saudi!$A:$A,YEAR(daily!$A3645))</f>
        <v>394539560.03312057</v>
      </c>
      <c r="AF3645" s="5">
        <f t="shared" si="156"/>
        <v>8</v>
      </c>
      <c r="AG3645" s="5">
        <f t="shared" si="157"/>
        <v>2014</v>
      </c>
    </row>
    <row r="3646" spans="1:33">
      <c r="A3646" s="3">
        <v>41876</v>
      </c>
      <c r="B3646" s="1">
        <v>299490</v>
      </c>
      <c r="C3646" s="1">
        <v>222502</v>
      </c>
      <c r="D3646" s="1">
        <v>80723</v>
      </c>
      <c r="E3646" s="1">
        <v>93.35</v>
      </c>
      <c r="F3646" s="1">
        <v>92.68</v>
      </c>
      <c r="G3646" s="1">
        <v>92.62</v>
      </c>
      <c r="H3646" s="2">
        <v>55.9</v>
      </c>
      <c r="I3646" s="2">
        <v>30.8</v>
      </c>
      <c r="J3646" s="2">
        <v>93.1</v>
      </c>
      <c r="K3646" s="2">
        <v>92.07</v>
      </c>
      <c r="L3646">
        <f>SUMIFS(US!B:B,US!$D:$D,YEAR(daily!$A3646),US!$E:$E,MONTH(daily!$A3646))</f>
        <v>14403</v>
      </c>
      <c r="M3646">
        <f>SUMIFS(US!C:C,US!$D:$D,YEAR(daily!$A3646),US!$E:$E,MONTH(daily!$A3646))</f>
        <v>19400</v>
      </c>
      <c r="N3646">
        <f>SUMIFS(COT!E:E,COT!$A:$A,YEAR(daily!$A3646),COT!$B:$B,WEEKNUM(daily!$A3646))</f>
        <v>1550253</v>
      </c>
      <c r="O3646">
        <f>SUMIFS(COT!F:F,COT!$A:$A,YEAR(daily!$A3646),COT!$B:$B,WEEKNUM(daily!$A3646))</f>
        <v>424250</v>
      </c>
      <c r="P3646">
        <f>SUMIFS(COT!G:G,COT!$A:$A,YEAR(daily!$A3646),COT!$B:$B,WEEKNUM(daily!$A3646))</f>
        <v>106523</v>
      </c>
      <c r="Q3646">
        <f>SUMIFS(COT!H:H,COT!$A:$A,YEAR(daily!$A3646),COT!$B:$B,WEEKNUM(daily!$A3646))</f>
        <v>573594</v>
      </c>
      <c r="R3646">
        <f>SUMIFS(COT!I:I,COT!$A:$A,YEAR(daily!$A3646),COT!$B:$B,WEEKNUM(daily!$A3646))</f>
        <v>476824</v>
      </c>
      <c r="S3646">
        <f>SUMIFS(COT!J:J,COT!$A:$A,YEAR(daily!$A3646),COT!$B:$B,WEEKNUM(daily!$A3646))</f>
        <v>817401</v>
      </c>
      <c r="T3646">
        <f>SUMIFS(COT!K:K,COT!$A:$A,YEAR(daily!$A3646),COT!$B:$B,WEEKNUM(daily!$A3646))</f>
        <v>75585</v>
      </c>
      <c r="U3646">
        <f>SUMIFS(COT!L:L,COT!$A:$A,YEAR(daily!$A3646),COT!$B:$B,WEEKNUM(daily!$A3646))</f>
        <v>52735</v>
      </c>
      <c r="V3646">
        <f>SUMIFS(COT!M:M,COT!$A:$A,YEAR(daily!$A3646),COT!$B:$B,WEEKNUM(daily!$A3646))</f>
        <v>119</v>
      </c>
      <c r="W3646">
        <f>SUMIFS(COT!N:N,COT!$A:$A,YEAR(daily!$A3646),COT!$B:$B,WEEKNUM(daily!$A3646))</f>
        <v>81</v>
      </c>
      <c r="X3646">
        <f>SUMIFS(COT!O:O,COT!$A:$A,YEAR(daily!$A3646),COT!$B:$B,WEEKNUM(daily!$A3646))</f>
        <v>142</v>
      </c>
      <c r="Y3646">
        <f>SUMIFS(COT!P:P,COT!$A:$A,YEAR(daily!$A3646),COT!$B:$B,WEEKNUM(daily!$A3646))</f>
        <v>90</v>
      </c>
      <c r="Z3646">
        <f>SUMIFS(COT!Q:Q,COT!$A:$A,YEAR(daily!$A3646),COT!$B:$B,WEEKNUM(daily!$A3646))</f>
        <v>96</v>
      </c>
      <c r="AA3646">
        <f>SUMIFS(Saudi!B:B,Saudi!$A:$A,YEAR(daily!$A3646))</f>
        <v>1044.4000000000001</v>
      </c>
      <c r="AB3646">
        <f>SUMIFS(Saudi!C:C,Saudi!$A:$A,YEAR(daily!$A3646))</f>
        <v>1140.539</v>
      </c>
      <c r="AC3646">
        <f>SUMIFS(Saudi!F:F,Saudi!$A:$A,YEAR(daily!$A3646))</f>
        <v>4242520</v>
      </c>
      <c r="AD3646">
        <f>SUMIFS(Saudi!G:G,Saudi!$A:$A,YEAR(daily!$A3646))</f>
        <v>92.996511515118513</v>
      </c>
      <c r="AE3646">
        <f>SUMIFS(Saudi!H:H,Saudi!$A:$A,YEAR(daily!$A3646))</f>
        <v>394539560.03312057</v>
      </c>
      <c r="AF3646" s="5">
        <f t="shared" si="156"/>
        <v>8</v>
      </c>
      <c r="AG3646" s="5">
        <f t="shared" si="157"/>
        <v>2014</v>
      </c>
    </row>
    <row r="3647" spans="1:33">
      <c r="A3647" s="3">
        <v>41877</v>
      </c>
      <c r="B3647" s="1">
        <v>292467</v>
      </c>
      <c r="C3647" s="1">
        <v>222541</v>
      </c>
      <c r="D3647" s="1">
        <v>79855</v>
      </c>
      <c r="E3647" s="1">
        <v>93.86</v>
      </c>
      <c r="F3647" s="1">
        <v>93.13</v>
      </c>
      <c r="G3647" s="1">
        <v>93.05</v>
      </c>
      <c r="H3647" s="2">
        <v>55.9</v>
      </c>
      <c r="I3647" s="2">
        <v>30.8</v>
      </c>
      <c r="J3647" s="2">
        <v>93.1</v>
      </c>
      <c r="K3647" s="2">
        <v>92.07</v>
      </c>
      <c r="L3647">
        <f>SUMIFS(US!B:B,US!$D:$D,YEAR(daily!$A3647),US!$E:$E,MONTH(daily!$A3647))</f>
        <v>14403</v>
      </c>
      <c r="M3647">
        <f>SUMIFS(US!C:C,US!$D:$D,YEAR(daily!$A3647),US!$E:$E,MONTH(daily!$A3647))</f>
        <v>19400</v>
      </c>
      <c r="N3647">
        <f>SUMIFS(COT!E:E,COT!$A:$A,YEAR(daily!$A3647),COT!$B:$B,WEEKNUM(daily!$A3647))</f>
        <v>1550253</v>
      </c>
      <c r="O3647">
        <f>SUMIFS(COT!F:F,COT!$A:$A,YEAR(daily!$A3647),COT!$B:$B,WEEKNUM(daily!$A3647))</f>
        <v>424250</v>
      </c>
      <c r="P3647">
        <f>SUMIFS(COT!G:G,COT!$A:$A,YEAR(daily!$A3647),COT!$B:$B,WEEKNUM(daily!$A3647))</f>
        <v>106523</v>
      </c>
      <c r="Q3647">
        <f>SUMIFS(COT!H:H,COT!$A:$A,YEAR(daily!$A3647),COT!$B:$B,WEEKNUM(daily!$A3647))</f>
        <v>573594</v>
      </c>
      <c r="R3647">
        <f>SUMIFS(COT!I:I,COT!$A:$A,YEAR(daily!$A3647),COT!$B:$B,WEEKNUM(daily!$A3647))</f>
        <v>476824</v>
      </c>
      <c r="S3647">
        <f>SUMIFS(COT!J:J,COT!$A:$A,YEAR(daily!$A3647),COT!$B:$B,WEEKNUM(daily!$A3647))</f>
        <v>817401</v>
      </c>
      <c r="T3647">
        <f>SUMIFS(COT!K:K,COT!$A:$A,YEAR(daily!$A3647),COT!$B:$B,WEEKNUM(daily!$A3647))</f>
        <v>75585</v>
      </c>
      <c r="U3647">
        <f>SUMIFS(COT!L:L,COT!$A:$A,YEAR(daily!$A3647),COT!$B:$B,WEEKNUM(daily!$A3647))</f>
        <v>52735</v>
      </c>
      <c r="V3647">
        <f>SUMIFS(COT!M:M,COT!$A:$A,YEAR(daily!$A3647),COT!$B:$B,WEEKNUM(daily!$A3647))</f>
        <v>119</v>
      </c>
      <c r="W3647">
        <f>SUMIFS(COT!N:N,COT!$A:$A,YEAR(daily!$A3647),COT!$B:$B,WEEKNUM(daily!$A3647))</f>
        <v>81</v>
      </c>
      <c r="X3647">
        <f>SUMIFS(COT!O:O,COT!$A:$A,YEAR(daily!$A3647),COT!$B:$B,WEEKNUM(daily!$A3647))</f>
        <v>142</v>
      </c>
      <c r="Y3647">
        <f>SUMIFS(COT!P:P,COT!$A:$A,YEAR(daily!$A3647),COT!$B:$B,WEEKNUM(daily!$A3647))</f>
        <v>90</v>
      </c>
      <c r="Z3647">
        <f>SUMIFS(COT!Q:Q,COT!$A:$A,YEAR(daily!$A3647),COT!$B:$B,WEEKNUM(daily!$A3647))</f>
        <v>96</v>
      </c>
      <c r="AA3647">
        <f>SUMIFS(Saudi!B:B,Saudi!$A:$A,YEAR(daily!$A3647))</f>
        <v>1044.4000000000001</v>
      </c>
      <c r="AB3647">
        <f>SUMIFS(Saudi!C:C,Saudi!$A:$A,YEAR(daily!$A3647))</f>
        <v>1140.539</v>
      </c>
      <c r="AC3647">
        <f>SUMIFS(Saudi!F:F,Saudi!$A:$A,YEAR(daily!$A3647))</f>
        <v>4242520</v>
      </c>
      <c r="AD3647">
        <f>SUMIFS(Saudi!G:G,Saudi!$A:$A,YEAR(daily!$A3647))</f>
        <v>92.996511515118513</v>
      </c>
      <c r="AE3647">
        <f>SUMIFS(Saudi!H:H,Saudi!$A:$A,YEAR(daily!$A3647))</f>
        <v>394539560.03312057</v>
      </c>
      <c r="AF3647" s="5">
        <f t="shared" si="156"/>
        <v>8</v>
      </c>
      <c r="AG3647" s="5">
        <f t="shared" si="157"/>
        <v>2014</v>
      </c>
    </row>
    <row r="3648" spans="1:33">
      <c r="A3648" s="3">
        <v>41878</v>
      </c>
      <c r="B3648" s="1">
        <v>288133</v>
      </c>
      <c r="C3648" s="1">
        <v>222363</v>
      </c>
      <c r="D3648" s="1">
        <v>81345</v>
      </c>
      <c r="E3648" s="1">
        <v>93.88</v>
      </c>
      <c r="F3648" s="1">
        <v>93.06</v>
      </c>
      <c r="G3648" s="1">
        <v>92.95</v>
      </c>
      <c r="H3648" s="2">
        <v>55.9</v>
      </c>
      <c r="I3648" s="2">
        <v>30.8</v>
      </c>
      <c r="J3648" s="2">
        <v>93.1</v>
      </c>
      <c r="K3648" s="2">
        <v>92.07</v>
      </c>
      <c r="L3648">
        <f>SUMIFS(US!B:B,US!$D:$D,YEAR(daily!$A3648),US!$E:$E,MONTH(daily!$A3648))</f>
        <v>14403</v>
      </c>
      <c r="M3648">
        <f>SUMIFS(US!C:C,US!$D:$D,YEAR(daily!$A3648),US!$E:$E,MONTH(daily!$A3648))</f>
        <v>19400</v>
      </c>
      <c r="N3648">
        <f>SUMIFS(COT!E:E,COT!$A:$A,YEAR(daily!$A3648),COT!$B:$B,WEEKNUM(daily!$A3648))</f>
        <v>1550253</v>
      </c>
      <c r="O3648">
        <f>SUMIFS(COT!F:F,COT!$A:$A,YEAR(daily!$A3648),COT!$B:$B,WEEKNUM(daily!$A3648))</f>
        <v>424250</v>
      </c>
      <c r="P3648">
        <f>SUMIFS(COT!G:G,COT!$A:$A,YEAR(daily!$A3648),COT!$B:$B,WEEKNUM(daily!$A3648))</f>
        <v>106523</v>
      </c>
      <c r="Q3648">
        <f>SUMIFS(COT!H:H,COT!$A:$A,YEAR(daily!$A3648),COT!$B:$B,WEEKNUM(daily!$A3648))</f>
        <v>573594</v>
      </c>
      <c r="R3648">
        <f>SUMIFS(COT!I:I,COT!$A:$A,YEAR(daily!$A3648),COT!$B:$B,WEEKNUM(daily!$A3648))</f>
        <v>476824</v>
      </c>
      <c r="S3648">
        <f>SUMIFS(COT!J:J,COT!$A:$A,YEAR(daily!$A3648),COT!$B:$B,WEEKNUM(daily!$A3648))</f>
        <v>817401</v>
      </c>
      <c r="T3648">
        <f>SUMIFS(COT!K:K,COT!$A:$A,YEAR(daily!$A3648),COT!$B:$B,WEEKNUM(daily!$A3648))</f>
        <v>75585</v>
      </c>
      <c r="U3648">
        <f>SUMIFS(COT!L:L,COT!$A:$A,YEAR(daily!$A3648),COT!$B:$B,WEEKNUM(daily!$A3648))</f>
        <v>52735</v>
      </c>
      <c r="V3648">
        <f>SUMIFS(COT!M:M,COT!$A:$A,YEAR(daily!$A3648),COT!$B:$B,WEEKNUM(daily!$A3648))</f>
        <v>119</v>
      </c>
      <c r="W3648">
        <f>SUMIFS(COT!N:N,COT!$A:$A,YEAR(daily!$A3648),COT!$B:$B,WEEKNUM(daily!$A3648))</f>
        <v>81</v>
      </c>
      <c r="X3648">
        <f>SUMIFS(COT!O:O,COT!$A:$A,YEAR(daily!$A3648),COT!$B:$B,WEEKNUM(daily!$A3648))</f>
        <v>142</v>
      </c>
      <c r="Y3648">
        <f>SUMIFS(COT!P:P,COT!$A:$A,YEAR(daily!$A3648),COT!$B:$B,WEEKNUM(daily!$A3648))</f>
        <v>90</v>
      </c>
      <c r="Z3648">
        <f>SUMIFS(COT!Q:Q,COT!$A:$A,YEAR(daily!$A3648),COT!$B:$B,WEEKNUM(daily!$A3648))</f>
        <v>96</v>
      </c>
      <c r="AA3648">
        <f>SUMIFS(Saudi!B:B,Saudi!$A:$A,YEAR(daily!$A3648))</f>
        <v>1044.4000000000001</v>
      </c>
      <c r="AB3648">
        <f>SUMIFS(Saudi!C:C,Saudi!$A:$A,YEAR(daily!$A3648))</f>
        <v>1140.539</v>
      </c>
      <c r="AC3648">
        <f>SUMIFS(Saudi!F:F,Saudi!$A:$A,YEAR(daily!$A3648))</f>
        <v>4242520</v>
      </c>
      <c r="AD3648">
        <f>SUMIFS(Saudi!G:G,Saudi!$A:$A,YEAR(daily!$A3648))</f>
        <v>92.996511515118513</v>
      </c>
      <c r="AE3648">
        <f>SUMIFS(Saudi!H:H,Saudi!$A:$A,YEAR(daily!$A3648))</f>
        <v>394539560.03312057</v>
      </c>
      <c r="AF3648" s="5">
        <f t="shared" si="156"/>
        <v>8</v>
      </c>
      <c r="AG3648" s="5">
        <f t="shared" si="157"/>
        <v>2014</v>
      </c>
    </row>
    <row r="3649" spans="1:33">
      <c r="A3649" s="3">
        <v>41879</v>
      </c>
      <c r="B3649" s="1">
        <v>280113</v>
      </c>
      <c r="C3649" s="1">
        <v>222831</v>
      </c>
      <c r="D3649" s="1">
        <v>83236</v>
      </c>
      <c r="E3649" s="1">
        <v>94.55</v>
      </c>
      <c r="F3649" s="1">
        <v>93.36</v>
      </c>
      <c r="G3649" s="1">
        <v>93.15</v>
      </c>
      <c r="H3649" s="2">
        <v>55.9</v>
      </c>
      <c r="I3649" s="2">
        <v>30.8</v>
      </c>
      <c r="J3649" s="2">
        <v>93.1</v>
      </c>
      <c r="K3649" s="2">
        <v>92.07</v>
      </c>
      <c r="L3649">
        <f>SUMIFS(US!B:B,US!$D:$D,YEAR(daily!$A3649),US!$E:$E,MONTH(daily!$A3649))</f>
        <v>14403</v>
      </c>
      <c r="M3649">
        <f>SUMIFS(US!C:C,US!$D:$D,YEAR(daily!$A3649),US!$E:$E,MONTH(daily!$A3649))</f>
        <v>19400</v>
      </c>
      <c r="N3649">
        <f>SUMIFS(COT!E:E,COT!$A:$A,YEAR(daily!$A3649),COT!$B:$B,WEEKNUM(daily!$A3649))</f>
        <v>1550253</v>
      </c>
      <c r="O3649">
        <f>SUMIFS(COT!F:F,COT!$A:$A,YEAR(daily!$A3649),COT!$B:$B,WEEKNUM(daily!$A3649))</f>
        <v>424250</v>
      </c>
      <c r="P3649">
        <f>SUMIFS(COT!G:G,COT!$A:$A,YEAR(daily!$A3649),COT!$B:$B,WEEKNUM(daily!$A3649))</f>
        <v>106523</v>
      </c>
      <c r="Q3649">
        <f>SUMIFS(COT!H:H,COT!$A:$A,YEAR(daily!$A3649),COT!$B:$B,WEEKNUM(daily!$A3649))</f>
        <v>573594</v>
      </c>
      <c r="R3649">
        <f>SUMIFS(COT!I:I,COT!$A:$A,YEAR(daily!$A3649),COT!$B:$B,WEEKNUM(daily!$A3649))</f>
        <v>476824</v>
      </c>
      <c r="S3649">
        <f>SUMIFS(COT!J:J,COT!$A:$A,YEAR(daily!$A3649),COT!$B:$B,WEEKNUM(daily!$A3649))</f>
        <v>817401</v>
      </c>
      <c r="T3649">
        <f>SUMIFS(COT!K:K,COT!$A:$A,YEAR(daily!$A3649),COT!$B:$B,WEEKNUM(daily!$A3649))</f>
        <v>75585</v>
      </c>
      <c r="U3649">
        <f>SUMIFS(COT!L:L,COT!$A:$A,YEAR(daily!$A3649),COT!$B:$B,WEEKNUM(daily!$A3649))</f>
        <v>52735</v>
      </c>
      <c r="V3649">
        <f>SUMIFS(COT!M:M,COT!$A:$A,YEAR(daily!$A3649),COT!$B:$B,WEEKNUM(daily!$A3649))</f>
        <v>119</v>
      </c>
      <c r="W3649">
        <f>SUMIFS(COT!N:N,COT!$A:$A,YEAR(daily!$A3649),COT!$B:$B,WEEKNUM(daily!$A3649))</f>
        <v>81</v>
      </c>
      <c r="X3649">
        <f>SUMIFS(COT!O:O,COT!$A:$A,YEAR(daily!$A3649),COT!$B:$B,WEEKNUM(daily!$A3649))</f>
        <v>142</v>
      </c>
      <c r="Y3649">
        <f>SUMIFS(COT!P:P,COT!$A:$A,YEAR(daily!$A3649),COT!$B:$B,WEEKNUM(daily!$A3649))</f>
        <v>90</v>
      </c>
      <c r="Z3649">
        <f>SUMIFS(COT!Q:Q,COT!$A:$A,YEAR(daily!$A3649),COT!$B:$B,WEEKNUM(daily!$A3649))</f>
        <v>96</v>
      </c>
      <c r="AA3649">
        <f>SUMIFS(Saudi!B:B,Saudi!$A:$A,YEAR(daily!$A3649))</f>
        <v>1044.4000000000001</v>
      </c>
      <c r="AB3649">
        <f>SUMIFS(Saudi!C:C,Saudi!$A:$A,YEAR(daily!$A3649))</f>
        <v>1140.539</v>
      </c>
      <c r="AC3649">
        <f>SUMIFS(Saudi!F:F,Saudi!$A:$A,YEAR(daily!$A3649))</f>
        <v>4242520</v>
      </c>
      <c r="AD3649">
        <f>SUMIFS(Saudi!G:G,Saudi!$A:$A,YEAR(daily!$A3649))</f>
        <v>92.996511515118513</v>
      </c>
      <c r="AE3649">
        <f>SUMIFS(Saudi!H:H,Saudi!$A:$A,YEAR(daily!$A3649))</f>
        <v>394539560.03312057</v>
      </c>
      <c r="AF3649" s="5">
        <f t="shared" si="156"/>
        <v>8</v>
      </c>
      <c r="AG3649" s="5">
        <f t="shared" si="157"/>
        <v>2014</v>
      </c>
    </row>
    <row r="3650" spans="1:33">
      <c r="A3650" s="3">
        <v>41880</v>
      </c>
      <c r="B3650" s="1">
        <v>268859</v>
      </c>
      <c r="C3650" s="1">
        <v>225142</v>
      </c>
      <c r="D3650" s="1">
        <v>83449</v>
      </c>
      <c r="E3650" s="1">
        <v>95.96</v>
      </c>
      <c r="F3650" s="1">
        <v>94.37</v>
      </c>
      <c r="G3650" s="1">
        <v>94.01</v>
      </c>
      <c r="H3650" s="2">
        <v>55.9</v>
      </c>
      <c r="I3650" s="2">
        <v>30.8</v>
      </c>
      <c r="J3650" s="2">
        <v>93.1</v>
      </c>
      <c r="K3650" s="2">
        <v>92.07</v>
      </c>
      <c r="L3650">
        <f>SUMIFS(US!B:B,US!$D:$D,YEAR(daily!$A3650),US!$E:$E,MONTH(daily!$A3650))</f>
        <v>14403</v>
      </c>
      <c r="M3650">
        <f>SUMIFS(US!C:C,US!$D:$D,YEAR(daily!$A3650),US!$E:$E,MONTH(daily!$A3650))</f>
        <v>19400</v>
      </c>
      <c r="N3650">
        <f>SUMIFS(COT!E:E,COT!$A:$A,YEAR(daily!$A3650),COT!$B:$B,WEEKNUM(daily!$A3650))</f>
        <v>1550253</v>
      </c>
      <c r="O3650">
        <f>SUMIFS(COT!F:F,COT!$A:$A,YEAR(daily!$A3650),COT!$B:$B,WEEKNUM(daily!$A3650))</f>
        <v>424250</v>
      </c>
      <c r="P3650">
        <f>SUMIFS(COT!G:G,COT!$A:$A,YEAR(daily!$A3650),COT!$B:$B,WEEKNUM(daily!$A3650))</f>
        <v>106523</v>
      </c>
      <c r="Q3650">
        <f>SUMIFS(COT!H:H,COT!$A:$A,YEAR(daily!$A3650),COT!$B:$B,WEEKNUM(daily!$A3650))</f>
        <v>573594</v>
      </c>
      <c r="R3650">
        <f>SUMIFS(COT!I:I,COT!$A:$A,YEAR(daily!$A3650),COT!$B:$B,WEEKNUM(daily!$A3650))</f>
        <v>476824</v>
      </c>
      <c r="S3650">
        <f>SUMIFS(COT!J:J,COT!$A:$A,YEAR(daily!$A3650),COT!$B:$B,WEEKNUM(daily!$A3650))</f>
        <v>817401</v>
      </c>
      <c r="T3650">
        <f>SUMIFS(COT!K:K,COT!$A:$A,YEAR(daily!$A3650),COT!$B:$B,WEEKNUM(daily!$A3650))</f>
        <v>75585</v>
      </c>
      <c r="U3650">
        <f>SUMIFS(COT!L:L,COT!$A:$A,YEAR(daily!$A3650),COT!$B:$B,WEEKNUM(daily!$A3650))</f>
        <v>52735</v>
      </c>
      <c r="V3650">
        <f>SUMIFS(COT!M:M,COT!$A:$A,YEAR(daily!$A3650),COT!$B:$B,WEEKNUM(daily!$A3650))</f>
        <v>119</v>
      </c>
      <c r="W3650">
        <f>SUMIFS(COT!N:N,COT!$A:$A,YEAR(daily!$A3650),COT!$B:$B,WEEKNUM(daily!$A3650))</f>
        <v>81</v>
      </c>
      <c r="X3650">
        <f>SUMIFS(COT!O:O,COT!$A:$A,YEAR(daily!$A3650),COT!$B:$B,WEEKNUM(daily!$A3650))</f>
        <v>142</v>
      </c>
      <c r="Y3650">
        <f>SUMIFS(COT!P:P,COT!$A:$A,YEAR(daily!$A3650),COT!$B:$B,WEEKNUM(daily!$A3650))</f>
        <v>90</v>
      </c>
      <c r="Z3650">
        <f>SUMIFS(COT!Q:Q,COT!$A:$A,YEAR(daily!$A3650),COT!$B:$B,WEEKNUM(daily!$A3650))</f>
        <v>96</v>
      </c>
      <c r="AA3650">
        <f>SUMIFS(Saudi!B:B,Saudi!$A:$A,YEAR(daily!$A3650))</f>
        <v>1044.4000000000001</v>
      </c>
      <c r="AB3650">
        <f>SUMIFS(Saudi!C:C,Saudi!$A:$A,YEAR(daily!$A3650))</f>
        <v>1140.539</v>
      </c>
      <c r="AC3650">
        <f>SUMIFS(Saudi!F:F,Saudi!$A:$A,YEAR(daily!$A3650))</f>
        <v>4242520</v>
      </c>
      <c r="AD3650">
        <f>SUMIFS(Saudi!G:G,Saudi!$A:$A,YEAR(daily!$A3650))</f>
        <v>92.996511515118513</v>
      </c>
      <c r="AE3650">
        <f>SUMIFS(Saudi!H:H,Saudi!$A:$A,YEAR(daily!$A3650))</f>
        <v>394539560.03312057</v>
      </c>
      <c r="AF3650" s="5">
        <f t="shared" ref="AF3650:AF3713" si="158">MONTH(A3650)</f>
        <v>8</v>
      </c>
      <c r="AG3650" s="5">
        <f t="shared" ref="AG3650:AG3713" si="159">YEAR(A3650)</f>
        <v>2014</v>
      </c>
    </row>
    <row r="3651" spans="1:33">
      <c r="A3651" s="3">
        <v>41884</v>
      </c>
      <c r="B3651" s="1">
        <v>266274</v>
      </c>
      <c r="C3651" s="1">
        <v>224888</v>
      </c>
      <c r="D3651" s="1">
        <v>84027</v>
      </c>
      <c r="E3651" s="1">
        <v>92.88</v>
      </c>
      <c r="F3651" s="1">
        <v>91.74</v>
      </c>
      <c r="G3651" s="1">
        <v>91.62</v>
      </c>
      <c r="H3651" s="2">
        <v>56.5</v>
      </c>
      <c r="I3651" s="2">
        <v>31.2</v>
      </c>
      <c r="J3651" s="2">
        <v>94.3</v>
      </c>
      <c r="K3651" s="2">
        <v>93.25</v>
      </c>
      <c r="L3651">
        <f>SUMIFS(US!B:B,US!$D:$D,YEAR(daily!$A3651),US!$E:$E,MONTH(daily!$A3651))</f>
        <v>14437</v>
      </c>
      <c r="M3651">
        <f>SUMIFS(US!C:C,US!$D:$D,YEAR(daily!$A3651),US!$E:$E,MONTH(daily!$A3651))</f>
        <v>19246</v>
      </c>
      <c r="N3651">
        <f>SUMIFS(COT!E:E,COT!$A:$A,YEAR(daily!$A3651),COT!$B:$B,WEEKNUM(daily!$A3651))</f>
        <v>1559353</v>
      </c>
      <c r="O3651">
        <f>SUMIFS(COT!F:F,COT!$A:$A,YEAR(daily!$A3651),COT!$B:$B,WEEKNUM(daily!$A3651))</f>
        <v>421058</v>
      </c>
      <c r="P3651">
        <f>SUMIFS(COT!G:G,COT!$A:$A,YEAR(daily!$A3651),COT!$B:$B,WEEKNUM(daily!$A3651))</f>
        <v>118494</v>
      </c>
      <c r="Q3651">
        <f>SUMIFS(COT!H:H,COT!$A:$A,YEAR(daily!$A3651),COT!$B:$B,WEEKNUM(daily!$A3651))</f>
        <v>584454</v>
      </c>
      <c r="R3651">
        <f>SUMIFS(COT!I:I,COT!$A:$A,YEAR(daily!$A3651),COT!$B:$B,WEEKNUM(daily!$A3651))</f>
        <v>473149</v>
      </c>
      <c r="S3651">
        <f>SUMIFS(COT!J:J,COT!$A:$A,YEAR(daily!$A3651),COT!$B:$B,WEEKNUM(daily!$A3651))</f>
        <v>797786</v>
      </c>
      <c r="T3651">
        <f>SUMIFS(COT!K:K,COT!$A:$A,YEAR(daily!$A3651),COT!$B:$B,WEEKNUM(daily!$A3651))</f>
        <v>80692</v>
      </c>
      <c r="U3651">
        <f>SUMIFS(COT!L:L,COT!$A:$A,YEAR(daily!$A3651),COT!$B:$B,WEEKNUM(daily!$A3651))</f>
        <v>58619</v>
      </c>
      <c r="V3651">
        <f>SUMIFS(COT!M:M,COT!$A:$A,YEAR(daily!$A3651),COT!$B:$B,WEEKNUM(daily!$A3651))</f>
        <v>121</v>
      </c>
      <c r="W3651">
        <f>SUMIFS(COT!N:N,COT!$A:$A,YEAR(daily!$A3651),COT!$B:$B,WEEKNUM(daily!$A3651))</f>
        <v>88</v>
      </c>
      <c r="X3651">
        <f>SUMIFS(COT!O:O,COT!$A:$A,YEAR(daily!$A3651),COT!$B:$B,WEEKNUM(daily!$A3651))</f>
        <v>146</v>
      </c>
      <c r="Y3651">
        <f>SUMIFS(COT!P:P,COT!$A:$A,YEAR(daily!$A3651),COT!$B:$B,WEEKNUM(daily!$A3651))</f>
        <v>91</v>
      </c>
      <c r="Z3651">
        <f>SUMIFS(COT!Q:Q,COT!$A:$A,YEAR(daily!$A3651),COT!$B:$B,WEEKNUM(daily!$A3651))</f>
        <v>94</v>
      </c>
      <c r="AA3651">
        <f>SUMIFS(Saudi!B:B,Saudi!$A:$A,YEAR(daily!$A3651))</f>
        <v>1044.4000000000001</v>
      </c>
      <c r="AB3651">
        <f>SUMIFS(Saudi!C:C,Saudi!$A:$A,YEAR(daily!$A3651))</f>
        <v>1140.539</v>
      </c>
      <c r="AC3651">
        <f>SUMIFS(Saudi!F:F,Saudi!$A:$A,YEAR(daily!$A3651))</f>
        <v>4242520</v>
      </c>
      <c r="AD3651">
        <f>SUMIFS(Saudi!G:G,Saudi!$A:$A,YEAR(daily!$A3651))</f>
        <v>92.996511515118513</v>
      </c>
      <c r="AE3651">
        <f>SUMIFS(Saudi!H:H,Saudi!$A:$A,YEAR(daily!$A3651))</f>
        <v>394539560.03312057</v>
      </c>
      <c r="AF3651" s="5">
        <f t="shared" si="158"/>
        <v>9</v>
      </c>
      <c r="AG3651" s="5">
        <f t="shared" si="159"/>
        <v>2014</v>
      </c>
    </row>
    <row r="3652" spans="1:33">
      <c r="A3652" s="3">
        <v>41885</v>
      </c>
      <c r="B3652" s="1">
        <v>249302</v>
      </c>
      <c r="C3652" s="1">
        <v>225655</v>
      </c>
      <c r="D3652" s="1">
        <v>83955</v>
      </c>
      <c r="E3652" s="1">
        <v>95.54</v>
      </c>
      <c r="F3652" s="1">
        <v>94.16</v>
      </c>
      <c r="G3652" s="1">
        <v>93.91</v>
      </c>
      <c r="H3652" s="2">
        <v>56.5</v>
      </c>
      <c r="I3652" s="2">
        <v>31.2</v>
      </c>
      <c r="J3652" s="2">
        <v>94.3</v>
      </c>
      <c r="K3652" s="2">
        <v>93.25</v>
      </c>
      <c r="L3652">
        <f>SUMIFS(US!B:B,US!$D:$D,YEAR(daily!$A3652),US!$E:$E,MONTH(daily!$A3652))</f>
        <v>14437</v>
      </c>
      <c r="M3652">
        <f>SUMIFS(US!C:C,US!$D:$D,YEAR(daily!$A3652),US!$E:$E,MONTH(daily!$A3652))</f>
        <v>19246</v>
      </c>
      <c r="N3652">
        <f>SUMIFS(COT!E:E,COT!$A:$A,YEAR(daily!$A3652),COT!$B:$B,WEEKNUM(daily!$A3652))</f>
        <v>1559353</v>
      </c>
      <c r="O3652">
        <f>SUMIFS(COT!F:F,COT!$A:$A,YEAR(daily!$A3652),COT!$B:$B,WEEKNUM(daily!$A3652))</f>
        <v>421058</v>
      </c>
      <c r="P3652">
        <f>SUMIFS(COT!G:G,COT!$A:$A,YEAR(daily!$A3652),COT!$B:$B,WEEKNUM(daily!$A3652))</f>
        <v>118494</v>
      </c>
      <c r="Q3652">
        <f>SUMIFS(COT!H:H,COT!$A:$A,YEAR(daily!$A3652),COT!$B:$B,WEEKNUM(daily!$A3652))</f>
        <v>584454</v>
      </c>
      <c r="R3652">
        <f>SUMIFS(COT!I:I,COT!$A:$A,YEAR(daily!$A3652),COT!$B:$B,WEEKNUM(daily!$A3652))</f>
        <v>473149</v>
      </c>
      <c r="S3652">
        <f>SUMIFS(COT!J:J,COT!$A:$A,YEAR(daily!$A3652),COT!$B:$B,WEEKNUM(daily!$A3652))</f>
        <v>797786</v>
      </c>
      <c r="T3652">
        <f>SUMIFS(COT!K:K,COT!$A:$A,YEAR(daily!$A3652),COT!$B:$B,WEEKNUM(daily!$A3652))</f>
        <v>80692</v>
      </c>
      <c r="U3652">
        <f>SUMIFS(COT!L:L,COT!$A:$A,YEAR(daily!$A3652),COT!$B:$B,WEEKNUM(daily!$A3652))</f>
        <v>58619</v>
      </c>
      <c r="V3652">
        <f>SUMIFS(COT!M:M,COT!$A:$A,YEAR(daily!$A3652),COT!$B:$B,WEEKNUM(daily!$A3652))</f>
        <v>121</v>
      </c>
      <c r="W3652">
        <f>SUMIFS(COT!N:N,COT!$A:$A,YEAR(daily!$A3652),COT!$B:$B,WEEKNUM(daily!$A3652))</f>
        <v>88</v>
      </c>
      <c r="X3652">
        <f>SUMIFS(COT!O:O,COT!$A:$A,YEAR(daily!$A3652),COT!$B:$B,WEEKNUM(daily!$A3652))</f>
        <v>146</v>
      </c>
      <c r="Y3652">
        <f>SUMIFS(COT!P:P,COT!$A:$A,YEAR(daily!$A3652),COT!$B:$B,WEEKNUM(daily!$A3652))</f>
        <v>91</v>
      </c>
      <c r="Z3652">
        <f>SUMIFS(COT!Q:Q,COT!$A:$A,YEAR(daily!$A3652),COT!$B:$B,WEEKNUM(daily!$A3652))</f>
        <v>94</v>
      </c>
      <c r="AA3652">
        <f>SUMIFS(Saudi!B:B,Saudi!$A:$A,YEAR(daily!$A3652))</f>
        <v>1044.4000000000001</v>
      </c>
      <c r="AB3652">
        <f>SUMIFS(Saudi!C:C,Saudi!$A:$A,YEAR(daily!$A3652))</f>
        <v>1140.539</v>
      </c>
      <c r="AC3652">
        <f>SUMIFS(Saudi!F:F,Saudi!$A:$A,YEAR(daily!$A3652))</f>
        <v>4242520</v>
      </c>
      <c r="AD3652">
        <f>SUMIFS(Saudi!G:G,Saudi!$A:$A,YEAR(daily!$A3652))</f>
        <v>92.996511515118513</v>
      </c>
      <c r="AE3652">
        <f>SUMIFS(Saudi!H:H,Saudi!$A:$A,YEAR(daily!$A3652))</f>
        <v>394539560.03312057</v>
      </c>
      <c r="AF3652" s="5">
        <f t="shared" si="158"/>
        <v>9</v>
      </c>
      <c r="AG3652" s="5">
        <f t="shared" si="159"/>
        <v>2014</v>
      </c>
    </row>
    <row r="3653" spans="1:33">
      <c r="A3653" s="3">
        <v>41886</v>
      </c>
      <c r="B3653" s="1">
        <v>235848</v>
      </c>
      <c r="C3653" s="1">
        <v>224471</v>
      </c>
      <c r="D3653" s="1">
        <v>85174</v>
      </c>
      <c r="E3653" s="1">
        <v>94.45</v>
      </c>
      <c r="F3653" s="1">
        <v>93.25</v>
      </c>
      <c r="G3653" s="1">
        <v>93.06</v>
      </c>
      <c r="H3653" s="2">
        <v>56.5</v>
      </c>
      <c r="I3653" s="2">
        <v>31.2</v>
      </c>
      <c r="J3653" s="2">
        <v>94.3</v>
      </c>
      <c r="K3653" s="2">
        <v>93.25</v>
      </c>
      <c r="L3653">
        <f>SUMIFS(US!B:B,US!$D:$D,YEAR(daily!$A3653),US!$E:$E,MONTH(daily!$A3653))</f>
        <v>14437</v>
      </c>
      <c r="M3653">
        <f>SUMIFS(US!C:C,US!$D:$D,YEAR(daily!$A3653),US!$E:$E,MONTH(daily!$A3653))</f>
        <v>19246</v>
      </c>
      <c r="N3653">
        <f>SUMIFS(COT!E:E,COT!$A:$A,YEAR(daily!$A3653),COT!$B:$B,WEEKNUM(daily!$A3653))</f>
        <v>1559353</v>
      </c>
      <c r="O3653">
        <f>SUMIFS(COT!F:F,COT!$A:$A,YEAR(daily!$A3653),COT!$B:$B,WEEKNUM(daily!$A3653))</f>
        <v>421058</v>
      </c>
      <c r="P3653">
        <f>SUMIFS(COT!G:G,COT!$A:$A,YEAR(daily!$A3653),COT!$B:$B,WEEKNUM(daily!$A3653))</f>
        <v>118494</v>
      </c>
      <c r="Q3653">
        <f>SUMIFS(COT!H:H,COT!$A:$A,YEAR(daily!$A3653),COT!$B:$B,WEEKNUM(daily!$A3653))</f>
        <v>584454</v>
      </c>
      <c r="R3653">
        <f>SUMIFS(COT!I:I,COT!$A:$A,YEAR(daily!$A3653),COT!$B:$B,WEEKNUM(daily!$A3653))</f>
        <v>473149</v>
      </c>
      <c r="S3653">
        <f>SUMIFS(COT!J:J,COT!$A:$A,YEAR(daily!$A3653),COT!$B:$B,WEEKNUM(daily!$A3653))</f>
        <v>797786</v>
      </c>
      <c r="T3653">
        <f>SUMIFS(COT!K:K,COT!$A:$A,YEAR(daily!$A3653),COT!$B:$B,WEEKNUM(daily!$A3653))</f>
        <v>80692</v>
      </c>
      <c r="U3653">
        <f>SUMIFS(COT!L:L,COT!$A:$A,YEAR(daily!$A3653),COT!$B:$B,WEEKNUM(daily!$A3653))</f>
        <v>58619</v>
      </c>
      <c r="V3653">
        <f>SUMIFS(COT!M:M,COT!$A:$A,YEAR(daily!$A3653),COT!$B:$B,WEEKNUM(daily!$A3653))</f>
        <v>121</v>
      </c>
      <c r="W3653">
        <f>SUMIFS(COT!N:N,COT!$A:$A,YEAR(daily!$A3653),COT!$B:$B,WEEKNUM(daily!$A3653))</f>
        <v>88</v>
      </c>
      <c r="X3653">
        <f>SUMIFS(COT!O:O,COT!$A:$A,YEAR(daily!$A3653),COT!$B:$B,WEEKNUM(daily!$A3653))</f>
        <v>146</v>
      </c>
      <c r="Y3653">
        <f>SUMIFS(COT!P:P,COT!$A:$A,YEAR(daily!$A3653),COT!$B:$B,WEEKNUM(daily!$A3653))</f>
        <v>91</v>
      </c>
      <c r="Z3653">
        <f>SUMIFS(COT!Q:Q,COT!$A:$A,YEAR(daily!$A3653),COT!$B:$B,WEEKNUM(daily!$A3653))</f>
        <v>94</v>
      </c>
      <c r="AA3653">
        <f>SUMIFS(Saudi!B:B,Saudi!$A:$A,YEAR(daily!$A3653))</f>
        <v>1044.4000000000001</v>
      </c>
      <c r="AB3653">
        <f>SUMIFS(Saudi!C:C,Saudi!$A:$A,YEAR(daily!$A3653))</f>
        <v>1140.539</v>
      </c>
      <c r="AC3653">
        <f>SUMIFS(Saudi!F:F,Saudi!$A:$A,YEAR(daily!$A3653))</f>
        <v>4242520</v>
      </c>
      <c r="AD3653">
        <f>SUMIFS(Saudi!G:G,Saudi!$A:$A,YEAR(daily!$A3653))</f>
        <v>92.996511515118513</v>
      </c>
      <c r="AE3653">
        <f>SUMIFS(Saudi!H:H,Saudi!$A:$A,YEAR(daily!$A3653))</f>
        <v>394539560.03312057</v>
      </c>
      <c r="AF3653" s="5">
        <f t="shared" si="158"/>
        <v>9</v>
      </c>
      <c r="AG3653" s="5">
        <f t="shared" si="159"/>
        <v>2014</v>
      </c>
    </row>
    <row r="3654" spans="1:33">
      <c r="A3654" s="3">
        <v>41887</v>
      </c>
      <c r="B3654" s="1">
        <v>228674</v>
      </c>
      <c r="C3654" s="1">
        <v>224841</v>
      </c>
      <c r="D3654" s="1">
        <v>85552</v>
      </c>
      <c r="E3654" s="1">
        <v>93.29</v>
      </c>
      <c r="F3654" s="1">
        <v>92.4</v>
      </c>
      <c r="G3654" s="1">
        <v>92.28</v>
      </c>
      <c r="H3654" s="2">
        <v>56.5</v>
      </c>
      <c r="I3654" s="2">
        <v>31.2</v>
      </c>
      <c r="J3654" s="2">
        <v>94.3</v>
      </c>
      <c r="K3654" s="2">
        <v>93.25</v>
      </c>
      <c r="L3654">
        <f>SUMIFS(US!B:B,US!$D:$D,YEAR(daily!$A3654),US!$E:$E,MONTH(daily!$A3654))</f>
        <v>14437</v>
      </c>
      <c r="M3654">
        <f>SUMIFS(US!C:C,US!$D:$D,YEAR(daily!$A3654),US!$E:$E,MONTH(daily!$A3654))</f>
        <v>19246</v>
      </c>
      <c r="N3654">
        <f>SUMIFS(COT!E:E,COT!$A:$A,YEAR(daily!$A3654),COT!$B:$B,WEEKNUM(daily!$A3654))</f>
        <v>1559353</v>
      </c>
      <c r="O3654">
        <f>SUMIFS(COT!F:F,COT!$A:$A,YEAR(daily!$A3654),COT!$B:$B,WEEKNUM(daily!$A3654))</f>
        <v>421058</v>
      </c>
      <c r="P3654">
        <f>SUMIFS(COT!G:G,COT!$A:$A,YEAR(daily!$A3654),COT!$B:$B,WEEKNUM(daily!$A3654))</f>
        <v>118494</v>
      </c>
      <c r="Q3654">
        <f>SUMIFS(COT!H:H,COT!$A:$A,YEAR(daily!$A3654),COT!$B:$B,WEEKNUM(daily!$A3654))</f>
        <v>584454</v>
      </c>
      <c r="R3654">
        <f>SUMIFS(COT!I:I,COT!$A:$A,YEAR(daily!$A3654),COT!$B:$B,WEEKNUM(daily!$A3654))</f>
        <v>473149</v>
      </c>
      <c r="S3654">
        <f>SUMIFS(COT!J:J,COT!$A:$A,YEAR(daily!$A3654),COT!$B:$B,WEEKNUM(daily!$A3654))</f>
        <v>797786</v>
      </c>
      <c r="T3654">
        <f>SUMIFS(COT!K:K,COT!$A:$A,YEAR(daily!$A3654),COT!$B:$B,WEEKNUM(daily!$A3654))</f>
        <v>80692</v>
      </c>
      <c r="U3654">
        <f>SUMIFS(COT!L:L,COT!$A:$A,YEAR(daily!$A3654),COT!$B:$B,WEEKNUM(daily!$A3654))</f>
        <v>58619</v>
      </c>
      <c r="V3654">
        <f>SUMIFS(COT!M:M,COT!$A:$A,YEAR(daily!$A3654),COT!$B:$B,WEEKNUM(daily!$A3654))</f>
        <v>121</v>
      </c>
      <c r="W3654">
        <f>SUMIFS(COT!N:N,COT!$A:$A,YEAR(daily!$A3654),COT!$B:$B,WEEKNUM(daily!$A3654))</f>
        <v>88</v>
      </c>
      <c r="X3654">
        <f>SUMIFS(COT!O:O,COT!$A:$A,YEAR(daily!$A3654),COT!$B:$B,WEEKNUM(daily!$A3654))</f>
        <v>146</v>
      </c>
      <c r="Y3654">
        <f>SUMIFS(COT!P:P,COT!$A:$A,YEAR(daily!$A3654),COT!$B:$B,WEEKNUM(daily!$A3654))</f>
        <v>91</v>
      </c>
      <c r="Z3654">
        <f>SUMIFS(COT!Q:Q,COT!$A:$A,YEAR(daily!$A3654),COT!$B:$B,WEEKNUM(daily!$A3654))</f>
        <v>94</v>
      </c>
      <c r="AA3654">
        <f>SUMIFS(Saudi!B:B,Saudi!$A:$A,YEAR(daily!$A3654))</f>
        <v>1044.4000000000001</v>
      </c>
      <c r="AB3654">
        <f>SUMIFS(Saudi!C:C,Saudi!$A:$A,YEAR(daily!$A3654))</f>
        <v>1140.539</v>
      </c>
      <c r="AC3654">
        <f>SUMIFS(Saudi!F:F,Saudi!$A:$A,YEAR(daily!$A3654))</f>
        <v>4242520</v>
      </c>
      <c r="AD3654">
        <f>SUMIFS(Saudi!G:G,Saudi!$A:$A,YEAR(daily!$A3654))</f>
        <v>92.996511515118513</v>
      </c>
      <c r="AE3654">
        <f>SUMIFS(Saudi!H:H,Saudi!$A:$A,YEAR(daily!$A3654))</f>
        <v>394539560.03312057</v>
      </c>
      <c r="AF3654" s="5">
        <f t="shared" si="158"/>
        <v>9</v>
      </c>
      <c r="AG3654" s="5">
        <f t="shared" si="159"/>
        <v>2014</v>
      </c>
    </row>
    <row r="3655" spans="1:33">
      <c r="A3655" s="3">
        <v>41890</v>
      </c>
      <c r="B3655" s="1">
        <v>217980</v>
      </c>
      <c r="C3655" s="1">
        <v>226748</v>
      </c>
      <c r="D3655" s="1">
        <v>89778</v>
      </c>
      <c r="E3655" s="1">
        <v>92.66</v>
      </c>
      <c r="F3655" s="1">
        <v>91.72</v>
      </c>
      <c r="G3655" s="1">
        <v>91.62</v>
      </c>
      <c r="H3655" s="2">
        <v>56.5</v>
      </c>
      <c r="I3655" s="2">
        <v>31.2</v>
      </c>
      <c r="J3655" s="2">
        <v>94.3</v>
      </c>
      <c r="K3655" s="2">
        <v>93.25</v>
      </c>
      <c r="L3655">
        <f>SUMIFS(US!B:B,US!$D:$D,YEAR(daily!$A3655),US!$E:$E,MONTH(daily!$A3655))</f>
        <v>14437</v>
      </c>
      <c r="M3655">
        <f>SUMIFS(US!C:C,US!$D:$D,YEAR(daily!$A3655),US!$E:$E,MONTH(daily!$A3655))</f>
        <v>19246</v>
      </c>
      <c r="N3655">
        <f>SUMIFS(COT!E:E,COT!$A:$A,YEAR(daily!$A3655),COT!$B:$B,WEEKNUM(daily!$A3655))</f>
        <v>1553516</v>
      </c>
      <c r="O3655">
        <f>SUMIFS(COT!F:F,COT!$A:$A,YEAR(daily!$A3655),COT!$B:$B,WEEKNUM(daily!$A3655))</f>
        <v>426580</v>
      </c>
      <c r="P3655">
        <f>SUMIFS(COT!G:G,COT!$A:$A,YEAR(daily!$A3655),COT!$B:$B,WEEKNUM(daily!$A3655))</f>
        <v>126598</v>
      </c>
      <c r="Q3655">
        <f>SUMIFS(COT!H:H,COT!$A:$A,YEAR(daily!$A3655),COT!$B:$B,WEEKNUM(daily!$A3655))</f>
        <v>568974</v>
      </c>
      <c r="R3655">
        <f>SUMIFS(COT!I:I,COT!$A:$A,YEAR(daily!$A3655),COT!$B:$B,WEEKNUM(daily!$A3655))</f>
        <v>481142</v>
      </c>
      <c r="S3655">
        <f>SUMIFS(COT!J:J,COT!$A:$A,YEAR(daily!$A3655),COT!$B:$B,WEEKNUM(daily!$A3655))</f>
        <v>799772</v>
      </c>
      <c r="T3655">
        <f>SUMIFS(COT!K:K,COT!$A:$A,YEAR(daily!$A3655),COT!$B:$B,WEEKNUM(daily!$A3655))</f>
        <v>76820</v>
      </c>
      <c r="U3655">
        <f>SUMIFS(COT!L:L,COT!$A:$A,YEAR(daily!$A3655),COT!$B:$B,WEEKNUM(daily!$A3655))</f>
        <v>58172</v>
      </c>
      <c r="V3655">
        <f>SUMIFS(COT!M:M,COT!$A:$A,YEAR(daily!$A3655),COT!$B:$B,WEEKNUM(daily!$A3655))</f>
        <v>116</v>
      </c>
      <c r="W3655">
        <f>SUMIFS(COT!N:N,COT!$A:$A,YEAR(daily!$A3655),COT!$B:$B,WEEKNUM(daily!$A3655))</f>
        <v>89</v>
      </c>
      <c r="X3655">
        <f>SUMIFS(COT!O:O,COT!$A:$A,YEAR(daily!$A3655),COT!$B:$B,WEEKNUM(daily!$A3655))</f>
        <v>146</v>
      </c>
      <c r="Y3655">
        <f>SUMIFS(COT!P:P,COT!$A:$A,YEAR(daily!$A3655),COT!$B:$B,WEEKNUM(daily!$A3655))</f>
        <v>88</v>
      </c>
      <c r="Z3655">
        <f>SUMIFS(COT!Q:Q,COT!$A:$A,YEAR(daily!$A3655),COT!$B:$B,WEEKNUM(daily!$A3655))</f>
        <v>94</v>
      </c>
      <c r="AA3655">
        <f>SUMIFS(Saudi!B:B,Saudi!$A:$A,YEAR(daily!$A3655))</f>
        <v>1044.4000000000001</v>
      </c>
      <c r="AB3655">
        <f>SUMIFS(Saudi!C:C,Saudi!$A:$A,YEAR(daily!$A3655))</f>
        <v>1140.539</v>
      </c>
      <c r="AC3655">
        <f>SUMIFS(Saudi!F:F,Saudi!$A:$A,YEAR(daily!$A3655))</f>
        <v>4242520</v>
      </c>
      <c r="AD3655">
        <f>SUMIFS(Saudi!G:G,Saudi!$A:$A,YEAR(daily!$A3655))</f>
        <v>92.996511515118513</v>
      </c>
      <c r="AE3655">
        <f>SUMIFS(Saudi!H:H,Saudi!$A:$A,YEAR(daily!$A3655))</f>
        <v>394539560.03312057</v>
      </c>
      <c r="AF3655" s="5">
        <f t="shared" si="158"/>
        <v>9</v>
      </c>
      <c r="AG3655" s="5">
        <f t="shared" si="159"/>
        <v>2014</v>
      </c>
    </row>
    <row r="3656" spans="1:33">
      <c r="A3656" s="3">
        <v>41891</v>
      </c>
      <c r="B3656" s="1">
        <v>200996</v>
      </c>
      <c r="C3656" s="1">
        <v>228489</v>
      </c>
      <c r="D3656" s="1">
        <v>90922</v>
      </c>
      <c r="E3656" s="1">
        <v>92.75</v>
      </c>
      <c r="F3656" s="1">
        <v>91.45</v>
      </c>
      <c r="G3656" s="1">
        <v>91.33</v>
      </c>
      <c r="H3656" s="2">
        <v>56.5</v>
      </c>
      <c r="I3656" s="2">
        <v>31.2</v>
      </c>
      <c r="J3656" s="2">
        <v>94.3</v>
      </c>
      <c r="K3656" s="2">
        <v>93.25</v>
      </c>
      <c r="L3656">
        <f>SUMIFS(US!B:B,US!$D:$D,YEAR(daily!$A3656),US!$E:$E,MONTH(daily!$A3656))</f>
        <v>14437</v>
      </c>
      <c r="M3656">
        <f>SUMIFS(US!C:C,US!$D:$D,YEAR(daily!$A3656),US!$E:$E,MONTH(daily!$A3656))</f>
        <v>19246</v>
      </c>
      <c r="N3656">
        <f>SUMIFS(COT!E:E,COT!$A:$A,YEAR(daily!$A3656),COT!$B:$B,WEEKNUM(daily!$A3656))</f>
        <v>1553516</v>
      </c>
      <c r="O3656">
        <f>SUMIFS(COT!F:F,COT!$A:$A,YEAR(daily!$A3656),COT!$B:$B,WEEKNUM(daily!$A3656))</f>
        <v>426580</v>
      </c>
      <c r="P3656">
        <f>SUMIFS(COT!G:G,COT!$A:$A,YEAR(daily!$A3656),COT!$B:$B,WEEKNUM(daily!$A3656))</f>
        <v>126598</v>
      </c>
      <c r="Q3656">
        <f>SUMIFS(COT!H:H,COT!$A:$A,YEAR(daily!$A3656),COT!$B:$B,WEEKNUM(daily!$A3656))</f>
        <v>568974</v>
      </c>
      <c r="R3656">
        <f>SUMIFS(COT!I:I,COT!$A:$A,YEAR(daily!$A3656),COT!$B:$B,WEEKNUM(daily!$A3656))</f>
        <v>481142</v>
      </c>
      <c r="S3656">
        <f>SUMIFS(COT!J:J,COT!$A:$A,YEAR(daily!$A3656),COT!$B:$B,WEEKNUM(daily!$A3656))</f>
        <v>799772</v>
      </c>
      <c r="T3656">
        <f>SUMIFS(COT!K:K,COT!$A:$A,YEAR(daily!$A3656),COT!$B:$B,WEEKNUM(daily!$A3656))</f>
        <v>76820</v>
      </c>
      <c r="U3656">
        <f>SUMIFS(COT!L:L,COT!$A:$A,YEAR(daily!$A3656),COT!$B:$B,WEEKNUM(daily!$A3656))</f>
        <v>58172</v>
      </c>
      <c r="V3656">
        <f>SUMIFS(COT!M:M,COT!$A:$A,YEAR(daily!$A3656),COT!$B:$B,WEEKNUM(daily!$A3656))</f>
        <v>116</v>
      </c>
      <c r="W3656">
        <f>SUMIFS(COT!N:N,COT!$A:$A,YEAR(daily!$A3656),COT!$B:$B,WEEKNUM(daily!$A3656))</f>
        <v>89</v>
      </c>
      <c r="X3656">
        <f>SUMIFS(COT!O:O,COT!$A:$A,YEAR(daily!$A3656),COT!$B:$B,WEEKNUM(daily!$A3656))</f>
        <v>146</v>
      </c>
      <c r="Y3656">
        <f>SUMIFS(COT!P:P,COT!$A:$A,YEAR(daily!$A3656),COT!$B:$B,WEEKNUM(daily!$A3656))</f>
        <v>88</v>
      </c>
      <c r="Z3656">
        <f>SUMIFS(COT!Q:Q,COT!$A:$A,YEAR(daily!$A3656),COT!$B:$B,WEEKNUM(daily!$A3656))</f>
        <v>94</v>
      </c>
      <c r="AA3656">
        <f>SUMIFS(Saudi!B:B,Saudi!$A:$A,YEAR(daily!$A3656))</f>
        <v>1044.4000000000001</v>
      </c>
      <c r="AB3656">
        <f>SUMIFS(Saudi!C:C,Saudi!$A:$A,YEAR(daily!$A3656))</f>
        <v>1140.539</v>
      </c>
      <c r="AC3656">
        <f>SUMIFS(Saudi!F:F,Saudi!$A:$A,YEAR(daily!$A3656))</f>
        <v>4242520</v>
      </c>
      <c r="AD3656">
        <f>SUMIFS(Saudi!G:G,Saudi!$A:$A,YEAR(daily!$A3656))</f>
        <v>92.996511515118513</v>
      </c>
      <c r="AE3656">
        <f>SUMIFS(Saudi!H:H,Saudi!$A:$A,YEAR(daily!$A3656))</f>
        <v>394539560.03312057</v>
      </c>
      <c r="AF3656" s="5">
        <f t="shared" si="158"/>
        <v>9</v>
      </c>
      <c r="AG3656" s="5">
        <f t="shared" si="159"/>
        <v>2014</v>
      </c>
    </row>
    <row r="3657" spans="1:33">
      <c r="A3657" s="3">
        <v>41892</v>
      </c>
      <c r="B3657" s="1">
        <v>190138</v>
      </c>
      <c r="C3657" s="1">
        <v>228495</v>
      </c>
      <c r="D3657" s="1">
        <v>93503</v>
      </c>
      <c r="E3657" s="1">
        <v>91.67</v>
      </c>
      <c r="F3657" s="1">
        <v>90.42</v>
      </c>
      <c r="G3657" s="1">
        <v>90.26</v>
      </c>
      <c r="H3657" s="2">
        <v>56.5</v>
      </c>
      <c r="I3657" s="2">
        <v>31.2</v>
      </c>
      <c r="J3657" s="2">
        <v>94.3</v>
      </c>
      <c r="K3657" s="2">
        <v>93.25</v>
      </c>
      <c r="L3657">
        <f>SUMIFS(US!B:B,US!$D:$D,YEAR(daily!$A3657),US!$E:$E,MONTH(daily!$A3657))</f>
        <v>14437</v>
      </c>
      <c r="M3657">
        <f>SUMIFS(US!C:C,US!$D:$D,YEAR(daily!$A3657),US!$E:$E,MONTH(daily!$A3657))</f>
        <v>19246</v>
      </c>
      <c r="N3657">
        <f>SUMIFS(COT!E:E,COT!$A:$A,YEAR(daily!$A3657),COT!$B:$B,WEEKNUM(daily!$A3657))</f>
        <v>1553516</v>
      </c>
      <c r="O3657">
        <f>SUMIFS(COT!F:F,COT!$A:$A,YEAR(daily!$A3657),COT!$B:$B,WEEKNUM(daily!$A3657))</f>
        <v>426580</v>
      </c>
      <c r="P3657">
        <f>SUMIFS(COT!G:G,COT!$A:$A,YEAR(daily!$A3657),COT!$B:$B,WEEKNUM(daily!$A3657))</f>
        <v>126598</v>
      </c>
      <c r="Q3657">
        <f>SUMIFS(COT!H:H,COT!$A:$A,YEAR(daily!$A3657),COT!$B:$B,WEEKNUM(daily!$A3657))</f>
        <v>568974</v>
      </c>
      <c r="R3657">
        <f>SUMIFS(COT!I:I,COT!$A:$A,YEAR(daily!$A3657),COT!$B:$B,WEEKNUM(daily!$A3657))</f>
        <v>481142</v>
      </c>
      <c r="S3657">
        <f>SUMIFS(COT!J:J,COT!$A:$A,YEAR(daily!$A3657),COT!$B:$B,WEEKNUM(daily!$A3657))</f>
        <v>799772</v>
      </c>
      <c r="T3657">
        <f>SUMIFS(COT!K:K,COT!$A:$A,YEAR(daily!$A3657),COT!$B:$B,WEEKNUM(daily!$A3657))</f>
        <v>76820</v>
      </c>
      <c r="U3657">
        <f>SUMIFS(COT!L:L,COT!$A:$A,YEAR(daily!$A3657),COT!$B:$B,WEEKNUM(daily!$A3657))</f>
        <v>58172</v>
      </c>
      <c r="V3657">
        <f>SUMIFS(COT!M:M,COT!$A:$A,YEAR(daily!$A3657),COT!$B:$B,WEEKNUM(daily!$A3657))</f>
        <v>116</v>
      </c>
      <c r="W3657">
        <f>SUMIFS(COT!N:N,COT!$A:$A,YEAR(daily!$A3657),COT!$B:$B,WEEKNUM(daily!$A3657))</f>
        <v>89</v>
      </c>
      <c r="X3657">
        <f>SUMIFS(COT!O:O,COT!$A:$A,YEAR(daily!$A3657),COT!$B:$B,WEEKNUM(daily!$A3657))</f>
        <v>146</v>
      </c>
      <c r="Y3657">
        <f>SUMIFS(COT!P:P,COT!$A:$A,YEAR(daily!$A3657),COT!$B:$B,WEEKNUM(daily!$A3657))</f>
        <v>88</v>
      </c>
      <c r="Z3657">
        <f>SUMIFS(COT!Q:Q,COT!$A:$A,YEAR(daily!$A3657),COT!$B:$B,WEEKNUM(daily!$A3657))</f>
        <v>94</v>
      </c>
      <c r="AA3657">
        <f>SUMIFS(Saudi!B:B,Saudi!$A:$A,YEAR(daily!$A3657))</f>
        <v>1044.4000000000001</v>
      </c>
      <c r="AB3657">
        <f>SUMIFS(Saudi!C:C,Saudi!$A:$A,YEAR(daily!$A3657))</f>
        <v>1140.539</v>
      </c>
      <c r="AC3657">
        <f>SUMIFS(Saudi!F:F,Saudi!$A:$A,YEAR(daily!$A3657))</f>
        <v>4242520</v>
      </c>
      <c r="AD3657">
        <f>SUMIFS(Saudi!G:G,Saudi!$A:$A,YEAR(daily!$A3657))</f>
        <v>92.996511515118513</v>
      </c>
      <c r="AE3657">
        <f>SUMIFS(Saudi!H:H,Saudi!$A:$A,YEAR(daily!$A3657))</f>
        <v>394539560.03312057</v>
      </c>
      <c r="AF3657" s="5">
        <f t="shared" si="158"/>
        <v>9</v>
      </c>
      <c r="AG3657" s="5">
        <f t="shared" si="159"/>
        <v>2014</v>
      </c>
    </row>
    <row r="3658" spans="1:33">
      <c r="A3658" s="3">
        <v>41893</v>
      </c>
      <c r="B3658" s="1">
        <v>157469</v>
      </c>
      <c r="C3658" s="1">
        <v>220971</v>
      </c>
      <c r="D3658" s="1">
        <v>91406</v>
      </c>
      <c r="E3658" s="1">
        <v>92.83</v>
      </c>
      <c r="F3658" s="1">
        <v>91.36</v>
      </c>
      <c r="G3658" s="1">
        <v>91.11</v>
      </c>
      <c r="H3658" s="2">
        <v>56.5</v>
      </c>
      <c r="I3658" s="2">
        <v>31.2</v>
      </c>
      <c r="J3658" s="2">
        <v>94.3</v>
      </c>
      <c r="K3658" s="2">
        <v>93.25</v>
      </c>
      <c r="L3658">
        <f>SUMIFS(US!B:B,US!$D:$D,YEAR(daily!$A3658),US!$E:$E,MONTH(daily!$A3658))</f>
        <v>14437</v>
      </c>
      <c r="M3658">
        <f>SUMIFS(US!C:C,US!$D:$D,YEAR(daily!$A3658),US!$E:$E,MONTH(daily!$A3658))</f>
        <v>19246</v>
      </c>
      <c r="N3658">
        <f>SUMIFS(COT!E:E,COT!$A:$A,YEAR(daily!$A3658),COT!$B:$B,WEEKNUM(daily!$A3658))</f>
        <v>1553516</v>
      </c>
      <c r="O3658">
        <f>SUMIFS(COT!F:F,COT!$A:$A,YEAR(daily!$A3658),COT!$B:$B,WEEKNUM(daily!$A3658))</f>
        <v>426580</v>
      </c>
      <c r="P3658">
        <f>SUMIFS(COT!G:G,COT!$A:$A,YEAR(daily!$A3658),COT!$B:$B,WEEKNUM(daily!$A3658))</f>
        <v>126598</v>
      </c>
      <c r="Q3658">
        <f>SUMIFS(COT!H:H,COT!$A:$A,YEAR(daily!$A3658),COT!$B:$B,WEEKNUM(daily!$A3658))</f>
        <v>568974</v>
      </c>
      <c r="R3658">
        <f>SUMIFS(COT!I:I,COT!$A:$A,YEAR(daily!$A3658),COT!$B:$B,WEEKNUM(daily!$A3658))</f>
        <v>481142</v>
      </c>
      <c r="S3658">
        <f>SUMIFS(COT!J:J,COT!$A:$A,YEAR(daily!$A3658),COT!$B:$B,WEEKNUM(daily!$A3658))</f>
        <v>799772</v>
      </c>
      <c r="T3658">
        <f>SUMIFS(COT!K:K,COT!$A:$A,YEAR(daily!$A3658),COT!$B:$B,WEEKNUM(daily!$A3658))</f>
        <v>76820</v>
      </c>
      <c r="U3658">
        <f>SUMIFS(COT!L:L,COT!$A:$A,YEAR(daily!$A3658),COT!$B:$B,WEEKNUM(daily!$A3658))</f>
        <v>58172</v>
      </c>
      <c r="V3658">
        <f>SUMIFS(COT!M:M,COT!$A:$A,YEAR(daily!$A3658),COT!$B:$B,WEEKNUM(daily!$A3658))</f>
        <v>116</v>
      </c>
      <c r="W3658">
        <f>SUMIFS(COT!N:N,COT!$A:$A,YEAR(daily!$A3658),COT!$B:$B,WEEKNUM(daily!$A3658))</f>
        <v>89</v>
      </c>
      <c r="X3658">
        <f>SUMIFS(COT!O:O,COT!$A:$A,YEAR(daily!$A3658),COT!$B:$B,WEEKNUM(daily!$A3658))</f>
        <v>146</v>
      </c>
      <c r="Y3658">
        <f>SUMIFS(COT!P:P,COT!$A:$A,YEAR(daily!$A3658),COT!$B:$B,WEEKNUM(daily!$A3658))</f>
        <v>88</v>
      </c>
      <c r="Z3658">
        <f>SUMIFS(COT!Q:Q,COT!$A:$A,YEAR(daily!$A3658),COT!$B:$B,WEEKNUM(daily!$A3658))</f>
        <v>94</v>
      </c>
      <c r="AA3658">
        <f>SUMIFS(Saudi!B:B,Saudi!$A:$A,YEAR(daily!$A3658))</f>
        <v>1044.4000000000001</v>
      </c>
      <c r="AB3658">
        <f>SUMIFS(Saudi!C:C,Saudi!$A:$A,YEAR(daily!$A3658))</f>
        <v>1140.539</v>
      </c>
      <c r="AC3658">
        <f>SUMIFS(Saudi!F:F,Saudi!$A:$A,YEAR(daily!$A3658))</f>
        <v>4242520</v>
      </c>
      <c r="AD3658">
        <f>SUMIFS(Saudi!G:G,Saudi!$A:$A,YEAR(daily!$A3658))</f>
        <v>92.996511515118513</v>
      </c>
      <c r="AE3658">
        <f>SUMIFS(Saudi!H:H,Saudi!$A:$A,YEAR(daily!$A3658))</f>
        <v>394539560.03312057</v>
      </c>
      <c r="AF3658" s="5">
        <f t="shared" si="158"/>
        <v>9</v>
      </c>
      <c r="AG3658" s="5">
        <f t="shared" si="159"/>
        <v>2014</v>
      </c>
    </row>
    <row r="3659" spans="1:33">
      <c r="A3659" s="3">
        <v>41894</v>
      </c>
      <c r="B3659" s="1">
        <v>144779</v>
      </c>
      <c r="C3659" s="1">
        <v>218734</v>
      </c>
      <c r="D3659" s="1">
        <v>90316</v>
      </c>
      <c r="E3659" s="1">
        <v>92.27</v>
      </c>
      <c r="F3659" s="1">
        <v>90.77</v>
      </c>
      <c r="G3659" s="1">
        <v>90.48</v>
      </c>
      <c r="H3659" s="2">
        <v>56.5</v>
      </c>
      <c r="I3659" s="2">
        <v>31.2</v>
      </c>
      <c r="J3659" s="2">
        <v>94.3</v>
      </c>
      <c r="K3659" s="2">
        <v>93.25</v>
      </c>
      <c r="L3659">
        <f>SUMIFS(US!B:B,US!$D:$D,YEAR(daily!$A3659),US!$E:$E,MONTH(daily!$A3659))</f>
        <v>14437</v>
      </c>
      <c r="M3659">
        <f>SUMIFS(US!C:C,US!$D:$D,YEAR(daily!$A3659),US!$E:$E,MONTH(daily!$A3659))</f>
        <v>19246</v>
      </c>
      <c r="N3659">
        <f>SUMIFS(COT!E:E,COT!$A:$A,YEAR(daily!$A3659),COT!$B:$B,WEEKNUM(daily!$A3659))</f>
        <v>1553516</v>
      </c>
      <c r="O3659">
        <f>SUMIFS(COT!F:F,COT!$A:$A,YEAR(daily!$A3659),COT!$B:$B,WEEKNUM(daily!$A3659))</f>
        <v>426580</v>
      </c>
      <c r="P3659">
        <f>SUMIFS(COT!G:G,COT!$A:$A,YEAR(daily!$A3659),COT!$B:$B,WEEKNUM(daily!$A3659))</f>
        <v>126598</v>
      </c>
      <c r="Q3659">
        <f>SUMIFS(COT!H:H,COT!$A:$A,YEAR(daily!$A3659),COT!$B:$B,WEEKNUM(daily!$A3659))</f>
        <v>568974</v>
      </c>
      <c r="R3659">
        <f>SUMIFS(COT!I:I,COT!$A:$A,YEAR(daily!$A3659),COT!$B:$B,WEEKNUM(daily!$A3659))</f>
        <v>481142</v>
      </c>
      <c r="S3659">
        <f>SUMIFS(COT!J:J,COT!$A:$A,YEAR(daily!$A3659),COT!$B:$B,WEEKNUM(daily!$A3659))</f>
        <v>799772</v>
      </c>
      <c r="T3659">
        <f>SUMIFS(COT!K:K,COT!$A:$A,YEAR(daily!$A3659),COT!$B:$B,WEEKNUM(daily!$A3659))</f>
        <v>76820</v>
      </c>
      <c r="U3659">
        <f>SUMIFS(COT!L:L,COT!$A:$A,YEAR(daily!$A3659),COT!$B:$B,WEEKNUM(daily!$A3659))</f>
        <v>58172</v>
      </c>
      <c r="V3659">
        <f>SUMIFS(COT!M:M,COT!$A:$A,YEAR(daily!$A3659),COT!$B:$B,WEEKNUM(daily!$A3659))</f>
        <v>116</v>
      </c>
      <c r="W3659">
        <f>SUMIFS(COT!N:N,COT!$A:$A,YEAR(daily!$A3659),COT!$B:$B,WEEKNUM(daily!$A3659))</f>
        <v>89</v>
      </c>
      <c r="X3659">
        <f>SUMIFS(COT!O:O,COT!$A:$A,YEAR(daily!$A3659),COT!$B:$B,WEEKNUM(daily!$A3659))</f>
        <v>146</v>
      </c>
      <c r="Y3659">
        <f>SUMIFS(COT!P:P,COT!$A:$A,YEAR(daily!$A3659),COT!$B:$B,WEEKNUM(daily!$A3659))</f>
        <v>88</v>
      </c>
      <c r="Z3659">
        <f>SUMIFS(COT!Q:Q,COT!$A:$A,YEAR(daily!$A3659),COT!$B:$B,WEEKNUM(daily!$A3659))</f>
        <v>94</v>
      </c>
      <c r="AA3659">
        <f>SUMIFS(Saudi!B:B,Saudi!$A:$A,YEAR(daily!$A3659))</f>
        <v>1044.4000000000001</v>
      </c>
      <c r="AB3659">
        <f>SUMIFS(Saudi!C:C,Saudi!$A:$A,YEAR(daily!$A3659))</f>
        <v>1140.539</v>
      </c>
      <c r="AC3659">
        <f>SUMIFS(Saudi!F:F,Saudi!$A:$A,YEAR(daily!$A3659))</f>
        <v>4242520</v>
      </c>
      <c r="AD3659">
        <f>SUMIFS(Saudi!G:G,Saudi!$A:$A,YEAR(daily!$A3659))</f>
        <v>92.996511515118513</v>
      </c>
      <c r="AE3659">
        <f>SUMIFS(Saudi!H:H,Saudi!$A:$A,YEAR(daily!$A3659))</f>
        <v>394539560.03312057</v>
      </c>
      <c r="AF3659" s="5">
        <f t="shared" si="158"/>
        <v>9</v>
      </c>
      <c r="AG3659" s="5">
        <f t="shared" si="159"/>
        <v>2014</v>
      </c>
    </row>
    <row r="3660" spans="1:33">
      <c r="A3660" s="3">
        <v>41897</v>
      </c>
      <c r="B3660" s="1">
        <v>126724</v>
      </c>
      <c r="C3660" s="1">
        <v>221269</v>
      </c>
      <c r="D3660" s="1">
        <v>89820</v>
      </c>
      <c r="E3660" s="1">
        <v>92.92</v>
      </c>
      <c r="F3660" s="1">
        <v>91.37</v>
      </c>
      <c r="G3660" s="1">
        <v>91.03</v>
      </c>
      <c r="H3660" s="2">
        <v>56.5</v>
      </c>
      <c r="I3660" s="2">
        <v>31.2</v>
      </c>
      <c r="J3660" s="2">
        <v>94.3</v>
      </c>
      <c r="K3660" s="2">
        <v>93.25</v>
      </c>
      <c r="L3660">
        <f>SUMIFS(US!B:B,US!$D:$D,YEAR(daily!$A3660),US!$E:$E,MONTH(daily!$A3660))</f>
        <v>14437</v>
      </c>
      <c r="M3660">
        <f>SUMIFS(US!C:C,US!$D:$D,YEAR(daily!$A3660),US!$E:$E,MONTH(daily!$A3660))</f>
        <v>19246</v>
      </c>
      <c r="N3660">
        <f>SUMIFS(COT!E:E,COT!$A:$A,YEAR(daily!$A3660),COT!$B:$B,WEEKNUM(daily!$A3660))</f>
        <v>1528614</v>
      </c>
      <c r="O3660">
        <f>SUMIFS(COT!F:F,COT!$A:$A,YEAR(daily!$A3660),COT!$B:$B,WEEKNUM(daily!$A3660))</f>
        <v>434417</v>
      </c>
      <c r="P3660">
        <f>SUMIFS(COT!G:G,COT!$A:$A,YEAR(daily!$A3660),COT!$B:$B,WEEKNUM(daily!$A3660))</f>
        <v>137136</v>
      </c>
      <c r="Q3660">
        <f>SUMIFS(COT!H:H,COT!$A:$A,YEAR(daily!$A3660),COT!$B:$B,WEEKNUM(daily!$A3660))</f>
        <v>546365</v>
      </c>
      <c r="R3660">
        <f>SUMIFS(COT!I:I,COT!$A:$A,YEAR(daily!$A3660),COT!$B:$B,WEEKNUM(daily!$A3660))</f>
        <v>474589</v>
      </c>
      <c r="S3660">
        <f>SUMIFS(COT!J:J,COT!$A:$A,YEAR(daily!$A3660),COT!$B:$B,WEEKNUM(daily!$A3660))</f>
        <v>784472</v>
      </c>
      <c r="T3660">
        <f>SUMIFS(COT!K:K,COT!$A:$A,YEAR(daily!$A3660),COT!$B:$B,WEEKNUM(daily!$A3660))</f>
        <v>73243</v>
      </c>
      <c r="U3660">
        <f>SUMIFS(COT!L:L,COT!$A:$A,YEAR(daily!$A3660),COT!$B:$B,WEEKNUM(daily!$A3660))</f>
        <v>60641</v>
      </c>
      <c r="V3660">
        <f>SUMIFS(COT!M:M,COT!$A:$A,YEAR(daily!$A3660),COT!$B:$B,WEEKNUM(daily!$A3660))</f>
        <v>128</v>
      </c>
      <c r="W3660">
        <f>SUMIFS(COT!N:N,COT!$A:$A,YEAR(daily!$A3660),COT!$B:$B,WEEKNUM(daily!$A3660))</f>
        <v>90</v>
      </c>
      <c r="X3660">
        <f>SUMIFS(COT!O:O,COT!$A:$A,YEAR(daily!$A3660),COT!$B:$B,WEEKNUM(daily!$A3660))</f>
        <v>154</v>
      </c>
      <c r="Y3660">
        <f>SUMIFS(COT!P:P,COT!$A:$A,YEAR(daily!$A3660),COT!$B:$B,WEEKNUM(daily!$A3660))</f>
        <v>89</v>
      </c>
      <c r="Z3660">
        <f>SUMIFS(COT!Q:Q,COT!$A:$A,YEAR(daily!$A3660),COT!$B:$B,WEEKNUM(daily!$A3660))</f>
        <v>91</v>
      </c>
      <c r="AA3660">
        <f>SUMIFS(Saudi!B:B,Saudi!$A:$A,YEAR(daily!$A3660))</f>
        <v>1044.4000000000001</v>
      </c>
      <c r="AB3660">
        <f>SUMIFS(Saudi!C:C,Saudi!$A:$A,YEAR(daily!$A3660))</f>
        <v>1140.539</v>
      </c>
      <c r="AC3660">
        <f>SUMIFS(Saudi!F:F,Saudi!$A:$A,YEAR(daily!$A3660))</f>
        <v>4242520</v>
      </c>
      <c r="AD3660">
        <f>SUMIFS(Saudi!G:G,Saudi!$A:$A,YEAR(daily!$A3660))</f>
        <v>92.996511515118513</v>
      </c>
      <c r="AE3660">
        <f>SUMIFS(Saudi!H:H,Saudi!$A:$A,YEAR(daily!$A3660))</f>
        <v>394539560.03312057</v>
      </c>
      <c r="AF3660" s="5">
        <f t="shared" si="158"/>
        <v>9</v>
      </c>
      <c r="AG3660" s="5">
        <f t="shared" si="159"/>
        <v>2014</v>
      </c>
    </row>
    <row r="3661" spans="1:33">
      <c r="A3661" s="3">
        <v>41898</v>
      </c>
      <c r="B3661" s="1">
        <v>101704</v>
      </c>
      <c r="C3661" s="1">
        <v>216746</v>
      </c>
      <c r="D3661" s="1">
        <v>88645</v>
      </c>
      <c r="E3661" s="1">
        <v>94.88</v>
      </c>
      <c r="F3661" s="1">
        <v>93.1</v>
      </c>
      <c r="G3661" s="1">
        <v>92.66</v>
      </c>
      <c r="H3661" s="2">
        <v>56.5</v>
      </c>
      <c r="I3661" s="2">
        <v>31.2</v>
      </c>
      <c r="J3661" s="2">
        <v>94.3</v>
      </c>
      <c r="K3661" s="2">
        <v>93.25</v>
      </c>
      <c r="L3661">
        <f>SUMIFS(US!B:B,US!$D:$D,YEAR(daily!$A3661),US!$E:$E,MONTH(daily!$A3661))</f>
        <v>14437</v>
      </c>
      <c r="M3661">
        <f>SUMIFS(US!C:C,US!$D:$D,YEAR(daily!$A3661),US!$E:$E,MONTH(daily!$A3661))</f>
        <v>19246</v>
      </c>
      <c r="N3661">
        <f>SUMIFS(COT!E:E,COT!$A:$A,YEAR(daily!$A3661),COT!$B:$B,WEEKNUM(daily!$A3661))</f>
        <v>1528614</v>
      </c>
      <c r="O3661">
        <f>SUMIFS(COT!F:F,COT!$A:$A,YEAR(daily!$A3661),COT!$B:$B,WEEKNUM(daily!$A3661))</f>
        <v>434417</v>
      </c>
      <c r="P3661">
        <f>SUMIFS(COT!G:G,COT!$A:$A,YEAR(daily!$A3661),COT!$B:$B,WEEKNUM(daily!$A3661))</f>
        <v>137136</v>
      </c>
      <c r="Q3661">
        <f>SUMIFS(COT!H:H,COT!$A:$A,YEAR(daily!$A3661),COT!$B:$B,WEEKNUM(daily!$A3661))</f>
        <v>546365</v>
      </c>
      <c r="R3661">
        <f>SUMIFS(COT!I:I,COT!$A:$A,YEAR(daily!$A3661),COT!$B:$B,WEEKNUM(daily!$A3661))</f>
        <v>474589</v>
      </c>
      <c r="S3661">
        <f>SUMIFS(COT!J:J,COT!$A:$A,YEAR(daily!$A3661),COT!$B:$B,WEEKNUM(daily!$A3661))</f>
        <v>784472</v>
      </c>
      <c r="T3661">
        <f>SUMIFS(COT!K:K,COT!$A:$A,YEAR(daily!$A3661),COT!$B:$B,WEEKNUM(daily!$A3661))</f>
        <v>73243</v>
      </c>
      <c r="U3661">
        <f>SUMIFS(COT!L:L,COT!$A:$A,YEAR(daily!$A3661),COT!$B:$B,WEEKNUM(daily!$A3661))</f>
        <v>60641</v>
      </c>
      <c r="V3661">
        <f>SUMIFS(COT!M:M,COT!$A:$A,YEAR(daily!$A3661),COT!$B:$B,WEEKNUM(daily!$A3661))</f>
        <v>128</v>
      </c>
      <c r="W3661">
        <f>SUMIFS(COT!N:N,COT!$A:$A,YEAR(daily!$A3661),COT!$B:$B,WEEKNUM(daily!$A3661))</f>
        <v>90</v>
      </c>
      <c r="X3661">
        <f>SUMIFS(COT!O:O,COT!$A:$A,YEAR(daily!$A3661),COT!$B:$B,WEEKNUM(daily!$A3661))</f>
        <v>154</v>
      </c>
      <c r="Y3661">
        <f>SUMIFS(COT!P:P,COT!$A:$A,YEAR(daily!$A3661),COT!$B:$B,WEEKNUM(daily!$A3661))</f>
        <v>89</v>
      </c>
      <c r="Z3661">
        <f>SUMIFS(COT!Q:Q,COT!$A:$A,YEAR(daily!$A3661),COT!$B:$B,WEEKNUM(daily!$A3661))</f>
        <v>91</v>
      </c>
      <c r="AA3661">
        <f>SUMIFS(Saudi!B:B,Saudi!$A:$A,YEAR(daily!$A3661))</f>
        <v>1044.4000000000001</v>
      </c>
      <c r="AB3661">
        <f>SUMIFS(Saudi!C:C,Saudi!$A:$A,YEAR(daily!$A3661))</f>
        <v>1140.539</v>
      </c>
      <c r="AC3661">
        <f>SUMIFS(Saudi!F:F,Saudi!$A:$A,YEAR(daily!$A3661))</f>
        <v>4242520</v>
      </c>
      <c r="AD3661">
        <f>SUMIFS(Saudi!G:G,Saudi!$A:$A,YEAR(daily!$A3661))</f>
        <v>92.996511515118513</v>
      </c>
      <c r="AE3661">
        <f>SUMIFS(Saudi!H:H,Saudi!$A:$A,YEAR(daily!$A3661))</f>
        <v>394539560.03312057</v>
      </c>
      <c r="AF3661" s="5">
        <f t="shared" si="158"/>
        <v>9</v>
      </c>
      <c r="AG3661" s="5">
        <f t="shared" si="159"/>
        <v>2014</v>
      </c>
    </row>
    <row r="3662" spans="1:33">
      <c r="A3662" s="3">
        <v>41899</v>
      </c>
      <c r="B3662" s="1">
        <v>67214</v>
      </c>
      <c r="C3662" s="1">
        <v>217741</v>
      </c>
      <c r="D3662" s="1">
        <v>89409</v>
      </c>
      <c r="E3662" s="1">
        <v>94.42</v>
      </c>
      <c r="F3662" s="1">
        <v>92.5</v>
      </c>
      <c r="G3662" s="1">
        <v>92.11</v>
      </c>
      <c r="H3662" s="2">
        <v>56.5</v>
      </c>
      <c r="I3662" s="2">
        <v>31.2</v>
      </c>
      <c r="J3662" s="2">
        <v>94.3</v>
      </c>
      <c r="K3662" s="2">
        <v>93.25</v>
      </c>
      <c r="L3662">
        <f>SUMIFS(US!B:B,US!$D:$D,YEAR(daily!$A3662),US!$E:$E,MONTH(daily!$A3662))</f>
        <v>14437</v>
      </c>
      <c r="M3662">
        <f>SUMIFS(US!C:C,US!$D:$D,YEAR(daily!$A3662),US!$E:$E,MONTH(daily!$A3662))</f>
        <v>19246</v>
      </c>
      <c r="N3662">
        <f>SUMIFS(COT!E:E,COT!$A:$A,YEAR(daily!$A3662),COT!$B:$B,WEEKNUM(daily!$A3662))</f>
        <v>1528614</v>
      </c>
      <c r="O3662">
        <f>SUMIFS(COT!F:F,COT!$A:$A,YEAR(daily!$A3662),COT!$B:$B,WEEKNUM(daily!$A3662))</f>
        <v>434417</v>
      </c>
      <c r="P3662">
        <f>SUMIFS(COT!G:G,COT!$A:$A,YEAR(daily!$A3662),COT!$B:$B,WEEKNUM(daily!$A3662))</f>
        <v>137136</v>
      </c>
      <c r="Q3662">
        <f>SUMIFS(COT!H:H,COT!$A:$A,YEAR(daily!$A3662),COT!$B:$B,WEEKNUM(daily!$A3662))</f>
        <v>546365</v>
      </c>
      <c r="R3662">
        <f>SUMIFS(COT!I:I,COT!$A:$A,YEAR(daily!$A3662),COT!$B:$B,WEEKNUM(daily!$A3662))</f>
        <v>474589</v>
      </c>
      <c r="S3662">
        <f>SUMIFS(COT!J:J,COT!$A:$A,YEAR(daily!$A3662),COT!$B:$B,WEEKNUM(daily!$A3662))</f>
        <v>784472</v>
      </c>
      <c r="T3662">
        <f>SUMIFS(COT!K:K,COT!$A:$A,YEAR(daily!$A3662),COT!$B:$B,WEEKNUM(daily!$A3662))</f>
        <v>73243</v>
      </c>
      <c r="U3662">
        <f>SUMIFS(COT!L:L,COT!$A:$A,YEAR(daily!$A3662),COT!$B:$B,WEEKNUM(daily!$A3662))</f>
        <v>60641</v>
      </c>
      <c r="V3662">
        <f>SUMIFS(COT!M:M,COT!$A:$A,YEAR(daily!$A3662),COT!$B:$B,WEEKNUM(daily!$A3662))</f>
        <v>128</v>
      </c>
      <c r="W3662">
        <f>SUMIFS(COT!N:N,COT!$A:$A,YEAR(daily!$A3662),COT!$B:$B,WEEKNUM(daily!$A3662))</f>
        <v>90</v>
      </c>
      <c r="X3662">
        <f>SUMIFS(COT!O:O,COT!$A:$A,YEAR(daily!$A3662),COT!$B:$B,WEEKNUM(daily!$A3662))</f>
        <v>154</v>
      </c>
      <c r="Y3662">
        <f>SUMIFS(COT!P:P,COT!$A:$A,YEAR(daily!$A3662),COT!$B:$B,WEEKNUM(daily!$A3662))</f>
        <v>89</v>
      </c>
      <c r="Z3662">
        <f>SUMIFS(COT!Q:Q,COT!$A:$A,YEAR(daily!$A3662),COT!$B:$B,WEEKNUM(daily!$A3662))</f>
        <v>91</v>
      </c>
      <c r="AA3662">
        <f>SUMIFS(Saudi!B:B,Saudi!$A:$A,YEAR(daily!$A3662))</f>
        <v>1044.4000000000001</v>
      </c>
      <c r="AB3662">
        <f>SUMIFS(Saudi!C:C,Saudi!$A:$A,YEAR(daily!$A3662))</f>
        <v>1140.539</v>
      </c>
      <c r="AC3662">
        <f>SUMIFS(Saudi!F:F,Saudi!$A:$A,YEAR(daily!$A3662))</f>
        <v>4242520</v>
      </c>
      <c r="AD3662">
        <f>SUMIFS(Saudi!G:G,Saudi!$A:$A,YEAR(daily!$A3662))</f>
        <v>92.996511515118513</v>
      </c>
      <c r="AE3662">
        <f>SUMIFS(Saudi!H:H,Saudi!$A:$A,YEAR(daily!$A3662))</f>
        <v>394539560.03312057</v>
      </c>
      <c r="AF3662" s="5">
        <f t="shared" si="158"/>
        <v>9</v>
      </c>
      <c r="AG3662" s="5">
        <f t="shared" si="159"/>
        <v>2014</v>
      </c>
    </row>
    <row r="3663" spans="1:33">
      <c r="A3663" s="3">
        <v>41900</v>
      </c>
      <c r="B3663" s="1">
        <v>48176</v>
      </c>
      <c r="C3663" s="1">
        <v>221675</v>
      </c>
      <c r="D3663" s="1">
        <v>89788</v>
      </c>
      <c r="E3663" s="1">
        <v>93.07</v>
      </c>
      <c r="F3663" s="1">
        <v>91.39</v>
      </c>
      <c r="G3663" s="1">
        <v>91.11</v>
      </c>
      <c r="H3663" s="2">
        <v>56.5</v>
      </c>
      <c r="I3663" s="2">
        <v>31.2</v>
      </c>
      <c r="J3663" s="2">
        <v>94.3</v>
      </c>
      <c r="K3663" s="2">
        <v>93.25</v>
      </c>
      <c r="L3663">
        <f>SUMIFS(US!B:B,US!$D:$D,YEAR(daily!$A3663),US!$E:$E,MONTH(daily!$A3663))</f>
        <v>14437</v>
      </c>
      <c r="M3663">
        <f>SUMIFS(US!C:C,US!$D:$D,YEAR(daily!$A3663),US!$E:$E,MONTH(daily!$A3663))</f>
        <v>19246</v>
      </c>
      <c r="N3663">
        <f>SUMIFS(COT!E:E,COT!$A:$A,YEAR(daily!$A3663),COT!$B:$B,WEEKNUM(daily!$A3663))</f>
        <v>1528614</v>
      </c>
      <c r="O3663">
        <f>SUMIFS(COT!F:F,COT!$A:$A,YEAR(daily!$A3663),COT!$B:$B,WEEKNUM(daily!$A3663))</f>
        <v>434417</v>
      </c>
      <c r="P3663">
        <f>SUMIFS(COT!G:G,COT!$A:$A,YEAR(daily!$A3663),COT!$B:$B,WEEKNUM(daily!$A3663))</f>
        <v>137136</v>
      </c>
      <c r="Q3663">
        <f>SUMIFS(COT!H:H,COT!$A:$A,YEAR(daily!$A3663),COT!$B:$B,WEEKNUM(daily!$A3663))</f>
        <v>546365</v>
      </c>
      <c r="R3663">
        <f>SUMIFS(COT!I:I,COT!$A:$A,YEAR(daily!$A3663),COT!$B:$B,WEEKNUM(daily!$A3663))</f>
        <v>474589</v>
      </c>
      <c r="S3663">
        <f>SUMIFS(COT!J:J,COT!$A:$A,YEAR(daily!$A3663),COT!$B:$B,WEEKNUM(daily!$A3663))</f>
        <v>784472</v>
      </c>
      <c r="T3663">
        <f>SUMIFS(COT!K:K,COT!$A:$A,YEAR(daily!$A3663),COT!$B:$B,WEEKNUM(daily!$A3663))</f>
        <v>73243</v>
      </c>
      <c r="U3663">
        <f>SUMIFS(COT!L:L,COT!$A:$A,YEAR(daily!$A3663),COT!$B:$B,WEEKNUM(daily!$A3663))</f>
        <v>60641</v>
      </c>
      <c r="V3663">
        <f>SUMIFS(COT!M:M,COT!$A:$A,YEAR(daily!$A3663),COT!$B:$B,WEEKNUM(daily!$A3663))</f>
        <v>128</v>
      </c>
      <c r="W3663">
        <f>SUMIFS(COT!N:N,COT!$A:$A,YEAR(daily!$A3663),COT!$B:$B,WEEKNUM(daily!$A3663))</f>
        <v>90</v>
      </c>
      <c r="X3663">
        <f>SUMIFS(COT!O:O,COT!$A:$A,YEAR(daily!$A3663),COT!$B:$B,WEEKNUM(daily!$A3663))</f>
        <v>154</v>
      </c>
      <c r="Y3663">
        <f>SUMIFS(COT!P:P,COT!$A:$A,YEAR(daily!$A3663),COT!$B:$B,WEEKNUM(daily!$A3663))</f>
        <v>89</v>
      </c>
      <c r="Z3663">
        <f>SUMIFS(COT!Q:Q,COT!$A:$A,YEAR(daily!$A3663),COT!$B:$B,WEEKNUM(daily!$A3663))</f>
        <v>91</v>
      </c>
      <c r="AA3663">
        <f>SUMIFS(Saudi!B:B,Saudi!$A:$A,YEAR(daily!$A3663))</f>
        <v>1044.4000000000001</v>
      </c>
      <c r="AB3663">
        <f>SUMIFS(Saudi!C:C,Saudi!$A:$A,YEAR(daily!$A3663))</f>
        <v>1140.539</v>
      </c>
      <c r="AC3663">
        <f>SUMIFS(Saudi!F:F,Saudi!$A:$A,YEAR(daily!$A3663))</f>
        <v>4242520</v>
      </c>
      <c r="AD3663">
        <f>SUMIFS(Saudi!G:G,Saudi!$A:$A,YEAR(daily!$A3663))</f>
        <v>92.996511515118513</v>
      </c>
      <c r="AE3663">
        <f>SUMIFS(Saudi!H:H,Saudi!$A:$A,YEAR(daily!$A3663))</f>
        <v>394539560.03312057</v>
      </c>
      <c r="AF3663" s="5">
        <f t="shared" si="158"/>
        <v>9</v>
      </c>
      <c r="AG3663" s="5">
        <f t="shared" si="159"/>
        <v>2014</v>
      </c>
    </row>
    <row r="3664" spans="1:33">
      <c r="A3664" s="3">
        <v>41901</v>
      </c>
      <c r="B3664" s="1">
        <v>17231</v>
      </c>
      <c r="C3664" s="1">
        <v>219312</v>
      </c>
      <c r="D3664" s="1">
        <v>89580</v>
      </c>
      <c r="E3664" s="1">
        <v>92.41</v>
      </c>
      <c r="F3664" s="1">
        <v>91.14</v>
      </c>
      <c r="G3664" s="1">
        <v>90.92</v>
      </c>
      <c r="H3664" s="2">
        <v>56.5</v>
      </c>
      <c r="I3664" s="2">
        <v>31.2</v>
      </c>
      <c r="J3664" s="2">
        <v>94.3</v>
      </c>
      <c r="K3664" s="2">
        <v>93.25</v>
      </c>
      <c r="L3664">
        <f>SUMIFS(US!B:B,US!$D:$D,YEAR(daily!$A3664),US!$E:$E,MONTH(daily!$A3664))</f>
        <v>14437</v>
      </c>
      <c r="M3664">
        <f>SUMIFS(US!C:C,US!$D:$D,YEAR(daily!$A3664),US!$E:$E,MONTH(daily!$A3664))</f>
        <v>19246</v>
      </c>
      <c r="N3664">
        <f>SUMIFS(COT!E:E,COT!$A:$A,YEAR(daily!$A3664),COT!$B:$B,WEEKNUM(daily!$A3664))</f>
        <v>1528614</v>
      </c>
      <c r="O3664">
        <f>SUMIFS(COT!F:F,COT!$A:$A,YEAR(daily!$A3664),COT!$B:$B,WEEKNUM(daily!$A3664))</f>
        <v>434417</v>
      </c>
      <c r="P3664">
        <f>SUMIFS(COT!G:G,COT!$A:$A,YEAR(daily!$A3664),COT!$B:$B,WEEKNUM(daily!$A3664))</f>
        <v>137136</v>
      </c>
      <c r="Q3664">
        <f>SUMIFS(COT!H:H,COT!$A:$A,YEAR(daily!$A3664),COT!$B:$B,WEEKNUM(daily!$A3664))</f>
        <v>546365</v>
      </c>
      <c r="R3664">
        <f>SUMIFS(COT!I:I,COT!$A:$A,YEAR(daily!$A3664),COT!$B:$B,WEEKNUM(daily!$A3664))</f>
        <v>474589</v>
      </c>
      <c r="S3664">
        <f>SUMIFS(COT!J:J,COT!$A:$A,YEAR(daily!$A3664),COT!$B:$B,WEEKNUM(daily!$A3664))</f>
        <v>784472</v>
      </c>
      <c r="T3664">
        <f>SUMIFS(COT!K:K,COT!$A:$A,YEAR(daily!$A3664),COT!$B:$B,WEEKNUM(daily!$A3664))</f>
        <v>73243</v>
      </c>
      <c r="U3664">
        <f>SUMIFS(COT!L:L,COT!$A:$A,YEAR(daily!$A3664),COT!$B:$B,WEEKNUM(daily!$A3664))</f>
        <v>60641</v>
      </c>
      <c r="V3664">
        <f>SUMIFS(COT!M:M,COT!$A:$A,YEAR(daily!$A3664),COT!$B:$B,WEEKNUM(daily!$A3664))</f>
        <v>128</v>
      </c>
      <c r="W3664">
        <f>SUMIFS(COT!N:N,COT!$A:$A,YEAR(daily!$A3664),COT!$B:$B,WEEKNUM(daily!$A3664))</f>
        <v>90</v>
      </c>
      <c r="X3664">
        <f>SUMIFS(COT!O:O,COT!$A:$A,YEAR(daily!$A3664),COT!$B:$B,WEEKNUM(daily!$A3664))</f>
        <v>154</v>
      </c>
      <c r="Y3664">
        <f>SUMIFS(COT!P:P,COT!$A:$A,YEAR(daily!$A3664),COT!$B:$B,WEEKNUM(daily!$A3664))</f>
        <v>89</v>
      </c>
      <c r="Z3664">
        <f>SUMIFS(COT!Q:Q,COT!$A:$A,YEAR(daily!$A3664),COT!$B:$B,WEEKNUM(daily!$A3664))</f>
        <v>91</v>
      </c>
      <c r="AA3664">
        <f>SUMIFS(Saudi!B:B,Saudi!$A:$A,YEAR(daily!$A3664))</f>
        <v>1044.4000000000001</v>
      </c>
      <c r="AB3664">
        <f>SUMIFS(Saudi!C:C,Saudi!$A:$A,YEAR(daily!$A3664))</f>
        <v>1140.539</v>
      </c>
      <c r="AC3664">
        <f>SUMIFS(Saudi!F:F,Saudi!$A:$A,YEAR(daily!$A3664))</f>
        <v>4242520</v>
      </c>
      <c r="AD3664">
        <f>SUMIFS(Saudi!G:G,Saudi!$A:$A,YEAR(daily!$A3664))</f>
        <v>92.996511515118513</v>
      </c>
      <c r="AE3664">
        <f>SUMIFS(Saudi!H:H,Saudi!$A:$A,YEAR(daily!$A3664))</f>
        <v>394539560.03312057</v>
      </c>
      <c r="AF3664" s="5">
        <f t="shared" si="158"/>
        <v>9</v>
      </c>
      <c r="AG3664" s="5">
        <f t="shared" si="159"/>
        <v>2014</v>
      </c>
    </row>
    <row r="3665" spans="1:33">
      <c r="A3665" s="3">
        <v>41904</v>
      </c>
      <c r="B3665" s="1">
        <v>1277</v>
      </c>
      <c r="C3665" s="1">
        <v>220553</v>
      </c>
      <c r="D3665" s="1">
        <v>91008</v>
      </c>
      <c r="E3665" s="1">
        <v>91.52</v>
      </c>
      <c r="F3665" s="1">
        <v>90.34</v>
      </c>
      <c r="G3665" s="1">
        <v>90.11</v>
      </c>
      <c r="H3665" s="2">
        <v>56.5</v>
      </c>
      <c r="I3665" s="2">
        <v>31.2</v>
      </c>
      <c r="J3665" s="2">
        <v>94.3</v>
      </c>
      <c r="K3665" s="2">
        <v>93.25</v>
      </c>
      <c r="L3665">
        <f>SUMIFS(US!B:B,US!$D:$D,YEAR(daily!$A3665),US!$E:$E,MONTH(daily!$A3665))</f>
        <v>14437</v>
      </c>
      <c r="M3665">
        <f>SUMIFS(US!C:C,US!$D:$D,YEAR(daily!$A3665),US!$E:$E,MONTH(daily!$A3665))</f>
        <v>19246</v>
      </c>
      <c r="N3665">
        <f>SUMIFS(COT!E:E,COT!$A:$A,YEAR(daily!$A3665),COT!$B:$B,WEEKNUM(daily!$A3665))</f>
        <v>1480629</v>
      </c>
      <c r="O3665">
        <f>SUMIFS(COT!F:F,COT!$A:$A,YEAR(daily!$A3665),COT!$B:$B,WEEKNUM(daily!$A3665))</f>
        <v>423239</v>
      </c>
      <c r="P3665">
        <f>SUMIFS(COT!G:G,COT!$A:$A,YEAR(daily!$A3665),COT!$B:$B,WEEKNUM(daily!$A3665))</f>
        <v>127187</v>
      </c>
      <c r="Q3665">
        <f>SUMIFS(COT!H:H,COT!$A:$A,YEAR(daily!$A3665),COT!$B:$B,WEEKNUM(daily!$A3665))</f>
        <v>521237</v>
      </c>
      <c r="R3665">
        <f>SUMIFS(COT!I:I,COT!$A:$A,YEAR(daily!$A3665),COT!$B:$B,WEEKNUM(daily!$A3665))</f>
        <v>463661</v>
      </c>
      <c r="S3665">
        <f>SUMIFS(COT!J:J,COT!$A:$A,YEAR(daily!$A3665),COT!$B:$B,WEEKNUM(daily!$A3665))</f>
        <v>777661</v>
      </c>
      <c r="T3665">
        <f>SUMIFS(COT!K:K,COT!$A:$A,YEAR(daily!$A3665),COT!$B:$B,WEEKNUM(daily!$A3665))</f>
        <v>72492</v>
      </c>
      <c r="U3665">
        <f>SUMIFS(COT!L:L,COT!$A:$A,YEAR(daily!$A3665),COT!$B:$B,WEEKNUM(daily!$A3665))</f>
        <v>54544</v>
      </c>
      <c r="V3665">
        <f>SUMIFS(COT!M:M,COT!$A:$A,YEAR(daily!$A3665),COT!$B:$B,WEEKNUM(daily!$A3665))</f>
        <v>112</v>
      </c>
      <c r="W3665">
        <f>SUMIFS(COT!N:N,COT!$A:$A,YEAR(daily!$A3665),COT!$B:$B,WEEKNUM(daily!$A3665))</f>
        <v>85</v>
      </c>
      <c r="X3665">
        <f>SUMIFS(COT!O:O,COT!$A:$A,YEAR(daily!$A3665),COT!$B:$B,WEEKNUM(daily!$A3665))</f>
        <v>134</v>
      </c>
      <c r="Y3665">
        <f>SUMIFS(COT!P:P,COT!$A:$A,YEAR(daily!$A3665),COT!$B:$B,WEEKNUM(daily!$A3665))</f>
        <v>87</v>
      </c>
      <c r="Z3665">
        <f>SUMIFS(COT!Q:Q,COT!$A:$A,YEAR(daily!$A3665),COT!$B:$B,WEEKNUM(daily!$A3665))</f>
        <v>97</v>
      </c>
      <c r="AA3665">
        <f>SUMIFS(Saudi!B:B,Saudi!$A:$A,YEAR(daily!$A3665))</f>
        <v>1044.4000000000001</v>
      </c>
      <c r="AB3665">
        <f>SUMIFS(Saudi!C:C,Saudi!$A:$A,YEAR(daily!$A3665))</f>
        <v>1140.539</v>
      </c>
      <c r="AC3665">
        <f>SUMIFS(Saudi!F:F,Saudi!$A:$A,YEAR(daily!$A3665))</f>
        <v>4242520</v>
      </c>
      <c r="AD3665">
        <f>SUMIFS(Saudi!G:G,Saudi!$A:$A,YEAR(daily!$A3665))</f>
        <v>92.996511515118513</v>
      </c>
      <c r="AE3665">
        <f>SUMIFS(Saudi!H:H,Saudi!$A:$A,YEAR(daily!$A3665))</f>
        <v>394539560.03312057</v>
      </c>
      <c r="AF3665" s="5">
        <f t="shared" si="158"/>
        <v>9</v>
      </c>
      <c r="AG3665" s="5">
        <f t="shared" si="159"/>
        <v>2014</v>
      </c>
    </row>
    <row r="3666" spans="1:33">
      <c r="A3666" s="3">
        <v>41905</v>
      </c>
      <c r="B3666" s="1">
        <v>302944</v>
      </c>
      <c r="C3666" s="1">
        <v>91829</v>
      </c>
      <c r="D3666" s="1">
        <v>41668</v>
      </c>
      <c r="E3666" s="1">
        <v>91.56</v>
      </c>
      <c r="F3666" s="1">
        <v>90.56</v>
      </c>
      <c r="G3666" s="1">
        <v>90.34</v>
      </c>
      <c r="H3666" s="2">
        <v>56.5</v>
      </c>
      <c r="I3666" s="2">
        <v>31.2</v>
      </c>
      <c r="J3666" s="2">
        <v>94.3</v>
      </c>
      <c r="K3666" s="2">
        <v>93.25</v>
      </c>
      <c r="L3666">
        <f>SUMIFS(US!B:B,US!$D:$D,YEAR(daily!$A3666),US!$E:$E,MONTH(daily!$A3666))</f>
        <v>14437</v>
      </c>
      <c r="M3666">
        <f>SUMIFS(US!C:C,US!$D:$D,YEAR(daily!$A3666),US!$E:$E,MONTH(daily!$A3666))</f>
        <v>19246</v>
      </c>
      <c r="N3666">
        <f>SUMIFS(COT!E:E,COT!$A:$A,YEAR(daily!$A3666),COT!$B:$B,WEEKNUM(daily!$A3666))</f>
        <v>1480629</v>
      </c>
      <c r="O3666">
        <f>SUMIFS(COT!F:F,COT!$A:$A,YEAR(daily!$A3666),COT!$B:$B,WEEKNUM(daily!$A3666))</f>
        <v>423239</v>
      </c>
      <c r="P3666">
        <f>SUMIFS(COT!G:G,COT!$A:$A,YEAR(daily!$A3666),COT!$B:$B,WEEKNUM(daily!$A3666))</f>
        <v>127187</v>
      </c>
      <c r="Q3666">
        <f>SUMIFS(COT!H:H,COT!$A:$A,YEAR(daily!$A3666),COT!$B:$B,WEEKNUM(daily!$A3666))</f>
        <v>521237</v>
      </c>
      <c r="R3666">
        <f>SUMIFS(COT!I:I,COT!$A:$A,YEAR(daily!$A3666),COT!$B:$B,WEEKNUM(daily!$A3666))</f>
        <v>463661</v>
      </c>
      <c r="S3666">
        <f>SUMIFS(COT!J:J,COT!$A:$A,YEAR(daily!$A3666),COT!$B:$B,WEEKNUM(daily!$A3666))</f>
        <v>777661</v>
      </c>
      <c r="T3666">
        <f>SUMIFS(COT!K:K,COT!$A:$A,YEAR(daily!$A3666),COT!$B:$B,WEEKNUM(daily!$A3666))</f>
        <v>72492</v>
      </c>
      <c r="U3666">
        <f>SUMIFS(COT!L:L,COT!$A:$A,YEAR(daily!$A3666),COT!$B:$B,WEEKNUM(daily!$A3666))</f>
        <v>54544</v>
      </c>
      <c r="V3666">
        <f>SUMIFS(COT!M:M,COT!$A:$A,YEAR(daily!$A3666),COT!$B:$B,WEEKNUM(daily!$A3666))</f>
        <v>112</v>
      </c>
      <c r="W3666">
        <f>SUMIFS(COT!N:N,COT!$A:$A,YEAR(daily!$A3666),COT!$B:$B,WEEKNUM(daily!$A3666))</f>
        <v>85</v>
      </c>
      <c r="X3666">
        <f>SUMIFS(COT!O:O,COT!$A:$A,YEAR(daily!$A3666),COT!$B:$B,WEEKNUM(daily!$A3666))</f>
        <v>134</v>
      </c>
      <c r="Y3666">
        <f>SUMIFS(COT!P:P,COT!$A:$A,YEAR(daily!$A3666),COT!$B:$B,WEEKNUM(daily!$A3666))</f>
        <v>87</v>
      </c>
      <c r="Z3666">
        <f>SUMIFS(COT!Q:Q,COT!$A:$A,YEAR(daily!$A3666),COT!$B:$B,WEEKNUM(daily!$A3666))</f>
        <v>97</v>
      </c>
      <c r="AA3666">
        <f>SUMIFS(Saudi!B:B,Saudi!$A:$A,YEAR(daily!$A3666))</f>
        <v>1044.4000000000001</v>
      </c>
      <c r="AB3666">
        <f>SUMIFS(Saudi!C:C,Saudi!$A:$A,YEAR(daily!$A3666))</f>
        <v>1140.539</v>
      </c>
      <c r="AC3666">
        <f>SUMIFS(Saudi!F:F,Saudi!$A:$A,YEAR(daily!$A3666))</f>
        <v>4242520</v>
      </c>
      <c r="AD3666">
        <f>SUMIFS(Saudi!G:G,Saudi!$A:$A,YEAR(daily!$A3666))</f>
        <v>92.996511515118513</v>
      </c>
      <c r="AE3666">
        <f>SUMIFS(Saudi!H:H,Saudi!$A:$A,YEAR(daily!$A3666))</f>
        <v>394539560.03312057</v>
      </c>
      <c r="AF3666" s="5">
        <f t="shared" si="158"/>
        <v>9</v>
      </c>
      <c r="AG3666" s="5">
        <f t="shared" si="159"/>
        <v>2014</v>
      </c>
    </row>
    <row r="3667" spans="1:33">
      <c r="A3667" s="3">
        <v>41906</v>
      </c>
      <c r="B3667" s="1">
        <v>296559</v>
      </c>
      <c r="C3667" s="1">
        <v>93972</v>
      </c>
      <c r="D3667" s="1">
        <v>42870</v>
      </c>
      <c r="E3667" s="1">
        <v>92.8</v>
      </c>
      <c r="F3667" s="1">
        <v>91.53</v>
      </c>
      <c r="G3667" s="1">
        <v>91.1</v>
      </c>
      <c r="H3667" s="2">
        <v>56.5</v>
      </c>
      <c r="I3667" s="2">
        <v>31.2</v>
      </c>
      <c r="J3667" s="2">
        <v>94.3</v>
      </c>
      <c r="K3667" s="2">
        <v>93.25</v>
      </c>
      <c r="L3667">
        <f>SUMIFS(US!B:B,US!$D:$D,YEAR(daily!$A3667),US!$E:$E,MONTH(daily!$A3667))</f>
        <v>14437</v>
      </c>
      <c r="M3667">
        <f>SUMIFS(US!C:C,US!$D:$D,YEAR(daily!$A3667),US!$E:$E,MONTH(daily!$A3667))</f>
        <v>19246</v>
      </c>
      <c r="N3667">
        <f>SUMIFS(COT!E:E,COT!$A:$A,YEAR(daily!$A3667),COT!$B:$B,WEEKNUM(daily!$A3667))</f>
        <v>1480629</v>
      </c>
      <c r="O3667">
        <f>SUMIFS(COT!F:F,COT!$A:$A,YEAR(daily!$A3667),COT!$B:$B,WEEKNUM(daily!$A3667))</f>
        <v>423239</v>
      </c>
      <c r="P3667">
        <f>SUMIFS(COT!G:G,COT!$A:$A,YEAR(daily!$A3667),COT!$B:$B,WEEKNUM(daily!$A3667))</f>
        <v>127187</v>
      </c>
      <c r="Q3667">
        <f>SUMIFS(COT!H:H,COT!$A:$A,YEAR(daily!$A3667),COT!$B:$B,WEEKNUM(daily!$A3667))</f>
        <v>521237</v>
      </c>
      <c r="R3667">
        <f>SUMIFS(COT!I:I,COT!$A:$A,YEAR(daily!$A3667),COT!$B:$B,WEEKNUM(daily!$A3667))</f>
        <v>463661</v>
      </c>
      <c r="S3667">
        <f>SUMIFS(COT!J:J,COT!$A:$A,YEAR(daily!$A3667),COT!$B:$B,WEEKNUM(daily!$A3667))</f>
        <v>777661</v>
      </c>
      <c r="T3667">
        <f>SUMIFS(COT!K:K,COT!$A:$A,YEAR(daily!$A3667),COT!$B:$B,WEEKNUM(daily!$A3667))</f>
        <v>72492</v>
      </c>
      <c r="U3667">
        <f>SUMIFS(COT!L:L,COT!$A:$A,YEAR(daily!$A3667),COT!$B:$B,WEEKNUM(daily!$A3667))</f>
        <v>54544</v>
      </c>
      <c r="V3667">
        <f>SUMIFS(COT!M:M,COT!$A:$A,YEAR(daily!$A3667),COT!$B:$B,WEEKNUM(daily!$A3667))</f>
        <v>112</v>
      </c>
      <c r="W3667">
        <f>SUMIFS(COT!N:N,COT!$A:$A,YEAR(daily!$A3667),COT!$B:$B,WEEKNUM(daily!$A3667))</f>
        <v>85</v>
      </c>
      <c r="X3667">
        <f>SUMIFS(COT!O:O,COT!$A:$A,YEAR(daily!$A3667),COT!$B:$B,WEEKNUM(daily!$A3667))</f>
        <v>134</v>
      </c>
      <c r="Y3667">
        <f>SUMIFS(COT!P:P,COT!$A:$A,YEAR(daily!$A3667),COT!$B:$B,WEEKNUM(daily!$A3667))</f>
        <v>87</v>
      </c>
      <c r="Z3667">
        <f>SUMIFS(COT!Q:Q,COT!$A:$A,YEAR(daily!$A3667),COT!$B:$B,WEEKNUM(daily!$A3667))</f>
        <v>97</v>
      </c>
      <c r="AA3667">
        <f>SUMIFS(Saudi!B:B,Saudi!$A:$A,YEAR(daily!$A3667))</f>
        <v>1044.4000000000001</v>
      </c>
      <c r="AB3667">
        <f>SUMIFS(Saudi!C:C,Saudi!$A:$A,YEAR(daily!$A3667))</f>
        <v>1140.539</v>
      </c>
      <c r="AC3667">
        <f>SUMIFS(Saudi!F:F,Saudi!$A:$A,YEAR(daily!$A3667))</f>
        <v>4242520</v>
      </c>
      <c r="AD3667">
        <f>SUMIFS(Saudi!G:G,Saudi!$A:$A,YEAR(daily!$A3667))</f>
        <v>92.996511515118513</v>
      </c>
      <c r="AE3667">
        <f>SUMIFS(Saudi!H:H,Saudi!$A:$A,YEAR(daily!$A3667))</f>
        <v>394539560.03312057</v>
      </c>
      <c r="AF3667" s="5">
        <f t="shared" si="158"/>
        <v>9</v>
      </c>
      <c r="AG3667" s="5">
        <f t="shared" si="159"/>
        <v>2014</v>
      </c>
    </row>
    <row r="3668" spans="1:33">
      <c r="A3668" s="3">
        <v>41907</v>
      </c>
      <c r="B3668" s="1">
        <v>291048</v>
      </c>
      <c r="C3668" s="1">
        <v>95513</v>
      </c>
      <c r="D3668" s="1">
        <v>42610</v>
      </c>
      <c r="E3668" s="1">
        <v>92.53</v>
      </c>
      <c r="F3668" s="1">
        <v>91.3</v>
      </c>
      <c r="G3668" s="1">
        <v>90.92</v>
      </c>
      <c r="H3668" s="2">
        <v>56.5</v>
      </c>
      <c r="I3668" s="2">
        <v>31.2</v>
      </c>
      <c r="J3668" s="2">
        <v>94.3</v>
      </c>
      <c r="K3668" s="2">
        <v>93.25</v>
      </c>
      <c r="L3668">
        <f>SUMIFS(US!B:B,US!$D:$D,YEAR(daily!$A3668),US!$E:$E,MONTH(daily!$A3668))</f>
        <v>14437</v>
      </c>
      <c r="M3668">
        <f>SUMIFS(US!C:C,US!$D:$D,YEAR(daily!$A3668),US!$E:$E,MONTH(daily!$A3668))</f>
        <v>19246</v>
      </c>
      <c r="N3668">
        <f>SUMIFS(COT!E:E,COT!$A:$A,YEAR(daily!$A3668),COT!$B:$B,WEEKNUM(daily!$A3668))</f>
        <v>1480629</v>
      </c>
      <c r="O3668">
        <f>SUMIFS(COT!F:F,COT!$A:$A,YEAR(daily!$A3668),COT!$B:$B,WEEKNUM(daily!$A3668))</f>
        <v>423239</v>
      </c>
      <c r="P3668">
        <f>SUMIFS(COT!G:G,COT!$A:$A,YEAR(daily!$A3668),COT!$B:$B,WEEKNUM(daily!$A3668))</f>
        <v>127187</v>
      </c>
      <c r="Q3668">
        <f>SUMIFS(COT!H:H,COT!$A:$A,YEAR(daily!$A3668),COT!$B:$B,WEEKNUM(daily!$A3668))</f>
        <v>521237</v>
      </c>
      <c r="R3668">
        <f>SUMIFS(COT!I:I,COT!$A:$A,YEAR(daily!$A3668),COT!$B:$B,WEEKNUM(daily!$A3668))</f>
        <v>463661</v>
      </c>
      <c r="S3668">
        <f>SUMIFS(COT!J:J,COT!$A:$A,YEAR(daily!$A3668),COT!$B:$B,WEEKNUM(daily!$A3668))</f>
        <v>777661</v>
      </c>
      <c r="T3668">
        <f>SUMIFS(COT!K:K,COT!$A:$A,YEAR(daily!$A3668),COT!$B:$B,WEEKNUM(daily!$A3668))</f>
        <v>72492</v>
      </c>
      <c r="U3668">
        <f>SUMIFS(COT!L:L,COT!$A:$A,YEAR(daily!$A3668),COT!$B:$B,WEEKNUM(daily!$A3668))</f>
        <v>54544</v>
      </c>
      <c r="V3668">
        <f>SUMIFS(COT!M:M,COT!$A:$A,YEAR(daily!$A3668),COT!$B:$B,WEEKNUM(daily!$A3668))</f>
        <v>112</v>
      </c>
      <c r="W3668">
        <f>SUMIFS(COT!N:N,COT!$A:$A,YEAR(daily!$A3668),COT!$B:$B,WEEKNUM(daily!$A3668))</f>
        <v>85</v>
      </c>
      <c r="X3668">
        <f>SUMIFS(COT!O:O,COT!$A:$A,YEAR(daily!$A3668),COT!$B:$B,WEEKNUM(daily!$A3668))</f>
        <v>134</v>
      </c>
      <c r="Y3668">
        <f>SUMIFS(COT!P:P,COT!$A:$A,YEAR(daily!$A3668),COT!$B:$B,WEEKNUM(daily!$A3668))</f>
        <v>87</v>
      </c>
      <c r="Z3668">
        <f>SUMIFS(COT!Q:Q,COT!$A:$A,YEAR(daily!$A3668),COT!$B:$B,WEEKNUM(daily!$A3668))</f>
        <v>97</v>
      </c>
      <c r="AA3668">
        <f>SUMIFS(Saudi!B:B,Saudi!$A:$A,YEAR(daily!$A3668))</f>
        <v>1044.4000000000001</v>
      </c>
      <c r="AB3668">
        <f>SUMIFS(Saudi!C:C,Saudi!$A:$A,YEAR(daily!$A3668))</f>
        <v>1140.539</v>
      </c>
      <c r="AC3668">
        <f>SUMIFS(Saudi!F:F,Saudi!$A:$A,YEAR(daily!$A3668))</f>
        <v>4242520</v>
      </c>
      <c r="AD3668">
        <f>SUMIFS(Saudi!G:G,Saudi!$A:$A,YEAR(daily!$A3668))</f>
        <v>92.996511515118513</v>
      </c>
      <c r="AE3668">
        <f>SUMIFS(Saudi!H:H,Saudi!$A:$A,YEAR(daily!$A3668))</f>
        <v>394539560.03312057</v>
      </c>
      <c r="AF3668" s="5">
        <f t="shared" si="158"/>
        <v>9</v>
      </c>
      <c r="AG3668" s="5">
        <f t="shared" si="159"/>
        <v>2014</v>
      </c>
    </row>
    <row r="3669" spans="1:33">
      <c r="A3669" s="3">
        <v>41908</v>
      </c>
      <c r="B3669" s="1">
        <v>279161</v>
      </c>
      <c r="C3669" s="1">
        <v>97097</v>
      </c>
      <c r="D3669" s="1">
        <v>42933</v>
      </c>
      <c r="E3669" s="1">
        <v>93.54</v>
      </c>
      <c r="F3669" s="1">
        <v>92.02</v>
      </c>
      <c r="G3669" s="1">
        <v>91.57</v>
      </c>
      <c r="H3669" s="2">
        <v>56.5</v>
      </c>
      <c r="I3669" s="2">
        <v>31.2</v>
      </c>
      <c r="J3669" s="2">
        <v>94.3</v>
      </c>
      <c r="K3669" s="2">
        <v>93.25</v>
      </c>
      <c r="L3669">
        <f>SUMIFS(US!B:B,US!$D:$D,YEAR(daily!$A3669),US!$E:$E,MONTH(daily!$A3669))</f>
        <v>14437</v>
      </c>
      <c r="M3669">
        <f>SUMIFS(US!C:C,US!$D:$D,YEAR(daily!$A3669),US!$E:$E,MONTH(daily!$A3669))</f>
        <v>19246</v>
      </c>
      <c r="N3669">
        <f>SUMIFS(COT!E:E,COT!$A:$A,YEAR(daily!$A3669),COT!$B:$B,WEEKNUM(daily!$A3669))</f>
        <v>1480629</v>
      </c>
      <c r="O3669">
        <f>SUMIFS(COT!F:F,COT!$A:$A,YEAR(daily!$A3669),COT!$B:$B,WEEKNUM(daily!$A3669))</f>
        <v>423239</v>
      </c>
      <c r="P3669">
        <f>SUMIFS(COT!G:G,COT!$A:$A,YEAR(daily!$A3669),COT!$B:$B,WEEKNUM(daily!$A3669))</f>
        <v>127187</v>
      </c>
      <c r="Q3669">
        <f>SUMIFS(COT!H:H,COT!$A:$A,YEAR(daily!$A3669),COT!$B:$B,WEEKNUM(daily!$A3669))</f>
        <v>521237</v>
      </c>
      <c r="R3669">
        <f>SUMIFS(COT!I:I,COT!$A:$A,YEAR(daily!$A3669),COT!$B:$B,WEEKNUM(daily!$A3669))</f>
        <v>463661</v>
      </c>
      <c r="S3669">
        <f>SUMIFS(COT!J:J,COT!$A:$A,YEAR(daily!$A3669),COT!$B:$B,WEEKNUM(daily!$A3669))</f>
        <v>777661</v>
      </c>
      <c r="T3669">
        <f>SUMIFS(COT!K:K,COT!$A:$A,YEAR(daily!$A3669),COT!$B:$B,WEEKNUM(daily!$A3669))</f>
        <v>72492</v>
      </c>
      <c r="U3669">
        <f>SUMIFS(COT!L:L,COT!$A:$A,YEAR(daily!$A3669),COT!$B:$B,WEEKNUM(daily!$A3669))</f>
        <v>54544</v>
      </c>
      <c r="V3669">
        <f>SUMIFS(COT!M:M,COT!$A:$A,YEAR(daily!$A3669),COT!$B:$B,WEEKNUM(daily!$A3669))</f>
        <v>112</v>
      </c>
      <c r="W3669">
        <f>SUMIFS(COT!N:N,COT!$A:$A,YEAR(daily!$A3669),COT!$B:$B,WEEKNUM(daily!$A3669))</f>
        <v>85</v>
      </c>
      <c r="X3669">
        <f>SUMIFS(COT!O:O,COT!$A:$A,YEAR(daily!$A3669),COT!$B:$B,WEEKNUM(daily!$A3669))</f>
        <v>134</v>
      </c>
      <c r="Y3669">
        <f>SUMIFS(COT!P:P,COT!$A:$A,YEAR(daily!$A3669),COT!$B:$B,WEEKNUM(daily!$A3669))</f>
        <v>87</v>
      </c>
      <c r="Z3669">
        <f>SUMIFS(COT!Q:Q,COT!$A:$A,YEAR(daily!$A3669),COT!$B:$B,WEEKNUM(daily!$A3669))</f>
        <v>97</v>
      </c>
      <c r="AA3669">
        <f>SUMIFS(Saudi!B:B,Saudi!$A:$A,YEAR(daily!$A3669))</f>
        <v>1044.4000000000001</v>
      </c>
      <c r="AB3669">
        <f>SUMIFS(Saudi!C:C,Saudi!$A:$A,YEAR(daily!$A3669))</f>
        <v>1140.539</v>
      </c>
      <c r="AC3669">
        <f>SUMIFS(Saudi!F:F,Saudi!$A:$A,YEAR(daily!$A3669))</f>
        <v>4242520</v>
      </c>
      <c r="AD3669">
        <f>SUMIFS(Saudi!G:G,Saudi!$A:$A,YEAR(daily!$A3669))</f>
        <v>92.996511515118513</v>
      </c>
      <c r="AE3669">
        <f>SUMIFS(Saudi!H:H,Saudi!$A:$A,YEAR(daily!$A3669))</f>
        <v>394539560.03312057</v>
      </c>
      <c r="AF3669" s="5">
        <f t="shared" si="158"/>
        <v>9</v>
      </c>
      <c r="AG3669" s="5">
        <f t="shared" si="159"/>
        <v>2014</v>
      </c>
    </row>
    <row r="3670" spans="1:33">
      <c r="A3670" s="3">
        <v>41911</v>
      </c>
      <c r="B3670" s="1">
        <v>275147</v>
      </c>
      <c r="C3670" s="1">
        <v>96160</v>
      </c>
      <c r="D3670" s="1">
        <v>42463</v>
      </c>
      <c r="E3670" s="1">
        <v>94.57</v>
      </c>
      <c r="F3670" s="1">
        <v>92.78</v>
      </c>
      <c r="G3670" s="1">
        <v>92.21</v>
      </c>
      <c r="H3670" s="2">
        <v>56.5</v>
      </c>
      <c r="I3670" s="2">
        <v>31.2</v>
      </c>
      <c r="J3670" s="2">
        <v>94.3</v>
      </c>
      <c r="K3670" s="2">
        <v>93.25</v>
      </c>
      <c r="L3670">
        <f>SUMIFS(US!B:B,US!$D:$D,YEAR(daily!$A3670),US!$E:$E,MONTH(daily!$A3670))</f>
        <v>14437</v>
      </c>
      <c r="M3670">
        <f>SUMIFS(US!C:C,US!$D:$D,YEAR(daily!$A3670),US!$E:$E,MONTH(daily!$A3670))</f>
        <v>19246</v>
      </c>
      <c r="N3670">
        <f>SUMIFS(COT!E:E,COT!$A:$A,YEAR(daily!$A3670),COT!$B:$B,WEEKNUM(daily!$A3670))</f>
        <v>1485856</v>
      </c>
      <c r="O3670">
        <f>SUMIFS(COT!F:F,COT!$A:$A,YEAR(daily!$A3670),COT!$B:$B,WEEKNUM(daily!$A3670))</f>
        <v>426689</v>
      </c>
      <c r="P3670">
        <f>SUMIFS(COT!G:G,COT!$A:$A,YEAR(daily!$A3670),COT!$B:$B,WEEKNUM(daily!$A3670))</f>
        <v>130743</v>
      </c>
      <c r="Q3670">
        <f>SUMIFS(COT!H:H,COT!$A:$A,YEAR(daily!$A3670),COT!$B:$B,WEEKNUM(daily!$A3670))</f>
        <v>519575</v>
      </c>
      <c r="R3670">
        <f>SUMIFS(COT!I:I,COT!$A:$A,YEAR(daily!$A3670),COT!$B:$B,WEEKNUM(daily!$A3670))</f>
        <v>463442</v>
      </c>
      <c r="S3670">
        <f>SUMIFS(COT!J:J,COT!$A:$A,YEAR(daily!$A3670),COT!$B:$B,WEEKNUM(daily!$A3670))</f>
        <v>777653</v>
      </c>
      <c r="T3670">
        <f>SUMIFS(COT!K:K,COT!$A:$A,YEAR(daily!$A3670),COT!$B:$B,WEEKNUM(daily!$A3670))</f>
        <v>76150</v>
      </c>
      <c r="U3670">
        <f>SUMIFS(COT!L:L,COT!$A:$A,YEAR(daily!$A3670),COT!$B:$B,WEEKNUM(daily!$A3670))</f>
        <v>57885</v>
      </c>
      <c r="V3670">
        <f>SUMIFS(COT!M:M,COT!$A:$A,YEAR(daily!$A3670),COT!$B:$B,WEEKNUM(daily!$A3670))</f>
        <v>114</v>
      </c>
      <c r="W3670">
        <f>SUMIFS(COT!N:N,COT!$A:$A,YEAR(daily!$A3670),COT!$B:$B,WEEKNUM(daily!$A3670))</f>
        <v>97</v>
      </c>
      <c r="X3670">
        <f>SUMIFS(COT!O:O,COT!$A:$A,YEAR(daily!$A3670),COT!$B:$B,WEEKNUM(daily!$A3670))</f>
        <v>139</v>
      </c>
      <c r="Y3670">
        <f>SUMIFS(COT!P:P,COT!$A:$A,YEAR(daily!$A3670),COT!$B:$B,WEEKNUM(daily!$A3670))</f>
        <v>84</v>
      </c>
      <c r="Z3670">
        <f>SUMIFS(COT!Q:Q,COT!$A:$A,YEAR(daily!$A3670),COT!$B:$B,WEEKNUM(daily!$A3670))</f>
        <v>93</v>
      </c>
      <c r="AA3670">
        <f>SUMIFS(Saudi!B:B,Saudi!$A:$A,YEAR(daily!$A3670))</f>
        <v>1044.4000000000001</v>
      </c>
      <c r="AB3670">
        <f>SUMIFS(Saudi!C:C,Saudi!$A:$A,YEAR(daily!$A3670))</f>
        <v>1140.539</v>
      </c>
      <c r="AC3670">
        <f>SUMIFS(Saudi!F:F,Saudi!$A:$A,YEAR(daily!$A3670))</f>
        <v>4242520</v>
      </c>
      <c r="AD3670">
        <f>SUMIFS(Saudi!G:G,Saudi!$A:$A,YEAR(daily!$A3670))</f>
        <v>92.996511515118513</v>
      </c>
      <c r="AE3670">
        <f>SUMIFS(Saudi!H:H,Saudi!$A:$A,YEAR(daily!$A3670))</f>
        <v>394539560.03312057</v>
      </c>
      <c r="AF3670" s="5">
        <f t="shared" si="158"/>
        <v>9</v>
      </c>
      <c r="AG3670" s="5">
        <f t="shared" si="159"/>
        <v>2014</v>
      </c>
    </row>
    <row r="3671" spans="1:33">
      <c r="A3671" s="3">
        <v>41912</v>
      </c>
      <c r="B3671" s="1">
        <v>264592</v>
      </c>
      <c r="C3671" s="1">
        <v>93132</v>
      </c>
      <c r="D3671" s="1">
        <v>44524</v>
      </c>
      <c r="E3671" s="1">
        <v>91.16</v>
      </c>
      <c r="F3671" s="1">
        <v>89.76</v>
      </c>
      <c r="G3671" s="1">
        <v>89.39</v>
      </c>
      <c r="H3671" s="2">
        <v>56.5</v>
      </c>
      <c r="I3671" s="2">
        <v>31.2</v>
      </c>
      <c r="J3671" s="2">
        <v>94.3</v>
      </c>
      <c r="K3671" s="2">
        <v>93.25</v>
      </c>
      <c r="L3671">
        <f>SUMIFS(US!B:B,US!$D:$D,YEAR(daily!$A3671),US!$E:$E,MONTH(daily!$A3671))</f>
        <v>14437</v>
      </c>
      <c r="M3671">
        <f>SUMIFS(US!C:C,US!$D:$D,YEAR(daily!$A3671),US!$E:$E,MONTH(daily!$A3671))</f>
        <v>19246</v>
      </c>
      <c r="N3671">
        <f>SUMIFS(COT!E:E,COT!$A:$A,YEAR(daily!$A3671),COT!$B:$B,WEEKNUM(daily!$A3671))</f>
        <v>1485856</v>
      </c>
      <c r="O3671">
        <f>SUMIFS(COT!F:F,COT!$A:$A,YEAR(daily!$A3671),COT!$B:$B,WEEKNUM(daily!$A3671))</f>
        <v>426689</v>
      </c>
      <c r="P3671">
        <f>SUMIFS(COT!G:G,COT!$A:$A,YEAR(daily!$A3671),COT!$B:$B,WEEKNUM(daily!$A3671))</f>
        <v>130743</v>
      </c>
      <c r="Q3671">
        <f>SUMIFS(COT!H:H,COT!$A:$A,YEAR(daily!$A3671),COT!$B:$B,WEEKNUM(daily!$A3671))</f>
        <v>519575</v>
      </c>
      <c r="R3671">
        <f>SUMIFS(COT!I:I,COT!$A:$A,YEAR(daily!$A3671),COT!$B:$B,WEEKNUM(daily!$A3671))</f>
        <v>463442</v>
      </c>
      <c r="S3671">
        <f>SUMIFS(COT!J:J,COT!$A:$A,YEAR(daily!$A3671),COT!$B:$B,WEEKNUM(daily!$A3671))</f>
        <v>777653</v>
      </c>
      <c r="T3671">
        <f>SUMIFS(COT!K:K,COT!$A:$A,YEAR(daily!$A3671),COT!$B:$B,WEEKNUM(daily!$A3671))</f>
        <v>76150</v>
      </c>
      <c r="U3671">
        <f>SUMIFS(COT!L:L,COT!$A:$A,YEAR(daily!$A3671),COT!$B:$B,WEEKNUM(daily!$A3671))</f>
        <v>57885</v>
      </c>
      <c r="V3671">
        <f>SUMIFS(COT!M:M,COT!$A:$A,YEAR(daily!$A3671),COT!$B:$B,WEEKNUM(daily!$A3671))</f>
        <v>114</v>
      </c>
      <c r="W3671">
        <f>SUMIFS(COT!N:N,COT!$A:$A,YEAR(daily!$A3671),COT!$B:$B,WEEKNUM(daily!$A3671))</f>
        <v>97</v>
      </c>
      <c r="X3671">
        <f>SUMIFS(COT!O:O,COT!$A:$A,YEAR(daily!$A3671),COT!$B:$B,WEEKNUM(daily!$A3671))</f>
        <v>139</v>
      </c>
      <c r="Y3671">
        <f>SUMIFS(COT!P:P,COT!$A:$A,YEAR(daily!$A3671),COT!$B:$B,WEEKNUM(daily!$A3671))</f>
        <v>84</v>
      </c>
      <c r="Z3671">
        <f>SUMIFS(COT!Q:Q,COT!$A:$A,YEAR(daily!$A3671),COT!$B:$B,WEEKNUM(daily!$A3671))</f>
        <v>93</v>
      </c>
      <c r="AA3671">
        <f>SUMIFS(Saudi!B:B,Saudi!$A:$A,YEAR(daily!$A3671))</f>
        <v>1044.4000000000001</v>
      </c>
      <c r="AB3671">
        <f>SUMIFS(Saudi!C:C,Saudi!$A:$A,YEAR(daily!$A3671))</f>
        <v>1140.539</v>
      </c>
      <c r="AC3671">
        <f>SUMIFS(Saudi!F:F,Saudi!$A:$A,YEAR(daily!$A3671))</f>
        <v>4242520</v>
      </c>
      <c r="AD3671">
        <f>SUMIFS(Saudi!G:G,Saudi!$A:$A,YEAR(daily!$A3671))</f>
        <v>92.996511515118513</v>
      </c>
      <c r="AE3671">
        <f>SUMIFS(Saudi!H:H,Saudi!$A:$A,YEAR(daily!$A3671))</f>
        <v>394539560.03312057</v>
      </c>
      <c r="AF3671" s="5">
        <f t="shared" si="158"/>
        <v>9</v>
      </c>
      <c r="AG3671" s="5">
        <f t="shared" si="159"/>
        <v>2014</v>
      </c>
    </row>
    <row r="3672" spans="1:33">
      <c r="A3672" s="3">
        <v>41913</v>
      </c>
      <c r="B3672" s="1">
        <v>257942</v>
      </c>
      <c r="C3672" s="1">
        <v>95199</v>
      </c>
      <c r="D3672" s="1">
        <v>47086</v>
      </c>
      <c r="E3672" s="1">
        <v>90.73</v>
      </c>
      <c r="F3672" s="1">
        <v>89.11</v>
      </c>
      <c r="G3672" s="1">
        <v>88.66</v>
      </c>
      <c r="H3672" s="2">
        <v>56.5</v>
      </c>
      <c r="I3672" s="2">
        <v>31.2</v>
      </c>
      <c r="J3672" s="2">
        <v>94.3</v>
      </c>
      <c r="K3672" s="2">
        <v>93.25</v>
      </c>
      <c r="L3672">
        <f>SUMIFS(US!B:B,US!$D:$D,YEAR(daily!$A3672),US!$E:$E,MONTH(daily!$A3672))</f>
        <v>14620</v>
      </c>
      <c r="M3672">
        <f>SUMIFS(US!C:C,US!$D:$D,YEAR(daily!$A3672),US!$E:$E,MONTH(daily!$A3672))</f>
        <v>19691</v>
      </c>
      <c r="N3672">
        <f>SUMIFS(COT!E:E,COT!$A:$A,YEAR(daily!$A3672),COT!$B:$B,WEEKNUM(daily!$A3672))</f>
        <v>1485856</v>
      </c>
      <c r="O3672">
        <f>SUMIFS(COT!F:F,COT!$A:$A,YEAR(daily!$A3672),COT!$B:$B,WEEKNUM(daily!$A3672))</f>
        <v>426689</v>
      </c>
      <c r="P3672">
        <f>SUMIFS(COT!G:G,COT!$A:$A,YEAR(daily!$A3672),COT!$B:$B,WEEKNUM(daily!$A3672))</f>
        <v>130743</v>
      </c>
      <c r="Q3672">
        <f>SUMIFS(COT!H:H,COT!$A:$A,YEAR(daily!$A3672),COT!$B:$B,WEEKNUM(daily!$A3672))</f>
        <v>519575</v>
      </c>
      <c r="R3672">
        <f>SUMIFS(COT!I:I,COT!$A:$A,YEAR(daily!$A3672),COT!$B:$B,WEEKNUM(daily!$A3672))</f>
        <v>463442</v>
      </c>
      <c r="S3672">
        <f>SUMIFS(COT!J:J,COT!$A:$A,YEAR(daily!$A3672),COT!$B:$B,WEEKNUM(daily!$A3672))</f>
        <v>777653</v>
      </c>
      <c r="T3672">
        <f>SUMIFS(COT!K:K,COT!$A:$A,YEAR(daily!$A3672),COT!$B:$B,WEEKNUM(daily!$A3672))</f>
        <v>76150</v>
      </c>
      <c r="U3672">
        <f>SUMIFS(COT!L:L,COT!$A:$A,YEAR(daily!$A3672),COT!$B:$B,WEEKNUM(daily!$A3672))</f>
        <v>57885</v>
      </c>
      <c r="V3672">
        <f>SUMIFS(COT!M:M,COT!$A:$A,YEAR(daily!$A3672),COT!$B:$B,WEEKNUM(daily!$A3672))</f>
        <v>114</v>
      </c>
      <c r="W3672">
        <f>SUMIFS(COT!N:N,COT!$A:$A,YEAR(daily!$A3672),COT!$B:$B,WEEKNUM(daily!$A3672))</f>
        <v>97</v>
      </c>
      <c r="X3672">
        <f>SUMIFS(COT!O:O,COT!$A:$A,YEAR(daily!$A3672),COT!$B:$B,WEEKNUM(daily!$A3672))</f>
        <v>139</v>
      </c>
      <c r="Y3672">
        <f>SUMIFS(COT!P:P,COT!$A:$A,YEAR(daily!$A3672),COT!$B:$B,WEEKNUM(daily!$A3672))</f>
        <v>84</v>
      </c>
      <c r="Z3672">
        <f>SUMIFS(COT!Q:Q,COT!$A:$A,YEAR(daily!$A3672),COT!$B:$B,WEEKNUM(daily!$A3672))</f>
        <v>93</v>
      </c>
      <c r="AA3672">
        <f>SUMIFS(Saudi!B:B,Saudi!$A:$A,YEAR(daily!$A3672))</f>
        <v>1044.4000000000001</v>
      </c>
      <c r="AB3672">
        <f>SUMIFS(Saudi!C:C,Saudi!$A:$A,YEAR(daily!$A3672))</f>
        <v>1140.539</v>
      </c>
      <c r="AC3672">
        <f>SUMIFS(Saudi!F:F,Saudi!$A:$A,YEAR(daily!$A3672))</f>
        <v>4242520</v>
      </c>
      <c r="AD3672">
        <f>SUMIFS(Saudi!G:G,Saudi!$A:$A,YEAR(daily!$A3672))</f>
        <v>92.996511515118513</v>
      </c>
      <c r="AE3672">
        <f>SUMIFS(Saudi!H:H,Saudi!$A:$A,YEAR(daily!$A3672))</f>
        <v>394539560.03312057</v>
      </c>
      <c r="AF3672" s="5">
        <f t="shared" si="158"/>
        <v>10</v>
      </c>
      <c r="AG3672" s="5">
        <f t="shared" si="159"/>
        <v>2014</v>
      </c>
    </row>
    <row r="3673" spans="1:33">
      <c r="A3673" s="3">
        <v>41914</v>
      </c>
      <c r="B3673" s="1">
        <v>252017</v>
      </c>
      <c r="C3673" s="1">
        <v>104465</v>
      </c>
      <c r="D3673" s="1">
        <v>46045</v>
      </c>
      <c r="E3673" s="1">
        <v>91.01</v>
      </c>
      <c r="F3673" s="1">
        <v>89.08</v>
      </c>
      <c r="G3673" s="1">
        <v>88.47</v>
      </c>
      <c r="H3673" s="2">
        <v>56.5</v>
      </c>
      <c r="I3673" s="2">
        <v>31.2</v>
      </c>
      <c r="J3673" s="2">
        <v>94.3</v>
      </c>
      <c r="K3673" s="2">
        <v>93.25</v>
      </c>
      <c r="L3673">
        <f>SUMIFS(US!B:B,US!$D:$D,YEAR(daily!$A3673),US!$E:$E,MONTH(daily!$A3673))</f>
        <v>14620</v>
      </c>
      <c r="M3673">
        <f>SUMIFS(US!C:C,US!$D:$D,YEAR(daily!$A3673),US!$E:$E,MONTH(daily!$A3673))</f>
        <v>19691</v>
      </c>
      <c r="N3673">
        <f>SUMIFS(COT!E:E,COT!$A:$A,YEAR(daily!$A3673),COT!$B:$B,WEEKNUM(daily!$A3673))</f>
        <v>1485856</v>
      </c>
      <c r="O3673">
        <f>SUMIFS(COT!F:F,COT!$A:$A,YEAR(daily!$A3673),COT!$B:$B,WEEKNUM(daily!$A3673))</f>
        <v>426689</v>
      </c>
      <c r="P3673">
        <f>SUMIFS(COT!G:G,COT!$A:$A,YEAR(daily!$A3673),COT!$B:$B,WEEKNUM(daily!$A3673))</f>
        <v>130743</v>
      </c>
      <c r="Q3673">
        <f>SUMIFS(COT!H:H,COT!$A:$A,YEAR(daily!$A3673),COT!$B:$B,WEEKNUM(daily!$A3673))</f>
        <v>519575</v>
      </c>
      <c r="R3673">
        <f>SUMIFS(COT!I:I,COT!$A:$A,YEAR(daily!$A3673),COT!$B:$B,WEEKNUM(daily!$A3673))</f>
        <v>463442</v>
      </c>
      <c r="S3673">
        <f>SUMIFS(COT!J:J,COT!$A:$A,YEAR(daily!$A3673),COT!$B:$B,WEEKNUM(daily!$A3673))</f>
        <v>777653</v>
      </c>
      <c r="T3673">
        <f>SUMIFS(COT!K:K,COT!$A:$A,YEAR(daily!$A3673),COT!$B:$B,WEEKNUM(daily!$A3673))</f>
        <v>76150</v>
      </c>
      <c r="U3673">
        <f>SUMIFS(COT!L:L,COT!$A:$A,YEAR(daily!$A3673),COT!$B:$B,WEEKNUM(daily!$A3673))</f>
        <v>57885</v>
      </c>
      <c r="V3673">
        <f>SUMIFS(COT!M:M,COT!$A:$A,YEAR(daily!$A3673),COT!$B:$B,WEEKNUM(daily!$A3673))</f>
        <v>114</v>
      </c>
      <c r="W3673">
        <f>SUMIFS(COT!N:N,COT!$A:$A,YEAR(daily!$A3673),COT!$B:$B,WEEKNUM(daily!$A3673))</f>
        <v>97</v>
      </c>
      <c r="X3673">
        <f>SUMIFS(COT!O:O,COT!$A:$A,YEAR(daily!$A3673),COT!$B:$B,WEEKNUM(daily!$A3673))</f>
        <v>139</v>
      </c>
      <c r="Y3673">
        <f>SUMIFS(COT!P:P,COT!$A:$A,YEAR(daily!$A3673),COT!$B:$B,WEEKNUM(daily!$A3673))</f>
        <v>84</v>
      </c>
      <c r="Z3673">
        <f>SUMIFS(COT!Q:Q,COT!$A:$A,YEAR(daily!$A3673),COT!$B:$B,WEEKNUM(daily!$A3673))</f>
        <v>93</v>
      </c>
      <c r="AA3673">
        <f>SUMIFS(Saudi!B:B,Saudi!$A:$A,YEAR(daily!$A3673))</f>
        <v>1044.4000000000001</v>
      </c>
      <c r="AB3673">
        <f>SUMIFS(Saudi!C:C,Saudi!$A:$A,YEAR(daily!$A3673))</f>
        <v>1140.539</v>
      </c>
      <c r="AC3673">
        <f>SUMIFS(Saudi!F:F,Saudi!$A:$A,YEAR(daily!$A3673))</f>
        <v>4242520</v>
      </c>
      <c r="AD3673">
        <f>SUMIFS(Saudi!G:G,Saudi!$A:$A,YEAR(daily!$A3673))</f>
        <v>92.996511515118513</v>
      </c>
      <c r="AE3673">
        <f>SUMIFS(Saudi!H:H,Saudi!$A:$A,YEAR(daily!$A3673))</f>
        <v>394539560.03312057</v>
      </c>
      <c r="AF3673" s="5">
        <f t="shared" si="158"/>
        <v>10</v>
      </c>
      <c r="AG3673" s="5">
        <f t="shared" si="159"/>
        <v>2014</v>
      </c>
    </row>
    <row r="3674" spans="1:33">
      <c r="A3674" s="3">
        <v>41915</v>
      </c>
      <c r="B3674" s="1">
        <v>234553</v>
      </c>
      <c r="C3674" s="1">
        <v>108460</v>
      </c>
      <c r="D3674" s="1">
        <v>46353</v>
      </c>
      <c r="E3674" s="1">
        <v>89.74</v>
      </c>
      <c r="F3674" s="1">
        <v>87.87</v>
      </c>
      <c r="G3674" s="1">
        <v>87.26</v>
      </c>
      <c r="H3674" s="2">
        <v>56.5</v>
      </c>
      <c r="I3674" s="2">
        <v>31.2</v>
      </c>
      <c r="J3674" s="2">
        <v>94.3</v>
      </c>
      <c r="K3674" s="2">
        <v>93.25</v>
      </c>
      <c r="L3674">
        <f>SUMIFS(US!B:B,US!$D:$D,YEAR(daily!$A3674),US!$E:$E,MONTH(daily!$A3674))</f>
        <v>14620</v>
      </c>
      <c r="M3674">
        <f>SUMIFS(US!C:C,US!$D:$D,YEAR(daily!$A3674),US!$E:$E,MONTH(daily!$A3674))</f>
        <v>19691</v>
      </c>
      <c r="N3674">
        <f>SUMIFS(COT!E:E,COT!$A:$A,YEAR(daily!$A3674),COT!$B:$B,WEEKNUM(daily!$A3674))</f>
        <v>1485856</v>
      </c>
      <c r="O3674">
        <f>SUMIFS(COT!F:F,COT!$A:$A,YEAR(daily!$A3674),COT!$B:$B,WEEKNUM(daily!$A3674))</f>
        <v>426689</v>
      </c>
      <c r="P3674">
        <f>SUMIFS(COT!G:G,COT!$A:$A,YEAR(daily!$A3674),COT!$B:$B,WEEKNUM(daily!$A3674))</f>
        <v>130743</v>
      </c>
      <c r="Q3674">
        <f>SUMIFS(COT!H:H,COT!$A:$A,YEAR(daily!$A3674),COT!$B:$B,WEEKNUM(daily!$A3674))</f>
        <v>519575</v>
      </c>
      <c r="R3674">
        <f>SUMIFS(COT!I:I,COT!$A:$A,YEAR(daily!$A3674),COT!$B:$B,WEEKNUM(daily!$A3674))</f>
        <v>463442</v>
      </c>
      <c r="S3674">
        <f>SUMIFS(COT!J:J,COT!$A:$A,YEAR(daily!$A3674),COT!$B:$B,WEEKNUM(daily!$A3674))</f>
        <v>777653</v>
      </c>
      <c r="T3674">
        <f>SUMIFS(COT!K:K,COT!$A:$A,YEAR(daily!$A3674),COT!$B:$B,WEEKNUM(daily!$A3674))</f>
        <v>76150</v>
      </c>
      <c r="U3674">
        <f>SUMIFS(COT!L:L,COT!$A:$A,YEAR(daily!$A3674),COT!$B:$B,WEEKNUM(daily!$A3674))</f>
        <v>57885</v>
      </c>
      <c r="V3674">
        <f>SUMIFS(COT!M:M,COT!$A:$A,YEAR(daily!$A3674),COT!$B:$B,WEEKNUM(daily!$A3674))</f>
        <v>114</v>
      </c>
      <c r="W3674">
        <f>SUMIFS(COT!N:N,COT!$A:$A,YEAR(daily!$A3674),COT!$B:$B,WEEKNUM(daily!$A3674))</f>
        <v>97</v>
      </c>
      <c r="X3674">
        <f>SUMIFS(COT!O:O,COT!$A:$A,YEAR(daily!$A3674),COT!$B:$B,WEEKNUM(daily!$A3674))</f>
        <v>139</v>
      </c>
      <c r="Y3674">
        <f>SUMIFS(COT!P:P,COT!$A:$A,YEAR(daily!$A3674),COT!$B:$B,WEEKNUM(daily!$A3674))</f>
        <v>84</v>
      </c>
      <c r="Z3674">
        <f>SUMIFS(COT!Q:Q,COT!$A:$A,YEAR(daily!$A3674),COT!$B:$B,WEEKNUM(daily!$A3674))</f>
        <v>93</v>
      </c>
      <c r="AA3674">
        <f>SUMIFS(Saudi!B:B,Saudi!$A:$A,YEAR(daily!$A3674))</f>
        <v>1044.4000000000001</v>
      </c>
      <c r="AB3674">
        <f>SUMIFS(Saudi!C:C,Saudi!$A:$A,YEAR(daily!$A3674))</f>
        <v>1140.539</v>
      </c>
      <c r="AC3674">
        <f>SUMIFS(Saudi!F:F,Saudi!$A:$A,YEAR(daily!$A3674))</f>
        <v>4242520</v>
      </c>
      <c r="AD3674">
        <f>SUMIFS(Saudi!G:G,Saudi!$A:$A,YEAR(daily!$A3674))</f>
        <v>92.996511515118513</v>
      </c>
      <c r="AE3674">
        <f>SUMIFS(Saudi!H:H,Saudi!$A:$A,YEAR(daily!$A3674))</f>
        <v>394539560.03312057</v>
      </c>
      <c r="AF3674" s="5">
        <f t="shared" si="158"/>
        <v>10</v>
      </c>
      <c r="AG3674" s="5">
        <f t="shared" si="159"/>
        <v>2014</v>
      </c>
    </row>
    <row r="3675" spans="1:33">
      <c r="A3675" s="3">
        <v>41918</v>
      </c>
      <c r="B3675" s="1">
        <v>225572</v>
      </c>
      <c r="C3675" s="1">
        <v>111648</v>
      </c>
      <c r="D3675" s="1">
        <v>46411</v>
      </c>
      <c r="E3675" s="1">
        <v>90.34</v>
      </c>
      <c r="F3675" s="1">
        <v>88.65</v>
      </c>
      <c r="G3675" s="1">
        <v>88.11</v>
      </c>
      <c r="H3675" s="2">
        <v>56.5</v>
      </c>
      <c r="I3675" s="2">
        <v>31.2</v>
      </c>
      <c r="J3675" s="2">
        <v>94.3</v>
      </c>
      <c r="K3675" s="2">
        <v>93.25</v>
      </c>
      <c r="L3675">
        <f>SUMIFS(US!B:B,US!$D:$D,YEAR(daily!$A3675),US!$E:$E,MONTH(daily!$A3675))</f>
        <v>14620</v>
      </c>
      <c r="M3675">
        <f>SUMIFS(US!C:C,US!$D:$D,YEAR(daily!$A3675),US!$E:$E,MONTH(daily!$A3675))</f>
        <v>19691</v>
      </c>
      <c r="N3675">
        <f>SUMIFS(COT!E:E,COT!$A:$A,YEAR(daily!$A3675),COT!$B:$B,WEEKNUM(daily!$A3675))</f>
        <v>1503764</v>
      </c>
      <c r="O3675">
        <f>SUMIFS(COT!F:F,COT!$A:$A,YEAR(daily!$A3675),COT!$B:$B,WEEKNUM(daily!$A3675))</f>
        <v>435642</v>
      </c>
      <c r="P3675">
        <f>SUMIFS(COT!G:G,COT!$A:$A,YEAR(daily!$A3675),COT!$B:$B,WEEKNUM(daily!$A3675))</f>
        <v>141959</v>
      </c>
      <c r="Q3675">
        <f>SUMIFS(COT!H:H,COT!$A:$A,YEAR(daily!$A3675),COT!$B:$B,WEEKNUM(daily!$A3675))</f>
        <v>503380</v>
      </c>
      <c r="R3675">
        <f>SUMIFS(COT!I:I,COT!$A:$A,YEAR(daily!$A3675),COT!$B:$B,WEEKNUM(daily!$A3675))</f>
        <v>478317</v>
      </c>
      <c r="S3675">
        <f>SUMIFS(COT!J:J,COT!$A:$A,YEAR(daily!$A3675),COT!$B:$B,WEEKNUM(daily!$A3675))</f>
        <v>792221</v>
      </c>
      <c r="T3675">
        <f>SUMIFS(COT!K:K,COT!$A:$A,YEAR(daily!$A3675),COT!$B:$B,WEEKNUM(daily!$A3675))</f>
        <v>86425</v>
      </c>
      <c r="U3675">
        <f>SUMIFS(COT!L:L,COT!$A:$A,YEAR(daily!$A3675),COT!$B:$B,WEEKNUM(daily!$A3675))</f>
        <v>66204</v>
      </c>
      <c r="V3675">
        <f>SUMIFS(COT!M:M,COT!$A:$A,YEAR(daily!$A3675),COT!$B:$B,WEEKNUM(daily!$A3675))</f>
        <v>112</v>
      </c>
      <c r="W3675">
        <f>SUMIFS(COT!N:N,COT!$A:$A,YEAR(daily!$A3675),COT!$B:$B,WEEKNUM(daily!$A3675))</f>
        <v>97</v>
      </c>
      <c r="X3675">
        <f>SUMIFS(COT!O:O,COT!$A:$A,YEAR(daily!$A3675),COT!$B:$B,WEEKNUM(daily!$A3675))</f>
        <v>137</v>
      </c>
      <c r="Y3675">
        <f>SUMIFS(COT!P:P,COT!$A:$A,YEAR(daily!$A3675),COT!$B:$B,WEEKNUM(daily!$A3675))</f>
        <v>89</v>
      </c>
      <c r="Z3675">
        <f>SUMIFS(COT!Q:Q,COT!$A:$A,YEAR(daily!$A3675),COT!$B:$B,WEEKNUM(daily!$A3675))</f>
        <v>90</v>
      </c>
      <c r="AA3675">
        <f>SUMIFS(Saudi!B:B,Saudi!$A:$A,YEAR(daily!$A3675))</f>
        <v>1044.4000000000001</v>
      </c>
      <c r="AB3675">
        <f>SUMIFS(Saudi!C:C,Saudi!$A:$A,YEAR(daily!$A3675))</f>
        <v>1140.539</v>
      </c>
      <c r="AC3675">
        <f>SUMIFS(Saudi!F:F,Saudi!$A:$A,YEAR(daily!$A3675))</f>
        <v>4242520</v>
      </c>
      <c r="AD3675">
        <f>SUMIFS(Saudi!G:G,Saudi!$A:$A,YEAR(daily!$A3675))</f>
        <v>92.996511515118513</v>
      </c>
      <c r="AE3675">
        <f>SUMIFS(Saudi!H:H,Saudi!$A:$A,YEAR(daily!$A3675))</f>
        <v>394539560.03312057</v>
      </c>
      <c r="AF3675" s="5">
        <f t="shared" si="158"/>
        <v>10</v>
      </c>
      <c r="AG3675" s="5">
        <f t="shared" si="159"/>
        <v>2014</v>
      </c>
    </row>
    <row r="3676" spans="1:33">
      <c r="A3676" s="3">
        <v>41919</v>
      </c>
      <c r="B3676" s="1">
        <v>206850</v>
      </c>
      <c r="C3676" s="1">
        <v>115733</v>
      </c>
      <c r="D3676" s="1">
        <v>47654</v>
      </c>
      <c r="E3676" s="1">
        <v>88.85</v>
      </c>
      <c r="F3676" s="1">
        <v>87.44</v>
      </c>
      <c r="G3676" s="1">
        <v>87.05</v>
      </c>
      <c r="H3676" s="2">
        <v>56.5</v>
      </c>
      <c r="I3676" s="2">
        <v>31.2</v>
      </c>
      <c r="J3676" s="2">
        <v>94.3</v>
      </c>
      <c r="K3676" s="2">
        <v>93.25</v>
      </c>
      <c r="L3676">
        <f>SUMIFS(US!B:B,US!$D:$D,YEAR(daily!$A3676),US!$E:$E,MONTH(daily!$A3676))</f>
        <v>14620</v>
      </c>
      <c r="M3676">
        <f>SUMIFS(US!C:C,US!$D:$D,YEAR(daily!$A3676),US!$E:$E,MONTH(daily!$A3676))</f>
        <v>19691</v>
      </c>
      <c r="N3676">
        <f>SUMIFS(COT!E:E,COT!$A:$A,YEAR(daily!$A3676),COT!$B:$B,WEEKNUM(daily!$A3676))</f>
        <v>1503764</v>
      </c>
      <c r="O3676">
        <f>SUMIFS(COT!F:F,COT!$A:$A,YEAR(daily!$A3676),COT!$B:$B,WEEKNUM(daily!$A3676))</f>
        <v>435642</v>
      </c>
      <c r="P3676">
        <f>SUMIFS(COT!G:G,COT!$A:$A,YEAR(daily!$A3676),COT!$B:$B,WEEKNUM(daily!$A3676))</f>
        <v>141959</v>
      </c>
      <c r="Q3676">
        <f>SUMIFS(COT!H:H,COT!$A:$A,YEAR(daily!$A3676),COT!$B:$B,WEEKNUM(daily!$A3676))</f>
        <v>503380</v>
      </c>
      <c r="R3676">
        <f>SUMIFS(COT!I:I,COT!$A:$A,YEAR(daily!$A3676),COT!$B:$B,WEEKNUM(daily!$A3676))</f>
        <v>478317</v>
      </c>
      <c r="S3676">
        <f>SUMIFS(COT!J:J,COT!$A:$A,YEAR(daily!$A3676),COT!$B:$B,WEEKNUM(daily!$A3676))</f>
        <v>792221</v>
      </c>
      <c r="T3676">
        <f>SUMIFS(COT!K:K,COT!$A:$A,YEAR(daily!$A3676),COT!$B:$B,WEEKNUM(daily!$A3676))</f>
        <v>86425</v>
      </c>
      <c r="U3676">
        <f>SUMIFS(COT!L:L,COT!$A:$A,YEAR(daily!$A3676),COT!$B:$B,WEEKNUM(daily!$A3676))</f>
        <v>66204</v>
      </c>
      <c r="V3676">
        <f>SUMIFS(COT!M:M,COT!$A:$A,YEAR(daily!$A3676),COT!$B:$B,WEEKNUM(daily!$A3676))</f>
        <v>112</v>
      </c>
      <c r="W3676">
        <f>SUMIFS(COT!N:N,COT!$A:$A,YEAR(daily!$A3676),COT!$B:$B,WEEKNUM(daily!$A3676))</f>
        <v>97</v>
      </c>
      <c r="X3676">
        <f>SUMIFS(COT!O:O,COT!$A:$A,YEAR(daily!$A3676),COT!$B:$B,WEEKNUM(daily!$A3676))</f>
        <v>137</v>
      </c>
      <c r="Y3676">
        <f>SUMIFS(COT!P:P,COT!$A:$A,YEAR(daily!$A3676),COT!$B:$B,WEEKNUM(daily!$A3676))</f>
        <v>89</v>
      </c>
      <c r="Z3676">
        <f>SUMIFS(COT!Q:Q,COT!$A:$A,YEAR(daily!$A3676),COT!$B:$B,WEEKNUM(daily!$A3676))</f>
        <v>90</v>
      </c>
      <c r="AA3676">
        <f>SUMIFS(Saudi!B:B,Saudi!$A:$A,YEAR(daily!$A3676))</f>
        <v>1044.4000000000001</v>
      </c>
      <c r="AB3676">
        <f>SUMIFS(Saudi!C:C,Saudi!$A:$A,YEAR(daily!$A3676))</f>
        <v>1140.539</v>
      </c>
      <c r="AC3676">
        <f>SUMIFS(Saudi!F:F,Saudi!$A:$A,YEAR(daily!$A3676))</f>
        <v>4242520</v>
      </c>
      <c r="AD3676">
        <f>SUMIFS(Saudi!G:G,Saudi!$A:$A,YEAR(daily!$A3676))</f>
        <v>92.996511515118513</v>
      </c>
      <c r="AE3676">
        <f>SUMIFS(Saudi!H:H,Saudi!$A:$A,YEAR(daily!$A3676))</f>
        <v>394539560.03312057</v>
      </c>
      <c r="AF3676" s="5">
        <f t="shared" si="158"/>
        <v>10</v>
      </c>
      <c r="AG3676" s="5">
        <f t="shared" si="159"/>
        <v>2014</v>
      </c>
    </row>
    <row r="3677" spans="1:33">
      <c r="A3677" s="3">
        <v>41920</v>
      </c>
      <c r="B3677" s="1">
        <v>180147</v>
      </c>
      <c r="C3677" s="1">
        <v>129574</v>
      </c>
      <c r="D3677" s="1">
        <v>49958</v>
      </c>
      <c r="E3677" s="1">
        <v>87.31</v>
      </c>
      <c r="F3677" s="1">
        <v>86.19</v>
      </c>
      <c r="G3677" s="1">
        <v>85.9</v>
      </c>
      <c r="H3677" s="2">
        <v>56.5</v>
      </c>
      <c r="I3677" s="2">
        <v>31.2</v>
      </c>
      <c r="J3677" s="2">
        <v>94.3</v>
      </c>
      <c r="K3677" s="2">
        <v>93.25</v>
      </c>
      <c r="L3677">
        <f>SUMIFS(US!B:B,US!$D:$D,YEAR(daily!$A3677),US!$E:$E,MONTH(daily!$A3677))</f>
        <v>14620</v>
      </c>
      <c r="M3677">
        <f>SUMIFS(US!C:C,US!$D:$D,YEAR(daily!$A3677),US!$E:$E,MONTH(daily!$A3677))</f>
        <v>19691</v>
      </c>
      <c r="N3677">
        <f>SUMIFS(COT!E:E,COT!$A:$A,YEAR(daily!$A3677),COT!$B:$B,WEEKNUM(daily!$A3677))</f>
        <v>1503764</v>
      </c>
      <c r="O3677">
        <f>SUMIFS(COT!F:F,COT!$A:$A,YEAR(daily!$A3677),COT!$B:$B,WEEKNUM(daily!$A3677))</f>
        <v>435642</v>
      </c>
      <c r="P3677">
        <f>SUMIFS(COT!G:G,COT!$A:$A,YEAR(daily!$A3677),COT!$B:$B,WEEKNUM(daily!$A3677))</f>
        <v>141959</v>
      </c>
      <c r="Q3677">
        <f>SUMIFS(COT!H:H,COT!$A:$A,YEAR(daily!$A3677),COT!$B:$B,WEEKNUM(daily!$A3677))</f>
        <v>503380</v>
      </c>
      <c r="R3677">
        <f>SUMIFS(COT!I:I,COT!$A:$A,YEAR(daily!$A3677),COT!$B:$B,WEEKNUM(daily!$A3677))</f>
        <v>478317</v>
      </c>
      <c r="S3677">
        <f>SUMIFS(COT!J:J,COT!$A:$A,YEAR(daily!$A3677),COT!$B:$B,WEEKNUM(daily!$A3677))</f>
        <v>792221</v>
      </c>
      <c r="T3677">
        <f>SUMIFS(COT!K:K,COT!$A:$A,YEAR(daily!$A3677),COT!$B:$B,WEEKNUM(daily!$A3677))</f>
        <v>86425</v>
      </c>
      <c r="U3677">
        <f>SUMIFS(COT!L:L,COT!$A:$A,YEAR(daily!$A3677),COT!$B:$B,WEEKNUM(daily!$A3677))</f>
        <v>66204</v>
      </c>
      <c r="V3677">
        <f>SUMIFS(COT!M:M,COT!$A:$A,YEAR(daily!$A3677),COT!$B:$B,WEEKNUM(daily!$A3677))</f>
        <v>112</v>
      </c>
      <c r="W3677">
        <f>SUMIFS(COT!N:N,COT!$A:$A,YEAR(daily!$A3677),COT!$B:$B,WEEKNUM(daily!$A3677))</f>
        <v>97</v>
      </c>
      <c r="X3677">
        <f>SUMIFS(COT!O:O,COT!$A:$A,YEAR(daily!$A3677),COT!$B:$B,WEEKNUM(daily!$A3677))</f>
        <v>137</v>
      </c>
      <c r="Y3677">
        <f>SUMIFS(COT!P:P,COT!$A:$A,YEAR(daily!$A3677),COT!$B:$B,WEEKNUM(daily!$A3677))</f>
        <v>89</v>
      </c>
      <c r="Z3677">
        <f>SUMIFS(COT!Q:Q,COT!$A:$A,YEAR(daily!$A3677),COT!$B:$B,WEEKNUM(daily!$A3677))</f>
        <v>90</v>
      </c>
      <c r="AA3677">
        <f>SUMIFS(Saudi!B:B,Saudi!$A:$A,YEAR(daily!$A3677))</f>
        <v>1044.4000000000001</v>
      </c>
      <c r="AB3677">
        <f>SUMIFS(Saudi!C:C,Saudi!$A:$A,YEAR(daily!$A3677))</f>
        <v>1140.539</v>
      </c>
      <c r="AC3677">
        <f>SUMIFS(Saudi!F:F,Saudi!$A:$A,YEAR(daily!$A3677))</f>
        <v>4242520</v>
      </c>
      <c r="AD3677">
        <f>SUMIFS(Saudi!G:G,Saudi!$A:$A,YEAR(daily!$A3677))</f>
        <v>92.996511515118513</v>
      </c>
      <c r="AE3677">
        <f>SUMIFS(Saudi!H:H,Saudi!$A:$A,YEAR(daily!$A3677))</f>
        <v>394539560.03312057</v>
      </c>
      <c r="AF3677" s="5">
        <f t="shared" si="158"/>
        <v>10</v>
      </c>
      <c r="AG3677" s="5">
        <f t="shared" si="159"/>
        <v>2014</v>
      </c>
    </row>
    <row r="3678" spans="1:33">
      <c r="A3678" s="3">
        <v>41921</v>
      </c>
      <c r="B3678" s="1">
        <v>165329</v>
      </c>
      <c r="C3678" s="1">
        <v>145828</v>
      </c>
      <c r="D3678" s="1">
        <v>49929</v>
      </c>
      <c r="E3678" s="1">
        <v>85.77</v>
      </c>
      <c r="F3678" s="1">
        <v>84.69</v>
      </c>
      <c r="G3678" s="1">
        <v>84.43</v>
      </c>
      <c r="H3678" s="2">
        <v>56.5</v>
      </c>
      <c r="I3678" s="2">
        <v>31.2</v>
      </c>
      <c r="J3678" s="2">
        <v>94.3</v>
      </c>
      <c r="K3678" s="2">
        <v>93.25</v>
      </c>
      <c r="L3678">
        <f>SUMIFS(US!B:B,US!$D:$D,YEAR(daily!$A3678),US!$E:$E,MONTH(daily!$A3678))</f>
        <v>14620</v>
      </c>
      <c r="M3678">
        <f>SUMIFS(US!C:C,US!$D:$D,YEAR(daily!$A3678),US!$E:$E,MONTH(daily!$A3678))</f>
        <v>19691</v>
      </c>
      <c r="N3678">
        <f>SUMIFS(COT!E:E,COT!$A:$A,YEAR(daily!$A3678),COT!$B:$B,WEEKNUM(daily!$A3678))</f>
        <v>1503764</v>
      </c>
      <c r="O3678">
        <f>SUMIFS(COT!F:F,COT!$A:$A,YEAR(daily!$A3678),COT!$B:$B,WEEKNUM(daily!$A3678))</f>
        <v>435642</v>
      </c>
      <c r="P3678">
        <f>SUMIFS(COT!G:G,COT!$A:$A,YEAR(daily!$A3678),COT!$B:$B,WEEKNUM(daily!$A3678))</f>
        <v>141959</v>
      </c>
      <c r="Q3678">
        <f>SUMIFS(COT!H:H,COT!$A:$A,YEAR(daily!$A3678),COT!$B:$B,WEEKNUM(daily!$A3678))</f>
        <v>503380</v>
      </c>
      <c r="R3678">
        <f>SUMIFS(COT!I:I,COT!$A:$A,YEAR(daily!$A3678),COT!$B:$B,WEEKNUM(daily!$A3678))</f>
        <v>478317</v>
      </c>
      <c r="S3678">
        <f>SUMIFS(COT!J:J,COT!$A:$A,YEAR(daily!$A3678),COT!$B:$B,WEEKNUM(daily!$A3678))</f>
        <v>792221</v>
      </c>
      <c r="T3678">
        <f>SUMIFS(COT!K:K,COT!$A:$A,YEAR(daily!$A3678),COT!$B:$B,WEEKNUM(daily!$A3678))</f>
        <v>86425</v>
      </c>
      <c r="U3678">
        <f>SUMIFS(COT!L:L,COT!$A:$A,YEAR(daily!$A3678),COT!$B:$B,WEEKNUM(daily!$A3678))</f>
        <v>66204</v>
      </c>
      <c r="V3678">
        <f>SUMIFS(COT!M:M,COT!$A:$A,YEAR(daily!$A3678),COT!$B:$B,WEEKNUM(daily!$A3678))</f>
        <v>112</v>
      </c>
      <c r="W3678">
        <f>SUMIFS(COT!N:N,COT!$A:$A,YEAR(daily!$A3678),COT!$B:$B,WEEKNUM(daily!$A3678))</f>
        <v>97</v>
      </c>
      <c r="X3678">
        <f>SUMIFS(COT!O:O,COT!$A:$A,YEAR(daily!$A3678),COT!$B:$B,WEEKNUM(daily!$A3678))</f>
        <v>137</v>
      </c>
      <c r="Y3678">
        <f>SUMIFS(COT!P:P,COT!$A:$A,YEAR(daily!$A3678),COT!$B:$B,WEEKNUM(daily!$A3678))</f>
        <v>89</v>
      </c>
      <c r="Z3678">
        <f>SUMIFS(COT!Q:Q,COT!$A:$A,YEAR(daily!$A3678),COT!$B:$B,WEEKNUM(daily!$A3678))</f>
        <v>90</v>
      </c>
      <c r="AA3678">
        <f>SUMIFS(Saudi!B:B,Saudi!$A:$A,YEAR(daily!$A3678))</f>
        <v>1044.4000000000001</v>
      </c>
      <c r="AB3678">
        <f>SUMIFS(Saudi!C:C,Saudi!$A:$A,YEAR(daily!$A3678))</f>
        <v>1140.539</v>
      </c>
      <c r="AC3678">
        <f>SUMIFS(Saudi!F:F,Saudi!$A:$A,YEAR(daily!$A3678))</f>
        <v>4242520</v>
      </c>
      <c r="AD3678">
        <f>SUMIFS(Saudi!G:G,Saudi!$A:$A,YEAR(daily!$A3678))</f>
        <v>92.996511515118513</v>
      </c>
      <c r="AE3678">
        <f>SUMIFS(Saudi!H:H,Saudi!$A:$A,YEAR(daily!$A3678))</f>
        <v>394539560.03312057</v>
      </c>
      <c r="AF3678" s="5">
        <f t="shared" si="158"/>
        <v>10</v>
      </c>
      <c r="AG3678" s="5">
        <f t="shared" si="159"/>
        <v>2014</v>
      </c>
    </row>
    <row r="3679" spans="1:33">
      <c r="A3679" s="3">
        <v>41922</v>
      </c>
      <c r="B3679" s="1">
        <v>147930</v>
      </c>
      <c r="C3679" s="1">
        <v>152382</v>
      </c>
      <c r="D3679" s="1">
        <v>51835</v>
      </c>
      <c r="E3679" s="1">
        <v>85.82</v>
      </c>
      <c r="F3679" s="1">
        <v>84.73</v>
      </c>
      <c r="G3679" s="1">
        <v>84.46</v>
      </c>
      <c r="H3679" s="2">
        <v>56.5</v>
      </c>
      <c r="I3679" s="2">
        <v>31.2</v>
      </c>
      <c r="J3679" s="2">
        <v>94.3</v>
      </c>
      <c r="K3679" s="2">
        <v>93.25</v>
      </c>
      <c r="L3679">
        <f>SUMIFS(US!B:B,US!$D:$D,YEAR(daily!$A3679),US!$E:$E,MONTH(daily!$A3679))</f>
        <v>14620</v>
      </c>
      <c r="M3679">
        <f>SUMIFS(US!C:C,US!$D:$D,YEAR(daily!$A3679),US!$E:$E,MONTH(daily!$A3679))</f>
        <v>19691</v>
      </c>
      <c r="N3679">
        <f>SUMIFS(COT!E:E,COT!$A:$A,YEAR(daily!$A3679),COT!$B:$B,WEEKNUM(daily!$A3679))</f>
        <v>1503764</v>
      </c>
      <c r="O3679">
        <f>SUMIFS(COT!F:F,COT!$A:$A,YEAR(daily!$A3679),COT!$B:$B,WEEKNUM(daily!$A3679))</f>
        <v>435642</v>
      </c>
      <c r="P3679">
        <f>SUMIFS(COT!G:G,COT!$A:$A,YEAR(daily!$A3679),COT!$B:$B,WEEKNUM(daily!$A3679))</f>
        <v>141959</v>
      </c>
      <c r="Q3679">
        <f>SUMIFS(COT!H:H,COT!$A:$A,YEAR(daily!$A3679),COT!$B:$B,WEEKNUM(daily!$A3679))</f>
        <v>503380</v>
      </c>
      <c r="R3679">
        <f>SUMIFS(COT!I:I,COT!$A:$A,YEAR(daily!$A3679),COT!$B:$B,WEEKNUM(daily!$A3679))</f>
        <v>478317</v>
      </c>
      <c r="S3679">
        <f>SUMIFS(COT!J:J,COT!$A:$A,YEAR(daily!$A3679),COT!$B:$B,WEEKNUM(daily!$A3679))</f>
        <v>792221</v>
      </c>
      <c r="T3679">
        <f>SUMIFS(COT!K:K,COT!$A:$A,YEAR(daily!$A3679),COT!$B:$B,WEEKNUM(daily!$A3679))</f>
        <v>86425</v>
      </c>
      <c r="U3679">
        <f>SUMIFS(COT!L:L,COT!$A:$A,YEAR(daily!$A3679),COT!$B:$B,WEEKNUM(daily!$A3679))</f>
        <v>66204</v>
      </c>
      <c r="V3679">
        <f>SUMIFS(COT!M:M,COT!$A:$A,YEAR(daily!$A3679),COT!$B:$B,WEEKNUM(daily!$A3679))</f>
        <v>112</v>
      </c>
      <c r="W3679">
        <f>SUMIFS(COT!N:N,COT!$A:$A,YEAR(daily!$A3679),COT!$B:$B,WEEKNUM(daily!$A3679))</f>
        <v>97</v>
      </c>
      <c r="X3679">
        <f>SUMIFS(COT!O:O,COT!$A:$A,YEAR(daily!$A3679),COT!$B:$B,WEEKNUM(daily!$A3679))</f>
        <v>137</v>
      </c>
      <c r="Y3679">
        <f>SUMIFS(COT!P:P,COT!$A:$A,YEAR(daily!$A3679),COT!$B:$B,WEEKNUM(daily!$A3679))</f>
        <v>89</v>
      </c>
      <c r="Z3679">
        <f>SUMIFS(COT!Q:Q,COT!$A:$A,YEAR(daily!$A3679),COT!$B:$B,WEEKNUM(daily!$A3679))</f>
        <v>90</v>
      </c>
      <c r="AA3679">
        <f>SUMIFS(Saudi!B:B,Saudi!$A:$A,YEAR(daily!$A3679))</f>
        <v>1044.4000000000001</v>
      </c>
      <c r="AB3679">
        <f>SUMIFS(Saudi!C:C,Saudi!$A:$A,YEAR(daily!$A3679))</f>
        <v>1140.539</v>
      </c>
      <c r="AC3679">
        <f>SUMIFS(Saudi!F:F,Saudi!$A:$A,YEAR(daily!$A3679))</f>
        <v>4242520</v>
      </c>
      <c r="AD3679">
        <f>SUMIFS(Saudi!G:G,Saudi!$A:$A,YEAR(daily!$A3679))</f>
        <v>92.996511515118513</v>
      </c>
      <c r="AE3679">
        <f>SUMIFS(Saudi!H:H,Saudi!$A:$A,YEAR(daily!$A3679))</f>
        <v>394539560.03312057</v>
      </c>
      <c r="AF3679" s="5">
        <f t="shared" si="158"/>
        <v>10</v>
      </c>
      <c r="AG3679" s="5">
        <f t="shared" si="159"/>
        <v>2014</v>
      </c>
    </row>
    <row r="3680" spans="1:33">
      <c r="A3680" s="3">
        <v>41925</v>
      </c>
      <c r="B3680" s="1">
        <v>135915</v>
      </c>
      <c r="C3680" s="1">
        <v>156825</v>
      </c>
      <c r="D3680" s="1">
        <v>53066</v>
      </c>
      <c r="E3680" s="1">
        <v>85.74</v>
      </c>
      <c r="F3680" s="1">
        <v>84.53</v>
      </c>
      <c r="G3680" s="1">
        <v>84.23</v>
      </c>
      <c r="H3680" s="2">
        <v>56.5</v>
      </c>
      <c r="I3680" s="2">
        <v>31.2</v>
      </c>
      <c r="J3680" s="2">
        <v>94.3</v>
      </c>
      <c r="K3680" s="2">
        <v>93.25</v>
      </c>
      <c r="L3680">
        <f>SUMIFS(US!B:B,US!$D:$D,YEAR(daily!$A3680),US!$E:$E,MONTH(daily!$A3680))</f>
        <v>14620</v>
      </c>
      <c r="M3680">
        <f>SUMIFS(US!C:C,US!$D:$D,YEAR(daily!$A3680),US!$E:$E,MONTH(daily!$A3680))</f>
        <v>19691</v>
      </c>
      <c r="N3680">
        <f>SUMIFS(COT!E:E,COT!$A:$A,YEAR(daily!$A3680),COT!$B:$B,WEEKNUM(daily!$A3680))</f>
        <v>1537452</v>
      </c>
      <c r="O3680">
        <f>SUMIFS(COT!F:F,COT!$A:$A,YEAR(daily!$A3680),COT!$B:$B,WEEKNUM(daily!$A3680))</f>
        <v>441625</v>
      </c>
      <c r="P3680">
        <f>SUMIFS(COT!G:G,COT!$A:$A,YEAR(daily!$A3680),COT!$B:$B,WEEKNUM(daily!$A3680))</f>
        <v>162845</v>
      </c>
      <c r="Q3680">
        <f>SUMIFS(COT!H:H,COT!$A:$A,YEAR(daily!$A3680),COT!$B:$B,WEEKNUM(daily!$A3680))</f>
        <v>510275</v>
      </c>
      <c r="R3680">
        <f>SUMIFS(COT!I:I,COT!$A:$A,YEAR(daily!$A3680),COT!$B:$B,WEEKNUM(daily!$A3680))</f>
        <v>502768</v>
      </c>
      <c r="S3680">
        <f>SUMIFS(COT!J:J,COT!$A:$A,YEAR(daily!$A3680),COT!$B:$B,WEEKNUM(daily!$A3680))</f>
        <v>796168</v>
      </c>
      <c r="T3680">
        <f>SUMIFS(COT!K:K,COT!$A:$A,YEAR(daily!$A3680),COT!$B:$B,WEEKNUM(daily!$A3680))</f>
        <v>82784</v>
      </c>
      <c r="U3680">
        <f>SUMIFS(COT!L:L,COT!$A:$A,YEAR(daily!$A3680),COT!$B:$B,WEEKNUM(daily!$A3680))</f>
        <v>68164</v>
      </c>
      <c r="V3680">
        <f>SUMIFS(COT!M:M,COT!$A:$A,YEAR(daily!$A3680),COT!$B:$B,WEEKNUM(daily!$A3680))</f>
        <v>115</v>
      </c>
      <c r="W3680">
        <f>SUMIFS(COT!N:N,COT!$A:$A,YEAR(daily!$A3680),COT!$B:$B,WEEKNUM(daily!$A3680))</f>
        <v>98</v>
      </c>
      <c r="X3680">
        <f>SUMIFS(COT!O:O,COT!$A:$A,YEAR(daily!$A3680),COT!$B:$B,WEEKNUM(daily!$A3680))</f>
        <v>139</v>
      </c>
      <c r="Y3680">
        <f>SUMIFS(COT!P:P,COT!$A:$A,YEAR(daily!$A3680),COT!$B:$B,WEEKNUM(daily!$A3680))</f>
        <v>92</v>
      </c>
      <c r="Z3680">
        <f>SUMIFS(COT!Q:Q,COT!$A:$A,YEAR(daily!$A3680),COT!$B:$B,WEEKNUM(daily!$A3680))</f>
        <v>94</v>
      </c>
      <c r="AA3680">
        <f>SUMIFS(Saudi!B:B,Saudi!$A:$A,YEAR(daily!$A3680))</f>
        <v>1044.4000000000001</v>
      </c>
      <c r="AB3680">
        <f>SUMIFS(Saudi!C:C,Saudi!$A:$A,YEAR(daily!$A3680))</f>
        <v>1140.539</v>
      </c>
      <c r="AC3680">
        <f>SUMIFS(Saudi!F:F,Saudi!$A:$A,YEAR(daily!$A3680))</f>
        <v>4242520</v>
      </c>
      <c r="AD3680">
        <f>SUMIFS(Saudi!G:G,Saudi!$A:$A,YEAR(daily!$A3680))</f>
        <v>92.996511515118513</v>
      </c>
      <c r="AE3680">
        <f>SUMIFS(Saudi!H:H,Saudi!$A:$A,YEAR(daily!$A3680))</f>
        <v>394539560.03312057</v>
      </c>
      <c r="AF3680" s="5">
        <f t="shared" si="158"/>
        <v>10</v>
      </c>
      <c r="AG3680" s="5">
        <f t="shared" si="159"/>
        <v>2014</v>
      </c>
    </row>
    <row r="3681" spans="1:33">
      <c r="A3681" s="3">
        <v>41926</v>
      </c>
      <c r="B3681" s="1">
        <v>121429</v>
      </c>
      <c r="C3681" s="1">
        <v>158676</v>
      </c>
      <c r="D3681" s="1">
        <v>55213</v>
      </c>
      <c r="E3681" s="1">
        <v>81.84</v>
      </c>
      <c r="F3681" s="1">
        <v>80.739999999999995</v>
      </c>
      <c r="G3681" s="1">
        <v>80.400000000000006</v>
      </c>
      <c r="H3681" s="2">
        <v>56.5</v>
      </c>
      <c r="I3681" s="2">
        <v>31.2</v>
      </c>
      <c r="J3681" s="2">
        <v>94.3</v>
      </c>
      <c r="K3681" s="2">
        <v>93.25</v>
      </c>
      <c r="L3681">
        <f>SUMIFS(US!B:B,US!$D:$D,YEAR(daily!$A3681),US!$E:$E,MONTH(daily!$A3681))</f>
        <v>14620</v>
      </c>
      <c r="M3681">
        <f>SUMIFS(US!C:C,US!$D:$D,YEAR(daily!$A3681),US!$E:$E,MONTH(daily!$A3681))</f>
        <v>19691</v>
      </c>
      <c r="N3681">
        <f>SUMIFS(COT!E:E,COT!$A:$A,YEAR(daily!$A3681),COT!$B:$B,WEEKNUM(daily!$A3681))</f>
        <v>1537452</v>
      </c>
      <c r="O3681">
        <f>SUMIFS(COT!F:F,COT!$A:$A,YEAR(daily!$A3681),COT!$B:$B,WEEKNUM(daily!$A3681))</f>
        <v>441625</v>
      </c>
      <c r="P3681">
        <f>SUMIFS(COT!G:G,COT!$A:$A,YEAR(daily!$A3681),COT!$B:$B,WEEKNUM(daily!$A3681))</f>
        <v>162845</v>
      </c>
      <c r="Q3681">
        <f>SUMIFS(COT!H:H,COT!$A:$A,YEAR(daily!$A3681),COT!$B:$B,WEEKNUM(daily!$A3681))</f>
        <v>510275</v>
      </c>
      <c r="R3681">
        <f>SUMIFS(COT!I:I,COT!$A:$A,YEAR(daily!$A3681),COT!$B:$B,WEEKNUM(daily!$A3681))</f>
        <v>502768</v>
      </c>
      <c r="S3681">
        <f>SUMIFS(COT!J:J,COT!$A:$A,YEAR(daily!$A3681),COT!$B:$B,WEEKNUM(daily!$A3681))</f>
        <v>796168</v>
      </c>
      <c r="T3681">
        <f>SUMIFS(COT!K:K,COT!$A:$A,YEAR(daily!$A3681),COT!$B:$B,WEEKNUM(daily!$A3681))</f>
        <v>82784</v>
      </c>
      <c r="U3681">
        <f>SUMIFS(COT!L:L,COT!$A:$A,YEAR(daily!$A3681),COT!$B:$B,WEEKNUM(daily!$A3681))</f>
        <v>68164</v>
      </c>
      <c r="V3681">
        <f>SUMIFS(COT!M:M,COT!$A:$A,YEAR(daily!$A3681),COT!$B:$B,WEEKNUM(daily!$A3681))</f>
        <v>115</v>
      </c>
      <c r="W3681">
        <f>SUMIFS(COT!N:N,COT!$A:$A,YEAR(daily!$A3681),COT!$B:$B,WEEKNUM(daily!$A3681))</f>
        <v>98</v>
      </c>
      <c r="X3681">
        <f>SUMIFS(COT!O:O,COT!$A:$A,YEAR(daily!$A3681),COT!$B:$B,WEEKNUM(daily!$A3681))</f>
        <v>139</v>
      </c>
      <c r="Y3681">
        <f>SUMIFS(COT!P:P,COT!$A:$A,YEAR(daily!$A3681),COT!$B:$B,WEEKNUM(daily!$A3681))</f>
        <v>92</v>
      </c>
      <c r="Z3681">
        <f>SUMIFS(COT!Q:Q,COT!$A:$A,YEAR(daily!$A3681),COT!$B:$B,WEEKNUM(daily!$A3681))</f>
        <v>94</v>
      </c>
      <c r="AA3681">
        <f>SUMIFS(Saudi!B:B,Saudi!$A:$A,YEAR(daily!$A3681))</f>
        <v>1044.4000000000001</v>
      </c>
      <c r="AB3681">
        <f>SUMIFS(Saudi!C:C,Saudi!$A:$A,YEAR(daily!$A3681))</f>
        <v>1140.539</v>
      </c>
      <c r="AC3681">
        <f>SUMIFS(Saudi!F:F,Saudi!$A:$A,YEAR(daily!$A3681))</f>
        <v>4242520</v>
      </c>
      <c r="AD3681">
        <f>SUMIFS(Saudi!G:G,Saudi!$A:$A,YEAR(daily!$A3681))</f>
        <v>92.996511515118513</v>
      </c>
      <c r="AE3681">
        <f>SUMIFS(Saudi!H:H,Saudi!$A:$A,YEAR(daily!$A3681))</f>
        <v>394539560.03312057</v>
      </c>
      <c r="AF3681" s="5">
        <f t="shared" si="158"/>
        <v>10</v>
      </c>
      <c r="AG3681" s="5">
        <f t="shared" si="159"/>
        <v>2014</v>
      </c>
    </row>
    <row r="3682" spans="1:33">
      <c r="A3682" s="3">
        <v>41927</v>
      </c>
      <c r="B3682" s="1">
        <v>108018</v>
      </c>
      <c r="C3682" s="1">
        <v>159307</v>
      </c>
      <c r="D3682" s="1">
        <v>54986</v>
      </c>
      <c r="E3682" s="1">
        <v>81.78</v>
      </c>
      <c r="F3682" s="1">
        <v>80.36</v>
      </c>
      <c r="G3682" s="1">
        <v>79.87</v>
      </c>
      <c r="H3682" s="2">
        <v>56.5</v>
      </c>
      <c r="I3682" s="2">
        <v>31.2</v>
      </c>
      <c r="J3682" s="2">
        <v>94.3</v>
      </c>
      <c r="K3682" s="2">
        <v>93.25</v>
      </c>
      <c r="L3682">
        <f>SUMIFS(US!B:B,US!$D:$D,YEAR(daily!$A3682),US!$E:$E,MONTH(daily!$A3682))</f>
        <v>14620</v>
      </c>
      <c r="M3682">
        <f>SUMIFS(US!C:C,US!$D:$D,YEAR(daily!$A3682),US!$E:$E,MONTH(daily!$A3682))</f>
        <v>19691</v>
      </c>
      <c r="N3682">
        <f>SUMIFS(COT!E:E,COT!$A:$A,YEAR(daily!$A3682),COT!$B:$B,WEEKNUM(daily!$A3682))</f>
        <v>1537452</v>
      </c>
      <c r="O3682">
        <f>SUMIFS(COT!F:F,COT!$A:$A,YEAR(daily!$A3682),COT!$B:$B,WEEKNUM(daily!$A3682))</f>
        <v>441625</v>
      </c>
      <c r="P3682">
        <f>SUMIFS(COT!G:G,COT!$A:$A,YEAR(daily!$A3682),COT!$B:$B,WEEKNUM(daily!$A3682))</f>
        <v>162845</v>
      </c>
      <c r="Q3682">
        <f>SUMIFS(COT!H:H,COT!$A:$A,YEAR(daily!$A3682),COT!$B:$B,WEEKNUM(daily!$A3682))</f>
        <v>510275</v>
      </c>
      <c r="R3682">
        <f>SUMIFS(COT!I:I,COT!$A:$A,YEAR(daily!$A3682),COT!$B:$B,WEEKNUM(daily!$A3682))</f>
        <v>502768</v>
      </c>
      <c r="S3682">
        <f>SUMIFS(COT!J:J,COT!$A:$A,YEAR(daily!$A3682),COT!$B:$B,WEEKNUM(daily!$A3682))</f>
        <v>796168</v>
      </c>
      <c r="T3682">
        <f>SUMIFS(COT!K:K,COT!$A:$A,YEAR(daily!$A3682),COT!$B:$B,WEEKNUM(daily!$A3682))</f>
        <v>82784</v>
      </c>
      <c r="U3682">
        <f>SUMIFS(COT!L:L,COT!$A:$A,YEAR(daily!$A3682),COT!$B:$B,WEEKNUM(daily!$A3682))</f>
        <v>68164</v>
      </c>
      <c r="V3682">
        <f>SUMIFS(COT!M:M,COT!$A:$A,YEAR(daily!$A3682),COT!$B:$B,WEEKNUM(daily!$A3682))</f>
        <v>115</v>
      </c>
      <c r="W3682">
        <f>SUMIFS(COT!N:N,COT!$A:$A,YEAR(daily!$A3682),COT!$B:$B,WEEKNUM(daily!$A3682))</f>
        <v>98</v>
      </c>
      <c r="X3682">
        <f>SUMIFS(COT!O:O,COT!$A:$A,YEAR(daily!$A3682),COT!$B:$B,WEEKNUM(daily!$A3682))</f>
        <v>139</v>
      </c>
      <c r="Y3682">
        <f>SUMIFS(COT!P:P,COT!$A:$A,YEAR(daily!$A3682),COT!$B:$B,WEEKNUM(daily!$A3682))</f>
        <v>92</v>
      </c>
      <c r="Z3682">
        <f>SUMIFS(COT!Q:Q,COT!$A:$A,YEAR(daily!$A3682),COT!$B:$B,WEEKNUM(daily!$A3682))</f>
        <v>94</v>
      </c>
      <c r="AA3682">
        <f>SUMIFS(Saudi!B:B,Saudi!$A:$A,YEAR(daily!$A3682))</f>
        <v>1044.4000000000001</v>
      </c>
      <c r="AB3682">
        <f>SUMIFS(Saudi!C:C,Saudi!$A:$A,YEAR(daily!$A3682))</f>
        <v>1140.539</v>
      </c>
      <c r="AC3682">
        <f>SUMIFS(Saudi!F:F,Saudi!$A:$A,YEAR(daily!$A3682))</f>
        <v>4242520</v>
      </c>
      <c r="AD3682">
        <f>SUMIFS(Saudi!G:G,Saudi!$A:$A,YEAR(daily!$A3682))</f>
        <v>92.996511515118513</v>
      </c>
      <c r="AE3682">
        <f>SUMIFS(Saudi!H:H,Saudi!$A:$A,YEAR(daily!$A3682))</f>
        <v>394539560.03312057</v>
      </c>
      <c r="AF3682" s="5">
        <f t="shared" si="158"/>
        <v>10</v>
      </c>
      <c r="AG3682" s="5">
        <f t="shared" si="159"/>
        <v>2014</v>
      </c>
    </row>
    <row r="3683" spans="1:33">
      <c r="A3683" s="3">
        <v>41928</v>
      </c>
      <c r="B3683" s="1">
        <v>67555</v>
      </c>
      <c r="C3683" s="1">
        <v>161716</v>
      </c>
      <c r="D3683" s="1">
        <v>54652</v>
      </c>
      <c r="E3683" s="1">
        <v>82.7</v>
      </c>
      <c r="F3683" s="1">
        <v>81.5</v>
      </c>
      <c r="G3683" s="1">
        <v>81.09</v>
      </c>
      <c r="H3683" s="2">
        <v>56.5</v>
      </c>
      <c r="I3683" s="2">
        <v>31.2</v>
      </c>
      <c r="J3683" s="2">
        <v>94.3</v>
      </c>
      <c r="K3683" s="2">
        <v>93.25</v>
      </c>
      <c r="L3683">
        <f>SUMIFS(US!B:B,US!$D:$D,YEAR(daily!$A3683),US!$E:$E,MONTH(daily!$A3683))</f>
        <v>14620</v>
      </c>
      <c r="M3683">
        <f>SUMIFS(US!C:C,US!$D:$D,YEAR(daily!$A3683),US!$E:$E,MONTH(daily!$A3683))</f>
        <v>19691</v>
      </c>
      <c r="N3683">
        <f>SUMIFS(COT!E:E,COT!$A:$A,YEAR(daily!$A3683),COT!$B:$B,WEEKNUM(daily!$A3683))</f>
        <v>1537452</v>
      </c>
      <c r="O3683">
        <f>SUMIFS(COT!F:F,COT!$A:$A,YEAR(daily!$A3683),COT!$B:$B,WEEKNUM(daily!$A3683))</f>
        <v>441625</v>
      </c>
      <c r="P3683">
        <f>SUMIFS(COT!G:G,COT!$A:$A,YEAR(daily!$A3683),COT!$B:$B,WEEKNUM(daily!$A3683))</f>
        <v>162845</v>
      </c>
      <c r="Q3683">
        <f>SUMIFS(COT!H:H,COT!$A:$A,YEAR(daily!$A3683),COT!$B:$B,WEEKNUM(daily!$A3683))</f>
        <v>510275</v>
      </c>
      <c r="R3683">
        <f>SUMIFS(COT!I:I,COT!$A:$A,YEAR(daily!$A3683),COT!$B:$B,WEEKNUM(daily!$A3683))</f>
        <v>502768</v>
      </c>
      <c r="S3683">
        <f>SUMIFS(COT!J:J,COT!$A:$A,YEAR(daily!$A3683),COT!$B:$B,WEEKNUM(daily!$A3683))</f>
        <v>796168</v>
      </c>
      <c r="T3683">
        <f>SUMIFS(COT!K:K,COT!$A:$A,YEAR(daily!$A3683),COT!$B:$B,WEEKNUM(daily!$A3683))</f>
        <v>82784</v>
      </c>
      <c r="U3683">
        <f>SUMIFS(COT!L:L,COT!$A:$A,YEAR(daily!$A3683),COT!$B:$B,WEEKNUM(daily!$A3683))</f>
        <v>68164</v>
      </c>
      <c r="V3683">
        <f>SUMIFS(COT!M:M,COT!$A:$A,YEAR(daily!$A3683),COT!$B:$B,WEEKNUM(daily!$A3683))</f>
        <v>115</v>
      </c>
      <c r="W3683">
        <f>SUMIFS(COT!N:N,COT!$A:$A,YEAR(daily!$A3683),COT!$B:$B,WEEKNUM(daily!$A3683))</f>
        <v>98</v>
      </c>
      <c r="X3683">
        <f>SUMIFS(COT!O:O,COT!$A:$A,YEAR(daily!$A3683),COT!$B:$B,WEEKNUM(daily!$A3683))</f>
        <v>139</v>
      </c>
      <c r="Y3683">
        <f>SUMIFS(COT!P:P,COT!$A:$A,YEAR(daily!$A3683),COT!$B:$B,WEEKNUM(daily!$A3683))</f>
        <v>92</v>
      </c>
      <c r="Z3683">
        <f>SUMIFS(COT!Q:Q,COT!$A:$A,YEAR(daily!$A3683),COT!$B:$B,WEEKNUM(daily!$A3683))</f>
        <v>94</v>
      </c>
      <c r="AA3683">
        <f>SUMIFS(Saudi!B:B,Saudi!$A:$A,YEAR(daily!$A3683))</f>
        <v>1044.4000000000001</v>
      </c>
      <c r="AB3683">
        <f>SUMIFS(Saudi!C:C,Saudi!$A:$A,YEAR(daily!$A3683))</f>
        <v>1140.539</v>
      </c>
      <c r="AC3683">
        <f>SUMIFS(Saudi!F:F,Saudi!$A:$A,YEAR(daily!$A3683))</f>
        <v>4242520</v>
      </c>
      <c r="AD3683">
        <f>SUMIFS(Saudi!G:G,Saudi!$A:$A,YEAR(daily!$A3683))</f>
        <v>92.996511515118513</v>
      </c>
      <c r="AE3683">
        <f>SUMIFS(Saudi!H:H,Saudi!$A:$A,YEAR(daily!$A3683))</f>
        <v>394539560.03312057</v>
      </c>
      <c r="AF3683" s="5">
        <f t="shared" si="158"/>
        <v>10</v>
      </c>
      <c r="AG3683" s="5">
        <f t="shared" si="159"/>
        <v>2014</v>
      </c>
    </row>
    <row r="3684" spans="1:33">
      <c r="A3684" s="3">
        <v>41929</v>
      </c>
      <c r="B3684" s="1">
        <v>48548</v>
      </c>
      <c r="C3684" s="1">
        <v>164979</v>
      </c>
      <c r="D3684" s="1">
        <v>55505</v>
      </c>
      <c r="E3684" s="1">
        <v>82.75</v>
      </c>
      <c r="F3684" s="1">
        <v>81.62</v>
      </c>
      <c r="G3684" s="1">
        <v>81.209999999999994</v>
      </c>
      <c r="H3684" s="2">
        <v>56.5</v>
      </c>
      <c r="I3684" s="2">
        <v>31.2</v>
      </c>
      <c r="J3684" s="2">
        <v>94.3</v>
      </c>
      <c r="K3684" s="2">
        <v>93.25</v>
      </c>
      <c r="L3684">
        <f>SUMIFS(US!B:B,US!$D:$D,YEAR(daily!$A3684),US!$E:$E,MONTH(daily!$A3684))</f>
        <v>14620</v>
      </c>
      <c r="M3684">
        <f>SUMIFS(US!C:C,US!$D:$D,YEAR(daily!$A3684),US!$E:$E,MONTH(daily!$A3684))</f>
        <v>19691</v>
      </c>
      <c r="N3684">
        <f>SUMIFS(COT!E:E,COT!$A:$A,YEAR(daily!$A3684),COT!$B:$B,WEEKNUM(daily!$A3684))</f>
        <v>1537452</v>
      </c>
      <c r="O3684">
        <f>SUMIFS(COT!F:F,COT!$A:$A,YEAR(daily!$A3684),COT!$B:$B,WEEKNUM(daily!$A3684))</f>
        <v>441625</v>
      </c>
      <c r="P3684">
        <f>SUMIFS(COT!G:G,COT!$A:$A,YEAR(daily!$A3684),COT!$B:$B,WEEKNUM(daily!$A3684))</f>
        <v>162845</v>
      </c>
      <c r="Q3684">
        <f>SUMIFS(COT!H:H,COT!$A:$A,YEAR(daily!$A3684),COT!$B:$B,WEEKNUM(daily!$A3684))</f>
        <v>510275</v>
      </c>
      <c r="R3684">
        <f>SUMIFS(COT!I:I,COT!$A:$A,YEAR(daily!$A3684),COT!$B:$B,WEEKNUM(daily!$A3684))</f>
        <v>502768</v>
      </c>
      <c r="S3684">
        <f>SUMIFS(COT!J:J,COT!$A:$A,YEAR(daily!$A3684),COT!$B:$B,WEEKNUM(daily!$A3684))</f>
        <v>796168</v>
      </c>
      <c r="T3684">
        <f>SUMIFS(COT!K:K,COT!$A:$A,YEAR(daily!$A3684),COT!$B:$B,WEEKNUM(daily!$A3684))</f>
        <v>82784</v>
      </c>
      <c r="U3684">
        <f>SUMIFS(COT!L:L,COT!$A:$A,YEAR(daily!$A3684),COT!$B:$B,WEEKNUM(daily!$A3684))</f>
        <v>68164</v>
      </c>
      <c r="V3684">
        <f>SUMIFS(COT!M:M,COT!$A:$A,YEAR(daily!$A3684),COT!$B:$B,WEEKNUM(daily!$A3684))</f>
        <v>115</v>
      </c>
      <c r="W3684">
        <f>SUMIFS(COT!N:N,COT!$A:$A,YEAR(daily!$A3684),COT!$B:$B,WEEKNUM(daily!$A3684))</f>
        <v>98</v>
      </c>
      <c r="X3684">
        <f>SUMIFS(COT!O:O,COT!$A:$A,YEAR(daily!$A3684),COT!$B:$B,WEEKNUM(daily!$A3684))</f>
        <v>139</v>
      </c>
      <c r="Y3684">
        <f>SUMIFS(COT!P:P,COT!$A:$A,YEAR(daily!$A3684),COT!$B:$B,WEEKNUM(daily!$A3684))</f>
        <v>92</v>
      </c>
      <c r="Z3684">
        <f>SUMIFS(COT!Q:Q,COT!$A:$A,YEAR(daily!$A3684),COT!$B:$B,WEEKNUM(daily!$A3684))</f>
        <v>94</v>
      </c>
      <c r="AA3684">
        <f>SUMIFS(Saudi!B:B,Saudi!$A:$A,YEAR(daily!$A3684))</f>
        <v>1044.4000000000001</v>
      </c>
      <c r="AB3684">
        <f>SUMIFS(Saudi!C:C,Saudi!$A:$A,YEAR(daily!$A3684))</f>
        <v>1140.539</v>
      </c>
      <c r="AC3684">
        <f>SUMIFS(Saudi!F:F,Saudi!$A:$A,YEAR(daily!$A3684))</f>
        <v>4242520</v>
      </c>
      <c r="AD3684">
        <f>SUMIFS(Saudi!G:G,Saudi!$A:$A,YEAR(daily!$A3684))</f>
        <v>92.996511515118513</v>
      </c>
      <c r="AE3684">
        <f>SUMIFS(Saudi!H:H,Saudi!$A:$A,YEAR(daily!$A3684))</f>
        <v>394539560.03312057</v>
      </c>
      <c r="AF3684" s="5">
        <f t="shared" si="158"/>
        <v>10</v>
      </c>
      <c r="AG3684" s="5">
        <f t="shared" si="159"/>
        <v>2014</v>
      </c>
    </row>
    <row r="3685" spans="1:33">
      <c r="A3685" s="3">
        <v>41932</v>
      </c>
      <c r="B3685" s="1">
        <v>19875</v>
      </c>
      <c r="C3685" s="1">
        <v>162322</v>
      </c>
      <c r="D3685" s="1">
        <v>57485</v>
      </c>
      <c r="E3685" s="1">
        <v>82.71</v>
      </c>
      <c r="F3685" s="1">
        <v>81.38</v>
      </c>
      <c r="G3685" s="1">
        <v>80.900000000000006</v>
      </c>
      <c r="H3685" s="2">
        <v>56.5</v>
      </c>
      <c r="I3685" s="2">
        <v>31.2</v>
      </c>
      <c r="J3685" s="2">
        <v>94.3</v>
      </c>
      <c r="K3685" s="2">
        <v>93.25</v>
      </c>
      <c r="L3685">
        <f>SUMIFS(US!B:B,US!$D:$D,YEAR(daily!$A3685),US!$E:$E,MONTH(daily!$A3685))</f>
        <v>14620</v>
      </c>
      <c r="M3685">
        <f>SUMIFS(US!C:C,US!$D:$D,YEAR(daily!$A3685),US!$E:$E,MONTH(daily!$A3685))</f>
        <v>19691</v>
      </c>
      <c r="N3685">
        <f>SUMIFS(COT!E:E,COT!$A:$A,YEAR(daily!$A3685),COT!$B:$B,WEEKNUM(daily!$A3685))</f>
        <v>1459981</v>
      </c>
      <c r="O3685">
        <f>SUMIFS(COT!F:F,COT!$A:$A,YEAR(daily!$A3685),COT!$B:$B,WEEKNUM(daily!$A3685))</f>
        <v>430349</v>
      </c>
      <c r="P3685">
        <f>SUMIFS(COT!G:G,COT!$A:$A,YEAR(daily!$A3685),COT!$B:$B,WEEKNUM(daily!$A3685))</f>
        <v>150248</v>
      </c>
      <c r="Q3685">
        <f>SUMIFS(COT!H:H,COT!$A:$A,YEAR(daily!$A3685),COT!$B:$B,WEEKNUM(daily!$A3685))</f>
        <v>469996</v>
      </c>
      <c r="R3685">
        <f>SUMIFS(COT!I:I,COT!$A:$A,YEAR(daily!$A3685),COT!$B:$B,WEEKNUM(daily!$A3685))</f>
        <v>489718</v>
      </c>
      <c r="S3685">
        <f>SUMIFS(COT!J:J,COT!$A:$A,YEAR(daily!$A3685),COT!$B:$B,WEEKNUM(daily!$A3685))</f>
        <v>776972</v>
      </c>
      <c r="T3685">
        <f>SUMIFS(COT!K:K,COT!$A:$A,YEAR(daily!$A3685),COT!$B:$B,WEEKNUM(daily!$A3685))</f>
        <v>69918</v>
      </c>
      <c r="U3685">
        <f>SUMIFS(COT!L:L,COT!$A:$A,YEAR(daily!$A3685),COT!$B:$B,WEEKNUM(daily!$A3685))</f>
        <v>62765</v>
      </c>
      <c r="V3685">
        <f>SUMIFS(COT!M:M,COT!$A:$A,YEAR(daily!$A3685),COT!$B:$B,WEEKNUM(daily!$A3685))</f>
        <v>115</v>
      </c>
      <c r="W3685">
        <f>SUMIFS(COT!N:N,COT!$A:$A,YEAR(daily!$A3685),COT!$B:$B,WEEKNUM(daily!$A3685))</f>
        <v>88</v>
      </c>
      <c r="X3685">
        <f>SUMIFS(COT!O:O,COT!$A:$A,YEAR(daily!$A3685),COT!$B:$B,WEEKNUM(daily!$A3685))</f>
        <v>131</v>
      </c>
      <c r="Y3685">
        <f>SUMIFS(COT!P:P,COT!$A:$A,YEAR(daily!$A3685),COT!$B:$B,WEEKNUM(daily!$A3685))</f>
        <v>94</v>
      </c>
      <c r="Z3685">
        <f>SUMIFS(COT!Q:Q,COT!$A:$A,YEAR(daily!$A3685),COT!$B:$B,WEEKNUM(daily!$A3685))</f>
        <v>100</v>
      </c>
      <c r="AA3685">
        <f>SUMIFS(Saudi!B:B,Saudi!$A:$A,YEAR(daily!$A3685))</f>
        <v>1044.4000000000001</v>
      </c>
      <c r="AB3685">
        <f>SUMIFS(Saudi!C:C,Saudi!$A:$A,YEAR(daily!$A3685))</f>
        <v>1140.539</v>
      </c>
      <c r="AC3685">
        <f>SUMIFS(Saudi!F:F,Saudi!$A:$A,YEAR(daily!$A3685))</f>
        <v>4242520</v>
      </c>
      <c r="AD3685">
        <f>SUMIFS(Saudi!G:G,Saudi!$A:$A,YEAR(daily!$A3685))</f>
        <v>92.996511515118513</v>
      </c>
      <c r="AE3685">
        <f>SUMIFS(Saudi!H:H,Saudi!$A:$A,YEAR(daily!$A3685))</f>
        <v>394539560.03312057</v>
      </c>
      <c r="AF3685" s="5">
        <f t="shared" si="158"/>
        <v>10</v>
      </c>
      <c r="AG3685" s="5">
        <f t="shared" si="159"/>
        <v>2014</v>
      </c>
    </row>
    <row r="3686" spans="1:33">
      <c r="A3686" s="3">
        <v>41933</v>
      </c>
      <c r="B3686" s="1">
        <v>2772</v>
      </c>
      <c r="C3686" s="1">
        <v>160782</v>
      </c>
      <c r="D3686" s="1">
        <v>58878</v>
      </c>
      <c r="E3686" s="1">
        <v>82.81</v>
      </c>
      <c r="F3686" s="1">
        <v>81.96</v>
      </c>
      <c r="G3686" s="1">
        <v>81.47</v>
      </c>
      <c r="H3686" s="2">
        <v>56.5</v>
      </c>
      <c r="I3686" s="2">
        <v>31.2</v>
      </c>
      <c r="J3686" s="2">
        <v>94.3</v>
      </c>
      <c r="K3686" s="2">
        <v>93.25</v>
      </c>
      <c r="L3686">
        <f>SUMIFS(US!B:B,US!$D:$D,YEAR(daily!$A3686),US!$E:$E,MONTH(daily!$A3686))</f>
        <v>14620</v>
      </c>
      <c r="M3686">
        <f>SUMIFS(US!C:C,US!$D:$D,YEAR(daily!$A3686),US!$E:$E,MONTH(daily!$A3686))</f>
        <v>19691</v>
      </c>
      <c r="N3686">
        <f>SUMIFS(COT!E:E,COT!$A:$A,YEAR(daily!$A3686),COT!$B:$B,WEEKNUM(daily!$A3686))</f>
        <v>1459981</v>
      </c>
      <c r="O3686">
        <f>SUMIFS(COT!F:F,COT!$A:$A,YEAR(daily!$A3686),COT!$B:$B,WEEKNUM(daily!$A3686))</f>
        <v>430349</v>
      </c>
      <c r="P3686">
        <f>SUMIFS(COT!G:G,COT!$A:$A,YEAR(daily!$A3686),COT!$B:$B,WEEKNUM(daily!$A3686))</f>
        <v>150248</v>
      </c>
      <c r="Q3686">
        <f>SUMIFS(COT!H:H,COT!$A:$A,YEAR(daily!$A3686),COT!$B:$B,WEEKNUM(daily!$A3686))</f>
        <v>469996</v>
      </c>
      <c r="R3686">
        <f>SUMIFS(COT!I:I,COT!$A:$A,YEAR(daily!$A3686),COT!$B:$B,WEEKNUM(daily!$A3686))</f>
        <v>489718</v>
      </c>
      <c r="S3686">
        <f>SUMIFS(COT!J:J,COT!$A:$A,YEAR(daily!$A3686),COT!$B:$B,WEEKNUM(daily!$A3686))</f>
        <v>776972</v>
      </c>
      <c r="T3686">
        <f>SUMIFS(COT!K:K,COT!$A:$A,YEAR(daily!$A3686),COT!$B:$B,WEEKNUM(daily!$A3686))</f>
        <v>69918</v>
      </c>
      <c r="U3686">
        <f>SUMIFS(COT!L:L,COT!$A:$A,YEAR(daily!$A3686),COT!$B:$B,WEEKNUM(daily!$A3686))</f>
        <v>62765</v>
      </c>
      <c r="V3686">
        <f>SUMIFS(COT!M:M,COT!$A:$A,YEAR(daily!$A3686),COT!$B:$B,WEEKNUM(daily!$A3686))</f>
        <v>115</v>
      </c>
      <c r="W3686">
        <f>SUMIFS(COT!N:N,COT!$A:$A,YEAR(daily!$A3686),COT!$B:$B,WEEKNUM(daily!$A3686))</f>
        <v>88</v>
      </c>
      <c r="X3686">
        <f>SUMIFS(COT!O:O,COT!$A:$A,YEAR(daily!$A3686),COT!$B:$B,WEEKNUM(daily!$A3686))</f>
        <v>131</v>
      </c>
      <c r="Y3686">
        <f>SUMIFS(COT!P:P,COT!$A:$A,YEAR(daily!$A3686),COT!$B:$B,WEEKNUM(daily!$A3686))</f>
        <v>94</v>
      </c>
      <c r="Z3686">
        <f>SUMIFS(COT!Q:Q,COT!$A:$A,YEAR(daily!$A3686),COT!$B:$B,WEEKNUM(daily!$A3686))</f>
        <v>100</v>
      </c>
      <c r="AA3686">
        <f>SUMIFS(Saudi!B:B,Saudi!$A:$A,YEAR(daily!$A3686))</f>
        <v>1044.4000000000001</v>
      </c>
      <c r="AB3686">
        <f>SUMIFS(Saudi!C:C,Saudi!$A:$A,YEAR(daily!$A3686))</f>
        <v>1140.539</v>
      </c>
      <c r="AC3686">
        <f>SUMIFS(Saudi!F:F,Saudi!$A:$A,YEAR(daily!$A3686))</f>
        <v>4242520</v>
      </c>
      <c r="AD3686">
        <f>SUMIFS(Saudi!G:G,Saudi!$A:$A,YEAR(daily!$A3686))</f>
        <v>92.996511515118513</v>
      </c>
      <c r="AE3686">
        <f>SUMIFS(Saudi!H:H,Saudi!$A:$A,YEAR(daily!$A3686))</f>
        <v>394539560.03312057</v>
      </c>
      <c r="AF3686" s="5">
        <f t="shared" si="158"/>
        <v>10</v>
      </c>
      <c r="AG3686" s="5">
        <f t="shared" si="159"/>
        <v>2014</v>
      </c>
    </row>
    <row r="3687" spans="1:33">
      <c r="A3687" s="3">
        <v>41934</v>
      </c>
      <c r="B3687" s="1">
        <v>334228</v>
      </c>
      <c r="C3687" s="1">
        <v>59069</v>
      </c>
      <c r="D3687" s="1">
        <v>111266</v>
      </c>
      <c r="E3687" s="1">
        <v>80.52</v>
      </c>
      <c r="F3687" s="1">
        <v>79.81</v>
      </c>
      <c r="G3687" s="1">
        <v>79.540000000000006</v>
      </c>
      <c r="H3687" s="2">
        <v>56.5</v>
      </c>
      <c r="I3687" s="2">
        <v>31.2</v>
      </c>
      <c r="J3687" s="2">
        <v>94.3</v>
      </c>
      <c r="K3687" s="2">
        <v>93.25</v>
      </c>
      <c r="L3687">
        <f>SUMIFS(US!B:B,US!$D:$D,YEAR(daily!$A3687),US!$E:$E,MONTH(daily!$A3687))</f>
        <v>14620</v>
      </c>
      <c r="M3687">
        <f>SUMIFS(US!C:C,US!$D:$D,YEAR(daily!$A3687),US!$E:$E,MONTH(daily!$A3687))</f>
        <v>19691</v>
      </c>
      <c r="N3687">
        <f>SUMIFS(COT!E:E,COT!$A:$A,YEAR(daily!$A3687),COT!$B:$B,WEEKNUM(daily!$A3687))</f>
        <v>1459981</v>
      </c>
      <c r="O3687">
        <f>SUMIFS(COT!F:F,COT!$A:$A,YEAR(daily!$A3687),COT!$B:$B,WEEKNUM(daily!$A3687))</f>
        <v>430349</v>
      </c>
      <c r="P3687">
        <f>SUMIFS(COT!G:G,COT!$A:$A,YEAR(daily!$A3687),COT!$B:$B,WEEKNUM(daily!$A3687))</f>
        <v>150248</v>
      </c>
      <c r="Q3687">
        <f>SUMIFS(COT!H:H,COT!$A:$A,YEAR(daily!$A3687),COT!$B:$B,WEEKNUM(daily!$A3687))</f>
        <v>469996</v>
      </c>
      <c r="R3687">
        <f>SUMIFS(COT!I:I,COT!$A:$A,YEAR(daily!$A3687),COT!$B:$B,WEEKNUM(daily!$A3687))</f>
        <v>489718</v>
      </c>
      <c r="S3687">
        <f>SUMIFS(COT!J:J,COT!$A:$A,YEAR(daily!$A3687),COT!$B:$B,WEEKNUM(daily!$A3687))</f>
        <v>776972</v>
      </c>
      <c r="T3687">
        <f>SUMIFS(COT!K:K,COT!$A:$A,YEAR(daily!$A3687),COT!$B:$B,WEEKNUM(daily!$A3687))</f>
        <v>69918</v>
      </c>
      <c r="U3687">
        <f>SUMIFS(COT!L:L,COT!$A:$A,YEAR(daily!$A3687),COT!$B:$B,WEEKNUM(daily!$A3687))</f>
        <v>62765</v>
      </c>
      <c r="V3687">
        <f>SUMIFS(COT!M:M,COT!$A:$A,YEAR(daily!$A3687),COT!$B:$B,WEEKNUM(daily!$A3687))</f>
        <v>115</v>
      </c>
      <c r="W3687">
        <f>SUMIFS(COT!N:N,COT!$A:$A,YEAR(daily!$A3687),COT!$B:$B,WEEKNUM(daily!$A3687))</f>
        <v>88</v>
      </c>
      <c r="X3687">
        <f>SUMIFS(COT!O:O,COT!$A:$A,YEAR(daily!$A3687),COT!$B:$B,WEEKNUM(daily!$A3687))</f>
        <v>131</v>
      </c>
      <c r="Y3687">
        <f>SUMIFS(COT!P:P,COT!$A:$A,YEAR(daily!$A3687),COT!$B:$B,WEEKNUM(daily!$A3687))</f>
        <v>94</v>
      </c>
      <c r="Z3687">
        <f>SUMIFS(COT!Q:Q,COT!$A:$A,YEAR(daily!$A3687),COT!$B:$B,WEEKNUM(daily!$A3687))</f>
        <v>100</v>
      </c>
      <c r="AA3687">
        <f>SUMIFS(Saudi!B:B,Saudi!$A:$A,YEAR(daily!$A3687))</f>
        <v>1044.4000000000001</v>
      </c>
      <c r="AB3687">
        <f>SUMIFS(Saudi!C:C,Saudi!$A:$A,YEAR(daily!$A3687))</f>
        <v>1140.539</v>
      </c>
      <c r="AC3687">
        <f>SUMIFS(Saudi!F:F,Saudi!$A:$A,YEAR(daily!$A3687))</f>
        <v>4242520</v>
      </c>
      <c r="AD3687">
        <f>SUMIFS(Saudi!G:G,Saudi!$A:$A,YEAR(daily!$A3687))</f>
        <v>92.996511515118513</v>
      </c>
      <c r="AE3687">
        <f>SUMIFS(Saudi!H:H,Saudi!$A:$A,YEAR(daily!$A3687))</f>
        <v>394539560.03312057</v>
      </c>
      <c r="AF3687" s="5">
        <f t="shared" si="158"/>
        <v>10</v>
      </c>
      <c r="AG3687" s="5">
        <f t="shared" si="159"/>
        <v>2014</v>
      </c>
    </row>
    <row r="3688" spans="1:33">
      <c r="A3688" s="3">
        <v>41935</v>
      </c>
      <c r="B3688" s="1">
        <v>328178</v>
      </c>
      <c r="C3688" s="1">
        <v>60756</v>
      </c>
      <c r="D3688" s="1">
        <v>112161</v>
      </c>
      <c r="E3688" s="1">
        <v>82.09</v>
      </c>
      <c r="F3688" s="1">
        <v>81.459999999999994</v>
      </c>
      <c r="G3688" s="1">
        <v>81.23</v>
      </c>
      <c r="H3688" s="2">
        <v>56.5</v>
      </c>
      <c r="I3688" s="2">
        <v>31.2</v>
      </c>
      <c r="J3688" s="2">
        <v>94.3</v>
      </c>
      <c r="K3688" s="2">
        <v>93.25</v>
      </c>
      <c r="L3688">
        <f>SUMIFS(US!B:B,US!$D:$D,YEAR(daily!$A3688),US!$E:$E,MONTH(daily!$A3688))</f>
        <v>14620</v>
      </c>
      <c r="M3688">
        <f>SUMIFS(US!C:C,US!$D:$D,YEAR(daily!$A3688),US!$E:$E,MONTH(daily!$A3688))</f>
        <v>19691</v>
      </c>
      <c r="N3688">
        <f>SUMIFS(COT!E:E,COT!$A:$A,YEAR(daily!$A3688),COT!$B:$B,WEEKNUM(daily!$A3688))</f>
        <v>1459981</v>
      </c>
      <c r="O3688">
        <f>SUMIFS(COT!F:F,COT!$A:$A,YEAR(daily!$A3688),COT!$B:$B,WEEKNUM(daily!$A3688))</f>
        <v>430349</v>
      </c>
      <c r="P3688">
        <f>SUMIFS(COT!G:G,COT!$A:$A,YEAR(daily!$A3688),COT!$B:$B,WEEKNUM(daily!$A3688))</f>
        <v>150248</v>
      </c>
      <c r="Q3688">
        <f>SUMIFS(COT!H:H,COT!$A:$A,YEAR(daily!$A3688),COT!$B:$B,WEEKNUM(daily!$A3688))</f>
        <v>469996</v>
      </c>
      <c r="R3688">
        <f>SUMIFS(COT!I:I,COT!$A:$A,YEAR(daily!$A3688),COT!$B:$B,WEEKNUM(daily!$A3688))</f>
        <v>489718</v>
      </c>
      <c r="S3688">
        <f>SUMIFS(COT!J:J,COT!$A:$A,YEAR(daily!$A3688),COT!$B:$B,WEEKNUM(daily!$A3688))</f>
        <v>776972</v>
      </c>
      <c r="T3688">
        <f>SUMIFS(COT!K:K,COT!$A:$A,YEAR(daily!$A3688),COT!$B:$B,WEEKNUM(daily!$A3688))</f>
        <v>69918</v>
      </c>
      <c r="U3688">
        <f>SUMIFS(COT!L:L,COT!$A:$A,YEAR(daily!$A3688),COT!$B:$B,WEEKNUM(daily!$A3688))</f>
        <v>62765</v>
      </c>
      <c r="V3688">
        <f>SUMIFS(COT!M:M,COT!$A:$A,YEAR(daily!$A3688),COT!$B:$B,WEEKNUM(daily!$A3688))</f>
        <v>115</v>
      </c>
      <c r="W3688">
        <f>SUMIFS(COT!N:N,COT!$A:$A,YEAR(daily!$A3688),COT!$B:$B,WEEKNUM(daily!$A3688))</f>
        <v>88</v>
      </c>
      <c r="X3688">
        <f>SUMIFS(COT!O:O,COT!$A:$A,YEAR(daily!$A3688),COT!$B:$B,WEEKNUM(daily!$A3688))</f>
        <v>131</v>
      </c>
      <c r="Y3688">
        <f>SUMIFS(COT!P:P,COT!$A:$A,YEAR(daily!$A3688),COT!$B:$B,WEEKNUM(daily!$A3688))</f>
        <v>94</v>
      </c>
      <c r="Z3688">
        <f>SUMIFS(COT!Q:Q,COT!$A:$A,YEAR(daily!$A3688),COT!$B:$B,WEEKNUM(daily!$A3688))</f>
        <v>100</v>
      </c>
      <c r="AA3688">
        <f>SUMIFS(Saudi!B:B,Saudi!$A:$A,YEAR(daily!$A3688))</f>
        <v>1044.4000000000001</v>
      </c>
      <c r="AB3688">
        <f>SUMIFS(Saudi!C:C,Saudi!$A:$A,YEAR(daily!$A3688))</f>
        <v>1140.539</v>
      </c>
      <c r="AC3688">
        <f>SUMIFS(Saudi!F:F,Saudi!$A:$A,YEAR(daily!$A3688))</f>
        <v>4242520</v>
      </c>
      <c r="AD3688">
        <f>SUMIFS(Saudi!G:G,Saudi!$A:$A,YEAR(daily!$A3688))</f>
        <v>92.996511515118513</v>
      </c>
      <c r="AE3688">
        <f>SUMIFS(Saudi!H:H,Saudi!$A:$A,YEAR(daily!$A3688))</f>
        <v>394539560.03312057</v>
      </c>
      <c r="AF3688" s="5">
        <f t="shared" si="158"/>
        <v>10</v>
      </c>
      <c r="AG3688" s="5">
        <f t="shared" si="159"/>
        <v>2014</v>
      </c>
    </row>
    <row r="3689" spans="1:33">
      <c r="A3689" s="3">
        <v>41936</v>
      </c>
      <c r="B3689" s="1">
        <v>331898</v>
      </c>
      <c r="C3689" s="1">
        <v>62304</v>
      </c>
      <c r="D3689" s="1">
        <v>112724</v>
      </c>
      <c r="E3689" s="1">
        <v>81.010000000000005</v>
      </c>
      <c r="F3689" s="1">
        <v>80.64</v>
      </c>
      <c r="G3689" s="1">
        <v>80.540000000000006</v>
      </c>
      <c r="H3689" s="2">
        <v>56.5</v>
      </c>
      <c r="I3689" s="2">
        <v>31.2</v>
      </c>
      <c r="J3689" s="2">
        <v>94.3</v>
      </c>
      <c r="K3689" s="2">
        <v>93.25</v>
      </c>
      <c r="L3689">
        <f>SUMIFS(US!B:B,US!$D:$D,YEAR(daily!$A3689),US!$E:$E,MONTH(daily!$A3689))</f>
        <v>14620</v>
      </c>
      <c r="M3689">
        <f>SUMIFS(US!C:C,US!$D:$D,YEAR(daily!$A3689),US!$E:$E,MONTH(daily!$A3689))</f>
        <v>19691</v>
      </c>
      <c r="N3689">
        <f>SUMIFS(COT!E:E,COT!$A:$A,YEAR(daily!$A3689),COT!$B:$B,WEEKNUM(daily!$A3689))</f>
        <v>1459981</v>
      </c>
      <c r="O3689">
        <f>SUMIFS(COT!F:F,COT!$A:$A,YEAR(daily!$A3689),COT!$B:$B,WEEKNUM(daily!$A3689))</f>
        <v>430349</v>
      </c>
      <c r="P3689">
        <f>SUMIFS(COT!G:G,COT!$A:$A,YEAR(daily!$A3689),COT!$B:$B,WEEKNUM(daily!$A3689))</f>
        <v>150248</v>
      </c>
      <c r="Q3689">
        <f>SUMIFS(COT!H:H,COT!$A:$A,YEAR(daily!$A3689),COT!$B:$B,WEEKNUM(daily!$A3689))</f>
        <v>469996</v>
      </c>
      <c r="R3689">
        <f>SUMIFS(COT!I:I,COT!$A:$A,YEAR(daily!$A3689),COT!$B:$B,WEEKNUM(daily!$A3689))</f>
        <v>489718</v>
      </c>
      <c r="S3689">
        <f>SUMIFS(COT!J:J,COT!$A:$A,YEAR(daily!$A3689),COT!$B:$B,WEEKNUM(daily!$A3689))</f>
        <v>776972</v>
      </c>
      <c r="T3689">
        <f>SUMIFS(COT!K:K,COT!$A:$A,YEAR(daily!$A3689),COT!$B:$B,WEEKNUM(daily!$A3689))</f>
        <v>69918</v>
      </c>
      <c r="U3689">
        <f>SUMIFS(COT!L:L,COT!$A:$A,YEAR(daily!$A3689),COT!$B:$B,WEEKNUM(daily!$A3689))</f>
        <v>62765</v>
      </c>
      <c r="V3689">
        <f>SUMIFS(COT!M:M,COT!$A:$A,YEAR(daily!$A3689),COT!$B:$B,WEEKNUM(daily!$A3689))</f>
        <v>115</v>
      </c>
      <c r="W3689">
        <f>SUMIFS(COT!N:N,COT!$A:$A,YEAR(daily!$A3689),COT!$B:$B,WEEKNUM(daily!$A3689))</f>
        <v>88</v>
      </c>
      <c r="X3689">
        <f>SUMIFS(COT!O:O,COT!$A:$A,YEAR(daily!$A3689),COT!$B:$B,WEEKNUM(daily!$A3689))</f>
        <v>131</v>
      </c>
      <c r="Y3689">
        <f>SUMIFS(COT!P:P,COT!$A:$A,YEAR(daily!$A3689),COT!$B:$B,WEEKNUM(daily!$A3689))</f>
        <v>94</v>
      </c>
      <c r="Z3689">
        <f>SUMIFS(COT!Q:Q,COT!$A:$A,YEAR(daily!$A3689),COT!$B:$B,WEEKNUM(daily!$A3689))</f>
        <v>100</v>
      </c>
      <c r="AA3689">
        <f>SUMIFS(Saudi!B:B,Saudi!$A:$A,YEAR(daily!$A3689))</f>
        <v>1044.4000000000001</v>
      </c>
      <c r="AB3689">
        <f>SUMIFS(Saudi!C:C,Saudi!$A:$A,YEAR(daily!$A3689))</f>
        <v>1140.539</v>
      </c>
      <c r="AC3689">
        <f>SUMIFS(Saudi!F:F,Saudi!$A:$A,YEAR(daily!$A3689))</f>
        <v>4242520</v>
      </c>
      <c r="AD3689">
        <f>SUMIFS(Saudi!G:G,Saudi!$A:$A,YEAR(daily!$A3689))</f>
        <v>92.996511515118513</v>
      </c>
      <c r="AE3689">
        <f>SUMIFS(Saudi!H:H,Saudi!$A:$A,YEAR(daily!$A3689))</f>
        <v>394539560.03312057</v>
      </c>
      <c r="AF3689" s="5">
        <f t="shared" si="158"/>
        <v>10</v>
      </c>
      <c r="AG3689" s="5">
        <f t="shared" si="159"/>
        <v>2014</v>
      </c>
    </row>
    <row r="3690" spans="1:33">
      <c r="A3690" s="3">
        <v>41939</v>
      </c>
      <c r="B3690" s="1">
        <v>330846</v>
      </c>
      <c r="C3690" s="1">
        <v>62071</v>
      </c>
      <c r="D3690" s="1">
        <v>115110</v>
      </c>
      <c r="E3690" s="1">
        <v>81</v>
      </c>
      <c r="F3690" s="1">
        <v>80.48</v>
      </c>
      <c r="G3690" s="1">
        <v>80.34</v>
      </c>
      <c r="H3690" s="2">
        <v>56.5</v>
      </c>
      <c r="I3690" s="2">
        <v>31.2</v>
      </c>
      <c r="J3690" s="2">
        <v>94.3</v>
      </c>
      <c r="K3690" s="2">
        <v>93.25</v>
      </c>
      <c r="L3690">
        <f>SUMIFS(US!B:B,US!$D:$D,YEAR(daily!$A3690),US!$E:$E,MONTH(daily!$A3690))</f>
        <v>14620</v>
      </c>
      <c r="M3690">
        <f>SUMIFS(US!C:C,US!$D:$D,YEAR(daily!$A3690),US!$E:$E,MONTH(daily!$A3690))</f>
        <v>19691</v>
      </c>
      <c r="N3690">
        <f>SUMIFS(COT!E:E,COT!$A:$A,YEAR(daily!$A3690),COT!$B:$B,WEEKNUM(daily!$A3690))</f>
        <v>1476289</v>
      </c>
      <c r="O3690">
        <f>SUMIFS(COT!F:F,COT!$A:$A,YEAR(daily!$A3690),COT!$B:$B,WEEKNUM(daily!$A3690))</f>
        <v>428086</v>
      </c>
      <c r="P3690">
        <f>SUMIFS(COT!G:G,COT!$A:$A,YEAR(daily!$A3690),COT!$B:$B,WEEKNUM(daily!$A3690))</f>
        <v>160782</v>
      </c>
      <c r="Q3690">
        <f>SUMIFS(COT!H:H,COT!$A:$A,YEAR(daily!$A3690),COT!$B:$B,WEEKNUM(daily!$A3690))</f>
        <v>467950</v>
      </c>
      <c r="R3690">
        <f>SUMIFS(COT!I:I,COT!$A:$A,YEAR(daily!$A3690),COT!$B:$B,WEEKNUM(daily!$A3690))</f>
        <v>506560</v>
      </c>
      <c r="S3690">
        <f>SUMIFS(COT!J:J,COT!$A:$A,YEAR(daily!$A3690),COT!$B:$B,WEEKNUM(daily!$A3690))</f>
        <v>784767</v>
      </c>
      <c r="T3690">
        <f>SUMIFS(COT!K:K,COT!$A:$A,YEAR(daily!$A3690),COT!$B:$B,WEEKNUM(daily!$A3690))</f>
        <v>73693</v>
      </c>
      <c r="U3690">
        <f>SUMIFS(COT!L:L,COT!$A:$A,YEAR(daily!$A3690),COT!$B:$B,WEEKNUM(daily!$A3690))</f>
        <v>62790</v>
      </c>
      <c r="V3690">
        <f>SUMIFS(COT!M:M,COT!$A:$A,YEAR(daily!$A3690),COT!$B:$B,WEEKNUM(daily!$A3690))</f>
        <v>111</v>
      </c>
      <c r="W3690">
        <f>SUMIFS(COT!N:N,COT!$A:$A,YEAR(daily!$A3690),COT!$B:$B,WEEKNUM(daily!$A3690))</f>
        <v>97</v>
      </c>
      <c r="X3690">
        <f>SUMIFS(COT!O:O,COT!$A:$A,YEAR(daily!$A3690),COT!$B:$B,WEEKNUM(daily!$A3690))</f>
        <v>142</v>
      </c>
      <c r="Y3690">
        <f>SUMIFS(COT!P:P,COT!$A:$A,YEAR(daily!$A3690),COT!$B:$B,WEEKNUM(daily!$A3690))</f>
        <v>95</v>
      </c>
      <c r="Z3690">
        <f>SUMIFS(COT!Q:Q,COT!$A:$A,YEAR(daily!$A3690),COT!$B:$B,WEEKNUM(daily!$A3690))</f>
        <v>102</v>
      </c>
      <c r="AA3690">
        <f>SUMIFS(Saudi!B:B,Saudi!$A:$A,YEAR(daily!$A3690))</f>
        <v>1044.4000000000001</v>
      </c>
      <c r="AB3690">
        <f>SUMIFS(Saudi!C:C,Saudi!$A:$A,YEAR(daily!$A3690))</f>
        <v>1140.539</v>
      </c>
      <c r="AC3690">
        <f>SUMIFS(Saudi!F:F,Saudi!$A:$A,YEAR(daily!$A3690))</f>
        <v>4242520</v>
      </c>
      <c r="AD3690">
        <f>SUMIFS(Saudi!G:G,Saudi!$A:$A,YEAR(daily!$A3690))</f>
        <v>92.996511515118513</v>
      </c>
      <c r="AE3690">
        <f>SUMIFS(Saudi!H:H,Saudi!$A:$A,YEAR(daily!$A3690))</f>
        <v>394539560.03312057</v>
      </c>
      <c r="AF3690" s="5">
        <f t="shared" si="158"/>
        <v>10</v>
      </c>
      <c r="AG3690" s="5">
        <f t="shared" si="159"/>
        <v>2014</v>
      </c>
    </row>
    <row r="3691" spans="1:33">
      <c r="A3691" s="3">
        <v>41940</v>
      </c>
      <c r="B3691" s="1">
        <v>328347</v>
      </c>
      <c r="C3691" s="1">
        <v>62983</v>
      </c>
      <c r="D3691" s="1">
        <v>117648</v>
      </c>
      <c r="E3691" s="1">
        <v>81.42</v>
      </c>
      <c r="F3691" s="1">
        <v>80.94</v>
      </c>
      <c r="G3691" s="1">
        <v>80.83</v>
      </c>
      <c r="H3691" s="2">
        <v>56.5</v>
      </c>
      <c r="I3691" s="2">
        <v>31.2</v>
      </c>
      <c r="J3691" s="2">
        <v>94.3</v>
      </c>
      <c r="K3691" s="2">
        <v>93.25</v>
      </c>
      <c r="L3691">
        <f>SUMIFS(US!B:B,US!$D:$D,YEAR(daily!$A3691),US!$E:$E,MONTH(daily!$A3691))</f>
        <v>14620</v>
      </c>
      <c r="M3691">
        <f>SUMIFS(US!C:C,US!$D:$D,YEAR(daily!$A3691),US!$E:$E,MONTH(daily!$A3691))</f>
        <v>19691</v>
      </c>
      <c r="N3691">
        <f>SUMIFS(COT!E:E,COT!$A:$A,YEAR(daily!$A3691),COT!$B:$B,WEEKNUM(daily!$A3691))</f>
        <v>1476289</v>
      </c>
      <c r="O3691">
        <f>SUMIFS(COT!F:F,COT!$A:$A,YEAR(daily!$A3691),COT!$B:$B,WEEKNUM(daily!$A3691))</f>
        <v>428086</v>
      </c>
      <c r="P3691">
        <f>SUMIFS(COT!G:G,COT!$A:$A,YEAR(daily!$A3691),COT!$B:$B,WEEKNUM(daily!$A3691))</f>
        <v>160782</v>
      </c>
      <c r="Q3691">
        <f>SUMIFS(COT!H:H,COT!$A:$A,YEAR(daily!$A3691),COT!$B:$B,WEEKNUM(daily!$A3691))</f>
        <v>467950</v>
      </c>
      <c r="R3691">
        <f>SUMIFS(COT!I:I,COT!$A:$A,YEAR(daily!$A3691),COT!$B:$B,WEEKNUM(daily!$A3691))</f>
        <v>506560</v>
      </c>
      <c r="S3691">
        <f>SUMIFS(COT!J:J,COT!$A:$A,YEAR(daily!$A3691),COT!$B:$B,WEEKNUM(daily!$A3691))</f>
        <v>784767</v>
      </c>
      <c r="T3691">
        <f>SUMIFS(COT!K:K,COT!$A:$A,YEAR(daily!$A3691),COT!$B:$B,WEEKNUM(daily!$A3691))</f>
        <v>73693</v>
      </c>
      <c r="U3691">
        <f>SUMIFS(COT!L:L,COT!$A:$A,YEAR(daily!$A3691),COT!$B:$B,WEEKNUM(daily!$A3691))</f>
        <v>62790</v>
      </c>
      <c r="V3691">
        <f>SUMIFS(COT!M:M,COT!$A:$A,YEAR(daily!$A3691),COT!$B:$B,WEEKNUM(daily!$A3691))</f>
        <v>111</v>
      </c>
      <c r="W3691">
        <f>SUMIFS(COT!N:N,COT!$A:$A,YEAR(daily!$A3691),COT!$B:$B,WEEKNUM(daily!$A3691))</f>
        <v>97</v>
      </c>
      <c r="X3691">
        <f>SUMIFS(COT!O:O,COT!$A:$A,YEAR(daily!$A3691),COT!$B:$B,WEEKNUM(daily!$A3691))</f>
        <v>142</v>
      </c>
      <c r="Y3691">
        <f>SUMIFS(COT!P:P,COT!$A:$A,YEAR(daily!$A3691),COT!$B:$B,WEEKNUM(daily!$A3691))</f>
        <v>95</v>
      </c>
      <c r="Z3691">
        <f>SUMIFS(COT!Q:Q,COT!$A:$A,YEAR(daily!$A3691),COT!$B:$B,WEEKNUM(daily!$A3691))</f>
        <v>102</v>
      </c>
      <c r="AA3691">
        <f>SUMIFS(Saudi!B:B,Saudi!$A:$A,YEAR(daily!$A3691))</f>
        <v>1044.4000000000001</v>
      </c>
      <c r="AB3691">
        <f>SUMIFS(Saudi!C:C,Saudi!$A:$A,YEAR(daily!$A3691))</f>
        <v>1140.539</v>
      </c>
      <c r="AC3691">
        <f>SUMIFS(Saudi!F:F,Saudi!$A:$A,YEAR(daily!$A3691))</f>
        <v>4242520</v>
      </c>
      <c r="AD3691">
        <f>SUMIFS(Saudi!G:G,Saudi!$A:$A,YEAR(daily!$A3691))</f>
        <v>92.996511515118513</v>
      </c>
      <c r="AE3691">
        <f>SUMIFS(Saudi!H:H,Saudi!$A:$A,YEAR(daily!$A3691))</f>
        <v>394539560.03312057</v>
      </c>
      <c r="AF3691" s="5">
        <f t="shared" si="158"/>
        <v>10</v>
      </c>
      <c r="AG3691" s="5">
        <f t="shared" si="159"/>
        <v>2014</v>
      </c>
    </row>
    <row r="3692" spans="1:33">
      <c r="A3692" s="3">
        <v>41941</v>
      </c>
      <c r="B3692" s="1">
        <v>324039</v>
      </c>
      <c r="C3692" s="1">
        <v>66065</v>
      </c>
      <c r="D3692" s="1">
        <v>118247</v>
      </c>
      <c r="E3692" s="1">
        <v>82.2</v>
      </c>
      <c r="F3692" s="1">
        <v>81.81</v>
      </c>
      <c r="G3692" s="1">
        <v>81.680000000000007</v>
      </c>
      <c r="H3692" s="2">
        <v>56.5</v>
      </c>
      <c r="I3692" s="2">
        <v>31.2</v>
      </c>
      <c r="J3692" s="2">
        <v>94.3</v>
      </c>
      <c r="K3692" s="2">
        <v>93.25</v>
      </c>
      <c r="L3692">
        <f>SUMIFS(US!B:B,US!$D:$D,YEAR(daily!$A3692),US!$E:$E,MONTH(daily!$A3692))</f>
        <v>14620</v>
      </c>
      <c r="M3692">
        <f>SUMIFS(US!C:C,US!$D:$D,YEAR(daily!$A3692),US!$E:$E,MONTH(daily!$A3692))</f>
        <v>19691</v>
      </c>
      <c r="N3692">
        <f>SUMIFS(COT!E:E,COT!$A:$A,YEAR(daily!$A3692),COT!$B:$B,WEEKNUM(daily!$A3692))</f>
        <v>1476289</v>
      </c>
      <c r="O3692">
        <f>SUMIFS(COT!F:F,COT!$A:$A,YEAR(daily!$A3692),COT!$B:$B,WEEKNUM(daily!$A3692))</f>
        <v>428086</v>
      </c>
      <c r="P3692">
        <f>SUMIFS(COT!G:G,COT!$A:$A,YEAR(daily!$A3692),COT!$B:$B,WEEKNUM(daily!$A3692))</f>
        <v>160782</v>
      </c>
      <c r="Q3692">
        <f>SUMIFS(COT!H:H,COT!$A:$A,YEAR(daily!$A3692),COT!$B:$B,WEEKNUM(daily!$A3692))</f>
        <v>467950</v>
      </c>
      <c r="R3692">
        <f>SUMIFS(COT!I:I,COT!$A:$A,YEAR(daily!$A3692),COT!$B:$B,WEEKNUM(daily!$A3692))</f>
        <v>506560</v>
      </c>
      <c r="S3692">
        <f>SUMIFS(COT!J:J,COT!$A:$A,YEAR(daily!$A3692),COT!$B:$B,WEEKNUM(daily!$A3692))</f>
        <v>784767</v>
      </c>
      <c r="T3692">
        <f>SUMIFS(COT!K:K,COT!$A:$A,YEAR(daily!$A3692),COT!$B:$B,WEEKNUM(daily!$A3692))</f>
        <v>73693</v>
      </c>
      <c r="U3692">
        <f>SUMIFS(COT!L:L,COT!$A:$A,YEAR(daily!$A3692),COT!$B:$B,WEEKNUM(daily!$A3692))</f>
        <v>62790</v>
      </c>
      <c r="V3692">
        <f>SUMIFS(COT!M:M,COT!$A:$A,YEAR(daily!$A3692),COT!$B:$B,WEEKNUM(daily!$A3692))</f>
        <v>111</v>
      </c>
      <c r="W3692">
        <f>SUMIFS(COT!N:N,COT!$A:$A,YEAR(daily!$A3692),COT!$B:$B,WEEKNUM(daily!$A3692))</f>
        <v>97</v>
      </c>
      <c r="X3692">
        <f>SUMIFS(COT!O:O,COT!$A:$A,YEAR(daily!$A3692),COT!$B:$B,WEEKNUM(daily!$A3692))</f>
        <v>142</v>
      </c>
      <c r="Y3692">
        <f>SUMIFS(COT!P:P,COT!$A:$A,YEAR(daily!$A3692),COT!$B:$B,WEEKNUM(daily!$A3692))</f>
        <v>95</v>
      </c>
      <c r="Z3692">
        <f>SUMIFS(COT!Q:Q,COT!$A:$A,YEAR(daily!$A3692),COT!$B:$B,WEEKNUM(daily!$A3692))</f>
        <v>102</v>
      </c>
      <c r="AA3692">
        <f>SUMIFS(Saudi!B:B,Saudi!$A:$A,YEAR(daily!$A3692))</f>
        <v>1044.4000000000001</v>
      </c>
      <c r="AB3692">
        <f>SUMIFS(Saudi!C:C,Saudi!$A:$A,YEAR(daily!$A3692))</f>
        <v>1140.539</v>
      </c>
      <c r="AC3692">
        <f>SUMIFS(Saudi!F:F,Saudi!$A:$A,YEAR(daily!$A3692))</f>
        <v>4242520</v>
      </c>
      <c r="AD3692">
        <f>SUMIFS(Saudi!G:G,Saudi!$A:$A,YEAR(daily!$A3692))</f>
        <v>92.996511515118513</v>
      </c>
      <c r="AE3692">
        <f>SUMIFS(Saudi!H:H,Saudi!$A:$A,YEAR(daily!$A3692))</f>
        <v>394539560.03312057</v>
      </c>
      <c r="AF3692" s="5">
        <f t="shared" si="158"/>
        <v>10</v>
      </c>
      <c r="AG3692" s="5">
        <f t="shared" si="159"/>
        <v>2014</v>
      </c>
    </row>
    <row r="3693" spans="1:33">
      <c r="A3693" s="3">
        <v>41942</v>
      </c>
      <c r="B3693" s="1">
        <v>323258</v>
      </c>
      <c r="C3693" s="1">
        <v>66562</v>
      </c>
      <c r="D3693" s="1">
        <v>119936</v>
      </c>
      <c r="E3693" s="1">
        <v>81.12</v>
      </c>
      <c r="F3693" s="1">
        <v>80.75</v>
      </c>
      <c r="G3693" s="1">
        <v>80.64</v>
      </c>
      <c r="H3693" s="2">
        <v>56.5</v>
      </c>
      <c r="I3693" s="2">
        <v>31.2</v>
      </c>
      <c r="J3693" s="2">
        <v>94.3</v>
      </c>
      <c r="K3693" s="2">
        <v>93.25</v>
      </c>
      <c r="L3693">
        <f>SUMIFS(US!B:B,US!$D:$D,YEAR(daily!$A3693),US!$E:$E,MONTH(daily!$A3693))</f>
        <v>14620</v>
      </c>
      <c r="M3693">
        <f>SUMIFS(US!C:C,US!$D:$D,YEAR(daily!$A3693),US!$E:$E,MONTH(daily!$A3693))</f>
        <v>19691</v>
      </c>
      <c r="N3693">
        <f>SUMIFS(COT!E:E,COT!$A:$A,YEAR(daily!$A3693),COT!$B:$B,WEEKNUM(daily!$A3693))</f>
        <v>1476289</v>
      </c>
      <c r="O3693">
        <f>SUMIFS(COT!F:F,COT!$A:$A,YEAR(daily!$A3693),COT!$B:$B,WEEKNUM(daily!$A3693))</f>
        <v>428086</v>
      </c>
      <c r="P3693">
        <f>SUMIFS(COT!G:G,COT!$A:$A,YEAR(daily!$A3693),COT!$B:$B,WEEKNUM(daily!$A3693))</f>
        <v>160782</v>
      </c>
      <c r="Q3693">
        <f>SUMIFS(COT!H:H,COT!$A:$A,YEAR(daily!$A3693),COT!$B:$B,WEEKNUM(daily!$A3693))</f>
        <v>467950</v>
      </c>
      <c r="R3693">
        <f>SUMIFS(COT!I:I,COT!$A:$A,YEAR(daily!$A3693),COT!$B:$B,WEEKNUM(daily!$A3693))</f>
        <v>506560</v>
      </c>
      <c r="S3693">
        <f>SUMIFS(COT!J:J,COT!$A:$A,YEAR(daily!$A3693),COT!$B:$B,WEEKNUM(daily!$A3693))</f>
        <v>784767</v>
      </c>
      <c r="T3693">
        <f>SUMIFS(COT!K:K,COT!$A:$A,YEAR(daily!$A3693),COT!$B:$B,WEEKNUM(daily!$A3693))</f>
        <v>73693</v>
      </c>
      <c r="U3693">
        <f>SUMIFS(COT!L:L,COT!$A:$A,YEAR(daily!$A3693),COT!$B:$B,WEEKNUM(daily!$A3693))</f>
        <v>62790</v>
      </c>
      <c r="V3693">
        <f>SUMIFS(COT!M:M,COT!$A:$A,YEAR(daily!$A3693),COT!$B:$B,WEEKNUM(daily!$A3693))</f>
        <v>111</v>
      </c>
      <c r="W3693">
        <f>SUMIFS(COT!N:N,COT!$A:$A,YEAR(daily!$A3693),COT!$B:$B,WEEKNUM(daily!$A3693))</f>
        <v>97</v>
      </c>
      <c r="X3693">
        <f>SUMIFS(COT!O:O,COT!$A:$A,YEAR(daily!$A3693),COT!$B:$B,WEEKNUM(daily!$A3693))</f>
        <v>142</v>
      </c>
      <c r="Y3693">
        <f>SUMIFS(COT!P:P,COT!$A:$A,YEAR(daily!$A3693),COT!$B:$B,WEEKNUM(daily!$A3693))</f>
        <v>95</v>
      </c>
      <c r="Z3693">
        <f>SUMIFS(COT!Q:Q,COT!$A:$A,YEAR(daily!$A3693),COT!$B:$B,WEEKNUM(daily!$A3693))</f>
        <v>102</v>
      </c>
      <c r="AA3693">
        <f>SUMIFS(Saudi!B:B,Saudi!$A:$A,YEAR(daily!$A3693))</f>
        <v>1044.4000000000001</v>
      </c>
      <c r="AB3693">
        <f>SUMIFS(Saudi!C:C,Saudi!$A:$A,YEAR(daily!$A3693))</f>
        <v>1140.539</v>
      </c>
      <c r="AC3693">
        <f>SUMIFS(Saudi!F:F,Saudi!$A:$A,YEAR(daily!$A3693))</f>
        <v>4242520</v>
      </c>
      <c r="AD3693">
        <f>SUMIFS(Saudi!G:G,Saudi!$A:$A,YEAR(daily!$A3693))</f>
        <v>92.996511515118513</v>
      </c>
      <c r="AE3693">
        <f>SUMIFS(Saudi!H:H,Saudi!$A:$A,YEAR(daily!$A3693))</f>
        <v>394539560.03312057</v>
      </c>
      <c r="AF3693" s="5">
        <f t="shared" si="158"/>
        <v>10</v>
      </c>
      <c r="AG3693" s="5">
        <f t="shared" si="159"/>
        <v>2014</v>
      </c>
    </row>
    <row r="3694" spans="1:33">
      <c r="A3694" s="3">
        <v>41943</v>
      </c>
      <c r="B3694" s="1">
        <v>319526</v>
      </c>
      <c r="C3694" s="1">
        <v>66892</v>
      </c>
      <c r="D3694" s="1">
        <v>122606</v>
      </c>
      <c r="E3694" s="1">
        <v>80.540000000000006</v>
      </c>
      <c r="F3694" s="1">
        <v>80.36</v>
      </c>
      <c r="G3694" s="1">
        <v>80.31</v>
      </c>
      <c r="H3694" s="2">
        <v>56.5</v>
      </c>
      <c r="I3694" s="2">
        <v>31.2</v>
      </c>
      <c r="J3694" s="2">
        <v>94.3</v>
      </c>
      <c r="K3694" s="2">
        <v>93.25</v>
      </c>
      <c r="L3694">
        <f>SUMIFS(US!B:B,US!$D:$D,YEAR(daily!$A3694),US!$E:$E,MONTH(daily!$A3694))</f>
        <v>14620</v>
      </c>
      <c r="M3694">
        <f>SUMIFS(US!C:C,US!$D:$D,YEAR(daily!$A3694),US!$E:$E,MONTH(daily!$A3694))</f>
        <v>19691</v>
      </c>
      <c r="N3694">
        <f>SUMIFS(COT!E:E,COT!$A:$A,YEAR(daily!$A3694),COT!$B:$B,WEEKNUM(daily!$A3694))</f>
        <v>1476289</v>
      </c>
      <c r="O3694">
        <f>SUMIFS(COT!F:F,COT!$A:$A,YEAR(daily!$A3694),COT!$B:$B,WEEKNUM(daily!$A3694))</f>
        <v>428086</v>
      </c>
      <c r="P3694">
        <f>SUMIFS(COT!G:G,COT!$A:$A,YEAR(daily!$A3694),COT!$B:$B,WEEKNUM(daily!$A3694))</f>
        <v>160782</v>
      </c>
      <c r="Q3694">
        <f>SUMIFS(COT!H:H,COT!$A:$A,YEAR(daily!$A3694),COT!$B:$B,WEEKNUM(daily!$A3694))</f>
        <v>467950</v>
      </c>
      <c r="R3694">
        <f>SUMIFS(COT!I:I,COT!$A:$A,YEAR(daily!$A3694),COT!$B:$B,WEEKNUM(daily!$A3694))</f>
        <v>506560</v>
      </c>
      <c r="S3694">
        <f>SUMIFS(COT!J:J,COT!$A:$A,YEAR(daily!$A3694),COT!$B:$B,WEEKNUM(daily!$A3694))</f>
        <v>784767</v>
      </c>
      <c r="T3694">
        <f>SUMIFS(COT!K:K,COT!$A:$A,YEAR(daily!$A3694),COT!$B:$B,WEEKNUM(daily!$A3694))</f>
        <v>73693</v>
      </c>
      <c r="U3694">
        <f>SUMIFS(COT!L:L,COT!$A:$A,YEAR(daily!$A3694),COT!$B:$B,WEEKNUM(daily!$A3694))</f>
        <v>62790</v>
      </c>
      <c r="V3694">
        <f>SUMIFS(COT!M:M,COT!$A:$A,YEAR(daily!$A3694),COT!$B:$B,WEEKNUM(daily!$A3694))</f>
        <v>111</v>
      </c>
      <c r="W3694">
        <f>SUMIFS(COT!N:N,COT!$A:$A,YEAR(daily!$A3694),COT!$B:$B,WEEKNUM(daily!$A3694))</f>
        <v>97</v>
      </c>
      <c r="X3694">
        <f>SUMIFS(COT!O:O,COT!$A:$A,YEAR(daily!$A3694),COT!$B:$B,WEEKNUM(daily!$A3694))</f>
        <v>142</v>
      </c>
      <c r="Y3694">
        <f>SUMIFS(COT!P:P,COT!$A:$A,YEAR(daily!$A3694),COT!$B:$B,WEEKNUM(daily!$A3694))</f>
        <v>95</v>
      </c>
      <c r="Z3694">
        <f>SUMIFS(COT!Q:Q,COT!$A:$A,YEAR(daily!$A3694),COT!$B:$B,WEEKNUM(daily!$A3694))</f>
        <v>102</v>
      </c>
      <c r="AA3694">
        <f>SUMIFS(Saudi!B:B,Saudi!$A:$A,YEAR(daily!$A3694))</f>
        <v>1044.4000000000001</v>
      </c>
      <c r="AB3694">
        <f>SUMIFS(Saudi!C:C,Saudi!$A:$A,YEAR(daily!$A3694))</f>
        <v>1140.539</v>
      </c>
      <c r="AC3694">
        <f>SUMIFS(Saudi!F:F,Saudi!$A:$A,YEAR(daily!$A3694))</f>
        <v>4242520</v>
      </c>
      <c r="AD3694">
        <f>SUMIFS(Saudi!G:G,Saudi!$A:$A,YEAR(daily!$A3694))</f>
        <v>92.996511515118513</v>
      </c>
      <c r="AE3694">
        <f>SUMIFS(Saudi!H:H,Saudi!$A:$A,YEAR(daily!$A3694))</f>
        <v>394539560.03312057</v>
      </c>
      <c r="AF3694" s="5">
        <f t="shared" si="158"/>
        <v>10</v>
      </c>
      <c r="AG3694" s="5">
        <f t="shared" si="159"/>
        <v>2014</v>
      </c>
    </row>
    <row r="3695" spans="1:33">
      <c r="A3695" s="3">
        <v>41946</v>
      </c>
      <c r="B3695" s="1">
        <v>306418</v>
      </c>
      <c r="C3695" s="1">
        <v>67017</v>
      </c>
      <c r="D3695" s="1">
        <v>123741</v>
      </c>
      <c r="E3695" s="1">
        <v>78.78</v>
      </c>
      <c r="F3695" s="1">
        <v>78.84</v>
      </c>
      <c r="G3695" s="1">
        <v>78.849999999999994</v>
      </c>
      <c r="H3695" s="2">
        <v>56.5</v>
      </c>
      <c r="I3695" s="2">
        <v>31.2</v>
      </c>
      <c r="J3695" s="2">
        <v>94.3</v>
      </c>
      <c r="K3695" s="2">
        <v>93.25</v>
      </c>
      <c r="L3695">
        <f>SUMIFS(US!B:B,US!$D:$D,YEAR(daily!$A3695),US!$E:$E,MONTH(daily!$A3695))</f>
        <v>14793</v>
      </c>
      <c r="M3695">
        <f>SUMIFS(US!C:C,US!$D:$D,YEAR(daily!$A3695),US!$E:$E,MONTH(daily!$A3695))</f>
        <v>19370</v>
      </c>
      <c r="N3695">
        <f>SUMIFS(COT!E:E,COT!$A:$A,YEAR(daily!$A3695),COT!$B:$B,WEEKNUM(daily!$A3695))</f>
        <v>1498736</v>
      </c>
      <c r="O3695">
        <f>SUMIFS(COT!F:F,COT!$A:$A,YEAR(daily!$A3695),COT!$B:$B,WEEKNUM(daily!$A3695))</f>
        <v>435649</v>
      </c>
      <c r="P3695">
        <f>SUMIFS(COT!G:G,COT!$A:$A,YEAR(daily!$A3695),COT!$B:$B,WEEKNUM(daily!$A3695))</f>
        <v>167117</v>
      </c>
      <c r="Q3695">
        <f>SUMIFS(COT!H:H,COT!$A:$A,YEAR(daily!$A3695),COT!$B:$B,WEEKNUM(daily!$A3695))</f>
        <v>483032</v>
      </c>
      <c r="R3695">
        <f>SUMIFS(COT!I:I,COT!$A:$A,YEAR(daily!$A3695),COT!$B:$B,WEEKNUM(daily!$A3695))</f>
        <v>505734</v>
      </c>
      <c r="S3695">
        <f>SUMIFS(COT!J:J,COT!$A:$A,YEAR(daily!$A3695),COT!$B:$B,WEEKNUM(daily!$A3695))</f>
        <v>785187</v>
      </c>
      <c r="T3695">
        <f>SUMIFS(COT!K:K,COT!$A:$A,YEAR(daily!$A3695),COT!$B:$B,WEEKNUM(daily!$A3695))</f>
        <v>74321</v>
      </c>
      <c r="U3695">
        <f>SUMIFS(COT!L:L,COT!$A:$A,YEAR(daily!$A3695),COT!$B:$B,WEEKNUM(daily!$A3695))</f>
        <v>63400</v>
      </c>
      <c r="V3695">
        <f>SUMIFS(COT!M:M,COT!$A:$A,YEAR(daily!$A3695),COT!$B:$B,WEEKNUM(daily!$A3695))</f>
        <v>113</v>
      </c>
      <c r="W3695">
        <f>SUMIFS(COT!N:N,COT!$A:$A,YEAR(daily!$A3695),COT!$B:$B,WEEKNUM(daily!$A3695))</f>
        <v>108</v>
      </c>
      <c r="X3695">
        <f>SUMIFS(COT!O:O,COT!$A:$A,YEAR(daily!$A3695),COT!$B:$B,WEEKNUM(daily!$A3695))</f>
        <v>148</v>
      </c>
      <c r="Y3695">
        <f>SUMIFS(COT!P:P,COT!$A:$A,YEAR(daily!$A3695),COT!$B:$B,WEEKNUM(daily!$A3695))</f>
        <v>96</v>
      </c>
      <c r="Z3695">
        <f>SUMIFS(COT!Q:Q,COT!$A:$A,YEAR(daily!$A3695),COT!$B:$B,WEEKNUM(daily!$A3695))</f>
        <v>102</v>
      </c>
      <c r="AA3695">
        <f>SUMIFS(Saudi!B:B,Saudi!$A:$A,YEAR(daily!$A3695))</f>
        <v>1044.4000000000001</v>
      </c>
      <c r="AB3695">
        <f>SUMIFS(Saudi!C:C,Saudi!$A:$A,YEAR(daily!$A3695))</f>
        <v>1140.539</v>
      </c>
      <c r="AC3695">
        <f>SUMIFS(Saudi!F:F,Saudi!$A:$A,YEAR(daily!$A3695))</f>
        <v>4242520</v>
      </c>
      <c r="AD3695">
        <f>SUMIFS(Saudi!G:G,Saudi!$A:$A,YEAR(daily!$A3695))</f>
        <v>92.996511515118513</v>
      </c>
      <c r="AE3695">
        <f>SUMIFS(Saudi!H:H,Saudi!$A:$A,YEAR(daily!$A3695))</f>
        <v>394539560.03312057</v>
      </c>
      <c r="AF3695" s="5">
        <f t="shared" si="158"/>
        <v>11</v>
      </c>
      <c r="AG3695" s="5">
        <f t="shared" si="159"/>
        <v>2014</v>
      </c>
    </row>
    <row r="3696" spans="1:33">
      <c r="A3696" s="3">
        <v>41947</v>
      </c>
      <c r="B3696" s="1">
        <v>302405</v>
      </c>
      <c r="C3696" s="1">
        <v>69976</v>
      </c>
      <c r="D3696" s="1">
        <v>124141</v>
      </c>
      <c r="E3696" s="1">
        <v>77.19</v>
      </c>
      <c r="F3696" s="1">
        <v>77.19</v>
      </c>
      <c r="G3696" s="1">
        <v>77.239999999999995</v>
      </c>
      <c r="H3696" s="2">
        <v>56.5</v>
      </c>
      <c r="I3696" s="2">
        <v>31.2</v>
      </c>
      <c r="J3696" s="2">
        <v>94.3</v>
      </c>
      <c r="K3696" s="2">
        <v>93.25</v>
      </c>
      <c r="L3696">
        <f>SUMIFS(US!B:B,US!$D:$D,YEAR(daily!$A3696),US!$E:$E,MONTH(daily!$A3696))</f>
        <v>14793</v>
      </c>
      <c r="M3696">
        <f>SUMIFS(US!C:C,US!$D:$D,YEAR(daily!$A3696),US!$E:$E,MONTH(daily!$A3696))</f>
        <v>19370</v>
      </c>
      <c r="N3696">
        <f>SUMIFS(COT!E:E,COT!$A:$A,YEAR(daily!$A3696),COT!$B:$B,WEEKNUM(daily!$A3696))</f>
        <v>1498736</v>
      </c>
      <c r="O3696">
        <f>SUMIFS(COT!F:F,COT!$A:$A,YEAR(daily!$A3696),COT!$B:$B,WEEKNUM(daily!$A3696))</f>
        <v>435649</v>
      </c>
      <c r="P3696">
        <f>SUMIFS(COT!G:G,COT!$A:$A,YEAR(daily!$A3696),COT!$B:$B,WEEKNUM(daily!$A3696))</f>
        <v>167117</v>
      </c>
      <c r="Q3696">
        <f>SUMIFS(COT!H:H,COT!$A:$A,YEAR(daily!$A3696),COT!$B:$B,WEEKNUM(daily!$A3696))</f>
        <v>483032</v>
      </c>
      <c r="R3696">
        <f>SUMIFS(COT!I:I,COT!$A:$A,YEAR(daily!$A3696),COT!$B:$B,WEEKNUM(daily!$A3696))</f>
        <v>505734</v>
      </c>
      <c r="S3696">
        <f>SUMIFS(COT!J:J,COT!$A:$A,YEAR(daily!$A3696),COT!$B:$B,WEEKNUM(daily!$A3696))</f>
        <v>785187</v>
      </c>
      <c r="T3696">
        <f>SUMIFS(COT!K:K,COT!$A:$A,YEAR(daily!$A3696),COT!$B:$B,WEEKNUM(daily!$A3696))</f>
        <v>74321</v>
      </c>
      <c r="U3696">
        <f>SUMIFS(COT!L:L,COT!$A:$A,YEAR(daily!$A3696),COT!$B:$B,WEEKNUM(daily!$A3696))</f>
        <v>63400</v>
      </c>
      <c r="V3696">
        <f>SUMIFS(COT!M:M,COT!$A:$A,YEAR(daily!$A3696),COT!$B:$B,WEEKNUM(daily!$A3696))</f>
        <v>113</v>
      </c>
      <c r="W3696">
        <f>SUMIFS(COT!N:N,COT!$A:$A,YEAR(daily!$A3696),COT!$B:$B,WEEKNUM(daily!$A3696))</f>
        <v>108</v>
      </c>
      <c r="X3696">
        <f>SUMIFS(COT!O:O,COT!$A:$A,YEAR(daily!$A3696),COT!$B:$B,WEEKNUM(daily!$A3696))</f>
        <v>148</v>
      </c>
      <c r="Y3696">
        <f>SUMIFS(COT!P:P,COT!$A:$A,YEAR(daily!$A3696),COT!$B:$B,WEEKNUM(daily!$A3696))</f>
        <v>96</v>
      </c>
      <c r="Z3696">
        <f>SUMIFS(COT!Q:Q,COT!$A:$A,YEAR(daily!$A3696),COT!$B:$B,WEEKNUM(daily!$A3696))</f>
        <v>102</v>
      </c>
      <c r="AA3696">
        <f>SUMIFS(Saudi!B:B,Saudi!$A:$A,YEAR(daily!$A3696))</f>
        <v>1044.4000000000001</v>
      </c>
      <c r="AB3696">
        <f>SUMIFS(Saudi!C:C,Saudi!$A:$A,YEAR(daily!$A3696))</f>
        <v>1140.539</v>
      </c>
      <c r="AC3696">
        <f>SUMIFS(Saudi!F:F,Saudi!$A:$A,YEAR(daily!$A3696))</f>
        <v>4242520</v>
      </c>
      <c r="AD3696">
        <f>SUMIFS(Saudi!G:G,Saudi!$A:$A,YEAR(daily!$A3696))</f>
        <v>92.996511515118513</v>
      </c>
      <c r="AE3696">
        <f>SUMIFS(Saudi!H:H,Saudi!$A:$A,YEAR(daily!$A3696))</f>
        <v>394539560.03312057</v>
      </c>
      <c r="AF3696" s="5">
        <f t="shared" si="158"/>
        <v>11</v>
      </c>
      <c r="AG3696" s="5">
        <f t="shared" si="159"/>
        <v>2014</v>
      </c>
    </row>
    <row r="3697" spans="1:33">
      <c r="A3697" s="3">
        <v>41948</v>
      </c>
      <c r="B3697" s="1">
        <v>289919</v>
      </c>
      <c r="C3697" s="1">
        <v>71176</v>
      </c>
      <c r="D3697" s="1">
        <v>126202</v>
      </c>
      <c r="E3697" s="1">
        <v>78.680000000000007</v>
      </c>
      <c r="F3697" s="1">
        <v>78.540000000000006</v>
      </c>
      <c r="G3697" s="1">
        <v>78.510000000000005</v>
      </c>
      <c r="H3697" s="2">
        <v>56.5</v>
      </c>
      <c r="I3697" s="2">
        <v>31.2</v>
      </c>
      <c r="J3697" s="2">
        <v>94.3</v>
      </c>
      <c r="K3697" s="2">
        <v>93.25</v>
      </c>
      <c r="L3697">
        <f>SUMIFS(US!B:B,US!$D:$D,YEAR(daily!$A3697),US!$E:$E,MONTH(daily!$A3697))</f>
        <v>14793</v>
      </c>
      <c r="M3697">
        <f>SUMIFS(US!C:C,US!$D:$D,YEAR(daily!$A3697),US!$E:$E,MONTH(daily!$A3697))</f>
        <v>19370</v>
      </c>
      <c r="N3697">
        <f>SUMIFS(COT!E:E,COT!$A:$A,YEAR(daily!$A3697),COT!$B:$B,WEEKNUM(daily!$A3697))</f>
        <v>1498736</v>
      </c>
      <c r="O3697">
        <f>SUMIFS(COT!F:F,COT!$A:$A,YEAR(daily!$A3697),COT!$B:$B,WEEKNUM(daily!$A3697))</f>
        <v>435649</v>
      </c>
      <c r="P3697">
        <f>SUMIFS(COT!G:G,COT!$A:$A,YEAR(daily!$A3697),COT!$B:$B,WEEKNUM(daily!$A3697))</f>
        <v>167117</v>
      </c>
      <c r="Q3697">
        <f>SUMIFS(COT!H:H,COT!$A:$A,YEAR(daily!$A3697),COT!$B:$B,WEEKNUM(daily!$A3697))</f>
        <v>483032</v>
      </c>
      <c r="R3697">
        <f>SUMIFS(COT!I:I,COT!$A:$A,YEAR(daily!$A3697),COT!$B:$B,WEEKNUM(daily!$A3697))</f>
        <v>505734</v>
      </c>
      <c r="S3697">
        <f>SUMIFS(COT!J:J,COT!$A:$A,YEAR(daily!$A3697),COT!$B:$B,WEEKNUM(daily!$A3697))</f>
        <v>785187</v>
      </c>
      <c r="T3697">
        <f>SUMIFS(COT!K:K,COT!$A:$A,YEAR(daily!$A3697),COT!$B:$B,WEEKNUM(daily!$A3697))</f>
        <v>74321</v>
      </c>
      <c r="U3697">
        <f>SUMIFS(COT!L:L,COT!$A:$A,YEAR(daily!$A3697),COT!$B:$B,WEEKNUM(daily!$A3697))</f>
        <v>63400</v>
      </c>
      <c r="V3697">
        <f>SUMIFS(COT!M:M,COT!$A:$A,YEAR(daily!$A3697),COT!$B:$B,WEEKNUM(daily!$A3697))</f>
        <v>113</v>
      </c>
      <c r="W3697">
        <f>SUMIFS(COT!N:N,COT!$A:$A,YEAR(daily!$A3697),COT!$B:$B,WEEKNUM(daily!$A3697))</f>
        <v>108</v>
      </c>
      <c r="X3697">
        <f>SUMIFS(COT!O:O,COT!$A:$A,YEAR(daily!$A3697),COT!$B:$B,WEEKNUM(daily!$A3697))</f>
        <v>148</v>
      </c>
      <c r="Y3697">
        <f>SUMIFS(COT!P:P,COT!$A:$A,YEAR(daily!$A3697),COT!$B:$B,WEEKNUM(daily!$A3697))</f>
        <v>96</v>
      </c>
      <c r="Z3697">
        <f>SUMIFS(COT!Q:Q,COT!$A:$A,YEAR(daily!$A3697),COT!$B:$B,WEEKNUM(daily!$A3697))</f>
        <v>102</v>
      </c>
      <c r="AA3697">
        <f>SUMIFS(Saudi!B:B,Saudi!$A:$A,YEAR(daily!$A3697))</f>
        <v>1044.4000000000001</v>
      </c>
      <c r="AB3697">
        <f>SUMIFS(Saudi!C:C,Saudi!$A:$A,YEAR(daily!$A3697))</f>
        <v>1140.539</v>
      </c>
      <c r="AC3697">
        <f>SUMIFS(Saudi!F:F,Saudi!$A:$A,YEAR(daily!$A3697))</f>
        <v>4242520</v>
      </c>
      <c r="AD3697">
        <f>SUMIFS(Saudi!G:G,Saudi!$A:$A,YEAR(daily!$A3697))</f>
        <v>92.996511515118513</v>
      </c>
      <c r="AE3697">
        <f>SUMIFS(Saudi!H:H,Saudi!$A:$A,YEAR(daily!$A3697))</f>
        <v>394539560.03312057</v>
      </c>
      <c r="AF3697" s="5">
        <f t="shared" si="158"/>
        <v>11</v>
      </c>
      <c r="AG3697" s="5">
        <f t="shared" si="159"/>
        <v>2014</v>
      </c>
    </row>
    <row r="3698" spans="1:33">
      <c r="A3698" s="3">
        <v>41949</v>
      </c>
      <c r="B3698" s="1">
        <v>275061</v>
      </c>
      <c r="C3698" s="1">
        <v>73249</v>
      </c>
      <c r="D3698" s="1">
        <v>129433</v>
      </c>
      <c r="E3698" s="1">
        <v>77.91</v>
      </c>
      <c r="F3698" s="1">
        <v>77.81</v>
      </c>
      <c r="G3698" s="1">
        <v>77.819999999999993</v>
      </c>
      <c r="H3698" s="2">
        <v>56.5</v>
      </c>
      <c r="I3698" s="2">
        <v>31.2</v>
      </c>
      <c r="J3698" s="2">
        <v>94.3</v>
      </c>
      <c r="K3698" s="2">
        <v>93.25</v>
      </c>
      <c r="L3698">
        <f>SUMIFS(US!B:B,US!$D:$D,YEAR(daily!$A3698),US!$E:$E,MONTH(daily!$A3698))</f>
        <v>14793</v>
      </c>
      <c r="M3698">
        <f>SUMIFS(US!C:C,US!$D:$D,YEAR(daily!$A3698),US!$E:$E,MONTH(daily!$A3698))</f>
        <v>19370</v>
      </c>
      <c r="N3698">
        <f>SUMIFS(COT!E:E,COT!$A:$A,YEAR(daily!$A3698),COT!$B:$B,WEEKNUM(daily!$A3698))</f>
        <v>1498736</v>
      </c>
      <c r="O3698">
        <f>SUMIFS(COT!F:F,COT!$A:$A,YEAR(daily!$A3698),COT!$B:$B,WEEKNUM(daily!$A3698))</f>
        <v>435649</v>
      </c>
      <c r="P3698">
        <f>SUMIFS(COT!G:G,COT!$A:$A,YEAR(daily!$A3698),COT!$B:$B,WEEKNUM(daily!$A3698))</f>
        <v>167117</v>
      </c>
      <c r="Q3698">
        <f>SUMIFS(COT!H:H,COT!$A:$A,YEAR(daily!$A3698),COT!$B:$B,WEEKNUM(daily!$A3698))</f>
        <v>483032</v>
      </c>
      <c r="R3698">
        <f>SUMIFS(COT!I:I,COT!$A:$A,YEAR(daily!$A3698),COT!$B:$B,WEEKNUM(daily!$A3698))</f>
        <v>505734</v>
      </c>
      <c r="S3698">
        <f>SUMIFS(COT!J:J,COT!$A:$A,YEAR(daily!$A3698),COT!$B:$B,WEEKNUM(daily!$A3698))</f>
        <v>785187</v>
      </c>
      <c r="T3698">
        <f>SUMIFS(COT!K:K,COT!$A:$A,YEAR(daily!$A3698),COT!$B:$B,WEEKNUM(daily!$A3698))</f>
        <v>74321</v>
      </c>
      <c r="U3698">
        <f>SUMIFS(COT!L:L,COT!$A:$A,YEAR(daily!$A3698),COT!$B:$B,WEEKNUM(daily!$A3698))</f>
        <v>63400</v>
      </c>
      <c r="V3698">
        <f>SUMIFS(COT!M:M,COT!$A:$A,YEAR(daily!$A3698),COT!$B:$B,WEEKNUM(daily!$A3698))</f>
        <v>113</v>
      </c>
      <c r="W3698">
        <f>SUMIFS(COT!N:N,COT!$A:$A,YEAR(daily!$A3698),COT!$B:$B,WEEKNUM(daily!$A3698))</f>
        <v>108</v>
      </c>
      <c r="X3698">
        <f>SUMIFS(COT!O:O,COT!$A:$A,YEAR(daily!$A3698),COT!$B:$B,WEEKNUM(daily!$A3698))</f>
        <v>148</v>
      </c>
      <c r="Y3698">
        <f>SUMIFS(COT!P:P,COT!$A:$A,YEAR(daily!$A3698),COT!$B:$B,WEEKNUM(daily!$A3698))</f>
        <v>96</v>
      </c>
      <c r="Z3698">
        <f>SUMIFS(COT!Q:Q,COT!$A:$A,YEAR(daily!$A3698),COT!$B:$B,WEEKNUM(daily!$A3698))</f>
        <v>102</v>
      </c>
      <c r="AA3698">
        <f>SUMIFS(Saudi!B:B,Saudi!$A:$A,YEAR(daily!$A3698))</f>
        <v>1044.4000000000001</v>
      </c>
      <c r="AB3698">
        <f>SUMIFS(Saudi!C:C,Saudi!$A:$A,YEAR(daily!$A3698))</f>
        <v>1140.539</v>
      </c>
      <c r="AC3698">
        <f>SUMIFS(Saudi!F:F,Saudi!$A:$A,YEAR(daily!$A3698))</f>
        <v>4242520</v>
      </c>
      <c r="AD3698">
        <f>SUMIFS(Saudi!G:G,Saudi!$A:$A,YEAR(daily!$A3698))</f>
        <v>92.996511515118513</v>
      </c>
      <c r="AE3698">
        <f>SUMIFS(Saudi!H:H,Saudi!$A:$A,YEAR(daily!$A3698))</f>
        <v>394539560.03312057</v>
      </c>
      <c r="AF3698" s="5">
        <f t="shared" si="158"/>
        <v>11</v>
      </c>
      <c r="AG3698" s="5">
        <f t="shared" si="159"/>
        <v>2014</v>
      </c>
    </row>
    <row r="3699" spans="1:33">
      <c r="A3699" s="3">
        <v>41950</v>
      </c>
      <c r="B3699" s="1">
        <v>260217</v>
      </c>
      <c r="C3699" s="1">
        <v>75122</v>
      </c>
      <c r="D3699" s="1">
        <v>130365</v>
      </c>
      <c r="E3699" s="1">
        <v>78.650000000000006</v>
      </c>
      <c r="F3699" s="1">
        <v>78.540000000000006</v>
      </c>
      <c r="G3699" s="1">
        <v>78.540000000000006</v>
      </c>
      <c r="H3699" s="2">
        <v>56.5</v>
      </c>
      <c r="I3699" s="2">
        <v>31.2</v>
      </c>
      <c r="J3699" s="2">
        <v>94.3</v>
      </c>
      <c r="K3699" s="2">
        <v>93.25</v>
      </c>
      <c r="L3699">
        <f>SUMIFS(US!B:B,US!$D:$D,YEAR(daily!$A3699),US!$E:$E,MONTH(daily!$A3699))</f>
        <v>14793</v>
      </c>
      <c r="M3699">
        <f>SUMIFS(US!C:C,US!$D:$D,YEAR(daily!$A3699),US!$E:$E,MONTH(daily!$A3699))</f>
        <v>19370</v>
      </c>
      <c r="N3699">
        <f>SUMIFS(COT!E:E,COT!$A:$A,YEAR(daily!$A3699),COT!$B:$B,WEEKNUM(daily!$A3699))</f>
        <v>1498736</v>
      </c>
      <c r="O3699">
        <f>SUMIFS(COT!F:F,COT!$A:$A,YEAR(daily!$A3699),COT!$B:$B,WEEKNUM(daily!$A3699))</f>
        <v>435649</v>
      </c>
      <c r="P3699">
        <f>SUMIFS(COT!G:G,COT!$A:$A,YEAR(daily!$A3699),COT!$B:$B,WEEKNUM(daily!$A3699))</f>
        <v>167117</v>
      </c>
      <c r="Q3699">
        <f>SUMIFS(COT!H:H,COT!$A:$A,YEAR(daily!$A3699),COT!$B:$B,WEEKNUM(daily!$A3699))</f>
        <v>483032</v>
      </c>
      <c r="R3699">
        <f>SUMIFS(COT!I:I,COT!$A:$A,YEAR(daily!$A3699),COT!$B:$B,WEEKNUM(daily!$A3699))</f>
        <v>505734</v>
      </c>
      <c r="S3699">
        <f>SUMIFS(COT!J:J,COT!$A:$A,YEAR(daily!$A3699),COT!$B:$B,WEEKNUM(daily!$A3699))</f>
        <v>785187</v>
      </c>
      <c r="T3699">
        <f>SUMIFS(COT!K:K,COT!$A:$A,YEAR(daily!$A3699),COT!$B:$B,WEEKNUM(daily!$A3699))</f>
        <v>74321</v>
      </c>
      <c r="U3699">
        <f>SUMIFS(COT!L:L,COT!$A:$A,YEAR(daily!$A3699),COT!$B:$B,WEEKNUM(daily!$A3699))</f>
        <v>63400</v>
      </c>
      <c r="V3699">
        <f>SUMIFS(COT!M:M,COT!$A:$A,YEAR(daily!$A3699),COT!$B:$B,WEEKNUM(daily!$A3699))</f>
        <v>113</v>
      </c>
      <c r="W3699">
        <f>SUMIFS(COT!N:N,COT!$A:$A,YEAR(daily!$A3699),COT!$B:$B,WEEKNUM(daily!$A3699))</f>
        <v>108</v>
      </c>
      <c r="X3699">
        <f>SUMIFS(COT!O:O,COT!$A:$A,YEAR(daily!$A3699),COT!$B:$B,WEEKNUM(daily!$A3699))</f>
        <v>148</v>
      </c>
      <c r="Y3699">
        <f>SUMIFS(COT!P:P,COT!$A:$A,YEAR(daily!$A3699),COT!$B:$B,WEEKNUM(daily!$A3699))</f>
        <v>96</v>
      </c>
      <c r="Z3699">
        <f>SUMIFS(COT!Q:Q,COT!$A:$A,YEAR(daily!$A3699),COT!$B:$B,WEEKNUM(daily!$A3699))</f>
        <v>102</v>
      </c>
      <c r="AA3699">
        <f>SUMIFS(Saudi!B:B,Saudi!$A:$A,YEAR(daily!$A3699))</f>
        <v>1044.4000000000001</v>
      </c>
      <c r="AB3699">
        <f>SUMIFS(Saudi!C:C,Saudi!$A:$A,YEAR(daily!$A3699))</f>
        <v>1140.539</v>
      </c>
      <c r="AC3699">
        <f>SUMIFS(Saudi!F:F,Saudi!$A:$A,YEAR(daily!$A3699))</f>
        <v>4242520</v>
      </c>
      <c r="AD3699">
        <f>SUMIFS(Saudi!G:G,Saudi!$A:$A,YEAR(daily!$A3699))</f>
        <v>92.996511515118513</v>
      </c>
      <c r="AE3699">
        <f>SUMIFS(Saudi!H:H,Saudi!$A:$A,YEAR(daily!$A3699))</f>
        <v>394539560.03312057</v>
      </c>
      <c r="AF3699" s="5">
        <f t="shared" si="158"/>
        <v>11</v>
      </c>
      <c r="AG3699" s="5">
        <f t="shared" si="159"/>
        <v>2014</v>
      </c>
    </row>
    <row r="3700" spans="1:33">
      <c r="A3700" s="3">
        <v>41953</v>
      </c>
      <c r="B3700" s="1">
        <v>248795</v>
      </c>
      <c r="C3700" s="1">
        <v>78721</v>
      </c>
      <c r="D3700" s="1">
        <v>128361</v>
      </c>
      <c r="E3700" s="1">
        <v>77.400000000000006</v>
      </c>
      <c r="F3700" s="1">
        <v>77.36</v>
      </c>
      <c r="G3700" s="1">
        <v>77.44</v>
      </c>
      <c r="H3700" s="2">
        <v>56.5</v>
      </c>
      <c r="I3700" s="2">
        <v>31.2</v>
      </c>
      <c r="J3700" s="2">
        <v>94.3</v>
      </c>
      <c r="K3700" s="2">
        <v>93.25</v>
      </c>
      <c r="L3700">
        <f>SUMIFS(US!B:B,US!$D:$D,YEAR(daily!$A3700),US!$E:$E,MONTH(daily!$A3700))</f>
        <v>14793</v>
      </c>
      <c r="M3700">
        <f>SUMIFS(US!C:C,US!$D:$D,YEAR(daily!$A3700),US!$E:$E,MONTH(daily!$A3700))</f>
        <v>19370</v>
      </c>
      <c r="N3700">
        <f>SUMIFS(COT!E:E,COT!$A:$A,YEAR(daily!$A3700),COT!$B:$B,WEEKNUM(daily!$A3700))</f>
        <v>1509371</v>
      </c>
      <c r="O3700">
        <f>SUMIFS(COT!F:F,COT!$A:$A,YEAR(daily!$A3700),COT!$B:$B,WEEKNUM(daily!$A3700))</f>
        <v>442119</v>
      </c>
      <c r="P3700">
        <f>SUMIFS(COT!G:G,COT!$A:$A,YEAR(daily!$A3700),COT!$B:$B,WEEKNUM(daily!$A3700))</f>
        <v>165287</v>
      </c>
      <c r="Q3700">
        <f>SUMIFS(COT!H:H,COT!$A:$A,YEAR(daily!$A3700),COT!$B:$B,WEEKNUM(daily!$A3700))</f>
        <v>488816</v>
      </c>
      <c r="R3700">
        <f>SUMIFS(COT!I:I,COT!$A:$A,YEAR(daily!$A3700),COT!$B:$B,WEEKNUM(daily!$A3700))</f>
        <v>500755</v>
      </c>
      <c r="S3700">
        <f>SUMIFS(COT!J:J,COT!$A:$A,YEAR(daily!$A3700),COT!$B:$B,WEEKNUM(daily!$A3700))</f>
        <v>790156</v>
      </c>
      <c r="T3700">
        <f>SUMIFS(COT!K:K,COT!$A:$A,YEAR(daily!$A3700),COT!$B:$B,WEEKNUM(daily!$A3700))</f>
        <v>77681</v>
      </c>
      <c r="U3700">
        <f>SUMIFS(COT!L:L,COT!$A:$A,YEAR(daily!$A3700),COT!$B:$B,WEEKNUM(daily!$A3700))</f>
        <v>65112</v>
      </c>
      <c r="V3700">
        <f>SUMIFS(COT!M:M,COT!$A:$A,YEAR(daily!$A3700),COT!$B:$B,WEEKNUM(daily!$A3700))</f>
        <v>114</v>
      </c>
      <c r="W3700">
        <f>SUMIFS(COT!N:N,COT!$A:$A,YEAR(daily!$A3700),COT!$B:$B,WEEKNUM(daily!$A3700))</f>
        <v>103</v>
      </c>
      <c r="X3700">
        <f>SUMIFS(COT!O:O,COT!$A:$A,YEAR(daily!$A3700),COT!$B:$B,WEEKNUM(daily!$A3700))</f>
        <v>141</v>
      </c>
      <c r="Y3700">
        <f>SUMIFS(COT!P:P,COT!$A:$A,YEAR(daily!$A3700),COT!$B:$B,WEEKNUM(daily!$A3700))</f>
        <v>93</v>
      </c>
      <c r="Z3700">
        <f>SUMIFS(COT!Q:Q,COT!$A:$A,YEAR(daily!$A3700),COT!$B:$B,WEEKNUM(daily!$A3700))</f>
        <v>101</v>
      </c>
      <c r="AA3700">
        <f>SUMIFS(Saudi!B:B,Saudi!$A:$A,YEAR(daily!$A3700))</f>
        <v>1044.4000000000001</v>
      </c>
      <c r="AB3700">
        <f>SUMIFS(Saudi!C:C,Saudi!$A:$A,YEAR(daily!$A3700))</f>
        <v>1140.539</v>
      </c>
      <c r="AC3700">
        <f>SUMIFS(Saudi!F:F,Saudi!$A:$A,YEAR(daily!$A3700))</f>
        <v>4242520</v>
      </c>
      <c r="AD3700">
        <f>SUMIFS(Saudi!G:G,Saudi!$A:$A,YEAR(daily!$A3700))</f>
        <v>92.996511515118513</v>
      </c>
      <c r="AE3700">
        <f>SUMIFS(Saudi!H:H,Saudi!$A:$A,YEAR(daily!$A3700))</f>
        <v>394539560.03312057</v>
      </c>
      <c r="AF3700" s="5">
        <f t="shared" si="158"/>
        <v>11</v>
      </c>
      <c r="AG3700" s="5">
        <f t="shared" si="159"/>
        <v>2014</v>
      </c>
    </row>
    <row r="3701" spans="1:33">
      <c r="A3701" s="3">
        <v>41954</v>
      </c>
      <c r="B3701" s="1">
        <v>229667</v>
      </c>
      <c r="C3701" s="1">
        <v>81719</v>
      </c>
      <c r="D3701" s="1">
        <v>129214</v>
      </c>
      <c r="E3701" s="1">
        <v>77.94</v>
      </c>
      <c r="F3701" s="1">
        <v>77.83</v>
      </c>
      <c r="G3701" s="1">
        <v>77.86</v>
      </c>
      <c r="H3701" s="2">
        <v>56.5</v>
      </c>
      <c r="I3701" s="2">
        <v>31.2</v>
      </c>
      <c r="J3701" s="2">
        <v>94.3</v>
      </c>
      <c r="K3701" s="2">
        <v>93.25</v>
      </c>
      <c r="L3701">
        <f>SUMIFS(US!B:B,US!$D:$D,YEAR(daily!$A3701),US!$E:$E,MONTH(daily!$A3701))</f>
        <v>14793</v>
      </c>
      <c r="M3701">
        <f>SUMIFS(US!C:C,US!$D:$D,YEAR(daily!$A3701),US!$E:$E,MONTH(daily!$A3701))</f>
        <v>19370</v>
      </c>
      <c r="N3701">
        <f>SUMIFS(COT!E:E,COT!$A:$A,YEAR(daily!$A3701),COT!$B:$B,WEEKNUM(daily!$A3701))</f>
        <v>1509371</v>
      </c>
      <c r="O3701">
        <f>SUMIFS(COT!F:F,COT!$A:$A,YEAR(daily!$A3701),COT!$B:$B,WEEKNUM(daily!$A3701))</f>
        <v>442119</v>
      </c>
      <c r="P3701">
        <f>SUMIFS(COT!G:G,COT!$A:$A,YEAR(daily!$A3701),COT!$B:$B,WEEKNUM(daily!$A3701))</f>
        <v>165287</v>
      </c>
      <c r="Q3701">
        <f>SUMIFS(COT!H:H,COT!$A:$A,YEAR(daily!$A3701),COT!$B:$B,WEEKNUM(daily!$A3701))</f>
        <v>488816</v>
      </c>
      <c r="R3701">
        <f>SUMIFS(COT!I:I,COT!$A:$A,YEAR(daily!$A3701),COT!$B:$B,WEEKNUM(daily!$A3701))</f>
        <v>500755</v>
      </c>
      <c r="S3701">
        <f>SUMIFS(COT!J:J,COT!$A:$A,YEAR(daily!$A3701),COT!$B:$B,WEEKNUM(daily!$A3701))</f>
        <v>790156</v>
      </c>
      <c r="T3701">
        <f>SUMIFS(COT!K:K,COT!$A:$A,YEAR(daily!$A3701),COT!$B:$B,WEEKNUM(daily!$A3701))</f>
        <v>77681</v>
      </c>
      <c r="U3701">
        <f>SUMIFS(COT!L:L,COT!$A:$A,YEAR(daily!$A3701),COT!$B:$B,WEEKNUM(daily!$A3701))</f>
        <v>65112</v>
      </c>
      <c r="V3701">
        <f>SUMIFS(COT!M:M,COT!$A:$A,YEAR(daily!$A3701),COT!$B:$B,WEEKNUM(daily!$A3701))</f>
        <v>114</v>
      </c>
      <c r="W3701">
        <f>SUMIFS(COT!N:N,COT!$A:$A,YEAR(daily!$A3701),COT!$B:$B,WEEKNUM(daily!$A3701))</f>
        <v>103</v>
      </c>
      <c r="X3701">
        <f>SUMIFS(COT!O:O,COT!$A:$A,YEAR(daily!$A3701),COT!$B:$B,WEEKNUM(daily!$A3701))</f>
        <v>141</v>
      </c>
      <c r="Y3701">
        <f>SUMIFS(COT!P:P,COT!$A:$A,YEAR(daily!$A3701),COT!$B:$B,WEEKNUM(daily!$A3701))</f>
        <v>93</v>
      </c>
      <c r="Z3701">
        <f>SUMIFS(COT!Q:Q,COT!$A:$A,YEAR(daily!$A3701),COT!$B:$B,WEEKNUM(daily!$A3701))</f>
        <v>101</v>
      </c>
      <c r="AA3701">
        <f>SUMIFS(Saudi!B:B,Saudi!$A:$A,YEAR(daily!$A3701))</f>
        <v>1044.4000000000001</v>
      </c>
      <c r="AB3701">
        <f>SUMIFS(Saudi!C:C,Saudi!$A:$A,YEAR(daily!$A3701))</f>
        <v>1140.539</v>
      </c>
      <c r="AC3701">
        <f>SUMIFS(Saudi!F:F,Saudi!$A:$A,YEAR(daily!$A3701))</f>
        <v>4242520</v>
      </c>
      <c r="AD3701">
        <f>SUMIFS(Saudi!G:G,Saudi!$A:$A,YEAR(daily!$A3701))</f>
        <v>92.996511515118513</v>
      </c>
      <c r="AE3701">
        <f>SUMIFS(Saudi!H:H,Saudi!$A:$A,YEAR(daily!$A3701))</f>
        <v>394539560.03312057</v>
      </c>
      <c r="AF3701" s="5">
        <f t="shared" si="158"/>
        <v>11</v>
      </c>
      <c r="AG3701" s="5">
        <f t="shared" si="159"/>
        <v>2014</v>
      </c>
    </row>
    <row r="3702" spans="1:33">
      <c r="A3702" s="3">
        <v>41955</v>
      </c>
      <c r="B3702" s="1">
        <v>210849</v>
      </c>
      <c r="C3702" s="1">
        <v>89622</v>
      </c>
      <c r="D3702" s="1">
        <v>131007</v>
      </c>
      <c r="E3702" s="1">
        <v>77.180000000000007</v>
      </c>
      <c r="F3702" s="1">
        <v>77.12</v>
      </c>
      <c r="G3702" s="1">
        <v>77.13</v>
      </c>
      <c r="H3702" s="2">
        <v>56.5</v>
      </c>
      <c r="I3702" s="2">
        <v>31.2</v>
      </c>
      <c r="J3702" s="2">
        <v>94.3</v>
      </c>
      <c r="K3702" s="2">
        <v>93.25</v>
      </c>
      <c r="L3702">
        <f>SUMIFS(US!B:B,US!$D:$D,YEAR(daily!$A3702),US!$E:$E,MONTH(daily!$A3702))</f>
        <v>14793</v>
      </c>
      <c r="M3702">
        <f>SUMIFS(US!C:C,US!$D:$D,YEAR(daily!$A3702),US!$E:$E,MONTH(daily!$A3702))</f>
        <v>19370</v>
      </c>
      <c r="N3702">
        <f>SUMIFS(COT!E:E,COT!$A:$A,YEAR(daily!$A3702),COT!$B:$B,WEEKNUM(daily!$A3702))</f>
        <v>1509371</v>
      </c>
      <c r="O3702">
        <f>SUMIFS(COT!F:F,COT!$A:$A,YEAR(daily!$A3702),COT!$B:$B,WEEKNUM(daily!$A3702))</f>
        <v>442119</v>
      </c>
      <c r="P3702">
        <f>SUMIFS(COT!G:G,COT!$A:$A,YEAR(daily!$A3702),COT!$B:$B,WEEKNUM(daily!$A3702))</f>
        <v>165287</v>
      </c>
      <c r="Q3702">
        <f>SUMIFS(COT!H:H,COT!$A:$A,YEAR(daily!$A3702),COT!$B:$B,WEEKNUM(daily!$A3702))</f>
        <v>488816</v>
      </c>
      <c r="R3702">
        <f>SUMIFS(COT!I:I,COT!$A:$A,YEAR(daily!$A3702),COT!$B:$B,WEEKNUM(daily!$A3702))</f>
        <v>500755</v>
      </c>
      <c r="S3702">
        <f>SUMIFS(COT!J:J,COT!$A:$A,YEAR(daily!$A3702),COT!$B:$B,WEEKNUM(daily!$A3702))</f>
        <v>790156</v>
      </c>
      <c r="T3702">
        <f>SUMIFS(COT!K:K,COT!$A:$A,YEAR(daily!$A3702),COT!$B:$B,WEEKNUM(daily!$A3702))</f>
        <v>77681</v>
      </c>
      <c r="U3702">
        <f>SUMIFS(COT!L:L,COT!$A:$A,YEAR(daily!$A3702),COT!$B:$B,WEEKNUM(daily!$A3702))</f>
        <v>65112</v>
      </c>
      <c r="V3702">
        <f>SUMIFS(COT!M:M,COT!$A:$A,YEAR(daily!$A3702),COT!$B:$B,WEEKNUM(daily!$A3702))</f>
        <v>114</v>
      </c>
      <c r="W3702">
        <f>SUMIFS(COT!N:N,COT!$A:$A,YEAR(daily!$A3702),COT!$B:$B,WEEKNUM(daily!$A3702))</f>
        <v>103</v>
      </c>
      <c r="X3702">
        <f>SUMIFS(COT!O:O,COT!$A:$A,YEAR(daily!$A3702),COT!$B:$B,WEEKNUM(daily!$A3702))</f>
        <v>141</v>
      </c>
      <c r="Y3702">
        <f>SUMIFS(COT!P:P,COT!$A:$A,YEAR(daily!$A3702),COT!$B:$B,WEEKNUM(daily!$A3702))</f>
        <v>93</v>
      </c>
      <c r="Z3702">
        <f>SUMIFS(COT!Q:Q,COT!$A:$A,YEAR(daily!$A3702),COT!$B:$B,WEEKNUM(daily!$A3702))</f>
        <v>101</v>
      </c>
      <c r="AA3702">
        <f>SUMIFS(Saudi!B:B,Saudi!$A:$A,YEAR(daily!$A3702))</f>
        <v>1044.4000000000001</v>
      </c>
      <c r="AB3702">
        <f>SUMIFS(Saudi!C:C,Saudi!$A:$A,YEAR(daily!$A3702))</f>
        <v>1140.539</v>
      </c>
      <c r="AC3702">
        <f>SUMIFS(Saudi!F:F,Saudi!$A:$A,YEAR(daily!$A3702))</f>
        <v>4242520</v>
      </c>
      <c r="AD3702">
        <f>SUMIFS(Saudi!G:G,Saudi!$A:$A,YEAR(daily!$A3702))</f>
        <v>92.996511515118513</v>
      </c>
      <c r="AE3702">
        <f>SUMIFS(Saudi!H:H,Saudi!$A:$A,YEAR(daily!$A3702))</f>
        <v>394539560.03312057</v>
      </c>
      <c r="AF3702" s="5">
        <f t="shared" si="158"/>
        <v>11</v>
      </c>
      <c r="AG3702" s="5">
        <f t="shared" si="159"/>
        <v>2014</v>
      </c>
    </row>
    <row r="3703" spans="1:33">
      <c r="A3703" s="3">
        <v>41956</v>
      </c>
      <c r="B3703" s="1">
        <v>197309</v>
      </c>
      <c r="C3703" s="1">
        <v>93634</v>
      </c>
      <c r="D3703" s="1">
        <v>133672</v>
      </c>
      <c r="E3703" s="1">
        <v>74.209999999999994</v>
      </c>
      <c r="F3703" s="1">
        <v>74.08</v>
      </c>
      <c r="G3703" s="1">
        <v>74.06</v>
      </c>
      <c r="H3703" s="2">
        <v>56.5</v>
      </c>
      <c r="I3703" s="2">
        <v>31.2</v>
      </c>
      <c r="J3703" s="2">
        <v>94.3</v>
      </c>
      <c r="K3703" s="2">
        <v>93.25</v>
      </c>
      <c r="L3703">
        <f>SUMIFS(US!B:B,US!$D:$D,YEAR(daily!$A3703),US!$E:$E,MONTH(daily!$A3703))</f>
        <v>14793</v>
      </c>
      <c r="M3703">
        <f>SUMIFS(US!C:C,US!$D:$D,YEAR(daily!$A3703),US!$E:$E,MONTH(daily!$A3703))</f>
        <v>19370</v>
      </c>
      <c r="N3703">
        <f>SUMIFS(COT!E:E,COT!$A:$A,YEAR(daily!$A3703),COT!$B:$B,WEEKNUM(daily!$A3703))</f>
        <v>1509371</v>
      </c>
      <c r="O3703">
        <f>SUMIFS(COT!F:F,COT!$A:$A,YEAR(daily!$A3703),COT!$B:$B,WEEKNUM(daily!$A3703))</f>
        <v>442119</v>
      </c>
      <c r="P3703">
        <f>SUMIFS(COT!G:G,COT!$A:$A,YEAR(daily!$A3703),COT!$B:$B,WEEKNUM(daily!$A3703))</f>
        <v>165287</v>
      </c>
      <c r="Q3703">
        <f>SUMIFS(COT!H:H,COT!$A:$A,YEAR(daily!$A3703),COT!$B:$B,WEEKNUM(daily!$A3703))</f>
        <v>488816</v>
      </c>
      <c r="R3703">
        <f>SUMIFS(COT!I:I,COT!$A:$A,YEAR(daily!$A3703),COT!$B:$B,WEEKNUM(daily!$A3703))</f>
        <v>500755</v>
      </c>
      <c r="S3703">
        <f>SUMIFS(COT!J:J,COT!$A:$A,YEAR(daily!$A3703),COT!$B:$B,WEEKNUM(daily!$A3703))</f>
        <v>790156</v>
      </c>
      <c r="T3703">
        <f>SUMIFS(COT!K:K,COT!$A:$A,YEAR(daily!$A3703),COT!$B:$B,WEEKNUM(daily!$A3703))</f>
        <v>77681</v>
      </c>
      <c r="U3703">
        <f>SUMIFS(COT!L:L,COT!$A:$A,YEAR(daily!$A3703),COT!$B:$B,WEEKNUM(daily!$A3703))</f>
        <v>65112</v>
      </c>
      <c r="V3703">
        <f>SUMIFS(COT!M:M,COT!$A:$A,YEAR(daily!$A3703),COT!$B:$B,WEEKNUM(daily!$A3703))</f>
        <v>114</v>
      </c>
      <c r="W3703">
        <f>SUMIFS(COT!N:N,COT!$A:$A,YEAR(daily!$A3703),COT!$B:$B,WEEKNUM(daily!$A3703))</f>
        <v>103</v>
      </c>
      <c r="X3703">
        <f>SUMIFS(COT!O:O,COT!$A:$A,YEAR(daily!$A3703),COT!$B:$B,WEEKNUM(daily!$A3703))</f>
        <v>141</v>
      </c>
      <c r="Y3703">
        <f>SUMIFS(COT!P:P,COT!$A:$A,YEAR(daily!$A3703),COT!$B:$B,WEEKNUM(daily!$A3703))</f>
        <v>93</v>
      </c>
      <c r="Z3703">
        <f>SUMIFS(COT!Q:Q,COT!$A:$A,YEAR(daily!$A3703),COT!$B:$B,WEEKNUM(daily!$A3703))</f>
        <v>101</v>
      </c>
      <c r="AA3703">
        <f>SUMIFS(Saudi!B:B,Saudi!$A:$A,YEAR(daily!$A3703))</f>
        <v>1044.4000000000001</v>
      </c>
      <c r="AB3703">
        <f>SUMIFS(Saudi!C:C,Saudi!$A:$A,YEAR(daily!$A3703))</f>
        <v>1140.539</v>
      </c>
      <c r="AC3703">
        <f>SUMIFS(Saudi!F:F,Saudi!$A:$A,YEAR(daily!$A3703))</f>
        <v>4242520</v>
      </c>
      <c r="AD3703">
        <f>SUMIFS(Saudi!G:G,Saudi!$A:$A,YEAR(daily!$A3703))</f>
        <v>92.996511515118513</v>
      </c>
      <c r="AE3703">
        <f>SUMIFS(Saudi!H:H,Saudi!$A:$A,YEAR(daily!$A3703))</f>
        <v>394539560.03312057</v>
      </c>
      <c r="AF3703" s="5">
        <f t="shared" si="158"/>
        <v>11</v>
      </c>
      <c r="AG3703" s="5">
        <f t="shared" si="159"/>
        <v>2014</v>
      </c>
    </row>
    <row r="3704" spans="1:33">
      <c r="A3704" s="3">
        <v>41957</v>
      </c>
      <c r="B3704" s="1">
        <v>163223</v>
      </c>
      <c r="C3704" s="1">
        <v>95533</v>
      </c>
      <c r="D3704" s="1">
        <v>133589</v>
      </c>
      <c r="E3704" s="1">
        <v>75.819999999999993</v>
      </c>
      <c r="F3704" s="1">
        <v>75.790000000000006</v>
      </c>
      <c r="G3704" s="1">
        <v>75.8</v>
      </c>
      <c r="H3704" s="2">
        <v>56.5</v>
      </c>
      <c r="I3704" s="2">
        <v>31.2</v>
      </c>
      <c r="J3704" s="2">
        <v>94.3</v>
      </c>
      <c r="K3704" s="2">
        <v>93.25</v>
      </c>
      <c r="L3704">
        <f>SUMIFS(US!B:B,US!$D:$D,YEAR(daily!$A3704),US!$E:$E,MONTH(daily!$A3704))</f>
        <v>14793</v>
      </c>
      <c r="M3704">
        <f>SUMIFS(US!C:C,US!$D:$D,YEAR(daily!$A3704),US!$E:$E,MONTH(daily!$A3704))</f>
        <v>19370</v>
      </c>
      <c r="N3704">
        <f>SUMIFS(COT!E:E,COT!$A:$A,YEAR(daily!$A3704),COT!$B:$B,WEEKNUM(daily!$A3704))</f>
        <v>1509371</v>
      </c>
      <c r="O3704">
        <f>SUMIFS(COT!F:F,COT!$A:$A,YEAR(daily!$A3704),COT!$B:$B,WEEKNUM(daily!$A3704))</f>
        <v>442119</v>
      </c>
      <c r="P3704">
        <f>SUMIFS(COT!G:G,COT!$A:$A,YEAR(daily!$A3704),COT!$B:$B,WEEKNUM(daily!$A3704))</f>
        <v>165287</v>
      </c>
      <c r="Q3704">
        <f>SUMIFS(COT!H:H,COT!$A:$A,YEAR(daily!$A3704),COT!$B:$B,WEEKNUM(daily!$A3704))</f>
        <v>488816</v>
      </c>
      <c r="R3704">
        <f>SUMIFS(COT!I:I,COT!$A:$A,YEAR(daily!$A3704),COT!$B:$B,WEEKNUM(daily!$A3704))</f>
        <v>500755</v>
      </c>
      <c r="S3704">
        <f>SUMIFS(COT!J:J,COT!$A:$A,YEAR(daily!$A3704),COT!$B:$B,WEEKNUM(daily!$A3704))</f>
        <v>790156</v>
      </c>
      <c r="T3704">
        <f>SUMIFS(COT!K:K,COT!$A:$A,YEAR(daily!$A3704),COT!$B:$B,WEEKNUM(daily!$A3704))</f>
        <v>77681</v>
      </c>
      <c r="U3704">
        <f>SUMIFS(COT!L:L,COT!$A:$A,YEAR(daily!$A3704),COT!$B:$B,WEEKNUM(daily!$A3704))</f>
        <v>65112</v>
      </c>
      <c r="V3704">
        <f>SUMIFS(COT!M:M,COT!$A:$A,YEAR(daily!$A3704),COT!$B:$B,WEEKNUM(daily!$A3704))</f>
        <v>114</v>
      </c>
      <c r="W3704">
        <f>SUMIFS(COT!N:N,COT!$A:$A,YEAR(daily!$A3704),COT!$B:$B,WEEKNUM(daily!$A3704))</f>
        <v>103</v>
      </c>
      <c r="X3704">
        <f>SUMIFS(COT!O:O,COT!$A:$A,YEAR(daily!$A3704),COT!$B:$B,WEEKNUM(daily!$A3704))</f>
        <v>141</v>
      </c>
      <c r="Y3704">
        <f>SUMIFS(COT!P:P,COT!$A:$A,YEAR(daily!$A3704),COT!$B:$B,WEEKNUM(daily!$A3704))</f>
        <v>93</v>
      </c>
      <c r="Z3704">
        <f>SUMIFS(COT!Q:Q,COT!$A:$A,YEAR(daily!$A3704),COT!$B:$B,WEEKNUM(daily!$A3704))</f>
        <v>101</v>
      </c>
      <c r="AA3704">
        <f>SUMIFS(Saudi!B:B,Saudi!$A:$A,YEAR(daily!$A3704))</f>
        <v>1044.4000000000001</v>
      </c>
      <c r="AB3704">
        <f>SUMIFS(Saudi!C:C,Saudi!$A:$A,YEAR(daily!$A3704))</f>
        <v>1140.539</v>
      </c>
      <c r="AC3704">
        <f>SUMIFS(Saudi!F:F,Saudi!$A:$A,YEAR(daily!$A3704))</f>
        <v>4242520</v>
      </c>
      <c r="AD3704">
        <f>SUMIFS(Saudi!G:G,Saudi!$A:$A,YEAR(daily!$A3704))</f>
        <v>92.996511515118513</v>
      </c>
      <c r="AE3704">
        <f>SUMIFS(Saudi!H:H,Saudi!$A:$A,YEAR(daily!$A3704))</f>
        <v>394539560.03312057</v>
      </c>
      <c r="AF3704" s="5">
        <f t="shared" si="158"/>
        <v>11</v>
      </c>
      <c r="AG3704" s="5">
        <f t="shared" si="159"/>
        <v>2014</v>
      </c>
    </row>
    <row r="3705" spans="1:33">
      <c r="A3705" s="3">
        <v>41960</v>
      </c>
      <c r="B3705" s="1">
        <v>88914</v>
      </c>
      <c r="C3705" s="1">
        <v>96457</v>
      </c>
      <c r="D3705" s="1">
        <v>130095</v>
      </c>
      <c r="E3705" s="1">
        <v>75.64</v>
      </c>
      <c r="F3705" s="1">
        <v>75.709999999999994</v>
      </c>
      <c r="G3705" s="1">
        <v>75.8</v>
      </c>
      <c r="H3705" s="2">
        <v>56.5</v>
      </c>
      <c r="I3705" s="2">
        <v>31.2</v>
      </c>
      <c r="J3705" s="2">
        <v>94.3</v>
      </c>
      <c r="K3705" s="2">
        <v>93.25</v>
      </c>
      <c r="L3705">
        <f>SUMIFS(US!B:B,US!$D:$D,YEAR(daily!$A3705),US!$E:$E,MONTH(daily!$A3705))</f>
        <v>14793</v>
      </c>
      <c r="M3705">
        <f>SUMIFS(US!C:C,US!$D:$D,YEAR(daily!$A3705),US!$E:$E,MONTH(daily!$A3705))</f>
        <v>19370</v>
      </c>
      <c r="N3705">
        <f>SUMIFS(COT!E:E,COT!$A:$A,YEAR(daily!$A3705),COT!$B:$B,WEEKNUM(daily!$A3705))</f>
        <v>1459175</v>
      </c>
      <c r="O3705">
        <f>SUMIFS(COT!F:F,COT!$A:$A,YEAR(daily!$A3705),COT!$B:$B,WEEKNUM(daily!$A3705))</f>
        <v>403713</v>
      </c>
      <c r="P3705">
        <f>SUMIFS(COT!G:G,COT!$A:$A,YEAR(daily!$A3705),COT!$B:$B,WEEKNUM(daily!$A3705))</f>
        <v>148350</v>
      </c>
      <c r="Q3705">
        <f>SUMIFS(COT!H:H,COT!$A:$A,YEAR(daily!$A3705),COT!$B:$B,WEEKNUM(daily!$A3705))</f>
        <v>491300</v>
      </c>
      <c r="R3705">
        <f>SUMIFS(COT!I:I,COT!$A:$A,YEAR(daily!$A3705),COT!$B:$B,WEEKNUM(daily!$A3705))</f>
        <v>487153</v>
      </c>
      <c r="S3705">
        <f>SUMIFS(COT!J:J,COT!$A:$A,YEAR(daily!$A3705),COT!$B:$B,WEEKNUM(daily!$A3705))</f>
        <v>761936</v>
      </c>
      <c r="T3705">
        <f>SUMIFS(COT!K:K,COT!$A:$A,YEAR(daily!$A3705),COT!$B:$B,WEEKNUM(daily!$A3705))</f>
        <v>77009</v>
      </c>
      <c r="U3705">
        <f>SUMIFS(COT!L:L,COT!$A:$A,YEAR(daily!$A3705),COT!$B:$B,WEEKNUM(daily!$A3705))</f>
        <v>57589</v>
      </c>
      <c r="V3705">
        <f>SUMIFS(COT!M:M,COT!$A:$A,YEAR(daily!$A3705),COT!$B:$B,WEEKNUM(daily!$A3705))</f>
        <v>102</v>
      </c>
      <c r="W3705">
        <f>SUMIFS(COT!N:N,COT!$A:$A,YEAR(daily!$A3705),COT!$B:$B,WEEKNUM(daily!$A3705))</f>
        <v>103</v>
      </c>
      <c r="X3705">
        <f>SUMIFS(COT!O:O,COT!$A:$A,YEAR(daily!$A3705),COT!$B:$B,WEEKNUM(daily!$A3705))</f>
        <v>134</v>
      </c>
      <c r="Y3705">
        <f>SUMIFS(COT!P:P,COT!$A:$A,YEAR(daily!$A3705),COT!$B:$B,WEEKNUM(daily!$A3705))</f>
        <v>92</v>
      </c>
      <c r="Z3705">
        <f>SUMIFS(COT!Q:Q,COT!$A:$A,YEAR(daily!$A3705),COT!$B:$B,WEEKNUM(daily!$A3705))</f>
        <v>100</v>
      </c>
      <c r="AA3705">
        <f>SUMIFS(Saudi!B:B,Saudi!$A:$A,YEAR(daily!$A3705))</f>
        <v>1044.4000000000001</v>
      </c>
      <c r="AB3705">
        <f>SUMIFS(Saudi!C:C,Saudi!$A:$A,YEAR(daily!$A3705))</f>
        <v>1140.539</v>
      </c>
      <c r="AC3705">
        <f>SUMIFS(Saudi!F:F,Saudi!$A:$A,YEAR(daily!$A3705))</f>
        <v>4242520</v>
      </c>
      <c r="AD3705">
        <f>SUMIFS(Saudi!G:G,Saudi!$A:$A,YEAR(daily!$A3705))</f>
        <v>92.996511515118513</v>
      </c>
      <c r="AE3705">
        <f>SUMIFS(Saudi!H:H,Saudi!$A:$A,YEAR(daily!$A3705))</f>
        <v>394539560.03312057</v>
      </c>
      <c r="AF3705" s="5">
        <f t="shared" si="158"/>
        <v>11</v>
      </c>
      <c r="AG3705" s="5">
        <f t="shared" si="159"/>
        <v>2014</v>
      </c>
    </row>
    <row r="3706" spans="1:33">
      <c r="A3706" s="3">
        <v>41961</v>
      </c>
      <c r="B3706" s="1">
        <v>65594</v>
      </c>
      <c r="C3706" s="1">
        <v>98136</v>
      </c>
      <c r="D3706" s="1">
        <v>133107</v>
      </c>
      <c r="E3706" s="1">
        <v>74.61</v>
      </c>
      <c r="F3706" s="1">
        <v>74.73</v>
      </c>
      <c r="G3706" s="1">
        <v>74.86</v>
      </c>
      <c r="H3706" s="2">
        <v>56.5</v>
      </c>
      <c r="I3706" s="2">
        <v>31.2</v>
      </c>
      <c r="J3706" s="2">
        <v>94.3</v>
      </c>
      <c r="K3706" s="2">
        <v>93.25</v>
      </c>
      <c r="L3706">
        <f>SUMIFS(US!B:B,US!$D:$D,YEAR(daily!$A3706),US!$E:$E,MONTH(daily!$A3706))</f>
        <v>14793</v>
      </c>
      <c r="M3706">
        <f>SUMIFS(US!C:C,US!$D:$D,YEAR(daily!$A3706),US!$E:$E,MONTH(daily!$A3706))</f>
        <v>19370</v>
      </c>
      <c r="N3706">
        <f>SUMIFS(COT!E:E,COT!$A:$A,YEAR(daily!$A3706),COT!$B:$B,WEEKNUM(daily!$A3706))</f>
        <v>1459175</v>
      </c>
      <c r="O3706">
        <f>SUMIFS(COT!F:F,COT!$A:$A,YEAR(daily!$A3706),COT!$B:$B,WEEKNUM(daily!$A3706))</f>
        <v>403713</v>
      </c>
      <c r="P3706">
        <f>SUMIFS(COT!G:G,COT!$A:$A,YEAR(daily!$A3706),COT!$B:$B,WEEKNUM(daily!$A3706))</f>
        <v>148350</v>
      </c>
      <c r="Q3706">
        <f>SUMIFS(COT!H:H,COT!$A:$A,YEAR(daily!$A3706),COT!$B:$B,WEEKNUM(daily!$A3706))</f>
        <v>491300</v>
      </c>
      <c r="R3706">
        <f>SUMIFS(COT!I:I,COT!$A:$A,YEAR(daily!$A3706),COT!$B:$B,WEEKNUM(daily!$A3706))</f>
        <v>487153</v>
      </c>
      <c r="S3706">
        <f>SUMIFS(COT!J:J,COT!$A:$A,YEAR(daily!$A3706),COT!$B:$B,WEEKNUM(daily!$A3706))</f>
        <v>761936</v>
      </c>
      <c r="T3706">
        <f>SUMIFS(COT!K:K,COT!$A:$A,YEAR(daily!$A3706),COT!$B:$B,WEEKNUM(daily!$A3706))</f>
        <v>77009</v>
      </c>
      <c r="U3706">
        <f>SUMIFS(COT!L:L,COT!$A:$A,YEAR(daily!$A3706),COT!$B:$B,WEEKNUM(daily!$A3706))</f>
        <v>57589</v>
      </c>
      <c r="V3706">
        <f>SUMIFS(COT!M:M,COT!$A:$A,YEAR(daily!$A3706),COT!$B:$B,WEEKNUM(daily!$A3706))</f>
        <v>102</v>
      </c>
      <c r="W3706">
        <f>SUMIFS(COT!N:N,COT!$A:$A,YEAR(daily!$A3706),COT!$B:$B,WEEKNUM(daily!$A3706))</f>
        <v>103</v>
      </c>
      <c r="X3706">
        <f>SUMIFS(COT!O:O,COT!$A:$A,YEAR(daily!$A3706),COT!$B:$B,WEEKNUM(daily!$A3706))</f>
        <v>134</v>
      </c>
      <c r="Y3706">
        <f>SUMIFS(COT!P:P,COT!$A:$A,YEAR(daily!$A3706),COT!$B:$B,WEEKNUM(daily!$A3706))</f>
        <v>92</v>
      </c>
      <c r="Z3706">
        <f>SUMIFS(COT!Q:Q,COT!$A:$A,YEAR(daily!$A3706),COT!$B:$B,WEEKNUM(daily!$A3706))</f>
        <v>100</v>
      </c>
      <c r="AA3706">
        <f>SUMIFS(Saudi!B:B,Saudi!$A:$A,YEAR(daily!$A3706))</f>
        <v>1044.4000000000001</v>
      </c>
      <c r="AB3706">
        <f>SUMIFS(Saudi!C:C,Saudi!$A:$A,YEAR(daily!$A3706))</f>
        <v>1140.539</v>
      </c>
      <c r="AC3706">
        <f>SUMIFS(Saudi!F:F,Saudi!$A:$A,YEAR(daily!$A3706))</f>
        <v>4242520</v>
      </c>
      <c r="AD3706">
        <f>SUMIFS(Saudi!G:G,Saudi!$A:$A,YEAR(daily!$A3706))</f>
        <v>92.996511515118513</v>
      </c>
      <c r="AE3706">
        <f>SUMIFS(Saudi!H:H,Saudi!$A:$A,YEAR(daily!$A3706))</f>
        <v>394539560.03312057</v>
      </c>
      <c r="AF3706" s="5">
        <f t="shared" si="158"/>
        <v>11</v>
      </c>
      <c r="AG3706" s="5">
        <f t="shared" si="159"/>
        <v>2014</v>
      </c>
    </row>
    <row r="3707" spans="1:33">
      <c r="A3707" s="3">
        <v>41962</v>
      </c>
      <c r="B3707" s="1">
        <v>22119</v>
      </c>
      <c r="C3707" s="1">
        <v>100639</v>
      </c>
      <c r="D3707" s="1">
        <v>128995</v>
      </c>
      <c r="E3707" s="1">
        <v>74.58</v>
      </c>
      <c r="F3707" s="1">
        <v>74.430000000000007</v>
      </c>
      <c r="G3707" s="1">
        <v>74.37</v>
      </c>
      <c r="H3707" s="2">
        <v>56.5</v>
      </c>
      <c r="I3707" s="2">
        <v>31.2</v>
      </c>
      <c r="J3707" s="2">
        <v>94.3</v>
      </c>
      <c r="K3707" s="2">
        <v>93.25</v>
      </c>
      <c r="L3707">
        <f>SUMIFS(US!B:B,US!$D:$D,YEAR(daily!$A3707),US!$E:$E,MONTH(daily!$A3707))</f>
        <v>14793</v>
      </c>
      <c r="M3707">
        <f>SUMIFS(US!C:C,US!$D:$D,YEAR(daily!$A3707),US!$E:$E,MONTH(daily!$A3707))</f>
        <v>19370</v>
      </c>
      <c r="N3707">
        <f>SUMIFS(COT!E:E,COT!$A:$A,YEAR(daily!$A3707),COT!$B:$B,WEEKNUM(daily!$A3707))</f>
        <v>1459175</v>
      </c>
      <c r="O3707">
        <f>SUMIFS(COT!F:F,COT!$A:$A,YEAR(daily!$A3707),COT!$B:$B,WEEKNUM(daily!$A3707))</f>
        <v>403713</v>
      </c>
      <c r="P3707">
        <f>SUMIFS(COT!G:G,COT!$A:$A,YEAR(daily!$A3707),COT!$B:$B,WEEKNUM(daily!$A3707))</f>
        <v>148350</v>
      </c>
      <c r="Q3707">
        <f>SUMIFS(COT!H:H,COT!$A:$A,YEAR(daily!$A3707),COT!$B:$B,WEEKNUM(daily!$A3707))</f>
        <v>491300</v>
      </c>
      <c r="R3707">
        <f>SUMIFS(COT!I:I,COT!$A:$A,YEAR(daily!$A3707),COT!$B:$B,WEEKNUM(daily!$A3707))</f>
        <v>487153</v>
      </c>
      <c r="S3707">
        <f>SUMIFS(COT!J:J,COT!$A:$A,YEAR(daily!$A3707),COT!$B:$B,WEEKNUM(daily!$A3707))</f>
        <v>761936</v>
      </c>
      <c r="T3707">
        <f>SUMIFS(COT!K:K,COT!$A:$A,YEAR(daily!$A3707),COT!$B:$B,WEEKNUM(daily!$A3707))</f>
        <v>77009</v>
      </c>
      <c r="U3707">
        <f>SUMIFS(COT!L:L,COT!$A:$A,YEAR(daily!$A3707),COT!$B:$B,WEEKNUM(daily!$A3707))</f>
        <v>57589</v>
      </c>
      <c r="V3707">
        <f>SUMIFS(COT!M:M,COT!$A:$A,YEAR(daily!$A3707),COT!$B:$B,WEEKNUM(daily!$A3707))</f>
        <v>102</v>
      </c>
      <c r="W3707">
        <f>SUMIFS(COT!N:N,COT!$A:$A,YEAR(daily!$A3707),COT!$B:$B,WEEKNUM(daily!$A3707))</f>
        <v>103</v>
      </c>
      <c r="X3707">
        <f>SUMIFS(COT!O:O,COT!$A:$A,YEAR(daily!$A3707),COT!$B:$B,WEEKNUM(daily!$A3707))</f>
        <v>134</v>
      </c>
      <c r="Y3707">
        <f>SUMIFS(COT!P:P,COT!$A:$A,YEAR(daily!$A3707),COT!$B:$B,WEEKNUM(daily!$A3707))</f>
        <v>92</v>
      </c>
      <c r="Z3707">
        <f>SUMIFS(COT!Q:Q,COT!$A:$A,YEAR(daily!$A3707),COT!$B:$B,WEEKNUM(daily!$A3707))</f>
        <v>100</v>
      </c>
      <c r="AA3707">
        <f>SUMIFS(Saudi!B:B,Saudi!$A:$A,YEAR(daily!$A3707))</f>
        <v>1044.4000000000001</v>
      </c>
      <c r="AB3707">
        <f>SUMIFS(Saudi!C:C,Saudi!$A:$A,YEAR(daily!$A3707))</f>
        <v>1140.539</v>
      </c>
      <c r="AC3707">
        <f>SUMIFS(Saudi!F:F,Saudi!$A:$A,YEAR(daily!$A3707))</f>
        <v>4242520</v>
      </c>
      <c r="AD3707">
        <f>SUMIFS(Saudi!G:G,Saudi!$A:$A,YEAR(daily!$A3707))</f>
        <v>92.996511515118513</v>
      </c>
      <c r="AE3707">
        <f>SUMIFS(Saudi!H:H,Saudi!$A:$A,YEAR(daily!$A3707))</f>
        <v>394539560.03312057</v>
      </c>
      <c r="AF3707" s="5">
        <f t="shared" si="158"/>
        <v>11</v>
      </c>
      <c r="AG3707" s="5">
        <f t="shared" si="159"/>
        <v>2014</v>
      </c>
    </row>
    <row r="3708" spans="1:33">
      <c r="A3708" s="3">
        <v>41963</v>
      </c>
      <c r="B3708" s="1">
        <v>1048</v>
      </c>
      <c r="C3708" s="1">
        <v>96852</v>
      </c>
      <c r="D3708" s="1">
        <v>125149</v>
      </c>
      <c r="E3708" s="1">
        <v>75.58</v>
      </c>
      <c r="F3708" s="1">
        <v>75.849999999999994</v>
      </c>
      <c r="G3708" s="1">
        <v>75.819999999999993</v>
      </c>
      <c r="H3708" s="2">
        <v>56.5</v>
      </c>
      <c r="I3708" s="2">
        <v>31.2</v>
      </c>
      <c r="J3708" s="2">
        <v>94.3</v>
      </c>
      <c r="K3708" s="2">
        <v>93.25</v>
      </c>
      <c r="L3708">
        <f>SUMIFS(US!B:B,US!$D:$D,YEAR(daily!$A3708),US!$E:$E,MONTH(daily!$A3708))</f>
        <v>14793</v>
      </c>
      <c r="M3708">
        <f>SUMIFS(US!C:C,US!$D:$D,YEAR(daily!$A3708),US!$E:$E,MONTH(daily!$A3708))</f>
        <v>19370</v>
      </c>
      <c r="N3708">
        <f>SUMIFS(COT!E:E,COT!$A:$A,YEAR(daily!$A3708),COT!$B:$B,WEEKNUM(daily!$A3708))</f>
        <v>1459175</v>
      </c>
      <c r="O3708">
        <f>SUMIFS(COT!F:F,COT!$A:$A,YEAR(daily!$A3708),COT!$B:$B,WEEKNUM(daily!$A3708))</f>
        <v>403713</v>
      </c>
      <c r="P3708">
        <f>SUMIFS(COT!G:G,COT!$A:$A,YEAR(daily!$A3708),COT!$B:$B,WEEKNUM(daily!$A3708))</f>
        <v>148350</v>
      </c>
      <c r="Q3708">
        <f>SUMIFS(COT!H:H,COT!$A:$A,YEAR(daily!$A3708),COT!$B:$B,WEEKNUM(daily!$A3708))</f>
        <v>491300</v>
      </c>
      <c r="R3708">
        <f>SUMIFS(COT!I:I,COT!$A:$A,YEAR(daily!$A3708),COT!$B:$B,WEEKNUM(daily!$A3708))</f>
        <v>487153</v>
      </c>
      <c r="S3708">
        <f>SUMIFS(COT!J:J,COT!$A:$A,YEAR(daily!$A3708),COT!$B:$B,WEEKNUM(daily!$A3708))</f>
        <v>761936</v>
      </c>
      <c r="T3708">
        <f>SUMIFS(COT!K:K,COT!$A:$A,YEAR(daily!$A3708),COT!$B:$B,WEEKNUM(daily!$A3708))</f>
        <v>77009</v>
      </c>
      <c r="U3708">
        <f>SUMIFS(COT!L:L,COT!$A:$A,YEAR(daily!$A3708),COT!$B:$B,WEEKNUM(daily!$A3708))</f>
        <v>57589</v>
      </c>
      <c r="V3708">
        <f>SUMIFS(COT!M:M,COT!$A:$A,YEAR(daily!$A3708),COT!$B:$B,WEEKNUM(daily!$A3708))</f>
        <v>102</v>
      </c>
      <c r="W3708">
        <f>SUMIFS(COT!N:N,COT!$A:$A,YEAR(daily!$A3708),COT!$B:$B,WEEKNUM(daily!$A3708))</f>
        <v>103</v>
      </c>
      <c r="X3708">
        <f>SUMIFS(COT!O:O,COT!$A:$A,YEAR(daily!$A3708),COT!$B:$B,WEEKNUM(daily!$A3708))</f>
        <v>134</v>
      </c>
      <c r="Y3708">
        <f>SUMIFS(COT!P:P,COT!$A:$A,YEAR(daily!$A3708),COT!$B:$B,WEEKNUM(daily!$A3708))</f>
        <v>92</v>
      </c>
      <c r="Z3708">
        <f>SUMIFS(COT!Q:Q,COT!$A:$A,YEAR(daily!$A3708),COT!$B:$B,WEEKNUM(daily!$A3708))</f>
        <v>100</v>
      </c>
      <c r="AA3708">
        <f>SUMIFS(Saudi!B:B,Saudi!$A:$A,YEAR(daily!$A3708))</f>
        <v>1044.4000000000001</v>
      </c>
      <c r="AB3708">
        <f>SUMIFS(Saudi!C:C,Saudi!$A:$A,YEAR(daily!$A3708))</f>
        <v>1140.539</v>
      </c>
      <c r="AC3708">
        <f>SUMIFS(Saudi!F:F,Saudi!$A:$A,YEAR(daily!$A3708))</f>
        <v>4242520</v>
      </c>
      <c r="AD3708">
        <f>SUMIFS(Saudi!G:G,Saudi!$A:$A,YEAR(daily!$A3708))</f>
        <v>92.996511515118513</v>
      </c>
      <c r="AE3708">
        <f>SUMIFS(Saudi!H:H,Saudi!$A:$A,YEAR(daily!$A3708))</f>
        <v>394539560.03312057</v>
      </c>
      <c r="AF3708" s="5">
        <f t="shared" si="158"/>
        <v>11</v>
      </c>
      <c r="AG3708" s="5">
        <f t="shared" si="159"/>
        <v>2014</v>
      </c>
    </row>
    <row r="3709" spans="1:33">
      <c r="A3709" s="3">
        <v>41964</v>
      </c>
      <c r="B3709" s="1">
        <v>337745</v>
      </c>
      <c r="C3709" s="1">
        <v>123727</v>
      </c>
      <c r="D3709" s="1">
        <v>43706</v>
      </c>
      <c r="E3709" s="1">
        <v>76.510000000000005</v>
      </c>
      <c r="F3709" s="1">
        <v>76.67</v>
      </c>
      <c r="G3709" s="1">
        <v>76.739999999999995</v>
      </c>
      <c r="H3709" s="2">
        <v>56.5</v>
      </c>
      <c r="I3709" s="2">
        <v>31.2</v>
      </c>
      <c r="J3709" s="2">
        <v>94.3</v>
      </c>
      <c r="K3709" s="2">
        <v>93.25</v>
      </c>
      <c r="L3709">
        <f>SUMIFS(US!B:B,US!$D:$D,YEAR(daily!$A3709),US!$E:$E,MONTH(daily!$A3709))</f>
        <v>14793</v>
      </c>
      <c r="M3709">
        <f>SUMIFS(US!C:C,US!$D:$D,YEAR(daily!$A3709),US!$E:$E,MONTH(daily!$A3709))</f>
        <v>19370</v>
      </c>
      <c r="N3709">
        <f>SUMIFS(COT!E:E,COT!$A:$A,YEAR(daily!$A3709),COT!$B:$B,WEEKNUM(daily!$A3709))</f>
        <v>1459175</v>
      </c>
      <c r="O3709">
        <f>SUMIFS(COT!F:F,COT!$A:$A,YEAR(daily!$A3709),COT!$B:$B,WEEKNUM(daily!$A3709))</f>
        <v>403713</v>
      </c>
      <c r="P3709">
        <f>SUMIFS(COT!G:G,COT!$A:$A,YEAR(daily!$A3709),COT!$B:$B,WEEKNUM(daily!$A3709))</f>
        <v>148350</v>
      </c>
      <c r="Q3709">
        <f>SUMIFS(COT!H:H,COT!$A:$A,YEAR(daily!$A3709),COT!$B:$B,WEEKNUM(daily!$A3709))</f>
        <v>491300</v>
      </c>
      <c r="R3709">
        <f>SUMIFS(COT!I:I,COT!$A:$A,YEAR(daily!$A3709),COT!$B:$B,WEEKNUM(daily!$A3709))</f>
        <v>487153</v>
      </c>
      <c r="S3709">
        <f>SUMIFS(COT!J:J,COT!$A:$A,YEAR(daily!$A3709),COT!$B:$B,WEEKNUM(daily!$A3709))</f>
        <v>761936</v>
      </c>
      <c r="T3709">
        <f>SUMIFS(COT!K:K,COT!$A:$A,YEAR(daily!$A3709),COT!$B:$B,WEEKNUM(daily!$A3709))</f>
        <v>77009</v>
      </c>
      <c r="U3709">
        <f>SUMIFS(COT!L:L,COT!$A:$A,YEAR(daily!$A3709),COT!$B:$B,WEEKNUM(daily!$A3709))</f>
        <v>57589</v>
      </c>
      <c r="V3709">
        <f>SUMIFS(COT!M:M,COT!$A:$A,YEAR(daily!$A3709),COT!$B:$B,WEEKNUM(daily!$A3709))</f>
        <v>102</v>
      </c>
      <c r="W3709">
        <f>SUMIFS(COT!N:N,COT!$A:$A,YEAR(daily!$A3709),COT!$B:$B,WEEKNUM(daily!$A3709))</f>
        <v>103</v>
      </c>
      <c r="X3709">
        <f>SUMIFS(COT!O:O,COT!$A:$A,YEAR(daily!$A3709),COT!$B:$B,WEEKNUM(daily!$A3709))</f>
        <v>134</v>
      </c>
      <c r="Y3709">
        <f>SUMIFS(COT!P:P,COT!$A:$A,YEAR(daily!$A3709),COT!$B:$B,WEEKNUM(daily!$A3709))</f>
        <v>92</v>
      </c>
      <c r="Z3709">
        <f>SUMIFS(COT!Q:Q,COT!$A:$A,YEAR(daily!$A3709),COT!$B:$B,WEEKNUM(daily!$A3709))</f>
        <v>100</v>
      </c>
      <c r="AA3709">
        <f>SUMIFS(Saudi!B:B,Saudi!$A:$A,YEAR(daily!$A3709))</f>
        <v>1044.4000000000001</v>
      </c>
      <c r="AB3709">
        <f>SUMIFS(Saudi!C:C,Saudi!$A:$A,YEAR(daily!$A3709))</f>
        <v>1140.539</v>
      </c>
      <c r="AC3709">
        <f>SUMIFS(Saudi!F:F,Saudi!$A:$A,YEAR(daily!$A3709))</f>
        <v>4242520</v>
      </c>
      <c r="AD3709">
        <f>SUMIFS(Saudi!G:G,Saudi!$A:$A,YEAR(daily!$A3709))</f>
        <v>92.996511515118513</v>
      </c>
      <c r="AE3709">
        <f>SUMIFS(Saudi!H:H,Saudi!$A:$A,YEAR(daily!$A3709))</f>
        <v>394539560.03312057</v>
      </c>
      <c r="AF3709" s="5">
        <f t="shared" si="158"/>
        <v>11</v>
      </c>
      <c r="AG3709" s="5">
        <f t="shared" si="159"/>
        <v>2014</v>
      </c>
    </row>
    <row r="3710" spans="1:33">
      <c r="A3710" s="3">
        <v>41967</v>
      </c>
      <c r="B3710" s="1">
        <v>333880</v>
      </c>
      <c r="C3710" s="1">
        <v>124032</v>
      </c>
      <c r="D3710" s="1">
        <v>42633</v>
      </c>
      <c r="E3710" s="1">
        <v>75.78</v>
      </c>
      <c r="F3710" s="1">
        <v>75.97</v>
      </c>
      <c r="G3710" s="1">
        <v>76.069999999999993</v>
      </c>
      <c r="H3710" s="2">
        <v>56.5</v>
      </c>
      <c r="I3710" s="2">
        <v>31.2</v>
      </c>
      <c r="J3710" s="2">
        <v>94.3</v>
      </c>
      <c r="K3710" s="2">
        <v>93.25</v>
      </c>
      <c r="L3710">
        <f>SUMIFS(US!B:B,US!$D:$D,YEAR(daily!$A3710),US!$E:$E,MONTH(daily!$A3710))</f>
        <v>14793</v>
      </c>
      <c r="M3710">
        <f>SUMIFS(US!C:C,US!$D:$D,YEAR(daily!$A3710),US!$E:$E,MONTH(daily!$A3710))</f>
        <v>19370</v>
      </c>
      <c r="N3710">
        <f>SUMIFS(COT!E:E,COT!$A:$A,YEAR(daily!$A3710),COT!$B:$B,WEEKNUM(daily!$A3710))</f>
        <v>1386635</v>
      </c>
      <c r="O3710">
        <f>SUMIFS(COT!F:F,COT!$A:$A,YEAR(daily!$A3710),COT!$B:$B,WEEKNUM(daily!$A3710))</f>
        <v>400621</v>
      </c>
      <c r="P3710">
        <f>SUMIFS(COT!G:G,COT!$A:$A,YEAR(daily!$A3710),COT!$B:$B,WEEKNUM(daily!$A3710))</f>
        <v>147620</v>
      </c>
      <c r="Q3710">
        <f>SUMIFS(COT!H:H,COT!$A:$A,YEAR(daily!$A3710),COT!$B:$B,WEEKNUM(daily!$A3710))</f>
        <v>468726</v>
      </c>
      <c r="R3710">
        <f>SUMIFS(COT!I:I,COT!$A:$A,YEAR(daily!$A3710),COT!$B:$B,WEEKNUM(daily!$A3710))</f>
        <v>441995</v>
      </c>
      <c r="S3710">
        <f>SUMIFS(COT!J:J,COT!$A:$A,YEAR(daily!$A3710),COT!$B:$B,WEEKNUM(daily!$A3710))</f>
        <v>712053</v>
      </c>
      <c r="T3710">
        <f>SUMIFS(COT!K:K,COT!$A:$A,YEAR(daily!$A3710),COT!$B:$B,WEEKNUM(daily!$A3710))</f>
        <v>75293</v>
      </c>
      <c r="U3710">
        <f>SUMIFS(COT!L:L,COT!$A:$A,YEAR(daily!$A3710),COT!$B:$B,WEEKNUM(daily!$A3710))</f>
        <v>58236</v>
      </c>
      <c r="V3710">
        <f>SUMIFS(COT!M:M,COT!$A:$A,YEAR(daily!$A3710),COT!$B:$B,WEEKNUM(daily!$A3710))</f>
        <v>99</v>
      </c>
      <c r="W3710">
        <f>SUMIFS(COT!N:N,COT!$A:$A,YEAR(daily!$A3710),COT!$B:$B,WEEKNUM(daily!$A3710))</f>
        <v>109</v>
      </c>
      <c r="X3710">
        <f>SUMIFS(COT!O:O,COT!$A:$A,YEAR(daily!$A3710),COT!$B:$B,WEEKNUM(daily!$A3710))</f>
        <v>128</v>
      </c>
      <c r="Y3710">
        <f>SUMIFS(COT!P:P,COT!$A:$A,YEAR(daily!$A3710),COT!$B:$B,WEEKNUM(daily!$A3710))</f>
        <v>83</v>
      </c>
      <c r="Z3710">
        <f>SUMIFS(COT!Q:Q,COT!$A:$A,YEAR(daily!$A3710),COT!$B:$B,WEEKNUM(daily!$A3710))</f>
        <v>98</v>
      </c>
      <c r="AA3710">
        <f>SUMIFS(Saudi!B:B,Saudi!$A:$A,YEAR(daily!$A3710))</f>
        <v>1044.4000000000001</v>
      </c>
      <c r="AB3710">
        <f>SUMIFS(Saudi!C:C,Saudi!$A:$A,YEAR(daily!$A3710))</f>
        <v>1140.539</v>
      </c>
      <c r="AC3710">
        <f>SUMIFS(Saudi!F:F,Saudi!$A:$A,YEAR(daily!$A3710))</f>
        <v>4242520</v>
      </c>
      <c r="AD3710">
        <f>SUMIFS(Saudi!G:G,Saudi!$A:$A,YEAR(daily!$A3710))</f>
        <v>92.996511515118513</v>
      </c>
      <c r="AE3710">
        <f>SUMIFS(Saudi!H:H,Saudi!$A:$A,YEAR(daily!$A3710))</f>
        <v>394539560.03312057</v>
      </c>
      <c r="AF3710" s="5">
        <f t="shared" si="158"/>
        <v>11</v>
      </c>
      <c r="AG3710" s="5">
        <f t="shared" si="159"/>
        <v>2014</v>
      </c>
    </row>
    <row r="3711" spans="1:33">
      <c r="A3711" s="3">
        <v>41968</v>
      </c>
      <c r="B3711" s="1">
        <v>332646</v>
      </c>
      <c r="C3711" s="1">
        <v>124200</v>
      </c>
      <c r="D3711" s="1">
        <v>43908</v>
      </c>
      <c r="E3711" s="1">
        <v>74.09</v>
      </c>
      <c r="F3711" s="1">
        <v>74.25</v>
      </c>
      <c r="G3711" s="1">
        <v>74.37</v>
      </c>
      <c r="H3711" s="2">
        <v>56.5</v>
      </c>
      <c r="I3711" s="2">
        <v>31.2</v>
      </c>
      <c r="J3711" s="2">
        <v>94.3</v>
      </c>
      <c r="K3711" s="2">
        <v>93.25</v>
      </c>
      <c r="L3711">
        <f>SUMIFS(US!B:B,US!$D:$D,YEAR(daily!$A3711),US!$E:$E,MONTH(daily!$A3711))</f>
        <v>14793</v>
      </c>
      <c r="M3711">
        <f>SUMIFS(US!C:C,US!$D:$D,YEAR(daily!$A3711),US!$E:$E,MONTH(daily!$A3711))</f>
        <v>19370</v>
      </c>
      <c r="N3711">
        <f>SUMIFS(COT!E:E,COT!$A:$A,YEAR(daily!$A3711),COT!$B:$B,WEEKNUM(daily!$A3711))</f>
        <v>1386635</v>
      </c>
      <c r="O3711">
        <f>SUMIFS(COT!F:F,COT!$A:$A,YEAR(daily!$A3711),COT!$B:$B,WEEKNUM(daily!$A3711))</f>
        <v>400621</v>
      </c>
      <c r="P3711">
        <f>SUMIFS(COT!G:G,COT!$A:$A,YEAR(daily!$A3711),COT!$B:$B,WEEKNUM(daily!$A3711))</f>
        <v>147620</v>
      </c>
      <c r="Q3711">
        <f>SUMIFS(COT!H:H,COT!$A:$A,YEAR(daily!$A3711),COT!$B:$B,WEEKNUM(daily!$A3711))</f>
        <v>468726</v>
      </c>
      <c r="R3711">
        <f>SUMIFS(COT!I:I,COT!$A:$A,YEAR(daily!$A3711),COT!$B:$B,WEEKNUM(daily!$A3711))</f>
        <v>441995</v>
      </c>
      <c r="S3711">
        <f>SUMIFS(COT!J:J,COT!$A:$A,YEAR(daily!$A3711),COT!$B:$B,WEEKNUM(daily!$A3711))</f>
        <v>712053</v>
      </c>
      <c r="T3711">
        <f>SUMIFS(COT!K:K,COT!$A:$A,YEAR(daily!$A3711),COT!$B:$B,WEEKNUM(daily!$A3711))</f>
        <v>75293</v>
      </c>
      <c r="U3711">
        <f>SUMIFS(COT!L:L,COT!$A:$A,YEAR(daily!$A3711),COT!$B:$B,WEEKNUM(daily!$A3711))</f>
        <v>58236</v>
      </c>
      <c r="V3711">
        <f>SUMIFS(COT!M:M,COT!$A:$A,YEAR(daily!$A3711),COT!$B:$B,WEEKNUM(daily!$A3711))</f>
        <v>99</v>
      </c>
      <c r="W3711">
        <f>SUMIFS(COT!N:N,COT!$A:$A,YEAR(daily!$A3711),COT!$B:$B,WEEKNUM(daily!$A3711))</f>
        <v>109</v>
      </c>
      <c r="X3711">
        <f>SUMIFS(COT!O:O,COT!$A:$A,YEAR(daily!$A3711),COT!$B:$B,WEEKNUM(daily!$A3711))</f>
        <v>128</v>
      </c>
      <c r="Y3711">
        <f>SUMIFS(COT!P:P,COT!$A:$A,YEAR(daily!$A3711),COT!$B:$B,WEEKNUM(daily!$A3711))</f>
        <v>83</v>
      </c>
      <c r="Z3711">
        <f>SUMIFS(COT!Q:Q,COT!$A:$A,YEAR(daily!$A3711),COT!$B:$B,WEEKNUM(daily!$A3711))</f>
        <v>98</v>
      </c>
      <c r="AA3711">
        <f>SUMIFS(Saudi!B:B,Saudi!$A:$A,YEAR(daily!$A3711))</f>
        <v>1044.4000000000001</v>
      </c>
      <c r="AB3711">
        <f>SUMIFS(Saudi!C:C,Saudi!$A:$A,YEAR(daily!$A3711))</f>
        <v>1140.539</v>
      </c>
      <c r="AC3711">
        <f>SUMIFS(Saudi!F:F,Saudi!$A:$A,YEAR(daily!$A3711))</f>
        <v>4242520</v>
      </c>
      <c r="AD3711">
        <f>SUMIFS(Saudi!G:G,Saudi!$A:$A,YEAR(daily!$A3711))</f>
        <v>92.996511515118513</v>
      </c>
      <c r="AE3711">
        <f>SUMIFS(Saudi!H:H,Saudi!$A:$A,YEAR(daily!$A3711))</f>
        <v>394539560.03312057</v>
      </c>
      <c r="AF3711" s="5">
        <f t="shared" si="158"/>
        <v>11</v>
      </c>
      <c r="AG3711" s="5">
        <f t="shared" si="159"/>
        <v>2014</v>
      </c>
    </row>
    <row r="3712" spans="1:33">
      <c r="A3712" s="3">
        <v>41969</v>
      </c>
      <c r="B3712" s="1">
        <v>334009</v>
      </c>
      <c r="C3712" s="1">
        <v>127769</v>
      </c>
      <c r="D3712" s="1">
        <v>45116</v>
      </c>
      <c r="E3712" s="1">
        <v>73.69</v>
      </c>
      <c r="F3712" s="1">
        <v>73.819999999999993</v>
      </c>
      <c r="G3712" s="1">
        <v>73.900000000000006</v>
      </c>
      <c r="H3712" s="2">
        <v>56.5</v>
      </c>
      <c r="I3712" s="2">
        <v>31.2</v>
      </c>
      <c r="J3712" s="2">
        <v>94.3</v>
      </c>
      <c r="K3712" s="2">
        <v>93.25</v>
      </c>
      <c r="L3712">
        <f>SUMIFS(US!B:B,US!$D:$D,YEAR(daily!$A3712),US!$E:$E,MONTH(daily!$A3712))</f>
        <v>14793</v>
      </c>
      <c r="M3712">
        <f>SUMIFS(US!C:C,US!$D:$D,YEAR(daily!$A3712),US!$E:$E,MONTH(daily!$A3712))</f>
        <v>19370</v>
      </c>
      <c r="N3712">
        <f>SUMIFS(COT!E:E,COT!$A:$A,YEAR(daily!$A3712),COT!$B:$B,WEEKNUM(daily!$A3712))</f>
        <v>1386635</v>
      </c>
      <c r="O3712">
        <f>SUMIFS(COT!F:F,COT!$A:$A,YEAR(daily!$A3712),COT!$B:$B,WEEKNUM(daily!$A3712))</f>
        <v>400621</v>
      </c>
      <c r="P3712">
        <f>SUMIFS(COT!G:G,COT!$A:$A,YEAR(daily!$A3712),COT!$B:$B,WEEKNUM(daily!$A3712))</f>
        <v>147620</v>
      </c>
      <c r="Q3712">
        <f>SUMIFS(COT!H:H,COT!$A:$A,YEAR(daily!$A3712),COT!$B:$B,WEEKNUM(daily!$A3712))</f>
        <v>468726</v>
      </c>
      <c r="R3712">
        <f>SUMIFS(COT!I:I,COT!$A:$A,YEAR(daily!$A3712),COT!$B:$B,WEEKNUM(daily!$A3712))</f>
        <v>441995</v>
      </c>
      <c r="S3712">
        <f>SUMIFS(COT!J:J,COT!$A:$A,YEAR(daily!$A3712),COT!$B:$B,WEEKNUM(daily!$A3712))</f>
        <v>712053</v>
      </c>
      <c r="T3712">
        <f>SUMIFS(COT!K:K,COT!$A:$A,YEAR(daily!$A3712),COT!$B:$B,WEEKNUM(daily!$A3712))</f>
        <v>75293</v>
      </c>
      <c r="U3712">
        <f>SUMIFS(COT!L:L,COT!$A:$A,YEAR(daily!$A3712),COT!$B:$B,WEEKNUM(daily!$A3712))</f>
        <v>58236</v>
      </c>
      <c r="V3712">
        <f>SUMIFS(COT!M:M,COT!$A:$A,YEAR(daily!$A3712),COT!$B:$B,WEEKNUM(daily!$A3712))</f>
        <v>99</v>
      </c>
      <c r="W3712">
        <f>SUMIFS(COT!N:N,COT!$A:$A,YEAR(daily!$A3712),COT!$B:$B,WEEKNUM(daily!$A3712))</f>
        <v>109</v>
      </c>
      <c r="X3712">
        <f>SUMIFS(COT!O:O,COT!$A:$A,YEAR(daily!$A3712),COT!$B:$B,WEEKNUM(daily!$A3712))</f>
        <v>128</v>
      </c>
      <c r="Y3712">
        <f>SUMIFS(COT!P:P,COT!$A:$A,YEAR(daily!$A3712),COT!$B:$B,WEEKNUM(daily!$A3712))</f>
        <v>83</v>
      </c>
      <c r="Z3712">
        <f>SUMIFS(COT!Q:Q,COT!$A:$A,YEAR(daily!$A3712),COT!$B:$B,WEEKNUM(daily!$A3712))</f>
        <v>98</v>
      </c>
      <c r="AA3712">
        <f>SUMIFS(Saudi!B:B,Saudi!$A:$A,YEAR(daily!$A3712))</f>
        <v>1044.4000000000001</v>
      </c>
      <c r="AB3712">
        <f>SUMIFS(Saudi!C:C,Saudi!$A:$A,YEAR(daily!$A3712))</f>
        <v>1140.539</v>
      </c>
      <c r="AC3712">
        <f>SUMIFS(Saudi!F:F,Saudi!$A:$A,YEAR(daily!$A3712))</f>
        <v>4242520</v>
      </c>
      <c r="AD3712">
        <f>SUMIFS(Saudi!G:G,Saudi!$A:$A,YEAR(daily!$A3712))</f>
        <v>92.996511515118513</v>
      </c>
      <c r="AE3712">
        <f>SUMIFS(Saudi!H:H,Saudi!$A:$A,YEAR(daily!$A3712))</f>
        <v>394539560.03312057</v>
      </c>
      <c r="AF3712" s="5">
        <f t="shared" si="158"/>
        <v>11</v>
      </c>
      <c r="AG3712" s="5">
        <f t="shared" si="159"/>
        <v>2014</v>
      </c>
    </row>
    <row r="3713" spans="1:33">
      <c r="A3713" s="3">
        <v>41971</v>
      </c>
      <c r="B3713" s="1">
        <v>342057</v>
      </c>
      <c r="C3713" s="1">
        <v>130915</v>
      </c>
      <c r="D3713" s="1">
        <v>47031</v>
      </c>
      <c r="E3713" s="1">
        <v>66.150000000000006</v>
      </c>
      <c r="F3713" s="1">
        <v>66.41</v>
      </c>
      <c r="G3713" s="1">
        <v>66.64</v>
      </c>
      <c r="H3713" s="2">
        <v>56.5</v>
      </c>
      <c r="I3713" s="2">
        <v>31.2</v>
      </c>
      <c r="J3713" s="2">
        <v>94.3</v>
      </c>
      <c r="K3713" s="2">
        <v>93.25</v>
      </c>
      <c r="L3713">
        <f>SUMIFS(US!B:B,US!$D:$D,YEAR(daily!$A3713),US!$E:$E,MONTH(daily!$A3713))</f>
        <v>14793</v>
      </c>
      <c r="M3713">
        <f>SUMIFS(US!C:C,US!$D:$D,YEAR(daily!$A3713),US!$E:$E,MONTH(daily!$A3713))</f>
        <v>19370</v>
      </c>
      <c r="N3713">
        <f>SUMIFS(COT!E:E,COT!$A:$A,YEAR(daily!$A3713),COT!$B:$B,WEEKNUM(daily!$A3713))</f>
        <v>1386635</v>
      </c>
      <c r="O3713">
        <f>SUMIFS(COT!F:F,COT!$A:$A,YEAR(daily!$A3713),COT!$B:$B,WEEKNUM(daily!$A3713))</f>
        <v>400621</v>
      </c>
      <c r="P3713">
        <f>SUMIFS(COT!G:G,COT!$A:$A,YEAR(daily!$A3713),COT!$B:$B,WEEKNUM(daily!$A3713))</f>
        <v>147620</v>
      </c>
      <c r="Q3713">
        <f>SUMIFS(COT!H:H,COT!$A:$A,YEAR(daily!$A3713),COT!$B:$B,WEEKNUM(daily!$A3713))</f>
        <v>468726</v>
      </c>
      <c r="R3713">
        <f>SUMIFS(COT!I:I,COT!$A:$A,YEAR(daily!$A3713),COT!$B:$B,WEEKNUM(daily!$A3713))</f>
        <v>441995</v>
      </c>
      <c r="S3713">
        <f>SUMIFS(COT!J:J,COT!$A:$A,YEAR(daily!$A3713),COT!$B:$B,WEEKNUM(daily!$A3713))</f>
        <v>712053</v>
      </c>
      <c r="T3713">
        <f>SUMIFS(COT!K:K,COT!$A:$A,YEAR(daily!$A3713),COT!$B:$B,WEEKNUM(daily!$A3713))</f>
        <v>75293</v>
      </c>
      <c r="U3713">
        <f>SUMIFS(COT!L:L,COT!$A:$A,YEAR(daily!$A3713),COT!$B:$B,WEEKNUM(daily!$A3713))</f>
        <v>58236</v>
      </c>
      <c r="V3713">
        <f>SUMIFS(COT!M:M,COT!$A:$A,YEAR(daily!$A3713),COT!$B:$B,WEEKNUM(daily!$A3713))</f>
        <v>99</v>
      </c>
      <c r="W3713">
        <f>SUMIFS(COT!N:N,COT!$A:$A,YEAR(daily!$A3713),COT!$B:$B,WEEKNUM(daily!$A3713))</f>
        <v>109</v>
      </c>
      <c r="X3713">
        <f>SUMIFS(COT!O:O,COT!$A:$A,YEAR(daily!$A3713),COT!$B:$B,WEEKNUM(daily!$A3713))</f>
        <v>128</v>
      </c>
      <c r="Y3713">
        <f>SUMIFS(COT!P:P,COT!$A:$A,YEAR(daily!$A3713),COT!$B:$B,WEEKNUM(daily!$A3713))</f>
        <v>83</v>
      </c>
      <c r="Z3713">
        <f>SUMIFS(COT!Q:Q,COT!$A:$A,YEAR(daily!$A3713),COT!$B:$B,WEEKNUM(daily!$A3713))</f>
        <v>98</v>
      </c>
      <c r="AA3713">
        <f>SUMIFS(Saudi!B:B,Saudi!$A:$A,YEAR(daily!$A3713))</f>
        <v>1044.4000000000001</v>
      </c>
      <c r="AB3713">
        <f>SUMIFS(Saudi!C:C,Saudi!$A:$A,YEAR(daily!$A3713))</f>
        <v>1140.539</v>
      </c>
      <c r="AC3713">
        <f>SUMIFS(Saudi!F:F,Saudi!$A:$A,YEAR(daily!$A3713))</f>
        <v>4242520</v>
      </c>
      <c r="AD3713">
        <f>SUMIFS(Saudi!G:G,Saudi!$A:$A,YEAR(daily!$A3713))</f>
        <v>92.996511515118513</v>
      </c>
      <c r="AE3713">
        <f>SUMIFS(Saudi!H:H,Saudi!$A:$A,YEAR(daily!$A3713))</f>
        <v>394539560.03312057</v>
      </c>
      <c r="AF3713" s="5">
        <f t="shared" si="158"/>
        <v>11</v>
      </c>
      <c r="AG3713" s="5">
        <f t="shared" si="159"/>
        <v>2014</v>
      </c>
    </row>
    <row r="3714" spans="1:33">
      <c r="A3714" s="3">
        <v>41974</v>
      </c>
      <c r="B3714" s="1">
        <v>329651</v>
      </c>
      <c r="C3714" s="1">
        <v>132317</v>
      </c>
      <c r="D3714" s="1">
        <v>47665</v>
      </c>
      <c r="E3714" s="1">
        <v>69</v>
      </c>
      <c r="F3714" s="1">
        <v>69.209999999999994</v>
      </c>
      <c r="G3714" s="1">
        <v>69.41</v>
      </c>
      <c r="H3714" s="2">
        <v>57.7</v>
      </c>
      <c r="I3714" s="2">
        <v>31.2</v>
      </c>
      <c r="J3714" s="2">
        <v>95.5</v>
      </c>
      <c r="K3714" s="2">
        <v>94.05</v>
      </c>
      <c r="L3714">
        <f>SUMIFS(US!B:B,US!$D:$D,YEAR(daily!$A3714),US!$E:$E,MONTH(daily!$A3714))</f>
        <v>15058</v>
      </c>
      <c r="M3714">
        <f>SUMIFS(US!C:C,US!$D:$D,YEAR(daily!$A3714),US!$E:$E,MONTH(daily!$A3714))</f>
        <v>19457</v>
      </c>
      <c r="N3714">
        <f>SUMIFS(COT!E:E,COT!$A:$A,YEAR(daily!$A3714),COT!$B:$B,WEEKNUM(daily!$A3714))</f>
        <v>1439654</v>
      </c>
      <c r="O3714">
        <f>SUMIFS(COT!F:F,COT!$A:$A,YEAR(daily!$A3714),COT!$B:$B,WEEKNUM(daily!$A3714))</f>
        <v>408718</v>
      </c>
      <c r="P3714">
        <f>SUMIFS(COT!G:G,COT!$A:$A,YEAR(daily!$A3714),COT!$B:$B,WEEKNUM(daily!$A3714))</f>
        <v>143722</v>
      </c>
      <c r="Q3714">
        <f>SUMIFS(COT!H:H,COT!$A:$A,YEAR(daily!$A3714),COT!$B:$B,WEEKNUM(daily!$A3714))</f>
        <v>503248</v>
      </c>
      <c r="R3714">
        <f>SUMIFS(COT!I:I,COT!$A:$A,YEAR(daily!$A3714),COT!$B:$B,WEEKNUM(daily!$A3714))</f>
        <v>458206</v>
      </c>
      <c r="S3714">
        <f>SUMIFS(COT!J:J,COT!$A:$A,YEAR(daily!$A3714),COT!$B:$B,WEEKNUM(daily!$A3714))</f>
        <v>728152</v>
      </c>
      <c r="T3714">
        <f>SUMIFS(COT!K:K,COT!$A:$A,YEAR(daily!$A3714),COT!$B:$B,WEEKNUM(daily!$A3714))</f>
        <v>69482</v>
      </c>
      <c r="U3714">
        <f>SUMIFS(COT!L:L,COT!$A:$A,YEAR(daily!$A3714),COT!$B:$B,WEEKNUM(daily!$A3714))</f>
        <v>64532</v>
      </c>
      <c r="V3714">
        <f>SUMIFS(COT!M:M,COT!$A:$A,YEAR(daily!$A3714),COT!$B:$B,WEEKNUM(daily!$A3714))</f>
        <v>95</v>
      </c>
      <c r="W3714">
        <f>SUMIFS(COT!N:N,COT!$A:$A,YEAR(daily!$A3714),COT!$B:$B,WEEKNUM(daily!$A3714))</f>
        <v>99</v>
      </c>
      <c r="X3714">
        <f>SUMIFS(COT!O:O,COT!$A:$A,YEAR(daily!$A3714),COT!$B:$B,WEEKNUM(daily!$A3714))</f>
        <v>133</v>
      </c>
      <c r="Y3714">
        <f>SUMIFS(COT!P:P,COT!$A:$A,YEAR(daily!$A3714),COT!$B:$B,WEEKNUM(daily!$A3714))</f>
        <v>83</v>
      </c>
      <c r="Z3714">
        <f>SUMIFS(COT!Q:Q,COT!$A:$A,YEAR(daily!$A3714),COT!$B:$B,WEEKNUM(daily!$A3714))</f>
        <v>96</v>
      </c>
      <c r="AA3714">
        <f>SUMIFS(Saudi!B:B,Saudi!$A:$A,YEAR(daily!$A3714))</f>
        <v>1044.4000000000001</v>
      </c>
      <c r="AB3714">
        <f>SUMIFS(Saudi!C:C,Saudi!$A:$A,YEAR(daily!$A3714))</f>
        <v>1140.539</v>
      </c>
      <c r="AC3714">
        <f>SUMIFS(Saudi!F:F,Saudi!$A:$A,YEAR(daily!$A3714))</f>
        <v>4242520</v>
      </c>
      <c r="AD3714">
        <f>SUMIFS(Saudi!G:G,Saudi!$A:$A,YEAR(daily!$A3714))</f>
        <v>92.996511515118513</v>
      </c>
      <c r="AE3714">
        <f>SUMIFS(Saudi!H:H,Saudi!$A:$A,YEAR(daily!$A3714))</f>
        <v>394539560.03312057</v>
      </c>
      <c r="AF3714" s="5">
        <f t="shared" ref="AF3714:AF3777" si="160">MONTH(A3714)</f>
        <v>12</v>
      </c>
      <c r="AG3714" s="5">
        <f t="shared" ref="AG3714:AG3777" si="161">YEAR(A3714)</f>
        <v>2014</v>
      </c>
    </row>
    <row r="3715" spans="1:33">
      <c r="A3715" s="3">
        <v>41975</v>
      </c>
      <c r="B3715" s="1">
        <v>319555</v>
      </c>
      <c r="C3715" s="1">
        <v>136119</v>
      </c>
      <c r="D3715" s="1">
        <v>48702</v>
      </c>
      <c r="E3715" s="1">
        <v>66.88</v>
      </c>
      <c r="F3715" s="1">
        <v>67.150000000000006</v>
      </c>
      <c r="G3715" s="1">
        <v>67.39</v>
      </c>
      <c r="H3715" s="2">
        <v>57.7</v>
      </c>
      <c r="I3715" s="2">
        <v>31.2</v>
      </c>
      <c r="J3715" s="2">
        <v>95.5</v>
      </c>
      <c r="K3715" s="2">
        <v>94.05</v>
      </c>
      <c r="L3715">
        <f>SUMIFS(US!B:B,US!$D:$D,YEAR(daily!$A3715),US!$E:$E,MONTH(daily!$A3715))</f>
        <v>15058</v>
      </c>
      <c r="M3715">
        <f>SUMIFS(US!C:C,US!$D:$D,YEAR(daily!$A3715),US!$E:$E,MONTH(daily!$A3715))</f>
        <v>19457</v>
      </c>
      <c r="N3715">
        <f>SUMIFS(COT!E:E,COT!$A:$A,YEAR(daily!$A3715),COT!$B:$B,WEEKNUM(daily!$A3715))</f>
        <v>1439654</v>
      </c>
      <c r="O3715">
        <f>SUMIFS(COT!F:F,COT!$A:$A,YEAR(daily!$A3715),COT!$B:$B,WEEKNUM(daily!$A3715))</f>
        <v>408718</v>
      </c>
      <c r="P3715">
        <f>SUMIFS(COT!G:G,COT!$A:$A,YEAR(daily!$A3715),COT!$B:$B,WEEKNUM(daily!$A3715))</f>
        <v>143722</v>
      </c>
      <c r="Q3715">
        <f>SUMIFS(COT!H:H,COT!$A:$A,YEAR(daily!$A3715),COT!$B:$B,WEEKNUM(daily!$A3715))</f>
        <v>503248</v>
      </c>
      <c r="R3715">
        <f>SUMIFS(COT!I:I,COT!$A:$A,YEAR(daily!$A3715),COT!$B:$B,WEEKNUM(daily!$A3715))</f>
        <v>458206</v>
      </c>
      <c r="S3715">
        <f>SUMIFS(COT!J:J,COT!$A:$A,YEAR(daily!$A3715),COT!$B:$B,WEEKNUM(daily!$A3715))</f>
        <v>728152</v>
      </c>
      <c r="T3715">
        <f>SUMIFS(COT!K:K,COT!$A:$A,YEAR(daily!$A3715),COT!$B:$B,WEEKNUM(daily!$A3715))</f>
        <v>69482</v>
      </c>
      <c r="U3715">
        <f>SUMIFS(COT!L:L,COT!$A:$A,YEAR(daily!$A3715),COT!$B:$B,WEEKNUM(daily!$A3715))</f>
        <v>64532</v>
      </c>
      <c r="V3715">
        <f>SUMIFS(COT!M:M,COT!$A:$A,YEAR(daily!$A3715),COT!$B:$B,WEEKNUM(daily!$A3715))</f>
        <v>95</v>
      </c>
      <c r="W3715">
        <f>SUMIFS(COT!N:N,COT!$A:$A,YEAR(daily!$A3715),COT!$B:$B,WEEKNUM(daily!$A3715))</f>
        <v>99</v>
      </c>
      <c r="X3715">
        <f>SUMIFS(COT!O:O,COT!$A:$A,YEAR(daily!$A3715),COT!$B:$B,WEEKNUM(daily!$A3715))</f>
        <v>133</v>
      </c>
      <c r="Y3715">
        <f>SUMIFS(COT!P:P,COT!$A:$A,YEAR(daily!$A3715),COT!$B:$B,WEEKNUM(daily!$A3715))</f>
        <v>83</v>
      </c>
      <c r="Z3715">
        <f>SUMIFS(COT!Q:Q,COT!$A:$A,YEAR(daily!$A3715),COT!$B:$B,WEEKNUM(daily!$A3715))</f>
        <v>96</v>
      </c>
      <c r="AA3715">
        <f>SUMIFS(Saudi!B:B,Saudi!$A:$A,YEAR(daily!$A3715))</f>
        <v>1044.4000000000001</v>
      </c>
      <c r="AB3715">
        <f>SUMIFS(Saudi!C:C,Saudi!$A:$A,YEAR(daily!$A3715))</f>
        <v>1140.539</v>
      </c>
      <c r="AC3715">
        <f>SUMIFS(Saudi!F:F,Saudi!$A:$A,YEAR(daily!$A3715))</f>
        <v>4242520</v>
      </c>
      <c r="AD3715">
        <f>SUMIFS(Saudi!G:G,Saudi!$A:$A,YEAR(daily!$A3715))</f>
        <v>92.996511515118513</v>
      </c>
      <c r="AE3715">
        <f>SUMIFS(Saudi!H:H,Saudi!$A:$A,YEAR(daily!$A3715))</f>
        <v>394539560.03312057</v>
      </c>
      <c r="AF3715" s="5">
        <f t="shared" si="160"/>
        <v>12</v>
      </c>
      <c r="AG3715" s="5">
        <f t="shared" si="161"/>
        <v>2014</v>
      </c>
    </row>
    <row r="3716" spans="1:33">
      <c r="A3716" s="3">
        <v>41976</v>
      </c>
      <c r="B3716" s="1">
        <v>309609</v>
      </c>
      <c r="C3716" s="1">
        <v>137204</v>
      </c>
      <c r="D3716" s="1">
        <v>49370</v>
      </c>
      <c r="E3716" s="1">
        <v>67.38</v>
      </c>
      <c r="F3716" s="1">
        <v>67.56</v>
      </c>
      <c r="G3716" s="1">
        <v>67.760000000000005</v>
      </c>
      <c r="H3716" s="2">
        <v>57.7</v>
      </c>
      <c r="I3716" s="2">
        <v>31.2</v>
      </c>
      <c r="J3716" s="2">
        <v>95.5</v>
      </c>
      <c r="K3716" s="2">
        <v>94.05</v>
      </c>
      <c r="L3716">
        <f>SUMIFS(US!B:B,US!$D:$D,YEAR(daily!$A3716),US!$E:$E,MONTH(daily!$A3716))</f>
        <v>15058</v>
      </c>
      <c r="M3716">
        <f>SUMIFS(US!C:C,US!$D:$D,YEAR(daily!$A3716),US!$E:$E,MONTH(daily!$A3716))</f>
        <v>19457</v>
      </c>
      <c r="N3716">
        <f>SUMIFS(COT!E:E,COT!$A:$A,YEAR(daily!$A3716),COT!$B:$B,WEEKNUM(daily!$A3716))</f>
        <v>1439654</v>
      </c>
      <c r="O3716">
        <f>SUMIFS(COT!F:F,COT!$A:$A,YEAR(daily!$A3716),COT!$B:$B,WEEKNUM(daily!$A3716))</f>
        <v>408718</v>
      </c>
      <c r="P3716">
        <f>SUMIFS(COT!G:G,COT!$A:$A,YEAR(daily!$A3716),COT!$B:$B,WEEKNUM(daily!$A3716))</f>
        <v>143722</v>
      </c>
      <c r="Q3716">
        <f>SUMIFS(COT!H:H,COT!$A:$A,YEAR(daily!$A3716),COT!$B:$B,WEEKNUM(daily!$A3716))</f>
        <v>503248</v>
      </c>
      <c r="R3716">
        <f>SUMIFS(COT!I:I,COT!$A:$A,YEAR(daily!$A3716),COT!$B:$B,WEEKNUM(daily!$A3716))</f>
        <v>458206</v>
      </c>
      <c r="S3716">
        <f>SUMIFS(COT!J:J,COT!$A:$A,YEAR(daily!$A3716),COT!$B:$B,WEEKNUM(daily!$A3716))</f>
        <v>728152</v>
      </c>
      <c r="T3716">
        <f>SUMIFS(COT!K:K,COT!$A:$A,YEAR(daily!$A3716),COT!$B:$B,WEEKNUM(daily!$A3716))</f>
        <v>69482</v>
      </c>
      <c r="U3716">
        <f>SUMIFS(COT!L:L,COT!$A:$A,YEAR(daily!$A3716),COT!$B:$B,WEEKNUM(daily!$A3716))</f>
        <v>64532</v>
      </c>
      <c r="V3716">
        <f>SUMIFS(COT!M:M,COT!$A:$A,YEAR(daily!$A3716),COT!$B:$B,WEEKNUM(daily!$A3716))</f>
        <v>95</v>
      </c>
      <c r="W3716">
        <f>SUMIFS(COT!N:N,COT!$A:$A,YEAR(daily!$A3716),COT!$B:$B,WEEKNUM(daily!$A3716))</f>
        <v>99</v>
      </c>
      <c r="X3716">
        <f>SUMIFS(COT!O:O,COT!$A:$A,YEAR(daily!$A3716),COT!$B:$B,WEEKNUM(daily!$A3716))</f>
        <v>133</v>
      </c>
      <c r="Y3716">
        <f>SUMIFS(COT!P:P,COT!$A:$A,YEAR(daily!$A3716),COT!$B:$B,WEEKNUM(daily!$A3716))</f>
        <v>83</v>
      </c>
      <c r="Z3716">
        <f>SUMIFS(COT!Q:Q,COT!$A:$A,YEAR(daily!$A3716),COT!$B:$B,WEEKNUM(daily!$A3716))</f>
        <v>96</v>
      </c>
      <c r="AA3716">
        <f>SUMIFS(Saudi!B:B,Saudi!$A:$A,YEAR(daily!$A3716))</f>
        <v>1044.4000000000001</v>
      </c>
      <c r="AB3716">
        <f>SUMIFS(Saudi!C:C,Saudi!$A:$A,YEAR(daily!$A3716))</f>
        <v>1140.539</v>
      </c>
      <c r="AC3716">
        <f>SUMIFS(Saudi!F:F,Saudi!$A:$A,YEAR(daily!$A3716))</f>
        <v>4242520</v>
      </c>
      <c r="AD3716">
        <f>SUMIFS(Saudi!G:G,Saudi!$A:$A,YEAR(daily!$A3716))</f>
        <v>92.996511515118513</v>
      </c>
      <c r="AE3716">
        <f>SUMIFS(Saudi!H:H,Saudi!$A:$A,YEAR(daily!$A3716))</f>
        <v>394539560.03312057</v>
      </c>
      <c r="AF3716" s="5">
        <f t="shared" si="160"/>
        <v>12</v>
      </c>
      <c r="AG3716" s="5">
        <f t="shared" si="161"/>
        <v>2014</v>
      </c>
    </row>
    <row r="3717" spans="1:33">
      <c r="A3717" s="3">
        <v>41977</v>
      </c>
      <c r="B3717" s="1">
        <v>301596</v>
      </c>
      <c r="C3717" s="1">
        <v>136804</v>
      </c>
      <c r="D3717" s="1">
        <v>46807</v>
      </c>
      <c r="E3717" s="1">
        <v>66.81</v>
      </c>
      <c r="F3717" s="1">
        <v>67.03</v>
      </c>
      <c r="G3717" s="1">
        <v>67.23</v>
      </c>
      <c r="H3717" s="2">
        <v>57.7</v>
      </c>
      <c r="I3717" s="2">
        <v>31.2</v>
      </c>
      <c r="J3717" s="2">
        <v>95.5</v>
      </c>
      <c r="K3717" s="2">
        <v>94.05</v>
      </c>
      <c r="L3717">
        <f>SUMIFS(US!B:B,US!$D:$D,YEAR(daily!$A3717),US!$E:$E,MONTH(daily!$A3717))</f>
        <v>15058</v>
      </c>
      <c r="M3717">
        <f>SUMIFS(US!C:C,US!$D:$D,YEAR(daily!$A3717),US!$E:$E,MONTH(daily!$A3717))</f>
        <v>19457</v>
      </c>
      <c r="N3717">
        <f>SUMIFS(COT!E:E,COT!$A:$A,YEAR(daily!$A3717),COT!$B:$B,WEEKNUM(daily!$A3717))</f>
        <v>1439654</v>
      </c>
      <c r="O3717">
        <f>SUMIFS(COT!F:F,COT!$A:$A,YEAR(daily!$A3717),COT!$B:$B,WEEKNUM(daily!$A3717))</f>
        <v>408718</v>
      </c>
      <c r="P3717">
        <f>SUMIFS(COT!G:G,COT!$A:$A,YEAR(daily!$A3717),COT!$B:$B,WEEKNUM(daily!$A3717))</f>
        <v>143722</v>
      </c>
      <c r="Q3717">
        <f>SUMIFS(COT!H:H,COT!$A:$A,YEAR(daily!$A3717),COT!$B:$B,WEEKNUM(daily!$A3717))</f>
        <v>503248</v>
      </c>
      <c r="R3717">
        <f>SUMIFS(COT!I:I,COT!$A:$A,YEAR(daily!$A3717),COT!$B:$B,WEEKNUM(daily!$A3717))</f>
        <v>458206</v>
      </c>
      <c r="S3717">
        <f>SUMIFS(COT!J:J,COT!$A:$A,YEAR(daily!$A3717),COT!$B:$B,WEEKNUM(daily!$A3717))</f>
        <v>728152</v>
      </c>
      <c r="T3717">
        <f>SUMIFS(COT!K:K,COT!$A:$A,YEAR(daily!$A3717),COT!$B:$B,WEEKNUM(daily!$A3717))</f>
        <v>69482</v>
      </c>
      <c r="U3717">
        <f>SUMIFS(COT!L:L,COT!$A:$A,YEAR(daily!$A3717),COT!$B:$B,WEEKNUM(daily!$A3717))</f>
        <v>64532</v>
      </c>
      <c r="V3717">
        <f>SUMIFS(COT!M:M,COT!$A:$A,YEAR(daily!$A3717),COT!$B:$B,WEEKNUM(daily!$A3717))</f>
        <v>95</v>
      </c>
      <c r="W3717">
        <f>SUMIFS(COT!N:N,COT!$A:$A,YEAR(daily!$A3717),COT!$B:$B,WEEKNUM(daily!$A3717))</f>
        <v>99</v>
      </c>
      <c r="X3717">
        <f>SUMIFS(COT!O:O,COT!$A:$A,YEAR(daily!$A3717),COT!$B:$B,WEEKNUM(daily!$A3717))</f>
        <v>133</v>
      </c>
      <c r="Y3717">
        <f>SUMIFS(COT!P:P,COT!$A:$A,YEAR(daily!$A3717),COT!$B:$B,WEEKNUM(daily!$A3717))</f>
        <v>83</v>
      </c>
      <c r="Z3717">
        <f>SUMIFS(COT!Q:Q,COT!$A:$A,YEAR(daily!$A3717),COT!$B:$B,WEEKNUM(daily!$A3717))</f>
        <v>96</v>
      </c>
      <c r="AA3717">
        <f>SUMIFS(Saudi!B:B,Saudi!$A:$A,YEAR(daily!$A3717))</f>
        <v>1044.4000000000001</v>
      </c>
      <c r="AB3717">
        <f>SUMIFS(Saudi!C:C,Saudi!$A:$A,YEAR(daily!$A3717))</f>
        <v>1140.539</v>
      </c>
      <c r="AC3717">
        <f>SUMIFS(Saudi!F:F,Saudi!$A:$A,YEAR(daily!$A3717))</f>
        <v>4242520</v>
      </c>
      <c r="AD3717">
        <f>SUMIFS(Saudi!G:G,Saudi!$A:$A,YEAR(daily!$A3717))</f>
        <v>92.996511515118513</v>
      </c>
      <c r="AE3717">
        <f>SUMIFS(Saudi!H:H,Saudi!$A:$A,YEAR(daily!$A3717))</f>
        <v>394539560.03312057</v>
      </c>
      <c r="AF3717" s="5">
        <f t="shared" si="160"/>
        <v>12</v>
      </c>
      <c r="AG3717" s="5">
        <f t="shared" si="161"/>
        <v>2014</v>
      </c>
    </row>
    <row r="3718" spans="1:33">
      <c r="A3718" s="3">
        <v>41978</v>
      </c>
      <c r="B3718" s="1">
        <v>276921</v>
      </c>
      <c r="C3718" s="1">
        <v>137322</v>
      </c>
      <c r="D3718" s="1">
        <v>46726</v>
      </c>
      <c r="E3718" s="1">
        <v>65.84</v>
      </c>
      <c r="F3718" s="1">
        <v>66.08</v>
      </c>
      <c r="G3718" s="1">
        <v>66.28</v>
      </c>
      <c r="H3718" s="2">
        <v>57.7</v>
      </c>
      <c r="I3718" s="2">
        <v>31.2</v>
      </c>
      <c r="J3718" s="2">
        <v>95.5</v>
      </c>
      <c r="K3718" s="2">
        <v>94.05</v>
      </c>
      <c r="L3718">
        <f>SUMIFS(US!B:B,US!$D:$D,YEAR(daily!$A3718),US!$E:$E,MONTH(daily!$A3718))</f>
        <v>15058</v>
      </c>
      <c r="M3718">
        <f>SUMIFS(US!C:C,US!$D:$D,YEAR(daily!$A3718),US!$E:$E,MONTH(daily!$A3718))</f>
        <v>19457</v>
      </c>
      <c r="N3718">
        <f>SUMIFS(COT!E:E,COT!$A:$A,YEAR(daily!$A3718),COT!$B:$B,WEEKNUM(daily!$A3718))</f>
        <v>1439654</v>
      </c>
      <c r="O3718">
        <f>SUMIFS(COT!F:F,COT!$A:$A,YEAR(daily!$A3718),COT!$B:$B,WEEKNUM(daily!$A3718))</f>
        <v>408718</v>
      </c>
      <c r="P3718">
        <f>SUMIFS(COT!G:G,COT!$A:$A,YEAR(daily!$A3718),COT!$B:$B,WEEKNUM(daily!$A3718))</f>
        <v>143722</v>
      </c>
      <c r="Q3718">
        <f>SUMIFS(COT!H:H,COT!$A:$A,YEAR(daily!$A3718),COT!$B:$B,WEEKNUM(daily!$A3718))</f>
        <v>503248</v>
      </c>
      <c r="R3718">
        <f>SUMIFS(COT!I:I,COT!$A:$A,YEAR(daily!$A3718),COT!$B:$B,WEEKNUM(daily!$A3718))</f>
        <v>458206</v>
      </c>
      <c r="S3718">
        <f>SUMIFS(COT!J:J,COT!$A:$A,YEAR(daily!$A3718),COT!$B:$B,WEEKNUM(daily!$A3718))</f>
        <v>728152</v>
      </c>
      <c r="T3718">
        <f>SUMIFS(COT!K:K,COT!$A:$A,YEAR(daily!$A3718),COT!$B:$B,WEEKNUM(daily!$A3718))</f>
        <v>69482</v>
      </c>
      <c r="U3718">
        <f>SUMIFS(COT!L:L,COT!$A:$A,YEAR(daily!$A3718),COT!$B:$B,WEEKNUM(daily!$A3718))</f>
        <v>64532</v>
      </c>
      <c r="V3718">
        <f>SUMIFS(COT!M:M,COT!$A:$A,YEAR(daily!$A3718),COT!$B:$B,WEEKNUM(daily!$A3718))</f>
        <v>95</v>
      </c>
      <c r="W3718">
        <f>SUMIFS(COT!N:N,COT!$A:$A,YEAR(daily!$A3718),COT!$B:$B,WEEKNUM(daily!$A3718))</f>
        <v>99</v>
      </c>
      <c r="X3718">
        <f>SUMIFS(COT!O:O,COT!$A:$A,YEAR(daily!$A3718),COT!$B:$B,WEEKNUM(daily!$A3718))</f>
        <v>133</v>
      </c>
      <c r="Y3718">
        <f>SUMIFS(COT!P:P,COT!$A:$A,YEAR(daily!$A3718),COT!$B:$B,WEEKNUM(daily!$A3718))</f>
        <v>83</v>
      </c>
      <c r="Z3718">
        <f>SUMIFS(COT!Q:Q,COT!$A:$A,YEAR(daily!$A3718),COT!$B:$B,WEEKNUM(daily!$A3718))</f>
        <v>96</v>
      </c>
      <c r="AA3718">
        <f>SUMIFS(Saudi!B:B,Saudi!$A:$A,YEAR(daily!$A3718))</f>
        <v>1044.4000000000001</v>
      </c>
      <c r="AB3718">
        <f>SUMIFS(Saudi!C:C,Saudi!$A:$A,YEAR(daily!$A3718))</f>
        <v>1140.539</v>
      </c>
      <c r="AC3718">
        <f>SUMIFS(Saudi!F:F,Saudi!$A:$A,YEAR(daily!$A3718))</f>
        <v>4242520</v>
      </c>
      <c r="AD3718">
        <f>SUMIFS(Saudi!G:G,Saudi!$A:$A,YEAR(daily!$A3718))</f>
        <v>92.996511515118513</v>
      </c>
      <c r="AE3718">
        <f>SUMIFS(Saudi!H:H,Saudi!$A:$A,YEAR(daily!$A3718))</f>
        <v>394539560.03312057</v>
      </c>
      <c r="AF3718" s="5">
        <f t="shared" si="160"/>
        <v>12</v>
      </c>
      <c r="AG3718" s="5">
        <f t="shared" si="161"/>
        <v>2014</v>
      </c>
    </row>
    <row r="3719" spans="1:33">
      <c r="A3719" s="3">
        <v>41981</v>
      </c>
      <c r="B3719" s="1">
        <v>251100</v>
      </c>
      <c r="C3719" s="1">
        <v>146074</v>
      </c>
      <c r="D3719" s="1">
        <v>46767</v>
      </c>
      <c r="E3719" s="1">
        <v>63.05</v>
      </c>
      <c r="F3719" s="1">
        <v>63.38</v>
      </c>
      <c r="G3719" s="1">
        <v>63.59</v>
      </c>
      <c r="H3719" s="2">
        <v>57.7</v>
      </c>
      <c r="I3719" s="2">
        <v>31.2</v>
      </c>
      <c r="J3719" s="2">
        <v>95.5</v>
      </c>
      <c r="K3719" s="2">
        <v>94.05</v>
      </c>
      <c r="L3719">
        <f>SUMIFS(US!B:B,US!$D:$D,YEAR(daily!$A3719),US!$E:$E,MONTH(daily!$A3719))</f>
        <v>15058</v>
      </c>
      <c r="M3719">
        <f>SUMIFS(US!C:C,US!$D:$D,YEAR(daily!$A3719),US!$E:$E,MONTH(daily!$A3719))</f>
        <v>19457</v>
      </c>
      <c r="N3719">
        <f>SUMIFS(COT!E:E,COT!$A:$A,YEAR(daily!$A3719),COT!$B:$B,WEEKNUM(daily!$A3719))</f>
        <v>1445093</v>
      </c>
      <c r="O3719">
        <f>SUMIFS(COT!F:F,COT!$A:$A,YEAR(daily!$A3719),COT!$B:$B,WEEKNUM(daily!$A3719))</f>
        <v>413755</v>
      </c>
      <c r="P3719">
        <f>SUMIFS(COT!G:G,COT!$A:$A,YEAR(daily!$A3719),COT!$B:$B,WEEKNUM(daily!$A3719))</f>
        <v>151979</v>
      </c>
      <c r="Q3719">
        <f>SUMIFS(COT!H:H,COT!$A:$A,YEAR(daily!$A3719),COT!$B:$B,WEEKNUM(daily!$A3719))</f>
        <v>494424</v>
      </c>
      <c r="R3719">
        <f>SUMIFS(COT!I:I,COT!$A:$A,YEAR(daily!$A3719),COT!$B:$B,WEEKNUM(daily!$A3719))</f>
        <v>464774</v>
      </c>
      <c r="S3719">
        <f>SUMIFS(COT!J:J,COT!$A:$A,YEAR(daily!$A3719),COT!$B:$B,WEEKNUM(daily!$A3719))</f>
        <v>732606</v>
      </c>
      <c r="T3719">
        <f>SUMIFS(COT!K:K,COT!$A:$A,YEAR(daily!$A3719),COT!$B:$B,WEEKNUM(daily!$A3719))</f>
        <v>72140</v>
      </c>
      <c r="U3719">
        <f>SUMIFS(COT!L:L,COT!$A:$A,YEAR(daily!$A3719),COT!$B:$B,WEEKNUM(daily!$A3719))</f>
        <v>66084</v>
      </c>
      <c r="V3719">
        <f>SUMIFS(COT!M:M,COT!$A:$A,YEAR(daily!$A3719),COT!$B:$B,WEEKNUM(daily!$A3719))</f>
        <v>100</v>
      </c>
      <c r="W3719">
        <f>SUMIFS(COT!N:N,COT!$A:$A,YEAR(daily!$A3719),COT!$B:$B,WEEKNUM(daily!$A3719))</f>
        <v>100</v>
      </c>
      <c r="X3719">
        <f>SUMIFS(COT!O:O,COT!$A:$A,YEAR(daily!$A3719),COT!$B:$B,WEEKNUM(daily!$A3719))</f>
        <v>139</v>
      </c>
      <c r="Y3719">
        <f>SUMIFS(COT!P:P,COT!$A:$A,YEAR(daily!$A3719),COT!$B:$B,WEEKNUM(daily!$A3719))</f>
        <v>87</v>
      </c>
      <c r="Z3719">
        <f>SUMIFS(COT!Q:Q,COT!$A:$A,YEAR(daily!$A3719),COT!$B:$B,WEEKNUM(daily!$A3719))</f>
        <v>97</v>
      </c>
      <c r="AA3719">
        <f>SUMIFS(Saudi!B:B,Saudi!$A:$A,YEAR(daily!$A3719))</f>
        <v>1044.4000000000001</v>
      </c>
      <c r="AB3719">
        <f>SUMIFS(Saudi!C:C,Saudi!$A:$A,YEAR(daily!$A3719))</f>
        <v>1140.539</v>
      </c>
      <c r="AC3719">
        <f>SUMIFS(Saudi!F:F,Saudi!$A:$A,YEAR(daily!$A3719))</f>
        <v>4242520</v>
      </c>
      <c r="AD3719">
        <f>SUMIFS(Saudi!G:G,Saudi!$A:$A,YEAR(daily!$A3719))</f>
        <v>92.996511515118513</v>
      </c>
      <c r="AE3719">
        <f>SUMIFS(Saudi!H:H,Saudi!$A:$A,YEAR(daily!$A3719))</f>
        <v>394539560.03312057</v>
      </c>
      <c r="AF3719" s="5">
        <f t="shared" si="160"/>
        <v>12</v>
      </c>
      <c r="AG3719" s="5">
        <f t="shared" si="161"/>
        <v>2014</v>
      </c>
    </row>
    <row r="3720" spans="1:33">
      <c r="A3720" s="3">
        <v>41982</v>
      </c>
      <c r="B3720" s="1">
        <v>226433</v>
      </c>
      <c r="C3720" s="1">
        <v>155385</v>
      </c>
      <c r="D3720" s="1">
        <v>47895</v>
      </c>
      <c r="E3720" s="1">
        <v>63.82</v>
      </c>
      <c r="F3720" s="1">
        <v>64.150000000000006</v>
      </c>
      <c r="G3720" s="1">
        <v>64.34</v>
      </c>
      <c r="H3720" s="2">
        <v>57.7</v>
      </c>
      <c r="I3720" s="2">
        <v>31.2</v>
      </c>
      <c r="J3720" s="2">
        <v>95.5</v>
      </c>
      <c r="K3720" s="2">
        <v>94.05</v>
      </c>
      <c r="L3720">
        <f>SUMIFS(US!B:B,US!$D:$D,YEAR(daily!$A3720),US!$E:$E,MONTH(daily!$A3720))</f>
        <v>15058</v>
      </c>
      <c r="M3720">
        <f>SUMIFS(US!C:C,US!$D:$D,YEAR(daily!$A3720),US!$E:$E,MONTH(daily!$A3720))</f>
        <v>19457</v>
      </c>
      <c r="N3720">
        <f>SUMIFS(COT!E:E,COT!$A:$A,YEAR(daily!$A3720),COT!$B:$B,WEEKNUM(daily!$A3720))</f>
        <v>1445093</v>
      </c>
      <c r="O3720">
        <f>SUMIFS(COT!F:F,COT!$A:$A,YEAR(daily!$A3720),COT!$B:$B,WEEKNUM(daily!$A3720))</f>
        <v>413755</v>
      </c>
      <c r="P3720">
        <f>SUMIFS(COT!G:G,COT!$A:$A,YEAR(daily!$A3720),COT!$B:$B,WEEKNUM(daily!$A3720))</f>
        <v>151979</v>
      </c>
      <c r="Q3720">
        <f>SUMIFS(COT!H:H,COT!$A:$A,YEAR(daily!$A3720),COT!$B:$B,WEEKNUM(daily!$A3720))</f>
        <v>494424</v>
      </c>
      <c r="R3720">
        <f>SUMIFS(COT!I:I,COT!$A:$A,YEAR(daily!$A3720),COT!$B:$B,WEEKNUM(daily!$A3720))</f>
        <v>464774</v>
      </c>
      <c r="S3720">
        <f>SUMIFS(COT!J:J,COT!$A:$A,YEAR(daily!$A3720),COT!$B:$B,WEEKNUM(daily!$A3720))</f>
        <v>732606</v>
      </c>
      <c r="T3720">
        <f>SUMIFS(COT!K:K,COT!$A:$A,YEAR(daily!$A3720),COT!$B:$B,WEEKNUM(daily!$A3720))</f>
        <v>72140</v>
      </c>
      <c r="U3720">
        <f>SUMIFS(COT!L:L,COT!$A:$A,YEAR(daily!$A3720),COT!$B:$B,WEEKNUM(daily!$A3720))</f>
        <v>66084</v>
      </c>
      <c r="V3720">
        <f>SUMIFS(COT!M:M,COT!$A:$A,YEAR(daily!$A3720),COT!$B:$B,WEEKNUM(daily!$A3720))</f>
        <v>100</v>
      </c>
      <c r="W3720">
        <f>SUMIFS(COT!N:N,COT!$A:$A,YEAR(daily!$A3720),COT!$B:$B,WEEKNUM(daily!$A3720))</f>
        <v>100</v>
      </c>
      <c r="X3720">
        <f>SUMIFS(COT!O:O,COT!$A:$A,YEAR(daily!$A3720),COT!$B:$B,WEEKNUM(daily!$A3720))</f>
        <v>139</v>
      </c>
      <c r="Y3720">
        <f>SUMIFS(COT!P:P,COT!$A:$A,YEAR(daily!$A3720),COT!$B:$B,WEEKNUM(daily!$A3720))</f>
        <v>87</v>
      </c>
      <c r="Z3720">
        <f>SUMIFS(COT!Q:Q,COT!$A:$A,YEAR(daily!$A3720),COT!$B:$B,WEEKNUM(daily!$A3720))</f>
        <v>97</v>
      </c>
      <c r="AA3720">
        <f>SUMIFS(Saudi!B:B,Saudi!$A:$A,YEAR(daily!$A3720))</f>
        <v>1044.4000000000001</v>
      </c>
      <c r="AB3720">
        <f>SUMIFS(Saudi!C:C,Saudi!$A:$A,YEAR(daily!$A3720))</f>
        <v>1140.539</v>
      </c>
      <c r="AC3720">
        <f>SUMIFS(Saudi!F:F,Saudi!$A:$A,YEAR(daily!$A3720))</f>
        <v>4242520</v>
      </c>
      <c r="AD3720">
        <f>SUMIFS(Saudi!G:G,Saudi!$A:$A,YEAR(daily!$A3720))</f>
        <v>92.996511515118513</v>
      </c>
      <c r="AE3720">
        <f>SUMIFS(Saudi!H:H,Saudi!$A:$A,YEAR(daily!$A3720))</f>
        <v>394539560.03312057</v>
      </c>
      <c r="AF3720" s="5">
        <f t="shared" si="160"/>
        <v>12</v>
      </c>
      <c r="AG3720" s="5">
        <f t="shared" si="161"/>
        <v>2014</v>
      </c>
    </row>
    <row r="3721" spans="1:33">
      <c r="A3721" s="3">
        <v>41983</v>
      </c>
      <c r="B3721" s="1">
        <v>196950</v>
      </c>
      <c r="C3721" s="1">
        <v>163203</v>
      </c>
      <c r="D3721" s="1">
        <v>47015</v>
      </c>
      <c r="E3721" s="1">
        <v>60.94</v>
      </c>
      <c r="F3721" s="1">
        <v>61.42</v>
      </c>
      <c r="G3721" s="1">
        <v>61.7</v>
      </c>
      <c r="H3721" s="2">
        <v>57.7</v>
      </c>
      <c r="I3721" s="2">
        <v>31.2</v>
      </c>
      <c r="J3721" s="2">
        <v>95.5</v>
      </c>
      <c r="K3721" s="2">
        <v>94.05</v>
      </c>
      <c r="L3721">
        <f>SUMIFS(US!B:B,US!$D:$D,YEAR(daily!$A3721),US!$E:$E,MONTH(daily!$A3721))</f>
        <v>15058</v>
      </c>
      <c r="M3721">
        <f>SUMIFS(US!C:C,US!$D:$D,YEAR(daily!$A3721),US!$E:$E,MONTH(daily!$A3721))</f>
        <v>19457</v>
      </c>
      <c r="N3721">
        <f>SUMIFS(COT!E:E,COT!$A:$A,YEAR(daily!$A3721),COT!$B:$B,WEEKNUM(daily!$A3721))</f>
        <v>1445093</v>
      </c>
      <c r="O3721">
        <f>SUMIFS(COT!F:F,COT!$A:$A,YEAR(daily!$A3721),COT!$B:$B,WEEKNUM(daily!$A3721))</f>
        <v>413755</v>
      </c>
      <c r="P3721">
        <f>SUMIFS(COT!G:G,COT!$A:$A,YEAR(daily!$A3721),COT!$B:$B,WEEKNUM(daily!$A3721))</f>
        <v>151979</v>
      </c>
      <c r="Q3721">
        <f>SUMIFS(COT!H:H,COT!$A:$A,YEAR(daily!$A3721),COT!$B:$B,WEEKNUM(daily!$A3721))</f>
        <v>494424</v>
      </c>
      <c r="R3721">
        <f>SUMIFS(COT!I:I,COT!$A:$A,YEAR(daily!$A3721),COT!$B:$B,WEEKNUM(daily!$A3721))</f>
        <v>464774</v>
      </c>
      <c r="S3721">
        <f>SUMIFS(COT!J:J,COT!$A:$A,YEAR(daily!$A3721),COT!$B:$B,WEEKNUM(daily!$A3721))</f>
        <v>732606</v>
      </c>
      <c r="T3721">
        <f>SUMIFS(COT!K:K,COT!$A:$A,YEAR(daily!$A3721),COT!$B:$B,WEEKNUM(daily!$A3721))</f>
        <v>72140</v>
      </c>
      <c r="U3721">
        <f>SUMIFS(COT!L:L,COT!$A:$A,YEAR(daily!$A3721),COT!$B:$B,WEEKNUM(daily!$A3721))</f>
        <v>66084</v>
      </c>
      <c r="V3721">
        <f>SUMIFS(COT!M:M,COT!$A:$A,YEAR(daily!$A3721),COT!$B:$B,WEEKNUM(daily!$A3721))</f>
        <v>100</v>
      </c>
      <c r="W3721">
        <f>SUMIFS(COT!N:N,COT!$A:$A,YEAR(daily!$A3721),COT!$B:$B,WEEKNUM(daily!$A3721))</f>
        <v>100</v>
      </c>
      <c r="X3721">
        <f>SUMIFS(COT!O:O,COT!$A:$A,YEAR(daily!$A3721),COT!$B:$B,WEEKNUM(daily!$A3721))</f>
        <v>139</v>
      </c>
      <c r="Y3721">
        <f>SUMIFS(COT!P:P,COT!$A:$A,YEAR(daily!$A3721),COT!$B:$B,WEEKNUM(daily!$A3721))</f>
        <v>87</v>
      </c>
      <c r="Z3721">
        <f>SUMIFS(COT!Q:Q,COT!$A:$A,YEAR(daily!$A3721),COT!$B:$B,WEEKNUM(daily!$A3721))</f>
        <v>97</v>
      </c>
      <c r="AA3721">
        <f>SUMIFS(Saudi!B:B,Saudi!$A:$A,YEAR(daily!$A3721))</f>
        <v>1044.4000000000001</v>
      </c>
      <c r="AB3721">
        <f>SUMIFS(Saudi!C:C,Saudi!$A:$A,YEAR(daily!$A3721))</f>
        <v>1140.539</v>
      </c>
      <c r="AC3721">
        <f>SUMIFS(Saudi!F:F,Saudi!$A:$A,YEAR(daily!$A3721))</f>
        <v>4242520</v>
      </c>
      <c r="AD3721">
        <f>SUMIFS(Saudi!G:G,Saudi!$A:$A,YEAR(daily!$A3721))</f>
        <v>92.996511515118513</v>
      </c>
      <c r="AE3721">
        <f>SUMIFS(Saudi!H:H,Saudi!$A:$A,YEAR(daily!$A3721))</f>
        <v>394539560.03312057</v>
      </c>
      <c r="AF3721" s="5">
        <f t="shared" si="160"/>
        <v>12</v>
      </c>
      <c r="AG3721" s="5">
        <f t="shared" si="161"/>
        <v>2014</v>
      </c>
    </row>
    <row r="3722" spans="1:33">
      <c r="A3722" s="3">
        <v>41984</v>
      </c>
      <c r="B3722" s="1">
        <v>183083</v>
      </c>
      <c r="C3722" s="1">
        <v>175419</v>
      </c>
      <c r="D3722" s="1">
        <v>48410</v>
      </c>
      <c r="E3722" s="1">
        <v>59.95</v>
      </c>
      <c r="F3722" s="1">
        <v>60.52</v>
      </c>
      <c r="G3722" s="1">
        <v>60.87</v>
      </c>
      <c r="H3722" s="2">
        <v>57.7</v>
      </c>
      <c r="I3722" s="2">
        <v>31.2</v>
      </c>
      <c r="J3722" s="2">
        <v>95.5</v>
      </c>
      <c r="K3722" s="2">
        <v>94.05</v>
      </c>
      <c r="L3722">
        <f>SUMIFS(US!B:B,US!$D:$D,YEAR(daily!$A3722),US!$E:$E,MONTH(daily!$A3722))</f>
        <v>15058</v>
      </c>
      <c r="M3722">
        <f>SUMIFS(US!C:C,US!$D:$D,YEAR(daily!$A3722),US!$E:$E,MONTH(daily!$A3722))</f>
        <v>19457</v>
      </c>
      <c r="N3722">
        <f>SUMIFS(COT!E:E,COT!$A:$A,YEAR(daily!$A3722),COT!$B:$B,WEEKNUM(daily!$A3722))</f>
        <v>1445093</v>
      </c>
      <c r="O3722">
        <f>SUMIFS(COT!F:F,COT!$A:$A,YEAR(daily!$A3722),COT!$B:$B,WEEKNUM(daily!$A3722))</f>
        <v>413755</v>
      </c>
      <c r="P3722">
        <f>SUMIFS(COT!G:G,COT!$A:$A,YEAR(daily!$A3722),COT!$B:$B,WEEKNUM(daily!$A3722))</f>
        <v>151979</v>
      </c>
      <c r="Q3722">
        <f>SUMIFS(COT!H:H,COT!$A:$A,YEAR(daily!$A3722),COT!$B:$B,WEEKNUM(daily!$A3722))</f>
        <v>494424</v>
      </c>
      <c r="R3722">
        <f>SUMIFS(COT!I:I,COT!$A:$A,YEAR(daily!$A3722),COT!$B:$B,WEEKNUM(daily!$A3722))</f>
        <v>464774</v>
      </c>
      <c r="S3722">
        <f>SUMIFS(COT!J:J,COT!$A:$A,YEAR(daily!$A3722),COT!$B:$B,WEEKNUM(daily!$A3722))</f>
        <v>732606</v>
      </c>
      <c r="T3722">
        <f>SUMIFS(COT!K:K,COT!$A:$A,YEAR(daily!$A3722),COT!$B:$B,WEEKNUM(daily!$A3722))</f>
        <v>72140</v>
      </c>
      <c r="U3722">
        <f>SUMIFS(COT!L:L,COT!$A:$A,YEAR(daily!$A3722),COT!$B:$B,WEEKNUM(daily!$A3722))</f>
        <v>66084</v>
      </c>
      <c r="V3722">
        <f>SUMIFS(COT!M:M,COT!$A:$A,YEAR(daily!$A3722),COT!$B:$B,WEEKNUM(daily!$A3722))</f>
        <v>100</v>
      </c>
      <c r="W3722">
        <f>SUMIFS(COT!N:N,COT!$A:$A,YEAR(daily!$A3722),COT!$B:$B,WEEKNUM(daily!$A3722))</f>
        <v>100</v>
      </c>
      <c r="X3722">
        <f>SUMIFS(COT!O:O,COT!$A:$A,YEAR(daily!$A3722),COT!$B:$B,WEEKNUM(daily!$A3722))</f>
        <v>139</v>
      </c>
      <c r="Y3722">
        <f>SUMIFS(COT!P:P,COT!$A:$A,YEAR(daily!$A3722),COT!$B:$B,WEEKNUM(daily!$A3722))</f>
        <v>87</v>
      </c>
      <c r="Z3722">
        <f>SUMIFS(COT!Q:Q,COT!$A:$A,YEAR(daily!$A3722),COT!$B:$B,WEEKNUM(daily!$A3722))</f>
        <v>97</v>
      </c>
      <c r="AA3722">
        <f>SUMIFS(Saudi!B:B,Saudi!$A:$A,YEAR(daily!$A3722))</f>
        <v>1044.4000000000001</v>
      </c>
      <c r="AB3722">
        <f>SUMIFS(Saudi!C:C,Saudi!$A:$A,YEAR(daily!$A3722))</f>
        <v>1140.539</v>
      </c>
      <c r="AC3722">
        <f>SUMIFS(Saudi!F:F,Saudi!$A:$A,YEAR(daily!$A3722))</f>
        <v>4242520</v>
      </c>
      <c r="AD3722">
        <f>SUMIFS(Saudi!G:G,Saudi!$A:$A,YEAR(daily!$A3722))</f>
        <v>92.996511515118513</v>
      </c>
      <c r="AE3722">
        <f>SUMIFS(Saudi!H:H,Saudi!$A:$A,YEAR(daily!$A3722))</f>
        <v>394539560.03312057</v>
      </c>
      <c r="AF3722" s="5">
        <f t="shared" si="160"/>
        <v>12</v>
      </c>
      <c r="AG3722" s="5">
        <f t="shared" si="161"/>
        <v>2014</v>
      </c>
    </row>
    <row r="3723" spans="1:33">
      <c r="A3723" s="3">
        <v>41985</v>
      </c>
      <c r="B3723" s="1">
        <v>161331</v>
      </c>
      <c r="C3723" s="1">
        <v>187523</v>
      </c>
      <c r="D3723" s="1">
        <v>48820</v>
      </c>
      <c r="E3723" s="1">
        <v>57.81</v>
      </c>
      <c r="F3723" s="1">
        <v>58.41</v>
      </c>
      <c r="G3723" s="1">
        <v>58.76</v>
      </c>
      <c r="H3723" s="2">
        <v>57.7</v>
      </c>
      <c r="I3723" s="2">
        <v>31.2</v>
      </c>
      <c r="J3723" s="2">
        <v>95.5</v>
      </c>
      <c r="K3723" s="2">
        <v>94.05</v>
      </c>
      <c r="L3723">
        <f>SUMIFS(US!B:B,US!$D:$D,YEAR(daily!$A3723),US!$E:$E,MONTH(daily!$A3723))</f>
        <v>15058</v>
      </c>
      <c r="M3723">
        <f>SUMIFS(US!C:C,US!$D:$D,YEAR(daily!$A3723),US!$E:$E,MONTH(daily!$A3723))</f>
        <v>19457</v>
      </c>
      <c r="N3723">
        <f>SUMIFS(COT!E:E,COT!$A:$A,YEAR(daily!$A3723),COT!$B:$B,WEEKNUM(daily!$A3723))</f>
        <v>1445093</v>
      </c>
      <c r="O3723">
        <f>SUMIFS(COT!F:F,COT!$A:$A,YEAR(daily!$A3723),COT!$B:$B,WEEKNUM(daily!$A3723))</f>
        <v>413755</v>
      </c>
      <c r="P3723">
        <f>SUMIFS(COT!G:G,COT!$A:$A,YEAR(daily!$A3723),COT!$B:$B,WEEKNUM(daily!$A3723))</f>
        <v>151979</v>
      </c>
      <c r="Q3723">
        <f>SUMIFS(COT!H:H,COT!$A:$A,YEAR(daily!$A3723),COT!$B:$B,WEEKNUM(daily!$A3723))</f>
        <v>494424</v>
      </c>
      <c r="R3723">
        <f>SUMIFS(COT!I:I,COT!$A:$A,YEAR(daily!$A3723),COT!$B:$B,WEEKNUM(daily!$A3723))</f>
        <v>464774</v>
      </c>
      <c r="S3723">
        <f>SUMIFS(COT!J:J,COT!$A:$A,YEAR(daily!$A3723),COT!$B:$B,WEEKNUM(daily!$A3723))</f>
        <v>732606</v>
      </c>
      <c r="T3723">
        <f>SUMIFS(COT!K:K,COT!$A:$A,YEAR(daily!$A3723),COT!$B:$B,WEEKNUM(daily!$A3723))</f>
        <v>72140</v>
      </c>
      <c r="U3723">
        <f>SUMIFS(COT!L:L,COT!$A:$A,YEAR(daily!$A3723),COT!$B:$B,WEEKNUM(daily!$A3723))</f>
        <v>66084</v>
      </c>
      <c r="V3723">
        <f>SUMIFS(COT!M:M,COT!$A:$A,YEAR(daily!$A3723),COT!$B:$B,WEEKNUM(daily!$A3723))</f>
        <v>100</v>
      </c>
      <c r="W3723">
        <f>SUMIFS(COT!N:N,COT!$A:$A,YEAR(daily!$A3723),COT!$B:$B,WEEKNUM(daily!$A3723))</f>
        <v>100</v>
      </c>
      <c r="X3723">
        <f>SUMIFS(COT!O:O,COT!$A:$A,YEAR(daily!$A3723),COT!$B:$B,WEEKNUM(daily!$A3723))</f>
        <v>139</v>
      </c>
      <c r="Y3723">
        <f>SUMIFS(COT!P:P,COT!$A:$A,YEAR(daily!$A3723),COT!$B:$B,WEEKNUM(daily!$A3723))</f>
        <v>87</v>
      </c>
      <c r="Z3723">
        <f>SUMIFS(COT!Q:Q,COT!$A:$A,YEAR(daily!$A3723),COT!$B:$B,WEEKNUM(daily!$A3723))</f>
        <v>97</v>
      </c>
      <c r="AA3723">
        <f>SUMIFS(Saudi!B:B,Saudi!$A:$A,YEAR(daily!$A3723))</f>
        <v>1044.4000000000001</v>
      </c>
      <c r="AB3723">
        <f>SUMIFS(Saudi!C:C,Saudi!$A:$A,YEAR(daily!$A3723))</f>
        <v>1140.539</v>
      </c>
      <c r="AC3723">
        <f>SUMIFS(Saudi!F:F,Saudi!$A:$A,YEAR(daily!$A3723))</f>
        <v>4242520</v>
      </c>
      <c r="AD3723">
        <f>SUMIFS(Saudi!G:G,Saudi!$A:$A,YEAR(daily!$A3723))</f>
        <v>92.996511515118513</v>
      </c>
      <c r="AE3723">
        <f>SUMIFS(Saudi!H:H,Saudi!$A:$A,YEAR(daily!$A3723))</f>
        <v>394539560.03312057</v>
      </c>
      <c r="AF3723" s="5">
        <f t="shared" si="160"/>
        <v>12</v>
      </c>
      <c r="AG3723" s="5">
        <f t="shared" si="161"/>
        <v>2014</v>
      </c>
    </row>
    <row r="3724" spans="1:33">
      <c r="A3724" s="3">
        <v>41988</v>
      </c>
      <c r="B3724" s="1">
        <v>145028</v>
      </c>
      <c r="C3724" s="1">
        <v>188285</v>
      </c>
      <c r="D3724" s="1">
        <v>50603</v>
      </c>
      <c r="E3724" s="1">
        <v>55.91</v>
      </c>
      <c r="F3724" s="1">
        <v>56.64</v>
      </c>
      <c r="G3724" s="1">
        <v>57.04</v>
      </c>
      <c r="H3724" s="2">
        <v>57.7</v>
      </c>
      <c r="I3724" s="2">
        <v>31.2</v>
      </c>
      <c r="J3724" s="2">
        <v>95.5</v>
      </c>
      <c r="K3724" s="2">
        <v>94.05</v>
      </c>
      <c r="L3724">
        <f>SUMIFS(US!B:B,US!$D:$D,YEAR(daily!$A3724),US!$E:$E,MONTH(daily!$A3724))</f>
        <v>15058</v>
      </c>
      <c r="M3724">
        <f>SUMIFS(US!C:C,US!$D:$D,YEAR(daily!$A3724),US!$E:$E,MONTH(daily!$A3724))</f>
        <v>19457</v>
      </c>
      <c r="N3724">
        <f>SUMIFS(COT!E:E,COT!$A:$A,YEAR(daily!$A3724),COT!$B:$B,WEEKNUM(daily!$A3724))</f>
        <v>1475862</v>
      </c>
      <c r="O3724">
        <f>SUMIFS(COT!F:F,COT!$A:$A,YEAR(daily!$A3724),COT!$B:$B,WEEKNUM(daily!$A3724))</f>
        <v>435032</v>
      </c>
      <c r="P3724">
        <f>SUMIFS(COT!G:G,COT!$A:$A,YEAR(daily!$A3724),COT!$B:$B,WEEKNUM(daily!$A3724))</f>
        <v>150953</v>
      </c>
      <c r="Q3724">
        <f>SUMIFS(COT!H:H,COT!$A:$A,YEAR(daily!$A3724),COT!$B:$B,WEEKNUM(daily!$A3724))</f>
        <v>506012</v>
      </c>
      <c r="R3724">
        <f>SUMIFS(COT!I:I,COT!$A:$A,YEAR(daily!$A3724),COT!$B:$B,WEEKNUM(daily!$A3724))</f>
        <v>453797</v>
      </c>
      <c r="S3724">
        <f>SUMIFS(COT!J:J,COT!$A:$A,YEAR(daily!$A3724),COT!$B:$B,WEEKNUM(daily!$A3724))</f>
        <v>752236</v>
      </c>
      <c r="T3724">
        <f>SUMIFS(COT!K:K,COT!$A:$A,YEAR(daily!$A3724),COT!$B:$B,WEEKNUM(daily!$A3724))</f>
        <v>81021</v>
      </c>
      <c r="U3724">
        <f>SUMIFS(COT!L:L,COT!$A:$A,YEAR(daily!$A3724),COT!$B:$B,WEEKNUM(daily!$A3724))</f>
        <v>66661</v>
      </c>
      <c r="V3724">
        <f>SUMIFS(COT!M:M,COT!$A:$A,YEAR(daily!$A3724),COT!$B:$B,WEEKNUM(daily!$A3724))</f>
        <v>104</v>
      </c>
      <c r="W3724">
        <f>SUMIFS(COT!N:N,COT!$A:$A,YEAR(daily!$A3724),COT!$B:$B,WEEKNUM(daily!$A3724))</f>
        <v>109</v>
      </c>
      <c r="X3724">
        <f>SUMIFS(COT!O:O,COT!$A:$A,YEAR(daily!$A3724),COT!$B:$B,WEEKNUM(daily!$A3724))</f>
        <v>135</v>
      </c>
      <c r="Y3724">
        <f>SUMIFS(COT!P:P,COT!$A:$A,YEAR(daily!$A3724),COT!$B:$B,WEEKNUM(daily!$A3724))</f>
        <v>84</v>
      </c>
      <c r="Z3724">
        <f>SUMIFS(COT!Q:Q,COT!$A:$A,YEAR(daily!$A3724),COT!$B:$B,WEEKNUM(daily!$A3724))</f>
        <v>95</v>
      </c>
      <c r="AA3724">
        <f>SUMIFS(Saudi!B:B,Saudi!$A:$A,YEAR(daily!$A3724))</f>
        <v>1044.4000000000001</v>
      </c>
      <c r="AB3724">
        <f>SUMIFS(Saudi!C:C,Saudi!$A:$A,YEAR(daily!$A3724))</f>
        <v>1140.539</v>
      </c>
      <c r="AC3724">
        <f>SUMIFS(Saudi!F:F,Saudi!$A:$A,YEAR(daily!$A3724))</f>
        <v>4242520</v>
      </c>
      <c r="AD3724">
        <f>SUMIFS(Saudi!G:G,Saudi!$A:$A,YEAR(daily!$A3724))</f>
        <v>92.996511515118513</v>
      </c>
      <c r="AE3724">
        <f>SUMIFS(Saudi!H:H,Saudi!$A:$A,YEAR(daily!$A3724))</f>
        <v>394539560.03312057</v>
      </c>
      <c r="AF3724" s="5">
        <f t="shared" si="160"/>
        <v>12</v>
      </c>
      <c r="AG3724" s="5">
        <f t="shared" si="161"/>
        <v>2014</v>
      </c>
    </row>
    <row r="3725" spans="1:33">
      <c r="A3725" s="3">
        <v>41989</v>
      </c>
      <c r="B3725" s="1">
        <v>76303</v>
      </c>
      <c r="C3725" s="1">
        <v>191571</v>
      </c>
      <c r="D3725" s="1">
        <v>49934</v>
      </c>
      <c r="E3725" s="1">
        <v>55.93</v>
      </c>
      <c r="F3725" s="1">
        <v>56.55</v>
      </c>
      <c r="G3725" s="1">
        <v>56.85</v>
      </c>
      <c r="H3725" s="2">
        <v>57.7</v>
      </c>
      <c r="I3725" s="2">
        <v>31.2</v>
      </c>
      <c r="J3725" s="2">
        <v>95.5</v>
      </c>
      <c r="K3725" s="2">
        <v>94.05</v>
      </c>
      <c r="L3725">
        <f>SUMIFS(US!B:B,US!$D:$D,YEAR(daily!$A3725),US!$E:$E,MONTH(daily!$A3725))</f>
        <v>15058</v>
      </c>
      <c r="M3725">
        <f>SUMIFS(US!C:C,US!$D:$D,YEAR(daily!$A3725),US!$E:$E,MONTH(daily!$A3725))</f>
        <v>19457</v>
      </c>
      <c r="N3725">
        <f>SUMIFS(COT!E:E,COT!$A:$A,YEAR(daily!$A3725),COT!$B:$B,WEEKNUM(daily!$A3725))</f>
        <v>1475862</v>
      </c>
      <c r="O3725">
        <f>SUMIFS(COT!F:F,COT!$A:$A,YEAR(daily!$A3725),COT!$B:$B,WEEKNUM(daily!$A3725))</f>
        <v>435032</v>
      </c>
      <c r="P3725">
        <f>SUMIFS(COT!G:G,COT!$A:$A,YEAR(daily!$A3725),COT!$B:$B,WEEKNUM(daily!$A3725))</f>
        <v>150953</v>
      </c>
      <c r="Q3725">
        <f>SUMIFS(COT!H:H,COT!$A:$A,YEAR(daily!$A3725),COT!$B:$B,WEEKNUM(daily!$A3725))</f>
        <v>506012</v>
      </c>
      <c r="R3725">
        <f>SUMIFS(COT!I:I,COT!$A:$A,YEAR(daily!$A3725),COT!$B:$B,WEEKNUM(daily!$A3725))</f>
        <v>453797</v>
      </c>
      <c r="S3725">
        <f>SUMIFS(COT!J:J,COT!$A:$A,YEAR(daily!$A3725),COT!$B:$B,WEEKNUM(daily!$A3725))</f>
        <v>752236</v>
      </c>
      <c r="T3725">
        <f>SUMIFS(COT!K:K,COT!$A:$A,YEAR(daily!$A3725),COT!$B:$B,WEEKNUM(daily!$A3725))</f>
        <v>81021</v>
      </c>
      <c r="U3725">
        <f>SUMIFS(COT!L:L,COT!$A:$A,YEAR(daily!$A3725),COT!$B:$B,WEEKNUM(daily!$A3725))</f>
        <v>66661</v>
      </c>
      <c r="V3725">
        <f>SUMIFS(COT!M:M,COT!$A:$A,YEAR(daily!$A3725),COT!$B:$B,WEEKNUM(daily!$A3725))</f>
        <v>104</v>
      </c>
      <c r="W3725">
        <f>SUMIFS(COT!N:N,COT!$A:$A,YEAR(daily!$A3725),COT!$B:$B,WEEKNUM(daily!$A3725))</f>
        <v>109</v>
      </c>
      <c r="X3725">
        <f>SUMIFS(COT!O:O,COT!$A:$A,YEAR(daily!$A3725),COT!$B:$B,WEEKNUM(daily!$A3725))</f>
        <v>135</v>
      </c>
      <c r="Y3725">
        <f>SUMIFS(COT!P:P,COT!$A:$A,YEAR(daily!$A3725),COT!$B:$B,WEEKNUM(daily!$A3725))</f>
        <v>84</v>
      </c>
      <c r="Z3725">
        <f>SUMIFS(COT!Q:Q,COT!$A:$A,YEAR(daily!$A3725),COT!$B:$B,WEEKNUM(daily!$A3725))</f>
        <v>95</v>
      </c>
      <c r="AA3725">
        <f>SUMIFS(Saudi!B:B,Saudi!$A:$A,YEAR(daily!$A3725))</f>
        <v>1044.4000000000001</v>
      </c>
      <c r="AB3725">
        <f>SUMIFS(Saudi!C:C,Saudi!$A:$A,YEAR(daily!$A3725))</f>
        <v>1140.539</v>
      </c>
      <c r="AC3725">
        <f>SUMIFS(Saudi!F:F,Saudi!$A:$A,YEAR(daily!$A3725))</f>
        <v>4242520</v>
      </c>
      <c r="AD3725">
        <f>SUMIFS(Saudi!G:G,Saudi!$A:$A,YEAR(daily!$A3725))</f>
        <v>92.996511515118513</v>
      </c>
      <c r="AE3725">
        <f>SUMIFS(Saudi!H:H,Saudi!$A:$A,YEAR(daily!$A3725))</f>
        <v>394539560.03312057</v>
      </c>
      <c r="AF3725" s="5">
        <f t="shared" si="160"/>
        <v>12</v>
      </c>
      <c r="AG3725" s="5">
        <f t="shared" si="161"/>
        <v>2014</v>
      </c>
    </row>
    <row r="3726" spans="1:33">
      <c r="A3726" s="3">
        <v>41990</v>
      </c>
      <c r="B3726" s="1">
        <v>51744</v>
      </c>
      <c r="C3726" s="1">
        <v>192826</v>
      </c>
      <c r="D3726" s="1">
        <v>50121</v>
      </c>
      <c r="E3726" s="1">
        <v>56.47</v>
      </c>
      <c r="F3726" s="1">
        <v>57.13</v>
      </c>
      <c r="G3726" s="1">
        <v>57.46</v>
      </c>
      <c r="H3726" s="2">
        <v>57.7</v>
      </c>
      <c r="I3726" s="2">
        <v>31.2</v>
      </c>
      <c r="J3726" s="2">
        <v>95.5</v>
      </c>
      <c r="K3726" s="2">
        <v>94.05</v>
      </c>
      <c r="L3726">
        <f>SUMIFS(US!B:B,US!$D:$D,YEAR(daily!$A3726),US!$E:$E,MONTH(daily!$A3726))</f>
        <v>15058</v>
      </c>
      <c r="M3726">
        <f>SUMIFS(US!C:C,US!$D:$D,YEAR(daily!$A3726),US!$E:$E,MONTH(daily!$A3726))</f>
        <v>19457</v>
      </c>
      <c r="N3726">
        <f>SUMIFS(COT!E:E,COT!$A:$A,YEAR(daily!$A3726),COT!$B:$B,WEEKNUM(daily!$A3726))</f>
        <v>1475862</v>
      </c>
      <c r="O3726">
        <f>SUMIFS(COT!F:F,COT!$A:$A,YEAR(daily!$A3726),COT!$B:$B,WEEKNUM(daily!$A3726))</f>
        <v>435032</v>
      </c>
      <c r="P3726">
        <f>SUMIFS(COT!G:G,COT!$A:$A,YEAR(daily!$A3726),COT!$B:$B,WEEKNUM(daily!$A3726))</f>
        <v>150953</v>
      </c>
      <c r="Q3726">
        <f>SUMIFS(COT!H:H,COT!$A:$A,YEAR(daily!$A3726),COT!$B:$B,WEEKNUM(daily!$A3726))</f>
        <v>506012</v>
      </c>
      <c r="R3726">
        <f>SUMIFS(COT!I:I,COT!$A:$A,YEAR(daily!$A3726),COT!$B:$B,WEEKNUM(daily!$A3726))</f>
        <v>453797</v>
      </c>
      <c r="S3726">
        <f>SUMIFS(COT!J:J,COT!$A:$A,YEAR(daily!$A3726),COT!$B:$B,WEEKNUM(daily!$A3726))</f>
        <v>752236</v>
      </c>
      <c r="T3726">
        <f>SUMIFS(COT!K:K,COT!$A:$A,YEAR(daily!$A3726),COT!$B:$B,WEEKNUM(daily!$A3726))</f>
        <v>81021</v>
      </c>
      <c r="U3726">
        <f>SUMIFS(COT!L:L,COT!$A:$A,YEAR(daily!$A3726),COT!$B:$B,WEEKNUM(daily!$A3726))</f>
        <v>66661</v>
      </c>
      <c r="V3726">
        <f>SUMIFS(COT!M:M,COT!$A:$A,YEAR(daily!$A3726),COT!$B:$B,WEEKNUM(daily!$A3726))</f>
        <v>104</v>
      </c>
      <c r="W3726">
        <f>SUMIFS(COT!N:N,COT!$A:$A,YEAR(daily!$A3726),COT!$B:$B,WEEKNUM(daily!$A3726))</f>
        <v>109</v>
      </c>
      <c r="X3726">
        <f>SUMIFS(COT!O:O,COT!$A:$A,YEAR(daily!$A3726),COT!$B:$B,WEEKNUM(daily!$A3726))</f>
        <v>135</v>
      </c>
      <c r="Y3726">
        <f>SUMIFS(COT!P:P,COT!$A:$A,YEAR(daily!$A3726),COT!$B:$B,WEEKNUM(daily!$A3726))</f>
        <v>84</v>
      </c>
      <c r="Z3726">
        <f>SUMIFS(COT!Q:Q,COT!$A:$A,YEAR(daily!$A3726),COT!$B:$B,WEEKNUM(daily!$A3726))</f>
        <v>95</v>
      </c>
      <c r="AA3726">
        <f>SUMIFS(Saudi!B:B,Saudi!$A:$A,YEAR(daily!$A3726))</f>
        <v>1044.4000000000001</v>
      </c>
      <c r="AB3726">
        <f>SUMIFS(Saudi!C:C,Saudi!$A:$A,YEAR(daily!$A3726))</f>
        <v>1140.539</v>
      </c>
      <c r="AC3726">
        <f>SUMIFS(Saudi!F:F,Saudi!$A:$A,YEAR(daily!$A3726))</f>
        <v>4242520</v>
      </c>
      <c r="AD3726">
        <f>SUMIFS(Saudi!G:G,Saudi!$A:$A,YEAR(daily!$A3726))</f>
        <v>92.996511515118513</v>
      </c>
      <c r="AE3726">
        <f>SUMIFS(Saudi!H:H,Saudi!$A:$A,YEAR(daily!$A3726))</f>
        <v>394539560.03312057</v>
      </c>
      <c r="AF3726" s="5">
        <f t="shared" si="160"/>
        <v>12</v>
      </c>
      <c r="AG3726" s="5">
        <f t="shared" si="161"/>
        <v>2014</v>
      </c>
    </row>
    <row r="3727" spans="1:33">
      <c r="A3727" s="3">
        <v>41991</v>
      </c>
      <c r="B3727" s="1">
        <v>17320</v>
      </c>
      <c r="C3727" s="1">
        <v>195447</v>
      </c>
      <c r="D3727" s="1">
        <v>51648</v>
      </c>
      <c r="E3727" s="1">
        <v>54.11</v>
      </c>
      <c r="F3727" s="1">
        <v>54.7</v>
      </c>
      <c r="G3727" s="1">
        <v>55.06</v>
      </c>
      <c r="H3727" s="2">
        <v>57.7</v>
      </c>
      <c r="I3727" s="2">
        <v>31.2</v>
      </c>
      <c r="J3727" s="2">
        <v>95.5</v>
      </c>
      <c r="K3727" s="2">
        <v>94.05</v>
      </c>
      <c r="L3727">
        <f>SUMIFS(US!B:B,US!$D:$D,YEAR(daily!$A3727),US!$E:$E,MONTH(daily!$A3727))</f>
        <v>15058</v>
      </c>
      <c r="M3727">
        <f>SUMIFS(US!C:C,US!$D:$D,YEAR(daily!$A3727),US!$E:$E,MONTH(daily!$A3727))</f>
        <v>19457</v>
      </c>
      <c r="N3727">
        <f>SUMIFS(COT!E:E,COT!$A:$A,YEAR(daily!$A3727),COT!$B:$B,WEEKNUM(daily!$A3727))</f>
        <v>1475862</v>
      </c>
      <c r="O3727">
        <f>SUMIFS(COT!F:F,COT!$A:$A,YEAR(daily!$A3727),COT!$B:$B,WEEKNUM(daily!$A3727))</f>
        <v>435032</v>
      </c>
      <c r="P3727">
        <f>SUMIFS(COT!G:G,COT!$A:$A,YEAR(daily!$A3727),COT!$B:$B,WEEKNUM(daily!$A3727))</f>
        <v>150953</v>
      </c>
      <c r="Q3727">
        <f>SUMIFS(COT!H:H,COT!$A:$A,YEAR(daily!$A3727),COT!$B:$B,WEEKNUM(daily!$A3727))</f>
        <v>506012</v>
      </c>
      <c r="R3727">
        <f>SUMIFS(COT!I:I,COT!$A:$A,YEAR(daily!$A3727),COT!$B:$B,WEEKNUM(daily!$A3727))</f>
        <v>453797</v>
      </c>
      <c r="S3727">
        <f>SUMIFS(COT!J:J,COT!$A:$A,YEAR(daily!$A3727),COT!$B:$B,WEEKNUM(daily!$A3727))</f>
        <v>752236</v>
      </c>
      <c r="T3727">
        <f>SUMIFS(COT!K:K,COT!$A:$A,YEAR(daily!$A3727),COT!$B:$B,WEEKNUM(daily!$A3727))</f>
        <v>81021</v>
      </c>
      <c r="U3727">
        <f>SUMIFS(COT!L:L,COT!$A:$A,YEAR(daily!$A3727),COT!$B:$B,WEEKNUM(daily!$A3727))</f>
        <v>66661</v>
      </c>
      <c r="V3727">
        <f>SUMIFS(COT!M:M,COT!$A:$A,YEAR(daily!$A3727),COT!$B:$B,WEEKNUM(daily!$A3727))</f>
        <v>104</v>
      </c>
      <c r="W3727">
        <f>SUMIFS(COT!N:N,COT!$A:$A,YEAR(daily!$A3727),COT!$B:$B,WEEKNUM(daily!$A3727))</f>
        <v>109</v>
      </c>
      <c r="X3727">
        <f>SUMIFS(COT!O:O,COT!$A:$A,YEAR(daily!$A3727),COT!$B:$B,WEEKNUM(daily!$A3727))</f>
        <v>135</v>
      </c>
      <c r="Y3727">
        <f>SUMIFS(COT!P:P,COT!$A:$A,YEAR(daily!$A3727),COT!$B:$B,WEEKNUM(daily!$A3727))</f>
        <v>84</v>
      </c>
      <c r="Z3727">
        <f>SUMIFS(COT!Q:Q,COT!$A:$A,YEAR(daily!$A3727),COT!$B:$B,WEEKNUM(daily!$A3727))</f>
        <v>95</v>
      </c>
      <c r="AA3727">
        <f>SUMIFS(Saudi!B:B,Saudi!$A:$A,YEAR(daily!$A3727))</f>
        <v>1044.4000000000001</v>
      </c>
      <c r="AB3727">
        <f>SUMIFS(Saudi!C:C,Saudi!$A:$A,YEAR(daily!$A3727))</f>
        <v>1140.539</v>
      </c>
      <c r="AC3727">
        <f>SUMIFS(Saudi!F:F,Saudi!$A:$A,YEAR(daily!$A3727))</f>
        <v>4242520</v>
      </c>
      <c r="AD3727">
        <f>SUMIFS(Saudi!G:G,Saudi!$A:$A,YEAR(daily!$A3727))</f>
        <v>92.996511515118513</v>
      </c>
      <c r="AE3727">
        <f>SUMIFS(Saudi!H:H,Saudi!$A:$A,YEAR(daily!$A3727))</f>
        <v>394539560.03312057</v>
      </c>
      <c r="AF3727" s="5">
        <f t="shared" si="160"/>
        <v>12</v>
      </c>
      <c r="AG3727" s="5">
        <f t="shared" si="161"/>
        <v>2014</v>
      </c>
    </row>
    <row r="3728" spans="1:33">
      <c r="A3728" s="3">
        <v>41992</v>
      </c>
      <c r="B3728" s="1">
        <v>1693</v>
      </c>
      <c r="C3728" s="1">
        <v>196910</v>
      </c>
      <c r="D3728" s="1">
        <v>52026</v>
      </c>
      <c r="E3728" s="1">
        <v>56.52</v>
      </c>
      <c r="F3728" s="1">
        <v>57.48</v>
      </c>
      <c r="G3728" s="1">
        <v>57.86</v>
      </c>
      <c r="H3728" s="2">
        <v>57.7</v>
      </c>
      <c r="I3728" s="2">
        <v>31.2</v>
      </c>
      <c r="J3728" s="2">
        <v>95.5</v>
      </c>
      <c r="K3728" s="2">
        <v>94.05</v>
      </c>
      <c r="L3728">
        <f>SUMIFS(US!B:B,US!$D:$D,YEAR(daily!$A3728),US!$E:$E,MONTH(daily!$A3728))</f>
        <v>15058</v>
      </c>
      <c r="M3728">
        <f>SUMIFS(US!C:C,US!$D:$D,YEAR(daily!$A3728),US!$E:$E,MONTH(daily!$A3728))</f>
        <v>19457</v>
      </c>
      <c r="N3728">
        <f>SUMIFS(COT!E:E,COT!$A:$A,YEAR(daily!$A3728),COT!$B:$B,WEEKNUM(daily!$A3728))</f>
        <v>1475862</v>
      </c>
      <c r="O3728">
        <f>SUMIFS(COT!F:F,COT!$A:$A,YEAR(daily!$A3728),COT!$B:$B,WEEKNUM(daily!$A3728))</f>
        <v>435032</v>
      </c>
      <c r="P3728">
        <f>SUMIFS(COT!G:G,COT!$A:$A,YEAR(daily!$A3728),COT!$B:$B,WEEKNUM(daily!$A3728))</f>
        <v>150953</v>
      </c>
      <c r="Q3728">
        <f>SUMIFS(COT!H:H,COT!$A:$A,YEAR(daily!$A3728),COT!$B:$B,WEEKNUM(daily!$A3728))</f>
        <v>506012</v>
      </c>
      <c r="R3728">
        <f>SUMIFS(COT!I:I,COT!$A:$A,YEAR(daily!$A3728),COT!$B:$B,WEEKNUM(daily!$A3728))</f>
        <v>453797</v>
      </c>
      <c r="S3728">
        <f>SUMIFS(COT!J:J,COT!$A:$A,YEAR(daily!$A3728),COT!$B:$B,WEEKNUM(daily!$A3728))</f>
        <v>752236</v>
      </c>
      <c r="T3728">
        <f>SUMIFS(COT!K:K,COT!$A:$A,YEAR(daily!$A3728),COT!$B:$B,WEEKNUM(daily!$A3728))</f>
        <v>81021</v>
      </c>
      <c r="U3728">
        <f>SUMIFS(COT!L:L,COT!$A:$A,YEAR(daily!$A3728),COT!$B:$B,WEEKNUM(daily!$A3728))</f>
        <v>66661</v>
      </c>
      <c r="V3728">
        <f>SUMIFS(COT!M:M,COT!$A:$A,YEAR(daily!$A3728),COT!$B:$B,WEEKNUM(daily!$A3728))</f>
        <v>104</v>
      </c>
      <c r="W3728">
        <f>SUMIFS(COT!N:N,COT!$A:$A,YEAR(daily!$A3728),COT!$B:$B,WEEKNUM(daily!$A3728))</f>
        <v>109</v>
      </c>
      <c r="X3728">
        <f>SUMIFS(COT!O:O,COT!$A:$A,YEAR(daily!$A3728),COT!$B:$B,WEEKNUM(daily!$A3728))</f>
        <v>135</v>
      </c>
      <c r="Y3728">
        <f>SUMIFS(COT!P:P,COT!$A:$A,YEAR(daily!$A3728),COT!$B:$B,WEEKNUM(daily!$A3728))</f>
        <v>84</v>
      </c>
      <c r="Z3728">
        <f>SUMIFS(COT!Q:Q,COT!$A:$A,YEAR(daily!$A3728),COT!$B:$B,WEEKNUM(daily!$A3728))</f>
        <v>95</v>
      </c>
      <c r="AA3728">
        <f>SUMIFS(Saudi!B:B,Saudi!$A:$A,YEAR(daily!$A3728))</f>
        <v>1044.4000000000001</v>
      </c>
      <c r="AB3728">
        <f>SUMIFS(Saudi!C:C,Saudi!$A:$A,YEAR(daily!$A3728))</f>
        <v>1140.539</v>
      </c>
      <c r="AC3728">
        <f>SUMIFS(Saudi!F:F,Saudi!$A:$A,YEAR(daily!$A3728))</f>
        <v>4242520</v>
      </c>
      <c r="AD3728">
        <f>SUMIFS(Saudi!G:G,Saudi!$A:$A,YEAR(daily!$A3728))</f>
        <v>92.996511515118513</v>
      </c>
      <c r="AE3728">
        <f>SUMIFS(Saudi!H:H,Saudi!$A:$A,YEAR(daily!$A3728))</f>
        <v>394539560.03312057</v>
      </c>
      <c r="AF3728" s="5">
        <f t="shared" si="160"/>
        <v>12</v>
      </c>
      <c r="AG3728" s="5">
        <f t="shared" si="161"/>
        <v>2014</v>
      </c>
    </row>
    <row r="3729" spans="1:33">
      <c r="A3729" s="3">
        <v>41995</v>
      </c>
      <c r="B3729" s="1">
        <v>309199</v>
      </c>
      <c r="C3729" s="1">
        <v>52338</v>
      </c>
      <c r="D3729" s="1">
        <v>48171</v>
      </c>
      <c r="E3729" s="1">
        <v>55.26</v>
      </c>
      <c r="F3729" s="1">
        <v>56.05</v>
      </c>
      <c r="G3729" s="1">
        <v>56.49</v>
      </c>
      <c r="H3729" s="2">
        <v>57.7</v>
      </c>
      <c r="I3729" s="2">
        <v>31.2</v>
      </c>
      <c r="J3729" s="2">
        <v>95.5</v>
      </c>
      <c r="K3729" s="2">
        <v>94.05</v>
      </c>
      <c r="L3729">
        <f>SUMIFS(US!B:B,US!$D:$D,YEAR(daily!$A3729),US!$E:$E,MONTH(daily!$A3729))</f>
        <v>15058</v>
      </c>
      <c r="M3729">
        <f>SUMIFS(US!C:C,US!$D:$D,YEAR(daily!$A3729),US!$E:$E,MONTH(daily!$A3729))</f>
        <v>19457</v>
      </c>
      <c r="N3729">
        <f>SUMIFS(COT!E:E,COT!$A:$A,YEAR(daily!$A3729),COT!$B:$B,WEEKNUM(daily!$A3729))</f>
        <v>1428829</v>
      </c>
      <c r="O3729">
        <f>SUMIFS(COT!F:F,COT!$A:$A,YEAR(daily!$A3729),COT!$B:$B,WEEKNUM(daily!$A3729))</f>
        <v>412781</v>
      </c>
      <c r="P3729">
        <f>SUMIFS(COT!G:G,COT!$A:$A,YEAR(daily!$A3729),COT!$B:$B,WEEKNUM(daily!$A3729))</f>
        <v>131132</v>
      </c>
      <c r="Q3729">
        <f>SUMIFS(COT!H:H,COT!$A:$A,YEAR(daily!$A3729),COT!$B:$B,WEEKNUM(daily!$A3729))</f>
        <v>472925</v>
      </c>
      <c r="R3729">
        <f>SUMIFS(COT!I:I,COT!$A:$A,YEAR(daily!$A3729),COT!$B:$B,WEEKNUM(daily!$A3729))</f>
        <v>474099</v>
      </c>
      <c r="S3729">
        <f>SUMIFS(COT!J:J,COT!$A:$A,YEAR(daily!$A3729),COT!$B:$B,WEEKNUM(daily!$A3729))</f>
        <v>763506</v>
      </c>
      <c r="T3729">
        <f>SUMIFS(COT!K:K,COT!$A:$A,YEAR(daily!$A3729),COT!$B:$B,WEEKNUM(daily!$A3729))</f>
        <v>69024</v>
      </c>
      <c r="U3729">
        <f>SUMIFS(COT!L:L,COT!$A:$A,YEAR(daily!$A3729),COT!$B:$B,WEEKNUM(daily!$A3729))</f>
        <v>61266</v>
      </c>
      <c r="V3729">
        <f>SUMIFS(COT!M:M,COT!$A:$A,YEAR(daily!$A3729),COT!$B:$B,WEEKNUM(daily!$A3729))</f>
        <v>111</v>
      </c>
      <c r="W3729">
        <f>SUMIFS(COT!N:N,COT!$A:$A,YEAR(daily!$A3729),COT!$B:$B,WEEKNUM(daily!$A3729))</f>
        <v>98</v>
      </c>
      <c r="X3729">
        <f>SUMIFS(COT!O:O,COT!$A:$A,YEAR(daily!$A3729),COT!$B:$B,WEEKNUM(daily!$A3729))</f>
        <v>128</v>
      </c>
      <c r="Y3729">
        <f>SUMIFS(COT!P:P,COT!$A:$A,YEAR(daily!$A3729),COT!$B:$B,WEEKNUM(daily!$A3729))</f>
        <v>80</v>
      </c>
      <c r="Z3729">
        <f>SUMIFS(COT!Q:Q,COT!$A:$A,YEAR(daily!$A3729),COT!$B:$B,WEEKNUM(daily!$A3729))</f>
        <v>97</v>
      </c>
      <c r="AA3729">
        <f>SUMIFS(Saudi!B:B,Saudi!$A:$A,YEAR(daily!$A3729))</f>
        <v>1044.4000000000001</v>
      </c>
      <c r="AB3729">
        <f>SUMIFS(Saudi!C:C,Saudi!$A:$A,YEAR(daily!$A3729))</f>
        <v>1140.539</v>
      </c>
      <c r="AC3729">
        <f>SUMIFS(Saudi!F:F,Saudi!$A:$A,YEAR(daily!$A3729))</f>
        <v>4242520</v>
      </c>
      <c r="AD3729">
        <f>SUMIFS(Saudi!G:G,Saudi!$A:$A,YEAR(daily!$A3729))</f>
        <v>92.996511515118513</v>
      </c>
      <c r="AE3729">
        <f>SUMIFS(Saudi!H:H,Saudi!$A:$A,YEAR(daily!$A3729))</f>
        <v>394539560.03312057</v>
      </c>
      <c r="AF3729" s="5">
        <f t="shared" si="160"/>
        <v>12</v>
      </c>
      <c r="AG3729" s="5">
        <f t="shared" si="161"/>
        <v>2014</v>
      </c>
    </row>
    <row r="3730" spans="1:33">
      <c r="A3730" s="3">
        <v>41996</v>
      </c>
      <c r="B3730" s="1">
        <v>305486</v>
      </c>
      <c r="C3730" s="1">
        <v>52438</v>
      </c>
      <c r="D3730" s="1">
        <v>47738</v>
      </c>
      <c r="E3730" s="1">
        <v>57.12</v>
      </c>
      <c r="F3730" s="1">
        <v>57.87</v>
      </c>
      <c r="G3730" s="1">
        <v>58.29</v>
      </c>
      <c r="H3730" s="2">
        <v>57.7</v>
      </c>
      <c r="I3730" s="2">
        <v>31.2</v>
      </c>
      <c r="J3730" s="2">
        <v>95.5</v>
      </c>
      <c r="K3730" s="2">
        <v>94.05</v>
      </c>
      <c r="L3730">
        <f>SUMIFS(US!B:B,US!$D:$D,YEAR(daily!$A3730),US!$E:$E,MONTH(daily!$A3730))</f>
        <v>15058</v>
      </c>
      <c r="M3730">
        <f>SUMIFS(US!C:C,US!$D:$D,YEAR(daily!$A3730),US!$E:$E,MONTH(daily!$A3730))</f>
        <v>19457</v>
      </c>
      <c r="N3730">
        <f>SUMIFS(COT!E:E,COT!$A:$A,YEAR(daily!$A3730),COT!$B:$B,WEEKNUM(daily!$A3730))</f>
        <v>1428829</v>
      </c>
      <c r="O3730">
        <f>SUMIFS(COT!F:F,COT!$A:$A,YEAR(daily!$A3730),COT!$B:$B,WEEKNUM(daily!$A3730))</f>
        <v>412781</v>
      </c>
      <c r="P3730">
        <f>SUMIFS(COT!G:G,COT!$A:$A,YEAR(daily!$A3730),COT!$B:$B,WEEKNUM(daily!$A3730))</f>
        <v>131132</v>
      </c>
      <c r="Q3730">
        <f>SUMIFS(COT!H:H,COT!$A:$A,YEAR(daily!$A3730),COT!$B:$B,WEEKNUM(daily!$A3730))</f>
        <v>472925</v>
      </c>
      <c r="R3730">
        <f>SUMIFS(COT!I:I,COT!$A:$A,YEAR(daily!$A3730),COT!$B:$B,WEEKNUM(daily!$A3730))</f>
        <v>474099</v>
      </c>
      <c r="S3730">
        <f>SUMIFS(COT!J:J,COT!$A:$A,YEAR(daily!$A3730),COT!$B:$B,WEEKNUM(daily!$A3730))</f>
        <v>763506</v>
      </c>
      <c r="T3730">
        <f>SUMIFS(COT!K:K,COT!$A:$A,YEAR(daily!$A3730),COT!$B:$B,WEEKNUM(daily!$A3730))</f>
        <v>69024</v>
      </c>
      <c r="U3730">
        <f>SUMIFS(COT!L:L,COT!$A:$A,YEAR(daily!$A3730),COT!$B:$B,WEEKNUM(daily!$A3730))</f>
        <v>61266</v>
      </c>
      <c r="V3730">
        <f>SUMIFS(COT!M:M,COT!$A:$A,YEAR(daily!$A3730),COT!$B:$B,WEEKNUM(daily!$A3730))</f>
        <v>111</v>
      </c>
      <c r="W3730">
        <f>SUMIFS(COT!N:N,COT!$A:$A,YEAR(daily!$A3730),COT!$B:$B,WEEKNUM(daily!$A3730))</f>
        <v>98</v>
      </c>
      <c r="X3730">
        <f>SUMIFS(COT!O:O,COT!$A:$A,YEAR(daily!$A3730),COT!$B:$B,WEEKNUM(daily!$A3730))</f>
        <v>128</v>
      </c>
      <c r="Y3730">
        <f>SUMIFS(COT!P:P,COT!$A:$A,YEAR(daily!$A3730),COT!$B:$B,WEEKNUM(daily!$A3730))</f>
        <v>80</v>
      </c>
      <c r="Z3730">
        <f>SUMIFS(COT!Q:Q,COT!$A:$A,YEAR(daily!$A3730),COT!$B:$B,WEEKNUM(daily!$A3730))</f>
        <v>97</v>
      </c>
      <c r="AA3730">
        <f>SUMIFS(Saudi!B:B,Saudi!$A:$A,YEAR(daily!$A3730))</f>
        <v>1044.4000000000001</v>
      </c>
      <c r="AB3730">
        <f>SUMIFS(Saudi!C:C,Saudi!$A:$A,YEAR(daily!$A3730))</f>
        <v>1140.539</v>
      </c>
      <c r="AC3730">
        <f>SUMIFS(Saudi!F:F,Saudi!$A:$A,YEAR(daily!$A3730))</f>
        <v>4242520</v>
      </c>
      <c r="AD3730">
        <f>SUMIFS(Saudi!G:G,Saudi!$A:$A,YEAR(daily!$A3730))</f>
        <v>92.996511515118513</v>
      </c>
      <c r="AE3730">
        <f>SUMIFS(Saudi!H:H,Saudi!$A:$A,YEAR(daily!$A3730))</f>
        <v>394539560.03312057</v>
      </c>
      <c r="AF3730" s="5">
        <f t="shared" si="160"/>
        <v>12</v>
      </c>
      <c r="AG3730" s="5">
        <f t="shared" si="161"/>
        <v>2014</v>
      </c>
    </row>
    <row r="3731" spans="1:33">
      <c r="A3731" s="3">
        <v>41997</v>
      </c>
      <c r="B3731" s="1">
        <v>304247</v>
      </c>
      <c r="C3731" s="1">
        <v>54241</v>
      </c>
      <c r="D3731" s="1">
        <v>47288</v>
      </c>
      <c r="E3731" s="1">
        <v>55.84</v>
      </c>
      <c r="F3731" s="1">
        <v>56.66</v>
      </c>
      <c r="G3731" s="1">
        <v>57.14</v>
      </c>
      <c r="H3731" s="2">
        <v>57.7</v>
      </c>
      <c r="I3731" s="2">
        <v>31.2</v>
      </c>
      <c r="J3731" s="2">
        <v>95.5</v>
      </c>
      <c r="K3731" s="2">
        <v>94.05</v>
      </c>
      <c r="L3731">
        <f>SUMIFS(US!B:B,US!$D:$D,YEAR(daily!$A3731),US!$E:$E,MONTH(daily!$A3731))</f>
        <v>15058</v>
      </c>
      <c r="M3731">
        <f>SUMIFS(US!C:C,US!$D:$D,YEAR(daily!$A3731),US!$E:$E,MONTH(daily!$A3731))</f>
        <v>19457</v>
      </c>
      <c r="N3731">
        <f>SUMIFS(COT!E:E,COT!$A:$A,YEAR(daily!$A3731),COT!$B:$B,WEEKNUM(daily!$A3731))</f>
        <v>1428829</v>
      </c>
      <c r="O3731">
        <f>SUMIFS(COT!F:F,COT!$A:$A,YEAR(daily!$A3731),COT!$B:$B,WEEKNUM(daily!$A3731))</f>
        <v>412781</v>
      </c>
      <c r="P3731">
        <f>SUMIFS(COT!G:G,COT!$A:$A,YEAR(daily!$A3731),COT!$B:$B,WEEKNUM(daily!$A3731))</f>
        <v>131132</v>
      </c>
      <c r="Q3731">
        <f>SUMIFS(COT!H:H,COT!$A:$A,YEAR(daily!$A3731),COT!$B:$B,WEEKNUM(daily!$A3731))</f>
        <v>472925</v>
      </c>
      <c r="R3731">
        <f>SUMIFS(COT!I:I,COT!$A:$A,YEAR(daily!$A3731),COT!$B:$B,WEEKNUM(daily!$A3731))</f>
        <v>474099</v>
      </c>
      <c r="S3731">
        <f>SUMIFS(COT!J:J,COT!$A:$A,YEAR(daily!$A3731),COT!$B:$B,WEEKNUM(daily!$A3731))</f>
        <v>763506</v>
      </c>
      <c r="T3731">
        <f>SUMIFS(COT!K:K,COT!$A:$A,YEAR(daily!$A3731),COT!$B:$B,WEEKNUM(daily!$A3731))</f>
        <v>69024</v>
      </c>
      <c r="U3731">
        <f>SUMIFS(COT!L:L,COT!$A:$A,YEAR(daily!$A3731),COT!$B:$B,WEEKNUM(daily!$A3731))</f>
        <v>61266</v>
      </c>
      <c r="V3731">
        <f>SUMIFS(COT!M:M,COT!$A:$A,YEAR(daily!$A3731),COT!$B:$B,WEEKNUM(daily!$A3731))</f>
        <v>111</v>
      </c>
      <c r="W3731">
        <f>SUMIFS(COT!N:N,COT!$A:$A,YEAR(daily!$A3731),COT!$B:$B,WEEKNUM(daily!$A3731))</f>
        <v>98</v>
      </c>
      <c r="X3731">
        <f>SUMIFS(COT!O:O,COT!$A:$A,YEAR(daily!$A3731),COT!$B:$B,WEEKNUM(daily!$A3731))</f>
        <v>128</v>
      </c>
      <c r="Y3731">
        <f>SUMIFS(COT!P:P,COT!$A:$A,YEAR(daily!$A3731),COT!$B:$B,WEEKNUM(daily!$A3731))</f>
        <v>80</v>
      </c>
      <c r="Z3731">
        <f>SUMIFS(COT!Q:Q,COT!$A:$A,YEAR(daily!$A3731),COT!$B:$B,WEEKNUM(daily!$A3731))</f>
        <v>97</v>
      </c>
      <c r="AA3731">
        <f>SUMIFS(Saudi!B:B,Saudi!$A:$A,YEAR(daily!$A3731))</f>
        <v>1044.4000000000001</v>
      </c>
      <c r="AB3731">
        <f>SUMIFS(Saudi!C:C,Saudi!$A:$A,YEAR(daily!$A3731))</f>
        <v>1140.539</v>
      </c>
      <c r="AC3731">
        <f>SUMIFS(Saudi!F:F,Saudi!$A:$A,YEAR(daily!$A3731))</f>
        <v>4242520</v>
      </c>
      <c r="AD3731">
        <f>SUMIFS(Saudi!G:G,Saudi!$A:$A,YEAR(daily!$A3731))</f>
        <v>92.996511515118513</v>
      </c>
      <c r="AE3731">
        <f>SUMIFS(Saudi!H:H,Saudi!$A:$A,YEAR(daily!$A3731))</f>
        <v>394539560.03312057</v>
      </c>
      <c r="AF3731" s="5">
        <f t="shared" si="160"/>
        <v>12</v>
      </c>
      <c r="AG3731" s="5">
        <f t="shared" si="161"/>
        <v>2014</v>
      </c>
    </row>
    <row r="3732" spans="1:33">
      <c r="A3732" s="3">
        <v>41999</v>
      </c>
      <c r="B3732" s="1">
        <v>305205</v>
      </c>
      <c r="C3732" s="1">
        <v>54602</v>
      </c>
      <c r="D3732" s="1">
        <v>46930</v>
      </c>
      <c r="E3732" s="1">
        <v>54.73</v>
      </c>
      <c r="F3732" s="1">
        <v>55.59</v>
      </c>
      <c r="G3732" s="1">
        <v>56.11</v>
      </c>
      <c r="H3732" s="2">
        <v>57.7</v>
      </c>
      <c r="I3732" s="2">
        <v>31.2</v>
      </c>
      <c r="J3732" s="2">
        <v>95.5</v>
      </c>
      <c r="K3732" s="2">
        <v>94.05</v>
      </c>
      <c r="L3732">
        <f>SUMIFS(US!B:B,US!$D:$D,YEAR(daily!$A3732),US!$E:$E,MONTH(daily!$A3732))</f>
        <v>15058</v>
      </c>
      <c r="M3732">
        <f>SUMIFS(US!C:C,US!$D:$D,YEAR(daily!$A3732),US!$E:$E,MONTH(daily!$A3732))</f>
        <v>19457</v>
      </c>
      <c r="N3732">
        <f>SUMIFS(COT!E:E,COT!$A:$A,YEAR(daily!$A3732),COT!$B:$B,WEEKNUM(daily!$A3732))</f>
        <v>1428829</v>
      </c>
      <c r="O3732">
        <f>SUMIFS(COT!F:F,COT!$A:$A,YEAR(daily!$A3732),COT!$B:$B,WEEKNUM(daily!$A3732))</f>
        <v>412781</v>
      </c>
      <c r="P3732">
        <f>SUMIFS(COT!G:G,COT!$A:$A,YEAR(daily!$A3732),COT!$B:$B,WEEKNUM(daily!$A3732))</f>
        <v>131132</v>
      </c>
      <c r="Q3732">
        <f>SUMIFS(COT!H:H,COT!$A:$A,YEAR(daily!$A3732),COT!$B:$B,WEEKNUM(daily!$A3732))</f>
        <v>472925</v>
      </c>
      <c r="R3732">
        <f>SUMIFS(COT!I:I,COT!$A:$A,YEAR(daily!$A3732),COT!$B:$B,WEEKNUM(daily!$A3732))</f>
        <v>474099</v>
      </c>
      <c r="S3732">
        <f>SUMIFS(COT!J:J,COT!$A:$A,YEAR(daily!$A3732),COT!$B:$B,WEEKNUM(daily!$A3732))</f>
        <v>763506</v>
      </c>
      <c r="T3732">
        <f>SUMIFS(COT!K:K,COT!$A:$A,YEAR(daily!$A3732),COT!$B:$B,WEEKNUM(daily!$A3732))</f>
        <v>69024</v>
      </c>
      <c r="U3732">
        <f>SUMIFS(COT!L:L,COT!$A:$A,YEAR(daily!$A3732),COT!$B:$B,WEEKNUM(daily!$A3732))</f>
        <v>61266</v>
      </c>
      <c r="V3732">
        <f>SUMIFS(COT!M:M,COT!$A:$A,YEAR(daily!$A3732),COT!$B:$B,WEEKNUM(daily!$A3732))</f>
        <v>111</v>
      </c>
      <c r="W3732">
        <f>SUMIFS(COT!N:N,COT!$A:$A,YEAR(daily!$A3732),COT!$B:$B,WEEKNUM(daily!$A3732))</f>
        <v>98</v>
      </c>
      <c r="X3732">
        <f>SUMIFS(COT!O:O,COT!$A:$A,YEAR(daily!$A3732),COT!$B:$B,WEEKNUM(daily!$A3732))</f>
        <v>128</v>
      </c>
      <c r="Y3732">
        <f>SUMIFS(COT!P:P,COT!$A:$A,YEAR(daily!$A3732),COT!$B:$B,WEEKNUM(daily!$A3732))</f>
        <v>80</v>
      </c>
      <c r="Z3732">
        <f>SUMIFS(COT!Q:Q,COT!$A:$A,YEAR(daily!$A3732),COT!$B:$B,WEEKNUM(daily!$A3732))</f>
        <v>97</v>
      </c>
      <c r="AA3732">
        <f>SUMIFS(Saudi!B:B,Saudi!$A:$A,YEAR(daily!$A3732))</f>
        <v>1044.4000000000001</v>
      </c>
      <c r="AB3732">
        <f>SUMIFS(Saudi!C:C,Saudi!$A:$A,YEAR(daily!$A3732))</f>
        <v>1140.539</v>
      </c>
      <c r="AC3732">
        <f>SUMIFS(Saudi!F:F,Saudi!$A:$A,YEAR(daily!$A3732))</f>
        <v>4242520</v>
      </c>
      <c r="AD3732">
        <f>SUMIFS(Saudi!G:G,Saudi!$A:$A,YEAR(daily!$A3732))</f>
        <v>92.996511515118513</v>
      </c>
      <c r="AE3732">
        <f>SUMIFS(Saudi!H:H,Saudi!$A:$A,YEAR(daily!$A3732))</f>
        <v>394539560.03312057</v>
      </c>
      <c r="AF3732" s="5">
        <f t="shared" si="160"/>
        <v>12</v>
      </c>
      <c r="AG3732" s="5">
        <f t="shared" si="161"/>
        <v>2014</v>
      </c>
    </row>
    <row r="3733" spans="1:33">
      <c r="A3733" s="3">
        <v>42002</v>
      </c>
      <c r="B3733" s="1">
        <v>310358</v>
      </c>
      <c r="C3733" s="1">
        <v>58038</v>
      </c>
      <c r="D3733" s="1">
        <v>48143</v>
      </c>
      <c r="E3733" s="1">
        <v>53.61</v>
      </c>
      <c r="F3733" s="1">
        <v>54.54</v>
      </c>
      <c r="G3733" s="1">
        <v>55.14</v>
      </c>
      <c r="H3733" s="2">
        <v>57.7</v>
      </c>
      <c r="I3733" s="2">
        <v>31.2</v>
      </c>
      <c r="J3733" s="2">
        <v>95.5</v>
      </c>
      <c r="K3733" s="2">
        <v>94.05</v>
      </c>
      <c r="L3733">
        <f>SUMIFS(US!B:B,US!$D:$D,YEAR(daily!$A3733),US!$E:$E,MONTH(daily!$A3733))</f>
        <v>15058</v>
      </c>
      <c r="M3733">
        <f>SUMIFS(US!C:C,US!$D:$D,YEAR(daily!$A3733),US!$E:$E,MONTH(daily!$A3733))</f>
        <v>19457</v>
      </c>
      <c r="N3733">
        <f>SUMIFS(COT!E:E,COT!$A:$A,YEAR(daily!$A3733),COT!$B:$B,WEEKNUM(daily!$A3733))</f>
        <v>1457729</v>
      </c>
      <c r="O3733">
        <f>SUMIFS(COT!F:F,COT!$A:$A,YEAR(daily!$A3733),COT!$B:$B,WEEKNUM(daily!$A3733))</f>
        <v>421184</v>
      </c>
      <c r="P3733">
        <f>SUMIFS(COT!G:G,COT!$A:$A,YEAR(daily!$A3733),COT!$B:$B,WEEKNUM(daily!$A3733))</f>
        <v>148700</v>
      </c>
      <c r="Q3733">
        <f>SUMIFS(COT!H:H,COT!$A:$A,YEAR(daily!$A3733),COT!$B:$B,WEEKNUM(daily!$A3733))</f>
        <v>478383</v>
      </c>
      <c r="R3733">
        <f>SUMIFS(COT!I:I,COT!$A:$A,YEAR(daily!$A3733),COT!$B:$B,WEEKNUM(daily!$A3733))</f>
        <v>483055</v>
      </c>
      <c r="S3733">
        <f>SUMIFS(COT!J:J,COT!$A:$A,YEAR(daily!$A3733),COT!$B:$B,WEEKNUM(daily!$A3733))</f>
        <v>763632</v>
      </c>
      <c r="T3733">
        <f>SUMIFS(COT!K:K,COT!$A:$A,YEAR(daily!$A3733),COT!$B:$B,WEEKNUM(daily!$A3733))</f>
        <v>75107</v>
      </c>
      <c r="U3733">
        <f>SUMIFS(COT!L:L,COT!$A:$A,YEAR(daily!$A3733),COT!$B:$B,WEEKNUM(daily!$A3733))</f>
        <v>67014</v>
      </c>
      <c r="V3733">
        <f>SUMIFS(COT!M:M,COT!$A:$A,YEAR(daily!$A3733),COT!$B:$B,WEEKNUM(daily!$A3733))</f>
        <v>110</v>
      </c>
      <c r="W3733">
        <f>SUMIFS(COT!N:N,COT!$A:$A,YEAR(daily!$A3733),COT!$B:$B,WEEKNUM(daily!$A3733))</f>
        <v>105</v>
      </c>
      <c r="X3733">
        <f>SUMIFS(COT!O:O,COT!$A:$A,YEAR(daily!$A3733),COT!$B:$B,WEEKNUM(daily!$A3733))</f>
        <v>134</v>
      </c>
      <c r="Y3733">
        <f>SUMIFS(COT!P:P,COT!$A:$A,YEAR(daily!$A3733),COT!$B:$B,WEEKNUM(daily!$A3733))</f>
        <v>79</v>
      </c>
      <c r="Z3733">
        <f>SUMIFS(COT!Q:Q,COT!$A:$A,YEAR(daily!$A3733),COT!$B:$B,WEEKNUM(daily!$A3733))</f>
        <v>96</v>
      </c>
      <c r="AA3733">
        <f>SUMIFS(Saudi!B:B,Saudi!$A:$A,YEAR(daily!$A3733))</f>
        <v>1044.4000000000001</v>
      </c>
      <c r="AB3733">
        <f>SUMIFS(Saudi!C:C,Saudi!$A:$A,YEAR(daily!$A3733))</f>
        <v>1140.539</v>
      </c>
      <c r="AC3733">
        <f>SUMIFS(Saudi!F:F,Saudi!$A:$A,YEAR(daily!$A3733))</f>
        <v>4242520</v>
      </c>
      <c r="AD3733">
        <f>SUMIFS(Saudi!G:G,Saudi!$A:$A,YEAR(daily!$A3733))</f>
        <v>92.996511515118513</v>
      </c>
      <c r="AE3733">
        <f>SUMIFS(Saudi!H:H,Saudi!$A:$A,YEAR(daily!$A3733))</f>
        <v>394539560.03312057</v>
      </c>
      <c r="AF3733" s="5">
        <f t="shared" si="160"/>
        <v>12</v>
      </c>
      <c r="AG3733" s="5">
        <f t="shared" si="161"/>
        <v>2014</v>
      </c>
    </row>
    <row r="3734" spans="1:33">
      <c r="A3734" s="3">
        <v>42003</v>
      </c>
      <c r="B3734" s="1">
        <v>309473</v>
      </c>
      <c r="C3734" s="1">
        <v>61923</v>
      </c>
      <c r="D3734" s="1">
        <v>48297</v>
      </c>
      <c r="E3734" s="1">
        <v>54.12</v>
      </c>
      <c r="F3734" s="1">
        <v>55.05</v>
      </c>
      <c r="G3734" s="1">
        <v>55.67</v>
      </c>
      <c r="H3734" s="2">
        <v>57.7</v>
      </c>
      <c r="I3734" s="2">
        <v>31.2</v>
      </c>
      <c r="J3734" s="2">
        <v>95.5</v>
      </c>
      <c r="K3734" s="2">
        <v>94.05</v>
      </c>
      <c r="L3734">
        <f>SUMIFS(US!B:B,US!$D:$D,YEAR(daily!$A3734),US!$E:$E,MONTH(daily!$A3734))</f>
        <v>15058</v>
      </c>
      <c r="M3734">
        <f>SUMIFS(US!C:C,US!$D:$D,YEAR(daily!$A3734),US!$E:$E,MONTH(daily!$A3734))</f>
        <v>19457</v>
      </c>
      <c r="N3734">
        <f>SUMIFS(COT!E:E,COT!$A:$A,YEAR(daily!$A3734),COT!$B:$B,WEEKNUM(daily!$A3734))</f>
        <v>1457729</v>
      </c>
      <c r="O3734">
        <f>SUMIFS(COT!F:F,COT!$A:$A,YEAR(daily!$A3734),COT!$B:$B,WEEKNUM(daily!$A3734))</f>
        <v>421184</v>
      </c>
      <c r="P3734">
        <f>SUMIFS(COT!G:G,COT!$A:$A,YEAR(daily!$A3734),COT!$B:$B,WEEKNUM(daily!$A3734))</f>
        <v>148700</v>
      </c>
      <c r="Q3734">
        <f>SUMIFS(COT!H:H,COT!$A:$A,YEAR(daily!$A3734),COT!$B:$B,WEEKNUM(daily!$A3734))</f>
        <v>478383</v>
      </c>
      <c r="R3734">
        <f>SUMIFS(COT!I:I,COT!$A:$A,YEAR(daily!$A3734),COT!$B:$B,WEEKNUM(daily!$A3734))</f>
        <v>483055</v>
      </c>
      <c r="S3734">
        <f>SUMIFS(COT!J:J,COT!$A:$A,YEAR(daily!$A3734),COT!$B:$B,WEEKNUM(daily!$A3734))</f>
        <v>763632</v>
      </c>
      <c r="T3734">
        <f>SUMIFS(COT!K:K,COT!$A:$A,YEAR(daily!$A3734),COT!$B:$B,WEEKNUM(daily!$A3734))</f>
        <v>75107</v>
      </c>
      <c r="U3734">
        <f>SUMIFS(COT!L:L,COT!$A:$A,YEAR(daily!$A3734),COT!$B:$B,WEEKNUM(daily!$A3734))</f>
        <v>67014</v>
      </c>
      <c r="V3734">
        <f>SUMIFS(COT!M:M,COT!$A:$A,YEAR(daily!$A3734),COT!$B:$B,WEEKNUM(daily!$A3734))</f>
        <v>110</v>
      </c>
      <c r="W3734">
        <f>SUMIFS(COT!N:N,COT!$A:$A,YEAR(daily!$A3734),COT!$B:$B,WEEKNUM(daily!$A3734))</f>
        <v>105</v>
      </c>
      <c r="X3734">
        <f>SUMIFS(COT!O:O,COT!$A:$A,YEAR(daily!$A3734),COT!$B:$B,WEEKNUM(daily!$A3734))</f>
        <v>134</v>
      </c>
      <c r="Y3734">
        <f>SUMIFS(COT!P:P,COT!$A:$A,YEAR(daily!$A3734),COT!$B:$B,WEEKNUM(daily!$A3734))</f>
        <v>79</v>
      </c>
      <c r="Z3734">
        <f>SUMIFS(COT!Q:Q,COT!$A:$A,YEAR(daily!$A3734),COT!$B:$B,WEEKNUM(daily!$A3734))</f>
        <v>96</v>
      </c>
      <c r="AA3734">
        <f>SUMIFS(Saudi!B:B,Saudi!$A:$A,YEAR(daily!$A3734))</f>
        <v>1044.4000000000001</v>
      </c>
      <c r="AB3734">
        <f>SUMIFS(Saudi!C:C,Saudi!$A:$A,YEAR(daily!$A3734))</f>
        <v>1140.539</v>
      </c>
      <c r="AC3734">
        <f>SUMIFS(Saudi!F:F,Saudi!$A:$A,YEAR(daily!$A3734))</f>
        <v>4242520</v>
      </c>
      <c r="AD3734">
        <f>SUMIFS(Saudi!G:G,Saudi!$A:$A,YEAR(daily!$A3734))</f>
        <v>92.996511515118513</v>
      </c>
      <c r="AE3734">
        <f>SUMIFS(Saudi!H:H,Saudi!$A:$A,YEAR(daily!$A3734))</f>
        <v>394539560.03312057</v>
      </c>
      <c r="AF3734" s="5">
        <f t="shared" si="160"/>
        <v>12</v>
      </c>
      <c r="AG3734" s="5">
        <f t="shared" si="161"/>
        <v>2014</v>
      </c>
    </row>
    <row r="3735" spans="1:33">
      <c r="A3735" s="3">
        <v>42004</v>
      </c>
      <c r="B3735" s="1">
        <v>306406</v>
      </c>
      <c r="C3735" s="1">
        <v>64925</v>
      </c>
      <c r="D3735" s="1">
        <v>51309</v>
      </c>
      <c r="E3735" s="1">
        <v>53.27</v>
      </c>
      <c r="F3735" s="1">
        <v>54.26</v>
      </c>
      <c r="G3735" s="1">
        <v>54.96</v>
      </c>
      <c r="H3735" s="2">
        <v>57.7</v>
      </c>
      <c r="I3735" s="2">
        <v>31.2</v>
      </c>
      <c r="J3735" s="2">
        <v>95.5</v>
      </c>
      <c r="K3735" s="2">
        <v>94.05</v>
      </c>
      <c r="L3735">
        <f>SUMIFS(US!B:B,US!$D:$D,YEAR(daily!$A3735),US!$E:$E,MONTH(daily!$A3735))</f>
        <v>15058</v>
      </c>
      <c r="M3735">
        <f>SUMIFS(US!C:C,US!$D:$D,YEAR(daily!$A3735),US!$E:$E,MONTH(daily!$A3735))</f>
        <v>19457</v>
      </c>
      <c r="N3735">
        <f>SUMIFS(COT!E:E,COT!$A:$A,YEAR(daily!$A3735),COT!$B:$B,WEEKNUM(daily!$A3735))</f>
        <v>1457729</v>
      </c>
      <c r="O3735">
        <f>SUMIFS(COT!F:F,COT!$A:$A,YEAR(daily!$A3735),COT!$B:$B,WEEKNUM(daily!$A3735))</f>
        <v>421184</v>
      </c>
      <c r="P3735">
        <f>SUMIFS(COT!G:G,COT!$A:$A,YEAR(daily!$A3735),COT!$B:$B,WEEKNUM(daily!$A3735))</f>
        <v>148700</v>
      </c>
      <c r="Q3735">
        <f>SUMIFS(COT!H:H,COT!$A:$A,YEAR(daily!$A3735),COT!$B:$B,WEEKNUM(daily!$A3735))</f>
        <v>478383</v>
      </c>
      <c r="R3735">
        <f>SUMIFS(COT!I:I,COT!$A:$A,YEAR(daily!$A3735),COT!$B:$B,WEEKNUM(daily!$A3735))</f>
        <v>483055</v>
      </c>
      <c r="S3735">
        <f>SUMIFS(COT!J:J,COT!$A:$A,YEAR(daily!$A3735),COT!$B:$B,WEEKNUM(daily!$A3735))</f>
        <v>763632</v>
      </c>
      <c r="T3735">
        <f>SUMIFS(COT!K:K,COT!$A:$A,YEAR(daily!$A3735),COT!$B:$B,WEEKNUM(daily!$A3735))</f>
        <v>75107</v>
      </c>
      <c r="U3735">
        <f>SUMIFS(COT!L:L,COT!$A:$A,YEAR(daily!$A3735),COT!$B:$B,WEEKNUM(daily!$A3735))</f>
        <v>67014</v>
      </c>
      <c r="V3735">
        <f>SUMIFS(COT!M:M,COT!$A:$A,YEAR(daily!$A3735),COT!$B:$B,WEEKNUM(daily!$A3735))</f>
        <v>110</v>
      </c>
      <c r="W3735">
        <f>SUMIFS(COT!N:N,COT!$A:$A,YEAR(daily!$A3735),COT!$B:$B,WEEKNUM(daily!$A3735))</f>
        <v>105</v>
      </c>
      <c r="X3735">
        <f>SUMIFS(COT!O:O,COT!$A:$A,YEAR(daily!$A3735),COT!$B:$B,WEEKNUM(daily!$A3735))</f>
        <v>134</v>
      </c>
      <c r="Y3735">
        <f>SUMIFS(COT!P:P,COT!$A:$A,YEAR(daily!$A3735),COT!$B:$B,WEEKNUM(daily!$A3735))</f>
        <v>79</v>
      </c>
      <c r="Z3735">
        <f>SUMIFS(COT!Q:Q,COT!$A:$A,YEAR(daily!$A3735),COT!$B:$B,WEEKNUM(daily!$A3735))</f>
        <v>96</v>
      </c>
      <c r="AA3735">
        <f>SUMIFS(Saudi!B:B,Saudi!$A:$A,YEAR(daily!$A3735))</f>
        <v>1044.4000000000001</v>
      </c>
      <c r="AB3735">
        <f>SUMIFS(Saudi!C:C,Saudi!$A:$A,YEAR(daily!$A3735))</f>
        <v>1140.539</v>
      </c>
      <c r="AC3735">
        <f>SUMIFS(Saudi!F:F,Saudi!$A:$A,YEAR(daily!$A3735))</f>
        <v>4242520</v>
      </c>
      <c r="AD3735">
        <f>SUMIFS(Saudi!G:G,Saudi!$A:$A,YEAR(daily!$A3735))</f>
        <v>92.996511515118513</v>
      </c>
      <c r="AE3735">
        <f>SUMIFS(Saudi!H:H,Saudi!$A:$A,YEAR(daily!$A3735))</f>
        <v>394539560.03312057</v>
      </c>
      <c r="AF3735" s="5">
        <f t="shared" si="160"/>
        <v>12</v>
      </c>
      <c r="AG3735" s="5">
        <f t="shared" si="161"/>
        <v>2014</v>
      </c>
    </row>
    <row r="3736" spans="1:33">
      <c r="A3736" s="3">
        <v>42006</v>
      </c>
      <c r="B3736" s="1">
        <v>303470</v>
      </c>
      <c r="C3736" s="1">
        <v>66631</v>
      </c>
      <c r="D3736" s="1">
        <v>51611</v>
      </c>
      <c r="E3736" s="1">
        <v>52.69</v>
      </c>
      <c r="F3736" s="1">
        <v>53.69</v>
      </c>
      <c r="G3736" s="1">
        <v>54.42</v>
      </c>
      <c r="H3736" s="2">
        <v>57.7</v>
      </c>
      <c r="I3736" s="2">
        <v>31.2</v>
      </c>
      <c r="J3736" s="2">
        <v>95.5</v>
      </c>
      <c r="K3736" s="2">
        <v>94.05</v>
      </c>
      <c r="L3736">
        <f>SUMIFS(US!B:B,US!$D:$D,YEAR(daily!$A3736),US!$E:$E,MONTH(daily!$A3736))</f>
        <v>14613</v>
      </c>
      <c r="M3736">
        <f>SUMIFS(US!C:C,US!$D:$D,YEAR(daily!$A3736),US!$E:$E,MONTH(daily!$A3736))</f>
        <v>19249</v>
      </c>
      <c r="N3736">
        <f>AVERAGE(N3735,N3737)</f>
        <v>1481415</v>
      </c>
      <c r="O3736">
        <f t="shared" ref="O3736:Z3736" si="162">AVERAGE(O3735,O3737)</f>
        <v>431002.5</v>
      </c>
      <c r="P3736">
        <f t="shared" si="162"/>
        <v>160360.5</v>
      </c>
      <c r="Q3736">
        <f t="shared" si="162"/>
        <v>484699</v>
      </c>
      <c r="R3736">
        <f t="shared" si="162"/>
        <v>486759.5</v>
      </c>
      <c r="S3736">
        <f t="shared" si="162"/>
        <v>766987</v>
      </c>
      <c r="T3736">
        <f t="shared" si="162"/>
        <v>78954</v>
      </c>
      <c r="U3736">
        <f t="shared" si="162"/>
        <v>69368.5</v>
      </c>
      <c r="V3736">
        <f t="shared" si="162"/>
        <v>113.5</v>
      </c>
      <c r="W3736">
        <f t="shared" si="162"/>
        <v>110.5</v>
      </c>
      <c r="X3736">
        <f t="shared" si="162"/>
        <v>134</v>
      </c>
      <c r="Y3736">
        <f t="shared" si="162"/>
        <v>82.5</v>
      </c>
      <c r="Z3736">
        <f t="shared" si="162"/>
        <v>96.5</v>
      </c>
      <c r="AA3736">
        <f>SUMIFS(Saudi!B:B,Saudi!$A:$A,YEAR(daily!$A3736))</f>
        <v>683.98199999999997</v>
      </c>
      <c r="AB3736">
        <f>SUMIFS(Saudi!C:C,Saudi!$A:$A,YEAR(daily!$A3736))</f>
        <v>1195.2570000000001</v>
      </c>
      <c r="AC3736">
        <f>SUMIFS(Saudi!F:F,Saudi!$A:$A,YEAR(daily!$A3736))</f>
        <v>3635527</v>
      </c>
      <c r="AD3736">
        <f>SUMIFS(Saudi!G:G,Saudi!$A:$A,YEAR(daily!$A3736))</f>
        <v>42.108907543479908</v>
      </c>
      <c r="AE3736">
        <f>SUMIFS(Saudi!H:H,Saudi!$A:$A,YEAR(daily!$A3736))</f>
        <v>153088070.31482488</v>
      </c>
      <c r="AF3736" s="5">
        <f t="shared" si="160"/>
        <v>1</v>
      </c>
      <c r="AG3736" s="5">
        <f t="shared" si="161"/>
        <v>2015</v>
      </c>
    </row>
    <row r="3737" spans="1:33">
      <c r="A3737" s="3">
        <v>42009</v>
      </c>
      <c r="B3737" s="1">
        <v>294918</v>
      </c>
      <c r="C3737" s="1">
        <v>70466</v>
      </c>
      <c r="D3737" s="1">
        <v>50181</v>
      </c>
      <c r="E3737" s="1">
        <v>50.04</v>
      </c>
      <c r="F3737" s="1">
        <v>51.17</v>
      </c>
      <c r="G3737" s="1">
        <v>51.95</v>
      </c>
      <c r="H3737" s="2">
        <v>57.7</v>
      </c>
      <c r="I3737" s="2">
        <v>31.2</v>
      </c>
      <c r="J3737" s="2">
        <v>95.5</v>
      </c>
      <c r="K3737" s="2">
        <v>94.05</v>
      </c>
      <c r="L3737">
        <f>SUMIFS(US!B:B,US!$D:$D,YEAR(daily!$A3737),US!$E:$E,MONTH(daily!$A3737))</f>
        <v>14613</v>
      </c>
      <c r="M3737">
        <f>SUMIFS(US!C:C,US!$D:$D,YEAR(daily!$A3737),US!$E:$E,MONTH(daily!$A3737))</f>
        <v>19249</v>
      </c>
      <c r="N3737">
        <f>SUMIFS(COT!E:E,COT!$A:$A,YEAR(daily!$A3737),COT!$B:$B,WEEKNUM(daily!$A3737))</f>
        <v>1505101</v>
      </c>
      <c r="O3737">
        <f>SUMIFS(COT!F:F,COT!$A:$A,YEAR(daily!$A3737),COT!$B:$B,WEEKNUM(daily!$A3737))</f>
        <v>440821</v>
      </c>
      <c r="P3737">
        <f>SUMIFS(COT!G:G,COT!$A:$A,YEAR(daily!$A3737),COT!$B:$B,WEEKNUM(daily!$A3737))</f>
        <v>172021</v>
      </c>
      <c r="Q3737">
        <f>SUMIFS(COT!H:H,COT!$A:$A,YEAR(daily!$A3737),COT!$B:$B,WEEKNUM(daily!$A3737))</f>
        <v>491015</v>
      </c>
      <c r="R3737">
        <f>SUMIFS(COT!I:I,COT!$A:$A,YEAR(daily!$A3737),COT!$B:$B,WEEKNUM(daily!$A3737))</f>
        <v>490464</v>
      </c>
      <c r="S3737">
        <f>SUMIFS(COT!J:J,COT!$A:$A,YEAR(daily!$A3737),COT!$B:$B,WEEKNUM(daily!$A3737))</f>
        <v>770342</v>
      </c>
      <c r="T3737">
        <f>SUMIFS(COT!K:K,COT!$A:$A,YEAR(daily!$A3737),COT!$B:$B,WEEKNUM(daily!$A3737))</f>
        <v>82801</v>
      </c>
      <c r="U3737">
        <f>SUMIFS(COT!L:L,COT!$A:$A,YEAR(daily!$A3737),COT!$B:$B,WEEKNUM(daily!$A3737))</f>
        <v>71723</v>
      </c>
      <c r="V3737">
        <f>SUMIFS(COT!M:M,COT!$A:$A,YEAR(daily!$A3737),COT!$B:$B,WEEKNUM(daily!$A3737))</f>
        <v>117</v>
      </c>
      <c r="W3737">
        <f>SUMIFS(COT!N:N,COT!$A:$A,YEAR(daily!$A3737),COT!$B:$B,WEEKNUM(daily!$A3737))</f>
        <v>116</v>
      </c>
      <c r="X3737">
        <f>SUMIFS(COT!O:O,COT!$A:$A,YEAR(daily!$A3737),COT!$B:$B,WEEKNUM(daily!$A3737))</f>
        <v>134</v>
      </c>
      <c r="Y3737">
        <f>SUMIFS(COT!P:P,COT!$A:$A,YEAR(daily!$A3737),COT!$B:$B,WEEKNUM(daily!$A3737))</f>
        <v>86</v>
      </c>
      <c r="Z3737">
        <f>SUMIFS(COT!Q:Q,COT!$A:$A,YEAR(daily!$A3737),COT!$B:$B,WEEKNUM(daily!$A3737))</f>
        <v>97</v>
      </c>
      <c r="AA3737">
        <f>SUMIFS(Saudi!B:B,Saudi!$A:$A,YEAR(daily!$A3737))</f>
        <v>683.98199999999997</v>
      </c>
      <c r="AB3737">
        <f>SUMIFS(Saudi!C:C,Saudi!$A:$A,YEAR(daily!$A3737))</f>
        <v>1195.2570000000001</v>
      </c>
      <c r="AC3737">
        <f>SUMIFS(Saudi!F:F,Saudi!$A:$A,YEAR(daily!$A3737))</f>
        <v>3635527</v>
      </c>
      <c r="AD3737">
        <f>SUMIFS(Saudi!G:G,Saudi!$A:$A,YEAR(daily!$A3737))</f>
        <v>42.108907543479908</v>
      </c>
      <c r="AE3737">
        <f>SUMIFS(Saudi!H:H,Saudi!$A:$A,YEAR(daily!$A3737))</f>
        <v>153088070.31482488</v>
      </c>
      <c r="AF3737" s="5">
        <f t="shared" si="160"/>
        <v>1</v>
      </c>
      <c r="AG3737" s="5">
        <f t="shared" si="161"/>
        <v>2015</v>
      </c>
    </row>
    <row r="3738" spans="1:33">
      <c r="A3738" s="3">
        <v>42010</v>
      </c>
      <c r="B3738" s="1">
        <v>279774</v>
      </c>
      <c r="C3738" s="1">
        <v>79097</v>
      </c>
      <c r="D3738" s="1">
        <v>50290</v>
      </c>
      <c r="E3738" s="1">
        <v>47.93</v>
      </c>
      <c r="F3738" s="1">
        <v>49.16</v>
      </c>
      <c r="G3738" s="1">
        <v>49.97</v>
      </c>
      <c r="H3738" s="2">
        <v>57.7</v>
      </c>
      <c r="I3738" s="2">
        <v>31.2</v>
      </c>
      <c r="J3738" s="2">
        <v>95.5</v>
      </c>
      <c r="K3738" s="2">
        <v>94.05</v>
      </c>
      <c r="L3738">
        <f>SUMIFS(US!B:B,US!$D:$D,YEAR(daily!$A3738),US!$E:$E,MONTH(daily!$A3738))</f>
        <v>14613</v>
      </c>
      <c r="M3738">
        <f>SUMIFS(US!C:C,US!$D:$D,YEAR(daily!$A3738),US!$E:$E,MONTH(daily!$A3738))</f>
        <v>19249</v>
      </c>
      <c r="N3738">
        <f>SUMIFS(COT!E:E,COT!$A:$A,YEAR(daily!$A3738),COT!$B:$B,WEEKNUM(daily!$A3738))</f>
        <v>1505101</v>
      </c>
      <c r="O3738">
        <f>SUMIFS(COT!F:F,COT!$A:$A,YEAR(daily!$A3738),COT!$B:$B,WEEKNUM(daily!$A3738))</f>
        <v>440821</v>
      </c>
      <c r="P3738">
        <f>SUMIFS(COT!G:G,COT!$A:$A,YEAR(daily!$A3738),COT!$B:$B,WEEKNUM(daily!$A3738))</f>
        <v>172021</v>
      </c>
      <c r="Q3738">
        <f>SUMIFS(COT!H:H,COT!$A:$A,YEAR(daily!$A3738),COT!$B:$B,WEEKNUM(daily!$A3738))</f>
        <v>491015</v>
      </c>
      <c r="R3738">
        <f>SUMIFS(COT!I:I,COT!$A:$A,YEAR(daily!$A3738),COT!$B:$B,WEEKNUM(daily!$A3738))</f>
        <v>490464</v>
      </c>
      <c r="S3738">
        <f>SUMIFS(COT!J:J,COT!$A:$A,YEAR(daily!$A3738),COT!$B:$B,WEEKNUM(daily!$A3738))</f>
        <v>770342</v>
      </c>
      <c r="T3738">
        <f>SUMIFS(COT!K:K,COT!$A:$A,YEAR(daily!$A3738),COT!$B:$B,WEEKNUM(daily!$A3738))</f>
        <v>82801</v>
      </c>
      <c r="U3738">
        <f>SUMIFS(COT!L:L,COT!$A:$A,YEAR(daily!$A3738),COT!$B:$B,WEEKNUM(daily!$A3738))</f>
        <v>71723</v>
      </c>
      <c r="V3738">
        <f>SUMIFS(COT!M:M,COT!$A:$A,YEAR(daily!$A3738),COT!$B:$B,WEEKNUM(daily!$A3738))</f>
        <v>117</v>
      </c>
      <c r="W3738">
        <f>SUMIFS(COT!N:N,COT!$A:$A,YEAR(daily!$A3738),COT!$B:$B,WEEKNUM(daily!$A3738))</f>
        <v>116</v>
      </c>
      <c r="X3738">
        <f>SUMIFS(COT!O:O,COT!$A:$A,YEAR(daily!$A3738),COT!$B:$B,WEEKNUM(daily!$A3738))</f>
        <v>134</v>
      </c>
      <c r="Y3738">
        <f>SUMIFS(COT!P:P,COT!$A:$A,YEAR(daily!$A3738),COT!$B:$B,WEEKNUM(daily!$A3738))</f>
        <v>86</v>
      </c>
      <c r="Z3738">
        <f>SUMIFS(COT!Q:Q,COT!$A:$A,YEAR(daily!$A3738),COT!$B:$B,WEEKNUM(daily!$A3738))</f>
        <v>97</v>
      </c>
      <c r="AA3738">
        <f>SUMIFS(Saudi!B:B,Saudi!$A:$A,YEAR(daily!$A3738))</f>
        <v>683.98199999999997</v>
      </c>
      <c r="AB3738">
        <f>SUMIFS(Saudi!C:C,Saudi!$A:$A,YEAR(daily!$A3738))</f>
        <v>1195.2570000000001</v>
      </c>
      <c r="AC3738">
        <f>SUMIFS(Saudi!F:F,Saudi!$A:$A,YEAR(daily!$A3738))</f>
        <v>3635527</v>
      </c>
      <c r="AD3738">
        <f>SUMIFS(Saudi!G:G,Saudi!$A:$A,YEAR(daily!$A3738))</f>
        <v>42.108907543479908</v>
      </c>
      <c r="AE3738">
        <f>SUMIFS(Saudi!H:H,Saudi!$A:$A,YEAR(daily!$A3738))</f>
        <v>153088070.31482488</v>
      </c>
      <c r="AF3738" s="5">
        <f t="shared" si="160"/>
        <v>1</v>
      </c>
      <c r="AG3738" s="5">
        <f t="shared" si="161"/>
        <v>2015</v>
      </c>
    </row>
    <row r="3739" spans="1:33">
      <c r="A3739" s="3">
        <v>42011</v>
      </c>
      <c r="B3739" s="1">
        <v>260411</v>
      </c>
      <c r="C3739" s="1">
        <v>82942</v>
      </c>
      <c r="D3739" s="1">
        <v>51763</v>
      </c>
      <c r="E3739" s="1">
        <v>48.65</v>
      </c>
      <c r="F3739" s="1">
        <v>49.72</v>
      </c>
      <c r="G3739" s="1">
        <v>50.48</v>
      </c>
      <c r="H3739" s="2">
        <v>57.7</v>
      </c>
      <c r="I3739" s="2">
        <v>31.2</v>
      </c>
      <c r="J3739" s="2">
        <v>95.5</v>
      </c>
      <c r="K3739" s="2">
        <v>94.05</v>
      </c>
      <c r="L3739">
        <f>SUMIFS(US!B:B,US!$D:$D,YEAR(daily!$A3739),US!$E:$E,MONTH(daily!$A3739))</f>
        <v>14613</v>
      </c>
      <c r="M3739">
        <f>SUMIFS(US!C:C,US!$D:$D,YEAR(daily!$A3739),US!$E:$E,MONTH(daily!$A3739))</f>
        <v>19249</v>
      </c>
      <c r="N3739">
        <f>SUMIFS(COT!E:E,COT!$A:$A,YEAR(daily!$A3739),COT!$B:$B,WEEKNUM(daily!$A3739))</f>
        <v>1505101</v>
      </c>
      <c r="O3739">
        <f>SUMIFS(COT!F:F,COT!$A:$A,YEAR(daily!$A3739),COT!$B:$B,WEEKNUM(daily!$A3739))</f>
        <v>440821</v>
      </c>
      <c r="P3739">
        <f>SUMIFS(COT!G:G,COT!$A:$A,YEAR(daily!$A3739),COT!$B:$B,WEEKNUM(daily!$A3739))</f>
        <v>172021</v>
      </c>
      <c r="Q3739">
        <f>SUMIFS(COT!H:H,COT!$A:$A,YEAR(daily!$A3739),COT!$B:$B,WEEKNUM(daily!$A3739))</f>
        <v>491015</v>
      </c>
      <c r="R3739">
        <f>SUMIFS(COT!I:I,COT!$A:$A,YEAR(daily!$A3739),COT!$B:$B,WEEKNUM(daily!$A3739))</f>
        <v>490464</v>
      </c>
      <c r="S3739">
        <f>SUMIFS(COT!J:J,COT!$A:$A,YEAR(daily!$A3739),COT!$B:$B,WEEKNUM(daily!$A3739))</f>
        <v>770342</v>
      </c>
      <c r="T3739">
        <f>SUMIFS(COT!K:K,COT!$A:$A,YEAR(daily!$A3739),COT!$B:$B,WEEKNUM(daily!$A3739))</f>
        <v>82801</v>
      </c>
      <c r="U3739">
        <f>SUMIFS(COT!L:L,COT!$A:$A,YEAR(daily!$A3739),COT!$B:$B,WEEKNUM(daily!$A3739))</f>
        <v>71723</v>
      </c>
      <c r="V3739">
        <f>SUMIFS(COT!M:M,COT!$A:$A,YEAR(daily!$A3739),COT!$B:$B,WEEKNUM(daily!$A3739))</f>
        <v>117</v>
      </c>
      <c r="W3739">
        <f>SUMIFS(COT!N:N,COT!$A:$A,YEAR(daily!$A3739),COT!$B:$B,WEEKNUM(daily!$A3739))</f>
        <v>116</v>
      </c>
      <c r="X3739">
        <f>SUMIFS(COT!O:O,COT!$A:$A,YEAR(daily!$A3739),COT!$B:$B,WEEKNUM(daily!$A3739))</f>
        <v>134</v>
      </c>
      <c r="Y3739">
        <f>SUMIFS(COT!P:P,COT!$A:$A,YEAR(daily!$A3739),COT!$B:$B,WEEKNUM(daily!$A3739))</f>
        <v>86</v>
      </c>
      <c r="Z3739">
        <f>SUMIFS(COT!Q:Q,COT!$A:$A,YEAR(daily!$A3739),COT!$B:$B,WEEKNUM(daily!$A3739))</f>
        <v>97</v>
      </c>
      <c r="AA3739">
        <f>SUMIFS(Saudi!B:B,Saudi!$A:$A,YEAR(daily!$A3739))</f>
        <v>683.98199999999997</v>
      </c>
      <c r="AB3739">
        <f>SUMIFS(Saudi!C:C,Saudi!$A:$A,YEAR(daily!$A3739))</f>
        <v>1195.2570000000001</v>
      </c>
      <c r="AC3739">
        <f>SUMIFS(Saudi!F:F,Saudi!$A:$A,YEAR(daily!$A3739))</f>
        <v>3635527</v>
      </c>
      <c r="AD3739">
        <f>SUMIFS(Saudi!G:G,Saudi!$A:$A,YEAR(daily!$A3739))</f>
        <v>42.108907543479908</v>
      </c>
      <c r="AE3739">
        <f>SUMIFS(Saudi!H:H,Saudi!$A:$A,YEAR(daily!$A3739))</f>
        <v>153088070.31482488</v>
      </c>
      <c r="AF3739" s="5">
        <f t="shared" si="160"/>
        <v>1</v>
      </c>
      <c r="AG3739" s="5">
        <f t="shared" si="161"/>
        <v>2015</v>
      </c>
    </row>
    <row r="3740" spans="1:33">
      <c r="A3740" s="3">
        <v>42012</v>
      </c>
      <c r="B3740" s="1">
        <v>232826</v>
      </c>
      <c r="C3740" s="1">
        <v>91346</v>
      </c>
      <c r="D3740" s="1">
        <v>53755</v>
      </c>
      <c r="E3740" s="1">
        <v>48.79</v>
      </c>
      <c r="F3740" s="1">
        <v>49.98</v>
      </c>
      <c r="G3740" s="1">
        <v>50.75</v>
      </c>
      <c r="H3740" s="2">
        <v>57.7</v>
      </c>
      <c r="I3740" s="2">
        <v>31.2</v>
      </c>
      <c r="J3740" s="2">
        <v>95.5</v>
      </c>
      <c r="K3740" s="2">
        <v>94.05</v>
      </c>
      <c r="L3740">
        <f>SUMIFS(US!B:B,US!$D:$D,YEAR(daily!$A3740),US!$E:$E,MONTH(daily!$A3740))</f>
        <v>14613</v>
      </c>
      <c r="M3740">
        <f>SUMIFS(US!C:C,US!$D:$D,YEAR(daily!$A3740),US!$E:$E,MONTH(daily!$A3740))</f>
        <v>19249</v>
      </c>
      <c r="N3740">
        <f>SUMIFS(COT!E:E,COT!$A:$A,YEAR(daily!$A3740),COT!$B:$B,WEEKNUM(daily!$A3740))</f>
        <v>1505101</v>
      </c>
      <c r="O3740">
        <f>SUMIFS(COT!F:F,COT!$A:$A,YEAR(daily!$A3740),COT!$B:$B,WEEKNUM(daily!$A3740))</f>
        <v>440821</v>
      </c>
      <c r="P3740">
        <f>SUMIFS(COT!G:G,COT!$A:$A,YEAR(daily!$A3740),COT!$B:$B,WEEKNUM(daily!$A3740))</f>
        <v>172021</v>
      </c>
      <c r="Q3740">
        <f>SUMIFS(COT!H:H,COT!$A:$A,YEAR(daily!$A3740),COT!$B:$B,WEEKNUM(daily!$A3740))</f>
        <v>491015</v>
      </c>
      <c r="R3740">
        <f>SUMIFS(COT!I:I,COT!$A:$A,YEAR(daily!$A3740),COT!$B:$B,WEEKNUM(daily!$A3740))</f>
        <v>490464</v>
      </c>
      <c r="S3740">
        <f>SUMIFS(COT!J:J,COT!$A:$A,YEAR(daily!$A3740),COT!$B:$B,WEEKNUM(daily!$A3740))</f>
        <v>770342</v>
      </c>
      <c r="T3740">
        <f>SUMIFS(COT!K:K,COT!$A:$A,YEAR(daily!$A3740),COT!$B:$B,WEEKNUM(daily!$A3740))</f>
        <v>82801</v>
      </c>
      <c r="U3740">
        <f>SUMIFS(COT!L:L,COT!$A:$A,YEAR(daily!$A3740),COT!$B:$B,WEEKNUM(daily!$A3740))</f>
        <v>71723</v>
      </c>
      <c r="V3740">
        <f>SUMIFS(COT!M:M,COT!$A:$A,YEAR(daily!$A3740),COT!$B:$B,WEEKNUM(daily!$A3740))</f>
        <v>117</v>
      </c>
      <c r="W3740">
        <f>SUMIFS(COT!N:N,COT!$A:$A,YEAR(daily!$A3740),COT!$B:$B,WEEKNUM(daily!$A3740))</f>
        <v>116</v>
      </c>
      <c r="X3740">
        <f>SUMIFS(COT!O:O,COT!$A:$A,YEAR(daily!$A3740),COT!$B:$B,WEEKNUM(daily!$A3740))</f>
        <v>134</v>
      </c>
      <c r="Y3740">
        <f>SUMIFS(COT!P:P,COT!$A:$A,YEAR(daily!$A3740),COT!$B:$B,WEEKNUM(daily!$A3740))</f>
        <v>86</v>
      </c>
      <c r="Z3740">
        <f>SUMIFS(COT!Q:Q,COT!$A:$A,YEAR(daily!$A3740),COT!$B:$B,WEEKNUM(daily!$A3740))</f>
        <v>97</v>
      </c>
      <c r="AA3740">
        <f>SUMIFS(Saudi!B:B,Saudi!$A:$A,YEAR(daily!$A3740))</f>
        <v>683.98199999999997</v>
      </c>
      <c r="AB3740">
        <f>SUMIFS(Saudi!C:C,Saudi!$A:$A,YEAR(daily!$A3740))</f>
        <v>1195.2570000000001</v>
      </c>
      <c r="AC3740">
        <f>SUMIFS(Saudi!F:F,Saudi!$A:$A,YEAR(daily!$A3740))</f>
        <v>3635527</v>
      </c>
      <c r="AD3740">
        <f>SUMIFS(Saudi!G:G,Saudi!$A:$A,YEAR(daily!$A3740))</f>
        <v>42.108907543479908</v>
      </c>
      <c r="AE3740">
        <f>SUMIFS(Saudi!H:H,Saudi!$A:$A,YEAR(daily!$A3740))</f>
        <v>153088070.31482488</v>
      </c>
      <c r="AF3740" s="5">
        <f t="shared" si="160"/>
        <v>1</v>
      </c>
      <c r="AG3740" s="5">
        <f t="shared" si="161"/>
        <v>2015</v>
      </c>
    </row>
    <row r="3741" spans="1:33">
      <c r="A3741" s="3">
        <v>42013</v>
      </c>
      <c r="B3741" s="1">
        <v>201262</v>
      </c>
      <c r="C3741" s="1">
        <v>98310</v>
      </c>
      <c r="D3741" s="1">
        <v>54507</v>
      </c>
      <c r="E3741" s="1">
        <v>48.36</v>
      </c>
      <c r="F3741" s="1">
        <v>49.73</v>
      </c>
      <c r="G3741" s="1">
        <v>50.54</v>
      </c>
      <c r="H3741" s="2">
        <v>57.7</v>
      </c>
      <c r="I3741" s="2">
        <v>31.2</v>
      </c>
      <c r="J3741" s="2">
        <v>95.5</v>
      </c>
      <c r="K3741" s="2">
        <v>94.05</v>
      </c>
      <c r="L3741">
        <f>SUMIFS(US!B:B,US!$D:$D,YEAR(daily!$A3741),US!$E:$E,MONTH(daily!$A3741))</f>
        <v>14613</v>
      </c>
      <c r="M3741">
        <f>SUMIFS(US!C:C,US!$D:$D,YEAR(daily!$A3741),US!$E:$E,MONTH(daily!$A3741))</f>
        <v>19249</v>
      </c>
      <c r="N3741">
        <f>SUMIFS(COT!E:E,COT!$A:$A,YEAR(daily!$A3741),COT!$B:$B,WEEKNUM(daily!$A3741))</f>
        <v>1505101</v>
      </c>
      <c r="O3741">
        <f>SUMIFS(COT!F:F,COT!$A:$A,YEAR(daily!$A3741),COT!$B:$B,WEEKNUM(daily!$A3741))</f>
        <v>440821</v>
      </c>
      <c r="P3741">
        <f>SUMIFS(COT!G:G,COT!$A:$A,YEAR(daily!$A3741),COT!$B:$B,WEEKNUM(daily!$A3741))</f>
        <v>172021</v>
      </c>
      <c r="Q3741">
        <f>SUMIFS(COT!H:H,COT!$A:$A,YEAR(daily!$A3741),COT!$B:$B,WEEKNUM(daily!$A3741))</f>
        <v>491015</v>
      </c>
      <c r="R3741">
        <f>SUMIFS(COT!I:I,COT!$A:$A,YEAR(daily!$A3741),COT!$B:$B,WEEKNUM(daily!$A3741))</f>
        <v>490464</v>
      </c>
      <c r="S3741">
        <f>SUMIFS(COT!J:J,COT!$A:$A,YEAR(daily!$A3741),COT!$B:$B,WEEKNUM(daily!$A3741))</f>
        <v>770342</v>
      </c>
      <c r="T3741">
        <f>SUMIFS(COT!K:K,COT!$A:$A,YEAR(daily!$A3741),COT!$B:$B,WEEKNUM(daily!$A3741))</f>
        <v>82801</v>
      </c>
      <c r="U3741">
        <f>SUMIFS(COT!L:L,COT!$A:$A,YEAR(daily!$A3741),COT!$B:$B,WEEKNUM(daily!$A3741))</f>
        <v>71723</v>
      </c>
      <c r="V3741">
        <f>SUMIFS(COT!M:M,COT!$A:$A,YEAR(daily!$A3741),COT!$B:$B,WEEKNUM(daily!$A3741))</f>
        <v>117</v>
      </c>
      <c r="W3741">
        <f>SUMIFS(COT!N:N,COT!$A:$A,YEAR(daily!$A3741),COT!$B:$B,WEEKNUM(daily!$A3741))</f>
        <v>116</v>
      </c>
      <c r="X3741">
        <f>SUMIFS(COT!O:O,COT!$A:$A,YEAR(daily!$A3741),COT!$B:$B,WEEKNUM(daily!$A3741))</f>
        <v>134</v>
      </c>
      <c r="Y3741">
        <f>SUMIFS(COT!P:P,COT!$A:$A,YEAR(daily!$A3741),COT!$B:$B,WEEKNUM(daily!$A3741))</f>
        <v>86</v>
      </c>
      <c r="Z3741">
        <f>SUMIFS(COT!Q:Q,COT!$A:$A,YEAR(daily!$A3741),COT!$B:$B,WEEKNUM(daily!$A3741))</f>
        <v>97</v>
      </c>
      <c r="AA3741">
        <f>SUMIFS(Saudi!B:B,Saudi!$A:$A,YEAR(daily!$A3741))</f>
        <v>683.98199999999997</v>
      </c>
      <c r="AB3741">
        <f>SUMIFS(Saudi!C:C,Saudi!$A:$A,YEAR(daily!$A3741))</f>
        <v>1195.2570000000001</v>
      </c>
      <c r="AC3741">
        <f>SUMIFS(Saudi!F:F,Saudi!$A:$A,YEAR(daily!$A3741))</f>
        <v>3635527</v>
      </c>
      <c r="AD3741">
        <f>SUMIFS(Saudi!G:G,Saudi!$A:$A,YEAR(daily!$A3741))</f>
        <v>42.108907543479908</v>
      </c>
      <c r="AE3741">
        <f>SUMIFS(Saudi!H:H,Saudi!$A:$A,YEAR(daily!$A3741))</f>
        <v>153088070.31482488</v>
      </c>
      <c r="AF3741" s="5">
        <f t="shared" si="160"/>
        <v>1</v>
      </c>
      <c r="AG3741" s="5">
        <f t="shared" si="161"/>
        <v>2015</v>
      </c>
    </row>
    <row r="3742" spans="1:33">
      <c r="A3742" s="3">
        <v>42016</v>
      </c>
      <c r="B3742" s="1">
        <v>177824</v>
      </c>
      <c r="C3742" s="1">
        <v>109225</v>
      </c>
      <c r="D3742" s="1">
        <v>54894</v>
      </c>
      <c r="E3742" s="1">
        <v>46.07</v>
      </c>
      <c r="F3742" s="1">
        <v>47.53</v>
      </c>
      <c r="G3742" s="1">
        <v>48.36</v>
      </c>
      <c r="H3742" s="2">
        <v>57.7</v>
      </c>
      <c r="I3742" s="2">
        <v>31.2</v>
      </c>
      <c r="J3742" s="2">
        <v>95.5</v>
      </c>
      <c r="K3742" s="2">
        <v>94.05</v>
      </c>
      <c r="L3742">
        <f>SUMIFS(US!B:B,US!$D:$D,YEAR(daily!$A3742),US!$E:$E,MONTH(daily!$A3742))</f>
        <v>14613</v>
      </c>
      <c r="M3742">
        <f>SUMIFS(US!C:C,US!$D:$D,YEAR(daily!$A3742),US!$E:$E,MONTH(daily!$A3742))</f>
        <v>19249</v>
      </c>
      <c r="N3742">
        <f>SUMIFS(COT!E:E,COT!$A:$A,YEAR(daily!$A3742),COT!$B:$B,WEEKNUM(daily!$A3742))</f>
        <v>1627535</v>
      </c>
      <c r="O3742">
        <f>SUMIFS(COT!F:F,COT!$A:$A,YEAR(daily!$A3742),COT!$B:$B,WEEKNUM(daily!$A3742))</f>
        <v>485464</v>
      </c>
      <c r="P3742">
        <f>SUMIFS(COT!G:G,COT!$A:$A,YEAR(daily!$A3742),COT!$B:$B,WEEKNUM(daily!$A3742))</f>
        <v>209984</v>
      </c>
      <c r="Q3742">
        <f>SUMIFS(COT!H:H,COT!$A:$A,YEAR(daily!$A3742),COT!$B:$B,WEEKNUM(daily!$A3742))</f>
        <v>530829</v>
      </c>
      <c r="R3742">
        <f>SUMIFS(COT!I:I,COT!$A:$A,YEAR(daily!$A3742),COT!$B:$B,WEEKNUM(daily!$A3742))</f>
        <v>524442</v>
      </c>
      <c r="S3742">
        <f>SUMIFS(COT!J:J,COT!$A:$A,YEAR(daily!$A3742),COT!$B:$B,WEEKNUM(daily!$A3742))</f>
        <v>808229</v>
      </c>
      <c r="T3742">
        <f>SUMIFS(COT!K:K,COT!$A:$A,YEAR(daily!$A3742),COT!$B:$B,WEEKNUM(daily!$A3742))</f>
        <v>86800</v>
      </c>
      <c r="U3742">
        <f>SUMIFS(COT!L:L,COT!$A:$A,YEAR(daily!$A3742),COT!$B:$B,WEEKNUM(daily!$A3742))</f>
        <v>78493</v>
      </c>
      <c r="V3742">
        <f>SUMIFS(COT!M:M,COT!$A:$A,YEAR(daily!$A3742),COT!$B:$B,WEEKNUM(daily!$A3742))</f>
        <v>129</v>
      </c>
      <c r="W3742">
        <f>SUMIFS(COT!N:N,COT!$A:$A,YEAR(daily!$A3742),COT!$B:$B,WEEKNUM(daily!$A3742))</f>
        <v>122</v>
      </c>
      <c r="X3742">
        <f>SUMIFS(COT!O:O,COT!$A:$A,YEAR(daily!$A3742),COT!$B:$B,WEEKNUM(daily!$A3742))</f>
        <v>150</v>
      </c>
      <c r="Y3742">
        <f>SUMIFS(COT!P:P,COT!$A:$A,YEAR(daily!$A3742),COT!$B:$B,WEEKNUM(daily!$A3742))</f>
        <v>84</v>
      </c>
      <c r="Z3742">
        <f>SUMIFS(COT!Q:Q,COT!$A:$A,YEAR(daily!$A3742),COT!$B:$B,WEEKNUM(daily!$A3742))</f>
        <v>96</v>
      </c>
      <c r="AA3742">
        <f>SUMIFS(Saudi!B:B,Saudi!$A:$A,YEAR(daily!$A3742))</f>
        <v>683.98199999999997</v>
      </c>
      <c r="AB3742">
        <f>SUMIFS(Saudi!C:C,Saudi!$A:$A,YEAR(daily!$A3742))</f>
        <v>1195.2570000000001</v>
      </c>
      <c r="AC3742">
        <f>SUMIFS(Saudi!F:F,Saudi!$A:$A,YEAR(daily!$A3742))</f>
        <v>3635527</v>
      </c>
      <c r="AD3742">
        <f>SUMIFS(Saudi!G:G,Saudi!$A:$A,YEAR(daily!$A3742))</f>
        <v>42.108907543479908</v>
      </c>
      <c r="AE3742">
        <f>SUMIFS(Saudi!H:H,Saudi!$A:$A,YEAR(daily!$A3742))</f>
        <v>153088070.31482488</v>
      </c>
      <c r="AF3742" s="5">
        <f t="shared" si="160"/>
        <v>1</v>
      </c>
      <c r="AG3742" s="5">
        <f t="shared" si="161"/>
        <v>2015</v>
      </c>
    </row>
    <row r="3743" spans="1:33">
      <c r="A3743" s="3">
        <v>42017</v>
      </c>
      <c r="B3743" s="1">
        <v>158294</v>
      </c>
      <c r="C3743" s="1">
        <v>115003</v>
      </c>
      <c r="D3743" s="1">
        <v>55023</v>
      </c>
      <c r="E3743" s="1">
        <v>45.89</v>
      </c>
      <c r="F3743" s="1">
        <v>47.24</v>
      </c>
      <c r="G3743" s="1">
        <v>48.05</v>
      </c>
      <c r="H3743" s="2">
        <v>57.7</v>
      </c>
      <c r="I3743" s="2">
        <v>31.2</v>
      </c>
      <c r="J3743" s="2">
        <v>95.5</v>
      </c>
      <c r="K3743" s="2">
        <v>94.05</v>
      </c>
      <c r="L3743">
        <f>SUMIFS(US!B:B,US!$D:$D,YEAR(daily!$A3743),US!$E:$E,MONTH(daily!$A3743))</f>
        <v>14613</v>
      </c>
      <c r="M3743">
        <f>SUMIFS(US!C:C,US!$D:$D,YEAR(daily!$A3743),US!$E:$E,MONTH(daily!$A3743))</f>
        <v>19249</v>
      </c>
      <c r="N3743">
        <f>SUMIFS(COT!E:E,COT!$A:$A,YEAR(daily!$A3743),COT!$B:$B,WEEKNUM(daily!$A3743))</f>
        <v>1627535</v>
      </c>
      <c r="O3743">
        <f>SUMIFS(COT!F:F,COT!$A:$A,YEAR(daily!$A3743),COT!$B:$B,WEEKNUM(daily!$A3743))</f>
        <v>485464</v>
      </c>
      <c r="P3743">
        <f>SUMIFS(COT!G:G,COT!$A:$A,YEAR(daily!$A3743),COT!$B:$B,WEEKNUM(daily!$A3743))</f>
        <v>209984</v>
      </c>
      <c r="Q3743">
        <f>SUMIFS(COT!H:H,COT!$A:$A,YEAR(daily!$A3743),COT!$B:$B,WEEKNUM(daily!$A3743))</f>
        <v>530829</v>
      </c>
      <c r="R3743">
        <f>SUMIFS(COT!I:I,COT!$A:$A,YEAR(daily!$A3743),COT!$B:$B,WEEKNUM(daily!$A3743))</f>
        <v>524442</v>
      </c>
      <c r="S3743">
        <f>SUMIFS(COT!J:J,COT!$A:$A,YEAR(daily!$A3743),COT!$B:$B,WEEKNUM(daily!$A3743))</f>
        <v>808229</v>
      </c>
      <c r="T3743">
        <f>SUMIFS(COT!K:K,COT!$A:$A,YEAR(daily!$A3743),COT!$B:$B,WEEKNUM(daily!$A3743))</f>
        <v>86800</v>
      </c>
      <c r="U3743">
        <f>SUMIFS(COT!L:L,COT!$A:$A,YEAR(daily!$A3743),COT!$B:$B,WEEKNUM(daily!$A3743))</f>
        <v>78493</v>
      </c>
      <c r="V3743">
        <f>SUMIFS(COT!M:M,COT!$A:$A,YEAR(daily!$A3743),COT!$B:$B,WEEKNUM(daily!$A3743))</f>
        <v>129</v>
      </c>
      <c r="W3743">
        <f>SUMIFS(COT!N:N,COT!$A:$A,YEAR(daily!$A3743),COT!$B:$B,WEEKNUM(daily!$A3743))</f>
        <v>122</v>
      </c>
      <c r="X3743">
        <f>SUMIFS(COT!O:O,COT!$A:$A,YEAR(daily!$A3743),COT!$B:$B,WEEKNUM(daily!$A3743))</f>
        <v>150</v>
      </c>
      <c r="Y3743">
        <f>SUMIFS(COT!P:P,COT!$A:$A,YEAR(daily!$A3743),COT!$B:$B,WEEKNUM(daily!$A3743))</f>
        <v>84</v>
      </c>
      <c r="Z3743">
        <f>SUMIFS(COT!Q:Q,COT!$A:$A,YEAR(daily!$A3743),COT!$B:$B,WEEKNUM(daily!$A3743))</f>
        <v>96</v>
      </c>
      <c r="AA3743">
        <f>SUMIFS(Saudi!B:B,Saudi!$A:$A,YEAR(daily!$A3743))</f>
        <v>683.98199999999997</v>
      </c>
      <c r="AB3743">
        <f>SUMIFS(Saudi!C:C,Saudi!$A:$A,YEAR(daily!$A3743))</f>
        <v>1195.2570000000001</v>
      </c>
      <c r="AC3743">
        <f>SUMIFS(Saudi!F:F,Saudi!$A:$A,YEAR(daily!$A3743))</f>
        <v>3635527</v>
      </c>
      <c r="AD3743">
        <f>SUMIFS(Saudi!G:G,Saudi!$A:$A,YEAR(daily!$A3743))</f>
        <v>42.108907543479908</v>
      </c>
      <c r="AE3743">
        <f>SUMIFS(Saudi!H:H,Saudi!$A:$A,YEAR(daily!$A3743))</f>
        <v>153088070.31482488</v>
      </c>
      <c r="AF3743" s="5">
        <f t="shared" si="160"/>
        <v>1</v>
      </c>
      <c r="AG3743" s="5">
        <f t="shared" si="161"/>
        <v>2015</v>
      </c>
    </row>
    <row r="3744" spans="1:33">
      <c r="A3744" s="3">
        <v>42018</v>
      </c>
      <c r="B3744" s="1">
        <v>97092</v>
      </c>
      <c r="C3744" s="1">
        <v>119265</v>
      </c>
      <c r="D3744" s="1">
        <v>56718</v>
      </c>
      <c r="E3744" s="1">
        <v>48.48</v>
      </c>
      <c r="F3744" s="1">
        <v>49.62</v>
      </c>
      <c r="G3744" s="1">
        <v>50.36</v>
      </c>
      <c r="H3744" s="2">
        <v>57.7</v>
      </c>
      <c r="I3744" s="2">
        <v>31.2</v>
      </c>
      <c r="J3744" s="2">
        <v>95.5</v>
      </c>
      <c r="K3744" s="2">
        <v>94.05</v>
      </c>
      <c r="L3744">
        <f>SUMIFS(US!B:B,US!$D:$D,YEAR(daily!$A3744),US!$E:$E,MONTH(daily!$A3744))</f>
        <v>14613</v>
      </c>
      <c r="M3744">
        <f>SUMIFS(US!C:C,US!$D:$D,YEAR(daily!$A3744),US!$E:$E,MONTH(daily!$A3744))</f>
        <v>19249</v>
      </c>
      <c r="N3744">
        <f>SUMIFS(COT!E:E,COT!$A:$A,YEAR(daily!$A3744),COT!$B:$B,WEEKNUM(daily!$A3744))</f>
        <v>1627535</v>
      </c>
      <c r="O3744">
        <f>SUMIFS(COT!F:F,COT!$A:$A,YEAR(daily!$A3744),COT!$B:$B,WEEKNUM(daily!$A3744))</f>
        <v>485464</v>
      </c>
      <c r="P3744">
        <f>SUMIFS(COT!G:G,COT!$A:$A,YEAR(daily!$A3744),COT!$B:$B,WEEKNUM(daily!$A3744))</f>
        <v>209984</v>
      </c>
      <c r="Q3744">
        <f>SUMIFS(COT!H:H,COT!$A:$A,YEAR(daily!$A3744),COT!$B:$B,WEEKNUM(daily!$A3744))</f>
        <v>530829</v>
      </c>
      <c r="R3744">
        <f>SUMIFS(COT!I:I,COT!$A:$A,YEAR(daily!$A3744),COT!$B:$B,WEEKNUM(daily!$A3744))</f>
        <v>524442</v>
      </c>
      <c r="S3744">
        <f>SUMIFS(COT!J:J,COT!$A:$A,YEAR(daily!$A3744),COT!$B:$B,WEEKNUM(daily!$A3744))</f>
        <v>808229</v>
      </c>
      <c r="T3744">
        <f>SUMIFS(COT!K:K,COT!$A:$A,YEAR(daily!$A3744),COT!$B:$B,WEEKNUM(daily!$A3744))</f>
        <v>86800</v>
      </c>
      <c r="U3744">
        <f>SUMIFS(COT!L:L,COT!$A:$A,YEAR(daily!$A3744),COT!$B:$B,WEEKNUM(daily!$A3744))</f>
        <v>78493</v>
      </c>
      <c r="V3744">
        <f>SUMIFS(COT!M:M,COT!$A:$A,YEAR(daily!$A3744),COT!$B:$B,WEEKNUM(daily!$A3744))</f>
        <v>129</v>
      </c>
      <c r="W3744">
        <f>SUMIFS(COT!N:N,COT!$A:$A,YEAR(daily!$A3744),COT!$B:$B,WEEKNUM(daily!$A3744))</f>
        <v>122</v>
      </c>
      <c r="X3744">
        <f>SUMIFS(COT!O:O,COT!$A:$A,YEAR(daily!$A3744),COT!$B:$B,WEEKNUM(daily!$A3744))</f>
        <v>150</v>
      </c>
      <c r="Y3744">
        <f>SUMIFS(COT!P:P,COT!$A:$A,YEAR(daily!$A3744),COT!$B:$B,WEEKNUM(daily!$A3744))</f>
        <v>84</v>
      </c>
      <c r="Z3744">
        <f>SUMIFS(COT!Q:Q,COT!$A:$A,YEAR(daily!$A3744),COT!$B:$B,WEEKNUM(daily!$A3744))</f>
        <v>96</v>
      </c>
      <c r="AA3744">
        <f>SUMIFS(Saudi!B:B,Saudi!$A:$A,YEAR(daily!$A3744))</f>
        <v>683.98199999999997</v>
      </c>
      <c r="AB3744">
        <f>SUMIFS(Saudi!C:C,Saudi!$A:$A,YEAR(daily!$A3744))</f>
        <v>1195.2570000000001</v>
      </c>
      <c r="AC3744">
        <f>SUMIFS(Saudi!F:F,Saudi!$A:$A,YEAR(daily!$A3744))</f>
        <v>3635527</v>
      </c>
      <c r="AD3744">
        <f>SUMIFS(Saudi!G:G,Saudi!$A:$A,YEAR(daily!$A3744))</f>
        <v>42.108907543479908</v>
      </c>
      <c r="AE3744">
        <f>SUMIFS(Saudi!H:H,Saudi!$A:$A,YEAR(daily!$A3744))</f>
        <v>153088070.31482488</v>
      </c>
      <c r="AF3744" s="5">
        <f t="shared" si="160"/>
        <v>1</v>
      </c>
      <c r="AG3744" s="5">
        <f t="shared" si="161"/>
        <v>2015</v>
      </c>
    </row>
    <row r="3745" spans="1:33">
      <c r="A3745" s="3">
        <v>42019</v>
      </c>
      <c r="B3745" s="1">
        <v>69797</v>
      </c>
      <c r="C3745" s="1">
        <v>121505</v>
      </c>
      <c r="D3745" s="1">
        <v>61409</v>
      </c>
      <c r="E3745" s="1">
        <v>46.25</v>
      </c>
      <c r="F3745" s="1">
        <v>47.47</v>
      </c>
      <c r="G3745" s="1">
        <v>48.3</v>
      </c>
      <c r="H3745" s="2">
        <v>57.7</v>
      </c>
      <c r="I3745" s="2">
        <v>31.2</v>
      </c>
      <c r="J3745" s="2">
        <v>95.5</v>
      </c>
      <c r="K3745" s="2">
        <v>94.05</v>
      </c>
      <c r="L3745">
        <f>SUMIFS(US!B:B,US!$D:$D,YEAR(daily!$A3745),US!$E:$E,MONTH(daily!$A3745))</f>
        <v>14613</v>
      </c>
      <c r="M3745">
        <f>SUMIFS(US!C:C,US!$D:$D,YEAR(daily!$A3745),US!$E:$E,MONTH(daily!$A3745))</f>
        <v>19249</v>
      </c>
      <c r="N3745">
        <f>SUMIFS(COT!E:E,COT!$A:$A,YEAR(daily!$A3745),COT!$B:$B,WEEKNUM(daily!$A3745))</f>
        <v>1627535</v>
      </c>
      <c r="O3745">
        <f>SUMIFS(COT!F:F,COT!$A:$A,YEAR(daily!$A3745),COT!$B:$B,WEEKNUM(daily!$A3745))</f>
        <v>485464</v>
      </c>
      <c r="P3745">
        <f>SUMIFS(COT!G:G,COT!$A:$A,YEAR(daily!$A3745),COT!$B:$B,WEEKNUM(daily!$A3745))</f>
        <v>209984</v>
      </c>
      <c r="Q3745">
        <f>SUMIFS(COT!H:H,COT!$A:$A,YEAR(daily!$A3745),COT!$B:$B,WEEKNUM(daily!$A3745))</f>
        <v>530829</v>
      </c>
      <c r="R3745">
        <f>SUMIFS(COT!I:I,COT!$A:$A,YEAR(daily!$A3745),COT!$B:$B,WEEKNUM(daily!$A3745))</f>
        <v>524442</v>
      </c>
      <c r="S3745">
        <f>SUMIFS(COT!J:J,COT!$A:$A,YEAR(daily!$A3745),COT!$B:$B,WEEKNUM(daily!$A3745))</f>
        <v>808229</v>
      </c>
      <c r="T3745">
        <f>SUMIFS(COT!K:K,COT!$A:$A,YEAR(daily!$A3745),COT!$B:$B,WEEKNUM(daily!$A3745))</f>
        <v>86800</v>
      </c>
      <c r="U3745">
        <f>SUMIFS(COT!L:L,COT!$A:$A,YEAR(daily!$A3745),COT!$B:$B,WEEKNUM(daily!$A3745))</f>
        <v>78493</v>
      </c>
      <c r="V3745">
        <f>SUMIFS(COT!M:M,COT!$A:$A,YEAR(daily!$A3745),COT!$B:$B,WEEKNUM(daily!$A3745))</f>
        <v>129</v>
      </c>
      <c r="W3745">
        <f>SUMIFS(COT!N:N,COT!$A:$A,YEAR(daily!$A3745),COT!$B:$B,WEEKNUM(daily!$A3745))</f>
        <v>122</v>
      </c>
      <c r="X3745">
        <f>SUMIFS(COT!O:O,COT!$A:$A,YEAR(daily!$A3745),COT!$B:$B,WEEKNUM(daily!$A3745))</f>
        <v>150</v>
      </c>
      <c r="Y3745">
        <f>SUMIFS(COT!P:P,COT!$A:$A,YEAR(daily!$A3745),COT!$B:$B,WEEKNUM(daily!$A3745))</f>
        <v>84</v>
      </c>
      <c r="Z3745">
        <f>SUMIFS(COT!Q:Q,COT!$A:$A,YEAR(daily!$A3745),COT!$B:$B,WEEKNUM(daily!$A3745))</f>
        <v>96</v>
      </c>
      <c r="AA3745">
        <f>SUMIFS(Saudi!B:B,Saudi!$A:$A,YEAR(daily!$A3745))</f>
        <v>683.98199999999997</v>
      </c>
      <c r="AB3745">
        <f>SUMIFS(Saudi!C:C,Saudi!$A:$A,YEAR(daily!$A3745))</f>
        <v>1195.2570000000001</v>
      </c>
      <c r="AC3745">
        <f>SUMIFS(Saudi!F:F,Saudi!$A:$A,YEAR(daily!$A3745))</f>
        <v>3635527</v>
      </c>
      <c r="AD3745">
        <f>SUMIFS(Saudi!G:G,Saudi!$A:$A,YEAR(daily!$A3745))</f>
        <v>42.108907543479908</v>
      </c>
      <c r="AE3745">
        <f>SUMIFS(Saudi!H:H,Saudi!$A:$A,YEAR(daily!$A3745))</f>
        <v>153088070.31482488</v>
      </c>
      <c r="AF3745" s="5">
        <f t="shared" si="160"/>
        <v>1</v>
      </c>
      <c r="AG3745" s="5">
        <f t="shared" si="161"/>
        <v>2015</v>
      </c>
    </row>
    <row r="3746" spans="1:33">
      <c r="A3746" s="3">
        <v>42020</v>
      </c>
      <c r="B3746" s="1">
        <v>28856</v>
      </c>
      <c r="C3746" s="1">
        <v>124870</v>
      </c>
      <c r="D3746" s="1">
        <v>63881</v>
      </c>
      <c r="E3746" s="1">
        <v>48.69</v>
      </c>
      <c r="F3746" s="1">
        <v>49.84</v>
      </c>
      <c r="G3746" s="1">
        <v>50.62</v>
      </c>
      <c r="H3746" s="2">
        <v>57.7</v>
      </c>
      <c r="I3746" s="2">
        <v>31.2</v>
      </c>
      <c r="J3746" s="2">
        <v>95.5</v>
      </c>
      <c r="K3746" s="2">
        <v>94.05</v>
      </c>
      <c r="L3746">
        <f>SUMIFS(US!B:B,US!$D:$D,YEAR(daily!$A3746),US!$E:$E,MONTH(daily!$A3746))</f>
        <v>14613</v>
      </c>
      <c r="M3746">
        <f>SUMIFS(US!C:C,US!$D:$D,YEAR(daily!$A3746),US!$E:$E,MONTH(daily!$A3746))</f>
        <v>19249</v>
      </c>
      <c r="N3746">
        <f>SUMIFS(COT!E:E,COT!$A:$A,YEAR(daily!$A3746),COT!$B:$B,WEEKNUM(daily!$A3746))</f>
        <v>1627535</v>
      </c>
      <c r="O3746">
        <f>SUMIFS(COT!F:F,COT!$A:$A,YEAR(daily!$A3746),COT!$B:$B,WEEKNUM(daily!$A3746))</f>
        <v>485464</v>
      </c>
      <c r="P3746">
        <f>SUMIFS(COT!G:G,COT!$A:$A,YEAR(daily!$A3746),COT!$B:$B,WEEKNUM(daily!$A3746))</f>
        <v>209984</v>
      </c>
      <c r="Q3746">
        <f>SUMIFS(COT!H:H,COT!$A:$A,YEAR(daily!$A3746),COT!$B:$B,WEEKNUM(daily!$A3746))</f>
        <v>530829</v>
      </c>
      <c r="R3746">
        <f>SUMIFS(COT!I:I,COT!$A:$A,YEAR(daily!$A3746),COT!$B:$B,WEEKNUM(daily!$A3746))</f>
        <v>524442</v>
      </c>
      <c r="S3746">
        <f>SUMIFS(COT!J:J,COT!$A:$A,YEAR(daily!$A3746),COT!$B:$B,WEEKNUM(daily!$A3746))</f>
        <v>808229</v>
      </c>
      <c r="T3746">
        <f>SUMIFS(COT!K:K,COT!$A:$A,YEAR(daily!$A3746),COT!$B:$B,WEEKNUM(daily!$A3746))</f>
        <v>86800</v>
      </c>
      <c r="U3746">
        <f>SUMIFS(COT!L:L,COT!$A:$A,YEAR(daily!$A3746),COT!$B:$B,WEEKNUM(daily!$A3746))</f>
        <v>78493</v>
      </c>
      <c r="V3746">
        <f>SUMIFS(COT!M:M,COT!$A:$A,YEAR(daily!$A3746),COT!$B:$B,WEEKNUM(daily!$A3746))</f>
        <v>129</v>
      </c>
      <c r="W3746">
        <f>SUMIFS(COT!N:N,COT!$A:$A,YEAR(daily!$A3746),COT!$B:$B,WEEKNUM(daily!$A3746))</f>
        <v>122</v>
      </c>
      <c r="X3746">
        <f>SUMIFS(COT!O:O,COT!$A:$A,YEAR(daily!$A3746),COT!$B:$B,WEEKNUM(daily!$A3746))</f>
        <v>150</v>
      </c>
      <c r="Y3746">
        <f>SUMIFS(COT!P:P,COT!$A:$A,YEAR(daily!$A3746),COT!$B:$B,WEEKNUM(daily!$A3746))</f>
        <v>84</v>
      </c>
      <c r="Z3746">
        <f>SUMIFS(COT!Q:Q,COT!$A:$A,YEAR(daily!$A3746),COT!$B:$B,WEEKNUM(daily!$A3746))</f>
        <v>96</v>
      </c>
      <c r="AA3746">
        <f>SUMIFS(Saudi!B:B,Saudi!$A:$A,YEAR(daily!$A3746))</f>
        <v>683.98199999999997</v>
      </c>
      <c r="AB3746">
        <f>SUMIFS(Saudi!C:C,Saudi!$A:$A,YEAR(daily!$A3746))</f>
        <v>1195.2570000000001</v>
      </c>
      <c r="AC3746">
        <f>SUMIFS(Saudi!F:F,Saudi!$A:$A,YEAR(daily!$A3746))</f>
        <v>3635527</v>
      </c>
      <c r="AD3746">
        <f>SUMIFS(Saudi!G:G,Saudi!$A:$A,YEAR(daily!$A3746))</f>
        <v>42.108907543479908</v>
      </c>
      <c r="AE3746">
        <f>SUMIFS(Saudi!H:H,Saudi!$A:$A,YEAR(daily!$A3746))</f>
        <v>153088070.31482488</v>
      </c>
      <c r="AF3746" s="5">
        <f t="shared" si="160"/>
        <v>1</v>
      </c>
      <c r="AG3746" s="5">
        <f t="shared" si="161"/>
        <v>2015</v>
      </c>
    </row>
    <row r="3747" spans="1:33">
      <c r="A3747" s="3">
        <v>42024</v>
      </c>
      <c r="B3747" s="1">
        <v>262</v>
      </c>
      <c r="C3747" s="1">
        <v>126181</v>
      </c>
      <c r="D3747" s="1">
        <v>68182</v>
      </c>
      <c r="E3747" s="1">
        <v>46.39</v>
      </c>
      <c r="F3747" s="1">
        <v>47.17</v>
      </c>
      <c r="G3747" s="1">
        <v>48.01</v>
      </c>
      <c r="H3747" s="2">
        <v>57.7</v>
      </c>
      <c r="I3747" s="2">
        <v>31.2</v>
      </c>
      <c r="J3747" s="2">
        <v>95.5</v>
      </c>
      <c r="K3747" s="2">
        <v>94.05</v>
      </c>
      <c r="L3747">
        <f>SUMIFS(US!B:B,US!$D:$D,YEAR(daily!$A3747),US!$E:$E,MONTH(daily!$A3747))</f>
        <v>14613</v>
      </c>
      <c r="M3747">
        <f>SUMIFS(US!C:C,US!$D:$D,YEAR(daily!$A3747),US!$E:$E,MONTH(daily!$A3747))</f>
        <v>19249</v>
      </c>
      <c r="N3747">
        <f>SUMIFS(COT!E:E,COT!$A:$A,YEAR(daily!$A3747),COT!$B:$B,WEEKNUM(daily!$A3747))</f>
        <v>1591022</v>
      </c>
      <c r="O3747">
        <f>SUMIFS(COT!F:F,COT!$A:$A,YEAR(daily!$A3747),COT!$B:$B,WEEKNUM(daily!$A3747))</f>
        <v>480508</v>
      </c>
      <c r="P3747">
        <f>SUMIFS(COT!G:G,COT!$A:$A,YEAR(daily!$A3747),COT!$B:$B,WEEKNUM(daily!$A3747))</f>
        <v>199239</v>
      </c>
      <c r="Q3747">
        <f>SUMIFS(COT!H:H,COT!$A:$A,YEAR(daily!$A3747),COT!$B:$B,WEEKNUM(daily!$A3747))</f>
        <v>504784</v>
      </c>
      <c r="R3747">
        <f>SUMIFS(COT!I:I,COT!$A:$A,YEAR(daily!$A3747),COT!$B:$B,WEEKNUM(daily!$A3747))</f>
        <v>523019</v>
      </c>
      <c r="S3747">
        <f>SUMIFS(COT!J:J,COT!$A:$A,YEAR(daily!$A3747),COT!$B:$B,WEEKNUM(daily!$A3747))</f>
        <v>809270</v>
      </c>
      <c r="T3747">
        <f>SUMIFS(COT!K:K,COT!$A:$A,YEAR(daily!$A3747),COT!$B:$B,WEEKNUM(daily!$A3747))</f>
        <v>82711</v>
      </c>
      <c r="U3747">
        <f>SUMIFS(COT!L:L,COT!$A:$A,YEAR(daily!$A3747),COT!$B:$B,WEEKNUM(daily!$A3747))</f>
        <v>77729</v>
      </c>
      <c r="V3747">
        <f>SUMIFS(COT!M:M,COT!$A:$A,YEAR(daily!$A3747),COT!$B:$B,WEEKNUM(daily!$A3747))</f>
        <v>126</v>
      </c>
      <c r="W3747">
        <f>SUMIFS(COT!N:N,COT!$A:$A,YEAR(daily!$A3747),COT!$B:$B,WEEKNUM(daily!$A3747))</f>
        <v>114</v>
      </c>
      <c r="X3747">
        <f>SUMIFS(COT!O:O,COT!$A:$A,YEAR(daily!$A3747),COT!$B:$B,WEEKNUM(daily!$A3747))</f>
        <v>131</v>
      </c>
      <c r="Y3747">
        <f>SUMIFS(COT!P:P,COT!$A:$A,YEAR(daily!$A3747),COT!$B:$B,WEEKNUM(daily!$A3747))</f>
        <v>88</v>
      </c>
      <c r="Z3747">
        <f>SUMIFS(COT!Q:Q,COT!$A:$A,YEAR(daily!$A3747),COT!$B:$B,WEEKNUM(daily!$A3747))</f>
        <v>99</v>
      </c>
      <c r="AA3747">
        <f>SUMIFS(Saudi!B:B,Saudi!$A:$A,YEAR(daily!$A3747))</f>
        <v>683.98199999999997</v>
      </c>
      <c r="AB3747">
        <f>SUMIFS(Saudi!C:C,Saudi!$A:$A,YEAR(daily!$A3747))</f>
        <v>1195.2570000000001</v>
      </c>
      <c r="AC3747">
        <f>SUMIFS(Saudi!F:F,Saudi!$A:$A,YEAR(daily!$A3747))</f>
        <v>3635527</v>
      </c>
      <c r="AD3747">
        <f>SUMIFS(Saudi!G:G,Saudi!$A:$A,YEAR(daily!$A3747))</f>
        <v>42.108907543479908</v>
      </c>
      <c r="AE3747">
        <f>SUMIFS(Saudi!H:H,Saudi!$A:$A,YEAR(daily!$A3747))</f>
        <v>153088070.31482488</v>
      </c>
      <c r="AF3747" s="5">
        <f t="shared" si="160"/>
        <v>1</v>
      </c>
      <c r="AG3747" s="5">
        <f t="shared" si="161"/>
        <v>2015</v>
      </c>
    </row>
    <row r="3748" spans="1:33">
      <c r="A3748" s="3">
        <v>42025</v>
      </c>
      <c r="B3748" s="1">
        <v>484741</v>
      </c>
      <c r="C3748" s="1">
        <v>70954</v>
      </c>
      <c r="D3748" s="1">
        <v>158765</v>
      </c>
      <c r="E3748" s="1">
        <v>47.78</v>
      </c>
      <c r="F3748" s="1">
        <v>49.22</v>
      </c>
      <c r="G3748" s="1">
        <v>50.04</v>
      </c>
      <c r="H3748" s="2">
        <v>57.7</v>
      </c>
      <c r="I3748" s="2">
        <v>31.2</v>
      </c>
      <c r="J3748" s="2">
        <v>95.5</v>
      </c>
      <c r="K3748" s="2">
        <v>94.05</v>
      </c>
      <c r="L3748">
        <f>SUMIFS(US!B:B,US!$D:$D,YEAR(daily!$A3748),US!$E:$E,MONTH(daily!$A3748))</f>
        <v>14613</v>
      </c>
      <c r="M3748">
        <f>SUMIFS(US!C:C,US!$D:$D,YEAR(daily!$A3748),US!$E:$E,MONTH(daily!$A3748))</f>
        <v>19249</v>
      </c>
      <c r="N3748">
        <f>SUMIFS(COT!E:E,COT!$A:$A,YEAR(daily!$A3748),COT!$B:$B,WEEKNUM(daily!$A3748))</f>
        <v>1591022</v>
      </c>
      <c r="O3748">
        <f>SUMIFS(COT!F:F,COT!$A:$A,YEAR(daily!$A3748),COT!$B:$B,WEEKNUM(daily!$A3748))</f>
        <v>480508</v>
      </c>
      <c r="P3748">
        <f>SUMIFS(COT!G:G,COT!$A:$A,YEAR(daily!$A3748),COT!$B:$B,WEEKNUM(daily!$A3748))</f>
        <v>199239</v>
      </c>
      <c r="Q3748">
        <f>SUMIFS(COT!H:H,COT!$A:$A,YEAR(daily!$A3748),COT!$B:$B,WEEKNUM(daily!$A3748))</f>
        <v>504784</v>
      </c>
      <c r="R3748">
        <f>SUMIFS(COT!I:I,COT!$A:$A,YEAR(daily!$A3748),COT!$B:$B,WEEKNUM(daily!$A3748))</f>
        <v>523019</v>
      </c>
      <c r="S3748">
        <f>SUMIFS(COT!J:J,COT!$A:$A,YEAR(daily!$A3748),COT!$B:$B,WEEKNUM(daily!$A3748))</f>
        <v>809270</v>
      </c>
      <c r="T3748">
        <f>SUMIFS(COT!K:K,COT!$A:$A,YEAR(daily!$A3748),COT!$B:$B,WEEKNUM(daily!$A3748))</f>
        <v>82711</v>
      </c>
      <c r="U3748">
        <f>SUMIFS(COT!L:L,COT!$A:$A,YEAR(daily!$A3748),COT!$B:$B,WEEKNUM(daily!$A3748))</f>
        <v>77729</v>
      </c>
      <c r="V3748">
        <f>SUMIFS(COT!M:M,COT!$A:$A,YEAR(daily!$A3748),COT!$B:$B,WEEKNUM(daily!$A3748))</f>
        <v>126</v>
      </c>
      <c r="W3748">
        <f>SUMIFS(COT!N:N,COT!$A:$A,YEAR(daily!$A3748),COT!$B:$B,WEEKNUM(daily!$A3748))</f>
        <v>114</v>
      </c>
      <c r="X3748">
        <f>SUMIFS(COT!O:O,COT!$A:$A,YEAR(daily!$A3748),COT!$B:$B,WEEKNUM(daily!$A3748))</f>
        <v>131</v>
      </c>
      <c r="Y3748">
        <f>SUMIFS(COT!P:P,COT!$A:$A,YEAR(daily!$A3748),COT!$B:$B,WEEKNUM(daily!$A3748))</f>
        <v>88</v>
      </c>
      <c r="Z3748">
        <f>SUMIFS(COT!Q:Q,COT!$A:$A,YEAR(daily!$A3748),COT!$B:$B,WEEKNUM(daily!$A3748))</f>
        <v>99</v>
      </c>
      <c r="AA3748">
        <f>SUMIFS(Saudi!B:B,Saudi!$A:$A,YEAR(daily!$A3748))</f>
        <v>683.98199999999997</v>
      </c>
      <c r="AB3748">
        <f>SUMIFS(Saudi!C:C,Saudi!$A:$A,YEAR(daily!$A3748))</f>
        <v>1195.2570000000001</v>
      </c>
      <c r="AC3748">
        <f>SUMIFS(Saudi!F:F,Saudi!$A:$A,YEAR(daily!$A3748))</f>
        <v>3635527</v>
      </c>
      <c r="AD3748">
        <f>SUMIFS(Saudi!G:G,Saudi!$A:$A,YEAR(daily!$A3748))</f>
        <v>42.108907543479908</v>
      </c>
      <c r="AE3748">
        <f>SUMIFS(Saudi!H:H,Saudi!$A:$A,YEAR(daily!$A3748))</f>
        <v>153088070.31482488</v>
      </c>
      <c r="AF3748" s="5">
        <f t="shared" si="160"/>
        <v>1</v>
      </c>
      <c r="AG3748" s="5">
        <f t="shared" si="161"/>
        <v>2015</v>
      </c>
    </row>
    <row r="3749" spans="1:33">
      <c r="A3749" s="3">
        <v>42026</v>
      </c>
      <c r="B3749" s="1">
        <v>495120</v>
      </c>
      <c r="C3749" s="1">
        <v>72543</v>
      </c>
      <c r="D3749" s="1">
        <v>160439</v>
      </c>
      <c r="E3749" s="1">
        <v>46.31</v>
      </c>
      <c r="F3749" s="1">
        <v>47.86</v>
      </c>
      <c r="G3749" s="1">
        <v>48.8</v>
      </c>
      <c r="H3749" s="2">
        <v>57.7</v>
      </c>
      <c r="I3749" s="2">
        <v>31.2</v>
      </c>
      <c r="J3749" s="2">
        <v>95.5</v>
      </c>
      <c r="K3749" s="2">
        <v>94.05</v>
      </c>
      <c r="L3749">
        <f>SUMIFS(US!B:B,US!$D:$D,YEAR(daily!$A3749),US!$E:$E,MONTH(daily!$A3749))</f>
        <v>14613</v>
      </c>
      <c r="M3749">
        <f>SUMIFS(US!C:C,US!$D:$D,YEAR(daily!$A3749),US!$E:$E,MONTH(daily!$A3749))</f>
        <v>19249</v>
      </c>
      <c r="N3749">
        <f>SUMIFS(COT!E:E,COT!$A:$A,YEAR(daily!$A3749),COT!$B:$B,WEEKNUM(daily!$A3749))</f>
        <v>1591022</v>
      </c>
      <c r="O3749">
        <f>SUMIFS(COT!F:F,COT!$A:$A,YEAR(daily!$A3749),COT!$B:$B,WEEKNUM(daily!$A3749))</f>
        <v>480508</v>
      </c>
      <c r="P3749">
        <f>SUMIFS(COT!G:G,COT!$A:$A,YEAR(daily!$A3749),COT!$B:$B,WEEKNUM(daily!$A3749))</f>
        <v>199239</v>
      </c>
      <c r="Q3749">
        <f>SUMIFS(COT!H:H,COT!$A:$A,YEAR(daily!$A3749),COT!$B:$B,WEEKNUM(daily!$A3749))</f>
        <v>504784</v>
      </c>
      <c r="R3749">
        <f>SUMIFS(COT!I:I,COT!$A:$A,YEAR(daily!$A3749),COT!$B:$B,WEEKNUM(daily!$A3749))</f>
        <v>523019</v>
      </c>
      <c r="S3749">
        <f>SUMIFS(COT!J:J,COT!$A:$A,YEAR(daily!$A3749),COT!$B:$B,WEEKNUM(daily!$A3749))</f>
        <v>809270</v>
      </c>
      <c r="T3749">
        <f>SUMIFS(COT!K:K,COT!$A:$A,YEAR(daily!$A3749),COT!$B:$B,WEEKNUM(daily!$A3749))</f>
        <v>82711</v>
      </c>
      <c r="U3749">
        <f>SUMIFS(COT!L:L,COT!$A:$A,YEAR(daily!$A3749),COT!$B:$B,WEEKNUM(daily!$A3749))</f>
        <v>77729</v>
      </c>
      <c r="V3749">
        <f>SUMIFS(COT!M:M,COT!$A:$A,YEAR(daily!$A3749),COT!$B:$B,WEEKNUM(daily!$A3749))</f>
        <v>126</v>
      </c>
      <c r="W3749">
        <f>SUMIFS(COT!N:N,COT!$A:$A,YEAR(daily!$A3749),COT!$B:$B,WEEKNUM(daily!$A3749))</f>
        <v>114</v>
      </c>
      <c r="X3749">
        <f>SUMIFS(COT!O:O,COT!$A:$A,YEAR(daily!$A3749),COT!$B:$B,WEEKNUM(daily!$A3749))</f>
        <v>131</v>
      </c>
      <c r="Y3749">
        <f>SUMIFS(COT!P:P,COT!$A:$A,YEAR(daily!$A3749),COT!$B:$B,WEEKNUM(daily!$A3749))</f>
        <v>88</v>
      </c>
      <c r="Z3749">
        <f>SUMIFS(COT!Q:Q,COT!$A:$A,YEAR(daily!$A3749),COT!$B:$B,WEEKNUM(daily!$A3749))</f>
        <v>99</v>
      </c>
      <c r="AA3749">
        <f>SUMIFS(Saudi!B:B,Saudi!$A:$A,YEAR(daily!$A3749))</f>
        <v>683.98199999999997</v>
      </c>
      <c r="AB3749">
        <f>SUMIFS(Saudi!C:C,Saudi!$A:$A,YEAR(daily!$A3749))</f>
        <v>1195.2570000000001</v>
      </c>
      <c r="AC3749">
        <f>SUMIFS(Saudi!F:F,Saudi!$A:$A,YEAR(daily!$A3749))</f>
        <v>3635527</v>
      </c>
      <c r="AD3749">
        <f>SUMIFS(Saudi!G:G,Saudi!$A:$A,YEAR(daily!$A3749))</f>
        <v>42.108907543479908</v>
      </c>
      <c r="AE3749">
        <f>SUMIFS(Saudi!H:H,Saudi!$A:$A,YEAR(daily!$A3749))</f>
        <v>153088070.31482488</v>
      </c>
      <c r="AF3749" s="5">
        <f t="shared" si="160"/>
        <v>1</v>
      </c>
      <c r="AG3749" s="5">
        <f t="shared" si="161"/>
        <v>2015</v>
      </c>
    </row>
    <row r="3750" spans="1:33">
      <c r="A3750" s="3">
        <v>42027</v>
      </c>
      <c r="B3750" s="1">
        <v>491567</v>
      </c>
      <c r="C3750" s="1">
        <v>73331</v>
      </c>
      <c r="D3750" s="1">
        <v>160121</v>
      </c>
      <c r="E3750" s="1">
        <v>45.59</v>
      </c>
      <c r="F3750" s="1">
        <v>47.31</v>
      </c>
      <c r="G3750" s="1">
        <v>48.34</v>
      </c>
      <c r="H3750" s="2">
        <v>57.7</v>
      </c>
      <c r="I3750" s="2">
        <v>31.2</v>
      </c>
      <c r="J3750" s="2">
        <v>95.5</v>
      </c>
      <c r="K3750" s="2">
        <v>94.05</v>
      </c>
      <c r="L3750">
        <f>SUMIFS(US!B:B,US!$D:$D,YEAR(daily!$A3750),US!$E:$E,MONTH(daily!$A3750))</f>
        <v>14613</v>
      </c>
      <c r="M3750">
        <f>SUMIFS(US!C:C,US!$D:$D,YEAR(daily!$A3750),US!$E:$E,MONTH(daily!$A3750))</f>
        <v>19249</v>
      </c>
      <c r="N3750">
        <f>SUMIFS(COT!E:E,COT!$A:$A,YEAR(daily!$A3750),COT!$B:$B,WEEKNUM(daily!$A3750))</f>
        <v>1591022</v>
      </c>
      <c r="O3750">
        <f>SUMIFS(COT!F:F,COT!$A:$A,YEAR(daily!$A3750),COT!$B:$B,WEEKNUM(daily!$A3750))</f>
        <v>480508</v>
      </c>
      <c r="P3750">
        <f>SUMIFS(COT!G:G,COT!$A:$A,YEAR(daily!$A3750),COT!$B:$B,WEEKNUM(daily!$A3750))</f>
        <v>199239</v>
      </c>
      <c r="Q3750">
        <f>SUMIFS(COT!H:H,COT!$A:$A,YEAR(daily!$A3750),COT!$B:$B,WEEKNUM(daily!$A3750))</f>
        <v>504784</v>
      </c>
      <c r="R3750">
        <f>SUMIFS(COT!I:I,COT!$A:$A,YEAR(daily!$A3750),COT!$B:$B,WEEKNUM(daily!$A3750))</f>
        <v>523019</v>
      </c>
      <c r="S3750">
        <f>SUMIFS(COT!J:J,COT!$A:$A,YEAR(daily!$A3750),COT!$B:$B,WEEKNUM(daily!$A3750))</f>
        <v>809270</v>
      </c>
      <c r="T3750">
        <f>SUMIFS(COT!K:K,COT!$A:$A,YEAR(daily!$A3750),COT!$B:$B,WEEKNUM(daily!$A3750))</f>
        <v>82711</v>
      </c>
      <c r="U3750">
        <f>SUMIFS(COT!L:L,COT!$A:$A,YEAR(daily!$A3750),COT!$B:$B,WEEKNUM(daily!$A3750))</f>
        <v>77729</v>
      </c>
      <c r="V3750">
        <f>SUMIFS(COT!M:M,COT!$A:$A,YEAR(daily!$A3750),COT!$B:$B,WEEKNUM(daily!$A3750))</f>
        <v>126</v>
      </c>
      <c r="W3750">
        <f>SUMIFS(COT!N:N,COT!$A:$A,YEAR(daily!$A3750),COT!$B:$B,WEEKNUM(daily!$A3750))</f>
        <v>114</v>
      </c>
      <c r="X3750">
        <f>SUMIFS(COT!O:O,COT!$A:$A,YEAR(daily!$A3750),COT!$B:$B,WEEKNUM(daily!$A3750))</f>
        <v>131</v>
      </c>
      <c r="Y3750">
        <f>SUMIFS(COT!P:P,COT!$A:$A,YEAR(daily!$A3750),COT!$B:$B,WEEKNUM(daily!$A3750))</f>
        <v>88</v>
      </c>
      <c r="Z3750">
        <f>SUMIFS(COT!Q:Q,COT!$A:$A,YEAR(daily!$A3750),COT!$B:$B,WEEKNUM(daily!$A3750))</f>
        <v>99</v>
      </c>
      <c r="AA3750">
        <f>SUMIFS(Saudi!B:B,Saudi!$A:$A,YEAR(daily!$A3750))</f>
        <v>683.98199999999997</v>
      </c>
      <c r="AB3750">
        <f>SUMIFS(Saudi!C:C,Saudi!$A:$A,YEAR(daily!$A3750))</f>
        <v>1195.2570000000001</v>
      </c>
      <c r="AC3750">
        <f>SUMIFS(Saudi!F:F,Saudi!$A:$A,YEAR(daily!$A3750))</f>
        <v>3635527</v>
      </c>
      <c r="AD3750">
        <f>SUMIFS(Saudi!G:G,Saudi!$A:$A,YEAR(daily!$A3750))</f>
        <v>42.108907543479908</v>
      </c>
      <c r="AE3750">
        <f>SUMIFS(Saudi!H:H,Saudi!$A:$A,YEAR(daily!$A3750))</f>
        <v>153088070.31482488</v>
      </c>
      <c r="AF3750" s="5">
        <f t="shared" si="160"/>
        <v>1</v>
      </c>
      <c r="AG3750" s="5">
        <f t="shared" si="161"/>
        <v>2015</v>
      </c>
    </row>
    <row r="3751" spans="1:33">
      <c r="A3751" s="3">
        <v>42030</v>
      </c>
      <c r="B3751" s="1">
        <v>495572</v>
      </c>
      <c r="C3751" s="1">
        <v>76752</v>
      </c>
      <c r="D3751" s="1">
        <v>161323</v>
      </c>
      <c r="E3751" s="1">
        <v>45.15</v>
      </c>
      <c r="F3751" s="1">
        <v>46.93</v>
      </c>
      <c r="G3751" s="1">
        <v>48.03</v>
      </c>
      <c r="H3751" s="2">
        <v>57.7</v>
      </c>
      <c r="I3751" s="2">
        <v>31.2</v>
      </c>
      <c r="J3751" s="2">
        <v>95.5</v>
      </c>
      <c r="K3751" s="2">
        <v>94.05</v>
      </c>
      <c r="L3751">
        <f>SUMIFS(US!B:B,US!$D:$D,YEAR(daily!$A3751),US!$E:$E,MONTH(daily!$A3751))</f>
        <v>14613</v>
      </c>
      <c r="M3751">
        <f>SUMIFS(US!C:C,US!$D:$D,YEAR(daily!$A3751),US!$E:$E,MONTH(daily!$A3751))</f>
        <v>19249</v>
      </c>
      <c r="N3751">
        <f>SUMIFS(COT!E:E,COT!$A:$A,YEAR(daily!$A3751),COT!$B:$B,WEEKNUM(daily!$A3751))</f>
        <v>1668047</v>
      </c>
      <c r="O3751">
        <f>SUMIFS(COT!F:F,COT!$A:$A,YEAR(daily!$A3751),COT!$B:$B,WEEKNUM(daily!$A3751))</f>
        <v>496281</v>
      </c>
      <c r="P3751">
        <f>SUMIFS(COT!G:G,COT!$A:$A,YEAR(daily!$A3751),COT!$B:$B,WEEKNUM(daily!$A3751))</f>
        <v>222010</v>
      </c>
      <c r="Q3751">
        <f>SUMIFS(COT!H:H,COT!$A:$A,YEAR(daily!$A3751),COT!$B:$B,WEEKNUM(daily!$A3751))</f>
        <v>519451</v>
      </c>
      <c r="R3751">
        <f>SUMIFS(COT!I:I,COT!$A:$A,YEAR(daily!$A3751),COT!$B:$B,WEEKNUM(daily!$A3751))</f>
        <v>568519</v>
      </c>
      <c r="S3751">
        <f>SUMIFS(COT!J:J,COT!$A:$A,YEAR(daily!$A3751),COT!$B:$B,WEEKNUM(daily!$A3751))</f>
        <v>855154</v>
      </c>
      <c r="T3751">
        <f>SUMIFS(COT!K:K,COT!$A:$A,YEAR(daily!$A3751),COT!$B:$B,WEEKNUM(daily!$A3751))</f>
        <v>83796</v>
      </c>
      <c r="U3751">
        <f>SUMIFS(COT!L:L,COT!$A:$A,YEAR(daily!$A3751),COT!$B:$B,WEEKNUM(daily!$A3751))</f>
        <v>71432</v>
      </c>
      <c r="V3751">
        <f>SUMIFS(COT!M:M,COT!$A:$A,YEAR(daily!$A3751),COT!$B:$B,WEEKNUM(daily!$A3751))</f>
        <v>125</v>
      </c>
      <c r="W3751">
        <f>SUMIFS(COT!N:N,COT!$A:$A,YEAR(daily!$A3751),COT!$B:$B,WEEKNUM(daily!$A3751))</f>
        <v>120</v>
      </c>
      <c r="X3751">
        <f>SUMIFS(COT!O:O,COT!$A:$A,YEAR(daily!$A3751),COT!$B:$B,WEEKNUM(daily!$A3751))</f>
        <v>147</v>
      </c>
      <c r="Y3751">
        <f>SUMIFS(COT!P:P,COT!$A:$A,YEAR(daily!$A3751),COT!$B:$B,WEEKNUM(daily!$A3751))</f>
        <v>93</v>
      </c>
      <c r="Z3751">
        <f>SUMIFS(COT!Q:Q,COT!$A:$A,YEAR(daily!$A3751),COT!$B:$B,WEEKNUM(daily!$A3751))</f>
        <v>104</v>
      </c>
      <c r="AA3751">
        <f>SUMIFS(Saudi!B:B,Saudi!$A:$A,YEAR(daily!$A3751))</f>
        <v>683.98199999999997</v>
      </c>
      <c r="AB3751">
        <f>SUMIFS(Saudi!C:C,Saudi!$A:$A,YEAR(daily!$A3751))</f>
        <v>1195.2570000000001</v>
      </c>
      <c r="AC3751">
        <f>SUMIFS(Saudi!F:F,Saudi!$A:$A,YEAR(daily!$A3751))</f>
        <v>3635527</v>
      </c>
      <c r="AD3751">
        <f>SUMIFS(Saudi!G:G,Saudi!$A:$A,YEAR(daily!$A3751))</f>
        <v>42.108907543479908</v>
      </c>
      <c r="AE3751">
        <f>SUMIFS(Saudi!H:H,Saudi!$A:$A,YEAR(daily!$A3751))</f>
        <v>153088070.31482488</v>
      </c>
      <c r="AF3751" s="5">
        <f t="shared" si="160"/>
        <v>1</v>
      </c>
      <c r="AG3751" s="5">
        <f t="shared" si="161"/>
        <v>2015</v>
      </c>
    </row>
    <row r="3752" spans="1:33">
      <c r="A3752" s="3">
        <v>42031</v>
      </c>
      <c r="B3752" s="1">
        <v>487487</v>
      </c>
      <c r="C3752" s="1">
        <v>77691</v>
      </c>
      <c r="D3752" s="1">
        <v>166259</v>
      </c>
      <c r="E3752" s="1">
        <v>46.23</v>
      </c>
      <c r="F3752" s="1">
        <v>47.95</v>
      </c>
      <c r="G3752" s="1">
        <v>49</v>
      </c>
      <c r="H3752" s="2">
        <v>57.7</v>
      </c>
      <c r="I3752" s="2">
        <v>31.2</v>
      </c>
      <c r="J3752" s="2">
        <v>95.5</v>
      </c>
      <c r="K3752" s="2">
        <v>94.05</v>
      </c>
      <c r="L3752">
        <f>SUMIFS(US!B:B,US!$D:$D,YEAR(daily!$A3752),US!$E:$E,MONTH(daily!$A3752))</f>
        <v>14613</v>
      </c>
      <c r="M3752">
        <f>SUMIFS(US!C:C,US!$D:$D,YEAR(daily!$A3752),US!$E:$E,MONTH(daily!$A3752))</f>
        <v>19249</v>
      </c>
      <c r="N3752">
        <f>SUMIFS(COT!E:E,COT!$A:$A,YEAR(daily!$A3752),COT!$B:$B,WEEKNUM(daily!$A3752))</f>
        <v>1668047</v>
      </c>
      <c r="O3752">
        <f>SUMIFS(COT!F:F,COT!$A:$A,YEAR(daily!$A3752),COT!$B:$B,WEEKNUM(daily!$A3752))</f>
        <v>496281</v>
      </c>
      <c r="P3752">
        <f>SUMIFS(COT!G:G,COT!$A:$A,YEAR(daily!$A3752),COT!$B:$B,WEEKNUM(daily!$A3752))</f>
        <v>222010</v>
      </c>
      <c r="Q3752">
        <f>SUMIFS(COT!H:H,COT!$A:$A,YEAR(daily!$A3752),COT!$B:$B,WEEKNUM(daily!$A3752))</f>
        <v>519451</v>
      </c>
      <c r="R3752">
        <f>SUMIFS(COT!I:I,COT!$A:$A,YEAR(daily!$A3752),COT!$B:$B,WEEKNUM(daily!$A3752))</f>
        <v>568519</v>
      </c>
      <c r="S3752">
        <f>SUMIFS(COT!J:J,COT!$A:$A,YEAR(daily!$A3752),COT!$B:$B,WEEKNUM(daily!$A3752))</f>
        <v>855154</v>
      </c>
      <c r="T3752">
        <f>SUMIFS(COT!K:K,COT!$A:$A,YEAR(daily!$A3752),COT!$B:$B,WEEKNUM(daily!$A3752))</f>
        <v>83796</v>
      </c>
      <c r="U3752">
        <f>SUMIFS(COT!L:L,COT!$A:$A,YEAR(daily!$A3752),COT!$B:$B,WEEKNUM(daily!$A3752))</f>
        <v>71432</v>
      </c>
      <c r="V3752">
        <f>SUMIFS(COT!M:M,COT!$A:$A,YEAR(daily!$A3752),COT!$B:$B,WEEKNUM(daily!$A3752))</f>
        <v>125</v>
      </c>
      <c r="W3752">
        <f>SUMIFS(COT!N:N,COT!$A:$A,YEAR(daily!$A3752),COT!$B:$B,WEEKNUM(daily!$A3752))</f>
        <v>120</v>
      </c>
      <c r="X3752">
        <f>SUMIFS(COT!O:O,COT!$A:$A,YEAR(daily!$A3752),COT!$B:$B,WEEKNUM(daily!$A3752))</f>
        <v>147</v>
      </c>
      <c r="Y3752">
        <f>SUMIFS(COT!P:P,COT!$A:$A,YEAR(daily!$A3752),COT!$B:$B,WEEKNUM(daily!$A3752))</f>
        <v>93</v>
      </c>
      <c r="Z3752">
        <f>SUMIFS(COT!Q:Q,COT!$A:$A,YEAR(daily!$A3752),COT!$B:$B,WEEKNUM(daily!$A3752))</f>
        <v>104</v>
      </c>
      <c r="AA3752">
        <f>SUMIFS(Saudi!B:B,Saudi!$A:$A,YEAR(daily!$A3752))</f>
        <v>683.98199999999997</v>
      </c>
      <c r="AB3752">
        <f>SUMIFS(Saudi!C:C,Saudi!$A:$A,YEAR(daily!$A3752))</f>
        <v>1195.2570000000001</v>
      </c>
      <c r="AC3752">
        <f>SUMIFS(Saudi!F:F,Saudi!$A:$A,YEAR(daily!$A3752))</f>
        <v>3635527</v>
      </c>
      <c r="AD3752">
        <f>SUMIFS(Saudi!G:G,Saudi!$A:$A,YEAR(daily!$A3752))</f>
        <v>42.108907543479908</v>
      </c>
      <c r="AE3752">
        <f>SUMIFS(Saudi!H:H,Saudi!$A:$A,YEAR(daily!$A3752))</f>
        <v>153088070.31482488</v>
      </c>
      <c r="AF3752" s="5">
        <f t="shared" si="160"/>
        <v>1</v>
      </c>
      <c r="AG3752" s="5">
        <f t="shared" si="161"/>
        <v>2015</v>
      </c>
    </row>
    <row r="3753" spans="1:33">
      <c r="A3753" s="3">
        <v>42032</v>
      </c>
      <c r="B3753" s="1">
        <v>483963</v>
      </c>
      <c r="C3753" s="1">
        <v>80853</v>
      </c>
      <c r="D3753" s="1">
        <v>168131</v>
      </c>
      <c r="E3753" s="1">
        <v>44.45</v>
      </c>
      <c r="F3753" s="1">
        <v>46.36</v>
      </c>
      <c r="G3753" s="1">
        <v>47.51</v>
      </c>
      <c r="H3753" s="2">
        <v>57.7</v>
      </c>
      <c r="I3753" s="2">
        <v>31.2</v>
      </c>
      <c r="J3753" s="2">
        <v>95.5</v>
      </c>
      <c r="K3753" s="2">
        <v>94.05</v>
      </c>
      <c r="L3753">
        <f>SUMIFS(US!B:B,US!$D:$D,YEAR(daily!$A3753),US!$E:$E,MONTH(daily!$A3753))</f>
        <v>14613</v>
      </c>
      <c r="M3753">
        <f>SUMIFS(US!C:C,US!$D:$D,YEAR(daily!$A3753),US!$E:$E,MONTH(daily!$A3753))</f>
        <v>19249</v>
      </c>
      <c r="N3753">
        <f>SUMIFS(COT!E:E,COT!$A:$A,YEAR(daily!$A3753),COT!$B:$B,WEEKNUM(daily!$A3753))</f>
        <v>1668047</v>
      </c>
      <c r="O3753">
        <f>SUMIFS(COT!F:F,COT!$A:$A,YEAR(daily!$A3753),COT!$B:$B,WEEKNUM(daily!$A3753))</f>
        <v>496281</v>
      </c>
      <c r="P3753">
        <f>SUMIFS(COT!G:G,COT!$A:$A,YEAR(daily!$A3753),COT!$B:$B,WEEKNUM(daily!$A3753))</f>
        <v>222010</v>
      </c>
      <c r="Q3753">
        <f>SUMIFS(COT!H:H,COT!$A:$A,YEAR(daily!$A3753),COT!$B:$B,WEEKNUM(daily!$A3753))</f>
        <v>519451</v>
      </c>
      <c r="R3753">
        <f>SUMIFS(COT!I:I,COT!$A:$A,YEAR(daily!$A3753),COT!$B:$B,WEEKNUM(daily!$A3753))</f>
        <v>568519</v>
      </c>
      <c r="S3753">
        <f>SUMIFS(COT!J:J,COT!$A:$A,YEAR(daily!$A3753),COT!$B:$B,WEEKNUM(daily!$A3753))</f>
        <v>855154</v>
      </c>
      <c r="T3753">
        <f>SUMIFS(COT!K:K,COT!$A:$A,YEAR(daily!$A3753),COT!$B:$B,WEEKNUM(daily!$A3753))</f>
        <v>83796</v>
      </c>
      <c r="U3753">
        <f>SUMIFS(COT!L:L,COT!$A:$A,YEAR(daily!$A3753),COT!$B:$B,WEEKNUM(daily!$A3753))</f>
        <v>71432</v>
      </c>
      <c r="V3753">
        <f>SUMIFS(COT!M:M,COT!$A:$A,YEAR(daily!$A3753),COT!$B:$B,WEEKNUM(daily!$A3753))</f>
        <v>125</v>
      </c>
      <c r="W3753">
        <f>SUMIFS(COT!N:N,COT!$A:$A,YEAR(daily!$A3753),COT!$B:$B,WEEKNUM(daily!$A3753))</f>
        <v>120</v>
      </c>
      <c r="X3753">
        <f>SUMIFS(COT!O:O,COT!$A:$A,YEAR(daily!$A3753),COT!$B:$B,WEEKNUM(daily!$A3753))</f>
        <v>147</v>
      </c>
      <c r="Y3753">
        <f>SUMIFS(COT!P:P,COT!$A:$A,YEAR(daily!$A3753),COT!$B:$B,WEEKNUM(daily!$A3753))</f>
        <v>93</v>
      </c>
      <c r="Z3753">
        <f>SUMIFS(COT!Q:Q,COT!$A:$A,YEAR(daily!$A3753),COT!$B:$B,WEEKNUM(daily!$A3753))</f>
        <v>104</v>
      </c>
      <c r="AA3753">
        <f>SUMIFS(Saudi!B:B,Saudi!$A:$A,YEAR(daily!$A3753))</f>
        <v>683.98199999999997</v>
      </c>
      <c r="AB3753">
        <f>SUMIFS(Saudi!C:C,Saudi!$A:$A,YEAR(daily!$A3753))</f>
        <v>1195.2570000000001</v>
      </c>
      <c r="AC3753">
        <f>SUMIFS(Saudi!F:F,Saudi!$A:$A,YEAR(daily!$A3753))</f>
        <v>3635527</v>
      </c>
      <c r="AD3753">
        <f>SUMIFS(Saudi!G:G,Saudi!$A:$A,YEAR(daily!$A3753))</f>
        <v>42.108907543479908</v>
      </c>
      <c r="AE3753">
        <f>SUMIFS(Saudi!H:H,Saudi!$A:$A,YEAR(daily!$A3753))</f>
        <v>153088070.31482488</v>
      </c>
      <c r="AF3753" s="5">
        <f t="shared" si="160"/>
        <v>1</v>
      </c>
      <c r="AG3753" s="5">
        <f t="shared" si="161"/>
        <v>2015</v>
      </c>
    </row>
    <row r="3754" spans="1:33">
      <c r="A3754" s="3">
        <v>42033</v>
      </c>
      <c r="B3754" s="1">
        <v>485159</v>
      </c>
      <c r="C3754" s="1">
        <v>82457</v>
      </c>
      <c r="D3754" s="1">
        <v>168710</v>
      </c>
      <c r="E3754" s="1">
        <v>44.53</v>
      </c>
      <c r="F3754" s="1">
        <v>46.44</v>
      </c>
      <c r="G3754" s="1">
        <v>47.61</v>
      </c>
      <c r="H3754" s="2">
        <v>57.7</v>
      </c>
      <c r="I3754" s="2">
        <v>31.2</v>
      </c>
      <c r="J3754" s="2">
        <v>95.5</v>
      </c>
      <c r="K3754" s="2">
        <v>94.05</v>
      </c>
      <c r="L3754">
        <f>SUMIFS(US!B:B,US!$D:$D,YEAR(daily!$A3754),US!$E:$E,MONTH(daily!$A3754))</f>
        <v>14613</v>
      </c>
      <c r="M3754">
        <f>SUMIFS(US!C:C,US!$D:$D,YEAR(daily!$A3754),US!$E:$E,MONTH(daily!$A3754))</f>
        <v>19249</v>
      </c>
      <c r="N3754">
        <f>SUMIFS(COT!E:E,COT!$A:$A,YEAR(daily!$A3754),COT!$B:$B,WEEKNUM(daily!$A3754))</f>
        <v>1668047</v>
      </c>
      <c r="O3754">
        <f>SUMIFS(COT!F:F,COT!$A:$A,YEAR(daily!$A3754),COT!$B:$B,WEEKNUM(daily!$A3754))</f>
        <v>496281</v>
      </c>
      <c r="P3754">
        <f>SUMIFS(COT!G:G,COT!$A:$A,YEAR(daily!$A3754),COT!$B:$B,WEEKNUM(daily!$A3754))</f>
        <v>222010</v>
      </c>
      <c r="Q3754">
        <f>SUMIFS(COT!H:H,COT!$A:$A,YEAR(daily!$A3754),COT!$B:$B,WEEKNUM(daily!$A3754))</f>
        <v>519451</v>
      </c>
      <c r="R3754">
        <f>SUMIFS(COT!I:I,COT!$A:$A,YEAR(daily!$A3754),COT!$B:$B,WEEKNUM(daily!$A3754))</f>
        <v>568519</v>
      </c>
      <c r="S3754">
        <f>SUMIFS(COT!J:J,COT!$A:$A,YEAR(daily!$A3754),COT!$B:$B,WEEKNUM(daily!$A3754))</f>
        <v>855154</v>
      </c>
      <c r="T3754">
        <f>SUMIFS(COT!K:K,COT!$A:$A,YEAR(daily!$A3754),COT!$B:$B,WEEKNUM(daily!$A3754))</f>
        <v>83796</v>
      </c>
      <c r="U3754">
        <f>SUMIFS(COT!L:L,COT!$A:$A,YEAR(daily!$A3754),COT!$B:$B,WEEKNUM(daily!$A3754))</f>
        <v>71432</v>
      </c>
      <c r="V3754">
        <f>SUMIFS(COT!M:M,COT!$A:$A,YEAR(daily!$A3754),COT!$B:$B,WEEKNUM(daily!$A3754))</f>
        <v>125</v>
      </c>
      <c r="W3754">
        <f>SUMIFS(COT!N:N,COT!$A:$A,YEAR(daily!$A3754),COT!$B:$B,WEEKNUM(daily!$A3754))</f>
        <v>120</v>
      </c>
      <c r="X3754">
        <f>SUMIFS(COT!O:O,COT!$A:$A,YEAR(daily!$A3754),COT!$B:$B,WEEKNUM(daily!$A3754))</f>
        <v>147</v>
      </c>
      <c r="Y3754">
        <f>SUMIFS(COT!P:P,COT!$A:$A,YEAR(daily!$A3754),COT!$B:$B,WEEKNUM(daily!$A3754))</f>
        <v>93</v>
      </c>
      <c r="Z3754">
        <f>SUMIFS(COT!Q:Q,COT!$A:$A,YEAR(daily!$A3754),COT!$B:$B,WEEKNUM(daily!$A3754))</f>
        <v>104</v>
      </c>
      <c r="AA3754">
        <f>SUMIFS(Saudi!B:B,Saudi!$A:$A,YEAR(daily!$A3754))</f>
        <v>683.98199999999997</v>
      </c>
      <c r="AB3754">
        <f>SUMIFS(Saudi!C:C,Saudi!$A:$A,YEAR(daily!$A3754))</f>
        <v>1195.2570000000001</v>
      </c>
      <c r="AC3754">
        <f>SUMIFS(Saudi!F:F,Saudi!$A:$A,YEAR(daily!$A3754))</f>
        <v>3635527</v>
      </c>
      <c r="AD3754">
        <f>SUMIFS(Saudi!G:G,Saudi!$A:$A,YEAR(daily!$A3754))</f>
        <v>42.108907543479908</v>
      </c>
      <c r="AE3754">
        <f>SUMIFS(Saudi!H:H,Saudi!$A:$A,YEAR(daily!$A3754))</f>
        <v>153088070.31482488</v>
      </c>
      <c r="AF3754" s="5">
        <f t="shared" si="160"/>
        <v>1</v>
      </c>
      <c r="AG3754" s="5">
        <f t="shared" si="161"/>
        <v>2015</v>
      </c>
    </row>
    <row r="3755" spans="1:33">
      <c r="A3755" s="3">
        <v>42034</v>
      </c>
      <c r="B3755" s="1">
        <v>487331</v>
      </c>
      <c r="C3755" s="1">
        <v>82076</v>
      </c>
      <c r="D3755" s="1">
        <v>170347</v>
      </c>
      <c r="E3755" s="1">
        <v>48.24</v>
      </c>
      <c r="F3755" s="1">
        <v>50.07</v>
      </c>
      <c r="G3755" s="1">
        <v>51.22</v>
      </c>
      <c r="H3755" s="2">
        <v>57.7</v>
      </c>
      <c r="I3755" s="2">
        <v>31.2</v>
      </c>
      <c r="J3755" s="2">
        <v>95.5</v>
      </c>
      <c r="K3755" s="2">
        <v>94.05</v>
      </c>
      <c r="L3755">
        <f>SUMIFS(US!B:B,US!$D:$D,YEAR(daily!$A3755),US!$E:$E,MONTH(daily!$A3755))</f>
        <v>14613</v>
      </c>
      <c r="M3755">
        <f>SUMIFS(US!C:C,US!$D:$D,YEAR(daily!$A3755),US!$E:$E,MONTH(daily!$A3755))</f>
        <v>19249</v>
      </c>
      <c r="N3755">
        <f>SUMIFS(COT!E:E,COT!$A:$A,YEAR(daily!$A3755),COT!$B:$B,WEEKNUM(daily!$A3755))</f>
        <v>1668047</v>
      </c>
      <c r="O3755">
        <f>SUMIFS(COT!F:F,COT!$A:$A,YEAR(daily!$A3755),COT!$B:$B,WEEKNUM(daily!$A3755))</f>
        <v>496281</v>
      </c>
      <c r="P3755">
        <f>SUMIFS(COT!G:G,COT!$A:$A,YEAR(daily!$A3755),COT!$B:$B,WEEKNUM(daily!$A3755))</f>
        <v>222010</v>
      </c>
      <c r="Q3755">
        <f>SUMIFS(COT!H:H,COT!$A:$A,YEAR(daily!$A3755),COT!$B:$B,WEEKNUM(daily!$A3755))</f>
        <v>519451</v>
      </c>
      <c r="R3755">
        <f>SUMIFS(COT!I:I,COT!$A:$A,YEAR(daily!$A3755),COT!$B:$B,WEEKNUM(daily!$A3755))</f>
        <v>568519</v>
      </c>
      <c r="S3755">
        <f>SUMIFS(COT!J:J,COT!$A:$A,YEAR(daily!$A3755),COT!$B:$B,WEEKNUM(daily!$A3755))</f>
        <v>855154</v>
      </c>
      <c r="T3755">
        <f>SUMIFS(COT!K:K,COT!$A:$A,YEAR(daily!$A3755),COT!$B:$B,WEEKNUM(daily!$A3755))</f>
        <v>83796</v>
      </c>
      <c r="U3755">
        <f>SUMIFS(COT!L:L,COT!$A:$A,YEAR(daily!$A3755),COT!$B:$B,WEEKNUM(daily!$A3755))</f>
        <v>71432</v>
      </c>
      <c r="V3755">
        <f>SUMIFS(COT!M:M,COT!$A:$A,YEAR(daily!$A3755),COT!$B:$B,WEEKNUM(daily!$A3755))</f>
        <v>125</v>
      </c>
      <c r="W3755">
        <f>SUMIFS(COT!N:N,COT!$A:$A,YEAR(daily!$A3755),COT!$B:$B,WEEKNUM(daily!$A3755))</f>
        <v>120</v>
      </c>
      <c r="X3755">
        <f>SUMIFS(COT!O:O,COT!$A:$A,YEAR(daily!$A3755),COT!$B:$B,WEEKNUM(daily!$A3755))</f>
        <v>147</v>
      </c>
      <c r="Y3755">
        <f>SUMIFS(COT!P:P,COT!$A:$A,YEAR(daily!$A3755),COT!$B:$B,WEEKNUM(daily!$A3755))</f>
        <v>93</v>
      </c>
      <c r="Z3755">
        <f>SUMIFS(COT!Q:Q,COT!$A:$A,YEAR(daily!$A3755),COT!$B:$B,WEEKNUM(daily!$A3755))</f>
        <v>104</v>
      </c>
      <c r="AA3755">
        <f>SUMIFS(Saudi!B:B,Saudi!$A:$A,YEAR(daily!$A3755))</f>
        <v>683.98199999999997</v>
      </c>
      <c r="AB3755">
        <f>SUMIFS(Saudi!C:C,Saudi!$A:$A,YEAR(daily!$A3755))</f>
        <v>1195.2570000000001</v>
      </c>
      <c r="AC3755">
        <f>SUMIFS(Saudi!F:F,Saudi!$A:$A,YEAR(daily!$A3755))</f>
        <v>3635527</v>
      </c>
      <c r="AD3755">
        <f>SUMIFS(Saudi!G:G,Saudi!$A:$A,YEAR(daily!$A3755))</f>
        <v>42.108907543479908</v>
      </c>
      <c r="AE3755">
        <f>SUMIFS(Saudi!H:H,Saudi!$A:$A,YEAR(daily!$A3755))</f>
        <v>153088070.31482488</v>
      </c>
      <c r="AF3755" s="5">
        <f t="shared" si="160"/>
        <v>1</v>
      </c>
      <c r="AG3755" s="5">
        <f t="shared" si="161"/>
        <v>2015</v>
      </c>
    </row>
    <row r="3756" spans="1:33">
      <c r="A3756" s="3">
        <v>42037</v>
      </c>
      <c r="B3756" s="1">
        <v>476193</v>
      </c>
      <c r="C3756" s="1">
        <v>82393</v>
      </c>
      <c r="D3756" s="1">
        <v>168329</v>
      </c>
      <c r="E3756" s="1">
        <v>49.57</v>
      </c>
      <c r="F3756" s="1">
        <v>51.55</v>
      </c>
      <c r="G3756" s="1">
        <v>52.72</v>
      </c>
      <c r="H3756" s="2">
        <v>57.7</v>
      </c>
      <c r="I3756" s="2">
        <v>31.2</v>
      </c>
      <c r="J3756" s="2">
        <v>95.5</v>
      </c>
      <c r="K3756" s="2">
        <v>94.05</v>
      </c>
      <c r="L3756">
        <f>SUMIFS(US!B:B,US!$D:$D,YEAR(daily!$A3756),US!$E:$E,MONTH(daily!$A3756))</f>
        <v>14754</v>
      </c>
      <c r="M3756">
        <f>SUMIFS(US!C:C,US!$D:$D,YEAR(daily!$A3756),US!$E:$E,MONTH(daily!$A3756))</f>
        <v>19396</v>
      </c>
      <c r="N3756">
        <f>SUMIFS(COT!E:E,COT!$A:$A,YEAR(daily!$A3756),COT!$B:$B,WEEKNUM(daily!$A3756))</f>
        <v>1721471</v>
      </c>
      <c r="O3756">
        <f>SUMIFS(COT!F:F,COT!$A:$A,YEAR(daily!$A3756),COT!$B:$B,WEEKNUM(daily!$A3756))</f>
        <v>488256</v>
      </c>
      <c r="P3756">
        <f>SUMIFS(COT!G:G,COT!$A:$A,YEAR(daily!$A3756),COT!$B:$B,WEEKNUM(daily!$A3756))</f>
        <v>216060</v>
      </c>
      <c r="Q3756">
        <f>SUMIFS(COT!H:H,COT!$A:$A,YEAR(daily!$A3756),COT!$B:$B,WEEKNUM(daily!$A3756))</f>
        <v>548341</v>
      </c>
      <c r="R3756">
        <f>SUMIFS(COT!I:I,COT!$A:$A,YEAR(daily!$A3756),COT!$B:$B,WEEKNUM(daily!$A3756))</f>
        <v>606100</v>
      </c>
      <c r="S3756">
        <f>SUMIFS(COT!J:J,COT!$A:$A,YEAR(daily!$A3756),COT!$B:$B,WEEKNUM(daily!$A3756))</f>
        <v>879692</v>
      </c>
      <c r="T3756">
        <f>SUMIFS(COT!K:K,COT!$A:$A,YEAR(daily!$A3756),COT!$B:$B,WEEKNUM(daily!$A3756))</f>
        <v>78774</v>
      </c>
      <c r="U3756">
        <f>SUMIFS(COT!L:L,COT!$A:$A,YEAR(daily!$A3756),COT!$B:$B,WEEKNUM(daily!$A3756))</f>
        <v>77378</v>
      </c>
      <c r="V3756">
        <f>SUMIFS(COT!M:M,COT!$A:$A,YEAR(daily!$A3756),COT!$B:$B,WEEKNUM(daily!$A3756))</f>
        <v>129</v>
      </c>
      <c r="W3756">
        <f>SUMIFS(COT!N:N,COT!$A:$A,YEAR(daily!$A3756),COT!$B:$B,WEEKNUM(daily!$A3756))</f>
        <v>115</v>
      </c>
      <c r="X3756">
        <f>SUMIFS(COT!O:O,COT!$A:$A,YEAR(daily!$A3756),COT!$B:$B,WEEKNUM(daily!$A3756))</f>
        <v>158</v>
      </c>
      <c r="Y3756">
        <f>SUMIFS(COT!P:P,COT!$A:$A,YEAR(daily!$A3756),COT!$B:$B,WEEKNUM(daily!$A3756))</f>
        <v>101</v>
      </c>
      <c r="Z3756">
        <f>SUMIFS(COT!Q:Q,COT!$A:$A,YEAR(daily!$A3756),COT!$B:$B,WEEKNUM(daily!$A3756))</f>
        <v>104</v>
      </c>
      <c r="AA3756">
        <f>SUMIFS(Saudi!B:B,Saudi!$A:$A,YEAR(daily!$A3756))</f>
        <v>683.98199999999997</v>
      </c>
      <c r="AB3756">
        <f>SUMIFS(Saudi!C:C,Saudi!$A:$A,YEAR(daily!$A3756))</f>
        <v>1195.2570000000001</v>
      </c>
      <c r="AC3756">
        <f>SUMIFS(Saudi!F:F,Saudi!$A:$A,YEAR(daily!$A3756))</f>
        <v>3635527</v>
      </c>
      <c r="AD3756">
        <f>SUMIFS(Saudi!G:G,Saudi!$A:$A,YEAR(daily!$A3756))</f>
        <v>42.108907543479908</v>
      </c>
      <c r="AE3756">
        <f>SUMIFS(Saudi!H:H,Saudi!$A:$A,YEAR(daily!$A3756))</f>
        <v>153088070.31482488</v>
      </c>
      <c r="AF3756" s="5">
        <f t="shared" si="160"/>
        <v>2</v>
      </c>
      <c r="AG3756" s="5">
        <f t="shared" si="161"/>
        <v>2015</v>
      </c>
    </row>
    <row r="3757" spans="1:33">
      <c r="A3757" s="3">
        <v>42038</v>
      </c>
      <c r="B3757" s="1">
        <v>466525</v>
      </c>
      <c r="C3757" s="1">
        <v>82654</v>
      </c>
      <c r="D3757" s="1">
        <v>169934</v>
      </c>
      <c r="E3757" s="1">
        <v>53.05</v>
      </c>
      <c r="F3757" s="1">
        <v>54.95</v>
      </c>
      <c r="G3757" s="1">
        <v>56.11</v>
      </c>
      <c r="H3757" s="2">
        <v>57.7</v>
      </c>
      <c r="I3757" s="2">
        <v>31.2</v>
      </c>
      <c r="J3757" s="2">
        <v>95.5</v>
      </c>
      <c r="K3757" s="2">
        <v>94.05</v>
      </c>
      <c r="L3757">
        <f>SUMIFS(US!B:B,US!$D:$D,YEAR(daily!$A3757),US!$E:$E,MONTH(daily!$A3757))</f>
        <v>14754</v>
      </c>
      <c r="M3757">
        <f>SUMIFS(US!C:C,US!$D:$D,YEAR(daily!$A3757),US!$E:$E,MONTH(daily!$A3757))</f>
        <v>19396</v>
      </c>
      <c r="N3757">
        <f>SUMIFS(COT!E:E,COT!$A:$A,YEAR(daily!$A3757),COT!$B:$B,WEEKNUM(daily!$A3757))</f>
        <v>1721471</v>
      </c>
      <c r="O3757">
        <f>SUMIFS(COT!F:F,COT!$A:$A,YEAR(daily!$A3757),COT!$B:$B,WEEKNUM(daily!$A3757))</f>
        <v>488256</v>
      </c>
      <c r="P3757">
        <f>SUMIFS(COT!G:G,COT!$A:$A,YEAR(daily!$A3757),COT!$B:$B,WEEKNUM(daily!$A3757))</f>
        <v>216060</v>
      </c>
      <c r="Q3757">
        <f>SUMIFS(COT!H:H,COT!$A:$A,YEAR(daily!$A3757),COT!$B:$B,WEEKNUM(daily!$A3757))</f>
        <v>548341</v>
      </c>
      <c r="R3757">
        <f>SUMIFS(COT!I:I,COT!$A:$A,YEAR(daily!$A3757),COT!$B:$B,WEEKNUM(daily!$A3757))</f>
        <v>606100</v>
      </c>
      <c r="S3757">
        <f>SUMIFS(COT!J:J,COT!$A:$A,YEAR(daily!$A3757),COT!$B:$B,WEEKNUM(daily!$A3757))</f>
        <v>879692</v>
      </c>
      <c r="T3757">
        <f>SUMIFS(COT!K:K,COT!$A:$A,YEAR(daily!$A3757),COT!$B:$B,WEEKNUM(daily!$A3757))</f>
        <v>78774</v>
      </c>
      <c r="U3757">
        <f>SUMIFS(COT!L:L,COT!$A:$A,YEAR(daily!$A3757),COT!$B:$B,WEEKNUM(daily!$A3757))</f>
        <v>77378</v>
      </c>
      <c r="V3757">
        <f>SUMIFS(COT!M:M,COT!$A:$A,YEAR(daily!$A3757),COT!$B:$B,WEEKNUM(daily!$A3757))</f>
        <v>129</v>
      </c>
      <c r="W3757">
        <f>SUMIFS(COT!N:N,COT!$A:$A,YEAR(daily!$A3757),COT!$B:$B,WEEKNUM(daily!$A3757))</f>
        <v>115</v>
      </c>
      <c r="X3757">
        <f>SUMIFS(COT!O:O,COT!$A:$A,YEAR(daily!$A3757),COT!$B:$B,WEEKNUM(daily!$A3757))</f>
        <v>158</v>
      </c>
      <c r="Y3757">
        <f>SUMIFS(COT!P:P,COT!$A:$A,YEAR(daily!$A3757),COT!$B:$B,WEEKNUM(daily!$A3757))</f>
        <v>101</v>
      </c>
      <c r="Z3757">
        <f>SUMIFS(COT!Q:Q,COT!$A:$A,YEAR(daily!$A3757),COT!$B:$B,WEEKNUM(daily!$A3757))</f>
        <v>104</v>
      </c>
      <c r="AA3757">
        <f>SUMIFS(Saudi!B:B,Saudi!$A:$A,YEAR(daily!$A3757))</f>
        <v>683.98199999999997</v>
      </c>
      <c r="AB3757">
        <f>SUMIFS(Saudi!C:C,Saudi!$A:$A,YEAR(daily!$A3757))</f>
        <v>1195.2570000000001</v>
      </c>
      <c r="AC3757">
        <f>SUMIFS(Saudi!F:F,Saudi!$A:$A,YEAR(daily!$A3757))</f>
        <v>3635527</v>
      </c>
      <c r="AD3757">
        <f>SUMIFS(Saudi!G:G,Saudi!$A:$A,YEAR(daily!$A3757))</f>
        <v>42.108907543479908</v>
      </c>
      <c r="AE3757">
        <f>SUMIFS(Saudi!H:H,Saudi!$A:$A,YEAR(daily!$A3757))</f>
        <v>153088070.31482488</v>
      </c>
      <c r="AF3757" s="5">
        <f t="shared" si="160"/>
        <v>2</v>
      </c>
      <c r="AG3757" s="5">
        <f t="shared" si="161"/>
        <v>2015</v>
      </c>
    </row>
    <row r="3758" spans="1:33">
      <c r="A3758" s="3">
        <v>42039</v>
      </c>
      <c r="B3758" s="1">
        <v>456217</v>
      </c>
      <c r="C3758" s="1">
        <v>88464</v>
      </c>
      <c r="D3758" s="1">
        <v>174696</v>
      </c>
      <c r="E3758" s="1">
        <v>48.45</v>
      </c>
      <c r="F3758" s="1">
        <v>50.58</v>
      </c>
      <c r="G3758" s="1">
        <v>51.89</v>
      </c>
      <c r="H3758" s="2">
        <v>57.7</v>
      </c>
      <c r="I3758" s="2">
        <v>31.2</v>
      </c>
      <c r="J3758" s="2">
        <v>95.5</v>
      </c>
      <c r="K3758" s="2">
        <v>94.05</v>
      </c>
      <c r="L3758">
        <f>SUMIFS(US!B:B,US!$D:$D,YEAR(daily!$A3758),US!$E:$E,MONTH(daily!$A3758))</f>
        <v>14754</v>
      </c>
      <c r="M3758">
        <f>SUMIFS(US!C:C,US!$D:$D,YEAR(daily!$A3758),US!$E:$E,MONTH(daily!$A3758))</f>
        <v>19396</v>
      </c>
      <c r="N3758">
        <f>SUMIFS(COT!E:E,COT!$A:$A,YEAR(daily!$A3758),COT!$B:$B,WEEKNUM(daily!$A3758))</f>
        <v>1721471</v>
      </c>
      <c r="O3758">
        <f>SUMIFS(COT!F:F,COT!$A:$A,YEAR(daily!$A3758),COT!$B:$B,WEEKNUM(daily!$A3758))</f>
        <v>488256</v>
      </c>
      <c r="P3758">
        <f>SUMIFS(COT!G:G,COT!$A:$A,YEAR(daily!$A3758),COT!$B:$B,WEEKNUM(daily!$A3758))</f>
        <v>216060</v>
      </c>
      <c r="Q3758">
        <f>SUMIFS(COT!H:H,COT!$A:$A,YEAR(daily!$A3758),COT!$B:$B,WEEKNUM(daily!$A3758))</f>
        <v>548341</v>
      </c>
      <c r="R3758">
        <f>SUMIFS(COT!I:I,COT!$A:$A,YEAR(daily!$A3758),COT!$B:$B,WEEKNUM(daily!$A3758))</f>
        <v>606100</v>
      </c>
      <c r="S3758">
        <f>SUMIFS(COT!J:J,COT!$A:$A,YEAR(daily!$A3758),COT!$B:$B,WEEKNUM(daily!$A3758))</f>
        <v>879692</v>
      </c>
      <c r="T3758">
        <f>SUMIFS(COT!K:K,COT!$A:$A,YEAR(daily!$A3758),COT!$B:$B,WEEKNUM(daily!$A3758))</f>
        <v>78774</v>
      </c>
      <c r="U3758">
        <f>SUMIFS(COT!L:L,COT!$A:$A,YEAR(daily!$A3758),COT!$B:$B,WEEKNUM(daily!$A3758))</f>
        <v>77378</v>
      </c>
      <c r="V3758">
        <f>SUMIFS(COT!M:M,COT!$A:$A,YEAR(daily!$A3758),COT!$B:$B,WEEKNUM(daily!$A3758))</f>
        <v>129</v>
      </c>
      <c r="W3758">
        <f>SUMIFS(COT!N:N,COT!$A:$A,YEAR(daily!$A3758),COT!$B:$B,WEEKNUM(daily!$A3758))</f>
        <v>115</v>
      </c>
      <c r="X3758">
        <f>SUMIFS(COT!O:O,COT!$A:$A,YEAR(daily!$A3758),COT!$B:$B,WEEKNUM(daily!$A3758))</f>
        <v>158</v>
      </c>
      <c r="Y3758">
        <f>SUMIFS(COT!P:P,COT!$A:$A,YEAR(daily!$A3758),COT!$B:$B,WEEKNUM(daily!$A3758))</f>
        <v>101</v>
      </c>
      <c r="Z3758">
        <f>SUMIFS(COT!Q:Q,COT!$A:$A,YEAR(daily!$A3758),COT!$B:$B,WEEKNUM(daily!$A3758))</f>
        <v>104</v>
      </c>
      <c r="AA3758">
        <f>SUMIFS(Saudi!B:B,Saudi!$A:$A,YEAR(daily!$A3758))</f>
        <v>683.98199999999997</v>
      </c>
      <c r="AB3758">
        <f>SUMIFS(Saudi!C:C,Saudi!$A:$A,YEAR(daily!$A3758))</f>
        <v>1195.2570000000001</v>
      </c>
      <c r="AC3758">
        <f>SUMIFS(Saudi!F:F,Saudi!$A:$A,YEAR(daily!$A3758))</f>
        <v>3635527</v>
      </c>
      <c r="AD3758">
        <f>SUMIFS(Saudi!G:G,Saudi!$A:$A,YEAR(daily!$A3758))</f>
        <v>42.108907543479908</v>
      </c>
      <c r="AE3758">
        <f>SUMIFS(Saudi!H:H,Saudi!$A:$A,YEAR(daily!$A3758))</f>
        <v>153088070.31482488</v>
      </c>
      <c r="AF3758" s="5">
        <f t="shared" si="160"/>
        <v>2</v>
      </c>
      <c r="AG3758" s="5">
        <f t="shared" si="161"/>
        <v>2015</v>
      </c>
    </row>
    <row r="3759" spans="1:33">
      <c r="A3759" s="3">
        <v>42040</v>
      </c>
      <c r="B3759" s="1">
        <v>444039</v>
      </c>
      <c r="C3759" s="1">
        <v>98469</v>
      </c>
      <c r="D3759" s="1">
        <v>175736</v>
      </c>
      <c r="E3759" s="1">
        <v>50.48</v>
      </c>
      <c r="F3759" s="1">
        <v>52.53</v>
      </c>
      <c r="G3759" s="1">
        <v>53.79</v>
      </c>
      <c r="H3759" s="2">
        <v>57.7</v>
      </c>
      <c r="I3759" s="2">
        <v>31.2</v>
      </c>
      <c r="J3759" s="2">
        <v>95.5</v>
      </c>
      <c r="K3759" s="2">
        <v>94.05</v>
      </c>
      <c r="L3759">
        <f>SUMIFS(US!B:B,US!$D:$D,YEAR(daily!$A3759),US!$E:$E,MONTH(daily!$A3759))</f>
        <v>14754</v>
      </c>
      <c r="M3759">
        <f>SUMIFS(US!C:C,US!$D:$D,YEAR(daily!$A3759),US!$E:$E,MONTH(daily!$A3759))</f>
        <v>19396</v>
      </c>
      <c r="N3759">
        <f>SUMIFS(COT!E:E,COT!$A:$A,YEAR(daily!$A3759),COT!$B:$B,WEEKNUM(daily!$A3759))</f>
        <v>1721471</v>
      </c>
      <c r="O3759">
        <f>SUMIFS(COT!F:F,COT!$A:$A,YEAR(daily!$A3759),COT!$B:$B,WEEKNUM(daily!$A3759))</f>
        <v>488256</v>
      </c>
      <c r="P3759">
        <f>SUMIFS(COT!G:G,COT!$A:$A,YEAR(daily!$A3759),COT!$B:$B,WEEKNUM(daily!$A3759))</f>
        <v>216060</v>
      </c>
      <c r="Q3759">
        <f>SUMIFS(COT!H:H,COT!$A:$A,YEAR(daily!$A3759),COT!$B:$B,WEEKNUM(daily!$A3759))</f>
        <v>548341</v>
      </c>
      <c r="R3759">
        <f>SUMIFS(COT!I:I,COT!$A:$A,YEAR(daily!$A3759),COT!$B:$B,WEEKNUM(daily!$A3759))</f>
        <v>606100</v>
      </c>
      <c r="S3759">
        <f>SUMIFS(COT!J:J,COT!$A:$A,YEAR(daily!$A3759),COT!$B:$B,WEEKNUM(daily!$A3759))</f>
        <v>879692</v>
      </c>
      <c r="T3759">
        <f>SUMIFS(COT!K:K,COT!$A:$A,YEAR(daily!$A3759),COT!$B:$B,WEEKNUM(daily!$A3759))</f>
        <v>78774</v>
      </c>
      <c r="U3759">
        <f>SUMIFS(COT!L:L,COT!$A:$A,YEAR(daily!$A3759),COT!$B:$B,WEEKNUM(daily!$A3759))</f>
        <v>77378</v>
      </c>
      <c r="V3759">
        <f>SUMIFS(COT!M:M,COT!$A:$A,YEAR(daily!$A3759),COT!$B:$B,WEEKNUM(daily!$A3759))</f>
        <v>129</v>
      </c>
      <c r="W3759">
        <f>SUMIFS(COT!N:N,COT!$A:$A,YEAR(daily!$A3759),COT!$B:$B,WEEKNUM(daily!$A3759))</f>
        <v>115</v>
      </c>
      <c r="X3759">
        <f>SUMIFS(COT!O:O,COT!$A:$A,YEAR(daily!$A3759),COT!$B:$B,WEEKNUM(daily!$A3759))</f>
        <v>158</v>
      </c>
      <c r="Y3759">
        <f>SUMIFS(COT!P:P,COT!$A:$A,YEAR(daily!$A3759),COT!$B:$B,WEEKNUM(daily!$A3759))</f>
        <v>101</v>
      </c>
      <c r="Z3759">
        <f>SUMIFS(COT!Q:Q,COT!$A:$A,YEAR(daily!$A3759),COT!$B:$B,WEEKNUM(daily!$A3759))</f>
        <v>104</v>
      </c>
      <c r="AA3759">
        <f>SUMIFS(Saudi!B:B,Saudi!$A:$A,YEAR(daily!$A3759))</f>
        <v>683.98199999999997</v>
      </c>
      <c r="AB3759">
        <f>SUMIFS(Saudi!C:C,Saudi!$A:$A,YEAR(daily!$A3759))</f>
        <v>1195.2570000000001</v>
      </c>
      <c r="AC3759">
        <f>SUMIFS(Saudi!F:F,Saudi!$A:$A,YEAR(daily!$A3759))</f>
        <v>3635527</v>
      </c>
      <c r="AD3759">
        <f>SUMIFS(Saudi!G:G,Saudi!$A:$A,YEAR(daily!$A3759))</f>
        <v>42.108907543479908</v>
      </c>
      <c r="AE3759">
        <f>SUMIFS(Saudi!H:H,Saudi!$A:$A,YEAR(daily!$A3759))</f>
        <v>153088070.31482488</v>
      </c>
      <c r="AF3759" s="5">
        <f t="shared" si="160"/>
        <v>2</v>
      </c>
      <c r="AG3759" s="5">
        <f t="shared" si="161"/>
        <v>2015</v>
      </c>
    </row>
    <row r="3760" spans="1:33">
      <c r="A3760" s="3">
        <v>42041</v>
      </c>
      <c r="B3760" s="1">
        <v>393894</v>
      </c>
      <c r="C3760" s="1">
        <v>107636</v>
      </c>
      <c r="D3760" s="1">
        <v>175544</v>
      </c>
      <c r="E3760" s="1">
        <v>51.69</v>
      </c>
      <c r="F3760" s="1">
        <v>53.66</v>
      </c>
      <c r="G3760" s="1">
        <v>54.86</v>
      </c>
      <c r="H3760" s="2">
        <v>57.7</v>
      </c>
      <c r="I3760" s="2">
        <v>31.2</v>
      </c>
      <c r="J3760" s="2">
        <v>95.5</v>
      </c>
      <c r="K3760" s="2">
        <v>94.05</v>
      </c>
      <c r="L3760">
        <f>SUMIFS(US!B:B,US!$D:$D,YEAR(daily!$A3760),US!$E:$E,MONTH(daily!$A3760))</f>
        <v>14754</v>
      </c>
      <c r="M3760">
        <f>SUMIFS(US!C:C,US!$D:$D,YEAR(daily!$A3760),US!$E:$E,MONTH(daily!$A3760))</f>
        <v>19396</v>
      </c>
      <c r="N3760">
        <f>SUMIFS(COT!E:E,COT!$A:$A,YEAR(daily!$A3760),COT!$B:$B,WEEKNUM(daily!$A3760))</f>
        <v>1721471</v>
      </c>
      <c r="O3760">
        <f>SUMIFS(COT!F:F,COT!$A:$A,YEAR(daily!$A3760),COT!$B:$B,WEEKNUM(daily!$A3760))</f>
        <v>488256</v>
      </c>
      <c r="P3760">
        <f>SUMIFS(COT!G:G,COT!$A:$A,YEAR(daily!$A3760),COT!$B:$B,WEEKNUM(daily!$A3760))</f>
        <v>216060</v>
      </c>
      <c r="Q3760">
        <f>SUMIFS(COT!H:H,COT!$A:$A,YEAR(daily!$A3760),COT!$B:$B,WEEKNUM(daily!$A3760))</f>
        <v>548341</v>
      </c>
      <c r="R3760">
        <f>SUMIFS(COT!I:I,COT!$A:$A,YEAR(daily!$A3760),COT!$B:$B,WEEKNUM(daily!$A3760))</f>
        <v>606100</v>
      </c>
      <c r="S3760">
        <f>SUMIFS(COT!J:J,COT!$A:$A,YEAR(daily!$A3760),COT!$B:$B,WEEKNUM(daily!$A3760))</f>
        <v>879692</v>
      </c>
      <c r="T3760">
        <f>SUMIFS(COT!K:K,COT!$A:$A,YEAR(daily!$A3760),COT!$B:$B,WEEKNUM(daily!$A3760))</f>
        <v>78774</v>
      </c>
      <c r="U3760">
        <f>SUMIFS(COT!L:L,COT!$A:$A,YEAR(daily!$A3760),COT!$B:$B,WEEKNUM(daily!$A3760))</f>
        <v>77378</v>
      </c>
      <c r="V3760">
        <f>SUMIFS(COT!M:M,COT!$A:$A,YEAR(daily!$A3760),COT!$B:$B,WEEKNUM(daily!$A3760))</f>
        <v>129</v>
      </c>
      <c r="W3760">
        <f>SUMIFS(COT!N:N,COT!$A:$A,YEAR(daily!$A3760),COT!$B:$B,WEEKNUM(daily!$A3760))</f>
        <v>115</v>
      </c>
      <c r="X3760">
        <f>SUMIFS(COT!O:O,COT!$A:$A,YEAR(daily!$A3760),COT!$B:$B,WEEKNUM(daily!$A3760))</f>
        <v>158</v>
      </c>
      <c r="Y3760">
        <f>SUMIFS(COT!P:P,COT!$A:$A,YEAR(daily!$A3760),COT!$B:$B,WEEKNUM(daily!$A3760))</f>
        <v>101</v>
      </c>
      <c r="Z3760">
        <f>SUMIFS(COT!Q:Q,COT!$A:$A,YEAR(daily!$A3760),COT!$B:$B,WEEKNUM(daily!$A3760))</f>
        <v>104</v>
      </c>
      <c r="AA3760">
        <f>SUMIFS(Saudi!B:B,Saudi!$A:$A,YEAR(daily!$A3760))</f>
        <v>683.98199999999997</v>
      </c>
      <c r="AB3760">
        <f>SUMIFS(Saudi!C:C,Saudi!$A:$A,YEAR(daily!$A3760))</f>
        <v>1195.2570000000001</v>
      </c>
      <c r="AC3760">
        <f>SUMIFS(Saudi!F:F,Saudi!$A:$A,YEAR(daily!$A3760))</f>
        <v>3635527</v>
      </c>
      <c r="AD3760">
        <f>SUMIFS(Saudi!G:G,Saudi!$A:$A,YEAR(daily!$A3760))</f>
        <v>42.108907543479908</v>
      </c>
      <c r="AE3760">
        <f>SUMIFS(Saudi!H:H,Saudi!$A:$A,YEAR(daily!$A3760))</f>
        <v>153088070.31482488</v>
      </c>
      <c r="AF3760" s="5">
        <f t="shared" si="160"/>
        <v>2</v>
      </c>
      <c r="AG3760" s="5">
        <f t="shared" si="161"/>
        <v>2015</v>
      </c>
    </row>
    <row r="3761" spans="1:33">
      <c r="A3761" s="3">
        <v>42044</v>
      </c>
      <c r="B3761" s="1">
        <v>333388</v>
      </c>
      <c r="C3761" s="1">
        <v>116253</v>
      </c>
      <c r="D3761" s="1">
        <v>169135</v>
      </c>
      <c r="E3761" s="1">
        <v>52.86</v>
      </c>
      <c r="F3761" s="1">
        <v>54.71</v>
      </c>
      <c r="G3761" s="1">
        <v>55.82</v>
      </c>
      <c r="H3761" s="2">
        <v>57.7</v>
      </c>
      <c r="I3761" s="2">
        <v>31.2</v>
      </c>
      <c r="J3761" s="2">
        <v>95.5</v>
      </c>
      <c r="K3761" s="2">
        <v>94.05</v>
      </c>
      <c r="L3761">
        <f>SUMIFS(US!B:B,US!$D:$D,YEAR(daily!$A3761),US!$E:$E,MONTH(daily!$A3761))</f>
        <v>14754</v>
      </c>
      <c r="M3761">
        <f>SUMIFS(US!C:C,US!$D:$D,YEAR(daily!$A3761),US!$E:$E,MONTH(daily!$A3761))</f>
        <v>19396</v>
      </c>
      <c r="N3761">
        <f>SUMIFS(COT!E:E,COT!$A:$A,YEAR(daily!$A3761),COT!$B:$B,WEEKNUM(daily!$A3761))</f>
        <v>1717593</v>
      </c>
      <c r="O3761">
        <f>SUMIFS(COT!F:F,COT!$A:$A,YEAR(daily!$A3761),COT!$B:$B,WEEKNUM(daily!$A3761))</f>
        <v>478989</v>
      </c>
      <c r="P3761">
        <f>SUMIFS(COT!G:G,COT!$A:$A,YEAR(daily!$A3761),COT!$B:$B,WEEKNUM(daily!$A3761))</f>
        <v>207462</v>
      </c>
      <c r="Q3761">
        <f>SUMIFS(COT!H:H,COT!$A:$A,YEAR(daily!$A3761),COT!$B:$B,WEEKNUM(daily!$A3761))</f>
        <v>560559</v>
      </c>
      <c r="R3761">
        <f>SUMIFS(COT!I:I,COT!$A:$A,YEAR(daily!$A3761),COT!$B:$B,WEEKNUM(daily!$A3761))</f>
        <v>601733</v>
      </c>
      <c r="S3761">
        <f>SUMIFS(COT!J:J,COT!$A:$A,YEAR(daily!$A3761),COT!$B:$B,WEEKNUM(daily!$A3761))</f>
        <v>875752</v>
      </c>
      <c r="T3761">
        <f>SUMIFS(COT!K:K,COT!$A:$A,YEAR(daily!$A3761),COT!$B:$B,WEEKNUM(daily!$A3761))</f>
        <v>76312</v>
      </c>
      <c r="U3761">
        <f>SUMIFS(COT!L:L,COT!$A:$A,YEAR(daily!$A3761),COT!$B:$B,WEEKNUM(daily!$A3761))</f>
        <v>73820</v>
      </c>
      <c r="V3761">
        <f>SUMIFS(COT!M:M,COT!$A:$A,YEAR(daily!$A3761),COT!$B:$B,WEEKNUM(daily!$A3761))</f>
        <v>133</v>
      </c>
      <c r="W3761">
        <f>SUMIFS(COT!N:N,COT!$A:$A,YEAR(daily!$A3761),COT!$B:$B,WEEKNUM(daily!$A3761))</f>
        <v>118</v>
      </c>
      <c r="X3761">
        <f>SUMIFS(COT!O:O,COT!$A:$A,YEAR(daily!$A3761),COT!$B:$B,WEEKNUM(daily!$A3761))</f>
        <v>163</v>
      </c>
      <c r="Y3761">
        <f>SUMIFS(COT!P:P,COT!$A:$A,YEAR(daily!$A3761),COT!$B:$B,WEEKNUM(daily!$A3761))</f>
        <v>98</v>
      </c>
      <c r="Z3761">
        <f>SUMIFS(COT!Q:Q,COT!$A:$A,YEAR(daily!$A3761),COT!$B:$B,WEEKNUM(daily!$A3761))</f>
        <v>101</v>
      </c>
      <c r="AA3761">
        <f>SUMIFS(Saudi!B:B,Saudi!$A:$A,YEAR(daily!$A3761))</f>
        <v>683.98199999999997</v>
      </c>
      <c r="AB3761">
        <f>SUMIFS(Saudi!C:C,Saudi!$A:$A,YEAR(daily!$A3761))</f>
        <v>1195.2570000000001</v>
      </c>
      <c r="AC3761">
        <f>SUMIFS(Saudi!F:F,Saudi!$A:$A,YEAR(daily!$A3761))</f>
        <v>3635527</v>
      </c>
      <c r="AD3761">
        <f>SUMIFS(Saudi!G:G,Saudi!$A:$A,YEAR(daily!$A3761))</f>
        <v>42.108907543479908</v>
      </c>
      <c r="AE3761">
        <f>SUMIFS(Saudi!H:H,Saudi!$A:$A,YEAR(daily!$A3761))</f>
        <v>153088070.31482488</v>
      </c>
      <c r="AF3761" s="5">
        <f t="shared" si="160"/>
        <v>2</v>
      </c>
      <c r="AG3761" s="5">
        <f t="shared" si="161"/>
        <v>2015</v>
      </c>
    </row>
    <row r="3762" spans="1:33">
      <c r="A3762" s="3">
        <v>42045</v>
      </c>
      <c r="B3762" s="1">
        <v>280063</v>
      </c>
      <c r="C3762" s="1">
        <v>132918</v>
      </c>
      <c r="D3762" s="1">
        <v>173593</v>
      </c>
      <c r="E3762" s="1">
        <v>50.02</v>
      </c>
      <c r="F3762" s="1">
        <v>52.16</v>
      </c>
      <c r="G3762" s="1">
        <v>53.43</v>
      </c>
      <c r="H3762" s="2">
        <v>57.7</v>
      </c>
      <c r="I3762" s="2">
        <v>31.2</v>
      </c>
      <c r="J3762" s="2">
        <v>95.5</v>
      </c>
      <c r="K3762" s="2">
        <v>94.05</v>
      </c>
      <c r="L3762">
        <f>SUMIFS(US!B:B,US!$D:$D,YEAR(daily!$A3762),US!$E:$E,MONTH(daily!$A3762))</f>
        <v>14754</v>
      </c>
      <c r="M3762">
        <f>SUMIFS(US!C:C,US!$D:$D,YEAR(daily!$A3762),US!$E:$E,MONTH(daily!$A3762))</f>
        <v>19396</v>
      </c>
      <c r="N3762">
        <f>SUMIFS(COT!E:E,COT!$A:$A,YEAR(daily!$A3762),COT!$B:$B,WEEKNUM(daily!$A3762))</f>
        <v>1717593</v>
      </c>
      <c r="O3762">
        <f>SUMIFS(COT!F:F,COT!$A:$A,YEAR(daily!$A3762),COT!$B:$B,WEEKNUM(daily!$A3762))</f>
        <v>478989</v>
      </c>
      <c r="P3762">
        <f>SUMIFS(COT!G:G,COT!$A:$A,YEAR(daily!$A3762),COT!$B:$B,WEEKNUM(daily!$A3762))</f>
        <v>207462</v>
      </c>
      <c r="Q3762">
        <f>SUMIFS(COT!H:H,COT!$A:$A,YEAR(daily!$A3762),COT!$B:$B,WEEKNUM(daily!$A3762))</f>
        <v>560559</v>
      </c>
      <c r="R3762">
        <f>SUMIFS(COT!I:I,COT!$A:$A,YEAR(daily!$A3762),COT!$B:$B,WEEKNUM(daily!$A3762))</f>
        <v>601733</v>
      </c>
      <c r="S3762">
        <f>SUMIFS(COT!J:J,COT!$A:$A,YEAR(daily!$A3762),COT!$B:$B,WEEKNUM(daily!$A3762))</f>
        <v>875752</v>
      </c>
      <c r="T3762">
        <f>SUMIFS(COT!K:K,COT!$A:$A,YEAR(daily!$A3762),COT!$B:$B,WEEKNUM(daily!$A3762))</f>
        <v>76312</v>
      </c>
      <c r="U3762">
        <f>SUMIFS(COT!L:L,COT!$A:$A,YEAR(daily!$A3762),COT!$B:$B,WEEKNUM(daily!$A3762))</f>
        <v>73820</v>
      </c>
      <c r="V3762">
        <f>SUMIFS(COT!M:M,COT!$A:$A,YEAR(daily!$A3762),COT!$B:$B,WEEKNUM(daily!$A3762))</f>
        <v>133</v>
      </c>
      <c r="W3762">
        <f>SUMIFS(COT!N:N,COT!$A:$A,YEAR(daily!$A3762),COT!$B:$B,WEEKNUM(daily!$A3762))</f>
        <v>118</v>
      </c>
      <c r="X3762">
        <f>SUMIFS(COT!O:O,COT!$A:$A,YEAR(daily!$A3762),COT!$B:$B,WEEKNUM(daily!$A3762))</f>
        <v>163</v>
      </c>
      <c r="Y3762">
        <f>SUMIFS(COT!P:P,COT!$A:$A,YEAR(daily!$A3762),COT!$B:$B,WEEKNUM(daily!$A3762))</f>
        <v>98</v>
      </c>
      <c r="Z3762">
        <f>SUMIFS(COT!Q:Q,COT!$A:$A,YEAR(daily!$A3762),COT!$B:$B,WEEKNUM(daily!$A3762))</f>
        <v>101</v>
      </c>
      <c r="AA3762">
        <f>SUMIFS(Saudi!B:B,Saudi!$A:$A,YEAR(daily!$A3762))</f>
        <v>683.98199999999997</v>
      </c>
      <c r="AB3762">
        <f>SUMIFS(Saudi!C:C,Saudi!$A:$A,YEAR(daily!$A3762))</f>
        <v>1195.2570000000001</v>
      </c>
      <c r="AC3762">
        <f>SUMIFS(Saudi!F:F,Saudi!$A:$A,YEAR(daily!$A3762))</f>
        <v>3635527</v>
      </c>
      <c r="AD3762">
        <f>SUMIFS(Saudi!G:G,Saudi!$A:$A,YEAR(daily!$A3762))</f>
        <v>42.108907543479908</v>
      </c>
      <c r="AE3762">
        <f>SUMIFS(Saudi!H:H,Saudi!$A:$A,YEAR(daily!$A3762))</f>
        <v>153088070.31482488</v>
      </c>
      <c r="AF3762" s="5">
        <f t="shared" si="160"/>
        <v>2</v>
      </c>
      <c r="AG3762" s="5">
        <f t="shared" si="161"/>
        <v>2015</v>
      </c>
    </row>
    <row r="3763" spans="1:33">
      <c r="A3763" s="3">
        <v>42046</v>
      </c>
      <c r="B3763" s="1">
        <v>249559</v>
      </c>
      <c r="C3763" s="1">
        <v>145737</v>
      </c>
      <c r="D3763" s="1">
        <v>173505</v>
      </c>
      <c r="E3763" s="1">
        <v>48.84</v>
      </c>
      <c r="F3763" s="1">
        <v>51.08</v>
      </c>
      <c r="G3763" s="1">
        <v>52.43</v>
      </c>
      <c r="H3763" s="2">
        <v>57.7</v>
      </c>
      <c r="I3763" s="2">
        <v>31.2</v>
      </c>
      <c r="J3763" s="2">
        <v>95.5</v>
      </c>
      <c r="K3763" s="2">
        <v>94.05</v>
      </c>
      <c r="L3763">
        <f>SUMIFS(US!B:B,US!$D:$D,YEAR(daily!$A3763),US!$E:$E,MONTH(daily!$A3763))</f>
        <v>14754</v>
      </c>
      <c r="M3763">
        <f>SUMIFS(US!C:C,US!$D:$D,YEAR(daily!$A3763),US!$E:$E,MONTH(daily!$A3763))</f>
        <v>19396</v>
      </c>
      <c r="N3763">
        <f>SUMIFS(COT!E:E,COT!$A:$A,YEAR(daily!$A3763),COT!$B:$B,WEEKNUM(daily!$A3763))</f>
        <v>1717593</v>
      </c>
      <c r="O3763">
        <f>SUMIFS(COT!F:F,COT!$A:$A,YEAR(daily!$A3763),COT!$B:$B,WEEKNUM(daily!$A3763))</f>
        <v>478989</v>
      </c>
      <c r="P3763">
        <f>SUMIFS(COT!G:G,COT!$A:$A,YEAR(daily!$A3763),COT!$B:$B,WEEKNUM(daily!$A3763))</f>
        <v>207462</v>
      </c>
      <c r="Q3763">
        <f>SUMIFS(COT!H:H,COT!$A:$A,YEAR(daily!$A3763),COT!$B:$B,WEEKNUM(daily!$A3763))</f>
        <v>560559</v>
      </c>
      <c r="R3763">
        <f>SUMIFS(COT!I:I,COT!$A:$A,YEAR(daily!$A3763),COT!$B:$B,WEEKNUM(daily!$A3763))</f>
        <v>601733</v>
      </c>
      <c r="S3763">
        <f>SUMIFS(COT!J:J,COT!$A:$A,YEAR(daily!$A3763),COT!$B:$B,WEEKNUM(daily!$A3763))</f>
        <v>875752</v>
      </c>
      <c r="T3763">
        <f>SUMIFS(COT!K:K,COT!$A:$A,YEAR(daily!$A3763),COT!$B:$B,WEEKNUM(daily!$A3763))</f>
        <v>76312</v>
      </c>
      <c r="U3763">
        <f>SUMIFS(COT!L:L,COT!$A:$A,YEAR(daily!$A3763),COT!$B:$B,WEEKNUM(daily!$A3763))</f>
        <v>73820</v>
      </c>
      <c r="V3763">
        <f>SUMIFS(COT!M:M,COT!$A:$A,YEAR(daily!$A3763),COT!$B:$B,WEEKNUM(daily!$A3763))</f>
        <v>133</v>
      </c>
      <c r="W3763">
        <f>SUMIFS(COT!N:N,COT!$A:$A,YEAR(daily!$A3763),COT!$B:$B,WEEKNUM(daily!$A3763))</f>
        <v>118</v>
      </c>
      <c r="X3763">
        <f>SUMIFS(COT!O:O,COT!$A:$A,YEAR(daily!$A3763),COT!$B:$B,WEEKNUM(daily!$A3763))</f>
        <v>163</v>
      </c>
      <c r="Y3763">
        <f>SUMIFS(COT!P:P,COT!$A:$A,YEAR(daily!$A3763),COT!$B:$B,WEEKNUM(daily!$A3763))</f>
        <v>98</v>
      </c>
      <c r="Z3763">
        <f>SUMIFS(COT!Q:Q,COT!$A:$A,YEAR(daily!$A3763),COT!$B:$B,WEEKNUM(daily!$A3763))</f>
        <v>101</v>
      </c>
      <c r="AA3763">
        <f>SUMIFS(Saudi!B:B,Saudi!$A:$A,YEAR(daily!$A3763))</f>
        <v>683.98199999999997</v>
      </c>
      <c r="AB3763">
        <f>SUMIFS(Saudi!C:C,Saudi!$A:$A,YEAR(daily!$A3763))</f>
        <v>1195.2570000000001</v>
      </c>
      <c r="AC3763">
        <f>SUMIFS(Saudi!F:F,Saudi!$A:$A,YEAR(daily!$A3763))</f>
        <v>3635527</v>
      </c>
      <c r="AD3763">
        <f>SUMIFS(Saudi!G:G,Saudi!$A:$A,YEAR(daily!$A3763))</f>
        <v>42.108907543479908</v>
      </c>
      <c r="AE3763">
        <f>SUMIFS(Saudi!H:H,Saudi!$A:$A,YEAR(daily!$A3763))</f>
        <v>153088070.31482488</v>
      </c>
      <c r="AF3763" s="5">
        <f t="shared" si="160"/>
        <v>2</v>
      </c>
      <c r="AG3763" s="5">
        <f t="shared" si="161"/>
        <v>2015</v>
      </c>
    </row>
    <row r="3764" spans="1:33">
      <c r="A3764" s="3">
        <v>42047</v>
      </c>
      <c r="B3764" s="1">
        <v>204251</v>
      </c>
      <c r="C3764" s="1">
        <v>159928</v>
      </c>
      <c r="D3764" s="1">
        <v>176651</v>
      </c>
      <c r="E3764" s="1">
        <v>51.21</v>
      </c>
      <c r="F3764" s="1">
        <v>53.5</v>
      </c>
      <c r="G3764" s="1">
        <v>54.87</v>
      </c>
      <c r="H3764" s="2">
        <v>57.7</v>
      </c>
      <c r="I3764" s="2">
        <v>31.2</v>
      </c>
      <c r="J3764" s="2">
        <v>95.5</v>
      </c>
      <c r="K3764" s="2">
        <v>94.05</v>
      </c>
      <c r="L3764">
        <f>SUMIFS(US!B:B,US!$D:$D,YEAR(daily!$A3764),US!$E:$E,MONTH(daily!$A3764))</f>
        <v>14754</v>
      </c>
      <c r="M3764">
        <f>SUMIFS(US!C:C,US!$D:$D,YEAR(daily!$A3764),US!$E:$E,MONTH(daily!$A3764))</f>
        <v>19396</v>
      </c>
      <c r="N3764">
        <f>SUMIFS(COT!E:E,COT!$A:$A,YEAR(daily!$A3764),COT!$B:$B,WEEKNUM(daily!$A3764))</f>
        <v>1717593</v>
      </c>
      <c r="O3764">
        <f>SUMIFS(COT!F:F,COT!$A:$A,YEAR(daily!$A3764),COT!$B:$B,WEEKNUM(daily!$A3764))</f>
        <v>478989</v>
      </c>
      <c r="P3764">
        <f>SUMIFS(COT!G:G,COT!$A:$A,YEAR(daily!$A3764),COT!$B:$B,WEEKNUM(daily!$A3764))</f>
        <v>207462</v>
      </c>
      <c r="Q3764">
        <f>SUMIFS(COT!H:H,COT!$A:$A,YEAR(daily!$A3764),COT!$B:$B,WEEKNUM(daily!$A3764))</f>
        <v>560559</v>
      </c>
      <c r="R3764">
        <f>SUMIFS(COT!I:I,COT!$A:$A,YEAR(daily!$A3764),COT!$B:$B,WEEKNUM(daily!$A3764))</f>
        <v>601733</v>
      </c>
      <c r="S3764">
        <f>SUMIFS(COT!J:J,COT!$A:$A,YEAR(daily!$A3764),COT!$B:$B,WEEKNUM(daily!$A3764))</f>
        <v>875752</v>
      </c>
      <c r="T3764">
        <f>SUMIFS(COT!K:K,COT!$A:$A,YEAR(daily!$A3764),COT!$B:$B,WEEKNUM(daily!$A3764))</f>
        <v>76312</v>
      </c>
      <c r="U3764">
        <f>SUMIFS(COT!L:L,COT!$A:$A,YEAR(daily!$A3764),COT!$B:$B,WEEKNUM(daily!$A3764))</f>
        <v>73820</v>
      </c>
      <c r="V3764">
        <f>SUMIFS(COT!M:M,COT!$A:$A,YEAR(daily!$A3764),COT!$B:$B,WEEKNUM(daily!$A3764))</f>
        <v>133</v>
      </c>
      <c r="W3764">
        <f>SUMIFS(COT!N:N,COT!$A:$A,YEAR(daily!$A3764),COT!$B:$B,WEEKNUM(daily!$A3764))</f>
        <v>118</v>
      </c>
      <c r="X3764">
        <f>SUMIFS(COT!O:O,COT!$A:$A,YEAR(daily!$A3764),COT!$B:$B,WEEKNUM(daily!$A3764))</f>
        <v>163</v>
      </c>
      <c r="Y3764">
        <f>SUMIFS(COT!P:P,COT!$A:$A,YEAR(daily!$A3764),COT!$B:$B,WEEKNUM(daily!$A3764))</f>
        <v>98</v>
      </c>
      <c r="Z3764">
        <f>SUMIFS(COT!Q:Q,COT!$A:$A,YEAR(daily!$A3764),COT!$B:$B,WEEKNUM(daily!$A3764))</f>
        <v>101</v>
      </c>
      <c r="AA3764">
        <f>SUMIFS(Saudi!B:B,Saudi!$A:$A,YEAR(daily!$A3764))</f>
        <v>683.98199999999997</v>
      </c>
      <c r="AB3764">
        <f>SUMIFS(Saudi!C:C,Saudi!$A:$A,YEAR(daily!$A3764))</f>
        <v>1195.2570000000001</v>
      </c>
      <c r="AC3764">
        <f>SUMIFS(Saudi!F:F,Saudi!$A:$A,YEAR(daily!$A3764))</f>
        <v>3635527</v>
      </c>
      <c r="AD3764">
        <f>SUMIFS(Saudi!G:G,Saudi!$A:$A,YEAR(daily!$A3764))</f>
        <v>42.108907543479908</v>
      </c>
      <c r="AE3764">
        <f>SUMIFS(Saudi!H:H,Saudi!$A:$A,YEAR(daily!$A3764))</f>
        <v>153088070.31482488</v>
      </c>
      <c r="AF3764" s="5">
        <f t="shared" si="160"/>
        <v>2</v>
      </c>
      <c r="AG3764" s="5">
        <f t="shared" si="161"/>
        <v>2015</v>
      </c>
    </row>
    <row r="3765" spans="1:33">
      <c r="A3765" s="3">
        <v>42048</v>
      </c>
      <c r="B3765" s="1">
        <v>169365</v>
      </c>
      <c r="C3765" s="1">
        <v>167616</v>
      </c>
      <c r="D3765" s="1">
        <v>177580</v>
      </c>
      <c r="E3765" s="1">
        <v>52.78</v>
      </c>
      <c r="F3765" s="1">
        <v>54.96</v>
      </c>
      <c r="G3765" s="1">
        <v>56.25</v>
      </c>
      <c r="H3765" s="2">
        <v>57.7</v>
      </c>
      <c r="I3765" s="2">
        <v>31.2</v>
      </c>
      <c r="J3765" s="2">
        <v>95.5</v>
      </c>
      <c r="K3765" s="2">
        <v>94.05</v>
      </c>
      <c r="L3765">
        <f>SUMIFS(US!B:B,US!$D:$D,YEAR(daily!$A3765),US!$E:$E,MONTH(daily!$A3765))</f>
        <v>14754</v>
      </c>
      <c r="M3765">
        <f>SUMIFS(US!C:C,US!$D:$D,YEAR(daily!$A3765),US!$E:$E,MONTH(daily!$A3765))</f>
        <v>19396</v>
      </c>
      <c r="N3765">
        <f>SUMIFS(COT!E:E,COT!$A:$A,YEAR(daily!$A3765),COT!$B:$B,WEEKNUM(daily!$A3765))</f>
        <v>1717593</v>
      </c>
      <c r="O3765">
        <f>SUMIFS(COT!F:F,COT!$A:$A,YEAR(daily!$A3765),COT!$B:$B,WEEKNUM(daily!$A3765))</f>
        <v>478989</v>
      </c>
      <c r="P3765">
        <f>SUMIFS(COT!G:G,COT!$A:$A,YEAR(daily!$A3765),COT!$B:$B,WEEKNUM(daily!$A3765))</f>
        <v>207462</v>
      </c>
      <c r="Q3765">
        <f>SUMIFS(COT!H:H,COT!$A:$A,YEAR(daily!$A3765),COT!$B:$B,WEEKNUM(daily!$A3765))</f>
        <v>560559</v>
      </c>
      <c r="R3765">
        <f>SUMIFS(COT!I:I,COT!$A:$A,YEAR(daily!$A3765),COT!$B:$B,WEEKNUM(daily!$A3765))</f>
        <v>601733</v>
      </c>
      <c r="S3765">
        <f>SUMIFS(COT!J:J,COT!$A:$A,YEAR(daily!$A3765),COT!$B:$B,WEEKNUM(daily!$A3765))</f>
        <v>875752</v>
      </c>
      <c r="T3765">
        <f>SUMIFS(COT!K:K,COT!$A:$A,YEAR(daily!$A3765),COT!$B:$B,WEEKNUM(daily!$A3765))</f>
        <v>76312</v>
      </c>
      <c r="U3765">
        <f>SUMIFS(COT!L:L,COT!$A:$A,YEAR(daily!$A3765),COT!$B:$B,WEEKNUM(daily!$A3765))</f>
        <v>73820</v>
      </c>
      <c r="V3765">
        <f>SUMIFS(COT!M:M,COT!$A:$A,YEAR(daily!$A3765),COT!$B:$B,WEEKNUM(daily!$A3765))</f>
        <v>133</v>
      </c>
      <c r="W3765">
        <f>SUMIFS(COT!N:N,COT!$A:$A,YEAR(daily!$A3765),COT!$B:$B,WEEKNUM(daily!$A3765))</f>
        <v>118</v>
      </c>
      <c r="X3765">
        <f>SUMIFS(COT!O:O,COT!$A:$A,YEAR(daily!$A3765),COT!$B:$B,WEEKNUM(daily!$A3765))</f>
        <v>163</v>
      </c>
      <c r="Y3765">
        <f>SUMIFS(COT!P:P,COT!$A:$A,YEAR(daily!$A3765),COT!$B:$B,WEEKNUM(daily!$A3765))</f>
        <v>98</v>
      </c>
      <c r="Z3765">
        <f>SUMIFS(COT!Q:Q,COT!$A:$A,YEAR(daily!$A3765),COT!$B:$B,WEEKNUM(daily!$A3765))</f>
        <v>101</v>
      </c>
      <c r="AA3765">
        <f>SUMIFS(Saudi!B:B,Saudi!$A:$A,YEAR(daily!$A3765))</f>
        <v>683.98199999999997</v>
      </c>
      <c r="AB3765">
        <f>SUMIFS(Saudi!C:C,Saudi!$A:$A,YEAR(daily!$A3765))</f>
        <v>1195.2570000000001</v>
      </c>
      <c r="AC3765">
        <f>SUMIFS(Saudi!F:F,Saudi!$A:$A,YEAR(daily!$A3765))</f>
        <v>3635527</v>
      </c>
      <c r="AD3765">
        <f>SUMIFS(Saudi!G:G,Saudi!$A:$A,YEAR(daily!$A3765))</f>
        <v>42.108907543479908</v>
      </c>
      <c r="AE3765">
        <f>SUMIFS(Saudi!H:H,Saudi!$A:$A,YEAR(daily!$A3765))</f>
        <v>153088070.31482488</v>
      </c>
      <c r="AF3765" s="5">
        <f t="shared" si="160"/>
        <v>2</v>
      </c>
      <c r="AG3765" s="5">
        <f t="shared" si="161"/>
        <v>2015</v>
      </c>
    </row>
    <row r="3766" spans="1:33">
      <c r="A3766" s="3">
        <v>42052</v>
      </c>
      <c r="B3766" s="1">
        <v>90118</v>
      </c>
      <c r="C3766" s="1">
        <v>176760</v>
      </c>
      <c r="D3766" s="1">
        <v>180109</v>
      </c>
      <c r="E3766" s="1">
        <v>53.53</v>
      </c>
      <c r="F3766" s="1">
        <v>55.52</v>
      </c>
      <c r="G3766" s="1">
        <v>56.76</v>
      </c>
      <c r="H3766" s="2">
        <v>57.7</v>
      </c>
      <c r="I3766" s="2">
        <v>31.2</v>
      </c>
      <c r="J3766" s="2">
        <v>95.5</v>
      </c>
      <c r="K3766" s="2">
        <v>94.05</v>
      </c>
      <c r="L3766">
        <f>SUMIFS(US!B:B,US!$D:$D,YEAR(daily!$A3766),US!$E:$E,MONTH(daily!$A3766))</f>
        <v>14754</v>
      </c>
      <c r="M3766">
        <f>SUMIFS(US!C:C,US!$D:$D,YEAR(daily!$A3766),US!$E:$E,MONTH(daily!$A3766))</f>
        <v>19396</v>
      </c>
      <c r="N3766">
        <f>SUMIFS(COT!E:E,COT!$A:$A,YEAR(daily!$A3766),COT!$B:$B,WEEKNUM(daily!$A3766))</f>
        <v>1689966</v>
      </c>
      <c r="O3766">
        <f>SUMIFS(COT!F:F,COT!$A:$A,YEAR(daily!$A3766),COT!$B:$B,WEEKNUM(daily!$A3766))</f>
        <v>478741</v>
      </c>
      <c r="P3766">
        <f>SUMIFS(COT!G:G,COT!$A:$A,YEAR(daily!$A3766),COT!$B:$B,WEEKNUM(daily!$A3766))</f>
        <v>179351</v>
      </c>
      <c r="Q3766">
        <f>SUMIFS(COT!H:H,COT!$A:$A,YEAR(daily!$A3766),COT!$B:$B,WEEKNUM(daily!$A3766))</f>
        <v>552470</v>
      </c>
      <c r="R3766">
        <f>SUMIFS(COT!I:I,COT!$A:$A,YEAR(daily!$A3766),COT!$B:$B,WEEKNUM(daily!$A3766))</f>
        <v>580414</v>
      </c>
      <c r="S3766">
        <f>SUMIFS(COT!J:J,COT!$A:$A,YEAR(daily!$A3766),COT!$B:$B,WEEKNUM(daily!$A3766))</f>
        <v>877046</v>
      </c>
      <c r="T3766">
        <f>SUMIFS(COT!K:K,COT!$A:$A,YEAR(daily!$A3766),COT!$B:$B,WEEKNUM(daily!$A3766))</f>
        <v>78341</v>
      </c>
      <c r="U3766">
        <f>SUMIFS(COT!L:L,COT!$A:$A,YEAR(daily!$A3766),COT!$B:$B,WEEKNUM(daily!$A3766))</f>
        <v>81099</v>
      </c>
      <c r="V3766">
        <f>SUMIFS(COT!M:M,COT!$A:$A,YEAR(daily!$A3766),COT!$B:$B,WEEKNUM(daily!$A3766))</f>
        <v>126</v>
      </c>
      <c r="W3766">
        <f>SUMIFS(COT!N:N,COT!$A:$A,YEAR(daily!$A3766),COT!$B:$B,WEEKNUM(daily!$A3766))</f>
        <v>107</v>
      </c>
      <c r="X3766">
        <f>SUMIFS(COT!O:O,COT!$A:$A,YEAR(daily!$A3766),COT!$B:$B,WEEKNUM(daily!$A3766))</f>
        <v>159</v>
      </c>
      <c r="Y3766">
        <f>SUMIFS(COT!P:P,COT!$A:$A,YEAR(daily!$A3766),COT!$B:$B,WEEKNUM(daily!$A3766))</f>
        <v>96</v>
      </c>
      <c r="Z3766">
        <f>SUMIFS(COT!Q:Q,COT!$A:$A,YEAR(daily!$A3766),COT!$B:$B,WEEKNUM(daily!$A3766))</f>
        <v>98</v>
      </c>
      <c r="AA3766">
        <f>SUMIFS(Saudi!B:B,Saudi!$A:$A,YEAR(daily!$A3766))</f>
        <v>683.98199999999997</v>
      </c>
      <c r="AB3766">
        <f>SUMIFS(Saudi!C:C,Saudi!$A:$A,YEAR(daily!$A3766))</f>
        <v>1195.2570000000001</v>
      </c>
      <c r="AC3766">
        <f>SUMIFS(Saudi!F:F,Saudi!$A:$A,YEAR(daily!$A3766))</f>
        <v>3635527</v>
      </c>
      <c r="AD3766">
        <f>SUMIFS(Saudi!G:G,Saudi!$A:$A,YEAR(daily!$A3766))</f>
        <v>42.108907543479908</v>
      </c>
      <c r="AE3766">
        <f>SUMIFS(Saudi!H:H,Saudi!$A:$A,YEAR(daily!$A3766))</f>
        <v>153088070.31482488</v>
      </c>
      <c r="AF3766" s="5">
        <f t="shared" si="160"/>
        <v>2</v>
      </c>
      <c r="AG3766" s="5">
        <f t="shared" si="161"/>
        <v>2015</v>
      </c>
    </row>
    <row r="3767" spans="1:33">
      <c r="A3767" s="3">
        <v>42053</v>
      </c>
      <c r="B3767" s="1">
        <v>66254</v>
      </c>
      <c r="C3767" s="1">
        <v>179417</v>
      </c>
      <c r="D3767" s="1">
        <v>187276</v>
      </c>
      <c r="E3767" s="1">
        <v>52.14</v>
      </c>
      <c r="F3767" s="1">
        <v>53.97</v>
      </c>
      <c r="G3767" s="1">
        <v>55.19</v>
      </c>
      <c r="H3767" s="2">
        <v>57.7</v>
      </c>
      <c r="I3767" s="2">
        <v>31.2</v>
      </c>
      <c r="J3767" s="2">
        <v>95.5</v>
      </c>
      <c r="K3767" s="2">
        <v>94.05</v>
      </c>
      <c r="L3767">
        <f>SUMIFS(US!B:B,US!$D:$D,YEAR(daily!$A3767),US!$E:$E,MONTH(daily!$A3767))</f>
        <v>14754</v>
      </c>
      <c r="M3767">
        <f>SUMIFS(US!C:C,US!$D:$D,YEAR(daily!$A3767),US!$E:$E,MONTH(daily!$A3767))</f>
        <v>19396</v>
      </c>
      <c r="N3767">
        <f>SUMIFS(COT!E:E,COT!$A:$A,YEAR(daily!$A3767),COT!$B:$B,WEEKNUM(daily!$A3767))</f>
        <v>1689966</v>
      </c>
      <c r="O3767">
        <f>SUMIFS(COT!F:F,COT!$A:$A,YEAR(daily!$A3767),COT!$B:$B,WEEKNUM(daily!$A3767))</f>
        <v>478741</v>
      </c>
      <c r="P3767">
        <f>SUMIFS(COT!G:G,COT!$A:$A,YEAR(daily!$A3767),COT!$B:$B,WEEKNUM(daily!$A3767))</f>
        <v>179351</v>
      </c>
      <c r="Q3767">
        <f>SUMIFS(COT!H:H,COT!$A:$A,YEAR(daily!$A3767),COT!$B:$B,WEEKNUM(daily!$A3767))</f>
        <v>552470</v>
      </c>
      <c r="R3767">
        <f>SUMIFS(COT!I:I,COT!$A:$A,YEAR(daily!$A3767),COT!$B:$B,WEEKNUM(daily!$A3767))</f>
        <v>580414</v>
      </c>
      <c r="S3767">
        <f>SUMIFS(COT!J:J,COT!$A:$A,YEAR(daily!$A3767),COT!$B:$B,WEEKNUM(daily!$A3767))</f>
        <v>877046</v>
      </c>
      <c r="T3767">
        <f>SUMIFS(COT!K:K,COT!$A:$A,YEAR(daily!$A3767),COT!$B:$B,WEEKNUM(daily!$A3767))</f>
        <v>78341</v>
      </c>
      <c r="U3767">
        <f>SUMIFS(COT!L:L,COT!$A:$A,YEAR(daily!$A3767),COT!$B:$B,WEEKNUM(daily!$A3767))</f>
        <v>81099</v>
      </c>
      <c r="V3767">
        <f>SUMIFS(COT!M:M,COT!$A:$A,YEAR(daily!$A3767),COT!$B:$B,WEEKNUM(daily!$A3767))</f>
        <v>126</v>
      </c>
      <c r="W3767">
        <f>SUMIFS(COT!N:N,COT!$A:$A,YEAR(daily!$A3767),COT!$B:$B,WEEKNUM(daily!$A3767))</f>
        <v>107</v>
      </c>
      <c r="X3767">
        <f>SUMIFS(COT!O:O,COT!$A:$A,YEAR(daily!$A3767),COT!$B:$B,WEEKNUM(daily!$A3767))</f>
        <v>159</v>
      </c>
      <c r="Y3767">
        <f>SUMIFS(COT!P:P,COT!$A:$A,YEAR(daily!$A3767),COT!$B:$B,WEEKNUM(daily!$A3767))</f>
        <v>96</v>
      </c>
      <c r="Z3767">
        <f>SUMIFS(COT!Q:Q,COT!$A:$A,YEAR(daily!$A3767),COT!$B:$B,WEEKNUM(daily!$A3767))</f>
        <v>98</v>
      </c>
      <c r="AA3767">
        <f>SUMIFS(Saudi!B:B,Saudi!$A:$A,YEAR(daily!$A3767))</f>
        <v>683.98199999999997</v>
      </c>
      <c r="AB3767">
        <f>SUMIFS(Saudi!C:C,Saudi!$A:$A,YEAR(daily!$A3767))</f>
        <v>1195.2570000000001</v>
      </c>
      <c r="AC3767">
        <f>SUMIFS(Saudi!F:F,Saudi!$A:$A,YEAR(daily!$A3767))</f>
        <v>3635527</v>
      </c>
      <c r="AD3767">
        <f>SUMIFS(Saudi!G:G,Saudi!$A:$A,YEAR(daily!$A3767))</f>
        <v>42.108907543479908</v>
      </c>
      <c r="AE3767">
        <f>SUMIFS(Saudi!H:H,Saudi!$A:$A,YEAR(daily!$A3767))</f>
        <v>153088070.31482488</v>
      </c>
      <c r="AF3767" s="5">
        <f t="shared" si="160"/>
        <v>2</v>
      </c>
      <c r="AG3767" s="5">
        <f t="shared" si="161"/>
        <v>2015</v>
      </c>
    </row>
    <row r="3768" spans="1:33">
      <c r="A3768" s="3">
        <v>42054</v>
      </c>
      <c r="B3768" s="1">
        <v>19846</v>
      </c>
      <c r="C3768" s="1">
        <v>190533</v>
      </c>
      <c r="D3768" s="1">
        <v>195197</v>
      </c>
      <c r="E3768" s="1">
        <v>51.16</v>
      </c>
      <c r="F3768" s="1">
        <v>53</v>
      </c>
      <c r="G3768" s="1">
        <v>54.22</v>
      </c>
      <c r="H3768" s="2">
        <v>57.7</v>
      </c>
      <c r="I3768" s="2">
        <v>31.2</v>
      </c>
      <c r="J3768" s="2">
        <v>95.5</v>
      </c>
      <c r="K3768" s="2">
        <v>94.05</v>
      </c>
      <c r="L3768">
        <f>SUMIFS(US!B:B,US!$D:$D,YEAR(daily!$A3768),US!$E:$E,MONTH(daily!$A3768))</f>
        <v>14754</v>
      </c>
      <c r="M3768">
        <f>SUMIFS(US!C:C,US!$D:$D,YEAR(daily!$A3768),US!$E:$E,MONTH(daily!$A3768))</f>
        <v>19396</v>
      </c>
      <c r="N3768">
        <f>SUMIFS(COT!E:E,COT!$A:$A,YEAR(daily!$A3768),COT!$B:$B,WEEKNUM(daily!$A3768))</f>
        <v>1689966</v>
      </c>
      <c r="O3768">
        <f>SUMIFS(COT!F:F,COT!$A:$A,YEAR(daily!$A3768),COT!$B:$B,WEEKNUM(daily!$A3768))</f>
        <v>478741</v>
      </c>
      <c r="P3768">
        <f>SUMIFS(COT!G:G,COT!$A:$A,YEAR(daily!$A3768),COT!$B:$B,WEEKNUM(daily!$A3768))</f>
        <v>179351</v>
      </c>
      <c r="Q3768">
        <f>SUMIFS(COT!H:H,COT!$A:$A,YEAR(daily!$A3768),COT!$B:$B,WEEKNUM(daily!$A3768))</f>
        <v>552470</v>
      </c>
      <c r="R3768">
        <f>SUMIFS(COT!I:I,COT!$A:$A,YEAR(daily!$A3768),COT!$B:$B,WEEKNUM(daily!$A3768))</f>
        <v>580414</v>
      </c>
      <c r="S3768">
        <f>SUMIFS(COT!J:J,COT!$A:$A,YEAR(daily!$A3768),COT!$B:$B,WEEKNUM(daily!$A3768))</f>
        <v>877046</v>
      </c>
      <c r="T3768">
        <f>SUMIFS(COT!K:K,COT!$A:$A,YEAR(daily!$A3768),COT!$B:$B,WEEKNUM(daily!$A3768))</f>
        <v>78341</v>
      </c>
      <c r="U3768">
        <f>SUMIFS(COT!L:L,COT!$A:$A,YEAR(daily!$A3768),COT!$B:$B,WEEKNUM(daily!$A3768))</f>
        <v>81099</v>
      </c>
      <c r="V3768">
        <f>SUMIFS(COT!M:M,COT!$A:$A,YEAR(daily!$A3768),COT!$B:$B,WEEKNUM(daily!$A3768))</f>
        <v>126</v>
      </c>
      <c r="W3768">
        <f>SUMIFS(COT!N:N,COT!$A:$A,YEAR(daily!$A3768),COT!$B:$B,WEEKNUM(daily!$A3768))</f>
        <v>107</v>
      </c>
      <c r="X3768">
        <f>SUMIFS(COT!O:O,COT!$A:$A,YEAR(daily!$A3768),COT!$B:$B,WEEKNUM(daily!$A3768))</f>
        <v>159</v>
      </c>
      <c r="Y3768">
        <f>SUMIFS(COT!P:P,COT!$A:$A,YEAR(daily!$A3768),COT!$B:$B,WEEKNUM(daily!$A3768))</f>
        <v>96</v>
      </c>
      <c r="Z3768">
        <f>SUMIFS(COT!Q:Q,COT!$A:$A,YEAR(daily!$A3768),COT!$B:$B,WEEKNUM(daily!$A3768))</f>
        <v>98</v>
      </c>
      <c r="AA3768">
        <f>SUMIFS(Saudi!B:B,Saudi!$A:$A,YEAR(daily!$A3768))</f>
        <v>683.98199999999997</v>
      </c>
      <c r="AB3768">
        <f>SUMIFS(Saudi!C:C,Saudi!$A:$A,YEAR(daily!$A3768))</f>
        <v>1195.2570000000001</v>
      </c>
      <c r="AC3768">
        <f>SUMIFS(Saudi!F:F,Saudi!$A:$A,YEAR(daily!$A3768))</f>
        <v>3635527</v>
      </c>
      <c r="AD3768">
        <f>SUMIFS(Saudi!G:G,Saudi!$A:$A,YEAR(daily!$A3768))</f>
        <v>42.108907543479908</v>
      </c>
      <c r="AE3768">
        <f>SUMIFS(Saudi!H:H,Saudi!$A:$A,YEAR(daily!$A3768))</f>
        <v>153088070.31482488</v>
      </c>
      <c r="AF3768" s="5">
        <f t="shared" si="160"/>
        <v>2</v>
      </c>
      <c r="AG3768" s="5">
        <f t="shared" si="161"/>
        <v>2015</v>
      </c>
    </row>
    <row r="3769" spans="1:33">
      <c r="A3769" s="3">
        <v>42055</v>
      </c>
      <c r="B3769" s="1">
        <v>208</v>
      </c>
      <c r="C3769" s="1">
        <v>192636</v>
      </c>
      <c r="D3769" s="1">
        <v>195729</v>
      </c>
      <c r="E3769" s="1">
        <v>50.34</v>
      </c>
      <c r="F3769" s="1">
        <v>52.09</v>
      </c>
      <c r="G3769" s="1">
        <v>53.45</v>
      </c>
      <c r="H3769" s="2">
        <v>57.7</v>
      </c>
      <c r="I3769" s="2">
        <v>31.2</v>
      </c>
      <c r="J3769" s="2">
        <v>95.5</v>
      </c>
      <c r="K3769" s="2">
        <v>94.05</v>
      </c>
      <c r="L3769">
        <f>SUMIFS(US!B:B,US!$D:$D,YEAR(daily!$A3769),US!$E:$E,MONTH(daily!$A3769))</f>
        <v>14754</v>
      </c>
      <c r="M3769">
        <f>SUMIFS(US!C:C,US!$D:$D,YEAR(daily!$A3769),US!$E:$E,MONTH(daily!$A3769))</f>
        <v>19396</v>
      </c>
      <c r="N3769">
        <f>SUMIFS(COT!E:E,COT!$A:$A,YEAR(daily!$A3769),COT!$B:$B,WEEKNUM(daily!$A3769))</f>
        <v>1689966</v>
      </c>
      <c r="O3769">
        <f>SUMIFS(COT!F:F,COT!$A:$A,YEAR(daily!$A3769),COT!$B:$B,WEEKNUM(daily!$A3769))</f>
        <v>478741</v>
      </c>
      <c r="P3769">
        <f>SUMIFS(COT!G:G,COT!$A:$A,YEAR(daily!$A3769),COT!$B:$B,WEEKNUM(daily!$A3769))</f>
        <v>179351</v>
      </c>
      <c r="Q3769">
        <f>SUMIFS(COT!H:H,COT!$A:$A,YEAR(daily!$A3769),COT!$B:$B,WEEKNUM(daily!$A3769))</f>
        <v>552470</v>
      </c>
      <c r="R3769">
        <f>SUMIFS(COT!I:I,COT!$A:$A,YEAR(daily!$A3769),COT!$B:$B,WEEKNUM(daily!$A3769))</f>
        <v>580414</v>
      </c>
      <c r="S3769">
        <f>SUMIFS(COT!J:J,COT!$A:$A,YEAR(daily!$A3769),COT!$B:$B,WEEKNUM(daily!$A3769))</f>
        <v>877046</v>
      </c>
      <c r="T3769">
        <f>SUMIFS(COT!K:K,COT!$A:$A,YEAR(daily!$A3769),COT!$B:$B,WEEKNUM(daily!$A3769))</f>
        <v>78341</v>
      </c>
      <c r="U3769">
        <f>SUMIFS(COT!L:L,COT!$A:$A,YEAR(daily!$A3769),COT!$B:$B,WEEKNUM(daily!$A3769))</f>
        <v>81099</v>
      </c>
      <c r="V3769">
        <f>SUMIFS(COT!M:M,COT!$A:$A,YEAR(daily!$A3769),COT!$B:$B,WEEKNUM(daily!$A3769))</f>
        <v>126</v>
      </c>
      <c r="W3769">
        <f>SUMIFS(COT!N:N,COT!$A:$A,YEAR(daily!$A3769),COT!$B:$B,WEEKNUM(daily!$A3769))</f>
        <v>107</v>
      </c>
      <c r="X3769">
        <f>SUMIFS(COT!O:O,COT!$A:$A,YEAR(daily!$A3769),COT!$B:$B,WEEKNUM(daily!$A3769))</f>
        <v>159</v>
      </c>
      <c r="Y3769">
        <f>SUMIFS(COT!P:P,COT!$A:$A,YEAR(daily!$A3769),COT!$B:$B,WEEKNUM(daily!$A3769))</f>
        <v>96</v>
      </c>
      <c r="Z3769">
        <f>SUMIFS(COT!Q:Q,COT!$A:$A,YEAR(daily!$A3769),COT!$B:$B,WEEKNUM(daily!$A3769))</f>
        <v>98</v>
      </c>
      <c r="AA3769">
        <f>SUMIFS(Saudi!B:B,Saudi!$A:$A,YEAR(daily!$A3769))</f>
        <v>683.98199999999997</v>
      </c>
      <c r="AB3769">
        <f>SUMIFS(Saudi!C:C,Saudi!$A:$A,YEAR(daily!$A3769))</f>
        <v>1195.2570000000001</v>
      </c>
      <c r="AC3769">
        <f>SUMIFS(Saudi!F:F,Saudi!$A:$A,YEAR(daily!$A3769))</f>
        <v>3635527</v>
      </c>
      <c r="AD3769">
        <f>SUMIFS(Saudi!G:G,Saudi!$A:$A,YEAR(daily!$A3769))</f>
        <v>42.108907543479908</v>
      </c>
      <c r="AE3769">
        <f>SUMIFS(Saudi!H:H,Saudi!$A:$A,YEAR(daily!$A3769))</f>
        <v>153088070.31482488</v>
      </c>
      <c r="AF3769" s="5">
        <f t="shared" si="160"/>
        <v>2</v>
      </c>
      <c r="AG3769" s="5">
        <f t="shared" si="161"/>
        <v>2015</v>
      </c>
    </row>
    <row r="3770" spans="1:33">
      <c r="A3770" s="3">
        <v>42058</v>
      </c>
      <c r="B3770" s="1">
        <v>418014</v>
      </c>
      <c r="C3770" s="1">
        <v>188885</v>
      </c>
      <c r="D3770" s="1">
        <v>71830</v>
      </c>
      <c r="E3770" s="1">
        <v>49.45</v>
      </c>
      <c r="F3770" s="1">
        <v>52.56</v>
      </c>
      <c r="G3770" s="1">
        <v>54.06</v>
      </c>
      <c r="H3770" s="2">
        <v>57.7</v>
      </c>
      <c r="I3770" s="2">
        <v>31.2</v>
      </c>
      <c r="J3770" s="2">
        <v>95.5</v>
      </c>
      <c r="K3770" s="2">
        <v>94.05</v>
      </c>
      <c r="L3770">
        <f>SUMIFS(US!B:B,US!$D:$D,YEAR(daily!$A3770),US!$E:$E,MONTH(daily!$A3770))</f>
        <v>14754</v>
      </c>
      <c r="M3770">
        <f>SUMIFS(US!C:C,US!$D:$D,YEAR(daily!$A3770),US!$E:$E,MONTH(daily!$A3770))</f>
        <v>19396</v>
      </c>
      <c r="N3770">
        <f>SUMIFS(COT!E:E,COT!$A:$A,YEAR(daily!$A3770),COT!$B:$B,WEEKNUM(daily!$A3770))</f>
        <v>1695437</v>
      </c>
      <c r="O3770">
        <f>SUMIFS(COT!F:F,COT!$A:$A,YEAR(daily!$A3770),COT!$B:$B,WEEKNUM(daily!$A3770))</f>
        <v>490905</v>
      </c>
      <c r="P3770">
        <f>SUMIFS(COT!G:G,COT!$A:$A,YEAR(daily!$A3770),COT!$B:$B,WEEKNUM(daily!$A3770))</f>
        <v>221068</v>
      </c>
      <c r="Q3770">
        <f>SUMIFS(COT!H:H,COT!$A:$A,YEAR(daily!$A3770),COT!$B:$B,WEEKNUM(daily!$A3770))</f>
        <v>511265</v>
      </c>
      <c r="R3770">
        <f>SUMIFS(COT!I:I,COT!$A:$A,YEAR(daily!$A3770),COT!$B:$B,WEEKNUM(daily!$A3770))</f>
        <v>606080</v>
      </c>
      <c r="S3770">
        <f>SUMIFS(COT!J:J,COT!$A:$A,YEAR(daily!$A3770),COT!$B:$B,WEEKNUM(daily!$A3770))</f>
        <v>886414</v>
      </c>
      <c r="T3770">
        <f>SUMIFS(COT!K:K,COT!$A:$A,YEAR(daily!$A3770),COT!$B:$B,WEEKNUM(daily!$A3770))</f>
        <v>87187</v>
      </c>
      <c r="U3770">
        <f>SUMIFS(COT!L:L,COT!$A:$A,YEAR(daily!$A3770),COT!$B:$B,WEEKNUM(daily!$A3770))</f>
        <v>76690</v>
      </c>
      <c r="V3770">
        <f>SUMIFS(COT!M:M,COT!$A:$A,YEAR(daily!$A3770),COT!$B:$B,WEEKNUM(daily!$A3770))</f>
        <v>131</v>
      </c>
      <c r="W3770">
        <f>SUMIFS(COT!N:N,COT!$A:$A,YEAR(daily!$A3770),COT!$B:$B,WEEKNUM(daily!$A3770))</f>
        <v>118</v>
      </c>
      <c r="X3770">
        <f>SUMIFS(COT!O:O,COT!$A:$A,YEAR(daily!$A3770),COT!$B:$B,WEEKNUM(daily!$A3770))</f>
        <v>152</v>
      </c>
      <c r="Y3770">
        <f>SUMIFS(COT!P:P,COT!$A:$A,YEAR(daily!$A3770),COT!$B:$B,WEEKNUM(daily!$A3770))</f>
        <v>91</v>
      </c>
      <c r="Z3770">
        <f>SUMIFS(COT!Q:Q,COT!$A:$A,YEAR(daily!$A3770),COT!$B:$B,WEEKNUM(daily!$A3770))</f>
        <v>98</v>
      </c>
      <c r="AA3770">
        <f>SUMIFS(Saudi!B:B,Saudi!$A:$A,YEAR(daily!$A3770))</f>
        <v>683.98199999999997</v>
      </c>
      <c r="AB3770">
        <f>SUMIFS(Saudi!C:C,Saudi!$A:$A,YEAR(daily!$A3770))</f>
        <v>1195.2570000000001</v>
      </c>
      <c r="AC3770">
        <f>SUMIFS(Saudi!F:F,Saudi!$A:$A,YEAR(daily!$A3770))</f>
        <v>3635527</v>
      </c>
      <c r="AD3770">
        <f>SUMIFS(Saudi!G:G,Saudi!$A:$A,YEAR(daily!$A3770))</f>
        <v>42.108907543479908</v>
      </c>
      <c r="AE3770">
        <f>SUMIFS(Saudi!H:H,Saudi!$A:$A,YEAR(daily!$A3770))</f>
        <v>153088070.31482488</v>
      </c>
      <c r="AF3770" s="5">
        <f t="shared" si="160"/>
        <v>2</v>
      </c>
      <c r="AG3770" s="5">
        <f t="shared" si="161"/>
        <v>2015</v>
      </c>
    </row>
    <row r="3771" spans="1:33">
      <c r="A3771" s="3">
        <v>42059</v>
      </c>
      <c r="B3771" s="1">
        <v>420483</v>
      </c>
      <c r="C3771" s="1">
        <v>192709</v>
      </c>
      <c r="D3771" s="1">
        <v>70764</v>
      </c>
      <c r="E3771" s="1">
        <v>49.28</v>
      </c>
      <c r="F3771" s="1">
        <v>52.34</v>
      </c>
      <c r="G3771" s="1">
        <v>53.79</v>
      </c>
      <c r="H3771" s="2">
        <v>57.7</v>
      </c>
      <c r="I3771" s="2">
        <v>31.2</v>
      </c>
      <c r="J3771" s="2">
        <v>95.5</v>
      </c>
      <c r="K3771" s="2">
        <v>94.05</v>
      </c>
      <c r="L3771">
        <f>SUMIFS(US!B:B,US!$D:$D,YEAR(daily!$A3771),US!$E:$E,MONTH(daily!$A3771))</f>
        <v>14754</v>
      </c>
      <c r="M3771">
        <f>SUMIFS(US!C:C,US!$D:$D,YEAR(daily!$A3771),US!$E:$E,MONTH(daily!$A3771))</f>
        <v>19396</v>
      </c>
      <c r="N3771">
        <f>SUMIFS(COT!E:E,COT!$A:$A,YEAR(daily!$A3771),COT!$B:$B,WEEKNUM(daily!$A3771))</f>
        <v>1695437</v>
      </c>
      <c r="O3771">
        <f>SUMIFS(COT!F:F,COT!$A:$A,YEAR(daily!$A3771),COT!$B:$B,WEEKNUM(daily!$A3771))</f>
        <v>490905</v>
      </c>
      <c r="P3771">
        <f>SUMIFS(COT!G:G,COT!$A:$A,YEAR(daily!$A3771),COT!$B:$B,WEEKNUM(daily!$A3771))</f>
        <v>221068</v>
      </c>
      <c r="Q3771">
        <f>SUMIFS(COT!H:H,COT!$A:$A,YEAR(daily!$A3771),COT!$B:$B,WEEKNUM(daily!$A3771))</f>
        <v>511265</v>
      </c>
      <c r="R3771">
        <f>SUMIFS(COT!I:I,COT!$A:$A,YEAR(daily!$A3771),COT!$B:$B,WEEKNUM(daily!$A3771))</f>
        <v>606080</v>
      </c>
      <c r="S3771">
        <f>SUMIFS(COT!J:J,COT!$A:$A,YEAR(daily!$A3771),COT!$B:$B,WEEKNUM(daily!$A3771))</f>
        <v>886414</v>
      </c>
      <c r="T3771">
        <f>SUMIFS(COT!K:K,COT!$A:$A,YEAR(daily!$A3771),COT!$B:$B,WEEKNUM(daily!$A3771))</f>
        <v>87187</v>
      </c>
      <c r="U3771">
        <f>SUMIFS(COT!L:L,COT!$A:$A,YEAR(daily!$A3771),COT!$B:$B,WEEKNUM(daily!$A3771))</f>
        <v>76690</v>
      </c>
      <c r="V3771">
        <f>SUMIFS(COT!M:M,COT!$A:$A,YEAR(daily!$A3771),COT!$B:$B,WEEKNUM(daily!$A3771))</f>
        <v>131</v>
      </c>
      <c r="W3771">
        <f>SUMIFS(COT!N:N,COT!$A:$A,YEAR(daily!$A3771),COT!$B:$B,WEEKNUM(daily!$A3771))</f>
        <v>118</v>
      </c>
      <c r="X3771">
        <f>SUMIFS(COT!O:O,COT!$A:$A,YEAR(daily!$A3771),COT!$B:$B,WEEKNUM(daily!$A3771))</f>
        <v>152</v>
      </c>
      <c r="Y3771">
        <f>SUMIFS(COT!P:P,COT!$A:$A,YEAR(daily!$A3771),COT!$B:$B,WEEKNUM(daily!$A3771))</f>
        <v>91</v>
      </c>
      <c r="Z3771">
        <f>SUMIFS(COT!Q:Q,COT!$A:$A,YEAR(daily!$A3771),COT!$B:$B,WEEKNUM(daily!$A3771))</f>
        <v>98</v>
      </c>
      <c r="AA3771">
        <f>SUMIFS(Saudi!B:B,Saudi!$A:$A,YEAR(daily!$A3771))</f>
        <v>683.98199999999997</v>
      </c>
      <c r="AB3771">
        <f>SUMIFS(Saudi!C:C,Saudi!$A:$A,YEAR(daily!$A3771))</f>
        <v>1195.2570000000001</v>
      </c>
      <c r="AC3771">
        <f>SUMIFS(Saudi!F:F,Saudi!$A:$A,YEAR(daily!$A3771))</f>
        <v>3635527</v>
      </c>
      <c r="AD3771">
        <f>SUMIFS(Saudi!G:G,Saudi!$A:$A,YEAR(daily!$A3771))</f>
        <v>42.108907543479908</v>
      </c>
      <c r="AE3771">
        <f>SUMIFS(Saudi!H:H,Saudi!$A:$A,YEAR(daily!$A3771))</f>
        <v>153088070.31482488</v>
      </c>
      <c r="AF3771" s="5">
        <f t="shared" si="160"/>
        <v>2</v>
      </c>
      <c r="AG3771" s="5">
        <f t="shared" si="161"/>
        <v>2015</v>
      </c>
    </row>
    <row r="3772" spans="1:33">
      <c r="A3772" s="3">
        <v>42060</v>
      </c>
      <c r="B3772" s="1">
        <v>423040</v>
      </c>
      <c r="C3772" s="1">
        <v>194647</v>
      </c>
      <c r="D3772" s="1">
        <v>69527</v>
      </c>
      <c r="E3772" s="1">
        <v>50.99</v>
      </c>
      <c r="F3772" s="1">
        <v>54.31</v>
      </c>
      <c r="G3772" s="1">
        <v>55.77</v>
      </c>
      <c r="H3772" s="2">
        <v>57.7</v>
      </c>
      <c r="I3772" s="2">
        <v>31.2</v>
      </c>
      <c r="J3772" s="2">
        <v>95.5</v>
      </c>
      <c r="K3772" s="2">
        <v>94.05</v>
      </c>
      <c r="L3772">
        <f>SUMIFS(US!B:B,US!$D:$D,YEAR(daily!$A3772),US!$E:$E,MONTH(daily!$A3772))</f>
        <v>14754</v>
      </c>
      <c r="M3772">
        <f>SUMIFS(US!C:C,US!$D:$D,YEAR(daily!$A3772),US!$E:$E,MONTH(daily!$A3772))</f>
        <v>19396</v>
      </c>
      <c r="N3772">
        <f>SUMIFS(COT!E:E,COT!$A:$A,YEAR(daily!$A3772),COT!$B:$B,WEEKNUM(daily!$A3772))</f>
        <v>1695437</v>
      </c>
      <c r="O3772">
        <f>SUMIFS(COT!F:F,COT!$A:$A,YEAR(daily!$A3772),COT!$B:$B,WEEKNUM(daily!$A3772))</f>
        <v>490905</v>
      </c>
      <c r="P3772">
        <f>SUMIFS(COT!G:G,COT!$A:$A,YEAR(daily!$A3772),COT!$B:$B,WEEKNUM(daily!$A3772))</f>
        <v>221068</v>
      </c>
      <c r="Q3772">
        <f>SUMIFS(COT!H:H,COT!$A:$A,YEAR(daily!$A3772),COT!$B:$B,WEEKNUM(daily!$A3772))</f>
        <v>511265</v>
      </c>
      <c r="R3772">
        <f>SUMIFS(COT!I:I,COT!$A:$A,YEAR(daily!$A3772),COT!$B:$B,WEEKNUM(daily!$A3772))</f>
        <v>606080</v>
      </c>
      <c r="S3772">
        <f>SUMIFS(COT!J:J,COT!$A:$A,YEAR(daily!$A3772),COT!$B:$B,WEEKNUM(daily!$A3772))</f>
        <v>886414</v>
      </c>
      <c r="T3772">
        <f>SUMIFS(COT!K:K,COT!$A:$A,YEAR(daily!$A3772),COT!$B:$B,WEEKNUM(daily!$A3772))</f>
        <v>87187</v>
      </c>
      <c r="U3772">
        <f>SUMIFS(COT!L:L,COT!$A:$A,YEAR(daily!$A3772),COT!$B:$B,WEEKNUM(daily!$A3772))</f>
        <v>76690</v>
      </c>
      <c r="V3772">
        <f>SUMIFS(COT!M:M,COT!$A:$A,YEAR(daily!$A3772),COT!$B:$B,WEEKNUM(daily!$A3772))</f>
        <v>131</v>
      </c>
      <c r="W3772">
        <f>SUMIFS(COT!N:N,COT!$A:$A,YEAR(daily!$A3772),COT!$B:$B,WEEKNUM(daily!$A3772))</f>
        <v>118</v>
      </c>
      <c r="X3772">
        <f>SUMIFS(COT!O:O,COT!$A:$A,YEAR(daily!$A3772),COT!$B:$B,WEEKNUM(daily!$A3772))</f>
        <v>152</v>
      </c>
      <c r="Y3772">
        <f>SUMIFS(COT!P:P,COT!$A:$A,YEAR(daily!$A3772),COT!$B:$B,WEEKNUM(daily!$A3772))</f>
        <v>91</v>
      </c>
      <c r="Z3772">
        <f>SUMIFS(COT!Q:Q,COT!$A:$A,YEAR(daily!$A3772),COT!$B:$B,WEEKNUM(daily!$A3772))</f>
        <v>98</v>
      </c>
      <c r="AA3772">
        <f>SUMIFS(Saudi!B:B,Saudi!$A:$A,YEAR(daily!$A3772))</f>
        <v>683.98199999999997</v>
      </c>
      <c r="AB3772">
        <f>SUMIFS(Saudi!C:C,Saudi!$A:$A,YEAR(daily!$A3772))</f>
        <v>1195.2570000000001</v>
      </c>
      <c r="AC3772">
        <f>SUMIFS(Saudi!F:F,Saudi!$A:$A,YEAR(daily!$A3772))</f>
        <v>3635527</v>
      </c>
      <c r="AD3772">
        <f>SUMIFS(Saudi!G:G,Saudi!$A:$A,YEAR(daily!$A3772))</f>
        <v>42.108907543479908</v>
      </c>
      <c r="AE3772">
        <f>SUMIFS(Saudi!H:H,Saudi!$A:$A,YEAR(daily!$A3772))</f>
        <v>153088070.31482488</v>
      </c>
      <c r="AF3772" s="5">
        <f t="shared" si="160"/>
        <v>2</v>
      </c>
      <c r="AG3772" s="5">
        <f t="shared" si="161"/>
        <v>2015</v>
      </c>
    </row>
    <row r="3773" spans="1:33">
      <c r="A3773" s="3">
        <v>42061</v>
      </c>
      <c r="B3773" s="1">
        <v>414582</v>
      </c>
      <c r="C3773" s="1">
        <v>188330</v>
      </c>
      <c r="D3773" s="1">
        <v>70558</v>
      </c>
      <c r="E3773" s="1">
        <v>48.17</v>
      </c>
      <c r="F3773" s="1">
        <v>52.1</v>
      </c>
      <c r="G3773" s="1">
        <v>53.69</v>
      </c>
      <c r="H3773" s="2">
        <v>57.7</v>
      </c>
      <c r="I3773" s="2">
        <v>31.2</v>
      </c>
      <c r="J3773" s="2">
        <v>95.5</v>
      </c>
      <c r="K3773" s="2">
        <v>94.05</v>
      </c>
      <c r="L3773">
        <f>SUMIFS(US!B:B,US!$D:$D,YEAR(daily!$A3773),US!$E:$E,MONTH(daily!$A3773))</f>
        <v>14754</v>
      </c>
      <c r="M3773">
        <f>SUMIFS(US!C:C,US!$D:$D,YEAR(daily!$A3773),US!$E:$E,MONTH(daily!$A3773))</f>
        <v>19396</v>
      </c>
      <c r="N3773">
        <f>SUMIFS(COT!E:E,COT!$A:$A,YEAR(daily!$A3773),COT!$B:$B,WEEKNUM(daily!$A3773))</f>
        <v>1695437</v>
      </c>
      <c r="O3773">
        <f>SUMIFS(COT!F:F,COT!$A:$A,YEAR(daily!$A3773),COT!$B:$B,WEEKNUM(daily!$A3773))</f>
        <v>490905</v>
      </c>
      <c r="P3773">
        <f>SUMIFS(COT!G:G,COT!$A:$A,YEAR(daily!$A3773),COT!$B:$B,WEEKNUM(daily!$A3773))</f>
        <v>221068</v>
      </c>
      <c r="Q3773">
        <f>SUMIFS(COT!H:H,COT!$A:$A,YEAR(daily!$A3773),COT!$B:$B,WEEKNUM(daily!$A3773))</f>
        <v>511265</v>
      </c>
      <c r="R3773">
        <f>SUMIFS(COT!I:I,COT!$A:$A,YEAR(daily!$A3773),COT!$B:$B,WEEKNUM(daily!$A3773))</f>
        <v>606080</v>
      </c>
      <c r="S3773">
        <f>SUMIFS(COT!J:J,COT!$A:$A,YEAR(daily!$A3773),COT!$B:$B,WEEKNUM(daily!$A3773))</f>
        <v>886414</v>
      </c>
      <c r="T3773">
        <f>SUMIFS(COT!K:K,COT!$A:$A,YEAR(daily!$A3773),COT!$B:$B,WEEKNUM(daily!$A3773))</f>
        <v>87187</v>
      </c>
      <c r="U3773">
        <f>SUMIFS(COT!L:L,COT!$A:$A,YEAR(daily!$A3773),COT!$B:$B,WEEKNUM(daily!$A3773))</f>
        <v>76690</v>
      </c>
      <c r="V3773">
        <f>SUMIFS(COT!M:M,COT!$A:$A,YEAR(daily!$A3773),COT!$B:$B,WEEKNUM(daily!$A3773))</f>
        <v>131</v>
      </c>
      <c r="W3773">
        <f>SUMIFS(COT!N:N,COT!$A:$A,YEAR(daily!$A3773),COT!$B:$B,WEEKNUM(daily!$A3773))</f>
        <v>118</v>
      </c>
      <c r="X3773">
        <f>SUMIFS(COT!O:O,COT!$A:$A,YEAR(daily!$A3773),COT!$B:$B,WEEKNUM(daily!$A3773))</f>
        <v>152</v>
      </c>
      <c r="Y3773">
        <f>SUMIFS(COT!P:P,COT!$A:$A,YEAR(daily!$A3773),COT!$B:$B,WEEKNUM(daily!$A3773))</f>
        <v>91</v>
      </c>
      <c r="Z3773">
        <f>SUMIFS(COT!Q:Q,COT!$A:$A,YEAR(daily!$A3773),COT!$B:$B,WEEKNUM(daily!$A3773))</f>
        <v>98</v>
      </c>
      <c r="AA3773">
        <f>SUMIFS(Saudi!B:B,Saudi!$A:$A,YEAR(daily!$A3773))</f>
        <v>683.98199999999997</v>
      </c>
      <c r="AB3773">
        <f>SUMIFS(Saudi!C:C,Saudi!$A:$A,YEAR(daily!$A3773))</f>
        <v>1195.2570000000001</v>
      </c>
      <c r="AC3773">
        <f>SUMIFS(Saudi!F:F,Saudi!$A:$A,YEAR(daily!$A3773))</f>
        <v>3635527</v>
      </c>
      <c r="AD3773">
        <f>SUMIFS(Saudi!G:G,Saudi!$A:$A,YEAR(daily!$A3773))</f>
        <v>42.108907543479908</v>
      </c>
      <c r="AE3773">
        <f>SUMIFS(Saudi!H:H,Saudi!$A:$A,YEAR(daily!$A3773))</f>
        <v>153088070.31482488</v>
      </c>
      <c r="AF3773" s="5">
        <f t="shared" si="160"/>
        <v>2</v>
      </c>
      <c r="AG3773" s="5">
        <f t="shared" si="161"/>
        <v>2015</v>
      </c>
    </row>
    <row r="3774" spans="1:33">
      <c r="A3774" s="3">
        <v>42062</v>
      </c>
      <c r="B3774" s="1">
        <v>407565</v>
      </c>
      <c r="C3774" s="1">
        <v>189535</v>
      </c>
      <c r="D3774" s="1">
        <v>72854</v>
      </c>
      <c r="E3774" s="1">
        <v>49.76</v>
      </c>
      <c r="F3774" s="1">
        <v>53.84</v>
      </c>
      <c r="G3774" s="1">
        <v>55.44</v>
      </c>
      <c r="H3774" s="2">
        <v>57.7</v>
      </c>
      <c r="I3774" s="2">
        <v>31.2</v>
      </c>
      <c r="J3774" s="2">
        <v>95.5</v>
      </c>
      <c r="K3774" s="2">
        <v>94.05</v>
      </c>
      <c r="L3774">
        <f>SUMIFS(US!B:B,US!$D:$D,YEAR(daily!$A3774),US!$E:$E,MONTH(daily!$A3774))</f>
        <v>14754</v>
      </c>
      <c r="M3774">
        <f>SUMIFS(US!C:C,US!$D:$D,YEAR(daily!$A3774),US!$E:$E,MONTH(daily!$A3774))</f>
        <v>19396</v>
      </c>
      <c r="N3774">
        <f>SUMIFS(COT!E:E,COT!$A:$A,YEAR(daily!$A3774),COT!$B:$B,WEEKNUM(daily!$A3774))</f>
        <v>1695437</v>
      </c>
      <c r="O3774">
        <f>SUMIFS(COT!F:F,COT!$A:$A,YEAR(daily!$A3774),COT!$B:$B,WEEKNUM(daily!$A3774))</f>
        <v>490905</v>
      </c>
      <c r="P3774">
        <f>SUMIFS(COT!G:G,COT!$A:$A,YEAR(daily!$A3774),COT!$B:$B,WEEKNUM(daily!$A3774))</f>
        <v>221068</v>
      </c>
      <c r="Q3774">
        <f>SUMIFS(COT!H:H,COT!$A:$A,YEAR(daily!$A3774),COT!$B:$B,WEEKNUM(daily!$A3774))</f>
        <v>511265</v>
      </c>
      <c r="R3774">
        <f>SUMIFS(COT!I:I,COT!$A:$A,YEAR(daily!$A3774),COT!$B:$B,WEEKNUM(daily!$A3774))</f>
        <v>606080</v>
      </c>
      <c r="S3774">
        <f>SUMIFS(COT!J:J,COT!$A:$A,YEAR(daily!$A3774),COT!$B:$B,WEEKNUM(daily!$A3774))</f>
        <v>886414</v>
      </c>
      <c r="T3774">
        <f>SUMIFS(COT!K:K,COT!$A:$A,YEAR(daily!$A3774),COT!$B:$B,WEEKNUM(daily!$A3774))</f>
        <v>87187</v>
      </c>
      <c r="U3774">
        <f>SUMIFS(COT!L:L,COT!$A:$A,YEAR(daily!$A3774),COT!$B:$B,WEEKNUM(daily!$A3774))</f>
        <v>76690</v>
      </c>
      <c r="V3774">
        <f>SUMIFS(COT!M:M,COT!$A:$A,YEAR(daily!$A3774),COT!$B:$B,WEEKNUM(daily!$A3774))</f>
        <v>131</v>
      </c>
      <c r="W3774">
        <f>SUMIFS(COT!N:N,COT!$A:$A,YEAR(daily!$A3774),COT!$B:$B,WEEKNUM(daily!$A3774))</f>
        <v>118</v>
      </c>
      <c r="X3774">
        <f>SUMIFS(COT!O:O,COT!$A:$A,YEAR(daily!$A3774),COT!$B:$B,WEEKNUM(daily!$A3774))</f>
        <v>152</v>
      </c>
      <c r="Y3774">
        <f>SUMIFS(COT!P:P,COT!$A:$A,YEAR(daily!$A3774),COT!$B:$B,WEEKNUM(daily!$A3774))</f>
        <v>91</v>
      </c>
      <c r="Z3774">
        <f>SUMIFS(COT!Q:Q,COT!$A:$A,YEAR(daily!$A3774),COT!$B:$B,WEEKNUM(daily!$A3774))</f>
        <v>98</v>
      </c>
      <c r="AA3774">
        <f>SUMIFS(Saudi!B:B,Saudi!$A:$A,YEAR(daily!$A3774))</f>
        <v>683.98199999999997</v>
      </c>
      <c r="AB3774">
        <f>SUMIFS(Saudi!C:C,Saudi!$A:$A,YEAR(daily!$A3774))</f>
        <v>1195.2570000000001</v>
      </c>
      <c r="AC3774">
        <f>SUMIFS(Saudi!F:F,Saudi!$A:$A,YEAR(daily!$A3774))</f>
        <v>3635527</v>
      </c>
      <c r="AD3774">
        <f>SUMIFS(Saudi!G:G,Saudi!$A:$A,YEAR(daily!$A3774))</f>
        <v>42.108907543479908</v>
      </c>
      <c r="AE3774">
        <f>SUMIFS(Saudi!H:H,Saudi!$A:$A,YEAR(daily!$A3774))</f>
        <v>153088070.31482488</v>
      </c>
      <c r="AF3774" s="5">
        <f t="shared" si="160"/>
        <v>2</v>
      </c>
      <c r="AG3774" s="5">
        <f t="shared" si="161"/>
        <v>2015</v>
      </c>
    </row>
    <row r="3775" spans="1:33">
      <c r="A3775" s="3">
        <v>42065</v>
      </c>
      <c r="B3775" s="1">
        <v>381560</v>
      </c>
      <c r="C3775" s="1">
        <v>193486</v>
      </c>
      <c r="D3775" s="1">
        <v>73063</v>
      </c>
      <c r="E3775" s="1">
        <v>49.59</v>
      </c>
      <c r="F3775" s="1">
        <v>52.98</v>
      </c>
      <c r="G3775" s="1">
        <v>54.4</v>
      </c>
      <c r="H3775" s="2">
        <v>57.4</v>
      </c>
      <c r="I3775" s="2">
        <v>31.2</v>
      </c>
      <c r="J3775" s="2">
        <v>95.1</v>
      </c>
      <c r="K3775" s="2">
        <v>93.5</v>
      </c>
      <c r="L3775">
        <f>SUMIFS(US!B:B,US!$D:$D,YEAR(daily!$A3775),US!$E:$E,MONTH(daily!$A3775))</f>
        <v>15081</v>
      </c>
      <c r="M3775">
        <f>SUMIFS(US!C:C,US!$D:$D,YEAR(daily!$A3775),US!$E:$E,MONTH(daily!$A3775))</f>
        <v>19238</v>
      </c>
      <c r="N3775">
        <f>SUMIFS(COT!E:E,COT!$A:$A,YEAR(daily!$A3775),COT!$B:$B,WEEKNUM(daily!$A3775))</f>
        <v>1687908</v>
      </c>
      <c r="O3775">
        <f>SUMIFS(COT!F:F,COT!$A:$A,YEAR(daily!$A3775),COT!$B:$B,WEEKNUM(daily!$A3775))</f>
        <v>497948</v>
      </c>
      <c r="P3775">
        <f>SUMIFS(COT!G:G,COT!$A:$A,YEAR(daily!$A3775),COT!$B:$B,WEEKNUM(daily!$A3775))</f>
        <v>235659</v>
      </c>
      <c r="Q3775">
        <f>SUMIFS(COT!H:H,COT!$A:$A,YEAR(daily!$A3775),COT!$B:$B,WEEKNUM(daily!$A3775))</f>
        <v>504362</v>
      </c>
      <c r="R3775">
        <f>SUMIFS(COT!I:I,COT!$A:$A,YEAR(daily!$A3775),COT!$B:$B,WEEKNUM(daily!$A3775))</f>
        <v>603558</v>
      </c>
      <c r="S3775">
        <f>SUMIFS(COT!J:J,COT!$A:$A,YEAR(daily!$A3775),COT!$B:$B,WEEKNUM(daily!$A3775))</f>
        <v>873958</v>
      </c>
      <c r="T3775">
        <f>SUMIFS(COT!K:K,COT!$A:$A,YEAR(daily!$A3775),COT!$B:$B,WEEKNUM(daily!$A3775))</f>
        <v>82040</v>
      </c>
      <c r="U3775">
        <f>SUMIFS(COT!L:L,COT!$A:$A,YEAR(daily!$A3775),COT!$B:$B,WEEKNUM(daily!$A3775))</f>
        <v>73929</v>
      </c>
      <c r="V3775">
        <f>SUMIFS(COT!M:M,COT!$A:$A,YEAR(daily!$A3775),COT!$B:$B,WEEKNUM(daily!$A3775))</f>
        <v>124</v>
      </c>
      <c r="W3775">
        <f>SUMIFS(COT!N:N,COT!$A:$A,YEAR(daily!$A3775),COT!$B:$B,WEEKNUM(daily!$A3775))</f>
        <v>125</v>
      </c>
      <c r="X3775">
        <f>SUMIFS(COT!O:O,COT!$A:$A,YEAR(daily!$A3775),COT!$B:$B,WEEKNUM(daily!$A3775))</f>
        <v>162</v>
      </c>
      <c r="Y3775">
        <f>SUMIFS(COT!P:P,COT!$A:$A,YEAR(daily!$A3775),COT!$B:$B,WEEKNUM(daily!$A3775))</f>
        <v>92</v>
      </c>
      <c r="Z3775">
        <f>SUMIFS(COT!Q:Q,COT!$A:$A,YEAR(daily!$A3775),COT!$B:$B,WEEKNUM(daily!$A3775))</f>
        <v>97</v>
      </c>
      <c r="AA3775">
        <f>SUMIFS(Saudi!B:B,Saudi!$A:$A,YEAR(daily!$A3775))</f>
        <v>683.98199999999997</v>
      </c>
      <c r="AB3775">
        <f>SUMIFS(Saudi!C:C,Saudi!$A:$A,YEAR(daily!$A3775))</f>
        <v>1195.2570000000001</v>
      </c>
      <c r="AC3775">
        <f>SUMIFS(Saudi!F:F,Saudi!$A:$A,YEAR(daily!$A3775))</f>
        <v>3635527</v>
      </c>
      <c r="AD3775">
        <f>SUMIFS(Saudi!G:G,Saudi!$A:$A,YEAR(daily!$A3775))</f>
        <v>42.108907543479908</v>
      </c>
      <c r="AE3775">
        <f>SUMIFS(Saudi!H:H,Saudi!$A:$A,YEAR(daily!$A3775))</f>
        <v>153088070.31482488</v>
      </c>
      <c r="AF3775" s="5">
        <f t="shared" si="160"/>
        <v>3</v>
      </c>
      <c r="AG3775" s="5">
        <f t="shared" si="161"/>
        <v>2015</v>
      </c>
    </row>
    <row r="3776" spans="1:33">
      <c r="A3776" s="3">
        <v>42066</v>
      </c>
      <c r="B3776" s="1">
        <v>373277</v>
      </c>
      <c r="C3776" s="1">
        <v>197949</v>
      </c>
      <c r="D3776" s="1">
        <v>70607</v>
      </c>
      <c r="E3776" s="1">
        <v>50.52</v>
      </c>
      <c r="F3776" s="1">
        <v>54.07</v>
      </c>
      <c r="G3776" s="1">
        <v>55.53</v>
      </c>
      <c r="H3776" s="2">
        <v>57.4</v>
      </c>
      <c r="I3776" s="2">
        <v>31.2</v>
      </c>
      <c r="J3776" s="2">
        <v>95.1</v>
      </c>
      <c r="K3776" s="2">
        <v>93.5</v>
      </c>
      <c r="L3776">
        <f>SUMIFS(US!B:B,US!$D:$D,YEAR(daily!$A3776),US!$E:$E,MONTH(daily!$A3776))</f>
        <v>15081</v>
      </c>
      <c r="M3776">
        <f>SUMIFS(US!C:C,US!$D:$D,YEAR(daily!$A3776),US!$E:$E,MONTH(daily!$A3776))</f>
        <v>19238</v>
      </c>
      <c r="N3776">
        <f>SUMIFS(COT!E:E,COT!$A:$A,YEAR(daily!$A3776),COT!$B:$B,WEEKNUM(daily!$A3776))</f>
        <v>1687908</v>
      </c>
      <c r="O3776">
        <f>SUMIFS(COT!F:F,COT!$A:$A,YEAR(daily!$A3776),COT!$B:$B,WEEKNUM(daily!$A3776))</f>
        <v>497948</v>
      </c>
      <c r="P3776">
        <f>SUMIFS(COT!G:G,COT!$A:$A,YEAR(daily!$A3776),COT!$B:$B,WEEKNUM(daily!$A3776))</f>
        <v>235659</v>
      </c>
      <c r="Q3776">
        <f>SUMIFS(COT!H:H,COT!$A:$A,YEAR(daily!$A3776),COT!$B:$B,WEEKNUM(daily!$A3776))</f>
        <v>504362</v>
      </c>
      <c r="R3776">
        <f>SUMIFS(COT!I:I,COT!$A:$A,YEAR(daily!$A3776),COT!$B:$B,WEEKNUM(daily!$A3776))</f>
        <v>603558</v>
      </c>
      <c r="S3776">
        <f>SUMIFS(COT!J:J,COT!$A:$A,YEAR(daily!$A3776),COT!$B:$B,WEEKNUM(daily!$A3776))</f>
        <v>873958</v>
      </c>
      <c r="T3776">
        <f>SUMIFS(COT!K:K,COT!$A:$A,YEAR(daily!$A3776),COT!$B:$B,WEEKNUM(daily!$A3776))</f>
        <v>82040</v>
      </c>
      <c r="U3776">
        <f>SUMIFS(COT!L:L,COT!$A:$A,YEAR(daily!$A3776),COT!$B:$B,WEEKNUM(daily!$A3776))</f>
        <v>73929</v>
      </c>
      <c r="V3776">
        <f>SUMIFS(COT!M:M,COT!$A:$A,YEAR(daily!$A3776),COT!$B:$B,WEEKNUM(daily!$A3776))</f>
        <v>124</v>
      </c>
      <c r="W3776">
        <f>SUMIFS(COT!N:N,COT!$A:$A,YEAR(daily!$A3776),COT!$B:$B,WEEKNUM(daily!$A3776))</f>
        <v>125</v>
      </c>
      <c r="X3776">
        <f>SUMIFS(COT!O:O,COT!$A:$A,YEAR(daily!$A3776),COT!$B:$B,WEEKNUM(daily!$A3776))</f>
        <v>162</v>
      </c>
      <c r="Y3776">
        <f>SUMIFS(COT!P:P,COT!$A:$A,YEAR(daily!$A3776),COT!$B:$B,WEEKNUM(daily!$A3776))</f>
        <v>92</v>
      </c>
      <c r="Z3776">
        <f>SUMIFS(COT!Q:Q,COT!$A:$A,YEAR(daily!$A3776),COT!$B:$B,WEEKNUM(daily!$A3776))</f>
        <v>97</v>
      </c>
      <c r="AA3776">
        <f>SUMIFS(Saudi!B:B,Saudi!$A:$A,YEAR(daily!$A3776))</f>
        <v>683.98199999999997</v>
      </c>
      <c r="AB3776">
        <f>SUMIFS(Saudi!C:C,Saudi!$A:$A,YEAR(daily!$A3776))</f>
        <v>1195.2570000000001</v>
      </c>
      <c r="AC3776">
        <f>SUMIFS(Saudi!F:F,Saudi!$A:$A,YEAR(daily!$A3776))</f>
        <v>3635527</v>
      </c>
      <c r="AD3776">
        <f>SUMIFS(Saudi!G:G,Saudi!$A:$A,YEAR(daily!$A3776))</f>
        <v>42.108907543479908</v>
      </c>
      <c r="AE3776">
        <f>SUMIFS(Saudi!H:H,Saudi!$A:$A,YEAR(daily!$A3776))</f>
        <v>153088070.31482488</v>
      </c>
      <c r="AF3776" s="5">
        <f t="shared" si="160"/>
        <v>3</v>
      </c>
      <c r="AG3776" s="5">
        <f t="shared" si="161"/>
        <v>2015</v>
      </c>
    </row>
    <row r="3777" spans="1:33">
      <c r="A3777" s="3">
        <v>42067</v>
      </c>
      <c r="B3777" s="1">
        <v>354820</v>
      </c>
      <c r="C3777" s="1">
        <v>203932</v>
      </c>
      <c r="D3777" s="1">
        <v>70440</v>
      </c>
      <c r="E3777" s="1">
        <v>51.53</v>
      </c>
      <c r="F3777" s="1">
        <v>54.55</v>
      </c>
      <c r="G3777" s="1">
        <v>55.74</v>
      </c>
      <c r="H3777" s="2">
        <v>57.4</v>
      </c>
      <c r="I3777" s="2">
        <v>31.2</v>
      </c>
      <c r="J3777" s="2">
        <v>95.1</v>
      </c>
      <c r="K3777" s="2">
        <v>93.5</v>
      </c>
      <c r="L3777">
        <f>SUMIFS(US!B:B,US!$D:$D,YEAR(daily!$A3777),US!$E:$E,MONTH(daily!$A3777))</f>
        <v>15081</v>
      </c>
      <c r="M3777">
        <f>SUMIFS(US!C:C,US!$D:$D,YEAR(daily!$A3777),US!$E:$E,MONTH(daily!$A3777))</f>
        <v>19238</v>
      </c>
      <c r="N3777">
        <f>SUMIFS(COT!E:E,COT!$A:$A,YEAR(daily!$A3777),COT!$B:$B,WEEKNUM(daily!$A3777))</f>
        <v>1687908</v>
      </c>
      <c r="O3777">
        <f>SUMIFS(COT!F:F,COT!$A:$A,YEAR(daily!$A3777),COT!$B:$B,WEEKNUM(daily!$A3777))</f>
        <v>497948</v>
      </c>
      <c r="P3777">
        <f>SUMIFS(COT!G:G,COT!$A:$A,YEAR(daily!$A3777),COT!$B:$B,WEEKNUM(daily!$A3777))</f>
        <v>235659</v>
      </c>
      <c r="Q3777">
        <f>SUMIFS(COT!H:H,COT!$A:$A,YEAR(daily!$A3777),COT!$B:$B,WEEKNUM(daily!$A3777))</f>
        <v>504362</v>
      </c>
      <c r="R3777">
        <f>SUMIFS(COT!I:I,COT!$A:$A,YEAR(daily!$A3777),COT!$B:$B,WEEKNUM(daily!$A3777))</f>
        <v>603558</v>
      </c>
      <c r="S3777">
        <f>SUMIFS(COT!J:J,COT!$A:$A,YEAR(daily!$A3777),COT!$B:$B,WEEKNUM(daily!$A3777))</f>
        <v>873958</v>
      </c>
      <c r="T3777">
        <f>SUMIFS(COT!K:K,COT!$A:$A,YEAR(daily!$A3777),COT!$B:$B,WEEKNUM(daily!$A3777))</f>
        <v>82040</v>
      </c>
      <c r="U3777">
        <f>SUMIFS(COT!L:L,COT!$A:$A,YEAR(daily!$A3777),COT!$B:$B,WEEKNUM(daily!$A3777))</f>
        <v>73929</v>
      </c>
      <c r="V3777">
        <f>SUMIFS(COT!M:M,COT!$A:$A,YEAR(daily!$A3777),COT!$B:$B,WEEKNUM(daily!$A3777))</f>
        <v>124</v>
      </c>
      <c r="W3777">
        <f>SUMIFS(COT!N:N,COT!$A:$A,YEAR(daily!$A3777),COT!$B:$B,WEEKNUM(daily!$A3777))</f>
        <v>125</v>
      </c>
      <c r="X3777">
        <f>SUMIFS(COT!O:O,COT!$A:$A,YEAR(daily!$A3777),COT!$B:$B,WEEKNUM(daily!$A3777))</f>
        <v>162</v>
      </c>
      <c r="Y3777">
        <f>SUMIFS(COT!P:P,COT!$A:$A,YEAR(daily!$A3777),COT!$B:$B,WEEKNUM(daily!$A3777))</f>
        <v>92</v>
      </c>
      <c r="Z3777">
        <f>SUMIFS(COT!Q:Q,COT!$A:$A,YEAR(daily!$A3777),COT!$B:$B,WEEKNUM(daily!$A3777))</f>
        <v>97</v>
      </c>
      <c r="AA3777">
        <f>SUMIFS(Saudi!B:B,Saudi!$A:$A,YEAR(daily!$A3777))</f>
        <v>683.98199999999997</v>
      </c>
      <c r="AB3777">
        <f>SUMIFS(Saudi!C:C,Saudi!$A:$A,YEAR(daily!$A3777))</f>
        <v>1195.2570000000001</v>
      </c>
      <c r="AC3777">
        <f>SUMIFS(Saudi!F:F,Saudi!$A:$A,YEAR(daily!$A3777))</f>
        <v>3635527</v>
      </c>
      <c r="AD3777">
        <f>SUMIFS(Saudi!G:G,Saudi!$A:$A,YEAR(daily!$A3777))</f>
        <v>42.108907543479908</v>
      </c>
      <c r="AE3777">
        <f>SUMIFS(Saudi!H:H,Saudi!$A:$A,YEAR(daily!$A3777))</f>
        <v>153088070.31482488</v>
      </c>
      <c r="AF3777" s="5">
        <f t="shared" si="160"/>
        <v>3</v>
      </c>
      <c r="AG3777" s="5">
        <f t="shared" si="161"/>
        <v>2015</v>
      </c>
    </row>
    <row r="3778" spans="1:33">
      <c r="A3778" s="3">
        <v>42068</v>
      </c>
      <c r="B3778" s="1">
        <v>339273</v>
      </c>
      <c r="C3778" s="1">
        <v>209109</v>
      </c>
      <c r="D3778" s="1">
        <v>70456</v>
      </c>
      <c r="E3778" s="1">
        <v>50.76</v>
      </c>
      <c r="F3778" s="1">
        <v>53.99</v>
      </c>
      <c r="G3778" s="1">
        <v>55.25</v>
      </c>
      <c r="H3778" s="2">
        <v>57.4</v>
      </c>
      <c r="I3778" s="2">
        <v>31.2</v>
      </c>
      <c r="J3778" s="2">
        <v>95.1</v>
      </c>
      <c r="K3778" s="2">
        <v>93.5</v>
      </c>
      <c r="L3778">
        <f>SUMIFS(US!B:B,US!$D:$D,YEAR(daily!$A3778),US!$E:$E,MONTH(daily!$A3778))</f>
        <v>15081</v>
      </c>
      <c r="M3778">
        <f>SUMIFS(US!C:C,US!$D:$D,YEAR(daily!$A3778),US!$E:$E,MONTH(daily!$A3778))</f>
        <v>19238</v>
      </c>
      <c r="N3778">
        <f>SUMIFS(COT!E:E,COT!$A:$A,YEAR(daily!$A3778),COT!$B:$B,WEEKNUM(daily!$A3778))</f>
        <v>1687908</v>
      </c>
      <c r="O3778">
        <f>SUMIFS(COT!F:F,COT!$A:$A,YEAR(daily!$A3778),COT!$B:$B,WEEKNUM(daily!$A3778))</f>
        <v>497948</v>
      </c>
      <c r="P3778">
        <f>SUMIFS(COT!G:G,COT!$A:$A,YEAR(daily!$A3778),COT!$B:$B,WEEKNUM(daily!$A3778))</f>
        <v>235659</v>
      </c>
      <c r="Q3778">
        <f>SUMIFS(COT!H:H,COT!$A:$A,YEAR(daily!$A3778),COT!$B:$B,WEEKNUM(daily!$A3778))</f>
        <v>504362</v>
      </c>
      <c r="R3778">
        <f>SUMIFS(COT!I:I,COT!$A:$A,YEAR(daily!$A3778),COT!$B:$B,WEEKNUM(daily!$A3778))</f>
        <v>603558</v>
      </c>
      <c r="S3778">
        <f>SUMIFS(COT!J:J,COT!$A:$A,YEAR(daily!$A3778),COT!$B:$B,WEEKNUM(daily!$A3778))</f>
        <v>873958</v>
      </c>
      <c r="T3778">
        <f>SUMIFS(COT!K:K,COT!$A:$A,YEAR(daily!$A3778),COT!$B:$B,WEEKNUM(daily!$A3778))</f>
        <v>82040</v>
      </c>
      <c r="U3778">
        <f>SUMIFS(COT!L:L,COT!$A:$A,YEAR(daily!$A3778),COT!$B:$B,WEEKNUM(daily!$A3778))</f>
        <v>73929</v>
      </c>
      <c r="V3778">
        <f>SUMIFS(COT!M:M,COT!$A:$A,YEAR(daily!$A3778),COT!$B:$B,WEEKNUM(daily!$A3778))</f>
        <v>124</v>
      </c>
      <c r="W3778">
        <f>SUMIFS(COT!N:N,COT!$A:$A,YEAR(daily!$A3778),COT!$B:$B,WEEKNUM(daily!$A3778))</f>
        <v>125</v>
      </c>
      <c r="X3778">
        <f>SUMIFS(COT!O:O,COT!$A:$A,YEAR(daily!$A3778),COT!$B:$B,WEEKNUM(daily!$A3778))</f>
        <v>162</v>
      </c>
      <c r="Y3778">
        <f>SUMIFS(COT!P:P,COT!$A:$A,YEAR(daily!$A3778),COT!$B:$B,WEEKNUM(daily!$A3778))</f>
        <v>92</v>
      </c>
      <c r="Z3778">
        <f>SUMIFS(COT!Q:Q,COT!$A:$A,YEAR(daily!$A3778),COT!$B:$B,WEEKNUM(daily!$A3778))</f>
        <v>97</v>
      </c>
      <c r="AA3778">
        <f>SUMIFS(Saudi!B:B,Saudi!$A:$A,YEAR(daily!$A3778))</f>
        <v>683.98199999999997</v>
      </c>
      <c r="AB3778">
        <f>SUMIFS(Saudi!C:C,Saudi!$A:$A,YEAR(daily!$A3778))</f>
        <v>1195.2570000000001</v>
      </c>
      <c r="AC3778">
        <f>SUMIFS(Saudi!F:F,Saudi!$A:$A,YEAR(daily!$A3778))</f>
        <v>3635527</v>
      </c>
      <c r="AD3778">
        <f>SUMIFS(Saudi!G:G,Saudi!$A:$A,YEAR(daily!$A3778))</f>
        <v>42.108907543479908</v>
      </c>
      <c r="AE3778">
        <f>SUMIFS(Saudi!H:H,Saudi!$A:$A,YEAR(daily!$A3778))</f>
        <v>153088070.31482488</v>
      </c>
      <c r="AF3778" s="5">
        <f t="shared" ref="AF3778:AF3841" si="163">MONTH(A3778)</f>
        <v>3</v>
      </c>
      <c r="AG3778" s="5">
        <f t="shared" ref="AG3778:AG3841" si="164">YEAR(A3778)</f>
        <v>2015</v>
      </c>
    </row>
    <row r="3779" spans="1:33">
      <c r="A3779" s="3">
        <v>42069</v>
      </c>
      <c r="B3779" s="1">
        <v>302172</v>
      </c>
      <c r="C3779" s="1">
        <v>213371</v>
      </c>
      <c r="D3779" s="1">
        <v>72797</v>
      </c>
      <c r="E3779" s="1">
        <v>49.61</v>
      </c>
      <c r="F3779" s="1">
        <v>52.95</v>
      </c>
      <c r="G3779" s="1">
        <v>54.24</v>
      </c>
      <c r="H3779" s="2">
        <v>57.4</v>
      </c>
      <c r="I3779" s="2">
        <v>31.2</v>
      </c>
      <c r="J3779" s="2">
        <v>95.1</v>
      </c>
      <c r="K3779" s="2">
        <v>93.5</v>
      </c>
      <c r="L3779">
        <f>SUMIFS(US!B:B,US!$D:$D,YEAR(daily!$A3779),US!$E:$E,MONTH(daily!$A3779))</f>
        <v>15081</v>
      </c>
      <c r="M3779">
        <f>SUMIFS(US!C:C,US!$D:$D,YEAR(daily!$A3779),US!$E:$E,MONTH(daily!$A3779))</f>
        <v>19238</v>
      </c>
      <c r="N3779">
        <f>SUMIFS(COT!E:E,COT!$A:$A,YEAR(daily!$A3779),COT!$B:$B,WEEKNUM(daily!$A3779))</f>
        <v>1687908</v>
      </c>
      <c r="O3779">
        <f>SUMIFS(COT!F:F,COT!$A:$A,YEAR(daily!$A3779),COT!$B:$B,WEEKNUM(daily!$A3779))</f>
        <v>497948</v>
      </c>
      <c r="P3779">
        <f>SUMIFS(COT!G:G,COT!$A:$A,YEAR(daily!$A3779),COT!$B:$B,WEEKNUM(daily!$A3779))</f>
        <v>235659</v>
      </c>
      <c r="Q3779">
        <f>SUMIFS(COT!H:H,COT!$A:$A,YEAR(daily!$A3779),COT!$B:$B,WEEKNUM(daily!$A3779))</f>
        <v>504362</v>
      </c>
      <c r="R3779">
        <f>SUMIFS(COT!I:I,COT!$A:$A,YEAR(daily!$A3779),COT!$B:$B,WEEKNUM(daily!$A3779))</f>
        <v>603558</v>
      </c>
      <c r="S3779">
        <f>SUMIFS(COT!J:J,COT!$A:$A,YEAR(daily!$A3779),COT!$B:$B,WEEKNUM(daily!$A3779))</f>
        <v>873958</v>
      </c>
      <c r="T3779">
        <f>SUMIFS(COT!K:K,COT!$A:$A,YEAR(daily!$A3779),COT!$B:$B,WEEKNUM(daily!$A3779))</f>
        <v>82040</v>
      </c>
      <c r="U3779">
        <f>SUMIFS(COT!L:L,COT!$A:$A,YEAR(daily!$A3779),COT!$B:$B,WEEKNUM(daily!$A3779))</f>
        <v>73929</v>
      </c>
      <c r="V3779">
        <f>SUMIFS(COT!M:M,COT!$A:$A,YEAR(daily!$A3779),COT!$B:$B,WEEKNUM(daily!$A3779))</f>
        <v>124</v>
      </c>
      <c r="W3779">
        <f>SUMIFS(COT!N:N,COT!$A:$A,YEAR(daily!$A3779),COT!$B:$B,WEEKNUM(daily!$A3779))</f>
        <v>125</v>
      </c>
      <c r="X3779">
        <f>SUMIFS(COT!O:O,COT!$A:$A,YEAR(daily!$A3779),COT!$B:$B,WEEKNUM(daily!$A3779))</f>
        <v>162</v>
      </c>
      <c r="Y3779">
        <f>SUMIFS(COT!P:P,COT!$A:$A,YEAR(daily!$A3779),COT!$B:$B,WEEKNUM(daily!$A3779))</f>
        <v>92</v>
      </c>
      <c r="Z3779">
        <f>SUMIFS(COT!Q:Q,COT!$A:$A,YEAR(daily!$A3779),COT!$B:$B,WEEKNUM(daily!$A3779))</f>
        <v>97</v>
      </c>
      <c r="AA3779">
        <f>SUMIFS(Saudi!B:B,Saudi!$A:$A,YEAR(daily!$A3779))</f>
        <v>683.98199999999997</v>
      </c>
      <c r="AB3779">
        <f>SUMIFS(Saudi!C:C,Saudi!$A:$A,YEAR(daily!$A3779))</f>
        <v>1195.2570000000001</v>
      </c>
      <c r="AC3779">
        <f>SUMIFS(Saudi!F:F,Saudi!$A:$A,YEAR(daily!$A3779))</f>
        <v>3635527</v>
      </c>
      <c r="AD3779">
        <f>SUMIFS(Saudi!G:G,Saudi!$A:$A,YEAR(daily!$A3779))</f>
        <v>42.108907543479908</v>
      </c>
      <c r="AE3779">
        <f>SUMIFS(Saudi!H:H,Saudi!$A:$A,YEAR(daily!$A3779))</f>
        <v>153088070.31482488</v>
      </c>
      <c r="AF3779" s="5">
        <f t="shared" si="163"/>
        <v>3</v>
      </c>
      <c r="AG3779" s="5">
        <f t="shared" si="164"/>
        <v>2015</v>
      </c>
    </row>
    <row r="3780" spans="1:33">
      <c r="A3780" s="3">
        <v>42072</v>
      </c>
      <c r="B3780" s="1">
        <v>251098</v>
      </c>
      <c r="C3780" s="1">
        <v>215970</v>
      </c>
      <c r="D3780" s="1">
        <v>74765</v>
      </c>
      <c r="E3780" s="1">
        <v>50</v>
      </c>
      <c r="F3780" s="1">
        <v>52.95</v>
      </c>
      <c r="G3780" s="1">
        <v>54.09</v>
      </c>
      <c r="H3780" s="2">
        <v>57.4</v>
      </c>
      <c r="I3780" s="2">
        <v>31.2</v>
      </c>
      <c r="J3780" s="2">
        <v>95.1</v>
      </c>
      <c r="K3780" s="2">
        <v>93.5</v>
      </c>
      <c r="L3780">
        <f>SUMIFS(US!B:B,US!$D:$D,YEAR(daily!$A3780),US!$E:$E,MONTH(daily!$A3780))</f>
        <v>15081</v>
      </c>
      <c r="M3780">
        <f>SUMIFS(US!C:C,US!$D:$D,YEAR(daily!$A3780),US!$E:$E,MONTH(daily!$A3780))</f>
        <v>19238</v>
      </c>
      <c r="N3780">
        <f>SUMIFS(COT!E:E,COT!$A:$A,YEAR(daily!$A3780),COT!$B:$B,WEEKNUM(daily!$A3780))</f>
        <v>1670894</v>
      </c>
      <c r="O3780">
        <f>SUMIFS(COT!F:F,COT!$A:$A,YEAR(daily!$A3780),COT!$B:$B,WEEKNUM(daily!$A3780))</f>
        <v>495142</v>
      </c>
      <c r="P3780">
        <f>SUMIFS(COT!G:G,COT!$A:$A,YEAR(daily!$A3780),COT!$B:$B,WEEKNUM(daily!$A3780))</f>
        <v>234483</v>
      </c>
      <c r="Q3780">
        <f>SUMIFS(COT!H:H,COT!$A:$A,YEAR(daily!$A3780),COT!$B:$B,WEEKNUM(daily!$A3780))</f>
        <v>528820</v>
      </c>
      <c r="R3780">
        <f>SUMIFS(COT!I:I,COT!$A:$A,YEAR(daily!$A3780),COT!$B:$B,WEEKNUM(daily!$A3780))</f>
        <v>566050</v>
      </c>
      <c r="S3780">
        <f>SUMIFS(COT!J:J,COT!$A:$A,YEAR(daily!$A3780),COT!$B:$B,WEEKNUM(daily!$A3780))</f>
        <v>829530</v>
      </c>
      <c r="T3780">
        <f>SUMIFS(COT!K:K,COT!$A:$A,YEAR(daily!$A3780),COT!$B:$B,WEEKNUM(daily!$A3780))</f>
        <v>80882</v>
      </c>
      <c r="U3780">
        <f>SUMIFS(COT!L:L,COT!$A:$A,YEAR(daily!$A3780),COT!$B:$B,WEEKNUM(daily!$A3780))</f>
        <v>78061</v>
      </c>
      <c r="V3780">
        <f>SUMIFS(COT!M:M,COT!$A:$A,YEAR(daily!$A3780),COT!$B:$B,WEEKNUM(daily!$A3780))</f>
        <v>128</v>
      </c>
      <c r="W3780">
        <f>SUMIFS(COT!N:N,COT!$A:$A,YEAR(daily!$A3780),COT!$B:$B,WEEKNUM(daily!$A3780))</f>
        <v>124</v>
      </c>
      <c r="X3780">
        <f>SUMIFS(COT!O:O,COT!$A:$A,YEAR(daily!$A3780),COT!$B:$B,WEEKNUM(daily!$A3780))</f>
        <v>164</v>
      </c>
      <c r="Y3780">
        <f>SUMIFS(COT!P:P,COT!$A:$A,YEAR(daily!$A3780),COT!$B:$B,WEEKNUM(daily!$A3780))</f>
        <v>97</v>
      </c>
      <c r="Z3780">
        <f>SUMIFS(COT!Q:Q,COT!$A:$A,YEAR(daily!$A3780),COT!$B:$B,WEEKNUM(daily!$A3780))</f>
        <v>100</v>
      </c>
      <c r="AA3780">
        <f>SUMIFS(Saudi!B:B,Saudi!$A:$A,YEAR(daily!$A3780))</f>
        <v>683.98199999999997</v>
      </c>
      <c r="AB3780">
        <f>SUMIFS(Saudi!C:C,Saudi!$A:$A,YEAR(daily!$A3780))</f>
        <v>1195.2570000000001</v>
      </c>
      <c r="AC3780">
        <f>SUMIFS(Saudi!F:F,Saudi!$A:$A,YEAR(daily!$A3780))</f>
        <v>3635527</v>
      </c>
      <c r="AD3780">
        <f>SUMIFS(Saudi!G:G,Saudi!$A:$A,YEAR(daily!$A3780))</f>
        <v>42.108907543479908</v>
      </c>
      <c r="AE3780">
        <f>SUMIFS(Saudi!H:H,Saudi!$A:$A,YEAR(daily!$A3780))</f>
        <v>153088070.31482488</v>
      </c>
      <c r="AF3780" s="5">
        <f t="shared" si="163"/>
        <v>3</v>
      </c>
      <c r="AG3780" s="5">
        <f t="shared" si="164"/>
        <v>2015</v>
      </c>
    </row>
    <row r="3781" spans="1:33">
      <c r="A3781" s="3">
        <v>42073</v>
      </c>
      <c r="B3781" s="1">
        <v>215728</v>
      </c>
      <c r="C3781" s="1">
        <v>217000</v>
      </c>
      <c r="D3781" s="1">
        <v>76578</v>
      </c>
      <c r="E3781" s="1">
        <v>48.29</v>
      </c>
      <c r="F3781" s="1">
        <v>51.44</v>
      </c>
      <c r="G3781" s="1">
        <v>52.59</v>
      </c>
      <c r="H3781" s="2">
        <v>57.4</v>
      </c>
      <c r="I3781" s="2">
        <v>31.2</v>
      </c>
      <c r="J3781" s="2">
        <v>95.1</v>
      </c>
      <c r="K3781" s="2">
        <v>93.5</v>
      </c>
      <c r="L3781">
        <f>SUMIFS(US!B:B,US!$D:$D,YEAR(daily!$A3781),US!$E:$E,MONTH(daily!$A3781))</f>
        <v>15081</v>
      </c>
      <c r="M3781">
        <f>SUMIFS(US!C:C,US!$D:$D,YEAR(daily!$A3781),US!$E:$E,MONTH(daily!$A3781))</f>
        <v>19238</v>
      </c>
      <c r="N3781">
        <f>SUMIFS(COT!E:E,COT!$A:$A,YEAR(daily!$A3781),COT!$B:$B,WEEKNUM(daily!$A3781))</f>
        <v>1670894</v>
      </c>
      <c r="O3781">
        <f>SUMIFS(COT!F:F,COT!$A:$A,YEAR(daily!$A3781),COT!$B:$B,WEEKNUM(daily!$A3781))</f>
        <v>495142</v>
      </c>
      <c r="P3781">
        <f>SUMIFS(COT!G:G,COT!$A:$A,YEAR(daily!$A3781),COT!$B:$B,WEEKNUM(daily!$A3781))</f>
        <v>234483</v>
      </c>
      <c r="Q3781">
        <f>SUMIFS(COT!H:H,COT!$A:$A,YEAR(daily!$A3781),COT!$B:$B,WEEKNUM(daily!$A3781))</f>
        <v>528820</v>
      </c>
      <c r="R3781">
        <f>SUMIFS(COT!I:I,COT!$A:$A,YEAR(daily!$A3781),COT!$B:$B,WEEKNUM(daily!$A3781))</f>
        <v>566050</v>
      </c>
      <c r="S3781">
        <f>SUMIFS(COT!J:J,COT!$A:$A,YEAR(daily!$A3781),COT!$B:$B,WEEKNUM(daily!$A3781))</f>
        <v>829530</v>
      </c>
      <c r="T3781">
        <f>SUMIFS(COT!K:K,COT!$A:$A,YEAR(daily!$A3781),COT!$B:$B,WEEKNUM(daily!$A3781))</f>
        <v>80882</v>
      </c>
      <c r="U3781">
        <f>SUMIFS(COT!L:L,COT!$A:$A,YEAR(daily!$A3781),COT!$B:$B,WEEKNUM(daily!$A3781))</f>
        <v>78061</v>
      </c>
      <c r="V3781">
        <f>SUMIFS(COT!M:M,COT!$A:$A,YEAR(daily!$A3781),COT!$B:$B,WEEKNUM(daily!$A3781))</f>
        <v>128</v>
      </c>
      <c r="W3781">
        <f>SUMIFS(COT!N:N,COT!$A:$A,YEAR(daily!$A3781),COT!$B:$B,WEEKNUM(daily!$A3781))</f>
        <v>124</v>
      </c>
      <c r="X3781">
        <f>SUMIFS(COT!O:O,COT!$A:$A,YEAR(daily!$A3781),COT!$B:$B,WEEKNUM(daily!$A3781))</f>
        <v>164</v>
      </c>
      <c r="Y3781">
        <f>SUMIFS(COT!P:P,COT!$A:$A,YEAR(daily!$A3781),COT!$B:$B,WEEKNUM(daily!$A3781))</f>
        <v>97</v>
      </c>
      <c r="Z3781">
        <f>SUMIFS(COT!Q:Q,COT!$A:$A,YEAR(daily!$A3781),COT!$B:$B,WEEKNUM(daily!$A3781))</f>
        <v>100</v>
      </c>
      <c r="AA3781">
        <f>SUMIFS(Saudi!B:B,Saudi!$A:$A,YEAR(daily!$A3781))</f>
        <v>683.98199999999997</v>
      </c>
      <c r="AB3781">
        <f>SUMIFS(Saudi!C:C,Saudi!$A:$A,YEAR(daily!$A3781))</f>
        <v>1195.2570000000001</v>
      </c>
      <c r="AC3781">
        <f>SUMIFS(Saudi!F:F,Saudi!$A:$A,YEAR(daily!$A3781))</f>
        <v>3635527</v>
      </c>
      <c r="AD3781">
        <f>SUMIFS(Saudi!G:G,Saudi!$A:$A,YEAR(daily!$A3781))</f>
        <v>42.108907543479908</v>
      </c>
      <c r="AE3781">
        <f>SUMIFS(Saudi!H:H,Saudi!$A:$A,YEAR(daily!$A3781))</f>
        <v>153088070.31482488</v>
      </c>
      <c r="AF3781" s="5">
        <f t="shared" si="163"/>
        <v>3</v>
      </c>
      <c r="AG3781" s="5">
        <f t="shared" si="164"/>
        <v>2015</v>
      </c>
    </row>
    <row r="3782" spans="1:33">
      <c r="A3782" s="3">
        <v>42074</v>
      </c>
      <c r="B3782" s="1">
        <v>181658</v>
      </c>
      <c r="C3782" s="1">
        <v>215839</v>
      </c>
      <c r="D3782" s="1">
        <v>77843</v>
      </c>
      <c r="E3782" s="1">
        <v>48.17</v>
      </c>
      <c r="F3782" s="1">
        <v>51.59</v>
      </c>
      <c r="G3782" s="1">
        <v>52.88</v>
      </c>
      <c r="H3782" s="2">
        <v>57.4</v>
      </c>
      <c r="I3782" s="2">
        <v>31.2</v>
      </c>
      <c r="J3782" s="2">
        <v>95.1</v>
      </c>
      <c r="K3782" s="2">
        <v>93.5</v>
      </c>
      <c r="L3782">
        <f>SUMIFS(US!B:B,US!$D:$D,YEAR(daily!$A3782),US!$E:$E,MONTH(daily!$A3782))</f>
        <v>15081</v>
      </c>
      <c r="M3782">
        <f>SUMIFS(US!C:C,US!$D:$D,YEAR(daily!$A3782),US!$E:$E,MONTH(daily!$A3782))</f>
        <v>19238</v>
      </c>
      <c r="N3782">
        <f>SUMIFS(COT!E:E,COT!$A:$A,YEAR(daily!$A3782),COT!$B:$B,WEEKNUM(daily!$A3782))</f>
        <v>1670894</v>
      </c>
      <c r="O3782">
        <f>SUMIFS(COT!F:F,COT!$A:$A,YEAR(daily!$A3782),COT!$B:$B,WEEKNUM(daily!$A3782))</f>
        <v>495142</v>
      </c>
      <c r="P3782">
        <f>SUMIFS(COT!G:G,COT!$A:$A,YEAR(daily!$A3782),COT!$B:$B,WEEKNUM(daily!$A3782))</f>
        <v>234483</v>
      </c>
      <c r="Q3782">
        <f>SUMIFS(COT!H:H,COT!$A:$A,YEAR(daily!$A3782),COT!$B:$B,WEEKNUM(daily!$A3782))</f>
        <v>528820</v>
      </c>
      <c r="R3782">
        <f>SUMIFS(COT!I:I,COT!$A:$A,YEAR(daily!$A3782),COT!$B:$B,WEEKNUM(daily!$A3782))</f>
        <v>566050</v>
      </c>
      <c r="S3782">
        <f>SUMIFS(COT!J:J,COT!$A:$A,YEAR(daily!$A3782),COT!$B:$B,WEEKNUM(daily!$A3782))</f>
        <v>829530</v>
      </c>
      <c r="T3782">
        <f>SUMIFS(COT!K:K,COT!$A:$A,YEAR(daily!$A3782),COT!$B:$B,WEEKNUM(daily!$A3782))</f>
        <v>80882</v>
      </c>
      <c r="U3782">
        <f>SUMIFS(COT!L:L,COT!$A:$A,YEAR(daily!$A3782),COT!$B:$B,WEEKNUM(daily!$A3782))</f>
        <v>78061</v>
      </c>
      <c r="V3782">
        <f>SUMIFS(COT!M:M,COT!$A:$A,YEAR(daily!$A3782),COT!$B:$B,WEEKNUM(daily!$A3782))</f>
        <v>128</v>
      </c>
      <c r="W3782">
        <f>SUMIFS(COT!N:N,COT!$A:$A,YEAR(daily!$A3782),COT!$B:$B,WEEKNUM(daily!$A3782))</f>
        <v>124</v>
      </c>
      <c r="X3782">
        <f>SUMIFS(COT!O:O,COT!$A:$A,YEAR(daily!$A3782),COT!$B:$B,WEEKNUM(daily!$A3782))</f>
        <v>164</v>
      </c>
      <c r="Y3782">
        <f>SUMIFS(COT!P:P,COT!$A:$A,YEAR(daily!$A3782),COT!$B:$B,WEEKNUM(daily!$A3782))</f>
        <v>97</v>
      </c>
      <c r="Z3782">
        <f>SUMIFS(COT!Q:Q,COT!$A:$A,YEAR(daily!$A3782),COT!$B:$B,WEEKNUM(daily!$A3782))</f>
        <v>100</v>
      </c>
      <c r="AA3782">
        <f>SUMIFS(Saudi!B:B,Saudi!$A:$A,YEAR(daily!$A3782))</f>
        <v>683.98199999999997</v>
      </c>
      <c r="AB3782">
        <f>SUMIFS(Saudi!C:C,Saudi!$A:$A,YEAR(daily!$A3782))</f>
        <v>1195.2570000000001</v>
      </c>
      <c r="AC3782">
        <f>SUMIFS(Saudi!F:F,Saudi!$A:$A,YEAR(daily!$A3782))</f>
        <v>3635527</v>
      </c>
      <c r="AD3782">
        <f>SUMIFS(Saudi!G:G,Saudi!$A:$A,YEAR(daily!$A3782))</f>
        <v>42.108907543479908</v>
      </c>
      <c r="AE3782">
        <f>SUMIFS(Saudi!H:H,Saudi!$A:$A,YEAR(daily!$A3782))</f>
        <v>153088070.31482488</v>
      </c>
      <c r="AF3782" s="5">
        <f t="shared" si="163"/>
        <v>3</v>
      </c>
      <c r="AG3782" s="5">
        <f t="shared" si="164"/>
        <v>2015</v>
      </c>
    </row>
    <row r="3783" spans="1:33">
      <c r="A3783" s="3">
        <v>42075</v>
      </c>
      <c r="B3783" s="1">
        <v>159596</v>
      </c>
      <c r="C3783" s="1">
        <v>222202</v>
      </c>
      <c r="D3783" s="1">
        <v>78176</v>
      </c>
      <c r="E3783" s="1">
        <v>47.05</v>
      </c>
      <c r="F3783" s="1">
        <v>50.87</v>
      </c>
      <c r="G3783" s="1">
        <v>52.27</v>
      </c>
      <c r="H3783" s="2">
        <v>57.4</v>
      </c>
      <c r="I3783" s="2">
        <v>31.2</v>
      </c>
      <c r="J3783" s="2">
        <v>95.1</v>
      </c>
      <c r="K3783" s="2">
        <v>93.5</v>
      </c>
      <c r="L3783">
        <f>SUMIFS(US!B:B,US!$D:$D,YEAR(daily!$A3783),US!$E:$E,MONTH(daily!$A3783))</f>
        <v>15081</v>
      </c>
      <c r="M3783">
        <f>SUMIFS(US!C:C,US!$D:$D,YEAR(daily!$A3783),US!$E:$E,MONTH(daily!$A3783))</f>
        <v>19238</v>
      </c>
      <c r="N3783">
        <f>SUMIFS(COT!E:E,COT!$A:$A,YEAR(daily!$A3783),COT!$B:$B,WEEKNUM(daily!$A3783))</f>
        <v>1670894</v>
      </c>
      <c r="O3783">
        <f>SUMIFS(COT!F:F,COT!$A:$A,YEAR(daily!$A3783),COT!$B:$B,WEEKNUM(daily!$A3783))</f>
        <v>495142</v>
      </c>
      <c r="P3783">
        <f>SUMIFS(COT!G:G,COT!$A:$A,YEAR(daily!$A3783),COT!$B:$B,WEEKNUM(daily!$A3783))</f>
        <v>234483</v>
      </c>
      <c r="Q3783">
        <f>SUMIFS(COT!H:H,COT!$A:$A,YEAR(daily!$A3783),COT!$B:$B,WEEKNUM(daily!$A3783))</f>
        <v>528820</v>
      </c>
      <c r="R3783">
        <f>SUMIFS(COT!I:I,COT!$A:$A,YEAR(daily!$A3783),COT!$B:$B,WEEKNUM(daily!$A3783))</f>
        <v>566050</v>
      </c>
      <c r="S3783">
        <f>SUMIFS(COT!J:J,COT!$A:$A,YEAR(daily!$A3783),COT!$B:$B,WEEKNUM(daily!$A3783))</f>
        <v>829530</v>
      </c>
      <c r="T3783">
        <f>SUMIFS(COT!K:K,COT!$A:$A,YEAR(daily!$A3783),COT!$B:$B,WEEKNUM(daily!$A3783))</f>
        <v>80882</v>
      </c>
      <c r="U3783">
        <f>SUMIFS(COT!L:L,COT!$A:$A,YEAR(daily!$A3783),COT!$B:$B,WEEKNUM(daily!$A3783))</f>
        <v>78061</v>
      </c>
      <c r="V3783">
        <f>SUMIFS(COT!M:M,COT!$A:$A,YEAR(daily!$A3783),COT!$B:$B,WEEKNUM(daily!$A3783))</f>
        <v>128</v>
      </c>
      <c r="W3783">
        <f>SUMIFS(COT!N:N,COT!$A:$A,YEAR(daily!$A3783),COT!$B:$B,WEEKNUM(daily!$A3783))</f>
        <v>124</v>
      </c>
      <c r="X3783">
        <f>SUMIFS(COT!O:O,COT!$A:$A,YEAR(daily!$A3783),COT!$B:$B,WEEKNUM(daily!$A3783))</f>
        <v>164</v>
      </c>
      <c r="Y3783">
        <f>SUMIFS(COT!P:P,COT!$A:$A,YEAR(daily!$A3783),COT!$B:$B,WEEKNUM(daily!$A3783))</f>
        <v>97</v>
      </c>
      <c r="Z3783">
        <f>SUMIFS(COT!Q:Q,COT!$A:$A,YEAR(daily!$A3783),COT!$B:$B,WEEKNUM(daily!$A3783))</f>
        <v>100</v>
      </c>
      <c r="AA3783">
        <f>SUMIFS(Saudi!B:B,Saudi!$A:$A,YEAR(daily!$A3783))</f>
        <v>683.98199999999997</v>
      </c>
      <c r="AB3783">
        <f>SUMIFS(Saudi!C:C,Saudi!$A:$A,YEAR(daily!$A3783))</f>
        <v>1195.2570000000001</v>
      </c>
      <c r="AC3783">
        <f>SUMIFS(Saudi!F:F,Saudi!$A:$A,YEAR(daily!$A3783))</f>
        <v>3635527</v>
      </c>
      <c r="AD3783">
        <f>SUMIFS(Saudi!G:G,Saudi!$A:$A,YEAR(daily!$A3783))</f>
        <v>42.108907543479908</v>
      </c>
      <c r="AE3783">
        <f>SUMIFS(Saudi!H:H,Saudi!$A:$A,YEAR(daily!$A3783))</f>
        <v>153088070.31482488</v>
      </c>
      <c r="AF3783" s="5">
        <f t="shared" si="163"/>
        <v>3</v>
      </c>
      <c r="AG3783" s="5">
        <f t="shared" si="164"/>
        <v>2015</v>
      </c>
    </row>
    <row r="3784" spans="1:33">
      <c r="A3784" s="3">
        <v>42076</v>
      </c>
      <c r="B3784" s="1">
        <v>139207</v>
      </c>
      <c r="C3784" s="1">
        <v>235839</v>
      </c>
      <c r="D3784" s="1">
        <v>82739</v>
      </c>
      <c r="E3784" s="1">
        <v>44.84</v>
      </c>
      <c r="F3784" s="1">
        <v>48.84</v>
      </c>
      <c r="G3784" s="1">
        <v>50.29</v>
      </c>
      <c r="H3784" s="2">
        <v>57.4</v>
      </c>
      <c r="I3784" s="2">
        <v>31.2</v>
      </c>
      <c r="J3784" s="2">
        <v>95.1</v>
      </c>
      <c r="K3784" s="2">
        <v>93.5</v>
      </c>
      <c r="L3784">
        <f>SUMIFS(US!B:B,US!$D:$D,YEAR(daily!$A3784),US!$E:$E,MONTH(daily!$A3784))</f>
        <v>15081</v>
      </c>
      <c r="M3784">
        <f>SUMIFS(US!C:C,US!$D:$D,YEAR(daily!$A3784),US!$E:$E,MONTH(daily!$A3784))</f>
        <v>19238</v>
      </c>
      <c r="N3784">
        <f>SUMIFS(COT!E:E,COT!$A:$A,YEAR(daily!$A3784),COT!$B:$B,WEEKNUM(daily!$A3784))</f>
        <v>1670894</v>
      </c>
      <c r="O3784">
        <f>SUMIFS(COT!F:F,COT!$A:$A,YEAR(daily!$A3784),COT!$B:$B,WEEKNUM(daily!$A3784))</f>
        <v>495142</v>
      </c>
      <c r="P3784">
        <f>SUMIFS(COT!G:G,COT!$A:$A,YEAR(daily!$A3784),COT!$B:$B,WEEKNUM(daily!$A3784))</f>
        <v>234483</v>
      </c>
      <c r="Q3784">
        <f>SUMIFS(COT!H:H,COT!$A:$A,YEAR(daily!$A3784),COT!$B:$B,WEEKNUM(daily!$A3784))</f>
        <v>528820</v>
      </c>
      <c r="R3784">
        <f>SUMIFS(COT!I:I,COT!$A:$A,YEAR(daily!$A3784),COT!$B:$B,WEEKNUM(daily!$A3784))</f>
        <v>566050</v>
      </c>
      <c r="S3784">
        <f>SUMIFS(COT!J:J,COT!$A:$A,YEAR(daily!$A3784),COT!$B:$B,WEEKNUM(daily!$A3784))</f>
        <v>829530</v>
      </c>
      <c r="T3784">
        <f>SUMIFS(COT!K:K,COT!$A:$A,YEAR(daily!$A3784),COT!$B:$B,WEEKNUM(daily!$A3784))</f>
        <v>80882</v>
      </c>
      <c r="U3784">
        <f>SUMIFS(COT!L:L,COT!$A:$A,YEAR(daily!$A3784),COT!$B:$B,WEEKNUM(daily!$A3784))</f>
        <v>78061</v>
      </c>
      <c r="V3784">
        <f>SUMIFS(COT!M:M,COT!$A:$A,YEAR(daily!$A3784),COT!$B:$B,WEEKNUM(daily!$A3784))</f>
        <v>128</v>
      </c>
      <c r="W3784">
        <f>SUMIFS(COT!N:N,COT!$A:$A,YEAR(daily!$A3784),COT!$B:$B,WEEKNUM(daily!$A3784))</f>
        <v>124</v>
      </c>
      <c r="X3784">
        <f>SUMIFS(COT!O:O,COT!$A:$A,YEAR(daily!$A3784),COT!$B:$B,WEEKNUM(daily!$A3784))</f>
        <v>164</v>
      </c>
      <c r="Y3784">
        <f>SUMIFS(COT!P:P,COT!$A:$A,YEAR(daily!$A3784),COT!$B:$B,WEEKNUM(daily!$A3784))</f>
        <v>97</v>
      </c>
      <c r="Z3784">
        <f>SUMIFS(COT!Q:Q,COT!$A:$A,YEAR(daily!$A3784),COT!$B:$B,WEEKNUM(daily!$A3784))</f>
        <v>100</v>
      </c>
      <c r="AA3784">
        <f>SUMIFS(Saudi!B:B,Saudi!$A:$A,YEAR(daily!$A3784))</f>
        <v>683.98199999999997</v>
      </c>
      <c r="AB3784">
        <f>SUMIFS(Saudi!C:C,Saudi!$A:$A,YEAR(daily!$A3784))</f>
        <v>1195.2570000000001</v>
      </c>
      <c r="AC3784">
        <f>SUMIFS(Saudi!F:F,Saudi!$A:$A,YEAR(daily!$A3784))</f>
        <v>3635527</v>
      </c>
      <c r="AD3784">
        <f>SUMIFS(Saudi!G:G,Saudi!$A:$A,YEAR(daily!$A3784))</f>
        <v>42.108907543479908</v>
      </c>
      <c r="AE3784">
        <f>SUMIFS(Saudi!H:H,Saudi!$A:$A,YEAR(daily!$A3784))</f>
        <v>153088070.31482488</v>
      </c>
      <c r="AF3784" s="5">
        <f t="shared" si="163"/>
        <v>3</v>
      </c>
      <c r="AG3784" s="5">
        <f t="shared" si="164"/>
        <v>2015</v>
      </c>
    </row>
    <row r="3785" spans="1:33">
      <c r="A3785" s="3">
        <v>42079</v>
      </c>
      <c r="B3785" s="1">
        <v>123139</v>
      </c>
      <c r="C3785" s="1">
        <v>247171</v>
      </c>
      <c r="D3785" s="1">
        <v>87213</v>
      </c>
      <c r="E3785" s="1">
        <v>43.88</v>
      </c>
      <c r="F3785" s="1">
        <v>47.98</v>
      </c>
      <c r="G3785" s="1">
        <v>49.45</v>
      </c>
      <c r="H3785" s="2">
        <v>57.4</v>
      </c>
      <c r="I3785" s="2">
        <v>31.2</v>
      </c>
      <c r="J3785" s="2">
        <v>95.1</v>
      </c>
      <c r="K3785" s="2">
        <v>93.5</v>
      </c>
      <c r="L3785">
        <f>SUMIFS(US!B:B,US!$D:$D,YEAR(daily!$A3785),US!$E:$E,MONTH(daily!$A3785))</f>
        <v>15081</v>
      </c>
      <c r="M3785">
        <f>SUMIFS(US!C:C,US!$D:$D,YEAR(daily!$A3785),US!$E:$E,MONTH(daily!$A3785))</f>
        <v>19238</v>
      </c>
      <c r="N3785">
        <f>SUMIFS(COT!E:E,COT!$A:$A,YEAR(daily!$A3785),COT!$B:$B,WEEKNUM(daily!$A3785))</f>
        <v>1760721</v>
      </c>
      <c r="O3785">
        <f>SUMIFS(COT!F:F,COT!$A:$A,YEAR(daily!$A3785),COT!$B:$B,WEEKNUM(daily!$A3785))</f>
        <v>516956</v>
      </c>
      <c r="P3785">
        <f>SUMIFS(COT!G:G,COT!$A:$A,YEAR(daily!$A3785),COT!$B:$B,WEEKNUM(daily!$A3785))</f>
        <v>273468</v>
      </c>
      <c r="Q3785">
        <f>SUMIFS(COT!H:H,COT!$A:$A,YEAR(daily!$A3785),COT!$B:$B,WEEKNUM(daily!$A3785))</f>
        <v>562180</v>
      </c>
      <c r="R3785">
        <f>SUMIFS(COT!I:I,COT!$A:$A,YEAR(daily!$A3785),COT!$B:$B,WEEKNUM(daily!$A3785))</f>
        <v>592777</v>
      </c>
      <c r="S3785">
        <f>SUMIFS(COT!J:J,COT!$A:$A,YEAR(daily!$A3785),COT!$B:$B,WEEKNUM(daily!$A3785))</f>
        <v>843911</v>
      </c>
      <c r="T3785">
        <f>SUMIFS(COT!K:K,COT!$A:$A,YEAR(daily!$A3785),COT!$B:$B,WEEKNUM(daily!$A3785))</f>
        <v>88808</v>
      </c>
      <c r="U3785">
        <f>SUMIFS(COT!L:L,COT!$A:$A,YEAR(daily!$A3785),COT!$B:$B,WEEKNUM(daily!$A3785))</f>
        <v>81162</v>
      </c>
      <c r="V3785">
        <f>SUMIFS(COT!M:M,COT!$A:$A,YEAR(daily!$A3785),COT!$B:$B,WEEKNUM(daily!$A3785))</f>
        <v>140</v>
      </c>
      <c r="W3785">
        <f>SUMIFS(COT!N:N,COT!$A:$A,YEAR(daily!$A3785),COT!$B:$B,WEEKNUM(daily!$A3785))</f>
        <v>127</v>
      </c>
      <c r="X3785">
        <f>SUMIFS(COT!O:O,COT!$A:$A,YEAR(daily!$A3785),COT!$B:$B,WEEKNUM(daily!$A3785))</f>
        <v>155</v>
      </c>
      <c r="Y3785">
        <f>SUMIFS(COT!P:P,COT!$A:$A,YEAR(daily!$A3785),COT!$B:$B,WEEKNUM(daily!$A3785))</f>
        <v>95</v>
      </c>
      <c r="Z3785">
        <f>SUMIFS(COT!Q:Q,COT!$A:$A,YEAR(daily!$A3785),COT!$B:$B,WEEKNUM(daily!$A3785))</f>
        <v>99</v>
      </c>
      <c r="AA3785">
        <f>SUMIFS(Saudi!B:B,Saudi!$A:$A,YEAR(daily!$A3785))</f>
        <v>683.98199999999997</v>
      </c>
      <c r="AB3785">
        <f>SUMIFS(Saudi!C:C,Saudi!$A:$A,YEAR(daily!$A3785))</f>
        <v>1195.2570000000001</v>
      </c>
      <c r="AC3785">
        <f>SUMIFS(Saudi!F:F,Saudi!$A:$A,YEAR(daily!$A3785))</f>
        <v>3635527</v>
      </c>
      <c r="AD3785">
        <f>SUMIFS(Saudi!G:G,Saudi!$A:$A,YEAR(daily!$A3785))</f>
        <v>42.108907543479908</v>
      </c>
      <c r="AE3785">
        <f>SUMIFS(Saudi!H:H,Saudi!$A:$A,YEAR(daily!$A3785))</f>
        <v>153088070.31482488</v>
      </c>
      <c r="AF3785" s="5">
        <f t="shared" si="163"/>
        <v>3</v>
      </c>
      <c r="AG3785" s="5">
        <f t="shared" si="164"/>
        <v>2015</v>
      </c>
    </row>
    <row r="3786" spans="1:33">
      <c r="A3786" s="3">
        <v>42080</v>
      </c>
      <c r="B3786" s="1">
        <v>73542</v>
      </c>
      <c r="C3786" s="1">
        <v>249501</v>
      </c>
      <c r="D3786" s="1">
        <v>88149</v>
      </c>
      <c r="E3786" s="1">
        <v>43.46</v>
      </c>
      <c r="F3786" s="1">
        <v>47.06</v>
      </c>
      <c r="G3786" s="1">
        <v>48.48</v>
      </c>
      <c r="H3786" s="2">
        <v>57.4</v>
      </c>
      <c r="I3786" s="2">
        <v>31.2</v>
      </c>
      <c r="J3786" s="2">
        <v>95.1</v>
      </c>
      <c r="K3786" s="2">
        <v>93.5</v>
      </c>
      <c r="L3786">
        <f>SUMIFS(US!B:B,US!$D:$D,YEAR(daily!$A3786),US!$E:$E,MONTH(daily!$A3786))</f>
        <v>15081</v>
      </c>
      <c r="M3786">
        <f>SUMIFS(US!C:C,US!$D:$D,YEAR(daily!$A3786),US!$E:$E,MONTH(daily!$A3786))</f>
        <v>19238</v>
      </c>
      <c r="N3786">
        <f>SUMIFS(COT!E:E,COT!$A:$A,YEAR(daily!$A3786),COT!$B:$B,WEEKNUM(daily!$A3786))</f>
        <v>1760721</v>
      </c>
      <c r="O3786">
        <f>SUMIFS(COT!F:F,COT!$A:$A,YEAR(daily!$A3786),COT!$B:$B,WEEKNUM(daily!$A3786))</f>
        <v>516956</v>
      </c>
      <c r="P3786">
        <f>SUMIFS(COT!G:G,COT!$A:$A,YEAR(daily!$A3786),COT!$B:$B,WEEKNUM(daily!$A3786))</f>
        <v>273468</v>
      </c>
      <c r="Q3786">
        <f>SUMIFS(COT!H:H,COT!$A:$A,YEAR(daily!$A3786),COT!$B:$B,WEEKNUM(daily!$A3786))</f>
        <v>562180</v>
      </c>
      <c r="R3786">
        <f>SUMIFS(COT!I:I,COT!$A:$A,YEAR(daily!$A3786),COT!$B:$B,WEEKNUM(daily!$A3786))</f>
        <v>592777</v>
      </c>
      <c r="S3786">
        <f>SUMIFS(COT!J:J,COT!$A:$A,YEAR(daily!$A3786),COT!$B:$B,WEEKNUM(daily!$A3786))</f>
        <v>843911</v>
      </c>
      <c r="T3786">
        <f>SUMIFS(COT!K:K,COT!$A:$A,YEAR(daily!$A3786),COT!$B:$B,WEEKNUM(daily!$A3786))</f>
        <v>88808</v>
      </c>
      <c r="U3786">
        <f>SUMIFS(COT!L:L,COT!$A:$A,YEAR(daily!$A3786),COT!$B:$B,WEEKNUM(daily!$A3786))</f>
        <v>81162</v>
      </c>
      <c r="V3786">
        <f>SUMIFS(COT!M:M,COT!$A:$A,YEAR(daily!$A3786),COT!$B:$B,WEEKNUM(daily!$A3786))</f>
        <v>140</v>
      </c>
      <c r="W3786">
        <f>SUMIFS(COT!N:N,COT!$A:$A,YEAR(daily!$A3786),COT!$B:$B,WEEKNUM(daily!$A3786))</f>
        <v>127</v>
      </c>
      <c r="X3786">
        <f>SUMIFS(COT!O:O,COT!$A:$A,YEAR(daily!$A3786),COT!$B:$B,WEEKNUM(daily!$A3786))</f>
        <v>155</v>
      </c>
      <c r="Y3786">
        <f>SUMIFS(COT!P:P,COT!$A:$A,YEAR(daily!$A3786),COT!$B:$B,WEEKNUM(daily!$A3786))</f>
        <v>95</v>
      </c>
      <c r="Z3786">
        <f>SUMIFS(COT!Q:Q,COT!$A:$A,YEAR(daily!$A3786),COT!$B:$B,WEEKNUM(daily!$A3786))</f>
        <v>99</v>
      </c>
      <c r="AA3786">
        <f>SUMIFS(Saudi!B:B,Saudi!$A:$A,YEAR(daily!$A3786))</f>
        <v>683.98199999999997</v>
      </c>
      <c r="AB3786">
        <f>SUMIFS(Saudi!C:C,Saudi!$A:$A,YEAR(daily!$A3786))</f>
        <v>1195.2570000000001</v>
      </c>
      <c r="AC3786">
        <f>SUMIFS(Saudi!F:F,Saudi!$A:$A,YEAR(daily!$A3786))</f>
        <v>3635527</v>
      </c>
      <c r="AD3786">
        <f>SUMIFS(Saudi!G:G,Saudi!$A:$A,YEAR(daily!$A3786))</f>
        <v>42.108907543479908</v>
      </c>
      <c r="AE3786">
        <f>SUMIFS(Saudi!H:H,Saudi!$A:$A,YEAR(daily!$A3786))</f>
        <v>153088070.31482488</v>
      </c>
      <c r="AF3786" s="5">
        <f t="shared" si="163"/>
        <v>3</v>
      </c>
      <c r="AG3786" s="5">
        <f t="shared" si="164"/>
        <v>2015</v>
      </c>
    </row>
    <row r="3787" spans="1:33">
      <c r="A3787" s="3">
        <v>42081</v>
      </c>
      <c r="B3787" s="1">
        <v>48951</v>
      </c>
      <c r="C3787" s="1">
        <v>256715</v>
      </c>
      <c r="D3787" s="1">
        <v>89815</v>
      </c>
      <c r="E3787" s="1">
        <v>44.66</v>
      </c>
      <c r="F3787" s="1">
        <v>48.69</v>
      </c>
      <c r="G3787" s="1">
        <v>50.36</v>
      </c>
      <c r="H3787" s="2">
        <v>57.4</v>
      </c>
      <c r="I3787" s="2">
        <v>31.2</v>
      </c>
      <c r="J3787" s="2">
        <v>95.1</v>
      </c>
      <c r="K3787" s="2">
        <v>93.5</v>
      </c>
      <c r="L3787">
        <f>SUMIFS(US!B:B,US!$D:$D,YEAR(daily!$A3787),US!$E:$E,MONTH(daily!$A3787))</f>
        <v>15081</v>
      </c>
      <c r="M3787">
        <f>SUMIFS(US!C:C,US!$D:$D,YEAR(daily!$A3787),US!$E:$E,MONTH(daily!$A3787))</f>
        <v>19238</v>
      </c>
      <c r="N3787">
        <f>SUMIFS(COT!E:E,COT!$A:$A,YEAR(daily!$A3787),COT!$B:$B,WEEKNUM(daily!$A3787))</f>
        <v>1760721</v>
      </c>
      <c r="O3787">
        <f>SUMIFS(COT!F:F,COT!$A:$A,YEAR(daily!$A3787),COT!$B:$B,WEEKNUM(daily!$A3787))</f>
        <v>516956</v>
      </c>
      <c r="P3787">
        <f>SUMIFS(COT!G:G,COT!$A:$A,YEAR(daily!$A3787),COT!$B:$B,WEEKNUM(daily!$A3787))</f>
        <v>273468</v>
      </c>
      <c r="Q3787">
        <f>SUMIFS(COT!H:H,COT!$A:$A,YEAR(daily!$A3787),COT!$B:$B,WEEKNUM(daily!$A3787))</f>
        <v>562180</v>
      </c>
      <c r="R3787">
        <f>SUMIFS(COT!I:I,COT!$A:$A,YEAR(daily!$A3787),COT!$B:$B,WEEKNUM(daily!$A3787))</f>
        <v>592777</v>
      </c>
      <c r="S3787">
        <f>SUMIFS(COT!J:J,COT!$A:$A,YEAR(daily!$A3787),COT!$B:$B,WEEKNUM(daily!$A3787))</f>
        <v>843911</v>
      </c>
      <c r="T3787">
        <f>SUMIFS(COT!K:K,COT!$A:$A,YEAR(daily!$A3787),COT!$B:$B,WEEKNUM(daily!$A3787))</f>
        <v>88808</v>
      </c>
      <c r="U3787">
        <f>SUMIFS(COT!L:L,COT!$A:$A,YEAR(daily!$A3787),COT!$B:$B,WEEKNUM(daily!$A3787))</f>
        <v>81162</v>
      </c>
      <c r="V3787">
        <f>SUMIFS(COT!M:M,COT!$A:$A,YEAR(daily!$A3787),COT!$B:$B,WEEKNUM(daily!$A3787))</f>
        <v>140</v>
      </c>
      <c r="W3787">
        <f>SUMIFS(COT!N:N,COT!$A:$A,YEAR(daily!$A3787),COT!$B:$B,WEEKNUM(daily!$A3787))</f>
        <v>127</v>
      </c>
      <c r="X3787">
        <f>SUMIFS(COT!O:O,COT!$A:$A,YEAR(daily!$A3787),COT!$B:$B,WEEKNUM(daily!$A3787))</f>
        <v>155</v>
      </c>
      <c r="Y3787">
        <f>SUMIFS(COT!P:P,COT!$A:$A,YEAR(daily!$A3787),COT!$B:$B,WEEKNUM(daily!$A3787))</f>
        <v>95</v>
      </c>
      <c r="Z3787">
        <f>SUMIFS(COT!Q:Q,COT!$A:$A,YEAR(daily!$A3787),COT!$B:$B,WEEKNUM(daily!$A3787))</f>
        <v>99</v>
      </c>
      <c r="AA3787">
        <f>SUMIFS(Saudi!B:B,Saudi!$A:$A,YEAR(daily!$A3787))</f>
        <v>683.98199999999997</v>
      </c>
      <c r="AB3787">
        <f>SUMIFS(Saudi!C:C,Saudi!$A:$A,YEAR(daily!$A3787))</f>
        <v>1195.2570000000001</v>
      </c>
      <c r="AC3787">
        <f>SUMIFS(Saudi!F:F,Saudi!$A:$A,YEAR(daily!$A3787))</f>
        <v>3635527</v>
      </c>
      <c r="AD3787">
        <f>SUMIFS(Saudi!G:G,Saudi!$A:$A,YEAR(daily!$A3787))</f>
        <v>42.108907543479908</v>
      </c>
      <c r="AE3787">
        <f>SUMIFS(Saudi!H:H,Saudi!$A:$A,YEAR(daily!$A3787))</f>
        <v>153088070.31482488</v>
      </c>
      <c r="AF3787" s="5">
        <f t="shared" si="163"/>
        <v>3</v>
      </c>
      <c r="AG3787" s="5">
        <f t="shared" si="164"/>
        <v>2015</v>
      </c>
    </row>
    <row r="3788" spans="1:33">
      <c r="A3788" s="3">
        <v>42082</v>
      </c>
      <c r="B3788" s="1">
        <v>18019</v>
      </c>
      <c r="C3788" s="1">
        <v>258493</v>
      </c>
      <c r="D3788" s="1">
        <v>91056</v>
      </c>
      <c r="E3788" s="1">
        <v>43.96</v>
      </c>
      <c r="F3788" s="1">
        <v>47.4</v>
      </c>
      <c r="G3788" s="1">
        <v>48.97</v>
      </c>
      <c r="H3788" s="2">
        <v>57.4</v>
      </c>
      <c r="I3788" s="2">
        <v>31.2</v>
      </c>
      <c r="J3788" s="2">
        <v>95.1</v>
      </c>
      <c r="K3788" s="2">
        <v>93.5</v>
      </c>
      <c r="L3788">
        <f>SUMIFS(US!B:B,US!$D:$D,YEAR(daily!$A3788),US!$E:$E,MONTH(daily!$A3788))</f>
        <v>15081</v>
      </c>
      <c r="M3788">
        <f>SUMIFS(US!C:C,US!$D:$D,YEAR(daily!$A3788),US!$E:$E,MONTH(daily!$A3788))</f>
        <v>19238</v>
      </c>
      <c r="N3788">
        <f>SUMIFS(COT!E:E,COT!$A:$A,YEAR(daily!$A3788),COT!$B:$B,WEEKNUM(daily!$A3788))</f>
        <v>1760721</v>
      </c>
      <c r="O3788">
        <f>SUMIFS(COT!F:F,COT!$A:$A,YEAR(daily!$A3788),COT!$B:$B,WEEKNUM(daily!$A3788))</f>
        <v>516956</v>
      </c>
      <c r="P3788">
        <f>SUMIFS(COT!G:G,COT!$A:$A,YEAR(daily!$A3788),COT!$B:$B,WEEKNUM(daily!$A3788))</f>
        <v>273468</v>
      </c>
      <c r="Q3788">
        <f>SUMIFS(COT!H:H,COT!$A:$A,YEAR(daily!$A3788),COT!$B:$B,WEEKNUM(daily!$A3788))</f>
        <v>562180</v>
      </c>
      <c r="R3788">
        <f>SUMIFS(COT!I:I,COT!$A:$A,YEAR(daily!$A3788),COT!$B:$B,WEEKNUM(daily!$A3788))</f>
        <v>592777</v>
      </c>
      <c r="S3788">
        <f>SUMIFS(COT!J:J,COT!$A:$A,YEAR(daily!$A3788),COT!$B:$B,WEEKNUM(daily!$A3788))</f>
        <v>843911</v>
      </c>
      <c r="T3788">
        <f>SUMIFS(COT!K:K,COT!$A:$A,YEAR(daily!$A3788),COT!$B:$B,WEEKNUM(daily!$A3788))</f>
        <v>88808</v>
      </c>
      <c r="U3788">
        <f>SUMIFS(COT!L:L,COT!$A:$A,YEAR(daily!$A3788),COT!$B:$B,WEEKNUM(daily!$A3788))</f>
        <v>81162</v>
      </c>
      <c r="V3788">
        <f>SUMIFS(COT!M:M,COT!$A:$A,YEAR(daily!$A3788),COT!$B:$B,WEEKNUM(daily!$A3788))</f>
        <v>140</v>
      </c>
      <c r="W3788">
        <f>SUMIFS(COT!N:N,COT!$A:$A,YEAR(daily!$A3788),COT!$B:$B,WEEKNUM(daily!$A3788))</f>
        <v>127</v>
      </c>
      <c r="X3788">
        <f>SUMIFS(COT!O:O,COT!$A:$A,YEAR(daily!$A3788),COT!$B:$B,WEEKNUM(daily!$A3788))</f>
        <v>155</v>
      </c>
      <c r="Y3788">
        <f>SUMIFS(COT!P:P,COT!$A:$A,YEAR(daily!$A3788),COT!$B:$B,WEEKNUM(daily!$A3788))</f>
        <v>95</v>
      </c>
      <c r="Z3788">
        <f>SUMIFS(COT!Q:Q,COT!$A:$A,YEAR(daily!$A3788),COT!$B:$B,WEEKNUM(daily!$A3788))</f>
        <v>99</v>
      </c>
      <c r="AA3788">
        <f>SUMIFS(Saudi!B:B,Saudi!$A:$A,YEAR(daily!$A3788))</f>
        <v>683.98199999999997</v>
      </c>
      <c r="AB3788">
        <f>SUMIFS(Saudi!C:C,Saudi!$A:$A,YEAR(daily!$A3788))</f>
        <v>1195.2570000000001</v>
      </c>
      <c r="AC3788">
        <f>SUMIFS(Saudi!F:F,Saudi!$A:$A,YEAR(daily!$A3788))</f>
        <v>3635527</v>
      </c>
      <c r="AD3788">
        <f>SUMIFS(Saudi!G:G,Saudi!$A:$A,YEAR(daily!$A3788))</f>
        <v>42.108907543479908</v>
      </c>
      <c r="AE3788">
        <f>SUMIFS(Saudi!H:H,Saudi!$A:$A,YEAR(daily!$A3788))</f>
        <v>153088070.31482488</v>
      </c>
      <c r="AF3788" s="5">
        <f t="shared" si="163"/>
        <v>3</v>
      </c>
      <c r="AG3788" s="5">
        <f t="shared" si="164"/>
        <v>2015</v>
      </c>
    </row>
    <row r="3789" spans="1:33">
      <c r="A3789" s="3">
        <v>42083</v>
      </c>
      <c r="B3789" s="1">
        <v>1874</v>
      </c>
      <c r="C3789" s="1">
        <v>252332</v>
      </c>
      <c r="D3789" s="1">
        <v>89989</v>
      </c>
      <c r="E3789" s="1">
        <v>45.72</v>
      </c>
      <c r="F3789" s="1">
        <v>48.43</v>
      </c>
      <c r="G3789" s="1">
        <v>50.01</v>
      </c>
      <c r="H3789" s="2">
        <v>57.4</v>
      </c>
      <c r="I3789" s="2">
        <v>31.2</v>
      </c>
      <c r="J3789" s="2">
        <v>95.1</v>
      </c>
      <c r="K3789" s="2">
        <v>93.5</v>
      </c>
      <c r="L3789">
        <f>SUMIFS(US!B:B,US!$D:$D,YEAR(daily!$A3789),US!$E:$E,MONTH(daily!$A3789))</f>
        <v>15081</v>
      </c>
      <c r="M3789">
        <f>SUMIFS(US!C:C,US!$D:$D,YEAR(daily!$A3789),US!$E:$E,MONTH(daily!$A3789))</f>
        <v>19238</v>
      </c>
      <c r="N3789">
        <f>SUMIFS(COT!E:E,COT!$A:$A,YEAR(daily!$A3789),COT!$B:$B,WEEKNUM(daily!$A3789))</f>
        <v>1760721</v>
      </c>
      <c r="O3789">
        <f>SUMIFS(COT!F:F,COT!$A:$A,YEAR(daily!$A3789),COT!$B:$B,WEEKNUM(daily!$A3789))</f>
        <v>516956</v>
      </c>
      <c r="P3789">
        <f>SUMIFS(COT!G:G,COT!$A:$A,YEAR(daily!$A3789),COT!$B:$B,WEEKNUM(daily!$A3789))</f>
        <v>273468</v>
      </c>
      <c r="Q3789">
        <f>SUMIFS(COT!H:H,COT!$A:$A,YEAR(daily!$A3789),COT!$B:$B,WEEKNUM(daily!$A3789))</f>
        <v>562180</v>
      </c>
      <c r="R3789">
        <f>SUMIFS(COT!I:I,COT!$A:$A,YEAR(daily!$A3789),COT!$B:$B,WEEKNUM(daily!$A3789))</f>
        <v>592777</v>
      </c>
      <c r="S3789">
        <f>SUMIFS(COT!J:J,COT!$A:$A,YEAR(daily!$A3789),COT!$B:$B,WEEKNUM(daily!$A3789))</f>
        <v>843911</v>
      </c>
      <c r="T3789">
        <f>SUMIFS(COT!K:K,COT!$A:$A,YEAR(daily!$A3789),COT!$B:$B,WEEKNUM(daily!$A3789))</f>
        <v>88808</v>
      </c>
      <c r="U3789">
        <f>SUMIFS(COT!L:L,COT!$A:$A,YEAR(daily!$A3789),COT!$B:$B,WEEKNUM(daily!$A3789))</f>
        <v>81162</v>
      </c>
      <c r="V3789">
        <f>SUMIFS(COT!M:M,COT!$A:$A,YEAR(daily!$A3789),COT!$B:$B,WEEKNUM(daily!$A3789))</f>
        <v>140</v>
      </c>
      <c r="W3789">
        <f>SUMIFS(COT!N:N,COT!$A:$A,YEAR(daily!$A3789),COT!$B:$B,WEEKNUM(daily!$A3789))</f>
        <v>127</v>
      </c>
      <c r="X3789">
        <f>SUMIFS(COT!O:O,COT!$A:$A,YEAR(daily!$A3789),COT!$B:$B,WEEKNUM(daily!$A3789))</f>
        <v>155</v>
      </c>
      <c r="Y3789">
        <f>SUMIFS(COT!P:P,COT!$A:$A,YEAR(daily!$A3789),COT!$B:$B,WEEKNUM(daily!$A3789))</f>
        <v>95</v>
      </c>
      <c r="Z3789">
        <f>SUMIFS(COT!Q:Q,COT!$A:$A,YEAR(daily!$A3789),COT!$B:$B,WEEKNUM(daily!$A3789))</f>
        <v>99</v>
      </c>
      <c r="AA3789">
        <f>SUMIFS(Saudi!B:B,Saudi!$A:$A,YEAR(daily!$A3789))</f>
        <v>683.98199999999997</v>
      </c>
      <c r="AB3789">
        <f>SUMIFS(Saudi!C:C,Saudi!$A:$A,YEAR(daily!$A3789))</f>
        <v>1195.2570000000001</v>
      </c>
      <c r="AC3789">
        <f>SUMIFS(Saudi!F:F,Saudi!$A:$A,YEAR(daily!$A3789))</f>
        <v>3635527</v>
      </c>
      <c r="AD3789">
        <f>SUMIFS(Saudi!G:G,Saudi!$A:$A,YEAR(daily!$A3789))</f>
        <v>42.108907543479908</v>
      </c>
      <c r="AE3789">
        <f>SUMIFS(Saudi!H:H,Saudi!$A:$A,YEAR(daily!$A3789))</f>
        <v>153088070.31482488</v>
      </c>
      <c r="AF3789" s="5">
        <f t="shared" si="163"/>
        <v>3</v>
      </c>
      <c r="AG3789" s="5">
        <f t="shared" si="164"/>
        <v>2015</v>
      </c>
    </row>
    <row r="3790" spans="1:33">
      <c r="A3790" s="3">
        <v>42086</v>
      </c>
      <c r="B3790" s="1">
        <v>529039</v>
      </c>
      <c r="C3790" s="1">
        <v>90471</v>
      </c>
      <c r="D3790" s="1">
        <v>50657</v>
      </c>
      <c r="E3790" s="1">
        <v>47.45</v>
      </c>
      <c r="F3790" s="1">
        <v>50.59</v>
      </c>
      <c r="G3790" s="1">
        <v>51.79</v>
      </c>
      <c r="H3790" s="2">
        <v>57.4</v>
      </c>
      <c r="I3790" s="2">
        <v>31.2</v>
      </c>
      <c r="J3790" s="2">
        <v>95.1</v>
      </c>
      <c r="K3790" s="2">
        <v>93.5</v>
      </c>
      <c r="L3790">
        <f>SUMIFS(US!B:B,US!$D:$D,YEAR(daily!$A3790),US!$E:$E,MONTH(daily!$A3790))</f>
        <v>15081</v>
      </c>
      <c r="M3790">
        <f>SUMIFS(US!C:C,US!$D:$D,YEAR(daily!$A3790),US!$E:$E,MONTH(daily!$A3790))</f>
        <v>19238</v>
      </c>
      <c r="N3790">
        <f>SUMIFS(COT!E:E,COT!$A:$A,YEAR(daily!$A3790),COT!$B:$B,WEEKNUM(daily!$A3790))</f>
        <v>1748067</v>
      </c>
      <c r="O3790">
        <f>SUMIFS(COT!F:F,COT!$A:$A,YEAR(daily!$A3790),COT!$B:$B,WEEKNUM(daily!$A3790))</f>
        <v>513586</v>
      </c>
      <c r="P3790">
        <f>SUMIFS(COT!G:G,COT!$A:$A,YEAR(daily!$A3790),COT!$B:$B,WEEKNUM(daily!$A3790))</f>
        <v>306699</v>
      </c>
      <c r="Q3790">
        <f>SUMIFS(COT!H:H,COT!$A:$A,YEAR(daily!$A3790),COT!$B:$B,WEEKNUM(daily!$A3790))</f>
        <v>563562</v>
      </c>
      <c r="R3790">
        <f>SUMIFS(COT!I:I,COT!$A:$A,YEAR(daily!$A3790),COT!$B:$B,WEEKNUM(daily!$A3790))</f>
        <v>595063</v>
      </c>
      <c r="S3790">
        <f>SUMIFS(COT!J:J,COT!$A:$A,YEAR(daily!$A3790),COT!$B:$B,WEEKNUM(daily!$A3790))</f>
        <v>796768</v>
      </c>
      <c r="T3790">
        <f>SUMIFS(COT!K:K,COT!$A:$A,YEAR(daily!$A3790),COT!$B:$B,WEEKNUM(daily!$A3790))</f>
        <v>75856</v>
      </c>
      <c r="U3790">
        <f>SUMIFS(COT!L:L,COT!$A:$A,YEAR(daily!$A3790),COT!$B:$B,WEEKNUM(daily!$A3790))</f>
        <v>81038</v>
      </c>
      <c r="V3790">
        <f>SUMIFS(COT!M:M,COT!$A:$A,YEAR(daily!$A3790),COT!$B:$B,WEEKNUM(daily!$A3790))</f>
        <v>124</v>
      </c>
      <c r="W3790">
        <f>SUMIFS(COT!N:N,COT!$A:$A,YEAR(daily!$A3790),COT!$B:$B,WEEKNUM(daily!$A3790))</f>
        <v>131</v>
      </c>
      <c r="X3790">
        <f>SUMIFS(COT!O:O,COT!$A:$A,YEAR(daily!$A3790),COT!$B:$B,WEEKNUM(daily!$A3790))</f>
        <v>152</v>
      </c>
      <c r="Y3790">
        <f>SUMIFS(COT!P:P,COT!$A:$A,YEAR(daily!$A3790),COT!$B:$B,WEEKNUM(daily!$A3790))</f>
        <v>93</v>
      </c>
      <c r="Z3790">
        <f>SUMIFS(COT!Q:Q,COT!$A:$A,YEAR(daily!$A3790),COT!$B:$B,WEEKNUM(daily!$A3790))</f>
        <v>100</v>
      </c>
      <c r="AA3790">
        <f>SUMIFS(Saudi!B:B,Saudi!$A:$A,YEAR(daily!$A3790))</f>
        <v>683.98199999999997</v>
      </c>
      <c r="AB3790">
        <f>SUMIFS(Saudi!C:C,Saudi!$A:$A,YEAR(daily!$A3790))</f>
        <v>1195.2570000000001</v>
      </c>
      <c r="AC3790">
        <f>SUMIFS(Saudi!F:F,Saudi!$A:$A,YEAR(daily!$A3790))</f>
        <v>3635527</v>
      </c>
      <c r="AD3790">
        <f>SUMIFS(Saudi!G:G,Saudi!$A:$A,YEAR(daily!$A3790))</f>
        <v>42.108907543479908</v>
      </c>
      <c r="AE3790">
        <f>SUMIFS(Saudi!H:H,Saudi!$A:$A,YEAR(daily!$A3790))</f>
        <v>153088070.31482488</v>
      </c>
      <c r="AF3790" s="5">
        <f t="shared" si="163"/>
        <v>3</v>
      </c>
      <c r="AG3790" s="5">
        <f t="shared" si="164"/>
        <v>2015</v>
      </c>
    </row>
    <row r="3791" spans="1:33">
      <c r="A3791" s="3">
        <v>42087</v>
      </c>
      <c r="B3791" s="1">
        <v>523027</v>
      </c>
      <c r="C3791" s="1">
        <v>94021</v>
      </c>
      <c r="D3791" s="1">
        <v>48887</v>
      </c>
      <c r="E3791" s="1">
        <v>47.51</v>
      </c>
      <c r="F3791" s="1">
        <v>50.46</v>
      </c>
      <c r="G3791" s="1">
        <v>51.55</v>
      </c>
      <c r="H3791" s="2">
        <v>57.4</v>
      </c>
      <c r="I3791" s="2">
        <v>31.2</v>
      </c>
      <c r="J3791" s="2">
        <v>95.1</v>
      </c>
      <c r="K3791" s="2">
        <v>93.5</v>
      </c>
      <c r="L3791">
        <f>SUMIFS(US!B:B,US!$D:$D,YEAR(daily!$A3791),US!$E:$E,MONTH(daily!$A3791))</f>
        <v>15081</v>
      </c>
      <c r="M3791">
        <f>SUMIFS(US!C:C,US!$D:$D,YEAR(daily!$A3791),US!$E:$E,MONTH(daily!$A3791))</f>
        <v>19238</v>
      </c>
      <c r="N3791">
        <f>SUMIFS(COT!E:E,COT!$A:$A,YEAR(daily!$A3791),COT!$B:$B,WEEKNUM(daily!$A3791))</f>
        <v>1748067</v>
      </c>
      <c r="O3791">
        <f>SUMIFS(COT!F:F,COT!$A:$A,YEAR(daily!$A3791),COT!$B:$B,WEEKNUM(daily!$A3791))</f>
        <v>513586</v>
      </c>
      <c r="P3791">
        <f>SUMIFS(COT!G:G,COT!$A:$A,YEAR(daily!$A3791),COT!$B:$B,WEEKNUM(daily!$A3791))</f>
        <v>306699</v>
      </c>
      <c r="Q3791">
        <f>SUMIFS(COT!H:H,COT!$A:$A,YEAR(daily!$A3791),COT!$B:$B,WEEKNUM(daily!$A3791))</f>
        <v>563562</v>
      </c>
      <c r="R3791">
        <f>SUMIFS(COT!I:I,COT!$A:$A,YEAR(daily!$A3791),COT!$B:$B,WEEKNUM(daily!$A3791))</f>
        <v>595063</v>
      </c>
      <c r="S3791">
        <f>SUMIFS(COT!J:J,COT!$A:$A,YEAR(daily!$A3791),COT!$B:$B,WEEKNUM(daily!$A3791))</f>
        <v>796768</v>
      </c>
      <c r="T3791">
        <f>SUMIFS(COT!K:K,COT!$A:$A,YEAR(daily!$A3791),COT!$B:$B,WEEKNUM(daily!$A3791))</f>
        <v>75856</v>
      </c>
      <c r="U3791">
        <f>SUMIFS(COT!L:L,COT!$A:$A,YEAR(daily!$A3791),COT!$B:$B,WEEKNUM(daily!$A3791))</f>
        <v>81038</v>
      </c>
      <c r="V3791">
        <f>SUMIFS(COT!M:M,COT!$A:$A,YEAR(daily!$A3791),COT!$B:$B,WEEKNUM(daily!$A3791))</f>
        <v>124</v>
      </c>
      <c r="W3791">
        <f>SUMIFS(COT!N:N,COT!$A:$A,YEAR(daily!$A3791),COT!$B:$B,WEEKNUM(daily!$A3791))</f>
        <v>131</v>
      </c>
      <c r="X3791">
        <f>SUMIFS(COT!O:O,COT!$A:$A,YEAR(daily!$A3791),COT!$B:$B,WEEKNUM(daily!$A3791))</f>
        <v>152</v>
      </c>
      <c r="Y3791">
        <f>SUMIFS(COT!P:P,COT!$A:$A,YEAR(daily!$A3791),COT!$B:$B,WEEKNUM(daily!$A3791))</f>
        <v>93</v>
      </c>
      <c r="Z3791">
        <f>SUMIFS(COT!Q:Q,COT!$A:$A,YEAR(daily!$A3791),COT!$B:$B,WEEKNUM(daily!$A3791))</f>
        <v>100</v>
      </c>
      <c r="AA3791">
        <f>SUMIFS(Saudi!B:B,Saudi!$A:$A,YEAR(daily!$A3791))</f>
        <v>683.98199999999997</v>
      </c>
      <c r="AB3791">
        <f>SUMIFS(Saudi!C:C,Saudi!$A:$A,YEAR(daily!$A3791))</f>
        <v>1195.2570000000001</v>
      </c>
      <c r="AC3791">
        <f>SUMIFS(Saudi!F:F,Saudi!$A:$A,YEAR(daily!$A3791))</f>
        <v>3635527</v>
      </c>
      <c r="AD3791">
        <f>SUMIFS(Saudi!G:G,Saudi!$A:$A,YEAR(daily!$A3791))</f>
        <v>42.108907543479908</v>
      </c>
      <c r="AE3791">
        <f>SUMIFS(Saudi!H:H,Saudi!$A:$A,YEAR(daily!$A3791))</f>
        <v>153088070.31482488</v>
      </c>
      <c r="AF3791" s="5">
        <f t="shared" si="163"/>
        <v>3</v>
      </c>
      <c r="AG3791" s="5">
        <f t="shared" si="164"/>
        <v>2015</v>
      </c>
    </row>
    <row r="3792" spans="1:33">
      <c r="A3792" s="3">
        <v>42088</v>
      </c>
      <c r="B3792" s="1">
        <v>521512</v>
      </c>
      <c r="C3792" s="1">
        <v>94240</v>
      </c>
      <c r="D3792" s="1">
        <v>48321</v>
      </c>
      <c r="E3792" s="1">
        <v>49.21</v>
      </c>
      <c r="F3792" s="1">
        <v>52.01</v>
      </c>
      <c r="G3792" s="1">
        <v>52.98</v>
      </c>
      <c r="H3792" s="2">
        <v>57.4</v>
      </c>
      <c r="I3792" s="2">
        <v>31.2</v>
      </c>
      <c r="J3792" s="2">
        <v>95.1</v>
      </c>
      <c r="K3792" s="2">
        <v>93.5</v>
      </c>
      <c r="L3792">
        <f>SUMIFS(US!B:B,US!$D:$D,YEAR(daily!$A3792),US!$E:$E,MONTH(daily!$A3792))</f>
        <v>15081</v>
      </c>
      <c r="M3792">
        <f>SUMIFS(US!C:C,US!$D:$D,YEAR(daily!$A3792),US!$E:$E,MONTH(daily!$A3792))</f>
        <v>19238</v>
      </c>
      <c r="N3792">
        <f>SUMIFS(COT!E:E,COT!$A:$A,YEAR(daily!$A3792),COT!$B:$B,WEEKNUM(daily!$A3792))</f>
        <v>1748067</v>
      </c>
      <c r="O3792">
        <f>SUMIFS(COT!F:F,COT!$A:$A,YEAR(daily!$A3792),COT!$B:$B,WEEKNUM(daily!$A3792))</f>
        <v>513586</v>
      </c>
      <c r="P3792">
        <f>SUMIFS(COT!G:G,COT!$A:$A,YEAR(daily!$A3792),COT!$B:$B,WEEKNUM(daily!$A3792))</f>
        <v>306699</v>
      </c>
      <c r="Q3792">
        <f>SUMIFS(COT!H:H,COT!$A:$A,YEAR(daily!$A3792),COT!$B:$B,WEEKNUM(daily!$A3792))</f>
        <v>563562</v>
      </c>
      <c r="R3792">
        <f>SUMIFS(COT!I:I,COT!$A:$A,YEAR(daily!$A3792),COT!$B:$B,WEEKNUM(daily!$A3792))</f>
        <v>595063</v>
      </c>
      <c r="S3792">
        <f>SUMIFS(COT!J:J,COT!$A:$A,YEAR(daily!$A3792),COT!$B:$B,WEEKNUM(daily!$A3792))</f>
        <v>796768</v>
      </c>
      <c r="T3792">
        <f>SUMIFS(COT!K:K,COT!$A:$A,YEAR(daily!$A3792),COT!$B:$B,WEEKNUM(daily!$A3792))</f>
        <v>75856</v>
      </c>
      <c r="U3792">
        <f>SUMIFS(COT!L:L,COT!$A:$A,YEAR(daily!$A3792),COT!$B:$B,WEEKNUM(daily!$A3792))</f>
        <v>81038</v>
      </c>
      <c r="V3792">
        <f>SUMIFS(COT!M:M,COT!$A:$A,YEAR(daily!$A3792),COT!$B:$B,WEEKNUM(daily!$A3792))</f>
        <v>124</v>
      </c>
      <c r="W3792">
        <f>SUMIFS(COT!N:N,COT!$A:$A,YEAR(daily!$A3792),COT!$B:$B,WEEKNUM(daily!$A3792))</f>
        <v>131</v>
      </c>
      <c r="X3792">
        <f>SUMIFS(COT!O:O,COT!$A:$A,YEAR(daily!$A3792),COT!$B:$B,WEEKNUM(daily!$A3792))</f>
        <v>152</v>
      </c>
      <c r="Y3792">
        <f>SUMIFS(COT!P:P,COT!$A:$A,YEAR(daily!$A3792),COT!$B:$B,WEEKNUM(daily!$A3792))</f>
        <v>93</v>
      </c>
      <c r="Z3792">
        <f>SUMIFS(COT!Q:Q,COT!$A:$A,YEAR(daily!$A3792),COT!$B:$B,WEEKNUM(daily!$A3792))</f>
        <v>100</v>
      </c>
      <c r="AA3792">
        <f>SUMIFS(Saudi!B:B,Saudi!$A:$A,YEAR(daily!$A3792))</f>
        <v>683.98199999999997</v>
      </c>
      <c r="AB3792">
        <f>SUMIFS(Saudi!C:C,Saudi!$A:$A,YEAR(daily!$A3792))</f>
        <v>1195.2570000000001</v>
      </c>
      <c r="AC3792">
        <f>SUMIFS(Saudi!F:F,Saudi!$A:$A,YEAR(daily!$A3792))</f>
        <v>3635527</v>
      </c>
      <c r="AD3792">
        <f>SUMIFS(Saudi!G:G,Saudi!$A:$A,YEAR(daily!$A3792))</f>
        <v>42.108907543479908</v>
      </c>
      <c r="AE3792">
        <f>SUMIFS(Saudi!H:H,Saudi!$A:$A,YEAR(daily!$A3792))</f>
        <v>153088070.31482488</v>
      </c>
      <c r="AF3792" s="5">
        <f t="shared" si="163"/>
        <v>3</v>
      </c>
      <c r="AG3792" s="5">
        <f t="shared" si="164"/>
        <v>2015</v>
      </c>
    </row>
    <row r="3793" spans="1:33">
      <c r="A3793" s="3">
        <v>42089</v>
      </c>
      <c r="B3793" s="1">
        <v>507568</v>
      </c>
      <c r="C3793" s="1">
        <v>95308</v>
      </c>
      <c r="D3793" s="1">
        <v>47942</v>
      </c>
      <c r="E3793" s="1">
        <v>51.43</v>
      </c>
      <c r="F3793" s="1">
        <v>54.31</v>
      </c>
      <c r="G3793" s="1">
        <v>55.23</v>
      </c>
      <c r="H3793" s="2">
        <v>57.4</v>
      </c>
      <c r="I3793" s="2">
        <v>31.2</v>
      </c>
      <c r="J3793" s="2">
        <v>95.1</v>
      </c>
      <c r="K3793" s="2">
        <v>93.5</v>
      </c>
      <c r="L3793">
        <f>SUMIFS(US!B:B,US!$D:$D,YEAR(daily!$A3793),US!$E:$E,MONTH(daily!$A3793))</f>
        <v>15081</v>
      </c>
      <c r="M3793">
        <f>SUMIFS(US!C:C,US!$D:$D,YEAR(daily!$A3793),US!$E:$E,MONTH(daily!$A3793))</f>
        <v>19238</v>
      </c>
      <c r="N3793">
        <f>SUMIFS(COT!E:E,COT!$A:$A,YEAR(daily!$A3793),COT!$B:$B,WEEKNUM(daily!$A3793))</f>
        <v>1748067</v>
      </c>
      <c r="O3793">
        <f>SUMIFS(COT!F:F,COT!$A:$A,YEAR(daily!$A3793),COT!$B:$B,WEEKNUM(daily!$A3793))</f>
        <v>513586</v>
      </c>
      <c r="P3793">
        <f>SUMIFS(COT!G:G,COT!$A:$A,YEAR(daily!$A3793),COT!$B:$B,WEEKNUM(daily!$A3793))</f>
        <v>306699</v>
      </c>
      <c r="Q3793">
        <f>SUMIFS(COT!H:H,COT!$A:$A,YEAR(daily!$A3793),COT!$B:$B,WEEKNUM(daily!$A3793))</f>
        <v>563562</v>
      </c>
      <c r="R3793">
        <f>SUMIFS(COT!I:I,COT!$A:$A,YEAR(daily!$A3793),COT!$B:$B,WEEKNUM(daily!$A3793))</f>
        <v>595063</v>
      </c>
      <c r="S3793">
        <f>SUMIFS(COT!J:J,COT!$A:$A,YEAR(daily!$A3793),COT!$B:$B,WEEKNUM(daily!$A3793))</f>
        <v>796768</v>
      </c>
      <c r="T3793">
        <f>SUMIFS(COT!K:K,COT!$A:$A,YEAR(daily!$A3793),COT!$B:$B,WEEKNUM(daily!$A3793))</f>
        <v>75856</v>
      </c>
      <c r="U3793">
        <f>SUMIFS(COT!L:L,COT!$A:$A,YEAR(daily!$A3793),COT!$B:$B,WEEKNUM(daily!$A3793))</f>
        <v>81038</v>
      </c>
      <c r="V3793">
        <f>SUMIFS(COT!M:M,COT!$A:$A,YEAR(daily!$A3793),COT!$B:$B,WEEKNUM(daily!$A3793))</f>
        <v>124</v>
      </c>
      <c r="W3793">
        <f>SUMIFS(COT!N:N,COT!$A:$A,YEAR(daily!$A3793),COT!$B:$B,WEEKNUM(daily!$A3793))</f>
        <v>131</v>
      </c>
      <c r="X3793">
        <f>SUMIFS(COT!O:O,COT!$A:$A,YEAR(daily!$A3793),COT!$B:$B,WEEKNUM(daily!$A3793))</f>
        <v>152</v>
      </c>
      <c r="Y3793">
        <f>SUMIFS(COT!P:P,COT!$A:$A,YEAR(daily!$A3793),COT!$B:$B,WEEKNUM(daily!$A3793))</f>
        <v>93</v>
      </c>
      <c r="Z3793">
        <f>SUMIFS(COT!Q:Q,COT!$A:$A,YEAR(daily!$A3793),COT!$B:$B,WEEKNUM(daily!$A3793))</f>
        <v>100</v>
      </c>
      <c r="AA3793">
        <f>SUMIFS(Saudi!B:B,Saudi!$A:$A,YEAR(daily!$A3793))</f>
        <v>683.98199999999997</v>
      </c>
      <c r="AB3793">
        <f>SUMIFS(Saudi!C:C,Saudi!$A:$A,YEAR(daily!$A3793))</f>
        <v>1195.2570000000001</v>
      </c>
      <c r="AC3793">
        <f>SUMIFS(Saudi!F:F,Saudi!$A:$A,YEAR(daily!$A3793))</f>
        <v>3635527</v>
      </c>
      <c r="AD3793">
        <f>SUMIFS(Saudi!G:G,Saudi!$A:$A,YEAR(daily!$A3793))</f>
        <v>42.108907543479908</v>
      </c>
      <c r="AE3793">
        <f>SUMIFS(Saudi!H:H,Saudi!$A:$A,YEAR(daily!$A3793))</f>
        <v>153088070.31482488</v>
      </c>
      <c r="AF3793" s="5">
        <f t="shared" si="163"/>
        <v>3</v>
      </c>
      <c r="AG3793" s="5">
        <f t="shared" si="164"/>
        <v>2015</v>
      </c>
    </row>
    <row r="3794" spans="1:33">
      <c r="A3794" s="3">
        <v>42090</v>
      </c>
      <c r="B3794" s="1">
        <v>482507</v>
      </c>
      <c r="C3794" s="1">
        <v>96148</v>
      </c>
      <c r="D3794" s="1">
        <v>49025</v>
      </c>
      <c r="E3794" s="1">
        <v>48.87</v>
      </c>
      <c r="F3794" s="1">
        <v>51.87</v>
      </c>
      <c r="G3794" s="1">
        <v>52.87</v>
      </c>
      <c r="H3794" s="2">
        <v>57.4</v>
      </c>
      <c r="I3794" s="2">
        <v>31.2</v>
      </c>
      <c r="J3794" s="2">
        <v>95.1</v>
      </c>
      <c r="K3794" s="2">
        <v>93.5</v>
      </c>
      <c r="L3794">
        <f>SUMIFS(US!B:B,US!$D:$D,YEAR(daily!$A3794),US!$E:$E,MONTH(daily!$A3794))</f>
        <v>15081</v>
      </c>
      <c r="M3794">
        <f>SUMIFS(US!C:C,US!$D:$D,YEAR(daily!$A3794),US!$E:$E,MONTH(daily!$A3794))</f>
        <v>19238</v>
      </c>
      <c r="N3794">
        <f>SUMIFS(COT!E:E,COT!$A:$A,YEAR(daily!$A3794),COT!$B:$B,WEEKNUM(daily!$A3794))</f>
        <v>1748067</v>
      </c>
      <c r="O3794">
        <f>SUMIFS(COT!F:F,COT!$A:$A,YEAR(daily!$A3794),COT!$B:$B,WEEKNUM(daily!$A3794))</f>
        <v>513586</v>
      </c>
      <c r="P3794">
        <f>SUMIFS(COT!G:G,COT!$A:$A,YEAR(daily!$A3794),COT!$B:$B,WEEKNUM(daily!$A3794))</f>
        <v>306699</v>
      </c>
      <c r="Q3794">
        <f>SUMIFS(COT!H:H,COT!$A:$A,YEAR(daily!$A3794),COT!$B:$B,WEEKNUM(daily!$A3794))</f>
        <v>563562</v>
      </c>
      <c r="R3794">
        <f>SUMIFS(COT!I:I,COT!$A:$A,YEAR(daily!$A3794),COT!$B:$B,WEEKNUM(daily!$A3794))</f>
        <v>595063</v>
      </c>
      <c r="S3794">
        <f>SUMIFS(COT!J:J,COT!$A:$A,YEAR(daily!$A3794),COT!$B:$B,WEEKNUM(daily!$A3794))</f>
        <v>796768</v>
      </c>
      <c r="T3794">
        <f>SUMIFS(COT!K:K,COT!$A:$A,YEAR(daily!$A3794),COT!$B:$B,WEEKNUM(daily!$A3794))</f>
        <v>75856</v>
      </c>
      <c r="U3794">
        <f>SUMIFS(COT!L:L,COT!$A:$A,YEAR(daily!$A3794),COT!$B:$B,WEEKNUM(daily!$A3794))</f>
        <v>81038</v>
      </c>
      <c r="V3794">
        <f>SUMIFS(COT!M:M,COT!$A:$A,YEAR(daily!$A3794),COT!$B:$B,WEEKNUM(daily!$A3794))</f>
        <v>124</v>
      </c>
      <c r="W3794">
        <f>SUMIFS(COT!N:N,COT!$A:$A,YEAR(daily!$A3794),COT!$B:$B,WEEKNUM(daily!$A3794))</f>
        <v>131</v>
      </c>
      <c r="X3794">
        <f>SUMIFS(COT!O:O,COT!$A:$A,YEAR(daily!$A3794),COT!$B:$B,WEEKNUM(daily!$A3794))</f>
        <v>152</v>
      </c>
      <c r="Y3794">
        <f>SUMIFS(COT!P:P,COT!$A:$A,YEAR(daily!$A3794),COT!$B:$B,WEEKNUM(daily!$A3794))</f>
        <v>93</v>
      </c>
      <c r="Z3794">
        <f>SUMIFS(COT!Q:Q,COT!$A:$A,YEAR(daily!$A3794),COT!$B:$B,WEEKNUM(daily!$A3794))</f>
        <v>100</v>
      </c>
      <c r="AA3794">
        <f>SUMIFS(Saudi!B:B,Saudi!$A:$A,YEAR(daily!$A3794))</f>
        <v>683.98199999999997</v>
      </c>
      <c r="AB3794">
        <f>SUMIFS(Saudi!C:C,Saudi!$A:$A,YEAR(daily!$A3794))</f>
        <v>1195.2570000000001</v>
      </c>
      <c r="AC3794">
        <f>SUMIFS(Saudi!F:F,Saudi!$A:$A,YEAR(daily!$A3794))</f>
        <v>3635527</v>
      </c>
      <c r="AD3794">
        <f>SUMIFS(Saudi!G:G,Saudi!$A:$A,YEAR(daily!$A3794))</f>
        <v>42.108907543479908</v>
      </c>
      <c r="AE3794">
        <f>SUMIFS(Saudi!H:H,Saudi!$A:$A,YEAR(daily!$A3794))</f>
        <v>153088070.31482488</v>
      </c>
      <c r="AF3794" s="5">
        <f t="shared" si="163"/>
        <v>3</v>
      </c>
      <c r="AG3794" s="5">
        <f t="shared" si="164"/>
        <v>2015</v>
      </c>
    </row>
    <row r="3795" spans="1:33">
      <c r="A3795" s="3">
        <v>42093</v>
      </c>
      <c r="B3795" s="1">
        <v>479356</v>
      </c>
      <c r="C3795" s="1">
        <v>96932</v>
      </c>
      <c r="D3795" s="1">
        <v>47950</v>
      </c>
      <c r="E3795" s="1">
        <v>48.68</v>
      </c>
      <c r="F3795" s="1">
        <v>51.81</v>
      </c>
      <c r="G3795" s="1">
        <v>52.84</v>
      </c>
      <c r="H3795" s="2">
        <v>57.4</v>
      </c>
      <c r="I3795" s="2">
        <v>31.2</v>
      </c>
      <c r="J3795" s="2">
        <v>95.1</v>
      </c>
      <c r="K3795" s="2">
        <v>93.5</v>
      </c>
      <c r="L3795">
        <f>SUMIFS(US!B:B,US!$D:$D,YEAR(daily!$A3795),US!$E:$E,MONTH(daily!$A3795))</f>
        <v>15081</v>
      </c>
      <c r="M3795">
        <f>SUMIFS(US!C:C,US!$D:$D,YEAR(daily!$A3795),US!$E:$E,MONTH(daily!$A3795))</f>
        <v>19238</v>
      </c>
      <c r="N3795">
        <f>SUMIFS(COT!E:E,COT!$A:$A,YEAR(daily!$A3795),COT!$B:$B,WEEKNUM(daily!$A3795))</f>
        <v>1740134</v>
      </c>
      <c r="O3795">
        <f>SUMIFS(COT!F:F,COT!$A:$A,YEAR(daily!$A3795),COT!$B:$B,WEEKNUM(daily!$A3795))</f>
        <v>516028</v>
      </c>
      <c r="P3795">
        <f>SUMIFS(COT!G:G,COT!$A:$A,YEAR(daily!$A3795),COT!$B:$B,WEEKNUM(daily!$A3795))</f>
        <v>289333</v>
      </c>
      <c r="Q3795">
        <f>SUMIFS(COT!H:H,COT!$A:$A,YEAR(daily!$A3795),COT!$B:$B,WEEKNUM(daily!$A3795))</f>
        <v>565775</v>
      </c>
      <c r="R3795">
        <f>SUMIFS(COT!I:I,COT!$A:$A,YEAR(daily!$A3795),COT!$B:$B,WEEKNUM(daily!$A3795))</f>
        <v>578627</v>
      </c>
      <c r="S3795">
        <f>SUMIFS(COT!J:J,COT!$A:$A,YEAR(daily!$A3795),COT!$B:$B,WEEKNUM(daily!$A3795))</f>
        <v>804973</v>
      </c>
      <c r="T3795">
        <f>SUMIFS(COT!K:K,COT!$A:$A,YEAR(daily!$A3795),COT!$B:$B,WEEKNUM(daily!$A3795))</f>
        <v>79704</v>
      </c>
      <c r="U3795">
        <f>SUMIFS(COT!L:L,COT!$A:$A,YEAR(daily!$A3795),COT!$B:$B,WEEKNUM(daily!$A3795))</f>
        <v>80053</v>
      </c>
      <c r="V3795">
        <f>SUMIFS(COT!M:M,COT!$A:$A,YEAR(daily!$A3795),COT!$B:$B,WEEKNUM(daily!$A3795))</f>
        <v>125</v>
      </c>
      <c r="W3795">
        <f>SUMIFS(COT!N:N,COT!$A:$A,YEAR(daily!$A3795),COT!$B:$B,WEEKNUM(daily!$A3795))</f>
        <v>120</v>
      </c>
      <c r="X3795">
        <f>SUMIFS(COT!O:O,COT!$A:$A,YEAR(daily!$A3795),COT!$B:$B,WEEKNUM(daily!$A3795))</f>
        <v>154</v>
      </c>
      <c r="Y3795">
        <f>SUMIFS(COT!P:P,COT!$A:$A,YEAR(daily!$A3795),COT!$B:$B,WEEKNUM(daily!$A3795))</f>
        <v>89</v>
      </c>
      <c r="Z3795">
        <f>SUMIFS(COT!Q:Q,COT!$A:$A,YEAR(daily!$A3795),COT!$B:$B,WEEKNUM(daily!$A3795))</f>
        <v>101</v>
      </c>
      <c r="AA3795">
        <f>SUMIFS(Saudi!B:B,Saudi!$A:$A,YEAR(daily!$A3795))</f>
        <v>683.98199999999997</v>
      </c>
      <c r="AB3795">
        <f>SUMIFS(Saudi!C:C,Saudi!$A:$A,YEAR(daily!$A3795))</f>
        <v>1195.2570000000001</v>
      </c>
      <c r="AC3795">
        <f>SUMIFS(Saudi!F:F,Saudi!$A:$A,YEAR(daily!$A3795))</f>
        <v>3635527</v>
      </c>
      <c r="AD3795">
        <f>SUMIFS(Saudi!G:G,Saudi!$A:$A,YEAR(daily!$A3795))</f>
        <v>42.108907543479908</v>
      </c>
      <c r="AE3795">
        <f>SUMIFS(Saudi!H:H,Saudi!$A:$A,YEAR(daily!$A3795))</f>
        <v>153088070.31482488</v>
      </c>
      <c r="AF3795" s="5">
        <f t="shared" si="163"/>
        <v>3</v>
      </c>
      <c r="AG3795" s="5">
        <f t="shared" si="164"/>
        <v>2015</v>
      </c>
    </row>
    <row r="3796" spans="1:33">
      <c r="A3796" s="3">
        <v>42094</v>
      </c>
      <c r="B3796" s="1">
        <v>471923</v>
      </c>
      <c r="C3796" s="1">
        <v>100680</v>
      </c>
      <c r="D3796" s="1">
        <v>45850</v>
      </c>
      <c r="E3796" s="1">
        <v>47.6</v>
      </c>
      <c r="F3796" s="1">
        <v>50.78</v>
      </c>
      <c r="G3796" s="1">
        <v>51.83</v>
      </c>
      <c r="H3796" s="2">
        <v>57.4</v>
      </c>
      <c r="I3796" s="2">
        <v>31.2</v>
      </c>
      <c r="J3796" s="2">
        <v>95.1</v>
      </c>
      <c r="K3796" s="2">
        <v>93.5</v>
      </c>
      <c r="L3796">
        <f>SUMIFS(US!B:B,US!$D:$D,YEAR(daily!$A3796),US!$E:$E,MONTH(daily!$A3796))</f>
        <v>15081</v>
      </c>
      <c r="M3796">
        <f>SUMIFS(US!C:C,US!$D:$D,YEAR(daily!$A3796),US!$E:$E,MONTH(daily!$A3796))</f>
        <v>19238</v>
      </c>
      <c r="N3796">
        <f>SUMIFS(COT!E:E,COT!$A:$A,YEAR(daily!$A3796),COT!$B:$B,WEEKNUM(daily!$A3796))</f>
        <v>1740134</v>
      </c>
      <c r="O3796">
        <f>SUMIFS(COT!F:F,COT!$A:$A,YEAR(daily!$A3796),COT!$B:$B,WEEKNUM(daily!$A3796))</f>
        <v>516028</v>
      </c>
      <c r="P3796">
        <f>SUMIFS(COT!G:G,COT!$A:$A,YEAR(daily!$A3796),COT!$B:$B,WEEKNUM(daily!$A3796))</f>
        <v>289333</v>
      </c>
      <c r="Q3796">
        <f>SUMIFS(COT!H:H,COT!$A:$A,YEAR(daily!$A3796),COT!$B:$B,WEEKNUM(daily!$A3796))</f>
        <v>565775</v>
      </c>
      <c r="R3796">
        <f>SUMIFS(COT!I:I,COT!$A:$A,YEAR(daily!$A3796),COT!$B:$B,WEEKNUM(daily!$A3796))</f>
        <v>578627</v>
      </c>
      <c r="S3796">
        <f>SUMIFS(COT!J:J,COT!$A:$A,YEAR(daily!$A3796),COT!$B:$B,WEEKNUM(daily!$A3796))</f>
        <v>804973</v>
      </c>
      <c r="T3796">
        <f>SUMIFS(COT!K:K,COT!$A:$A,YEAR(daily!$A3796),COT!$B:$B,WEEKNUM(daily!$A3796))</f>
        <v>79704</v>
      </c>
      <c r="U3796">
        <f>SUMIFS(COT!L:L,COT!$A:$A,YEAR(daily!$A3796),COT!$B:$B,WEEKNUM(daily!$A3796))</f>
        <v>80053</v>
      </c>
      <c r="V3796">
        <f>SUMIFS(COT!M:M,COT!$A:$A,YEAR(daily!$A3796),COT!$B:$B,WEEKNUM(daily!$A3796))</f>
        <v>125</v>
      </c>
      <c r="W3796">
        <f>SUMIFS(COT!N:N,COT!$A:$A,YEAR(daily!$A3796),COT!$B:$B,WEEKNUM(daily!$A3796))</f>
        <v>120</v>
      </c>
      <c r="X3796">
        <f>SUMIFS(COT!O:O,COT!$A:$A,YEAR(daily!$A3796),COT!$B:$B,WEEKNUM(daily!$A3796))</f>
        <v>154</v>
      </c>
      <c r="Y3796">
        <f>SUMIFS(COT!P:P,COT!$A:$A,YEAR(daily!$A3796),COT!$B:$B,WEEKNUM(daily!$A3796))</f>
        <v>89</v>
      </c>
      <c r="Z3796">
        <f>SUMIFS(COT!Q:Q,COT!$A:$A,YEAR(daily!$A3796),COT!$B:$B,WEEKNUM(daily!$A3796))</f>
        <v>101</v>
      </c>
      <c r="AA3796">
        <f>SUMIFS(Saudi!B:B,Saudi!$A:$A,YEAR(daily!$A3796))</f>
        <v>683.98199999999997</v>
      </c>
      <c r="AB3796">
        <f>SUMIFS(Saudi!C:C,Saudi!$A:$A,YEAR(daily!$A3796))</f>
        <v>1195.2570000000001</v>
      </c>
      <c r="AC3796">
        <f>SUMIFS(Saudi!F:F,Saudi!$A:$A,YEAR(daily!$A3796))</f>
        <v>3635527</v>
      </c>
      <c r="AD3796">
        <f>SUMIFS(Saudi!G:G,Saudi!$A:$A,YEAR(daily!$A3796))</f>
        <v>42.108907543479908</v>
      </c>
      <c r="AE3796">
        <f>SUMIFS(Saudi!H:H,Saudi!$A:$A,YEAR(daily!$A3796))</f>
        <v>153088070.31482488</v>
      </c>
      <c r="AF3796" s="5">
        <f t="shared" si="163"/>
        <v>3</v>
      </c>
      <c r="AG3796" s="5">
        <f t="shared" si="164"/>
        <v>2015</v>
      </c>
    </row>
    <row r="3797" spans="1:33">
      <c r="A3797" s="3">
        <v>42095</v>
      </c>
      <c r="B3797" s="1">
        <v>461361</v>
      </c>
      <c r="C3797" s="1">
        <v>106520</v>
      </c>
      <c r="D3797" s="1">
        <v>47150</v>
      </c>
      <c r="E3797" s="1">
        <v>50.09</v>
      </c>
      <c r="F3797" s="1">
        <v>53.06</v>
      </c>
      <c r="G3797" s="1">
        <v>53.98</v>
      </c>
      <c r="H3797" s="2">
        <v>57.4</v>
      </c>
      <c r="I3797" s="2">
        <v>31.2</v>
      </c>
      <c r="J3797" s="2">
        <v>95.1</v>
      </c>
      <c r="K3797" s="2">
        <v>93.5</v>
      </c>
      <c r="L3797">
        <f>SUMIFS(US!B:B,US!$D:$D,YEAR(daily!$A3797),US!$E:$E,MONTH(daily!$A3797))</f>
        <v>15304</v>
      </c>
      <c r="M3797">
        <f>SUMIFS(US!C:C,US!$D:$D,YEAR(daily!$A3797),US!$E:$E,MONTH(daily!$A3797))</f>
        <v>19037</v>
      </c>
      <c r="N3797">
        <f>SUMIFS(COT!E:E,COT!$A:$A,YEAR(daily!$A3797),COT!$B:$B,WEEKNUM(daily!$A3797))</f>
        <v>1740134</v>
      </c>
      <c r="O3797">
        <f>SUMIFS(COT!F:F,COT!$A:$A,YEAR(daily!$A3797),COT!$B:$B,WEEKNUM(daily!$A3797))</f>
        <v>516028</v>
      </c>
      <c r="P3797">
        <f>SUMIFS(COT!G:G,COT!$A:$A,YEAR(daily!$A3797),COT!$B:$B,WEEKNUM(daily!$A3797))</f>
        <v>289333</v>
      </c>
      <c r="Q3797">
        <f>SUMIFS(COT!H:H,COT!$A:$A,YEAR(daily!$A3797),COT!$B:$B,WEEKNUM(daily!$A3797))</f>
        <v>565775</v>
      </c>
      <c r="R3797">
        <f>SUMIFS(COT!I:I,COT!$A:$A,YEAR(daily!$A3797),COT!$B:$B,WEEKNUM(daily!$A3797))</f>
        <v>578627</v>
      </c>
      <c r="S3797">
        <f>SUMIFS(COT!J:J,COT!$A:$A,YEAR(daily!$A3797),COT!$B:$B,WEEKNUM(daily!$A3797))</f>
        <v>804973</v>
      </c>
      <c r="T3797">
        <f>SUMIFS(COT!K:K,COT!$A:$A,YEAR(daily!$A3797),COT!$B:$B,WEEKNUM(daily!$A3797))</f>
        <v>79704</v>
      </c>
      <c r="U3797">
        <f>SUMIFS(COT!L:L,COT!$A:$A,YEAR(daily!$A3797),COT!$B:$B,WEEKNUM(daily!$A3797))</f>
        <v>80053</v>
      </c>
      <c r="V3797">
        <f>SUMIFS(COT!M:M,COT!$A:$A,YEAR(daily!$A3797),COT!$B:$B,WEEKNUM(daily!$A3797))</f>
        <v>125</v>
      </c>
      <c r="W3797">
        <f>SUMIFS(COT!N:N,COT!$A:$A,YEAR(daily!$A3797),COT!$B:$B,WEEKNUM(daily!$A3797))</f>
        <v>120</v>
      </c>
      <c r="X3797">
        <f>SUMIFS(COT!O:O,COT!$A:$A,YEAR(daily!$A3797),COT!$B:$B,WEEKNUM(daily!$A3797))</f>
        <v>154</v>
      </c>
      <c r="Y3797">
        <f>SUMIFS(COT!P:P,COT!$A:$A,YEAR(daily!$A3797),COT!$B:$B,WEEKNUM(daily!$A3797))</f>
        <v>89</v>
      </c>
      <c r="Z3797">
        <f>SUMIFS(COT!Q:Q,COT!$A:$A,YEAR(daily!$A3797),COT!$B:$B,WEEKNUM(daily!$A3797))</f>
        <v>101</v>
      </c>
      <c r="AA3797">
        <f>SUMIFS(Saudi!B:B,Saudi!$A:$A,YEAR(daily!$A3797))</f>
        <v>683.98199999999997</v>
      </c>
      <c r="AB3797">
        <f>SUMIFS(Saudi!C:C,Saudi!$A:$A,YEAR(daily!$A3797))</f>
        <v>1195.2570000000001</v>
      </c>
      <c r="AC3797">
        <f>SUMIFS(Saudi!F:F,Saudi!$A:$A,YEAR(daily!$A3797))</f>
        <v>3635527</v>
      </c>
      <c r="AD3797">
        <f>SUMIFS(Saudi!G:G,Saudi!$A:$A,YEAR(daily!$A3797))</f>
        <v>42.108907543479908</v>
      </c>
      <c r="AE3797">
        <f>SUMIFS(Saudi!H:H,Saudi!$A:$A,YEAR(daily!$A3797))</f>
        <v>153088070.31482488</v>
      </c>
      <c r="AF3797" s="5">
        <f t="shared" si="163"/>
        <v>4</v>
      </c>
      <c r="AG3797" s="5">
        <f t="shared" si="164"/>
        <v>2015</v>
      </c>
    </row>
    <row r="3798" spans="1:33">
      <c r="A3798" s="3">
        <v>42096</v>
      </c>
      <c r="B3798" s="1">
        <v>439276</v>
      </c>
      <c r="C3798" s="1">
        <v>109493</v>
      </c>
      <c r="D3798" s="1">
        <v>46704</v>
      </c>
      <c r="E3798" s="1">
        <v>49.14</v>
      </c>
      <c r="F3798" s="1">
        <v>51.79</v>
      </c>
      <c r="G3798" s="1">
        <v>52.66</v>
      </c>
      <c r="H3798" s="2">
        <v>57.4</v>
      </c>
      <c r="I3798" s="2">
        <v>31.2</v>
      </c>
      <c r="J3798" s="2">
        <v>95.1</v>
      </c>
      <c r="K3798" s="2">
        <v>93.5</v>
      </c>
      <c r="L3798">
        <f>SUMIFS(US!B:B,US!$D:$D,YEAR(daily!$A3798),US!$E:$E,MONTH(daily!$A3798))</f>
        <v>15304</v>
      </c>
      <c r="M3798">
        <f>SUMIFS(US!C:C,US!$D:$D,YEAR(daily!$A3798),US!$E:$E,MONTH(daily!$A3798))</f>
        <v>19037</v>
      </c>
      <c r="N3798">
        <f>SUMIFS(COT!E:E,COT!$A:$A,YEAR(daily!$A3798),COT!$B:$B,WEEKNUM(daily!$A3798))</f>
        <v>1740134</v>
      </c>
      <c r="O3798">
        <f>SUMIFS(COT!F:F,COT!$A:$A,YEAR(daily!$A3798),COT!$B:$B,WEEKNUM(daily!$A3798))</f>
        <v>516028</v>
      </c>
      <c r="P3798">
        <f>SUMIFS(COT!G:G,COT!$A:$A,YEAR(daily!$A3798),COT!$B:$B,WEEKNUM(daily!$A3798))</f>
        <v>289333</v>
      </c>
      <c r="Q3798">
        <f>SUMIFS(COT!H:H,COT!$A:$A,YEAR(daily!$A3798),COT!$B:$B,WEEKNUM(daily!$A3798))</f>
        <v>565775</v>
      </c>
      <c r="R3798">
        <f>SUMIFS(COT!I:I,COT!$A:$A,YEAR(daily!$A3798),COT!$B:$B,WEEKNUM(daily!$A3798))</f>
        <v>578627</v>
      </c>
      <c r="S3798">
        <f>SUMIFS(COT!J:J,COT!$A:$A,YEAR(daily!$A3798),COT!$B:$B,WEEKNUM(daily!$A3798))</f>
        <v>804973</v>
      </c>
      <c r="T3798">
        <f>SUMIFS(COT!K:K,COT!$A:$A,YEAR(daily!$A3798),COT!$B:$B,WEEKNUM(daily!$A3798))</f>
        <v>79704</v>
      </c>
      <c r="U3798">
        <f>SUMIFS(COT!L:L,COT!$A:$A,YEAR(daily!$A3798),COT!$B:$B,WEEKNUM(daily!$A3798))</f>
        <v>80053</v>
      </c>
      <c r="V3798">
        <f>SUMIFS(COT!M:M,COT!$A:$A,YEAR(daily!$A3798),COT!$B:$B,WEEKNUM(daily!$A3798))</f>
        <v>125</v>
      </c>
      <c r="W3798">
        <f>SUMIFS(COT!N:N,COT!$A:$A,YEAR(daily!$A3798),COT!$B:$B,WEEKNUM(daily!$A3798))</f>
        <v>120</v>
      </c>
      <c r="X3798">
        <f>SUMIFS(COT!O:O,COT!$A:$A,YEAR(daily!$A3798),COT!$B:$B,WEEKNUM(daily!$A3798))</f>
        <v>154</v>
      </c>
      <c r="Y3798">
        <f>SUMIFS(COT!P:P,COT!$A:$A,YEAR(daily!$A3798),COT!$B:$B,WEEKNUM(daily!$A3798))</f>
        <v>89</v>
      </c>
      <c r="Z3798">
        <f>SUMIFS(COT!Q:Q,COT!$A:$A,YEAR(daily!$A3798),COT!$B:$B,WEEKNUM(daily!$A3798))</f>
        <v>101</v>
      </c>
      <c r="AA3798">
        <f>SUMIFS(Saudi!B:B,Saudi!$A:$A,YEAR(daily!$A3798))</f>
        <v>683.98199999999997</v>
      </c>
      <c r="AB3798">
        <f>SUMIFS(Saudi!C:C,Saudi!$A:$A,YEAR(daily!$A3798))</f>
        <v>1195.2570000000001</v>
      </c>
      <c r="AC3798">
        <f>SUMIFS(Saudi!F:F,Saudi!$A:$A,YEAR(daily!$A3798))</f>
        <v>3635527</v>
      </c>
      <c r="AD3798">
        <f>SUMIFS(Saudi!G:G,Saudi!$A:$A,YEAR(daily!$A3798))</f>
        <v>42.108907543479908</v>
      </c>
      <c r="AE3798">
        <f>SUMIFS(Saudi!H:H,Saudi!$A:$A,YEAR(daily!$A3798))</f>
        <v>153088070.31482488</v>
      </c>
      <c r="AF3798" s="5">
        <f t="shared" si="163"/>
        <v>4</v>
      </c>
      <c r="AG3798" s="5">
        <f t="shared" si="164"/>
        <v>2015</v>
      </c>
    </row>
    <row r="3799" spans="1:33">
      <c r="A3799" s="3">
        <v>42100</v>
      </c>
      <c r="B3799" s="1">
        <v>439250</v>
      </c>
      <c r="C3799" s="1">
        <v>113926</v>
      </c>
      <c r="D3799" s="1">
        <v>46438</v>
      </c>
      <c r="E3799" s="1">
        <v>52.14</v>
      </c>
      <c r="F3799" s="1">
        <v>54.71</v>
      </c>
      <c r="G3799" s="1">
        <v>55.49</v>
      </c>
      <c r="H3799" s="2">
        <v>57.4</v>
      </c>
      <c r="I3799" s="2">
        <v>31.2</v>
      </c>
      <c r="J3799" s="2">
        <v>95.1</v>
      </c>
      <c r="K3799" s="2">
        <v>93.5</v>
      </c>
      <c r="L3799">
        <f>SUMIFS(US!B:B,US!$D:$D,YEAR(daily!$A3799),US!$E:$E,MONTH(daily!$A3799))</f>
        <v>15304</v>
      </c>
      <c r="M3799">
        <f>SUMIFS(US!C:C,US!$D:$D,YEAR(daily!$A3799),US!$E:$E,MONTH(daily!$A3799))</f>
        <v>19037</v>
      </c>
      <c r="N3799">
        <f>SUMIFS(COT!E:E,COT!$A:$A,YEAR(daily!$A3799),COT!$B:$B,WEEKNUM(daily!$A3799))</f>
        <v>1743733</v>
      </c>
      <c r="O3799">
        <f>SUMIFS(COT!F:F,COT!$A:$A,YEAR(daily!$A3799),COT!$B:$B,WEEKNUM(daily!$A3799))</f>
        <v>520929</v>
      </c>
      <c r="P3799">
        <f>SUMIFS(COT!G:G,COT!$A:$A,YEAR(daily!$A3799),COT!$B:$B,WEEKNUM(daily!$A3799))</f>
        <v>268886</v>
      </c>
      <c r="Q3799">
        <f>SUMIFS(COT!H:H,COT!$A:$A,YEAR(daily!$A3799),COT!$B:$B,WEEKNUM(daily!$A3799))</f>
        <v>580097</v>
      </c>
      <c r="R3799">
        <f>SUMIFS(COT!I:I,COT!$A:$A,YEAR(daily!$A3799),COT!$B:$B,WEEKNUM(daily!$A3799))</f>
        <v>566266</v>
      </c>
      <c r="S3799">
        <f>SUMIFS(COT!J:J,COT!$A:$A,YEAR(daily!$A3799),COT!$B:$B,WEEKNUM(daily!$A3799))</f>
        <v>810094</v>
      </c>
      <c r="T3799">
        <f>SUMIFS(COT!K:K,COT!$A:$A,YEAR(daily!$A3799),COT!$B:$B,WEEKNUM(daily!$A3799))</f>
        <v>76441</v>
      </c>
      <c r="U3799">
        <f>SUMIFS(COT!L:L,COT!$A:$A,YEAR(daily!$A3799),COT!$B:$B,WEEKNUM(daily!$A3799))</f>
        <v>84656</v>
      </c>
      <c r="V3799">
        <f>SUMIFS(COT!M:M,COT!$A:$A,YEAR(daily!$A3799),COT!$B:$B,WEEKNUM(daily!$A3799))</f>
        <v>124</v>
      </c>
      <c r="W3799">
        <f>SUMIFS(COT!N:N,COT!$A:$A,YEAR(daily!$A3799),COT!$B:$B,WEEKNUM(daily!$A3799))</f>
        <v>129</v>
      </c>
      <c r="X3799">
        <f>SUMIFS(COT!O:O,COT!$A:$A,YEAR(daily!$A3799),COT!$B:$B,WEEKNUM(daily!$A3799))</f>
        <v>164</v>
      </c>
      <c r="Y3799">
        <f>SUMIFS(COT!P:P,COT!$A:$A,YEAR(daily!$A3799),COT!$B:$B,WEEKNUM(daily!$A3799))</f>
        <v>95</v>
      </c>
      <c r="Z3799">
        <f>SUMIFS(COT!Q:Q,COT!$A:$A,YEAR(daily!$A3799),COT!$B:$B,WEEKNUM(daily!$A3799))</f>
        <v>104</v>
      </c>
      <c r="AA3799">
        <f>SUMIFS(Saudi!B:B,Saudi!$A:$A,YEAR(daily!$A3799))</f>
        <v>683.98199999999997</v>
      </c>
      <c r="AB3799">
        <f>SUMIFS(Saudi!C:C,Saudi!$A:$A,YEAR(daily!$A3799))</f>
        <v>1195.2570000000001</v>
      </c>
      <c r="AC3799">
        <f>SUMIFS(Saudi!F:F,Saudi!$A:$A,YEAR(daily!$A3799))</f>
        <v>3635527</v>
      </c>
      <c r="AD3799">
        <f>SUMIFS(Saudi!G:G,Saudi!$A:$A,YEAR(daily!$A3799))</f>
        <v>42.108907543479908</v>
      </c>
      <c r="AE3799">
        <f>SUMIFS(Saudi!H:H,Saudi!$A:$A,YEAR(daily!$A3799))</f>
        <v>153088070.31482488</v>
      </c>
      <c r="AF3799" s="5">
        <f t="shared" si="163"/>
        <v>4</v>
      </c>
      <c r="AG3799" s="5">
        <f t="shared" si="164"/>
        <v>2015</v>
      </c>
    </row>
    <row r="3800" spans="1:33">
      <c r="A3800" s="3">
        <v>42101</v>
      </c>
      <c r="B3800" s="1">
        <v>411524</v>
      </c>
      <c r="C3800" s="1">
        <v>121090</v>
      </c>
      <c r="D3800" s="1">
        <v>54223</v>
      </c>
      <c r="E3800" s="1">
        <v>53.98</v>
      </c>
      <c r="F3800" s="1">
        <v>56.09</v>
      </c>
      <c r="G3800" s="1">
        <v>56.65</v>
      </c>
      <c r="H3800" s="2">
        <v>57.4</v>
      </c>
      <c r="I3800" s="2">
        <v>31.2</v>
      </c>
      <c r="J3800" s="2">
        <v>95.1</v>
      </c>
      <c r="K3800" s="2">
        <v>93.5</v>
      </c>
      <c r="L3800">
        <f>SUMIFS(US!B:B,US!$D:$D,YEAR(daily!$A3800),US!$E:$E,MONTH(daily!$A3800))</f>
        <v>15304</v>
      </c>
      <c r="M3800">
        <f>SUMIFS(US!C:C,US!$D:$D,YEAR(daily!$A3800),US!$E:$E,MONTH(daily!$A3800))</f>
        <v>19037</v>
      </c>
      <c r="N3800">
        <f>SUMIFS(COT!E:E,COT!$A:$A,YEAR(daily!$A3800),COT!$B:$B,WEEKNUM(daily!$A3800))</f>
        <v>1743733</v>
      </c>
      <c r="O3800">
        <f>SUMIFS(COT!F:F,COT!$A:$A,YEAR(daily!$A3800),COT!$B:$B,WEEKNUM(daily!$A3800))</f>
        <v>520929</v>
      </c>
      <c r="P3800">
        <f>SUMIFS(COT!G:G,COT!$A:$A,YEAR(daily!$A3800),COT!$B:$B,WEEKNUM(daily!$A3800))</f>
        <v>268886</v>
      </c>
      <c r="Q3800">
        <f>SUMIFS(COT!H:H,COT!$A:$A,YEAR(daily!$A3800),COT!$B:$B,WEEKNUM(daily!$A3800))</f>
        <v>580097</v>
      </c>
      <c r="R3800">
        <f>SUMIFS(COT!I:I,COT!$A:$A,YEAR(daily!$A3800),COT!$B:$B,WEEKNUM(daily!$A3800))</f>
        <v>566266</v>
      </c>
      <c r="S3800">
        <f>SUMIFS(COT!J:J,COT!$A:$A,YEAR(daily!$A3800),COT!$B:$B,WEEKNUM(daily!$A3800))</f>
        <v>810094</v>
      </c>
      <c r="T3800">
        <f>SUMIFS(COT!K:K,COT!$A:$A,YEAR(daily!$A3800),COT!$B:$B,WEEKNUM(daily!$A3800))</f>
        <v>76441</v>
      </c>
      <c r="U3800">
        <f>SUMIFS(COT!L:L,COT!$A:$A,YEAR(daily!$A3800),COT!$B:$B,WEEKNUM(daily!$A3800))</f>
        <v>84656</v>
      </c>
      <c r="V3800">
        <f>SUMIFS(COT!M:M,COT!$A:$A,YEAR(daily!$A3800),COT!$B:$B,WEEKNUM(daily!$A3800))</f>
        <v>124</v>
      </c>
      <c r="W3800">
        <f>SUMIFS(COT!N:N,COT!$A:$A,YEAR(daily!$A3800),COT!$B:$B,WEEKNUM(daily!$A3800))</f>
        <v>129</v>
      </c>
      <c r="X3800">
        <f>SUMIFS(COT!O:O,COT!$A:$A,YEAR(daily!$A3800),COT!$B:$B,WEEKNUM(daily!$A3800))</f>
        <v>164</v>
      </c>
      <c r="Y3800">
        <f>SUMIFS(COT!P:P,COT!$A:$A,YEAR(daily!$A3800),COT!$B:$B,WEEKNUM(daily!$A3800))</f>
        <v>95</v>
      </c>
      <c r="Z3800">
        <f>SUMIFS(COT!Q:Q,COT!$A:$A,YEAR(daily!$A3800),COT!$B:$B,WEEKNUM(daily!$A3800))</f>
        <v>104</v>
      </c>
      <c r="AA3800">
        <f>SUMIFS(Saudi!B:B,Saudi!$A:$A,YEAR(daily!$A3800))</f>
        <v>683.98199999999997</v>
      </c>
      <c r="AB3800">
        <f>SUMIFS(Saudi!C:C,Saudi!$A:$A,YEAR(daily!$A3800))</f>
        <v>1195.2570000000001</v>
      </c>
      <c r="AC3800">
        <f>SUMIFS(Saudi!F:F,Saudi!$A:$A,YEAR(daily!$A3800))</f>
        <v>3635527</v>
      </c>
      <c r="AD3800">
        <f>SUMIFS(Saudi!G:G,Saudi!$A:$A,YEAR(daily!$A3800))</f>
        <v>42.108907543479908</v>
      </c>
      <c r="AE3800">
        <f>SUMIFS(Saudi!H:H,Saudi!$A:$A,YEAR(daily!$A3800))</f>
        <v>153088070.31482488</v>
      </c>
      <c r="AF3800" s="5">
        <f t="shared" si="163"/>
        <v>4</v>
      </c>
      <c r="AG3800" s="5">
        <f t="shared" si="164"/>
        <v>2015</v>
      </c>
    </row>
    <row r="3801" spans="1:33">
      <c r="A3801" s="3">
        <v>42102</v>
      </c>
      <c r="B3801" s="1">
        <v>336102</v>
      </c>
      <c r="C3801" s="1">
        <v>134729</v>
      </c>
      <c r="D3801" s="1">
        <v>57735</v>
      </c>
      <c r="E3801" s="1">
        <v>50.42</v>
      </c>
      <c r="F3801" s="1">
        <v>52.93</v>
      </c>
      <c r="G3801" s="1">
        <v>53.63</v>
      </c>
      <c r="H3801" s="2">
        <v>57.4</v>
      </c>
      <c r="I3801" s="2">
        <v>31.2</v>
      </c>
      <c r="J3801" s="2">
        <v>95.1</v>
      </c>
      <c r="K3801" s="2">
        <v>93.5</v>
      </c>
      <c r="L3801">
        <f>SUMIFS(US!B:B,US!$D:$D,YEAR(daily!$A3801),US!$E:$E,MONTH(daily!$A3801))</f>
        <v>15304</v>
      </c>
      <c r="M3801">
        <f>SUMIFS(US!C:C,US!$D:$D,YEAR(daily!$A3801),US!$E:$E,MONTH(daily!$A3801))</f>
        <v>19037</v>
      </c>
      <c r="N3801">
        <f>SUMIFS(COT!E:E,COT!$A:$A,YEAR(daily!$A3801),COT!$B:$B,WEEKNUM(daily!$A3801))</f>
        <v>1743733</v>
      </c>
      <c r="O3801">
        <f>SUMIFS(COT!F:F,COT!$A:$A,YEAR(daily!$A3801),COT!$B:$B,WEEKNUM(daily!$A3801))</f>
        <v>520929</v>
      </c>
      <c r="P3801">
        <f>SUMIFS(COT!G:G,COT!$A:$A,YEAR(daily!$A3801),COT!$B:$B,WEEKNUM(daily!$A3801))</f>
        <v>268886</v>
      </c>
      <c r="Q3801">
        <f>SUMIFS(COT!H:H,COT!$A:$A,YEAR(daily!$A3801),COT!$B:$B,WEEKNUM(daily!$A3801))</f>
        <v>580097</v>
      </c>
      <c r="R3801">
        <f>SUMIFS(COT!I:I,COT!$A:$A,YEAR(daily!$A3801),COT!$B:$B,WEEKNUM(daily!$A3801))</f>
        <v>566266</v>
      </c>
      <c r="S3801">
        <f>SUMIFS(COT!J:J,COT!$A:$A,YEAR(daily!$A3801),COT!$B:$B,WEEKNUM(daily!$A3801))</f>
        <v>810094</v>
      </c>
      <c r="T3801">
        <f>SUMIFS(COT!K:K,COT!$A:$A,YEAR(daily!$A3801),COT!$B:$B,WEEKNUM(daily!$A3801))</f>
        <v>76441</v>
      </c>
      <c r="U3801">
        <f>SUMIFS(COT!L:L,COT!$A:$A,YEAR(daily!$A3801),COT!$B:$B,WEEKNUM(daily!$A3801))</f>
        <v>84656</v>
      </c>
      <c r="V3801">
        <f>SUMIFS(COT!M:M,COT!$A:$A,YEAR(daily!$A3801),COT!$B:$B,WEEKNUM(daily!$A3801))</f>
        <v>124</v>
      </c>
      <c r="W3801">
        <f>SUMIFS(COT!N:N,COT!$A:$A,YEAR(daily!$A3801),COT!$B:$B,WEEKNUM(daily!$A3801))</f>
        <v>129</v>
      </c>
      <c r="X3801">
        <f>SUMIFS(COT!O:O,COT!$A:$A,YEAR(daily!$A3801),COT!$B:$B,WEEKNUM(daily!$A3801))</f>
        <v>164</v>
      </c>
      <c r="Y3801">
        <f>SUMIFS(COT!P:P,COT!$A:$A,YEAR(daily!$A3801),COT!$B:$B,WEEKNUM(daily!$A3801))</f>
        <v>95</v>
      </c>
      <c r="Z3801">
        <f>SUMIFS(COT!Q:Q,COT!$A:$A,YEAR(daily!$A3801),COT!$B:$B,WEEKNUM(daily!$A3801))</f>
        <v>104</v>
      </c>
      <c r="AA3801">
        <f>SUMIFS(Saudi!B:B,Saudi!$A:$A,YEAR(daily!$A3801))</f>
        <v>683.98199999999997</v>
      </c>
      <c r="AB3801">
        <f>SUMIFS(Saudi!C:C,Saudi!$A:$A,YEAR(daily!$A3801))</f>
        <v>1195.2570000000001</v>
      </c>
      <c r="AC3801">
        <f>SUMIFS(Saudi!F:F,Saudi!$A:$A,YEAR(daily!$A3801))</f>
        <v>3635527</v>
      </c>
      <c r="AD3801">
        <f>SUMIFS(Saudi!G:G,Saudi!$A:$A,YEAR(daily!$A3801))</f>
        <v>42.108907543479908</v>
      </c>
      <c r="AE3801">
        <f>SUMIFS(Saudi!H:H,Saudi!$A:$A,YEAR(daily!$A3801))</f>
        <v>153088070.31482488</v>
      </c>
      <c r="AF3801" s="5">
        <f t="shared" si="163"/>
        <v>4</v>
      </c>
      <c r="AG3801" s="5">
        <f t="shared" si="164"/>
        <v>2015</v>
      </c>
    </row>
    <row r="3802" spans="1:33">
      <c r="A3802" s="3">
        <v>42103</v>
      </c>
      <c r="B3802" s="1">
        <v>284295</v>
      </c>
      <c r="C3802" s="1">
        <v>151180</v>
      </c>
      <c r="D3802" s="1">
        <v>61757</v>
      </c>
      <c r="E3802" s="1">
        <v>50.79</v>
      </c>
      <c r="F3802" s="1">
        <v>53.66</v>
      </c>
      <c r="G3802" s="1">
        <v>54.42</v>
      </c>
      <c r="H3802" s="2">
        <v>57.4</v>
      </c>
      <c r="I3802" s="2">
        <v>31.2</v>
      </c>
      <c r="J3802" s="2">
        <v>95.1</v>
      </c>
      <c r="K3802" s="2">
        <v>93.5</v>
      </c>
      <c r="L3802">
        <f>SUMIFS(US!B:B,US!$D:$D,YEAR(daily!$A3802),US!$E:$E,MONTH(daily!$A3802))</f>
        <v>15304</v>
      </c>
      <c r="M3802">
        <f>SUMIFS(US!C:C,US!$D:$D,YEAR(daily!$A3802),US!$E:$E,MONTH(daily!$A3802))</f>
        <v>19037</v>
      </c>
      <c r="N3802">
        <f>SUMIFS(COT!E:E,COT!$A:$A,YEAR(daily!$A3802),COT!$B:$B,WEEKNUM(daily!$A3802))</f>
        <v>1743733</v>
      </c>
      <c r="O3802">
        <f>SUMIFS(COT!F:F,COT!$A:$A,YEAR(daily!$A3802),COT!$B:$B,WEEKNUM(daily!$A3802))</f>
        <v>520929</v>
      </c>
      <c r="P3802">
        <f>SUMIFS(COT!G:G,COT!$A:$A,YEAR(daily!$A3802),COT!$B:$B,WEEKNUM(daily!$A3802))</f>
        <v>268886</v>
      </c>
      <c r="Q3802">
        <f>SUMIFS(COT!H:H,COT!$A:$A,YEAR(daily!$A3802),COT!$B:$B,WEEKNUM(daily!$A3802))</f>
        <v>580097</v>
      </c>
      <c r="R3802">
        <f>SUMIFS(COT!I:I,COT!$A:$A,YEAR(daily!$A3802),COT!$B:$B,WEEKNUM(daily!$A3802))</f>
        <v>566266</v>
      </c>
      <c r="S3802">
        <f>SUMIFS(COT!J:J,COT!$A:$A,YEAR(daily!$A3802),COT!$B:$B,WEEKNUM(daily!$A3802))</f>
        <v>810094</v>
      </c>
      <c r="T3802">
        <f>SUMIFS(COT!K:K,COT!$A:$A,YEAR(daily!$A3802),COT!$B:$B,WEEKNUM(daily!$A3802))</f>
        <v>76441</v>
      </c>
      <c r="U3802">
        <f>SUMIFS(COT!L:L,COT!$A:$A,YEAR(daily!$A3802),COT!$B:$B,WEEKNUM(daily!$A3802))</f>
        <v>84656</v>
      </c>
      <c r="V3802">
        <f>SUMIFS(COT!M:M,COT!$A:$A,YEAR(daily!$A3802),COT!$B:$B,WEEKNUM(daily!$A3802))</f>
        <v>124</v>
      </c>
      <c r="W3802">
        <f>SUMIFS(COT!N:N,COT!$A:$A,YEAR(daily!$A3802),COT!$B:$B,WEEKNUM(daily!$A3802))</f>
        <v>129</v>
      </c>
      <c r="X3802">
        <f>SUMIFS(COT!O:O,COT!$A:$A,YEAR(daily!$A3802),COT!$B:$B,WEEKNUM(daily!$A3802))</f>
        <v>164</v>
      </c>
      <c r="Y3802">
        <f>SUMIFS(COT!P:P,COT!$A:$A,YEAR(daily!$A3802),COT!$B:$B,WEEKNUM(daily!$A3802))</f>
        <v>95</v>
      </c>
      <c r="Z3802">
        <f>SUMIFS(COT!Q:Q,COT!$A:$A,YEAR(daily!$A3802),COT!$B:$B,WEEKNUM(daily!$A3802))</f>
        <v>104</v>
      </c>
      <c r="AA3802">
        <f>SUMIFS(Saudi!B:B,Saudi!$A:$A,YEAR(daily!$A3802))</f>
        <v>683.98199999999997</v>
      </c>
      <c r="AB3802">
        <f>SUMIFS(Saudi!C:C,Saudi!$A:$A,YEAR(daily!$A3802))</f>
        <v>1195.2570000000001</v>
      </c>
      <c r="AC3802">
        <f>SUMIFS(Saudi!F:F,Saudi!$A:$A,YEAR(daily!$A3802))</f>
        <v>3635527</v>
      </c>
      <c r="AD3802">
        <f>SUMIFS(Saudi!G:G,Saudi!$A:$A,YEAR(daily!$A3802))</f>
        <v>42.108907543479908</v>
      </c>
      <c r="AE3802">
        <f>SUMIFS(Saudi!H:H,Saudi!$A:$A,YEAR(daily!$A3802))</f>
        <v>153088070.31482488</v>
      </c>
      <c r="AF3802" s="5">
        <f t="shared" si="163"/>
        <v>4</v>
      </c>
      <c r="AG3802" s="5">
        <f t="shared" si="164"/>
        <v>2015</v>
      </c>
    </row>
    <row r="3803" spans="1:33">
      <c r="A3803" s="3">
        <v>42104</v>
      </c>
      <c r="B3803" s="1">
        <v>232250</v>
      </c>
      <c r="C3803" s="1">
        <v>167544</v>
      </c>
      <c r="D3803" s="1">
        <v>65533</v>
      </c>
      <c r="E3803" s="1">
        <v>51.64</v>
      </c>
      <c r="F3803" s="1">
        <v>54.79</v>
      </c>
      <c r="G3803" s="1">
        <v>55.51</v>
      </c>
      <c r="H3803" s="2">
        <v>57.4</v>
      </c>
      <c r="I3803" s="2">
        <v>31.2</v>
      </c>
      <c r="J3803" s="2">
        <v>95.1</v>
      </c>
      <c r="K3803" s="2">
        <v>93.5</v>
      </c>
      <c r="L3803">
        <f>SUMIFS(US!B:B,US!$D:$D,YEAR(daily!$A3803),US!$E:$E,MONTH(daily!$A3803))</f>
        <v>15304</v>
      </c>
      <c r="M3803">
        <f>SUMIFS(US!C:C,US!$D:$D,YEAR(daily!$A3803),US!$E:$E,MONTH(daily!$A3803))</f>
        <v>19037</v>
      </c>
      <c r="N3803">
        <f>SUMIFS(COT!E:E,COT!$A:$A,YEAR(daily!$A3803),COT!$B:$B,WEEKNUM(daily!$A3803))</f>
        <v>1743733</v>
      </c>
      <c r="O3803">
        <f>SUMIFS(COT!F:F,COT!$A:$A,YEAR(daily!$A3803),COT!$B:$B,WEEKNUM(daily!$A3803))</f>
        <v>520929</v>
      </c>
      <c r="P3803">
        <f>SUMIFS(COT!G:G,COT!$A:$A,YEAR(daily!$A3803),COT!$B:$B,WEEKNUM(daily!$A3803))</f>
        <v>268886</v>
      </c>
      <c r="Q3803">
        <f>SUMIFS(COT!H:H,COT!$A:$A,YEAR(daily!$A3803),COT!$B:$B,WEEKNUM(daily!$A3803))</f>
        <v>580097</v>
      </c>
      <c r="R3803">
        <f>SUMIFS(COT!I:I,COT!$A:$A,YEAR(daily!$A3803),COT!$B:$B,WEEKNUM(daily!$A3803))</f>
        <v>566266</v>
      </c>
      <c r="S3803">
        <f>SUMIFS(COT!J:J,COT!$A:$A,YEAR(daily!$A3803),COT!$B:$B,WEEKNUM(daily!$A3803))</f>
        <v>810094</v>
      </c>
      <c r="T3803">
        <f>SUMIFS(COT!K:K,COT!$A:$A,YEAR(daily!$A3803),COT!$B:$B,WEEKNUM(daily!$A3803))</f>
        <v>76441</v>
      </c>
      <c r="U3803">
        <f>SUMIFS(COT!L:L,COT!$A:$A,YEAR(daily!$A3803),COT!$B:$B,WEEKNUM(daily!$A3803))</f>
        <v>84656</v>
      </c>
      <c r="V3803">
        <f>SUMIFS(COT!M:M,COT!$A:$A,YEAR(daily!$A3803),COT!$B:$B,WEEKNUM(daily!$A3803))</f>
        <v>124</v>
      </c>
      <c r="W3803">
        <f>SUMIFS(COT!N:N,COT!$A:$A,YEAR(daily!$A3803),COT!$B:$B,WEEKNUM(daily!$A3803))</f>
        <v>129</v>
      </c>
      <c r="X3803">
        <f>SUMIFS(COT!O:O,COT!$A:$A,YEAR(daily!$A3803),COT!$B:$B,WEEKNUM(daily!$A3803))</f>
        <v>164</v>
      </c>
      <c r="Y3803">
        <f>SUMIFS(COT!P:P,COT!$A:$A,YEAR(daily!$A3803),COT!$B:$B,WEEKNUM(daily!$A3803))</f>
        <v>95</v>
      </c>
      <c r="Z3803">
        <f>SUMIFS(COT!Q:Q,COT!$A:$A,YEAR(daily!$A3803),COT!$B:$B,WEEKNUM(daily!$A3803))</f>
        <v>104</v>
      </c>
      <c r="AA3803">
        <f>SUMIFS(Saudi!B:B,Saudi!$A:$A,YEAR(daily!$A3803))</f>
        <v>683.98199999999997</v>
      </c>
      <c r="AB3803">
        <f>SUMIFS(Saudi!C:C,Saudi!$A:$A,YEAR(daily!$A3803))</f>
        <v>1195.2570000000001</v>
      </c>
      <c r="AC3803">
        <f>SUMIFS(Saudi!F:F,Saudi!$A:$A,YEAR(daily!$A3803))</f>
        <v>3635527</v>
      </c>
      <c r="AD3803">
        <f>SUMIFS(Saudi!G:G,Saudi!$A:$A,YEAR(daily!$A3803))</f>
        <v>42.108907543479908</v>
      </c>
      <c r="AE3803">
        <f>SUMIFS(Saudi!H:H,Saudi!$A:$A,YEAR(daily!$A3803))</f>
        <v>153088070.31482488</v>
      </c>
      <c r="AF3803" s="5">
        <f t="shared" si="163"/>
        <v>4</v>
      </c>
      <c r="AG3803" s="5">
        <f t="shared" si="164"/>
        <v>2015</v>
      </c>
    </row>
    <row r="3804" spans="1:33">
      <c r="A3804" s="3">
        <v>42107</v>
      </c>
      <c r="B3804" s="1">
        <v>201606</v>
      </c>
      <c r="C3804" s="1">
        <v>186894</v>
      </c>
      <c r="D3804" s="1">
        <v>65307</v>
      </c>
      <c r="E3804" s="1">
        <v>51.91</v>
      </c>
      <c r="F3804" s="1">
        <v>54.99</v>
      </c>
      <c r="G3804" s="1">
        <v>55.7</v>
      </c>
      <c r="H3804" s="2">
        <v>57.4</v>
      </c>
      <c r="I3804" s="2">
        <v>31.2</v>
      </c>
      <c r="J3804" s="2">
        <v>95.1</v>
      </c>
      <c r="K3804" s="2">
        <v>93.5</v>
      </c>
      <c r="L3804">
        <f>SUMIFS(US!B:B,US!$D:$D,YEAR(daily!$A3804),US!$E:$E,MONTH(daily!$A3804))</f>
        <v>15304</v>
      </c>
      <c r="M3804">
        <f>SUMIFS(US!C:C,US!$D:$D,YEAR(daily!$A3804),US!$E:$E,MONTH(daily!$A3804))</f>
        <v>19037</v>
      </c>
      <c r="N3804">
        <f>SUMIFS(COT!E:E,COT!$A:$A,YEAR(daily!$A3804),COT!$B:$B,WEEKNUM(daily!$A3804))</f>
        <v>1774773</v>
      </c>
      <c r="O3804">
        <f>SUMIFS(COT!F:F,COT!$A:$A,YEAR(daily!$A3804),COT!$B:$B,WEEKNUM(daily!$A3804))</f>
        <v>527985</v>
      </c>
      <c r="P3804">
        <f>SUMIFS(COT!G:G,COT!$A:$A,YEAR(daily!$A3804),COT!$B:$B,WEEKNUM(daily!$A3804))</f>
        <v>245825</v>
      </c>
      <c r="Q3804">
        <f>SUMIFS(COT!H:H,COT!$A:$A,YEAR(daily!$A3804),COT!$B:$B,WEEKNUM(daily!$A3804))</f>
        <v>558996</v>
      </c>
      <c r="R3804">
        <f>SUMIFS(COT!I:I,COT!$A:$A,YEAR(daily!$A3804),COT!$B:$B,WEEKNUM(daily!$A3804))</f>
        <v>610009</v>
      </c>
      <c r="S3804">
        <f>SUMIFS(COT!J:J,COT!$A:$A,YEAR(daily!$A3804),COT!$B:$B,WEEKNUM(daily!$A3804))</f>
        <v>889504</v>
      </c>
      <c r="T3804">
        <f>SUMIFS(COT!K:K,COT!$A:$A,YEAR(daily!$A3804),COT!$B:$B,WEEKNUM(daily!$A3804))</f>
        <v>77783</v>
      </c>
      <c r="U3804">
        <f>SUMIFS(COT!L:L,COT!$A:$A,YEAR(daily!$A3804),COT!$B:$B,WEEKNUM(daily!$A3804))</f>
        <v>80448</v>
      </c>
      <c r="V3804">
        <f>SUMIFS(COT!M:M,COT!$A:$A,YEAR(daily!$A3804),COT!$B:$B,WEEKNUM(daily!$A3804))</f>
        <v>132</v>
      </c>
      <c r="W3804">
        <f>SUMIFS(COT!N:N,COT!$A:$A,YEAR(daily!$A3804),COT!$B:$B,WEEKNUM(daily!$A3804))</f>
        <v>123</v>
      </c>
      <c r="X3804">
        <f>SUMIFS(COT!O:O,COT!$A:$A,YEAR(daily!$A3804),COT!$B:$B,WEEKNUM(daily!$A3804))</f>
        <v>161</v>
      </c>
      <c r="Y3804">
        <f>SUMIFS(COT!P:P,COT!$A:$A,YEAR(daily!$A3804),COT!$B:$B,WEEKNUM(daily!$A3804))</f>
        <v>92</v>
      </c>
      <c r="Z3804">
        <f>SUMIFS(COT!Q:Q,COT!$A:$A,YEAR(daily!$A3804),COT!$B:$B,WEEKNUM(daily!$A3804))</f>
        <v>101</v>
      </c>
      <c r="AA3804">
        <f>SUMIFS(Saudi!B:B,Saudi!$A:$A,YEAR(daily!$A3804))</f>
        <v>683.98199999999997</v>
      </c>
      <c r="AB3804">
        <f>SUMIFS(Saudi!C:C,Saudi!$A:$A,YEAR(daily!$A3804))</f>
        <v>1195.2570000000001</v>
      </c>
      <c r="AC3804">
        <f>SUMIFS(Saudi!F:F,Saudi!$A:$A,YEAR(daily!$A3804))</f>
        <v>3635527</v>
      </c>
      <c r="AD3804">
        <f>SUMIFS(Saudi!G:G,Saudi!$A:$A,YEAR(daily!$A3804))</f>
        <v>42.108907543479908</v>
      </c>
      <c r="AE3804">
        <f>SUMIFS(Saudi!H:H,Saudi!$A:$A,YEAR(daily!$A3804))</f>
        <v>153088070.31482488</v>
      </c>
      <c r="AF3804" s="5">
        <f t="shared" si="163"/>
        <v>4</v>
      </c>
      <c r="AG3804" s="5">
        <f t="shared" si="164"/>
        <v>2015</v>
      </c>
    </row>
    <row r="3805" spans="1:33">
      <c r="A3805" s="3">
        <v>42108</v>
      </c>
      <c r="B3805" s="1">
        <v>165956</v>
      </c>
      <c r="C3805" s="1">
        <v>209161</v>
      </c>
      <c r="D3805" s="1">
        <v>69242</v>
      </c>
      <c r="E3805" s="1">
        <v>53.29</v>
      </c>
      <c r="F3805" s="1">
        <v>56.04</v>
      </c>
      <c r="G3805" s="1">
        <v>56.68</v>
      </c>
      <c r="H3805" s="2">
        <v>57.4</v>
      </c>
      <c r="I3805" s="2">
        <v>31.2</v>
      </c>
      <c r="J3805" s="2">
        <v>95.1</v>
      </c>
      <c r="K3805" s="2">
        <v>93.5</v>
      </c>
      <c r="L3805">
        <f>SUMIFS(US!B:B,US!$D:$D,YEAR(daily!$A3805),US!$E:$E,MONTH(daily!$A3805))</f>
        <v>15304</v>
      </c>
      <c r="M3805">
        <f>SUMIFS(US!C:C,US!$D:$D,YEAR(daily!$A3805),US!$E:$E,MONTH(daily!$A3805))</f>
        <v>19037</v>
      </c>
      <c r="N3805">
        <f>SUMIFS(COT!E:E,COT!$A:$A,YEAR(daily!$A3805),COT!$B:$B,WEEKNUM(daily!$A3805))</f>
        <v>1774773</v>
      </c>
      <c r="O3805">
        <f>SUMIFS(COT!F:F,COT!$A:$A,YEAR(daily!$A3805),COT!$B:$B,WEEKNUM(daily!$A3805))</f>
        <v>527985</v>
      </c>
      <c r="P3805">
        <f>SUMIFS(COT!G:G,COT!$A:$A,YEAR(daily!$A3805),COT!$B:$B,WEEKNUM(daily!$A3805))</f>
        <v>245825</v>
      </c>
      <c r="Q3805">
        <f>SUMIFS(COT!H:H,COT!$A:$A,YEAR(daily!$A3805),COT!$B:$B,WEEKNUM(daily!$A3805))</f>
        <v>558996</v>
      </c>
      <c r="R3805">
        <f>SUMIFS(COT!I:I,COT!$A:$A,YEAR(daily!$A3805),COT!$B:$B,WEEKNUM(daily!$A3805))</f>
        <v>610009</v>
      </c>
      <c r="S3805">
        <f>SUMIFS(COT!J:J,COT!$A:$A,YEAR(daily!$A3805),COT!$B:$B,WEEKNUM(daily!$A3805))</f>
        <v>889504</v>
      </c>
      <c r="T3805">
        <f>SUMIFS(COT!K:K,COT!$A:$A,YEAR(daily!$A3805),COT!$B:$B,WEEKNUM(daily!$A3805))</f>
        <v>77783</v>
      </c>
      <c r="U3805">
        <f>SUMIFS(COT!L:L,COT!$A:$A,YEAR(daily!$A3805),COT!$B:$B,WEEKNUM(daily!$A3805))</f>
        <v>80448</v>
      </c>
      <c r="V3805">
        <f>SUMIFS(COT!M:M,COT!$A:$A,YEAR(daily!$A3805),COT!$B:$B,WEEKNUM(daily!$A3805))</f>
        <v>132</v>
      </c>
      <c r="W3805">
        <f>SUMIFS(COT!N:N,COT!$A:$A,YEAR(daily!$A3805),COT!$B:$B,WEEKNUM(daily!$A3805))</f>
        <v>123</v>
      </c>
      <c r="X3805">
        <f>SUMIFS(COT!O:O,COT!$A:$A,YEAR(daily!$A3805),COT!$B:$B,WEEKNUM(daily!$A3805))</f>
        <v>161</v>
      </c>
      <c r="Y3805">
        <f>SUMIFS(COT!P:P,COT!$A:$A,YEAR(daily!$A3805),COT!$B:$B,WEEKNUM(daily!$A3805))</f>
        <v>92</v>
      </c>
      <c r="Z3805">
        <f>SUMIFS(COT!Q:Q,COT!$A:$A,YEAR(daily!$A3805),COT!$B:$B,WEEKNUM(daily!$A3805))</f>
        <v>101</v>
      </c>
      <c r="AA3805">
        <f>SUMIFS(Saudi!B:B,Saudi!$A:$A,YEAR(daily!$A3805))</f>
        <v>683.98199999999997</v>
      </c>
      <c r="AB3805">
        <f>SUMIFS(Saudi!C:C,Saudi!$A:$A,YEAR(daily!$A3805))</f>
        <v>1195.2570000000001</v>
      </c>
      <c r="AC3805">
        <f>SUMIFS(Saudi!F:F,Saudi!$A:$A,YEAR(daily!$A3805))</f>
        <v>3635527</v>
      </c>
      <c r="AD3805">
        <f>SUMIFS(Saudi!G:G,Saudi!$A:$A,YEAR(daily!$A3805))</f>
        <v>42.108907543479908</v>
      </c>
      <c r="AE3805">
        <f>SUMIFS(Saudi!H:H,Saudi!$A:$A,YEAR(daily!$A3805))</f>
        <v>153088070.31482488</v>
      </c>
      <c r="AF3805" s="5">
        <f t="shared" si="163"/>
        <v>4</v>
      </c>
      <c r="AG3805" s="5">
        <f t="shared" si="164"/>
        <v>2015</v>
      </c>
    </row>
    <row r="3806" spans="1:33">
      <c r="A3806" s="3">
        <v>42109</v>
      </c>
      <c r="B3806" s="1">
        <v>132536</v>
      </c>
      <c r="C3806" s="1">
        <v>221129</v>
      </c>
      <c r="D3806" s="1">
        <v>69915</v>
      </c>
      <c r="E3806" s="1">
        <v>56.39</v>
      </c>
      <c r="F3806" s="1">
        <v>58.73</v>
      </c>
      <c r="G3806" s="1">
        <v>59.3</v>
      </c>
      <c r="H3806" s="2">
        <v>57.4</v>
      </c>
      <c r="I3806" s="2">
        <v>31.2</v>
      </c>
      <c r="J3806" s="2">
        <v>95.1</v>
      </c>
      <c r="K3806" s="2">
        <v>93.5</v>
      </c>
      <c r="L3806">
        <f>SUMIFS(US!B:B,US!$D:$D,YEAR(daily!$A3806),US!$E:$E,MONTH(daily!$A3806))</f>
        <v>15304</v>
      </c>
      <c r="M3806">
        <f>SUMIFS(US!C:C,US!$D:$D,YEAR(daily!$A3806),US!$E:$E,MONTH(daily!$A3806))</f>
        <v>19037</v>
      </c>
      <c r="N3806">
        <f>SUMIFS(COT!E:E,COT!$A:$A,YEAR(daily!$A3806),COT!$B:$B,WEEKNUM(daily!$A3806))</f>
        <v>1774773</v>
      </c>
      <c r="O3806">
        <f>SUMIFS(COT!F:F,COT!$A:$A,YEAR(daily!$A3806),COT!$B:$B,WEEKNUM(daily!$A3806))</f>
        <v>527985</v>
      </c>
      <c r="P3806">
        <f>SUMIFS(COT!G:G,COT!$A:$A,YEAR(daily!$A3806),COT!$B:$B,WEEKNUM(daily!$A3806))</f>
        <v>245825</v>
      </c>
      <c r="Q3806">
        <f>SUMIFS(COT!H:H,COT!$A:$A,YEAR(daily!$A3806),COT!$B:$B,WEEKNUM(daily!$A3806))</f>
        <v>558996</v>
      </c>
      <c r="R3806">
        <f>SUMIFS(COT!I:I,COT!$A:$A,YEAR(daily!$A3806),COT!$B:$B,WEEKNUM(daily!$A3806))</f>
        <v>610009</v>
      </c>
      <c r="S3806">
        <f>SUMIFS(COT!J:J,COT!$A:$A,YEAR(daily!$A3806),COT!$B:$B,WEEKNUM(daily!$A3806))</f>
        <v>889504</v>
      </c>
      <c r="T3806">
        <f>SUMIFS(COT!K:K,COT!$A:$A,YEAR(daily!$A3806),COT!$B:$B,WEEKNUM(daily!$A3806))</f>
        <v>77783</v>
      </c>
      <c r="U3806">
        <f>SUMIFS(COT!L:L,COT!$A:$A,YEAR(daily!$A3806),COT!$B:$B,WEEKNUM(daily!$A3806))</f>
        <v>80448</v>
      </c>
      <c r="V3806">
        <f>SUMIFS(COT!M:M,COT!$A:$A,YEAR(daily!$A3806),COT!$B:$B,WEEKNUM(daily!$A3806))</f>
        <v>132</v>
      </c>
      <c r="W3806">
        <f>SUMIFS(COT!N:N,COT!$A:$A,YEAR(daily!$A3806),COT!$B:$B,WEEKNUM(daily!$A3806))</f>
        <v>123</v>
      </c>
      <c r="X3806">
        <f>SUMIFS(COT!O:O,COT!$A:$A,YEAR(daily!$A3806),COT!$B:$B,WEEKNUM(daily!$A3806))</f>
        <v>161</v>
      </c>
      <c r="Y3806">
        <f>SUMIFS(COT!P:P,COT!$A:$A,YEAR(daily!$A3806),COT!$B:$B,WEEKNUM(daily!$A3806))</f>
        <v>92</v>
      </c>
      <c r="Z3806">
        <f>SUMIFS(COT!Q:Q,COT!$A:$A,YEAR(daily!$A3806),COT!$B:$B,WEEKNUM(daily!$A3806))</f>
        <v>101</v>
      </c>
      <c r="AA3806">
        <f>SUMIFS(Saudi!B:B,Saudi!$A:$A,YEAR(daily!$A3806))</f>
        <v>683.98199999999997</v>
      </c>
      <c r="AB3806">
        <f>SUMIFS(Saudi!C:C,Saudi!$A:$A,YEAR(daily!$A3806))</f>
        <v>1195.2570000000001</v>
      </c>
      <c r="AC3806">
        <f>SUMIFS(Saudi!F:F,Saudi!$A:$A,YEAR(daily!$A3806))</f>
        <v>3635527</v>
      </c>
      <c r="AD3806">
        <f>SUMIFS(Saudi!G:G,Saudi!$A:$A,YEAR(daily!$A3806))</f>
        <v>42.108907543479908</v>
      </c>
      <c r="AE3806">
        <f>SUMIFS(Saudi!H:H,Saudi!$A:$A,YEAR(daily!$A3806))</f>
        <v>153088070.31482488</v>
      </c>
      <c r="AF3806" s="5">
        <f t="shared" si="163"/>
        <v>4</v>
      </c>
      <c r="AG3806" s="5">
        <f t="shared" si="164"/>
        <v>2015</v>
      </c>
    </row>
    <row r="3807" spans="1:33">
      <c r="A3807" s="3">
        <v>42110</v>
      </c>
      <c r="B3807" s="1">
        <v>85071</v>
      </c>
      <c r="C3807" s="1">
        <v>227574</v>
      </c>
      <c r="D3807" s="1">
        <v>75233</v>
      </c>
      <c r="E3807" s="1">
        <v>56.71</v>
      </c>
      <c r="F3807" s="1">
        <v>59.23</v>
      </c>
      <c r="G3807" s="1">
        <v>59.85</v>
      </c>
      <c r="H3807" s="2">
        <v>57.4</v>
      </c>
      <c r="I3807" s="2">
        <v>31.2</v>
      </c>
      <c r="J3807" s="2">
        <v>95.1</v>
      </c>
      <c r="K3807" s="2">
        <v>93.5</v>
      </c>
      <c r="L3807">
        <f>SUMIFS(US!B:B,US!$D:$D,YEAR(daily!$A3807),US!$E:$E,MONTH(daily!$A3807))</f>
        <v>15304</v>
      </c>
      <c r="M3807">
        <f>SUMIFS(US!C:C,US!$D:$D,YEAR(daily!$A3807),US!$E:$E,MONTH(daily!$A3807))</f>
        <v>19037</v>
      </c>
      <c r="N3807">
        <f>SUMIFS(COT!E:E,COT!$A:$A,YEAR(daily!$A3807),COT!$B:$B,WEEKNUM(daily!$A3807))</f>
        <v>1774773</v>
      </c>
      <c r="O3807">
        <f>SUMIFS(COT!F:F,COT!$A:$A,YEAR(daily!$A3807),COT!$B:$B,WEEKNUM(daily!$A3807))</f>
        <v>527985</v>
      </c>
      <c r="P3807">
        <f>SUMIFS(COT!G:G,COT!$A:$A,YEAR(daily!$A3807),COT!$B:$B,WEEKNUM(daily!$A3807))</f>
        <v>245825</v>
      </c>
      <c r="Q3807">
        <f>SUMIFS(COT!H:H,COT!$A:$A,YEAR(daily!$A3807),COT!$B:$B,WEEKNUM(daily!$A3807))</f>
        <v>558996</v>
      </c>
      <c r="R3807">
        <f>SUMIFS(COT!I:I,COT!$A:$A,YEAR(daily!$A3807),COT!$B:$B,WEEKNUM(daily!$A3807))</f>
        <v>610009</v>
      </c>
      <c r="S3807">
        <f>SUMIFS(COT!J:J,COT!$A:$A,YEAR(daily!$A3807),COT!$B:$B,WEEKNUM(daily!$A3807))</f>
        <v>889504</v>
      </c>
      <c r="T3807">
        <f>SUMIFS(COT!K:K,COT!$A:$A,YEAR(daily!$A3807),COT!$B:$B,WEEKNUM(daily!$A3807))</f>
        <v>77783</v>
      </c>
      <c r="U3807">
        <f>SUMIFS(COT!L:L,COT!$A:$A,YEAR(daily!$A3807),COT!$B:$B,WEEKNUM(daily!$A3807))</f>
        <v>80448</v>
      </c>
      <c r="V3807">
        <f>SUMIFS(COT!M:M,COT!$A:$A,YEAR(daily!$A3807),COT!$B:$B,WEEKNUM(daily!$A3807))</f>
        <v>132</v>
      </c>
      <c r="W3807">
        <f>SUMIFS(COT!N:N,COT!$A:$A,YEAR(daily!$A3807),COT!$B:$B,WEEKNUM(daily!$A3807))</f>
        <v>123</v>
      </c>
      <c r="X3807">
        <f>SUMIFS(COT!O:O,COT!$A:$A,YEAR(daily!$A3807),COT!$B:$B,WEEKNUM(daily!$A3807))</f>
        <v>161</v>
      </c>
      <c r="Y3807">
        <f>SUMIFS(COT!P:P,COT!$A:$A,YEAR(daily!$A3807),COT!$B:$B,WEEKNUM(daily!$A3807))</f>
        <v>92</v>
      </c>
      <c r="Z3807">
        <f>SUMIFS(COT!Q:Q,COT!$A:$A,YEAR(daily!$A3807),COT!$B:$B,WEEKNUM(daily!$A3807))</f>
        <v>101</v>
      </c>
      <c r="AA3807">
        <f>SUMIFS(Saudi!B:B,Saudi!$A:$A,YEAR(daily!$A3807))</f>
        <v>683.98199999999997</v>
      </c>
      <c r="AB3807">
        <f>SUMIFS(Saudi!C:C,Saudi!$A:$A,YEAR(daily!$A3807))</f>
        <v>1195.2570000000001</v>
      </c>
      <c r="AC3807">
        <f>SUMIFS(Saudi!F:F,Saudi!$A:$A,YEAR(daily!$A3807))</f>
        <v>3635527</v>
      </c>
      <c r="AD3807">
        <f>SUMIFS(Saudi!G:G,Saudi!$A:$A,YEAR(daily!$A3807))</f>
        <v>42.108907543479908</v>
      </c>
      <c r="AE3807">
        <f>SUMIFS(Saudi!H:H,Saudi!$A:$A,YEAR(daily!$A3807))</f>
        <v>153088070.31482488</v>
      </c>
      <c r="AF3807" s="5">
        <f t="shared" si="163"/>
        <v>4</v>
      </c>
      <c r="AG3807" s="5">
        <f t="shared" si="164"/>
        <v>2015</v>
      </c>
    </row>
    <row r="3808" spans="1:33">
      <c r="A3808" s="3">
        <v>42111</v>
      </c>
      <c r="B3808" s="1">
        <v>58190</v>
      </c>
      <c r="C3808" s="1">
        <v>226740</v>
      </c>
      <c r="D3808" s="1">
        <v>77321</v>
      </c>
      <c r="E3808" s="1">
        <v>55.74</v>
      </c>
      <c r="F3808" s="1">
        <v>58.47</v>
      </c>
      <c r="G3808" s="1">
        <v>59.14</v>
      </c>
      <c r="H3808" s="2">
        <v>57.4</v>
      </c>
      <c r="I3808" s="2">
        <v>31.2</v>
      </c>
      <c r="J3808" s="2">
        <v>95.1</v>
      </c>
      <c r="K3808" s="2">
        <v>93.5</v>
      </c>
      <c r="L3808">
        <f>SUMIFS(US!B:B,US!$D:$D,YEAR(daily!$A3808),US!$E:$E,MONTH(daily!$A3808))</f>
        <v>15304</v>
      </c>
      <c r="M3808">
        <f>SUMIFS(US!C:C,US!$D:$D,YEAR(daily!$A3808),US!$E:$E,MONTH(daily!$A3808))</f>
        <v>19037</v>
      </c>
      <c r="N3808">
        <f>SUMIFS(COT!E:E,COT!$A:$A,YEAR(daily!$A3808),COT!$B:$B,WEEKNUM(daily!$A3808))</f>
        <v>1774773</v>
      </c>
      <c r="O3808">
        <f>SUMIFS(COT!F:F,COT!$A:$A,YEAR(daily!$A3808),COT!$B:$B,WEEKNUM(daily!$A3808))</f>
        <v>527985</v>
      </c>
      <c r="P3808">
        <f>SUMIFS(COT!G:G,COT!$A:$A,YEAR(daily!$A3808),COT!$B:$B,WEEKNUM(daily!$A3808))</f>
        <v>245825</v>
      </c>
      <c r="Q3808">
        <f>SUMIFS(COT!H:H,COT!$A:$A,YEAR(daily!$A3808),COT!$B:$B,WEEKNUM(daily!$A3808))</f>
        <v>558996</v>
      </c>
      <c r="R3808">
        <f>SUMIFS(COT!I:I,COT!$A:$A,YEAR(daily!$A3808),COT!$B:$B,WEEKNUM(daily!$A3808))</f>
        <v>610009</v>
      </c>
      <c r="S3808">
        <f>SUMIFS(COT!J:J,COT!$A:$A,YEAR(daily!$A3808),COT!$B:$B,WEEKNUM(daily!$A3808))</f>
        <v>889504</v>
      </c>
      <c r="T3808">
        <f>SUMIFS(COT!K:K,COT!$A:$A,YEAR(daily!$A3808),COT!$B:$B,WEEKNUM(daily!$A3808))</f>
        <v>77783</v>
      </c>
      <c r="U3808">
        <f>SUMIFS(COT!L:L,COT!$A:$A,YEAR(daily!$A3808),COT!$B:$B,WEEKNUM(daily!$A3808))</f>
        <v>80448</v>
      </c>
      <c r="V3808">
        <f>SUMIFS(COT!M:M,COT!$A:$A,YEAR(daily!$A3808),COT!$B:$B,WEEKNUM(daily!$A3808))</f>
        <v>132</v>
      </c>
      <c r="W3808">
        <f>SUMIFS(COT!N:N,COT!$A:$A,YEAR(daily!$A3808),COT!$B:$B,WEEKNUM(daily!$A3808))</f>
        <v>123</v>
      </c>
      <c r="X3808">
        <f>SUMIFS(COT!O:O,COT!$A:$A,YEAR(daily!$A3808),COT!$B:$B,WEEKNUM(daily!$A3808))</f>
        <v>161</v>
      </c>
      <c r="Y3808">
        <f>SUMIFS(COT!P:P,COT!$A:$A,YEAR(daily!$A3808),COT!$B:$B,WEEKNUM(daily!$A3808))</f>
        <v>92</v>
      </c>
      <c r="Z3808">
        <f>SUMIFS(COT!Q:Q,COT!$A:$A,YEAR(daily!$A3808),COT!$B:$B,WEEKNUM(daily!$A3808))</f>
        <v>101</v>
      </c>
      <c r="AA3808">
        <f>SUMIFS(Saudi!B:B,Saudi!$A:$A,YEAR(daily!$A3808))</f>
        <v>683.98199999999997</v>
      </c>
      <c r="AB3808">
        <f>SUMIFS(Saudi!C:C,Saudi!$A:$A,YEAR(daily!$A3808))</f>
        <v>1195.2570000000001</v>
      </c>
      <c r="AC3808">
        <f>SUMIFS(Saudi!F:F,Saudi!$A:$A,YEAR(daily!$A3808))</f>
        <v>3635527</v>
      </c>
      <c r="AD3808">
        <f>SUMIFS(Saudi!G:G,Saudi!$A:$A,YEAR(daily!$A3808))</f>
        <v>42.108907543479908</v>
      </c>
      <c r="AE3808">
        <f>SUMIFS(Saudi!H:H,Saudi!$A:$A,YEAR(daily!$A3808))</f>
        <v>153088070.31482488</v>
      </c>
      <c r="AF3808" s="5">
        <f t="shared" si="163"/>
        <v>4</v>
      </c>
      <c r="AG3808" s="5">
        <f t="shared" si="164"/>
        <v>2015</v>
      </c>
    </row>
    <row r="3809" spans="1:33">
      <c r="A3809" s="3">
        <v>42114</v>
      </c>
      <c r="B3809" s="1">
        <v>22254</v>
      </c>
      <c r="C3809" s="1">
        <v>232134</v>
      </c>
      <c r="D3809" s="1">
        <v>76146</v>
      </c>
      <c r="E3809" s="1">
        <v>56.38</v>
      </c>
      <c r="F3809" s="1">
        <v>59.05</v>
      </c>
      <c r="G3809" s="1">
        <v>59.75</v>
      </c>
      <c r="H3809" s="2">
        <v>57.4</v>
      </c>
      <c r="I3809" s="2">
        <v>31.2</v>
      </c>
      <c r="J3809" s="2">
        <v>95.1</v>
      </c>
      <c r="K3809" s="2">
        <v>93.5</v>
      </c>
      <c r="L3809">
        <f>SUMIFS(US!B:B,US!$D:$D,YEAR(daily!$A3809),US!$E:$E,MONTH(daily!$A3809))</f>
        <v>15304</v>
      </c>
      <c r="M3809">
        <f>SUMIFS(US!C:C,US!$D:$D,YEAR(daily!$A3809),US!$E:$E,MONTH(daily!$A3809))</f>
        <v>19037</v>
      </c>
      <c r="N3809">
        <f>SUMIFS(COT!E:E,COT!$A:$A,YEAR(daily!$A3809),COT!$B:$B,WEEKNUM(daily!$A3809))</f>
        <v>1723025</v>
      </c>
      <c r="O3809">
        <f>SUMIFS(COT!F:F,COT!$A:$A,YEAR(daily!$A3809),COT!$B:$B,WEEKNUM(daily!$A3809))</f>
        <v>519353</v>
      </c>
      <c r="P3809">
        <f>SUMIFS(COT!G:G,COT!$A:$A,YEAR(daily!$A3809),COT!$B:$B,WEEKNUM(daily!$A3809))</f>
        <v>196261</v>
      </c>
      <c r="Q3809">
        <f>SUMIFS(COT!H:H,COT!$A:$A,YEAR(daily!$A3809),COT!$B:$B,WEEKNUM(daily!$A3809))</f>
        <v>549291</v>
      </c>
      <c r="R3809">
        <f>SUMIFS(COT!I:I,COT!$A:$A,YEAR(daily!$A3809),COT!$B:$B,WEEKNUM(daily!$A3809))</f>
        <v>578434</v>
      </c>
      <c r="S3809">
        <f>SUMIFS(COT!J:J,COT!$A:$A,YEAR(daily!$A3809),COT!$B:$B,WEEKNUM(daily!$A3809))</f>
        <v>903278</v>
      </c>
      <c r="T3809">
        <f>SUMIFS(COT!K:K,COT!$A:$A,YEAR(daily!$A3809),COT!$B:$B,WEEKNUM(daily!$A3809))</f>
        <v>75947</v>
      </c>
      <c r="U3809">
        <f>SUMIFS(COT!L:L,COT!$A:$A,YEAR(daily!$A3809),COT!$B:$B,WEEKNUM(daily!$A3809))</f>
        <v>74195</v>
      </c>
      <c r="V3809">
        <f>SUMIFS(COT!M:M,COT!$A:$A,YEAR(daily!$A3809),COT!$B:$B,WEEKNUM(daily!$A3809))</f>
        <v>123</v>
      </c>
      <c r="W3809">
        <f>SUMIFS(COT!N:N,COT!$A:$A,YEAR(daily!$A3809),COT!$B:$B,WEEKNUM(daily!$A3809))</f>
        <v>108</v>
      </c>
      <c r="X3809">
        <f>SUMIFS(COT!O:O,COT!$A:$A,YEAR(daily!$A3809),COT!$B:$B,WEEKNUM(daily!$A3809))</f>
        <v>145</v>
      </c>
      <c r="Y3809">
        <f>SUMIFS(COT!P:P,COT!$A:$A,YEAR(daily!$A3809),COT!$B:$B,WEEKNUM(daily!$A3809))</f>
        <v>86</v>
      </c>
      <c r="Z3809">
        <f>SUMIFS(COT!Q:Q,COT!$A:$A,YEAR(daily!$A3809),COT!$B:$B,WEEKNUM(daily!$A3809))</f>
        <v>102</v>
      </c>
      <c r="AA3809">
        <f>SUMIFS(Saudi!B:B,Saudi!$A:$A,YEAR(daily!$A3809))</f>
        <v>683.98199999999997</v>
      </c>
      <c r="AB3809">
        <f>SUMIFS(Saudi!C:C,Saudi!$A:$A,YEAR(daily!$A3809))</f>
        <v>1195.2570000000001</v>
      </c>
      <c r="AC3809">
        <f>SUMIFS(Saudi!F:F,Saudi!$A:$A,YEAR(daily!$A3809))</f>
        <v>3635527</v>
      </c>
      <c r="AD3809">
        <f>SUMIFS(Saudi!G:G,Saudi!$A:$A,YEAR(daily!$A3809))</f>
        <v>42.108907543479908</v>
      </c>
      <c r="AE3809">
        <f>SUMIFS(Saudi!H:H,Saudi!$A:$A,YEAR(daily!$A3809))</f>
        <v>153088070.31482488</v>
      </c>
      <c r="AF3809" s="5">
        <f t="shared" si="163"/>
        <v>4</v>
      </c>
      <c r="AG3809" s="5">
        <f t="shared" si="164"/>
        <v>2015</v>
      </c>
    </row>
    <row r="3810" spans="1:33">
      <c r="A3810" s="3">
        <v>42115</v>
      </c>
      <c r="B3810" s="1">
        <v>2069</v>
      </c>
      <c r="C3810" s="1">
        <v>236081</v>
      </c>
      <c r="D3810" s="1">
        <v>77920</v>
      </c>
      <c r="E3810" s="1">
        <v>55.26</v>
      </c>
      <c r="F3810" s="1">
        <v>57.88</v>
      </c>
      <c r="G3810" s="1">
        <v>58.68</v>
      </c>
      <c r="H3810" s="2">
        <v>57.4</v>
      </c>
      <c r="I3810" s="2">
        <v>31.2</v>
      </c>
      <c r="J3810" s="2">
        <v>95.1</v>
      </c>
      <c r="K3810" s="2">
        <v>93.5</v>
      </c>
      <c r="L3810">
        <f>SUMIFS(US!B:B,US!$D:$D,YEAR(daily!$A3810),US!$E:$E,MONTH(daily!$A3810))</f>
        <v>15304</v>
      </c>
      <c r="M3810">
        <f>SUMIFS(US!C:C,US!$D:$D,YEAR(daily!$A3810),US!$E:$E,MONTH(daily!$A3810))</f>
        <v>19037</v>
      </c>
      <c r="N3810">
        <f>SUMIFS(COT!E:E,COT!$A:$A,YEAR(daily!$A3810),COT!$B:$B,WEEKNUM(daily!$A3810))</f>
        <v>1723025</v>
      </c>
      <c r="O3810">
        <f>SUMIFS(COT!F:F,COT!$A:$A,YEAR(daily!$A3810),COT!$B:$B,WEEKNUM(daily!$A3810))</f>
        <v>519353</v>
      </c>
      <c r="P3810">
        <f>SUMIFS(COT!G:G,COT!$A:$A,YEAR(daily!$A3810),COT!$B:$B,WEEKNUM(daily!$A3810))</f>
        <v>196261</v>
      </c>
      <c r="Q3810">
        <f>SUMIFS(COT!H:H,COT!$A:$A,YEAR(daily!$A3810),COT!$B:$B,WEEKNUM(daily!$A3810))</f>
        <v>549291</v>
      </c>
      <c r="R3810">
        <f>SUMIFS(COT!I:I,COT!$A:$A,YEAR(daily!$A3810),COT!$B:$B,WEEKNUM(daily!$A3810))</f>
        <v>578434</v>
      </c>
      <c r="S3810">
        <f>SUMIFS(COT!J:J,COT!$A:$A,YEAR(daily!$A3810),COT!$B:$B,WEEKNUM(daily!$A3810))</f>
        <v>903278</v>
      </c>
      <c r="T3810">
        <f>SUMIFS(COT!K:K,COT!$A:$A,YEAR(daily!$A3810),COT!$B:$B,WEEKNUM(daily!$A3810))</f>
        <v>75947</v>
      </c>
      <c r="U3810">
        <f>SUMIFS(COT!L:L,COT!$A:$A,YEAR(daily!$A3810),COT!$B:$B,WEEKNUM(daily!$A3810))</f>
        <v>74195</v>
      </c>
      <c r="V3810">
        <f>SUMIFS(COT!M:M,COT!$A:$A,YEAR(daily!$A3810),COT!$B:$B,WEEKNUM(daily!$A3810))</f>
        <v>123</v>
      </c>
      <c r="W3810">
        <f>SUMIFS(COT!N:N,COT!$A:$A,YEAR(daily!$A3810),COT!$B:$B,WEEKNUM(daily!$A3810))</f>
        <v>108</v>
      </c>
      <c r="X3810">
        <f>SUMIFS(COT!O:O,COT!$A:$A,YEAR(daily!$A3810),COT!$B:$B,WEEKNUM(daily!$A3810))</f>
        <v>145</v>
      </c>
      <c r="Y3810">
        <f>SUMIFS(COT!P:P,COT!$A:$A,YEAR(daily!$A3810),COT!$B:$B,WEEKNUM(daily!$A3810))</f>
        <v>86</v>
      </c>
      <c r="Z3810">
        <f>SUMIFS(COT!Q:Q,COT!$A:$A,YEAR(daily!$A3810),COT!$B:$B,WEEKNUM(daily!$A3810))</f>
        <v>102</v>
      </c>
      <c r="AA3810">
        <f>SUMIFS(Saudi!B:B,Saudi!$A:$A,YEAR(daily!$A3810))</f>
        <v>683.98199999999997</v>
      </c>
      <c r="AB3810">
        <f>SUMIFS(Saudi!C:C,Saudi!$A:$A,YEAR(daily!$A3810))</f>
        <v>1195.2570000000001</v>
      </c>
      <c r="AC3810">
        <f>SUMIFS(Saudi!F:F,Saudi!$A:$A,YEAR(daily!$A3810))</f>
        <v>3635527</v>
      </c>
      <c r="AD3810">
        <f>SUMIFS(Saudi!G:G,Saudi!$A:$A,YEAR(daily!$A3810))</f>
        <v>42.108907543479908</v>
      </c>
      <c r="AE3810">
        <f>SUMIFS(Saudi!H:H,Saudi!$A:$A,YEAR(daily!$A3810))</f>
        <v>153088070.31482488</v>
      </c>
      <c r="AF3810" s="5">
        <f t="shared" si="163"/>
        <v>4</v>
      </c>
      <c r="AG3810" s="5">
        <f t="shared" si="164"/>
        <v>2015</v>
      </c>
    </row>
    <row r="3811" spans="1:33">
      <c r="A3811" s="3">
        <v>42116</v>
      </c>
      <c r="B3811" s="1">
        <v>428255</v>
      </c>
      <c r="C3811" s="1">
        <v>74534</v>
      </c>
      <c r="D3811" s="1">
        <v>151902</v>
      </c>
      <c r="E3811" s="1">
        <v>56.16</v>
      </c>
      <c r="F3811" s="1">
        <v>58.49</v>
      </c>
      <c r="G3811" s="1">
        <v>59.1</v>
      </c>
      <c r="H3811" s="2">
        <v>57.4</v>
      </c>
      <c r="I3811" s="2">
        <v>31.2</v>
      </c>
      <c r="J3811" s="2">
        <v>95.1</v>
      </c>
      <c r="K3811" s="2">
        <v>93.5</v>
      </c>
      <c r="L3811">
        <f>SUMIFS(US!B:B,US!$D:$D,YEAR(daily!$A3811),US!$E:$E,MONTH(daily!$A3811))</f>
        <v>15304</v>
      </c>
      <c r="M3811">
        <f>SUMIFS(US!C:C,US!$D:$D,YEAR(daily!$A3811),US!$E:$E,MONTH(daily!$A3811))</f>
        <v>19037</v>
      </c>
      <c r="N3811">
        <f>SUMIFS(COT!E:E,COT!$A:$A,YEAR(daily!$A3811),COT!$B:$B,WEEKNUM(daily!$A3811))</f>
        <v>1723025</v>
      </c>
      <c r="O3811">
        <f>SUMIFS(COT!F:F,COT!$A:$A,YEAR(daily!$A3811),COT!$B:$B,WEEKNUM(daily!$A3811))</f>
        <v>519353</v>
      </c>
      <c r="P3811">
        <f>SUMIFS(COT!G:G,COT!$A:$A,YEAR(daily!$A3811),COT!$B:$B,WEEKNUM(daily!$A3811))</f>
        <v>196261</v>
      </c>
      <c r="Q3811">
        <f>SUMIFS(COT!H:H,COT!$A:$A,YEAR(daily!$A3811),COT!$B:$B,WEEKNUM(daily!$A3811))</f>
        <v>549291</v>
      </c>
      <c r="R3811">
        <f>SUMIFS(COT!I:I,COT!$A:$A,YEAR(daily!$A3811),COT!$B:$B,WEEKNUM(daily!$A3811))</f>
        <v>578434</v>
      </c>
      <c r="S3811">
        <f>SUMIFS(COT!J:J,COT!$A:$A,YEAR(daily!$A3811),COT!$B:$B,WEEKNUM(daily!$A3811))</f>
        <v>903278</v>
      </c>
      <c r="T3811">
        <f>SUMIFS(COT!K:K,COT!$A:$A,YEAR(daily!$A3811),COT!$B:$B,WEEKNUM(daily!$A3811))</f>
        <v>75947</v>
      </c>
      <c r="U3811">
        <f>SUMIFS(COT!L:L,COT!$A:$A,YEAR(daily!$A3811),COT!$B:$B,WEEKNUM(daily!$A3811))</f>
        <v>74195</v>
      </c>
      <c r="V3811">
        <f>SUMIFS(COT!M:M,COT!$A:$A,YEAR(daily!$A3811),COT!$B:$B,WEEKNUM(daily!$A3811))</f>
        <v>123</v>
      </c>
      <c r="W3811">
        <f>SUMIFS(COT!N:N,COT!$A:$A,YEAR(daily!$A3811),COT!$B:$B,WEEKNUM(daily!$A3811))</f>
        <v>108</v>
      </c>
      <c r="X3811">
        <f>SUMIFS(COT!O:O,COT!$A:$A,YEAR(daily!$A3811),COT!$B:$B,WEEKNUM(daily!$A3811))</f>
        <v>145</v>
      </c>
      <c r="Y3811">
        <f>SUMIFS(COT!P:P,COT!$A:$A,YEAR(daily!$A3811),COT!$B:$B,WEEKNUM(daily!$A3811))</f>
        <v>86</v>
      </c>
      <c r="Z3811">
        <f>SUMIFS(COT!Q:Q,COT!$A:$A,YEAR(daily!$A3811),COT!$B:$B,WEEKNUM(daily!$A3811))</f>
        <v>102</v>
      </c>
      <c r="AA3811">
        <f>SUMIFS(Saudi!B:B,Saudi!$A:$A,YEAR(daily!$A3811))</f>
        <v>683.98199999999997</v>
      </c>
      <c r="AB3811">
        <f>SUMIFS(Saudi!C:C,Saudi!$A:$A,YEAR(daily!$A3811))</f>
        <v>1195.2570000000001</v>
      </c>
      <c r="AC3811">
        <f>SUMIFS(Saudi!F:F,Saudi!$A:$A,YEAR(daily!$A3811))</f>
        <v>3635527</v>
      </c>
      <c r="AD3811">
        <f>SUMIFS(Saudi!G:G,Saudi!$A:$A,YEAR(daily!$A3811))</f>
        <v>42.108907543479908</v>
      </c>
      <c r="AE3811">
        <f>SUMIFS(Saudi!H:H,Saudi!$A:$A,YEAR(daily!$A3811))</f>
        <v>153088070.31482488</v>
      </c>
      <c r="AF3811" s="5">
        <f t="shared" si="163"/>
        <v>4</v>
      </c>
      <c r="AG3811" s="5">
        <f t="shared" si="164"/>
        <v>2015</v>
      </c>
    </row>
    <row r="3812" spans="1:33">
      <c r="A3812" s="3">
        <v>42117</v>
      </c>
      <c r="B3812" s="1">
        <v>440126</v>
      </c>
      <c r="C3812" s="1">
        <v>75281</v>
      </c>
      <c r="D3812" s="1">
        <v>157161</v>
      </c>
      <c r="E3812" s="1">
        <v>57.74</v>
      </c>
      <c r="F3812" s="1">
        <v>60.13</v>
      </c>
      <c r="G3812" s="1">
        <v>60.67</v>
      </c>
      <c r="H3812" s="2">
        <v>57.4</v>
      </c>
      <c r="I3812" s="2">
        <v>31.2</v>
      </c>
      <c r="J3812" s="2">
        <v>95.1</v>
      </c>
      <c r="K3812" s="2">
        <v>93.5</v>
      </c>
      <c r="L3812">
        <f>SUMIFS(US!B:B,US!$D:$D,YEAR(daily!$A3812),US!$E:$E,MONTH(daily!$A3812))</f>
        <v>15304</v>
      </c>
      <c r="M3812">
        <f>SUMIFS(US!C:C,US!$D:$D,YEAR(daily!$A3812),US!$E:$E,MONTH(daily!$A3812))</f>
        <v>19037</v>
      </c>
      <c r="N3812">
        <f>SUMIFS(COT!E:E,COT!$A:$A,YEAR(daily!$A3812),COT!$B:$B,WEEKNUM(daily!$A3812))</f>
        <v>1723025</v>
      </c>
      <c r="O3812">
        <f>SUMIFS(COT!F:F,COT!$A:$A,YEAR(daily!$A3812),COT!$B:$B,WEEKNUM(daily!$A3812))</f>
        <v>519353</v>
      </c>
      <c r="P3812">
        <f>SUMIFS(COT!G:G,COT!$A:$A,YEAR(daily!$A3812),COT!$B:$B,WEEKNUM(daily!$A3812))</f>
        <v>196261</v>
      </c>
      <c r="Q3812">
        <f>SUMIFS(COT!H:H,COT!$A:$A,YEAR(daily!$A3812),COT!$B:$B,WEEKNUM(daily!$A3812))</f>
        <v>549291</v>
      </c>
      <c r="R3812">
        <f>SUMIFS(COT!I:I,COT!$A:$A,YEAR(daily!$A3812),COT!$B:$B,WEEKNUM(daily!$A3812))</f>
        <v>578434</v>
      </c>
      <c r="S3812">
        <f>SUMIFS(COT!J:J,COT!$A:$A,YEAR(daily!$A3812),COT!$B:$B,WEEKNUM(daily!$A3812))</f>
        <v>903278</v>
      </c>
      <c r="T3812">
        <f>SUMIFS(COT!K:K,COT!$A:$A,YEAR(daily!$A3812),COT!$B:$B,WEEKNUM(daily!$A3812))</f>
        <v>75947</v>
      </c>
      <c r="U3812">
        <f>SUMIFS(COT!L:L,COT!$A:$A,YEAR(daily!$A3812),COT!$B:$B,WEEKNUM(daily!$A3812))</f>
        <v>74195</v>
      </c>
      <c r="V3812">
        <f>SUMIFS(COT!M:M,COT!$A:$A,YEAR(daily!$A3812),COT!$B:$B,WEEKNUM(daily!$A3812))</f>
        <v>123</v>
      </c>
      <c r="W3812">
        <f>SUMIFS(COT!N:N,COT!$A:$A,YEAR(daily!$A3812),COT!$B:$B,WEEKNUM(daily!$A3812))</f>
        <v>108</v>
      </c>
      <c r="X3812">
        <f>SUMIFS(COT!O:O,COT!$A:$A,YEAR(daily!$A3812),COT!$B:$B,WEEKNUM(daily!$A3812))</f>
        <v>145</v>
      </c>
      <c r="Y3812">
        <f>SUMIFS(COT!P:P,COT!$A:$A,YEAR(daily!$A3812),COT!$B:$B,WEEKNUM(daily!$A3812))</f>
        <v>86</v>
      </c>
      <c r="Z3812">
        <f>SUMIFS(COT!Q:Q,COT!$A:$A,YEAR(daily!$A3812),COT!$B:$B,WEEKNUM(daily!$A3812))</f>
        <v>102</v>
      </c>
      <c r="AA3812">
        <f>SUMIFS(Saudi!B:B,Saudi!$A:$A,YEAR(daily!$A3812))</f>
        <v>683.98199999999997</v>
      </c>
      <c r="AB3812">
        <f>SUMIFS(Saudi!C:C,Saudi!$A:$A,YEAR(daily!$A3812))</f>
        <v>1195.2570000000001</v>
      </c>
      <c r="AC3812">
        <f>SUMIFS(Saudi!F:F,Saudi!$A:$A,YEAR(daily!$A3812))</f>
        <v>3635527</v>
      </c>
      <c r="AD3812">
        <f>SUMIFS(Saudi!G:G,Saudi!$A:$A,YEAR(daily!$A3812))</f>
        <v>42.108907543479908</v>
      </c>
      <c r="AE3812">
        <f>SUMIFS(Saudi!H:H,Saudi!$A:$A,YEAR(daily!$A3812))</f>
        <v>153088070.31482488</v>
      </c>
      <c r="AF3812" s="5">
        <f t="shared" si="163"/>
        <v>4</v>
      </c>
      <c r="AG3812" s="5">
        <f t="shared" si="164"/>
        <v>2015</v>
      </c>
    </row>
    <row r="3813" spans="1:33">
      <c r="A3813" s="3">
        <v>42118</v>
      </c>
      <c r="B3813" s="1">
        <v>426707</v>
      </c>
      <c r="C3813" s="1">
        <v>78556</v>
      </c>
      <c r="D3813" s="1">
        <v>156655</v>
      </c>
      <c r="E3813" s="1">
        <v>57.15</v>
      </c>
      <c r="F3813" s="1">
        <v>59.85</v>
      </c>
      <c r="G3813" s="1">
        <v>60.5</v>
      </c>
      <c r="H3813" s="2">
        <v>57.4</v>
      </c>
      <c r="I3813" s="2">
        <v>31.2</v>
      </c>
      <c r="J3813" s="2">
        <v>95.1</v>
      </c>
      <c r="K3813" s="2">
        <v>93.5</v>
      </c>
      <c r="L3813">
        <f>SUMIFS(US!B:B,US!$D:$D,YEAR(daily!$A3813),US!$E:$E,MONTH(daily!$A3813))</f>
        <v>15304</v>
      </c>
      <c r="M3813">
        <f>SUMIFS(US!C:C,US!$D:$D,YEAR(daily!$A3813),US!$E:$E,MONTH(daily!$A3813))</f>
        <v>19037</v>
      </c>
      <c r="N3813">
        <f>SUMIFS(COT!E:E,COT!$A:$A,YEAR(daily!$A3813),COT!$B:$B,WEEKNUM(daily!$A3813))</f>
        <v>1723025</v>
      </c>
      <c r="O3813">
        <f>SUMIFS(COT!F:F,COT!$A:$A,YEAR(daily!$A3813),COT!$B:$B,WEEKNUM(daily!$A3813))</f>
        <v>519353</v>
      </c>
      <c r="P3813">
        <f>SUMIFS(COT!G:G,COT!$A:$A,YEAR(daily!$A3813),COT!$B:$B,WEEKNUM(daily!$A3813))</f>
        <v>196261</v>
      </c>
      <c r="Q3813">
        <f>SUMIFS(COT!H:H,COT!$A:$A,YEAR(daily!$A3813),COT!$B:$B,WEEKNUM(daily!$A3813))</f>
        <v>549291</v>
      </c>
      <c r="R3813">
        <f>SUMIFS(COT!I:I,COT!$A:$A,YEAR(daily!$A3813),COT!$B:$B,WEEKNUM(daily!$A3813))</f>
        <v>578434</v>
      </c>
      <c r="S3813">
        <f>SUMIFS(COT!J:J,COT!$A:$A,YEAR(daily!$A3813),COT!$B:$B,WEEKNUM(daily!$A3813))</f>
        <v>903278</v>
      </c>
      <c r="T3813">
        <f>SUMIFS(COT!K:K,COT!$A:$A,YEAR(daily!$A3813),COT!$B:$B,WEEKNUM(daily!$A3813))</f>
        <v>75947</v>
      </c>
      <c r="U3813">
        <f>SUMIFS(COT!L:L,COT!$A:$A,YEAR(daily!$A3813),COT!$B:$B,WEEKNUM(daily!$A3813))</f>
        <v>74195</v>
      </c>
      <c r="V3813">
        <f>SUMIFS(COT!M:M,COT!$A:$A,YEAR(daily!$A3813),COT!$B:$B,WEEKNUM(daily!$A3813))</f>
        <v>123</v>
      </c>
      <c r="W3813">
        <f>SUMIFS(COT!N:N,COT!$A:$A,YEAR(daily!$A3813),COT!$B:$B,WEEKNUM(daily!$A3813))</f>
        <v>108</v>
      </c>
      <c r="X3813">
        <f>SUMIFS(COT!O:O,COT!$A:$A,YEAR(daily!$A3813),COT!$B:$B,WEEKNUM(daily!$A3813))</f>
        <v>145</v>
      </c>
      <c r="Y3813">
        <f>SUMIFS(COT!P:P,COT!$A:$A,YEAR(daily!$A3813),COT!$B:$B,WEEKNUM(daily!$A3813))</f>
        <v>86</v>
      </c>
      <c r="Z3813">
        <f>SUMIFS(COT!Q:Q,COT!$A:$A,YEAR(daily!$A3813),COT!$B:$B,WEEKNUM(daily!$A3813))</f>
        <v>102</v>
      </c>
      <c r="AA3813">
        <f>SUMIFS(Saudi!B:B,Saudi!$A:$A,YEAR(daily!$A3813))</f>
        <v>683.98199999999997</v>
      </c>
      <c r="AB3813">
        <f>SUMIFS(Saudi!C:C,Saudi!$A:$A,YEAR(daily!$A3813))</f>
        <v>1195.2570000000001</v>
      </c>
      <c r="AC3813">
        <f>SUMIFS(Saudi!F:F,Saudi!$A:$A,YEAR(daily!$A3813))</f>
        <v>3635527</v>
      </c>
      <c r="AD3813">
        <f>SUMIFS(Saudi!G:G,Saudi!$A:$A,YEAR(daily!$A3813))</f>
        <v>42.108907543479908</v>
      </c>
      <c r="AE3813">
        <f>SUMIFS(Saudi!H:H,Saudi!$A:$A,YEAR(daily!$A3813))</f>
        <v>153088070.31482488</v>
      </c>
      <c r="AF3813" s="5">
        <f t="shared" si="163"/>
        <v>4</v>
      </c>
      <c r="AG3813" s="5">
        <f t="shared" si="164"/>
        <v>2015</v>
      </c>
    </row>
    <row r="3814" spans="1:33">
      <c r="A3814" s="3">
        <v>42121</v>
      </c>
      <c r="B3814" s="1">
        <v>424309</v>
      </c>
      <c r="C3814" s="1">
        <v>76749</v>
      </c>
      <c r="D3814" s="1">
        <v>154952</v>
      </c>
      <c r="E3814" s="1">
        <v>56.99</v>
      </c>
      <c r="F3814" s="1">
        <v>59.52</v>
      </c>
      <c r="G3814" s="1">
        <v>60.18</v>
      </c>
      <c r="H3814" s="2">
        <v>57.4</v>
      </c>
      <c r="I3814" s="2">
        <v>31.2</v>
      </c>
      <c r="J3814" s="2">
        <v>95.1</v>
      </c>
      <c r="K3814" s="2">
        <v>93.5</v>
      </c>
      <c r="L3814">
        <f>SUMIFS(US!B:B,US!$D:$D,YEAR(daily!$A3814),US!$E:$E,MONTH(daily!$A3814))</f>
        <v>15304</v>
      </c>
      <c r="M3814">
        <f>SUMIFS(US!C:C,US!$D:$D,YEAR(daily!$A3814),US!$E:$E,MONTH(daily!$A3814))</f>
        <v>19037</v>
      </c>
      <c r="N3814">
        <f>SUMIFS(COT!E:E,COT!$A:$A,YEAR(daily!$A3814),COT!$B:$B,WEEKNUM(daily!$A3814))</f>
        <v>1717417</v>
      </c>
      <c r="O3814">
        <f>SUMIFS(COT!F:F,COT!$A:$A,YEAR(daily!$A3814),COT!$B:$B,WEEKNUM(daily!$A3814))</f>
        <v>521704</v>
      </c>
      <c r="P3814">
        <f>SUMIFS(COT!G:G,COT!$A:$A,YEAR(daily!$A3814),COT!$B:$B,WEEKNUM(daily!$A3814))</f>
        <v>206860</v>
      </c>
      <c r="Q3814">
        <f>SUMIFS(COT!H:H,COT!$A:$A,YEAR(daily!$A3814),COT!$B:$B,WEEKNUM(daily!$A3814))</f>
        <v>541282</v>
      </c>
      <c r="R3814">
        <f>SUMIFS(COT!I:I,COT!$A:$A,YEAR(daily!$A3814),COT!$B:$B,WEEKNUM(daily!$A3814))</f>
        <v>574587</v>
      </c>
      <c r="S3814">
        <f>SUMIFS(COT!J:J,COT!$A:$A,YEAR(daily!$A3814),COT!$B:$B,WEEKNUM(daily!$A3814))</f>
        <v>895204</v>
      </c>
      <c r="T3814">
        <f>SUMIFS(COT!K:K,COT!$A:$A,YEAR(daily!$A3814),COT!$B:$B,WEEKNUM(daily!$A3814))</f>
        <v>79844</v>
      </c>
      <c r="U3814">
        <f>SUMIFS(COT!L:L,COT!$A:$A,YEAR(daily!$A3814),COT!$B:$B,WEEKNUM(daily!$A3814))</f>
        <v>74071</v>
      </c>
      <c r="V3814">
        <f>SUMIFS(COT!M:M,COT!$A:$A,YEAR(daily!$A3814),COT!$B:$B,WEEKNUM(daily!$A3814))</f>
        <v>123</v>
      </c>
      <c r="W3814">
        <f>SUMIFS(COT!N:N,COT!$A:$A,YEAR(daily!$A3814),COT!$B:$B,WEEKNUM(daily!$A3814))</f>
        <v>108</v>
      </c>
      <c r="X3814">
        <f>SUMIFS(COT!O:O,COT!$A:$A,YEAR(daily!$A3814),COT!$B:$B,WEEKNUM(daily!$A3814))</f>
        <v>147</v>
      </c>
      <c r="Y3814">
        <f>SUMIFS(COT!P:P,COT!$A:$A,YEAR(daily!$A3814),COT!$B:$B,WEEKNUM(daily!$A3814))</f>
        <v>88</v>
      </c>
      <c r="Z3814">
        <f>SUMIFS(COT!Q:Q,COT!$A:$A,YEAR(daily!$A3814),COT!$B:$B,WEEKNUM(daily!$A3814))</f>
        <v>100</v>
      </c>
      <c r="AA3814">
        <f>SUMIFS(Saudi!B:B,Saudi!$A:$A,YEAR(daily!$A3814))</f>
        <v>683.98199999999997</v>
      </c>
      <c r="AB3814">
        <f>SUMIFS(Saudi!C:C,Saudi!$A:$A,YEAR(daily!$A3814))</f>
        <v>1195.2570000000001</v>
      </c>
      <c r="AC3814">
        <f>SUMIFS(Saudi!F:F,Saudi!$A:$A,YEAR(daily!$A3814))</f>
        <v>3635527</v>
      </c>
      <c r="AD3814">
        <f>SUMIFS(Saudi!G:G,Saudi!$A:$A,YEAR(daily!$A3814))</f>
        <v>42.108907543479908</v>
      </c>
      <c r="AE3814">
        <f>SUMIFS(Saudi!H:H,Saudi!$A:$A,YEAR(daily!$A3814))</f>
        <v>153088070.31482488</v>
      </c>
      <c r="AF3814" s="5">
        <f t="shared" si="163"/>
        <v>4</v>
      </c>
      <c r="AG3814" s="5">
        <f t="shared" si="164"/>
        <v>2015</v>
      </c>
    </row>
    <row r="3815" spans="1:33">
      <c r="A3815" s="3">
        <v>42122</v>
      </c>
      <c r="B3815" s="1">
        <v>421193</v>
      </c>
      <c r="C3815" s="1">
        <v>76981</v>
      </c>
      <c r="D3815" s="1">
        <v>154416</v>
      </c>
      <c r="E3815" s="1">
        <v>57.06</v>
      </c>
      <c r="F3815" s="1">
        <v>59.32</v>
      </c>
      <c r="G3815" s="1">
        <v>59.93</v>
      </c>
      <c r="H3815" s="2">
        <v>57.4</v>
      </c>
      <c r="I3815" s="2">
        <v>31.2</v>
      </c>
      <c r="J3815" s="2">
        <v>95.1</v>
      </c>
      <c r="K3815" s="2">
        <v>93.5</v>
      </c>
      <c r="L3815">
        <f>SUMIFS(US!B:B,US!$D:$D,YEAR(daily!$A3815),US!$E:$E,MONTH(daily!$A3815))</f>
        <v>15304</v>
      </c>
      <c r="M3815">
        <f>SUMIFS(US!C:C,US!$D:$D,YEAR(daily!$A3815),US!$E:$E,MONTH(daily!$A3815))</f>
        <v>19037</v>
      </c>
      <c r="N3815">
        <f>SUMIFS(COT!E:E,COT!$A:$A,YEAR(daily!$A3815),COT!$B:$B,WEEKNUM(daily!$A3815))</f>
        <v>1717417</v>
      </c>
      <c r="O3815">
        <f>SUMIFS(COT!F:F,COT!$A:$A,YEAR(daily!$A3815),COT!$B:$B,WEEKNUM(daily!$A3815))</f>
        <v>521704</v>
      </c>
      <c r="P3815">
        <f>SUMIFS(COT!G:G,COT!$A:$A,YEAR(daily!$A3815),COT!$B:$B,WEEKNUM(daily!$A3815))</f>
        <v>206860</v>
      </c>
      <c r="Q3815">
        <f>SUMIFS(COT!H:H,COT!$A:$A,YEAR(daily!$A3815),COT!$B:$B,WEEKNUM(daily!$A3815))</f>
        <v>541282</v>
      </c>
      <c r="R3815">
        <f>SUMIFS(COT!I:I,COT!$A:$A,YEAR(daily!$A3815),COT!$B:$B,WEEKNUM(daily!$A3815))</f>
        <v>574587</v>
      </c>
      <c r="S3815">
        <f>SUMIFS(COT!J:J,COT!$A:$A,YEAR(daily!$A3815),COT!$B:$B,WEEKNUM(daily!$A3815))</f>
        <v>895204</v>
      </c>
      <c r="T3815">
        <f>SUMIFS(COT!K:K,COT!$A:$A,YEAR(daily!$A3815),COT!$B:$B,WEEKNUM(daily!$A3815))</f>
        <v>79844</v>
      </c>
      <c r="U3815">
        <f>SUMIFS(COT!L:L,COT!$A:$A,YEAR(daily!$A3815),COT!$B:$B,WEEKNUM(daily!$A3815))</f>
        <v>74071</v>
      </c>
      <c r="V3815">
        <f>SUMIFS(COT!M:M,COT!$A:$A,YEAR(daily!$A3815),COT!$B:$B,WEEKNUM(daily!$A3815))</f>
        <v>123</v>
      </c>
      <c r="W3815">
        <f>SUMIFS(COT!N:N,COT!$A:$A,YEAR(daily!$A3815),COT!$B:$B,WEEKNUM(daily!$A3815))</f>
        <v>108</v>
      </c>
      <c r="X3815">
        <f>SUMIFS(COT!O:O,COT!$A:$A,YEAR(daily!$A3815),COT!$B:$B,WEEKNUM(daily!$A3815))</f>
        <v>147</v>
      </c>
      <c r="Y3815">
        <f>SUMIFS(COT!P:P,COT!$A:$A,YEAR(daily!$A3815),COT!$B:$B,WEEKNUM(daily!$A3815))</f>
        <v>88</v>
      </c>
      <c r="Z3815">
        <f>SUMIFS(COT!Q:Q,COT!$A:$A,YEAR(daily!$A3815),COT!$B:$B,WEEKNUM(daily!$A3815))</f>
        <v>100</v>
      </c>
      <c r="AA3815">
        <f>SUMIFS(Saudi!B:B,Saudi!$A:$A,YEAR(daily!$A3815))</f>
        <v>683.98199999999997</v>
      </c>
      <c r="AB3815">
        <f>SUMIFS(Saudi!C:C,Saudi!$A:$A,YEAR(daily!$A3815))</f>
        <v>1195.2570000000001</v>
      </c>
      <c r="AC3815">
        <f>SUMIFS(Saudi!F:F,Saudi!$A:$A,YEAR(daily!$A3815))</f>
        <v>3635527</v>
      </c>
      <c r="AD3815">
        <f>SUMIFS(Saudi!G:G,Saudi!$A:$A,YEAR(daily!$A3815))</f>
        <v>42.108907543479908</v>
      </c>
      <c r="AE3815">
        <f>SUMIFS(Saudi!H:H,Saudi!$A:$A,YEAR(daily!$A3815))</f>
        <v>153088070.31482488</v>
      </c>
      <c r="AF3815" s="5">
        <f t="shared" si="163"/>
        <v>4</v>
      </c>
      <c r="AG3815" s="5">
        <f t="shared" si="164"/>
        <v>2015</v>
      </c>
    </row>
    <row r="3816" spans="1:33">
      <c r="A3816" s="3">
        <v>42123</v>
      </c>
      <c r="B3816" s="1">
        <v>426816</v>
      </c>
      <c r="C3816" s="1">
        <v>74839</v>
      </c>
      <c r="D3816" s="1">
        <v>152088</v>
      </c>
      <c r="E3816" s="1">
        <v>58.58</v>
      </c>
      <c r="F3816" s="1">
        <v>60.52</v>
      </c>
      <c r="G3816" s="1">
        <v>61.03</v>
      </c>
      <c r="H3816" s="2">
        <v>57.4</v>
      </c>
      <c r="I3816" s="2">
        <v>31.2</v>
      </c>
      <c r="J3816" s="2">
        <v>95.1</v>
      </c>
      <c r="K3816" s="2">
        <v>93.5</v>
      </c>
      <c r="L3816">
        <f>SUMIFS(US!B:B,US!$D:$D,YEAR(daily!$A3816),US!$E:$E,MONTH(daily!$A3816))</f>
        <v>15304</v>
      </c>
      <c r="M3816">
        <f>SUMIFS(US!C:C,US!$D:$D,YEAR(daily!$A3816),US!$E:$E,MONTH(daily!$A3816))</f>
        <v>19037</v>
      </c>
      <c r="N3816">
        <f>SUMIFS(COT!E:E,COT!$A:$A,YEAR(daily!$A3816),COT!$B:$B,WEEKNUM(daily!$A3816))</f>
        <v>1717417</v>
      </c>
      <c r="O3816">
        <f>SUMIFS(COT!F:F,COT!$A:$A,YEAR(daily!$A3816),COT!$B:$B,WEEKNUM(daily!$A3816))</f>
        <v>521704</v>
      </c>
      <c r="P3816">
        <f>SUMIFS(COT!G:G,COT!$A:$A,YEAR(daily!$A3816),COT!$B:$B,WEEKNUM(daily!$A3816))</f>
        <v>206860</v>
      </c>
      <c r="Q3816">
        <f>SUMIFS(COT!H:H,COT!$A:$A,YEAR(daily!$A3816),COT!$B:$B,WEEKNUM(daily!$A3816))</f>
        <v>541282</v>
      </c>
      <c r="R3816">
        <f>SUMIFS(COT!I:I,COT!$A:$A,YEAR(daily!$A3816),COT!$B:$B,WEEKNUM(daily!$A3816))</f>
        <v>574587</v>
      </c>
      <c r="S3816">
        <f>SUMIFS(COT!J:J,COT!$A:$A,YEAR(daily!$A3816),COT!$B:$B,WEEKNUM(daily!$A3816))</f>
        <v>895204</v>
      </c>
      <c r="T3816">
        <f>SUMIFS(COT!K:K,COT!$A:$A,YEAR(daily!$A3816),COT!$B:$B,WEEKNUM(daily!$A3816))</f>
        <v>79844</v>
      </c>
      <c r="U3816">
        <f>SUMIFS(COT!L:L,COT!$A:$A,YEAR(daily!$A3816),COT!$B:$B,WEEKNUM(daily!$A3816))</f>
        <v>74071</v>
      </c>
      <c r="V3816">
        <f>SUMIFS(COT!M:M,COT!$A:$A,YEAR(daily!$A3816),COT!$B:$B,WEEKNUM(daily!$A3816))</f>
        <v>123</v>
      </c>
      <c r="W3816">
        <f>SUMIFS(COT!N:N,COT!$A:$A,YEAR(daily!$A3816),COT!$B:$B,WEEKNUM(daily!$A3816))</f>
        <v>108</v>
      </c>
      <c r="X3816">
        <f>SUMIFS(COT!O:O,COT!$A:$A,YEAR(daily!$A3816),COT!$B:$B,WEEKNUM(daily!$A3816))</f>
        <v>147</v>
      </c>
      <c r="Y3816">
        <f>SUMIFS(COT!P:P,COT!$A:$A,YEAR(daily!$A3816),COT!$B:$B,WEEKNUM(daily!$A3816))</f>
        <v>88</v>
      </c>
      <c r="Z3816">
        <f>SUMIFS(COT!Q:Q,COT!$A:$A,YEAR(daily!$A3816),COT!$B:$B,WEEKNUM(daily!$A3816))</f>
        <v>100</v>
      </c>
      <c r="AA3816">
        <f>SUMIFS(Saudi!B:B,Saudi!$A:$A,YEAR(daily!$A3816))</f>
        <v>683.98199999999997</v>
      </c>
      <c r="AB3816">
        <f>SUMIFS(Saudi!C:C,Saudi!$A:$A,YEAR(daily!$A3816))</f>
        <v>1195.2570000000001</v>
      </c>
      <c r="AC3816">
        <f>SUMIFS(Saudi!F:F,Saudi!$A:$A,YEAR(daily!$A3816))</f>
        <v>3635527</v>
      </c>
      <c r="AD3816">
        <f>SUMIFS(Saudi!G:G,Saudi!$A:$A,YEAR(daily!$A3816))</f>
        <v>42.108907543479908</v>
      </c>
      <c r="AE3816">
        <f>SUMIFS(Saudi!H:H,Saudi!$A:$A,YEAR(daily!$A3816))</f>
        <v>153088070.31482488</v>
      </c>
      <c r="AF3816" s="5">
        <f t="shared" si="163"/>
        <v>4</v>
      </c>
      <c r="AG3816" s="5">
        <f t="shared" si="164"/>
        <v>2015</v>
      </c>
    </row>
    <row r="3817" spans="1:33">
      <c r="A3817" s="3">
        <v>42124</v>
      </c>
      <c r="B3817" s="1">
        <v>425000</v>
      </c>
      <c r="C3817" s="1">
        <v>79565</v>
      </c>
      <c r="D3817" s="1">
        <v>150250</v>
      </c>
      <c r="E3817" s="1">
        <v>59.63</v>
      </c>
      <c r="F3817" s="1">
        <v>61.31</v>
      </c>
      <c r="G3817" s="1">
        <v>61.78</v>
      </c>
      <c r="H3817" s="2">
        <v>57.4</v>
      </c>
      <c r="I3817" s="2">
        <v>31.2</v>
      </c>
      <c r="J3817" s="2">
        <v>95.1</v>
      </c>
      <c r="K3817" s="2">
        <v>93.5</v>
      </c>
      <c r="L3817">
        <f>SUMIFS(US!B:B,US!$D:$D,YEAR(daily!$A3817),US!$E:$E,MONTH(daily!$A3817))</f>
        <v>15304</v>
      </c>
      <c r="M3817">
        <f>SUMIFS(US!C:C,US!$D:$D,YEAR(daily!$A3817),US!$E:$E,MONTH(daily!$A3817))</f>
        <v>19037</v>
      </c>
      <c r="N3817">
        <f>SUMIFS(COT!E:E,COT!$A:$A,YEAR(daily!$A3817),COT!$B:$B,WEEKNUM(daily!$A3817))</f>
        <v>1717417</v>
      </c>
      <c r="O3817">
        <f>SUMIFS(COT!F:F,COT!$A:$A,YEAR(daily!$A3817),COT!$B:$B,WEEKNUM(daily!$A3817))</f>
        <v>521704</v>
      </c>
      <c r="P3817">
        <f>SUMIFS(COT!G:G,COT!$A:$A,YEAR(daily!$A3817),COT!$B:$B,WEEKNUM(daily!$A3817))</f>
        <v>206860</v>
      </c>
      <c r="Q3817">
        <f>SUMIFS(COT!H:H,COT!$A:$A,YEAR(daily!$A3817),COT!$B:$B,WEEKNUM(daily!$A3817))</f>
        <v>541282</v>
      </c>
      <c r="R3817">
        <f>SUMIFS(COT!I:I,COT!$A:$A,YEAR(daily!$A3817),COT!$B:$B,WEEKNUM(daily!$A3817))</f>
        <v>574587</v>
      </c>
      <c r="S3817">
        <f>SUMIFS(COT!J:J,COT!$A:$A,YEAR(daily!$A3817),COT!$B:$B,WEEKNUM(daily!$A3817))</f>
        <v>895204</v>
      </c>
      <c r="T3817">
        <f>SUMIFS(COT!K:K,COT!$A:$A,YEAR(daily!$A3817),COT!$B:$B,WEEKNUM(daily!$A3817))</f>
        <v>79844</v>
      </c>
      <c r="U3817">
        <f>SUMIFS(COT!L:L,COT!$A:$A,YEAR(daily!$A3817),COT!$B:$B,WEEKNUM(daily!$A3817))</f>
        <v>74071</v>
      </c>
      <c r="V3817">
        <f>SUMIFS(COT!M:M,COT!$A:$A,YEAR(daily!$A3817),COT!$B:$B,WEEKNUM(daily!$A3817))</f>
        <v>123</v>
      </c>
      <c r="W3817">
        <f>SUMIFS(COT!N:N,COT!$A:$A,YEAR(daily!$A3817),COT!$B:$B,WEEKNUM(daily!$A3817))</f>
        <v>108</v>
      </c>
      <c r="X3817">
        <f>SUMIFS(COT!O:O,COT!$A:$A,YEAR(daily!$A3817),COT!$B:$B,WEEKNUM(daily!$A3817))</f>
        <v>147</v>
      </c>
      <c r="Y3817">
        <f>SUMIFS(COT!P:P,COT!$A:$A,YEAR(daily!$A3817),COT!$B:$B,WEEKNUM(daily!$A3817))</f>
        <v>88</v>
      </c>
      <c r="Z3817">
        <f>SUMIFS(COT!Q:Q,COT!$A:$A,YEAR(daily!$A3817),COT!$B:$B,WEEKNUM(daily!$A3817))</f>
        <v>100</v>
      </c>
      <c r="AA3817">
        <f>SUMIFS(Saudi!B:B,Saudi!$A:$A,YEAR(daily!$A3817))</f>
        <v>683.98199999999997</v>
      </c>
      <c r="AB3817">
        <f>SUMIFS(Saudi!C:C,Saudi!$A:$A,YEAR(daily!$A3817))</f>
        <v>1195.2570000000001</v>
      </c>
      <c r="AC3817">
        <f>SUMIFS(Saudi!F:F,Saudi!$A:$A,YEAR(daily!$A3817))</f>
        <v>3635527</v>
      </c>
      <c r="AD3817">
        <f>SUMIFS(Saudi!G:G,Saudi!$A:$A,YEAR(daily!$A3817))</f>
        <v>42.108907543479908</v>
      </c>
      <c r="AE3817">
        <f>SUMIFS(Saudi!H:H,Saudi!$A:$A,YEAR(daily!$A3817))</f>
        <v>153088070.31482488</v>
      </c>
      <c r="AF3817" s="5">
        <f t="shared" si="163"/>
        <v>4</v>
      </c>
      <c r="AG3817" s="5">
        <f t="shared" si="164"/>
        <v>2015</v>
      </c>
    </row>
    <row r="3818" spans="1:33">
      <c r="A3818" s="3">
        <v>42125</v>
      </c>
      <c r="B3818" s="1">
        <v>404717</v>
      </c>
      <c r="C3818" s="1">
        <v>79934</v>
      </c>
      <c r="D3818" s="1">
        <v>152732</v>
      </c>
      <c r="E3818" s="1">
        <v>59.15</v>
      </c>
      <c r="F3818" s="1">
        <v>61.06</v>
      </c>
      <c r="G3818" s="1">
        <v>61.58</v>
      </c>
      <c r="H3818" s="2">
        <v>57.4</v>
      </c>
      <c r="I3818" s="2">
        <v>31.2</v>
      </c>
      <c r="J3818" s="2">
        <v>95.1</v>
      </c>
      <c r="K3818" s="2">
        <v>93.5</v>
      </c>
      <c r="L3818">
        <f>SUMIFS(US!B:B,US!$D:$D,YEAR(daily!$A3818),US!$E:$E,MONTH(daily!$A3818))</f>
        <v>15091</v>
      </c>
      <c r="M3818">
        <f>SUMIFS(US!C:C,US!$D:$D,YEAR(daily!$A3818),US!$E:$E,MONTH(daily!$A3818))</f>
        <v>19117</v>
      </c>
      <c r="N3818">
        <f>SUMIFS(COT!E:E,COT!$A:$A,YEAR(daily!$A3818),COT!$B:$B,WEEKNUM(daily!$A3818))</f>
        <v>1717417</v>
      </c>
      <c r="O3818">
        <f>SUMIFS(COT!F:F,COT!$A:$A,YEAR(daily!$A3818),COT!$B:$B,WEEKNUM(daily!$A3818))</f>
        <v>521704</v>
      </c>
      <c r="P3818">
        <f>SUMIFS(COT!G:G,COT!$A:$A,YEAR(daily!$A3818),COT!$B:$B,WEEKNUM(daily!$A3818))</f>
        <v>206860</v>
      </c>
      <c r="Q3818">
        <f>SUMIFS(COT!H:H,COT!$A:$A,YEAR(daily!$A3818),COT!$B:$B,WEEKNUM(daily!$A3818))</f>
        <v>541282</v>
      </c>
      <c r="R3818">
        <f>SUMIFS(COT!I:I,COT!$A:$A,YEAR(daily!$A3818),COT!$B:$B,WEEKNUM(daily!$A3818))</f>
        <v>574587</v>
      </c>
      <c r="S3818">
        <f>SUMIFS(COT!J:J,COT!$A:$A,YEAR(daily!$A3818),COT!$B:$B,WEEKNUM(daily!$A3818))</f>
        <v>895204</v>
      </c>
      <c r="T3818">
        <f>SUMIFS(COT!K:K,COT!$A:$A,YEAR(daily!$A3818),COT!$B:$B,WEEKNUM(daily!$A3818))</f>
        <v>79844</v>
      </c>
      <c r="U3818">
        <f>SUMIFS(COT!L:L,COT!$A:$A,YEAR(daily!$A3818),COT!$B:$B,WEEKNUM(daily!$A3818))</f>
        <v>74071</v>
      </c>
      <c r="V3818">
        <f>SUMIFS(COT!M:M,COT!$A:$A,YEAR(daily!$A3818),COT!$B:$B,WEEKNUM(daily!$A3818))</f>
        <v>123</v>
      </c>
      <c r="W3818">
        <f>SUMIFS(COT!N:N,COT!$A:$A,YEAR(daily!$A3818),COT!$B:$B,WEEKNUM(daily!$A3818))</f>
        <v>108</v>
      </c>
      <c r="X3818">
        <f>SUMIFS(COT!O:O,COT!$A:$A,YEAR(daily!$A3818),COT!$B:$B,WEEKNUM(daily!$A3818))</f>
        <v>147</v>
      </c>
      <c r="Y3818">
        <f>SUMIFS(COT!P:P,COT!$A:$A,YEAR(daily!$A3818),COT!$B:$B,WEEKNUM(daily!$A3818))</f>
        <v>88</v>
      </c>
      <c r="Z3818">
        <f>SUMIFS(COT!Q:Q,COT!$A:$A,YEAR(daily!$A3818),COT!$B:$B,WEEKNUM(daily!$A3818))</f>
        <v>100</v>
      </c>
      <c r="AA3818">
        <f>SUMIFS(Saudi!B:B,Saudi!$A:$A,YEAR(daily!$A3818))</f>
        <v>683.98199999999997</v>
      </c>
      <c r="AB3818">
        <f>SUMIFS(Saudi!C:C,Saudi!$A:$A,YEAR(daily!$A3818))</f>
        <v>1195.2570000000001</v>
      </c>
      <c r="AC3818">
        <f>SUMIFS(Saudi!F:F,Saudi!$A:$A,YEAR(daily!$A3818))</f>
        <v>3635527</v>
      </c>
      <c r="AD3818">
        <f>SUMIFS(Saudi!G:G,Saudi!$A:$A,YEAR(daily!$A3818))</f>
        <v>42.108907543479908</v>
      </c>
      <c r="AE3818">
        <f>SUMIFS(Saudi!H:H,Saudi!$A:$A,YEAR(daily!$A3818))</f>
        <v>153088070.31482488</v>
      </c>
      <c r="AF3818" s="5">
        <f t="shared" si="163"/>
        <v>5</v>
      </c>
      <c r="AG3818" s="5">
        <f t="shared" si="164"/>
        <v>2015</v>
      </c>
    </row>
    <row r="3819" spans="1:33">
      <c r="A3819" s="3">
        <v>42128</v>
      </c>
      <c r="B3819" s="1">
        <v>400321</v>
      </c>
      <c r="C3819" s="1">
        <v>81216</v>
      </c>
      <c r="D3819" s="1">
        <v>152722</v>
      </c>
      <c r="E3819" s="1">
        <v>58.93</v>
      </c>
      <c r="F3819" s="1">
        <v>60.87</v>
      </c>
      <c r="G3819" s="1">
        <v>61.38</v>
      </c>
      <c r="H3819" s="2">
        <v>57.4</v>
      </c>
      <c r="I3819" s="2">
        <v>31.2</v>
      </c>
      <c r="J3819" s="2">
        <v>95.1</v>
      </c>
      <c r="K3819" s="2">
        <v>93.5</v>
      </c>
      <c r="L3819">
        <f>SUMIFS(US!B:B,US!$D:$D,YEAR(daily!$A3819),US!$E:$E,MONTH(daily!$A3819))</f>
        <v>15091</v>
      </c>
      <c r="M3819">
        <f>SUMIFS(US!C:C,US!$D:$D,YEAR(daily!$A3819),US!$E:$E,MONTH(daily!$A3819))</f>
        <v>19117</v>
      </c>
      <c r="N3819">
        <f>SUMIFS(COT!E:E,COT!$A:$A,YEAR(daily!$A3819),COT!$B:$B,WEEKNUM(daily!$A3819))</f>
        <v>1750082</v>
      </c>
      <c r="O3819">
        <f>SUMIFS(COT!F:F,COT!$A:$A,YEAR(daily!$A3819),COT!$B:$B,WEEKNUM(daily!$A3819))</f>
        <v>530764</v>
      </c>
      <c r="P3819">
        <f>SUMIFS(COT!G:G,COT!$A:$A,YEAR(daily!$A3819),COT!$B:$B,WEEKNUM(daily!$A3819))</f>
        <v>205058</v>
      </c>
      <c r="Q3819">
        <f>SUMIFS(COT!H:H,COT!$A:$A,YEAR(daily!$A3819),COT!$B:$B,WEEKNUM(daily!$A3819))</f>
        <v>542540</v>
      </c>
      <c r="R3819">
        <f>SUMIFS(COT!I:I,COT!$A:$A,YEAR(daily!$A3819),COT!$B:$B,WEEKNUM(daily!$A3819))</f>
        <v>597211</v>
      </c>
      <c r="S3819">
        <f>SUMIFS(COT!J:J,COT!$A:$A,YEAR(daily!$A3819),COT!$B:$B,WEEKNUM(daily!$A3819))</f>
        <v>925721</v>
      </c>
      <c r="T3819">
        <f>SUMIFS(COT!K:K,COT!$A:$A,YEAR(daily!$A3819),COT!$B:$B,WEEKNUM(daily!$A3819))</f>
        <v>79567</v>
      </c>
      <c r="U3819">
        <f>SUMIFS(COT!L:L,COT!$A:$A,YEAR(daily!$A3819),COT!$B:$B,WEEKNUM(daily!$A3819))</f>
        <v>76763</v>
      </c>
      <c r="V3819">
        <f>SUMIFS(COT!M:M,COT!$A:$A,YEAR(daily!$A3819),COT!$B:$B,WEEKNUM(daily!$A3819))</f>
        <v>129</v>
      </c>
      <c r="W3819">
        <f>SUMIFS(COT!N:N,COT!$A:$A,YEAR(daily!$A3819),COT!$B:$B,WEEKNUM(daily!$A3819))</f>
        <v>106</v>
      </c>
      <c r="X3819">
        <f>SUMIFS(COT!O:O,COT!$A:$A,YEAR(daily!$A3819),COT!$B:$B,WEEKNUM(daily!$A3819))</f>
        <v>154</v>
      </c>
      <c r="Y3819">
        <f>SUMIFS(COT!P:P,COT!$A:$A,YEAR(daily!$A3819),COT!$B:$B,WEEKNUM(daily!$A3819))</f>
        <v>87</v>
      </c>
      <c r="Z3819">
        <f>SUMIFS(COT!Q:Q,COT!$A:$A,YEAR(daily!$A3819),COT!$B:$B,WEEKNUM(daily!$A3819))</f>
        <v>100</v>
      </c>
      <c r="AA3819">
        <f>SUMIFS(Saudi!B:B,Saudi!$A:$A,YEAR(daily!$A3819))</f>
        <v>683.98199999999997</v>
      </c>
      <c r="AB3819">
        <f>SUMIFS(Saudi!C:C,Saudi!$A:$A,YEAR(daily!$A3819))</f>
        <v>1195.2570000000001</v>
      </c>
      <c r="AC3819">
        <f>SUMIFS(Saudi!F:F,Saudi!$A:$A,YEAR(daily!$A3819))</f>
        <v>3635527</v>
      </c>
      <c r="AD3819">
        <f>SUMIFS(Saudi!G:G,Saudi!$A:$A,YEAR(daily!$A3819))</f>
        <v>42.108907543479908</v>
      </c>
      <c r="AE3819">
        <f>SUMIFS(Saudi!H:H,Saudi!$A:$A,YEAR(daily!$A3819))</f>
        <v>153088070.31482488</v>
      </c>
      <c r="AF3819" s="5">
        <f t="shared" si="163"/>
        <v>5</v>
      </c>
      <c r="AG3819" s="5">
        <f t="shared" si="164"/>
        <v>2015</v>
      </c>
    </row>
    <row r="3820" spans="1:33">
      <c r="A3820" s="3">
        <v>42129</v>
      </c>
      <c r="B3820" s="1">
        <v>380717</v>
      </c>
      <c r="C3820" s="1">
        <v>84083</v>
      </c>
      <c r="D3820" s="1">
        <v>154163</v>
      </c>
      <c r="E3820" s="1">
        <v>60.4</v>
      </c>
      <c r="F3820" s="1">
        <v>62.11</v>
      </c>
      <c r="G3820" s="1">
        <v>62.54</v>
      </c>
      <c r="H3820" s="2">
        <v>57.4</v>
      </c>
      <c r="I3820" s="2">
        <v>31.2</v>
      </c>
      <c r="J3820" s="2">
        <v>95.1</v>
      </c>
      <c r="K3820" s="2">
        <v>93.5</v>
      </c>
      <c r="L3820">
        <f>SUMIFS(US!B:B,US!$D:$D,YEAR(daily!$A3820),US!$E:$E,MONTH(daily!$A3820))</f>
        <v>15091</v>
      </c>
      <c r="M3820">
        <f>SUMIFS(US!C:C,US!$D:$D,YEAR(daily!$A3820),US!$E:$E,MONTH(daily!$A3820))</f>
        <v>19117</v>
      </c>
      <c r="N3820">
        <f>SUMIFS(COT!E:E,COT!$A:$A,YEAR(daily!$A3820),COT!$B:$B,WEEKNUM(daily!$A3820))</f>
        <v>1750082</v>
      </c>
      <c r="O3820">
        <f>SUMIFS(COT!F:F,COT!$A:$A,YEAR(daily!$A3820),COT!$B:$B,WEEKNUM(daily!$A3820))</f>
        <v>530764</v>
      </c>
      <c r="P3820">
        <f>SUMIFS(COT!G:G,COT!$A:$A,YEAR(daily!$A3820),COT!$B:$B,WEEKNUM(daily!$A3820))</f>
        <v>205058</v>
      </c>
      <c r="Q3820">
        <f>SUMIFS(COT!H:H,COT!$A:$A,YEAR(daily!$A3820),COT!$B:$B,WEEKNUM(daily!$A3820))</f>
        <v>542540</v>
      </c>
      <c r="R3820">
        <f>SUMIFS(COT!I:I,COT!$A:$A,YEAR(daily!$A3820),COT!$B:$B,WEEKNUM(daily!$A3820))</f>
        <v>597211</v>
      </c>
      <c r="S3820">
        <f>SUMIFS(COT!J:J,COT!$A:$A,YEAR(daily!$A3820),COT!$B:$B,WEEKNUM(daily!$A3820))</f>
        <v>925721</v>
      </c>
      <c r="T3820">
        <f>SUMIFS(COT!K:K,COT!$A:$A,YEAR(daily!$A3820),COT!$B:$B,WEEKNUM(daily!$A3820))</f>
        <v>79567</v>
      </c>
      <c r="U3820">
        <f>SUMIFS(COT!L:L,COT!$A:$A,YEAR(daily!$A3820),COT!$B:$B,WEEKNUM(daily!$A3820))</f>
        <v>76763</v>
      </c>
      <c r="V3820">
        <f>SUMIFS(COT!M:M,COT!$A:$A,YEAR(daily!$A3820),COT!$B:$B,WEEKNUM(daily!$A3820))</f>
        <v>129</v>
      </c>
      <c r="W3820">
        <f>SUMIFS(COT!N:N,COT!$A:$A,YEAR(daily!$A3820),COT!$B:$B,WEEKNUM(daily!$A3820))</f>
        <v>106</v>
      </c>
      <c r="X3820">
        <f>SUMIFS(COT!O:O,COT!$A:$A,YEAR(daily!$A3820),COT!$B:$B,WEEKNUM(daily!$A3820))</f>
        <v>154</v>
      </c>
      <c r="Y3820">
        <f>SUMIFS(COT!P:P,COT!$A:$A,YEAR(daily!$A3820),COT!$B:$B,WEEKNUM(daily!$A3820))</f>
        <v>87</v>
      </c>
      <c r="Z3820">
        <f>SUMIFS(COT!Q:Q,COT!$A:$A,YEAR(daily!$A3820),COT!$B:$B,WEEKNUM(daily!$A3820))</f>
        <v>100</v>
      </c>
      <c r="AA3820">
        <f>SUMIFS(Saudi!B:B,Saudi!$A:$A,YEAR(daily!$A3820))</f>
        <v>683.98199999999997</v>
      </c>
      <c r="AB3820">
        <f>SUMIFS(Saudi!C:C,Saudi!$A:$A,YEAR(daily!$A3820))</f>
        <v>1195.2570000000001</v>
      </c>
      <c r="AC3820">
        <f>SUMIFS(Saudi!F:F,Saudi!$A:$A,YEAR(daily!$A3820))</f>
        <v>3635527</v>
      </c>
      <c r="AD3820">
        <f>SUMIFS(Saudi!G:G,Saudi!$A:$A,YEAR(daily!$A3820))</f>
        <v>42.108907543479908</v>
      </c>
      <c r="AE3820">
        <f>SUMIFS(Saudi!H:H,Saudi!$A:$A,YEAR(daily!$A3820))</f>
        <v>153088070.31482488</v>
      </c>
      <c r="AF3820" s="5">
        <f t="shared" si="163"/>
        <v>5</v>
      </c>
      <c r="AG3820" s="5">
        <f t="shared" si="164"/>
        <v>2015</v>
      </c>
    </row>
    <row r="3821" spans="1:33">
      <c r="A3821" s="3">
        <v>42130</v>
      </c>
      <c r="B3821" s="1">
        <v>361434</v>
      </c>
      <c r="C3821" s="1">
        <v>90417</v>
      </c>
      <c r="D3821" s="1">
        <v>157420</v>
      </c>
      <c r="E3821" s="1">
        <v>60.93</v>
      </c>
      <c r="F3821" s="1">
        <v>62.56</v>
      </c>
      <c r="G3821" s="1">
        <v>62.93</v>
      </c>
      <c r="H3821" s="2">
        <v>57.4</v>
      </c>
      <c r="I3821" s="2">
        <v>31.2</v>
      </c>
      <c r="J3821" s="2">
        <v>95.1</v>
      </c>
      <c r="K3821" s="2">
        <v>93.5</v>
      </c>
      <c r="L3821">
        <f>SUMIFS(US!B:B,US!$D:$D,YEAR(daily!$A3821),US!$E:$E,MONTH(daily!$A3821))</f>
        <v>15091</v>
      </c>
      <c r="M3821">
        <f>SUMIFS(US!C:C,US!$D:$D,YEAR(daily!$A3821),US!$E:$E,MONTH(daily!$A3821))</f>
        <v>19117</v>
      </c>
      <c r="N3821">
        <f>SUMIFS(COT!E:E,COT!$A:$A,YEAR(daily!$A3821),COT!$B:$B,WEEKNUM(daily!$A3821))</f>
        <v>1750082</v>
      </c>
      <c r="O3821">
        <f>SUMIFS(COT!F:F,COT!$A:$A,YEAR(daily!$A3821),COT!$B:$B,WEEKNUM(daily!$A3821))</f>
        <v>530764</v>
      </c>
      <c r="P3821">
        <f>SUMIFS(COT!G:G,COT!$A:$A,YEAR(daily!$A3821),COT!$B:$B,WEEKNUM(daily!$A3821))</f>
        <v>205058</v>
      </c>
      <c r="Q3821">
        <f>SUMIFS(COT!H:H,COT!$A:$A,YEAR(daily!$A3821),COT!$B:$B,WEEKNUM(daily!$A3821))</f>
        <v>542540</v>
      </c>
      <c r="R3821">
        <f>SUMIFS(COT!I:I,COT!$A:$A,YEAR(daily!$A3821),COT!$B:$B,WEEKNUM(daily!$A3821))</f>
        <v>597211</v>
      </c>
      <c r="S3821">
        <f>SUMIFS(COT!J:J,COT!$A:$A,YEAR(daily!$A3821),COT!$B:$B,WEEKNUM(daily!$A3821))</f>
        <v>925721</v>
      </c>
      <c r="T3821">
        <f>SUMIFS(COT!K:K,COT!$A:$A,YEAR(daily!$A3821),COT!$B:$B,WEEKNUM(daily!$A3821))</f>
        <v>79567</v>
      </c>
      <c r="U3821">
        <f>SUMIFS(COT!L:L,COT!$A:$A,YEAR(daily!$A3821),COT!$B:$B,WEEKNUM(daily!$A3821))</f>
        <v>76763</v>
      </c>
      <c r="V3821">
        <f>SUMIFS(COT!M:M,COT!$A:$A,YEAR(daily!$A3821),COT!$B:$B,WEEKNUM(daily!$A3821))</f>
        <v>129</v>
      </c>
      <c r="W3821">
        <f>SUMIFS(COT!N:N,COT!$A:$A,YEAR(daily!$A3821),COT!$B:$B,WEEKNUM(daily!$A3821))</f>
        <v>106</v>
      </c>
      <c r="X3821">
        <f>SUMIFS(COT!O:O,COT!$A:$A,YEAR(daily!$A3821),COT!$B:$B,WEEKNUM(daily!$A3821))</f>
        <v>154</v>
      </c>
      <c r="Y3821">
        <f>SUMIFS(COT!P:P,COT!$A:$A,YEAR(daily!$A3821),COT!$B:$B,WEEKNUM(daily!$A3821))</f>
        <v>87</v>
      </c>
      <c r="Z3821">
        <f>SUMIFS(COT!Q:Q,COT!$A:$A,YEAR(daily!$A3821),COT!$B:$B,WEEKNUM(daily!$A3821))</f>
        <v>100</v>
      </c>
      <c r="AA3821">
        <f>SUMIFS(Saudi!B:B,Saudi!$A:$A,YEAR(daily!$A3821))</f>
        <v>683.98199999999997</v>
      </c>
      <c r="AB3821">
        <f>SUMIFS(Saudi!C:C,Saudi!$A:$A,YEAR(daily!$A3821))</f>
        <v>1195.2570000000001</v>
      </c>
      <c r="AC3821">
        <f>SUMIFS(Saudi!F:F,Saudi!$A:$A,YEAR(daily!$A3821))</f>
        <v>3635527</v>
      </c>
      <c r="AD3821">
        <f>SUMIFS(Saudi!G:G,Saudi!$A:$A,YEAR(daily!$A3821))</f>
        <v>42.108907543479908</v>
      </c>
      <c r="AE3821">
        <f>SUMIFS(Saudi!H:H,Saudi!$A:$A,YEAR(daily!$A3821))</f>
        <v>153088070.31482488</v>
      </c>
      <c r="AF3821" s="5">
        <f t="shared" si="163"/>
        <v>5</v>
      </c>
      <c r="AG3821" s="5">
        <f t="shared" si="164"/>
        <v>2015</v>
      </c>
    </row>
    <row r="3822" spans="1:33">
      <c r="A3822" s="3">
        <v>42131</v>
      </c>
      <c r="B3822" s="1">
        <v>317625</v>
      </c>
      <c r="C3822" s="1">
        <v>95648</v>
      </c>
      <c r="D3822" s="1">
        <v>158187</v>
      </c>
      <c r="E3822" s="1">
        <v>58.94</v>
      </c>
      <c r="F3822" s="1">
        <v>60.41</v>
      </c>
      <c r="G3822" s="1">
        <v>60.76</v>
      </c>
      <c r="H3822" s="2">
        <v>57.4</v>
      </c>
      <c r="I3822" s="2">
        <v>31.2</v>
      </c>
      <c r="J3822" s="2">
        <v>95.1</v>
      </c>
      <c r="K3822" s="2">
        <v>93.5</v>
      </c>
      <c r="L3822">
        <f>SUMIFS(US!B:B,US!$D:$D,YEAR(daily!$A3822),US!$E:$E,MONTH(daily!$A3822))</f>
        <v>15091</v>
      </c>
      <c r="M3822">
        <f>SUMIFS(US!C:C,US!$D:$D,YEAR(daily!$A3822),US!$E:$E,MONTH(daily!$A3822))</f>
        <v>19117</v>
      </c>
      <c r="N3822">
        <f>SUMIFS(COT!E:E,COT!$A:$A,YEAR(daily!$A3822),COT!$B:$B,WEEKNUM(daily!$A3822))</f>
        <v>1750082</v>
      </c>
      <c r="O3822">
        <f>SUMIFS(COT!F:F,COT!$A:$A,YEAR(daily!$A3822),COT!$B:$B,WEEKNUM(daily!$A3822))</f>
        <v>530764</v>
      </c>
      <c r="P3822">
        <f>SUMIFS(COT!G:G,COT!$A:$A,YEAR(daily!$A3822),COT!$B:$B,WEEKNUM(daily!$A3822))</f>
        <v>205058</v>
      </c>
      <c r="Q3822">
        <f>SUMIFS(COT!H:H,COT!$A:$A,YEAR(daily!$A3822),COT!$B:$B,WEEKNUM(daily!$A3822))</f>
        <v>542540</v>
      </c>
      <c r="R3822">
        <f>SUMIFS(COT!I:I,COT!$A:$A,YEAR(daily!$A3822),COT!$B:$B,WEEKNUM(daily!$A3822))</f>
        <v>597211</v>
      </c>
      <c r="S3822">
        <f>SUMIFS(COT!J:J,COT!$A:$A,YEAR(daily!$A3822),COT!$B:$B,WEEKNUM(daily!$A3822))</f>
        <v>925721</v>
      </c>
      <c r="T3822">
        <f>SUMIFS(COT!K:K,COT!$A:$A,YEAR(daily!$A3822),COT!$B:$B,WEEKNUM(daily!$A3822))</f>
        <v>79567</v>
      </c>
      <c r="U3822">
        <f>SUMIFS(COT!L:L,COT!$A:$A,YEAR(daily!$A3822),COT!$B:$B,WEEKNUM(daily!$A3822))</f>
        <v>76763</v>
      </c>
      <c r="V3822">
        <f>SUMIFS(COT!M:M,COT!$A:$A,YEAR(daily!$A3822),COT!$B:$B,WEEKNUM(daily!$A3822))</f>
        <v>129</v>
      </c>
      <c r="W3822">
        <f>SUMIFS(COT!N:N,COT!$A:$A,YEAR(daily!$A3822),COT!$B:$B,WEEKNUM(daily!$A3822))</f>
        <v>106</v>
      </c>
      <c r="X3822">
        <f>SUMIFS(COT!O:O,COT!$A:$A,YEAR(daily!$A3822),COT!$B:$B,WEEKNUM(daily!$A3822))</f>
        <v>154</v>
      </c>
      <c r="Y3822">
        <f>SUMIFS(COT!P:P,COT!$A:$A,YEAR(daily!$A3822),COT!$B:$B,WEEKNUM(daily!$A3822))</f>
        <v>87</v>
      </c>
      <c r="Z3822">
        <f>SUMIFS(COT!Q:Q,COT!$A:$A,YEAR(daily!$A3822),COT!$B:$B,WEEKNUM(daily!$A3822))</f>
        <v>100</v>
      </c>
      <c r="AA3822">
        <f>SUMIFS(Saudi!B:B,Saudi!$A:$A,YEAR(daily!$A3822))</f>
        <v>683.98199999999997</v>
      </c>
      <c r="AB3822">
        <f>SUMIFS(Saudi!C:C,Saudi!$A:$A,YEAR(daily!$A3822))</f>
        <v>1195.2570000000001</v>
      </c>
      <c r="AC3822">
        <f>SUMIFS(Saudi!F:F,Saudi!$A:$A,YEAR(daily!$A3822))</f>
        <v>3635527</v>
      </c>
      <c r="AD3822">
        <f>SUMIFS(Saudi!G:G,Saudi!$A:$A,YEAR(daily!$A3822))</f>
        <v>42.108907543479908</v>
      </c>
      <c r="AE3822">
        <f>SUMIFS(Saudi!H:H,Saudi!$A:$A,YEAR(daily!$A3822))</f>
        <v>153088070.31482488</v>
      </c>
      <c r="AF3822" s="5">
        <f t="shared" si="163"/>
        <v>5</v>
      </c>
      <c r="AG3822" s="5">
        <f t="shared" si="164"/>
        <v>2015</v>
      </c>
    </row>
    <row r="3823" spans="1:33">
      <c r="A3823" s="3">
        <v>42132</v>
      </c>
      <c r="B3823" s="1">
        <v>277755</v>
      </c>
      <c r="C3823" s="1">
        <v>98381</v>
      </c>
      <c r="D3823" s="1">
        <v>155089</v>
      </c>
      <c r="E3823" s="1">
        <v>59.39</v>
      </c>
      <c r="F3823" s="1">
        <v>60.82</v>
      </c>
      <c r="G3823" s="1">
        <v>61.15</v>
      </c>
      <c r="H3823" s="2">
        <v>57.4</v>
      </c>
      <c r="I3823" s="2">
        <v>31.2</v>
      </c>
      <c r="J3823" s="2">
        <v>95.1</v>
      </c>
      <c r="K3823" s="2">
        <v>93.5</v>
      </c>
      <c r="L3823">
        <f>SUMIFS(US!B:B,US!$D:$D,YEAR(daily!$A3823),US!$E:$E,MONTH(daily!$A3823))</f>
        <v>15091</v>
      </c>
      <c r="M3823">
        <f>SUMIFS(US!C:C,US!$D:$D,YEAR(daily!$A3823),US!$E:$E,MONTH(daily!$A3823))</f>
        <v>19117</v>
      </c>
      <c r="N3823">
        <f>SUMIFS(COT!E:E,COT!$A:$A,YEAR(daily!$A3823),COT!$B:$B,WEEKNUM(daily!$A3823))</f>
        <v>1750082</v>
      </c>
      <c r="O3823">
        <f>SUMIFS(COT!F:F,COT!$A:$A,YEAR(daily!$A3823),COT!$B:$B,WEEKNUM(daily!$A3823))</f>
        <v>530764</v>
      </c>
      <c r="P3823">
        <f>SUMIFS(COT!G:G,COT!$A:$A,YEAR(daily!$A3823),COT!$B:$B,WEEKNUM(daily!$A3823))</f>
        <v>205058</v>
      </c>
      <c r="Q3823">
        <f>SUMIFS(COT!H:H,COT!$A:$A,YEAR(daily!$A3823),COT!$B:$B,WEEKNUM(daily!$A3823))</f>
        <v>542540</v>
      </c>
      <c r="R3823">
        <f>SUMIFS(COT!I:I,COT!$A:$A,YEAR(daily!$A3823),COT!$B:$B,WEEKNUM(daily!$A3823))</f>
        <v>597211</v>
      </c>
      <c r="S3823">
        <f>SUMIFS(COT!J:J,COT!$A:$A,YEAR(daily!$A3823),COT!$B:$B,WEEKNUM(daily!$A3823))</f>
        <v>925721</v>
      </c>
      <c r="T3823">
        <f>SUMIFS(COT!K:K,COT!$A:$A,YEAR(daily!$A3823),COT!$B:$B,WEEKNUM(daily!$A3823))</f>
        <v>79567</v>
      </c>
      <c r="U3823">
        <f>SUMIFS(COT!L:L,COT!$A:$A,YEAR(daily!$A3823),COT!$B:$B,WEEKNUM(daily!$A3823))</f>
        <v>76763</v>
      </c>
      <c r="V3823">
        <f>SUMIFS(COT!M:M,COT!$A:$A,YEAR(daily!$A3823),COT!$B:$B,WEEKNUM(daily!$A3823))</f>
        <v>129</v>
      </c>
      <c r="W3823">
        <f>SUMIFS(COT!N:N,COT!$A:$A,YEAR(daily!$A3823),COT!$B:$B,WEEKNUM(daily!$A3823))</f>
        <v>106</v>
      </c>
      <c r="X3823">
        <f>SUMIFS(COT!O:O,COT!$A:$A,YEAR(daily!$A3823),COT!$B:$B,WEEKNUM(daily!$A3823))</f>
        <v>154</v>
      </c>
      <c r="Y3823">
        <f>SUMIFS(COT!P:P,COT!$A:$A,YEAR(daily!$A3823),COT!$B:$B,WEEKNUM(daily!$A3823))</f>
        <v>87</v>
      </c>
      <c r="Z3823">
        <f>SUMIFS(COT!Q:Q,COT!$A:$A,YEAR(daily!$A3823),COT!$B:$B,WEEKNUM(daily!$A3823))</f>
        <v>100</v>
      </c>
      <c r="AA3823">
        <f>SUMIFS(Saudi!B:B,Saudi!$A:$A,YEAR(daily!$A3823))</f>
        <v>683.98199999999997</v>
      </c>
      <c r="AB3823">
        <f>SUMIFS(Saudi!C:C,Saudi!$A:$A,YEAR(daily!$A3823))</f>
        <v>1195.2570000000001</v>
      </c>
      <c r="AC3823">
        <f>SUMIFS(Saudi!F:F,Saudi!$A:$A,YEAR(daily!$A3823))</f>
        <v>3635527</v>
      </c>
      <c r="AD3823">
        <f>SUMIFS(Saudi!G:G,Saudi!$A:$A,YEAR(daily!$A3823))</f>
        <v>42.108907543479908</v>
      </c>
      <c r="AE3823">
        <f>SUMIFS(Saudi!H:H,Saudi!$A:$A,YEAR(daily!$A3823))</f>
        <v>153088070.31482488</v>
      </c>
      <c r="AF3823" s="5">
        <f t="shared" si="163"/>
        <v>5</v>
      </c>
      <c r="AG3823" s="5">
        <f t="shared" si="164"/>
        <v>2015</v>
      </c>
    </row>
    <row r="3824" spans="1:33">
      <c r="A3824" s="3">
        <v>42135</v>
      </c>
      <c r="B3824" s="1">
        <v>239092</v>
      </c>
      <c r="C3824" s="1">
        <v>101956</v>
      </c>
      <c r="D3824" s="1">
        <v>154146</v>
      </c>
      <c r="E3824" s="1">
        <v>59.25</v>
      </c>
      <c r="F3824" s="1">
        <v>60.83</v>
      </c>
      <c r="G3824" s="1">
        <v>61.2</v>
      </c>
      <c r="H3824" s="2">
        <v>57.4</v>
      </c>
      <c r="I3824" s="2">
        <v>31.2</v>
      </c>
      <c r="J3824" s="2">
        <v>95.1</v>
      </c>
      <c r="K3824" s="2">
        <v>93.5</v>
      </c>
      <c r="L3824">
        <f>SUMIFS(US!B:B,US!$D:$D,YEAR(daily!$A3824),US!$E:$E,MONTH(daily!$A3824))</f>
        <v>15091</v>
      </c>
      <c r="M3824">
        <f>SUMIFS(US!C:C,US!$D:$D,YEAR(daily!$A3824),US!$E:$E,MONTH(daily!$A3824))</f>
        <v>19117</v>
      </c>
      <c r="N3824">
        <f>SUMIFS(COT!E:E,COT!$A:$A,YEAR(daily!$A3824),COT!$B:$B,WEEKNUM(daily!$A3824))</f>
        <v>1731678</v>
      </c>
      <c r="O3824">
        <f>SUMIFS(COT!F:F,COT!$A:$A,YEAR(daily!$A3824),COT!$B:$B,WEEKNUM(daily!$A3824))</f>
        <v>512443</v>
      </c>
      <c r="P3824">
        <f>SUMIFS(COT!G:G,COT!$A:$A,YEAR(daily!$A3824),COT!$B:$B,WEEKNUM(daily!$A3824))</f>
        <v>192231</v>
      </c>
      <c r="Q3824">
        <f>SUMIFS(COT!H:H,COT!$A:$A,YEAR(daily!$A3824),COT!$B:$B,WEEKNUM(daily!$A3824))</f>
        <v>537538</v>
      </c>
      <c r="R3824">
        <f>SUMIFS(COT!I:I,COT!$A:$A,YEAR(daily!$A3824),COT!$B:$B,WEEKNUM(daily!$A3824))</f>
        <v>604581</v>
      </c>
      <c r="S3824">
        <f>SUMIFS(COT!J:J,COT!$A:$A,YEAR(daily!$A3824),COT!$B:$B,WEEKNUM(daily!$A3824))</f>
        <v>926687</v>
      </c>
      <c r="T3824">
        <f>SUMIFS(COT!K:K,COT!$A:$A,YEAR(daily!$A3824),COT!$B:$B,WEEKNUM(daily!$A3824))</f>
        <v>77116</v>
      </c>
      <c r="U3824">
        <f>SUMIFS(COT!L:L,COT!$A:$A,YEAR(daily!$A3824),COT!$B:$B,WEEKNUM(daily!$A3824))</f>
        <v>75222</v>
      </c>
      <c r="V3824">
        <f>SUMIFS(COT!M:M,COT!$A:$A,YEAR(daily!$A3824),COT!$B:$B,WEEKNUM(daily!$A3824))</f>
        <v>135</v>
      </c>
      <c r="W3824">
        <f>SUMIFS(COT!N:N,COT!$A:$A,YEAR(daily!$A3824),COT!$B:$B,WEEKNUM(daily!$A3824))</f>
        <v>102</v>
      </c>
      <c r="X3824">
        <f>SUMIFS(COT!O:O,COT!$A:$A,YEAR(daily!$A3824),COT!$B:$B,WEEKNUM(daily!$A3824))</f>
        <v>160</v>
      </c>
      <c r="Y3824">
        <f>SUMIFS(COT!P:P,COT!$A:$A,YEAR(daily!$A3824),COT!$B:$B,WEEKNUM(daily!$A3824))</f>
        <v>87</v>
      </c>
      <c r="Z3824">
        <f>SUMIFS(COT!Q:Q,COT!$A:$A,YEAR(daily!$A3824),COT!$B:$B,WEEKNUM(daily!$A3824))</f>
        <v>102</v>
      </c>
      <c r="AA3824">
        <f>SUMIFS(Saudi!B:B,Saudi!$A:$A,YEAR(daily!$A3824))</f>
        <v>683.98199999999997</v>
      </c>
      <c r="AB3824">
        <f>SUMIFS(Saudi!C:C,Saudi!$A:$A,YEAR(daily!$A3824))</f>
        <v>1195.2570000000001</v>
      </c>
      <c r="AC3824">
        <f>SUMIFS(Saudi!F:F,Saudi!$A:$A,YEAR(daily!$A3824))</f>
        <v>3635527</v>
      </c>
      <c r="AD3824">
        <f>SUMIFS(Saudi!G:G,Saudi!$A:$A,YEAR(daily!$A3824))</f>
        <v>42.108907543479908</v>
      </c>
      <c r="AE3824">
        <f>SUMIFS(Saudi!H:H,Saudi!$A:$A,YEAR(daily!$A3824))</f>
        <v>153088070.31482488</v>
      </c>
      <c r="AF3824" s="5">
        <f t="shared" si="163"/>
        <v>5</v>
      </c>
      <c r="AG3824" s="5">
        <f t="shared" si="164"/>
        <v>2015</v>
      </c>
    </row>
    <row r="3825" spans="1:33">
      <c r="A3825" s="3">
        <v>42136</v>
      </c>
      <c r="B3825" s="1">
        <v>207603</v>
      </c>
      <c r="C3825" s="1">
        <v>108132</v>
      </c>
      <c r="D3825" s="1">
        <v>151338</v>
      </c>
      <c r="E3825" s="1">
        <v>60.75</v>
      </c>
      <c r="F3825" s="1">
        <v>62.25</v>
      </c>
      <c r="G3825" s="1">
        <v>62.58</v>
      </c>
      <c r="H3825" s="2">
        <v>57.4</v>
      </c>
      <c r="I3825" s="2">
        <v>31.2</v>
      </c>
      <c r="J3825" s="2">
        <v>95.1</v>
      </c>
      <c r="K3825" s="2">
        <v>93.5</v>
      </c>
      <c r="L3825">
        <f>SUMIFS(US!B:B,US!$D:$D,YEAR(daily!$A3825),US!$E:$E,MONTH(daily!$A3825))</f>
        <v>15091</v>
      </c>
      <c r="M3825">
        <f>SUMIFS(US!C:C,US!$D:$D,YEAR(daily!$A3825),US!$E:$E,MONTH(daily!$A3825))</f>
        <v>19117</v>
      </c>
      <c r="N3825">
        <f>SUMIFS(COT!E:E,COT!$A:$A,YEAR(daily!$A3825),COT!$B:$B,WEEKNUM(daily!$A3825))</f>
        <v>1731678</v>
      </c>
      <c r="O3825">
        <f>SUMIFS(COT!F:F,COT!$A:$A,YEAR(daily!$A3825),COT!$B:$B,WEEKNUM(daily!$A3825))</f>
        <v>512443</v>
      </c>
      <c r="P3825">
        <f>SUMIFS(COT!G:G,COT!$A:$A,YEAR(daily!$A3825),COT!$B:$B,WEEKNUM(daily!$A3825))</f>
        <v>192231</v>
      </c>
      <c r="Q3825">
        <f>SUMIFS(COT!H:H,COT!$A:$A,YEAR(daily!$A3825),COT!$B:$B,WEEKNUM(daily!$A3825))</f>
        <v>537538</v>
      </c>
      <c r="R3825">
        <f>SUMIFS(COT!I:I,COT!$A:$A,YEAR(daily!$A3825),COT!$B:$B,WEEKNUM(daily!$A3825))</f>
        <v>604581</v>
      </c>
      <c r="S3825">
        <f>SUMIFS(COT!J:J,COT!$A:$A,YEAR(daily!$A3825),COT!$B:$B,WEEKNUM(daily!$A3825))</f>
        <v>926687</v>
      </c>
      <c r="T3825">
        <f>SUMIFS(COT!K:K,COT!$A:$A,YEAR(daily!$A3825),COT!$B:$B,WEEKNUM(daily!$A3825))</f>
        <v>77116</v>
      </c>
      <c r="U3825">
        <f>SUMIFS(COT!L:L,COT!$A:$A,YEAR(daily!$A3825),COT!$B:$B,WEEKNUM(daily!$A3825))</f>
        <v>75222</v>
      </c>
      <c r="V3825">
        <f>SUMIFS(COT!M:M,COT!$A:$A,YEAR(daily!$A3825),COT!$B:$B,WEEKNUM(daily!$A3825))</f>
        <v>135</v>
      </c>
      <c r="W3825">
        <f>SUMIFS(COT!N:N,COT!$A:$A,YEAR(daily!$A3825),COT!$B:$B,WEEKNUM(daily!$A3825))</f>
        <v>102</v>
      </c>
      <c r="X3825">
        <f>SUMIFS(COT!O:O,COT!$A:$A,YEAR(daily!$A3825),COT!$B:$B,WEEKNUM(daily!$A3825))</f>
        <v>160</v>
      </c>
      <c r="Y3825">
        <f>SUMIFS(COT!P:P,COT!$A:$A,YEAR(daily!$A3825),COT!$B:$B,WEEKNUM(daily!$A3825))</f>
        <v>87</v>
      </c>
      <c r="Z3825">
        <f>SUMIFS(COT!Q:Q,COT!$A:$A,YEAR(daily!$A3825),COT!$B:$B,WEEKNUM(daily!$A3825))</f>
        <v>102</v>
      </c>
      <c r="AA3825">
        <f>SUMIFS(Saudi!B:B,Saudi!$A:$A,YEAR(daily!$A3825))</f>
        <v>683.98199999999997</v>
      </c>
      <c r="AB3825">
        <f>SUMIFS(Saudi!C:C,Saudi!$A:$A,YEAR(daily!$A3825))</f>
        <v>1195.2570000000001</v>
      </c>
      <c r="AC3825">
        <f>SUMIFS(Saudi!F:F,Saudi!$A:$A,YEAR(daily!$A3825))</f>
        <v>3635527</v>
      </c>
      <c r="AD3825">
        <f>SUMIFS(Saudi!G:G,Saudi!$A:$A,YEAR(daily!$A3825))</f>
        <v>42.108907543479908</v>
      </c>
      <c r="AE3825">
        <f>SUMIFS(Saudi!H:H,Saudi!$A:$A,YEAR(daily!$A3825))</f>
        <v>153088070.31482488</v>
      </c>
      <c r="AF3825" s="5">
        <f t="shared" si="163"/>
        <v>5</v>
      </c>
      <c r="AG3825" s="5">
        <f t="shared" si="164"/>
        <v>2015</v>
      </c>
    </row>
    <row r="3826" spans="1:33">
      <c r="A3826" s="3">
        <v>42137</v>
      </c>
      <c r="B3826" s="1">
        <v>165577</v>
      </c>
      <c r="C3826" s="1">
        <v>113992</v>
      </c>
      <c r="D3826" s="1">
        <v>150882</v>
      </c>
      <c r="E3826" s="1">
        <v>60.5</v>
      </c>
      <c r="F3826" s="1">
        <v>61.99</v>
      </c>
      <c r="G3826" s="1">
        <v>62.32</v>
      </c>
      <c r="H3826" s="2">
        <v>57.4</v>
      </c>
      <c r="I3826" s="2">
        <v>31.2</v>
      </c>
      <c r="J3826" s="2">
        <v>95.1</v>
      </c>
      <c r="K3826" s="2">
        <v>93.5</v>
      </c>
      <c r="L3826">
        <f>SUMIFS(US!B:B,US!$D:$D,YEAR(daily!$A3826),US!$E:$E,MONTH(daily!$A3826))</f>
        <v>15091</v>
      </c>
      <c r="M3826">
        <f>SUMIFS(US!C:C,US!$D:$D,YEAR(daily!$A3826),US!$E:$E,MONTH(daily!$A3826))</f>
        <v>19117</v>
      </c>
      <c r="N3826">
        <f>SUMIFS(COT!E:E,COT!$A:$A,YEAR(daily!$A3826),COT!$B:$B,WEEKNUM(daily!$A3826))</f>
        <v>1731678</v>
      </c>
      <c r="O3826">
        <f>SUMIFS(COT!F:F,COT!$A:$A,YEAR(daily!$A3826),COT!$B:$B,WEEKNUM(daily!$A3826))</f>
        <v>512443</v>
      </c>
      <c r="P3826">
        <f>SUMIFS(COT!G:G,COT!$A:$A,YEAR(daily!$A3826),COT!$B:$B,WEEKNUM(daily!$A3826))</f>
        <v>192231</v>
      </c>
      <c r="Q3826">
        <f>SUMIFS(COT!H:H,COT!$A:$A,YEAR(daily!$A3826),COT!$B:$B,WEEKNUM(daily!$A3826))</f>
        <v>537538</v>
      </c>
      <c r="R3826">
        <f>SUMIFS(COT!I:I,COT!$A:$A,YEAR(daily!$A3826),COT!$B:$B,WEEKNUM(daily!$A3826))</f>
        <v>604581</v>
      </c>
      <c r="S3826">
        <f>SUMIFS(COT!J:J,COT!$A:$A,YEAR(daily!$A3826),COT!$B:$B,WEEKNUM(daily!$A3826))</f>
        <v>926687</v>
      </c>
      <c r="T3826">
        <f>SUMIFS(COT!K:K,COT!$A:$A,YEAR(daily!$A3826),COT!$B:$B,WEEKNUM(daily!$A3826))</f>
        <v>77116</v>
      </c>
      <c r="U3826">
        <f>SUMIFS(COT!L:L,COT!$A:$A,YEAR(daily!$A3826),COT!$B:$B,WEEKNUM(daily!$A3826))</f>
        <v>75222</v>
      </c>
      <c r="V3826">
        <f>SUMIFS(COT!M:M,COT!$A:$A,YEAR(daily!$A3826),COT!$B:$B,WEEKNUM(daily!$A3826))</f>
        <v>135</v>
      </c>
      <c r="W3826">
        <f>SUMIFS(COT!N:N,COT!$A:$A,YEAR(daily!$A3826),COT!$B:$B,WEEKNUM(daily!$A3826))</f>
        <v>102</v>
      </c>
      <c r="X3826">
        <f>SUMIFS(COT!O:O,COT!$A:$A,YEAR(daily!$A3826),COT!$B:$B,WEEKNUM(daily!$A3826))</f>
        <v>160</v>
      </c>
      <c r="Y3826">
        <f>SUMIFS(COT!P:P,COT!$A:$A,YEAR(daily!$A3826),COT!$B:$B,WEEKNUM(daily!$A3826))</f>
        <v>87</v>
      </c>
      <c r="Z3826">
        <f>SUMIFS(COT!Q:Q,COT!$A:$A,YEAR(daily!$A3826),COT!$B:$B,WEEKNUM(daily!$A3826))</f>
        <v>102</v>
      </c>
      <c r="AA3826">
        <f>SUMIFS(Saudi!B:B,Saudi!$A:$A,YEAR(daily!$A3826))</f>
        <v>683.98199999999997</v>
      </c>
      <c r="AB3826">
        <f>SUMIFS(Saudi!C:C,Saudi!$A:$A,YEAR(daily!$A3826))</f>
        <v>1195.2570000000001</v>
      </c>
      <c r="AC3826">
        <f>SUMIFS(Saudi!F:F,Saudi!$A:$A,YEAR(daily!$A3826))</f>
        <v>3635527</v>
      </c>
      <c r="AD3826">
        <f>SUMIFS(Saudi!G:G,Saudi!$A:$A,YEAR(daily!$A3826))</f>
        <v>42.108907543479908</v>
      </c>
      <c r="AE3826">
        <f>SUMIFS(Saudi!H:H,Saudi!$A:$A,YEAR(daily!$A3826))</f>
        <v>153088070.31482488</v>
      </c>
      <c r="AF3826" s="5">
        <f t="shared" si="163"/>
        <v>5</v>
      </c>
      <c r="AG3826" s="5">
        <f t="shared" si="164"/>
        <v>2015</v>
      </c>
    </row>
    <row r="3827" spans="1:33">
      <c r="A3827" s="3">
        <v>42138</v>
      </c>
      <c r="B3827" s="1">
        <v>95274</v>
      </c>
      <c r="C3827" s="1">
        <v>117229</v>
      </c>
      <c r="D3827" s="1">
        <v>153394</v>
      </c>
      <c r="E3827" s="1">
        <v>59.88</v>
      </c>
      <c r="F3827" s="1">
        <v>61.36</v>
      </c>
      <c r="G3827" s="1">
        <v>61.73</v>
      </c>
      <c r="H3827" s="2">
        <v>57.4</v>
      </c>
      <c r="I3827" s="2">
        <v>31.2</v>
      </c>
      <c r="J3827" s="2">
        <v>95.1</v>
      </c>
      <c r="K3827" s="2">
        <v>93.5</v>
      </c>
      <c r="L3827">
        <f>SUMIFS(US!B:B,US!$D:$D,YEAR(daily!$A3827),US!$E:$E,MONTH(daily!$A3827))</f>
        <v>15091</v>
      </c>
      <c r="M3827">
        <f>SUMIFS(US!C:C,US!$D:$D,YEAR(daily!$A3827),US!$E:$E,MONTH(daily!$A3827))</f>
        <v>19117</v>
      </c>
      <c r="N3827">
        <f>SUMIFS(COT!E:E,COT!$A:$A,YEAR(daily!$A3827),COT!$B:$B,WEEKNUM(daily!$A3827))</f>
        <v>1731678</v>
      </c>
      <c r="O3827">
        <f>SUMIFS(COT!F:F,COT!$A:$A,YEAR(daily!$A3827),COT!$B:$B,WEEKNUM(daily!$A3827))</f>
        <v>512443</v>
      </c>
      <c r="P3827">
        <f>SUMIFS(COT!G:G,COT!$A:$A,YEAR(daily!$A3827),COT!$B:$B,WEEKNUM(daily!$A3827))</f>
        <v>192231</v>
      </c>
      <c r="Q3827">
        <f>SUMIFS(COT!H:H,COT!$A:$A,YEAR(daily!$A3827),COT!$B:$B,WEEKNUM(daily!$A3827))</f>
        <v>537538</v>
      </c>
      <c r="R3827">
        <f>SUMIFS(COT!I:I,COT!$A:$A,YEAR(daily!$A3827),COT!$B:$B,WEEKNUM(daily!$A3827))</f>
        <v>604581</v>
      </c>
      <c r="S3827">
        <f>SUMIFS(COT!J:J,COT!$A:$A,YEAR(daily!$A3827),COT!$B:$B,WEEKNUM(daily!$A3827))</f>
        <v>926687</v>
      </c>
      <c r="T3827">
        <f>SUMIFS(COT!K:K,COT!$A:$A,YEAR(daily!$A3827),COT!$B:$B,WEEKNUM(daily!$A3827))</f>
        <v>77116</v>
      </c>
      <c r="U3827">
        <f>SUMIFS(COT!L:L,COT!$A:$A,YEAR(daily!$A3827),COT!$B:$B,WEEKNUM(daily!$A3827))</f>
        <v>75222</v>
      </c>
      <c r="V3827">
        <f>SUMIFS(COT!M:M,COT!$A:$A,YEAR(daily!$A3827),COT!$B:$B,WEEKNUM(daily!$A3827))</f>
        <v>135</v>
      </c>
      <c r="W3827">
        <f>SUMIFS(COT!N:N,COT!$A:$A,YEAR(daily!$A3827),COT!$B:$B,WEEKNUM(daily!$A3827))</f>
        <v>102</v>
      </c>
      <c r="X3827">
        <f>SUMIFS(COT!O:O,COT!$A:$A,YEAR(daily!$A3827),COT!$B:$B,WEEKNUM(daily!$A3827))</f>
        <v>160</v>
      </c>
      <c r="Y3827">
        <f>SUMIFS(COT!P:P,COT!$A:$A,YEAR(daily!$A3827),COT!$B:$B,WEEKNUM(daily!$A3827))</f>
        <v>87</v>
      </c>
      <c r="Z3827">
        <f>SUMIFS(COT!Q:Q,COT!$A:$A,YEAR(daily!$A3827),COT!$B:$B,WEEKNUM(daily!$A3827))</f>
        <v>102</v>
      </c>
      <c r="AA3827">
        <f>SUMIFS(Saudi!B:B,Saudi!$A:$A,YEAR(daily!$A3827))</f>
        <v>683.98199999999997</v>
      </c>
      <c r="AB3827">
        <f>SUMIFS(Saudi!C:C,Saudi!$A:$A,YEAR(daily!$A3827))</f>
        <v>1195.2570000000001</v>
      </c>
      <c r="AC3827">
        <f>SUMIFS(Saudi!F:F,Saudi!$A:$A,YEAR(daily!$A3827))</f>
        <v>3635527</v>
      </c>
      <c r="AD3827">
        <f>SUMIFS(Saudi!G:G,Saudi!$A:$A,YEAR(daily!$A3827))</f>
        <v>42.108907543479908</v>
      </c>
      <c r="AE3827">
        <f>SUMIFS(Saudi!H:H,Saudi!$A:$A,YEAR(daily!$A3827))</f>
        <v>153088070.31482488</v>
      </c>
      <c r="AF3827" s="5">
        <f t="shared" si="163"/>
        <v>5</v>
      </c>
      <c r="AG3827" s="5">
        <f t="shared" si="164"/>
        <v>2015</v>
      </c>
    </row>
    <row r="3828" spans="1:33">
      <c r="A3828" s="3">
        <v>42139</v>
      </c>
      <c r="B3828" s="1">
        <v>73396</v>
      </c>
      <c r="C3828" s="1">
        <v>119629</v>
      </c>
      <c r="D3828" s="1">
        <v>154551</v>
      </c>
      <c r="E3828" s="1">
        <v>59.69</v>
      </c>
      <c r="F3828" s="1">
        <v>61.01</v>
      </c>
      <c r="G3828" s="1">
        <v>61.36</v>
      </c>
      <c r="H3828" s="2">
        <v>57.4</v>
      </c>
      <c r="I3828" s="2">
        <v>31.2</v>
      </c>
      <c r="J3828" s="2">
        <v>95.1</v>
      </c>
      <c r="K3828" s="2">
        <v>93.5</v>
      </c>
      <c r="L3828">
        <f>SUMIFS(US!B:B,US!$D:$D,YEAR(daily!$A3828),US!$E:$E,MONTH(daily!$A3828))</f>
        <v>15091</v>
      </c>
      <c r="M3828">
        <f>SUMIFS(US!C:C,US!$D:$D,YEAR(daily!$A3828),US!$E:$E,MONTH(daily!$A3828))</f>
        <v>19117</v>
      </c>
      <c r="N3828">
        <f>SUMIFS(COT!E:E,COT!$A:$A,YEAR(daily!$A3828),COT!$B:$B,WEEKNUM(daily!$A3828))</f>
        <v>1731678</v>
      </c>
      <c r="O3828">
        <f>SUMIFS(COT!F:F,COT!$A:$A,YEAR(daily!$A3828),COT!$B:$B,WEEKNUM(daily!$A3828))</f>
        <v>512443</v>
      </c>
      <c r="P3828">
        <f>SUMIFS(COT!G:G,COT!$A:$A,YEAR(daily!$A3828),COT!$B:$B,WEEKNUM(daily!$A3828))</f>
        <v>192231</v>
      </c>
      <c r="Q3828">
        <f>SUMIFS(COT!H:H,COT!$A:$A,YEAR(daily!$A3828),COT!$B:$B,WEEKNUM(daily!$A3828))</f>
        <v>537538</v>
      </c>
      <c r="R3828">
        <f>SUMIFS(COT!I:I,COT!$A:$A,YEAR(daily!$A3828),COT!$B:$B,WEEKNUM(daily!$A3828))</f>
        <v>604581</v>
      </c>
      <c r="S3828">
        <f>SUMIFS(COT!J:J,COT!$A:$A,YEAR(daily!$A3828),COT!$B:$B,WEEKNUM(daily!$A3828))</f>
        <v>926687</v>
      </c>
      <c r="T3828">
        <f>SUMIFS(COT!K:K,COT!$A:$A,YEAR(daily!$A3828),COT!$B:$B,WEEKNUM(daily!$A3828))</f>
        <v>77116</v>
      </c>
      <c r="U3828">
        <f>SUMIFS(COT!L:L,COT!$A:$A,YEAR(daily!$A3828),COT!$B:$B,WEEKNUM(daily!$A3828))</f>
        <v>75222</v>
      </c>
      <c r="V3828">
        <f>SUMIFS(COT!M:M,COT!$A:$A,YEAR(daily!$A3828),COT!$B:$B,WEEKNUM(daily!$A3828))</f>
        <v>135</v>
      </c>
      <c r="W3828">
        <f>SUMIFS(COT!N:N,COT!$A:$A,YEAR(daily!$A3828),COT!$B:$B,WEEKNUM(daily!$A3828))</f>
        <v>102</v>
      </c>
      <c r="X3828">
        <f>SUMIFS(COT!O:O,COT!$A:$A,YEAR(daily!$A3828),COT!$B:$B,WEEKNUM(daily!$A3828))</f>
        <v>160</v>
      </c>
      <c r="Y3828">
        <f>SUMIFS(COT!P:P,COT!$A:$A,YEAR(daily!$A3828),COT!$B:$B,WEEKNUM(daily!$A3828))</f>
        <v>87</v>
      </c>
      <c r="Z3828">
        <f>SUMIFS(COT!Q:Q,COT!$A:$A,YEAR(daily!$A3828),COT!$B:$B,WEEKNUM(daily!$A3828))</f>
        <v>102</v>
      </c>
      <c r="AA3828">
        <f>SUMIFS(Saudi!B:B,Saudi!$A:$A,YEAR(daily!$A3828))</f>
        <v>683.98199999999997</v>
      </c>
      <c r="AB3828">
        <f>SUMIFS(Saudi!C:C,Saudi!$A:$A,YEAR(daily!$A3828))</f>
        <v>1195.2570000000001</v>
      </c>
      <c r="AC3828">
        <f>SUMIFS(Saudi!F:F,Saudi!$A:$A,YEAR(daily!$A3828))</f>
        <v>3635527</v>
      </c>
      <c r="AD3828">
        <f>SUMIFS(Saudi!G:G,Saudi!$A:$A,YEAR(daily!$A3828))</f>
        <v>42.108907543479908</v>
      </c>
      <c r="AE3828">
        <f>SUMIFS(Saudi!H:H,Saudi!$A:$A,YEAR(daily!$A3828))</f>
        <v>153088070.31482488</v>
      </c>
      <c r="AF3828" s="5">
        <f t="shared" si="163"/>
        <v>5</v>
      </c>
      <c r="AG3828" s="5">
        <f t="shared" si="164"/>
        <v>2015</v>
      </c>
    </row>
    <row r="3829" spans="1:33">
      <c r="A3829" s="3">
        <v>42142</v>
      </c>
      <c r="B3829" s="1">
        <v>21319</v>
      </c>
      <c r="C3829" s="1">
        <v>121150</v>
      </c>
      <c r="D3829" s="1">
        <v>159611</v>
      </c>
      <c r="E3829" s="1">
        <v>59.43</v>
      </c>
      <c r="F3829" s="1">
        <v>60.64</v>
      </c>
      <c r="G3829" s="1">
        <v>60.91</v>
      </c>
      <c r="H3829" s="2">
        <v>57.4</v>
      </c>
      <c r="I3829" s="2">
        <v>31.2</v>
      </c>
      <c r="J3829" s="2">
        <v>95.1</v>
      </c>
      <c r="K3829" s="2">
        <v>93.5</v>
      </c>
      <c r="L3829">
        <f>SUMIFS(US!B:B,US!$D:$D,YEAR(daily!$A3829),US!$E:$E,MONTH(daily!$A3829))</f>
        <v>15091</v>
      </c>
      <c r="M3829">
        <f>SUMIFS(US!C:C,US!$D:$D,YEAR(daily!$A3829),US!$E:$E,MONTH(daily!$A3829))</f>
        <v>19117</v>
      </c>
      <c r="N3829">
        <f>SUMIFS(COT!E:E,COT!$A:$A,YEAR(daily!$A3829),COT!$B:$B,WEEKNUM(daily!$A3829))</f>
        <v>1621198</v>
      </c>
      <c r="O3829">
        <f>SUMIFS(COT!F:F,COT!$A:$A,YEAR(daily!$A3829),COT!$B:$B,WEEKNUM(daily!$A3829))</f>
        <v>504615</v>
      </c>
      <c r="P3829">
        <f>SUMIFS(COT!G:G,COT!$A:$A,YEAR(daily!$A3829),COT!$B:$B,WEEKNUM(daily!$A3829))</f>
        <v>161184</v>
      </c>
      <c r="Q3829">
        <f>SUMIFS(COT!H:H,COT!$A:$A,YEAR(daily!$A3829),COT!$B:$B,WEEKNUM(daily!$A3829))</f>
        <v>495495</v>
      </c>
      <c r="R3829">
        <f>SUMIFS(COT!I:I,COT!$A:$A,YEAR(daily!$A3829),COT!$B:$B,WEEKNUM(daily!$A3829))</f>
        <v>542015</v>
      </c>
      <c r="S3829">
        <f>SUMIFS(COT!J:J,COT!$A:$A,YEAR(daily!$A3829),COT!$B:$B,WEEKNUM(daily!$A3829))</f>
        <v>892555</v>
      </c>
      <c r="T3829">
        <f>SUMIFS(COT!K:K,COT!$A:$A,YEAR(daily!$A3829),COT!$B:$B,WEEKNUM(daily!$A3829))</f>
        <v>79073</v>
      </c>
      <c r="U3829">
        <f>SUMIFS(COT!L:L,COT!$A:$A,YEAR(daily!$A3829),COT!$B:$B,WEEKNUM(daily!$A3829))</f>
        <v>71964</v>
      </c>
      <c r="V3829">
        <f>SUMIFS(COT!M:M,COT!$A:$A,YEAR(daily!$A3829),COT!$B:$B,WEEKNUM(daily!$A3829))</f>
        <v>114</v>
      </c>
      <c r="W3829">
        <f>SUMIFS(COT!N:N,COT!$A:$A,YEAR(daily!$A3829),COT!$B:$B,WEEKNUM(daily!$A3829))</f>
        <v>114</v>
      </c>
      <c r="X3829">
        <f>SUMIFS(COT!O:O,COT!$A:$A,YEAR(daily!$A3829),COT!$B:$B,WEEKNUM(daily!$A3829))</f>
        <v>149</v>
      </c>
      <c r="Y3829">
        <f>SUMIFS(COT!P:P,COT!$A:$A,YEAR(daily!$A3829),COT!$B:$B,WEEKNUM(daily!$A3829))</f>
        <v>84</v>
      </c>
      <c r="Z3829">
        <f>SUMIFS(COT!Q:Q,COT!$A:$A,YEAR(daily!$A3829),COT!$B:$B,WEEKNUM(daily!$A3829))</f>
        <v>98</v>
      </c>
      <c r="AA3829">
        <f>SUMIFS(Saudi!B:B,Saudi!$A:$A,YEAR(daily!$A3829))</f>
        <v>683.98199999999997</v>
      </c>
      <c r="AB3829">
        <f>SUMIFS(Saudi!C:C,Saudi!$A:$A,YEAR(daily!$A3829))</f>
        <v>1195.2570000000001</v>
      </c>
      <c r="AC3829">
        <f>SUMIFS(Saudi!F:F,Saudi!$A:$A,YEAR(daily!$A3829))</f>
        <v>3635527</v>
      </c>
      <c r="AD3829">
        <f>SUMIFS(Saudi!G:G,Saudi!$A:$A,YEAR(daily!$A3829))</f>
        <v>42.108907543479908</v>
      </c>
      <c r="AE3829">
        <f>SUMIFS(Saudi!H:H,Saudi!$A:$A,YEAR(daily!$A3829))</f>
        <v>153088070.31482488</v>
      </c>
      <c r="AF3829" s="5">
        <f t="shared" si="163"/>
        <v>5</v>
      </c>
      <c r="AG3829" s="5">
        <f t="shared" si="164"/>
        <v>2015</v>
      </c>
    </row>
    <row r="3830" spans="1:33">
      <c r="A3830" s="3">
        <v>42143</v>
      </c>
      <c r="B3830" s="1">
        <v>1166</v>
      </c>
      <c r="C3830" s="1">
        <v>130806</v>
      </c>
      <c r="D3830" s="1">
        <v>163681</v>
      </c>
      <c r="E3830" s="1">
        <v>57.26</v>
      </c>
      <c r="F3830" s="1">
        <v>58.47</v>
      </c>
      <c r="G3830" s="1">
        <v>58.8</v>
      </c>
      <c r="H3830" s="2">
        <v>57.4</v>
      </c>
      <c r="I3830" s="2">
        <v>31.2</v>
      </c>
      <c r="J3830" s="2">
        <v>95.1</v>
      </c>
      <c r="K3830" s="2">
        <v>93.5</v>
      </c>
      <c r="L3830">
        <f>SUMIFS(US!B:B,US!$D:$D,YEAR(daily!$A3830),US!$E:$E,MONTH(daily!$A3830))</f>
        <v>15091</v>
      </c>
      <c r="M3830">
        <f>SUMIFS(US!C:C,US!$D:$D,YEAR(daily!$A3830),US!$E:$E,MONTH(daily!$A3830))</f>
        <v>19117</v>
      </c>
      <c r="N3830">
        <f>SUMIFS(COT!E:E,COT!$A:$A,YEAR(daily!$A3830),COT!$B:$B,WEEKNUM(daily!$A3830))</f>
        <v>1621198</v>
      </c>
      <c r="O3830">
        <f>SUMIFS(COT!F:F,COT!$A:$A,YEAR(daily!$A3830),COT!$B:$B,WEEKNUM(daily!$A3830))</f>
        <v>504615</v>
      </c>
      <c r="P3830">
        <f>SUMIFS(COT!G:G,COT!$A:$A,YEAR(daily!$A3830),COT!$B:$B,WEEKNUM(daily!$A3830))</f>
        <v>161184</v>
      </c>
      <c r="Q3830">
        <f>SUMIFS(COT!H:H,COT!$A:$A,YEAR(daily!$A3830),COT!$B:$B,WEEKNUM(daily!$A3830))</f>
        <v>495495</v>
      </c>
      <c r="R3830">
        <f>SUMIFS(COT!I:I,COT!$A:$A,YEAR(daily!$A3830),COT!$B:$B,WEEKNUM(daily!$A3830))</f>
        <v>542015</v>
      </c>
      <c r="S3830">
        <f>SUMIFS(COT!J:J,COT!$A:$A,YEAR(daily!$A3830),COT!$B:$B,WEEKNUM(daily!$A3830))</f>
        <v>892555</v>
      </c>
      <c r="T3830">
        <f>SUMIFS(COT!K:K,COT!$A:$A,YEAR(daily!$A3830),COT!$B:$B,WEEKNUM(daily!$A3830))</f>
        <v>79073</v>
      </c>
      <c r="U3830">
        <f>SUMIFS(COT!L:L,COT!$A:$A,YEAR(daily!$A3830),COT!$B:$B,WEEKNUM(daily!$A3830))</f>
        <v>71964</v>
      </c>
      <c r="V3830">
        <f>SUMIFS(COT!M:M,COT!$A:$A,YEAR(daily!$A3830),COT!$B:$B,WEEKNUM(daily!$A3830))</f>
        <v>114</v>
      </c>
      <c r="W3830">
        <f>SUMIFS(COT!N:N,COT!$A:$A,YEAR(daily!$A3830),COT!$B:$B,WEEKNUM(daily!$A3830))</f>
        <v>114</v>
      </c>
      <c r="X3830">
        <f>SUMIFS(COT!O:O,COT!$A:$A,YEAR(daily!$A3830),COT!$B:$B,WEEKNUM(daily!$A3830))</f>
        <v>149</v>
      </c>
      <c r="Y3830">
        <f>SUMIFS(COT!P:P,COT!$A:$A,YEAR(daily!$A3830),COT!$B:$B,WEEKNUM(daily!$A3830))</f>
        <v>84</v>
      </c>
      <c r="Z3830">
        <f>SUMIFS(COT!Q:Q,COT!$A:$A,YEAR(daily!$A3830),COT!$B:$B,WEEKNUM(daily!$A3830))</f>
        <v>98</v>
      </c>
      <c r="AA3830">
        <f>SUMIFS(Saudi!B:B,Saudi!$A:$A,YEAR(daily!$A3830))</f>
        <v>683.98199999999997</v>
      </c>
      <c r="AB3830">
        <f>SUMIFS(Saudi!C:C,Saudi!$A:$A,YEAR(daily!$A3830))</f>
        <v>1195.2570000000001</v>
      </c>
      <c r="AC3830">
        <f>SUMIFS(Saudi!F:F,Saudi!$A:$A,YEAR(daily!$A3830))</f>
        <v>3635527</v>
      </c>
      <c r="AD3830">
        <f>SUMIFS(Saudi!G:G,Saudi!$A:$A,YEAR(daily!$A3830))</f>
        <v>42.108907543479908</v>
      </c>
      <c r="AE3830">
        <f>SUMIFS(Saudi!H:H,Saudi!$A:$A,YEAR(daily!$A3830))</f>
        <v>153088070.31482488</v>
      </c>
      <c r="AF3830" s="5">
        <f t="shared" si="163"/>
        <v>5</v>
      </c>
      <c r="AG3830" s="5">
        <f t="shared" si="164"/>
        <v>2015</v>
      </c>
    </row>
    <row r="3831" spans="1:33">
      <c r="A3831" s="3">
        <v>42144</v>
      </c>
      <c r="B3831" s="1">
        <v>439497</v>
      </c>
      <c r="C3831" s="1">
        <v>164749</v>
      </c>
      <c r="D3831" s="1">
        <v>83936</v>
      </c>
      <c r="E3831" s="1">
        <v>58.98</v>
      </c>
      <c r="F3831" s="1">
        <v>59.75</v>
      </c>
      <c r="G3831" s="1">
        <v>60.03</v>
      </c>
      <c r="H3831" s="2">
        <v>57.4</v>
      </c>
      <c r="I3831" s="2">
        <v>31.2</v>
      </c>
      <c r="J3831" s="2">
        <v>95.1</v>
      </c>
      <c r="K3831" s="2">
        <v>93.5</v>
      </c>
      <c r="L3831">
        <f>SUMIFS(US!B:B,US!$D:$D,YEAR(daily!$A3831),US!$E:$E,MONTH(daily!$A3831))</f>
        <v>15091</v>
      </c>
      <c r="M3831">
        <f>SUMIFS(US!C:C,US!$D:$D,YEAR(daily!$A3831),US!$E:$E,MONTH(daily!$A3831))</f>
        <v>19117</v>
      </c>
      <c r="N3831">
        <f>SUMIFS(COT!E:E,COT!$A:$A,YEAR(daily!$A3831),COT!$B:$B,WEEKNUM(daily!$A3831))</f>
        <v>1621198</v>
      </c>
      <c r="O3831">
        <f>SUMIFS(COT!F:F,COT!$A:$A,YEAR(daily!$A3831),COT!$B:$B,WEEKNUM(daily!$A3831))</f>
        <v>504615</v>
      </c>
      <c r="P3831">
        <f>SUMIFS(COT!G:G,COT!$A:$A,YEAR(daily!$A3831),COT!$B:$B,WEEKNUM(daily!$A3831))</f>
        <v>161184</v>
      </c>
      <c r="Q3831">
        <f>SUMIFS(COT!H:H,COT!$A:$A,YEAR(daily!$A3831),COT!$B:$B,WEEKNUM(daily!$A3831))</f>
        <v>495495</v>
      </c>
      <c r="R3831">
        <f>SUMIFS(COT!I:I,COT!$A:$A,YEAR(daily!$A3831),COT!$B:$B,WEEKNUM(daily!$A3831))</f>
        <v>542015</v>
      </c>
      <c r="S3831">
        <f>SUMIFS(COT!J:J,COT!$A:$A,YEAR(daily!$A3831),COT!$B:$B,WEEKNUM(daily!$A3831))</f>
        <v>892555</v>
      </c>
      <c r="T3831">
        <f>SUMIFS(COT!K:K,COT!$A:$A,YEAR(daily!$A3831),COT!$B:$B,WEEKNUM(daily!$A3831))</f>
        <v>79073</v>
      </c>
      <c r="U3831">
        <f>SUMIFS(COT!L:L,COT!$A:$A,YEAR(daily!$A3831),COT!$B:$B,WEEKNUM(daily!$A3831))</f>
        <v>71964</v>
      </c>
      <c r="V3831">
        <f>SUMIFS(COT!M:M,COT!$A:$A,YEAR(daily!$A3831),COT!$B:$B,WEEKNUM(daily!$A3831))</f>
        <v>114</v>
      </c>
      <c r="W3831">
        <f>SUMIFS(COT!N:N,COT!$A:$A,YEAR(daily!$A3831),COT!$B:$B,WEEKNUM(daily!$A3831))</f>
        <v>114</v>
      </c>
      <c r="X3831">
        <f>SUMIFS(COT!O:O,COT!$A:$A,YEAR(daily!$A3831),COT!$B:$B,WEEKNUM(daily!$A3831))</f>
        <v>149</v>
      </c>
      <c r="Y3831">
        <f>SUMIFS(COT!P:P,COT!$A:$A,YEAR(daily!$A3831),COT!$B:$B,WEEKNUM(daily!$A3831))</f>
        <v>84</v>
      </c>
      <c r="Z3831">
        <f>SUMIFS(COT!Q:Q,COT!$A:$A,YEAR(daily!$A3831),COT!$B:$B,WEEKNUM(daily!$A3831))</f>
        <v>98</v>
      </c>
      <c r="AA3831">
        <f>SUMIFS(Saudi!B:B,Saudi!$A:$A,YEAR(daily!$A3831))</f>
        <v>683.98199999999997</v>
      </c>
      <c r="AB3831">
        <f>SUMIFS(Saudi!C:C,Saudi!$A:$A,YEAR(daily!$A3831))</f>
        <v>1195.2570000000001</v>
      </c>
      <c r="AC3831">
        <f>SUMIFS(Saudi!F:F,Saudi!$A:$A,YEAR(daily!$A3831))</f>
        <v>3635527</v>
      </c>
      <c r="AD3831">
        <f>SUMIFS(Saudi!G:G,Saudi!$A:$A,YEAR(daily!$A3831))</f>
        <v>42.108907543479908</v>
      </c>
      <c r="AE3831">
        <f>SUMIFS(Saudi!H:H,Saudi!$A:$A,YEAR(daily!$A3831))</f>
        <v>153088070.31482488</v>
      </c>
      <c r="AF3831" s="5">
        <f t="shared" si="163"/>
        <v>5</v>
      </c>
      <c r="AG3831" s="5">
        <f t="shared" si="164"/>
        <v>2015</v>
      </c>
    </row>
    <row r="3832" spans="1:33">
      <c r="A3832" s="3">
        <v>42145</v>
      </c>
      <c r="B3832" s="1">
        <v>432754</v>
      </c>
      <c r="C3832" s="1">
        <v>165227</v>
      </c>
      <c r="D3832" s="1">
        <v>86893</v>
      </c>
      <c r="E3832" s="1">
        <v>60.72</v>
      </c>
      <c r="F3832" s="1">
        <v>61.39</v>
      </c>
      <c r="G3832" s="1">
        <v>61.62</v>
      </c>
      <c r="H3832" s="2">
        <v>57.4</v>
      </c>
      <c r="I3832" s="2">
        <v>31.2</v>
      </c>
      <c r="J3832" s="2">
        <v>95.1</v>
      </c>
      <c r="K3832" s="2">
        <v>93.5</v>
      </c>
      <c r="L3832">
        <f>SUMIFS(US!B:B,US!$D:$D,YEAR(daily!$A3832),US!$E:$E,MONTH(daily!$A3832))</f>
        <v>15091</v>
      </c>
      <c r="M3832">
        <f>SUMIFS(US!C:C,US!$D:$D,YEAR(daily!$A3832),US!$E:$E,MONTH(daily!$A3832))</f>
        <v>19117</v>
      </c>
      <c r="N3832">
        <f>SUMIFS(COT!E:E,COT!$A:$A,YEAR(daily!$A3832),COT!$B:$B,WEEKNUM(daily!$A3832))</f>
        <v>1621198</v>
      </c>
      <c r="O3832">
        <f>SUMIFS(COT!F:F,COT!$A:$A,YEAR(daily!$A3832),COT!$B:$B,WEEKNUM(daily!$A3832))</f>
        <v>504615</v>
      </c>
      <c r="P3832">
        <f>SUMIFS(COT!G:G,COT!$A:$A,YEAR(daily!$A3832),COT!$B:$B,WEEKNUM(daily!$A3832))</f>
        <v>161184</v>
      </c>
      <c r="Q3832">
        <f>SUMIFS(COT!H:H,COT!$A:$A,YEAR(daily!$A3832),COT!$B:$B,WEEKNUM(daily!$A3832))</f>
        <v>495495</v>
      </c>
      <c r="R3832">
        <f>SUMIFS(COT!I:I,COT!$A:$A,YEAR(daily!$A3832),COT!$B:$B,WEEKNUM(daily!$A3832))</f>
        <v>542015</v>
      </c>
      <c r="S3832">
        <f>SUMIFS(COT!J:J,COT!$A:$A,YEAR(daily!$A3832),COT!$B:$B,WEEKNUM(daily!$A3832))</f>
        <v>892555</v>
      </c>
      <c r="T3832">
        <f>SUMIFS(COT!K:K,COT!$A:$A,YEAR(daily!$A3832),COT!$B:$B,WEEKNUM(daily!$A3832))</f>
        <v>79073</v>
      </c>
      <c r="U3832">
        <f>SUMIFS(COT!L:L,COT!$A:$A,YEAR(daily!$A3832),COT!$B:$B,WEEKNUM(daily!$A3832))</f>
        <v>71964</v>
      </c>
      <c r="V3832">
        <f>SUMIFS(COT!M:M,COT!$A:$A,YEAR(daily!$A3832),COT!$B:$B,WEEKNUM(daily!$A3832))</f>
        <v>114</v>
      </c>
      <c r="W3832">
        <f>SUMIFS(COT!N:N,COT!$A:$A,YEAR(daily!$A3832),COT!$B:$B,WEEKNUM(daily!$A3832))</f>
        <v>114</v>
      </c>
      <c r="X3832">
        <f>SUMIFS(COT!O:O,COT!$A:$A,YEAR(daily!$A3832),COT!$B:$B,WEEKNUM(daily!$A3832))</f>
        <v>149</v>
      </c>
      <c r="Y3832">
        <f>SUMIFS(COT!P:P,COT!$A:$A,YEAR(daily!$A3832),COT!$B:$B,WEEKNUM(daily!$A3832))</f>
        <v>84</v>
      </c>
      <c r="Z3832">
        <f>SUMIFS(COT!Q:Q,COT!$A:$A,YEAR(daily!$A3832),COT!$B:$B,WEEKNUM(daily!$A3832))</f>
        <v>98</v>
      </c>
      <c r="AA3832">
        <f>SUMIFS(Saudi!B:B,Saudi!$A:$A,YEAR(daily!$A3832))</f>
        <v>683.98199999999997</v>
      </c>
      <c r="AB3832">
        <f>SUMIFS(Saudi!C:C,Saudi!$A:$A,YEAR(daily!$A3832))</f>
        <v>1195.2570000000001</v>
      </c>
      <c r="AC3832">
        <f>SUMIFS(Saudi!F:F,Saudi!$A:$A,YEAR(daily!$A3832))</f>
        <v>3635527</v>
      </c>
      <c r="AD3832">
        <f>SUMIFS(Saudi!G:G,Saudi!$A:$A,YEAR(daily!$A3832))</f>
        <v>42.108907543479908</v>
      </c>
      <c r="AE3832">
        <f>SUMIFS(Saudi!H:H,Saudi!$A:$A,YEAR(daily!$A3832))</f>
        <v>153088070.31482488</v>
      </c>
      <c r="AF3832" s="5">
        <f t="shared" si="163"/>
        <v>5</v>
      </c>
      <c r="AG3832" s="5">
        <f t="shared" si="164"/>
        <v>2015</v>
      </c>
    </row>
    <row r="3833" spans="1:33">
      <c r="A3833" s="3">
        <v>42146</v>
      </c>
      <c r="B3833" s="1">
        <v>418738</v>
      </c>
      <c r="C3833" s="1">
        <v>169554</v>
      </c>
      <c r="D3833" s="1">
        <v>85350</v>
      </c>
      <c r="E3833" s="1">
        <v>59.72</v>
      </c>
      <c r="F3833" s="1">
        <v>60.43</v>
      </c>
      <c r="G3833" s="1">
        <v>60.67</v>
      </c>
      <c r="H3833" s="2">
        <v>57.4</v>
      </c>
      <c r="I3833" s="2">
        <v>31.2</v>
      </c>
      <c r="J3833" s="2">
        <v>95.1</v>
      </c>
      <c r="K3833" s="2">
        <v>93.5</v>
      </c>
      <c r="L3833">
        <f>SUMIFS(US!B:B,US!$D:$D,YEAR(daily!$A3833),US!$E:$E,MONTH(daily!$A3833))</f>
        <v>15091</v>
      </c>
      <c r="M3833">
        <f>SUMIFS(US!C:C,US!$D:$D,YEAR(daily!$A3833),US!$E:$E,MONTH(daily!$A3833))</f>
        <v>19117</v>
      </c>
      <c r="N3833">
        <f>SUMIFS(COT!E:E,COT!$A:$A,YEAR(daily!$A3833),COT!$B:$B,WEEKNUM(daily!$A3833))</f>
        <v>1621198</v>
      </c>
      <c r="O3833">
        <f>SUMIFS(COT!F:F,COT!$A:$A,YEAR(daily!$A3833),COT!$B:$B,WEEKNUM(daily!$A3833))</f>
        <v>504615</v>
      </c>
      <c r="P3833">
        <f>SUMIFS(COT!G:G,COT!$A:$A,YEAR(daily!$A3833),COT!$B:$B,WEEKNUM(daily!$A3833))</f>
        <v>161184</v>
      </c>
      <c r="Q3833">
        <f>SUMIFS(COT!H:H,COT!$A:$A,YEAR(daily!$A3833),COT!$B:$B,WEEKNUM(daily!$A3833))</f>
        <v>495495</v>
      </c>
      <c r="R3833">
        <f>SUMIFS(COT!I:I,COT!$A:$A,YEAR(daily!$A3833),COT!$B:$B,WEEKNUM(daily!$A3833))</f>
        <v>542015</v>
      </c>
      <c r="S3833">
        <f>SUMIFS(COT!J:J,COT!$A:$A,YEAR(daily!$A3833),COT!$B:$B,WEEKNUM(daily!$A3833))</f>
        <v>892555</v>
      </c>
      <c r="T3833">
        <f>SUMIFS(COT!K:K,COT!$A:$A,YEAR(daily!$A3833),COT!$B:$B,WEEKNUM(daily!$A3833))</f>
        <v>79073</v>
      </c>
      <c r="U3833">
        <f>SUMIFS(COT!L:L,COT!$A:$A,YEAR(daily!$A3833),COT!$B:$B,WEEKNUM(daily!$A3833))</f>
        <v>71964</v>
      </c>
      <c r="V3833">
        <f>SUMIFS(COT!M:M,COT!$A:$A,YEAR(daily!$A3833),COT!$B:$B,WEEKNUM(daily!$A3833))</f>
        <v>114</v>
      </c>
      <c r="W3833">
        <f>SUMIFS(COT!N:N,COT!$A:$A,YEAR(daily!$A3833),COT!$B:$B,WEEKNUM(daily!$A3833))</f>
        <v>114</v>
      </c>
      <c r="X3833">
        <f>SUMIFS(COT!O:O,COT!$A:$A,YEAR(daily!$A3833),COT!$B:$B,WEEKNUM(daily!$A3833))</f>
        <v>149</v>
      </c>
      <c r="Y3833">
        <f>SUMIFS(COT!P:P,COT!$A:$A,YEAR(daily!$A3833),COT!$B:$B,WEEKNUM(daily!$A3833))</f>
        <v>84</v>
      </c>
      <c r="Z3833">
        <f>SUMIFS(COT!Q:Q,COT!$A:$A,YEAR(daily!$A3833),COT!$B:$B,WEEKNUM(daily!$A3833))</f>
        <v>98</v>
      </c>
      <c r="AA3833">
        <f>SUMIFS(Saudi!B:B,Saudi!$A:$A,YEAR(daily!$A3833))</f>
        <v>683.98199999999997</v>
      </c>
      <c r="AB3833">
        <f>SUMIFS(Saudi!C:C,Saudi!$A:$A,YEAR(daily!$A3833))</f>
        <v>1195.2570000000001</v>
      </c>
      <c r="AC3833">
        <f>SUMIFS(Saudi!F:F,Saudi!$A:$A,YEAR(daily!$A3833))</f>
        <v>3635527</v>
      </c>
      <c r="AD3833">
        <f>SUMIFS(Saudi!G:G,Saudi!$A:$A,YEAR(daily!$A3833))</f>
        <v>42.108907543479908</v>
      </c>
      <c r="AE3833">
        <f>SUMIFS(Saudi!H:H,Saudi!$A:$A,YEAR(daily!$A3833))</f>
        <v>153088070.31482488</v>
      </c>
      <c r="AF3833" s="5">
        <f t="shared" si="163"/>
        <v>5</v>
      </c>
      <c r="AG3833" s="5">
        <f t="shared" si="164"/>
        <v>2015</v>
      </c>
    </row>
    <row r="3834" spans="1:33">
      <c r="A3834" s="3">
        <v>42150</v>
      </c>
      <c r="B3834" s="1">
        <v>405472</v>
      </c>
      <c r="C3834" s="1">
        <v>167602</v>
      </c>
      <c r="D3834" s="1">
        <v>85812</v>
      </c>
      <c r="E3834" s="1">
        <v>58.03</v>
      </c>
      <c r="F3834" s="1">
        <v>58.75</v>
      </c>
      <c r="G3834" s="1">
        <v>59.01</v>
      </c>
      <c r="H3834" s="2">
        <v>57.4</v>
      </c>
      <c r="I3834" s="2">
        <v>31.2</v>
      </c>
      <c r="J3834" s="2">
        <v>95.1</v>
      </c>
      <c r="K3834" s="2">
        <v>93.5</v>
      </c>
      <c r="L3834">
        <f>SUMIFS(US!B:B,US!$D:$D,YEAR(daily!$A3834),US!$E:$E,MONTH(daily!$A3834))</f>
        <v>15091</v>
      </c>
      <c r="M3834">
        <f>SUMIFS(US!C:C,US!$D:$D,YEAR(daily!$A3834),US!$E:$E,MONTH(daily!$A3834))</f>
        <v>19117</v>
      </c>
      <c r="N3834">
        <f>SUMIFS(COT!E:E,COT!$A:$A,YEAR(daily!$A3834),COT!$B:$B,WEEKNUM(daily!$A3834))</f>
        <v>1614397</v>
      </c>
      <c r="O3834">
        <f>SUMIFS(COT!F:F,COT!$A:$A,YEAR(daily!$A3834),COT!$B:$B,WEEKNUM(daily!$A3834))</f>
        <v>502001</v>
      </c>
      <c r="P3834">
        <f>SUMIFS(COT!G:G,COT!$A:$A,YEAR(daily!$A3834),COT!$B:$B,WEEKNUM(daily!$A3834))</f>
        <v>154010</v>
      </c>
      <c r="Q3834">
        <f>SUMIFS(COT!H:H,COT!$A:$A,YEAR(daily!$A3834),COT!$B:$B,WEEKNUM(daily!$A3834))</f>
        <v>501608</v>
      </c>
      <c r="R3834">
        <f>SUMIFS(COT!I:I,COT!$A:$A,YEAR(daily!$A3834),COT!$B:$B,WEEKNUM(daily!$A3834))</f>
        <v>534528</v>
      </c>
      <c r="S3834">
        <f>SUMIFS(COT!J:J,COT!$A:$A,YEAR(daily!$A3834),COT!$B:$B,WEEKNUM(daily!$A3834))</f>
        <v>880746</v>
      </c>
      <c r="T3834">
        <f>SUMIFS(COT!K:K,COT!$A:$A,YEAR(daily!$A3834),COT!$B:$B,WEEKNUM(daily!$A3834))</f>
        <v>76260</v>
      </c>
      <c r="U3834">
        <f>SUMIFS(COT!L:L,COT!$A:$A,YEAR(daily!$A3834),COT!$B:$B,WEEKNUM(daily!$A3834))</f>
        <v>78033</v>
      </c>
      <c r="V3834">
        <f>SUMIFS(COT!M:M,COT!$A:$A,YEAR(daily!$A3834),COT!$B:$B,WEEKNUM(daily!$A3834))</f>
        <v>119</v>
      </c>
      <c r="W3834">
        <f>SUMIFS(COT!N:N,COT!$A:$A,YEAR(daily!$A3834),COT!$B:$B,WEEKNUM(daily!$A3834))</f>
        <v>113</v>
      </c>
      <c r="X3834">
        <f>SUMIFS(COT!O:O,COT!$A:$A,YEAR(daily!$A3834),COT!$B:$B,WEEKNUM(daily!$A3834))</f>
        <v>152</v>
      </c>
      <c r="Y3834">
        <f>SUMIFS(COT!P:P,COT!$A:$A,YEAR(daily!$A3834),COT!$B:$B,WEEKNUM(daily!$A3834))</f>
        <v>85</v>
      </c>
      <c r="Z3834">
        <f>SUMIFS(COT!Q:Q,COT!$A:$A,YEAR(daily!$A3834),COT!$B:$B,WEEKNUM(daily!$A3834))</f>
        <v>101</v>
      </c>
      <c r="AA3834">
        <f>SUMIFS(Saudi!B:B,Saudi!$A:$A,YEAR(daily!$A3834))</f>
        <v>683.98199999999997</v>
      </c>
      <c r="AB3834">
        <f>SUMIFS(Saudi!C:C,Saudi!$A:$A,YEAR(daily!$A3834))</f>
        <v>1195.2570000000001</v>
      </c>
      <c r="AC3834">
        <f>SUMIFS(Saudi!F:F,Saudi!$A:$A,YEAR(daily!$A3834))</f>
        <v>3635527</v>
      </c>
      <c r="AD3834">
        <f>SUMIFS(Saudi!G:G,Saudi!$A:$A,YEAR(daily!$A3834))</f>
        <v>42.108907543479908</v>
      </c>
      <c r="AE3834">
        <f>SUMIFS(Saudi!H:H,Saudi!$A:$A,YEAR(daily!$A3834))</f>
        <v>153088070.31482488</v>
      </c>
      <c r="AF3834" s="5">
        <f t="shared" si="163"/>
        <v>5</v>
      </c>
      <c r="AG3834" s="5">
        <f t="shared" si="164"/>
        <v>2015</v>
      </c>
    </row>
    <row r="3835" spans="1:33">
      <c r="A3835" s="3">
        <v>42151</v>
      </c>
      <c r="B3835" s="1">
        <v>397862</v>
      </c>
      <c r="C3835" s="1">
        <v>167932</v>
      </c>
      <c r="D3835" s="1">
        <v>86427</v>
      </c>
      <c r="E3835" s="1">
        <v>57.51</v>
      </c>
      <c r="F3835" s="1">
        <v>58.04</v>
      </c>
      <c r="G3835" s="1">
        <v>58.23</v>
      </c>
      <c r="H3835" s="2">
        <v>57.4</v>
      </c>
      <c r="I3835" s="2">
        <v>31.2</v>
      </c>
      <c r="J3835" s="2">
        <v>95.1</v>
      </c>
      <c r="K3835" s="2">
        <v>93.5</v>
      </c>
      <c r="L3835">
        <f>SUMIFS(US!B:B,US!$D:$D,YEAR(daily!$A3835),US!$E:$E,MONTH(daily!$A3835))</f>
        <v>15091</v>
      </c>
      <c r="M3835">
        <f>SUMIFS(US!C:C,US!$D:$D,YEAR(daily!$A3835),US!$E:$E,MONTH(daily!$A3835))</f>
        <v>19117</v>
      </c>
      <c r="N3835">
        <f>SUMIFS(COT!E:E,COT!$A:$A,YEAR(daily!$A3835),COT!$B:$B,WEEKNUM(daily!$A3835))</f>
        <v>1614397</v>
      </c>
      <c r="O3835">
        <f>SUMIFS(COT!F:F,COT!$A:$A,YEAR(daily!$A3835),COT!$B:$B,WEEKNUM(daily!$A3835))</f>
        <v>502001</v>
      </c>
      <c r="P3835">
        <f>SUMIFS(COT!G:G,COT!$A:$A,YEAR(daily!$A3835),COT!$B:$B,WEEKNUM(daily!$A3835))</f>
        <v>154010</v>
      </c>
      <c r="Q3835">
        <f>SUMIFS(COT!H:H,COT!$A:$A,YEAR(daily!$A3835),COT!$B:$B,WEEKNUM(daily!$A3835))</f>
        <v>501608</v>
      </c>
      <c r="R3835">
        <f>SUMIFS(COT!I:I,COT!$A:$A,YEAR(daily!$A3835),COT!$B:$B,WEEKNUM(daily!$A3835))</f>
        <v>534528</v>
      </c>
      <c r="S3835">
        <f>SUMIFS(COT!J:J,COT!$A:$A,YEAR(daily!$A3835),COT!$B:$B,WEEKNUM(daily!$A3835))</f>
        <v>880746</v>
      </c>
      <c r="T3835">
        <f>SUMIFS(COT!K:K,COT!$A:$A,YEAR(daily!$A3835),COT!$B:$B,WEEKNUM(daily!$A3835))</f>
        <v>76260</v>
      </c>
      <c r="U3835">
        <f>SUMIFS(COT!L:L,COT!$A:$A,YEAR(daily!$A3835),COT!$B:$B,WEEKNUM(daily!$A3835))</f>
        <v>78033</v>
      </c>
      <c r="V3835">
        <f>SUMIFS(COT!M:M,COT!$A:$A,YEAR(daily!$A3835),COT!$B:$B,WEEKNUM(daily!$A3835))</f>
        <v>119</v>
      </c>
      <c r="W3835">
        <f>SUMIFS(COT!N:N,COT!$A:$A,YEAR(daily!$A3835),COT!$B:$B,WEEKNUM(daily!$A3835))</f>
        <v>113</v>
      </c>
      <c r="X3835">
        <f>SUMIFS(COT!O:O,COT!$A:$A,YEAR(daily!$A3835),COT!$B:$B,WEEKNUM(daily!$A3835))</f>
        <v>152</v>
      </c>
      <c r="Y3835">
        <f>SUMIFS(COT!P:P,COT!$A:$A,YEAR(daily!$A3835),COT!$B:$B,WEEKNUM(daily!$A3835))</f>
        <v>85</v>
      </c>
      <c r="Z3835">
        <f>SUMIFS(COT!Q:Q,COT!$A:$A,YEAR(daily!$A3835),COT!$B:$B,WEEKNUM(daily!$A3835))</f>
        <v>101</v>
      </c>
      <c r="AA3835">
        <f>SUMIFS(Saudi!B:B,Saudi!$A:$A,YEAR(daily!$A3835))</f>
        <v>683.98199999999997</v>
      </c>
      <c r="AB3835">
        <f>SUMIFS(Saudi!C:C,Saudi!$A:$A,YEAR(daily!$A3835))</f>
        <v>1195.2570000000001</v>
      </c>
      <c r="AC3835">
        <f>SUMIFS(Saudi!F:F,Saudi!$A:$A,YEAR(daily!$A3835))</f>
        <v>3635527</v>
      </c>
      <c r="AD3835">
        <f>SUMIFS(Saudi!G:G,Saudi!$A:$A,YEAR(daily!$A3835))</f>
        <v>42.108907543479908</v>
      </c>
      <c r="AE3835">
        <f>SUMIFS(Saudi!H:H,Saudi!$A:$A,YEAR(daily!$A3835))</f>
        <v>153088070.31482488</v>
      </c>
      <c r="AF3835" s="5">
        <f t="shared" si="163"/>
        <v>5</v>
      </c>
      <c r="AG3835" s="5">
        <f t="shared" si="164"/>
        <v>2015</v>
      </c>
    </row>
    <row r="3836" spans="1:33">
      <c r="A3836" s="3">
        <v>42152</v>
      </c>
      <c r="B3836" s="1">
        <v>399553</v>
      </c>
      <c r="C3836" s="1">
        <v>168502</v>
      </c>
      <c r="D3836" s="1">
        <v>87468</v>
      </c>
      <c r="E3836" s="1">
        <v>57.68</v>
      </c>
      <c r="F3836" s="1">
        <v>58.2</v>
      </c>
      <c r="G3836" s="1">
        <v>58.37</v>
      </c>
      <c r="H3836" s="2">
        <v>57.4</v>
      </c>
      <c r="I3836" s="2">
        <v>31.2</v>
      </c>
      <c r="J3836" s="2">
        <v>95.1</v>
      </c>
      <c r="K3836" s="2">
        <v>93.5</v>
      </c>
      <c r="L3836">
        <f>SUMIFS(US!B:B,US!$D:$D,YEAR(daily!$A3836),US!$E:$E,MONTH(daily!$A3836))</f>
        <v>15091</v>
      </c>
      <c r="M3836">
        <f>SUMIFS(US!C:C,US!$D:$D,YEAR(daily!$A3836),US!$E:$E,MONTH(daily!$A3836))</f>
        <v>19117</v>
      </c>
      <c r="N3836">
        <f>SUMIFS(COT!E:E,COT!$A:$A,YEAR(daily!$A3836),COT!$B:$B,WEEKNUM(daily!$A3836))</f>
        <v>1614397</v>
      </c>
      <c r="O3836">
        <f>SUMIFS(COT!F:F,COT!$A:$A,YEAR(daily!$A3836),COT!$B:$B,WEEKNUM(daily!$A3836))</f>
        <v>502001</v>
      </c>
      <c r="P3836">
        <f>SUMIFS(COT!G:G,COT!$A:$A,YEAR(daily!$A3836),COT!$B:$B,WEEKNUM(daily!$A3836))</f>
        <v>154010</v>
      </c>
      <c r="Q3836">
        <f>SUMIFS(COT!H:H,COT!$A:$A,YEAR(daily!$A3836),COT!$B:$B,WEEKNUM(daily!$A3836))</f>
        <v>501608</v>
      </c>
      <c r="R3836">
        <f>SUMIFS(COT!I:I,COT!$A:$A,YEAR(daily!$A3836),COT!$B:$B,WEEKNUM(daily!$A3836))</f>
        <v>534528</v>
      </c>
      <c r="S3836">
        <f>SUMIFS(COT!J:J,COT!$A:$A,YEAR(daily!$A3836),COT!$B:$B,WEEKNUM(daily!$A3836))</f>
        <v>880746</v>
      </c>
      <c r="T3836">
        <f>SUMIFS(COT!K:K,COT!$A:$A,YEAR(daily!$A3836),COT!$B:$B,WEEKNUM(daily!$A3836))</f>
        <v>76260</v>
      </c>
      <c r="U3836">
        <f>SUMIFS(COT!L:L,COT!$A:$A,YEAR(daily!$A3836),COT!$B:$B,WEEKNUM(daily!$A3836))</f>
        <v>78033</v>
      </c>
      <c r="V3836">
        <f>SUMIFS(COT!M:M,COT!$A:$A,YEAR(daily!$A3836),COT!$B:$B,WEEKNUM(daily!$A3836))</f>
        <v>119</v>
      </c>
      <c r="W3836">
        <f>SUMIFS(COT!N:N,COT!$A:$A,YEAR(daily!$A3836),COT!$B:$B,WEEKNUM(daily!$A3836))</f>
        <v>113</v>
      </c>
      <c r="X3836">
        <f>SUMIFS(COT!O:O,COT!$A:$A,YEAR(daily!$A3836),COT!$B:$B,WEEKNUM(daily!$A3836))</f>
        <v>152</v>
      </c>
      <c r="Y3836">
        <f>SUMIFS(COT!P:P,COT!$A:$A,YEAR(daily!$A3836),COT!$B:$B,WEEKNUM(daily!$A3836))</f>
        <v>85</v>
      </c>
      <c r="Z3836">
        <f>SUMIFS(COT!Q:Q,COT!$A:$A,YEAR(daily!$A3836),COT!$B:$B,WEEKNUM(daily!$A3836))</f>
        <v>101</v>
      </c>
      <c r="AA3836">
        <f>SUMIFS(Saudi!B:B,Saudi!$A:$A,YEAR(daily!$A3836))</f>
        <v>683.98199999999997</v>
      </c>
      <c r="AB3836">
        <f>SUMIFS(Saudi!C:C,Saudi!$A:$A,YEAR(daily!$A3836))</f>
        <v>1195.2570000000001</v>
      </c>
      <c r="AC3836">
        <f>SUMIFS(Saudi!F:F,Saudi!$A:$A,YEAR(daily!$A3836))</f>
        <v>3635527</v>
      </c>
      <c r="AD3836">
        <f>SUMIFS(Saudi!G:G,Saudi!$A:$A,YEAR(daily!$A3836))</f>
        <v>42.108907543479908</v>
      </c>
      <c r="AE3836">
        <f>SUMIFS(Saudi!H:H,Saudi!$A:$A,YEAR(daily!$A3836))</f>
        <v>153088070.31482488</v>
      </c>
      <c r="AF3836" s="5">
        <f t="shared" si="163"/>
        <v>5</v>
      </c>
      <c r="AG3836" s="5">
        <f t="shared" si="164"/>
        <v>2015</v>
      </c>
    </row>
    <row r="3837" spans="1:33">
      <c r="A3837" s="3">
        <v>42153</v>
      </c>
      <c r="B3837" s="1">
        <v>389811</v>
      </c>
      <c r="C3837" s="1">
        <v>169558</v>
      </c>
      <c r="D3837" s="1">
        <v>91000</v>
      </c>
      <c r="E3837" s="1">
        <v>60.3</v>
      </c>
      <c r="F3837" s="1">
        <v>60.79</v>
      </c>
      <c r="G3837" s="1">
        <v>60.96</v>
      </c>
      <c r="H3837" s="2">
        <v>57.4</v>
      </c>
      <c r="I3837" s="2">
        <v>31.2</v>
      </c>
      <c r="J3837" s="2">
        <v>95.1</v>
      </c>
      <c r="K3837" s="2">
        <v>93.5</v>
      </c>
      <c r="L3837">
        <f>SUMIFS(US!B:B,US!$D:$D,YEAR(daily!$A3837),US!$E:$E,MONTH(daily!$A3837))</f>
        <v>15091</v>
      </c>
      <c r="M3837">
        <f>SUMIFS(US!C:C,US!$D:$D,YEAR(daily!$A3837),US!$E:$E,MONTH(daily!$A3837))</f>
        <v>19117</v>
      </c>
      <c r="N3837">
        <f>SUMIFS(COT!E:E,COT!$A:$A,YEAR(daily!$A3837),COT!$B:$B,WEEKNUM(daily!$A3837))</f>
        <v>1614397</v>
      </c>
      <c r="O3837">
        <f>SUMIFS(COT!F:F,COT!$A:$A,YEAR(daily!$A3837),COT!$B:$B,WEEKNUM(daily!$A3837))</f>
        <v>502001</v>
      </c>
      <c r="P3837">
        <f>SUMIFS(COT!G:G,COT!$A:$A,YEAR(daily!$A3837),COT!$B:$B,WEEKNUM(daily!$A3837))</f>
        <v>154010</v>
      </c>
      <c r="Q3837">
        <f>SUMIFS(COT!H:H,COT!$A:$A,YEAR(daily!$A3837),COT!$B:$B,WEEKNUM(daily!$A3837))</f>
        <v>501608</v>
      </c>
      <c r="R3837">
        <f>SUMIFS(COT!I:I,COT!$A:$A,YEAR(daily!$A3837),COT!$B:$B,WEEKNUM(daily!$A3837))</f>
        <v>534528</v>
      </c>
      <c r="S3837">
        <f>SUMIFS(COT!J:J,COT!$A:$A,YEAR(daily!$A3837),COT!$B:$B,WEEKNUM(daily!$A3837))</f>
        <v>880746</v>
      </c>
      <c r="T3837">
        <f>SUMIFS(COT!K:K,COT!$A:$A,YEAR(daily!$A3837),COT!$B:$B,WEEKNUM(daily!$A3837))</f>
        <v>76260</v>
      </c>
      <c r="U3837">
        <f>SUMIFS(COT!L:L,COT!$A:$A,YEAR(daily!$A3837),COT!$B:$B,WEEKNUM(daily!$A3837))</f>
        <v>78033</v>
      </c>
      <c r="V3837">
        <f>SUMIFS(COT!M:M,COT!$A:$A,YEAR(daily!$A3837),COT!$B:$B,WEEKNUM(daily!$A3837))</f>
        <v>119</v>
      </c>
      <c r="W3837">
        <f>SUMIFS(COT!N:N,COT!$A:$A,YEAR(daily!$A3837),COT!$B:$B,WEEKNUM(daily!$A3837))</f>
        <v>113</v>
      </c>
      <c r="X3837">
        <f>SUMIFS(COT!O:O,COT!$A:$A,YEAR(daily!$A3837),COT!$B:$B,WEEKNUM(daily!$A3837))</f>
        <v>152</v>
      </c>
      <c r="Y3837">
        <f>SUMIFS(COT!P:P,COT!$A:$A,YEAR(daily!$A3837),COT!$B:$B,WEEKNUM(daily!$A3837))</f>
        <v>85</v>
      </c>
      <c r="Z3837">
        <f>SUMIFS(COT!Q:Q,COT!$A:$A,YEAR(daily!$A3837),COT!$B:$B,WEEKNUM(daily!$A3837))</f>
        <v>101</v>
      </c>
      <c r="AA3837">
        <f>SUMIFS(Saudi!B:B,Saudi!$A:$A,YEAR(daily!$A3837))</f>
        <v>683.98199999999997</v>
      </c>
      <c r="AB3837">
        <f>SUMIFS(Saudi!C:C,Saudi!$A:$A,YEAR(daily!$A3837))</f>
        <v>1195.2570000000001</v>
      </c>
      <c r="AC3837">
        <f>SUMIFS(Saudi!F:F,Saudi!$A:$A,YEAR(daily!$A3837))</f>
        <v>3635527</v>
      </c>
      <c r="AD3837">
        <f>SUMIFS(Saudi!G:G,Saudi!$A:$A,YEAR(daily!$A3837))</f>
        <v>42.108907543479908</v>
      </c>
      <c r="AE3837">
        <f>SUMIFS(Saudi!H:H,Saudi!$A:$A,YEAR(daily!$A3837))</f>
        <v>153088070.31482488</v>
      </c>
      <c r="AF3837" s="5">
        <f t="shared" si="163"/>
        <v>5</v>
      </c>
      <c r="AG3837" s="5">
        <f t="shared" si="164"/>
        <v>2015</v>
      </c>
    </row>
    <row r="3838" spans="1:33">
      <c r="A3838" s="3">
        <v>42156</v>
      </c>
      <c r="B3838" s="1">
        <v>372076</v>
      </c>
      <c r="C3838" s="1">
        <v>166702</v>
      </c>
      <c r="D3838" s="1">
        <v>91448</v>
      </c>
      <c r="E3838" s="1">
        <v>60.2</v>
      </c>
      <c r="F3838" s="1">
        <v>60.62</v>
      </c>
      <c r="G3838" s="1">
        <v>60.72</v>
      </c>
      <c r="H3838" s="2">
        <v>57.5</v>
      </c>
      <c r="I3838" s="2">
        <v>32.200000000000003</v>
      </c>
      <c r="J3838" s="2">
        <v>96.3</v>
      </c>
      <c r="K3838" s="2">
        <v>94.03</v>
      </c>
      <c r="L3838">
        <f>SUMIFS(US!B:B,US!$D:$D,YEAR(daily!$A3838),US!$E:$E,MONTH(daily!$A3838))</f>
        <v>14919</v>
      </c>
      <c r="M3838">
        <f>SUMIFS(US!C:C,US!$D:$D,YEAR(daily!$A3838),US!$E:$E,MONTH(daily!$A3838))</f>
        <v>19591</v>
      </c>
      <c r="N3838">
        <f>SUMIFS(COT!E:E,COT!$A:$A,YEAR(daily!$A3838),COT!$B:$B,WEEKNUM(daily!$A3838))</f>
        <v>1651499</v>
      </c>
      <c r="O3838">
        <f>SUMIFS(COT!F:F,COT!$A:$A,YEAR(daily!$A3838),COT!$B:$B,WEEKNUM(daily!$A3838))</f>
        <v>494450</v>
      </c>
      <c r="P3838">
        <f>SUMIFS(COT!G:G,COT!$A:$A,YEAR(daily!$A3838),COT!$B:$B,WEEKNUM(daily!$A3838))</f>
        <v>154932</v>
      </c>
      <c r="Q3838">
        <f>SUMIFS(COT!H:H,COT!$A:$A,YEAR(daily!$A3838),COT!$B:$B,WEEKNUM(daily!$A3838))</f>
        <v>535722</v>
      </c>
      <c r="R3838">
        <f>SUMIFS(COT!I:I,COT!$A:$A,YEAR(daily!$A3838),COT!$B:$B,WEEKNUM(daily!$A3838))</f>
        <v>541163</v>
      </c>
      <c r="S3838">
        <f>SUMIFS(COT!J:J,COT!$A:$A,YEAR(daily!$A3838),COT!$B:$B,WEEKNUM(daily!$A3838))</f>
        <v>881118</v>
      </c>
      <c r="T3838">
        <f>SUMIFS(COT!K:K,COT!$A:$A,YEAR(daily!$A3838),COT!$B:$B,WEEKNUM(daily!$A3838))</f>
        <v>80164</v>
      </c>
      <c r="U3838">
        <f>SUMIFS(COT!L:L,COT!$A:$A,YEAR(daily!$A3838),COT!$B:$B,WEEKNUM(daily!$A3838))</f>
        <v>79727</v>
      </c>
      <c r="V3838">
        <f>SUMIFS(COT!M:M,COT!$A:$A,YEAR(daily!$A3838),COT!$B:$B,WEEKNUM(daily!$A3838))</f>
        <v>111</v>
      </c>
      <c r="W3838">
        <f>SUMIFS(COT!N:N,COT!$A:$A,YEAR(daily!$A3838),COT!$B:$B,WEEKNUM(daily!$A3838))</f>
        <v>110</v>
      </c>
      <c r="X3838">
        <f>SUMIFS(COT!O:O,COT!$A:$A,YEAR(daily!$A3838),COT!$B:$B,WEEKNUM(daily!$A3838))</f>
        <v>152</v>
      </c>
      <c r="Y3838">
        <f>SUMIFS(COT!P:P,COT!$A:$A,YEAR(daily!$A3838),COT!$B:$B,WEEKNUM(daily!$A3838))</f>
        <v>86</v>
      </c>
      <c r="Z3838">
        <f>SUMIFS(COT!Q:Q,COT!$A:$A,YEAR(daily!$A3838),COT!$B:$B,WEEKNUM(daily!$A3838))</f>
        <v>105</v>
      </c>
      <c r="AA3838">
        <f>SUMIFS(Saudi!B:B,Saudi!$A:$A,YEAR(daily!$A3838))</f>
        <v>683.98199999999997</v>
      </c>
      <c r="AB3838">
        <f>SUMIFS(Saudi!C:C,Saudi!$A:$A,YEAR(daily!$A3838))</f>
        <v>1195.2570000000001</v>
      </c>
      <c r="AC3838">
        <f>SUMIFS(Saudi!F:F,Saudi!$A:$A,YEAR(daily!$A3838))</f>
        <v>3635527</v>
      </c>
      <c r="AD3838">
        <f>SUMIFS(Saudi!G:G,Saudi!$A:$A,YEAR(daily!$A3838))</f>
        <v>42.108907543479908</v>
      </c>
      <c r="AE3838">
        <f>SUMIFS(Saudi!H:H,Saudi!$A:$A,YEAR(daily!$A3838))</f>
        <v>153088070.31482488</v>
      </c>
      <c r="AF3838" s="5">
        <f t="shared" si="163"/>
        <v>6</v>
      </c>
      <c r="AG3838" s="5">
        <f t="shared" si="164"/>
        <v>2015</v>
      </c>
    </row>
    <row r="3839" spans="1:33">
      <c r="A3839" s="3">
        <v>42157</v>
      </c>
      <c r="B3839" s="1">
        <v>370176</v>
      </c>
      <c r="C3839" s="1">
        <v>167589</v>
      </c>
      <c r="D3839" s="1">
        <v>92931</v>
      </c>
      <c r="E3839" s="1">
        <v>61.26</v>
      </c>
      <c r="F3839" s="1">
        <v>61.68</v>
      </c>
      <c r="G3839" s="1">
        <v>61.78</v>
      </c>
      <c r="H3839" s="2">
        <v>57.5</v>
      </c>
      <c r="I3839" s="2">
        <v>32.200000000000003</v>
      </c>
      <c r="J3839" s="2">
        <v>96.3</v>
      </c>
      <c r="K3839" s="2">
        <v>94.03</v>
      </c>
      <c r="L3839">
        <f>SUMIFS(US!B:B,US!$D:$D,YEAR(daily!$A3839),US!$E:$E,MONTH(daily!$A3839))</f>
        <v>14919</v>
      </c>
      <c r="M3839">
        <f>SUMIFS(US!C:C,US!$D:$D,YEAR(daily!$A3839),US!$E:$E,MONTH(daily!$A3839))</f>
        <v>19591</v>
      </c>
      <c r="N3839">
        <f>SUMIFS(COT!E:E,COT!$A:$A,YEAR(daily!$A3839),COT!$B:$B,WEEKNUM(daily!$A3839))</f>
        <v>1651499</v>
      </c>
      <c r="O3839">
        <f>SUMIFS(COT!F:F,COT!$A:$A,YEAR(daily!$A3839),COT!$B:$B,WEEKNUM(daily!$A3839))</f>
        <v>494450</v>
      </c>
      <c r="P3839">
        <f>SUMIFS(COT!G:G,COT!$A:$A,YEAR(daily!$A3839),COT!$B:$B,WEEKNUM(daily!$A3839))</f>
        <v>154932</v>
      </c>
      <c r="Q3839">
        <f>SUMIFS(COT!H:H,COT!$A:$A,YEAR(daily!$A3839),COT!$B:$B,WEEKNUM(daily!$A3839))</f>
        <v>535722</v>
      </c>
      <c r="R3839">
        <f>SUMIFS(COT!I:I,COT!$A:$A,YEAR(daily!$A3839),COT!$B:$B,WEEKNUM(daily!$A3839))</f>
        <v>541163</v>
      </c>
      <c r="S3839">
        <f>SUMIFS(COT!J:J,COT!$A:$A,YEAR(daily!$A3839),COT!$B:$B,WEEKNUM(daily!$A3839))</f>
        <v>881118</v>
      </c>
      <c r="T3839">
        <f>SUMIFS(COT!K:K,COT!$A:$A,YEAR(daily!$A3839),COT!$B:$B,WEEKNUM(daily!$A3839))</f>
        <v>80164</v>
      </c>
      <c r="U3839">
        <f>SUMIFS(COT!L:L,COT!$A:$A,YEAR(daily!$A3839),COT!$B:$B,WEEKNUM(daily!$A3839))</f>
        <v>79727</v>
      </c>
      <c r="V3839">
        <f>SUMIFS(COT!M:M,COT!$A:$A,YEAR(daily!$A3839),COT!$B:$B,WEEKNUM(daily!$A3839))</f>
        <v>111</v>
      </c>
      <c r="W3839">
        <f>SUMIFS(COT!N:N,COT!$A:$A,YEAR(daily!$A3839),COT!$B:$B,WEEKNUM(daily!$A3839))</f>
        <v>110</v>
      </c>
      <c r="X3839">
        <f>SUMIFS(COT!O:O,COT!$A:$A,YEAR(daily!$A3839),COT!$B:$B,WEEKNUM(daily!$A3839))</f>
        <v>152</v>
      </c>
      <c r="Y3839">
        <f>SUMIFS(COT!P:P,COT!$A:$A,YEAR(daily!$A3839),COT!$B:$B,WEEKNUM(daily!$A3839))</f>
        <v>86</v>
      </c>
      <c r="Z3839">
        <f>SUMIFS(COT!Q:Q,COT!$A:$A,YEAR(daily!$A3839),COT!$B:$B,WEEKNUM(daily!$A3839))</f>
        <v>105</v>
      </c>
      <c r="AA3839">
        <f>SUMIFS(Saudi!B:B,Saudi!$A:$A,YEAR(daily!$A3839))</f>
        <v>683.98199999999997</v>
      </c>
      <c r="AB3839">
        <f>SUMIFS(Saudi!C:C,Saudi!$A:$A,YEAR(daily!$A3839))</f>
        <v>1195.2570000000001</v>
      </c>
      <c r="AC3839">
        <f>SUMIFS(Saudi!F:F,Saudi!$A:$A,YEAR(daily!$A3839))</f>
        <v>3635527</v>
      </c>
      <c r="AD3839">
        <f>SUMIFS(Saudi!G:G,Saudi!$A:$A,YEAR(daily!$A3839))</f>
        <v>42.108907543479908</v>
      </c>
      <c r="AE3839">
        <f>SUMIFS(Saudi!H:H,Saudi!$A:$A,YEAR(daily!$A3839))</f>
        <v>153088070.31482488</v>
      </c>
      <c r="AF3839" s="5">
        <f t="shared" si="163"/>
        <v>6</v>
      </c>
      <c r="AG3839" s="5">
        <f t="shared" si="164"/>
        <v>2015</v>
      </c>
    </row>
    <row r="3840" spans="1:33">
      <c r="A3840" s="3">
        <v>42158</v>
      </c>
      <c r="B3840" s="1">
        <v>355247</v>
      </c>
      <c r="C3840" s="1">
        <v>171746</v>
      </c>
      <c r="D3840" s="1">
        <v>91953</v>
      </c>
      <c r="E3840" s="1">
        <v>59.64</v>
      </c>
      <c r="F3840" s="1">
        <v>60.14</v>
      </c>
      <c r="G3840" s="1">
        <v>60.31</v>
      </c>
      <c r="H3840" s="2">
        <v>57.5</v>
      </c>
      <c r="I3840" s="2">
        <v>32.200000000000003</v>
      </c>
      <c r="J3840" s="2">
        <v>96.3</v>
      </c>
      <c r="K3840" s="2">
        <v>94.03</v>
      </c>
      <c r="L3840">
        <f>SUMIFS(US!B:B,US!$D:$D,YEAR(daily!$A3840),US!$E:$E,MONTH(daily!$A3840))</f>
        <v>14919</v>
      </c>
      <c r="M3840">
        <f>SUMIFS(US!C:C,US!$D:$D,YEAR(daily!$A3840),US!$E:$E,MONTH(daily!$A3840))</f>
        <v>19591</v>
      </c>
      <c r="N3840">
        <f>SUMIFS(COT!E:E,COT!$A:$A,YEAR(daily!$A3840),COT!$B:$B,WEEKNUM(daily!$A3840))</f>
        <v>1651499</v>
      </c>
      <c r="O3840">
        <f>SUMIFS(COT!F:F,COT!$A:$A,YEAR(daily!$A3840),COT!$B:$B,WEEKNUM(daily!$A3840))</f>
        <v>494450</v>
      </c>
      <c r="P3840">
        <f>SUMIFS(COT!G:G,COT!$A:$A,YEAR(daily!$A3840),COT!$B:$B,WEEKNUM(daily!$A3840))</f>
        <v>154932</v>
      </c>
      <c r="Q3840">
        <f>SUMIFS(COT!H:H,COT!$A:$A,YEAR(daily!$A3840),COT!$B:$B,WEEKNUM(daily!$A3840))</f>
        <v>535722</v>
      </c>
      <c r="R3840">
        <f>SUMIFS(COT!I:I,COT!$A:$A,YEAR(daily!$A3840),COT!$B:$B,WEEKNUM(daily!$A3840))</f>
        <v>541163</v>
      </c>
      <c r="S3840">
        <f>SUMIFS(COT!J:J,COT!$A:$A,YEAR(daily!$A3840),COT!$B:$B,WEEKNUM(daily!$A3840))</f>
        <v>881118</v>
      </c>
      <c r="T3840">
        <f>SUMIFS(COT!K:K,COT!$A:$A,YEAR(daily!$A3840),COT!$B:$B,WEEKNUM(daily!$A3840))</f>
        <v>80164</v>
      </c>
      <c r="U3840">
        <f>SUMIFS(COT!L:L,COT!$A:$A,YEAR(daily!$A3840),COT!$B:$B,WEEKNUM(daily!$A3840))</f>
        <v>79727</v>
      </c>
      <c r="V3840">
        <f>SUMIFS(COT!M:M,COT!$A:$A,YEAR(daily!$A3840),COT!$B:$B,WEEKNUM(daily!$A3840))</f>
        <v>111</v>
      </c>
      <c r="W3840">
        <f>SUMIFS(COT!N:N,COT!$A:$A,YEAR(daily!$A3840),COT!$B:$B,WEEKNUM(daily!$A3840))</f>
        <v>110</v>
      </c>
      <c r="X3840">
        <f>SUMIFS(COT!O:O,COT!$A:$A,YEAR(daily!$A3840),COT!$B:$B,WEEKNUM(daily!$A3840))</f>
        <v>152</v>
      </c>
      <c r="Y3840">
        <f>SUMIFS(COT!P:P,COT!$A:$A,YEAR(daily!$A3840),COT!$B:$B,WEEKNUM(daily!$A3840))</f>
        <v>86</v>
      </c>
      <c r="Z3840">
        <f>SUMIFS(COT!Q:Q,COT!$A:$A,YEAR(daily!$A3840),COT!$B:$B,WEEKNUM(daily!$A3840))</f>
        <v>105</v>
      </c>
      <c r="AA3840">
        <f>SUMIFS(Saudi!B:B,Saudi!$A:$A,YEAR(daily!$A3840))</f>
        <v>683.98199999999997</v>
      </c>
      <c r="AB3840">
        <f>SUMIFS(Saudi!C:C,Saudi!$A:$A,YEAR(daily!$A3840))</f>
        <v>1195.2570000000001</v>
      </c>
      <c r="AC3840">
        <f>SUMIFS(Saudi!F:F,Saudi!$A:$A,YEAR(daily!$A3840))</f>
        <v>3635527</v>
      </c>
      <c r="AD3840">
        <f>SUMIFS(Saudi!G:G,Saudi!$A:$A,YEAR(daily!$A3840))</f>
        <v>42.108907543479908</v>
      </c>
      <c r="AE3840">
        <f>SUMIFS(Saudi!H:H,Saudi!$A:$A,YEAR(daily!$A3840))</f>
        <v>153088070.31482488</v>
      </c>
      <c r="AF3840" s="5">
        <f t="shared" si="163"/>
        <v>6</v>
      </c>
      <c r="AG3840" s="5">
        <f t="shared" si="164"/>
        <v>2015</v>
      </c>
    </row>
    <row r="3841" spans="1:33">
      <c r="A3841" s="3">
        <v>42159</v>
      </c>
      <c r="B3841" s="1">
        <v>355370</v>
      </c>
      <c r="C3841" s="1">
        <v>181815</v>
      </c>
      <c r="D3841" s="1">
        <v>89955</v>
      </c>
      <c r="E3841" s="1">
        <v>58</v>
      </c>
      <c r="F3841" s="1">
        <v>58.62</v>
      </c>
      <c r="G3841" s="1">
        <v>58.84</v>
      </c>
      <c r="H3841" s="2">
        <v>57.5</v>
      </c>
      <c r="I3841" s="2">
        <v>32.200000000000003</v>
      </c>
      <c r="J3841" s="2">
        <v>96.3</v>
      </c>
      <c r="K3841" s="2">
        <v>94.03</v>
      </c>
      <c r="L3841">
        <f>SUMIFS(US!B:B,US!$D:$D,YEAR(daily!$A3841),US!$E:$E,MONTH(daily!$A3841))</f>
        <v>14919</v>
      </c>
      <c r="M3841">
        <f>SUMIFS(US!C:C,US!$D:$D,YEAR(daily!$A3841),US!$E:$E,MONTH(daily!$A3841))</f>
        <v>19591</v>
      </c>
      <c r="N3841">
        <f>SUMIFS(COT!E:E,COT!$A:$A,YEAR(daily!$A3841),COT!$B:$B,WEEKNUM(daily!$A3841))</f>
        <v>1651499</v>
      </c>
      <c r="O3841">
        <f>SUMIFS(COT!F:F,COT!$A:$A,YEAR(daily!$A3841),COT!$B:$B,WEEKNUM(daily!$A3841))</f>
        <v>494450</v>
      </c>
      <c r="P3841">
        <f>SUMIFS(COT!G:G,COT!$A:$A,YEAR(daily!$A3841),COT!$B:$B,WEEKNUM(daily!$A3841))</f>
        <v>154932</v>
      </c>
      <c r="Q3841">
        <f>SUMIFS(COT!H:H,COT!$A:$A,YEAR(daily!$A3841),COT!$B:$B,WEEKNUM(daily!$A3841))</f>
        <v>535722</v>
      </c>
      <c r="R3841">
        <f>SUMIFS(COT!I:I,COT!$A:$A,YEAR(daily!$A3841),COT!$B:$B,WEEKNUM(daily!$A3841))</f>
        <v>541163</v>
      </c>
      <c r="S3841">
        <f>SUMIFS(COT!J:J,COT!$A:$A,YEAR(daily!$A3841),COT!$B:$B,WEEKNUM(daily!$A3841))</f>
        <v>881118</v>
      </c>
      <c r="T3841">
        <f>SUMIFS(COT!K:K,COT!$A:$A,YEAR(daily!$A3841),COT!$B:$B,WEEKNUM(daily!$A3841))</f>
        <v>80164</v>
      </c>
      <c r="U3841">
        <f>SUMIFS(COT!L:L,COT!$A:$A,YEAR(daily!$A3841),COT!$B:$B,WEEKNUM(daily!$A3841))</f>
        <v>79727</v>
      </c>
      <c r="V3841">
        <f>SUMIFS(COT!M:M,COT!$A:$A,YEAR(daily!$A3841),COT!$B:$B,WEEKNUM(daily!$A3841))</f>
        <v>111</v>
      </c>
      <c r="W3841">
        <f>SUMIFS(COT!N:N,COT!$A:$A,YEAR(daily!$A3841),COT!$B:$B,WEEKNUM(daily!$A3841))</f>
        <v>110</v>
      </c>
      <c r="X3841">
        <f>SUMIFS(COT!O:O,COT!$A:$A,YEAR(daily!$A3841),COT!$B:$B,WEEKNUM(daily!$A3841))</f>
        <v>152</v>
      </c>
      <c r="Y3841">
        <f>SUMIFS(COT!P:P,COT!$A:$A,YEAR(daily!$A3841),COT!$B:$B,WEEKNUM(daily!$A3841))</f>
        <v>86</v>
      </c>
      <c r="Z3841">
        <f>SUMIFS(COT!Q:Q,COT!$A:$A,YEAR(daily!$A3841),COT!$B:$B,WEEKNUM(daily!$A3841))</f>
        <v>105</v>
      </c>
      <c r="AA3841">
        <f>SUMIFS(Saudi!B:B,Saudi!$A:$A,YEAR(daily!$A3841))</f>
        <v>683.98199999999997</v>
      </c>
      <c r="AB3841">
        <f>SUMIFS(Saudi!C:C,Saudi!$A:$A,YEAR(daily!$A3841))</f>
        <v>1195.2570000000001</v>
      </c>
      <c r="AC3841">
        <f>SUMIFS(Saudi!F:F,Saudi!$A:$A,YEAR(daily!$A3841))</f>
        <v>3635527</v>
      </c>
      <c r="AD3841">
        <f>SUMIFS(Saudi!G:G,Saudi!$A:$A,YEAR(daily!$A3841))</f>
        <v>42.108907543479908</v>
      </c>
      <c r="AE3841">
        <f>SUMIFS(Saudi!H:H,Saudi!$A:$A,YEAR(daily!$A3841))</f>
        <v>153088070.31482488</v>
      </c>
      <c r="AF3841" s="5">
        <f t="shared" si="163"/>
        <v>6</v>
      </c>
      <c r="AG3841" s="5">
        <f t="shared" si="164"/>
        <v>2015</v>
      </c>
    </row>
    <row r="3842" spans="1:33">
      <c r="A3842" s="3">
        <v>42160</v>
      </c>
      <c r="B3842" s="1">
        <v>320038</v>
      </c>
      <c r="C3842" s="1">
        <v>189382</v>
      </c>
      <c r="D3842" s="1">
        <v>91902</v>
      </c>
      <c r="E3842" s="1">
        <v>59.13</v>
      </c>
      <c r="F3842" s="1">
        <v>59.89</v>
      </c>
      <c r="G3842" s="1">
        <v>60.13</v>
      </c>
      <c r="H3842" s="2">
        <v>57.5</v>
      </c>
      <c r="I3842" s="2">
        <v>32.200000000000003</v>
      </c>
      <c r="J3842" s="2">
        <v>96.3</v>
      </c>
      <c r="K3842" s="2">
        <v>94.03</v>
      </c>
      <c r="L3842">
        <f>SUMIFS(US!B:B,US!$D:$D,YEAR(daily!$A3842),US!$E:$E,MONTH(daily!$A3842))</f>
        <v>14919</v>
      </c>
      <c r="M3842">
        <f>SUMIFS(US!C:C,US!$D:$D,YEAR(daily!$A3842),US!$E:$E,MONTH(daily!$A3842))</f>
        <v>19591</v>
      </c>
      <c r="N3842">
        <f>SUMIFS(COT!E:E,COT!$A:$A,YEAR(daily!$A3842),COT!$B:$B,WEEKNUM(daily!$A3842))</f>
        <v>1651499</v>
      </c>
      <c r="O3842">
        <f>SUMIFS(COT!F:F,COT!$A:$A,YEAR(daily!$A3842),COT!$B:$B,WEEKNUM(daily!$A3842))</f>
        <v>494450</v>
      </c>
      <c r="P3842">
        <f>SUMIFS(COT!G:G,COT!$A:$A,YEAR(daily!$A3842),COT!$B:$B,WEEKNUM(daily!$A3842))</f>
        <v>154932</v>
      </c>
      <c r="Q3842">
        <f>SUMIFS(COT!H:H,COT!$A:$A,YEAR(daily!$A3842),COT!$B:$B,WEEKNUM(daily!$A3842))</f>
        <v>535722</v>
      </c>
      <c r="R3842">
        <f>SUMIFS(COT!I:I,COT!$A:$A,YEAR(daily!$A3842),COT!$B:$B,WEEKNUM(daily!$A3842))</f>
        <v>541163</v>
      </c>
      <c r="S3842">
        <f>SUMIFS(COT!J:J,COT!$A:$A,YEAR(daily!$A3842),COT!$B:$B,WEEKNUM(daily!$A3842))</f>
        <v>881118</v>
      </c>
      <c r="T3842">
        <f>SUMIFS(COT!K:K,COT!$A:$A,YEAR(daily!$A3842),COT!$B:$B,WEEKNUM(daily!$A3842))</f>
        <v>80164</v>
      </c>
      <c r="U3842">
        <f>SUMIFS(COT!L:L,COT!$A:$A,YEAR(daily!$A3842),COT!$B:$B,WEEKNUM(daily!$A3842))</f>
        <v>79727</v>
      </c>
      <c r="V3842">
        <f>SUMIFS(COT!M:M,COT!$A:$A,YEAR(daily!$A3842),COT!$B:$B,WEEKNUM(daily!$A3842))</f>
        <v>111</v>
      </c>
      <c r="W3842">
        <f>SUMIFS(COT!N:N,COT!$A:$A,YEAR(daily!$A3842),COT!$B:$B,WEEKNUM(daily!$A3842))</f>
        <v>110</v>
      </c>
      <c r="X3842">
        <f>SUMIFS(COT!O:O,COT!$A:$A,YEAR(daily!$A3842),COT!$B:$B,WEEKNUM(daily!$A3842))</f>
        <v>152</v>
      </c>
      <c r="Y3842">
        <f>SUMIFS(COT!P:P,COT!$A:$A,YEAR(daily!$A3842),COT!$B:$B,WEEKNUM(daily!$A3842))</f>
        <v>86</v>
      </c>
      <c r="Z3842">
        <f>SUMIFS(COT!Q:Q,COT!$A:$A,YEAR(daily!$A3842),COT!$B:$B,WEEKNUM(daily!$A3842))</f>
        <v>105</v>
      </c>
      <c r="AA3842">
        <f>SUMIFS(Saudi!B:B,Saudi!$A:$A,YEAR(daily!$A3842))</f>
        <v>683.98199999999997</v>
      </c>
      <c r="AB3842">
        <f>SUMIFS(Saudi!C:C,Saudi!$A:$A,YEAR(daily!$A3842))</f>
        <v>1195.2570000000001</v>
      </c>
      <c r="AC3842">
        <f>SUMIFS(Saudi!F:F,Saudi!$A:$A,YEAR(daily!$A3842))</f>
        <v>3635527</v>
      </c>
      <c r="AD3842">
        <f>SUMIFS(Saudi!G:G,Saudi!$A:$A,YEAR(daily!$A3842))</f>
        <v>42.108907543479908</v>
      </c>
      <c r="AE3842">
        <f>SUMIFS(Saudi!H:H,Saudi!$A:$A,YEAR(daily!$A3842))</f>
        <v>153088070.31482488</v>
      </c>
      <c r="AF3842" s="5">
        <f t="shared" ref="AF3842:AF3905" si="165">MONTH(A3842)</f>
        <v>6</v>
      </c>
      <c r="AG3842" s="5">
        <f t="shared" ref="AG3842:AG3905" si="166">YEAR(A3842)</f>
        <v>2015</v>
      </c>
    </row>
    <row r="3843" spans="1:33">
      <c r="A3843" s="3">
        <v>42163</v>
      </c>
      <c r="B3843" s="1">
        <v>271926</v>
      </c>
      <c r="C3843" s="1">
        <v>201364</v>
      </c>
      <c r="D3843" s="1">
        <v>95445</v>
      </c>
      <c r="E3843" s="1">
        <v>58.14</v>
      </c>
      <c r="F3843" s="1">
        <v>58.97</v>
      </c>
      <c r="G3843" s="1">
        <v>59.2</v>
      </c>
      <c r="H3843" s="2">
        <v>57.5</v>
      </c>
      <c r="I3843" s="2">
        <v>32.200000000000003</v>
      </c>
      <c r="J3843" s="2">
        <v>96.3</v>
      </c>
      <c r="K3843" s="2">
        <v>94.03</v>
      </c>
      <c r="L3843">
        <f>SUMIFS(US!B:B,US!$D:$D,YEAR(daily!$A3843),US!$E:$E,MONTH(daily!$A3843))</f>
        <v>14919</v>
      </c>
      <c r="M3843">
        <f>SUMIFS(US!C:C,US!$D:$D,YEAR(daily!$A3843),US!$E:$E,MONTH(daily!$A3843))</f>
        <v>19591</v>
      </c>
      <c r="N3843">
        <f>SUMIFS(COT!E:E,COT!$A:$A,YEAR(daily!$A3843),COT!$B:$B,WEEKNUM(daily!$A3843))</f>
        <v>1641774</v>
      </c>
      <c r="O3843">
        <f>SUMIFS(COT!F:F,COT!$A:$A,YEAR(daily!$A3843),COT!$B:$B,WEEKNUM(daily!$A3843))</f>
        <v>483798</v>
      </c>
      <c r="P3843">
        <f>SUMIFS(COT!G:G,COT!$A:$A,YEAR(daily!$A3843),COT!$B:$B,WEEKNUM(daily!$A3843))</f>
        <v>157943</v>
      </c>
      <c r="Q3843">
        <f>SUMIFS(COT!H:H,COT!$A:$A,YEAR(daily!$A3843),COT!$B:$B,WEEKNUM(daily!$A3843))</f>
        <v>545121</v>
      </c>
      <c r="R3843">
        <f>SUMIFS(COT!I:I,COT!$A:$A,YEAR(daily!$A3843),COT!$B:$B,WEEKNUM(daily!$A3843))</f>
        <v>536555</v>
      </c>
      <c r="S3843">
        <f>SUMIFS(COT!J:J,COT!$A:$A,YEAR(daily!$A3843),COT!$B:$B,WEEKNUM(daily!$A3843))</f>
        <v>861689</v>
      </c>
      <c r="T3843">
        <f>SUMIFS(COT!K:K,COT!$A:$A,YEAR(daily!$A3843),COT!$B:$B,WEEKNUM(daily!$A3843))</f>
        <v>76300</v>
      </c>
      <c r="U3843">
        <f>SUMIFS(COT!L:L,COT!$A:$A,YEAR(daily!$A3843),COT!$B:$B,WEEKNUM(daily!$A3843))</f>
        <v>77021</v>
      </c>
      <c r="V3843">
        <f>SUMIFS(COT!M:M,COT!$A:$A,YEAR(daily!$A3843),COT!$B:$B,WEEKNUM(daily!$A3843))</f>
        <v>114</v>
      </c>
      <c r="W3843">
        <f>SUMIFS(COT!N:N,COT!$A:$A,YEAR(daily!$A3843),COT!$B:$B,WEEKNUM(daily!$A3843))</f>
        <v>107</v>
      </c>
      <c r="X3843">
        <f>SUMIFS(COT!O:O,COT!$A:$A,YEAR(daily!$A3843),COT!$B:$B,WEEKNUM(daily!$A3843))</f>
        <v>156</v>
      </c>
      <c r="Y3843">
        <f>SUMIFS(COT!P:P,COT!$A:$A,YEAR(daily!$A3843),COT!$B:$B,WEEKNUM(daily!$A3843))</f>
        <v>81</v>
      </c>
      <c r="Z3843">
        <f>SUMIFS(COT!Q:Q,COT!$A:$A,YEAR(daily!$A3843),COT!$B:$B,WEEKNUM(daily!$A3843))</f>
        <v>101</v>
      </c>
      <c r="AA3843">
        <f>SUMIFS(Saudi!B:B,Saudi!$A:$A,YEAR(daily!$A3843))</f>
        <v>683.98199999999997</v>
      </c>
      <c r="AB3843">
        <f>SUMIFS(Saudi!C:C,Saudi!$A:$A,YEAR(daily!$A3843))</f>
        <v>1195.2570000000001</v>
      </c>
      <c r="AC3843">
        <f>SUMIFS(Saudi!F:F,Saudi!$A:$A,YEAR(daily!$A3843))</f>
        <v>3635527</v>
      </c>
      <c r="AD3843">
        <f>SUMIFS(Saudi!G:G,Saudi!$A:$A,YEAR(daily!$A3843))</f>
        <v>42.108907543479908</v>
      </c>
      <c r="AE3843">
        <f>SUMIFS(Saudi!H:H,Saudi!$A:$A,YEAR(daily!$A3843))</f>
        <v>153088070.31482488</v>
      </c>
      <c r="AF3843" s="5">
        <f t="shared" si="165"/>
        <v>6</v>
      </c>
      <c r="AG3843" s="5">
        <f t="shared" si="166"/>
        <v>2015</v>
      </c>
    </row>
    <row r="3844" spans="1:33">
      <c r="A3844" s="3">
        <v>42164</v>
      </c>
      <c r="B3844" s="1">
        <v>228108</v>
      </c>
      <c r="C3844" s="1">
        <v>211222</v>
      </c>
      <c r="D3844" s="1">
        <v>96999</v>
      </c>
      <c r="E3844" s="1">
        <v>60.14</v>
      </c>
      <c r="F3844" s="1">
        <v>60.98</v>
      </c>
      <c r="G3844" s="1">
        <v>61.2</v>
      </c>
      <c r="H3844" s="2">
        <v>57.5</v>
      </c>
      <c r="I3844" s="2">
        <v>32.200000000000003</v>
      </c>
      <c r="J3844" s="2">
        <v>96.3</v>
      </c>
      <c r="K3844" s="2">
        <v>94.03</v>
      </c>
      <c r="L3844">
        <f>SUMIFS(US!B:B,US!$D:$D,YEAR(daily!$A3844),US!$E:$E,MONTH(daily!$A3844))</f>
        <v>14919</v>
      </c>
      <c r="M3844">
        <f>SUMIFS(US!C:C,US!$D:$D,YEAR(daily!$A3844),US!$E:$E,MONTH(daily!$A3844))</f>
        <v>19591</v>
      </c>
      <c r="N3844">
        <f>SUMIFS(COT!E:E,COT!$A:$A,YEAR(daily!$A3844),COT!$B:$B,WEEKNUM(daily!$A3844))</f>
        <v>1641774</v>
      </c>
      <c r="O3844">
        <f>SUMIFS(COT!F:F,COT!$A:$A,YEAR(daily!$A3844),COT!$B:$B,WEEKNUM(daily!$A3844))</f>
        <v>483798</v>
      </c>
      <c r="P3844">
        <f>SUMIFS(COT!G:G,COT!$A:$A,YEAR(daily!$A3844),COT!$B:$B,WEEKNUM(daily!$A3844))</f>
        <v>157943</v>
      </c>
      <c r="Q3844">
        <f>SUMIFS(COT!H:H,COT!$A:$A,YEAR(daily!$A3844),COT!$B:$B,WEEKNUM(daily!$A3844))</f>
        <v>545121</v>
      </c>
      <c r="R3844">
        <f>SUMIFS(COT!I:I,COT!$A:$A,YEAR(daily!$A3844),COT!$B:$B,WEEKNUM(daily!$A3844))</f>
        <v>536555</v>
      </c>
      <c r="S3844">
        <f>SUMIFS(COT!J:J,COT!$A:$A,YEAR(daily!$A3844),COT!$B:$B,WEEKNUM(daily!$A3844))</f>
        <v>861689</v>
      </c>
      <c r="T3844">
        <f>SUMIFS(COT!K:K,COT!$A:$A,YEAR(daily!$A3844),COT!$B:$B,WEEKNUM(daily!$A3844))</f>
        <v>76300</v>
      </c>
      <c r="U3844">
        <f>SUMIFS(COT!L:L,COT!$A:$A,YEAR(daily!$A3844),COT!$B:$B,WEEKNUM(daily!$A3844))</f>
        <v>77021</v>
      </c>
      <c r="V3844">
        <f>SUMIFS(COT!M:M,COT!$A:$A,YEAR(daily!$A3844),COT!$B:$B,WEEKNUM(daily!$A3844))</f>
        <v>114</v>
      </c>
      <c r="W3844">
        <f>SUMIFS(COT!N:N,COT!$A:$A,YEAR(daily!$A3844),COT!$B:$B,WEEKNUM(daily!$A3844))</f>
        <v>107</v>
      </c>
      <c r="X3844">
        <f>SUMIFS(COT!O:O,COT!$A:$A,YEAR(daily!$A3844),COT!$B:$B,WEEKNUM(daily!$A3844))</f>
        <v>156</v>
      </c>
      <c r="Y3844">
        <f>SUMIFS(COT!P:P,COT!$A:$A,YEAR(daily!$A3844),COT!$B:$B,WEEKNUM(daily!$A3844))</f>
        <v>81</v>
      </c>
      <c r="Z3844">
        <f>SUMIFS(COT!Q:Q,COT!$A:$A,YEAR(daily!$A3844),COT!$B:$B,WEEKNUM(daily!$A3844))</f>
        <v>101</v>
      </c>
      <c r="AA3844">
        <f>SUMIFS(Saudi!B:B,Saudi!$A:$A,YEAR(daily!$A3844))</f>
        <v>683.98199999999997</v>
      </c>
      <c r="AB3844">
        <f>SUMIFS(Saudi!C:C,Saudi!$A:$A,YEAR(daily!$A3844))</f>
        <v>1195.2570000000001</v>
      </c>
      <c r="AC3844">
        <f>SUMIFS(Saudi!F:F,Saudi!$A:$A,YEAR(daily!$A3844))</f>
        <v>3635527</v>
      </c>
      <c r="AD3844">
        <f>SUMIFS(Saudi!G:G,Saudi!$A:$A,YEAR(daily!$A3844))</f>
        <v>42.108907543479908</v>
      </c>
      <c r="AE3844">
        <f>SUMIFS(Saudi!H:H,Saudi!$A:$A,YEAR(daily!$A3844))</f>
        <v>153088070.31482488</v>
      </c>
      <c r="AF3844" s="5">
        <f t="shared" si="165"/>
        <v>6</v>
      </c>
      <c r="AG3844" s="5">
        <f t="shared" si="166"/>
        <v>2015</v>
      </c>
    </row>
    <row r="3845" spans="1:33">
      <c r="A3845" s="3">
        <v>42165</v>
      </c>
      <c r="B3845" s="1">
        <v>190185</v>
      </c>
      <c r="C3845" s="1">
        <v>228230</v>
      </c>
      <c r="D3845" s="1">
        <v>99007</v>
      </c>
      <c r="E3845" s="1">
        <v>61.43</v>
      </c>
      <c r="F3845" s="1">
        <v>62.17</v>
      </c>
      <c r="G3845" s="1">
        <v>62.35</v>
      </c>
      <c r="H3845" s="2">
        <v>57.5</v>
      </c>
      <c r="I3845" s="2">
        <v>32.200000000000003</v>
      </c>
      <c r="J3845" s="2">
        <v>96.3</v>
      </c>
      <c r="K3845" s="2">
        <v>94.03</v>
      </c>
      <c r="L3845">
        <f>SUMIFS(US!B:B,US!$D:$D,YEAR(daily!$A3845),US!$E:$E,MONTH(daily!$A3845))</f>
        <v>14919</v>
      </c>
      <c r="M3845">
        <f>SUMIFS(US!C:C,US!$D:$D,YEAR(daily!$A3845),US!$E:$E,MONTH(daily!$A3845))</f>
        <v>19591</v>
      </c>
      <c r="N3845">
        <f>SUMIFS(COT!E:E,COT!$A:$A,YEAR(daily!$A3845),COT!$B:$B,WEEKNUM(daily!$A3845))</f>
        <v>1641774</v>
      </c>
      <c r="O3845">
        <f>SUMIFS(COT!F:F,COT!$A:$A,YEAR(daily!$A3845),COT!$B:$B,WEEKNUM(daily!$A3845))</f>
        <v>483798</v>
      </c>
      <c r="P3845">
        <f>SUMIFS(COT!G:G,COT!$A:$A,YEAR(daily!$A3845),COT!$B:$B,WEEKNUM(daily!$A3845))</f>
        <v>157943</v>
      </c>
      <c r="Q3845">
        <f>SUMIFS(COT!H:H,COT!$A:$A,YEAR(daily!$A3845),COT!$B:$B,WEEKNUM(daily!$A3845))</f>
        <v>545121</v>
      </c>
      <c r="R3845">
        <f>SUMIFS(COT!I:I,COT!$A:$A,YEAR(daily!$A3845),COT!$B:$B,WEEKNUM(daily!$A3845))</f>
        <v>536555</v>
      </c>
      <c r="S3845">
        <f>SUMIFS(COT!J:J,COT!$A:$A,YEAR(daily!$A3845),COT!$B:$B,WEEKNUM(daily!$A3845))</f>
        <v>861689</v>
      </c>
      <c r="T3845">
        <f>SUMIFS(COT!K:K,COT!$A:$A,YEAR(daily!$A3845),COT!$B:$B,WEEKNUM(daily!$A3845))</f>
        <v>76300</v>
      </c>
      <c r="U3845">
        <f>SUMIFS(COT!L:L,COT!$A:$A,YEAR(daily!$A3845),COT!$B:$B,WEEKNUM(daily!$A3845))</f>
        <v>77021</v>
      </c>
      <c r="V3845">
        <f>SUMIFS(COT!M:M,COT!$A:$A,YEAR(daily!$A3845),COT!$B:$B,WEEKNUM(daily!$A3845))</f>
        <v>114</v>
      </c>
      <c r="W3845">
        <f>SUMIFS(COT!N:N,COT!$A:$A,YEAR(daily!$A3845),COT!$B:$B,WEEKNUM(daily!$A3845))</f>
        <v>107</v>
      </c>
      <c r="X3845">
        <f>SUMIFS(COT!O:O,COT!$A:$A,YEAR(daily!$A3845),COT!$B:$B,WEEKNUM(daily!$A3845))</f>
        <v>156</v>
      </c>
      <c r="Y3845">
        <f>SUMIFS(COT!P:P,COT!$A:$A,YEAR(daily!$A3845),COT!$B:$B,WEEKNUM(daily!$A3845))</f>
        <v>81</v>
      </c>
      <c r="Z3845">
        <f>SUMIFS(COT!Q:Q,COT!$A:$A,YEAR(daily!$A3845),COT!$B:$B,WEEKNUM(daily!$A3845))</f>
        <v>101</v>
      </c>
      <c r="AA3845">
        <f>SUMIFS(Saudi!B:B,Saudi!$A:$A,YEAR(daily!$A3845))</f>
        <v>683.98199999999997</v>
      </c>
      <c r="AB3845">
        <f>SUMIFS(Saudi!C:C,Saudi!$A:$A,YEAR(daily!$A3845))</f>
        <v>1195.2570000000001</v>
      </c>
      <c r="AC3845">
        <f>SUMIFS(Saudi!F:F,Saudi!$A:$A,YEAR(daily!$A3845))</f>
        <v>3635527</v>
      </c>
      <c r="AD3845">
        <f>SUMIFS(Saudi!G:G,Saudi!$A:$A,YEAR(daily!$A3845))</f>
        <v>42.108907543479908</v>
      </c>
      <c r="AE3845">
        <f>SUMIFS(Saudi!H:H,Saudi!$A:$A,YEAR(daily!$A3845))</f>
        <v>153088070.31482488</v>
      </c>
      <c r="AF3845" s="5">
        <f t="shared" si="165"/>
        <v>6</v>
      </c>
      <c r="AG3845" s="5">
        <f t="shared" si="166"/>
        <v>2015</v>
      </c>
    </row>
    <row r="3846" spans="1:33">
      <c r="A3846" s="3">
        <v>42166</v>
      </c>
      <c r="B3846" s="1">
        <v>149983</v>
      </c>
      <c r="C3846" s="1">
        <v>250522</v>
      </c>
      <c r="D3846" s="1">
        <v>99794</v>
      </c>
      <c r="E3846" s="1">
        <v>60.77</v>
      </c>
      <c r="F3846" s="1">
        <v>61.6</v>
      </c>
      <c r="G3846" s="1">
        <v>61.81</v>
      </c>
      <c r="H3846" s="2">
        <v>57.5</v>
      </c>
      <c r="I3846" s="2">
        <v>32.200000000000003</v>
      </c>
      <c r="J3846" s="2">
        <v>96.3</v>
      </c>
      <c r="K3846" s="2">
        <v>94.03</v>
      </c>
      <c r="L3846">
        <f>SUMIFS(US!B:B,US!$D:$D,YEAR(daily!$A3846),US!$E:$E,MONTH(daily!$A3846))</f>
        <v>14919</v>
      </c>
      <c r="M3846">
        <f>SUMIFS(US!C:C,US!$D:$D,YEAR(daily!$A3846),US!$E:$E,MONTH(daily!$A3846))</f>
        <v>19591</v>
      </c>
      <c r="N3846">
        <f>SUMIFS(COT!E:E,COT!$A:$A,YEAR(daily!$A3846),COT!$B:$B,WEEKNUM(daily!$A3846))</f>
        <v>1641774</v>
      </c>
      <c r="O3846">
        <f>SUMIFS(COT!F:F,COT!$A:$A,YEAR(daily!$A3846),COT!$B:$B,WEEKNUM(daily!$A3846))</f>
        <v>483798</v>
      </c>
      <c r="P3846">
        <f>SUMIFS(COT!G:G,COT!$A:$A,YEAR(daily!$A3846),COT!$B:$B,WEEKNUM(daily!$A3846))</f>
        <v>157943</v>
      </c>
      <c r="Q3846">
        <f>SUMIFS(COT!H:H,COT!$A:$A,YEAR(daily!$A3846),COT!$B:$B,WEEKNUM(daily!$A3846))</f>
        <v>545121</v>
      </c>
      <c r="R3846">
        <f>SUMIFS(COT!I:I,COT!$A:$A,YEAR(daily!$A3846),COT!$B:$B,WEEKNUM(daily!$A3846))</f>
        <v>536555</v>
      </c>
      <c r="S3846">
        <f>SUMIFS(COT!J:J,COT!$A:$A,YEAR(daily!$A3846),COT!$B:$B,WEEKNUM(daily!$A3846))</f>
        <v>861689</v>
      </c>
      <c r="T3846">
        <f>SUMIFS(COT!K:K,COT!$A:$A,YEAR(daily!$A3846),COT!$B:$B,WEEKNUM(daily!$A3846))</f>
        <v>76300</v>
      </c>
      <c r="U3846">
        <f>SUMIFS(COT!L:L,COT!$A:$A,YEAR(daily!$A3846),COT!$B:$B,WEEKNUM(daily!$A3846))</f>
        <v>77021</v>
      </c>
      <c r="V3846">
        <f>SUMIFS(COT!M:M,COT!$A:$A,YEAR(daily!$A3846),COT!$B:$B,WEEKNUM(daily!$A3846))</f>
        <v>114</v>
      </c>
      <c r="W3846">
        <f>SUMIFS(COT!N:N,COT!$A:$A,YEAR(daily!$A3846),COT!$B:$B,WEEKNUM(daily!$A3846))</f>
        <v>107</v>
      </c>
      <c r="X3846">
        <f>SUMIFS(COT!O:O,COT!$A:$A,YEAR(daily!$A3846),COT!$B:$B,WEEKNUM(daily!$A3846))</f>
        <v>156</v>
      </c>
      <c r="Y3846">
        <f>SUMIFS(COT!P:P,COT!$A:$A,YEAR(daily!$A3846),COT!$B:$B,WEEKNUM(daily!$A3846))</f>
        <v>81</v>
      </c>
      <c r="Z3846">
        <f>SUMIFS(COT!Q:Q,COT!$A:$A,YEAR(daily!$A3846),COT!$B:$B,WEEKNUM(daily!$A3846))</f>
        <v>101</v>
      </c>
      <c r="AA3846">
        <f>SUMIFS(Saudi!B:B,Saudi!$A:$A,YEAR(daily!$A3846))</f>
        <v>683.98199999999997</v>
      </c>
      <c r="AB3846">
        <f>SUMIFS(Saudi!C:C,Saudi!$A:$A,YEAR(daily!$A3846))</f>
        <v>1195.2570000000001</v>
      </c>
      <c r="AC3846">
        <f>SUMIFS(Saudi!F:F,Saudi!$A:$A,YEAR(daily!$A3846))</f>
        <v>3635527</v>
      </c>
      <c r="AD3846">
        <f>SUMIFS(Saudi!G:G,Saudi!$A:$A,YEAR(daily!$A3846))</f>
        <v>42.108907543479908</v>
      </c>
      <c r="AE3846">
        <f>SUMIFS(Saudi!H:H,Saudi!$A:$A,YEAR(daily!$A3846))</f>
        <v>153088070.31482488</v>
      </c>
      <c r="AF3846" s="5">
        <f t="shared" si="165"/>
        <v>6</v>
      </c>
      <c r="AG3846" s="5">
        <f t="shared" si="166"/>
        <v>2015</v>
      </c>
    </row>
    <row r="3847" spans="1:33">
      <c r="A3847" s="3">
        <v>42167</v>
      </c>
      <c r="B3847" s="1">
        <v>136961</v>
      </c>
      <c r="C3847" s="1">
        <v>264515</v>
      </c>
      <c r="D3847" s="1">
        <v>100258</v>
      </c>
      <c r="E3847" s="1">
        <v>59.96</v>
      </c>
      <c r="F3847" s="1">
        <v>60.77</v>
      </c>
      <c r="G3847" s="1">
        <v>60.96</v>
      </c>
      <c r="H3847" s="2">
        <v>57.5</v>
      </c>
      <c r="I3847" s="2">
        <v>32.200000000000003</v>
      </c>
      <c r="J3847" s="2">
        <v>96.3</v>
      </c>
      <c r="K3847" s="2">
        <v>94.03</v>
      </c>
      <c r="L3847">
        <f>SUMIFS(US!B:B,US!$D:$D,YEAR(daily!$A3847),US!$E:$E,MONTH(daily!$A3847))</f>
        <v>14919</v>
      </c>
      <c r="M3847">
        <f>SUMIFS(US!C:C,US!$D:$D,YEAR(daily!$A3847),US!$E:$E,MONTH(daily!$A3847))</f>
        <v>19591</v>
      </c>
      <c r="N3847">
        <f>SUMIFS(COT!E:E,COT!$A:$A,YEAR(daily!$A3847),COT!$B:$B,WEEKNUM(daily!$A3847))</f>
        <v>1641774</v>
      </c>
      <c r="O3847">
        <f>SUMIFS(COT!F:F,COT!$A:$A,YEAR(daily!$A3847),COT!$B:$B,WEEKNUM(daily!$A3847))</f>
        <v>483798</v>
      </c>
      <c r="P3847">
        <f>SUMIFS(COT!G:G,COT!$A:$A,YEAR(daily!$A3847),COT!$B:$B,WEEKNUM(daily!$A3847))</f>
        <v>157943</v>
      </c>
      <c r="Q3847">
        <f>SUMIFS(COT!H:H,COT!$A:$A,YEAR(daily!$A3847),COT!$B:$B,WEEKNUM(daily!$A3847))</f>
        <v>545121</v>
      </c>
      <c r="R3847">
        <f>SUMIFS(COT!I:I,COT!$A:$A,YEAR(daily!$A3847),COT!$B:$B,WEEKNUM(daily!$A3847))</f>
        <v>536555</v>
      </c>
      <c r="S3847">
        <f>SUMIFS(COT!J:J,COT!$A:$A,YEAR(daily!$A3847),COT!$B:$B,WEEKNUM(daily!$A3847))</f>
        <v>861689</v>
      </c>
      <c r="T3847">
        <f>SUMIFS(COT!K:K,COT!$A:$A,YEAR(daily!$A3847),COT!$B:$B,WEEKNUM(daily!$A3847))</f>
        <v>76300</v>
      </c>
      <c r="U3847">
        <f>SUMIFS(COT!L:L,COT!$A:$A,YEAR(daily!$A3847),COT!$B:$B,WEEKNUM(daily!$A3847))</f>
        <v>77021</v>
      </c>
      <c r="V3847">
        <f>SUMIFS(COT!M:M,COT!$A:$A,YEAR(daily!$A3847),COT!$B:$B,WEEKNUM(daily!$A3847))</f>
        <v>114</v>
      </c>
      <c r="W3847">
        <f>SUMIFS(COT!N:N,COT!$A:$A,YEAR(daily!$A3847),COT!$B:$B,WEEKNUM(daily!$A3847))</f>
        <v>107</v>
      </c>
      <c r="X3847">
        <f>SUMIFS(COT!O:O,COT!$A:$A,YEAR(daily!$A3847),COT!$B:$B,WEEKNUM(daily!$A3847))</f>
        <v>156</v>
      </c>
      <c r="Y3847">
        <f>SUMIFS(COT!P:P,COT!$A:$A,YEAR(daily!$A3847),COT!$B:$B,WEEKNUM(daily!$A3847))</f>
        <v>81</v>
      </c>
      <c r="Z3847">
        <f>SUMIFS(COT!Q:Q,COT!$A:$A,YEAR(daily!$A3847),COT!$B:$B,WEEKNUM(daily!$A3847))</f>
        <v>101</v>
      </c>
      <c r="AA3847">
        <f>SUMIFS(Saudi!B:B,Saudi!$A:$A,YEAR(daily!$A3847))</f>
        <v>683.98199999999997</v>
      </c>
      <c r="AB3847">
        <f>SUMIFS(Saudi!C:C,Saudi!$A:$A,YEAR(daily!$A3847))</f>
        <v>1195.2570000000001</v>
      </c>
      <c r="AC3847">
        <f>SUMIFS(Saudi!F:F,Saudi!$A:$A,YEAR(daily!$A3847))</f>
        <v>3635527</v>
      </c>
      <c r="AD3847">
        <f>SUMIFS(Saudi!G:G,Saudi!$A:$A,YEAR(daily!$A3847))</f>
        <v>42.108907543479908</v>
      </c>
      <c r="AE3847">
        <f>SUMIFS(Saudi!H:H,Saudi!$A:$A,YEAR(daily!$A3847))</f>
        <v>153088070.31482488</v>
      </c>
      <c r="AF3847" s="5">
        <f t="shared" si="165"/>
        <v>6</v>
      </c>
      <c r="AG3847" s="5">
        <f t="shared" si="166"/>
        <v>2015</v>
      </c>
    </row>
    <row r="3848" spans="1:33">
      <c r="A3848" s="3">
        <v>42170</v>
      </c>
      <c r="B3848" s="1">
        <v>110232</v>
      </c>
      <c r="C3848" s="1">
        <v>272404</v>
      </c>
      <c r="D3848" s="1">
        <v>101723</v>
      </c>
      <c r="E3848" s="1">
        <v>59.52</v>
      </c>
      <c r="F3848" s="1">
        <v>60.39</v>
      </c>
      <c r="G3848" s="1">
        <v>60.61</v>
      </c>
      <c r="H3848" s="2">
        <v>57.5</v>
      </c>
      <c r="I3848" s="2">
        <v>32.200000000000003</v>
      </c>
      <c r="J3848" s="2">
        <v>96.3</v>
      </c>
      <c r="K3848" s="2">
        <v>94.03</v>
      </c>
      <c r="L3848">
        <f>SUMIFS(US!B:B,US!$D:$D,YEAR(daily!$A3848),US!$E:$E,MONTH(daily!$A3848))</f>
        <v>14919</v>
      </c>
      <c r="M3848">
        <f>SUMIFS(US!C:C,US!$D:$D,YEAR(daily!$A3848),US!$E:$E,MONTH(daily!$A3848))</f>
        <v>19591</v>
      </c>
      <c r="N3848">
        <f>SUMIFS(COT!E:E,COT!$A:$A,YEAR(daily!$A3848),COT!$B:$B,WEEKNUM(daily!$A3848))</f>
        <v>1652013</v>
      </c>
      <c r="O3848">
        <f>SUMIFS(COT!F:F,COT!$A:$A,YEAR(daily!$A3848),COT!$B:$B,WEEKNUM(daily!$A3848))</f>
        <v>484932</v>
      </c>
      <c r="P3848">
        <f>SUMIFS(COT!G:G,COT!$A:$A,YEAR(daily!$A3848),COT!$B:$B,WEEKNUM(daily!$A3848))</f>
        <v>157799</v>
      </c>
      <c r="Q3848">
        <f>SUMIFS(COT!H:H,COT!$A:$A,YEAR(daily!$A3848),COT!$B:$B,WEEKNUM(daily!$A3848))</f>
        <v>541220</v>
      </c>
      <c r="R3848">
        <f>SUMIFS(COT!I:I,COT!$A:$A,YEAR(daily!$A3848),COT!$B:$B,WEEKNUM(daily!$A3848))</f>
        <v>550591</v>
      </c>
      <c r="S3848">
        <f>SUMIFS(COT!J:J,COT!$A:$A,YEAR(daily!$A3848),COT!$B:$B,WEEKNUM(daily!$A3848))</f>
        <v>881477</v>
      </c>
      <c r="T3848">
        <f>SUMIFS(COT!K:K,COT!$A:$A,YEAR(daily!$A3848),COT!$B:$B,WEEKNUM(daily!$A3848))</f>
        <v>75270</v>
      </c>
      <c r="U3848">
        <f>SUMIFS(COT!L:L,COT!$A:$A,YEAR(daily!$A3848),COT!$B:$B,WEEKNUM(daily!$A3848))</f>
        <v>71517</v>
      </c>
      <c r="V3848">
        <f>SUMIFS(COT!M:M,COT!$A:$A,YEAR(daily!$A3848),COT!$B:$B,WEEKNUM(daily!$A3848))</f>
        <v>124</v>
      </c>
      <c r="W3848">
        <f>SUMIFS(COT!N:N,COT!$A:$A,YEAR(daily!$A3848),COT!$B:$B,WEEKNUM(daily!$A3848))</f>
        <v>99</v>
      </c>
      <c r="X3848">
        <f>SUMIFS(COT!O:O,COT!$A:$A,YEAR(daily!$A3848),COT!$B:$B,WEEKNUM(daily!$A3848))</f>
        <v>164</v>
      </c>
      <c r="Y3848">
        <f>SUMIFS(COT!P:P,COT!$A:$A,YEAR(daily!$A3848),COT!$B:$B,WEEKNUM(daily!$A3848))</f>
        <v>81</v>
      </c>
      <c r="Z3848">
        <f>SUMIFS(COT!Q:Q,COT!$A:$A,YEAR(daily!$A3848),COT!$B:$B,WEEKNUM(daily!$A3848))</f>
        <v>101</v>
      </c>
      <c r="AA3848">
        <f>SUMIFS(Saudi!B:B,Saudi!$A:$A,YEAR(daily!$A3848))</f>
        <v>683.98199999999997</v>
      </c>
      <c r="AB3848">
        <f>SUMIFS(Saudi!C:C,Saudi!$A:$A,YEAR(daily!$A3848))</f>
        <v>1195.2570000000001</v>
      </c>
      <c r="AC3848">
        <f>SUMIFS(Saudi!F:F,Saudi!$A:$A,YEAR(daily!$A3848))</f>
        <v>3635527</v>
      </c>
      <c r="AD3848">
        <f>SUMIFS(Saudi!G:G,Saudi!$A:$A,YEAR(daily!$A3848))</f>
        <v>42.108907543479908</v>
      </c>
      <c r="AE3848">
        <f>SUMIFS(Saudi!H:H,Saudi!$A:$A,YEAR(daily!$A3848))</f>
        <v>153088070.31482488</v>
      </c>
      <c r="AF3848" s="5">
        <f t="shared" si="165"/>
        <v>6</v>
      </c>
      <c r="AG3848" s="5">
        <f t="shared" si="166"/>
        <v>2015</v>
      </c>
    </row>
    <row r="3849" spans="1:33">
      <c r="A3849" s="3">
        <v>42171</v>
      </c>
      <c r="B3849" s="1">
        <v>92954</v>
      </c>
      <c r="C3849" s="1">
        <v>279118</v>
      </c>
      <c r="D3849" s="1">
        <v>101581</v>
      </c>
      <c r="E3849" s="1">
        <v>59.97</v>
      </c>
      <c r="F3849" s="1">
        <v>60.84</v>
      </c>
      <c r="G3849" s="1">
        <v>61.09</v>
      </c>
      <c r="H3849" s="2">
        <v>57.5</v>
      </c>
      <c r="I3849" s="2">
        <v>32.200000000000003</v>
      </c>
      <c r="J3849" s="2">
        <v>96.3</v>
      </c>
      <c r="K3849" s="2">
        <v>94.03</v>
      </c>
      <c r="L3849">
        <f>SUMIFS(US!B:B,US!$D:$D,YEAR(daily!$A3849),US!$E:$E,MONTH(daily!$A3849))</f>
        <v>14919</v>
      </c>
      <c r="M3849">
        <f>SUMIFS(US!C:C,US!$D:$D,YEAR(daily!$A3849),US!$E:$E,MONTH(daily!$A3849))</f>
        <v>19591</v>
      </c>
      <c r="N3849">
        <f>SUMIFS(COT!E:E,COT!$A:$A,YEAR(daily!$A3849),COT!$B:$B,WEEKNUM(daily!$A3849))</f>
        <v>1652013</v>
      </c>
      <c r="O3849">
        <f>SUMIFS(COT!F:F,COT!$A:$A,YEAR(daily!$A3849),COT!$B:$B,WEEKNUM(daily!$A3849))</f>
        <v>484932</v>
      </c>
      <c r="P3849">
        <f>SUMIFS(COT!G:G,COT!$A:$A,YEAR(daily!$A3849),COT!$B:$B,WEEKNUM(daily!$A3849))</f>
        <v>157799</v>
      </c>
      <c r="Q3849">
        <f>SUMIFS(COT!H:H,COT!$A:$A,YEAR(daily!$A3849),COT!$B:$B,WEEKNUM(daily!$A3849))</f>
        <v>541220</v>
      </c>
      <c r="R3849">
        <f>SUMIFS(COT!I:I,COT!$A:$A,YEAR(daily!$A3849),COT!$B:$B,WEEKNUM(daily!$A3849))</f>
        <v>550591</v>
      </c>
      <c r="S3849">
        <f>SUMIFS(COT!J:J,COT!$A:$A,YEAR(daily!$A3849),COT!$B:$B,WEEKNUM(daily!$A3849))</f>
        <v>881477</v>
      </c>
      <c r="T3849">
        <f>SUMIFS(COT!K:K,COT!$A:$A,YEAR(daily!$A3849),COT!$B:$B,WEEKNUM(daily!$A3849))</f>
        <v>75270</v>
      </c>
      <c r="U3849">
        <f>SUMIFS(COT!L:L,COT!$A:$A,YEAR(daily!$A3849),COT!$B:$B,WEEKNUM(daily!$A3849))</f>
        <v>71517</v>
      </c>
      <c r="V3849">
        <f>SUMIFS(COT!M:M,COT!$A:$A,YEAR(daily!$A3849),COT!$B:$B,WEEKNUM(daily!$A3849))</f>
        <v>124</v>
      </c>
      <c r="W3849">
        <f>SUMIFS(COT!N:N,COT!$A:$A,YEAR(daily!$A3849),COT!$B:$B,WEEKNUM(daily!$A3849))</f>
        <v>99</v>
      </c>
      <c r="X3849">
        <f>SUMIFS(COT!O:O,COT!$A:$A,YEAR(daily!$A3849),COT!$B:$B,WEEKNUM(daily!$A3849))</f>
        <v>164</v>
      </c>
      <c r="Y3849">
        <f>SUMIFS(COT!P:P,COT!$A:$A,YEAR(daily!$A3849),COT!$B:$B,WEEKNUM(daily!$A3849))</f>
        <v>81</v>
      </c>
      <c r="Z3849">
        <f>SUMIFS(COT!Q:Q,COT!$A:$A,YEAR(daily!$A3849),COT!$B:$B,WEEKNUM(daily!$A3849))</f>
        <v>101</v>
      </c>
      <c r="AA3849">
        <f>SUMIFS(Saudi!B:B,Saudi!$A:$A,YEAR(daily!$A3849))</f>
        <v>683.98199999999997</v>
      </c>
      <c r="AB3849">
        <f>SUMIFS(Saudi!C:C,Saudi!$A:$A,YEAR(daily!$A3849))</f>
        <v>1195.2570000000001</v>
      </c>
      <c r="AC3849">
        <f>SUMIFS(Saudi!F:F,Saudi!$A:$A,YEAR(daily!$A3849))</f>
        <v>3635527</v>
      </c>
      <c r="AD3849">
        <f>SUMIFS(Saudi!G:G,Saudi!$A:$A,YEAR(daily!$A3849))</f>
        <v>42.108907543479908</v>
      </c>
      <c r="AE3849">
        <f>SUMIFS(Saudi!H:H,Saudi!$A:$A,YEAR(daily!$A3849))</f>
        <v>153088070.31482488</v>
      </c>
      <c r="AF3849" s="5">
        <f t="shared" si="165"/>
        <v>6</v>
      </c>
      <c r="AG3849" s="5">
        <f t="shared" si="166"/>
        <v>2015</v>
      </c>
    </row>
    <row r="3850" spans="1:33">
      <c r="A3850" s="3">
        <v>42172</v>
      </c>
      <c r="B3850" s="1">
        <v>66622</v>
      </c>
      <c r="C3850" s="1">
        <v>274053</v>
      </c>
      <c r="D3850" s="1">
        <v>104515</v>
      </c>
      <c r="E3850" s="1">
        <v>59.92</v>
      </c>
      <c r="F3850" s="1">
        <v>60.72</v>
      </c>
      <c r="G3850" s="1">
        <v>61.03</v>
      </c>
      <c r="H3850" s="2">
        <v>57.5</v>
      </c>
      <c r="I3850" s="2">
        <v>32.200000000000003</v>
      </c>
      <c r="J3850" s="2">
        <v>96.3</v>
      </c>
      <c r="K3850" s="2">
        <v>94.03</v>
      </c>
      <c r="L3850">
        <f>SUMIFS(US!B:B,US!$D:$D,YEAR(daily!$A3850),US!$E:$E,MONTH(daily!$A3850))</f>
        <v>14919</v>
      </c>
      <c r="M3850">
        <f>SUMIFS(US!C:C,US!$D:$D,YEAR(daily!$A3850),US!$E:$E,MONTH(daily!$A3850))</f>
        <v>19591</v>
      </c>
      <c r="N3850">
        <f>SUMIFS(COT!E:E,COT!$A:$A,YEAR(daily!$A3850),COT!$B:$B,WEEKNUM(daily!$A3850))</f>
        <v>1652013</v>
      </c>
      <c r="O3850">
        <f>SUMIFS(COT!F:F,COT!$A:$A,YEAR(daily!$A3850),COT!$B:$B,WEEKNUM(daily!$A3850))</f>
        <v>484932</v>
      </c>
      <c r="P3850">
        <f>SUMIFS(COT!G:G,COT!$A:$A,YEAR(daily!$A3850),COT!$B:$B,WEEKNUM(daily!$A3850))</f>
        <v>157799</v>
      </c>
      <c r="Q3850">
        <f>SUMIFS(COT!H:H,COT!$A:$A,YEAR(daily!$A3850),COT!$B:$B,WEEKNUM(daily!$A3850))</f>
        <v>541220</v>
      </c>
      <c r="R3850">
        <f>SUMIFS(COT!I:I,COT!$A:$A,YEAR(daily!$A3850),COT!$B:$B,WEEKNUM(daily!$A3850))</f>
        <v>550591</v>
      </c>
      <c r="S3850">
        <f>SUMIFS(COT!J:J,COT!$A:$A,YEAR(daily!$A3850),COT!$B:$B,WEEKNUM(daily!$A3850))</f>
        <v>881477</v>
      </c>
      <c r="T3850">
        <f>SUMIFS(COT!K:K,COT!$A:$A,YEAR(daily!$A3850),COT!$B:$B,WEEKNUM(daily!$A3850))</f>
        <v>75270</v>
      </c>
      <c r="U3850">
        <f>SUMIFS(COT!L:L,COT!$A:$A,YEAR(daily!$A3850),COT!$B:$B,WEEKNUM(daily!$A3850))</f>
        <v>71517</v>
      </c>
      <c r="V3850">
        <f>SUMIFS(COT!M:M,COT!$A:$A,YEAR(daily!$A3850),COT!$B:$B,WEEKNUM(daily!$A3850))</f>
        <v>124</v>
      </c>
      <c r="W3850">
        <f>SUMIFS(COT!N:N,COT!$A:$A,YEAR(daily!$A3850),COT!$B:$B,WEEKNUM(daily!$A3850))</f>
        <v>99</v>
      </c>
      <c r="X3850">
        <f>SUMIFS(COT!O:O,COT!$A:$A,YEAR(daily!$A3850),COT!$B:$B,WEEKNUM(daily!$A3850))</f>
        <v>164</v>
      </c>
      <c r="Y3850">
        <f>SUMIFS(COT!P:P,COT!$A:$A,YEAR(daily!$A3850),COT!$B:$B,WEEKNUM(daily!$A3850))</f>
        <v>81</v>
      </c>
      <c r="Z3850">
        <f>SUMIFS(COT!Q:Q,COT!$A:$A,YEAR(daily!$A3850),COT!$B:$B,WEEKNUM(daily!$A3850))</f>
        <v>101</v>
      </c>
      <c r="AA3850">
        <f>SUMIFS(Saudi!B:B,Saudi!$A:$A,YEAR(daily!$A3850))</f>
        <v>683.98199999999997</v>
      </c>
      <c r="AB3850">
        <f>SUMIFS(Saudi!C:C,Saudi!$A:$A,YEAR(daily!$A3850))</f>
        <v>1195.2570000000001</v>
      </c>
      <c r="AC3850">
        <f>SUMIFS(Saudi!F:F,Saudi!$A:$A,YEAR(daily!$A3850))</f>
        <v>3635527</v>
      </c>
      <c r="AD3850">
        <f>SUMIFS(Saudi!G:G,Saudi!$A:$A,YEAR(daily!$A3850))</f>
        <v>42.108907543479908</v>
      </c>
      <c r="AE3850">
        <f>SUMIFS(Saudi!H:H,Saudi!$A:$A,YEAR(daily!$A3850))</f>
        <v>153088070.31482488</v>
      </c>
      <c r="AF3850" s="5">
        <f t="shared" si="165"/>
        <v>6</v>
      </c>
      <c r="AG3850" s="5">
        <f t="shared" si="166"/>
        <v>2015</v>
      </c>
    </row>
    <row r="3851" spans="1:33">
      <c r="A3851" s="3">
        <v>42173</v>
      </c>
      <c r="B3851" s="1">
        <v>46092</v>
      </c>
      <c r="C3851" s="1">
        <v>265200</v>
      </c>
      <c r="D3851" s="1">
        <v>105707</v>
      </c>
      <c r="E3851" s="1">
        <v>60.45</v>
      </c>
      <c r="F3851" s="1">
        <v>61.17</v>
      </c>
      <c r="G3851" s="1">
        <v>61.48</v>
      </c>
      <c r="H3851" s="2">
        <v>57.5</v>
      </c>
      <c r="I3851" s="2">
        <v>32.200000000000003</v>
      </c>
      <c r="J3851" s="2">
        <v>96.3</v>
      </c>
      <c r="K3851" s="2">
        <v>94.03</v>
      </c>
      <c r="L3851">
        <f>SUMIFS(US!B:B,US!$D:$D,YEAR(daily!$A3851),US!$E:$E,MONTH(daily!$A3851))</f>
        <v>14919</v>
      </c>
      <c r="M3851">
        <f>SUMIFS(US!C:C,US!$D:$D,YEAR(daily!$A3851),US!$E:$E,MONTH(daily!$A3851))</f>
        <v>19591</v>
      </c>
      <c r="N3851">
        <f>SUMIFS(COT!E:E,COT!$A:$A,YEAR(daily!$A3851),COT!$B:$B,WEEKNUM(daily!$A3851))</f>
        <v>1652013</v>
      </c>
      <c r="O3851">
        <f>SUMIFS(COT!F:F,COT!$A:$A,YEAR(daily!$A3851),COT!$B:$B,WEEKNUM(daily!$A3851))</f>
        <v>484932</v>
      </c>
      <c r="P3851">
        <f>SUMIFS(COT!G:G,COT!$A:$A,YEAR(daily!$A3851),COT!$B:$B,WEEKNUM(daily!$A3851))</f>
        <v>157799</v>
      </c>
      <c r="Q3851">
        <f>SUMIFS(COT!H:H,COT!$A:$A,YEAR(daily!$A3851),COT!$B:$B,WEEKNUM(daily!$A3851))</f>
        <v>541220</v>
      </c>
      <c r="R3851">
        <f>SUMIFS(COT!I:I,COT!$A:$A,YEAR(daily!$A3851),COT!$B:$B,WEEKNUM(daily!$A3851))</f>
        <v>550591</v>
      </c>
      <c r="S3851">
        <f>SUMIFS(COT!J:J,COT!$A:$A,YEAR(daily!$A3851),COT!$B:$B,WEEKNUM(daily!$A3851))</f>
        <v>881477</v>
      </c>
      <c r="T3851">
        <f>SUMIFS(COT!K:K,COT!$A:$A,YEAR(daily!$A3851),COT!$B:$B,WEEKNUM(daily!$A3851))</f>
        <v>75270</v>
      </c>
      <c r="U3851">
        <f>SUMIFS(COT!L:L,COT!$A:$A,YEAR(daily!$A3851),COT!$B:$B,WEEKNUM(daily!$A3851))</f>
        <v>71517</v>
      </c>
      <c r="V3851">
        <f>SUMIFS(COT!M:M,COT!$A:$A,YEAR(daily!$A3851),COT!$B:$B,WEEKNUM(daily!$A3851))</f>
        <v>124</v>
      </c>
      <c r="W3851">
        <f>SUMIFS(COT!N:N,COT!$A:$A,YEAR(daily!$A3851),COT!$B:$B,WEEKNUM(daily!$A3851))</f>
        <v>99</v>
      </c>
      <c r="X3851">
        <f>SUMIFS(COT!O:O,COT!$A:$A,YEAR(daily!$A3851),COT!$B:$B,WEEKNUM(daily!$A3851))</f>
        <v>164</v>
      </c>
      <c r="Y3851">
        <f>SUMIFS(COT!P:P,COT!$A:$A,YEAR(daily!$A3851),COT!$B:$B,WEEKNUM(daily!$A3851))</f>
        <v>81</v>
      </c>
      <c r="Z3851">
        <f>SUMIFS(COT!Q:Q,COT!$A:$A,YEAR(daily!$A3851),COT!$B:$B,WEEKNUM(daily!$A3851))</f>
        <v>101</v>
      </c>
      <c r="AA3851">
        <f>SUMIFS(Saudi!B:B,Saudi!$A:$A,YEAR(daily!$A3851))</f>
        <v>683.98199999999997</v>
      </c>
      <c r="AB3851">
        <f>SUMIFS(Saudi!C:C,Saudi!$A:$A,YEAR(daily!$A3851))</f>
        <v>1195.2570000000001</v>
      </c>
      <c r="AC3851">
        <f>SUMIFS(Saudi!F:F,Saudi!$A:$A,YEAR(daily!$A3851))</f>
        <v>3635527</v>
      </c>
      <c r="AD3851">
        <f>SUMIFS(Saudi!G:G,Saudi!$A:$A,YEAR(daily!$A3851))</f>
        <v>42.108907543479908</v>
      </c>
      <c r="AE3851">
        <f>SUMIFS(Saudi!H:H,Saudi!$A:$A,YEAR(daily!$A3851))</f>
        <v>153088070.31482488</v>
      </c>
      <c r="AF3851" s="5">
        <f t="shared" si="165"/>
        <v>6</v>
      </c>
      <c r="AG3851" s="5">
        <f t="shared" si="166"/>
        <v>2015</v>
      </c>
    </row>
    <row r="3852" spans="1:33">
      <c r="A3852" s="3">
        <v>42174</v>
      </c>
      <c r="B3852" s="1">
        <v>19582</v>
      </c>
      <c r="C3852" s="1">
        <v>259283</v>
      </c>
      <c r="D3852" s="1">
        <v>108802</v>
      </c>
      <c r="E3852" s="1">
        <v>59.61</v>
      </c>
      <c r="F3852" s="1">
        <v>60.29</v>
      </c>
      <c r="G3852" s="1">
        <v>60.61</v>
      </c>
      <c r="H3852" s="2">
        <v>57.5</v>
      </c>
      <c r="I3852" s="2">
        <v>32.200000000000003</v>
      </c>
      <c r="J3852" s="2">
        <v>96.3</v>
      </c>
      <c r="K3852" s="2">
        <v>94.03</v>
      </c>
      <c r="L3852">
        <f>SUMIFS(US!B:B,US!$D:$D,YEAR(daily!$A3852),US!$E:$E,MONTH(daily!$A3852))</f>
        <v>14919</v>
      </c>
      <c r="M3852">
        <f>SUMIFS(US!C:C,US!$D:$D,YEAR(daily!$A3852),US!$E:$E,MONTH(daily!$A3852))</f>
        <v>19591</v>
      </c>
      <c r="N3852">
        <f>SUMIFS(COT!E:E,COT!$A:$A,YEAR(daily!$A3852),COT!$B:$B,WEEKNUM(daily!$A3852))</f>
        <v>1652013</v>
      </c>
      <c r="O3852">
        <f>SUMIFS(COT!F:F,COT!$A:$A,YEAR(daily!$A3852),COT!$B:$B,WEEKNUM(daily!$A3852))</f>
        <v>484932</v>
      </c>
      <c r="P3852">
        <f>SUMIFS(COT!G:G,COT!$A:$A,YEAR(daily!$A3852),COT!$B:$B,WEEKNUM(daily!$A3852))</f>
        <v>157799</v>
      </c>
      <c r="Q3852">
        <f>SUMIFS(COT!H:H,COT!$A:$A,YEAR(daily!$A3852),COT!$B:$B,WEEKNUM(daily!$A3852))</f>
        <v>541220</v>
      </c>
      <c r="R3852">
        <f>SUMIFS(COT!I:I,COT!$A:$A,YEAR(daily!$A3852),COT!$B:$B,WEEKNUM(daily!$A3852))</f>
        <v>550591</v>
      </c>
      <c r="S3852">
        <f>SUMIFS(COT!J:J,COT!$A:$A,YEAR(daily!$A3852),COT!$B:$B,WEEKNUM(daily!$A3852))</f>
        <v>881477</v>
      </c>
      <c r="T3852">
        <f>SUMIFS(COT!K:K,COT!$A:$A,YEAR(daily!$A3852),COT!$B:$B,WEEKNUM(daily!$A3852))</f>
        <v>75270</v>
      </c>
      <c r="U3852">
        <f>SUMIFS(COT!L:L,COT!$A:$A,YEAR(daily!$A3852),COT!$B:$B,WEEKNUM(daily!$A3852))</f>
        <v>71517</v>
      </c>
      <c r="V3852">
        <f>SUMIFS(COT!M:M,COT!$A:$A,YEAR(daily!$A3852),COT!$B:$B,WEEKNUM(daily!$A3852))</f>
        <v>124</v>
      </c>
      <c r="W3852">
        <f>SUMIFS(COT!N:N,COT!$A:$A,YEAR(daily!$A3852),COT!$B:$B,WEEKNUM(daily!$A3852))</f>
        <v>99</v>
      </c>
      <c r="X3852">
        <f>SUMIFS(COT!O:O,COT!$A:$A,YEAR(daily!$A3852),COT!$B:$B,WEEKNUM(daily!$A3852))</f>
        <v>164</v>
      </c>
      <c r="Y3852">
        <f>SUMIFS(COT!P:P,COT!$A:$A,YEAR(daily!$A3852),COT!$B:$B,WEEKNUM(daily!$A3852))</f>
        <v>81</v>
      </c>
      <c r="Z3852">
        <f>SUMIFS(COT!Q:Q,COT!$A:$A,YEAR(daily!$A3852),COT!$B:$B,WEEKNUM(daily!$A3852))</f>
        <v>101</v>
      </c>
      <c r="AA3852">
        <f>SUMIFS(Saudi!B:B,Saudi!$A:$A,YEAR(daily!$A3852))</f>
        <v>683.98199999999997</v>
      </c>
      <c r="AB3852">
        <f>SUMIFS(Saudi!C:C,Saudi!$A:$A,YEAR(daily!$A3852))</f>
        <v>1195.2570000000001</v>
      </c>
      <c r="AC3852">
        <f>SUMIFS(Saudi!F:F,Saudi!$A:$A,YEAR(daily!$A3852))</f>
        <v>3635527</v>
      </c>
      <c r="AD3852">
        <f>SUMIFS(Saudi!G:G,Saudi!$A:$A,YEAR(daily!$A3852))</f>
        <v>42.108907543479908</v>
      </c>
      <c r="AE3852">
        <f>SUMIFS(Saudi!H:H,Saudi!$A:$A,YEAR(daily!$A3852))</f>
        <v>153088070.31482488</v>
      </c>
      <c r="AF3852" s="5">
        <f t="shared" si="165"/>
        <v>6</v>
      </c>
      <c r="AG3852" s="5">
        <f t="shared" si="166"/>
        <v>2015</v>
      </c>
    </row>
    <row r="3853" spans="1:33">
      <c r="A3853" s="3">
        <v>42177</v>
      </c>
      <c r="B3853" s="1">
        <v>843</v>
      </c>
      <c r="C3853" s="1">
        <v>254125</v>
      </c>
      <c r="D3853" s="1">
        <v>112041</v>
      </c>
      <c r="E3853" s="1">
        <v>59.68</v>
      </c>
      <c r="F3853" s="1">
        <v>60.74</v>
      </c>
      <c r="G3853" s="1">
        <v>61.07</v>
      </c>
      <c r="H3853" s="2">
        <v>57.5</v>
      </c>
      <c r="I3853" s="2">
        <v>32.200000000000003</v>
      </c>
      <c r="J3853" s="2">
        <v>96.3</v>
      </c>
      <c r="K3853" s="2">
        <v>94.03</v>
      </c>
      <c r="L3853">
        <f>SUMIFS(US!B:B,US!$D:$D,YEAR(daily!$A3853),US!$E:$E,MONTH(daily!$A3853))</f>
        <v>14919</v>
      </c>
      <c r="M3853">
        <f>SUMIFS(US!C:C,US!$D:$D,YEAR(daily!$A3853),US!$E:$E,MONTH(daily!$A3853))</f>
        <v>19591</v>
      </c>
      <c r="N3853">
        <f>SUMIFS(COT!E:E,COT!$A:$A,YEAR(daily!$A3853),COT!$B:$B,WEEKNUM(daily!$A3853))</f>
        <v>1650025</v>
      </c>
      <c r="O3853">
        <f>SUMIFS(COT!F:F,COT!$A:$A,YEAR(daily!$A3853),COT!$B:$B,WEEKNUM(daily!$A3853))</f>
        <v>480001</v>
      </c>
      <c r="P3853">
        <f>SUMIFS(COT!G:G,COT!$A:$A,YEAR(daily!$A3853),COT!$B:$B,WEEKNUM(daily!$A3853))</f>
        <v>152568</v>
      </c>
      <c r="Q3853">
        <f>SUMIFS(COT!H:H,COT!$A:$A,YEAR(daily!$A3853),COT!$B:$B,WEEKNUM(daily!$A3853))</f>
        <v>526368</v>
      </c>
      <c r="R3853">
        <f>SUMIFS(COT!I:I,COT!$A:$A,YEAR(daily!$A3853),COT!$B:$B,WEEKNUM(daily!$A3853))</f>
        <v>570430</v>
      </c>
      <c r="S3853">
        <f>SUMIFS(COT!J:J,COT!$A:$A,YEAR(daily!$A3853),COT!$B:$B,WEEKNUM(daily!$A3853))</f>
        <v>905389</v>
      </c>
      <c r="T3853">
        <f>SUMIFS(COT!K:K,COT!$A:$A,YEAR(daily!$A3853),COT!$B:$B,WEEKNUM(daily!$A3853))</f>
        <v>73226</v>
      </c>
      <c r="U3853">
        <f>SUMIFS(COT!L:L,COT!$A:$A,YEAR(daily!$A3853),COT!$B:$B,WEEKNUM(daily!$A3853))</f>
        <v>65700</v>
      </c>
      <c r="V3853">
        <f>SUMIFS(COT!M:M,COT!$A:$A,YEAR(daily!$A3853),COT!$B:$B,WEEKNUM(daily!$A3853))</f>
        <v>116</v>
      </c>
      <c r="W3853">
        <f>SUMIFS(COT!N:N,COT!$A:$A,YEAR(daily!$A3853),COT!$B:$B,WEEKNUM(daily!$A3853))</f>
        <v>105</v>
      </c>
      <c r="X3853">
        <f>SUMIFS(COT!O:O,COT!$A:$A,YEAR(daily!$A3853),COT!$B:$B,WEEKNUM(daily!$A3853))</f>
        <v>146</v>
      </c>
      <c r="Y3853">
        <f>SUMIFS(COT!P:P,COT!$A:$A,YEAR(daily!$A3853),COT!$B:$B,WEEKNUM(daily!$A3853))</f>
        <v>83</v>
      </c>
      <c r="Z3853">
        <f>SUMIFS(COT!Q:Q,COT!$A:$A,YEAR(daily!$A3853),COT!$B:$B,WEEKNUM(daily!$A3853))</f>
        <v>111</v>
      </c>
      <c r="AA3853">
        <f>SUMIFS(Saudi!B:B,Saudi!$A:$A,YEAR(daily!$A3853))</f>
        <v>683.98199999999997</v>
      </c>
      <c r="AB3853">
        <f>SUMIFS(Saudi!C:C,Saudi!$A:$A,YEAR(daily!$A3853))</f>
        <v>1195.2570000000001</v>
      </c>
      <c r="AC3853">
        <f>SUMIFS(Saudi!F:F,Saudi!$A:$A,YEAR(daily!$A3853))</f>
        <v>3635527</v>
      </c>
      <c r="AD3853">
        <f>SUMIFS(Saudi!G:G,Saudi!$A:$A,YEAR(daily!$A3853))</f>
        <v>42.108907543479908</v>
      </c>
      <c r="AE3853">
        <f>SUMIFS(Saudi!H:H,Saudi!$A:$A,YEAR(daily!$A3853))</f>
        <v>153088070.31482488</v>
      </c>
      <c r="AF3853" s="5">
        <f t="shared" si="165"/>
        <v>6</v>
      </c>
      <c r="AG3853" s="5">
        <f t="shared" si="166"/>
        <v>2015</v>
      </c>
    </row>
    <row r="3854" spans="1:33">
      <c r="A3854" s="3">
        <v>42178</v>
      </c>
      <c r="B3854" s="1">
        <v>338243</v>
      </c>
      <c r="C3854" s="1">
        <v>111316</v>
      </c>
      <c r="D3854" s="1">
        <v>77441</v>
      </c>
      <c r="E3854" s="1">
        <v>61.01</v>
      </c>
      <c r="F3854" s="1">
        <v>61.62</v>
      </c>
      <c r="G3854" s="1">
        <v>61.97</v>
      </c>
      <c r="H3854" s="2">
        <v>57.5</v>
      </c>
      <c r="I3854" s="2">
        <v>32.200000000000003</v>
      </c>
      <c r="J3854" s="2">
        <v>96.3</v>
      </c>
      <c r="K3854" s="2">
        <v>94.03</v>
      </c>
      <c r="L3854">
        <f>SUMIFS(US!B:B,US!$D:$D,YEAR(daily!$A3854),US!$E:$E,MONTH(daily!$A3854))</f>
        <v>14919</v>
      </c>
      <c r="M3854">
        <f>SUMIFS(US!C:C,US!$D:$D,YEAR(daily!$A3854),US!$E:$E,MONTH(daily!$A3854))</f>
        <v>19591</v>
      </c>
      <c r="N3854">
        <f>SUMIFS(COT!E:E,COT!$A:$A,YEAR(daily!$A3854),COT!$B:$B,WEEKNUM(daily!$A3854))</f>
        <v>1650025</v>
      </c>
      <c r="O3854">
        <f>SUMIFS(COT!F:F,COT!$A:$A,YEAR(daily!$A3854),COT!$B:$B,WEEKNUM(daily!$A3854))</f>
        <v>480001</v>
      </c>
      <c r="P3854">
        <f>SUMIFS(COT!G:G,COT!$A:$A,YEAR(daily!$A3854),COT!$B:$B,WEEKNUM(daily!$A3854))</f>
        <v>152568</v>
      </c>
      <c r="Q3854">
        <f>SUMIFS(COT!H:H,COT!$A:$A,YEAR(daily!$A3854),COT!$B:$B,WEEKNUM(daily!$A3854))</f>
        <v>526368</v>
      </c>
      <c r="R3854">
        <f>SUMIFS(COT!I:I,COT!$A:$A,YEAR(daily!$A3854),COT!$B:$B,WEEKNUM(daily!$A3854))</f>
        <v>570430</v>
      </c>
      <c r="S3854">
        <f>SUMIFS(COT!J:J,COT!$A:$A,YEAR(daily!$A3854),COT!$B:$B,WEEKNUM(daily!$A3854))</f>
        <v>905389</v>
      </c>
      <c r="T3854">
        <f>SUMIFS(COT!K:K,COT!$A:$A,YEAR(daily!$A3854),COT!$B:$B,WEEKNUM(daily!$A3854))</f>
        <v>73226</v>
      </c>
      <c r="U3854">
        <f>SUMIFS(COT!L:L,COT!$A:$A,YEAR(daily!$A3854),COT!$B:$B,WEEKNUM(daily!$A3854))</f>
        <v>65700</v>
      </c>
      <c r="V3854">
        <f>SUMIFS(COT!M:M,COT!$A:$A,YEAR(daily!$A3854),COT!$B:$B,WEEKNUM(daily!$A3854))</f>
        <v>116</v>
      </c>
      <c r="W3854">
        <f>SUMIFS(COT!N:N,COT!$A:$A,YEAR(daily!$A3854),COT!$B:$B,WEEKNUM(daily!$A3854))</f>
        <v>105</v>
      </c>
      <c r="X3854">
        <f>SUMIFS(COT!O:O,COT!$A:$A,YEAR(daily!$A3854),COT!$B:$B,WEEKNUM(daily!$A3854))</f>
        <v>146</v>
      </c>
      <c r="Y3854">
        <f>SUMIFS(COT!P:P,COT!$A:$A,YEAR(daily!$A3854),COT!$B:$B,WEEKNUM(daily!$A3854))</f>
        <v>83</v>
      </c>
      <c r="Z3854">
        <f>SUMIFS(COT!Q:Q,COT!$A:$A,YEAR(daily!$A3854),COT!$B:$B,WEEKNUM(daily!$A3854))</f>
        <v>111</v>
      </c>
      <c r="AA3854">
        <f>SUMIFS(Saudi!B:B,Saudi!$A:$A,YEAR(daily!$A3854))</f>
        <v>683.98199999999997</v>
      </c>
      <c r="AB3854">
        <f>SUMIFS(Saudi!C:C,Saudi!$A:$A,YEAR(daily!$A3854))</f>
        <v>1195.2570000000001</v>
      </c>
      <c r="AC3854">
        <f>SUMIFS(Saudi!F:F,Saudi!$A:$A,YEAR(daily!$A3854))</f>
        <v>3635527</v>
      </c>
      <c r="AD3854">
        <f>SUMIFS(Saudi!G:G,Saudi!$A:$A,YEAR(daily!$A3854))</f>
        <v>42.108907543479908</v>
      </c>
      <c r="AE3854">
        <f>SUMIFS(Saudi!H:H,Saudi!$A:$A,YEAR(daily!$A3854))</f>
        <v>153088070.31482488</v>
      </c>
      <c r="AF3854" s="5">
        <f t="shared" si="165"/>
        <v>6</v>
      </c>
      <c r="AG3854" s="5">
        <f t="shared" si="166"/>
        <v>2015</v>
      </c>
    </row>
    <row r="3855" spans="1:33">
      <c r="A3855" s="3">
        <v>42179</v>
      </c>
      <c r="B3855" s="1">
        <v>330042</v>
      </c>
      <c r="C3855" s="1">
        <v>112803</v>
      </c>
      <c r="D3855" s="1">
        <v>76591</v>
      </c>
      <c r="E3855" s="1">
        <v>60.27</v>
      </c>
      <c r="F3855" s="1">
        <v>60.84</v>
      </c>
      <c r="G3855" s="1">
        <v>61.18</v>
      </c>
      <c r="H3855" s="2">
        <v>57.5</v>
      </c>
      <c r="I3855" s="2">
        <v>32.200000000000003</v>
      </c>
      <c r="J3855" s="2">
        <v>96.3</v>
      </c>
      <c r="K3855" s="2">
        <v>94.03</v>
      </c>
      <c r="L3855">
        <f>SUMIFS(US!B:B,US!$D:$D,YEAR(daily!$A3855),US!$E:$E,MONTH(daily!$A3855))</f>
        <v>14919</v>
      </c>
      <c r="M3855">
        <f>SUMIFS(US!C:C,US!$D:$D,YEAR(daily!$A3855),US!$E:$E,MONTH(daily!$A3855))</f>
        <v>19591</v>
      </c>
      <c r="N3855">
        <f>SUMIFS(COT!E:E,COT!$A:$A,YEAR(daily!$A3855),COT!$B:$B,WEEKNUM(daily!$A3855))</f>
        <v>1650025</v>
      </c>
      <c r="O3855">
        <f>SUMIFS(COT!F:F,COT!$A:$A,YEAR(daily!$A3855),COT!$B:$B,WEEKNUM(daily!$A3855))</f>
        <v>480001</v>
      </c>
      <c r="P3855">
        <f>SUMIFS(COT!G:G,COT!$A:$A,YEAR(daily!$A3855),COT!$B:$B,WEEKNUM(daily!$A3855))</f>
        <v>152568</v>
      </c>
      <c r="Q3855">
        <f>SUMIFS(COT!H:H,COT!$A:$A,YEAR(daily!$A3855),COT!$B:$B,WEEKNUM(daily!$A3855))</f>
        <v>526368</v>
      </c>
      <c r="R3855">
        <f>SUMIFS(COT!I:I,COT!$A:$A,YEAR(daily!$A3855),COT!$B:$B,WEEKNUM(daily!$A3855))</f>
        <v>570430</v>
      </c>
      <c r="S3855">
        <f>SUMIFS(COT!J:J,COT!$A:$A,YEAR(daily!$A3855),COT!$B:$B,WEEKNUM(daily!$A3855))</f>
        <v>905389</v>
      </c>
      <c r="T3855">
        <f>SUMIFS(COT!K:K,COT!$A:$A,YEAR(daily!$A3855),COT!$B:$B,WEEKNUM(daily!$A3855))</f>
        <v>73226</v>
      </c>
      <c r="U3855">
        <f>SUMIFS(COT!L:L,COT!$A:$A,YEAR(daily!$A3855),COT!$B:$B,WEEKNUM(daily!$A3855))</f>
        <v>65700</v>
      </c>
      <c r="V3855">
        <f>SUMIFS(COT!M:M,COT!$A:$A,YEAR(daily!$A3855),COT!$B:$B,WEEKNUM(daily!$A3855))</f>
        <v>116</v>
      </c>
      <c r="W3855">
        <f>SUMIFS(COT!N:N,COT!$A:$A,YEAR(daily!$A3855),COT!$B:$B,WEEKNUM(daily!$A3855))</f>
        <v>105</v>
      </c>
      <c r="X3855">
        <f>SUMIFS(COT!O:O,COT!$A:$A,YEAR(daily!$A3855),COT!$B:$B,WEEKNUM(daily!$A3855))</f>
        <v>146</v>
      </c>
      <c r="Y3855">
        <f>SUMIFS(COT!P:P,COT!$A:$A,YEAR(daily!$A3855),COT!$B:$B,WEEKNUM(daily!$A3855))</f>
        <v>83</v>
      </c>
      <c r="Z3855">
        <f>SUMIFS(COT!Q:Q,COT!$A:$A,YEAR(daily!$A3855),COT!$B:$B,WEEKNUM(daily!$A3855))</f>
        <v>111</v>
      </c>
      <c r="AA3855">
        <f>SUMIFS(Saudi!B:B,Saudi!$A:$A,YEAR(daily!$A3855))</f>
        <v>683.98199999999997</v>
      </c>
      <c r="AB3855">
        <f>SUMIFS(Saudi!C:C,Saudi!$A:$A,YEAR(daily!$A3855))</f>
        <v>1195.2570000000001</v>
      </c>
      <c r="AC3855">
        <f>SUMIFS(Saudi!F:F,Saudi!$A:$A,YEAR(daily!$A3855))</f>
        <v>3635527</v>
      </c>
      <c r="AD3855">
        <f>SUMIFS(Saudi!G:G,Saudi!$A:$A,YEAR(daily!$A3855))</f>
        <v>42.108907543479908</v>
      </c>
      <c r="AE3855">
        <f>SUMIFS(Saudi!H:H,Saudi!$A:$A,YEAR(daily!$A3855))</f>
        <v>153088070.31482488</v>
      </c>
      <c r="AF3855" s="5">
        <f t="shared" si="165"/>
        <v>6</v>
      </c>
      <c r="AG3855" s="5">
        <f t="shared" si="166"/>
        <v>2015</v>
      </c>
    </row>
    <row r="3856" spans="1:33">
      <c r="A3856" s="3">
        <v>42180</v>
      </c>
      <c r="B3856" s="1">
        <v>329016</v>
      </c>
      <c r="C3856" s="1">
        <v>112726</v>
      </c>
      <c r="D3856" s="1">
        <v>75781</v>
      </c>
      <c r="E3856" s="1">
        <v>59.7</v>
      </c>
      <c r="F3856" s="1">
        <v>60.24</v>
      </c>
      <c r="G3856" s="1">
        <v>60.56</v>
      </c>
      <c r="H3856" s="2">
        <v>57.5</v>
      </c>
      <c r="I3856" s="2">
        <v>32.200000000000003</v>
      </c>
      <c r="J3856" s="2">
        <v>96.3</v>
      </c>
      <c r="K3856" s="2">
        <v>94.03</v>
      </c>
      <c r="L3856">
        <f>SUMIFS(US!B:B,US!$D:$D,YEAR(daily!$A3856),US!$E:$E,MONTH(daily!$A3856))</f>
        <v>14919</v>
      </c>
      <c r="M3856">
        <f>SUMIFS(US!C:C,US!$D:$D,YEAR(daily!$A3856),US!$E:$E,MONTH(daily!$A3856))</f>
        <v>19591</v>
      </c>
      <c r="N3856">
        <f>SUMIFS(COT!E:E,COT!$A:$A,YEAR(daily!$A3856),COT!$B:$B,WEEKNUM(daily!$A3856))</f>
        <v>1650025</v>
      </c>
      <c r="O3856">
        <f>SUMIFS(COT!F:F,COT!$A:$A,YEAR(daily!$A3856),COT!$B:$B,WEEKNUM(daily!$A3856))</f>
        <v>480001</v>
      </c>
      <c r="P3856">
        <f>SUMIFS(COT!G:G,COT!$A:$A,YEAR(daily!$A3856),COT!$B:$B,WEEKNUM(daily!$A3856))</f>
        <v>152568</v>
      </c>
      <c r="Q3856">
        <f>SUMIFS(COT!H:H,COT!$A:$A,YEAR(daily!$A3856),COT!$B:$B,WEEKNUM(daily!$A3856))</f>
        <v>526368</v>
      </c>
      <c r="R3856">
        <f>SUMIFS(COT!I:I,COT!$A:$A,YEAR(daily!$A3856),COT!$B:$B,WEEKNUM(daily!$A3856))</f>
        <v>570430</v>
      </c>
      <c r="S3856">
        <f>SUMIFS(COT!J:J,COT!$A:$A,YEAR(daily!$A3856),COT!$B:$B,WEEKNUM(daily!$A3856))</f>
        <v>905389</v>
      </c>
      <c r="T3856">
        <f>SUMIFS(COT!K:K,COT!$A:$A,YEAR(daily!$A3856),COT!$B:$B,WEEKNUM(daily!$A3856))</f>
        <v>73226</v>
      </c>
      <c r="U3856">
        <f>SUMIFS(COT!L:L,COT!$A:$A,YEAR(daily!$A3856),COT!$B:$B,WEEKNUM(daily!$A3856))</f>
        <v>65700</v>
      </c>
      <c r="V3856">
        <f>SUMIFS(COT!M:M,COT!$A:$A,YEAR(daily!$A3856),COT!$B:$B,WEEKNUM(daily!$A3856))</f>
        <v>116</v>
      </c>
      <c r="W3856">
        <f>SUMIFS(COT!N:N,COT!$A:$A,YEAR(daily!$A3856),COT!$B:$B,WEEKNUM(daily!$A3856))</f>
        <v>105</v>
      </c>
      <c r="X3856">
        <f>SUMIFS(COT!O:O,COT!$A:$A,YEAR(daily!$A3856),COT!$B:$B,WEEKNUM(daily!$A3856))</f>
        <v>146</v>
      </c>
      <c r="Y3856">
        <f>SUMIFS(COT!P:P,COT!$A:$A,YEAR(daily!$A3856),COT!$B:$B,WEEKNUM(daily!$A3856))</f>
        <v>83</v>
      </c>
      <c r="Z3856">
        <f>SUMIFS(COT!Q:Q,COT!$A:$A,YEAR(daily!$A3856),COT!$B:$B,WEEKNUM(daily!$A3856))</f>
        <v>111</v>
      </c>
      <c r="AA3856">
        <f>SUMIFS(Saudi!B:B,Saudi!$A:$A,YEAR(daily!$A3856))</f>
        <v>683.98199999999997</v>
      </c>
      <c r="AB3856">
        <f>SUMIFS(Saudi!C:C,Saudi!$A:$A,YEAR(daily!$A3856))</f>
        <v>1195.2570000000001</v>
      </c>
      <c r="AC3856">
        <f>SUMIFS(Saudi!F:F,Saudi!$A:$A,YEAR(daily!$A3856))</f>
        <v>3635527</v>
      </c>
      <c r="AD3856">
        <f>SUMIFS(Saudi!G:G,Saudi!$A:$A,YEAR(daily!$A3856))</f>
        <v>42.108907543479908</v>
      </c>
      <c r="AE3856">
        <f>SUMIFS(Saudi!H:H,Saudi!$A:$A,YEAR(daily!$A3856))</f>
        <v>153088070.31482488</v>
      </c>
      <c r="AF3856" s="5">
        <f t="shared" si="165"/>
        <v>6</v>
      </c>
      <c r="AG3856" s="5">
        <f t="shared" si="166"/>
        <v>2015</v>
      </c>
    </row>
    <row r="3857" spans="1:33">
      <c r="A3857" s="3">
        <v>42181</v>
      </c>
      <c r="B3857" s="1">
        <v>332326</v>
      </c>
      <c r="C3857" s="1">
        <v>111642</v>
      </c>
      <c r="D3857" s="1">
        <v>75812</v>
      </c>
      <c r="E3857" s="1">
        <v>59.63</v>
      </c>
      <c r="F3857" s="1">
        <v>60.24</v>
      </c>
      <c r="G3857" s="1">
        <v>60.58</v>
      </c>
      <c r="H3857" s="2">
        <v>57.5</v>
      </c>
      <c r="I3857" s="2">
        <v>32.200000000000003</v>
      </c>
      <c r="J3857" s="2">
        <v>96.3</v>
      </c>
      <c r="K3857" s="2">
        <v>94.03</v>
      </c>
      <c r="L3857">
        <f>SUMIFS(US!B:B,US!$D:$D,YEAR(daily!$A3857),US!$E:$E,MONTH(daily!$A3857))</f>
        <v>14919</v>
      </c>
      <c r="M3857">
        <f>SUMIFS(US!C:C,US!$D:$D,YEAR(daily!$A3857),US!$E:$E,MONTH(daily!$A3857))</f>
        <v>19591</v>
      </c>
      <c r="N3857">
        <f>SUMIFS(COT!E:E,COT!$A:$A,YEAR(daily!$A3857),COT!$B:$B,WEEKNUM(daily!$A3857))</f>
        <v>1650025</v>
      </c>
      <c r="O3857">
        <f>SUMIFS(COT!F:F,COT!$A:$A,YEAR(daily!$A3857),COT!$B:$B,WEEKNUM(daily!$A3857))</f>
        <v>480001</v>
      </c>
      <c r="P3857">
        <f>SUMIFS(COT!G:G,COT!$A:$A,YEAR(daily!$A3857),COT!$B:$B,WEEKNUM(daily!$A3857))</f>
        <v>152568</v>
      </c>
      <c r="Q3857">
        <f>SUMIFS(COT!H:H,COT!$A:$A,YEAR(daily!$A3857),COT!$B:$B,WEEKNUM(daily!$A3857))</f>
        <v>526368</v>
      </c>
      <c r="R3857">
        <f>SUMIFS(COT!I:I,COT!$A:$A,YEAR(daily!$A3857),COT!$B:$B,WEEKNUM(daily!$A3857))</f>
        <v>570430</v>
      </c>
      <c r="S3857">
        <f>SUMIFS(COT!J:J,COT!$A:$A,YEAR(daily!$A3857),COT!$B:$B,WEEKNUM(daily!$A3857))</f>
        <v>905389</v>
      </c>
      <c r="T3857">
        <f>SUMIFS(COT!K:K,COT!$A:$A,YEAR(daily!$A3857),COT!$B:$B,WEEKNUM(daily!$A3857))</f>
        <v>73226</v>
      </c>
      <c r="U3857">
        <f>SUMIFS(COT!L:L,COT!$A:$A,YEAR(daily!$A3857),COT!$B:$B,WEEKNUM(daily!$A3857))</f>
        <v>65700</v>
      </c>
      <c r="V3857">
        <f>SUMIFS(COT!M:M,COT!$A:$A,YEAR(daily!$A3857),COT!$B:$B,WEEKNUM(daily!$A3857))</f>
        <v>116</v>
      </c>
      <c r="W3857">
        <f>SUMIFS(COT!N:N,COT!$A:$A,YEAR(daily!$A3857),COT!$B:$B,WEEKNUM(daily!$A3857))</f>
        <v>105</v>
      </c>
      <c r="X3857">
        <f>SUMIFS(COT!O:O,COT!$A:$A,YEAR(daily!$A3857),COT!$B:$B,WEEKNUM(daily!$A3857))</f>
        <v>146</v>
      </c>
      <c r="Y3857">
        <f>SUMIFS(COT!P:P,COT!$A:$A,YEAR(daily!$A3857),COT!$B:$B,WEEKNUM(daily!$A3857))</f>
        <v>83</v>
      </c>
      <c r="Z3857">
        <f>SUMIFS(COT!Q:Q,COT!$A:$A,YEAR(daily!$A3857),COT!$B:$B,WEEKNUM(daily!$A3857))</f>
        <v>111</v>
      </c>
      <c r="AA3857">
        <f>SUMIFS(Saudi!B:B,Saudi!$A:$A,YEAR(daily!$A3857))</f>
        <v>683.98199999999997</v>
      </c>
      <c r="AB3857">
        <f>SUMIFS(Saudi!C:C,Saudi!$A:$A,YEAR(daily!$A3857))</f>
        <v>1195.2570000000001</v>
      </c>
      <c r="AC3857">
        <f>SUMIFS(Saudi!F:F,Saudi!$A:$A,YEAR(daily!$A3857))</f>
        <v>3635527</v>
      </c>
      <c r="AD3857">
        <f>SUMIFS(Saudi!G:G,Saudi!$A:$A,YEAR(daily!$A3857))</f>
        <v>42.108907543479908</v>
      </c>
      <c r="AE3857">
        <f>SUMIFS(Saudi!H:H,Saudi!$A:$A,YEAR(daily!$A3857))</f>
        <v>153088070.31482488</v>
      </c>
      <c r="AF3857" s="5">
        <f t="shared" si="165"/>
        <v>6</v>
      </c>
      <c r="AG3857" s="5">
        <f t="shared" si="166"/>
        <v>2015</v>
      </c>
    </row>
    <row r="3858" spans="1:33">
      <c r="A3858" s="3">
        <v>42184</v>
      </c>
      <c r="B3858" s="1">
        <v>331764</v>
      </c>
      <c r="C3858" s="1">
        <v>112337</v>
      </c>
      <c r="D3858" s="1">
        <v>76501</v>
      </c>
      <c r="E3858" s="1">
        <v>58.33</v>
      </c>
      <c r="F3858" s="1">
        <v>58.96</v>
      </c>
      <c r="G3858" s="1">
        <v>59.31</v>
      </c>
      <c r="H3858" s="2">
        <v>57.5</v>
      </c>
      <c r="I3858" s="2">
        <v>32.200000000000003</v>
      </c>
      <c r="J3858" s="2">
        <v>96.3</v>
      </c>
      <c r="K3858" s="2">
        <v>94.03</v>
      </c>
      <c r="L3858">
        <f>SUMIFS(US!B:B,US!$D:$D,YEAR(daily!$A3858),US!$E:$E,MONTH(daily!$A3858))</f>
        <v>14919</v>
      </c>
      <c r="M3858">
        <f>SUMIFS(US!C:C,US!$D:$D,YEAR(daily!$A3858),US!$E:$E,MONTH(daily!$A3858))</f>
        <v>19591</v>
      </c>
      <c r="N3858">
        <f>SUMIFS(COT!E:E,COT!$A:$A,YEAR(daily!$A3858),COT!$B:$B,WEEKNUM(daily!$A3858))</f>
        <v>1670091</v>
      </c>
      <c r="O3858">
        <f>SUMIFS(COT!F:F,COT!$A:$A,YEAR(daily!$A3858),COT!$B:$B,WEEKNUM(daily!$A3858))</f>
        <v>483021</v>
      </c>
      <c r="P3858">
        <f>SUMIFS(COT!G:G,COT!$A:$A,YEAR(daily!$A3858),COT!$B:$B,WEEKNUM(daily!$A3858))</f>
        <v>154842</v>
      </c>
      <c r="Q3858">
        <f>SUMIFS(COT!H:H,COT!$A:$A,YEAR(daily!$A3858),COT!$B:$B,WEEKNUM(daily!$A3858))</f>
        <v>528492</v>
      </c>
      <c r="R3858">
        <f>SUMIFS(COT!I:I,COT!$A:$A,YEAR(daily!$A3858),COT!$B:$B,WEEKNUM(daily!$A3858))</f>
        <v>583581</v>
      </c>
      <c r="S3858">
        <f>SUMIFS(COT!J:J,COT!$A:$A,YEAR(daily!$A3858),COT!$B:$B,WEEKNUM(daily!$A3858))</f>
        <v>915252</v>
      </c>
      <c r="T3858">
        <f>SUMIFS(COT!K:K,COT!$A:$A,YEAR(daily!$A3858),COT!$B:$B,WEEKNUM(daily!$A3858))</f>
        <v>74997</v>
      </c>
      <c r="U3858">
        <f>SUMIFS(COT!L:L,COT!$A:$A,YEAR(daily!$A3858),COT!$B:$B,WEEKNUM(daily!$A3858))</f>
        <v>71505</v>
      </c>
      <c r="V3858">
        <f>SUMIFS(COT!M:M,COT!$A:$A,YEAR(daily!$A3858),COT!$B:$B,WEEKNUM(daily!$A3858))</f>
        <v>117</v>
      </c>
      <c r="W3858">
        <f>SUMIFS(COT!N:N,COT!$A:$A,YEAR(daily!$A3858),COT!$B:$B,WEEKNUM(daily!$A3858))</f>
        <v>104</v>
      </c>
      <c r="X3858">
        <f>SUMIFS(COT!O:O,COT!$A:$A,YEAR(daily!$A3858),COT!$B:$B,WEEKNUM(daily!$A3858))</f>
        <v>147</v>
      </c>
      <c r="Y3858">
        <f>SUMIFS(COT!P:P,COT!$A:$A,YEAR(daily!$A3858),COT!$B:$B,WEEKNUM(daily!$A3858))</f>
        <v>89</v>
      </c>
      <c r="Z3858">
        <f>SUMIFS(COT!Q:Q,COT!$A:$A,YEAR(daily!$A3858),COT!$B:$B,WEEKNUM(daily!$A3858))</f>
        <v>107</v>
      </c>
      <c r="AA3858">
        <f>SUMIFS(Saudi!B:B,Saudi!$A:$A,YEAR(daily!$A3858))</f>
        <v>683.98199999999997</v>
      </c>
      <c r="AB3858">
        <f>SUMIFS(Saudi!C:C,Saudi!$A:$A,YEAR(daily!$A3858))</f>
        <v>1195.2570000000001</v>
      </c>
      <c r="AC3858">
        <f>SUMIFS(Saudi!F:F,Saudi!$A:$A,YEAR(daily!$A3858))</f>
        <v>3635527</v>
      </c>
      <c r="AD3858">
        <f>SUMIFS(Saudi!G:G,Saudi!$A:$A,YEAR(daily!$A3858))</f>
        <v>42.108907543479908</v>
      </c>
      <c r="AE3858">
        <f>SUMIFS(Saudi!H:H,Saudi!$A:$A,YEAR(daily!$A3858))</f>
        <v>153088070.31482488</v>
      </c>
      <c r="AF3858" s="5">
        <f t="shared" si="165"/>
        <v>6</v>
      </c>
      <c r="AG3858" s="5">
        <f t="shared" si="166"/>
        <v>2015</v>
      </c>
    </row>
    <row r="3859" spans="1:33">
      <c r="A3859" s="3">
        <v>42185</v>
      </c>
      <c r="B3859" s="1">
        <v>319172</v>
      </c>
      <c r="C3859" s="1">
        <v>115215</v>
      </c>
      <c r="D3859" s="1">
        <v>78355</v>
      </c>
      <c r="E3859" s="1">
        <v>59.47</v>
      </c>
      <c r="F3859" s="1">
        <v>60.1</v>
      </c>
      <c r="G3859" s="1">
        <v>60.44</v>
      </c>
      <c r="H3859" s="2">
        <v>57.5</v>
      </c>
      <c r="I3859" s="2">
        <v>32.200000000000003</v>
      </c>
      <c r="J3859" s="2">
        <v>96.3</v>
      </c>
      <c r="K3859" s="2">
        <v>94.03</v>
      </c>
      <c r="L3859">
        <f>SUMIFS(US!B:B,US!$D:$D,YEAR(daily!$A3859),US!$E:$E,MONTH(daily!$A3859))</f>
        <v>14919</v>
      </c>
      <c r="M3859">
        <f>SUMIFS(US!C:C,US!$D:$D,YEAR(daily!$A3859),US!$E:$E,MONTH(daily!$A3859))</f>
        <v>19591</v>
      </c>
      <c r="N3859">
        <f>SUMIFS(COT!E:E,COT!$A:$A,YEAR(daily!$A3859),COT!$B:$B,WEEKNUM(daily!$A3859))</f>
        <v>1670091</v>
      </c>
      <c r="O3859">
        <f>SUMIFS(COT!F:F,COT!$A:$A,YEAR(daily!$A3859),COT!$B:$B,WEEKNUM(daily!$A3859))</f>
        <v>483021</v>
      </c>
      <c r="P3859">
        <f>SUMIFS(COT!G:G,COT!$A:$A,YEAR(daily!$A3859),COT!$B:$B,WEEKNUM(daily!$A3859))</f>
        <v>154842</v>
      </c>
      <c r="Q3859">
        <f>SUMIFS(COT!H:H,COT!$A:$A,YEAR(daily!$A3859),COT!$B:$B,WEEKNUM(daily!$A3859))</f>
        <v>528492</v>
      </c>
      <c r="R3859">
        <f>SUMIFS(COT!I:I,COT!$A:$A,YEAR(daily!$A3859),COT!$B:$B,WEEKNUM(daily!$A3859))</f>
        <v>583581</v>
      </c>
      <c r="S3859">
        <f>SUMIFS(COT!J:J,COT!$A:$A,YEAR(daily!$A3859),COT!$B:$B,WEEKNUM(daily!$A3859))</f>
        <v>915252</v>
      </c>
      <c r="T3859">
        <f>SUMIFS(COT!K:K,COT!$A:$A,YEAR(daily!$A3859),COT!$B:$B,WEEKNUM(daily!$A3859))</f>
        <v>74997</v>
      </c>
      <c r="U3859">
        <f>SUMIFS(COT!L:L,COT!$A:$A,YEAR(daily!$A3859),COT!$B:$B,WEEKNUM(daily!$A3859))</f>
        <v>71505</v>
      </c>
      <c r="V3859">
        <f>SUMIFS(COT!M:M,COT!$A:$A,YEAR(daily!$A3859),COT!$B:$B,WEEKNUM(daily!$A3859))</f>
        <v>117</v>
      </c>
      <c r="W3859">
        <f>SUMIFS(COT!N:N,COT!$A:$A,YEAR(daily!$A3859),COT!$B:$B,WEEKNUM(daily!$A3859))</f>
        <v>104</v>
      </c>
      <c r="X3859">
        <f>SUMIFS(COT!O:O,COT!$A:$A,YEAR(daily!$A3859),COT!$B:$B,WEEKNUM(daily!$A3859))</f>
        <v>147</v>
      </c>
      <c r="Y3859">
        <f>SUMIFS(COT!P:P,COT!$A:$A,YEAR(daily!$A3859),COT!$B:$B,WEEKNUM(daily!$A3859))</f>
        <v>89</v>
      </c>
      <c r="Z3859">
        <f>SUMIFS(COT!Q:Q,COT!$A:$A,YEAR(daily!$A3859),COT!$B:$B,WEEKNUM(daily!$A3859))</f>
        <v>107</v>
      </c>
      <c r="AA3859">
        <f>SUMIFS(Saudi!B:B,Saudi!$A:$A,YEAR(daily!$A3859))</f>
        <v>683.98199999999997</v>
      </c>
      <c r="AB3859">
        <f>SUMIFS(Saudi!C:C,Saudi!$A:$A,YEAR(daily!$A3859))</f>
        <v>1195.2570000000001</v>
      </c>
      <c r="AC3859">
        <f>SUMIFS(Saudi!F:F,Saudi!$A:$A,YEAR(daily!$A3859))</f>
        <v>3635527</v>
      </c>
      <c r="AD3859">
        <f>SUMIFS(Saudi!G:G,Saudi!$A:$A,YEAR(daily!$A3859))</f>
        <v>42.108907543479908</v>
      </c>
      <c r="AE3859">
        <f>SUMIFS(Saudi!H:H,Saudi!$A:$A,YEAR(daily!$A3859))</f>
        <v>153088070.31482488</v>
      </c>
      <c r="AF3859" s="5">
        <f t="shared" si="165"/>
        <v>6</v>
      </c>
      <c r="AG3859" s="5">
        <f t="shared" si="166"/>
        <v>2015</v>
      </c>
    </row>
    <row r="3860" spans="1:33">
      <c r="A3860" s="3">
        <v>42186</v>
      </c>
      <c r="B3860" s="1">
        <v>326973</v>
      </c>
      <c r="C3860" s="1">
        <v>119264</v>
      </c>
      <c r="D3860" s="1">
        <v>79502</v>
      </c>
      <c r="E3860" s="1">
        <v>56.96</v>
      </c>
      <c r="F3860" s="1">
        <v>57.7</v>
      </c>
      <c r="G3860" s="1">
        <v>58.12</v>
      </c>
      <c r="H3860" s="2">
        <v>57.5</v>
      </c>
      <c r="I3860" s="2">
        <v>32.200000000000003</v>
      </c>
      <c r="J3860" s="2">
        <v>96.3</v>
      </c>
      <c r="K3860" s="2">
        <v>94.03</v>
      </c>
      <c r="L3860">
        <f>SUMIFS(US!B:B,US!$D:$D,YEAR(daily!$A3860),US!$E:$E,MONTH(daily!$A3860))</f>
        <v>15118</v>
      </c>
      <c r="M3860">
        <f>SUMIFS(US!C:C,US!$D:$D,YEAR(daily!$A3860),US!$E:$E,MONTH(daily!$A3860))</f>
        <v>19979</v>
      </c>
      <c r="N3860">
        <f>SUMIFS(COT!E:E,COT!$A:$A,YEAR(daily!$A3860),COT!$B:$B,WEEKNUM(daily!$A3860))</f>
        <v>1670091</v>
      </c>
      <c r="O3860">
        <f>SUMIFS(COT!F:F,COT!$A:$A,YEAR(daily!$A3860),COT!$B:$B,WEEKNUM(daily!$A3860))</f>
        <v>483021</v>
      </c>
      <c r="P3860">
        <f>SUMIFS(COT!G:G,COT!$A:$A,YEAR(daily!$A3860),COT!$B:$B,WEEKNUM(daily!$A3860))</f>
        <v>154842</v>
      </c>
      <c r="Q3860">
        <f>SUMIFS(COT!H:H,COT!$A:$A,YEAR(daily!$A3860),COT!$B:$B,WEEKNUM(daily!$A3860))</f>
        <v>528492</v>
      </c>
      <c r="R3860">
        <f>SUMIFS(COT!I:I,COT!$A:$A,YEAR(daily!$A3860),COT!$B:$B,WEEKNUM(daily!$A3860))</f>
        <v>583581</v>
      </c>
      <c r="S3860">
        <f>SUMIFS(COT!J:J,COT!$A:$A,YEAR(daily!$A3860),COT!$B:$B,WEEKNUM(daily!$A3860))</f>
        <v>915252</v>
      </c>
      <c r="T3860">
        <f>SUMIFS(COT!K:K,COT!$A:$A,YEAR(daily!$A3860),COT!$B:$B,WEEKNUM(daily!$A3860))</f>
        <v>74997</v>
      </c>
      <c r="U3860">
        <f>SUMIFS(COT!L:L,COT!$A:$A,YEAR(daily!$A3860),COT!$B:$B,WEEKNUM(daily!$A3860))</f>
        <v>71505</v>
      </c>
      <c r="V3860">
        <f>SUMIFS(COT!M:M,COT!$A:$A,YEAR(daily!$A3860),COT!$B:$B,WEEKNUM(daily!$A3860))</f>
        <v>117</v>
      </c>
      <c r="W3860">
        <f>SUMIFS(COT!N:N,COT!$A:$A,YEAR(daily!$A3860),COT!$B:$B,WEEKNUM(daily!$A3860))</f>
        <v>104</v>
      </c>
      <c r="X3860">
        <f>SUMIFS(COT!O:O,COT!$A:$A,YEAR(daily!$A3860),COT!$B:$B,WEEKNUM(daily!$A3860))</f>
        <v>147</v>
      </c>
      <c r="Y3860">
        <f>SUMIFS(COT!P:P,COT!$A:$A,YEAR(daily!$A3860),COT!$B:$B,WEEKNUM(daily!$A3860))</f>
        <v>89</v>
      </c>
      <c r="Z3860">
        <f>SUMIFS(COT!Q:Q,COT!$A:$A,YEAR(daily!$A3860),COT!$B:$B,WEEKNUM(daily!$A3860))</f>
        <v>107</v>
      </c>
      <c r="AA3860">
        <f>SUMIFS(Saudi!B:B,Saudi!$A:$A,YEAR(daily!$A3860))</f>
        <v>683.98199999999997</v>
      </c>
      <c r="AB3860">
        <f>SUMIFS(Saudi!C:C,Saudi!$A:$A,YEAR(daily!$A3860))</f>
        <v>1195.2570000000001</v>
      </c>
      <c r="AC3860">
        <f>SUMIFS(Saudi!F:F,Saudi!$A:$A,YEAR(daily!$A3860))</f>
        <v>3635527</v>
      </c>
      <c r="AD3860">
        <f>SUMIFS(Saudi!G:G,Saudi!$A:$A,YEAR(daily!$A3860))</f>
        <v>42.108907543479908</v>
      </c>
      <c r="AE3860">
        <f>SUMIFS(Saudi!H:H,Saudi!$A:$A,YEAR(daily!$A3860))</f>
        <v>153088070.31482488</v>
      </c>
      <c r="AF3860" s="5">
        <f t="shared" si="165"/>
        <v>7</v>
      </c>
      <c r="AG3860" s="5">
        <f t="shared" si="166"/>
        <v>2015</v>
      </c>
    </row>
    <row r="3861" spans="1:33">
      <c r="A3861" s="3">
        <v>42187</v>
      </c>
      <c r="B3861" s="1">
        <v>323662</v>
      </c>
      <c r="C3861" s="1">
        <v>123198</v>
      </c>
      <c r="D3861" s="1">
        <v>79472</v>
      </c>
      <c r="E3861" s="1">
        <v>56.93</v>
      </c>
      <c r="F3861" s="1">
        <v>57.61</v>
      </c>
      <c r="G3861" s="1">
        <v>58.01</v>
      </c>
      <c r="H3861" s="2">
        <v>57.5</v>
      </c>
      <c r="I3861" s="2">
        <v>32.200000000000003</v>
      </c>
      <c r="J3861" s="2">
        <v>96.3</v>
      </c>
      <c r="K3861" s="2">
        <v>94.03</v>
      </c>
      <c r="L3861">
        <f>SUMIFS(US!B:B,US!$D:$D,YEAR(daily!$A3861),US!$E:$E,MONTH(daily!$A3861))</f>
        <v>15118</v>
      </c>
      <c r="M3861">
        <f>SUMIFS(US!C:C,US!$D:$D,YEAR(daily!$A3861),US!$E:$E,MONTH(daily!$A3861))</f>
        <v>19979</v>
      </c>
      <c r="N3861">
        <f>SUMIFS(COT!E:E,COT!$A:$A,YEAR(daily!$A3861),COT!$B:$B,WEEKNUM(daily!$A3861))</f>
        <v>1670091</v>
      </c>
      <c r="O3861">
        <f>SUMIFS(COT!F:F,COT!$A:$A,YEAR(daily!$A3861),COT!$B:$B,WEEKNUM(daily!$A3861))</f>
        <v>483021</v>
      </c>
      <c r="P3861">
        <f>SUMIFS(COT!G:G,COT!$A:$A,YEAR(daily!$A3861),COT!$B:$B,WEEKNUM(daily!$A3861))</f>
        <v>154842</v>
      </c>
      <c r="Q3861">
        <f>SUMIFS(COT!H:H,COT!$A:$A,YEAR(daily!$A3861),COT!$B:$B,WEEKNUM(daily!$A3861))</f>
        <v>528492</v>
      </c>
      <c r="R3861">
        <f>SUMIFS(COT!I:I,COT!$A:$A,YEAR(daily!$A3861),COT!$B:$B,WEEKNUM(daily!$A3861))</f>
        <v>583581</v>
      </c>
      <c r="S3861">
        <f>SUMIFS(COT!J:J,COT!$A:$A,YEAR(daily!$A3861),COT!$B:$B,WEEKNUM(daily!$A3861))</f>
        <v>915252</v>
      </c>
      <c r="T3861">
        <f>SUMIFS(COT!K:K,COT!$A:$A,YEAR(daily!$A3861),COT!$B:$B,WEEKNUM(daily!$A3861))</f>
        <v>74997</v>
      </c>
      <c r="U3861">
        <f>SUMIFS(COT!L:L,COT!$A:$A,YEAR(daily!$A3861),COT!$B:$B,WEEKNUM(daily!$A3861))</f>
        <v>71505</v>
      </c>
      <c r="V3861">
        <f>SUMIFS(COT!M:M,COT!$A:$A,YEAR(daily!$A3861),COT!$B:$B,WEEKNUM(daily!$A3861))</f>
        <v>117</v>
      </c>
      <c r="W3861">
        <f>SUMIFS(COT!N:N,COT!$A:$A,YEAR(daily!$A3861),COT!$B:$B,WEEKNUM(daily!$A3861))</f>
        <v>104</v>
      </c>
      <c r="X3861">
        <f>SUMIFS(COT!O:O,COT!$A:$A,YEAR(daily!$A3861),COT!$B:$B,WEEKNUM(daily!$A3861))</f>
        <v>147</v>
      </c>
      <c r="Y3861">
        <f>SUMIFS(COT!P:P,COT!$A:$A,YEAR(daily!$A3861),COT!$B:$B,WEEKNUM(daily!$A3861))</f>
        <v>89</v>
      </c>
      <c r="Z3861">
        <f>SUMIFS(COT!Q:Q,COT!$A:$A,YEAR(daily!$A3861),COT!$B:$B,WEEKNUM(daily!$A3861))</f>
        <v>107</v>
      </c>
      <c r="AA3861">
        <f>SUMIFS(Saudi!B:B,Saudi!$A:$A,YEAR(daily!$A3861))</f>
        <v>683.98199999999997</v>
      </c>
      <c r="AB3861">
        <f>SUMIFS(Saudi!C:C,Saudi!$A:$A,YEAR(daily!$A3861))</f>
        <v>1195.2570000000001</v>
      </c>
      <c r="AC3861">
        <f>SUMIFS(Saudi!F:F,Saudi!$A:$A,YEAR(daily!$A3861))</f>
        <v>3635527</v>
      </c>
      <c r="AD3861">
        <f>SUMIFS(Saudi!G:G,Saudi!$A:$A,YEAR(daily!$A3861))</f>
        <v>42.108907543479908</v>
      </c>
      <c r="AE3861">
        <f>SUMIFS(Saudi!H:H,Saudi!$A:$A,YEAR(daily!$A3861))</f>
        <v>153088070.31482488</v>
      </c>
      <c r="AF3861" s="5">
        <f t="shared" si="165"/>
        <v>7</v>
      </c>
      <c r="AG3861" s="5">
        <f t="shared" si="166"/>
        <v>2015</v>
      </c>
    </row>
    <row r="3862" spans="1:33">
      <c r="A3862" s="3">
        <v>42191</v>
      </c>
      <c r="B3862" s="1">
        <v>319366</v>
      </c>
      <c r="C3862" s="1">
        <v>129207</v>
      </c>
      <c r="D3862" s="1">
        <v>79081</v>
      </c>
      <c r="E3862" s="1">
        <v>52.53</v>
      </c>
      <c r="F3862" s="1">
        <v>53.13</v>
      </c>
      <c r="G3862" s="1">
        <v>53.54</v>
      </c>
      <c r="H3862" s="2">
        <v>57.5</v>
      </c>
      <c r="I3862" s="2">
        <v>32.200000000000003</v>
      </c>
      <c r="J3862" s="2">
        <v>96.3</v>
      </c>
      <c r="K3862" s="2">
        <v>94.03</v>
      </c>
      <c r="L3862">
        <f>SUMIFS(US!B:B,US!$D:$D,YEAR(daily!$A3862),US!$E:$E,MONTH(daily!$A3862))</f>
        <v>15118</v>
      </c>
      <c r="M3862">
        <f>SUMIFS(US!C:C,US!$D:$D,YEAR(daily!$A3862),US!$E:$E,MONTH(daily!$A3862))</f>
        <v>19979</v>
      </c>
      <c r="N3862">
        <f>SUMIFS(COT!E:E,COT!$A:$A,YEAR(daily!$A3862),COT!$B:$B,WEEKNUM(daily!$A3862))</f>
        <v>1691891</v>
      </c>
      <c r="O3862">
        <f>SUMIFS(COT!F:F,COT!$A:$A,YEAR(daily!$A3862),COT!$B:$B,WEEKNUM(daily!$A3862))</f>
        <v>485862</v>
      </c>
      <c r="P3862">
        <f>SUMIFS(COT!G:G,COT!$A:$A,YEAR(daily!$A3862),COT!$B:$B,WEEKNUM(daily!$A3862))</f>
        <v>189702</v>
      </c>
      <c r="Q3862">
        <f>SUMIFS(COT!H:H,COT!$A:$A,YEAR(daily!$A3862),COT!$B:$B,WEEKNUM(daily!$A3862))</f>
        <v>540979</v>
      </c>
      <c r="R3862">
        <f>SUMIFS(COT!I:I,COT!$A:$A,YEAR(daily!$A3862),COT!$B:$B,WEEKNUM(daily!$A3862))</f>
        <v>584819</v>
      </c>
      <c r="S3862">
        <f>SUMIFS(COT!J:J,COT!$A:$A,YEAR(daily!$A3862),COT!$B:$B,WEEKNUM(daily!$A3862))</f>
        <v>875695</v>
      </c>
      <c r="T3862">
        <f>SUMIFS(COT!K:K,COT!$A:$A,YEAR(daily!$A3862),COT!$B:$B,WEEKNUM(daily!$A3862))</f>
        <v>80231</v>
      </c>
      <c r="U3862">
        <f>SUMIFS(COT!L:L,COT!$A:$A,YEAR(daily!$A3862),COT!$B:$B,WEEKNUM(daily!$A3862))</f>
        <v>85515</v>
      </c>
      <c r="V3862">
        <f>SUMIFS(COT!M:M,COT!$A:$A,YEAR(daily!$A3862),COT!$B:$B,WEEKNUM(daily!$A3862))</f>
        <v>120</v>
      </c>
      <c r="W3862">
        <f>SUMIFS(COT!N:N,COT!$A:$A,YEAR(daily!$A3862),COT!$B:$B,WEEKNUM(daily!$A3862))</f>
        <v>108</v>
      </c>
      <c r="X3862">
        <f>SUMIFS(COT!O:O,COT!$A:$A,YEAR(daily!$A3862),COT!$B:$B,WEEKNUM(daily!$A3862))</f>
        <v>150</v>
      </c>
      <c r="Y3862">
        <f>SUMIFS(COT!P:P,COT!$A:$A,YEAR(daily!$A3862),COT!$B:$B,WEEKNUM(daily!$A3862))</f>
        <v>88</v>
      </c>
      <c r="Z3862">
        <f>SUMIFS(COT!Q:Q,COT!$A:$A,YEAR(daily!$A3862),COT!$B:$B,WEEKNUM(daily!$A3862))</f>
        <v>105</v>
      </c>
      <c r="AA3862">
        <f>SUMIFS(Saudi!B:B,Saudi!$A:$A,YEAR(daily!$A3862))</f>
        <v>683.98199999999997</v>
      </c>
      <c r="AB3862">
        <f>SUMIFS(Saudi!C:C,Saudi!$A:$A,YEAR(daily!$A3862))</f>
        <v>1195.2570000000001</v>
      </c>
      <c r="AC3862">
        <f>SUMIFS(Saudi!F:F,Saudi!$A:$A,YEAR(daily!$A3862))</f>
        <v>3635527</v>
      </c>
      <c r="AD3862">
        <f>SUMIFS(Saudi!G:G,Saudi!$A:$A,YEAR(daily!$A3862))</f>
        <v>42.108907543479908</v>
      </c>
      <c r="AE3862">
        <f>SUMIFS(Saudi!H:H,Saudi!$A:$A,YEAR(daily!$A3862))</f>
        <v>153088070.31482488</v>
      </c>
      <c r="AF3862" s="5">
        <f t="shared" si="165"/>
        <v>7</v>
      </c>
      <c r="AG3862" s="5">
        <f t="shared" si="166"/>
        <v>2015</v>
      </c>
    </row>
    <row r="3863" spans="1:33">
      <c r="A3863" s="3">
        <v>42192</v>
      </c>
      <c r="B3863" s="1">
        <v>314632</v>
      </c>
      <c r="C3863" s="1">
        <v>133506</v>
      </c>
      <c r="D3863" s="1">
        <v>80152</v>
      </c>
      <c r="E3863" s="1">
        <v>52.33</v>
      </c>
      <c r="F3863" s="1">
        <v>53.03</v>
      </c>
      <c r="G3863" s="1">
        <v>53.44</v>
      </c>
      <c r="H3863" s="2">
        <v>57.5</v>
      </c>
      <c r="I3863" s="2">
        <v>32.200000000000003</v>
      </c>
      <c r="J3863" s="2">
        <v>96.3</v>
      </c>
      <c r="K3863" s="2">
        <v>94.03</v>
      </c>
      <c r="L3863">
        <f>SUMIFS(US!B:B,US!$D:$D,YEAR(daily!$A3863),US!$E:$E,MONTH(daily!$A3863))</f>
        <v>15118</v>
      </c>
      <c r="M3863">
        <f>SUMIFS(US!C:C,US!$D:$D,YEAR(daily!$A3863),US!$E:$E,MONTH(daily!$A3863))</f>
        <v>19979</v>
      </c>
      <c r="N3863">
        <f>SUMIFS(COT!E:E,COT!$A:$A,YEAR(daily!$A3863),COT!$B:$B,WEEKNUM(daily!$A3863))</f>
        <v>1691891</v>
      </c>
      <c r="O3863">
        <f>SUMIFS(COT!F:F,COT!$A:$A,YEAR(daily!$A3863),COT!$B:$B,WEEKNUM(daily!$A3863))</f>
        <v>485862</v>
      </c>
      <c r="P3863">
        <f>SUMIFS(COT!G:G,COT!$A:$A,YEAR(daily!$A3863),COT!$B:$B,WEEKNUM(daily!$A3863))</f>
        <v>189702</v>
      </c>
      <c r="Q3863">
        <f>SUMIFS(COT!H:H,COT!$A:$A,YEAR(daily!$A3863),COT!$B:$B,WEEKNUM(daily!$A3863))</f>
        <v>540979</v>
      </c>
      <c r="R3863">
        <f>SUMIFS(COT!I:I,COT!$A:$A,YEAR(daily!$A3863),COT!$B:$B,WEEKNUM(daily!$A3863))</f>
        <v>584819</v>
      </c>
      <c r="S3863">
        <f>SUMIFS(COT!J:J,COT!$A:$A,YEAR(daily!$A3863),COT!$B:$B,WEEKNUM(daily!$A3863))</f>
        <v>875695</v>
      </c>
      <c r="T3863">
        <f>SUMIFS(COT!K:K,COT!$A:$A,YEAR(daily!$A3863),COT!$B:$B,WEEKNUM(daily!$A3863))</f>
        <v>80231</v>
      </c>
      <c r="U3863">
        <f>SUMIFS(COT!L:L,COT!$A:$A,YEAR(daily!$A3863),COT!$B:$B,WEEKNUM(daily!$A3863))</f>
        <v>85515</v>
      </c>
      <c r="V3863">
        <f>SUMIFS(COT!M:M,COT!$A:$A,YEAR(daily!$A3863),COT!$B:$B,WEEKNUM(daily!$A3863))</f>
        <v>120</v>
      </c>
      <c r="W3863">
        <f>SUMIFS(COT!N:N,COT!$A:$A,YEAR(daily!$A3863),COT!$B:$B,WEEKNUM(daily!$A3863))</f>
        <v>108</v>
      </c>
      <c r="X3863">
        <f>SUMIFS(COT!O:O,COT!$A:$A,YEAR(daily!$A3863),COT!$B:$B,WEEKNUM(daily!$A3863))</f>
        <v>150</v>
      </c>
      <c r="Y3863">
        <f>SUMIFS(COT!P:P,COT!$A:$A,YEAR(daily!$A3863),COT!$B:$B,WEEKNUM(daily!$A3863))</f>
        <v>88</v>
      </c>
      <c r="Z3863">
        <f>SUMIFS(COT!Q:Q,COT!$A:$A,YEAR(daily!$A3863),COT!$B:$B,WEEKNUM(daily!$A3863))</f>
        <v>105</v>
      </c>
      <c r="AA3863">
        <f>SUMIFS(Saudi!B:B,Saudi!$A:$A,YEAR(daily!$A3863))</f>
        <v>683.98199999999997</v>
      </c>
      <c r="AB3863">
        <f>SUMIFS(Saudi!C:C,Saudi!$A:$A,YEAR(daily!$A3863))</f>
        <v>1195.2570000000001</v>
      </c>
      <c r="AC3863">
        <f>SUMIFS(Saudi!F:F,Saudi!$A:$A,YEAR(daily!$A3863))</f>
        <v>3635527</v>
      </c>
      <c r="AD3863">
        <f>SUMIFS(Saudi!G:G,Saudi!$A:$A,YEAR(daily!$A3863))</f>
        <v>42.108907543479908</v>
      </c>
      <c r="AE3863">
        <f>SUMIFS(Saudi!H:H,Saudi!$A:$A,YEAR(daily!$A3863))</f>
        <v>153088070.31482488</v>
      </c>
      <c r="AF3863" s="5">
        <f t="shared" si="165"/>
        <v>7</v>
      </c>
      <c r="AG3863" s="5">
        <f t="shared" si="166"/>
        <v>2015</v>
      </c>
    </row>
    <row r="3864" spans="1:33">
      <c r="A3864" s="3">
        <v>42193</v>
      </c>
      <c r="B3864" s="1">
        <v>280445</v>
      </c>
      <c r="C3864" s="1">
        <v>138625</v>
      </c>
      <c r="D3864" s="1">
        <v>81819</v>
      </c>
      <c r="E3864" s="1">
        <v>51.65</v>
      </c>
      <c r="F3864" s="1">
        <v>52.45</v>
      </c>
      <c r="G3864" s="1">
        <v>52.93</v>
      </c>
      <c r="H3864" s="2">
        <v>57.5</v>
      </c>
      <c r="I3864" s="2">
        <v>32.200000000000003</v>
      </c>
      <c r="J3864" s="2">
        <v>96.3</v>
      </c>
      <c r="K3864" s="2">
        <v>94.03</v>
      </c>
      <c r="L3864">
        <f>SUMIFS(US!B:B,US!$D:$D,YEAR(daily!$A3864),US!$E:$E,MONTH(daily!$A3864))</f>
        <v>15118</v>
      </c>
      <c r="M3864">
        <f>SUMIFS(US!C:C,US!$D:$D,YEAR(daily!$A3864),US!$E:$E,MONTH(daily!$A3864))</f>
        <v>19979</v>
      </c>
      <c r="N3864">
        <f>SUMIFS(COT!E:E,COT!$A:$A,YEAR(daily!$A3864),COT!$B:$B,WEEKNUM(daily!$A3864))</f>
        <v>1691891</v>
      </c>
      <c r="O3864">
        <f>SUMIFS(COT!F:F,COT!$A:$A,YEAR(daily!$A3864),COT!$B:$B,WEEKNUM(daily!$A3864))</f>
        <v>485862</v>
      </c>
      <c r="P3864">
        <f>SUMIFS(COT!G:G,COT!$A:$A,YEAR(daily!$A3864),COT!$B:$B,WEEKNUM(daily!$A3864))</f>
        <v>189702</v>
      </c>
      <c r="Q3864">
        <f>SUMIFS(COT!H:H,COT!$A:$A,YEAR(daily!$A3864),COT!$B:$B,WEEKNUM(daily!$A3864))</f>
        <v>540979</v>
      </c>
      <c r="R3864">
        <f>SUMIFS(COT!I:I,COT!$A:$A,YEAR(daily!$A3864),COT!$B:$B,WEEKNUM(daily!$A3864))</f>
        <v>584819</v>
      </c>
      <c r="S3864">
        <f>SUMIFS(COT!J:J,COT!$A:$A,YEAR(daily!$A3864),COT!$B:$B,WEEKNUM(daily!$A3864))</f>
        <v>875695</v>
      </c>
      <c r="T3864">
        <f>SUMIFS(COT!K:K,COT!$A:$A,YEAR(daily!$A3864),COT!$B:$B,WEEKNUM(daily!$A3864))</f>
        <v>80231</v>
      </c>
      <c r="U3864">
        <f>SUMIFS(COT!L:L,COT!$A:$A,YEAR(daily!$A3864),COT!$B:$B,WEEKNUM(daily!$A3864))</f>
        <v>85515</v>
      </c>
      <c r="V3864">
        <f>SUMIFS(COT!M:M,COT!$A:$A,YEAR(daily!$A3864),COT!$B:$B,WEEKNUM(daily!$A3864))</f>
        <v>120</v>
      </c>
      <c r="W3864">
        <f>SUMIFS(COT!N:N,COT!$A:$A,YEAR(daily!$A3864),COT!$B:$B,WEEKNUM(daily!$A3864))</f>
        <v>108</v>
      </c>
      <c r="X3864">
        <f>SUMIFS(COT!O:O,COT!$A:$A,YEAR(daily!$A3864),COT!$B:$B,WEEKNUM(daily!$A3864))</f>
        <v>150</v>
      </c>
      <c r="Y3864">
        <f>SUMIFS(COT!P:P,COT!$A:$A,YEAR(daily!$A3864),COT!$B:$B,WEEKNUM(daily!$A3864))</f>
        <v>88</v>
      </c>
      <c r="Z3864">
        <f>SUMIFS(COT!Q:Q,COT!$A:$A,YEAR(daily!$A3864),COT!$B:$B,WEEKNUM(daily!$A3864))</f>
        <v>105</v>
      </c>
      <c r="AA3864">
        <f>SUMIFS(Saudi!B:B,Saudi!$A:$A,YEAR(daily!$A3864))</f>
        <v>683.98199999999997</v>
      </c>
      <c r="AB3864">
        <f>SUMIFS(Saudi!C:C,Saudi!$A:$A,YEAR(daily!$A3864))</f>
        <v>1195.2570000000001</v>
      </c>
      <c r="AC3864">
        <f>SUMIFS(Saudi!F:F,Saudi!$A:$A,YEAR(daily!$A3864))</f>
        <v>3635527</v>
      </c>
      <c r="AD3864">
        <f>SUMIFS(Saudi!G:G,Saudi!$A:$A,YEAR(daily!$A3864))</f>
        <v>42.108907543479908</v>
      </c>
      <c r="AE3864">
        <f>SUMIFS(Saudi!H:H,Saudi!$A:$A,YEAR(daily!$A3864))</f>
        <v>153088070.31482488</v>
      </c>
      <c r="AF3864" s="5">
        <f t="shared" si="165"/>
        <v>7</v>
      </c>
      <c r="AG3864" s="5">
        <f t="shared" si="166"/>
        <v>2015</v>
      </c>
    </row>
    <row r="3865" spans="1:33">
      <c r="A3865" s="3">
        <v>42194</v>
      </c>
      <c r="B3865" s="1">
        <v>246612</v>
      </c>
      <c r="C3865" s="1">
        <v>143151</v>
      </c>
      <c r="D3865" s="1">
        <v>79008</v>
      </c>
      <c r="E3865" s="1">
        <v>52.78</v>
      </c>
      <c r="F3865" s="1">
        <v>53.6</v>
      </c>
      <c r="G3865" s="1">
        <v>54.08</v>
      </c>
      <c r="H3865" s="2">
        <v>57.5</v>
      </c>
      <c r="I3865" s="2">
        <v>32.200000000000003</v>
      </c>
      <c r="J3865" s="2">
        <v>96.3</v>
      </c>
      <c r="K3865" s="2">
        <v>94.03</v>
      </c>
      <c r="L3865">
        <f>SUMIFS(US!B:B,US!$D:$D,YEAR(daily!$A3865),US!$E:$E,MONTH(daily!$A3865))</f>
        <v>15118</v>
      </c>
      <c r="M3865">
        <f>SUMIFS(US!C:C,US!$D:$D,YEAR(daily!$A3865),US!$E:$E,MONTH(daily!$A3865))</f>
        <v>19979</v>
      </c>
      <c r="N3865">
        <f>SUMIFS(COT!E:E,COT!$A:$A,YEAR(daily!$A3865),COT!$B:$B,WEEKNUM(daily!$A3865))</f>
        <v>1691891</v>
      </c>
      <c r="O3865">
        <f>SUMIFS(COT!F:F,COT!$A:$A,YEAR(daily!$A3865),COT!$B:$B,WEEKNUM(daily!$A3865))</f>
        <v>485862</v>
      </c>
      <c r="P3865">
        <f>SUMIFS(COT!G:G,COT!$A:$A,YEAR(daily!$A3865),COT!$B:$B,WEEKNUM(daily!$A3865))</f>
        <v>189702</v>
      </c>
      <c r="Q3865">
        <f>SUMIFS(COT!H:H,COT!$A:$A,YEAR(daily!$A3865),COT!$B:$B,WEEKNUM(daily!$A3865))</f>
        <v>540979</v>
      </c>
      <c r="R3865">
        <f>SUMIFS(COT!I:I,COT!$A:$A,YEAR(daily!$A3865),COT!$B:$B,WEEKNUM(daily!$A3865))</f>
        <v>584819</v>
      </c>
      <c r="S3865">
        <f>SUMIFS(COT!J:J,COT!$A:$A,YEAR(daily!$A3865),COT!$B:$B,WEEKNUM(daily!$A3865))</f>
        <v>875695</v>
      </c>
      <c r="T3865">
        <f>SUMIFS(COT!K:K,COT!$A:$A,YEAR(daily!$A3865),COT!$B:$B,WEEKNUM(daily!$A3865))</f>
        <v>80231</v>
      </c>
      <c r="U3865">
        <f>SUMIFS(COT!L:L,COT!$A:$A,YEAR(daily!$A3865),COT!$B:$B,WEEKNUM(daily!$A3865))</f>
        <v>85515</v>
      </c>
      <c r="V3865">
        <f>SUMIFS(COT!M:M,COT!$A:$A,YEAR(daily!$A3865),COT!$B:$B,WEEKNUM(daily!$A3865))</f>
        <v>120</v>
      </c>
      <c r="W3865">
        <f>SUMIFS(COT!N:N,COT!$A:$A,YEAR(daily!$A3865),COT!$B:$B,WEEKNUM(daily!$A3865))</f>
        <v>108</v>
      </c>
      <c r="X3865">
        <f>SUMIFS(COT!O:O,COT!$A:$A,YEAR(daily!$A3865),COT!$B:$B,WEEKNUM(daily!$A3865))</f>
        <v>150</v>
      </c>
      <c r="Y3865">
        <f>SUMIFS(COT!P:P,COT!$A:$A,YEAR(daily!$A3865),COT!$B:$B,WEEKNUM(daily!$A3865))</f>
        <v>88</v>
      </c>
      <c r="Z3865">
        <f>SUMIFS(COT!Q:Q,COT!$A:$A,YEAR(daily!$A3865),COT!$B:$B,WEEKNUM(daily!$A3865))</f>
        <v>105</v>
      </c>
      <c r="AA3865">
        <f>SUMIFS(Saudi!B:B,Saudi!$A:$A,YEAR(daily!$A3865))</f>
        <v>683.98199999999997</v>
      </c>
      <c r="AB3865">
        <f>SUMIFS(Saudi!C:C,Saudi!$A:$A,YEAR(daily!$A3865))</f>
        <v>1195.2570000000001</v>
      </c>
      <c r="AC3865">
        <f>SUMIFS(Saudi!F:F,Saudi!$A:$A,YEAR(daily!$A3865))</f>
        <v>3635527</v>
      </c>
      <c r="AD3865">
        <f>SUMIFS(Saudi!G:G,Saudi!$A:$A,YEAR(daily!$A3865))</f>
        <v>42.108907543479908</v>
      </c>
      <c r="AE3865">
        <f>SUMIFS(Saudi!H:H,Saudi!$A:$A,YEAR(daily!$A3865))</f>
        <v>153088070.31482488</v>
      </c>
      <c r="AF3865" s="5">
        <f t="shared" si="165"/>
        <v>7</v>
      </c>
      <c r="AG3865" s="5">
        <f t="shared" si="166"/>
        <v>2015</v>
      </c>
    </row>
    <row r="3866" spans="1:33">
      <c r="A3866" s="3">
        <v>42195</v>
      </c>
      <c r="B3866" s="1">
        <v>207929</v>
      </c>
      <c r="C3866" s="1">
        <v>146692</v>
      </c>
      <c r="D3866" s="1">
        <v>78423</v>
      </c>
      <c r="E3866" s="1">
        <v>52.74</v>
      </c>
      <c r="F3866" s="1">
        <v>53.61</v>
      </c>
      <c r="G3866" s="1">
        <v>54.13</v>
      </c>
      <c r="H3866" s="2">
        <v>57.5</v>
      </c>
      <c r="I3866" s="2">
        <v>32.200000000000003</v>
      </c>
      <c r="J3866" s="2">
        <v>96.3</v>
      </c>
      <c r="K3866" s="2">
        <v>94.03</v>
      </c>
      <c r="L3866">
        <f>SUMIFS(US!B:B,US!$D:$D,YEAR(daily!$A3866),US!$E:$E,MONTH(daily!$A3866))</f>
        <v>15118</v>
      </c>
      <c r="M3866">
        <f>SUMIFS(US!C:C,US!$D:$D,YEAR(daily!$A3866),US!$E:$E,MONTH(daily!$A3866))</f>
        <v>19979</v>
      </c>
      <c r="N3866">
        <f>SUMIFS(COT!E:E,COT!$A:$A,YEAR(daily!$A3866),COT!$B:$B,WEEKNUM(daily!$A3866))</f>
        <v>1691891</v>
      </c>
      <c r="O3866">
        <f>SUMIFS(COT!F:F,COT!$A:$A,YEAR(daily!$A3866),COT!$B:$B,WEEKNUM(daily!$A3866))</f>
        <v>485862</v>
      </c>
      <c r="P3866">
        <f>SUMIFS(COT!G:G,COT!$A:$A,YEAR(daily!$A3866),COT!$B:$B,WEEKNUM(daily!$A3866))</f>
        <v>189702</v>
      </c>
      <c r="Q3866">
        <f>SUMIFS(COT!H:H,COT!$A:$A,YEAR(daily!$A3866),COT!$B:$B,WEEKNUM(daily!$A3866))</f>
        <v>540979</v>
      </c>
      <c r="R3866">
        <f>SUMIFS(COT!I:I,COT!$A:$A,YEAR(daily!$A3866),COT!$B:$B,WEEKNUM(daily!$A3866))</f>
        <v>584819</v>
      </c>
      <c r="S3866">
        <f>SUMIFS(COT!J:J,COT!$A:$A,YEAR(daily!$A3866),COT!$B:$B,WEEKNUM(daily!$A3866))</f>
        <v>875695</v>
      </c>
      <c r="T3866">
        <f>SUMIFS(COT!K:K,COT!$A:$A,YEAR(daily!$A3866),COT!$B:$B,WEEKNUM(daily!$A3866))</f>
        <v>80231</v>
      </c>
      <c r="U3866">
        <f>SUMIFS(COT!L:L,COT!$A:$A,YEAR(daily!$A3866),COT!$B:$B,WEEKNUM(daily!$A3866))</f>
        <v>85515</v>
      </c>
      <c r="V3866">
        <f>SUMIFS(COT!M:M,COT!$A:$A,YEAR(daily!$A3866),COT!$B:$B,WEEKNUM(daily!$A3866))</f>
        <v>120</v>
      </c>
      <c r="W3866">
        <f>SUMIFS(COT!N:N,COT!$A:$A,YEAR(daily!$A3866),COT!$B:$B,WEEKNUM(daily!$A3866))</f>
        <v>108</v>
      </c>
      <c r="X3866">
        <f>SUMIFS(COT!O:O,COT!$A:$A,YEAR(daily!$A3866),COT!$B:$B,WEEKNUM(daily!$A3866))</f>
        <v>150</v>
      </c>
      <c r="Y3866">
        <f>SUMIFS(COT!P:P,COT!$A:$A,YEAR(daily!$A3866),COT!$B:$B,WEEKNUM(daily!$A3866))</f>
        <v>88</v>
      </c>
      <c r="Z3866">
        <f>SUMIFS(COT!Q:Q,COT!$A:$A,YEAR(daily!$A3866),COT!$B:$B,WEEKNUM(daily!$A3866))</f>
        <v>105</v>
      </c>
      <c r="AA3866">
        <f>SUMIFS(Saudi!B:B,Saudi!$A:$A,YEAR(daily!$A3866))</f>
        <v>683.98199999999997</v>
      </c>
      <c r="AB3866">
        <f>SUMIFS(Saudi!C:C,Saudi!$A:$A,YEAR(daily!$A3866))</f>
        <v>1195.2570000000001</v>
      </c>
      <c r="AC3866">
        <f>SUMIFS(Saudi!F:F,Saudi!$A:$A,YEAR(daily!$A3866))</f>
        <v>3635527</v>
      </c>
      <c r="AD3866">
        <f>SUMIFS(Saudi!G:G,Saudi!$A:$A,YEAR(daily!$A3866))</f>
        <v>42.108907543479908</v>
      </c>
      <c r="AE3866">
        <f>SUMIFS(Saudi!H:H,Saudi!$A:$A,YEAR(daily!$A3866))</f>
        <v>153088070.31482488</v>
      </c>
      <c r="AF3866" s="5">
        <f t="shared" si="165"/>
        <v>7</v>
      </c>
      <c r="AG3866" s="5">
        <f t="shared" si="166"/>
        <v>2015</v>
      </c>
    </row>
    <row r="3867" spans="1:33">
      <c r="A3867" s="3">
        <v>42198</v>
      </c>
      <c r="B3867" s="1">
        <v>170566</v>
      </c>
      <c r="C3867" s="1">
        <v>150779</v>
      </c>
      <c r="D3867" s="1">
        <v>78266</v>
      </c>
      <c r="E3867" s="1">
        <v>52.2</v>
      </c>
      <c r="F3867" s="1">
        <v>53.13</v>
      </c>
      <c r="G3867" s="1">
        <v>53.68</v>
      </c>
      <c r="H3867" s="2">
        <v>57.5</v>
      </c>
      <c r="I3867" s="2">
        <v>32.200000000000003</v>
      </c>
      <c r="J3867" s="2">
        <v>96.3</v>
      </c>
      <c r="K3867" s="2">
        <v>94.03</v>
      </c>
      <c r="L3867">
        <f>SUMIFS(US!B:B,US!$D:$D,YEAR(daily!$A3867),US!$E:$E,MONTH(daily!$A3867))</f>
        <v>15118</v>
      </c>
      <c r="M3867">
        <f>SUMIFS(US!C:C,US!$D:$D,YEAR(daily!$A3867),US!$E:$E,MONTH(daily!$A3867))</f>
        <v>19979</v>
      </c>
      <c r="N3867">
        <f>SUMIFS(COT!E:E,COT!$A:$A,YEAR(daily!$A3867),COT!$B:$B,WEEKNUM(daily!$A3867))</f>
        <v>1733695</v>
      </c>
      <c r="O3867">
        <f>SUMIFS(COT!F:F,COT!$A:$A,YEAR(daily!$A3867),COT!$B:$B,WEEKNUM(daily!$A3867))</f>
        <v>468034</v>
      </c>
      <c r="P3867">
        <f>SUMIFS(COT!G:G,COT!$A:$A,YEAR(daily!$A3867),COT!$B:$B,WEEKNUM(daily!$A3867))</f>
        <v>203647</v>
      </c>
      <c r="Q3867">
        <f>SUMIFS(COT!H:H,COT!$A:$A,YEAR(daily!$A3867),COT!$B:$B,WEEKNUM(daily!$A3867))</f>
        <v>560368</v>
      </c>
      <c r="R3867">
        <f>SUMIFS(COT!I:I,COT!$A:$A,YEAR(daily!$A3867),COT!$B:$B,WEEKNUM(daily!$A3867))</f>
        <v>629452</v>
      </c>
      <c r="S3867">
        <f>SUMIFS(COT!J:J,COT!$A:$A,YEAR(daily!$A3867),COT!$B:$B,WEEKNUM(daily!$A3867))</f>
        <v>886354</v>
      </c>
      <c r="T3867">
        <f>SUMIFS(COT!K:K,COT!$A:$A,YEAR(daily!$A3867),COT!$B:$B,WEEKNUM(daily!$A3867))</f>
        <v>75841</v>
      </c>
      <c r="U3867">
        <f>SUMIFS(COT!L:L,COT!$A:$A,YEAR(daily!$A3867),COT!$B:$B,WEEKNUM(daily!$A3867))</f>
        <v>83326</v>
      </c>
      <c r="V3867">
        <f>SUMIFS(COT!M:M,COT!$A:$A,YEAR(daily!$A3867),COT!$B:$B,WEEKNUM(daily!$A3867))</f>
        <v>116</v>
      </c>
      <c r="W3867">
        <f>SUMIFS(COT!N:N,COT!$A:$A,YEAR(daily!$A3867),COT!$B:$B,WEEKNUM(daily!$A3867))</f>
        <v>112</v>
      </c>
      <c r="X3867">
        <f>SUMIFS(COT!O:O,COT!$A:$A,YEAR(daily!$A3867),COT!$B:$B,WEEKNUM(daily!$A3867))</f>
        <v>152</v>
      </c>
      <c r="Y3867">
        <f>SUMIFS(COT!P:P,COT!$A:$A,YEAR(daily!$A3867),COT!$B:$B,WEEKNUM(daily!$A3867))</f>
        <v>87</v>
      </c>
      <c r="Z3867">
        <f>SUMIFS(COT!Q:Q,COT!$A:$A,YEAR(daily!$A3867),COT!$B:$B,WEEKNUM(daily!$A3867))</f>
        <v>101</v>
      </c>
      <c r="AA3867">
        <f>SUMIFS(Saudi!B:B,Saudi!$A:$A,YEAR(daily!$A3867))</f>
        <v>683.98199999999997</v>
      </c>
      <c r="AB3867">
        <f>SUMIFS(Saudi!C:C,Saudi!$A:$A,YEAR(daily!$A3867))</f>
        <v>1195.2570000000001</v>
      </c>
      <c r="AC3867">
        <f>SUMIFS(Saudi!F:F,Saudi!$A:$A,YEAR(daily!$A3867))</f>
        <v>3635527</v>
      </c>
      <c r="AD3867">
        <f>SUMIFS(Saudi!G:G,Saudi!$A:$A,YEAR(daily!$A3867))</f>
        <v>42.108907543479908</v>
      </c>
      <c r="AE3867">
        <f>SUMIFS(Saudi!H:H,Saudi!$A:$A,YEAR(daily!$A3867))</f>
        <v>153088070.31482488</v>
      </c>
      <c r="AF3867" s="5">
        <f t="shared" si="165"/>
        <v>7</v>
      </c>
      <c r="AG3867" s="5">
        <f t="shared" si="166"/>
        <v>2015</v>
      </c>
    </row>
    <row r="3868" spans="1:33">
      <c r="A3868" s="3">
        <v>42199</v>
      </c>
      <c r="B3868" s="1">
        <v>150815</v>
      </c>
      <c r="C3868" s="1">
        <v>157442</v>
      </c>
      <c r="D3868" s="1">
        <v>80742</v>
      </c>
      <c r="E3868" s="1">
        <v>53.04</v>
      </c>
      <c r="F3868" s="1">
        <v>53.88</v>
      </c>
      <c r="G3868" s="1">
        <v>54.41</v>
      </c>
      <c r="H3868" s="2">
        <v>57.5</v>
      </c>
      <c r="I3868" s="2">
        <v>32.200000000000003</v>
      </c>
      <c r="J3868" s="2">
        <v>96.3</v>
      </c>
      <c r="K3868" s="2">
        <v>94.03</v>
      </c>
      <c r="L3868">
        <f>SUMIFS(US!B:B,US!$D:$D,YEAR(daily!$A3868),US!$E:$E,MONTH(daily!$A3868))</f>
        <v>15118</v>
      </c>
      <c r="M3868">
        <f>SUMIFS(US!C:C,US!$D:$D,YEAR(daily!$A3868),US!$E:$E,MONTH(daily!$A3868))</f>
        <v>19979</v>
      </c>
      <c r="N3868">
        <f>SUMIFS(COT!E:E,COT!$A:$A,YEAR(daily!$A3868),COT!$B:$B,WEEKNUM(daily!$A3868))</f>
        <v>1733695</v>
      </c>
      <c r="O3868">
        <f>SUMIFS(COT!F:F,COT!$A:$A,YEAR(daily!$A3868),COT!$B:$B,WEEKNUM(daily!$A3868))</f>
        <v>468034</v>
      </c>
      <c r="P3868">
        <f>SUMIFS(COT!G:G,COT!$A:$A,YEAR(daily!$A3868),COT!$B:$B,WEEKNUM(daily!$A3868))</f>
        <v>203647</v>
      </c>
      <c r="Q3868">
        <f>SUMIFS(COT!H:H,COT!$A:$A,YEAR(daily!$A3868),COT!$B:$B,WEEKNUM(daily!$A3868))</f>
        <v>560368</v>
      </c>
      <c r="R3868">
        <f>SUMIFS(COT!I:I,COT!$A:$A,YEAR(daily!$A3868),COT!$B:$B,WEEKNUM(daily!$A3868))</f>
        <v>629452</v>
      </c>
      <c r="S3868">
        <f>SUMIFS(COT!J:J,COT!$A:$A,YEAR(daily!$A3868),COT!$B:$B,WEEKNUM(daily!$A3868))</f>
        <v>886354</v>
      </c>
      <c r="T3868">
        <f>SUMIFS(COT!K:K,COT!$A:$A,YEAR(daily!$A3868),COT!$B:$B,WEEKNUM(daily!$A3868))</f>
        <v>75841</v>
      </c>
      <c r="U3868">
        <f>SUMIFS(COT!L:L,COT!$A:$A,YEAR(daily!$A3868),COT!$B:$B,WEEKNUM(daily!$A3868))</f>
        <v>83326</v>
      </c>
      <c r="V3868">
        <f>SUMIFS(COT!M:M,COT!$A:$A,YEAR(daily!$A3868),COT!$B:$B,WEEKNUM(daily!$A3868))</f>
        <v>116</v>
      </c>
      <c r="W3868">
        <f>SUMIFS(COT!N:N,COT!$A:$A,YEAR(daily!$A3868),COT!$B:$B,WEEKNUM(daily!$A3868))</f>
        <v>112</v>
      </c>
      <c r="X3868">
        <f>SUMIFS(COT!O:O,COT!$A:$A,YEAR(daily!$A3868),COT!$B:$B,WEEKNUM(daily!$A3868))</f>
        <v>152</v>
      </c>
      <c r="Y3868">
        <f>SUMIFS(COT!P:P,COT!$A:$A,YEAR(daily!$A3868),COT!$B:$B,WEEKNUM(daily!$A3868))</f>
        <v>87</v>
      </c>
      <c r="Z3868">
        <f>SUMIFS(COT!Q:Q,COT!$A:$A,YEAR(daily!$A3868),COT!$B:$B,WEEKNUM(daily!$A3868))</f>
        <v>101</v>
      </c>
      <c r="AA3868">
        <f>SUMIFS(Saudi!B:B,Saudi!$A:$A,YEAR(daily!$A3868))</f>
        <v>683.98199999999997</v>
      </c>
      <c r="AB3868">
        <f>SUMIFS(Saudi!C:C,Saudi!$A:$A,YEAR(daily!$A3868))</f>
        <v>1195.2570000000001</v>
      </c>
      <c r="AC3868">
        <f>SUMIFS(Saudi!F:F,Saudi!$A:$A,YEAR(daily!$A3868))</f>
        <v>3635527</v>
      </c>
      <c r="AD3868">
        <f>SUMIFS(Saudi!G:G,Saudi!$A:$A,YEAR(daily!$A3868))</f>
        <v>42.108907543479908</v>
      </c>
      <c r="AE3868">
        <f>SUMIFS(Saudi!H:H,Saudi!$A:$A,YEAR(daily!$A3868))</f>
        <v>153088070.31482488</v>
      </c>
      <c r="AF3868" s="5">
        <f t="shared" si="165"/>
        <v>7</v>
      </c>
      <c r="AG3868" s="5">
        <f t="shared" si="166"/>
        <v>2015</v>
      </c>
    </row>
    <row r="3869" spans="1:33">
      <c r="A3869" s="3">
        <v>42200</v>
      </c>
      <c r="B3869" s="1">
        <v>128193</v>
      </c>
      <c r="C3869" s="1">
        <v>158755</v>
      </c>
      <c r="D3869" s="1">
        <v>80815</v>
      </c>
      <c r="E3869" s="1">
        <v>51.41</v>
      </c>
      <c r="F3869" s="1">
        <v>52.19</v>
      </c>
      <c r="G3869" s="1">
        <v>52.72</v>
      </c>
      <c r="H3869" s="2">
        <v>57.5</v>
      </c>
      <c r="I3869" s="2">
        <v>32.200000000000003</v>
      </c>
      <c r="J3869" s="2">
        <v>96.3</v>
      </c>
      <c r="K3869" s="2">
        <v>94.03</v>
      </c>
      <c r="L3869">
        <f>SUMIFS(US!B:B,US!$D:$D,YEAR(daily!$A3869),US!$E:$E,MONTH(daily!$A3869))</f>
        <v>15118</v>
      </c>
      <c r="M3869">
        <f>SUMIFS(US!C:C,US!$D:$D,YEAR(daily!$A3869),US!$E:$E,MONTH(daily!$A3869))</f>
        <v>19979</v>
      </c>
      <c r="N3869">
        <f>SUMIFS(COT!E:E,COT!$A:$A,YEAR(daily!$A3869),COT!$B:$B,WEEKNUM(daily!$A3869))</f>
        <v>1733695</v>
      </c>
      <c r="O3869">
        <f>SUMIFS(COT!F:F,COT!$A:$A,YEAR(daily!$A3869),COT!$B:$B,WEEKNUM(daily!$A3869))</f>
        <v>468034</v>
      </c>
      <c r="P3869">
        <f>SUMIFS(COT!G:G,COT!$A:$A,YEAR(daily!$A3869),COT!$B:$B,WEEKNUM(daily!$A3869))</f>
        <v>203647</v>
      </c>
      <c r="Q3869">
        <f>SUMIFS(COT!H:H,COT!$A:$A,YEAR(daily!$A3869),COT!$B:$B,WEEKNUM(daily!$A3869))</f>
        <v>560368</v>
      </c>
      <c r="R3869">
        <f>SUMIFS(COT!I:I,COT!$A:$A,YEAR(daily!$A3869),COT!$B:$B,WEEKNUM(daily!$A3869))</f>
        <v>629452</v>
      </c>
      <c r="S3869">
        <f>SUMIFS(COT!J:J,COT!$A:$A,YEAR(daily!$A3869),COT!$B:$B,WEEKNUM(daily!$A3869))</f>
        <v>886354</v>
      </c>
      <c r="T3869">
        <f>SUMIFS(COT!K:K,COT!$A:$A,YEAR(daily!$A3869),COT!$B:$B,WEEKNUM(daily!$A3869))</f>
        <v>75841</v>
      </c>
      <c r="U3869">
        <f>SUMIFS(COT!L:L,COT!$A:$A,YEAR(daily!$A3869),COT!$B:$B,WEEKNUM(daily!$A3869))</f>
        <v>83326</v>
      </c>
      <c r="V3869">
        <f>SUMIFS(COT!M:M,COT!$A:$A,YEAR(daily!$A3869),COT!$B:$B,WEEKNUM(daily!$A3869))</f>
        <v>116</v>
      </c>
      <c r="W3869">
        <f>SUMIFS(COT!N:N,COT!$A:$A,YEAR(daily!$A3869),COT!$B:$B,WEEKNUM(daily!$A3869))</f>
        <v>112</v>
      </c>
      <c r="X3869">
        <f>SUMIFS(COT!O:O,COT!$A:$A,YEAR(daily!$A3869),COT!$B:$B,WEEKNUM(daily!$A3869))</f>
        <v>152</v>
      </c>
      <c r="Y3869">
        <f>SUMIFS(COT!P:P,COT!$A:$A,YEAR(daily!$A3869),COT!$B:$B,WEEKNUM(daily!$A3869))</f>
        <v>87</v>
      </c>
      <c r="Z3869">
        <f>SUMIFS(COT!Q:Q,COT!$A:$A,YEAR(daily!$A3869),COT!$B:$B,WEEKNUM(daily!$A3869))</f>
        <v>101</v>
      </c>
      <c r="AA3869">
        <f>SUMIFS(Saudi!B:B,Saudi!$A:$A,YEAR(daily!$A3869))</f>
        <v>683.98199999999997</v>
      </c>
      <c r="AB3869">
        <f>SUMIFS(Saudi!C:C,Saudi!$A:$A,YEAR(daily!$A3869))</f>
        <v>1195.2570000000001</v>
      </c>
      <c r="AC3869">
        <f>SUMIFS(Saudi!F:F,Saudi!$A:$A,YEAR(daily!$A3869))</f>
        <v>3635527</v>
      </c>
      <c r="AD3869">
        <f>SUMIFS(Saudi!G:G,Saudi!$A:$A,YEAR(daily!$A3869))</f>
        <v>42.108907543479908</v>
      </c>
      <c r="AE3869">
        <f>SUMIFS(Saudi!H:H,Saudi!$A:$A,YEAR(daily!$A3869))</f>
        <v>153088070.31482488</v>
      </c>
      <c r="AF3869" s="5">
        <f t="shared" si="165"/>
        <v>7</v>
      </c>
      <c r="AG3869" s="5">
        <f t="shared" si="166"/>
        <v>2015</v>
      </c>
    </row>
    <row r="3870" spans="1:33">
      <c r="A3870" s="3">
        <v>42201</v>
      </c>
      <c r="B3870" s="1">
        <v>69575</v>
      </c>
      <c r="C3870" s="1">
        <v>163213</v>
      </c>
      <c r="D3870" s="1">
        <v>79338</v>
      </c>
      <c r="E3870" s="1">
        <v>50.91</v>
      </c>
      <c r="F3870" s="1">
        <v>51.62</v>
      </c>
      <c r="G3870" s="1">
        <v>52.17</v>
      </c>
      <c r="H3870" s="2">
        <v>57.5</v>
      </c>
      <c r="I3870" s="2">
        <v>32.200000000000003</v>
      </c>
      <c r="J3870" s="2">
        <v>96.3</v>
      </c>
      <c r="K3870" s="2">
        <v>94.03</v>
      </c>
      <c r="L3870">
        <f>SUMIFS(US!B:B,US!$D:$D,YEAR(daily!$A3870),US!$E:$E,MONTH(daily!$A3870))</f>
        <v>15118</v>
      </c>
      <c r="M3870">
        <f>SUMIFS(US!C:C,US!$D:$D,YEAR(daily!$A3870),US!$E:$E,MONTH(daily!$A3870))</f>
        <v>19979</v>
      </c>
      <c r="N3870">
        <f>SUMIFS(COT!E:E,COT!$A:$A,YEAR(daily!$A3870),COT!$B:$B,WEEKNUM(daily!$A3870))</f>
        <v>1733695</v>
      </c>
      <c r="O3870">
        <f>SUMIFS(COT!F:F,COT!$A:$A,YEAR(daily!$A3870),COT!$B:$B,WEEKNUM(daily!$A3870))</f>
        <v>468034</v>
      </c>
      <c r="P3870">
        <f>SUMIFS(COT!G:G,COT!$A:$A,YEAR(daily!$A3870),COT!$B:$B,WEEKNUM(daily!$A3870))</f>
        <v>203647</v>
      </c>
      <c r="Q3870">
        <f>SUMIFS(COT!H:H,COT!$A:$A,YEAR(daily!$A3870),COT!$B:$B,WEEKNUM(daily!$A3870))</f>
        <v>560368</v>
      </c>
      <c r="R3870">
        <f>SUMIFS(COT!I:I,COT!$A:$A,YEAR(daily!$A3870),COT!$B:$B,WEEKNUM(daily!$A3870))</f>
        <v>629452</v>
      </c>
      <c r="S3870">
        <f>SUMIFS(COT!J:J,COT!$A:$A,YEAR(daily!$A3870),COT!$B:$B,WEEKNUM(daily!$A3870))</f>
        <v>886354</v>
      </c>
      <c r="T3870">
        <f>SUMIFS(COT!K:K,COT!$A:$A,YEAR(daily!$A3870),COT!$B:$B,WEEKNUM(daily!$A3870))</f>
        <v>75841</v>
      </c>
      <c r="U3870">
        <f>SUMIFS(COT!L:L,COT!$A:$A,YEAR(daily!$A3870),COT!$B:$B,WEEKNUM(daily!$A3870))</f>
        <v>83326</v>
      </c>
      <c r="V3870">
        <f>SUMIFS(COT!M:M,COT!$A:$A,YEAR(daily!$A3870),COT!$B:$B,WEEKNUM(daily!$A3870))</f>
        <v>116</v>
      </c>
      <c r="W3870">
        <f>SUMIFS(COT!N:N,COT!$A:$A,YEAR(daily!$A3870),COT!$B:$B,WEEKNUM(daily!$A3870))</f>
        <v>112</v>
      </c>
      <c r="X3870">
        <f>SUMIFS(COT!O:O,COT!$A:$A,YEAR(daily!$A3870),COT!$B:$B,WEEKNUM(daily!$A3870))</f>
        <v>152</v>
      </c>
      <c r="Y3870">
        <f>SUMIFS(COT!P:P,COT!$A:$A,YEAR(daily!$A3870),COT!$B:$B,WEEKNUM(daily!$A3870))</f>
        <v>87</v>
      </c>
      <c r="Z3870">
        <f>SUMIFS(COT!Q:Q,COT!$A:$A,YEAR(daily!$A3870),COT!$B:$B,WEEKNUM(daily!$A3870))</f>
        <v>101</v>
      </c>
      <c r="AA3870">
        <f>SUMIFS(Saudi!B:B,Saudi!$A:$A,YEAR(daily!$A3870))</f>
        <v>683.98199999999997</v>
      </c>
      <c r="AB3870">
        <f>SUMIFS(Saudi!C:C,Saudi!$A:$A,YEAR(daily!$A3870))</f>
        <v>1195.2570000000001</v>
      </c>
      <c r="AC3870">
        <f>SUMIFS(Saudi!F:F,Saudi!$A:$A,YEAR(daily!$A3870))</f>
        <v>3635527</v>
      </c>
      <c r="AD3870">
        <f>SUMIFS(Saudi!G:G,Saudi!$A:$A,YEAR(daily!$A3870))</f>
        <v>42.108907543479908</v>
      </c>
      <c r="AE3870">
        <f>SUMIFS(Saudi!H:H,Saudi!$A:$A,YEAR(daily!$A3870))</f>
        <v>153088070.31482488</v>
      </c>
      <c r="AF3870" s="5">
        <f t="shared" si="165"/>
        <v>7</v>
      </c>
      <c r="AG3870" s="5">
        <f t="shared" si="166"/>
        <v>2015</v>
      </c>
    </row>
    <row r="3871" spans="1:33">
      <c r="A3871" s="3">
        <v>42202</v>
      </c>
      <c r="B3871" s="1">
        <v>49900</v>
      </c>
      <c r="C3871" s="1">
        <v>168215</v>
      </c>
      <c r="D3871" s="1">
        <v>80503</v>
      </c>
      <c r="E3871" s="1">
        <v>50.89</v>
      </c>
      <c r="F3871" s="1">
        <v>51.58</v>
      </c>
      <c r="G3871" s="1">
        <v>52.13</v>
      </c>
      <c r="H3871" s="2">
        <v>57.5</v>
      </c>
      <c r="I3871" s="2">
        <v>32.200000000000003</v>
      </c>
      <c r="J3871" s="2">
        <v>96.3</v>
      </c>
      <c r="K3871" s="2">
        <v>94.03</v>
      </c>
      <c r="L3871">
        <f>SUMIFS(US!B:B,US!$D:$D,YEAR(daily!$A3871),US!$E:$E,MONTH(daily!$A3871))</f>
        <v>15118</v>
      </c>
      <c r="M3871">
        <f>SUMIFS(US!C:C,US!$D:$D,YEAR(daily!$A3871),US!$E:$E,MONTH(daily!$A3871))</f>
        <v>19979</v>
      </c>
      <c r="N3871">
        <f>SUMIFS(COT!E:E,COT!$A:$A,YEAR(daily!$A3871),COT!$B:$B,WEEKNUM(daily!$A3871))</f>
        <v>1733695</v>
      </c>
      <c r="O3871">
        <f>SUMIFS(COT!F:F,COT!$A:$A,YEAR(daily!$A3871),COT!$B:$B,WEEKNUM(daily!$A3871))</f>
        <v>468034</v>
      </c>
      <c r="P3871">
        <f>SUMIFS(COT!G:G,COT!$A:$A,YEAR(daily!$A3871),COT!$B:$B,WEEKNUM(daily!$A3871))</f>
        <v>203647</v>
      </c>
      <c r="Q3871">
        <f>SUMIFS(COT!H:H,COT!$A:$A,YEAR(daily!$A3871),COT!$B:$B,WEEKNUM(daily!$A3871))</f>
        <v>560368</v>
      </c>
      <c r="R3871">
        <f>SUMIFS(COT!I:I,COT!$A:$A,YEAR(daily!$A3871),COT!$B:$B,WEEKNUM(daily!$A3871))</f>
        <v>629452</v>
      </c>
      <c r="S3871">
        <f>SUMIFS(COT!J:J,COT!$A:$A,YEAR(daily!$A3871),COT!$B:$B,WEEKNUM(daily!$A3871))</f>
        <v>886354</v>
      </c>
      <c r="T3871">
        <f>SUMIFS(COT!K:K,COT!$A:$A,YEAR(daily!$A3871),COT!$B:$B,WEEKNUM(daily!$A3871))</f>
        <v>75841</v>
      </c>
      <c r="U3871">
        <f>SUMIFS(COT!L:L,COT!$A:$A,YEAR(daily!$A3871),COT!$B:$B,WEEKNUM(daily!$A3871))</f>
        <v>83326</v>
      </c>
      <c r="V3871">
        <f>SUMIFS(COT!M:M,COT!$A:$A,YEAR(daily!$A3871),COT!$B:$B,WEEKNUM(daily!$A3871))</f>
        <v>116</v>
      </c>
      <c r="W3871">
        <f>SUMIFS(COT!N:N,COT!$A:$A,YEAR(daily!$A3871),COT!$B:$B,WEEKNUM(daily!$A3871))</f>
        <v>112</v>
      </c>
      <c r="X3871">
        <f>SUMIFS(COT!O:O,COT!$A:$A,YEAR(daily!$A3871),COT!$B:$B,WEEKNUM(daily!$A3871))</f>
        <v>152</v>
      </c>
      <c r="Y3871">
        <f>SUMIFS(COT!P:P,COT!$A:$A,YEAR(daily!$A3871),COT!$B:$B,WEEKNUM(daily!$A3871))</f>
        <v>87</v>
      </c>
      <c r="Z3871">
        <f>SUMIFS(COT!Q:Q,COT!$A:$A,YEAR(daily!$A3871),COT!$B:$B,WEEKNUM(daily!$A3871))</f>
        <v>101</v>
      </c>
      <c r="AA3871">
        <f>SUMIFS(Saudi!B:B,Saudi!$A:$A,YEAR(daily!$A3871))</f>
        <v>683.98199999999997</v>
      </c>
      <c r="AB3871">
        <f>SUMIFS(Saudi!C:C,Saudi!$A:$A,YEAR(daily!$A3871))</f>
        <v>1195.2570000000001</v>
      </c>
      <c r="AC3871">
        <f>SUMIFS(Saudi!F:F,Saudi!$A:$A,YEAR(daily!$A3871))</f>
        <v>3635527</v>
      </c>
      <c r="AD3871">
        <f>SUMIFS(Saudi!G:G,Saudi!$A:$A,YEAR(daily!$A3871))</f>
        <v>42.108907543479908</v>
      </c>
      <c r="AE3871">
        <f>SUMIFS(Saudi!H:H,Saudi!$A:$A,YEAR(daily!$A3871))</f>
        <v>153088070.31482488</v>
      </c>
      <c r="AF3871" s="5">
        <f t="shared" si="165"/>
        <v>7</v>
      </c>
      <c r="AG3871" s="5">
        <f t="shared" si="166"/>
        <v>2015</v>
      </c>
    </row>
    <row r="3872" spans="1:33">
      <c r="A3872" s="3">
        <v>42205</v>
      </c>
      <c r="B3872" s="1">
        <v>16937</v>
      </c>
      <c r="C3872" s="1">
        <v>167842</v>
      </c>
      <c r="D3872" s="1">
        <v>81927</v>
      </c>
      <c r="E3872" s="1">
        <v>50.15</v>
      </c>
      <c r="F3872" s="1">
        <v>50.87</v>
      </c>
      <c r="G3872" s="1">
        <v>51.47</v>
      </c>
      <c r="H3872" s="2">
        <v>57.5</v>
      </c>
      <c r="I3872" s="2">
        <v>32.200000000000003</v>
      </c>
      <c r="J3872" s="2">
        <v>96.3</v>
      </c>
      <c r="K3872" s="2">
        <v>94.03</v>
      </c>
      <c r="L3872">
        <f>SUMIFS(US!B:B,US!$D:$D,YEAR(daily!$A3872),US!$E:$E,MONTH(daily!$A3872))</f>
        <v>15118</v>
      </c>
      <c r="M3872">
        <f>SUMIFS(US!C:C,US!$D:$D,YEAR(daily!$A3872),US!$E:$E,MONTH(daily!$A3872))</f>
        <v>19979</v>
      </c>
      <c r="N3872">
        <f>SUMIFS(COT!E:E,COT!$A:$A,YEAR(daily!$A3872),COT!$B:$B,WEEKNUM(daily!$A3872))</f>
        <v>1668737</v>
      </c>
      <c r="O3872">
        <f>SUMIFS(COT!F:F,COT!$A:$A,YEAR(daily!$A3872),COT!$B:$B,WEEKNUM(daily!$A3872))</f>
        <v>464330</v>
      </c>
      <c r="P3872">
        <f>SUMIFS(COT!G:G,COT!$A:$A,YEAR(daily!$A3872),COT!$B:$B,WEEKNUM(daily!$A3872))</f>
        <v>210647</v>
      </c>
      <c r="Q3872">
        <f>SUMIFS(COT!H:H,COT!$A:$A,YEAR(daily!$A3872),COT!$B:$B,WEEKNUM(daily!$A3872))</f>
        <v>538946</v>
      </c>
      <c r="R3872">
        <f>SUMIFS(COT!I:I,COT!$A:$A,YEAR(daily!$A3872),COT!$B:$B,WEEKNUM(daily!$A3872))</f>
        <v>590689</v>
      </c>
      <c r="S3872">
        <f>SUMIFS(COT!J:J,COT!$A:$A,YEAR(daily!$A3872),COT!$B:$B,WEEKNUM(daily!$A3872))</f>
        <v>847827</v>
      </c>
      <c r="T3872">
        <f>SUMIFS(COT!K:K,COT!$A:$A,YEAR(daily!$A3872),COT!$B:$B,WEEKNUM(daily!$A3872))</f>
        <v>74772</v>
      </c>
      <c r="U3872">
        <f>SUMIFS(COT!L:L,COT!$A:$A,YEAR(daily!$A3872),COT!$B:$B,WEEKNUM(daily!$A3872))</f>
        <v>71317</v>
      </c>
      <c r="V3872">
        <f>SUMIFS(COT!M:M,COT!$A:$A,YEAR(daily!$A3872),COT!$B:$B,WEEKNUM(daily!$A3872))</f>
        <v>118</v>
      </c>
      <c r="W3872">
        <f>SUMIFS(COT!N:N,COT!$A:$A,YEAR(daily!$A3872),COT!$B:$B,WEEKNUM(daily!$A3872))</f>
        <v>117</v>
      </c>
      <c r="X3872">
        <f>SUMIFS(COT!O:O,COT!$A:$A,YEAR(daily!$A3872),COT!$B:$B,WEEKNUM(daily!$A3872))</f>
        <v>152</v>
      </c>
      <c r="Y3872">
        <f>SUMIFS(COT!P:P,COT!$A:$A,YEAR(daily!$A3872),COT!$B:$B,WEEKNUM(daily!$A3872))</f>
        <v>86</v>
      </c>
      <c r="Z3872">
        <f>SUMIFS(COT!Q:Q,COT!$A:$A,YEAR(daily!$A3872),COT!$B:$B,WEEKNUM(daily!$A3872))</f>
        <v>105</v>
      </c>
      <c r="AA3872">
        <f>SUMIFS(Saudi!B:B,Saudi!$A:$A,YEAR(daily!$A3872))</f>
        <v>683.98199999999997</v>
      </c>
      <c r="AB3872">
        <f>SUMIFS(Saudi!C:C,Saudi!$A:$A,YEAR(daily!$A3872))</f>
        <v>1195.2570000000001</v>
      </c>
      <c r="AC3872">
        <f>SUMIFS(Saudi!F:F,Saudi!$A:$A,YEAR(daily!$A3872))</f>
        <v>3635527</v>
      </c>
      <c r="AD3872">
        <f>SUMIFS(Saudi!G:G,Saudi!$A:$A,YEAR(daily!$A3872))</f>
        <v>42.108907543479908</v>
      </c>
      <c r="AE3872">
        <f>SUMIFS(Saudi!H:H,Saudi!$A:$A,YEAR(daily!$A3872))</f>
        <v>153088070.31482488</v>
      </c>
      <c r="AF3872" s="5">
        <f t="shared" si="165"/>
        <v>7</v>
      </c>
      <c r="AG3872" s="5">
        <f t="shared" si="166"/>
        <v>2015</v>
      </c>
    </row>
    <row r="3873" spans="1:33">
      <c r="A3873" s="3">
        <v>42206</v>
      </c>
      <c r="B3873" s="1">
        <v>2396</v>
      </c>
      <c r="C3873" s="1">
        <v>172231</v>
      </c>
      <c r="D3873" s="1">
        <v>85278</v>
      </c>
      <c r="E3873" s="1">
        <v>50.36</v>
      </c>
      <c r="F3873" s="1">
        <v>51.3</v>
      </c>
      <c r="G3873" s="1">
        <v>51.93</v>
      </c>
      <c r="H3873" s="2">
        <v>57.5</v>
      </c>
      <c r="I3873" s="2">
        <v>32.200000000000003</v>
      </c>
      <c r="J3873" s="2">
        <v>96.3</v>
      </c>
      <c r="K3873" s="2">
        <v>94.03</v>
      </c>
      <c r="L3873">
        <f>SUMIFS(US!B:B,US!$D:$D,YEAR(daily!$A3873),US!$E:$E,MONTH(daily!$A3873))</f>
        <v>15118</v>
      </c>
      <c r="M3873">
        <f>SUMIFS(US!C:C,US!$D:$D,YEAR(daily!$A3873),US!$E:$E,MONTH(daily!$A3873))</f>
        <v>19979</v>
      </c>
      <c r="N3873">
        <f>SUMIFS(COT!E:E,COT!$A:$A,YEAR(daily!$A3873),COT!$B:$B,WEEKNUM(daily!$A3873))</f>
        <v>1668737</v>
      </c>
      <c r="O3873">
        <f>SUMIFS(COT!F:F,COT!$A:$A,YEAR(daily!$A3873),COT!$B:$B,WEEKNUM(daily!$A3873))</f>
        <v>464330</v>
      </c>
      <c r="P3873">
        <f>SUMIFS(COT!G:G,COT!$A:$A,YEAR(daily!$A3873),COT!$B:$B,WEEKNUM(daily!$A3873))</f>
        <v>210647</v>
      </c>
      <c r="Q3873">
        <f>SUMIFS(COT!H:H,COT!$A:$A,YEAR(daily!$A3873),COT!$B:$B,WEEKNUM(daily!$A3873))</f>
        <v>538946</v>
      </c>
      <c r="R3873">
        <f>SUMIFS(COT!I:I,COT!$A:$A,YEAR(daily!$A3873),COT!$B:$B,WEEKNUM(daily!$A3873))</f>
        <v>590689</v>
      </c>
      <c r="S3873">
        <f>SUMIFS(COT!J:J,COT!$A:$A,YEAR(daily!$A3873),COT!$B:$B,WEEKNUM(daily!$A3873))</f>
        <v>847827</v>
      </c>
      <c r="T3873">
        <f>SUMIFS(COT!K:K,COT!$A:$A,YEAR(daily!$A3873),COT!$B:$B,WEEKNUM(daily!$A3873))</f>
        <v>74772</v>
      </c>
      <c r="U3873">
        <f>SUMIFS(COT!L:L,COT!$A:$A,YEAR(daily!$A3873),COT!$B:$B,WEEKNUM(daily!$A3873))</f>
        <v>71317</v>
      </c>
      <c r="V3873">
        <f>SUMIFS(COT!M:M,COT!$A:$A,YEAR(daily!$A3873),COT!$B:$B,WEEKNUM(daily!$A3873))</f>
        <v>118</v>
      </c>
      <c r="W3873">
        <f>SUMIFS(COT!N:N,COT!$A:$A,YEAR(daily!$A3873),COT!$B:$B,WEEKNUM(daily!$A3873))</f>
        <v>117</v>
      </c>
      <c r="X3873">
        <f>SUMIFS(COT!O:O,COT!$A:$A,YEAR(daily!$A3873),COT!$B:$B,WEEKNUM(daily!$A3873))</f>
        <v>152</v>
      </c>
      <c r="Y3873">
        <f>SUMIFS(COT!P:P,COT!$A:$A,YEAR(daily!$A3873),COT!$B:$B,WEEKNUM(daily!$A3873))</f>
        <v>86</v>
      </c>
      <c r="Z3873">
        <f>SUMIFS(COT!Q:Q,COT!$A:$A,YEAR(daily!$A3873),COT!$B:$B,WEEKNUM(daily!$A3873))</f>
        <v>105</v>
      </c>
      <c r="AA3873">
        <f>SUMIFS(Saudi!B:B,Saudi!$A:$A,YEAR(daily!$A3873))</f>
        <v>683.98199999999997</v>
      </c>
      <c r="AB3873">
        <f>SUMIFS(Saudi!C:C,Saudi!$A:$A,YEAR(daily!$A3873))</f>
        <v>1195.2570000000001</v>
      </c>
      <c r="AC3873">
        <f>SUMIFS(Saudi!F:F,Saudi!$A:$A,YEAR(daily!$A3873))</f>
        <v>3635527</v>
      </c>
      <c r="AD3873">
        <f>SUMIFS(Saudi!G:G,Saudi!$A:$A,YEAR(daily!$A3873))</f>
        <v>42.108907543479908</v>
      </c>
      <c r="AE3873">
        <f>SUMIFS(Saudi!H:H,Saudi!$A:$A,YEAR(daily!$A3873))</f>
        <v>153088070.31482488</v>
      </c>
      <c r="AF3873" s="5">
        <f t="shared" si="165"/>
        <v>7</v>
      </c>
      <c r="AG3873" s="5">
        <f t="shared" si="166"/>
        <v>2015</v>
      </c>
    </row>
    <row r="3874" spans="1:33">
      <c r="A3874" s="3">
        <v>42207</v>
      </c>
      <c r="B3874" s="1">
        <v>509959</v>
      </c>
      <c r="C3874" s="1">
        <v>86870</v>
      </c>
      <c r="D3874" s="1">
        <v>232005</v>
      </c>
      <c r="E3874" s="1">
        <v>49.19</v>
      </c>
      <c r="F3874" s="1">
        <v>50.34</v>
      </c>
      <c r="G3874" s="1">
        <v>51.03</v>
      </c>
      <c r="H3874" s="2">
        <v>57.5</v>
      </c>
      <c r="I3874" s="2">
        <v>32.200000000000003</v>
      </c>
      <c r="J3874" s="2">
        <v>96.3</v>
      </c>
      <c r="K3874" s="2">
        <v>94.03</v>
      </c>
      <c r="L3874">
        <f>SUMIFS(US!B:B,US!$D:$D,YEAR(daily!$A3874),US!$E:$E,MONTH(daily!$A3874))</f>
        <v>15118</v>
      </c>
      <c r="M3874">
        <f>SUMIFS(US!C:C,US!$D:$D,YEAR(daily!$A3874),US!$E:$E,MONTH(daily!$A3874))</f>
        <v>19979</v>
      </c>
      <c r="N3874">
        <f>SUMIFS(COT!E:E,COT!$A:$A,YEAR(daily!$A3874),COT!$B:$B,WEEKNUM(daily!$A3874))</f>
        <v>1668737</v>
      </c>
      <c r="O3874">
        <f>SUMIFS(COT!F:F,COT!$A:$A,YEAR(daily!$A3874),COT!$B:$B,WEEKNUM(daily!$A3874))</f>
        <v>464330</v>
      </c>
      <c r="P3874">
        <f>SUMIFS(COT!G:G,COT!$A:$A,YEAR(daily!$A3874),COT!$B:$B,WEEKNUM(daily!$A3874))</f>
        <v>210647</v>
      </c>
      <c r="Q3874">
        <f>SUMIFS(COT!H:H,COT!$A:$A,YEAR(daily!$A3874),COT!$B:$B,WEEKNUM(daily!$A3874))</f>
        <v>538946</v>
      </c>
      <c r="R3874">
        <f>SUMIFS(COT!I:I,COT!$A:$A,YEAR(daily!$A3874),COT!$B:$B,WEEKNUM(daily!$A3874))</f>
        <v>590689</v>
      </c>
      <c r="S3874">
        <f>SUMIFS(COT!J:J,COT!$A:$A,YEAR(daily!$A3874),COT!$B:$B,WEEKNUM(daily!$A3874))</f>
        <v>847827</v>
      </c>
      <c r="T3874">
        <f>SUMIFS(COT!K:K,COT!$A:$A,YEAR(daily!$A3874),COT!$B:$B,WEEKNUM(daily!$A3874))</f>
        <v>74772</v>
      </c>
      <c r="U3874">
        <f>SUMIFS(COT!L:L,COT!$A:$A,YEAR(daily!$A3874),COT!$B:$B,WEEKNUM(daily!$A3874))</f>
        <v>71317</v>
      </c>
      <c r="V3874">
        <f>SUMIFS(COT!M:M,COT!$A:$A,YEAR(daily!$A3874),COT!$B:$B,WEEKNUM(daily!$A3874))</f>
        <v>118</v>
      </c>
      <c r="W3874">
        <f>SUMIFS(COT!N:N,COT!$A:$A,YEAR(daily!$A3874),COT!$B:$B,WEEKNUM(daily!$A3874))</f>
        <v>117</v>
      </c>
      <c r="X3874">
        <f>SUMIFS(COT!O:O,COT!$A:$A,YEAR(daily!$A3874),COT!$B:$B,WEEKNUM(daily!$A3874))</f>
        <v>152</v>
      </c>
      <c r="Y3874">
        <f>SUMIFS(COT!P:P,COT!$A:$A,YEAR(daily!$A3874),COT!$B:$B,WEEKNUM(daily!$A3874))</f>
        <v>86</v>
      </c>
      <c r="Z3874">
        <f>SUMIFS(COT!Q:Q,COT!$A:$A,YEAR(daily!$A3874),COT!$B:$B,WEEKNUM(daily!$A3874))</f>
        <v>105</v>
      </c>
      <c r="AA3874">
        <f>SUMIFS(Saudi!B:B,Saudi!$A:$A,YEAR(daily!$A3874))</f>
        <v>683.98199999999997</v>
      </c>
      <c r="AB3874">
        <f>SUMIFS(Saudi!C:C,Saudi!$A:$A,YEAR(daily!$A3874))</f>
        <v>1195.2570000000001</v>
      </c>
      <c r="AC3874">
        <f>SUMIFS(Saudi!F:F,Saudi!$A:$A,YEAR(daily!$A3874))</f>
        <v>3635527</v>
      </c>
      <c r="AD3874">
        <f>SUMIFS(Saudi!G:G,Saudi!$A:$A,YEAR(daily!$A3874))</f>
        <v>42.108907543479908</v>
      </c>
      <c r="AE3874">
        <f>SUMIFS(Saudi!H:H,Saudi!$A:$A,YEAR(daily!$A3874))</f>
        <v>153088070.31482488</v>
      </c>
      <c r="AF3874" s="5">
        <f t="shared" si="165"/>
        <v>7</v>
      </c>
      <c r="AG3874" s="5">
        <f t="shared" si="166"/>
        <v>2015</v>
      </c>
    </row>
    <row r="3875" spans="1:33">
      <c r="A3875" s="3">
        <v>42208</v>
      </c>
      <c r="B3875" s="1">
        <v>509457</v>
      </c>
      <c r="C3875" s="1">
        <v>87508</v>
      </c>
      <c r="D3875" s="1">
        <v>228755</v>
      </c>
      <c r="E3875" s="1">
        <v>48.45</v>
      </c>
      <c r="F3875" s="1">
        <v>49.57</v>
      </c>
      <c r="G3875" s="1">
        <v>50.24</v>
      </c>
      <c r="H3875" s="2">
        <v>57.5</v>
      </c>
      <c r="I3875" s="2">
        <v>32.200000000000003</v>
      </c>
      <c r="J3875" s="2">
        <v>96.3</v>
      </c>
      <c r="K3875" s="2">
        <v>94.03</v>
      </c>
      <c r="L3875">
        <f>SUMIFS(US!B:B,US!$D:$D,YEAR(daily!$A3875),US!$E:$E,MONTH(daily!$A3875))</f>
        <v>15118</v>
      </c>
      <c r="M3875">
        <f>SUMIFS(US!C:C,US!$D:$D,YEAR(daily!$A3875),US!$E:$E,MONTH(daily!$A3875))</f>
        <v>19979</v>
      </c>
      <c r="N3875">
        <f>SUMIFS(COT!E:E,COT!$A:$A,YEAR(daily!$A3875),COT!$B:$B,WEEKNUM(daily!$A3875))</f>
        <v>1668737</v>
      </c>
      <c r="O3875">
        <f>SUMIFS(COT!F:F,COT!$A:$A,YEAR(daily!$A3875),COT!$B:$B,WEEKNUM(daily!$A3875))</f>
        <v>464330</v>
      </c>
      <c r="P3875">
        <f>SUMIFS(COT!G:G,COT!$A:$A,YEAR(daily!$A3875),COT!$B:$B,WEEKNUM(daily!$A3875))</f>
        <v>210647</v>
      </c>
      <c r="Q3875">
        <f>SUMIFS(COT!H:H,COT!$A:$A,YEAR(daily!$A3875),COT!$B:$B,WEEKNUM(daily!$A3875))</f>
        <v>538946</v>
      </c>
      <c r="R3875">
        <f>SUMIFS(COT!I:I,COT!$A:$A,YEAR(daily!$A3875),COT!$B:$B,WEEKNUM(daily!$A3875))</f>
        <v>590689</v>
      </c>
      <c r="S3875">
        <f>SUMIFS(COT!J:J,COT!$A:$A,YEAR(daily!$A3875),COT!$B:$B,WEEKNUM(daily!$A3875))</f>
        <v>847827</v>
      </c>
      <c r="T3875">
        <f>SUMIFS(COT!K:K,COT!$A:$A,YEAR(daily!$A3875),COT!$B:$B,WEEKNUM(daily!$A3875))</f>
        <v>74772</v>
      </c>
      <c r="U3875">
        <f>SUMIFS(COT!L:L,COT!$A:$A,YEAR(daily!$A3875),COT!$B:$B,WEEKNUM(daily!$A3875))</f>
        <v>71317</v>
      </c>
      <c r="V3875">
        <f>SUMIFS(COT!M:M,COT!$A:$A,YEAR(daily!$A3875),COT!$B:$B,WEEKNUM(daily!$A3875))</f>
        <v>118</v>
      </c>
      <c r="W3875">
        <f>SUMIFS(COT!N:N,COT!$A:$A,YEAR(daily!$A3875),COT!$B:$B,WEEKNUM(daily!$A3875))</f>
        <v>117</v>
      </c>
      <c r="X3875">
        <f>SUMIFS(COT!O:O,COT!$A:$A,YEAR(daily!$A3875),COT!$B:$B,WEEKNUM(daily!$A3875))</f>
        <v>152</v>
      </c>
      <c r="Y3875">
        <f>SUMIFS(COT!P:P,COT!$A:$A,YEAR(daily!$A3875),COT!$B:$B,WEEKNUM(daily!$A3875))</f>
        <v>86</v>
      </c>
      <c r="Z3875">
        <f>SUMIFS(COT!Q:Q,COT!$A:$A,YEAR(daily!$A3875),COT!$B:$B,WEEKNUM(daily!$A3875))</f>
        <v>105</v>
      </c>
      <c r="AA3875">
        <f>SUMIFS(Saudi!B:B,Saudi!$A:$A,YEAR(daily!$A3875))</f>
        <v>683.98199999999997</v>
      </c>
      <c r="AB3875">
        <f>SUMIFS(Saudi!C:C,Saudi!$A:$A,YEAR(daily!$A3875))</f>
        <v>1195.2570000000001</v>
      </c>
      <c r="AC3875">
        <f>SUMIFS(Saudi!F:F,Saudi!$A:$A,YEAR(daily!$A3875))</f>
        <v>3635527</v>
      </c>
      <c r="AD3875">
        <f>SUMIFS(Saudi!G:G,Saudi!$A:$A,YEAR(daily!$A3875))</f>
        <v>42.108907543479908</v>
      </c>
      <c r="AE3875">
        <f>SUMIFS(Saudi!H:H,Saudi!$A:$A,YEAR(daily!$A3875))</f>
        <v>153088070.31482488</v>
      </c>
      <c r="AF3875" s="5">
        <f t="shared" si="165"/>
        <v>7</v>
      </c>
      <c r="AG3875" s="5">
        <f t="shared" si="166"/>
        <v>2015</v>
      </c>
    </row>
    <row r="3876" spans="1:33">
      <c r="A3876" s="3">
        <v>42209</v>
      </c>
      <c r="B3876" s="1">
        <v>502179</v>
      </c>
      <c r="C3876" s="1">
        <v>89290</v>
      </c>
      <c r="D3876" s="1">
        <v>223905</v>
      </c>
      <c r="E3876" s="1">
        <v>48.14</v>
      </c>
      <c r="F3876" s="1">
        <v>49.25</v>
      </c>
      <c r="G3876" s="1">
        <v>49.91</v>
      </c>
      <c r="H3876" s="2">
        <v>57.5</v>
      </c>
      <c r="I3876" s="2">
        <v>32.200000000000003</v>
      </c>
      <c r="J3876" s="2">
        <v>96.3</v>
      </c>
      <c r="K3876" s="2">
        <v>94.03</v>
      </c>
      <c r="L3876">
        <f>SUMIFS(US!B:B,US!$D:$D,YEAR(daily!$A3876),US!$E:$E,MONTH(daily!$A3876))</f>
        <v>15118</v>
      </c>
      <c r="M3876">
        <f>SUMIFS(US!C:C,US!$D:$D,YEAR(daily!$A3876),US!$E:$E,MONTH(daily!$A3876))</f>
        <v>19979</v>
      </c>
      <c r="N3876">
        <f>SUMIFS(COT!E:E,COT!$A:$A,YEAR(daily!$A3876),COT!$B:$B,WEEKNUM(daily!$A3876))</f>
        <v>1668737</v>
      </c>
      <c r="O3876">
        <f>SUMIFS(COT!F:F,COT!$A:$A,YEAR(daily!$A3876),COT!$B:$B,WEEKNUM(daily!$A3876))</f>
        <v>464330</v>
      </c>
      <c r="P3876">
        <f>SUMIFS(COT!G:G,COT!$A:$A,YEAR(daily!$A3876),COT!$B:$B,WEEKNUM(daily!$A3876))</f>
        <v>210647</v>
      </c>
      <c r="Q3876">
        <f>SUMIFS(COT!H:H,COT!$A:$A,YEAR(daily!$A3876),COT!$B:$B,WEEKNUM(daily!$A3876))</f>
        <v>538946</v>
      </c>
      <c r="R3876">
        <f>SUMIFS(COT!I:I,COT!$A:$A,YEAR(daily!$A3876),COT!$B:$B,WEEKNUM(daily!$A3876))</f>
        <v>590689</v>
      </c>
      <c r="S3876">
        <f>SUMIFS(COT!J:J,COT!$A:$A,YEAR(daily!$A3876),COT!$B:$B,WEEKNUM(daily!$A3876))</f>
        <v>847827</v>
      </c>
      <c r="T3876">
        <f>SUMIFS(COT!K:K,COT!$A:$A,YEAR(daily!$A3876),COT!$B:$B,WEEKNUM(daily!$A3876))</f>
        <v>74772</v>
      </c>
      <c r="U3876">
        <f>SUMIFS(COT!L:L,COT!$A:$A,YEAR(daily!$A3876),COT!$B:$B,WEEKNUM(daily!$A3876))</f>
        <v>71317</v>
      </c>
      <c r="V3876">
        <f>SUMIFS(COT!M:M,COT!$A:$A,YEAR(daily!$A3876),COT!$B:$B,WEEKNUM(daily!$A3876))</f>
        <v>118</v>
      </c>
      <c r="W3876">
        <f>SUMIFS(COT!N:N,COT!$A:$A,YEAR(daily!$A3876),COT!$B:$B,WEEKNUM(daily!$A3876))</f>
        <v>117</v>
      </c>
      <c r="X3876">
        <f>SUMIFS(COT!O:O,COT!$A:$A,YEAR(daily!$A3876),COT!$B:$B,WEEKNUM(daily!$A3876))</f>
        <v>152</v>
      </c>
      <c r="Y3876">
        <f>SUMIFS(COT!P:P,COT!$A:$A,YEAR(daily!$A3876),COT!$B:$B,WEEKNUM(daily!$A3876))</f>
        <v>86</v>
      </c>
      <c r="Z3876">
        <f>SUMIFS(COT!Q:Q,COT!$A:$A,YEAR(daily!$A3876),COT!$B:$B,WEEKNUM(daily!$A3876))</f>
        <v>105</v>
      </c>
      <c r="AA3876">
        <f>SUMIFS(Saudi!B:B,Saudi!$A:$A,YEAR(daily!$A3876))</f>
        <v>683.98199999999997</v>
      </c>
      <c r="AB3876">
        <f>SUMIFS(Saudi!C:C,Saudi!$A:$A,YEAR(daily!$A3876))</f>
        <v>1195.2570000000001</v>
      </c>
      <c r="AC3876">
        <f>SUMIFS(Saudi!F:F,Saudi!$A:$A,YEAR(daily!$A3876))</f>
        <v>3635527</v>
      </c>
      <c r="AD3876">
        <f>SUMIFS(Saudi!G:G,Saudi!$A:$A,YEAR(daily!$A3876))</f>
        <v>42.108907543479908</v>
      </c>
      <c r="AE3876">
        <f>SUMIFS(Saudi!H:H,Saudi!$A:$A,YEAR(daily!$A3876))</f>
        <v>153088070.31482488</v>
      </c>
      <c r="AF3876" s="5">
        <f t="shared" si="165"/>
        <v>7</v>
      </c>
      <c r="AG3876" s="5">
        <f t="shared" si="166"/>
        <v>2015</v>
      </c>
    </row>
    <row r="3877" spans="1:33">
      <c r="A3877" s="3">
        <v>42212</v>
      </c>
      <c r="B3877" s="1">
        <v>505394</v>
      </c>
      <c r="C3877" s="1">
        <v>91851</v>
      </c>
      <c r="D3877" s="1">
        <v>222216</v>
      </c>
      <c r="E3877" s="1">
        <v>47.39</v>
      </c>
      <c r="F3877" s="1">
        <v>48.51</v>
      </c>
      <c r="G3877" s="1">
        <v>49.21</v>
      </c>
      <c r="H3877" s="2">
        <v>57.5</v>
      </c>
      <c r="I3877" s="2">
        <v>32.200000000000003</v>
      </c>
      <c r="J3877" s="2">
        <v>96.3</v>
      </c>
      <c r="K3877" s="2">
        <v>94.03</v>
      </c>
      <c r="L3877">
        <f>SUMIFS(US!B:B,US!$D:$D,YEAR(daily!$A3877),US!$E:$E,MONTH(daily!$A3877))</f>
        <v>15118</v>
      </c>
      <c r="M3877">
        <f>SUMIFS(US!C:C,US!$D:$D,YEAR(daily!$A3877),US!$E:$E,MONTH(daily!$A3877))</f>
        <v>19979</v>
      </c>
      <c r="N3877">
        <f>SUMIFS(COT!E:E,COT!$A:$A,YEAR(daily!$A3877),COT!$B:$B,WEEKNUM(daily!$A3877))</f>
        <v>1694436</v>
      </c>
      <c r="O3877">
        <f>SUMIFS(COT!F:F,COT!$A:$A,YEAR(daily!$A3877),COT!$B:$B,WEEKNUM(daily!$A3877))</f>
        <v>475975</v>
      </c>
      <c r="P3877">
        <f>SUMIFS(COT!G:G,COT!$A:$A,YEAR(daily!$A3877),COT!$B:$B,WEEKNUM(daily!$A3877))</f>
        <v>232556</v>
      </c>
      <c r="Q3877">
        <f>SUMIFS(COT!H:H,COT!$A:$A,YEAR(daily!$A3877),COT!$B:$B,WEEKNUM(daily!$A3877))</f>
        <v>549072</v>
      </c>
      <c r="R3877">
        <f>SUMIFS(COT!I:I,COT!$A:$A,YEAR(daily!$A3877),COT!$B:$B,WEEKNUM(daily!$A3877))</f>
        <v>594197</v>
      </c>
      <c r="S3877">
        <f>SUMIFS(COT!J:J,COT!$A:$A,YEAR(daily!$A3877),COT!$B:$B,WEEKNUM(daily!$A3877))</f>
        <v>837805</v>
      </c>
      <c r="T3877">
        <f>SUMIFS(COT!K:K,COT!$A:$A,YEAR(daily!$A3877),COT!$B:$B,WEEKNUM(daily!$A3877))</f>
        <v>75192</v>
      </c>
      <c r="U3877">
        <f>SUMIFS(COT!L:L,COT!$A:$A,YEAR(daily!$A3877),COT!$B:$B,WEEKNUM(daily!$A3877))</f>
        <v>75003</v>
      </c>
      <c r="V3877">
        <f>SUMIFS(COT!M:M,COT!$A:$A,YEAR(daily!$A3877),COT!$B:$B,WEEKNUM(daily!$A3877))</f>
        <v>125</v>
      </c>
      <c r="W3877">
        <f>SUMIFS(COT!N:N,COT!$A:$A,YEAR(daily!$A3877),COT!$B:$B,WEEKNUM(daily!$A3877))</f>
        <v>110</v>
      </c>
      <c r="X3877">
        <f>SUMIFS(COT!O:O,COT!$A:$A,YEAR(daily!$A3877),COT!$B:$B,WEEKNUM(daily!$A3877))</f>
        <v>156</v>
      </c>
      <c r="Y3877">
        <f>SUMIFS(COT!P:P,COT!$A:$A,YEAR(daily!$A3877),COT!$B:$B,WEEKNUM(daily!$A3877))</f>
        <v>90</v>
      </c>
      <c r="Z3877">
        <f>SUMIFS(COT!Q:Q,COT!$A:$A,YEAR(daily!$A3877),COT!$B:$B,WEEKNUM(daily!$A3877))</f>
        <v>104</v>
      </c>
      <c r="AA3877">
        <f>SUMIFS(Saudi!B:B,Saudi!$A:$A,YEAR(daily!$A3877))</f>
        <v>683.98199999999997</v>
      </c>
      <c r="AB3877">
        <f>SUMIFS(Saudi!C:C,Saudi!$A:$A,YEAR(daily!$A3877))</f>
        <v>1195.2570000000001</v>
      </c>
      <c r="AC3877">
        <f>SUMIFS(Saudi!F:F,Saudi!$A:$A,YEAR(daily!$A3877))</f>
        <v>3635527</v>
      </c>
      <c r="AD3877">
        <f>SUMIFS(Saudi!G:G,Saudi!$A:$A,YEAR(daily!$A3877))</f>
        <v>42.108907543479908</v>
      </c>
      <c r="AE3877">
        <f>SUMIFS(Saudi!H:H,Saudi!$A:$A,YEAR(daily!$A3877))</f>
        <v>153088070.31482488</v>
      </c>
      <c r="AF3877" s="5">
        <f t="shared" si="165"/>
        <v>7</v>
      </c>
      <c r="AG3877" s="5">
        <f t="shared" si="166"/>
        <v>2015</v>
      </c>
    </row>
    <row r="3878" spans="1:33">
      <c r="A3878" s="3">
        <v>42213</v>
      </c>
      <c r="B3878" s="1">
        <v>509654</v>
      </c>
      <c r="C3878" s="1">
        <v>94672</v>
      </c>
      <c r="D3878" s="1">
        <v>222987</v>
      </c>
      <c r="E3878" s="1">
        <v>47.98</v>
      </c>
      <c r="F3878" s="1">
        <v>49.03</v>
      </c>
      <c r="G3878" s="1">
        <v>49.71</v>
      </c>
      <c r="H3878" s="2">
        <v>57.5</v>
      </c>
      <c r="I3878" s="2">
        <v>32.200000000000003</v>
      </c>
      <c r="J3878" s="2">
        <v>96.3</v>
      </c>
      <c r="K3878" s="2">
        <v>94.03</v>
      </c>
      <c r="L3878">
        <f>SUMIFS(US!B:B,US!$D:$D,YEAR(daily!$A3878),US!$E:$E,MONTH(daily!$A3878))</f>
        <v>15118</v>
      </c>
      <c r="M3878">
        <f>SUMIFS(US!C:C,US!$D:$D,YEAR(daily!$A3878),US!$E:$E,MONTH(daily!$A3878))</f>
        <v>19979</v>
      </c>
      <c r="N3878">
        <f>SUMIFS(COT!E:E,COT!$A:$A,YEAR(daily!$A3878),COT!$B:$B,WEEKNUM(daily!$A3878))</f>
        <v>1694436</v>
      </c>
      <c r="O3878">
        <f>SUMIFS(COT!F:F,COT!$A:$A,YEAR(daily!$A3878),COT!$B:$B,WEEKNUM(daily!$A3878))</f>
        <v>475975</v>
      </c>
      <c r="P3878">
        <f>SUMIFS(COT!G:G,COT!$A:$A,YEAR(daily!$A3878),COT!$B:$B,WEEKNUM(daily!$A3878))</f>
        <v>232556</v>
      </c>
      <c r="Q3878">
        <f>SUMIFS(COT!H:H,COT!$A:$A,YEAR(daily!$A3878),COT!$B:$B,WEEKNUM(daily!$A3878))</f>
        <v>549072</v>
      </c>
      <c r="R3878">
        <f>SUMIFS(COT!I:I,COT!$A:$A,YEAR(daily!$A3878),COT!$B:$B,WEEKNUM(daily!$A3878))</f>
        <v>594197</v>
      </c>
      <c r="S3878">
        <f>SUMIFS(COT!J:J,COT!$A:$A,YEAR(daily!$A3878),COT!$B:$B,WEEKNUM(daily!$A3878))</f>
        <v>837805</v>
      </c>
      <c r="T3878">
        <f>SUMIFS(COT!K:K,COT!$A:$A,YEAR(daily!$A3878),COT!$B:$B,WEEKNUM(daily!$A3878))</f>
        <v>75192</v>
      </c>
      <c r="U3878">
        <f>SUMIFS(COT!L:L,COT!$A:$A,YEAR(daily!$A3878),COT!$B:$B,WEEKNUM(daily!$A3878))</f>
        <v>75003</v>
      </c>
      <c r="V3878">
        <f>SUMIFS(COT!M:M,COT!$A:$A,YEAR(daily!$A3878),COT!$B:$B,WEEKNUM(daily!$A3878))</f>
        <v>125</v>
      </c>
      <c r="W3878">
        <f>SUMIFS(COT!N:N,COT!$A:$A,YEAR(daily!$A3878),COT!$B:$B,WEEKNUM(daily!$A3878))</f>
        <v>110</v>
      </c>
      <c r="X3878">
        <f>SUMIFS(COT!O:O,COT!$A:$A,YEAR(daily!$A3878),COT!$B:$B,WEEKNUM(daily!$A3878))</f>
        <v>156</v>
      </c>
      <c r="Y3878">
        <f>SUMIFS(COT!P:P,COT!$A:$A,YEAR(daily!$A3878),COT!$B:$B,WEEKNUM(daily!$A3878))</f>
        <v>90</v>
      </c>
      <c r="Z3878">
        <f>SUMIFS(COT!Q:Q,COT!$A:$A,YEAR(daily!$A3878),COT!$B:$B,WEEKNUM(daily!$A3878))</f>
        <v>104</v>
      </c>
      <c r="AA3878">
        <f>SUMIFS(Saudi!B:B,Saudi!$A:$A,YEAR(daily!$A3878))</f>
        <v>683.98199999999997</v>
      </c>
      <c r="AB3878">
        <f>SUMIFS(Saudi!C:C,Saudi!$A:$A,YEAR(daily!$A3878))</f>
        <v>1195.2570000000001</v>
      </c>
      <c r="AC3878">
        <f>SUMIFS(Saudi!F:F,Saudi!$A:$A,YEAR(daily!$A3878))</f>
        <v>3635527</v>
      </c>
      <c r="AD3878">
        <f>SUMIFS(Saudi!G:G,Saudi!$A:$A,YEAR(daily!$A3878))</f>
        <v>42.108907543479908</v>
      </c>
      <c r="AE3878">
        <f>SUMIFS(Saudi!H:H,Saudi!$A:$A,YEAR(daily!$A3878))</f>
        <v>153088070.31482488</v>
      </c>
      <c r="AF3878" s="5">
        <f t="shared" si="165"/>
        <v>7</v>
      </c>
      <c r="AG3878" s="5">
        <f t="shared" si="166"/>
        <v>2015</v>
      </c>
    </row>
    <row r="3879" spans="1:33">
      <c r="A3879" s="3">
        <v>42214</v>
      </c>
      <c r="B3879" s="1">
        <v>514209</v>
      </c>
      <c r="C3879" s="1">
        <v>95051</v>
      </c>
      <c r="D3879" s="1">
        <v>223317</v>
      </c>
      <c r="E3879" s="1">
        <v>48.79</v>
      </c>
      <c r="F3879" s="1">
        <v>49.72</v>
      </c>
      <c r="G3879" s="1">
        <v>50.32</v>
      </c>
      <c r="H3879" s="2">
        <v>57.5</v>
      </c>
      <c r="I3879" s="2">
        <v>32.200000000000003</v>
      </c>
      <c r="J3879" s="2">
        <v>96.3</v>
      </c>
      <c r="K3879" s="2">
        <v>94.03</v>
      </c>
      <c r="L3879">
        <f>SUMIFS(US!B:B,US!$D:$D,YEAR(daily!$A3879),US!$E:$E,MONTH(daily!$A3879))</f>
        <v>15118</v>
      </c>
      <c r="M3879">
        <f>SUMIFS(US!C:C,US!$D:$D,YEAR(daily!$A3879),US!$E:$E,MONTH(daily!$A3879))</f>
        <v>19979</v>
      </c>
      <c r="N3879">
        <f>SUMIFS(COT!E:E,COT!$A:$A,YEAR(daily!$A3879),COT!$B:$B,WEEKNUM(daily!$A3879))</f>
        <v>1694436</v>
      </c>
      <c r="O3879">
        <f>SUMIFS(COT!F:F,COT!$A:$A,YEAR(daily!$A3879),COT!$B:$B,WEEKNUM(daily!$A3879))</f>
        <v>475975</v>
      </c>
      <c r="P3879">
        <f>SUMIFS(COT!G:G,COT!$A:$A,YEAR(daily!$A3879),COT!$B:$B,WEEKNUM(daily!$A3879))</f>
        <v>232556</v>
      </c>
      <c r="Q3879">
        <f>SUMIFS(COT!H:H,COT!$A:$A,YEAR(daily!$A3879),COT!$B:$B,WEEKNUM(daily!$A3879))</f>
        <v>549072</v>
      </c>
      <c r="R3879">
        <f>SUMIFS(COT!I:I,COT!$A:$A,YEAR(daily!$A3879),COT!$B:$B,WEEKNUM(daily!$A3879))</f>
        <v>594197</v>
      </c>
      <c r="S3879">
        <f>SUMIFS(COT!J:J,COT!$A:$A,YEAR(daily!$A3879),COT!$B:$B,WEEKNUM(daily!$A3879))</f>
        <v>837805</v>
      </c>
      <c r="T3879">
        <f>SUMIFS(COT!K:K,COT!$A:$A,YEAR(daily!$A3879),COT!$B:$B,WEEKNUM(daily!$A3879))</f>
        <v>75192</v>
      </c>
      <c r="U3879">
        <f>SUMIFS(COT!L:L,COT!$A:$A,YEAR(daily!$A3879),COT!$B:$B,WEEKNUM(daily!$A3879))</f>
        <v>75003</v>
      </c>
      <c r="V3879">
        <f>SUMIFS(COT!M:M,COT!$A:$A,YEAR(daily!$A3879),COT!$B:$B,WEEKNUM(daily!$A3879))</f>
        <v>125</v>
      </c>
      <c r="W3879">
        <f>SUMIFS(COT!N:N,COT!$A:$A,YEAR(daily!$A3879),COT!$B:$B,WEEKNUM(daily!$A3879))</f>
        <v>110</v>
      </c>
      <c r="X3879">
        <f>SUMIFS(COT!O:O,COT!$A:$A,YEAR(daily!$A3879),COT!$B:$B,WEEKNUM(daily!$A3879))</f>
        <v>156</v>
      </c>
      <c r="Y3879">
        <f>SUMIFS(COT!P:P,COT!$A:$A,YEAR(daily!$A3879),COT!$B:$B,WEEKNUM(daily!$A3879))</f>
        <v>90</v>
      </c>
      <c r="Z3879">
        <f>SUMIFS(COT!Q:Q,COT!$A:$A,YEAR(daily!$A3879),COT!$B:$B,WEEKNUM(daily!$A3879))</f>
        <v>104</v>
      </c>
      <c r="AA3879">
        <f>SUMIFS(Saudi!B:B,Saudi!$A:$A,YEAR(daily!$A3879))</f>
        <v>683.98199999999997</v>
      </c>
      <c r="AB3879">
        <f>SUMIFS(Saudi!C:C,Saudi!$A:$A,YEAR(daily!$A3879))</f>
        <v>1195.2570000000001</v>
      </c>
      <c r="AC3879">
        <f>SUMIFS(Saudi!F:F,Saudi!$A:$A,YEAR(daily!$A3879))</f>
        <v>3635527</v>
      </c>
      <c r="AD3879">
        <f>SUMIFS(Saudi!G:G,Saudi!$A:$A,YEAR(daily!$A3879))</f>
        <v>42.108907543479908</v>
      </c>
      <c r="AE3879">
        <f>SUMIFS(Saudi!H:H,Saudi!$A:$A,YEAR(daily!$A3879))</f>
        <v>153088070.31482488</v>
      </c>
      <c r="AF3879" s="5">
        <f t="shared" si="165"/>
        <v>7</v>
      </c>
      <c r="AG3879" s="5">
        <f t="shared" si="166"/>
        <v>2015</v>
      </c>
    </row>
    <row r="3880" spans="1:33">
      <c r="A3880" s="3">
        <v>42215</v>
      </c>
      <c r="B3880" s="1">
        <v>508226</v>
      </c>
      <c r="C3880" s="1">
        <v>94282</v>
      </c>
      <c r="D3880" s="1">
        <v>222990</v>
      </c>
      <c r="E3880" s="1">
        <v>48.52</v>
      </c>
      <c r="F3880" s="1">
        <v>49.53</v>
      </c>
      <c r="G3880" s="1">
        <v>50.18</v>
      </c>
      <c r="H3880" s="2">
        <v>57.5</v>
      </c>
      <c r="I3880" s="2">
        <v>32.200000000000003</v>
      </c>
      <c r="J3880" s="2">
        <v>96.3</v>
      </c>
      <c r="K3880" s="2">
        <v>94.03</v>
      </c>
      <c r="L3880">
        <f>SUMIFS(US!B:B,US!$D:$D,YEAR(daily!$A3880),US!$E:$E,MONTH(daily!$A3880))</f>
        <v>15118</v>
      </c>
      <c r="M3880">
        <f>SUMIFS(US!C:C,US!$D:$D,YEAR(daily!$A3880),US!$E:$E,MONTH(daily!$A3880))</f>
        <v>19979</v>
      </c>
      <c r="N3880">
        <f>SUMIFS(COT!E:E,COT!$A:$A,YEAR(daily!$A3880),COT!$B:$B,WEEKNUM(daily!$A3880))</f>
        <v>1694436</v>
      </c>
      <c r="O3880">
        <f>SUMIFS(COT!F:F,COT!$A:$A,YEAR(daily!$A3880),COT!$B:$B,WEEKNUM(daily!$A3880))</f>
        <v>475975</v>
      </c>
      <c r="P3880">
        <f>SUMIFS(COT!G:G,COT!$A:$A,YEAR(daily!$A3880),COT!$B:$B,WEEKNUM(daily!$A3880))</f>
        <v>232556</v>
      </c>
      <c r="Q3880">
        <f>SUMIFS(COT!H:H,COT!$A:$A,YEAR(daily!$A3880),COT!$B:$B,WEEKNUM(daily!$A3880))</f>
        <v>549072</v>
      </c>
      <c r="R3880">
        <f>SUMIFS(COT!I:I,COT!$A:$A,YEAR(daily!$A3880),COT!$B:$B,WEEKNUM(daily!$A3880))</f>
        <v>594197</v>
      </c>
      <c r="S3880">
        <f>SUMIFS(COT!J:J,COT!$A:$A,YEAR(daily!$A3880),COT!$B:$B,WEEKNUM(daily!$A3880))</f>
        <v>837805</v>
      </c>
      <c r="T3880">
        <f>SUMIFS(COT!K:K,COT!$A:$A,YEAR(daily!$A3880),COT!$B:$B,WEEKNUM(daily!$A3880))</f>
        <v>75192</v>
      </c>
      <c r="U3880">
        <f>SUMIFS(COT!L:L,COT!$A:$A,YEAR(daily!$A3880),COT!$B:$B,WEEKNUM(daily!$A3880))</f>
        <v>75003</v>
      </c>
      <c r="V3880">
        <f>SUMIFS(COT!M:M,COT!$A:$A,YEAR(daily!$A3880),COT!$B:$B,WEEKNUM(daily!$A3880))</f>
        <v>125</v>
      </c>
      <c r="W3880">
        <f>SUMIFS(COT!N:N,COT!$A:$A,YEAR(daily!$A3880),COT!$B:$B,WEEKNUM(daily!$A3880))</f>
        <v>110</v>
      </c>
      <c r="X3880">
        <f>SUMIFS(COT!O:O,COT!$A:$A,YEAR(daily!$A3880),COT!$B:$B,WEEKNUM(daily!$A3880))</f>
        <v>156</v>
      </c>
      <c r="Y3880">
        <f>SUMIFS(COT!P:P,COT!$A:$A,YEAR(daily!$A3880),COT!$B:$B,WEEKNUM(daily!$A3880))</f>
        <v>90</v>
      </c>
      <c r="Z3880">
        <f>SUMIFS(COT!Q:Q,COT!$A:$A,YEAR(daily!$A3880),COT!$B:$B,WEEKNUM(daily!$A3880))</f>
        <v>104</v>
      </c>
      <c r="AA3880">
        <f>SUMIFS(Saudi!B:B,Saudi!$A:$A,YEAR(daily!$A3880))</f>
        <v>683.98199999999997</v>
      </c>
      <c r="AB3880">
        <f>SUMIFS(Saudi!C:C,Saudi!$A:$A,YEAR(daily!$A3880))</f>
        <v>1195.2570000000001</v>
      </c>
      <c r="AC3880">
        <f>SUMIFS(Saudi!F:F,Saudi!$A:$A,YEAR(daily!$A3880))</f>
        <v>3635527</v>
      </c>
      <c r="AD3880">
        <f>SUMIFS(Saudi!G:G,Saudi!$A:$A,YEAR(daily!$A3880))</f>
        <v>42.108907543479908</v>
      </c>
      <c r="AE3880">
        <f>SUMIFS(Saudi!H:H,Saudi!$A:$A,YEAR(daily!$A3880))</f>
        <v>153088070.31482488</v>
      </c>
      <c r="AF3880" s="5">
        <f t="shared" si="165"/>
        <v>7</v>
      </c>
      <c r="AG3880" s="5">
        <f t="shared" si="166"/>
        <v>2015</v>
      </c>
    </row>
    <row r="3881" spans="1:33">
      <c r="A3881" s="3">
        <v>42216</v>
      </c>
      <c r="B3881" s="1">
        <v>504271</v>
      </c>
      <c r="C3881" s="1">
        <v>99327</v>
      </c>
      <c r="D3881" s="1">
        <v>218239</v>
      </c>
      <c r="E3881" s="1">
        <v>47.12</v>
      </c>
      <c r="F3881" s="1">
        <v>48.21</v>
      </c>
      <c r="G3881" s="1">
        <v>48.92</v>
      </c>
      <c r="H3881" s="2">
        <v>57.5</v>
      </c>
      <c r="I3881" s="2">
        <v>32.200000000000003</v>
      </c>
      <c r="J3881" s="2">
        <v>96.3</v>
      </c>
      <c r="K3881" s="2">
        <v>94.03</v>
      </c>
      <c r="L3881">
        <f>SUMIFS(US!B:B,US!$D:$D,YEAR(daily!$A3881),US!$E:$E,MONTH(daily!$A3881))</f>
        <v>15118</v>
      </c>
      <c r="M3881">
        <f>SUMIFS(US!C:C,US!$D:$D,YEAR(daily!$A3881),US!$E:$E,MONTH(daily!$A3881))</f>
        <v>19979</v>
      </c>
      <c r="N3881">
        <f>SUMIFS(COT!E:E,COT!$A:$A,YEAR(daily!$A3881),COT!$B:$B,WEEKNUM(daily!$A3881))</f>
        <v>1694436</v>
      </c>
      <c r="O3881">
        <f>SUMIFS(COT!F:F,COT!$A:$A,YEAR(daily!$A3881),COT!$B:$B,WEEKNUM(daily!$A3881))</f>
        <v>475975</v>
      </c>
      <c r="P3881">
        <f>SUMIFS(COT!G:G,COT!$A:$A,YEAR(daily!$A3881),COT!$B:$B,WEEKNUM(daily!$A3881))</f>
        <v>232556</v>
      </c>
      <c r="Q3881">
        <f>SUMIFS(COT!H:H,COT!$A:$A,YEAR(daily!$A3881),COT!$B:$B,WEEKNUM(daily!$A3881))</f>
        <v>549072</v>
      </c>
      <c r="R3881">
        <f>SUMIFS(COT!I:I,COT!$A:$A,YEAR(daily!$A3881),COT!$B:$B,WEEKNUM(daily!$A3881))</f>
        <v>594197</v>
      </c>
      <c r="S3881">
        <f>SUMIFS(COT!J:J,COT!$A:$A,YEAR(daily!$A3881),COT!$B:$B,WEEKNUM(daily!$A3881))</f>
        <v>837805</v>
      </c>
      <c r="T3881">
        <f>SUMIFS(COT!K:K,COT!$A:$A,YEAR(daily!$A3881),COT!$B:$B,WEEKNUM(daily!$A3881))</f>
        <v>75192</v>
      </c>
      <c r="U3881">
        <f>SUMIFS(COT!L:L,COT!$A:$A,YEAR(daily!$A3881),COT!$B:$B,WEEKNUM(daily!$A3881))</f>
        <v>75003</v>
      </c>
      <c r="V3881">
        <f>SUMIFS(COT!M:M,COT!$A:$A,YEAR(daily!$A3881),COT!$B:$B,WEEKNUM(daily!$A3881))</f>
        <v>125</v>
      </c>
      <c r="W3881">
        <f>SUMIFS(COT!N:N,COT!$A:$A,YEAR(daily!$A3881),COT!$B:$B,WEEKNUM(daily!$A3881))</f>
        <v>110</v>
      </c>
      <c r="X3881">
        <f>SUMIFS(COT!O:O,COT!$A:$A,YEAR(daily!$A3881),COT!$B:$B,WEEKNUM(daily!$A3881))</f>
        <v>156</v>
      </c>
      <c r="Y3881">
        <f>SUMIFS(COT!P:P,COT!$A:$A,YEAR(daily!$A3881),COT!$B:$B,WEEKNUM(daily!$A3881))</f>
        <v>90</v>
      </c>
      <c r="Z3881">
        <f>SUMIFS(COT!Q:Q,COT!$A:$A,YEAR(daily!$A3881),COT!$B:$B,WEEKNUM(daily!$A3881))</f>
        <v>104</v>
      </c>
      <c r="AA3881">
        <f>SUMIFS(Saudi!B:B,Saudi!$A:$A,YEAR(daily!$A3881))</f>
        <v>683.98199999999997</v>
      </c>
      <c r="AB3881">
        <f>SUMIFS(Saudi!C:C,Saudi!$A:$A,YEAR(daily!$A3881))</f>
        <v>1195.2570000000001</v>
      </c>
      <c r="AC3881">
        <f>SUMIFS(Saudi!F:F,Saudi!$A:$A,YEAR(daily!$A3881))</f>
        <v>3635527</v>
      </c>
      <c r="AD3881">
        <f>SUMIFS(Saudi!G:G,Saudi!$A:$A,YEAR(daily!$A3881))</f>
        <v>42.108907543479908</v>
      </c>
      <c r="AE3881">
        <f>SUMIFS(Saudi!H:H,Saudi!$A:$A,YEAR(daily!$A3881))</f>
        <v>153088070.31482488</v>
      </c>
      <c r="AF3881" s="5">
        <f t="shared" si="165"/>
        <v>7</v>
      </c>
      <c r="AG3881" s="5">
        <f t="shared" si="166"/>
        <v>2015</v>
      </c>
    </row>
    <row r="3882" spans="1:33">
      <c r="A3882" s="3">
        <v>42219</v>
      </c>
      <c r="B3882" s="1">
        <v>496581</v>
      </c>
      <c r="C3882" s="1">
        <v>103911</v>
      </c>
      <c r="D3882" s="1">
        <v>225574</v>
      </c>
      <c r="E3882" s="1">
        <v>45.17</v>
      </c>
      <c r="F3882" s="1">
        <v>46.19</v>
      </c>
      <c r="G3882" s="1">
        <v>46.87</v>
      </c>
      <c r="H3882" s="2">
        <v>57.5</v>
      </c>
      <c r="I3882" s="2">
        <v>32.200000000000003</v>
      </c>
      <c r="J3882" s="2">
        <v>96.3</v>
      </c>
      <c r="K3882" s="2">
        <v>94.03</v>
      </c>
      <c r="L3882">
        <f>SUMIFS(US!B:B,US!$D:$D,YEAR(daily!$A3882),US!$E:$E,MONTH(daily!$A3882))</f>
        <v>15185</v>
      </c>
      <c r="M3882">
        <f>SUMIFS(US!C:C,US!$D:$D,YEAR(daily!$A3882),US!$E:$E,MONTH(daily!$A3882))</f>
        <v>19814</v>
      </c>
      <c r="N3882">
        <f>SUMIFS(COT!E:E,COT!$A:$A,YEAR(daily!$A3882),COT!$B:$B,WEEKNUM(daily!$A3882))</f>
        <v>1736523</v>
      </c>
      <c r="O3882">
        <f>SUMIFS(COT!F:F,COT!$A:$A,YEAR(daily!$A3882),COT!$B:$B,WEEKNUM(daily!$A3882))</f>
        <v>478684</v>
      </c>
      <c r="P3882">
        <f>SUMIFS(COT!G:G,COT!$A:$A,YEAR(daily!$A3882),COT!$B:$B,WEEKNUM(daily!$A3882))</f>
        <v>231591</v>
      </c>
      <c r="Q3882">
        <f>SUMIFS(COT!H:H,COT!$A:$A,YEAR(daily!$A3882),COT!$B:$B,WEEKNUM(daily!$A3882))</f>
        <v>569788</v>
      </c>
      <c r="R3882">
        <f>SUMIFS(COT!I:I,COT!$A:$A,YEAR(daily!$A3882),COT!$B:$B,WEEKNUM(daily!$A3882))</f>
        <v>611685</v>
      </c>
      <c r="S3882">
        <f>SUMIFS(COT!J:J,COT!$A:$A,YEAR(daily!$A3882),COT!$B:$B,WEEKNUM(daily!$A3882))</f>
        <v>853973</v>
      </c>
      <c r="T3882">
        <f>SUMIFS(COT!K:K,COT!$A:$A,YEAR(daily!$A3882),COT!$B:$B,WEEKNUM(daily!$A3882))</f>
        <v>76366</v>
      </c>
      <c r="U3882">
        <f>SUMIFS(COT!L:L,COT!$A:$A,YEAR(daily!$A3882),COT!$B:$B,WEEKNUM(daily!$A3882))</f>
        <v>81171</v>
      </c>
      <c r="V3882">
        <f>SUMIFS(COT!M:M,COT!$A:$A,YEAR(daily!$A3882),COT!$B:$B,WEEKNUM(daily!$A3882))</f>
        <v>128</v>
      </c>
      <c r="W3882">
        <f>SUMIFS(COT!N:N,COT!$A:$A,YEAR(daily!$A3882),COT!$B:$B,WEEKNUM(daily!$A3882))</f>
        <v>112</v>
      </c>
      <c r="X3882">
        <f>SUMIFS(COT!O:O,COT!$A:$A,YEAR(daily!$A3882),COT!$B:$B,WEEKNUM(daily!$A3882))</f>
        <v>157</v>
      </c>
      <c r="Y3882">
        <f>SUMIFS(COT!P:P,COT!$A:$A,YEAR(daily!$A3882),COT!$B:$B,WEEKNUM(daily!$A3882))</f>
        <v>90</v>
      </c>
      <c r="Z3882">
        <f>SUMIFS(COT!Q:Q,COT!$A:$A,YEAR(daily!$A3882),COT!$B:$B,WEEKNUM(daily!$A3882))</f>
        <v>102</v>
      </c>
      <c r="AA3882">
        <f>SUMIFS(Saudi!B:B,Saudi!$A:$A,YEAR(daily!$A3882))</f>
        <v>683.98199999999997</v>
      </c>
      <c r="AB3882">
        <f>SUMIFS(Saudi!C:C,Saudi!$A:$A,YEAR(daily!$A3882))</f>
        <v>1195.2570000000001</v>
      </c>
      <c r="AC3882">
        <f>SUMIFS(Saudi!F:F,Saudi!$A:$A,YEAR(daily!$A3882))</f>
        <v>3635527</v>
      </c>
      <c r="AD3882">
        <f>SUMIFS(Saudi!G:G,Saudi!$A:$A,YEAR(daily!$A3882))</f>
        <v>42.108907543479908</v>
      </c>
      <c r="AE3882">
        <f>SUMIFS(Saudi!H:H,Saudi!$A:$A,YEAR(daily!$A3882))</f>
        <v>153088070.31482488</v>
      </c>
      <c r="AF3882" s="5">
        <f t="shared" si="165"/>
        <v>8</v>
      </c>
      <c r="AG3882" s="5">
        <f t="shared" si="166"/>
        <v>2015</v>
      </c>
    </row>
    <row r="3883" spans="1:33">
      <c r="A3883" s="3">
        <v>42220</v>
      </c>
      <c r="B3883" s="1">
        <v>482180</v>
      </c>
      <c r="C3883" s="1">
        <v>107695</v>
      </c>
      <c r="D3883" s="1">
        <v>224609</v>
      </c>
      <c r="E3883" s="1">
        <v>45.74</v>
      </c>
      <c r="F3883" s="1">
        <v>46.72</v>
      </c>
      <c r="G3883" s="1">
        <v>47.36</v>
      </c>
      <c r="H3883" s="2">
        <v>57.5</v>
      </c>
      <c r="I3883" s="2">
        <v>32.200000000000003</v>
      </c>
      <c r="J3883" s="2">
        <v>96.3</v>
      </c>
      <c r="K3883" s="2">
        <v>94.03</v>
      </c>
      <c r="L3883">
        <f>SUMIFS(US!B:B,US!$D:$D,YEAR(daily!$A3883),US!$E:$E,MONTH(daily!$A3883))</f>
        <v>15185</v>
      </c>
      <c r="M3883">
        <f>SUMIFS(US!C:C,US!$D:$D,YEAR(daily!$A3883),US!$E:$E,MONTH(daily!$A3883))</f>
        <v>19814</v>
      </c>
      <c r="N3883">
        <f>SUMIFS(COT!E:E,COT!$A:$A,YEAR(daily!$A3883),COT!$B:$B,WEEKNUM(daily!$A3883))</f>
        <v>1736523</v>
      </c>
      <c r="O3883">
        <f>SUMIFS(COT!F:F,COT!$A:$A,YEAR(daily!$A3883),COT!$B:$B,WEEKNUM(daily!$A3883))</f>
        <v>478684</v>
      </c>
      <c r="P3883">
        <f>SUMIFS(COT!G:G,COT!$A:$A,YEAR(daily!$A3883),COT!$B:$B,WEEKNUM(daily!$A3883))</f>
        <v>231591</v>
      </c>
      <c r="Q3883">
        <f>SUMIFS(COT!H:H,COT!$A:$A,YEAR(daily!$A3883),COT!$B:$B,WEEKNUM(daily!$A3883))</f>
        <v>569788</v>
      </c>
      <c r="R3883">
        <f>SUMIFS(COT!I:I,COT!$A:$A,YEAR(daily!$A3883),COT!$B:$B,WEEKNUM(daily!$A3883))</f>
        <v>611685</v>
      </c>
      <c r="S3883">
        <f>SUMIFS(COT!J:J,COT!$A:$A,YEAR(daily!$A3883),COT!$B:$B,WEEKNUM(daily!$A3883))</f>
        <v>853973</v>
      </c>
      <c r="T3883">
        <f>SUMIFS(COT!K:K,COT!$A:$A,YEAR(daily!$A3883),COT!$B:$B,WEEKNUM(daily!$A3883))</f>
        <v>76366</v>
      </c>
      <c r="U3883">
        <f>SUMIFS(COT!L:L,COT!$A:$A,YEAR(daily!$A3883),COT!$B:$B,WEEKNUM(daily!$A3883))</f>
        <v>81171</v>
      </c>
      <c r="V3883">
        <f>SUMIFS(COT!M:M,COT!$A:$A,YEAR(daily!$A3883),COT!$B:$B,WEEKNUM(daily!$A3883))</f>
        <v>128</v>
      </c>
      <c r="W3883">
        <f>SUMIFS(COT!N:N,COT!$A:$A,YEAR(daily!$A3883),COT!$B:$B,WEEKNUM(daily!$A3883))</f>
        <v>112</v>
      </c>
      <c r="X3883">
        <f>SUMIFS(COT!O:O,COT!$A:$A,YEAR(daily!$A3883),COT!$B:$B,WEEKNUM(daily!$A3883))</f>
        <v>157</v>
      </c>
      <c r="Y3883">
        <f>SUMIFS(COT!P:P,COT!$A:$A,YEAR(daily!$A3883),COT!$B:$B,WEEKNUM(daily!$A3883))</f>
        <v>90</v>
      </c>
      <c r="Z3883">
        <f>SUMIFS(COT!Q:Q,COT!$A:$A,YEAR(daily!$A3883),COT!$B:$B,WEEKNUM(daily!$A3883))</f>
        <v>102</v>
      </c>
      <c r="AA3883">
        <f>SUMIFS(Saudi!B:B,Saudi!$A:$A,YEAR(daily!$A3883))</f>
        <v>683.98199999999997</v>
      </c>
      <c r="AB3883">
        <f>SUMIFS(Saudi!C:C,Saudi!$A:$A,YEAR(daily!$A3883))</f>
        <v>1195.2570000000001</v>
      </c>
      <c r="AC3883">
        <f>SUMIFS(Saudi!F:F,Saudi!$A:$A,YEAR(daily!$A3883))</f>
        <v>3635527</v>
      </c>
      <c r="AD3883">
        <f>SUMIFS(Saudi!G:G,Saudi!$A:$A,YEAR(daily!$A3883))</f>
        <v>42.108907543479908</v>
      </c>
      <c r="AE3883">
        <f>SUMIFS(Saudi!H:H,Saudi!$A:$A,YEAR(daily!$A3883))</f>
        <v>153088070.31482488</v>
      </c>
      <c r="AF3883" s="5">
        <f t="shared" si="165"/>
        <v>8</v>
      </c>
      <c r="AG3883" s="5">
        <f t="shared" si="166"/>
        <v>2015</v>
      </c>
    </row>
    <row r="3884" spans="1:33">
      <c r="A3884" s="3">
        <v>42221</v>
      </c>
      <c r="B3884" s="1">
        <v>483086</v>
      </c>
      <c r="C3884" s="1">
        <v>111582</v>
      </c>
      <c r="D3884" s="1">
        <v>224618</v>
      </c>
      <c r="E3884" s="1">
        <v>45.15</v>
      </c>
      <c r="F3884" s="1">
        <v>46.18</v>
      </c>
      <c r="G3884" s="1">
        <v>46.84</v>
      </c>
      <c r="H3884" s="2">
        <v>57.5</v>
      </c>
      <c r="I3884" s="2">
        <v>32.200000000000003</v>
      </c>
      <c r="J3884" s="2">
        <v>96.3</v>
      </c>
      <c r="K3884" s="2">
        <v>94.03</v>
      </c>
      <c r="L3884">
        <f>SUMIFS(US!B:B,US!$D:$D,YEAR(daily!$A3884),US!$E:$E,MONTH(daily!$A3884))</f>
        <v>15185</v>
      </c>
      <c r="M3884">
        <f>SUMIFS(US!C:C,US!$D:$D,YEAR(daily!$A3884),US!$E:$E,MONTH(daily!$A3884))</f>
        <v>19814</v>
      </c>
      <c r="N3884">
        <f>SUMIFS(COT!E:E,COT!$A:$A,YEAR(daily!$A3884),COT!$B:$B,WEEKNUM(daily!$A3884))</f>
        <v>1736523</v>
      </c>
      <c r="O3884">
        <f>SUMIFS(COT!F:F,COT!$A:$A,YEAR(daily!$A3884),COT!$B:$B,WEEKNUM(daily!$A3884))</f>
        <v>478684</v>
      </c>
      <c r="P3884">
        <f>SUMIFS(COT!G:G,COT!$A:$A,YEAR(daily!$A3884),COT!$B:$B,WEEKNUM(daily!$A3884))</f>
        <v>231591</v>
      </c>
      <c r="Q3884">
        <f>SUMIFS(COT!H:H,COT!$A:$A,YEAR(daily!$A3884),COT!$B:$B,WEEKNUM(daily!$A3884))</f>
        <v>569788</v>
      </c>
      <c r="R3884">
        <f>SUMIFS(COT!I:I,COT!$A:$A,YEAR(daily!$A3884),COT!$B:$B,WEEKNUM(daily!$A3884))</f>
        <v>611685</v>
      </c>
      <c r="S3884">
        <f>SUMIFS(COT!J:J,COT!$A:$A,YEAR(daily!$A3884),COT!$B:$B,WEEKNUM(daily!$A3884))</f>
        <v>853973</v>
      </c>
      <c r="T3884">
        <f>SUMIFS(COT!K:K,COT!$A:$A,YEAR(daily!$A3884),COT!$B:$B,WEEKNUM(daily!$A3884))</f>
        <v>76366</v>
      </c>
      <c r="U3884">
        <f>SUMIFS(COT!L:L,COT!$A:$A,YEAR(daily!$A3884),COT!$B:$B,WEEKNUM(daily!$A3884))</f>
        <v>81171</v>
      </c>
      <c r="V3884">
        <f>SUMIFS(COT!M:M,COT!$A:$A,YEAR(daily!$A3884),COT!$B:$B,WEEKNUM(daily!$A3884))</f>
        <v>128</v>
      </c>
      <c r="W3884">
        <f>SUMIFS(COT!N:N,COT!$A:$A,YEAR(daily!$A3884),COT!$B:$B,WEEKNUM(daily!$A3884))</f>
        <v>112</v>
      </c>
      <c r="X3884">
        <f>SUMIFS(COT!O:O,COT!$A:$A,YEAR(daily!$A3884),COT!$B:$B,WEEKNUM(daily!$A3884))</f>
        <v>157</v>
      </c>
      <c r="Y3884">
        <f>SUMIFS(COT!P:P,COT!$A:$A,YEAR(daily!$A3884),COT!$B:$B,WEEKNUM(daily!$A3884))</f>
        <v>90</v>
      </c>
      <c r="Z3884">
        <f>SUMIFS(COT!Q:Q,COT!$A:$A,YEAR(daily!$A3884),COT!$B:$B,WEEKNUM(daily!$A3884))</f>
        <v>102</v>
      </c>
      <c r="AA3884">
        <f>SUMIFS(Saudi!B:B,Saudi!$A:$A,YEAR(daily!$A3884))</f>
        <v>683.98199999999997</v>
      </c>
      <c r="AB3884">
        <f>SUMIFS(Saudi!C:C,Saudi!$A:$A,YEAR(daily!$A3884))</f>
        <v>1195.2570000000001</v>
      </c>
      <c r="AC3884">
        <f>SUMIFS(Saudi!F:F,Saudi!$A:$A,YEAR(daily!$A3884))</f>
        <v>3635527</v>
      </c>
      <c r="AD3884">
        <f>SUMIFS(Saudi!G:G,Saudi!$A:$A,YEAR(daily!$A3884))</f>
        <v>42.108907543479908</v>
      </c>
      <c r="AE3884">
        <f>SUMIFS(Saudi!H:H,Saudi!$A:$A,YEAR(daily!$A3884))</f>
        <v>153088070.31482488</v>
      </c>
      <c r="AF3884" s="5">
        <f t="shared" si="165"/>
        <v>8</v>
      </c>
      <c r="AG3884" s="5">
        <f t="shared" si="166"/>
        <v>2015</v>
      </c>
    </row>
    <row r="3885" spans="1:33">
      <c r="A3885" s="3">
        <v>42222</v>
      </c>
      <c r="B3885" s="1">
        <v>455323</v>
      </c>
      <c r="C3885" s="1">
        <v>118395</v>
      </c>
      <c r="D3885" s="1">
        <v>221671</v>
      </c>
      <c r="E3885" s="1">
        <v>44.66</v>
      </c>
      <c r="F3885" s="1">
        <v>45.8</v>
      </c>
      <c r="G3885" s="1">
        <v>46.54</v>
      </c>
      <c r="H3885" s="2">
        <v>57.5</v>
      </c>
      <c r="I3885" s="2">
        <v>32.200000000000003</v>
      </c>
      <c r="J3885" s="2">
        <v>96.3</v>
      </c>
      <c r="K3885" s="2">
        <v>94.03</v>
      </c>
      <c r="L3885">
        <f>SUMIFS(US!B:B,US!$D:$D,YEAR(daily!$A3885),US!$E:$E,MONTH(daily!$A3885))</f>
        <v>15185</v>
      </c>
      <c r="M3885">
        <f>SUMIFS(US!C:C,US!$D:$D,YEAR(daily!$A3885),US!$E:$E,MONTH(daily!$A3885))</f>
        <v>19814</v>
      </c>
      <c r="N3885">
        <f>SUMIFS(COT!E:E,COT!$A:$A,YEAR(daily!$A3885),COT!$B:$B,WEEKNUM(daily!$A3885))</f>
        <v>1736523</v>
      </c>
      <c r="O3885">
        <f>SUMIFS(COT!F:F,COT!$A:$A,YEAR(daily!$A3885),COT!$B:$B,WEEKNUM(daily!$A3885))</f>
        <v>478684</v>
      </c>
      <c r="P3885">
        <f>SUMIFS(COT!G:G,COT!$A:$A,YEAR(daily!$A3885),COT!$B:$B,WEEKNUM(daily!$A3885))</f>
        <v>231591</v>
      </c>
      <c r="Q3885">
        <f>SUMIFS(COT!H:H,COT!$A:$A,YEAR(daily!$A3885),COT!$B:$B,WEEKNUM(daily!$A3885))</f>
        <v>569788</v>
      </c>
      <c r="R3885">
        <f>SUMIFS(COT!I:I,COT!$A:$A,YEAR(daily!$A3885),COT!$B:$B,WEEKNUM(daily!$A3885))</f>
        <v>611685</v>
      </c>
      <c r="S3885">
        <f>SUMIFS(COT!J:J,COT!$A:$A,YEAR(daily!$A3885),COT!$B:$B,WEEKNUM(daily!$A3885))</f>
        <v>853973</v>
      </c>
      <c r="T3885">
        <f>SUMIFS(COT!K:K,COT!$A:$A,YEAR(daily!$A3885),COT!$B:$B,WEEKNUM(daily!$A3885))</f>
        <v>76366</v>
      </c>
      <c r="U3885">
        <f>SUMIFS(COT!L:L,COT!$A:$A,YEAR(daily!$A3885),COT!$B:$B,WEEKNUM(daily!$A3885))</f>
        <v>81171</v>
      </c>
      <c r="V3885">
        <f>SUMIFS(COT!M:M,COT!$A:$A,YEAR(daily!$A3885),COT!$B:$B,WEEKNUM(daily!$A3885))</f>
        <v>128</v>
      </c>
      <c r="W3885">
        <f>SUMIFS(COT!N:N,COT!$A:$A,YEAR(daily!$A3885),COT!$B:$B,WEEKNUM(daily!$A3885))</f>
        <v>112</v>
      </c>
      <c r="X3885">
        <f>SUMIFS(COT!O:O,COT!$A:$A,YEAR(daily!$A3885),COT!$B:$B,WEEKNUM(daily!$A3885))</f>
        <v>157</v>
      </c>
      <c r="Y3885">
        <f>SUMIFS(COT!P:P,COT!$A:$A,YEAR(daily!$A3885),COT!$B:$B,WEEKNUM(daily!$A3885))</f>
        <v>90</v>
      </c>
      <c r="Z3885">
        <f>SUMIFS(COT!Q:Q,COT!$A:$A,YEAR(daily!$A3885),COT!$B:$B,WEEKNUM(daily!$A3885))</f>
        <v>102</v>
      </c>
      <c r="AA3885">
        <f>SUMIFS(Saudi!B:B,Saudi!$A:$A,YEAR(daily!$A3885))</f>
        <v>683.98199999999997</v>
      </c>
      <c r="AB3885">
        <f>SUMIFS(Saudi!C:C,Saudi!$A:$A,YEAR(daily!$A3885))</f>
        <v>1195.2570000000001</v>
      </c>
      <c r="AC3885">
        <f>SUMIFS(Saudi!F:F,Saudi!$A:$A,YEAR(daily!$A3885))</f>
        <v>3635527</v>
      </c>
      <c r="AD3885">
        <f>SUMIFS(Saudi!G:G,Saudi!$A:$A,YEAR(daily!$A3885))</f>
        <v>42.108907543479908</v>
      </c>
      <c r="AE3885">
        <f>SUMIFS(Saudi!H:H,Saudi!$A:$A,YEAR(daily!$A3885))</f>
        <v>153088070.31482488</v>
      </c>
      <c r="AF3885" s="5">
        <f t="shared" si="165"/>
        <v>8</v>
      </c>
      <c r="AG3885" s="5">
        <f t="shared" si="166"/>
        <v>2015</v>
      </c>
    </row>
    <row r="3886" spans="1:33">
      <c r="A3886" s="3">
        <v>42223</v>
      </c>
      <c r="B3886" s="1">
        <v>384492</v>
      </c>
      <c r="C3886" s="1">
        <v>127615</v>
      </c>
      <c r="D3886" s="1">
        <v>217428</v>
      </c>
      <c r="E3886" s="1">
        <v>43.87</v>
      </c>
      <c r="F3886" s="1">
        <v>45.11</v>
      </c>
      <c r="G3886" s="1">
        <v>45.85</v>
      </c>
      <c r="H3886" s="2">
        <v>57.5</v>
      </c>
      <c r="I3886" s="2">
        <v>32.200000000000003</v>
      </c>
      <c r="J3886" s="2">
        <v>96.3</v>
      </c>
      <c r="K3886" s="2">
        <v>94.03</v>
      </c>
      <c r="L3886">
        <f>SUMIFS(US!B:B,US!$D:$D,YEAR(daily!$A3886),US!$E:$E,MONTH(daily!$A3886))</f>
        <v>15185</v>
      </c>
      <c r="M3886">
        <f>SUMIFS(US!C:C,US!$D:$D,YEAR(daily!$A3886),US!$E:$E,MONTH(daily!$A3886))</f>
        <v>19814</v>
      </c>
      <c r="N3886">
        <f>SUMIFS(COT!E:E,COT!$A:$A,YEAR(daily!$A3886),COT!$B:$B,WEEKNUM(daily!$A3886))</f>
        <v>1736523</v>
      </c>
      <c r="O3886">
        <f>SUMIFS(COT!F:F,COT!$A:$A,YEAR(daily!$A3886),COT!$B:$B,WEEKNUM(daily!$A3886))</f>
        <v>478684</v>
      </c>
      <c r="P3886">
        <f>SUMIFS(COT!G:G,COT!$A:$A,YEAR(daily!$A3886),COT!$B:$B,WEEKNUM(daily!$A3886))</f>
        <v>231591</v>
      </c>
      <c r="Q3886">
        <f>SUMIFS(COT!H:H,COT!$A:$A,YEAR(daily!$A3886),COT!$B:$B,WEEKNUM(daily!$A3886))</f>
        <v>569788</v>
      </c>
      <c r="R3886">
        <f>SUMIFS(COT!I:I,COT!$A:$A,YEAR(daily!$A3886),COT!$B:$B,WEEKNUM(daily!$A3886))</f>
        <v>611685</v>
      </c>
      <c r="S3886">
        <f>SUMIFS(COT!J:J,COT!$A:$A,YEAR(daily!$A3886),COT!$B:$B,WEEKNUM(daily!$A3886))</f>
        <v>853973</v>
      </c>
      <c r="T3886">
        <f>SUMIFS(COT!K:K,COT!$A:$A,YEAR(daily!$A3886),COT!$B:$B,WEEKNUM(daily!$A3886))</f>
        <v>76366</v>
      </c>
      <c r="U3886">
        <f>SUMIFS(COT!L:L,COT!$A:$A,YEAR(daily!$A3886),COT!$B:$B,WEEKNUM(daily!$A3886))</f>
        <v>81171</v>
      </c>
      <c r="V3886">
        <f>SUMIFS(COT!M:M,COT!$A:$A,YEAR(daily!$A3886),COT!$B:$B,WEEKNUM(daily!$A3886))</f>
        <v>128</v>
      </c>
      <c r="W3886">
        <f>SUMIFS(COT!N:N,COT!$A:$A,YEAR(daily!$A3886),COT!$B:$B,WEEKNUM(daily!$A3886))</f>
        <v>112</v>
      </c>
      <c r="X3886">
        <f>SUMIFS(COT!O:O,COT!$A:$A,YEAR(daily!$A3886),COT!$B:$B,WEEKNUM(daily!$A3886))</f>
        <v>157</v>
      </c>
      <c r="Y3886">
        <f>SUMIFS(COT!P:P,COT!$A:$A,YEAR(daily!$A3886),COT!$B:$B,WEEKNUM(daily!$A3886))</f>
        <v>90</v>
      </c>
      <c r="Z3886">
        <f>SUMIFS(COT!Q:Q,COT!$A:$A,YEAR(daily!$A3886),COT!$B:$B,WEEKNUM(daily!$A3886))</f>
        <v>102</v>
      </c>
      <c r="AA3886">
        <f>SUMIFS(Saudi!B:B,Saudi!$A:$A,YEAR(daily!$A3886))</f>
        <v>683.98199999999997</v>
      </c>
      <c r="AB3886">
        <f>SUMIFS(Saudi!C:C,Saudi!$A:$A,YEAR(daily!$A3886))</f>
        <v>1195.2570000000001</v>
      </c>
      <c r="AC3886">
        <f>SUMIFS(Saudi!F:F,Saudi!$A:$A,YEAR(daily!$A3886))</f>
        <v>3635527</v>
      </c>
      <c r="AD3886">
        <f>SUMIFS(Saudi!G:G,Saudi!$A:$A,YEAR(daily!$A3886))</f>
        <v>42.108907543479908</v>
      </c>
      <c r="AE3886">
        <f>SUMIFS(Saudi!H:H,Saudi!$A:$A,YEAR(daily!$A3886))</f>
        <v>153088070.31482488</v>
      </c>
      <c r="AF3886" s="5">
        <f t="shared" si="165"/>
        <v>8</v>
      </c>
      <c r="AG3886" s="5">
        <f t="shared" si="166"/>
        <v>2015</v>
      </c>
    </row>
    <row r="3887" spans="1:33">
      <c r="A3887" s="3">
        <v>42226</v>
      </c>
      <c r="B3887" s="1">
        <v>304576</v>
      </c>
      <c r="C3887" s="1">
        <v>141294</v>
      </c>
      <c r="D3887" s="1">
        <v>208571</v>
      </c>
      <c r="E3887" s="1">
        <v>44.96</v>
      </c>
      <c r="F3887" s="1">
        <v>46.53</v>
      </c>
      <c r="G3887" s="1">
        <v>47.32</v>
      </c>
      <c r="H3887" s="2">
        <v>57.5</v>
      </c>
      <c r="I3887" s="2">
        <v>32.200000000000003</v>
      </c>
      <c r="J3887" s="2">
        <v>96.3</v>
      </c>
      <c r="K3887" s="2">
        <v>94.03</v>
      </c>
      <c r="L3887">
        <f>SUMIFS(US!B:B,US!$D:$D,YEAR(daily!$A3887),US!$E:$E,MONTH(daily!$A3887))</f>
        <v>15185</v>
      </c>
      <c r="M3887">
        <f>SUMIFS(US!C:C,US!$D:$D,YEAR(daily!$A3887),US!$E:$E,MONTH(daily!$A3887))</f>
        <v>19814</v>
      </c>
      <c r="N3887">
        <f>SUMIFS(COT!E:E,COT!$A:$A,YEAR(daily!$A3887),COT!$B:$B,WEEKNUM(daily!$A3887))</f>
        <v>1676233</v>
      </c>
      <c r="O3887">
        <f>SUMIFS(COT!F:F,COT!$A:$A,YEAR(daily!$A3887),COT!$B:$B,WEEKNUM(daily!$A3887))</f>
        <v>478863</v>
      </c>
      <c r="P3887">
        <f>SUMIFS(COT!G:G,COT!$A:$A,YEAR(daily!$A3887),COT!$B:$B,WEEKNUM(daily!$A3887))</f>
        <v>253020</v>
      </c>
      <c r="Q3887">
        <f>SUMIFS(COT!H:H,COT!$A:$A,YEAR(daily!$A3887),COT!$B:$B,WEEKNUM(daily!$A3887))</f>
        <v>547638</v>
      </c>
      <c r="R3887">
        <f>SUMIFS(COT!I:I,COT!$A:$A,YEAR(daily!$A3887),COT!$B:$B,WEEKNUM(daily!$A3887))</f>
        <v>562096</v>
      </c>
      <c r="S3887">
        <f>SUMIFS(COT!J:J,COT!$A:$A,YEAR(daily!$A3887),COT!$B:$B,WEEKNUM(daily!$A3887))</f>
        <v>794521</v>
      </c>
      <c r="T3887">
        <f>SUMIFS(COT!K:K,COT!$A:$A,YEAR(daily!$A3887),COT!$B:$B,WEEKNUM(daily!$A3887))</f>
        <v>87636</v>
      </c>
      <c r="U3887">
        <f>SUMIFS(COT!L:L,COT!$A:$A,YEAR(daily!$A3887),COT!$B:$B,WEEKNUM(daily!$A3887))</f>
        <v>81054</v>
      </c>
      <c r="V3887">
        <f>SUMIFS(COT!M:M,COT!$A:$A,YEAR(daily!$A3887),COT!$B:$B,WEEKNUM(daily!$A3887))</f>
        <v>126</v>
      </c>
      <c r="W3887">
        <f>SUMIFS(COT!N:N,COT!$A:$A,YEAR(daily!$A3887),COT!$B:$B,WEEKNUM(daily!$A3887))</f>
        <v>120</v>
      </c>
      <c r="X3887">
        <f>SUMIFS(COT!O:O,COT!$A:$A,YEAR(daily!$A3887),COT!$B:$B,WEEKNUM(daily!$A3887))</f>
        <v>161</v>
      </c>
      <c r="Y3887">
        <f>SUMIFS(COT!P:P,COT!$A:$A,YEAR(daily!$A3887),COT!$B:$B,WEEKNUM(daily!$A3887))</f>
        <v>93</v>
      </c>
      <c r="Z3887">
        <f>SUMIFS(COT!Q:Q,COT!$A:$A,YEAR(daily!$A3887),COT!$B:$B,WEEKNUM(daily!$A3887))</f>
        <v>101</v>
      </c>
      <c r="AA3887">
        <f>SUMIFS(Saudi!B:B,Saudi!$A:$A,YEAR(daily!$A3887))</f>
        <v>683.98199999999997</v>
      </c>
      <c r="AB3887">
        <f>SUMIFS(Saudi!C:C,Saudi!$A:$A,YEAR(daily!$A3887))</f>
        <v>1195.2570000000001</v>
      </c>
      <c r="AC3887">
        <f>SUMIFS(Saudi!F:F,Saudi!$A:$A,YEAR(daily!$A3887))</f>
        <v>3635527</v>
      </c>
      <c r="AD3887">
        <f>SUMIFS(Saudi!G:G,Saudi!$A:$A,YEAR(daily!$A3887))</f>
        <v>42.108907543479908</v>
      </c>
      <c r="AE3887">
        <f>SUMIFS(Saudi!H:H,Saudi!$A:$A,YEAR(daily!$A3887))</f>
        <v>153088070.31482488</v>
      </c>
      <c r="AF3887" s="5">
        <f t="shared" si="165"/>
        <v>8</v>
      </c>
      <c r="AG3887" s="5">
        <f t="shared" si="166"/>
        <v>2015</v>
      </c>
    </row>
    <row r="3888" spans="1:33">
      <c r="A3888" s="3">
        <v>42227</v>
      </c>
      <c r="B3888" s="1">
        <v>242080</v>
      </c>
      <c r="C3888" s="1">
        <v>152162</v>
      </c>
      <c r="D3888" s="1">
        <v>208642</v>
      </c>
      <c r="E3888" s="1">
        <v>43.08</v>
      </c>
      <c r="F3888" s="1">
        <v>44.83</v>
      </c>
      <c r="G3888" s="1">
        <v>45.68</v>
      </c>
      <c r="H3888" s="2">
        <v>57.5</v>
      </c>
      <c r="I3888" s="2">
        <v>32.200000000000003</v>
      </c>
      <c r="J3888" s="2">
        <v>96.3</v>
      </c>
      <c r="K3888" s="2">
        <v>94.03</v>
      </c>
      <c r="L3888">
        <f>SUMIFS(US!B:B,US!$D:$D,YEAR(daily!$A3888),US!$E:$E,MONTH(daily!$A3888))</f>
        <v>15185</v>
      </c>
      <c r="M3888">
        <f>SUMIFS(US!C:C,US!$D:$D,YEAR(daily!$A3888),US!$E:$E,MONTH(daily!$A3888))</f>
        <v>19814</v>
      </c>
      <c r="N3888">
        <f>SUMIFS(COT!E:E,COT!$A:$A,YEAR(daily!$A3888),COT!$B:$B,WEEKNUM(daily!$A3888))</f>
        <v>1676233</v>
      </c>
      <c r="O3888">
        <f>SUMIFS(COT!F:F,COT!$A:$A,YEAR(daily!$A3888),COT!$B:$B,WEEKNUM(daily!$A3888))</f>
        <v>478863</v>
      </c>
      <c r="P3888">
        <f>SUMIFS(COT!G:G,COT!$A:$A,YEAR(daily!$A3888),COT!$B:$B,WEEKNUM(daily!$A3888))</f>
        <v>253020</v>
      </c>
      <c r="Q3888">
        <f>SUMIFS(COT!H:H,COT!$A:$A,YEAR(daily!$A3888),COT!$B:$B,WEEKNUM(daily!$A3888))</f>
        <v>547638</v>
      </c>
      <c r="R3888">
        <f>SUMIFS(COT!I:I,COT!$A:$A,YEAR(daily!$A3888),COT!$B:$B,WEEKNUM(daily!$A3888))</f>
        <v>562096</v>
      </c>
      <c r="S3888">
        <f>SUMIFS(COT!J:J,COT!$A:$A,YEAR(daily!$A3888),COT!$B:$B,WEEKNUM(daily!$A3888))</f>
        <v>794521</v>
      </c>
      <c r="T3888">
        <f>SUMIFS(COT!K:K,COT!$A:$A,YEAR(daily!$A3888),COT!$B:$B,WEEKNUM(daily!$A3888))</f>
        <v>87636</v>
      </c>
      <c r="U3888">
        <f>SUMIFS(COT!L:L,COT!$A:$A,YEAR(daily!$A3888),COT!$B:$B,WEEKNUM(daily!$A3888))</f>
        <v>81054</v>
      </c>
      <c r="V3888">
        <f>SUMIFS(COT!M:M,COT!$A:$A,YEAR(daily!$A3888),COT!$B:$B,WEEKNUM(daily!$A3888))</f>
        <v>126</v>
      </c>
      <c r="W3888">
        <f>SUMIFS(COT!N:N,COT!$A:$A,YEAR(daily!$A3888),COT!$B:$B,WEEKNUM(daily!$A3888))</f>
        <v>120</v>
      </c>
      <c r="X3888">
        <f>SUMIFS(COT!O:O,COT!$A:$A,YEAR(daily!$A3888),COT!$B:$B,WEEKNUM(daily!$A3888))</f>
        <v>161</v>
      </c>
      <c r="Y3888">
        <f>SUMIFS(COT!P:P,COT!$A:$A,YEAR(daily!$A3888),COT!$B:$B,WEEKNUM(daily!$A3888))</f>
        <v>93</v>
      </c>
      <c r="Z3888">
        <f>SUMIFS(COT!Q:Q,COT!$A:$A,YEAR(daily!$A3888),COT!$B:$B,WEEKNUM(daily!$A3888))</f>
        <v>101</v>
      </c>
      <c r="AA3888">
        <f>SUMIFS(Saudi!B:B,Saudi!$A:$A,YEAR(daily!$A3888))</f>
        <v>683.98199999999997</v>
      </c>
      <c r="AB3888">
        <f>SUMIFS(Saudi!C:C,Saudi!$A:$A,YEAR(daily!$A3888))</f>
        <v>1195.2570000000001</v>
      </c>
      <c r="AC3888">
        <f>SUMIFS(Saudi!F:F,Saudi!$A:$A,YEAR(daily!$A3888))</f>
        <v>3635527</v>
      </c>
      <c r="AD3888">
        <f>SUMIFS(Saudi!G:G,Saudi!$A:$A,YEAR(daily!$A3888))</f>
        <v>42.108907543479908</v>
      </c>
      <c r="AE3888">
        <f>SUMIFS(Saudi!H:H,Saudi!$A:$A,YEAR(daily!$A3888))</f>
        <v>153088070.31482488</v>
      </c>
      <c r="AF3888" s="5">
        <f t="shared" si="165"/>
        <v>8</v>
      </c>
      <c r="AG3888" s="5">
        <f t="shared" si="166"/>
        <v>2015</v>
      </c>
    </row>
    <row r="3889" spans="1:33">
      <c r="A3889" s="3">
        <v>42228</v>
      </c>
      <c r="B3889" s="1">
        <v>197048</v>
      </c>
      <c r="C3889" s="1">
        <v>173233</v>
      </c>
      <c r="D3889" s="1">
        <v>208740</v>
      </c>
      <c r="E3889" s="1">
        <v>43.3</v>
      </c>
      <c r="F3889" s="1">
        <v>45.04</v>
      </c>
      <c r="G3889" s="1">
        <v>45.94</v>
      </c>
      <c r="H3889" s="2">
        <v>57.5</v>
      </c>
      <c r="I3889" s="2">
        <v>32.200000000000003</v>
      </c>
      <c r="J3889" s="2">
        <v>96.3</v>
      </c>
      <c r="K3889" s="2">
        <v>94.03</v>
      </c>
      <c r="L3889">
        <f>SUMIFS(US!B:B,US!$D:$D,YEAR(daily!$A3889),US!$E:$E,MONTH(daily!$A3889))</f>
        <v>15185</v>
      </c>
      <c r="M3889">
        <f>SUMIFS(US!C:C,US!$D:$D,YEAR(daily!$A3889),US!$E:$E,MONTH(daily!$A3889))</f>
        <v>19814</v>
      </c>
      <c r="N3889">
        <f>SUMIFS(COT!E:E,COT!$A:$A,YEAR(daily!$A3889),COT!$B:$B,WEEKNUM(daily!$A3889))</f>
        <v>1676233</v>
      </c>
      <c r="O3889">
        <f>SUMIFS(COT!F:F,COT!$A:$A,YEAR(daily!$A3889),COT!$B:$B,WEEKNUM(daily!$A3889))</f>
        <v>478863</v>
      </c>
      <c r="P3889">
        <f>SUMIFS(COT!G:G,COT!$A:$A,YEAR(daily!$A3889),COT!$B:$B,WEEKNUM(daily!$A3889))</f>
        <v>253020</v>
      </c>
      <c r="Q3889">
        <f>SUMIFS(COT!H:H,COT!$A:$A,YEAR(daily!$A3889),COT!$B:$B,WEEKNUM(daily!$A3889))</f>
        <v>547638</v>
      </c>
      <c r="R3889">
        <f>SUMIFS(COT!I:I,COT!$A:$A,YEAR(daily!$A3889),COT!$B:$B,WEEKNUM(daily!$A3889))</f>
        <v>562096</v>
      </c>
      <c r="S3889">
        <f>SUMIFS(COT!J:J,COT!$A:$A,YEAR(daily!$A3889),COT!$B:$B,WEEKNUM(daily!$A3889))</f>
        <v>794521</v>
      </c>
      <c r="T3889">
        <f>SUMIFS(COT!K:K,COT!$A:$A,YEAR(daily!$A3889),COT!$B:$B,WEEKNUM(daily!$A3889))</f>
        <v>87636</v>
      </c>
      <c r="U3889">
        <f>SUMIFS(COT!L:L,COT!$A:$A,YEAR(daily!$A3889),COT!$B:$B,WEEKNUM(daily!$A3889))</f>
        <v>81054</v>
      </c>
      <c r="V3889">
        <f>SUMIFS(COT!M:M,COT!$A:$A,YEAR(daily!$A3889),COT!$B:$B,WEEKNUM(daily!$A3889))</f>
        <v>126</v>
      </c>
      <c r="W3889">
        <f>SUMIFS(COT!N:N,COT!$A:$A,YEAR(daily!$A3889),COT!$B:$B,WEEKNUM(daily!$A3889))</f>
        <v>120</v>
      </c>
      <c r="X3889">
        <f>SUMIFS(COT!O:O,COT!$A:$A,YEAR(daily!$A3889),COT!$B:$B,WEEKNUM(daily!$A3889))</f>
        <v>161</v>
      </c>
      <c r="Y3889">
        <f>SUMIFS(COT!P:P,COT!$A:$A,YEAR(daily!$A3889),COT!$B:$B,WEEKNUM(daily!$A3889))</f>
        <v>93</v>
      </c>
      <c r="Z3889">
        <f>SUMIFS(COT!Q:Q,COT!$A:$A,YEAR(daily!$A3889),COT!$B:$B,WEEKNUM(daily!$A3889))</f>
        <v>101</v>
      </c>
      <c r="AA3889">
        <f>SUMIFS(Saudi!B:B,Saudi!$A:$A,YEAR(daily!$A3889))</f>
        <v>683.98199999999997</v>
      </c>
      <c r="AB3889">
        <f>SUMIFS(Saudi!C:C,Saudi!$A:$A,YEAR(daily!$A3889))</f>
        <v>1195.2570000000001</v>
      </c>
      <c r="AC3889">
        <f>SUMIFS(Saudi!F:F,Saudi!$A:$A,YEAR(daily!$A3889))</f>
        <v>3635527</v>
      </c>
      <c r="AD3889">
        <f>SUMIFS(Saudi!G:G,Saudi!$A:$A,YEAR(daily!$A3889))</f>
        <v>42.108907543479908</v>
      </c>
      <c r="AE3889">
        <f>SUMIFS(Saudi!H:H,Saudi!$A:$A,YEAR(daily!$A3889))</f>
        <v>153088070.31482488</v>
      </c>
      <c r="AF3889" s="5">
        <f t="shared" si="165"/>
        <v>8</v>
      </c>
      <c r="AG3889" s="5">
        <f t="shared" si="166"/>
        <v>2015</v>
      </c>
    </row>
    <row r="3890" spans="1:33">
      <c r="A3890" s="3">
        <v>42229</v>
      </c>
      <c r="B3890" s="1">
        <v>164463</v>
      </c>
      <c r="C3890" s="1">
        <v>189880</v>
      </c>
      <c r="D3890" s="1">
        <v>216103</v>
      </c>
      <c r="E3890" s="1">
        <v>42.23</v>
      </c>
      <c r="F3890" s="1">
        <v>44.18</v>
      </c>
      <c r="G3890" s="1">
        <v>45.16</v>
      </c>
      <c r="H3890" s="2">
        <v>57.5</v>
      </c>
      <c r="I3890" s="2">
        <v>32.200000000000003</v>
      </c>
      <c r="J3890" s="2">
        <v>96.3</v>
      </c>
      <c r="K3890" s="2">
        <v>94.03</v>
      </c>
      <c r="L3890">
        <f>SUMIFS(US!B:B,US!$D:$D,YEAR(daily!$A3890),US!$E:$E,MONTH(daily!$A3890))</f>
        <v>15185</v>
      </c>
      <c r="M3890">
        <f>SUMIFS(US!C:C,US!$D:$D,YEAR(daily!$A3890),US!$E:$E,MONTH(daily!$A3890))</f>
        <v>19814</v>
      </c>
      <c r="N3890">
        <f>SUMIFS(COT!E:E,COT!$A:$A,YEAR(daily!$A3890),COT!$B:$B,WEEKNUM(daily!$A3890))</f>
        <v>1676233</v>
      </c>
      <c r="O3890">
        <f>SUMIFS(COT!F:F,COT!$A:$A,YEAR(daily!$A3890),COT!$B:$B,WEEKNUM(daily!$A3890))</f>
        <v>478863</v>
      </c>
      <c r="P3890">
        <f>SUMIFS(COT!G:G,COT!$A:$A,YEAR(daily!$A3890),COT!$B:$B,WEEKNUM(daily!$A3890))</f>
        <v>253020</v>
      </c>
      <c r="Q3890">
        <f>SUMIFS(COT!H:H,COT!$A:$A,YEAR(daily!$A3890),COT!$B:$B,WEEKNUM(daily!$A3890))</f>
        <v>547638</v>
      </c>
      <c r="R3890">
        <f>SUMIFS(COT!I:I,COT!$A:$A,YEAR(daily!$A3890),COT!$B:$B,WEEKNUM(daily!$A3890))</f>
        <v>562096</v>
      </c>
      <c r="S3890">
        <f>SUMIFS(COT!J:J,COT!$A:$A,YEAR(daily!$A3890),COT!$B:$B,WEEKNUM(daily!$A3890))</f>
        <v>794521</v>
      </c>
      <c r="T3890">
        <f>SUMIFS(COT!K:K,COT!$A:$A,YEAR(daily!$A3890),COT!$B:$B,WEEKNUM(daily!$A3890))</f>
        <v>87636</v>
      </c>
      <c r="U3890">
        <f>SUMIFS(COT!L:L,COT!$A:$A,YEAR(daily!$A3890),COT!$B:$B,WEEKNUM(daily!$A3890))</f>
        <v>81054</v>
      </c>
      <c r="V3890">
        <f>SUMIFS(COT!M:M,COT!$A:$A,YEAR(daily!$A3890),COT!$B:$B,WEEKNUM(daily!$A3890))</f>
        <v>126</v>
      </c>
      <c r="W3890">
        <f>SUMIFS(COT!N:N,COT!$A:$A,YEAR(daily!$A3890),COT!$B:$B,WEEKNUM(daily!$A3890))</f>
        <v>120</v>
      </c>
      <c r="X3890">
        <f>SUMIFS(COT!O:O,COT!$A:$A,YEAR(daily!$A3890),COT!$B:$B,WEEKNUM(daily!$A3890))</f>
        <v>161</v>
      </c>
      <c r="Y3890">
        <f>SUMIFS(COT!P:P,COT!$A:$A,YEAR(daily!$A3890),COT!$B:$B,WEEKNUM(daily!$A3890))</f>
        <v>93</v>
      </c>
      <c r="Z3890">
        <f>SUMIFS(COT!Q:Q,COT!$A:$A,YEAR(daily!$A3890),COT!$B:$B,WEEKNUM(daily!$A3890))</f>
        <v>101</v>
      </c>
      <c r="AA3890">
        <f>SUMIFS(Saudi!B:B,Saudi!$A:$A,YEAR(daily!$A3890))</f>
        <v>683.98199999999997</v>
      </c>
      <c r="AB3890">
        <f>SUMIFS(Saudi!C:C,Saudi!$A:$A,YEAR(daily!$A3890))</f>
        <v>1195.2570000000001</v>
      </c>
      <c r="AC3890">
        <f>SUMIFS(Saudi!F:F,Saudi!$A:$A,YEAR(daily!$A3890))</f>
        <v>3635527</v>
      </c>
      <c r="AD3890">
        <f>SUMIFS(Saudi!G:G,Saudi!$A:$A,YEAR(daily!$A3890))</f>
        <v>42.108907543479908</v>
      </c>
      <c r="AE3890">
        <f>SUMIFS(Saudi!H:H,Saudi!$A:$A,YEAR(daily!$A3890))</f>
        <v>153088070.31482488</v>
      </c>
      <c r="AF3890" s="5">
        <f t="shared" si="165"/>
        <v>8</v>
      </c>
      <c r="AG3890" s="5">
        <f t="shared" si="166"/>
        <v>2015</v>
      </c>
    </row>
    <row r="3891" spans="1:33">
      <c r="A3891" s="3">
        <v>42230</v>
      </c>
      <c r="B3891" s="1">
        <v>138948</v>
      </c>
      <c r="C3891" s="1">
        <v>194474</v>
      </c>
      <c r="D3891" s="1">
        <v>223994</v>
      </c>
      <c r="E3891" s="1">
        <v>42.5</v>
      </c>
      <c r="F3891" s="1">
        <v>44.31</v>
      </c>
      <c r="G3891" s="1">
        <v>45.24</v>
      </c>
      <c r="H3891" s="2">
        <v>57.5</v>
      </c>
      <c r="I3891" s="2">
        <v>32.200000000000003</v>
      </c>
      <c r="J3891" s="2">
        <v>96.3</v>
      </c>
      <c r="K3891" s="2">
        <v>94.03</v>
      </c>
      <c r="L3891">
        <f>SUMIFS(US!B:B,US!$D:$D,YEAR(daily!$A3891),US!$E:$E,MONTH(daily!$A3891))</f>
        <v>15185</v>
      </c>
      <c r="M3891">
        <f>SUMIFS(US!C:C,US!$D:$D,YEAR(daily!$A3891),US!$E:$E,MONTH(daily!$A3891))</f>
        <v>19814</v>
      </c>
      <c r="N3891">
        <f>SUMIFS(COT!E:E,COT!$A:$A,YEAR(daily!$A3891),COT!$B:$B,WEEKNUM(daily!$A3891))</f>
        <v>1676233</v>
      </c>
      <c r="O3891">
        <f>SUMIFS(COT!F:F,COT!$A:$A,YEAR(daily!$A3891),COT!$B:$B,WEEKNUM(daily!$A3891))</f>
        <v>478863</v>
      </c>
      <c r="P3891">
        <f>SUMIFS(COT!G:G,COT!$A:$A,YEAR(daily!$A3891),COT!$B:$B,WEEKNUM(daily!$A3891))</f>
        <v>253020</v>
      </c>
      <c r="Q3891">
        <f>SUMIFS(COT!H:H,COT!$A:$A,YEAR(daily!$A3891),COT!$B:$B,WEEKNUM(daily!$A3891))</f>
        <v>547638</v>
      </c>
      <c r="R3891">
        <f>SUMIFS(COT!I:I,COT!$A:$A,YEAR(daily!$A3891),COT!$B:$B,WEEKNUM(daily!$A3891))</f>
        <v>562096</v>
      </c>
      <c r="S3891">
        <f>SUMIFS(COT!J:J,COT!$A:$A,YEAR(daily!$A3891),COT!$B:$B,WEEKNUM(daily!$A3891))</f>
        <v>794521</v>
      </c>
      <c r="T3891">
        <f>SUMIFS(COT!K:K,COT!$A:$A,YEAR(daily!$A3891),COT!$B:$B,WEEKNUM(daily!$A3891))</f>
        <v>87636</v>
      </c>
      <c r="U3891">
        <f>SUMIFS(COT!L:L,COT!$A:$A,YEAR(daily!$A3891),COT!$B:$B,WEEKNUM(daily!$A3891))</f>
        <v>81054</v>
      </c>
      <c r="V3891">
        <f>SUMIFS(COT!M:M,COT!$A:$A,YEAR(daily!$A3891),COT!$B:$B,WEEKNUM(daily!$A3891))</f>
        <v>126</v>
      </c>
      <c r="W3891">
        <f>SUMIFS(COT!N:N,COT!$A:$A,YEAR(daily!$A3891),COT!$B:$B,WEEKNUM(daily!$A3891))</f>
        <v>120</v>
      </c>
      <c r="X3891">
        <f>SUMIFS(COT!O:O,COT!$A:$A,YEAR(daily!$A3891),COT!$B:$B,WEEKNUM(daily!$A3891))</f>
        <v>161</v>
      </c>
      <c r="Y3891">
        <f>SUMIFS(COT!P:P,COT!$A:$A,YEAR(daily!$A3891),COT!$B:$B,WEEKNUM(daily!$A3891))</f>
        <v>93</v>
      </c>
      <c r="Z3891">
        <f>SUMIFS(COT!Q:Q,COT!$A:$A,YEAR(daily!$A3891),COT!$B:$B,WEEKNUM(daily!$A3891))</f>
        <v>101</v>
      </c>
      <c r="AA3891">
        <f>SUMIFS(Saudi!B:B,Saudi!$A:$A,YEAR(daily!$A3891))</f>
        <v>683.98199999999997</v>
      </c>
      <c r="AB3891">
        <f>SUMIFS(Saudi!C:C,Saudi!$A:$A,YEAR(daily!$A3891))</f>
        <v>1195.2570000000001</v>
      </c>
      <c r="AC3891">
        <f>SUMIFS(Saudi!F:F,Saudi!$A:$A,YEAR(daily!$A3891))</f>
        <v>3635527</v>
      </c>
      <c r="AD3891">
        <f>SUMIFS(Saudi!G:G,Saudi!$A:$A,YEAR(daily!$A3891))</f>
        <v>42.108907543479908</v>
      </c>
      <c r="AE3891">
        <f>SUMIFS(Saudi!H:H,Saudi!$A:$A,YEAR(daily!$A3891))</f>
        <v>153088070.31482488</v>
      </c>
      <c r="AF3891" s="5">
        <f t="shared" si="165"/>
        <v>8</v>
      </c>
      <c r="AG3891" s="5">
        <f t="shared" si="166"/>
        <v>2015</v>
      </c>
    </row>
    <row r="3892" spans="1:33">
      <c r="A3892" s="3">
        <v>42233</v>
      </c>
      <c r="B3892" s="1">
        <v>79927</v>
      </c>
      <c r="C3892" s="1">
        <v>195524</v>
      </c>
      <c r="D3892" s="1">
        <v>228015</v>
      </c>
      <c r="E3892" s="1">
        <v>41.87</v>
      </c>
      <c r="F3892" s="1">
        <v>43.56</v>
      </c>
      <c r="G3892" s="1">
        <v>44.47</v>
      </c>
      <c r="H3892" s="2">
        <v>57.5</v>
      </c>
      <c r="I3892" s="2">
        <v>32.200000000000003</v>
      </c>
      <c r="J3892" s="2">
        <v>96.3</v>
      </c>
      <c r="K3892" s="2">
        <v>94.03</v>
      </c>
      <c r="L3892">
        <f>SUMIFS(US!B:B,US!$D:$D,YEAR(daily!$A3892),US!$E:$E,MONTH(daily!$A3892))</f>
        <v>15185</v>
      </c>
      <c r="M3892">
        <f>SUMIFS(US!C:C,US!$D:$D,YEAR(daily!$A3892),US!$E:$E,MONTH(daily!$A3892))</f>
        <v>19814</v>
      </c>
      <c r="N3892">
        <f>SUMIFS(COT!E:E,COT!$A:$A,YEAR(daily!$A3892),COT!$B:$B,WEEKNUM(daily!$A3892))</f>
        <v>1688731</v>
      </c>
      <c r="O3892">
        <f>SUMIFS(COT!F:F,COT!$A:$A,YEAR(daily!$A3892),COT!$B:$B,WEEKNUM(daily!$A3892))</f>
        <v>473198</v>
      </c>
      <c r="P3892">
        <f>SUMIFS(COT!G:G,COT!$A:$A,YEAR(daily!$A3892),COT!$B:$B,WEEKNUM(daily!$A3892))</f>
        <v>262634</v>
      </c>
      <c r="Q3892">
        <f>SUMIFS(COT!H:H,COT!$A:$A,YEAR(daily!$A3892),COT!$B:$B,WEEKNUM(daily!$A3892))</f>
        <v>538809</v>
      </c>
      <c r="R3892">
        <f>SUMIFS(COT!I:I,COT!$A:$A,YEAR(daily!$A3892),COT!$B:$B,WEEKNUM(daily!$A3892))</f>
        <v>594104</v>
      </c>
      <c r="S3892">
        <f>SUMIFS(COT!J:J,COT!$A:$A,YEAR(daily!$A3892),COT!$B:$B,WEEKNUM(daily!$A3892))</f>
        <v>807933</v>
      </c>
      <c r="T3892">
        <f>SUMIFS(COT!K:K,COT!$A:$A,YEAR(daily!$A3892),COT!$B:$B,WEEKNUM(daily!$A3892))</f>
        <v>82620</v>
      </c>
      <c r="U3892">
        <f>SUMIFS(COT!L:L,COT!$A:$A,YEAR(daily!$A3892),COT!$B:$B,WEEKNUM(daily!$A3892))</f>
        <v>79355</v>
      </c>
      <c r="V3892">
        <f>SUMIFS(COT!M:M,COT!$A:$A,YEAR(daily!$A3892),COT!$B:$B,WEEKNUM(daily!$A3892))</f>
        <v>133</v>
      </c>
      <c r="W3892">
        <f>SUMIFS(COT!N:N,COT!$A:$A,YEAR(daily!$A3892),COT!$B:$B,WEEKNUM(daily!$A3892))</f>
        <v>110</v>
      </c>
      <c r="X3892">
        <f>SUMIFS(COT!O:O,COT!$A:$A,YEAR(daily!$A3892),COT!$B:$B,WEEKNUM(daily!$A3892))</f>
        <v>155</v>
      </c>
      <c r="Y3892">
        <f>SUMIFS(COT!P:P,COT!$A:$A,YEAR(daily!$A3892),COT!$B:$B,WEEKNUM(daily!$A3892))</f>
        <v>94</v>
      </c>
      <c r="Z3892">
        <f>SUMIFS(COT!Q:Q,COT!$A:$A,YEAR(daily!$A3892),COT!$B:$B,WEEKNUM(daily!$A3892))</f>
        <v>102</v>
      </c>
      <c r="AA3892">
        <f>SUMIFS(Saudi!B:B,Saudi!$A:$A,YEAR(daily!$A3892))</f>
        <v>683.98199999999997</v>
      </c>
      <c r="AB3892">
        <f>SUMIFS(Saudi!C:C,Saudi!$A:$A,YEAR(daily!$A3892))</f>
        <v>1195.2570000000001</v>
      </c>
      <c r="AC3892">
        <f>SUMIFS(Saudi!F:F,Saudi!$A:$A,YEAR(daily!$A3892))</f>
        <v>3635527</v>
      </c>
      <c r="AD3892">
        <f>SUMIFS(Saudi!G:G,Saudi!$A:$A,YEAR(daily!$A3892))</f>
        <v>42.108907543479908</v>
      </c>
      <c r="AE3892">
        <f>SUMIFS(Saudi!H:H,Saudi!$A:$A,YEAR(daily!$A3892))</f>
        <v>153088070.31482488</v>
      </c>
      <c r="AF3892" s="5">
        <f t="shared" si="165"/>
        <v>8</v>
      </c>
      <c r="AG3892" s="5">
        <f t="shared" si="166"/>
        <v>2015</v>
      </c>
    </row>
    <row r="3893" spans="1:33">
      <c r="A3893" s="3">
        <v>42234</v>
      </c>
      <c r="B3893" s="1">
        <v>52709</v>
      </c>
      <c r="C3893" s="1">
        <v>199720</v>
      </c>
      <c r="D3893" s="1">
        <v>229633</v>
      </c>
      <c r="E3893" s="1">
        <v>42.62</v>
      </c>
      <c r="F3893" s="1">
        <v>44.09</v>
      </c>
      <c r="G3893" s="1">
        <v>44.91</v>
      </c>
      <c r="H3893" s="2">
        <v>57.5</v>
      </c>
      <c r="I3893" s="2">
        <v>32.200000000000003</v>
      </c>
      <c r="J3893" s="2">
        <v>96.3</v>
      </c>
      <c r="K3893" s="2">
        <v>94.03</v>
      </c>
      <c r="L3893">
        <f>SUMIFS(US!B:B,US!$D:$D,YEAR(daily!$A3893),US!$E:$E,MONTH(daily!$A3893))</f>
        <v>15185</v>
      </c>
      <c r="M3893">
        <f>SUMIFS(US!C:C,US!$D:$D,YEAR(daily!$A3893),US!$E:$E,MONTH(daily!$A3893))</f>
        <v>19814</v>
      </c>
      <c r="N3893">
        <f>SUMIFS(COT!E:E,COT!$A:$A,YEAR(daily!$A3893),COT!$B:$B,WEEKNUM(daily!$A3893))</f>
        <v>1688731</v>
      </c>
      <c r="O3893">
        <f>SUMIFS(COT!F:F,COT!$A:$A,YEAR(daily!$A3893),COT!$B:$B,WEEKNUM(daily!$A3893))</f>
        <v>473198</v>
      </c>
      <c r="P3893">
        <f>SUMIFS(COT!G:G,COT!$A:$A,YEAR(daily!$A3893),COT!$B:$B,WEEKNUM(daily!$A3893))</f>
        <v>262634</v>
      </c>
      <c r="Q3893">
        <f>SUMIFS(COT!H:H,COT!$A:$A,YEAR(daily!$A3893),COT!$B:$B,WEEKNUM(daily!$A3893))</f>
        <v>538809</v>
      </c>
      <c r="R3893">
        <f>SUMIFS(COT!I:I,COT!$A:$A,YEAR(daily!$A3893),COT!$B:$B,WEEKNUM(daily!$A3893))</f>
        <v>594104</v>
      </c>
      <c r="S3893">
        <f>SUMIFS(COT!J:J,COT!$A:$A,YEAR(daily!$A3893),COT!$B:$B,WEEKNUM(daily!$A3893))</f>
        <v>807933</v>
      </c>
      <c r="T3893">
        <f>SUMIFS(COT!K:K,COT!$A:$A,YEAR(daily!$A3893),COT!$B:$B,WEEKNUM(daily!$A3893))</f>
        <v>82620</v>
      </c>
      <c r="U3893">
        <f>SUMIFS(COT!L:L,COT!$A:$A,YEAR(daily!$A3893),COT!$B:$B,WEEKNUM(daily!$A3893))</f>
        <v>79355</v>
      </c>
      <c r="V3893">
        <f>SUMIFS(COT!M:M,COT!$A:$A,YEAR(daily!$A3893),COT!$B:$B,WEEKNUM(daily!$A3893))</f>
        <v>133</v>
      </c>
      <c r="W3893">
        <f>SUMIFS(COT!N:N,COT!$A:$A,YEAR(daily!$A3893),COT!$B:$B,WEEKNUM(daily!$A3893))</f>
        <v>110</v>
      </c>
      <c r="X3893">
        <f>SUMIFS(COT!O:O,COT!$A:$A,YEAR(daily!$A3893),COT!$B:$B,WEEKNUM(daily!$A3893))</f>
        <v>155</v>
      </c>
      <c r="Y3893">
        <f>SUMIFS(COT!P:P,COT!$A:$A,YEAR(daily!$A3893),COT!$B:$B,WEEKNUM(daily!$A3893))</f>
        <v>94</v>
      </c>
      <c r="Z3893">
        <f>SUMIFS(COT!Q:Q,COT!$A:$A,YEAR(daily!$A3893),COT!$B:$B,WEEKNUM(daily!$A3893))</f>
        <v>102</v>
      </c>
      <c r="AA3893">
        <f>SUMIFS(Saudi!B:B,Saudi!$A:$A,YEAR(daily!$A3893))</f>
        <v>683.98199999999997</v>
      </c>
      <c r="AB3893">
        <f>SUMIFS(Saudi!C:C,Saudi!$A:$A,YEAR(daily!$A3893))</f>
        <v>1195.2570000000001</v>
      </c>
      <c r="AC3893">
        <f>SUMIFS(Saudi!F:F,Saudi!$A:$A,YEAR(daily!$A3893))</f>
        <v>3635527</v>
      </c>
      <c r="AD3893">
        <f>SUMIFS(Saudi!G:G,Saudi!$A:$A,YEAR(daily!$A3893))</f>
        <v>42.108907543479908</v>
      </c>
      <c r="AE3893">
        <f>SUMIFS(Saudi!H:H,Saudi!$A:$A,YEAR(daily!$A3893))</f>
        <v>153088070.31482488</v>
      </c>
      <c r="AF3893" s="5">
        <f t="shared" si="165"/>
        <v>8</v>
      </c>
      <c r="AG3893" s="5">
        <f t="shared" si="166"/>
        <v>2015</v>
      </c>
    </row>
    <row r="3894" spans="1:33">
      <c r="A3894" s="3">
        <v>42235</v>
      </c>
      <c r="B3894" s="1">
        <v>13960</v>
      </c>
      <c r="C3894" s="1">
        <v>199594</v>
      </c>
      <c r="D3894" s="1">
        <v>231531</v>
      </c>
      <c r="E3894" s="1">
        <v>40.799999999999997</v>
      </c>
      <c r="F3894" s="1">
        <v>42.18</v>
      </c>
      <c r="G3894" s="1">
        <v>43.01</v>
      </c>
      <c r="H3894" s="2">
        <v>57.5</v>
      </c>
      <c r="I3894" s="2">
        <v>32.200000000000003</v>
      </c>
      <c r="J3894" s="2">
        <v>96.3</v>
      </c>
      <c r="K3894" s="2">
        <v>94.03</v>
      </c>
      <c r="L3894">
        <f>SUMIFS(US!B:B,US!$D:$D,YEAR(daily!$A3894),US!$E:$E,MONTH(daily!$A3894))</f>
        <v>15185</v>
      </c>
      <c r="M3894">
        <f>SUMIFS(US!C:C,US!$D:$D,YEAR(daily!$A3894),US!$E:$E,MONTH(daily!$A3894))</f>
        <v>19814</v>
      </c>
      <c r="N3894">
        <f>SUMIFS(COT!E:E,COT!$A:$A,YEAR(daily!$A3894),COT!$B:$B,WEEKNUM(daily!$A3894))</f>
        <v>1688731</v>
      </c>
      <c r="O3894">
        <f>SUMIFS(COT!F:F,COT!$A:$A,YEAR(daily!$A3894),COT!$B:$B,WEEKNUM(daily!$A3894))</f>
        <v>473198</v>
      </c>
      <c r="P3894">
        <f>SUMIFS(COT!G:G,COT!$A:$A,YEAR(daily!$A3894),COT!$B:$B,WEEKNUM(daily!$A3894))</f>
        <v>262634</v>
      </c>
      <c r="Q3894">
        <f>SUMIFS(COT!H:H,COT!$A:$A,YEAR(daily!$A3894),COT!$B:$B,WEEKNUM(daily!$A3894))</f>
        <v>538809</v>
      </c>
      <c r="R3894">
        <f>SUMIFS(COT!I:I,COT!$A:$A,YEAR(daily!$A3894),COT!$B:$B,WEEKNUM(daily!$A3894))</f>
        <v>594104</v>
      </c>
      <c r="S3894">
        <f>SUMIFS(COT!J:J,COT!$A:$A,YEAR(daily!$A3894),COT!$B:$B,WEEKNUM(daily!$A3894))</f>
        <v>807933</v>
      </c>
      <c r="T3894">
        <f>SUMIFS(COT!K:K,COT!$A:$A,YEAR(daily!$A3894),COT!$B:$B,WEEKNUM(daily!$A3894))</f>
        <v>82620</v>
      </c>
      <c r="U3894">
        <f>SUMIFS(COT!L:L,COT!$A:$A,YEAR(daily!$A3894),COT!$B:$B,WEEKNUM(daily!$A3894))</f>
        <v>79355</v>
      </c>
      <c r="V3894">
        <f>SUMIFS(COT!M:M,COT!$A:$A,YEAR(daily!$A3894),COT!$B:$B,WEEKNUM(daily!$A3894))</f>
        <v>133</v>
      </c>
      <c r="W3894">
        <f>SUMIFS(COT!N:N,COT!$A:$A,YEAR(daily!$A3894),COT!$B:$B,WEEKNUM(daily!$A3894))</f>
        <v>110</v>
      </c>
      <c r="X3894">
        <f>SUMIFS(COT!O:O,COT!$A:$A,YEAR(daily!$A3894),COT!$B:$B,WEEKNUM(daily!$A3894))</f>
        <v>155</v>
      </c>
      <c r="Y3894">
        <f>SUMIFS(COT!P:P,COT!$A:$A,YEAR(daily!$A3894),COT!$B:$B,WEEKNUM(daily!$A3894))</f>
        <v>94</v>
      </c>
      <c r="Z3894">
        <f>SUMIFS(COT!Q:Q,COT!$A:$A,YEAR(daily!$A3894),COT!$B:$B,WEEKNUM(daily!$A3894))</f>
        <v>102</v>
      </c>
      <c r="AA3894">
        <f>SUMIFS(Saudi!B:B,Saudi!$A:$A,YEAR(daily!$A3894))</f>
        <v>683.98199999999997</v>
      </c>
      <c r="AB3894">
        <f>SUMIFS(Saudi!C:C,Saudi!$A:$A,YEAR(daily!$A3894))</f>
        <v>1195.2570000000001</v>
      </c>
      <c r="AC3894">
        <f>SUMIFS(Saudi!F:F,Saudi!$A:$A,YEAR(daily!$A3894))</f>
        <v>3635527</v>
      </c>
      <c r="AD3894">
        <f>SUMIFS(Saudi!G:G,Saudi!$A:$A,YEAR(daily!$A3894))</f>
        <v>42.108907543479908</v>
      </c>
      <c r="AE3894">
        <f>SUMIFS(Saudi!H:H,Saudi!$A:$A,YEAR(daily!$A3894))</f>
        <v>153088070.31482488</v>
      </c>
      <c r="AF3894" s="5">
        <f t="shared" si="165"/>
        <v>8</v>
      </c>
      <c r="AG3894" s="5">
        <f t="shared" si="166"/>
        <v>2015</v>
      </c>
    </row>
    <row r="3895" spans="1:33">
      <c r="A3895" s="3">
        <v>42236</v>
      </c>
      <c r="B3895" s="1">
        <v>254</v>
      </c>
      <c r="C3895" s="1">
        <v>199444</v>
      </c>
      <c r="D3895" s="1">
        <v>235011</v>
      </c>
      <c r="E3895" s="1">
        <v>41.14</v>
      </c>
      <c r="F3895" s="1">
        <v>42.09</v>
      </c>
      <c r="G3895" s="1">
        <v>42.9</v>
      </c>
      <c r="H3895" s="2">
        <v>57.5</v>
      </c>
      <c r="I3895" s="2">
        <v>32.200000000000003</v>
      </c>
      <c r="J3895" s="2">
        <v>96.3</v>
      </c>
      <c r="K3895" s="2">
        <v>94.03</v>
      </c>
      <c r="L3895">
        <f>SUMIFS(US!B:B,US!$D:$D,YEAR(daily!$A3895),US!$E:$E,MONTH(daily!$A3895))</f>
        <v>15185</v>
      </c>
      <c r="M3895">
        <f>SUMIFS(US!C:C,US!$D:$D,YEAR(daily!$A3895),US!$E:$E,MONTH(daily!$A3895))</f>
        <v>19814</v>
      </c>
      <c r="N3895">
        <f>SUMIFS(COT!E:E,COT!$A:$A,YEAR(daily!$A3895),COT!$B:$B,WEEKNUM(daily!$A3895))</f>
        <v>1688731</v>
      </c>
      <c r="O3895">
        <f>SUMIFS(COT!F:F,COT!$A:$A,YEAR(daily!$A3895),COT!$B:$B,WEEKNUM(daily!$A3895))</f>
        <v>473198</v>
      </c>
      <c r="P3895">
        <f>SUMIFS(COT!G:G,COT!$A:$A,YEAR(daily!$A3895),COT!$B:$B,WEEKNUM(daily!$A3895))</f>
        <v>262634</v>
      </c>
      <c r="Q3895">
        <f>SUMIFS(COT!H:H,COT!$A:$A,YEAR(daily!$A3895),COT!$B:$B,WEEKNUM(daily!$A3895))</f>
        <v>538809</v>
      </c>
      <c r="R3895">
        <f>SUMIFS(COT!I:I,COT!$A:$A,YEAR(daily!$A3895),COT!$B:$B,WEEKNUM(daily!$A3895))</f>
        <v>594104</v>
      </c>
      <c r="S3895">
        <f>SUMIFS(COT!J:J,COT!$A:$A,YEAR(daily!$A3895),COT!$B:$B,WEEKNUM(daily!$A3895))</f>
        <v>807933</v>
      </c>
      <c r="T3895">
        <f>SUMIFS(COT!K:K,COT!$A:$A,YEAR(daily!$A3895),COT!$B:$B,WEEKNUM(daily!$A3895))</f>
        <v>82620</v>
      </c>
      <c r="U3895">
        <f>SUMIFS(COT!L:L,COT!$A:$A,YEAR(daily!$A3895),COT!$B:$B,WEEKNUM(daily!$A3895))</f>
        <v>79355</v>
      </c>
      <c r="V3895">
        <f>SUMIFS(COT!M:M,COT!$A:$A,YEAR(daily!$A3895),COT!$B:$B,WEEKNUM(daily!$A3895))</f>
        <v>133</v>
      </c>
      <c r="W3895">
        <f>SUMIFS(COT!N:N,COT!$A:$A,YEAR(daily!$A3895),COT!$B:$B,WEEKNUM(daily!$A3895))</f>
        <v>110</v>
      </c>
      <c r="X3895">
        <f>SUMIFS(COT!O:O,COT!$A:$A,YEAR(daily!$A3895),COT!$B:$B,WEEKNUM(daily!$A3895))</f>
        <v>155</v>
      </c>
      <c r="Y3895">
        <f>SUMIFS(COT!P:P,COT!$A:$A,YEAR(daily!$A3895),COT!$B:$B,WEEKNUM(daily!$A3895))</f>
        <v>94</v>
      </c>
      <c r="Z3895">
        <f>SUMIFS(COT!Q:Q,COT!$A:$A,YEAR(daily!$A3895),COT!$B:$B,WEEKNUM(daily!$A3895))</f>
        <v>102</v>
      </c>
      <c r="AA3895">
        <f>SUMIFS(Saudi!B:B,Saudi!$A:$A,YEAR(daily!$A3895))</f>
        <v>683.98199999999997</v>
      </c>
      <c r="AB3895">
        <f>SUMIFS(Saudi!C:C,Saudi!$A:$A,YEAR(daily!$A3895))</f>
        <v>1195.2570000000001</v>
      </c>
      <c r="AC3895">
        <f>SUMIFS(Saudi!F:F,Saudi!$A:$A,YEAR(daily!$A3895))</f>
        <v>3635527</v>
      </c>
      <c r="AD3895">
        <f>SUMIFS(Saudi!G:G,Saudi!$A:$A,YEAR(daily!$A3895))</f>
        <v>42.108907543479908</v>
      </c>
      <c r="AE3895">
        <f>SUMIFS(Saudi!H:H,Saudi!$A:$A,YEAR(daily!$A3895))</f>
        <v>153088070.31482488</v>
      </c>
      <c r="AF3895" s="5">
        <f t="shared" si="165"/>
        <v>8</v>
      </c>
      <c r="AG3895" s="5">
        <f t="shared" si="166"/>
        <v>2015</v>
      </c>
    </row>
    <row r="3896" spans="1:33">
      <c r="A3896" s="3">
        <v>42237</v>
      </c>
      <c r="B3896" s="1">
        <v>462982</v>
      </c>
      <c r="C3896" s="1">
        <v>239820</v>
      </c>
      <c r="D3896" s="1">
        <v>98582</v>
      </c>
      <c r="E3896" s="1">
        <v>40.450000000000003</v>
      </c>
      <c r="F3896" s="1">
        <v>41.91</v>
      </c>
      <c r="G3896" s="1">
        <v>42.63</v>
      </c>
      <c r="H3896" s="2">
        <v>57.5</v>
      </c>
      <c r="I3896" s="2">
        <v>32.200000000000003</v>
      </c>
      <c r="J3896" s="2">
        <v>96.3</v>
      </c>
      <c r="K3896" s="2">
        <v>94.03</v>
      </c>
      <c r="L3896">
        <f>SUMIFS(US!B:B,US!$D:$D,YEAR(daily!$A3896),US!$E:$E,MONTH(daily!$A3896))</f>
        <v>15185</v>
      </c>
      <c r="M3896">
        <f>SUMIFS(US!C:C,US!$D:$D,YEAR(daily!$A3896),US!$E:$E,MONTH(daily!$A3896))</f>
        <v>19814</v>
      </c>
      <c r="N3896">
        <f>SUMIFS(COT!E:E,COT!$A:$A,YEAR(daily!$A3896),COT!$B:$B,WEEKNUM(daily!$A3896))</f>
        <v>1688731</v>
      </c>
      <c r="O3896">
        <f>SUMIFS(COT!F:F,COT!$A:$A,YEAR(daily!$A3896),COT!$B:$B,WEEKNUM(daily!$A3896))</f>
        <v>473198</v>
      </c>
      <c r="P3896">
        <f>SUMIFS(COT!G:G,COT!$A:$A,YEAR(daily!$A3896),COT!$B:$B,WEEKNUM(daily!$A3896))</f>
        <v>262634</v>
      </c>
      <c r="Q3896">
        <f>SUMIFS(COT!H:H,COT!$A:$A,YEAR(daily!$A3896),COT!$B:$B,WEEKNUM(daily!$A3896))</f>
        <v>538809</v>
      </c>
      <c r="R3896">
        <f>SUMIFS(COT!I:I,COT!$A:$A,YEAR(daily!$A3896),COT!$B:$B,WEEKNUM(daily!$A3896))</f>
        <v>594104</v>
      </c>
      <c r="S3896">
        <f>SUMIFS(COT!J:J,COT!$A:$A,YEAR(daily!$A3896),COT!$B:$B,WEEKNUM(daily!$A3896))</f>
        <v>807933</v>
      </c>
      <c r="T3896">
        <f>SUMIFS(COT!K:K,COT!$A:$A,YEAR(daily!$A3896),COT!$B:$B,WEEKNUM(daily!$A3896))</f>
        <v>82620</v>
      </c>
      <c r="U3896">
        <f>SUMIFS(COT!L:L,COT!$A:$A,YEAR(daily!$A3896),COT!$B:$B,WEEKNUM(daily!$A3896))</f>
        <v>79355</v>
      </c>
      <c r="V3896">
        <f>SUMIFS(COT!M:M,COT!$A:$A,YEAR(daily!$A3896),COT!$B:$B,WEEKNUM(daily!$A3896))</f>
        <v>133</v>
      </c>
      <c r="W3896">
        <f>SUMIFS(COT!N:N,COT!$A:$A,YEAR(daily!$A3896),COT!$B:$B,WEEKNUM(daily!$A3896))</f>
        <v>110</v>
      </c>
      <c r="X3896">
        <f>SUMIFS(COT!O:O,COT!$A:$A,YEAR(daily!$A3896),COT!$B:$B,WEEKNUM(daily!$A3896))</f>
        <v>155</v>
      </c>
      <c r="Y3896">
        <f>SUMIFS(COT!P:P,COT!$A:$A,YEAR(daily!$A3896),COT!$B:$B,WEEKNUM(daily!$A3896))</f>
        <v>94</v>
      </c>
      <c r="Z3896">
        <f>SUMIFS(COT!Q:Q,COT!$A:$A,YEAR(daily!$A3896),COT!$B:$B,WEEKNUM(daily!$A3896))</f>
        <v>102</v>
      </c>
      <c r="AA3896">
        <f>SUMIFS(Saudi!B:B,Saudi!$A:$A,YEAR(daily!$A3896))</f>
        <v>683.98199999999997</v>
      </c>
      <c r="AB3896">
        <f>SUMIFS(Saudi!C:C,Saudi!$A:$A,YEAR(daily!$A3896))</f>
        <v>1195.2570000000001</v>
      </c>
      <c r="AC3896">
        <f>SUMIFS(Saudi!F:F,Saudi!$A:$A,YEAR(daily!$A3896))</f>
        <v>3635527</v>
      </c>
      <c r="AD3896">
        <f>SUMIFS(Saudi!G:G,Saudi!$A:$A,YEAR(daily!$A3896))</f>
        <v>42.108907543479908</v>
      </c>
      <c r="AE3896">
        <f>SUMIFS(Saudi!H:H,Saudi!$A:$A,YEAR(daily!$A3896))</f>
        <v>153088070.31482488</v>
      </c>
      <c r="AF3896" s="5">
        <f t="shared" si="165"/>
        <v>8</v>
      </c>
      <c r="AG3896" s="5">
        <f t="shared" si="166"/>
        <v>2015</v>
      </c>
    </row>
    <row r="3897" spans="1:33">
      <c r="A3897" s="3">
        <v>42240</v>
      </c>
      <c r="B3897" s="1">
        <v>451548</v>
      </c>
      <c r="C3897" s="1">
        <v>244627</v>
      </c>
      <c r="D3897" s="1">
        <v>101787</v>
      </c>
      <c r="E3897" s="1">
        <v>38.24</v>
      </c>
      <c r="F3897" s="1">
        <v>39.65</v>
      </c>
      <c r="G3897" s="1">
        <v>40.369999999999997</v>
      </c>
      <c r="H3897" s="2">
        <v>57.5</v>
      </c>
      <c r="I3897" s="2">
        <v>32.200000000000003</v>
      </c>
      <c r="J3897" s="2">
        <v>96.3</v>
      </c>
      <c r="K3897" s="2">
        <v>94.03</v>
      </c>
      <c r="L3897">
        <f>SUMIFS(US!B:B,US!$D:$D,YEAR(daily!$A3897),US!$E:$E,MONTH(daily!$A3897))</f>
        <v>15185</v>
      </c>
      <c r="M3897">
        <f>SUMIFS(US!C:C,US!$D:$D,YEAR(daily!$A3897),US!$E:$E,MONTH(daily!$A3897))</f>
        <v>19814</v>
      </c>
      <c r="N3897">
        <f>SUMIFS(COT!E:E,COT!$A:$A,YEAR(daily!$A3897),COT!$B:$B,WEEKNUM(daily!$A3897))</f>
        <v>1677151</v>
      </c>
      <c r="O3897">
        <f>SUMIFS(COT!F:F,COT!$A:$A,YEAR(daily!$A3897),COT!$B:$B,WEEKNUM(daily!$A3897))</f>
        <v>474160</v>
      </c>
      <c r="P3897">
        <f>SUMIFS(COT!G:G,COT!$A:$A,YEAR(daily!$A3897),COT!$B:$B,WEEKNUM(daily!$A3897))</f>
        <v>258597</v>
      </c>
      <c r="Q3897">
        <f>SUMIFS(COT!H:H,COT!$A:$A,YEAR(daily!$A3897),COT!$B:$B,WEEKNUM(daily!$A3897))</f>
        <v>548590</v>
      </c>
      <c r="R3897">
        <f>SUMIFS(COT!I:I,COT!$A:$A,YEAR(daily!$A3897),COT!$B:$B,WEEKNUM(daily!$A3897))</f>
        <v>570710</v>
      </c>
      <c r="S3897">
        <f>SUMIFS(COT!J:J,COT!$A:$A,YEAR(daily!$A3897),COT!$B:$B,WEEKNUM(daily!$A3897))</f>
        <v>787559</v>
      </c>
      <c r="T3897">
        <f>SUMIFS(COT!K:K,COT!$A:$A,YEAR(daily!$A3897),COT!$B:$B,WEEKNUM(daily!$A3897))</f>
        <v>83691</v>
      </c>
      <c r="U3897">
        <f>SUMIFS(COT!L:L,COT!$A:$A,YEAR(daily!$A3897),COT!$B:$B,WEEKNUM(daily!$A3897))</f>
        <v>82405</v>
      </c>
      <c r="V3897">
        <f>SUMIFS(COT!M:M,COT!$A:$A,YEAR(daily!$A3897),COT!$B:$B,WEEKNUM(daily!$A3897))</f>
        <v>123</v>
      </c>
      <c r="W3897">
        <f>SUMIFS(COT!N:N,COT!$A:$A,YEAR(daily!$A3897),COT!$B:$B,WEEKNUM(daily!$A3897))</f>
        <v>117</v>
      </c>
      <c r="X3897">
        <f>SUMIFS(COT!O:O,COT!$A:$A,YEAR(daily!$A3897),COT!$B:$B,WEEKNUM(daily!$A3897))</f>
        <v>150</v>
      </c>
      <c r="Y3897">
        <f>SUMIFS(COT!P:P,COT!$A:$A,YEAR(daily!$A3897),COT!$B:$B,WEEKNUM(daily!$A3897))</f>
        <v>94</v>
      </c>
      <c r="Z3897">
        <f>SUMIFS(COT!Q:Q,COT!$A:$A,YEAR(daily!$A3897),COT!$B:$B,WEEKNUM(daily!$A3897))</f>
        <v>104</v>
      </c>
      <c r="AA3897">
        <f>SUMIFS(Saudi!B:B,Saudi!$A:$A,YEAR(daily!$A3897))</f>
        <v>683.98199999999997</v>
      </c>
      <c r="AB3897">
        <f>SUMIFS(Saudi!C:C,Saudi!$A:$A,YEAR(daily!$A3897))</f>
        <v>1195.2570000000001</v>
      </c>
      <c r="AC3897">
        <f>SUMIFS(Saudi!F:F,Saudi!$A:$A,YEAR(daily!$A3897))</f>
        <v>3635527</v>
      </c>
      <c r="AD3897">
        <f>SUMIFS(Saudi!G:G,Saudi!$A:$A,YEAR(daily!$A3897))</f>
        <v>42.108907543479908</v>
      </c>
      <c r="AE3897">
        <f>SUMIFS(Saudi!H:H,Saudi!$A:$A,YEAR(daily!$A3897))</f>
        <v>153088070.31482488</v>
      </c>
      <c r="AF3897" s="5">
        <f t="shared" si="165"/>
        <v>8</v>
      </c>
      <c r="AG3897" s="5">
        <f t="shared" si="166"/>
        <v>2015</v>
      </c>
    </row>
    <row r="3898" spans="1:33">
      <c r="A3898" s="3">
        <v>42241</v>
      </c>
      <c r="B3898" s="1">
        <v>449091</v>
      </c>
      <c r="C3898" s="1">
        <v>247595</v>
      </c>
      <c r="D3898" s="1">
        <v>101783</v>
      </c>
      <c r="E3898" s="1">
        <v>39.31</v>
      </c>
      <c r="F3898" s="1">
        <v>40.64</v>
      </c>
      <c r="G3898" s="1">
        <v>41.34</v>
      </c>
      <c r="H3898" s="2">
        <v>57.5</v>
      </c>
      <c r="I3898" s="2">
        <v>32.200000000000003</v>
      </c>
      <c r="J3898" s="2">
        <v>96.3</v>
      </c>
      <c r="K3898" s="2">
        <v>94.03</v>
      </c>
      <c r="L3898">
        <f>SUMIFS(US!B:B,US!$D:$D,YEAR(daily!$A3898),US!$E:$E,MONTH(daily!$A3898))</f>
        <v>15185</v>
      </c>
      <c r="M3898">
        <f>SUMIFS(US!C:C,US!$D:$D,YEAR(daily!$A3898),US!$E:$E,MONTH(daily!$A3898))</f>
        <v>19814</v>
      </c>
      <c r="N3898">
        <f>SUMIFS(COT!E:E,COT!$A:$A,YEAR(daily!$A3898),COT!$B:$B,WEEKNUM(daily!$A3898))</f>
        <v>1677151</v>
      </c>
      <c r="O3898">
        <f>SUMIFS(COT!F:F,COT!$A:$A,YEAR(daily!$A3898),COT!$B:$B,WEEKNUM(daily!$A3898))</f>
        <v>474160</v>
      </c>
      <c r="P3898">
        <f>SUMIFS(COT!G:G,COT!$A:$A,YEAR(daily!$A3898),COT!$B:$B,WEEKNUM(daily!$A3898))</f>
        <v>258597</v>
      </c>
      <c r="Q3898">
        <f>SUMIFS(COT!H:H,COT!$A:$A,YEAR(daily!$A3898),COT!$B:$B,WEEKNUM(daily!$A3898))</f>
        <v>548590</v>
      </c>
      <c r="R3898">
        <f>SUMIFS(COT!I:I,COT!$A:$A,YEAR(daily!$A3898),COT!$B:$B,WEEKNUM(daily!$A3898))</f>
        <v>570710</v>
      </c>
      <c r="S3898">
        <f>SUMIFS(COT!J:J,COT!$A:$A,YEAR(daily!$A3898),COT!$B:$B,WEEKNUM(daily!$A3898))</f>
        <v>787559</v>
      </c>
      <c r="T3898">
        <f>SUMIFS(COT!K:K,COT!$A:$A,YEAR(daily!$A3898),COT!$B:$B,WEEKNUM(daily!$A3898))</f>
        <v>83691</v>
      </c>
      <c r="U3898">
        <f>SUMIFS(COT!L:L,COT!$A:$A,YEAR(daily!$A3898),COT!$B:$B,WEEKNUM(daily!$A3898))</f>
        <v>82405</v>
      </c>
      <c r="V3898">
        <f>SUMIFS(COT!M:M,COT!$A:$A,YEAR(daily!$A3898),COT!$B:$B,WEEKNUM(daily!$A3898))</f>
        <v>123</v>
      </c>
      <c r="W3898">
        <f>SUMIFS(COT!N:N,COT!$A:$A,YEAR(daily!$A3898),COT!$B:$B,WEEKNUM(daily!$A3898))</f>
        <v>117</v>
      </c>
      <c r="X3898">
        <f>SUMIFS(COT!O:O,COT!$A:$A,YEAR(daily!$A3898),COT!$B:$B,WEEKNUM(daily!$A3898))</f>
        <v>150</v>
      </c>
      <c r="Y3898">
        <f>SUMIFS(COT!P:P,COT!$A:$A,YEAR(daily!$A3898),COT!$B:$B,WEEKNUM(daily!$A3898))</f>
        <v>94</v>
      </c>
      <c r="Z3898">
        <f>SUMIFS(COT!Q:Q,COT!$A:$A,YEAR(daily!$A3898),COT!$B:$B,WEEKNUM(daily!$A3898))</f>
        <v>104</v>
      </c>
      <c r="AA3898">
        <f>SUMIFS(Saudi!B:B,Saudi!$A:$A,YEAR(daily!$A3898))</f>
        <v>683.98199999999997</v>
      </c>
      <c r="AB3898">
        <f>SUMIFS(Saudi!C:C,Saudi!$A:$A,YEAR(daily!$A3898))</f>
        <v>1195.2570000000001</v>
      </c>
      <c r="AC3898">
        <f>SUMIFS(Saudi!F:F,Saudi!$A:$A,YEAR(daily!$A3898))</f>
        <v>3635527</v>
      </c>
      <c r="AD3898">
        <f>SUMIFS(Saudi!G:G,Saudi!$A:$A,YEAR(daily!$A3898))</f>
        <v>42.108907543479908</v>
      </c>
      <c r="AE3898">
        <f>SUMIFS(Saudi!H:H,Saudi!$A:$A,YEAR(daily!$A3898))</f>
        <v>153088070.31482488</v>
      </c>
      <c r="AF3898" s="5">
        <f t="shared" si="165"/>
        <v>8</v>
      </c>
      <c r="AG3898" s="5">
        <f t="shared" si="166"/>
        <v>2015</v>
      </c>
    </row>
    <row r="3899" spans="1:33">
      <c r="A3899" s="3">
        <v>42242</v>
      </c>
      <c r="B3899" s="1">
        <v>438571</v>
      </c>
      <c r="C3899" s="1">
        <v>241804</v>
      </c>
      <c r="D3899" s="1">
        <v>99784</v>
      </c>
      <c r="E3899" s="1">
        <v>38.6</v>
      </c>
      <c r="F3899" s="1">
        <v>40.200000000000003</v>
      </c>
      <c r="G3899" s="1">
        <v>41.01</v>
      </c>
      <c r="H3899" s="2">
        <v>57.5</v>
      </c>
      <c r="I3899" s="2">
        <v>32.200000000000003</v>
      </c>
      <c r="J3899" s="2">
        <v>96.3</v>
      </c>
      <c r="K3899" s="2">
        <v>94.03</v>
      </c>
      <c r="L3899">
        <f>SUMIFS(US!B:B,US!$D:$D,YEAR(daily!$A3899),US!$E:$E,MONTH(daily!$A3899))</f>
        <v>15185</v>
      </c>
      <c r="M3899">
        <f>SUMIFS(US!C:C,US!$D:$D,YEAR(daily!$A3899),US!$E:$E,MONTH(daily!$A3899))</f>
        <v>19814</v>
      </c>
      <c r="N3899">
        <f>SUMIFS(COT!E:E,COT!$A:$A,YEAR(daily!$A3899),COT!$B:$B,WEEKNUM(daily!$A3899))</f>
        <v>1677151</v>
      </c>
      <c r="O3899">
        <f>SUMIFS(COT!F:F,COT!$A:$A,YEAR(daily!$A3899),COT!$B:$B,WEEKNUM(daily!$A3899))</f>
        <v>474160</v>
      </c>
      <c r="P3899">
        <f>SUMIFS(COT!G:G,COT!$A:$A,YEAR(daily!$A3899),COT!$B:$B,WEEKNUM(daily!$A3899))</f>
        <v>258597</v>
      </c>
      <c r="Q3899">
        <f>SUMIFS(COT!H:H,COT!$A:$A,YEAR(daily!$A3899),COT!$B:$B,WEEKNUM(daily!$A3899))</f>
        <v>548590</v>
      </c>
      <c r="R3899">
        <f>SUMIFS(COT!I:I,COT!$A:$A,YEAR(daily!$A3899),COT!$B:$B,WEEKNUM(daily!$A3899))</f>
        <v>570710</v>
      </c>
      <c r="S3899">
        <f>SUMIFS(COT!J:J,COT!$A:$A,YEAR(daily!$A3899),COT!$B:$B,WEEKNUM(daily!$A3899))</f>
        <v>787559</v>
      </c>
      <c r="T3899">
        <f>SUMIFS(COT!K:K,COT!$A:$A,YEAR(daily!$A3899),COT!$B:$B,WEEKNUM(daily!$A3899))</f>
        <v>83691</v>
      </c>
      <c r="U3899">
        <f>SUMIFS(COT!L:L,COT!$A:$A,YEAR(daily!$A3899),COT!$B:$B,WEEKNUM(daily!$A3899))</f>
        <v>82405</v>
      </c>
      <c r="V3899">
        <f>SUMIFS(COT!M:M,COT!$A:$A,YEAR(daily!$A3899),COT!$B:$B,WEEKNUM(daily!$A3899))</f>
        <v>123</v>
      </c>
      <c r="W3899">
        <f>SUMIFS(COT!N:N,COT!$A:$A,YEAR(daily!$A3899),COT!$B:$B,WEEKNUM(daily!$A3899))</f>
        <v>117</v>
      </c>
      <c r="X3899">
        <f>SUMIFS(COT!O:O,COT!$A:$A,YEAR(daily!$A3899),COT!$B:$B,WEEKNUM(daily!$A3899))</f>
        <v>150</v>
      </c>
      <c r="Y3899">
        <f>SUMIFS(COT!P:P,COT!$A:$A,YEAR(daily!$A3899),COT!$B:$B,WEEKNUM(daily!$A3899))</f>
        <v>94</v>
      </c>
      <c r="Z3899">
        <f>SUMIFS(COT!Q:Q,COT!$A:$A,YEAR(daily!$A3899),COT!$B:$B,WEEKNUM(daily!$A3899))</f>
        <v>104</v>
      </c>
      <c r="AA3899">
        <f>SUMIFS(Saudi!B:B,Saudi!$A:$A,YEAR(daily!$A3899))</f>
        <v>683.98199999999997</v>
      </c>
      <c r="AB3899">
        <f>SUMIFS(Saudi!C:C,Saudi!$A:$A,YEAR(daily!$A3899))</f>
        <v>1195.2570000000001</v>
      </c>
      <c r="AC3899">
        <f>SUMIFS(Saudi!F:F,Saudi!$A:$A,YEAR(daily!$A3899))</f>
        <v>3635527</v>
      </c>
      <c r="AD3899">
        <f>SUMIFS(Saudi!G:G,Saudi!$A:$A,YEAR(daily!$A3899))</f>
        <v>42.108907543479908</v>
      </c>
      <c r="AE3899">
        <f>SUMIFS(Saudi!H:H,Saudi!$A:$A,YEAR(daily!$A3899))</f>
        <v>153088070.31482488</v>
      </c>
      <c r="AF3899" s="5">
        <f t="shared" si="165"/>
        <v>8</v>
      </c>
      <c r="AG3899" s="5">
        <f t="shared" si="166"/>
        <v>2015</v>
      </c>
    </row>
    <row r="3900" spans="1:33">
      <c r="A3900" s="3">
        <v>42243</v>
      </c>
      <c r="B3900" s="1">
        <v>444409</v>
      </c>
      <c r="C3900" s="1">
        <v>244621</v>
      </c>
      <c r="D3900" s="1">
        <v>100544</v>
      </c>
      <c r="E3900" s="1">
        <v>42.56</v>
      </c>
      <c r="F3900" s="1">
        <v>44.28</v>
      </c>
      <c r="G3900" s="1">
        <v>45.17</v>
      </c>
      <c r="H3900" s="2">
        <v>57.5</v>
      </c>
      <c r="I3900" s="2">
        <v>32.200000000000003</v>
      </c>
      <c r="J3900" s="2">
        <v>96.3</v>
      </c>
      <c r="K3900" s="2">
        <v>94.03</v>
      </c>
      <c r="L3900">
        <f>SUMIFS(US!B:B,US!$D:$D,YEAR(daily!$A3900),US!$E:$E,MONTH(daily!$A3900))</f>
        <v>15185</v>
      </c>
      <c r="M3900">
        <f>SUMIFS(US!C:C,US!$D:$D,YEAR(daily!$A3900),US!$E:$E,MONTH(daily!$A3900))</f>
        <v>19814</v>
      </c>
      <c r="N3900">
        <f>SUMIFS(COT!E:E,COT!$A:$A,YEAR(daily!$A3900),COT!$B:$B,WEEKNUM(daily!$A3900))</f>
        <v>1677151</v>
      </c>
      <c r="O3900">
        <f>SUMIFS(COT!F:F,COT!$A:$A,YEAR(daily!$A3900),COT!$B:$B,WEEKNUM(daily!$A3900))</f>
        <v>474160</v>
      </c>
      <c r="P3900">
        <f>SUMIFS(COT!G:G,COT!$A:$A,YEAR(daily!$A3900),COT!$B:$B,WEEKNUM(daily!$A3900))</f>
        <v>258597</v>
      </c>
      <c r="Q3900">
        <f>SUMIFS(COT!H:H,COT!$A:$A,YEAR(daily!$A3900),COT!$B:$B,WEEKNUM(daily!$A3900))</f>
        <v>548590</v>
      </c>
      <c r="R3900">
        <f>SUMIFS(COT!I:I,COT!$A:$A,YEAR(daily!$A3900),COT!$B:$B,WEEKNUM(daily!$A3900))</f>
        <v>570710</v>
      </c>
      <c r="S3900">
        <f>SUMIFS(COT!J:J,COT!$A:$A,YEAR(daily!$A3900),COT!$B:$B,WEEKNUM(daily!$A3900))</f>
        <v>787559</v>
      </c>
      <c r="T3900">
        <f>SUMIFS(COT!K:K,COT!$A:$A,YEAR(daily!$A3900),COT!$B:$B,WEEKNUM(daily!$A3900))</f>
        <v>83691</v>
      </c>
      <c r="U3900">
        <f>SUMIFS(COT!L:L,COT!$A:$A,YEAR(daily!$A3900),COT!$B:$B,WEEKNUM(daily!$A3900))</f>
        <v>82405</v>
      </c>
      <c r="V3900">
        <f>SUMIFS(COT!M:M,COT!$A:$A,YEAR(daily!$A3900),COT!$B:$B,WEEKNUM(daily!$A3900))</f>
        <v>123</v>
      </c>
      <c r="W3900">
        <f>SUMIFS(COT!N:N,COT!$A:$A,YEAR(daily!$A3900),COT!$B:$B,WEEKNUM(daily!$A3900))</f>
        <v>117</v>
      </c>
      <c r="X3900">
        <f>SUMIFS(COT!O:O,COT!$A:$A,YEAR(daily!$A3900),COT!$B:$B,WEEKNUM(daily!$A3900))</f>
        <v>150</v>
      </c>
      <c r="Y3900">
        <f>SUMIFS(COT!P:P,COT!$A:$A,YEAR(daily!$A3900),COT!$B:$B,WEEKNUM(daily!$A3900))</f>
        <v>94</v>
      </c>
      <c r="Z3900">
        <f>SUMIFS(COT!Q:Q,COT!$A:$A,YEAR(daily!$A3900),COT!$B:$B,WEEKNUM(daily!$A3900))</f>
        <v>104</v>
      </c>
      <c r="AA3900">
        <f>SUMIFS(Saudi!B:B,Saudi!$A:$A,YEAR(daily!$A3900))</f>
        <v>683.98199999999997</v>
      </c>
      <c r="AB3900">
        <f>SUMIFS(Saudi!C:C,Saudi!$A:$A,YEAR(daily!$A3900))</f>
        <v>1195.2570000000001</v>
      </c>
      <c r="AC3900">
        <f>SUMIFS(Saudi!F:F,Saudi!$A:$A,YEAR(daily!$A3900))</f>
        <v>3635527</v>
      </c>
      <c r="AD3900">
        <f>SUMIFS(Saudi!G:G,Saudi!$A:$A,YEAR(daily!$A3900))</f>
        <v>42.108907543479908</v>
      </c>
      <c r="AE3900">
        <f>SUMIFS(Saudi!H:H,Saudi!$A:$A,YEAR(daily!$A3900))</f>
        <v>153088070.31482488</v>
      </c>
      <c r="AF3900" s="5">
        <f t="shared" si="165"/>
        <v>8</v>
      </c>
      <c r="AG3900" s="5">
        <f t="shared" si="166"/>
        <v>2015</v>
      </c>
    </row>
    <row r="3901" spans="1:33">
      <c r="A3901" s="3">
        <v>42244</v>
      </c>
      <c r="B3901" s="1">
        <v>440212</v>
      </c>
      <c r="C3901" s="1">
        <v>243840</v>
      </c>
      <c r="D3901" s="1">
        <v>102471</v>
      </c>
      <c r="E3901" s="1">
        <v>45.22</v>
      </c>
      <c r="F3901" s="1">
        <v>46.86</v>
      </c>
      <c r="G3901" s="1">
        <v>47.72</v>
      </c>
      <c r="H3901" s="2">
        <v>57.5</v>
      </c>
      <c r="I3901" s="2">
        <v>32.200000000000003</v>
      </c>
      <c r="J3901" s="2">
        <v>96.3</v>
      </c>
      <c r="K3901" s="2">
        <v>94.03</v>
      </c>
      <c r="L3901">
        <f>SUMIFS(US!B:B,US!$D:$D,YEAR(daily!$A3901),US!$E:$E,MONTH(daily!$A3901))</f>
        <v>15185</v>
      </c>
      <c r="M3901">
        <f>SUMIFS(US!C:C,US!$D:$D,YEAR(daily!$A3901),US!$E:$E,MONTH(daily!$A3901))</f>
        <v>19814</v>
      </c>
      <c r="N3901">
        <f>SUMIFS(COT!E:E,COT!$A:$A,YEAR(daily!$A3901),COT!$B:$B,WEEKNUM(daily!$A3901))</f>
        <v>1677151</v>
      </c>
      <c r="O3901">
        <f>SUMIFS(COT!F:F,COT!$A:$A,YEAR(daily!$A3901),COT!$B:$B,WEEKNUM(daily!$A3901))</f>
        <v>474160</v>
      </c>
      <c r="P3901">
        <f>SUMIFS(COT!G:G,COT!$A:$A,YEAR(daily!$A3901),COT!$B:$B,WEEKNUM(daily!$A3901))</f>
        <v>258597</v>
      </c>
      <c r="Q3901">
        <f>SUMIFS(COT!H:H,COT!$A:$A,YEAR(daily!$A3901),COT!$B:$B,WEEKNUM(daily!$A3901))</f>
        <v>548590</v>
      </c>
      <c r="R3901">
        <f>SUMIFS(COT!I:I,COT!$A:$A,YEAR(daily!$A3901),COT!$B:$B,WEEKNUM(daily!$A3901))</f>
        <v>570710</v>
      </c>
      <c r="S3901">
        <f>SUMIFS(COT!J:J,COT!$A:$A,YEAR(daily!$A3901),COT!$B:$B,WEEKNUM(daily!$A3901))</f>
        <v>787559</v>
      </c>
      <c r="T3901">
        <f>SUMIFS(COT!K:K,COT!$A:$A,YEAR(daily!$A3901),COT!$B:$B,WEEKNUM(daily!$A3901))</f>
        <v>83691</v>
      </c>
      <c r="U3901">
        <f>SUMIFS(COT!L:L,COT!$A:$A,YEAR(daily!$A3901),COT!$B:$B,WEEKNUM(daily!$A3901))</f>
        <v>82405</v>
      </c>
      <c r="V3901">
        <f>SUMIFS(COT!M:M,COT!$A:$A,YEAR(daily!$A3901),COT!$B:$B,WEEKNUM(daily!$A3901))</f>
        <v>123</v>
      </c>
      <c r="W3901">
        <f>SUMIFS(COT!N:N,COT!$A:$A,YEAR(daily!$A3901),COT!$B:$B,WEEKNUM(daily!$A3901))</f>
        <v>117</v>
      </c>
      <c r="X3901">
        <f>SUMIFS(COT!O:O,COT!$A:$A,YEAR(daily!$A3901),COT!$B:$B,WEEKNUM(daily!$A3901))</f>
        <v>150</v>
      </c>
      <c r="Y3901">
        <f>SUMIFS(COT!P:P,COT!$A:$A,YEAR(daily!$A3901),COT!$B:$B,WEEKNUM(daily!$A3901))</f>
        <v>94</v>
      </c>
      <c r="Z3901">
        <f>SUMIFS(COT!Q:Q,COT!$A:$A,YEAR(daily!$A3901),COT!$B:$B,WEEKNUM(daily!$A3901))</f>
        <v>104</v>
      </c>
      <c r="AA3901">
        <f>SUMIFS(Saudi!B:B,Saudi!$A:$A,YEAR(daily!$A3901))</f>
        <v>683.98199999999997</v>
      </c>
      <c r="AB3901">
        <f>SUMIFS(Saudi!C:C,Saudi!$A:$A,YEAR(daily!$A3901))</f>
        <v>1195.2570000000001</v>
      </c>
      <c r="AC3901">
        <f>SUMIFS(Saudi!F:F,Saudi!$A:$A,YEAR(daily!$A3901))</f>
        <v>3635527</v>
      </c>
      <c r="AD3901">
        <f>SUMIFS(Saudi!G:G,Saudi!$A:$A,YEAR(daily!$A3901))</f>
        <v>42.108907543479908</v>
      </c>
      <c r="AE3901">
        <f>SUMIFS(Saudi!H:H,Saudi!$A:$A,YEAR(daily!$A3901))</f>
        <v>153088070.31482488</v>
      </c>
      <c r="AF3901" s="5">
        <f t="shared" si="165"/>
        <v>8</v>
      </c>
      <c r="AG3901" s="5">
        <f t="shared" si="166"/>
        <v>2015</v>
      </c>
    </row>
    <row r="3902" spans="1:33">
      <c r="A3902" s="3">
        <v>42247</v>
      </c>
      <c r="B3902" s="1">
        <v>446046</v>
      </c>
      <c r="C3902" s="1">
        <v>251125</v>
      </c>
      <c r="D3902" s="1">
        <v>105073</v>
      </c>
      <c r="E3902" s="1">
        <v>49.2</v>
      </c>
      <c r="F3902" s="1">
        <v>50.77</v>
      </c>
      <c r="G3902" s="1">
        <v>51.63</v>
      </c>
      <c r="H3902" s="2">
        <v>57.5</v>
      </c>
      <c r="I3902" s="2">
        <v>32.200000000000003</v>
      </c>
      <c r="J3902" s="2">
        <v>96.3</v>
      </c>
      <c r="K3902" s="2">
        <v>94.03</v>
      </c>
      <c r="L3902">
        <f>SUMIFS(US!B:B,US!$D:$D,YEAR(daily!$A3902),US!$E:$E,MONTH(daily!$A3902))</f>
        <v>15185</v>
      </c>
      <c r="M3902">
        <f>SUMIFS(US!C:C,US!$D:$D,YEAR(daily!$A3902),US!$E:$E,MONTH(daily!$A3902))</f>
        <v>19814</v>
      </c>
      <c r="N3902">
        <f>SUMIFS(COT!E:E,COT!$A:$A,YEAR(daily!$A3902),COT!$B:$B,WEEKNUM(daily!$A3902))</f>
        <v>1688806</v>
      </c>
      <c r="O3902">
        <f>SUMIFS(COT!F:F,COT!$A:$A,YEAR(daily!$A3902),COT!$B:$B,WEEKNUM(daily!$A3902))</f>
        <v>487177</v>
      </c>
      <c r="P3902">
        <f>SUMIFS(COT!G:G,COT!$A:$A,YEAR(daily!$A3902),COT!$B:$B,WEEKNUM(daily!$A3902))</f>
        <v>266835</v>
      </c>
      <c r="Q3902">
        <f>SUMIFS(COT!H:H,COT!$A:$A,YEAR(daily!$A3902),COT!$B:$B,WEEKNUM(daily!$A3902))</f>
        <v>553169</v>
      </c>
      <c r="R3902">
        <f>SUMIFS(COT!I:I,COT!$A:$A,YEAR(daily!$A3902),COT!$B:$B,WEEKNUM(daily!$A3902))</f>
        <v>575960</v>
      </c>
      <c r="S3902">
        <f>SUMIFS(COT!J:J,COT!$A:$A,YEAR(daily!$A3902),COT!$B:$B,WEEKNUM(daily!$A3902))</f>
        <v>795030</v>
      </c>
      <c r="T3902">
        <f>SUMIFS(COT!K:K,COT!$A:$A,YEAR(daily!$A3902),COT!$B:$B,WEEKNUM(daily!$A3902))</f>
        <v>72500</v>
      </c>
      <c r="U3902">
        <f>SUMIFS(COT!L:L,COT!$A:$A,YEAR(daily!$A3902),COT!$B:$B,WEEKNUM(daily!$A3902))</f>
        <v>73772</v>
      </c>
      <c r="V3902">
        <f>SUMIFS(COT!M:M,COT!$A:$A,YEAR(daily!$A3902),COT!$B:$B,WEEKNUM(daily!$A3902))</f>
        <v>113</v>
      </c>
      <c r="W3902">
        <f>SUMIFS(COT!N:N,COT!$A:$A,YEAR(daily!$A3902),COT!$B:$B,WEEKNUM(daily!$A3902))</f>
        <v>124</v>
      </c>
      <c r="X3902">
        <f>SUMIFS(COT!O:O,COT!$A:$A,YEAR(daily!$A3902),COT!$B:$B,WEEKNUM(daily!$A3902))</f>
        <v>157</v>
      </c>
      <c r="Y3902">
        <f>SUMIFS(COT!P:P,COT!$A:$A,YEAR(daily!$A3902),COT!$B:$B,WEEKNUM(daily!$A3902))</f>
        <v>91</v>
      </c>
      <c r="Z3902">
        <f>SUMIFS(COT!Q:Q,COT!$A:$A,YEAR(daily!$A3902),COT!$B:$B,WEEKNUM(daily!$A3902))</f>
        <v>103</v>
      </c>
      <c r="AA3902">
        <f>SUMIFS(Saudi!B:B,Saudi!$A:$A,YEAR(daily!$A3902))</f>
        <v>683.98199999999997</v>
      </c>
      <c r="AB3902">
        <f>SUMIFS(Saudi!C:C,Saudi!$A:$A,YEAR(daily!$A3902))</f>
        <v>1195.2570000000001</v>
      </c>
      <c r="AC3902">
        <f>SUMIFS(Saudi!F:F,Saudi!$A:$A,YEAR(daily!$A3902))</f>
        <v>3635527</v>
      </c>
      <c r="AD3902">
        <f>SUMIFS(Saudi!G:G,Saudi!$A:$A,YEAR(daily!$A3902))</f>
        <v>42.108907543479908</v>
      </c>
      <c r="AE3902">
        <f>SUMIFS(Saudi!H:H,Saudi!$A:$A,YEAR(daily!$A3902))</f>
        <v>153088070.31482488</v>
      </c>
      <c r="AF3902" s="5">
        <f t="shared" si="165"/>
        <v>8</v>
      </c>
      <c r="AG3902" s="5">
        <f t="shared" si="166"/>
        <v>2015</v>
      </c>
    </row>
    <row r="3903" spans="1:33">
      <c r="A3903" s="3">
        <v>42248</v>
      </c>
      <c r="B3903" s="1">
        <v>410922</v>
      </c>
      <c r="C3903" s="1">
        <v>248055</v>
      </c>
      <c r="D3903" s="1">
        <v>108598</v>
      </c>
      <c r="E3903" s="1">
        <v>45.41</v>
      </c>
      <c r="F3903" s="1">
        <v>46.69</v>
      </c>
      <c r="G3903" s="1">
        <v>47.4</v>
      </c>
      <c r="H3903" s="2">
        <v>57.9</v>
      </c>
      <c r="I3903" s="2">
        <v>32.4</v>
      </c>
      <c r="J3903" s="2">
        <v>97</v>
      </c>
      <c r="K3903" s="2">
        <v>95.54</v>
      </c>
      <c r="L3903">
        <f>SUMIFS(US!B:B,US!$D:$D,YEAR(daily!$A3903),US!$E:$E,MONTH(daily!$A3903))</f>
        <v>15106</v>
      </c>
      <c r="M3903">
        <f>SUMIFS(US!C:C,US!$D:$D,YEAR(daily!$A3903),US!$E:$E,MONTH(daily!$A3903))</f>
        <v>19225</v>
      </c>
      <c r="N3903">
        <f>SUMIFS(COT!E:E,COT!$A:$A,YEAR(daily!$A3903),COT!$B:$B,WEEKNUM(daily!$A3903))</f>
        <v>1688806</v>
      </c>
      <c r="O3903">
        <f>SUMIFS(COT!F:F,COT!$A:$A,YEAR(daily!$A3903),COT!$B:$B,WEEKNUM(daily!$A3903))</f>
        <v>487177</v>
      </c>
      <c r="P3903">
        <f>SUMIFS(COT!G:G,COT!$A:$A,YEAR(daily!$A3903),COT!$B:$B,WEEKNUM(daily!$A3903))</f>
        <v>266835</v>
      </c>
      <c r="Q3903">
        <f>SUMIFS(COT!H:H,COT!$A:$A,YEAR(daily!$A3903),COT!$B:$B,WEEKNUM(daily!$A3903))</f>
        <v>553169</v>
      </c>
      <c r="R3903">
        <f>SUMIFS(COT!I:I,COT!$A:$A,YEAR(daily!$A3903),COT!$B:$B,WEEKNUM(daily!$A3903))</f>
        <v>575960</v>
      </c>
      <c r="S3903">
        <f>SUMIFS(COT!J:J,COT!$A:$A,YEAR(daily!$A3903),COT!$B:$B,WEEKNUM(daily!$A3903))</f>
        <v>795030</v>
      </c>
      <c r="T3903">
        <f>SUMIFS(COT!K:K,COT!$A:$A,YEAR(daily!$A3903),COT!$B:$B,WEEKNUM(daily!$A3903))</f>
        <v>72500</v>
      </c>
      <c r="U3903">
        <f>SUMIFS(COT!L:L,COT!$A:$A,YEAR(daily!$A3903),COT!$B:$B,WEEKNUM(daily!$A3903))</f>
        <v>73772</v>
      </c>
      <c r="V3903">
        <f>SUMIFS(COT!M:M,COT!$A:$A,YEAR(daily!$A3903),COT!$B:$B,WEEKNUM(daily!$A3903))</f>
        <v>113</v>
      </c>
      <c r="W3903">
        <f>SUMIFS(COT!N:N,COT!$A:$A,YEAR(daily!$A3903),COT!$B:$B,WEEKNUM(daily!$A3903))</f>
        <v>124</v>
      </c>
      <c r="X3903">
        <f>SUMIFS(COT!O:O,COT!$A:$A,YEAR(daily!$A3903),COT!$B:$B,WEEKNUM(daily!$A3903))</f>
        <v>157</v>
      </c>
      <c r="Y3903">
        <f>SUMIFS(COT!P:P,COT!$A:$A,YEAR(daily!$A3903),COT!$B:$B,WEEKNUM(daily!$A3903))</f>
        <v>91</v>
      </c>
      <c r="Z3903">
        <f>SUMIFS(COT!Q:Q,COT!$A:$A,YEAR(daily!$A3903),COT!$B:$B,WEEKNUM(daily!$A3903))</f>
        <v>103</v>
      </c>
      <c r="AA3903">
        <f>SUMIFS(Saudi!B:B,Saudi!$A:$A,YEAR(daily!$A3903))</f>
        <v>683.98199999999997</v>
      </c>
      <c r="AB3903">
        <f>SUMIFS(Saudi!C:C,Saudi!$A:$A,YEAR(daily!$A3903))</f>
        <v>1195.2570000000001</v>
      </c>
      <c r="AC3903">
        <f>SUMIFS(Saudi!F:F,Saudi!$A:$A,YEAR(daily!$A3903))</f>
        <v>3635527</v>
      </c>
      <c r="AD3903">
        <f>SUMIFS(Saudi!G:G,Saudi!$A:$A,YEAR(daily!$A3903))</f>
        <v>42.108907543479908</v>
      </c>
      <c r="AE3903">
        <f>SUMIFS(Saudi!H:H,Saudi!$A:$A,YEAR(daily!$A3903))</f>
        <v>153088070.31482488</v>
      </c>
      <c r="AF3903" s="5">
        <f t="shared" si="165"/>
        <v>9</v>
      </c>
      <c r="AG3903" s="5">
        <f t="shared" si="166"/>
        <v>2015</v>
      </c>
    </row>
    <row r="3904" spans="1:33">
      <c r="A3904" s="3">
        <v>42249</v>
      </c>
      <c r="B3904" s="1">
        <v>401614</v>
      </c>
      <c r="C3904" s="1">
        <v>254841</v>
      </c>
      <c r="D3904" s="1">
        <v>112059</v>
      </c>
      <c r="E3904" s="1">
        <v>46.25</v>
      </c>
      <c r="F3904" s="1">
        <v>47.52</v>
      </c>
      <c r="G3904" s="1">
        <v>48.22</v>
      </c>
      <c r="H3904" s="2">
        <v>57.9</v>
      </c>
      <c r="I3904" s="2">
        <v>32.4</v>
      </c>
      <c r="J3904" s="2">
        <v>97</v>
      </c>
      <c r="K3904" s="2">
        <v>95.54</v>
      </c>
      <c r="L3904">
        <f>SUMIFS(US!B:B,US!$D:$D,YEAR(daily!$A3904),US!$E:$E,MONTH(daily!$A3904))</f>
        <v>15106</v>
      </c>
      <c r="M3904">
        <f>SUMIFS(US!C:C,US!$D:$D,YEAR(daily!$A3904),US!$E:$E,MONTH(daily!$A3904))</f>
        <v>19225</v>
      </c>
      <c r="N3904">
        <f>SUMIFS(COT!E:E,COT!$A:$A,YEAR(daily!$A3904),COT!$B:$B,WEEKNUM(daily!$A3904))</f>
        <v>1688806</v>
      </c>
      <c r="O3904">
        <f>SUMIFS(COT!F:F,COT!$A:$A,YEAR(daily!$A3904),COT!$B:$B,WEEKNUM(daily!$A3904))</f>
        <v>487177</v>
      </c>
      <c r="P3904">
        <f>SUMIFS(COT!G:G,COT!$A:$A,YEAR(daily!$A3904),COT!$B:$B,WEEKNUM(daily!$A3904))</f>
        <v>266835</v>
      </c>
      <c r="Q3904">
        <f>SUMIFS(COT!H:H,COT!$A:$A,YEAR(daily!$A3904),COT!$B:$B,WEEKNUM(daily!$A3904))</f>
        <v>553169</v>
      </c>
      <c r="R3904">
        <f>SUMIFS(COT!I:I,COT!$A:$A,YEAR(daily!$A3904),COT!$B:$B,WEEKNUM(daily!$A3904))</f>
        <v>575960</v>
      </c>
      <c r="S3904">
        <f>SUMIFS(COT!J:J,COT!$A:$A,YEAR(daily!$A3904),COT!$B:$B,WEEKNUM(daily!$A3904))</f>
        <v>795030</v>
      </c>
      <c r="T3904">
        <f>SUMIFS(COT!K:K,COT!$A:$A,YEAR(daily!$A3904),COT!$B:$B,WEEKNUM(daily!$A3904))</f>
        <v>72500</v>
      </c>
      <c r="U3904">
        <f>SUMIFS(COT!L:L,COT!$A:$A,YEAR(daily!$A3904),COT!$B:$B,WEEKNUM(daily!$A3904))</f>
        <v>73772</v>
      </c>
      <c r="V3904">
        <f>SUMIFS(COT!M:M,COT!$A:$A,YEAR(daily!$A3904),COT!$B:$B,WEEKNUM(daily!$A3904))</f>
        <v>113</v>
      </c>
      <c r="W3904">
        <f>SUMIFS(COT!N:N,COT!$A:$A,YEAR(daily!$A3904),COT!$B:$B,WEEKNUM(daily!$A3904))</f>
        <v>124</v>
      </c>
      <c r="X3904">
        <f>SUMIFS(COT!O:O,COT!$A:$A,YEAR(daily!$A3904),COT!$B:$B,WEEKNUM(daily!$A3904))</f>
        <v>157</v>
      </c>
      <c r="Y3904">
        <f>SUMIFS(COT!P:P,COT!$A:$A,YEAR(daily!$A3904),COT!$B:$B,WEEKNUM(daily!$A3904))</f>
        <v>91</v>
      </c>
      <c r="Z3904">
        <f>SUMIFS(COT!Q:Q,COT!$A:$A,YEAR(daily!$A3904),COT!$B:$B,WEEKNUM(daily!$A3904))</f>
        <v>103</v>
      </c>
      <c r="AA3904">
        <f>SUMIFS(Saudi!B:B,Saudi!$A:$A,YEAR(daily!$A3904))</f>
        <v>683.98199999999997</v>
      </c>
      <c r="AB3904">
        <f>SUMIFS(Saudi!C:C,Saudi!$A:$A,YEAR(daily!$A3904))</f>
        <v>1195.2570000000001</v>
      </c>
      <c r="AC3904">
        <f>SUMIFS(Saudi!F:F,Saudi!$A:$A,YEAR(daily!$A3904))</f>
        <v>3635527</v>
      </c>
      <c r="AD3904">
        <f>SUMIFS(Saudi!G:G,Saudi!$A:$A,YEAR(daily!$A3904))</f>
        <v>42.108907543479908</v>
      </c>
      <c r="AE3904">
        <f>SUMIFS(Saudi!H:H,Saudi!$A:$A,YEAR(daily!$A3904))</f>
        <v>153088070.31482488</v>
      </c>
      <c r="AF3904" s="5">
        <f t="shared" si="165"/>
        <v>9</v>
      </c>
      <c r="AG3904" s="5">
        <f t="shared" si="166"/>
        <v>2015</v>
      </c>
    </row>
    <row r="3905" spans="1:33">
      <c r="A3905" s="3">
        <v>42250</v>
      </c>
      <c r="B3905" s="1">
        <v>392092</v>
      </c>
      <c r="C3905" s="1">
        <v>261061</v>
      </c>
      <c r="D3905" s="1">
        <v>115193</v>
      </c>
      <c r="E3905" s="1">
        <v>46.75</v>
      </c>
      <c r="F3905" s="1">
        <v>47.92</v>
      </c>
      <c r="G3905" s="1">
        <v>48.57</v>
      </c>
      <c r="H3905" s="2">
        <v>57.9</v>
      </c>
      <c r="I3905" s="2">
        <v>32.4</v>
      </c>
      <c r="J3905" s="2">
        <v>97</v>
      </c>
      <c r="K3905" s="2">
        <v>95.54</v>
      </c>
      <c r="L3905">
        <f>SUMIFS(US!B:B,US!$D:$D,YEAR(daily!$A3905),US!$E:$E,MONTH(daily!$A3905))</f>
        <v>15106</v>
      </c>
      <c r="M3905">
        <f>SUMIFS(US!C:C,US!$D:$D,YEAR(daily!$A3905),US!$E:$E,MONTH(daily!$A3905))</f>
        <v>19225</v>
      </c>
      <c r="N3905">
        <f>SUMIFS(COT!E:E,COT!$A:$A,YEAR(daily!$A3905),COT!$B:$B,WEEKNUM(daily!$A3905))</f>
        <v>1688806</v>
      </c>
      <c r="O3905">
        <f>SUMIFS(COT!F:F,COT!$A:$A,YEAR(daily!$A3905),COT!$B:$B,WEEKNUM(daily!$A3905))</f>
        <v>487177</v>
      </c>
      <c r="P3905">
        <f>SUMIFS(COT!G:G,COT!$A:$A,YEAR(daily!$A3905),COT!$B:$B,WEEKNUM(daily!$A3905))</f>
        <v>266835</v>
      </c>
      <c r="Q3905">
        <f>SUMIFS(COT!H:H,COT!$A:$A,YEAR(daily!$A3905),COT!$B:$B,WEEKNUM(daily!$A3905))</f>
        <v>553169</v>
      </c>
      <c r="R3905">
        <f>SUMIFS(COT!I:I,COT!$A:$A,YEAR(daily!$A3905),COT!$B:$B,WEEKNUM(daily!$A3905))</f>
        <v>575960</v>
      </c>
      <c r="S3905">
        <f>SUMIFS(COT!J:J,COT!$A:$A,YEAR(daily!$A3905),COT!$B:$B,WEEKNUM(daily!$A3905))</f>
        <v>795030</v>
      </c>
      <c r="T3905">
        <f>SUMIFS(COT!K:K,COT!$A:$A,YEAR(daily!$A3905),COT!$B:$B,WEEKNUM(daily!$A3905))</f>
        <v>72500</v>
      </c>
      <c r="U3905">
        <f>SUMIFS(COT!L:L,COT!$A:$A,YEAR(daily!$A3905),COT!$B:$B,WEEKNUM(daily!$A3905))</f>
        <v>73772</v>
      </c>
      <c r="V3905">
        <f>SUMIFS(COT!M:M,COT!$A:$A,YEAR(daily!$A3905),COT!$B:$B,WEEKNUM(daily!$A3905))</f>
        <v>113</v>
      </c>
      <c r="W3905">
        <f>SUMIFS(COT!N:N,COT!$A:$A,YEAR(daily!$A3905),COT!$B:$B,WEEKNUM(daily!$A3905))</f>
        <v>124</v>
      </c>
      <c r="X3905">
        <f>SUMIFS(COT!O:O,COT!$A:$A,YEAR(daily!$A3905),COT!$B:$B,WEEKNUM(daily!$A3905))</f>
        <v>157</v>
      </c>
      <c r="Y3905">
        <f>SUMIFS(COT!P:P,COT!$A:$A,YEAR(daily!$A3905),COT!$B:$B,WEEKNUM(daily!$A3905))</f>
        <v>91</v>
      </c>
      <c r="Z3905">
        <f>SUMIFS(COT!Q:Q,COT!$A:$A,YEAR(daily!$A3905),COT!$B:$B,WEEKNUM(daily!$A3905))</f>
        <v>103</v>
      </c>
      <c r="AA3905">
        <f>SUMIFS(Saudi!B:B,Saudi!$A:$A,YEAR(daily!$A3905))</f>
        <v>683.98199999999997</v>
      </c>
      <c r="AB3905">
        <f>SUMIFS(Saudi!C:C,Saudi!$A:$A,YEAR(daily!$A3905))</f>
        <v>1195.2570000000001</v>
      </c>
      <c r="AC3905">
        <f>SUMIFS(Saudi!F:F,Saudi!$A:$A,YEAR(daily!$A3905))</f>
        <v>3635527</v>
      </c>
      <c r="AD3905">
        <f>SUMIFS(Saudi!G:G,Saudi!$A:$A,YEAR(daily!$A3905))</f>
        <v>42.108907543479908</v>
      </c>
      <c r="AE3905">
        <f>SUMIFS(Saudi!H:H,Saudi!$A:$A,YEAR(daily!$A3905))</f>
        <v>153088070.31482488</v>
      </c>
      <c r="AF3905" s="5">
        <f t="shared" si="165"/>
        <v>9</v>
      </c>
      <c r="AG3905" s="5">
        <f t="shared" si="166"/>
        <v>2015</v>
      </c>
    </row>
    <row r="3906" spans="1:33">
      <c r="A3906" s="3">
        <v>42251</v>
      </c>
      <c r="B3906" s="1">
        <v>375040</v>
      </c>
      <c r="C3906" s="1">
        <v>258750</v>
      </c>
      <c r="D3906" s="1">
        <v>115741</v>
      </c>
      <c r="E3906" s="1">
        <v>46.05</v>
      </c>
      <c r="F3906" s="1">
        <v>47.23</v>
      </c>
      <c r="G3906" s="1">
        <v>47.86</v>
      </c>
      <c r="H3906" s="2">
        <v>57.9</v>
      </c>
      <c r="I3906" s="2">
        <v>32.4</v>
      </c>
      <c r="J3906" s="2">
        <v>97</v>
      </c>
      <c r="K3906" s="2">
        <v>95.54</v>
      </c>
      <c r="L3906">
        <f>SUMIFS(US!B:B,US!$D:$D,YEAR(daily!$A3906),US!$E:$E,MONTH(daily!$A3906))</f>
        <v>15106</v>
      </c>
      <c r="M3906">
        <f>SUMIFS(US!C:C,US!$D:$D,YEAR(daily!$A3906),US!$E:$E,MONTH(daily!$A3906))</f>
        <v>19225</v>
      </c>
      <c r="N3906">
        <f>SUMIFS(COT!E:E,COT!$A:$A,YEAR(daily!$A3906),COT!$B:$B,WEEKNUM(daily!$A3906))</f>
        <v>1688806</v>
      </c>
      <c r="O3906">
        <f>SUMIFS(COT!F:F,COT!$A:$A,YEAR(daily!$A3906),COT!$B:$B,WEEKNUM(daily!$A3906))</f>
        <v>487177</v>
      </c>
      <c r="P3906">
        <f>SUMIFS(COT!G:G,COT!$A:$A,YEAR(daily!$A3906),COT!$B:$B,WEEKNUM(daily!$A3906))</f>
        <v>266835</v>
      </c>
      <c r="Q3906">
        <f>SUMIFS(COT!H:H,COT!$A:$A,YEAR(daily!$A3906),COT!$B:$B,WEEKNUM(daily!$A3906))</f>
        <v>553169</v>
      </c>
      <c r="R3906">
        <f>SUMIFS(COT!I:I,COT!$A:$A,YEAR(daily!$A3906),COT!$B:$B,WEEKNUM(daily!$A3906))</f>
        <v>575960</v>
      </c>
      <c r="S3906">
        <f>SUMIFS(COT!J:J,COT!$A:$A,YEAR(daily!$A3906),COT!$B:$B,WEEKNUM(daily!$A3906))</f>
        <v>795030</v>
      </c>
      <c r="T3906">
        <f>SUMIFS(COT!K:K,COT!$A:$A,YEAR(daily!$A3906),COT!$B:$B,WEEKNUM(daily!$A3906))</f>
        <v>72500</v>
      </c>
      <c r="U3906">
        <f>SUMIFS(COT!L:L,COT!$A:$A,YEAR(daily!$A3906),COT!$B:$B,WEEKNUM(daily!$A3906))</f>
        <v>73772</v>
      </c>
      <c r="V3906">
        <f>SUMIFS(COT!M:M,COT!$A:$A,YEAR(daily!$A3906),COT!$B:$B,WEEKNUM(daily!$A3906))</f>
        <v>113</v>
      </c>
      <c r="W3906">
        <f>SUMIFS(COT!N:N,COT!$A:$A,YEAR(daily!$A3906),COT!$B:$B,WEEKNUM(daily!$A3906))</f>
        <v>124</v>
      </c>
      <c r="X3906">
        <f>SUMIFS(COT!O:O,COT!$A:$A,YEAR(daily!$A3906),COT!$B:$B,WEEKNUM(daily!$A3906))</f>
        <v>157</v>
      </c>
      <c r="Y3906">
        <f>SUMIFS(COT!P:P,COT!$A:$A,YEAR(daily!$A3906),COT!$B:$B,WEEKNUM(daily!$A3906))</f>
        <v>91</v>
      </c>
      <c r="Z3906">
        <f>SUMIFS(COT!Q:Q,COT!$A:$A,YEAR(daily!$A3906),COT!$B:$B,WEEKNUM(daily!$A3906))</f>
        <v>103</v>
      </c>
      <c r="AA3906">
        <f>SUMIFS(Saudi!B:B,Saudi!$A:$A,YEAR(daily!$A3906))</f>
        <v>683.98199999999997</v>
      </c>
      <c r="AB3906">
        <f>SUMIFS(Saudi!C:C,Saudi!$A:$A,YEAR(daily!$A3906))</f>
        <v>1195.2570000000001</v>
      </c>
      <c r="AC3906">
        <f>SUMIFS(Saudi!F:F,Saudi!$A:$A,YEAR(daily!$A3906))</f>
        <v>3635527</v>
      </c>
      <c r="AD3906">
        <f>SUMIFS(Saudi!G:G,Saudi!$A:$A,YEAR(daily!$A3906))</f>
        <v>42.108907543479908</v>
      </c>
      <c r="AE3906">
        <f>SUMIFS(Saudi!H:H,Saudi!$A:$A,YEAR(daily!$A3906))</f>
        <v>153088070.31482488</v>
      </c>
      <c r="AF3906" s="5">
        <f t="shared" ref="AF3906:AF3969" si="167">MONTH(A3906)</f>
        <v>9</v>
      </c>
      <c r="AG3906" s="5">
        <f t="shared" ref="AG3906:AG3969" si="168">YEAR(A3906)</f>
        <v>2015</v>
      </c>
    </row>
    <row r="3907" spans="1:33">
      <c r="A3907" s="3">
        <v>42255</v>
      </c>
      <c r="B3907" s="1">
        <v>327703</v>
      </c>
      <c r="C3907" s="1">
        <v>259149</v>
      </c>
      <c r="D3907" s="1">
        <v>115115</v>
      </c>
      <c r="E3907" s="1">
        <v>45.94</v>
      </c>
      <c r="F3907" s="1">
        <v>47.24</v>
      </c>
      <c r="G3907" s="1">
        <v>47.92</v>
      </c>
      <c r="H3907" s="2">
        <v>57.9</v>
      </c>
      <c r="I3907" s="2">
        <v>32.4</v>
      </c>
      <c r="J3907" s="2">
        <v>97</v>
      </c>
      <c r="K3907" s="2">
        <v>95.54</v>
      </c>
      <c r="L3907">
        <f>SUMIFS(US!B:B,US!$D:$D,YEAR(daily!$A3907),US!$E:$E,MONTH(daily!$A3907))</f>
        <v>15106</v>
      </c>
      <c r="M3907">
        <f>SUMIFS(US!C:C,US!$D:$D,YEAR(daily!$A3907),US!$E:$E,MONTH(daily!$A3907))</f>
        <v>19225</v>
      </c>
      <c r="N3907">
        <f>SUMIFS(COT!E:E,COT!$A:$A,YEAR(daily!$A3907),COT!$B:$B,WEEKNUM(daily!$A3907))</f>
        <v>1704251</v>
      </c>
      <c r="O3907">
        <f>SUMIFS(COT!F:F,COT!$A:$A,YEAR(daily!$A3907),COT!$B:$B,WEEKNUM(daily!$A3907))</f>
        <v>490149</v>
      </c>
      <c r="P3907">
        <f>SUMIFS(COT!G:G,COT!$A:$A,YEAR(daily!$A3907),COT!$B:$B,WEEKNUM(daily!$A3907))</f>
        <v>258719</v>
      </c>
      <c r="Q3907">
        <f>SUMIFS(COT!H:H,COT!$A:$A,YEAR(daily!$A3907),COT!$B:$B,WEEKNUM(daily!$A3907))</f>
        <v>556425</v>
      </c>
      <c r="R3907">
        <f>SUMIFS(COT!I:I,COT!$A:$A,YEAR(daily!$A3907),COT!$B:$B,WEEKNUM(daily!$A3907))</f>
        <v>589357</v>
      </c>
      <c r="S3907">
        <f>SUMIFS(COT!J:J,COT!$A:$A,YEAR(daily!$A3907),COT!$B:$B,WEEKNUM(daily!$A3907))</f>
        <v>815763</v>
      </c>
      <c r="T3907">
        <f>SUMIFS(COT!K:K,COT!$A:$A,YEAR(daily!$A3907),COT!$B:$B,WEEKNUM(daily!$A3907))</f>
        <v>68320</v>
      </c>
      <c r="U3907">
        <f>SUMIFS(COT!L:L,COT!$A:$A,YEAR(daily!$A3907),COT!$B:$B,WEEKNUM(daily!$A3907))</f>
        <v>73344</v>
      </c>
      <c r="V3907">
        <f>SUMIFS(COT!M:M,COT!$A:$A,YEAR(daily!$A3907),COT!$B:$B,WEEKNUM(daily!$A3907))</f>
        <v>117</v>
      </c>
      <c r="W3907">
        <f>SUMIFS(COT!N:N,COT!$A:$A,YEAR(daily!$A3907),COT!$B:$B,WEEKNUM(daily!$A3907))</f>
        <v>126</v>
      </c>
      <c r="X3907">
        <f>SUMIFS(COT!O:O,COT!$A:$A,YEAR(daily!$A3907),COT!$B:$B,WEEKNUM(daily!$A3907))</f>
        <v>157</v>
      </c>
      <c r="Y3907">
        <f>SUMIFS(COT!P:P,COT!$A:$A,YEAR(daily!$A3907),COT!$B:$B,WEEKNUM(daily!$A3907))</f>
        <v>94</v>
      </c>
      <c r="Z3907">
        <f>SUMIFS(COT!Q:Q,COT!$A:$A,YEAR(daily!$A3907),COT!$B:$B,WEEKNUM(daily!$A3907))</f>
        <v>105</v>
      </c>
      <c r="AA3907">
        <f>SUMIFS(Saudi!B:B,Saudi!$A:$A,YEAR(daily!$A3907))</f>
        <v>683.98199999999997</v>
      </c>
      <c r="AB3907">
        <f>SUMIFS(Saudi!C:C,Saudi!$A:$A,YEAR(daily!$A3907))</f>
        <v>1195.2570000000001</v>
      </c>
      <c r="AC3907">
        <f>SUMIFS(Saudi!F:F,Saudi!$A:$A,YEAR(daily!$A3907))</f>
        <v>3635527</v>
      </c>
      <c r="AD3907">
        <f>SUMIFS(Saudi!G:G,Saudi!$A:$A,YEAR(daily!$A3907))</f>
        <v>42.108907543479908</v>
      </c>
      <c r="AE3907">
        <f>SUMIFS(Saudi!H:H,Saudi!$A:$A,YEAR(daily!$A3907))</f>
        <v>153088070.31482488</v>
      </c>
      <c r="AF3907" s="5">
        <f t="shared" si="167"/>
        <v>9</v>
      </c>
      <c r="AG3907" s="5">
        <f t="shared" si="168"/>
        <v>2015</v>
      </c>
    </row>
    <row r="3908" spans="1:33">
      <c r="A3908" s="3">
        <v>42256</v>
      </c>
      <c r="B3908" s="1">
        <v>279402</v>
      </c>
      <c r="C3908" s="1">
        <v>262797</v>
      </c>
      <c r="D3908" s="1">
        <v>117417</v>
      </c>
      <c r="E3908" s="1">
        <v>44.15</v>
      </c>
      <c r="F3908" s="1">
        <v>45.48</v>
      </c>
      <c r="G3908" s="1">
        <v>46.2</v>
      </c>
      <c r="H3908" s="2">
        <v>57.9</v>
      </c>
      <c r="I3908" s="2">
        <v>32.4</v>
      </c>
      <c r="J3908" s="2">
        <v>97</v>
      </c>
      <c r="K3908" s="2">
        <v>95.54</v>
      </c>
      <c r="L3908">
        <f>SUMIFS(US!B:B,US!$D:$D,YEAR(daily!$A3908),US!$E:$E,MONTH(daily!$A3908))</f>
        <v>15106</v>
      </c>
      <c r="M3908">
        <f>SUMIFS(US!C:C,US!$D:$D,YEAR(daily!$A3908),US!$E:$E,MONTH(daily!$A3908))</f>
        <v>19225</v>
      </c>
      <c r="N3908">
        <f>SUMIFS(COT!E:E,COT!$A:$A,YEAR(daily!$A3908),COT!$B:$B,WEEKNUM(daily!$A3908))</f>
        <v>1704251</v>
      </c>
      <c r="O3908">
        <f>SUMIFS(COT!F:F,COT!$A:$A,YEAR(daily!$A3908),COT!$B:$B,WEEKNUM(daily!$A3908))</f>
        <v>490149</v>
      </c>
      <c r="P3908">
        <f>SUMIFS(COT!G:G,COT!$A:$A,YEAR(daily!$A3908),COT!$B:$B,WEEKNUM(daily!$A3908))</f>
        <v>258719</v>
      </c>
      <c r="Q3908">
        <f>SUMIFS(COT!H:H,COT!$A:$A,YEAR(daily!$A3908),COT!$B:$B,WEEKNUM(daily!$A3908))</f>
        <v>556425</v>
      </c>
      <c r="R3908">
        <f>SUMIFS(COT!I:I,COT!$A:$A,YEAR(daily!$A3908),COT!$B:$B,WEEKNUM(daily!$A3908))</f>
        <v>589357</v>
      </c>
      <c r="S3908">
        <f>SUMIFS(COT!J:J,COT!$A:$A,YEAR(daily!$A3908),COT!$B:$B,WEEKNUM(daily!$A3908))</f>
        <v>815763</v>
      </c>
      <c r="T3908">
        <f>SUMIFS(COT!K:K,COT!$A:$A,YEAR(daily!$A3908),COT!$B:$B,WEEKNUM(daily!$A3908))</f>
        <v>68320</v>
      </c>
      <c r="U3908">
        <f>SUMIFS(COT!L:L,COT!$A:$A,YEAR(daily!$A3908),COT!$B:$B,WEEKNUM(daily!$A3908))</f>
        <v>73344</v>
      </c>
      <c r="V3908">
        <f>SUMIFS(COT!M:M,COT!$A:$A,YEAR(daily!$A3908),COT!$B:$B,WEEKNUM(daily!$A3908))</f>
        <v>117</v>
      </c>
      <c r="W3908">
        <f>SUMIFS(COT!N:N,COT!$A:$A,YEAR(daily!$A3908),COT!$B:$B,WEEKNUM(daily!$A3908))</f>
        <v>126</v>
      </c>
      <c r="X3908">
        <f>SUMIFS(COT!O:O,COT!$A:$A,YEAR(daily!$A3908),COT!$B:$B,WEEKNUM(daily!$A3908))</f>
        <v>157</v>
      </c>
      <c r="Y3908">
        <f>SUMIFS(COT!P:P,COT!$A:$A,YEAR(daily!$A3908),COT!$B:$B,WEEKNUM(daily!$A3908))</f>
        <v>94</v>
      </c>
      <c r="Z3908">
        <f>SUMIFS(COT!Q:Q,COT!$A:$A,YEAR(daily!$A3908),COT!$B:$B,WEEKNUM(daily!$A3908))</f>
        <v>105</v>
      </c>
      <c r="AA3908">
        <f>SUMIFS(Saudi!B:B,Saudi!$A:$A,YEAR(daily!$A3908))</f>
        <v>683.98199999999997</v>
      </c>
      <c r="AB3908">
        <f>SUMIFS(Saudi!C:C,Saudi!$A:$A,YEAR(daily!$A3908))</f>
        <v>1195.2570000000001</v>
      </c>
      <c r="AC3908">
        <f>SUMIFS(Saudi!F:F,Saudi!$A:$A,YEAR(daily!$A3908))</f>
        <v>3635527</v>
      </c>
      <c r="AD3908">
        <f>SUMIFS(Saudi!G:G,Saudi!$A:$A,YEAR(daily!$A3908))</f>
        <v>42.108907543479908</v>
      </c>
      <c r="AE3908">
        <f>SUMIFS(Saudi!H:H,Saudi!$A:$A,YEAR(daily!$A3908))</f>
        <v>153088070.31482488</v>
      </c>
      <c r="AF3908" s="5">
        <f t="shared" si="167"/>
        <v>9</v>
      </c>
      <c r="AG3908" s="5">
        <f t="shared" si="168"/>
        <v>2015</v>
      </c>
    </row>
    <row r="3909" spans="1:33">
      <c r="A3909" s="3">
        <v>42257</v>
      </c>
      <c r="B3909" s="1">
        <v>239586</v>
      </c>
      <c r="C3909" s="1">
        <v>264735</v>
      </c>
      <c r="D3909" s="1">
        <v>115350</v>
      </c>
      <c r="E3909" s="1">
        <v>45.92</v>
      </c>
      <c r="F3909" s="1">
        <v>47.04</v>
      </c>
      <c r="G3909" s="1">
        <v>47.68</v>
      </c>
      <c r="H3909" s="2">
        <v>57.9</v>
      </c>
      <c r="I3909" s="2">
        <v>32.4</v>
      </c>
      <c r="J3909" s="2">
        <v>97</v>
      </c>
      <c r="K3909" s="2">
        <v>95.54</v>
      </c>
      <c r="L3909">
        <f>SUMIFS(US!B:B,US!$D:$D,YEAR(daily!$A3909),US!$E:$E,MONTH(daily!$A3909))</f>
        <v>15106</v>
      </c>
      <c r="M3909">
        <f>SUMIFS(US!C:C,US!$D:$D,YEAR(daily!$A3909),US!$E:$E,MONTH(daily!$A3909))</f>
        <v>19225</v>
      </c>
      <c r="N3909">
        <f>SUMIFS(COT!E:E,COT!$A:$A,YEAR(daily!$A3909),COT!$B:$B,WEEKNUM(daily!$A3909))</f>
        <v>1704251</v>
      </c>
      <c r="O3909">
        <f>SUMIFS(COT!F:F,COT!$A:$A,YEAR(daily!$A3909),COT!$B:$B,WEEKNUM(daily!$A3909))</f>
        <v>490149</v>
      </c>
      <c r="P3909">
        <f>SUMIFS(COT!G:G,COT!$A:$A,YEAR(daily!$A3909),COT!$B:$B,WEEKNUM(daily!$A3909))</f>
        <v>258719</v>
      </c>
      <c r="Q3909">
        <f>SUMIFS(COT!H:H,COT!$A:$A,YEAR(daily!$A3909),COT!$B:$B,WEEKNUM(daily!$A3909))</f>
        <v>556425</v>
      </c>
      <c r="R3909">
        <f>SUMIFS(COT!I:I,COT!$A:$A,YEAR(daily!$A3909),COT!$B:$B,WEEKNUM(daily!$A3909))</f>
        <v>589357</v>
      </c>
      <c r="S3909">
        <f>SUMIFS(COT!J:J,COT!$A:$A,YEAR(daily!$A3909),COT!$B:$B,WEEKNUM(daily!$A3909))</f>
        <v>815763</v>
      </c>
      <c r="T3909">
        <f>SUMIFS(COT!K:K,COT!$A:$A,YEAR(daily!$A3909),COT!$B:$B,WEEKNUM(daily!$A3909))</f>
        <v>68320</v>
      </c>
      <c r="U3909">
        <f>SUMIFS(COT!L:L,COT!$A:$A,YEAR(daily!$A3909),COT!$B:$B,WEEKNUM(daily!$A3909))</f>
        <v>73344</v>
      </c>
      <c r="V3909">
        <f>SUMIFS(COT!M:M,COT!$A:$A,YEAR(daily!$A3909),COT!$B:$B,WEEKNUM(daily!$A3909))</f>
        <v>117</v>
      </c>
      <c r="W3909">
        <f>SUMIFS(COT!N:N,COT!$A:$A,YEAR(daily!$A3909),COT!$B:$B,WEEKNUM(daily!$A3909))</f>
        <v>126</v>
      </c>
      <c r="X3909">
        <f>SUMIFS(COT!O:O,COT!$A:$A,YEAR(daily!$A3909),COT!$B:$B,WEEKNUM(daily!$A3909))</f>
        <v>157</v>
      </c>
      <c r="Y3909">
        <f>SUMIFS(COT!P:P,COT!$A:$A,YEAR(daily!$A3909),COT!$B:$B,WEEKNUM(daily!$A3909))</f>
        <v>94</v>
      </c>
      <c r="Z3909">
        <f>SUMIFS(COT!Q:Q,COT!$A:$A,YEAR(daily!$A3909),COT!$B:$B,WEEKNUM(daily!$A3909))</f>
        <v>105</v>
      </c>
      <c r="AA3909">
        <f>SUMIFS(Saudi!B:B,Saudi!$A:$A,YEAR(daily!$A3909))</f>
        <v>683.98199999999997</v>
      </c>
      <c r="AB3909">
        <f>SUMIFS(Saudi!C:C,Saudi!$A:$A,YEAR(daily!$A3909))</f>
        <v>1195.2570000000001</v>
      </c>
      <c r="AC3909">
        <f>SUMIFS(Saudi!F:F,Saudi!$A:$A,YEAR(daily!$A3909))</f>
        <v>3635527</v>
      </c>
      <c r="AD3909">
        <f>SUMIFS(Saudi!G:G,Saudi!$A:$A,YEAR(daily!$A3909))</f>
        <v>42.108907543479908</v>
      </c>
      <c r="AE3909">
        <f>SUMIFS(Saudi!H:H,Saudi!$A:$A,YEAR(daily!$A3909))</f>
        <v>153088070.31482488</v>
      </c>
      <c r="AF3909" s="5">
        <f t="shared" si="167"/>
        <v>9</v>
      </c>
      <c r="AG3909" s="5">
        <f t="shared" si="168"/>
        <v>2015</v>
      </c>
    </row>
    <row r="3910" spans="1:33">
      <c r="A3910" s="3">
        <v>42258</v>
      </c>
      <c r="B3910" s="1">
        <v>199874</v>
      </c>
      <c r="C3910" s="1">
        <v>265372</v>
      </c>
      <c r="D3910" s="1">
        <v>110961</v>
      </c>
      <c r="E3910" s="1">
        <v>44.63</v>
      </c>
      <c r="F3910" s="1">
        <v>45.8</v>
      </c>
      <c r="G3910" s="1">
        <v>46.47</v>
      </c>
      <c r="H3910" s="2">
        <v>57.9</v>
      </c>
      <c r="I3910" s="2">
        <v>32.4</v>
      </c>
      <c r="J3910" s="2">
        <v>97</v>
      </c>
      <c r="K3910" s="2">
        <v>95.54</v>
      </c>
      <c r="L3910">
        <f>SUMIFS(US!B:B,US!$D:$D,YEAR(daily!$A3910),US!$E:$E,MONTH(daily!$A3910))</f>
        <v>15106</v>
      </c>
      <c r="M3910">
        <f>SUMIFS(US!C:C,US!$D:$D,YEAR(daily!$A3910),US!$E:$E,MONTH(daily!$A3910))</f>
        <v>19225</v>
      </c>
      <c r="N3910">
        <f>SUMIFS(COT!E:E,COT!$A:$A,YEAR(daily!$A3910),COT!$B:$B,WEEKNUM(daily!$A3910))</f>
        <v>1704251</v>
      </c>
      <c r="O3910">
        <f>SUMIFS(COT!F:F,COT!$A:$A,YEAR(daily!$A3910),COT!$B:$B,WEEKNUM(daily!$A3910))</f>
        <v>490149</v>
      </c>
      <c r="P3910">
        <f>SUMIFS(COT!G:G,COT!$A:$A,YEAR(daily!$A3910),COT!$B:$B,WEEKNUM(daily!$A3910))</f>
        <v>258719</v>
      </c>
      <c r="Q3910">
        <f>SUMIFS(COT!H:H,COT!$A:$A,YEAR(daily!$A3910),COT!$B:$B,WEEKNUM(daily!$A3910))</f>
        <v>556425</v>
      </c>
      <c r="R3910">
        <f>SUMIFS(COT!I:I,COT!$A:$A,YEAR(daily!$A3910),COT!$B:$B,WEEKNUM(daily!$A3910))</f>
        <v>589357</v>
      </c>
      <c r="S3910">
        <f>SUMIFS(COT!J:J,COT!$A:$A,YEAR(daily!$A3910),COT!$B:$B,WEEKNUM(daily!$A3910))</f>
        <v>815763</v>
      </c>
      <c r="T3910">
        <f>SUMIFS(COT!K:K,COT!$A:$A,YEAR(daily!$A3910),COT!$B:$B,WEEKNUM(daily!$A3910))</f>
        <v>68320</v>
      </c>
      <c r="U3910">
        <f>SUMIFS(COT!L:L,COT!$A:$A,YEAR(daily!$A3910),COT!$B:$B,WEEKNUM(daily!$A3910))</f>
        <v>73344</v>
      </c>
      <c r="V3910">
        <f>SUMIFS(COT!M:M,COT!$A:$A,YEAR(daily!$A3910),COT!$B:$B,WEEKNUM(daily!$A3910))</f>
        <v>117</v>
      </c>
      <c r="W3910">
        <f>SUMIFS(COT!N:N,COT!$A:$A,YEAR(daily!$A3910),COT!$B:$B,WEEKNUM(daily!$A3910))</f>
        <v>126</v>
      </c>
      <c r="X3910">
        <f>SUMIFS(COT!O:O,COT!$A:$A,YEAR(daily!$A3910),COT!$B:$B,WEEKNUM(daily!$A3910))</f>
        <v>157</v>
      </c>
      <c r="Y3910">
        <f>SUMIFS(COT!P:P,COT!$A:$A,YEAR(daily!$A3910),COT!$B:$B,WEEKNUM(daily!$A3910))</f>
        <v>94</v>
      </c>
      <c r="Z3910">
        <f>SUMIFS(COT!Q:Q,COT!$A:$A,YEAR(daily!$A3910),COT!$B:$B,WEEKNUM(daily!$A3910))</f>
        <v>105</v>
      </c>
      <c r="AA3910">
        <f>SUMIFS(Saudi!B:B,Saudi!$A:$A,YEAR(daily!$A3910))</f>
        <v>683.98199999999997</v>
      </c>
      <c r="AB3910">
        <f>SUMIFS(Saudi!C:C,Saudi!$A:$A,YEAR(daily!$A3910))</f>
        <v>1195.2570000000001</v>
      </c>
      <c r="AC3910">
        <f>SUMIFS(Saudi!F:F,Saudi!$A:$A,YEAR(daily!$A3910))</f>
        <v>3635527</v>
      </c>
      <c r="AD3910">
        <f>SUMIFS(Saudi!G:G,Saudi!$A:$A,YEAR(daily!$A3910))</f>
        <v>42.108907543479908</v>
      </c>
      <c r="AE3910">
        <f>SUMIFS(Saudi!H:H,Saudi!$A:$A,YEAR(daily!$A3910))</f>
        <v>153088070.31482488</v>
      </c>
      <c r="AF3910" s="5">
        <f t="shared" si="167"/>
        <v>9</v>
      </c>
      <c r="AG3910" s="5">
        <f t="shared" si="168"/>
        <v>2015</v>
      </c>
    </row>
    <row r="3911" spans="1:33">
      <c r="A3911" s="3">
        <v>42261</v>
      </c>
      <c r="B3911" s="1">
        <v>159910</v>
      </c>
      <c r="C3911" s="1">
        <v>268590</v>
      </c>
      <c r="D3911" s="1">
        <v>109874</v>
      </c>
      <c r="E3911" s="1">
        <v>44</v>
      </c>
      <c r="F3911" s="1">
        <v>44.9</v>
      </c>
      <c r="G3911" s="1">
        <v>45.46</v>
      </c>
      <c r="H3911" s="2">
        <v>57.9</v>
      </c>
      <c r="I3911" s="2">
        <v>32.4</v>
      </c>
      <c r="J3911" s="2">
        <v>97</v>
      </c>
      <c r="K3911" s="2">
        <v>95.54</v>
      </c>
      <c r="L3911">
        <f>SUMIFS(US!B:B,US!$D:$D,YEAR(daily!$A3911),US!$E:$E,MONTH(daily!$A3911))</f>
        <v>15106</v>
      </c>
      <c r="M3911">
        <f>SUMIFS(US!C:C,US!$D:$D,YEAR(daily!$A3911),US!$E:$E,MONTH(daily!$A3911))</f>
        <v>19225</v>
      </c>
      <c r="N3911">
        <f>SUMIFS(COT!E:E,COT!$A:$A,YEAR(daily!$A3911),COT!$B:$B,WEEKNUM(daily!$A3911))</f>
        <v>1702949</v>
      </c>
      <c r="O3911">
        <f>SUMIFS(COT!F:F,COT!$A:$A,YEAR(daily!$A3911),COT!$B:$B,WEEKNUM(daily!$A3911))</f>
        <v>485819</v>
      </c>
      <c r="P3911">
        <f>SUMIFS(COT!G:G,COT!$A:$A,YEAR(daily!$A3911),COT!$B:$B,WEEKNUM(daily!$A3911))</f>
        <v>246433</v>
      </c>
      <c r="Q3911">
        <f>SUMIFS(COT!H:H,COT!$A:$A,YEAR(daily!$A3911),COT!$B:$B,WEEKNUM(daily!$A3911))</f>
        <v>555863</v>
      </c>
      <c r="R3911">
        <f>SUMIFS(COT!I:I,COT!$A:$A,YEAR(daily!$A3911),COT!$B:$B,WEEKNUM(daily!$A3911))</f>
        <v>588064</v>
      </c>
      <c r="S3911">
        <f>SUMIFS(COT!J:J,COT!$A:$A,YEAR(daily!$A3911),COT!$B:$B,WEEKNUM(daily!$A3911))</f>
        <v>827022</v>
      </c>
      <c r="T3911">
        <f>SUMIFS(COT!K:K,COT!$A:$A,YEAR(daily!$A3911),COT!$B:$B,WEEKNUM(daily!$A3911))</f>
        <v>73203</v>
      </c>
      <c r="U3911">
        <f>SUMIFS(COT!L:L,COT!$A:$A,YEAR(daily!$A3911),COT!$B:$B,WEEKNUM(daily!$A3911))</f>
        <v>73631</v>
      </c>
      <c r="V3911">
        <f>SUMIFS(COT!M:M,COT!$A:$A,YEAR(daily!$A3911),COT!$B:$B,WEEKNUM(daily!$A3911))</f>
        <v>115</v>
      </c>
      <c r="W3911">
        <f>SUMIFS(COT!N:N,COT!$A:$A,YEAR(daily!$A3911),COT!$B:$B,WEEKNUM(daily!$A3911))</f>
        <v>122</v>
      </c>
      <c r="X3911">
        <f>SUMIFS(COT!O:O,COT!$A:$A,YEAR(daily!$A3911),COT!$B:$B,WEEKNUM(daily!$A3911))</f>
        <v>159</v>
      </c>
      <c r="Y3911">
        <f>SUMIFS(COT!P:P,COT!$A:$A,YEAR(daily!$A3911),COT!$B:$B,WEEKNUM(daily!$A3911))</f>
        <v>102</v>
      </c>
      <c r="Z3911">
        <f>SUMIFS(COT!Q:Q,COT!$A:$A,YEAR(daily!$A3911),COT!$B:$B,WEEKNUM(daily!$A3911))</f>
        <v>113</v>
      </c>
      <c r="AA3911">
        <f>SUMIFS(Saudi!B:B,Saudi!$A:$A,YEAR(daily!$A3911))</f>
        <v>683.98199999999997</v>
      </c>
      <c r="AB3911">
        <f>SUMIFS(Saudi!C:C,Saudi!$A:$A,YEAR(daily!$A3911))</f>
        <v>1195.2570000000001</v>
      </c>
      <c r="AC3911">
        <f>SUMIFS(Saudi!F:F,Saudi!$A:$A,YEAR(daily!$A3911))</f>
        <v>3635527</v>
      </c>
      <c r="AD3911">
        <f>SUMIFS(Saudi!G:G,Saudi!$A:$A,YEAR(daily!$A3911))</f>
        <v>42.108907543479908</v>
      </c>
      <c r="AE3911">
        <f>SUMIFS(Saudi!H:H,Saudi!$A:$A,YEAR(daily!$A3911))</f>
        <v>153088070.31482488</v>
      </c>
      <c r="AF3911" s="5">
        <f t="shared" si="167"/>
        <v>9</v>
      </c>
      <c r="AG3911" s="5">
        <f t="shared" si="168"/>
        <v>2015</v>
      </c>
    </row>
    <row r="3912" spans="1:33">
      <c r="A3912" s="3">
        <v>42262</v>
      </c>
      <c r="B3912" s="1">
        <v>139701</v>
      </c>
      <c r="C3912" s="1">
        <v>272768</v>
      </c>
      <c r="D3912" s="1">
        <v>106193</v>
      </c>
      <c r="E3912" s="1">
        <v>44.59</v>
      </c>
      <c r="F3912" s="1">
        <v>45.53</v>
      </c>
      <c r="G3912" s="1">
        <v>46.14</v>
      </c>
      <c r="H3912" s="2">
        <v>57.9</v>
      </c>
      <c r="I3912" s="2">
        <v>32.4</v>
      </c>
      <c r="J3912" s="2">
        <v>97</v>
      </c>
      <c r="K3912" s="2">
        <v>95.54</v>
      </c>
      <c r="L3912">
        <f>SUMIFS(US!B:B,US!$D:$D,YEAR(daily!$A3912),US!$E:$E,MONTH(daily!$A3912))</f>
        <v>15106</v>
      </c>
      <c r="M3912">
        <f>SUMIFS(US!C:C,US!$D:$D,YEAR(daily!$A3912),US!$E:$E,MONTH(daily!$A3912))</f>
        <v>19225</v>
      </c>
      <c r="N3912">
        <f>SUMIFS(COT!E:E,COT!$A:$A,YEAR(daily!$A3912),COT!$B:$B,WEEKNUM(daily!$A3912))</f>
        <v>1702949</v>
      </c>
      <c r="O3912">
        <f>SUMIFS(COT!F:F,COT!$A:$A,YEAR(daily!$A3912),COT!$B:$B,WEEKNUM(daily!$A3912))</f>
        <v>485819</v>
      </c>
      <c r="P3912">
        <f>SUMIFS(COT!G:G,COT!$A:$A,YEAR(daily!$A3912),COT!$B:$B,WEEKNUM(daily!$A3912))</f>
        <v>246433</v>
      </c>
      <c r="Q3912">
        <f>SUMIFS(COT!H:H,COT!$A:$A,YEAR(daily!$A3912),COT!$B:$B,WEEKNUM(daily!$A3912))</f>
        <v>555863</v>
      </c>
      <c r="R3912">
        <f>SUMIFS(COT!I:I,COT!$A:$A,YEAR(daily!$A3912),COT!$B:$B,WEEKNUM(daily!$A3912))</f>
        <v>588064</v>
      </c>
      <c r="S3912">
        <f>SUMIFS(COT!J:J,COT!$A:$A,YEAR(daily!$A3912),COT!$B:$B,WEEKNUM(daily!$A3912))</f>
        <v>827022</v>
      </c>
      <c r="T3912">
        <f>SUMIFS(COT!K:K,COT!$A:$A,YEAR(daily!$A3912),COT!$B:$B,WEEKNUM(daily!$A3912))</f>
        <v>73203</v>
      </c>
      <c r="U3912">
        <f>SUMIFS(COT!L:L,COT!$A:$A,YEAR(daily!$A3912),COT!$B:$B,WEEKNUM(daily!$A3912))</f>
        <v>73631</v>
      </c>
      <c r="V3912">
        <f>SUMIFS(COT!M:M,COT!$A:$A,YEAR(daily!$A3912),COT!$B:$B,WEEKNUM(daily!$A3912))</f>
        <v>115</v>
      </c>
      <c r="W3912">
        <f>SUMIFS(COT!N:N,COT!$A:$A,YEAR(daily!$A3912),COT!$B:$B,WEEKNUM(daily!$A3912))</f>
        <v>122</v>
      </c>
      <c r="X3912">
        <f>SUMIFS(COT!O:O,COT!$A:$A,YEAR(daily!$A3912),COT!$B:$B,WEEKNUM(daily!$A3912))</f>
        <v>159</v>
      </c>
      <c r="Y3912">
        <f>SUMIFS(COT!P:P,COT!$A:$A,YEAR(daily!$A3912),COT!$B:$B,WEEKNUM(daily!$A3912))</f>
        <v>102</v>
      </c>
      <c r="Z3912">
        <f>SUMIFS(COT!Q:Q,COT!$A:$A,YEAR(daily!$A3912),COT!$B:$B,WEEKNUM(daily!$A3912))</f>
        <v>113</v>
      </c>
      <c r="AA3912">
        <f>SUMIFS(Saudi!B:B,Saudi!$A:$A,YEAR(daily!$A3912))</f>
        <v>683.98199999999997</v>
      </c>
      <c r="AB3912">
        <f>SUMIFS(Saudi!C:C,Saudi!$A:$A,YEAR(daily!$A3912))</f>
        <v>1195.2570000000001</v>
      </c>
      <c r="AC3912">
        <f>SUMIFS(Saudi!F:F,Saudi!$A:$A,YEAR(daily!$A3912))</f>
        <v>3635527</v>
      </c>
      <c r="AD3912">
        <f>SUMIFS(Saudi!G:G,Saudi!$A:$A,YEAR(daily!$A3912))</f>
        <v>42.108907543479908</v>
      </c>
      <c r="AE3912">
        <f>SUMIFS(Saudi!H:H,Saudi!$A:$A,YEAR(daily!$A3912))</f>
        <v>153088070.31482488</v>
      </c>
      <c r="AF3912" s="5">
        <f t="shared" si="167"/>
        <v>9</v>
      </c>
      <c r="AG3912" s="5">
        <f t="shared" si="168"/>
        <v>2015</v>
      </c>
    </row>
    <row r="3913" spans="1:33">
      <c r="A3913" s="3">
        <v>42263</v>
      </c>
      <c r="B3913" s="1">
        <v>125113</v>
      </c>
      <c r="C3913" s="1">
        <v>271182</v>
      </c>
      <c r="D3913" s="1">
        <v>106834</v>
      </c>
      <c r="E3913" s="1">
        <v>47.15</v>
      </c>
      <c r="F3913" s="1">
        <v>47.97</v>
      </c>
      <c r="G3913" s="1">
        <v>48.5</v>
      </c>
      <c r="H3913" s="2">
        <v>57.9</v>
      </c>
      <c r="I3913" s="2">
        <v>32.4</v>
      </c>
      <c r="J3913" s="2">
        <v>97</v>
      </c>
      <c r="K3913" s="2">
        <v>95.54</v>
      </c>
      <c r="L3913">
        <f>SUMIFS(US!B:B,US!$D:$D,YEAR(daily!$A3913),US!$E:$E,MONTH(daily!$A3913))</f>
        <v>15106</v>
      </c>
      <c r="M3913">
        <f>SUMIFS(US!C:C,US!$D:$D,YEAR(daily!$A3913),US!$E:$E,MONTH(daily!$A3913))</f>
        <v>19225</v>
      </c>
      <c r="N3913">
        <f>SUMIFS(COT!E:E,COT!$A:$A,YEAR(daily!$A3913),COT!$B:$B,WEEKNUM(daily!$A3913))</f>
        <v>1702949</v>
      </c>
      <c r="O3913">
        <f>SUMIFS(COT!F:F,COT!$A:$A,YEAR(daily!$A3913),COT!$B:$B,WEEKNUM(daily!$A3913))</f>
        <v>485819</v>
      </c>
      <c r="P3913">
        <f>SUMIFS(COT!G:G,COT!$A:$A,YEAR(daily!$A3913),COT!$B:$B,WEEKNUM(daily!$A3913))</f>
        <v>246433</v>
      </c>
      <c r="Q3913">
        <f>SUMIFS(COT!H:H,COT!$A:$A,YEAR(daily!$A3913),COT!$B:$B,WEEKNUM(daily!$A3913))</f>
        <v>555863</v>
      </c>
      <c r="R3913">
        <f>SUMIFS(COT!I:I,COT!$A:$A,YEAR(daily!$A3913),COT!$B:$B,WEEKNUM(daily!$A3913))</f>
        <v>588064</v>
      </c>
      <c r="S3913">
        <f>SUMIFS(COT!J:J,COT!$A:$A,YEAR(daily!$A3913),COT!$B:$B,WEEKNUM(daily!$A3913))</f>
        <v>827022</v>
      </c>
      <c r="T3913">
        <f>SUMIFS(COT!K:K,COT!$A:$A,YEAR(daily!$A3913),COT!$B:$B,WEEKNUM(daily!$A3913))</f>
        <v>73203</v>
      </c>
      <c r="U3913">
        <f>SUMIFS(COT!L:L,COT!$A:$A,YEAR(daily!$A3913),COT!$B:$B,WEEKNUM(daily!$A3913))</f>
        <v>73631</v>
      </c>
      <c r="V3913">
        <f>SUMIFS(COT!M:M,COT!$A:$A,YEAR(daily!$A3913),COT!$B:$B,WEEKNUM(daily!$A3913))</f>
        <v>115</v>
      </c>
      <c r="W3913">
        <f>SUMIFS(COT!N:N,COT!$A:$A,YEAR(daily!$A3913),COT!$B:$B,WEEKNUM(daily!$A3913))</f>
        <v>122</v>
      </c>
      <c r="X3913">
        <f>SUMIFS(COT!O:O,COT!$A:$A,YEAR(daily!$A3913),COT!$B:$B,WEEKNUM(daily!$A3913))</f>
        <v>159</v>
      </c>
      <c r="Y3913">
        <f>SUMIFS(COT!P:P,COT!$A:$A,YEAR(daily!$A3913),COT!$B:$B,WEEKNUM(daily!$A3913))</f>
        <v>102</v>
      </c>
      <c r="Z3913">
        <f>SUMIFS(COT!Q:Q,COT!$A:$A,YEAR(daily!$A3913),COT!$B:$B,WEEKNUM(daily!$A3913))</f>
        <v>113</v>
      </c>
      <c r="AA3913">
        <f>SUMIFS(Saudi!B:B,Saudi!$A:$A,YEAR(daily!$A3913))</f>
        <v>683.98199999999997</v>
      </c>
      <c r="AB3913">
        <f>SUMIFS(Saudi!C:C,Saudi!$A:$A,YEAR(daily!$A3913))</f>
        <v>1195.2570000000001</v>
      </c>
      <c r="AC3913">
        <f>SUMIFS(Saudi!F:F,Saudi!$A:$A,YEAR(daily!$A3913))</f>
        <v>3635527</v>
      </c>
      <c r="AD3913">
        <f>SUMIFS(Saudi!G:G,Saudi!$A:$A,YEAR(daily!$A3913))</f>
        <v>42.108907543479908</v>
      </c>
      <c r="AE3913">
        <f>SUMIFS(Saudi!H:H,Saudi!$A:$A,YEAR(daily!$A3913))</f>
        <v>153088070.31482488</v>
      </c>
      <c r="AF3913" s="5">
        <f t="shared" si="167"/>
        <v>9</v>
      </c>
      <c r="AG3913" s="5">
        <f t="shared" si="168"/>
        <v>2015</v>
      </c>
    </row>
    <row r="3914" spans="1:33">
      <c r="A3914" s="3">
        <v>42264</v>
      </c>
      <c r="B3914" s="1">
        <v>71524</v>
      </c>
      <c r="C3914" s="1">
        <v>270404</v>
      </c>
      <c r="D3914" s="1">
        <v>106346</v>
      </c>
      <c r="E3914" s="1">
        <v>46.9</v>
      </c>
      <c r="F3914" s="1">
        <v>47.66</v>
      </c>
      <c r="G3914" s="1">
        <v>48.19</v>
      </c>
      <c r="H3914" s="2">
        <v>57.9</v>
      </c>
      <c r="I3914" s="2">
        <v>32.4</v>
      </c>
      <c r="J3914" s="2">
        <v>97</v>
      </c>
      <c r="K3914" s="2">
        <v>95.54</v>
      </c>
      <c r="L3914">
        <f>SUMIFS(US!B:B,US!$D:$D,YEAR(daily!$A3914),US!$E:$E,MONTH(daily!$A3914))</f>
        <v>15106</v>
      </c>
      <c r="M3914">
        <f>SUMIFS(US!C:C,US!$D:$D,YEAR(daily!$A3914),US!$E:$E,MONTH(daily!$A3914))</f>
        <v>19225</v>
      </c>
      <c r="N3914">
        <f>SUMIFS(COT!E:E,COT!$A:$A,YEAR(daily!$A3914),COT!$B:$B,WEEKNUM(daily!$A3914))</f>
        <v>1702949</v>
      </c>
      <c r="O3914">
        <f>SUMIFS(COT!F:F,COT!$A:$A,YEAR(daily!$A3914),COT!$B:$B,WEEKNUM(daily!$A3914))</f>
        <v>485819</v>
      </c>
      <c r="P3914">
        <f>SUMIFS(COT!G:G,COT!$A:$A,YEAR(daily!$A3914),COT!$B:$B,WEEKNUM(daily!$A3914))</f>
        <v>246433</v>
      </c>
      <c r="Q3914">
        <f>SUMIFS(COT!H:H,COT!$A:$A,YEAR(daily!$A3914),COT!$B:$B,WEEKNUM(daily!$A3914))</f>
        <v>555863</v>
      </c>
      <c r="R3914">
        <f>SUMIFS(COT!I:I,COT!$A:$A,YEAR(daily!$A3914),COT!$B:$B,WEEKNUM(daily!$A3914))</f>
        <v>588064</v>
      </c>
      <c r="S3914">
        <f>SUMIFS(COT!J:J,COT!$A:$A,YEAR(daily!$A3914),COT!$B:$B,WEEKNUM(daily!$A3914))</f>
        <v>827022</v>
      </c>
      <c r="T3914">
        <f>SUMIFS(COT!K:K,COT!$A:$A,YEAR(daily!$A3914),COT!$B:$B,WEEKNUM(daily!$A3914))</f>
        <v>73203</v>
      </c>
      <c r="U3914">
        <f>SUMIFS(COT!L:L,COT!$A:$A,YEAR(daily!$A3914),COT!$B:$B,WEEKNUM(daily!$A3914))</f>
        <v>73631</v>
      </c>
      <c r="V3914">
        <f>SUMIFS(COT!M:M,COT!$A:$A,YEAR(daily!$A3914),COT!$B:$B,WEEKNUM(daily!$A3914))</f>
        <v>115</v>
      </c>
      <c r="W3914">
        <f>SUMIFS(COT!N:N,COT!$A:$A,YEAR(daily!$A3914),COT!$B:$B,WEEKNUM(daily!$A3914))</f>
        <v>122</v>
      </c>
      <c r="X3914">
        <f>SUMIFS(COT!O:O,COT!$A:$A,YEAR(daily!$A3914),COT!$B:$B,WEEKNUM(daily!$A3914))</f>
        <v>159</v>
      </c>
      <c r="Y3914">
        <f>SUMIFS(COT!P:P,COT!$A:$A,YEAR(daily!$A3914),COT!$B:$B,WEEKNUM(daily!$A3914))</f>
        <v>102</v>
      </c>
      <c r="Z3914">
        <f>SUMIFS(COT!Q:Q,COT!$A:$A,YEAR(daily!$A3914),COT!$B:$B,WEEKNUM(daily!$A3914))</f>
        <v>113</v>
      </c>
      <c r="AA3914">
        <f>SUMIFS(Saudi!B:B,Saudi!$A:$A,YEAR(daily!$A3914))</f>
        <v>683.98199999999997</v>
      </c>
      <c r="AB3914">
        <f>SUMIFS(Saudi!C:C,Saudi!$A:$A,YEAR(daily!$A3914))</f>
        <v>1195.2570000000001</v>
      </c>
      <c r="AC3914">
        <f>SUMIFS(Saudi!F:F,Saudi!$A:$A,YEAR(daily!$A3914))</f>
        <v>3635527</v>
      </c>
      <c r="AD3914">
        <f>SUMIFS(Saudi!G:G,Saudi!$A:$A,YEAR(daily!$A3914))</f>
        <v>42.108907543479908</v>
      </c>
      <c r="AE3914">
        <f>SUMIFS(Saudi!H:H,Saudi!$A:$A,YEAR(daily!$A3914))</f>
        <v>153088070.31482488</v>
      </c>
      <c r="AF3914" s="5">
        <f t="shared" si="167"/>
        <v>9</v>
      </c>
      <c r="AG3914" s="5">
        <f t="shared" si="168"/>
        <v>2015</v>
      </c>
    </row>
    <row r="3915" spans="1:33">
      <c r="A3915" s="3">
        <v>42265</v>
      </c>
      <c r="B3915" s="1">
        <v>49704</v>
      </c>
      <c r="C3915" s="1">
        <v>263273</v>
      </c>
      <c r="D3915" s="1">
        <v>109089</v>
      </c>
      <c r="E3915" s="1">
        <v>44.68</v>
      </c>
      <c r="F3915" s="1">
        <v>45.56</v>
      </c>
      <c r="G3915" s="1">
        <v>46.17</v>
      </c>
      <c r="H3915" s="2">
        <v>57.9</v>
      </c>
      <c r="I3915" s="2">
        <v>32.4</v>
      </c>
      <c r="J3915" s="2">
        <v>97</v>
      </c>
      <c r="K3915" s="2">
        <v>95.54</v>
      </c>
      <c r="L3915">
        <f>SUMIFS(US!B:B,US!$D:$D,YEAR(daily!$A3915),US!$E:$E,MONTH(daily!$A3915))</f>
        <v>15106</v>
      </c>
      <c r="M3915">
        <f>SUMIFS(US!C:C,US!$D:$D,YEAR(daily!$A3915),US!$E:$E,MONTH(daily!$A3915))</f>
        <v>19225</v>
      </c>
      <c r="N3915">
        <f>SUMIFS(COT!E:E,COT!$A:$A,YEAR(daily!$A3915),COT!$B:$B,WEEKNUM(daily!$A3915))</f>
        <v>1702949</v>
      </c>
      <c r="O3915">
        <f>SUMIFS(COT!F:F,COT!$A:$A,YEAR(daily!$A3915),COT!$B:$B,WEEKNUM(daily!$A3915))</f>
        <v>485819</v>
      </c>
      <c r="P3915">
        <f>SUMIFS(COT!G:G,COT!$A:$A,YEAR(daily!$A3915),COT!$B:$B,WEEKNUM(daily!$A3915))</f>
        <v>246433</v>
      </c>
      <c r="Q3915">
        <f>SUMIFS(COT!H:H,COT!$A:$A,YEAR(daily!$A3915),COT!$B:$B,WEEKNUM(daily!$A3915))</f>
        <v>555863</v>
      </c>
      <c r="R3915">
        <f>SUMIFS(COT!I:I,COT!$A:$A,YEAR(daily!$A3915),COT!$B:$B,WEEKNUM(daily!$A3915))</f>
        <v>588064</v>
      </c>
      <c r="S3915">
        <f>SUMIFS(COT!J:J,COT!$A:$A,YEAR(daily!$A3915),COT!$B:$B,WEEKNUM(daily!$A3915))</f>
        <v>827022</v>
      </c>
      <c r="T3915">
        <f>SUMIFS(COT!K:K,COT!$A:$A,YEAR(daily!$A3915),COT!$B:$B,WEEKNUM(daily!$A3915))</f>
        <v>73203</v>
      </c>
      <c r="U3915">
        <f>SUMIFS(COT!L:L,COT!$A:$A,YEAR(daily!$A3915),COT!$B:$B,WEEKNUM(daily!$A3915))</f>
        <v>73631</v>
      </c>
      <c r="V3915">
        <f>SUMIFS(COT!M:M,COT!$A:$A,YEAR(daily!$A3915),COT!$B:$B,WEEKNUM(daily!$A3915))</f>
        <v>115</v>
      </c>
      <c r="W3915">
        <f>SUMIFS(COT!N:N,COT!$A:$A,YEAR(daily!$A3915),COT!$B:$B,WEEKNUM(daily!$A3915))</f>
        <v>122</v>
      </c>
      <c r="X3915">
        <f>SUMIFS(COT!O:O,COT!$A:$A,YEAR(daily!$A3915),COT!$B:$B,WEEKNUM(daily!$A3915))</f>
        <v>159</v>
      </c>
      <c r="Y3915">
        <f>SUMIFS(COT!P:P,COT!$A:$A,YEAR(daily!$A3915),COT!$B:$B,WEEKNUM(daily!$A3915))</f>
        <v>102</v>
      </c>
      <c r="Z3915">
        <f>SUMIFS(COT!Q:Q,COT!$A:$A,YEAR(daily!$A3915),COT!$B:$B,WEEKNUM(daily!$A3915))</f>
        <v>113</v>
      </c>
      <c r="AA3915">
        <f>SUMIFS(Saudi!B:B,Saudi!$A:$A,YEAR(daily!$A3915))</f>
        <v>683.98199999999997</v>
      </c>
      <c r="AB3915">
        <f>SUMIFS(Saudi!C:C,Saudi!$A:$A,YEAR(daily!$A3915))</f>
        <v>1195.2570000000001</v>
      </c>
      <c r="AC3915">
        <f>SUMIFS(Saudi!F:F,Saudi!$A:$A,YEAR(daily!$A3915))</f>
        <v>3635527</v>
      </c>
      <c r="AD3915">
        <f>SUMIFS(Saudi!G:G,Saudi!$A:$A,YEAR(daily!$A3915))</f>
        <v>42.108907543479908</v>
      </c>
      <c r="AE3915">
        <f>SUMIFS(Saudi!H:H,Saudi!$A:$A,YEAR(daily!$A3915))</f>
        <v>153088070.31482488</v>
      </c>
      <c r="AF3915" s="5">
        <f t="shared" si="167"/>
        <v>9</v>
      </c>
      <c r="AG3915" s="5">
        <f t="shared" si="168"/>
        <v>2015</v>
      </c>
    </row>
    <row r="3916" spans="1:33">
      <c r="A3916" s="3">
        <v>42268</v>
      </c>
      <c r="B3916" s="1">
        <v>17642</v>
      </c>
      <c r="C3916" s="1">
        <v>266788</v>
      </c>
      <c r="D3916" s="1">
        <v>111599</v>
      </c>
      <c r="E3916" s="1">
        <v>46.68</v>
      </c>
      <c r="F3916" s="1">
        <v>47.43</v>
      </c>
      <c r="G3916" s="1">
        <v>48.01</v>
      </c>
      <c r="H3916" s="2">
        <v>57.9</v>
      </c>
      <c r="I3916" s="2">
        <v>32.4</v>
      </c>
      <c r="J3916" s="2">
        <v>97</v>
      </c>
      <c r="K3916" s="2">
        <v>95.54</v>
      </c>
      <c r="L3916">
        <f>SUMIFS(US!B:B,US!$D:$D,YEAR(daily!$A3916),US!$E:$E,MONTH(daily!$A3916))</f>
        <v>15106</v>
      </c>
      <c r="M3916">
        <f>SUMIFS(US!C:C,US!$D:$D,YEAR(daily!$A3916),US!$E:$E,MONTH(daily!$A3916))</f>
        <v>19225</v>
      </c>
      <c r="N3916">
        <f>SUMIFS(COT!E:E,COT!$A:$A,YEAR(daily!$A3916),COT!$B:$B,WEEKNUM(daily!$A3916))</f>
        <v>1606217</v>
      </c>
      <c r="O3916">
        <f>SUMIFS(COT!F:F,COT!$A:$A,YEAR(daily!$A3916),COT!$B:$B,WEEKNUM(daily!$A3916))</f>
        <v>489204</v>
      </c>
      <c r="P3916">
        <f>SUMIFS(COT!G:G,COT!$A:$A,YEAR(daily!$A3916),COT!$B:$B,WEEKNUM(daily!$A3916))</f>
        <v>229775</v>
      </c>
      <c r="Q3916">
        <f>SUMIFS(COT!H:H,COT!$A:$A,YEAR(daily!$A3916),COT!$B:$B,WEEKNUM(daily!$A3916))</f>
        <v>503809</v>
      </c>
      <c r="R3916">
        <f>SUMIFS(COT!I:I,COT!$A:$A,YEAR(daily!$A3916),COT!$B:$B,WEEKNUM(daily!$A3916))</f>
        <v>548373</v>
      </c>
      <c r="S3916">
        <f>SUMIFS(COT!J:J,COT!$A:$A,YEAR(daily!$A3916),COT!$B:$B,WEEKNUM(daily!$A3916))</f>
        <v>798144</v>
      </c>
      <c r="T3916">
        <f>SUMIFS(COT!K:K,COT!$A:$A,YEAR(daily!$A3916),COT!$B:$B,WEEKNUM(daily!$A3916))</f>
        <v>64831</v>
      </c>
      <c r="U3916">
        <f>SUMIFS(COT!L:L,COT!$A:$A,YEAR(daily!$A3916),COT!$B:$B,WEEKNUM(daily!$A3916))</f>
        <v>74489</v>
      </c>
      <c r="V3916">
        <f>SUMIFS(COT!M:M,COT!$A:$A,YEAR(daily!$A3916),COT!$B:$B,WEEKNUM(daily!$A3916))</f>
        <v>111</v>
      </c>
      <c r="W3916">
        <f>SUMIFS(COT!N:N,COT!$A:$A,YEAR(daily!$A3916),COT!$B:$B,WEEKNUM(daily!$A3916))</f>
        <v>111</v>
      </c>
      <c r="X3916">
        <f>SUMIFS(COT!O:O,COT!$A:$A,YEAR(daily!$A3916),COT!$B:$B,WEEKNUM(daily!$A3916))</f>
        <v>142</v>
      </c>
      <c r="Y3916">
        <f>SUMIFS(COT!P:P,COT!$A:$A,YEAR(daily!$A3916),COT!$B:$B,WEEKNUM(daily!$A3916))</f>
        <v>93</v>
      </c>
      <c r="Z3916">
        <f>SUMIFS(COT!Q:Q,COT!$A:$A,YEAR(daily!$A3916),COT!$B:$B,WEEKNUM(daily!$A3916))</f>
        <v>107</v>
      </c>
      <c r="AA3916">
        <f>SUMIFS(Saudi!B:B,Saudi!$A:$A,YEAR(daily!$A3916))</f>
        <v>683.98199999999997</v>
      </c>
      <c r="AB3916">
        <f>SUMIFS(Saudi!C:C,Saudi!$A:$A,YEAR(daily!$A3916))</f>
        <v>1195.2570000000001</v>
      </c>
      <c r="AC3916">
        <f>SUMIFS(Saudi!F:F,Saudi!$A:$A,YEAR(daily!$A3916))</f>
        <v>3635527</v>
      </c>
      <c r="AD3916">
        <f>SUMIFS(Saudi!G:G,Saudi!$A:$A,YEAR(daily!$A3916))</f>
        <v>42.108907543479908</v>
      </c>
      <c r="AE3916">
        <f>SUMIFS(Saudi!H:H,Saudi!$A:$A,YEAR(daily!$A3916))</f>
        <v>153088070.31482488</v>
      </c>
      <c r="AF3916" s="5">
        <f t="shared" si="167"/>
        <v>9</v>
      </c>
      <c r="AG3916" s="5">
        <f t="shared" si="168"/>
        <v>2015</v>
      </c>
    </row>
    <row r="3917" spans="1:33">
      <c r="A3917" s="3">
        <v>42269</v>
      </c>
      <c r="B3917" s="1">
        <v>1186</v>
      </c>
      <c r="C3917" s="1">
        <v>265237</v>
      </c>
      <c r="D3917" s="1">
        <v>112847</v>
      </c>
      <c r="E3917" s="1">
        <v>45.83</v>
      </c>
      <c r="F3917" s="1">
        <v>46.92</v>
      </c>
      <c r="G3917" s="1">
        <v>47.57</v>
      </c>
      <c r="H3917" s="2">
        <v>57.9</v>
      </c>
      <c r="I3917" s="2">
        <v>32.4</v>
      </c>
      <c r="J3917" s="2">
        <v>97</v>
      </c>
      <c r="K3917" s="2">
        <v>95.54</v>
      </c>
      <c r="L3917">
        <f>SUMIFS(US!B:B,US!$D:$D,YEAR(daily!$A3917),US!$E:$E,MONTH(daily!$A3917))</f>
        <v>15106</v>
      </c>
      <c r="M3917">
        <f>SUMIFS(US!C:C,US!$D:$D,YEAR(daily!$A3917),US!$E:$E,MONTH(daily!$A3917))</f>
        <v>19225</v>
      </c>
      <c r="N3917">
        <f>SUMIFS(COT!E:E,COT!$A:$A,YEAR(daily!$A3917),COT!$B:$B,WEEKNUM(daily!$A3917))</f>
        <v>1606217</v>
      </c>
      <c r="O3917">
        <f>SUMIFS(COT!F:F,COT!$A:$A,YEAR(daily!$A3917),COT!$B:$B,WEEKNUM(daily!$A3917))</f>
        <v>489204</v>
      </c>
      <c r="P3917">
        <f>SUMIFS(COT!G:G,COT!$A:$A,YEAR(daily!$A3917),COT!$B:$B,WEEKNUM(daily!$A3917))</f>
        <v>229775</v>
      </c>
      <c r="Q3917">
        <f>SUMIFS(COT!H:H,COT!$A:$A,YEAR(daily!$A3917),COT!$B:$B,WEEKNUM(daily!$A3917))</f>
        <v>503809</v>
      </c>
      <c r="R3917">
        <f>SUMIFS(COT!I:I,COT!$A:$A,YEAR(daily!$A3917),COT!$B:$B,WEEKNUM(daily!$A3917))</f>
        <v>548373</v>
      </c>
      <c r="S3917">
        <f>SUMIFS(COT!J:J,COT!$A:$A,YEAR(daily!$A3917),COT!$B:$B,WEEKNUM(daily!$A3917))</f>
        <v>798144</v>
      </c>
      <c r="T3917">
        <f>SUMIFS(COT!K:K,COT!$A:$A,YEAR(daily!$A3917),COT!$B:$B,WEEKNUM(daily!$A3917))</f>
        <v>64831</v>
      </c>
      <c r="U3917">
        <f>SUMIFS(COT!L:L,COT!$A:$A,YEAR(daily!$A3917),COT!$B:$B,WEEKNUM(daily!$A3917))</f>
        <v>74489</v>
      </c>
      <c r="V3917">
        <f>SUMIFS(COT!M:M,COT!$A:$A,YEAR(daily!$A3917),COT!$B:$B,WEEKNUM(daily!$A3917))</f>
        <v>111</v>
      </c>
      <c r="W3917">
        <f>SUMIFS(COT!N:N,COT!$A:$A,YEAR(daily!$A3917),COT!$B:$B,WEEKNUM(daily!$A3917))</f>
        <v>111</v>
      </c>
      <c r="X3917">
        <f>SUMIFS(COT!O:O,COT!$A:$A,YEAR(daily!$A3917),COT!$B:$B,WEEKNUM(daily!$A3917))</f>
        <v>142</v>
      </c>
      <c r="Y3917">
        <f>SUMIFS(COT!P:P,COT!$A:$A,YEAR(daily!$A3917),COT!$B:$B,WEEKNUM(daily!$A3917))</f>
        <v>93</v>
      </c>
      <c r="Z3917">
        <f>SUMIFS(COT!Q:Q,COT!$A:$A,YEAR(daily!$A3917),COT!$B:$B,WEEKNUM(daily!$A3917))</f>
        <v>107</v>
      </c>
      <c r="AA3917">
        <f>SUMIFS(Saudi!B:B,Saudi!$A:$A,YEAR(daily!$A3917))</f>
        <v>683.98199999999997</v>
      </c>
      <c r="AB3917">
        <f>SUMIFS(Saudi!C:C,Saudi!$A:$A,YEAR(daily!$A3917))</f>
        <v>1195.2570000000001</v>
      </c>
      <c r="AC3917">
        <f>SUMIFS(Saudi!F:F,Saudi!$A:$A,YEAR(daily!$A3917))</f>
        <v>3635527</v>
      </c>
      <c r="AD3917">
        <f>SUMIFS(Saudi!G:G,Saudi!$A:$A,YEAR(daily!$A3917))</f>
        <v>42.108907543479908</v>
      </c>
      <c r="AE3917">
        <f>SUMIFS(Saudi!H:H,Saudi!$A:$A,YEAR(daily!$A3917))</f>
        <v>153088070.31482488</v>
      </c>
      <c r="AF3917" s="5">
        <f t="shared" si="167"/>
        <v>9</v>
      </c>
      <c r="AG3917" s="5">
        <f t="shared" si="168"/>
        <v>2015</v>
      </c>
    </row>
    <row r="3918" spans="1:33">
      <c r="A3918" s="3">
        <v>42270</v>
      </c>
      <c r="B3918" s="1">
        <v>449524</v>
      </c>
      <c r="C3918" s="1">
        <v>110917</v>
      </c>
      <c r="D3918" s="1">
        <v>76142</v>
      </c>
      <c r="E3918" s="1">
        <v>44.48</v>
      </c>
      <c r="F3918" s="1">
        <v>45.82</v>
      </c>
      <c r="G3918" s="1">
        <v>46.54</v>
      </c>
      <c r="H3918" s="2">
        <v>57.9</v>
      </c>
      <c r="I3918" s="2">
        <v>32.4</v>
      </c>
      <c r="J3918" s="2">
        <v>97</v>
      </c>
      <c r="K3918" s="2">
        <v>95.54</v>
      </c>
      <c r="L3918">
        <f>SUMIFS(US!B:B,US!$D:$D,YEAR(daily!$A3918),US!$E:$E,MONTH(daily!$A3918))</f>
        <v>15106</v>
      </c>
      <c r="M3918">
        <f>SUMIFS(US!C:C,US!$D:$D,YEAR(daily!$A3918),US!$E:$E,MONTH(daily!$A3918))</f>
        <v>19225</v>
      </c>
      <c r="N3918">
        <f>SUMIFS(COT!E:E,COT!$A:$A,YEAR(daily!$A3918),COT!$B:$B,WEEKNUM(daily!$A3918))</f>
        <v>1606217</v>
      </c>
      <c r="O3918">
        <f>SUMIFS(COT!F:F,COT!$A:$A,YEAR(daily!$A3918),COT!$B:$B,WEEKNUM(daily!$A3918))</f>
        <v>489204</v>
      </c>
      <c r="P3918">
        <f>SUMIFS(COT!G:G,COT!$A:$A,YEAR(daily!$A3918),COT!$B:$B,WEEKNUM(daily!$A3918))</f>
        <v>229775</v>
      </c>
      <c r="Q3918">
        <f>SUMIFS(COT!H:H,COT!$A:$A,YEAR(daily!$A3918),COT!$B:$B,WEEKNUM(daily!$A3918))</f>
        <v>503809</v>
      </c>
      <c r="R3918">
        <f>SUMIFS(COT!I:I,COT!$A:$A,YEAR(daily!$A3918),COT!$B:$B,WEEKNUM(daily!$A3918))</f>
        <v>548373</v>
      </c>
      <c r="S3918">
        <f>SUMIFS(COT!J:J,COT!$A:$A,YEAR(daily!$A3918),COT!$B:$B,WEEKNUM(daily!$A3918))</f>
        <v>798144</v>
      </c>
      <c r="T3918">
        <f>SUMIFS(COT!K:K,COT!$A:$A,YEAR(daily!$A3918),COT!$B:$B,WEEKNUM(daily!$A3918))</f>
        <v>64831</v>
      </c>
      <c r="U3918">
        <f>SUMIFS(COT!L:L,COT!$A:$A,YEAR(daily!$A3918),COT!$B:$B,WEEKNUM(daily!$A3918))</f>
        <v>74489</v>
      </c>
      <c r="V3918">
        <f>SUMIFS(COT!M:M,COT!$A:$A,YEAR(daily!$A3918),COT!$B:$B,WEEKNUM(daily!$A3918))</f>
        <v>111</v>
      </c>
      <c r="W3918">
        <f>SUMIFS(COT!N:N,COT!$A:$A,YEAR(daily!$A3918),COT!$B:$B,WEEKNUM(daily!$A3918))</f>
        <v>111</v>
      </c>
      <c r="X3918">
        <f>SUMIFS(COT!O:O,COT!$A:$A,YEAR(daily!$A3918),COT!$B:$B,WEEKNUM(daily!$A3918))</f>
        <v>142</v>
      </c>
      <c r="Y3918">
        <f>SUMIFS(COT!P:P,COT!$A:$A,YEAR(daily!$A3918),COT!$B:$B,WEEKNUM(daily!$A3918))</f>
        <v>93</v>
      </c>
      <c r="Z3918">
        <f>SUMIFS(COT!Q:Q,COT!$A:$A,YEAR(daily!$A3918),COT!$B:$B,WEEKNUM(daily!$A3918))</f>
        <v>107</v>
      </c>
      <c r="AA3918">
        <f>SUMIFS(Saudi!B:B,Saudi!$A:$A,YEAR(daily!$A3918))</f>
        <v>683.98199999999997</v>
      </c>
      <c r="AB3918">
        <f>SUMIFS(Saudi!C:C,Saudi!$A:$A,YEAR(daily!$A3918))</f>
        <v>1195.2570000000001</v>
      </c>
      <c r="AC3918">
        <f>SUMIFS(Saudi!F:F,Saudi!$A:$A,YEAR(daily!$A3918))</f>
        <v>3635527</v>
      </c>
      <c r="AD3918">
        <f>SUMIFS(Saudi!G:G,Saudi!$A:$A,YEAR(daily!$A3918))</f>
        <v>42.108907543479908</v>
      </c>
      <c r="AE3918">
        <f>SUMIFS(Saudi!H:H,Saudi!$A:$A,YEAR(daily!$A3918))</f>
        <v>153088070.31482488</v>
      </c>
      <c r="AF3918" s="5">
        <f t="shared" si="167"/>
        <v>9</v>
      </c>
      <c r="AG3918" s="5">
        <f t="shared" si="168"/>
        <v>2015</v>
      </c>
    </row>
    <row r="3919" spans="1:33">
      <c r="A3919" s="3">
        <v>42271</v>
      </c>
      <c r="B3919" s="1">
        <v>455137</v>
      </c>
      <c r="C3919" s="1">
        <v>108776</v>
      </c>
      <c r="D3919" s="1">
        <v>76552</v>
      </c>
      <c r="E3919" s="1">
        <v>44.91</v>
      </c>
      <c r="F3919" s="1">
        <v>46.18</v>
      </c>
      <c r="G3919" s="1">
        <v>46.89</v>
      </c>
      <c r="H3919" s="2">
        <v>57.9</v>
      </c>
      <c r="I3919" s="2">
        <v>32.4</v>
      </c>
      <c r="J3919" s="2">
        <v>97</v>
      </c>
      <c r="K3919" s="2">
        <v>95.54</v>
      </c>
      <c r="L3919">
        <f>SUMIFS(US!B:B,US!$D:$D,YEAR(daily!$A3919),US!$E:$E,MONTH(daily!$A3919))</f>
        <v>15106</v>
      </c>
      <c r="M3919">
        <f>SUMIFS(US!C:C,US!$D:$D,YEAR(daily!$A3919),US!$E:$E,MONTH(daily!$A3919))</f>
        <v>19225</v>
      </c>
      <c r="N3919">
        <f>SUMIFS(COT!E:E,COT!$A:$A,YEAR(daily!$A3919),COT!$B:$B,WEEKNUM(daily!$A3919))</f>
        <v>1606217</v>
      </c>
      <c r="O3919">
        <f>SUMIFS(COT!F:F,COT!$A:$A,YEAR(daily!$A3919),COT!$B:$B,WEEKNUM(daily!$A3919))</f>
        <v>489204</v>
      </c>
      <c r="P3919">
        <f>SUMIFS(COT!G:G,COT!$A:$A,YEAR(daily!$A3919),COT!$B:$B,WEEKNUM(daily!$A3919))</f>
        <v>229775</v>
      </c>
      <c r="Q3919">
        <f>SUMIFS(COT!H:H,COT!$A:$A,YEAR(daily!$A3919),COT!$B:$B,WEEKNUM(daily!$A3919))</f>
        <v>503809</v>
      </c>
      <c r="R3919">
        <f>SUMIFS(COT!I:I,COT!$A:$A,YEAR(daily!$A3919),COT!$B:$B,WEEKNUM(daily!$A3919))</f>
        <v>548373</v>
      </c>
      <c r="S3919">
        <f>SUMIFS(COT!J:J,COT!$A:$A,YEAR(daily!$A3919),COT!$B:$B,WEEKNUM(daily!$A3919))</f>
        <v>798144</v>
      </c>
      <c r="T3919">
        <f>SUMIFS(COT!K:K,COT!$A:$A,YEAR(daily!$A3919),COT!$B:$B,WEEKNUM(daily!$A3919))</f>
        <v>64831</v>
      </c>
      <c r="U3919">
        <f>SUMIFS(COT!L:L,COT!$A:$A,YEAR(daily!$A3919),COT!$B:$B,WEEKNUM(daily!$A3919))</f>
        <v>74489</v>
      </c>
      <c r="V3919">
        <f>SUMIFS(COT!M:M,COT!$A:$A,YEAR(daily!$A3919),COT!$B:$B,WEEKNUM(daily!$A3919))</f>
        <v>111</v>
      </c>
      <c r="W3919">
        <f>SUMIFS(COT!N:N,COT!$A:$A,YEAR(daily!$A3919),COT!$B:$B,WEEKNUM(daily!$A3919))</f>
        <v>111</v>
      </c>
      <c r="X3919">
        <f>SUMIFS(COT!O:O,COT!$A:$A,YEAR(daily!$A3919),COT!$B:$B,WEEKNUM(daily!$A3919))</f>
        <v>142</v>
      </c>
      <c r="Y3919">
        <f>SUMIFS(COT!P:P,COT!$A:$A,YEAR(daily!$A3919),COT!$B:$B,WEEKNUM(daily!$A3919))</f>
        <v>93</v>
      </c>
      <c r="Z3919">
        <f>SUMIFS(COT!Q:Q,COT!$A:$A,YEAR(daily!$A3919),COT!$B:$B,WEEKNUM(daily!$A3919))</f>
        <v>107</v>
      </c>
      <c r="AA3919">
        <f>SUMIFS(Saudi!B:B,Saudi!$A:$A,YEAR(daily!$A3919))</f>
        <v>683.98199999999997</v>
      </c>
      <c r="AB3919">
        <f>SUMIFS(Saudi!C:C,Saudi!$A:$A,YEAR(daily!$A3919))</f>
        <v>1195.2570000000001</v>
      </c>
      <c r="AC3919">
        <f>SUMIFS(Saudi!F:F,Saudi!$A:$A,YEAR(daily!$A3919))</f>
        <v>3635527</v>
      </c>
      <c r="AD3919">
        <f>SUMIFS(Saudi!G:G,Saudi!$A:$A,YEAR(daily!$A3919))</f>
        <v>42.108907543479908</v>
      </c>
      <c r="AE3919">
        <f>SUMIFS(Saudi!H:H,Saudi!$A:$A,YEAR(daily!$A3919))</f>
        <v>153088070.31482488</v>
      </c>
      <c r="AF3919" s="5">
        <f t="shared" si="167"/>
        <v>9</v>
      </c>
      <c r="AG3919" s="5">
        <f t="shared" si="168"/>
        <v>2015</v>
      </c>
    </row>
    <row r="3920" spans="1:33">
      <c r="A3920" s="3">
        <v>42272</v>
      </c>
      <c r="B3920" s="1">
        <v>456297</v>
      </c>
      <c r="C3920" s="1">
        <v>110470</v>
      </c>
      <c r="D3920" s="1">
        <v>76186</v>
      </c>
      <c r="E3920" s="1">
        <v>45.7</v>
      </c>
      <c r="F3920" s="1">
        <v>46.8</v>
      </c>
      <c r="G3920" s="1">
        <v>47.44</v>
      </c>
      <c r="H3920" s="2">
        <v>57.9</v>
      </c>
      <c r="I3920" s="2">
        <v>32.4</v>
      </c>
      <c r="J3920" s="2">
        <v>97</v>
      </c>
      <c r="K3920" s="2">
        <v>95.54</v>
      </c>
      <c r="L3920">
        <f>SUMIFS(US!B:B,US!$D:$D,YEAR(daily!$A3920),US!$E:$E,MONTH(daily!$A3920))</f>
        <v>15106</v>
      </c>
      <c r="M3920">
        <f>SUMIFS(US!C:C,US!$D:$D,YEAR(daily!$A3920),US!$E:$E,MONTH(daily!$A3920))</f>
        <v>19225</v>
      </c>
      <c r="N3920">
        <f>SUMIFS(COT!E:E,COT!$A:$A,YEAR(daily!$A3920),COT!$B:$B,WEEKNUM(daily!$A3920))</f>
        <v>1606217</v>
      </c>
      <c r="O3920">
        <f>SUMIFS(COT!F:F,COT!$A:$A,YEAR(daily!$A3920),COT!$B:$B,WEEKNUM(daily!$A3920))</f>
        <v>489204</v>
      </c>
      <c r="P3920">
        <f>SUMIFS(COT!G:G,COT!$A:$A,YEAR(daily!$A3920),COT!$B:$B,WEEKNUM(daily!$A3920))</f>
        <v>229775</v>
      </c>
      <c r="Q3920">
        <f>SUMIFS(COT!H:H,COT!$A:$A,YEAR(daily!$A3920),COT!$B:$B,WEEKNUM(daily!$A3920))</f>
        <v>503809</v>
      </c>
      <c r="R3920">
        <f>SUMIFS(COT!I:I,COT!$A:$A,YEAR(daily!$A3920),COT!$B:$B,WEEKNUM(daily!$A3920))</f>
        <v>548373</v>
      </c>
      <c r="S3920">
        <f>SUMIFS(COT!J:J,COT!$A:$A,YEAR(daily!$A3920),COT!$B:$B,WEEKNUM(daily!$A3920))</f>
        <v>798144</v>
      </c>
      <c r="T3920">
        <f>SUMIFS(COT!K:K,COT!$A:$A,YEAR(daily!$A3920),COT!$B:$B,WEEKNUM(daily!$A3920))</f>
        <v>64831</v>
      </c>
      <c r="U3920">
        <f>SUMIFS(COT!L:L,COT!$A:$A,YEAR(daily!$A3920),COT!$B:$B,WEEKNUM(daily!$A3920))</f>
        <v>74489</v>
      </c>
      <c r="V3920">
        <f>SUMIFS(COT!M:M,COT!$A:$A,YEAR(daily!$A3920),COT!$B:$B,WEEKNUM(daily!$A3920))</f>
        <v>111</v>
      </c>
      <c r="W3920">
        <f>SUMIFS(COT!N:N,COT!$A:$A,YEAR(daily!$A3920),COT!$B:$B,WEEKNUM(daily!$A3920))</f>
        <v>111</v>
      </c>
      <c r="X3920">
        <f>SUMIFS(COT!O:O,COT!$A:$A,YEAR(daily!$A3920),COT!$B:$B,WEEKNUM(daily!$A3920))</f>
        <v>142</v>
      </c>
      <c r="Y3920">
        <f>SUMIFS(COT!P:P,COT!$A:$A,YEAR(daily!$A3920),COT!$B:$B,WEEKNUM(daily!$A3920))</f>
        <v>93</v>
      </c>
      <c r="Z3920">
        <f>SUMIFS(COT!Q:Q,COT!$A:$A,YEAR(daily!$A3920),COT!$B:$B,WEEKNUM(daily!$A3920))</f>
        <v>107</v>
      </c>
      <c r="AA3920">
        <f>SUMIFS(Saudi!B:B,Saudi!$A:$A,YEAR(daily!$A3920))</f>
        <v>683.98199999999997</v>
      </c>
      <c r="AB3920">
        <f>SUMIFS(Saudi!C:C,Saudi!$A:$A,YEAR(daily!$A3920))</f>
        <v>1195.2570000000001</v>
      </c>
      <c r="AC3920">
        <f>SUMIFS(Saudi!F:F,Saudi!$A:$A,YEAR(daily!$A3920))</f>
        <v>3635527</v>
      </c>
      <c r="AD3920">
        <f>SUMIFS(Saudi!G:G,Saudi!$A:$A,YEAR(daily!$A3920))</f>
        <v>42.108907543479908</v>
      </c>
      <c r="AE3920">
        <f>SUMIFS(Saudi!H:H,Saudi!$A:$A,YEAR(daily!$A3920))</f>
        <v>153088070.31482488</v>
      </c>
      <c r="AF3920" s="5">
        <f t="shared" si="167"/>
        <v>9</v>
      </c>
      <c r="AG3920" s="5">
        <f t="shared" si="168"/>
        <v>2015</v>
      </c>
    </row>
    <row r="3921" spans="1:33">
      <c r="A3921" s="3">
        <v>42275</v>
      </c>
      <c r="B3921" s="1">
        <v>449964</v>
      </c>
      <c r="C3921" s="1">
        <v>111435</v>
      </c>
      <c r="D3921" s="1">
        <v>76929</v>
      </c>
      <c r="E3921" s="1">
        <v>44.43</v>
      </c>
      <c r="F3921" s="1">
        <v>45.45</v>
      </c>
      <c r="G3921" s="1">
        <v>46.05</v>
      </c>
      <c r="H3921" s="2">
        <v>57.9</v>
      </c>
      <c r="I3921" s="2">
        <v>32.4</v>
      </c>
      <c r="J3921" s="2">
        <v>97</v>
      </c>
      <c r="K3921" s="2">
        <v>95.54</v>
      </c>
      <c r="L3921">
        <f>SUMIFS(US!B:B,US!$D:$D,YEAR(daily!$A3921),US!$E:$E,MONTH(daily!$A3921))</f>
        <v>15106</v>
      </c>
      <c r="M3921">
        <f>SUMIFS(US!C:C,US!$D:$D,YEAR(daily!$A3921),US!$E:$E,MONTH(daily!$A3921))</f>
        <v>19225</v>
      </c>
      <c r="N3921">
        <f>SUMIFS(COT!E:E,COT!$A:$A,YEAR(daily!$A3921),COT!$B:$B,WEEKNUM(daily!$A3921))</f>
        <v>1617902</v>
      </c>
      <c r="O3921">
        <f>SUMIFS(COT!F:F,COT!$A:$A,YEAR(daily!$A3921),COT!$B:$B,WEEKNUM(daily!$A3921))</f>
        <v>481485</v>
      </c>
      <c r="P3921">
        <f>SUMIFS(COT!G:G,COT!$A:$A,YEAR(daily!$A3921),COT!$B:$B,WEEKNUM(daily!$A3921))</f>
        <v>229757</v>
      </c>
      <c r="Q3921">
        <f>SUMIFS(COT!H:H,COT!$A:$A,YEAR(daily!$A3921),COT!$B:$B,WEEKNUM(daily!$A3921))</f>
        <v>505252</v>
      </c>
      <c r="R3921">
        <f>SUMIFS(COT!I:I,COT!$A:$A,YEAR(daily!$A3921),COT!$B:$B,WEEKNUM(daily!$A3921))</f>
        <v>560375</v>
      </c>
      <c r="S3921">
        <f>SUMIFS(COT!J:J,COT!$A:$A,YEAR(daily!$A3921),COT!$B:$B,WEEKNUM(daily!$A3921))</f>
        <v>810124</v>
      </c>
      <c r="T3921">
        <f>SUMIFS(COT!K:K,COT!$A:$A,YEAR(daily!$A3921),COT!$B:$B,WEEKNUM(daily!$A3921))</f>
        <v>70790</v>
      </c>
      <c r="U3921">
        <f>SUMIFS(COT!L:L,COT!$A:$A,YEAR(daily!$A3921),COT!$B:$B,WEEKNUM(daily!$A3921))</f>
        <v>72769</v>
      </c>
      <c r="V3921">
        <f>SUMIFS(COT!M:M,COT!$A:$A,YEAR(daily!$A3921),COT!$B:$B,WEEKNUM(daily!$A3921))</f>
        <v>112</v>
      </c>
      <c r="W3921">
        <f>SUMIFS(COT!N:N,COT!$A:$A,YEAR(daily!$A3921),COT!$B:$B,WEEKNUM(daily!$A3921))</f>
        <v>118</v>
      </c>
      <c r="X3921">
        <f>SUMIFS(COT!O:O,COT!$A:$A,YEAR(daily!$A3921),COT!$B:$B,WEEKNUM(daily!$A3921))</f>
        <v>148</v>
      </c>
      <c r="Y3921">
        <f>SUMIFS(COT!P:P,COT!$A:$A,YEAR(daily!$A3921),COT!$B:$B,WEEKNUM(daily!$A3921))</f>
        <v>95</v>
      </c>
      <c r="Z3921">
        <f>SUMIFS(COT!Q:Q,COT!$A:$A,YEAR(daily!$A3921),COT!$B:$B,WEEKNUM(daily!$A3921))</f>
        <v>107</v>
      </c>
      <c r="AA3921">
        <f>SUMIFS(Saudi!B:B,Saudi!$A:$A,YEAR(daily!$A3921))</f>
        <v>683.98199999999997</v>
      </c>
      <c r="AB3921">
        <f>SUMIFS(Saudi!C:C,Saudi!$A:$A,YEAR(daily!$A3921))</f>
        <v>1195.2570000000001</v>
      </c>
      <c r="AC3921">
        <f>SUMIFS(Saudi!F:F,Saudi!$A:$A,YEAR(daily!$A3921))</f>
        <v>3635527</v>
      </c>
      <c r="AD3921">
        <f>SUMIFS(Saudi!G:G,Saudi!$A:$A,YEAR(daily!$A3921))</f>
        <v>42.108907543479908</v>
      </c>
      <c r="AE3921">
        <f>SUMIFS(Saudi!H:H,Saudi!$A:$A,YEAR(daily!$A3921))</f>
        <v>153088070.31482488</v>
      </c>
      <c r="AF3921" s="5">
        <f t="shared" si="167"/>
        <v>9</v>
      </c>
      <c r="AG3921" s="5">
        <f t="shared" si="168"/>
        <v>2015</v>
      </c>
    </row>
    <row r="3922" spans="1:33">
      <c r="A3922" s="3">
        <v>42276</v>
      </c>
      <c r="B3922" s="1">
        <v>448642</v>
      </c>
      <c r="C3922" s="1">
        <v>110874</v>
      </c>
      <c r="D3922" s="1">
        <v>77723</v>
      </c>
      <c r="E3922" s="1">
        <v>45.23</v>
      </c>
      <c r="F3922" s="1">
        <v>46.2</v>
      </c>
      <c r="G3922" s="1">
        <v>46.76</v>
      </c>
      <c r="H3922" s="2">
        <v>57.9</v>
      </c>
      <c r="I3922" s="2">
        <v>32.4</v>
      </c>
      <c r="J3922" s="2">
        <v>97</v>
      </c>
      <c r="K3922" s="2">
        <v>95.54</v>
      </c>
      <c r="L3922">
        <f>SUMIFS(US!B:B,US!$D:$D,YEAR(daily!$A3922),US!$E:$E,MONTH(daily!$A3922))</f>
        <v>15106</v>
      </c>
      <c r="M3922">
        <f>SUMIFS(US!C:C,US!$D:$D,YEAR(daily!$A3922),US!$E:$E,MONTH(daily!$A3922))</f>
        <v>19225</v>
      </c>
      <c r="N3922">
        <f>SUMIFS(COT!E:E,COT!$A:$A,YEAR(daily!$A3922),COT!$B:$B,WEEKNUM(daily!$A3922))</f>
        <v>1617902</v>
      </c>
      <c r="O3922">
        <f>SUMIFS(COT!F:F,COT!$A:$A,YEAR(daily!$A3922),COT!$B:$B,WEEKNUM(daily!$A3922))</f>
        <v>481485</v>
      </c>
      <c r="P3922">
        <f>SUMIFS(COT!G:G,COT!$A:$A,YEAR(daily!$A3922),COT!$B:$B,WEEKNUM(daily!$A3922))</f>
        <v>229757</v>
      </c>
      <c r="Q3922">
        <f>SUMIFS(COT!H:H,COT!$A:$A,YEAR(daily!$A3922),COT!$B:$B,WEEKNUM(daily!$A3922))</f>
        <v>505252</v>
      </c>
      <c r="R3922">
        <f>SUMIFS(COT!I:I,COT!$A:$A,YEAR(daily!$A3922),COT!$B:$B,WEEKNUM(daily!$A3922))</f>
        <v>560375</v>
      </c>
      <c r="S3922">
        <f>SUMIFS(COT!J:J,COT!$A:$A,YEAR(daily!$A3922),COT!$B:$B,WEEKNUM(daily!$A3922))</f>
        <v>810124</v>
      </c>
      <c r="T3922">
        <f>SUMIFS(COT!K:K,COT!$A:$A,YEAR(daily!$A3922),COT!$B:$B,WEEKNUM(daily!$A3922))</f>
        <v>70790</v>
      </c>
      <c r="U3922">
        <f>SUMIFS(COT!L:L,COT!$A:$A,YEAR(daily!$A3922),COT!$B:$B,WEEKNUM(daily!$A3922))</f>
        <v>72769</v>
      </c>
      <c r="V3922">
        <f>SUMIFS(COT!M:M,COT!$A:$A,YEAR(daily!$A3922),COT!$B:$B,WEEKNUM(daily!$A3922))</f>
        <v>112</v>
      </c>
      <c r="W3922">
        <f>SUMIFS(COT!N:N,COT!$A:$A,YEAR(daily!$A3922),COT!$B:$B,WEEKNUM(daily!$A3922))</f>
        <v>118</v>
      </c>
      <c r="X3922">
        <f>SUMIFS(COT!O:O,COT!$A:$A,YEAR(daily!$A3922),COT!$B:$B,WEEKNUM(daily!$A3922))</f>
        <v>148</v>
      </c>
      <c r="Y3922">
        <f>SUMIFS(COT!P:P,COT!$A:$A,YEAR(daily!$A3922),COT!$B:$B,WEEKNUM(daily!$A3922))</f>
        <v>95</v>
      </c>
      <c r="Z3922">
        <f>SUMIFS(COT!Q:Q,COT!$A:$A,YEAR(daily!$A3922),COT!$B:$B,WEEKNUM(daily!$A3922))</f>
        <v>107</v>
      </c>
      <c r="AA3922">
        <f>SUMIFS(Saudi!B:B,Saudi!$A:$A,YEAR(daily!$A3922))</f>
        <v>683.98199999999997</v>
      </c>
      <c r="AB3922">
        <f>SUMIFS(Saudi!C:C,Saudi!$A:$A,YEAR(daily!$A3922))</f>
        <v>1195.2570000000001</v>
      </c>
      <c r="AC3922">
        <f>SUMIFS(Saudi!F:F,Saudi!$A:$A,YEAR(daily!$A3922))</f>
        <v>3635527</v>
      </c>
      <c r="AD3922">
        <f>SUMIFS(Saudi!G:G,Saudi!$A:$A,YEAR(daily!$A3922))</f>
        <v>42.108907543479908</v>
      </c>
      <c r="AE3922">
        <f>SUMIFS(Saudi!H:H,Saudi!$A:$A,YEAR(daily!$A3922))</f>
        <v>153088070.31482488</v>
      </c>
      <c r="AF3922" s="5">
        <f t="shared" si="167"/>
        <v>9</v>
      </c>
      <c r="AG3922" s="5">
        <f t="shared" si="168"/>
        <v>2015</v>
      </c>
    </row>
    <row r="3923" spans="1:33">
      <c r="A3923" s="3">
        <v>42277</v>
      </c>
      <c r="B3923" s="1">
        <v>440630</v>
      </c>
      <c r="C3923" s="1">
        <v>112089</v>
      </c>
      <c r="D3923" s="1">
        <v>76897</v>
      </c>
      <c r="E3923" s="1">
        <v>45.09</v>
      </c>
      <c r="F3923" s="1">
        <v>46.16</v>
      </c>
      <c r="G3923" s="1">
        <v>46.76</v>
      </c>
      <c r="H3923" s="2">
        <v>57.9</v>
      </c>
      <c r="I3923" s="2">
        <v>32.4</v>
      </c>
      <c r="J3923" s="2">
        <v>97</v>
      </c>
      <c r="K3923" s="2">
        <v>95.54</v>
      </c>
      <c r="L3923">
        <f>SUMIFS(US!B:B,US!$D:$D,YEAR(daily!$A3923),US!$E:$E,MONTH(daily!$A3923))</f>
        <v>15106</v>
      </c>
      <c r="M3923">
        <f>SUMIFS(US!C:C,US!$D:$D,YEAR(daily!$A3923),US!$E:$E,MONTH(daily!$A3923))</f>
        <v>19225</v>
      </c>
      <c r="N3923">
        <f>SUMIFS(COT!E:E,COT!$A:$A,YEAR(daily!$A3923),COT!$B:$B,WEEKNUM(daily!$A3923))</f>
        <v>1617902</v>
      </c>
      <c r="O3923">
        <f>SUMIFS(COT!F:F,COT!$A:$A,YEAR(daily!$A3923),COT!$B:$B,WEEKNUM(daily!$A3923))</f>
        <v>481485</v>
      </c>
      <c r="P3923">
        <f>SUMIFS(COT!G:G,COT!$A:$A,YEAR(daily!$A3923),COT!$B:$B,WEEKNUM(daily!$A3923))</f>
        <v>229757</v>
      </c>
      <c r="Q3923">
        <f>SUMIFS(COT!H:H,COT!$A:$A,YEAR(daily!$A3923),COT!$B:$B,WEEKNUM(daily!$A3923))</f>
        <v>505252</v>
      </c>
      <c r="R3923">
        <f>SUMIFS(COT!I:I,COT!$A:$A,YEAR(daily!$A3923),COT!$B:$B,WEEKNUM(daily!$A3923))</f>
        <v>560375</v>
      </c>
      <c r="S3923">
        <f>SUMIFS(COT!J:J,COT!$A:$A,YEAR(daily!$A3923),COT!$B:$B,WEEKNUM(daily!$A3923))</f>
        <v>810124</v>
      </c>
      <c r="T3923">
        <f>SUMIFS(COT!K:K,COT!$A:$A,YEAR(daily!$A3923),COT!$B:$B,WEEKNUM(daily!$A3923))</f>
        <v>70790</v>
      </c>
      <c r="U3923">
        <f>SUMIFS(COT!L:L,COT!$A:$A,YEAR(daily!$A3923),COT!$B:$B,WEEKNUM(daily!$A3923))</f>
        <v>72769</v>
      </c>
      <c r="V3923">
        <f>SUMIFS(COT!M:M,COT!$A:$A,YEAR(daily!$A3923),COT!$B:$B,WEEKNUM(daily!$A3923))</f>
        <v>112</v>
      </c>
      <c r="W3923">
        <f>SUMIFS(COT!N:N,COT!$A:$A,YEAR(daily!$A3923),COT!$B:$B,WEEKNUM(daily!$A3923))</f>
        <v>118</v>
      </c>
      <c r="X3923">
        <f>SUMIFS(COT!O:O,COT!$A:$A,YEAR(daily!$A3923),COT!$B:$B,WEEKNUM(daily!$A3923))</f>
        <v>148</v>
      </c>
      <c r="Y3923">
        <f>SUMIFS(COT!P:P,COT!$A:$A,YEAR(daily!$A3923),COT!$B:$B,WEEKNUM(daily!$A3923))</f>
        <v>95</v>
      </c>
      <c r="Z3923">
        <f>SUMIFS(COT!Q:Q,COT!$A:$A,YEAR(daily!$A3923),COT!$B:$B,WEEKNUM(daily!$A3923))</f>
        <v>107</v>
      </c>
      <c r="AA3923">
        <f>SUMIFS(Saudi!B:B,Saudi!$A:$A,YEAR(daily!$A3923))</f>
        <v>683.98199999999997</v>
      </c>
      <c r="AB3923">
        <f>SUMIFS(Saudi!C:C,Saudi!$A:$A,YEAR(daily!$A3923))</f>
        <v>1195.2570000000001</v>
      </c>
      <c r="AC3923">
        <f>SUMIFS(Saudi!F:F,Saudi!$A:$A,YEAR(daily!$A3923))</f>
        <v>3635527</v>
      </c>
      <c r="AD3923">
        <f>SUMIFS(Saudi!G:G,Saudi!$A:$A,YEAR(daily!$A3923))</f>
        <v>42.108907543479908</v>
      </c>
      <c r="AE3923">
        <f>SUMIFS(Saudi!H:H,Saudi!$A:$A,YEAR(daily!$A3923))</f>
        <v>153088070.31482488</v>
      </c>
      <c r="AF3923" s="5">
        <f t="shared" si="167"/>
        <v>9</v>
      </c>
      <c r="AG3923" s="5">
        <f t="shared" si="168"/>
        <v>2015</v>
      </c>
    </row>
    <row r="3924" spans="1:33">
      <c r="A3924" s="3">
        <v>42278</v>
      </c>
      <c r="B3924" s="1">
        <v>434715</v>
      </c>
      <c r="C3924" s="1">
        <v>114987</v>
      </c>
      <c r="D3924" s="1">
        <v>77350</v>
      </c>
      <c r="E3924" s="1">
        <v>44.74</v>
      </c>
      <c r="F3924" s="1">
        <v>45.82</v>
      </c>
      <c r="G3924" s="1">
        <v>46.39</v>
      </c>
      <c r="H3924" s="2">
        <v>57.9</v>
      </c>
      <c r="I3924" s="2">
        <v>32.4</v>
      </c>
      <c r="J3924" s="2">
        <v>97</v>
      </c>
      <c r="K3924" s="2">
        <v>95.54</v>
      </c>
      <c r="L3924">
        <f>SUMIFS(US!B:B,US!$D:$D,YEAR(daily!$A3924),US!$E:$E,MONTH(daily!$A3924))</f>
        <v>0</v>
      </c>
      <c r="M3924">
        <f>SUMIFS(US!C:C,US!$D:$D,YEAR(daily!$A3924),US!$E:$E,MONTH(daily!$A3924))</f>
        <v>0</v>
      </c>
      <c r="N3924">
        <f>SUMIFS(COT!E:E,COT!$A:$A,YEAR(daily!$A3924),COT!$B:$B,WEEKNUM(daily!$A3924))</f>
        <v>1617902</v>
      </c>
      <c r="O3924">
        <f>SUMIFS(COT!F:F,COT!$A:$A,YEAR(daily!$A3924),COT!$B:$B,WEEKNUM(daily!$A3924))</f>
        <v>481485</v>
      </c>
      <c r="P3924">
        <f>SUMIFS(COT!G:G,COT!$A:$A,YEAR(daily!$A3924),COT!$B:$B,WEEKNUM(daily!$A3924))</f>
        <v>229757</v>
      </c>
      <c r="Q3924">
        <f>SUMIFS(COT!H:H,COT!$A:$A,YEAR(daily!$A3924),COT!$B:$B,WEEKNUM(daily!$A3924))</f>
        <v>505252</v>
      </c>
      <c r="R3924">
        <f>SUMIFS(COT!I:I,COT!$A:$A,YEAR(daily!$A3924),COT!$B:$B,WEEKNUM(daily!$A3924))</f>
        <v>560375</v>
      </c>
      <c r="S3924">
        <f>SUMIFS(COT!J:J,COT!$A:$A,YEAR(daily!$A3924),COT!$B:$B,WEEKNUM(daily!$A3924))</f>
        <v>810124</v>
      </c>
      <c r="T3924">
        <f>SUMIFS(COT!K:K,COT!$A:$A,YEAR(daily!$A3924),COT!$B:$B,WEEKNUM(daily!$A3924))</f>
        <v>70790</v>
      </c>
      <c r="U3924">
        <f>SUMIFS(COT!L:L,COT!$A:$A,YEAR(daily!$A3924),COT!$B:$B,WEEKNUM(daily!$A3924))</f>
        <v>72769</v>
      </c>
      <c r="V3924">
        <f>SUMIFS(COT!M:M,COT!$A:$A,YEAR(daily!$A3924),COT!$B:$B,WEEKNUM(daily!$A3924))</f>
        <v>112</v>
      </c>
      <c r="W3924">
        <f>SUMIFS(COT!N:N,COT!$A:$A,YEAR(daily!$A3924),COT!$B:$B,WEEKNUM(daily!$A3924))</f>
        <v>118</v>
      </c>
      <c r="X3924">
        <f>SUMIFS(COT!O:O,COT!$A:$A,YEAR(daily!$A3924),COT!$B:$B,WEEKNUM(daily!$A3924))</f>
        <v>148</v>
      </c>
      <c r="Y3924">
        <f>SUMIFS(COT!P:P,COT!$A:$A,YEAR(daily!$A3924),COT!$B:$B,WEEKNUM(daily!$A3924))</f>
        <v>95</v>
      </c>
      <c r="Z3924">
        <f>SUMIFS(COT!Q:Q,COT!$A:$A,YEAR(daily!$A3924),COT!$B:$B,WEEKNUM(daily!$A3924))</f>
        <v>107</v>
      </c>
      <c r="AA3924">
        <f>SUMIFS(Saudi!B:B,Saudi!$A:$A,YEAR(daily!$A3924))</f>
        <v>683.98199999999997</v>
      </c>
      <c r="AB3924">
        <f>SUMIFS(Saudi!C:C,Saudi!$A:$A,YEAR(daily!$A3924))</f>
        <v>1195.2570000000001</v>
      </c>
      <c r="AC3924">
        <f>SUMIFS(Saudi!F:F,Saudi!$A:$A,YEAR(daily!$A3924))</f>
        <v>3635527</v>
      </c>
      <c r="AD3924">
        <f>SUMIFS(Saudi!G:G,Saudi!$A:$A,YEAR(daily!$A3924))</f>
        <v>42.108907543479908</v>
      </c>
      <c r="AE3924">
        <f>SUMIFS(Saudi!H:H,Saudi!$A:$A,YEAR(daily!$A3924))</f>
        <v>153088070.31482488</v>
      </c>
      <c r="AF3924" s="5">
        <f t="shared" si="167"/>
        <v>10</v>
      </c>
      <c r="AG3924" s="5">
        <f t="shared" si="168"/>
        <v>2015</v>
      </c>
    </row>
    <row r="3925" spans="1:33">
      <c r="A3925" s="3">
        <v>42279</v>
      </c>
      <c r="B3925" s="1">
        <v>431407</v>
      </c>
      <c r="C3925" s="1">
        <v>120171</v>
      </c>
      <c r="D3925" s="1">
        <v>79243</v>
      </c>
      <c r="E3925" s="1">
        <v>45.54</v>
      </c>
      <c r="F3925" s="1">
        <v>46.64</v>
      </c>
      <c r="G3925" s="1">
        <v>47.22</v>
      </c>
      <c r="H3925" s="2">
        <v>57.9</v>
      </c>
      <c r="I3925" s="2">
        <v>32.4</v>
      </c>
      <c r="J3925" s="2">
        <v>97</v>
      </c>
      <c r="K3925" s="2">
        <v>95.54</v>
      </c>
      <c r="L3925">
        <f>SUMIFS(US!B:B,US!$D:$D,YEAR(daily!$A3925),US!$E:$E,MONTH(daily!$A3925))</f>
        <v>0</v>
      </c>
      <c r="M3925">
        <f>SUMIFS(US!C:C,US!$D:$D,YEAR(daily!$A3925),US!$E:$E,MONTH(daily!$A3925))</f>
        <v>0</v>
      </c>
      <c r="N3925">
        <f>SUMIFS(COT!E:E,COT!$A:$A,YEAR(daily!$A3925),COT!$B:$B,WEEKNUM(daily!$A3925))</f>
        <v>1617902</v>
      </c>
      <c r="O3925">
        <f>SUMIFS(COT!F:F,COT!$A:$A,YEAR(daily!$A3925),COT!$B:$B,WEEKNUM(daily!$A3925))</f>
        <v>481485</v>
      </c>
      <c r="P3925">
        <f>SUMIFS(COT!G:G,COT!$A:$A,YEAR(daily!$A3925),COT!$B:$B,WEEKNUM(daily!$A3925))</f>
        <v>229757</v>
      </c>
      <c r="Q3925">
        <f>SUMIFS(COT!H:H,COT!$A:$A,YEAR(daily!$A3925),COT!$B:$B,WEEKNUM(daily!$A3925))</f>
        <v>505252</v>
      </c>
      <c r="R3925">
        <f>SUMIFS(COT!I:I,COT!$A:$A,YEAR(daily!$A3925),COT!$B:$B,WEEKNUM(daily!$A3925))</f>
        <v>560375</v>
      </c>
      <c r="S3925">
        <f>SUMIFS(COT!J:J,COT!$A:$A,YEAR(daily!$A3925),COT!$B:$B,WEEKNUM(daily!$A3925))</f>
        <v>810124</v>
      </c>
      <c r="T3925">
        <f>SUMIFS(COT!K:K,COT!$A:$A,YEAR(daily!$A3925),COT!$B:$B,WEEKNUM(daily!$A3925))</f>
        <v>70790</v>
      </c>
      <c r="U3925">
        <f>SUMIFS(COT!L:L,COT!$A:$A,YEAR(daily!$A3925),COT!$B:$B,WEEKNUM(daily!$A3925))</f>
        <v>72769</v>
      </c>
      <c r="V3925">
        <f>SUMIFS(COT!M:M,COT!$A:$A,YEAR(daily!$A3925),COT!$B:$B,WEEKNUM(daily!$A3925))</f>
        <v>112</v>
      </c>
      <c r="W3925">
        <f>SUMIFS(COT!N:N,COT!$A:$A,YEAR(daily!$A3925),COT!$B:$B,WEEKNUM(daily!$A3925))</f>
        <v>118</v>
      </c>
      <c r="X3925">
        <f>SUMIFS(COT!O:O,COT!$A:$A,YEAR(daily!$A3925),COT!$B:$B,WEEKNUM(daily!$A3925))</f>
        <v>148</v>
      </c>
      <c r="Y3925">
        <f>SUMIFS(COT!P:P,COT!$A:$A,YEAR(daily!$A3925),COT!$B:$B,WEEKNUM(daily!$A3925))</f>
        <v>95</v>
      </c>
      <c r="Z3925">
        <f>SUMIFS(COT!Q:Q,COT!$A:$A,YEAR(daily!$A3925),COT!$B:$B,WEEKNUM(daily!$A3925))</f>
        <v>107</v>
      </c>
      <c r="AA3925">
        <f>SUMIFS(Saudi!B:B,Saudi!$A:$A,YEAR(daily!$A3925))</f>
        <v>683.98199999999997</v>
      </c>
      <c r="AB3925">
        <f>SUMIFS(Saudi!C:C,Saudi!$A:$A,YEAR(daily!$A3925))</f>
        <v>1195.2570000000001</v>
      </c>
      <c r="AC3925">
        <f>SUMIFS(Saudi!F:F,Saudi!$A:$A,YEAR(daily!$A3925))</f>
        <v>3635527</v>
      </c>
      <c r="AD3925">
        <f>SUMIFS(Saudi!G:G,Saudi!$A:$A,YEAR(daily!$A3925))</f>
        <v>42.108907543479908</v>
      </c>
      <c r="AE3925">
        <f>SUMIFS(Saudi!H:H,Saudi!$A:$A,YEAR(daily!$A3925))</f>
        <v>153088070.31482488</v>
      </c>
      <c r="AF3925" s="5">
        <f t="shared" si="167"/>
        <v>10</v>
      </c>
      <c r="AG3925" s="5">
        <f t="shared" si="168"/>
        <v>2015</v>
      </c>
    </row>
    <row r="3926" spans="1:33">
      <c r="A3926" s="3">
        <v>42282</v>
      </c>
      <c r="B3926" s="1">
        <v>424445</v>
      </c>
      <c r="C3926" s="1">
        <v>124095</v>
      </c>
      <c r="D3926" s="1">
        <v>80516</v>
      </c>
      <c r="E3926" s="1">
        <v>46.26</v>
      </c>
      <c r="F3926" s="1">
        <v>47.47</v>
      </c>
      <c r="G3926" s="1">
        <v>48.12</v>
      </c>
      <c r="H3926" s="2">
        <v>57.9</v>
      </c>
      <c r="I3926" s="2">
        <v>32.4</v>
      </c>
      <c r="J3926" s="2">
        <v>97</v>
      </c>
      <c r="K3926" s="2">
        <v>95.54</v>
      </c>
      <c r="L3926">
        <f>SUMIFS(US!B:B,US!$D:$D,YEAR(daily!$A3926),US!$E:$E,MONTH(daily!$A3926))</f>
        <v>0</v>
      </c>
      <c r="M3926">
        <f>SUMIFS(US!C:C,US!$D:$D,YEAR(daily!$A3926),US!$E:$E,MONTH(daily!$A3926))</f>
        <v>0</v>
      </c>
      <c r="N3926">
        <f>SUMIFS(COT!E:E,COT!$A:$A,YEAR(daily!$A3926),COT!$B:$B,WEEKNUM(daily!$A3926))</f>
        <v>1675676</v>
      </c>
      <c r="O3926">
        <f>SUMIFS(COT!F:F,COT!$A:$A,YEAR(daily!$A3926),COT!$B:$B,WEEKNUM(daily!$A3926))</f>
        <v>491100</v>
      </c>
      <c r="P3926">
        <f>SUMIFS(COT!G:G,COT!$A:$A,YEAR(daily!$A3926),COT!$B:$B,WEEKNUM(daily!$A3926))</f>
        <v>232839</v>
      </c>
      <c r="Q3926">
        <f>SUMIFS(COT!H:H,COT!$A:$A,YEAR(daily!$A3926),COT!$B:$B,WEEKNUM(daily!$A3926))</f>
        <v>522704</v>
      </c>
      <c r="R3926">
        <f>SUMIFS(COT!I:I,COT!$A:$A,YEAR(daily!$A3926),COT!$B:$B,WEEKNUM(daily!$A3926))</f>
        <v>588749</v>
      </c>
      <c r="S3926">
        <f>SUMIFS(COT!J:J,COT!$A:$A,YEAR(daily!$A3926),COT!$B:$B,WEEKNUM(daily!$A3926))</f>
        <v>841962</v>
      </c>
      <c r="T3926">
        <f>SUMIFS(COT!K:K,COT!$A:$A,YEAR(daily!$A3926),COT!$B:$B,WEEKNUM(daily!$A3926))</f>
        <v>73123</v>
      </c>
      <c r="U3926">
        <f>SUMIFS(COT!L:L,COT!$A:$A,YEAR(daily!$A3926),COT!$B:$B,WEEKNUM(daily!$A3926))</f>
        <v>78171</v>
      </c>
      <c r="V3926">
        <f>SUMIFS(COT!M:M,COT!$A:$A,YEAR(daily!$A3926),COT!$B:$B,WEEKNUM(daily!$A3926))</f>
        <v>123</v>
      </c>
      <c r="W3926">
        <f>SUMIFS(COT!N:N,COT!$A:$A,YEAR(daily!$A3926),COT!$B:$B,WEEKNUM(daily!$A3926))</f>
        <v>125</v>
      </c>
      <c r="X3926">
        <f>SUMIFS(COT!O:O,COT!$A:$A,YEAR(daily!$A3926),COT!$B:$B,WEEKNUM(daily!$A3926))</f>
        <v>165</v>
      </c>
      <c r="Y3926">
        <f>SUMIFS(COT!P:P,COT!$A:$A,YEAR(daily!$A3926),COT!$B:$B,WEEKNUM(daily!$A3926))</f>
        <v>93</v>
      </c>
      <c r="Z3926">
        <f>SUMIFS(COT!Q:Q,COT!$A:$A,YEAR(daily!$A3926),COT!$B:$B,WEEKNUM(daily!$A3926))</f>
        <v>106</v>
      </c>
      <c r="AA3926">
        <f>SUMIFS(Saudi!B:B,Saudi!$A:$A,YEAR(daily!$A3926))</f>
        <v>683.98199999999997</v>
      </c>
      <c r="AB3926">
        <f>SUMIFS(Saudi!C:C,Saudi!$A:$A,YEAR(daily!$A3926))</f>
        <v>1195.2570000000001</v>
      </c>
      <c r="AC3926">
        <f>SUMIFS(Saudi!F:F,Saudi!$A:$A,YEAR(daily!$A3926))</f>
        <v>3635527</v>
      </c>
      <c r="AD3926">
        <f>SUMIFS(Saudi!G:G,Saudi!$A:$A,YEAR(daily!$A3926))</f>
        <v>42.108907543479908</v>
      </c>
      <c r="AE3926">
        <f>SUMIFS(Saudi!H:H,Saudi!$A:$A,YEAR(daily!$A3926))</f>
        <v>153088070.31482488</v>
      </c>
      <c r="AF3926" s="5">
        <f t="shared" si="167"/>
        <v>10</v>
      </c>
      <c r="AG3926" s="5">
        <f t="shared" si="168"/>
        <v>2015</v>
      </c>
    </row>
    <row r="3927" spans="1:33">
      <c r="A3927" s="3">
        <v>42283</v>
      </c>
      <c r="B3927" s="1">
        <v>411111</v>
      </c>
      <c r="C3927" s="1">
        <v>131311</v>
      </c>
      <c r="D3927" s="1">
        <v>80929</v>
      </c>
      <c r="E3927" s="1">
        <v>48.53</v>
      </c>
      <c r="F3927" s="1">
        <v>49.71</v>
      </c>
      <c r="G3927" s="1">
        <v>50.34</v>
      </c>
      <c r="H3927" s="2">
        <v>57.9</v>
      </c>
      <c r="I3927" s="2">
        <v>32.4</v>
      </c>
      <c r="J3927" s="2">
        <v>97</v>
      </c>
      <c r="K3927" s="2">
        <v>95.54</v>
      </c>
      <c r="L3927">
        <f>SUMIFS(US!B:B,US!$D:$D,YEAR(daily!$A3927),US!$E:$E,MONTH(daily!$A3927))</f>
        <v>0</v>
      </c>
      <c r="M3927">
        <f>SUMIFS(US!C:C,US!$D:$D,YEAR(daily!$A3927),US!$E:$E,MONTH(daily!$A3927))</f>
        <v>0</v>
      </c>
      <c r="N3927">
        <f>SUMIFS(COT!E:E,COT!$A:$A,YEAR(daily!$A3927),COT!$B:$B,WEEKNUM(daily!$A3927))</f>
        <v>1675676</v>
      </c>
      <c r="O3927">
        <f>SUMIFS(COT!F:F,COT!$A:$A,YEAR(daily!$A3927),COT!$B:$B,WEEKNUM(daily!$A3927))</f>
        <v>491100</v>
      </c>
      <c r="P3927">
        <f>SUMIFS(COT!G:G,COT!$A:$A,YEAR(daily!$A3927),COT!$B:$B,WEEKNUM(daily!$A3927))</f>
        <v>232839</v>
      </c>
      <c r="Q3927">
        <f>SUMIFS(COT!H:H,COT!$A:$A,YEAR(daily!$A3927),COT!$B:$B,WEEKNUM(daily!$A3927))</f>
        <v>522704</v>
      </c>
      <c r="R3927">
        <f>SUMIFS(COT!I:I,COT!$A:$A,YEAR(daily!$A3927),COT!$B:$B,WEEKNUM(daily!$A3927))</f>
        <v>588749</v>
      </c>
      <c r="S3927">
        <f>SUMIFS(COT!J:J,COT!$A:$A,YEAR(daily!$A3927),COT!$B:$B,WEEKNUM(daily!$A3927))</f>
        <v>841962</v>
      </c>
      <c r="T3927">
        <f>SUMIFS(COT!K:K,COT!$A:$A,YEAR(daily!$A3927),COT!$B:$B,WEEKNUM(daily!$A3927))</f>
        <v>73123</v>
      </c>
      <c r="U3927">
        <f>SUMIFS(COT!L:L,COT!$A:$A,YEAR(daily!$A3927),COT!$B:$B,WEEKNUM(daily!$A3927))</f>
        <v>78171</v>
      </c>
      <c r="V3927">
        <f>SUMIFS(COT!M:M,COT!$A:$A,YEAR(daily!$A3927),COT!$B:$B,WEEKNUM(daily!$A3927))</f>
        <v>123</v>
      </c>
      <c r="W3927">
        <f>SUMIFS(COT!N:N,COT!$A:$A,YEAR(daily!$A3927),COT!$B:$B,WEEKNUM(daily!$A3927))</f>
        <v>125</v>
      </c>
      <c r="X3927">
        <f>SUMIFS(COT!O:O,COT!$A:$A,YEAR(daily!$A3927),COT!$B:$B,WEEKNUM(daily!$A3927))</f>
        <v>165</v>
      </c>
      <c r="Y3927">
        <f>SUMIFS(COT!P:P,COT!$A:$A,YEAR(daily!$A3927),COT!$B:$B,WEEKNUM(daily!$A3927))</f>
        <v>93</v>
      </c>
      <c r="Z3927">
        <f>SUMIFS(COT!Q:Q,COT!$A:$A,YEAR(daily!$A3927),COT!$B:$B,WEEKNUM(daily!$A3927))</f>
        <v>106</v>
      </c>
      <c r="AA3927">
        <f>SUMIFS(Saudi!B:B,Saudi!$A:$A,YEAR(daily!$A3927))</f>
        <v>683.98199999999997</v>
      </c>
      <c r="AB3927">
        <f>SUMIFS(Saudi!C:C,Saudi!$A:$A,YEAR(daily!$A3927))</f>
        <v>1195.2570000000001</v>
      </c>
      <c r="AC3927">
        <f>SUMIFS(Saudi!F:F,Saudi!$A:$A,YEAR(daily!$A3927))</f>
        <v>3635527</v>
      </c>
      <c r="AD3927">
        <f>SUMIFS(Saudi!G:G,Saudi!$A:$A,YEAR(daily!$A3927))</f>
        <v>42.108907543479908</v>
      </c>
      <c r="AE3927">
        <f>SUMIFS(Saudi!H:H,Saudi!$A:$A,YEAR(daily!$A3927))</f>
        <v>153088070.31482488</v>
      </c>
      <c r="AF3927" s="5">
        <f t="shared" si="167"/>
        <v>10</v>
      </c>
      <c r="AG3927" s="5">
        <f t="shared" si="168"/>
        <v>2015</v>
      </c>
    </row>
    <row r="3928" spans="1:33">
      <c r="A3928" s="3">
        <v>42284</v>
      </c>
      <c r="B3928" s="1">
        <v>348212</v>
      </c>
      <c r="C3928" s="1">
        <v>141445</v>
      </c>
      <c r="D3928" s="1">
        <v>78197</v>
      </c>
      <c r="E3928" s="1">
        <v>47.81</v>
      </c>
      <c r="F3928" s="1">
        <v>49.13</v>
      </c>
      <c r="G3928" s="1">
        <v>49.79</v>
      </c>
      <c r="H3928" s="2">
        <v>57.9</v>
      </c>
      <c r="I3928" s="2">
        <v>32.4</v>
      </c>
      <c r="J3928" s="2">
        <v>97</v>
      </c>
      <c r="K3928" s="2">
        <v>95.54</v>
      </c>
      <c r="L3928">
        <f>SUMIFS(US!B:B,US!$D:$D,YEAR(daily!$A3928),US!$E:$E,MONTH(daily!$A3928))</f>
        <v>0</v>
      </c>
      <c r="M3928">
        <f>SUMIFS(US!C:C,US!$D:$D,YEAR(daily!$A3928),US!$E:$E,MONTH(daily!$A3928))</f>
        <v>0</v>
      </c>
      <c r="N3928">
        <f>SUMIFS(COT!E:E,COT!$A:$A,YEAR(daily!$A3928),COT!$B:$B,WEEKNUM(daily!$A3928))</f>
        <v>1675676</v>
      </c>
      <c r="O3928">
        <f>SUMIFS(COT!F:F,COT!$A:$A,YEAR(daily!$A3928),COT!$B:$B,WEEKNUM(daily!$A3928))</f>
        <v>491100</v>
      </c>
      <c r="P3928">
        <f>SUMIFS(COT!G:G,COT!$A:$A,YEAR(daily!$A3928),COT!$B:$B,WEEKNUM(daily!$A3928))</f>
        <v>232839</v>
      </c>
      <c r="Q3928">
        <f>SUMIFS(COT!H:H,COT!$A:$A,YEAR(daily!$A3928),COT!$B:$B,WEEKNUM(daily!$A3928))</f>
        <v>522704</v>
      </c>
      <c r="R3928">
        <f>SUMIFS(COT!I:I,COT!$A:$A,YEAR(daily!$A3928),COT!$B:$B,WEEKNUM(daily!$A3928))</f>
        <v>588749</v>
      </c>
      <c r="S3928">
        <f>SUMIFS(COT!J:J,COT!$A:$A,YEAR(daily!$A3928),COT!$B:$B,WEEKNUM(daily!$A3928))</f>
        <v>841962</v>
      </c>
      <c r="T3928">
        <f>SUMIFS(COT!K:K,COT!$A:$A,YEAR(daily!$A3928),COT!$B:$B,WEEKNUM(daily!$A3928))</f>
        <v>73123</v>
      </c>
      <c r="U3928">
        <f>SUMIFS(COT!L:L,COT!$A:$A,YEAR(daily!$A3928),COT!$B:$B,WEEKNUM(daily!$A3928))</f>
        <v>78171</v>
      </c>
      <c r="V3928">
        <f>SUMIFS(COT!M:M,COT!$A:$A,YEAR(daily!$A3928),COT!$B:$B,WEEKNUM(daily!$A3928))</f>
        <v>123</v>
      </c>
      <c r="W3928">
        <f>SUMIFS(COT!N:N,COT!$A:$A,YEAR(daily!$A3928),COT!$B:$B,WEEKNUM(daily!$A3928))</f>
        <v>125</v>
      </c>
      <c r="X3928">
        <f>SUMIFS(COT!O:O,COT!$A:$A,YEAR(daily!$A3928),COT!$B:$B,WEEKNUM(daily!$A3928))</f>
        <v>165</v>
      </c>
      <c r="Y3928">
        <f>SUMIFS(COT!P:P,COT!$A:$A,YEAR(daily!$A3928),COT!$B:$B,WEEKNUM(daily!$A3928))</f>
        <v>93</v>
      </c>
      <c r="Z3928">
        <f>SUMIFS(COT!Q:Q,COT!$A:$A,YEAR(daily!$A3928),COT!$B:$B,WEEKNUM(daily!$A3928))</f>
        <v>106</v>
      </c>
      <c r="AA3928">
        <f>SUMIFS(Saudi!B:B,Saudi!$A:$A,YEAR(daily!$A3928))</f>
        <v>683.98199999999997</v>
      </c>
      <c r="AB3928">
        <f>SUMIFS(Saudi!C:C,Saudi!$A:$A,YEAR(daily!$A3928))</f>
        <v>1195.2570000000001</v>
      </c>
      <c r="AC3928">
        <f>SUMIFS(Saudi!F:F,Saudi!$A:$A,YEAR(daily!$A3928))</f>
        <v>3635527</v>
      </c>
      <c r="AD3928">
        <f>SUMIFS(Saudi!G:G,Saudi!$A:$A,YEAR(daily!$A3928))</f>
        <v>42.108907543479908</v>
      </c>
      <c r="AE3928">
        <f>SUMIFS(Saudi!H:H,Saudi!$A:$A,YEAR(daily!$A3928))</f>
        <v>153088070.31482488</v>
      </c>
      <c r="AF3928" s="5">
        <f t="shared" si="167"/>
        <v>10</v>
      </c>
      <c r="AG3928" s="5">
        <f t="shared" si="168"/>
        <v>2015</v>
      </c>
    </row>
    <row r="3929" spans="1:33">
      <c r="A3929" s="3">
        <v>42285</v>
      </c>
      <c r="B3929" s="1">
        <v>295296</v>
      </c>
      <c r="C3929" s="1">
        <v>162484</v>
      </c>
      <c r="D3929" s="1">
        <v>76387</v>
      </c>
      <c r="E3929" s="1">
        <v>49.43</v>
      </c>
      <c r="F3929" s="1">
        <v>50.69</v>
      </c>
      <c r="G3929" s="1">
        <v>51.28</v>
      </c>
      <c r="H3929" s="2">
        <v>57.9</v>
      </c>
      <c r="I3929" s="2">
        <v>32.4</v>
      </c>
      <c r="J3929" s="2">
        <v>97</v>
      </c>
      <c r="K3929" s="2">
        <v>95.54</v>
      </c>
      <c r="L3929">
        <f>SUMIFS(US!B:B,US!$D:$D,YEAR(daily!$A3929),US!$E:$E,MONTH(daily!$A3929))</f>
        <v>0</v>
      </c>
      <c r="M3929">
        <f>SUMIFS(US!C:C,US!$D:$D,YEAR(daily!$A3929),US!$E:$E,MONTH(daily!$A3929))</f>
        <v>0</v>
      </c>
      <c r="N3929">
        <f>SUMIFS(COT!E:E,COT!$A:$A,YEAR(daily!$A3929),COT!$B:$B,WEEKNUM(daily!$A3929))</f>
        <v>1675676</v>
      </c>
      <c r="O3929">
        <f>SUMIFS(COT!F:F,COT!$A:$A,YEAR(daily!$A3929),COT!$B:$B,WEEKNUM(daily!$A3929))</f>
        <v>491100</v>
      </c>
      <c r="P3929">
        <f>SUMIFS(COT!G:G,COT!$A:$A,YEAR(daily!$A3929),COT!$B:$B,WEEKNUM(daily!$A3929))</f>
        <v>232839</v>
      </c>
      <c r="Q3929">
        <f>SUMIFS(COT!H:H,COT!$A:$A,YEAR(daily!$A3929),COT!$B:$B,WEEKNUM(daily!$A3929))</f>
        <v>522704</v>
      </c>
      <c r="R3929">
        <f>SUMIFS(COT!I:I,COT!$A:$A,YEAR(daily!$A3929),COT!$B:$B,WEEKNUM(daily!$A3929))</f>
        <v>588749</v>
      </c>
      <c r="S3929">
        <f>SUMIFS(COT!J:J,COT!$A:$A,YEAR(daily!$A3929),COT!$B:$B,WEEKNUM(daily!$A3929))</f>
        <v>841962</v>
      </c>
      <c r="T3929">
        <f>SUMIFS(COT!K:K,COT!$A:$A,YEAR(daily!$A3929),COT!$B:$B,WEEKNUM(daily!$A3929))</f>
        <v>73123</v>
      </c>
      <c r="U3929">
        <f>SUMIFS(COT!L:L,COT!$A:$A,YEAR(daily!$A3929),COT!$B:$B,WEEKNUM(daily!$A3929))</f>
        <v>78171</v>
      </c>
      <c r="V3929">
        <f>SUMIFS(COT!M:M,COT!$A:$A,YEAR(daily!$A3929),COT!$B:$B,WEEKNUM(daily!$A3929))</f>
        <v>123</v>
      </c>
      <c r="W3929">
        <f>SUMIFS(COT!N:N,COT!$A:$A,YEAR(daily!$A3929),COT!$B:$B,WEEKNUM(daily!$A3929))</f>
        <v>125</v>
      </c>
      <c r="X3929">
        <f>SUMIFS(COT!O:O,COT!$A:$A,YEAR(daily!$A3929),COT!$B:$B,WEEKNUM(daily!$A3929))</f>
        <v>165</v>
      </c>
      <c r="Y3929">
        <f>SUMIFS(COT!P:P,COT!$A:$A,YEAR(daily!$A3929),COT!$B:$B,WEEKNUM(daily!$A3929))</f>
        <v>93</v>
      </c>
      <c r="Z3929">
        <f>SUMIFS(COT!Q:Q,COT!$A:$A,YEAR(daily!$A3929),COT!$B:$B,WEEKNUM(daily!$A3929))</f>
        <v>106</v>
      </c>
      <c r="AA3929">
        <f>SUMIFS(Saudi!B:B,Saudi!$A:$A,YEAR(daily!$A3929))</f>
        <v>683.98199999999997</v>
      </c>
      <c r="AB3929">
        <f>SUMIFS(Saudi!C:C,Saudi!$A:$A,YEAR(daily!$A3929))</f>
        <v>1195.2570000000001</v>
      </c>
      <c r="AC3929">
        <f>SUMIFS(Saudi!F:F,Saudi!$A:$A,YEAR(daily!$A3929))</f>
        <v>3635527</v>
      </c>
      <c r="AD3929">
        <f>SUMIFS(Saudi!G:G,Saudi!$A:$A,YEAR(daily!$A3929))</f>
        <v>42.108907543479908</v>
      </c>
      <c r="AE3929">
        <f>SUMIFS(Saudi!H:H,Saudi!$A:$A,YEAR(daily!$A3929))</f>
        <v>153088070.31482488</v>
      </c>
      <c r="AF3929" s="5">
        <f t="shared" si="167"/>
        <v>10</v>
      </c>
      <c r="AG3929" s="5">
        <f t="shared" si="168"/>
        <v>2015</v>
      </c>
    </row>
    <row r="3930" spans="1:33">
      <c r="A3930" s="3">
        <v>42286</v>
      </c>
      <c r="B3930" s="1">
        <v>236471</v>
      </c>
      <c r="C3930" s="1">
        <v>179345</v>
      </c>
      <c r="D3930" s="1">
        <v>73142</v>
      </c>
      <c r="E3930" s="1">
        <v>49.63</v>
      </c>
      <c r="F3930" s="1">
        <v>50.82</v>
      </c>
      <c r="G3930" s="1">
        <v>51.4</v>
      </c>
      <c r="H3930" s="2">
        <v>57.9</v>
      </c>
      <c r="I3930" s="2">
        <v>32.4</v>
      </c>
      <c r="J3930" s="2">
        <v>97</v>
      </c>
      <c r="K3930" s="2">
        <v>95.54</v>
      </c>
      <c r="L3930">
        <f>SUMIFS(US!B:B,US!$D:$D,YEAR(daily!$A3930),US!$E:$E,MONTH(daily!$A3930))</f>
        <v>0</v>
      </c>
      <c r="M3930">
        <f>SUMIFS(US!C:C,US!$D:$D,YEAR(daily!$A3930),US!$E:$E,MONTH(daily!$A3930))</f>
        <v>0</v>
      </c>
      <c r="N3930">
        <f>SUMIFS(COT!E:E,COT!$A:$A,YEAR(daily!$A3930),COT!$B:$B,WEEKNUM(daily!$A3930))</f>
        <v>1675676</v>
      </c>
      <c r="O3930">
        <f>SUMIFS(COT!F:F,COT!$A:$A,YEAR(daily!$A3930),COT!$B:$B,WEEKNUM(daily!$A3930))</f>
        <v>491100</v>
      </c>
      <c r="P3930">
        <f>SUMIFS(COT!G:G,COT!$A:$A,YEAR(daily!$A3930),COT!$B:$B,WEEKNUM(daily!$A3930))</f>
        <v>232839</v>
      </c>
      <c r="Q3930">
        <f>SUMIFS(COT!H:H,COT!$A:$A,YEAR(daily!$A3930),COT!$B:$B,WEEKNUM(daily!$A3930))</f>
        <v>522704</v>
      </c>
      <c r="R3930">
        <f>SUMIFS(COT!I:I,COT!$A:$A,YEAR(daily!$A3930),COT!$B:$B,WEEKNUM(daily!$A3930))</f>
        <v>588749</v>
      </c>
      <c r="S3930">
        <f>SUMIFS(COT!J:J,COT!$A:$A,YEAR(daily!$A3930),COT!$B:$B,WEEKNUM(daily!$A3930))</f>
        <v>841962</v>
      </c>
      <c r="T3930">
        <f>SUMIFS(COT!K:K,COT!$A:$A,YEAR(daily!$A3930),COT!$B:$B,WEEKNUM(daily!$A3930))</f>
        <v>73123</v>
      </c>
      <c r="U3930">
        <f>SUMIFS(COT!L:L,COT!$A:$A,YEAR(daily!$A3930),COT!$B:$B,WEEKNUM(daily!$A3930))</f>
        <v>78171</v>
      </c>
      <c r="V3930">
        <f>SUMIFS(COT!M:M,COT!$A:$A,YEAR(daily!$A3930),COT!$B:$B,WEEKNUM(daily!$A3930))</f>
        <v>123</v>
      </c>
      <c r="W3930">
        <f>SUMIFS(COT!N:N,COT!$A:$A,YEAR(daily!$A3930),COT!$B:$B,WEEKNUM(daily!$A3930))</f>
        <v>125</v>
      </c>
      <c r="X3930">
        <f>SUMIFS(COT!O:O,COT!$A:$A,YEAR(daily!$A3930),COT!$B:$B,WEEKNUM(daily!$A3930))</f>
        <v>165</v>
      </c>
      <c r="Y3930">
        <f>SUMIFS(COT!P:P,COT!$A:$A,YEAR(daily!$A3930),COT!$B:$B,WEEKNUM(daily!$A3930))</f>
        <v>93</v>
      </c>
      <c r="Z3930">
        <f>SUMIFS(COT!Q:Q,COT!$A:$A,YEAR(daily!$A3930),COT!$B:$B,WEEKNUM(daily!$A3930))</f>
        <v>106</v>
      </c>
      <c r="AA3930">
        <f>SUMIFS(Saudi!B:B,Saudi!$A:$A,YEAR(daily!$A3930))</f>
        <v>683.98199999999997</v>
      </c>
      <c r="AB3930">
        <f>SUMIFS(Saudi!C:C,Saudi!$A:$A,YEAR(daily!$A3930))</f>
        <v>1195.2570000000001</v>
      </c>
      <c r="AC3930">
        <f>SUMIFS(Saudi!F:F,Saudi!$A:$A,YEAR(daily!$A3930))</f>
        <v>3635527</v>
      </c>
      <c r="AD3930">
        <f>SUMIFS(Saudi!G:G,Saudi!$A:$A,YEAR(daily!$A3930))</f>
        <v>42.108907543479908</v>
      </c>
      <c r="AE3930">
        <f>SUMIFS(Saudi!H:H,Saudi!$A:$A,YEAR(daily!$A3930))</f>
        <v>153088070.31482488</v>
      </c>
      <c r="AF3930" s="5">
        <f t="shared" si="167"/>
        <v>10</v>
      </c>
      <c r="AG3930" s="5">
        <f t="shared" si="168"/>
        <v>2015</v>
      </c>
    </row>
    <row r="3931" spans="1:33">
      <c r="A3931" s="3">
        <v>42289</v>
      </c>
      <c r="B3931" s="1">
        <v>191987</v>
      </c>
      <c r="C3931" s="1">
        <v>190805</v>
      </c>
      <c r="D3931" s="1">
        <v>72983</v>
      </c>
      <c r="E3931" s="1">
        <v>47.1</v>
      </c>
      <c r="F3931" s="1">
        <v>48.32</v>
      </c>
      <c r="G3931" s="1">
        <v>48.94</v>
      </c>
      <c r="H3931" s="2">
        <v>57.9</v>
      </c>
      <c r="I3931" s="2">
        <v>32.4</v>
      </c>
      <c r="J3931" s="2">
        <v>97</v>
      </c>
      <c r="K3931" s="2">
        <v>95.54</v>
      </c>
      <c r="L3931">
        <f>SUMIFS(US!B:B,US!$D:$D,YEAR(daily!$A3931),US!$E:$E,MONTH(daily!$A3931))</f>
        <v>0</v>
      </c>
      <c r="M3931">
        <f>SUMIFS(US!C:C,US!$D:$D,YEAR(daily!$A3931),US!$E:$E,MONTH(daily!$A3931))</f>
        <v>0</v>
      </c>
      <c r="N3931">
        <f>SUMIFS(COT!E:E,COT!$A:$A,YEAR(daily!$A3931),COT!$B:$B,WEEKNUM(daily!$A3931))</f>
        <v>1645951</v>
      </c>
      <c r="O3931">
        <f>SUMIFS(COT!F:F,COT!$A:$A,YEAR(daily!$A3931),COT!$B:$B,WEEKNUM(daily!$A3931))</f>
        <v>487740</v>
      </c>
      <c r="P3931">
        <f>SUMIFS(COT!G:G,COT!$A:$A,YEAR(daily!$A3931),COT!$B:$B,WEEKNUM(daily!$A3931))</f>
        <v>222748</v>
      </c>
      <c r="Q3931">
        <f>SUMIFS(COT!H:H,COT!$A:$A,YEAR(daily!$A3931),COT!$B:$B,WEEKNUM(daily!$A3931))</f>
        <v>485171</v>
      </c>
      <c r="R3931">
        <f>SUMIFS(COT!I:I,COT!$A:$A,YEAR(daily!$A3931),COT!$B:$B,WEEKNUM(daily!$A3931))</f>
        <v>592561</v>
      </c>
      <c r="S3931">
        <f>SUMIFS(COT!J:J,COT!$A:$A,YEAR(daily!$A3931),COT!$B:$B,WEEKNUM(daily!$A3931))</f>
        <v>867428</v>
      </c>
      <c r="T3931">
        <f>SUMIFS(COT!K:K,COT!$A:$A,YEAR(daily!$A3931),COT!$B:$B,WEEKNUM(daily!$A3931))</f>
        <v>80479</v>
      </c>
      <c r="U3931">
        <f>SUMIFS(COT!L:L,COT!$A:$A,YEAR(daily!$A3931),COT!$B:$B,WEEKNUM(daily!$A3931))</f>
        <v>70604</v>
      </c>
      <c r="V3931">
        <f>SUMIFS(COT!M:M,COT!$A:$A,YEAR(daily!$A3931),COT!$B:$B,WEEKNUM(daily!$A3931))</f>
        <v>125</v>
      </c>
      <c r="W3931">
        <f>SUMIFS(COT!N:N,COT!$A:$A,YEAR(daily!$A3931),COT!$B:$B,WEEKNUM(daily!$A3931))</f>
        <v>114</v>
      </c>
      <c r="X3931">
        <f>SUMIFS(COT!O:O,COT!$A:$A,YEAR(daily!$A3931),COT!$B:$B,WEEKNUM(daily!$A3931))</f>
        <v>152</v>
      </c>
      <c r="Y3931">
        <f>SUMIFS(COT!P:P,COT!$A:$A,YEAR(daily!$A3931),COT!$B:$B,WEEKNUM(daily!$A3931))</f>
        <v>94</v>
      </c>
      <c r="Z3931">
        <f>SUMIFS(COT!Q:Q,COT!$A:$A,YEAR(daily!$A3931),COT!$B:$B,WEEKNUM(daily!$A3931))</f>
        <v>104</v>
      </c>
      <c r="AA3931">
        <f>SUMIFS(Saudi!B:B,Saudi!$A:$A,YEAR(daily!$A3931))</f>
        <v>683.98199999999997</v>
      </c>
      <c r="AB3931">
        <f>SUMIFS(Saudi!C:C,Saudi!$A:$A,YEAR(daily!$A3931))</f>
        <v>1195.2570000000001</v>
      </c>
      <c r="AC3931">
        <f>SUMIFS(Saudi!F:F,Saudi!$A:$A,YEAR(daily!$A3931))</f>
        <v>3635527</v>
      </c>
      <c r="AD3931">
        <f>SUMIFS(Saudi!G:G,Saudi!$A:$A,YEAR(daily!$A3931))</f>
        <v>42.108907543479908</v>
      </c>
      <c r="AE3931">
        <f>SUMIFS(Saudi!H:H,Saudi!$A:$A,YEAR(daily!$A3931))</f>
        <v>153088070.31482488</v>
      </c>
      <c r="AF3931" s="5">
        <f t="shared" si="167"/>
        <v>10</v>
      </c>
      <c r="AG3931" s="5">
        <f t="shared" si="168"/>
        <v>2015</v>
      </c>
    </row>
    <row r="3932" spans="1:33">
      <c r="A3932" s="3">
        <v>42290</v>
      </c>
      <c r="B3932" s="1">
        <v>150866</v>
      </c>
      <c r="C3932" s="1">
        <v>207564</v>
      </c>
      <c r="D3932" s="1">
        <v>70584</v>
      </c>
      <c r="E3932" s="1">
        <v>46.66</v>
      </c>
      <c r="F3932" s="1">
        <v>47.9</v>
      </c>
      <c r="G3932" s="1">
        <v>48.58</v>
      </c>
      <c r="H3932" s="2">
        <v>57.9</v>
      </c>
      <c r="I3932" s="2">
        <v>32.4</v>
      </c>
      <c r="J3932" s="2">
        <v>97</v>
      </c>
      <c r="K3932" s="2">
        <v>95.54</v>
      </c>
      <c r="L3932">
        <f>SUMIFS(US!B:B,US!$D:$D,YEAR(daily!$A3932),US!$E:$E,MONTH(daily!$A3932))</f>
        <v>0</v>
      </c>
      <c r="M3932">
        <f>SUMIFS(US!C:C,US!$D:$D,YEAR(daily!$A3932),US!$E:$E,MONTH(daily!$A3932))</f>
        <v>0</v>
      </c>
      <c r="N3932">
        <f>SUMIFS(COT!E:E,COT!$A:$A,YEAR(daily!$A3932),COT!$B:$B,WEEKNUM(daily!$A3932))</f>
        <v>1645951</v>
      </c>
      <c r="O3932">
        <f>SUMIFS(COT!F:F,COT!$A:$A,YEAR(daily!$A3932),COT!$B:$B,WEEKNUM(daily!$A3932))</f>
        <v>487740</v>
      </c>
      <c r="P3932">
        <f>SUMIFS(COT!G:G,COT!$A:$A,YEAR(daily!$A3932),COT!$B:$B,WEEKNUM(daily!$A3932))</f>
        <v>222748</v>
      </c>
      <c r="Q3932">
        <f>SUMIFS(COT!H:H,COT!$A:$A,YEAR(daily!$A3932),COT!$B:$B,WEEKNUM(daily!$A3932))</f>
        <v>485171</v>
      </c>
      <c r="R3932">
        <f>SUMIFS(COT!I:I,COT!$A:$A,YEAR(daily!$A3932),COT!$B:$B,WEEKNUM(daily!$A3932))</f>
        <v>592561</v>
      </c>
      <c r="S3932">
        <f>SUMIFS(COT!J:J,COT!$A:$A,YEAR(daily!$A3932),COT!$B:$B,WEEKNUM(daily!$A3932))</f>
        <v>867428</v>
      </c>
      <c r="T3932">
        <f>SUMIFS(COT!K:K,COT!$A:$A,YEAR(daily!$A3932),COT!$B:$B,WEEKNUM(daily!$A3932))</f>
        <v>80479</v>
      </c>
      <c r="U3932">
        <f>SUMIFS(COT!L:L,COT!$A:$A,YEAR(daily!$A3932),COT!$B:$B,WEEKNUM(daily!$A3932))</f>
        <v>70604</v>
      </c>
      <c r="V3932">
        <f>SUMIFS(COT!M:M,COT!$A:$A,YEAR(daily!$A3932),COT!$B:$B,WEEKNUM(daily!$A3932))</f>
        <v>125</v>
      </c>
      <c r="W3932">
        <f>SUMIFS(COT!N:N,COT!$A:$A,YEAR(daily!$A3932),COT!$B:$B,WEEKNUM(daily!$A3932))</f>
        <v>114</v>
      </c>
      <c r="X3932">
        <f>SUMIFS(COT!O:O,COT!$A:$A,YEAR(daily!$A3932),COT!$B:$B,WEEKNUM(daily!$A3932))</f>
        <v>152</v>
      </c>
      <c r="Y3932">
        <f>SUMIFS(COT!P:P,COT!$A:$A,YEAR(daily!$A3932),COT!$B:$B,WEEKNUM(daily!$A3932))</f>
        <v>94</v>
      </c>
      <c r="Z3932">
        <f>SUMIFS(COT!Q:Q,COT!$A:$A,YEAR(daily!$A3932),COT!$B:$B,WEEKNUM(daily!$A3932))</f>
        <v>104</v>
      </c>
      <c r="AA3932">
        <f>SUMIFS(Saudi!B:B,Saudi!$A:$A,YEAR(daily!$A3932))</f>
        <v>683.98199999999997</v>
      </c>
      <c r="AB3932">
        <f>SUMIFS(Saudi!C:C,Saudi!$A:$A,YEAR(daily!$A3932))</f>
        <v>1195.2570000000001</v>
      </c>
      <c r="AC3932">
        <f>SUMIFS(Saudi!F:F,Saudi!$A:$A,YEAR(daily!$A3932))</f>
        <v>3635527</v>
      </c>
      <c r="AD3932">
        <f>SUMIFS(Saudi!G:G,Saudi!$A:$A,YEAR(daily!$A3932))</f>
        <v>42.108907543479908</v>
      </c>
      <c r="AE3932">
        <f>SUMIFS(Saudi!H:H,Saudi!$A:$A,YEAR(daily!$A3932))</f>
        <v>153088070.31482488</v>
      </c>
      <c r="AF3932" s="5">
        <f t="shared" si="167"/>
        <v>10</v>
      </c>
      <c r="AG3932" s="5">
        <f t="shared" si="168"/>
        <v>2015</v>
      </c>
    </row>
    <row r="3933" spans="1:33">
      <c r="A3933" s="3">
        <v>42291</v>
      </c>
      <c r="B3933" s="1">
        <v>126954</v>
      </c>
      <c r="C3933" s="1">
        <v>215339</v>
      </c>
      <c r="D3933" s="1">
        <v>72203</v>
      </c>
      <c r="E3933" s="1">
        <v>46.64</v>
      </c>
      <c r="F3933" s="1">
        <v>47.96</v>
      </c>
      <c r="G3933" s="1">
        <v>48.66</v>
      </c>
      <c r="H3933" s="2">
        <v>57.9</v>
      </c>
      <c r="I3933" s="2">
        <v>32.4</v>
      </c>
      <c r="J3933" s="2">
        <v>97</v>
      </c>
      <c r="K3933" s="2">
        <v>95.54</v>
      </c>
      <c r="L3933">
        <f>SUMIFS(US!B:B,US!$D:$D,YEAR(daily!$A3933),US!$E:$E,MONTH(daily!$A3933))</f>
        <v>0</v>
      </c>
      <c r="M3933">
        <f>SUMIFS(US!C:C,US!$D:$D,YEAR(daily!$A3933),US!$E:$E,MONTH(daily!$A3933))</f>
        <v>0</v>
      </c>
      <c r="N3933">
        <f>SUMIFS(COT!E:E,COT!$A:$A,YEAR(daily!$A3933),COT!$B:$B,WEEKNUM(daily!$A3933))</f>
        <v>1645951</v>
      </c>
      <c r="O3933">
        <f>SUMIFS(COT!F:F,COT!$A:$A,YEAR(daily!$A3933),COT!$B:$B,WEEKNUM(daily!$A3933))</f>
        <v>487740</v>
      </c>
      <c r="P3933">
        <f>SUMIFS(COT!G:G,COT!$A:$A,YEAR(daily!$A3933),COT!$B:$B,WEEKNUM(daily!$A3933))</f>
        <v>222748</v>
      </c>
      <c r="Q3933">
        <f>SUMIFS(COT!H:H,COT!$A:$A,YEAR(daily!$A3933),COT!$B:$B,WEEKNUM(daily!$A3933))</f>
        <v>485171</v>
      </c>
      <c r="R3933">
        <f>SUMIFS(COT!I:I,COT!$A:$A,YEAR(daily!$A3933),COT!$B:$B,WEEKNUM(daily!$A3933))</f>
        <v>592561</v>
      </c>
      <c r="S3933">
        <f>SUMIFS(COT!J:J,COT!$A:$A,YEAR(daily!$A3933),COT!$B:$B,WEEKNUM(daily!$A3933))</f>
        <v>867428</v>
      </c>
      <c r="T3933">
        <f>SUMIFS(COT!K:K,COT!$A:$A,YEAR(daily!$A3933),COT!$B:$B,WEEKNUM(daily!$A3933))</f>
        <v>80479</v>
      </c>
      <c r="U3933">
        <f>SUMIFS(COT!L:L,COT!$A:$A,YEAR(daily!$A3933),COT!$B:$B,WEEKNUM(daily!$A3933))</f>
        <v>70604</v>
      </c>
      <c r="V3933">
        <f>SUMIFS(COT!M:M,COT!$A:$A,YEAR(daily!$A3933),COT!$B:$B,WEEKNUM(daily!$A3933))</f>
        <v>125</v>
      </c>
      <c r="W3933">
        <f>SUMIFS(COT!N:N,COT!$A:$A,YEAR(daily!$A3933),COT!$B:$B,WEEKNUM(daily!$A3933))</f>
        <v>114</v>
      </c>
      <c r="X3933">
        <f>SUMIFS(COT!O:O,COT!$A:$A,YEAR(daily!$A3933),COT!$B:$B,WEEKNUM(daily!$A3933))</f>
        <v>152</v>
      </c>
      <c r="Y3933">
        <f>SUMIFS(COT!P:P,COT!$A:$A,YEAR(daily!$A3933),COT!$B:$B,WEEKNUM(daily!$A3933))</f>
        <v>94</v>
      </c>
      <c r="Z3933">
        <f>SUMIFS(COT!Q:Q,COT!$A:$A,YEAR(daily!$A3933),COT!$B:$B,WEEKNUM(daily!$A3933))</f>
        <v>104</v>
      </c>
      <c r="AA3933">
        <f>SUMIFS(Saudi!B:B,Saudi!$A:$A,YEAR(daily!$A3933))</f>
        <v>683.98199999999997</v>
      </c>
      <c r="AB3933">
        <f>SUMIFS(Saudi!C:C,Saudi!$A:$A,YEAR(daily!$A3933))</f>
        <v>1195.2570000000001</v>
      </c>
      <c r="AC3933">
        <f>SUMIFS(Saudi!F:F,Saudi!$A:$A,YEAR(daily!$A3933))</f>
        <v>3635527</v>
      </c>
      <c r="AD3933">
        <f>SUMIFS(Saudi!G:G,Saudi!$A:$A,YEAR(daily!$A3933))</f>
        <v>42.108907543479908</v>
      </c>
      <c r="AE3933">
        <f>SUMIFS(Saudi!H:H,Saudi!$A:$A,YEAR(daily!$A3933))</f>
        <v>153088070.31482488</v>
      </c>
      <c r="AF3933" s="5">
        <f t="shared" si="167"/>
        <v>10</v>
      </c>
      <c r="AG3933" s="5">
        <f t="shared" si="168"/>
        <v>2015</v>
      </c>
    </row>
    <row r="3934" spans="1:33">
      <c r="A3934" s="3">
        <v>42292</v>
      </c>
      <c r="B3934" s="1">
        <v>89819</v>
      </c>
      <c r="C3934" s="1">
        <v>217489</v>
      </c>
      <c r="D3934" s="1">
        <v>72150</v>
      </c>
      <c r="E3934" s="1">
        <v>46.38</v>
      </c>
      <c r="F3934" s="1">
        <v>47.69</v>
      </c>
      <c r="G3934" s="1">
        <v>48.38</v>
      </c>
      <c r="H3934" s="2">
        <v>57.9</v>
      </c>
      <c r="I3934" s="2">
        <v>32.4</v>
      </c>
      <c r="J3934" s="2">
        <v>97</v>
      </c>
      <c r="K3934" s="2">
        <v>95.54</v>
      </c>
      <c r="L3934">
        <f>SUMIFS(US!B:B,US!$D:$D,YEAR(daily!$A3934),US!$E:$E,MONTH(daily!$A3934))</f>
        <v>0</v>
      </c>
      <c r="M3934">
        <f>SUMIFS(US!C:C,US!$D:$D,YEAR(daily!$A3934),US!$E:$E,MONTH(daily!$A3934))</f>
        <v>0</v>
      </c>
      <c r="N3934">
        <f>SUMIFS(COT!E:E,COT!$A:$A,YEAR(daily!$A3934),COT!$B:$B,WEEKNUM(daily!$A3934))</f>
        <v>1645951</v>
      </c>
      <c r="O3934">
        <f>SUMIFS(COT!F:F,COT!$A:$A,YEAR(daily!$A3934),COT!$B:$B,WEEKNUM(daily!$A3934))</f>
        <v>487740</v>
      </c>
      <c r="P3934">
        <f>SUMIFS(COT!G:G,COT!$A:$A,YEAR(daily!$A3934),COT!$B:$B,WEEKNUM(daily!$A3934))</f>
        <v>222748</v>
      </c>
      <c r="Q3934">
        <f>SUMIFS(COT!H:H,COT!$A:$A,YEAR(daily!$A3934),COT!$B:$B,WEEKNUM(daily!$A3934))</f>
        <v>485171</v>
      </c>
      <c r="R3934">
        <f>SUMIFS(COT!I:I,COT!$A:$A,YEAR(daily!$A3934),COT!$B:$B,WEEKNUM(daily!$A3934))</f>
        <v>592561</v>
      </c>
      <c r="S3934">
        <f>SUMIFS(COT!J:J,COT!$A:$A,YEAR(daily!$A3934),COT!$B:$B,WEEKNUM(daily!$A3934))</f>
        <v>867428</v>
      </c>
      <c r="T3934">
        <f>SUMIFS(COT!K:K,COT!$A:$A,YEAR(daily!$A3934),COT!$B:$B,WEEKNUM(daily!$A3934))</f>
        <v>80479</v>
      </c>
      <c r="U3934">
        <f>SUMIFS(COT!L:L,COT!$A:$A,YEAR(daily!$A3934),COT!$B:$B,WEEKNUM(daily!$A3934))</f>
        <v>70604</v>
      </c>
      <c r="V3934">
        <f>SUMIFS(COT!M:M,COT!$A:$A,YEAR(daily!$A3934),COT!$B:$B,WEEKNUM(daily!$A3934))</f>
        <v>125</v>
      </c>
      <c r="W3934">
        <f>SUMIFS(COT!N:N,COT!$A:$A,YEAR(daily!$A3934),COT!$B:$B,WEEKNUM(daily!$A3934))</f>
        <v>114</v>
      </c>
      <c r="X3934">
        <f>SUMIFS(COT!O:O,COT!$A:$A,YEAR(daily!$A3934),COT!$B:$B,WEEKNUM(daily!$A3934))</f>
        <v>152</v>
      </c>
      <c r="Y3934">
        <f>SUMIFS(COT!P:P,COT!$A:$A,YEAR(daily!$A3934),COT!$B:$B,WEEKNUM(daily!$A3934))</f>
        <v>94</v>
      </c>
      <c r="Z3934">
        <f>SUMIFS(COT!Q:Q,COT!$A:$A,YEAR(daily!$A3934),COT!$B:$B,WEEKNUM(daily!$A3934))</f>
        <v>104</v>
      </c>
      <c r="AA3934">
        <f>SUMIFS(Saudi!B:B,Saudi!$A:$A,YEAR(daily!$A3934))</f>
        <v>683.98199999999997</v>
      </c>
      <c r="AB3934">
        <f>SUMIFS(Saudi!C:C,Saudi!$A:$A,YEAR(daily!$A3934))</f>
        <v>1195.2570000000001</v>
      </c>
      <c r="AC3934">
        <f>SUMIFS(Saudi!F:F,Saudi!$A:$A,YEAR(daily!$A3934))</f>
        <v>3635527</v>
      </c>
      <c r="AD3934">
        <f>SUMIFS(Saudi!G:G,Saudi!$A:$A,YEAR(daily!$A3934))</f>
        <v>42.108907543479908</v>
      </c>
      <c r="AE3934">
        <f>SUMIFS(Saudi!H:H,Saudi!$A:$A,YEAR(daily!$A3934))</f>
        <v>153088070.31482488</v>
      </c>
      <c r="AF3934" s="5">
        <f t="shared" si="167"/>
        <v>10</v>
      </c>
      <c r="AG3934" s="5">
        <f t="shared" si="168"/>
        <v>2015</v>
      </c>
    </row>
    <row r="3935" spans="1:33">
      <c r="A3935" s="3">
        <v>42293</v>
      </c>
      <c r="B3935" s="1">
        <v>60949</v>
      </c>
      <c r="C3935" s="1">
        <v>217430</v>
      </c>
      <c r="D3935" s="1">
        <v>72368</v>
      </c>
      <c r="E3935" s="1">
        <v>47.26</v>
      </c>
      <c r="F3935" s="1">
        <v>48.5</v>
      </c>
      <c r="G3935" s="1">
        <v>49.19</v>
      </c>
      <c r="H3935" s="2">
        <v>57.9</v>
      </c>
      <c r="I3935" s="2">
        <v>32.4</v>
      </c>
      <c r="J3935" s="2">
        <v>97</v>
      </c>
      <c r="K3935" s="2">
        <v>95.54</v>
      </c>
      <c r="L3935">
        <f>SUMIFS(US!B:B,US!$D:$D,YEAR(daily!$A3935),US!$E:$E,MONTH(daily!$A3935))</f>
        <v>0</v>
      </c>
      <c r="M3935">
        <f>SUMIFS(US!C:C,US!$D:$D,YEAR(daily!$A3935),US!$E:$E,MONTH(daily!$A3935))</f>
        <v>0</v>
      </c>
      <c r="N3935">
        <f>SUMIFS(COT!E:E,COT!$A:$A,YEAR(daily!$A3935),COT!$B:$B,WEEKNUM(daily!$A3935))</f>
        <v>1645951</v>
      </c>
      <c r="O3935">
        <f>SUMIFS(COT!F:F,COT!$A:$A,YEAR(daily!$A3935),COT!$B:$B,WEEKNUM(daily!$A3935))</f>
        <v>487740</v>
      </c>
      <c r="P3935">
        <f>SUMIFS(COT!G:G,COT!$A:$A,YEAR(daily!$A3935),COT!$B:$B,WEEKNUM(daily!$A3935))</f>
        <v>222748</v>
      </c>
      <c r="Q3935">
        <f>SUMIFS(COT!H:H,COT!$A:$A,YEAR(daily!$A3935),COT!$B:$B,WEEKNUM(daily!$A3935))</f>
        <v>485171</v>
      </c>
      <c r="R3935">
        <f>SUMIFS(COT!I:I,COT!$A:$A,YEAR(daily!$A3935),COT!$B:$B,WEEKNUM(daily!$A3935))</f>
        <v>592561</v>
      </c>
      <c r="S3935">
        <f>SUMIFS(COT!J:J,COT!$A:$A,YEAR(daily!$A3935),COT!$B:$B,WEEKNUM(daily!$A3935))</f>
        <v>867428</v>
      </c>
      <c r="T3935">
        <f>SUMIFS(COT!K:K,COT!$A:$A,YEAR(daily!$A3935),COT!$B:$B,WEEKNUM(daily!$A3935))</f>
        <v>80479</v>
      </c>
      <c r="U3935">
        <f>SUMIFS(COT!L:L,COT!$A:$A,YEAR(daily!$A3935),COT!$B:$B,WEEKNUM(daily!$A3935))</f>
        <v>70604</v>
      </c>
      <c r="V3935">
        <f>SUMIFS(COT!M:M,COT!$A:$A,YEAR(daily!$A3935),COT!$B:$B,WEEKNUM(daily!$A3935))</f>
        <v>125</v>
      </c>
      <c r="W3935">
        <f>SUMIFS(COT!N:N,COT!$A:$A,YEAR(daily!$A3935),COT!$B:$B,WEEKNUM(daily!$A3935))</f>
        <v>114</v>
      </c>
      <c r="X3935">
        <f>SUMIFS(COT!O:O,COT!$A:$A,YEAR(daily!$A3935),COT!$B:$B,WEEKNUM(daily!$A3935))</f>
        <v>152</v>
      </c>
      <c r="Y3935">
        <f>SUMIFS(COT!P:P,COT!$A:$A,YEAR(daily!$A3935),COT!$B:$B,WEEKNUM(daily!$A3935))</f>
        <v>94</v>
      </c>
      <c r="Z3935">
        <f>SUMIFS(COT!Q:Q,COT!$A:$A,YEAR(daily!$A3935),COT!$B:$B,WEEKNUM(daily!$A3935))</f>
        <v>104</v>
      </c>
      <c r="AA3935">
        <f>SUMIFS(Saudi!B:B,Saudi!$A:$A,YEAR(daily!$A3935))</f>
        <v>683.98199999999997</v>
      </c>
      <c r="AB3935">
        <f>SUMIFS(Saudi!C:C,Saudi!$A:$A,YEAR(daily!$A3935))</f>
        <v>1195.2570000000001</v>
      </c>
      <c r="AC3935">
        <f>SUMIFS(Saudi!F:F,Saudi!$A:$A,YEAR(daily!$A3935))</f>
        <v>3635527</v>
      </c>
      <c r="AD3935">
        <f>SUMIFS(Saudi!G:G,Saudi!$A:$A,YEAR(daily!$A3935))</f>
        <v>42.108907543479908</v>
      </c>
      <c r="AE3935">
        <f>SUMIFS(Saudi!H:H,Saudi!$A:$A,YEAR(daily!$A3935))</f>
        <v>153088070.31482488</v>
      </c>
      <c r="AF3935" s="5">
        <f t="shared" si="167"/>
        <v>10</v>
      </c>
      <c r="AG3935" s="5">
        <f t="shared" si="168"/>
        <v>2015</v>
      </c>
    </row>
    <row r="3936" spans="1:33">
      <c r="A3936" s="3">
        <v>42296</v>
      </c>
      <c r="B3936" s="1">
        <v>24926</v>
      </c>
      <c r="C3936" s="1">
        <v>222933</v>
      </c>
      <c r="D3936" s="1">
        <v>74854</v>
      </c>
      <c r="E3936" s="1">
        <v>45.89</v>
      </c>
      <c r="F3936" s="1">
        <v>46.99</v>
      </c>
      <c r="G3936" s="1">
        <v>47.68</v>
      </c>
      <c r="H3936" s="2">
        <v>57.9</v>
      </c>
      <c r="I3936" s="2">
        <v>32.4</v>
      </c>
      <c r="J3936" s="2">
        <v>97</v>
      </c>
      <c r="K3936" s="2">
        <v>95.54</v>
      </c>
      <c r="L3936">
        <f>SUMIFS(US!B:B,US!$D:$D,YEAR(daily!$A3936),US!$E:$E,MONTH(daily!$A3936))</f>
        <v>0</v>
      </c>
      <c r="M3936">
        <f>SUMIFS(US!C:C,US!$D:$D,YEAR(daily!$A3936),US!$E:$E,MONTH(daily!$A3936))</f>
        <v>0</v>
      </c>
      <c r="N3936">
        <f>SUMIFS(COT!E:E,COT!$A:$A,YEAR(daily!$A3936),COT!$B:$B,WEEKNUM(daily!$A3936))</f>
        <v>1613562</v>
      </c>
      <c r="O3936">
        <f>SUMIFS(COT!F:F,COT!$A:$A,YEAR(daily!$A3936),COT!$B:$B,WEEKNUM(daily!$A3936))</f>
        <v>485090</v>
      </c>
      <c r="P3936">
        <f>SUMIFS(COT!G:G,COT!$A:$A,YEAR(daily!$A3936),COT!$B:$B,WEEKNUM(daily!$A3936))</f>
        <v>233939</v>
      </c>
      <c r="Q3936">
        <f>SUMIFS(COT!H:H,COT!$A:$A,YEAR(daily!$A3936),COT!$B:$B,WEEKNUM(daily!$A3936))</f>
        <v>479894</v>
      </c>
      <c r="R3936">
        <f>SUMIFS(COT!I:I,COT!$A:$A,YEAR(daily!$A3936),COT!$B:$B,WEEKNUM(daily!$A3936))</f>
        <v>570449</v>
      </c>
      <c r="S3936">
        <f>SUMIFS(COT!J:J,COT!$A:$A,YEAR(daily!$A3936),COT!$B:$B,WEEKNUM(daily!$A3936))</f>
        <v>833815</v>
      </c>
      <c r="T3936">
        <f>SUMIFS(COT!K:K,COT!$A:$A,YEAR(daily!$A3936),COT!$B:$B,WEEKNUM(daily!$A3936))</f>
        <v>78129</v>
      </c>
      <c r="U3936">
        <f>SUMIFS(COT!L:L,COT!$A:$A,YEAR(daily!$A3936),COT!$B:$B,WEEKNUM(daily!$A3936))</f>
        <v>65914</v>
      </c>
      <c r="V3936">
        <f>SUMIFS(COT!M:M,COT!$A:$A,YEAR(daily!$A3936),COT!$B:$B,WEEKNUM(daily!$A3936))</f>
        <v>117</v>
      </c>
      <c r="W3936">
        <f>SUMIFS(COT!N:N,COT!$A:$A,YEAR(daily!$A3936),COT!$B:$B,WEEKNUM(daily!$A3936))</f>
        <v>122</v>
      </c>
      <c r="X3936">
        <f>SUMIFS(COT!O:O,COT!$A:$A,YEAR(daily!$A3936),COT!$B:$B,WEEKNUM(daily!$A3936))</f>
        <v>142</v>
      </c>
      <c r="Y3936">
        <f>SUMIFS(COT!P:P,COT!$A:$A,YEAR(daily!$A3936),COT!$B:$B,WEEKNUM(daily!$A3936))</f>
        <v>88</v>
      </c>
      <c r="Z3936">
        <f>SUMIFS(COT!Q:Q,COT!$A:$A,YEAR(daily!$A3936),COT!$B:$B,WEEKNUM(daily!$A3936))</f>
        <v>101</v>
      </c>
      <c r="AA3936">
        <f>SUMIFS(Saudi!B:B,Saudi!$A:$A,YEAR(daily!$A3936))</f>
        <v>683.98199999999997</v>
      </c>
      <c r="AB3936">
        <f>SUMIFS(Saudi!C:C,Saudi!$A:$A,YEAR(daily!$A3936))</f>
        <v>1195.2570000000001</v>
      </c>
      <c r="AC3936">
        <f>SUMIFS(Saudi!F:F,Saudi!$A:$A,YEAR(daily!$A3936))</f>
        <v>3635527</v>
      </c>
      <c r="AD3936">
        <f>SUMIFS(Saudi!G:G,Saudi!$A:$A,YEAR(daily!$A3936))</f>
        <v>42.108907543479908</v>
      </c>
      <c r="AE3936">
        <f>SUMIFS(Saudi!H:H,Saudi!$A:$A,YEAR(daily!$A3936))</f>
        <v>153088070.31482488</v>
      </c>
      <c r="AF3936" s="5">
        <f t="shared" si="167"/>
        <v>10</v>
      </c>
      <c r="AG3936" s="5">
        <f t="shared" si="168"/>
        <v>2015</v>
      </c>
    </row>
    <row r="3937" spans="1:33">
      <c r="A3937" s="3">
        <v>42297</v>
      </c>
      <c r="B3937" s="1">
        <v>296</v>
      </c>
      <c r="C3937" s="1">
        <v>221762</v>
      </c>
      <c r="D3937" s="1">
        <v>78299</v>
      </c>
      <c r="E3937" s="1">
        <v>45.55</v>
      </c>
      <c r="F3937" s="1">
        <v>47</v>
      </c>
      <c r="G3937" s="1">
        <v>47.71</v>
      </c>
      <c r="H3937" s="2">
        <v>57.9</v>
      </c>
      <c r="I3937" s="2">
        <v>32.4</v>
      </c>
      <c r="J3937" s="2">
        <v>97</v>
      </c>
      <c r="K3937" s="2">
        <v>95.54</v>
      </c>
      <c r="L3937">
        <f>SUMIFS(US!B:B,US!$D:$D,YEAR(daily!$A3937),US!$E:$E,MONTH(daily!$A3937))</f>
        <v>0</v>
      </c>
      <c r="M3937">
        <f>SUMIFS(US!C:C,US!$D:$D,YEAR(daily!$A3937),US!$E:$E,MONTH(daily!$A3937))</f>
        <v>0</v>
      </c>
      <c r="N3937">
        <f>SUMIFS(COT!E:E,COT!$A:$A,YEAR(daily!$A3937),COT!$B:$B,WEEKNUM(daily!$A3937))</f>
        <v>1613562</v>
      </c>
      <c r="O3937">
        <f>SUMIFS(COT!F:F,COT!$A:$A,YEAR(daily!$A3937),COT!$B:$B,WEEKNUM(daily!$A3937))</f>
        <v>485090</v>
      </c>
      <c r="P3937">
        <f>SUMIFS(COT!G:G,COT!$A:$A,YEAR(daily!$A3937),COT!$B:$B,WEEKNUM(daily!$A3937))</f>
        <v>233939</v>
      </c>
      <c r="Q3937">
        <f>SUMIFS(COT!H:H,COT!$A:$A,YEAR(daily!$A3937),COT!$B:$B,WEEKNUM(daily!$A3937))</f>
        <v>479894</v>
      </c>
      <c r="R3937">
        <f>SUMIFS(COT!I:I,COT!$A:$A,YEAR(daily!$A3937),COT!$B:$B,WEEKNUM(daily!$A3937))</f>
        <v>570449</v>
      </c>
      <c r="S3937">
        <f>SUMIFS(COT!J:J,COT!$A:$A,YEAR(daily!$A3937),COT!$B:$B,WEEKNUM(daily!$A3937))</f>
        <v>833815</v>
      </c>
      <c r="T3937">
        <f>SUMIFS(COT!K:K,COT!$A:$A,YEAR(daily!$A3937),COT!$B:$B,WEEKNUM(daily!$A3937))</f>
        <v>78129</v>
      </c>
      <c r="U3937">
        <f>SUMIFS(COT!L:L,COT!$A:$A,YEAR(daily!$A3937),COT!$B:$B,WEEKNUM(daily!$A3937))</f>
        <v>65914</v>
      </c>
      <c r="V3937">
        <f>SUMIFS(COT!M:M,COT!$A:$A,YEAR(daily!$A3937),COT!$B:$B,WEEKNUM(daily!$A3937))</f>
        <v>117</v>
      </c>
      <c r="W3937">
        <f>SUMIFS(COT!N:N,COT!$A:$A,YEAR(daily!$A3937),COT!$B:$B,WEEKNUM(daily!$A3937))</f>
        <v>122</v>
      </c>
      <c r="X3937">
        <f>SUMIFS(COT!O:O,COT!$A:$A,YEAR(daily!$A3937),COT!$B:$B,WEEKNUM(daily!$A3937))</f>
        <v>142</v>
      </c>
      <c r="Y3937">
        <f>SUMIFS(COT!P:P,COT!$A:$A,YEAR(daily!$A3937),COT!$B:$B,WEEKNUM(daily!$A3937))</f>
        <v>88</v>
      </c>
      <c r="Z3937">
        <f>SUMIFS(COT!Q:Q,COT!$A:$A,YEAR(daily!$A3937),COT!$B:$B,WEEKNUM(daily!$A3937))</f>
        <v>101</v>
      </c>
      <c r="AA3937">
        <f>SUMIFS(Saudi!B:B,Saudi!$A:$A,YEAR(daily!$A3937))</f>
        <v>683.98199999999997</v>
      </c>
      <c r="AB3937">
        <f>SUMIFS(Saudi!C:C,Saudi!$A:$A,YEAR(daily!$A3937))</f>
        <v>1195.2570000000001</v>
      </c>
      <c r="AC3937">
        <f>SUMIFS(Saudi!F:F,Saudi!$A:$A,YEAR(daily!$A3937))</f>
        <v>3635527</v>
      </c>
      <c r="AD3937">
        <f>SUMIFS(Saudi!G:G,Saudi!$A:$A,YEAR(daily!$A3937))</f>
        <v>42.108907543479908</v>
      </c>
      <c r="AE3937">
        <f>SUMIFS(Saudi!H:H,Saudi!$A:$A,YEAR(daily!$A3937))</f>
        <v>153088070.31482488</v>
      </c>
      <c r="AF3937" s="5">
        <f t="shared" si="167"/>
        <v>10</v>
      </c>
      <c r="AG3937" s="5">
        <f t="shared" si="168"/>
        <v>2015</v>
      </c>
    </row>
    <row r="3938" spans="1:33">
      <c r="A3938" s="3">
        <v>42298</v>
      </c>
      <c r="B3938" s="1">
        <v>522758</v>
      </c>
      <c r="C3938" s="1">
        <v>84280</v>
      </c>
      <c r="D3938" s="1">
        <v>134372</v>
      </c>
      <c r="E3938" s="1">
        <v>45.2</v>
      </c>
      <c r="F3938" s="1">
        <v>46.65</v>
      </c>
      <c r="G3938" s="1">
        <v>47.35</v>
      </c>
      <c r="H3938" s="2">
        <v>57.9</v>
      </c>
      <c r="I3938" s="2">
        <v>32.4</v>
      </c>
      <c r="J3938" s="2">
        <v>97</v>
      </c>
      <c r="K3938" s="2">
        <v>95.54</v>
      </c>
      <c r="L3938">
        <f>SUMIFS(US!B:B,US!$D:$D,YEAR(daily!$A3938),US!$E:$E,MONTH(daily!$A3938))</f>
        <v>0</v>
      </c>
      <c r="M3938">
        <f>SUMIFS(US!C:C,US!$D:$D,YEAR(daily!$A3938),US!$E:$E,MONTH(daily!$A3938))</f>
        <v>0</v>
      </c>
      <c r="N3938">
        <f>SUMIFS(COT!E:E,COT!$A:$A,YEAR(daily!$A3938),COT!$B:$B,WEEKNUM(daily!$A3938))</f>
        <v>1613562</v>
      </c>
      <c r="O3938">
        <f>SUMIFS(COT!F:F,COT!$A:$A,YEAR(daily!$A3938),COT!$B:$B,WEEKNUM(daily!$A3938))</f>
        <v>485090</v>
      </c>
      <c r="P3938">
        <f>SUMIFS(COT!G:G,COT!$A:$A,YEAR(daily!$A3938),COT!$B:$B,WEEKNUM(daily!$A3938))</f>
        <v>233939</v>
      </c>
      <c r="Q3938">
        <f>SUMIFS(COT!H:H,COT!$A:$A,YEAR(daily!$A3938),COT!$B:$B,WEEKNUM(daily!$A3938))</f>
        <v>479894</v>
      </c>
      <c r="R3938">
        <f>SUMIFS(COT!I:I,COT!$A:$A,YEAR(daily!$A3938),COT!$B:$B,WEEKNUM(daily!$A3938))</f>
        <v>570449</v>
      </c>
      <c r="S3938">
        <f>SUMIFS(COT!J:J,COT!$A:$A,YEAR(daily!$A3938),COT!$B:$B,WEEKNUM(daily!$A3938))</f>
        <v>833815</v>
      </c>
      <c r="T3938">
        <f>SUMIFS(COT!K:K,COT!$A:$A,YEAR(daily!$A3938),COT!$B:$B,WEEKNUM(daily!$A3938))</f>
        <v>78129</v>
      </c>
      <c r="U3938">
        <f>SUMIFS(COT!L:L,COT!$A:$A,YEAR(daily!$A3938),COT!$B:$B,WEEKNUM(daily!$A3938))</f>
        <v>65914</v>
      </c>
      <c r="V3938">
        <f>SUMIFS(COT!M:M,COT!$A:$A,YEAR(daily!$A3938),COT!$B:$B,WEEKNUM(daily!$A3938))</f>
        <v>117</v>
      </c>
      <c r="W3938">
        <f>SUMIFS(COT!N:N,COT!$A:$A,YEAR(daily!$A3938),COT!$B:$B,WEEKNUM(daily!$A3938))</f>
        <v>122</v>
      </c>
      <c r="X3938">
        <f>SUMIFS(COT!O:O,COT!$A:$A,YEAR(daily!$A3938),COT!$B:$B,WEEKNUM(daily!$A3938))</f>
        <v>142</v>
      </c>
      <c r="Y3938">
        <f>SUMIFS(COT!P:P,COT!$A:$A,YEAR(daily!$A3938),COT!$B:$B,WEEKNUM(daily!$A3938))</f>
        <v>88</v>
      </c>
      <c r="Z3938">
        <f>SUMIFS(COT!Q:Q,COT!$A:$A,YEAR(daily!$A3938),COT!$B:$B,WEEKNUM(daily!$A3938))</f>
        <v>101</v>
      </c>
      <c r="AA3938">
        <f>SUMIFS(Saudi!B:B,Saudi!$A:$A,YEAR(daily!$A3938))</f>
        <v>683.98199999999997</v>
      </c>
      <c r="AB3938">
        <f>SUMIFS(Saudi!C:C,Saudi!$A:$A,YEAR(daily!$A3938))</f>
        <v>1195.2570000000001</v>
      </c>
      <c r="AC3938">
        <f>SUMIFS(Saudi!F:F,Saudi!$A:$A,YEAR(daily!$A3938))</f>
        <v>3635527</v>
      </c>
      <c r="AD3938">
        <f>SUMIFS(Saudi!G:G,Saudi!$A:$A,YEAR(daily!$A3938))</f>
        <v>42.108907543479908</v>
      </c>
      <c r="AE3938">
        <f>SUMIFS(Saudi!H:H,Saudi!$A:$A,YEAR(daily!$A3938))</f>
        <v>153088070.31482488</v>
      </c>
      <c r="AF3938" s="5">
        <f t="shared" si="167"/>
        <v>10</v>
      </c>
      <c r="AG3938" s="5">
        <f t="shared" si="168"/>
        <v>2015</v>
      </c>
    </row>
    <row r="3939" spans="1:33">
      <c r="A3939" s="3">
        <v>42299</v>
      </c>
      <c r="B3939" s="1">
        <v>522907</v>
      </c>
      <c r="C3939" s="1">
        <v>87779</v>
      </c>
      <c r="D3939" s="1">
        <v>139668</v>
      </c>
      <c r="E3939" s="1">
        <v>45.38</v>
      </c>
      <c r="F3939" s="1">
        <v>46.86</v>
      </c>
      <c r="G3939" s="1">
        <v>47.58</v>
      </c>
      <c r="H3939" s="2">
        <v>57.9</v>
      </c>
      <c r="I3939" s="2">
        <v>32.4</v>
      </c>
      <c r="J3939" s="2">
        <v>97</v>
      </c>
      <c r="K3939" s="2">
        <v>95.54</v>
      </c>
      <c r="L3939">
        <f>SUMIFS(US!B:B,US!$D:$D,YEAR(daily!$A3939),US!$E:$E,MONTH(daily!$A3939))</f>
        <v>0</v>
      </c>
      <c r="M3939">
        <f>SUMIFS(US!C:C,US!$D:$D,YEAR(daily!$A3939),US!$E:$E,MONTH(daily!$A3939))</f>
        <v>0</v>
      </c>
      <c r="N3939">
        <f>SUMIFS(COT!E:E,COT!$A:$A,YEAR(daily!$A3939),COT!$B:$B,WEEKNUM(daily!$A3939))</f>
        <v>1613562</v>
      </c>
      <c r="O3939">
        <f>SUMIFS(COT!F:F,COT!$A:$A,YEAR(daily!$A3939),COT!$B:$B,WEEKNUM(daily!$A3939))</f>
        <v>485090</v>
      </c>
      <c r="P3939">
        <f>SUMIFS(COT!G:G,COT!$A:$A,YEAR(daily!$A3939),COT!$B:$B,WEEKNUM(daily!$A3939))</f>
        <v>233939</v>
      </c>
      <c r="Q3939">
        <f>SUMIFS(COT!H:H,COT!$A:$A,YEAR(daily!$A3939),COT!$B:$B,WEEKNUM(daily!$A3939))</f>
        <v>479894</v>
      </c>
      <c r="R3939">
        <f>SUMIFS(COT!I:I,COT!$A:$A,YEAR(daily!$A3939),COT!$B:$B,WEEKNUM(daily!$A3939))</f>
        <v>570449</v>
      </c>
      <c r="S3939">
        <f>SUMIFS(COT!J:J,COT!$A:$A,YEAR(daily!$A3939),COT!$B:$B,WEEKNUM(daily!$A3939))</f>
        <v>833815</v>
      </c>
      <c r="T3939">
        <f>SUMIFS(COT!K:K,COT!$A:$A,YEAR(daily!$A3939),COT!$B:$B,WEEKNUM(daily!$A3939))</f>
        <v>78129</v>
      </c>
      <c r="U3939">
        <f>SUMIFS(COT!L:L,COT!$A:$A,YEAR(daily!$A3939),COT!$B:$B,WEEKNUM(daily!$A3939))</f>
        <v>65914</v>
      </c>
      <c r="V3939">
        <f>SUMIFS(COT!M:M,COT!$A:$A,YEAR(daily!$A3939),COT!$B:$B,WEEKNUM(daily!$A3939))</f>
        <v>117</v>
      </c>
      <c r="W3939">
        <f>SUMIFS(COT!N:N,COT!$A:$A,YEAR(daily!$A3939),COT!$B:$B,WEEKNUM(daily!$A3939))</f>
        <v>122</v>
      </c>
      <c r="X3939">
        <f>SUMIFS(COT!O:O,COT!$A:$A,YEAR(daily!$A3939),COT!$B:$B,WEEKNUM(daily!$A3939))</f>
        <v>142</v>
      </c>
      <c r="Y3939">
        <f>SUMIFS(COT!P:P,COT!$A:$A,YEAR(daily!$A3939),COT!$B:$B,WEEKNUM(daily!$A3939))</f>
        <v>88</v>
      </c>
      <c r="Z3939">
        <f>SUMIFS(COT!Q:Q,COT!$A:$A,YEAR(daily!$A3939),COT!$B:$B,WEEKNUM(daily!$A3939))</f>
        <v>101</v>
      </c>
      <c r="AA3939">
        <f>SUMIFS(Saudi!B:B,Saudi!$A:$A,YEAR(daily!$A3939))</f>
        <v>683.98199999999997</v>
      </c>
      <c r="AB3939">
        <f>SUMIFS(Saudi!C:C,Saudi!$A:$A,YEAR(daily!$A3939))</f>
        <v>1195.2570000000001</v>
      </c>
      <c r="AC3939">
        <f>SUMIFS(Saudi!F:F,Saudi!$A:$A,YEAR(daily!$A3939))</f>
        <v>3635527</v>
      </c>
      <c r="AD3939">
        <f>SUMIFS(Saudi!G:G,Saudi!$A:$A,YEAR(daily!$A3939))</f>
        <v>42.108907543479908</v>
      </c>
      <c r="AE3939">
        <f>SUMIFS(Saudi!H:H,Saudi!$A:$A,YEAR(daily!$A3939))</f>
        <v>153088070.31482488</v>
      </c>
      <c r="AF3939" s="5">
        <f t="shared" si="167"/>
        <v>10</v>
      </c>
      <c r="AG3939" s="5">
        <f t="shared" si="168"/>
        <v>2015</v>
      </c>
    </row>
    <row r="3940" spans="1:33">
      <c r="A3940" s="3">
        <v>42300</v>
      </c>
      <c r="B3940" s="1">
        <v>527608</v>
      </c>
      <c r="C3940" s="1">
        <v>94842</v>
      </c>
      <c r="D3940" s="1">
        <v>139815</v>
      </c>
      <c r="E3940" s="1">
        <v>44.6</v>
      </c>
      <c r="F3940" s="1">
        <v>46.25</v>
      </c>
      <c r="G3940" s="1">
        <v>46.98</v>
      </c>
      <c r="H3940" s="2">
        <v>57.9</v>
      </c>
      <c r="I3940" s="2">
        <v>32.4</v>
      </c>
      <c r="J3940" s="2">
        <v>97</v>
      </c>
      <c r="K3940" s="2">
        <v>95.54</v>
      </c>
      <c r="L3940">
        <f>SUMIFS(US!B:B,US!$D:$D,YEAR(daily!$A3940),US!$E:$E,MONTH(daily!$A3940))</f>
        <v>0</v>
      </c>
      <c r="M3940">
        <f>SUMIFS(US!C:C,US!$D:$D,YEAR(daily!$A3940),US!$E:$E,MONTH(daily!$A3940))</f>
        <v>0</v>
      </c>
      <c r="N3940">
        <f>SUMIFS(COT!E:E,COT!$A:$A,YEAR(daily!$A3940),COT!$B:$B,WEEKNUM(daily!$A3940))</f>
        <v>1613562</v>
      </c>
      <c r="O3940">
        <f>SUMIFS(COT!F:F,COT!$A:$A,YEAR(daily!$A3940),COT!$B:$B,WEEKNUM(daily!$A3940))</f>
        <v>485090</v>
      </c>
      <c r="P3940">
        <f>SUMIFS(COT!G:G,COT!$A:$A,YEAR(daily!$A3940),COT!$B:$B,WEEKNUM(daily!$A3940))</f>
        <v>233939</v>
      </c>
      <c r="Q3940">
        <f>SUMIFS(COT!H:H,COT!$A:$A,YEAR(daily!$A3940),COT!$B:$B,WEEKNUM(daily!$A3940))</f>
        <v>479894</v>
      </c>
      <c r="R3940">
        <f>SUMIFS(COT!I:I,COT!$A:$A,YEAR(daily!$A3940),COT!$B:$B,WEEKNUM(daily!$A3940))</f>
        <v>570449</v>
      </c>
      <c r="S3940">
        <f>SUMIFS(COT!J:J,COT!$A:$A,YEAR(daily!$A3940),COT!$B:$B,WEEKNUM(daily!$A3940))</f>
        <v>833815</v>
      </c>
      <c r="T3940">
        <f>SUMIFS(COT!K:K,COT!$A:$A,YEAR(daily!$A3940),COT!$B:$B,WEEKNUM(daily!$A3940))</f>
        <v>78129</v>
      </c>
      <c r="U3940">
        <f>SUMIFS(COT!L:L,COT!$A:$A,YEAR(daily!$A3940),COT!$B:$B,WEEKNUM(daily!$A3940))</f>
        <v>65914</v>
      </c>
      <c r="V3940">
        <f>SUMIFS(COT!M:M,COT!$A:$A,YEAR(daily!$A3940),COT!$B:$B,WEEKNUM(daily!$A3940))</f>
        <v>117</v>
      </c>
      <c r="W3940">
        <f>SUMIFS(COT!N:N,COT!$A:$A,YEAR(daily!$A3940),COT!$B:$B,WEEKNUM(daily!$A3940))</f>
        <v>122</v>
      </c>
      <c r="X3940">
        <f>SUMIFS(COT!O:O,COT!$A:$A,YEAR(daily!$A3940),COT!$B:$B,WEEKNUM(daily!$A3940))</f>
        <v>142</v>
      </c>
      <c r="Y3940">
        <f>SUMIFS(COT!P:P,COT!$A:$A,YEAR(daily!$A3940),COT!$B:$B,WEEKNUM(daily!$A3940))</f>
        <v>88</v>
      </c>
      <c r="Z3940">
        <f>SUMIFS(COT!Q:Q,COT!$A:$A,YEAR(daily!$A3940),COT!$B:$B,WEEKNUM(daily!$A3940))</f>
        <v>101</v>
      </c>
      <c r="AA3940">
        <f>SUMIFS(Saudi!B:B,Saudi!$A:$A,YEAR(daily!$A3940))</f>
        <v>683.98199999999997</v>
      </c>
      <c r="AB3940">
        <f>SUMIFS(Saudi!C:C,Saudi!$A:$A,YEAR(daily!$A3940))</f>
        <v>1195.2570000000001</v>
      </c>
      <c r="AC3940">
        <f>SUMIFS(Saudi!F:F,Saudi!$A:$A,YEAR(daily!$A3940))</f>
        <v>3635527</v>
      </c>
      <c r="AD3940">
        <f>SUMIFS(Saudi!G:G,Saudi!$A:$A,YEAR(daily!$A3940))</f>
        <v>42.108907543479908</v>
      </c>
      <c r="AE3940">
        <f>SUMIFS(Saudi!H:H,Saudi!$A:$A,YEAR(daily!$A3940))</f>
        <v>153088070.31482488</v>
      </c>
      <c r="AF3940" s="5">
        <f t="shared" si="167"/>
        <v>10</v>
      </c>
      <c r="AG3940" s="5">
        <f t="shared" si="168"/>
        <v>2015</v>
      </c>
    </row>
    <row r="3941" spans="1:33">
      <c r="A3941" s="3">
        <v>42303</v>
      </c>
      <c r="B3941" s="1">
        <v>534536</v>
      </c>
      <c r="C3941" s="1">
        <v>96142</v>
      </c>
      <c r="D3941" s="1">
        <v>136621</v>
      </c>
      <c r="E3941" s="1">
        <v>43.98</v>
      </c>
      <c r="F3941" s="1">
        <v>45.7</v>
      </c>
      <c r="G3941" s="1">
        <v>46.42</v>
      </c>
      <c r="H3941" s="2">
        <v>57.9</v>
      </c>
      <c r="I3941" s="2">
        <v>32.4</v>
      </c>
      <c r="J3941" s="2">
        <v>97</v>
      </c>
      <c r="K3941" s="2">
        <v>95.54</v>
      </c>
      <c r="L3941">
        <f>SUMIFS(US!B:B,US!$D:$D,YEAR(daily!$A3941),US!$E:$E,MONTH(daily!$A3941))</f>
        <v>0</v>
      </c>
      <c r="M3941">
        <f>SUMIFS(US!C:C,US!$D:$D,YEAR(daily!$A3941),US!$E:$E,MONTH(daily!$A3941))</f>
        <v>0</v>
      </c>
      <c r="N3941">
        <f>SUMIFS(COT!E:E,COT!$A:$A,YEAR(daily!$A3941),COT!$B:$B,WEEKNUM(daily!$A3941))</f>
        <v>1676033</v>
      </c>
      <c r="O3941">
        <f>SUMIFS(COT!F:F,COT!$A:$A,YEAR(daily!$A3941),COT!$B:$B,WEEKNUM(daily!$A3941))</f>
        <v>499628</v>
      </c>
      <c r="P3941">
        <f>SUMIFS(COT!G:G,COT!$A:$A,YEAR(daily!$A3941),COT!$B:$B,WEEKNUM(daily!$A3941))</f>
        <v>263053</v>
      </c>
      <c r="Q3941">
        <f>SUMIFS(COT!H:H,COT!$A:$A,YEAR(daily!$A3941),COT!$B:$B,WEEKNUM(daily!$A3941))</f>
        <v>506491</v>
      </c>
      <c r="R3941">
        <f>SUMIFS(COT!I:I,COT!$A:$A,YEAR(daily!$A3941),COT!$B:$B,WEEKNUM(daily!$A3941))</f>
        <v>589108</v>
      </c>
      <c r="S3941">
        <f>SUMIFS(COT!J:J,COT!$A:$A,YEAR(daily!$A3941),COT!$B:$B,WEEKNUM(daily!$A3941))</f>
        <v>830691</v>
      </c>
      <c r="T3941">
        <f>SUMIFS(COT!K:K,COT!$A:$A,YEAR(daily!$A3941),COT!$B:$B,WEEKNUM(daily!$A3941))</f>
        <v>80806</v>
      </c>
      <c r="U3941">
        <f>SUMIFS(COT!L:L,COT!$A:$A,YEAR(daily!$A3941),COT!$B:$B,WEEKNUM(daily!$A3941))</f>
        <v>75798</v>
      </c>
      <c r="V3941">
        <f>SUMIFS(COT!M:M,COT!$A:$A,YEAR(daily!$A3941),COT!$B:$B,WEEKNUM(daily!$A3941))</f>
        <v>129</v>
      </c>
      <c r="W3941">
        <f>SUMIFS(COT!N:N,COT!$A:$A,YEAR(daily!$A3941),COT!$B:$B,WEEKNUM(daily!$A3941))</f>
        <v>125</v>
      </c>
      <c r="X3941">
        <f>SUMIFS(COT!O:O,COT!$A:$A,YEAR(daily!$A3941),COT!$B:$B,WEEKNUM(daily!$A3941))</f>
        <v>154</v>
      </c>
      <c r="Y3941">
        <f>SUMIFS(COT!P:P,COT!$A:$A,YEAR(daily!$A3941),COT!$B:$B,WEEKNUM(daily!$A3941))</f>
        <v>89</v>
      </c>
      <c r="Z3941">
        <f>SUMIFS(COT!Q:Q,COT!$A:$A,YEAR(daily!$A3941),COT!$B:$B,WEEKNUM(daily!$A3941))</f>
        <v>101</v>
      </c>
      <c r="AA3941">
        <f>SUMIFS(Saudi!B:B,Saudi!$A:$A,YEAR(daily!$A3941))</f>
        <v>683.98199999999997</v>
      </c>
      <c r="AB3941">
        <f>SUMIFS(Saudi!C:C,Saudi!$A:$A,YEAR(daily!$A3941))</f>
        <v>1195.2570000000001</v>
      </c>
      <c r="AC3941">
        <f>SUMIFS(Saudi!F:F,Saudi!$A:$A,YEAR(daily!$A3941))</f>
        <v>3635527</v>
      </c>
      <c r="AD3941">
        <f>SUMIFS(Saudi!G:G,Saudi!$A:$A,YEAR(daily!$A3941))</f>
        <v>42.108907543479908</v>
      </c>
      <c r="AE3941">
        <f>SUMIFS(Saudi!H:H,Saudi!$A:$A,YEAR(daily!$A3941))</f>
        <v>153088070.31482488</v>
      </c>
      <c r="AF3941" s="5">
        <f t="shared" si="167"/>
        <v>10</v>
      </c>
      <c r="AG3941" s="5">
        <f t="shared" si="168"/>
        <v>2015</v>
      </c>
    </row>
    <row r="3942" spans="1:33">
      <c r="A3942" s="3">
        <v>42304</v>
      </c>
      <c r="B3942" s="1">
        <v>530322</v>
      </c>
      <c r="C3942" s="1">
        <v>97503</v>
      </c>
      <c r="D3942" s="1">
        <v>135072</v>
      </c>
      <c r="E3942" s="1">
        <v>43.2</v>
      </c>
      <c r="F3942" s="1">
        <v>44.91</v>
      </c>
      <c r="G3942" s="1">
        <v>45.62</v>
      </c>
      <c r="H3942" s="2">
        <v>57.9</v>
      </c>
      <c r="I3942" s="2">
        <v>32.4</v>
      </c>
      <c r="J3942" s="2">
        <v>97</v>
      </c>
      <c r="K3942" s="2">
        <v>95.54</v>
      </c>
      <c r="L3942">
        <f>SUMIFS(US!B:B,US!$D:$D,YEAR(daily!$A3942),US!$E:$E,MONTH(daily!$A3942))</f>
        <v>0</v>
      </c>
      <c r="M3942">
        <f>SUMIFS(US!C:C,US!$D:$D,YEAR(daily!$A3942),US!$E:$E,MONTH(daily!$A3942))</f>
        <v>0</v>
      </c>
      <c r="N3942">
        <f>SUMIFS(COT!E:E,COT!$A:$A,YEAR(daily!$A3942),COT!$B:$B,WEEKNUM(daily!$A3942))</f>
        <v>1676033</v>
      </c>
      <c r="O3942">
        <f>SUMIFS(COT!F:F,COT!$A:$A,YEAR(daily!$A3942),COT!$B:$B,WEEKNUM(daily!$A3942))</f>
        <v>499628</v>
      </c>
      <c r="P3942">
        <f>SUMIFS(COT!G:G,COT!$A:$A,YEAR(daily!$A3942),COT!$B:$B,WEEKNUM(daily!$A3942))</f>
        <v>263053</v>
      </c>
      <c r="Q3942">
        <f>SUMIFS(COT!H:H,COT!$A:$A,YEAR(daily!$A3942),COT!$B:$B,WEEKNUM(daily!$A3942))</f>
        <v>506491</v>
      </c>
      <c r="R3942">
        <f>SUMIFS(COT!I:I,COT!$A:$A,YEAR(daily!$A3942),COT!$B:$B,WEEKNUM(daily!$A3942))</f>
        <v>589108</v>
      </c>
      <c r="S3942">
        <f>SUMIFS(COT!J:J,COT!$A:$A,YEAR(daily!$A3942),COT!$B:$B,WEEKNUM(daily!$A3942))</f>
        <v>830691</v>
      </c>
      <c r="T3942">
        <f>SUMIFS(COT!K:K,COT!$A:$A,YEAR(daily!$A3942),COT!$B:$B,WEEKNUM(daily!$A3942))</f>
        <v>80806</v>
      </c>
      <c r="U3942">
        <f>SUMIFS(COT!L:L,COT!$A:$A,YEAR(daily!$A3942),COT!$B:$B,WEEKNUM(daily!$A3942))</f>
        <v>75798</v>
      </c>
      <c r="V3942">
        <f>SUMIFS(COT!M:M,COT!$A:$A,YEAR(daily!$A3942),COT!$B:$B,WEEKNUM(daily!$A3942))</f>
        <v>129</v>
      </c>
      <c r="W3942">
        <f>SUMIFS(COT!N:N,COT!$A:$A,YEAR(daily!$A3942),COT!$B:$B,WEEKNUM(daily!$A3942))</f>
        <v>125</v>
      </c>
      <c r="X3942">
        <f>SUMIFS(COT!O:O,COT!$A:$A,YEAR(daily!$A3942),COT!$B:$B,WEEKNUM(daily!$A3942))</f>
        <v>154</v>
      </c>
      <c r="Y3942">
        <f>SUMIFS(COT!P:P,COT!$A:$A,YEAR(daily!$A3942),COT!$B:$B,WEEKNUM(daily!$A3942))</f>
        <v>89</v>
      </c>
      <c r="Z3942">
        <f>SUMIFS(COT!Q:Q,COT!$A:$A,YEAR(daily!$A3942),COT!$B:$B,WEEKNUM(daily!$A3942))</f>
        <v>101</v>
      </c>
      <c r="AA3942">
        <f>SUMIFS(Saudi!B:B,Saudi!$A:$A,YEAR(daily!$A3942))</f>
        <v>683.98199999999997</v>
      </c>
      <c r="AB3942">
        <f>SUMIFS(Saudi!C:C,Saudi!$A:$A,YEAR(daily!$A3942))</f>
        <v>1195.2570000000001</v>
      </c>
      <c r="AC3942">
        <f>SUMIFS(Saudi!F:F,Saudi!$A:$A,YEAR(daily!$A3942))</f>
        <v>3635527</v>
      </c>
      <c r="AD3942">
        <f>SUMIFS(Saudi!G:G,Saudi!$A:$A,YEAR(daily!$A3942))</f>
        <v>42.108907543479908</v>
      </c>
      <c r="AE3942">
        <f>SUMIFS(Saudi!H:H,Saudi!$A:$A,YEAR(daily!$A3942))</f>
        <v>153088070.31482488</v>
      </c>
      <c r="AF3942" s="5">
        <f t="shared" si="167"/>
        <v>10</v>
      </c>
      <c r="AG3942" s="5">
        <f t="shared" si="168"/>
        <v>2015</v>
      </c>
    </row>
    <row r="3943" spans="1:33">
      <c r="A3943" s="3">
        <v>42305</v>
      </c>
      <c r="B3943" s="1">
        <v>524430</v>
      </c>
      <c r="C3943" s="1">
        <v>98527</v>
      </c>
      <c r="D3943" s="1">
        <v>134281</v>
      </c>
      <c r="E3943" s="1">
        <v>45.94</v>
      </c>
      <c r="F3943" s="1">
        <v>47.6</v>
      </c>
      <c r="G3943" s="1">
        <v>48.29</v>
      </c>
      <c r="H3943" s="2">
        <v>57.9</v>
      </c>
      <c r="I3943" s="2">
        <v>32.4</v>
      </c>
      <c r="J3943" s="2">
        <v>97</v>
      </c>
      <c r="K3943" s="2">
        <v>95.54</v>
      </c>
      <c r="L3943">
        <f>SUMIFS(US!B:B,US!$D:$D,YEAR(daily!$A3943),US!$E:$E,MONTH(daily!$A3943))</f>
        <v>0</v>
      </c>
      <c r="M3943">
        <f>SUMIFS(US!C:C,US!$D:$D,YEAR(daily!$A3943),US!$E:$E,MONTH(daily!$A3943))</f>
        <v>0</v>
      </c>
      <c r="N3943">
        <f>SUMIFS(COT!E:E,COT!$A:$A,YEAR(daily!$A3943),COT!$B:$B,WEEKNUM(daily!$A3943))</f>
        <v>1676033</v>
      </c>
      <c r="O3943">
        <f>SUMIFS(COT!F:F,COT!$A:$A,YEAR(daily!$A3943),COT!$B:$B,WEEKNUM(daily!$A3943))</f>
        <v>499628</v>
      </c>
      <c r="P3943">
        <f>SUMIFS(COT!G:G,COT!$A:$A,YEAR(daily!$A3943),COT!$B:$B,WEEKNUM(daily!$A3943))</f>
        <v>263053</v>
      </c>
      <c r="Q3943">
        <f>SUMIFS(COT!H:H,COT!$A:$A,YEAR(daily!$A3943),COT!$B:$B,WEEKNUM(daily!$A3943))</f>
        <v>506491</v>
      </c>
      <c r="R3943">
        <f>SUMIFS(COT!I:I,COT!$A:$A,YEAR(daily!$A3943),COT!$B:$B,WEEKNUM(daily!$A3943))</f>
        <v>589108</v>
      </c>
      <c r="S3943">
        <f>SUMIFS(COT!J:J,COT!$A:$A,YEAR(daily!$A3943),COT!$B:$B,WEEKNUM(daily!$A3943))</f>
        <v>830691</v>
      </c>
      <c r="T3943">
        <f>SUMIFS(COT!K:K,COT!$A:$A,YEAR(daily!$A3943),COT!$B:$B,WEEKNUM(daily!$A3943))</f>
        <v>80806</v>
      </c>
      <c r="U3943">
        <f>SUMIFS(COT!L:L,COT!$A:$A,YEAR(daily!$A3943),COT!$B:$B,WEEKNUM(daily!$A3943))</f>
        <v>75798</v>
      </c>
      <c r="V3943">
        <f>SUMIFS(COT!M:M,COT!$A:$A,YEAR(daily!$A3943),COT!$B:$B,WEEKNUM(daily!$A3943))</f>
        <v>129</v>
      </c>
      <c r="W3943">
        <f>SUMIFS(COT!N:N,COT!$A:$A,YEAR(daily!$A3943),COT!$B:$B,WEEKNUM(daily!$A3943))</f>
        <v>125</v>
      </c>
      <c r="X3943">
        <f>SUMIFS(COT!O:O,COT!$A:$A,YEAR(daily!$A3943),COT!$B:$B,WEEKNUM(daily!$A3943))</f>
        <v>154</v>
      </c>
      <c r="Y3943">
        <f>SUMIFS(COT!P:P,COT!$A:$A,YEAR(daily!$A3943),COT!$B:$B,WEEKNUM(daily!$A3943))</f>
        <v>89</v>
      </c>
      <c r="Z3943">
        <f>SUMIFS(COT!Q:Q,COT!$A:$A,YEAR(daily!$A3943),COT!$B:$B,WEEKNUM(daily!$A3943))</f>
        <v>101</v>
      </c>
      <c r="AA3943">
        <f>SUMIFS(Saudi!B:B,Saudi!$A:$A,YEAR(daily!$A3943))</f>
        <v>683.98199999999997</v>
      </c>
      <c r="AB3943">
        <f>SUMIFS(Saudi!C:C,Saudi!$A:$A,YEAR(daily!$A3943))</f>
        <v>1195.2570000000001</v>
      </c>
      <c r="AC3943">
        <f>SUMIFS(Saudi!F:F,Saudi!$A:$A,YEAR(daily!$A3943))</f>
        <v>3635527</v>
      </c>
      <c r="AD3943">
        <f>SUMIFS(Saudi!G:G,Saudi!$A:$A,YEAR(daily!$A3943))</f>
        <v>42.108907543479908</v>
      </c>
      <c r="AE3943">
        <f>SUMIFS(Saudi!H:H,Saudi!$A:$A,YEAR(daily!$A3943))</f>
        <v>153088070.31482488</v>
      </c>
      <c r="AF3943" s="5">
        <f t="shared" si="167"/>
        <v>10</v>
      </c>
      <c r="AG3943" s="5">
        <f t="shared" si="168"/>
        <v>2015</v>
      </c>
    </row>
    <row r="3944" spans="1:33">
      <c r="A3944" s="3">
        <v>42306</v>
      </c>
      <c r="B3944" s="1">
        <v>511782</v>
      </c>
      <c r="C3944" s="1">
        <v>100116</v>
      </c>
      <c r="D3944" s="1">
        <v>135587</v>
      </c>
      <c r="E3944" s="1">
        <v>46.06</v>
      </c>
      <c r="F3944" s="1">
        <v>47.64</v>
      </c>
      <c r="G3944" s="1">
        <v>48.31</v>
      </c>
      <c r="H3944" s="2">
        <v>57.9</v>
      </c>
      <c r="I3944" s="2">
        <v>32.4</v>
      </c>
      <c r="J3944" s="2">
        <v>97</v>
      </c>
      <c r="K3944" s="2">
        <v>95.54</v>
      </c>
      <c r="L3944">
        <f>SUMIFS(US!B:B,US!$D:$D,YEAR(daily!$A3944),US!$E:$E,MONTH(daily!$A3944))</f>
        <v>0</v>
      </c>
      <c r="M3944">
        <f>SUMIFS(US!C:C,US!$D:$D,YEAR(daily!$A3944),US!$E:$E,MONTH(daily!$A3944))</f>
        <v>0</v>
      </c>
      <c r="N3944">
        <f>SUMIFS(COT!E:E,COT!$A:$A,YEAR(daily!$A3944),COT!$B:$B,WEEKNUM(daily!$A3944))</f>
        <v>1676033</v>
      </c>
      <c r="O3944">
        <f>SUMIFS(COT!F:F,COT!$A:$A,YEAR(daily!$A3944),COT!$B:$B,WEEKNUM(daily!$A3944))</f>
        <v>499628</v>
      </c>
      <c r="P3944">
        <f>SUMIFS(COT!G:G,COT!$A:$A,YEAR(daily!$A3944),COT!$B:$B,WEEKNUM(daily!$A3944))</f>
        <v>263053</v>
      </c>
      <c r="Q3944">
        <f>SUMIFS(COT!H:H,COT!$A:$A,YEAR(daily!$A3944),COT!$B:$B,WEEKNUM(daily!$A3944))</f>
        <v>506491</v>
      </c>
      <c r="R3944">
        <f>SUMIFS(COT!I:I,COT!$A:$A,YEAR(daily!$A3944),COT!$B:$B,WEEKNUM(daily!$A3944))</f>
        <v>589108</v>
      </c>
      <c r="S3944">
        <f>SUMIFS(COT!J:J,COT!$A:$A,YEAR(daily!$A3944),COT!$B:$B,WEEKNUM(daily!$A3944))</f>
        <v>830691</v>
      </c>
      <c r="T3944">
        <f>SUMIFS(COT!K:K,COT!$A:$A,YEAR(daily!$A3944),COT!$B:$B,WEEKNUM(daily!$A3944))</f>
        <v>80806</v>
      </c>
      <c r="U3944">
        <f>SUMIFS(COT!L:L,COT!$A:$A,YEAR(daily!$A3944),COT!$B:$B,WEEKNUM(daily!$A3944))</f>
        <v>75798</v>
      </c>
      <c r="V3944">
        <f>SUMIFS(COT!M:M,COT!$A:$A,YEAR(daily!$A3944),COT!$B:$B,WEEKNUM(daily!$A3944))</f>
        <v>129</v>
      </c>
      <c r="W3944">
        <f>SUMIFS(COT!N:N,COT!$A:$A,YEAR(daily!$A3944),COT!$B:$B,WEEKNUM(daily!$A3944))</f>
        <v>125</v>
      </c>
      <c r="X3944">
        <f>SUMIFS(COT!O:O,COT!$A:$A,YEAR(daily!$A3944),COT!$B:$B,WEEKNUM(daily!$A3944))</f>
        <v>154</v>
      </c>
      <c r="Y3944">
        <f>SUMIFS(COT!P:P,COT!$A:$A,YEAR(daily!$A3944),COT!$B:$B,WEEKNUM(daily!$A3944))</f>
        <v>89</v>
      </c>
      <c r="Z3944">
        <f>SUMIFS(COT!Q:Q,COT!$A:$A,YEAR(daily!$A3944),COT!$B:$B,WEEKNUM(daily!$A3944))</f>
        <v>101</v>
      </c>
      <c r="AA3944">
        <f>SUMIFS(Saudi!B:B,Saudi!$A:$A,YEAR(daily!$A3944))</f>
        <v>683.98199999999997</v>
      </c>
      <c r="AB3944">
        <f>SUMIFS(Saudi!C:C,Saudi!$A:$A,YEAR(daily!$A3944))</f>
        <v>1195.2570000000001</v>
      </c>
      <c r="AC3944">
        <f>SUMIFS(Saudi!F:F,Saudi!$A:$A,YEAR(daily!$A3944))</f>
        <v>3635527</v>
      </c>
      <c r="AD3944">
        <f>SUMIFS(Saudi!G:G,Saudi!$A:$A,YEAR(daily!$A3944))</f>
        <v>42.108907543479908</v>
      </c>
      <c r="AE3944">
        <f>SUMIFS(Saudi!H:H,Saudi!$A:$A,YEAR(daily!$A3944))</f>
        <v>153088070.31482488</v>
      </c>
      <c r="AF3944" s="5">
        <f t="shared" si="167"/>
        <v>10</v>
      </c>
      <c r="AG3944" s="5">
        <f t="shared" si="168"/>
        <v>2015</v>
      </c>
    </row>
    <row r="3945" spans="1:33">
      <c r="A3945" s="3">
        <v>42307</v>
      </c>
      <c r="B3945" s="1">
        <v>505296</v>
      </c>
      <c r="C3945" s="1">
        <v>101764</v>
      </c>
      <c r="D3945" s="1">
        <v>138341</v>
      </c>
      <c r="E3945" s="1">
        <v>46.59</v>
      </c>
      <c r="F3945" s="1">
        <v>48.26</v>
      </c>
      <c r="G3945" s="1">
        <v>48.95</v>
      </c>
      <c r="H3945" s="2">
        <v>57.9</v>
      </c>
      <c r="I3945" s="2">
        <v>32.4</v>
      </c>
      <c r="J3945" s="2">
        <v>97</v>
      </c>
      <c r="K3945" s="2">
        <v>95.54</v>
      </c>
      <c r="L3945">
        <f>SUMIFS(US!B:B,US!$D:$D,YEAR(daily!$A3945),US!$E:$E,MONTH(daily!$A3945))</f>
        <v>0</v>
      </c>
      <c r="M3945">
        <f>SUMIFS(US!C:C,US!$D:$D,YEAR(daily!$A3945),US!$E:$E,MONTH(daily!$A3945))</f>
        <v>0</v>
      </c>
      <c r="N3945">
        <f>SUMIFS(COT!E:E,COT!$A:$A,YEAR(daily!$A3945),COT!$B:$B,WEEKNUM(daily!$A3945))</f>
        <v>1676033</v>
      </c>
      <c r="O3945">
        <f>SUMIFS(COT!F:F,COT!$A:$A,YEAR(daily!$A3945),COT!$B:$B,WEEKNUM(daily!$A3945))</f>
        <v>499628</v>
      </c>
      <c r="P3945">
        <f>SUMIFS(COT!G:G,COT!$A:$A,YEAR(daily!$A3945),COT!$B:$B,WEEKNUM(daily!$A3945))</f>
        <v>263053</v>
      </c>
      <c r="Q3945">
        <f>SUMIFS(COT!H:H,COT!$A:$A,YEAR(daily!$A3945),COT!$B:$B,WEEKNUM(daily!$A3945))</f>
        <v>506491</v>
      </c>
      <c r="R3945">
        <f>SUMIFS(COT!I:I,COT!$A:$A,YEAR(daily!$A3945),COT!$B:$B,WEEKNUM(daily!$A3945))</f>
        <v>589108</v>
      </c>
      <c r="S3945">
        <f>SUMIFS(COT!J:J,COT!$A:$A,YEAR(daily!$A3945),COT!$B:$B,WEEKNUM(daily!$A3945))</f>
        <v>830691</v>
      </c>
      <c r="T3945">
        <f>SUMIFS(COT!K:K,COT!$A:$A,YEAR(daily!$A3945),COT!$B:$B,WEEKNUM(daily!$A3945))</f>
        <v>80806</v>
      </c>
      <c r="U3945">
        <f>SUMIFS(COT!L:L,COT!$A:$A,YEAR(daily!$A3945),COT!$B:$B,WEEKNUM(daily!$A3945))</f>
        <v>75798</v>
      </c>
      <c r="V3945">
        <f>SUMIFS(COT!M:M,COT!$A:$A,YEAR(daily!$A3945),COT!$B:$B,WEEKNUM(daily!$A3945))</f>
        <v>129</v>
      </c>
      <c r="W3945">
        <f>SUMIFS(COT!N:N,COT!$A:$A,YEAR(daily!$A3945),COT!$B:$B,WEEKNUM(daily!$A3945))</f>
        <v>125</v>
      </c>
      <c r="X3945">
        <f>SUMIFS(COT!O:O,COT!$A:$A,YEAR(daily!$A3945),COT!$B:$B,WEEKNUM(daily!$A3945))</f>
        <v>154</v>
      </c>
      <c r="Y3945">
        <f>SUMIFS(COT!P:P,COT!$A:$A,YEAR(daily!$A3945),COT!$B:$B,WEEKNUM(daily!$A3945))</f>
        <v>89</v>
      </c>
      <c r="Z3945">
        <f>SUMIFS(COT!Q:Q,COT!$A:$A,YEAR(daily!$A3945),COT!$B:$B,WEEKNUM(daily!$A3945))</f>
        <v>101</v>
      </c>
      <c r="AA3945">
        <f>SUMIFS(Saudi!B:B,Saudi!$A:$A,YEAR(daily!$A3945))</f>
        <v>683.98199999999997</v>
      </c>
      <c r="AB3945">
        <f>SUMIFS(Saudi!C:C,Saudi!$A:$A,YEAR(daily!$A3945))</f>
        <v>1195.2570000000001</v>
      </c>
      <c r="AC3945">
        <f>SUMIFS(Saudi!F:F,Saudi!$A:$A,YEAR(daily!$A3945))</f>
        <v>3635527</v>
      </c>
      <c r="AD3945">
        <f>SUMIFS(Saudi!G:G,Saudi!$A:$A,YEAR(daily!$A3945))</f>
        <v>42.108907543479908</v>
      </c>
      <c r="AE3945">
        <f>SUMIFS(Saudi!H:H,Saudi!$A:$A,YEAR(daily!$A3945))</f>
        <v>153088070.31482488</v>
      </c>
      <c r="AF3945" s="5">
        <f t="shared" si="167"/>
        <v>10</v>
      </c>
      <c r="AG3945" s="5">
        <f t="shared" si="168"/>
        <v>2015</v>
      </c>
    </row>
    <row r="3946" spans="1:33">
      <c r="A3946" s="3">
        <v>42310</v>
      </c>
      <c r="B3946" s="1">
        <v>493387</v>
      </c>
      <c r="C3946" s="1">
        <v>101825</v>
      </c>
      <c r="D3946" s="1">
        <v>136757</v>
      </c>
      <c r="E3946" s="1">
        <v>46.14</v>
      </c>
      <c r="F3946" s="1">
        <v>47.87</v>
      </c>
      <c r="G3946" s="1">
        <v>48.58</v>
      </c>
      <c r="H3946" s="2">
        <v>57.9</v>
      </c>
      <c r="I3946" s="2">
        <v>32.4</v>
      </c>
      <c r="J3946" s="2">
        <v>97</v>
      </c>
      <c r="K3946" s="2">
        <v>95.54</v>
      </c>
      <c r="L3946">
        <f>SUMIFS(US!B:B,US!$D:$D,YEAR(daily!$A3946),US!$E:$E,MONTH(daily!$A3946))</f>
        <v>0</v>
      </c>
      <c r="M3946">
        <f>SUMIFS(US!C:C,US!$D:$D,YEAR(daily!$A3946),US!$E:$E,MONTH(daily!$A3946))</f>
        <v>0</v>
      </c>
      <c r="N3946">
        <f>SUMIFS(COT!E:E,COT!$A:$A,YEAR(daily!$A3946),COT!$B:$B,WEEKNUM(daily!$A3946))</f>
        <v>1676897</v>
      </c>
      <c r="O3946">
        <f>SUMIFS(COT!F:F,COT!$A:$A,YEAR(daily!$A3946),COT!$B:$B,WEEKNUM(daily!$A3946))</f>
        <v>493384</v>
      </c>
      <c r="P3946">
        <f>SUMIFS(COT!G:G,COT!$A:$A,YEAR(daily!$A3946),COT!$B:$B,WEEKNUM(daily!$A3946))</f>
        <v>247193</v>
      </c>
      <c r="Q3946">
        <f>SUMIFS(COT!H:H,COT!$A:$A,YEAR(daily!$A3946),COT!$B:$B,WEEKNUM(daily!$A3946))</f>
        <v>518056</v>
      </c>
      <c r="R3946">
        <f>SUMIFS(COT!I:I,COT!$A:$A,YEAR(daily!$A3946),COT!$B:$B,WEEKNUM(daily!$A3946))</f>
        <v>588480</v>
      </c>
      <c r="S3946">
        <f>SUMIFS(COT!J:J,COT!$A:$A,YEAR(daily!$A3946),COT!$B:$B,WEEKNUM(daily!$A3946))</f>
        <v>832852</v>
      </c>
      <c r="T3946">
        <f>SUMIFS(COT!K:K,COT!$A:$A,YEAR(daily!$A3946),COT!$B:$B,WEEKNUM(daily!$A3946))</f>
        <v>76977</v>
      </c>
      <c r="U3946">
        <f>SUMIFS(COT!L:L,COT!$A:$A,YEAR(daily!$A3946),COT!$B:$B,WEEKNUM(daily!$A3946))</f>
        <v>78796</v>
      </c>
      <c r="V3946">
        <f>SUMIFS(COT!M:M,COT!$A:$A,YEAR(daily!$A3946),COT!$B:$B,WEEKNUM(daily!$A3946))</f>
        <v>134</v>
      </c>
      <c r="W3946">
        <f>SUMIFS(COT!N:N,COT!$A:$A,YEAR(daily!$A3946),COT!$B:$B,WEEKNUM(daily!$A3946))</f>
        <v>115</v>
      </c>
      <c r="X3946">
        <f>SUMIFS(COT!O:O,COT!$A:$A,YEAR(daily!$A3946),COT!$B:$B,WEEKNUM(daily!$A3946))</f>
        <v>156</v>
      </c>
      <c r="Y3946">
        <f>SUMIFS(COT!P:P,COT!$A:$A,YEAR(daily!$A3946),COT!$B:$B,WEEKNUM(daily!$A3946))</f>
        <v>94</v>
      </c>
      <c r="Z3946">
        <f>SUMIFS(COT!Q:Q,COT!$A:$A,YEAR(daily!$A3946),COT!$B:$B,WEEKNUM(daily!$A3946))</f>
        <v>106</v>
      </c>
      <c r="AA3946">
        <f>SUMIFS(Saudi!B:B,Saudi!$A:$A,YEAR(daily!$A3946))</f>
        <v>683.98199999999997</v>
      </c>
      <c r="AB3946">
        <f>SUMIFS(Saudi!C:C,Saudi!$A:$A,YEAR(daily!$A3946))</f>
        <v>1195.2570000000001</v>
      </c>
      <c r="AC3946">
        <f>SUMIFS(Saudi!F:F,Saudi!$A:$A,YEAR(daily!$A3946))</f>
        <v>3635527</v>
      </c>
      <c r="AD3946">
        <f>SUMIFS(Saudi!G:G,Saudi!$A:$A,YEAR(daily!$A3946))</f>
        <v>42.108907543479908</v>
      </c>
      <c r="AE3946">
        <f>SUMIFS(Saudi!H:H,Saudi!$A:$A,YEAR(daily!$A3946))</f>
        <v>153088070.31482488</v>
      </c>
      <c r="AF3946" s="5">
        <f t="shared" si="167"/>
        <v>11</v>
      </c>
      <c r="AG3946" s="5">
        <f t="shared" si="168"/>
        <v>2015</v>
      </c>
    </row>
    <row r="3947" spans="1:33">
      <c r="A3947" s="3">
        <v>42311</v>
      </c>
      <c r="B3947" s="1">
        <v>485518</v>
      </c>
      <c r="C3947" s="1">
        <v>101881</v>
      </c>
      <c r="D3947" s="1">
        <v>141666</v>
      </c>
      <c r="E3947" s="1">
        <v>47.9</v>
      </c>
      <c r="F3947" s="1">
        <v>49.62</v>
      </c>
      <c r="G3947" s="1">
        <v>50.34</v>
      </c>
      <c r="H3947" s="2">
        <v>57.9</v>
      </c>
      <c r="I3947" s="2">
        <v>32.4</v>
      </c>
      <c r="J3947" s="2">
        <v>97</v>
      </c>
      <c r="K3947" s="2">
        <v>95.54</v>
      </c>
      <c r="L3947">
        <f>SUMIFS(US!B:B,US!$D:$D,YEAR(daily!$A3947),US!$E:$E,MONTH(daily!$A3947))</f>
        <v>0</v>
      </c>
      <c r="M3947">
        <f>SUMIFS(US!C:C,US!$D:$D,YEAR(daily!$A3947),US!$E:$E,MONTH(daily!$A3947))</f>
        <v>0</v>
      </c>
      <c r="N3947">
        <f>SUMIFS(COT!E:E,COT!$A:$A,YEAR(daily!$A3947),COT!$B:$B,WEEKNUM(daily!$A3947))</f>
        <v>1676897</v>
      </c>
      <c r="O3947">
        <f>SUMIFS(COT!F:F,COT!$A:$A,YEAR(daily!$A3947),COT!$B:$B,WEEKNUM(daily!$A3947))</f>
        <v>493384</v>
      </c>
      <c r="P3947">
        <f>SUMIFS(COT!G:G,COT!$A:$A,YEAR(daily!$A3947),COT!$B:$B,WEEKNUM(daily!$A3947))</f>
        <v>247193</v>
      </c>
      <c r="Q3947">
        <f>SUMIFS(COT!H:H,COT!$A:$A,YEAR(daily!$A3947),COT!$B:$B,WEEKNUM(daily!$A3947))</f>
        <v>518056</v>
      </c>
      <c r="R3947">
        <f>SUMIFS(COT!I:I,COT!$A:$A,YEAR(daily!$A3947),COT!$B:$B,WEEKNUM(daily!$A3947))</f>
        <v>588480</v>
      </c>
      <c r="S3947">
        <f>SUMIFS(COT!J:J,COT!$A:$A,YEAR(daily!$A3947),COT!$B:$B,WEEKNUM(daily!$A3947))</f>
        <v>832852</v>
      </c>
      <c r="T3947">
        <f>SUMIFS(COT!K:K,COT!$A:$A,YEAR(daily!$A3947),COT!$B:$B,WEEKNUM(daily!$A3947))</f>
        <v>76977</v>
      </c>
      <c r="U3947">
        <f>SUMIFS(COT!L:L,COT!$A:$A,YEAR(daily!$A3947),COT!$B:$B,WEEKNUM(daily!$A3947))</f>
        <v>78796</v>
      </c>
      <c r="V3947">
        <f>SUMIFS(COT!M:M,COT!$A:$A,YEAR(daily!$A3947),COT!$B:$B,WEEKNUM(daily!$A3947))</f>
        <v>134</v>
      </c>
      <c r="W3947">
        <f>SUMIFS(COT!N:N,COT!$A:$A,YEAR(daily!$A3947),COT!$B:$B,WEEKNUM(daily!$A3947))</f>
        <v>115</v>
      </c>
      <c r="X3947">
        <f>SUMIFS(COT!O:O,COT!$A:$A,YEAR(daily!$A3947),COT!$B:$B,WEEKNUM(daily!$A3947))</f>
        <v>156</v>
      </c>
      <c r="Y3947">
        <f>SUMIFS(COT!P:P,COT!$A:$A,YEAR(daily!$A3947),COT!$B:$B,WEEKNUM(daily!$A3947))</f>
        <v>94</v>
      </c>
      <c r="Z3947">
        <f>SUMIFS(COT!Q:Q,COT!$A:$A,YEAR(daily!$A3947),COT!$B:$B,WEEKNUM(daily!$A3947))</f>
        <v>106</v>
      </c>
      <c r="AA3947">
        <f>SUMIFS(Saudi!B:B,Saudi!$A:$A,YEAR(daily!$A3947))</f>
        <v>683.98199999999997</v>
      </c>
      <c r="AB3947">
        <f>SUMIFS(Saudi!C:C,Saudi!$A:$A,YEAR(daily!$A3947))</f>
        <v>1195.2570000000001</v>
      </c>
      <c r="AC3947">
        <f>SUMIFS(Saudi!F:F,Saudi!$A:$A,YEAR(daily!$A3947))</f>
        <v>3635527</v>
      </c>
      <c r="AD3947">
        <f>SUMIFS(Saudi!G:G,Saudi!$A:$A,YEAR(daily!$A3947))</f>
        <v>42.108907543479908</v>
      </c>
      <c r="AE3947">
        <f>SUMIFS(Saudi!H:H,Saudi!$A:$A,YEAR(daily!$A3947))</f>
        <v>153088070.31482488</v>
      </c>
      <c r="AF3947" s="5">
        <f t="shared" si="167"/>
        <v>11</v>
      </c>
      <c r="AG3947" s="5">
        <f t="shared" si="168"/>
        <v>2015</v>
      </c>
    </row>
    <row r="3948" spans="1:33">
      <c r="A3948" s="3">
        <v>42312</v>
      </c>
      <c r="B3948" s="1">
        <v>463203</v>
      </c>
      <c r="C3948" s="1">
        <v>104823</v>
      </c>
      <c r="D3948" s="1">
        <v>145091</v>
      </c>
      <c r="E3948" s="1">
        <v>46.32</v>
      </c>
      <c r="F3948" s="1">
        <v>47.99</v>
      </c>
      <c r="G3948" s="1">
        <v>48.69</v>
      </c>
      <c r="H3948" s="2">
        <v>57.9</v>
      </c>
      <c r="I3948" s="2">
        <v>32.4</v>
      </c>
      <c r="J3948" s="2">
        <v>97</v>
      </c>
      <c r="K3948" s="2">
        <v>95.54</v>
      </c>
      <c r="L3948">
        <f>SUMIFS(US!B:B,US!$D:$D,YEAR(daily!$A3948),US!$E:$E,MONTH(daily!$A3948))</f>
        <v>0</v>
      </c>
      <c r="M3948">
        <f>SUMIFS(US!C:C,US!$D:$D,YEAR(daily!$A3948),US!$E:$E,MONTH(daily!$A3948))</f>
        <v>0</v>
      </c>
      <c r="N3948">
        <f>SUMIFS(COT!E:E,COT!$A:$A,YEAR(daily!$A3948),COT!$B:$B,WEEKNUM(daily!$A3948))</f>
        <v>1676897</v>
      </c>
      <c r="O3948">
        <f>SUMIFS(COT!F:F,COT!$A:$A,YEAR(daily!$A3948),COT!$B:$B,WEEKNUM(daily!$A3948))</f>
        <v>493384</v>
      </c>
      <c r="P3948">
        <f>SUMIFS(COT!G:G,COT!$A:$A,YEAR(daily!$A3948),COT!$B:$B,WEEKNUM(daily!$A3948))</f>
        <v>247193</v>
      </c>
      <c r="Q3948">
        <f>SUMIFS(COT!H:H,COT!$A:$A,YEAR(daily!$A3948),COT!$B:$B,WEEKNUM(daily!$A3948))</f>
        <v>518056</v>
      </c>
      <c r="R3948">
        <f>SUMIFS(COT!I:I,COT!$A:$A,YEAR(daily!$A3948),COT!$B:$B,WEEKNUM(daily!$A3948))</f>
        <v>588480</v>
      </c>
      <c r="S3948">
        <f>SUMIFS(COT!J:J,COT!$A:$A,YEAR(daily!$A3948),COT!$B:$B,WEEKNUM(daily!$A3948))</f>
        <v>832852</v>
      </c>
      <c r="T3948">
        <f>SUMIFS(COT!K:K,COT!$A:$A,YEAR(daily!$A3948),COT!$B:$B,WEEKNUM(daily!$A3948))</f>
        <v>76977</v>
      </c>
      <c r="U3948">
        <f>SUMIFS(COT!L:L,COT!$A:$A,YEAR(daily!$A3948),COT!$B:$B,WEEKNUM(daily!$A3948))</f>
        <v>78796</v>
      </c>
      <c r="V3948">
        <f>SUMIFS(COT!M:M,COT!$A:$A,YEAR(daily!$A3948),COT!$B:$B,WEEKNUM(daily!$A3948))</f>
        <v>134</v>
      </c>
      <c r="W3948">
        <f>SUMIFS(COT!N:N,COT!$A:$A,YEAR(daily!$A3948),COT!$B:$B,WEEKNUM(daily!$A3948))</f>
        <v>115</v>
      </c>
      <c r="X3948">
        <f>SUMIFS(COT!O:O,COT!$A:$A,YEAR(daily!$A3948),COT!$B:$B,WEEKNUM(daily!$A3948))</f>
        <v>156</v>
      </c>
      <c r="Y3948">
        <f>SUMIFS(COT!P:P,COT!$A:$A,YEAR(daily!$A3948),COT!$B:$B,WEEKNUM(daily!$A3948))</f>
        <v>94</v>
      </c>
      <c r="Z3948">
        <f>SUMIFS(COT!Q:Q,COT!$A:$A,YEAR(daily!$A3948),COT!$B:$B,WEEKNUM(daily!$A3948))</f>
        <v>106</v>
      </c>
      <c r="AA3948">
        <f>SUMIFS(Saudi!B:B,Saudi!$A:$A,YEAR(daily!$A3948))</f>
        <v>683.98199999999997</v>
      </c>
      <c r="AB3948">
        <f>SUMIFS(Saudi!C:C,Saudi!$A:$A,YEAR(daily!$A3948))</f>
        <v>1195.2570000000001</v>
      </c>
      <c r="AC3948">
        <f>SUMIFS(Saudi!F:F,Saudi!$A:$A,YEAR(daily!$A3948))</f>
        <v>3635527</v>
      </c>
      <c r="AD3948">
        <f>SUMIFS(Saudi!G:G,Saudi!$A:$A,YEAR(daily!$A3948))</f>
        <v>42.108907543479908</v>
      </c>
      <c r="AE3948">
        <f>SUMIFS(Saudi!H:H,Saudi!$A:$A,YEAR(daily!$A3948))</f>
        <v>153088070.31482488</v>
      </c>
      <c r="AF3948" s="5">
        <f t="shared" si="167"/>
        <v>11</v>
      </c>
      <c r="AG3948" s="5">
        <f t="shared" si="168"/>
        <v>2015</v>
      </c>
    </row>
    <row r="3949" spans="1:33">
      <c r="A3949" s="3">
        <v>42313</v>
      </c>
      <c r="B3949" s="1">
        <v>444366</v>
      </c>
      <c r="C3949" s="1">
        <v>106746</v>
      </c>
      <c r="D3949" s="1">
        <v>148397</v>
      </c>
      <c r="E3949" s="1">
        <v>45.2</v>
      </c>
      <c r="F3949" s="1">
        <v>47.09</v>
      </c>
      <c r="G3949" s="1">
        <v>47.83</v>
      </c>
      <c r="H3949" s="2">
        <v>57.9</v>
      </c>
      <c r="I3949" s="2">
        <v>32.4</v>
      </c>
      <c r="J3949" s="2">
        <v>97</v>
      </c>
      <c r="K3949" s="2">
        <v>95.54</v>
      </c>
      <c r="L3949">
        <f>SUMIFS(US!B:B,US!$D:$D,YEAR(daily!$A3949),US!$E:$E,MONTH(daily!$A3949))</f>
        <v>0</v>
      </c>
      <c r="M3949">
        <f>SUMIFS(US!C:C,US!$D:$D,YEAR(daily!$A3949),US!$E:$E,MONTH(daily!$A3949))</f>
        <v>0</v>
      </c>
      <c r="N3949">
        <f>SUMIFS(COT!E:E,COT!$A:$A,YEAR(daily!$A3949),COT!$B:$B,WEEKNUM(daily!$A3949))</f>
        <v>1676897</v>
      </c>
      <c r="O3949">
        <f>SUMIFS(COT!F:F,COT!$A:$A,YEAR(daily!$A3949),COT!$B:$B,WEEKNUM(daily!$A3949))</f>
        <v>493384</v>
      </c>
      <c r="P3949">
        <f>SUMIFS(COT!G:G,COT!$A:$A,YEAR(daily!$A3949),COT!$B:$B,WEEKNUM(daily!$A3949))</f>
        <v>247193</v>
      </c>
      <c r="Q3949">
        <f>SUMIFS(COT!H:H,COT!$A:$A,YEAR(daily!$A3949),COT!$B:$B,WEEKNUM(daily!$A3949))</f>
        <v>518056</v>
      </c>
      <c r="R3949">
        <f>SUMIFS(COT!I:I,COT!$A:$A,YEAR(daily!$A3949),COT!$B:$B,WEEKNUM(daily!$A3949))</f>
        <v>588480</v>
      </c>
      <c r="S3949">
        <f>SUMIFS(COT!J:J,COT!$A:$A,YEAR(daily!$A3949),COT!$B:$B,WEEKNUM(daily!$A3949))</f>
        <v>832852</v>
      </c>
      <c r="T3949">
        <f>SUMIFS(COT!K:K,COT!$A:$A,YEAR(daily!$A3949),COT!$B:$B,WEEKNUM(daily!$A3949))</f>
        <v>76977</v>
      </c>
      <c r="U3949">
        <f>SUMIFS(COT!L:L,COT!$A:$A,YEAR(daily!$A3949),COT!$B:$B,WEEKNUM(daily!$A3949))</f>
        <v>78796</v>
      </c>
      <c r="V3949">
        <f>SUMIFS(COT!M:M,COT!$A:$A,YEAR(daily!$A3949),COT!$B:$B,WEEKNUM(daily!$A3949))</f>
        <v>134</v>
      </c>
      <c r="W3949">
        <f>SUMIFS(COT!N:N,COT!$A:$A,YEAR(daily!$A3949),COT!$B:$B,WEEKNUM(daily!$A3949))</f>
        <v>115</v>
      </c>
      <c r="X3949">
        <f>SUMIFS(COT!O:O,COT!$A:$A,YEAR(daily!$A3949),COT!$B:$B,WEEKNUM(daily!$A3949))</f>
        <v>156</v>
      </c>
      <c r="Y3949">
        <f>SUMIFS(COT!P:P,COT!$A:$A,YEAR(daily!$A3949),COT!$B:$B,WEEKNUM(daily!$A3949))</f>
        <v>94</v>
      </c>
      <c r="Z3949">
        <f>SUMIFS(COT!Q:Q,COT!$A:$A,YEAR(daily!$A3949),COT!$B:$B,WEEKNUM(daily!$A3949))</f>
        <v>106</v>
      </c>
      <c r="AA3949">
        <f>SUMIFS(Saudi!B:B,Saudi!$A:$A,YEAR(daily!$A3949))</f>
        <v>683.98199999999997</v>
      </c>
      <c r="AB3949">
        <f>SUMIFS(Saudi!C:C,Saudi!$A:$A,YEAR(daily!$A3949))</f>
        <v>1195.2570000000001</v>
      </c>
      <c r="AC3949">
        <f>SUMIFS(Saudi!F:F,Saudi!$A:$A,YEAR(daily!$A3949))</f>
        <v>3635527</v>
      </c>
      <c r="AD3949">
        <f>SUMIFS(Saudi!G:G,Saudi!$A:$A,YEAR(daily!$A3949))</f>
        <v>42.108907543479908</v>
      </c>
      <c r="AE3949">
        <f>SUMIFS(Saudi!H:H,Saudi!$A:$A,YEAR(daily!$A3949))</f>
        <v>153088070.31482488</v>
      </c>
      <c r="AF3949" s="5">
        <f t="shared" si="167"/>
        <v>11</v>
      </c>
      <c r="AG3949" s="5">
        <f t="shared" si="168"/>
        <v>2015</v>
      </c>
    </row>
    <row r="3950" spans="1:33">
      <c r="A3950" s="3">
        <v>42314</v>
      </c>
      <c r="B3950" s="1">
        <v>400803</v>
      </c>
      <c r="C3950" s="1">
        <v>109090</v>
      </c>
      <c r="D3950" s="1">
        <v>150438</v>
      </c>
      <c r="E3950" s="1">
        <v>44.29</v>
      </c>
      <c r="F3950" s="1">
        <v>46.33</v>
      </c>
      <c r="G3950" s="1">
        <v>47.09</v>
      </c>
      <c r="H3950" s="2">
        <v>57.9</v>
      </c>
      <c r="I3950" s="2">
        <v>32.4</v>
      </c>
      <c r="J3950" s="2">
        <v>97</v>
      </c>
      <c r="K3950" s="2">
        <v>95.54</v>
      </c>
      <c r="L3950">
        <f>SUMIFS(US!B:B,US!$D:$D,YEAR(daily!$A3950),US!$E:$E,MONTH(daily!$A3950))</f>
        <v>0</v>
      </c>
      <c r="M3950">
        <f>SUMIFS(US!C:C,US!$D:$D,YEAR(daily!$A3950),US!$E:$E,MONTH(daily!$A3950))</f>
        <v>0</v>
      </c>
      <c r="N3950">
        <f>SUMIFS(COT!E:E,COT!$A:$A,YEAR(daily!$A3950),COT!$B:$B,WEEKNUM(daily!$A3950))</f>
        <v>1676897</v>
      </c>
      <c r="O3950">
        <f>SUMIFS(COT!F:F,COT!$A:$A,YEAR(daily!$A3950),COT!$B:$B,WEEKNUM(daily!$A3950))</f>
        <v>493384</v>
      </c>
      <c r="P3950">
        <f>SUMIFS(COT!G:G,COT!$A:$A,YEAR(daily!$A3950),COT!$B:$B,WEEKNUM(daily!$A3950))</f>
        <v>247193</v>
      </c>
      <c r="Q3950">
        <f>SUMIFS(COT!H:H,COT!$A:$A,YEAR(daily!$A3950),COT!$B:$B,WEEKNUM(daily!$A3950))</f>
        <v>518056</v>
      </c>
      <c r="R3950">
        <f>SUMIFS(COT!I:I,COT!$A:$A,YEAR(daily!$A3950),COT!$B:$B,WEEKNUM(daily!$A3950))</f>
        <v>588480</v>
      </c>
      <c r="S3950">
        <f>SUMIFS(COT!J:J,COT!$A:$A,YEAR(daily!$A3950),COT!$B:$B,WEEKNUM(daily!$A3950))</f>
        <v>832852</v>
      </c>
      <c r="T3950">
        <f>SUMIFS(COT!K:K,COT!$A:$A,YEAR(daily!$A3950),COT!$B:$B,WEEKNUM(daily!$A3950))</f>
        <v>76977</v>
      </c>
      <c r="U3950">
        <f>SUMIFS(COT!L:L,COT!$A:$A,YEAR(daily!$A3950),COT!$B:$B,WEEKNUM(daily!$A3950))</f>
        <v>78796</v>
      </c>
      <c r="V3950">
        <f>SUMIFS(COT!M:M,COT!$A:$A,YEAR(daily!$A3950),COT!$B:$B,WEEKNUM(daily!$A3950))</f>
        <v>134</v>
      </c>
      <c r="W3950">
        <f>SUMIFS(COT!N:N,COT!$A:$A,YEAR(daily!$A3950),COT!$B:$B,WEEKNUM(daily!$A3950))</f>
        <v>115</v>
      </c>
      <c r="X3950">
        <f>SUMIFS(COT!O:O,COT!$A:$A,YEAR(daily!$A3950),COT!$B:$B,WEEKNUM(daily!$A3950))</f>
        <v>156</v>
      </c>
      <c r="Y3950">
        <f>SUMIFS(COT!P:P,COT!$A:$A,YEAR(daily!$A3950),COT!$B:$B,WEEKNUM(daily!$A3950))</f>
        <v>94</v>
      </c>
      <c r="Z3950">
        <f>SUMIFS(COT!Q:Q,COT!$A:$A,YEAR(daily!$A3950),COT!$B:$B,WEEKNUM(daily!$A3950))</f>
        <v>106</v>
      </c>
      <c r="AA3950">
        <f>SUMIFS(Saudi!B:B,Saudi!$A:$A,YEAR(daily!$A3950))</f>
        <v>683.98199999999997</v>
      </c>
      <c r="AB3950">
        <f>SUMIFS(Saudi!C:C,Saudi!$A:$A,YEAR(daily!$A3950))</f>
        <v>1195.2570000000001</v>
      </c>
      <c r="AC3950">
        <f>SUMIFS(Saudi!F:F,Saudi!$A:$A,YEAR(daily!$A3950))</f>
        <v>3635527</v>
      </c>
      <c r="AD3950">
        <f>SUMIFS(Saudi!G:G,Saudi!$A:$A,YEAR(daily!$A3950))</f>
        <v>42.108907543479908</v>
      </c>
      <c r="AE3950">
        <f>SUMIFS(Saudi!H:H,Saudi!$A:$A,YEAR(daily!$A3950))</f>
        <v>153088070.31482488</v>
      </c>
      <c r="AF3950" s="5">
        <f t="shared" si="167"/>
        <v>11</v>
      </c>
      <c r="AG3950" s="5">
        <f t="shared" si="168"/>
        <v>2015</v>
      </c>
    </row>
    <row r="3951" spans="1:33">
      <c r="A3951" s="3">
        <v>42317</v>
      </c>
      <c r="B3951" s="1">
        <v>349121</v>
      </c>
      <c r="C3951" s="1">
        <v>107110</v>
      </c>
      <c r="D3951" s="1">
        <v>154387</v>
      </c>
      <c r="E3951" s="1">
        <v>43.87</v>
      </c>
      <c r="F3951" s="1">
        <v>46.05</v>
      </c>
      <c r="G3951" s="1">
        <v>46.84</v>
      </c>
      <c r="H3951" s="2">
        <v>57.9</v>
      </c>
      <c r="I3951" s="2">
        <v>32.4</v>
      </c>
      <c r="J3951" s="2">
        <v>97</v>
      </c>
      <c r="K3951" s="2">
        <v>95.54</v>
      </c>
      <c r="L3951">
        <f>SUMIFS(US!B:B,US!$D:$D,YEAR(daily!$A3951),US!$E:$E,MONTH(daily!$A3951))</f>
        <v>0</v>
      </c>
      <c r="M3951">
        <f>SUMIFS(US!C:C,US!$D:$D,YEAR(daily!$A3951),US!$E:$E,MONTH(daily!$A3951))</f>
        <v>0</v>
      </c>
      <c r="N3951">
        <f>SUMIFS(COT!E:E,COT!$A:$A,YEAR(daily!$A3951),COT!$B:$B,WEEKNUM(daily!$A3951))</f>
        <v>1671590</v>
      </c>
      <c r="O3951">
        <f>SUMIFS(COT!F:F,COT!$A:$A,YEAR(daily!$A3951),COT!$B:$B,WEEKNUM(daily!$A3951))</f>
        <v>498945</v>
      </c>
      <c r="P3951">
        <f>SUMIFS(COT!G:G,COT!$A:$A,YEAR(daily!$A3951),COT!$B:$B,WEEKNUM(daily!$A3951))</f>
        <v>260623</v>
      </c>
      <c r="Q3951">
        <f>SUMIFS(COT!H:H,COT!$A:$A,YEAR(daily!$A3951),COT!$B:$B,WEEKNUM(daily!$A3951))</f>
        <v>497827</v>
      </c>
      <c r="R3951">
        <f>SUMIFS(COT!I:I,COT!$A:$A,YEAR(daily!$A3951),COT!$B:$B,WEEKNUM(daily!$A3951))</f>
        <v>593266</v>
      </c>
      <c r="S3951">
        <f>SUMIFS(COT!J:J,COT!$A:$A,YEAR(daily!$A3951),COT!$B:$B,WEEKNUM(daily!$A3951))</f>
        <v>839338</v>
      </c>
      <c r="T3951">
        <f>SUMIFS(COT!K:K,COT!$A:$A,YEAR(daily!$A3951),COT!$B:$B,WEEKNUM(daily!$A3951))</f>
        <v>81552</v>
      </c>
      <c r="U3951">
        <f>SUMIFS(COT!L:L,COT!$A:$A,YEAR(daily!$A3951),COT!$B:$B,WEEKNUM(daily!$A3951))</f>
        <v>73802</v>
      </c>
      <c r="V3951">
        <f>SUMIFS(COT!M:M,COT!$A:$A,YEAR(daily!$A3951),COT!$B:$B,WEEKNUM(daily!$A3951))</f>
        <v>126</v>
      </c>
      <c r="W3951">
        <f>SUMIFS(COT!N:N,COT!$A:$A,YEAR(daily!$A3951),COT!$B:$B,WEEKNUM(daily!$A3951))</f>
        <v>117</v>
      </c>
      <c r="X3951">
        <f>SUMIFS(COT!O:O,COT!$A:$A,YEAR(daily!$A3951),COT!$B:$B,WEEKNUM(daily!$A3951))</f>
        <v>159</v>
      </c>
      <c r="Y3951">
        <f>SUMIFS(COT!P:P,COT!$A:$A,YEAR(daily!$A3951),COT!$B:$B,WEEKNUM(daily!$A3951))</f>
        <v>96</v>
      </c>
      <c r="Z3951">
        <f>SUMIFS(COT!Q:Q,COT!$A:$A,YEAR(daily!$A3951),COT!$B:$B,WEEKNUM(daily!$A3951))</f>
        <v>108</v>
      </c>
      <c r="AA3951">
        <f>SUMIFS(Saudi!B:B,Saudi!$A:$A,YEAR(daily!$A3951))</f>
        <v>683.98199999999997</v>
      </c>
      <c r="AB3951">
        <f>SUMIFS(Saudi!C:C,Saudi!$A:$A,YEAR(daily!$A3951))</f>
        <v>1195.2570000000001</v>
      </c>
      <c r="AC3951">
        <f>SUMIFS(Saudi!F:F,Saudi!$A:$A,YEAR(daily!$A3951))</f>
        <v>3635527</v>
      </c>
      <c r="AD3951">
        <f>SUMIFS(Saudi!G:G,Saudi!$A:$A,YEAR(daily!$A3951))</f>
        <v>42.108907543479908</v>
      </c>
      <c r="AE3951">
        <f>SUMIFS(Saudi!H:H,Saudi!$A:$A,YEAR(daily!$A3951))</f>
        <v>153088070.31482488</v>
      </c>
      <c r="AF3951" s="5">
        <f t="shared" si="167"/>
        <v>11</v>
      </c>
      <c r="AG3951" s="5">
        <f t="shared" si="168"/>
        <v>2015</v>
      </c>
    </row>
    <row r="3952" spans="1:33">
      <c r="A3952" s="3">
        <v>42318</v>
      </c>
      <c r="B3952" s="1">
        <v>314042</v>
      </c>
      <c r="C3952" s="1">
        <v>109820</v>
      </c>
      <c r="D3952" s="1">
        <v>157230</v>
      </c>
      <c r="E3952" s="1">
        <v>44.21</v>
      </c>
      <c r="F3952" s="1">
        <v>46.36</v>
      </c>
      <c r="G3952" s="1">
        <v>47.13</v>
      </c>
      <c r="H3952" s="2">
        <v>57.9</v>
      </c>
      <c r="I3952" s="2">
        <v>32.4</v>
      </c>
      <c r="J3952" s="2">
        <v>97</v>
      </c>
      <c r="K3952" s="2">
        <v>95.54</v>
      </c>
      <c r="L3952">
        <f>SUMIFS(US!B:B,US!$D:$D,YEAR(daily!$A3952),US!$E:$E,MONTH(daily!$A3952))</f>
        <v>0</v>
      </c>
      <c r="M3952">
        <f>SUMIFS(US!C:C,US!$D:$D,YEAR(daily!$A3952),US!$E:$E,MONTH(daily!$A3952))</f>
        <v>0</v>
      </c>
      <c r="N3952">
        <f>SUMIFS(COT!E:E,COT!$A:$A,YEAR(daily!$A3952),COT!$B:$B,WEEKNUM(daily!$A3952))</f>
        <v>1671590</v>
      </c>
      <c r="O3952">
        <f>SUMIFS(COT!F:F,COT!$A:$A,YEAR(daily!$A3952),COT!$B:$B,WEEKNUM(daily!$A3952))</f>
        <v>498945</v>
      </c>
      <c r="P3952">
        <f>SUMIFS(COT!G:G,COT!$A:$A,YEAR(daily!$A3952),COT!$B:$B,WEEKNUM(daily!$A3952))</f>
        <v>260623</v>
      </c>
      <c r="Q3952">
        <f>SUMIFS(COT!H:H,COT!$A:$A,YEAR(daily!$A3952),COT!$B:$B,WEEKNUM(daily!$A3952))</f>
        <v>497827</v>
      </c>
      <c r="R3952">
        <f>SUMIFS(COT!I:I,COT!$A:$A,YEAR(daily!$A3952),COT!$B:$B,WEEKNUM(daily!$A3952))</f>
        <v>593266</v>
      </c>
      <c r="S3952">
        <f>SUMIFS(COT!J:J,COT!$A:$A,YEAR(daily!$A3952),COT!$B:$B,WEEKNUM(daily!$A3952))</f>
        <v>839338</v>
      </c>
      <c r="T3952">
        <f>SUMIFS(COT!K:K,COT!$A:$A,YEAR(daily!$A3952),COT!$B:$B,WEEKNUM(daily!$A3952))</f>
        <v>81552</v>
      </c>
      <c r="U3952">
        <f>SUMIFS(COT!L:L,COT!$A:$A,YEAR(daily!$A3952),COT!$B:$B,WEEKNUM(daily!$A3952))</f>
        <v>73802</v>
      </c>
      <c r="V3952">
        <f>SUMIFS(COT!M:M,COT!$A:$A,YEAR(daily!$A3952),COT!$B:$B,WEEKNUM(daily!$A3952))</f>
        <v>126</v>
      </c>
      <c r="W3952">
        <f>SUMIFS(COT!N:N,COT!$A:$A,YEAR(daily!$A3952),COT!$B:$B,WEEKNUM(daily!$A3952))</f>
        <v>117</v>
      </c>
      <c r="X3952">
        <f>SUMIFS(COT!O:O,COT!$A:$A,YEAR(daily!$A3952),COT!$B:$B,WEEKNUM(daily!$A3952))</f>
        <v>159</v>
      </c>
      <c r="Y3952">
        <f>SUMIFS(COT!P:P,COT!$A:$A,YEAR(daily!$A3952),COT!$B:$B,WEEKNUM(daily!$A3952))</f>
        <v>96</v>
      </c>
      <c r="Z3952">
        <f>SUMIFS(COT!Q:Q,COT!$A:$A,YEAR(daily!$A3952),COT!$B:$B,WEEKNUM(daily!$A3952))</f>
        <v>108</v>
      </c>
      <c r="AA3952">
        <f>SUMIFS(Saudi!B:B,Saudi!$A:$A,YEAR(daily!$A3952))</f>
        <v>683.98199999999997</v>
      </c>
      <c r="AB3952">
        <f>SUMIFS(Saudi!C:C,Saudi!$A:$A,YEAR(daily!$A3952))</f>
        <v>1195.2570000000001</v>
      </c>
      <c r="AC3952">
        <f>SUMIFS(Saudi!F:F,Saudi!$A:$A,YEAR(daily!$A3952))</f>
        <v>3635527</v>
      </c>
      <c r="AD3952">
        <f>SUMIFS(Saudi!G:G,Saudi!$A:$A,YEAR(daily!$A3952))</f>
        <v>42.108907543479908</v>
      </c>
      <c r="AE3952">
        <f>SUMIFS(Saudi!H:H,Saudi!$A:$A,YEAR(daily!$A3952))</f>
        <v>153088070.31482488</v>
      </c>
      <c r="AF3952" s="5">
        <f t="shared" si="167"/>
        <v>11</v>
      </c>
      <c r="AG3952" s="5">
        <f t="shared" si="168"/>
        <v>2015</v>
      </c>
    </row>
    <row r="3953" spans="1:33">
      <c r="A3953" s="3">
        <v>42319</v>
      </c>
      <c r="B3953" s="1">
        <v>271096</v>
      </c>
      <c r="C3953" s="1">
        <v>120002</v>
      </c>
      <c r="D3953" s="1">
        <v>160727</v>
      </c>
      <c r="E3953" s="1">
        <v>42.93</v>
      </c>
      <c r="F3953" s="1">
        <v>45.13</v>
      </c>
      <c r="G3953" s="1">
        <v>45.88</v>
      </c>
      <c r="H3953" s="2">
        <v>57.9</v>
      </c>
      <c r="I3953" s="2">
        <v>32.4</v>
      </c>
      <c r="J3953" s="2">
        <v>97</v>
      </c>
      <c r="K3953" s="2">
        <v>95.54</v>
      </c>
      <c r="L3953">
        <f>SUMIFS(US!B:B,US!$D:$D,YEAR(daily!$A3953),US!$E:$E,MONTH(daily!$A3953))</f>
        <v>0</v>
      </c>
      <c r="M3953">
        <f>SUMIFS(US!C:C,US!$D:$D,YEAR(daily!$A3953),US!$E:$E,MONTH(daily!$A3953))</f>
        <v>0</v>
      </c>
      <c r="N3953">
        <f>SUMIFS(COT!E:E,COT!$A:$A,YEAR(daily!$A3953),COT!$B:$B,WEEKNUM(daily!$A3953))</f>
        <v>1671590</v>
      </c>
      <c r="O3953">
        <f>SUMIFS(COT!F:F,COT!$A:$A,YEAR(daily!$A3953),COT!$B:$B,WEEKNUM(daily!$A3953))</f>
        <v>498945</v>
      </c>
      <c r="P3953">
        <f>SUMIFS(COT!G:G,COT!$A:$A,YEAR(daily!$A3953),COT!$B:$B,WEEKNUM(daily!$A3953))</f>
        <v>260623</v>
      </c>
      <c r="Q3953">
        <f>SUMIFS(COT!H:H,COT!$A:$A,YEAR(daily!$A3953),COT!$B:$B,WEEKNUM(daily!$A3953))</f>
        <v>497827</v>
      </c>
      <c r="R3953">
        <f>SUMIFS(COT!I:I,COT!$A:$A,YEAR(daily!$A3953),COT!$B:$B,WEEKNUM(daily!$A3953))</f>
        <v>593266</v>
      </c>
      <c r="S3953">
        <f>SUMIFS(COT!J:J,COT!$A:$A,YEAR(daily!$A3953),COT!$B:$B,WEEKNUM(daily!$A3953))</f>
        <v>839338</v>
      </c>
      <c r="T3953">
        <f>SUMIFS(COT!K:K,COT!$A:$A,YEAR(daily!$A3953),COT!$B:$B,WEEKNUM(daily!$A3953))</f>
        <v>81552</v>
      </c>
      <c r="U3953">
        <f>SUMIFS(COT!L:L,COT!$A:$A,YEAR(daily!$A3953),COT!$B:$B,WEEKNUM(daily!$A3953))</f>
        <v>73802</v>
      </c>
      <c r="V3953">
        <f>SUMIFS(COT!M:M,COT!$A:$A,YEAR(daily!$A3953),COT!$B:$B,WEEKNUM(daily!$A3953))</f>
        <v>126</v>
      </c>
      <c r="W3953">
        <f>SUMIFS(COT!N:N,COT!$A:$A,YEAR(daily!$A3953),COT!$B:$B,WEEKNUM(daily!$A3953))</f>
        <v>117</v>
      </c>
      <c r="X3953">
        <f>SUMIFS(COT!O:O,COT!$A:$A,YEAR(daily!$A3953),COT!$B:$B,WEEKNUM(daily!$A3953))</f>
        <v>159</v>
      </c>
      <c r="Y3953">
        <f>SUMIFS(COT!P:P,COT!$A:$A,YEAR(daily!$A3953),COT!$B:$B,WEEKNUM(daily!$A3953))</f>
        <v>96</v>
      </c>
      <c r="Z3953">
        <f>SUMIFS(COT!Q:Q,COT!$A:$A,YEAR(daily!$A3953),COT!$B:$B,WEEKNUM(daily!$A3953))</f>
        <v>108</v>
      </c>
      <c r="AA3953">
        <f>SUMIFS(Saudi!B:B,Saudi!$A:$A,YEAR(daily!$A3953))</f>
        <v>683.98199999999997</v>
      </c>
      <c r="AB3953">
        <f>SUMIFS(Saudi!C:C,Saudi!$A:$A,YEAR(daily!$A3953))</f>
        <v>1195.2570000000001</v>
      </c>
      <c r="AC3953">
        <f>SUMIFS(Saudi!F:F,Saudi!$A:$A,YEAR(daily!$A3953))</f>
        <v>3635527</v>
      </c>
      <c r="AD3953">
        <f>SUMIFS(Saudi!G:G,Saudi!$A:$A,YEAR(daily!$A3953))</f>
        <v>42.108907543479908</v>
      </c>
      <c r="AE3953">
        <f>SUMIFS(Saudi!H:H,Saudi!$A:$A,YEAR(daily!$A3953))</f>
        <v>153088070.31482488</v>
      </c>
      <c r="AF3953" s="5">
        <f t="shared" si="167"/>
        <v>11</v>
      </c>
      <c r="AG3953" s="5">
        <f t="shared" si="168"/>
        <v>2015</v>
      </c>
    </row>
    <row r="3954" spans="1:33">
      <c r="A3954" s="3">
        <v>42320</v>
      </c>
      <c r="B3954" s="1">
        <v>233239</v>
      </c>
      <c r="C3954" s="1">
        <v>124061</v>
      </c>
      <c r="D3954" s="1">
        <v>167370</v>
      </c>
      <c r="E3954" s="1">
        <v>41.75</v>
      </c>
      <c r="F3954" s="1">
        <v>44</v>
      </c>
      <c r="G3954" s="1">
        <v>44.79</v>
      </c>
      <c r="H3954" s="2">
        <v>57.9</v>
      </c>
      <c r="I3954" s="2">
        <v>32.4</v>
      </c>
      <c r="J3954" s="2">
        <v>97</v>
      </c>
      <c r="K3954" s="2">
        <v>95.54</v>
      </c>
      <c r="L3954">
        <f>SUMIFS(US!B:B,US!$D:$D,YEAR(daily!$A3954),US!$E:$E,MONTH(daily!$A3954))</f>
        <v>0</v>
      </c>
      <c r="M3954">
        <f>SUMIFS(US!C:C,US!$D:$D,YEAR(daily!$A3954),US!$E:$E,MONTH(daily!$A3954))</f>
        <v>0</v>
      </c>
      <c r="N3954">
        <f>SUMIFS(COT!E:E,COT!$A:$A,YEAR(daily!$A3954),COT!$B:$B,WEEKNUM(daily!$A3954))</f>
        <v>1671590</v>
      </c>
      <c r="O3954">
        <f>SUMIFS(COT!F:F,COT!$A:$A,YEAR(daily!$A3954),COT!$B:$B,WEEKNUM(daily!$A3954))</f>
        <v>498945</v>
      </c>
      <c r="P3954">
        <f>SUMIFS(COT!G:G,COT!$A:$A,YEAR(daily!$A3954),COT!$B:$B,WEEKNUM(daily!$A3954))</f>
        <v>260623</v>
      </c>
      <c r="Q3954">
        <f>SUMIFS(COT!H:H,COT!$A:$A,YEAR(daily!$A3954),COT!$B:$B,WEEKNUM(daily!$A3954))</f>
        <v>497827</v>
      </c>
      <c r="R3954">
        <f>SUMIFS(COT!I:I,COT!$A:$A,YEAR(daily!$A3954),COT!$B:$B,WEEKNUM(daily!$A3954))</f>
        <v>593266</v>
      </c>
      <c r="S3954">
        <f>SUMIFS(COT!J:J,COT!$A:$A,YEAR(daily!$A3954),COT!$B:$B,WEEKNUM(daily!$A3954))</f>
        <v>839338</v>
      </c>
      <c r="T3954">
        <f>SUMIFS(COT!K:K,COT!$A:$A,YEAR(daily!$A3954),COT!$B:$B,WEEKNUM(daily!$A3954))</f>
        <v>81552</v>
      </c>
      <c r="U3954">
        <f>SUMIFS(COT!L:L,COT!$A:$A,YEAR(daily!$A3954),COT!$B:$B,WEEKNUM(daily!$A3954))</f>
        <v>73802</v>
      </c>
      <c r="V3954">
        <f>SUMIFS(COT!M:M,COT!$A:$A,YEAR(daily!$A3954),COT!$B:$B,WEEKNUM(daily!$A3954))</f>
        <v>126</v>
      </c>
      <c r="W3954">
        <f>SUMIFS(COT!N:N,COT!$A:$A,YEAR(daily!$A3954),COT!$B:$B,WEEKNUM(daily!$A3954))</f>
        <v>117</v>
      </c>
      <c r="X3954">
        <f>SUMIFS(COT!O:O,COT!$A:$A,YEAR(daily!$A3954),COT!$B:$B,WEEKNUM(daily!$A3954))</f>
        <v>159</v>
      </c>
      <c r="Y3954">
        <f>SUMIFS(COT!P:P,COT!$A:$A,YEAR(daily!$A3954),COT!$B:$B,WEEKNUM(daily!$A3954))</f>
        <v>96</v>
      </c>
      <c r="Z3954">
        <f>SUMIFS(COT!Q:Q,COT!$A:$A,YEAR(daily!$A3954),COT!$B:$B,WEEKNUM(daily!$A3954))</f>
        <v>108</v>
      </c>
      <c r="AA3954">
        <f>SUMIFS(Saudi!B:B,Saudi!$A:$A,YEAR(daily!$A3954))</f>
        <v>683.98199999999997</v>
      </c>
      <c r="AB3954">
        <f>SUMIFS(Saudi!C:C,Saudi!$A:$A,YEAR(daily!$A3954))</f>
        <v>1195.2570000000001</v>
      </c>
      <c r="AC3954">
        <f>SUMIFS(Saudi!F:F,Saudi!$A:$A,YEAR(daily!$A3954))</f>
        <v>3635527</v>
      </c>
      <c r="AD3954">
        <f>SUMIFS(Saudi!G:G,Saudi!$A:$A,YEAR(daily!$A3954))</f>
        <v>42.108907543479908</v>
      </c>
      <c r="AE3954">
        <f>SUMIFS(Saudi!H:H,Saudi!$A:$A,YEAR(daily!$A3954))</f>
        <v>153088070.31482488</v>
      </c>
      <c r="AF3954" s="5">
        <f t="shared" si="167"/>
        <v>11</v>
      </c>
      <c r="AG3954" s="5">
        <f t="shared" si="168"/>
        <v>2015</v>
      </c>
    </row>
    <row r="3955" spans="1:33">
      <c r="A3955" s="3">
        <v>42321</v>
      </c>
      <c r="B3955" s="1">
        <v>214795</v>
      </c>
      <c r="C3955" s="1">
        <v>123650</v>
      </c>
      <c r="D3955" s="1">
        <v>168807</v>
      </c>
      <c r="E3955" s="1">
        <v>40.74</v>
      </c>
      <c r="F3955" s="1">
        <v>43.02</v>
      </c>
      <c r="G3955" s="1">
        <v>43.86</v>
      </c>
      <c r="H3955" s="2">
        <v>57.9</v>
      </c>
      <c r="I3955" s="2">
        <v>32.4</v>
      </c>
      <c r="J3955" s="2">
        <v>97</v>
      </c>
      <c r="K3955" s="2">
        <v>95.54</v>
      </c>
      <c r="L3955">
        <f>SUMIFS(US!B:B,US!$D:$D,YEAR(daily!$A3955),US!$E:$E,MONTH(daily!$A3955))</f>
        <v>0</v>
      </c>
      <c r="M3955">
        <f>SUMIFS(US!C:C,US!$D:$D,YEAR(daily!$A3955),US!$E:$E,MONTH(daily!$A3955))</f>
        <v>0</v>
      </c>
      <c r="N3955">
        <f>SUMIFS(COT!E:E,COT!$A:$A,YEAR(daily!$A3955),COT!$B:$B,WEEKNUM(daily!$A3955))</f>
        <v>1671590</v>
      </c>
      <c r="O3955">
        <f>SUMIFS(COT!F:F,COT!$A:$A,YEAR(daily!$A3955),COT!$B:$B,WEEKNUM(daily!$A3955))</f>
        <v>498945</v>
      </c>
      <c r="P3955">
        <f>SUMIFS(COT!G:G,COT!$A:$A,YEAR(daily!$A3955),COT!$B:$B,WEEKNUM(daily!$A3955))</f>
        <v>260623</v>
      </c>
      <c r="Q3955">
        <f>SUMIFS(COT!H:H,COT!$A:$A,YEAR(daily!$A3955),COT!$B:$B,WEEKNUM(daily!$A3955))</f>
        <v>497827</v>
      </c>
      <c r="R3955">
        <f>SUMIFS(COT!I:I,COT!$A:$A,YEAR(daily!$A3955),COT!$B:$B,WEEKNUM(daily!$A3955))</f>
        <v>593266</v>
      </c>
      <c r="S3955">
        <f>SUMIFS(COT!J:J,COT!$A:$A,YEAR(daily!$A3955),COT!$B:$B,WEEKNUM(daily!$A3955))</f>
        <v>839338</v>
      </c>
      <c r="T3955">
        <f>SUMIFS(COT!K:K,COT!$A:$A,YEAR(daily!$A3955),COT!$B:$B,WEEKNUM(daily!$A3955))</f>
        <v>81552</v>
      </c>
      <c r="U3955">
        <f>SUMIFS(COT!L:L,COT!$A:$A,YEAR(daily!$A3955),COT!$B:$B,WEEKNUM(daily!$A3955))</f>
        <v>73802</v>
      </c>
      <c r="V3955">
        <f>SUMIFS(COT!M:M,COT!$A:$A,YEAR(daily!$A3955),COT!$B:$B,WEEKNUM(daily!$A3955))</f>
        <v>126</v>
      </c>
      <c r="W3955">
        <f>SUMIFS(COT!N:N,COT!$A:$A,YEAR(daily!$A3955),COT!$B:$B,WEEKNUM(daily!$A3955))</f>
        <v>117</v>
      </c>
      <c r="X3955">
        <f>SUMIFS(COT!O:O,COT!$A:$A,YEAR(daily!$A3955),COT!$B:$B,WEEKNUM(daily!$A3955))</f>
        <v>159</v>
      </c>
      <c r="Y3955">
        <f>SUMIFS(COT!P:P,COT!$A:$A,YEAR(daily!$A3955),COT!$B:$B,WEEKNUM(daily!$A3955))</f>
        <v>96</v>
      </c>
      <c r="Z3955">
        <f>SUMIFS(COT!Q:Q,COT!$A:$A,YEAR(daily!$A3955),COT!$B:$B,WEEKNUM(daily!$A3955))</f>
        <v>108</v>
      </c>
      <c r="AA3955">
        <f>SUMIFS(Saudi!B:B,Saudi!$A:$A,YEAR(daily!$A3955))</f>
        <v>683.98199999999997</v>
      </c>
      <c r="AB3955">
        <f>SUMIFS(Saudi!C:C,Saudi!$A:$A,YEAR(daily!$A3955))</f>
        <v>1195.2570000000001</v>
      </c>
      <c r="AC3955">
        <f>SUMIFS(Saudi!F:F,Saudi!$A:$A,YEAR(daily!$A3955))</f>
        <v>3635527</v>
      </c>
      <c r="AD3955">
        <f>SUMIFS(Saudi!G:G,Saudi!$A:$A,YEAR(daily!$A3955))</f>
        <v>42.108907543479908</v>
      </c>
      <c r="AE3955">
        <f>SUMIFS(Saudi!H:H,Saudi!$A:$A,YEAR(daily!$A3955))</f>
        <v>153088070.31482488</v>
      </c>
      <c r="AF3955" s="5">
        <f t="shared" si="167"/>
        <v>11</v>
      </c>
      <c r="AG3955" s="5">
        <f t="shared" si="168"/>
        <v>2015</v>
      </c>
    </row>
    <row r="3956" spans="1:33">
      <c r="A3956" s="3">
        <v>42324</v>
      </c>
      <c r="B3956" s="1">
        <v>184230</v>
      </c>
      <c r="C3956" s="1">
        <v>123999</v>
      </c>
      <c r="D3956" s="1">
        <v>170915</v>
      </c>
      <c r="E3956" s="1">
        <v>41.74</v>
      </c>
      <c r="F3956" s="1">
        <v>43.77</v>
      </c>
      <c r="G3956" s="1">
        <v>44.63</v>
      </c>
      <c r="H3956" s="2">
        <v>57.9</v>
      </c>
      <c r="I3956" s="2">
        <v>32.4</v>
      </c>
      <c r="J3956" s="2">
        <v>97</v>
      </c>
      <c r="K3956" s="2">
        <v>95.54</v>
      </c>
      <c r="L3956">
        <f>SUMIFS(US!B:B,US!$D:$D,YEAR(daily!$A3956),US!$E:$E,MONTH(daily!$A3956))</f>
        <v>0</v>
      </c>
      <c r="M3956">
        <f>SUMIFS(US!C:C,US!$D:$D,YEAR(daily!$A3956),US!$E:$E,MONTH(daily!$A3956))</f>
        <v>0</v>
      </c>
      <c r="N3956">
        <f>SUMIFS(COT!E:E,COT!$A:$A,YEAR(daily!$A3956),COT!$B:$B,WEEKNUM(daily!$A3956))</f>
        <v>1662829</v>
      </c>
      <c r="O3956">
        <f>SUMIFS(COT!F:F,COT!$A:$A,YEAR(daily!$A3956),COT!$B:$B,WEEKNUM(daily!$A3956))</f>
        <v>494099</v>
      </c>
      <c r="P3956">
        <f>SUMIFS(COT!G:G,COT!$A:$A,YEAR(daily!$A3956),COT!$B:$B,WEEKNUM(daily!$A3956))</f>
        <v>265544</v>
      </c>
      <c r="Q3956">
        <f>SUMIFS(COT!H:H,COT!$A:$A,YEAR(daily!$A3956),COT!$B:$B,WEEKNUM(daily!$A3956))</f>
        <v>511653</v>
      </c>
      <c r="R3956">
        <f>SUMIFS(COT!I:I,COT!$A:$A,YEAR(daily!$A3956),COT!$B:$B,WEEKNUM(daily!$A3956))</f>
        <v>570121</v>
      </c>
      <c r="S3956">
        <f>SUMIFS(COT!J:J,COT!$A:$A,YEAR(daily!$A3956),COT!$B:$B,WEEKNUM(daily!$A3956))</f>
        <v>806942</v>
      </c>
      <c r="T3956">
        <f>SUMIFS(COT!K:K,COT!$A:$A,YEAR(daily!$A3956),COT!$B:$B,WEEKNUM(daily!$A3956))</f>
        <v>86956</v>
      </c>
      <c r="U3956">
        <f>SUMIFS(COT!L:L,COT!$A:$A,YEAR(daily!$A3956),COT!$B:$B,WEEKNUM(daily!$A3956))</f>
        <v>78690</v>
      </c>
      <c r="V3956">
        <f>SUMIFS(COT!M:M,COT!$A:$A,YEAR(daily!$A3956),COT!$B:$B,WEEKNUM(daily!$A3956))</f>
        <v>128</v>
      </c>
      <c r="W3956">
        <f>SUMIFS(COT!N:N,COT!$A:$A,YEAR(daily!$A3956),COT!$B:$B,WEEKNUM(daily!$A3956))</f>
        <v>120</v>
      </c>
      <c r="X3956">
        <f>SUMIFS(COT!O:O,COT!$A:$A,YEAR(daily!$A3956),COT!$B:$B,WEEKNUM(daily!$A3956))</f>
        <v>151</v>
      </c>
      <c r="Y3956">
        <f>SUMIFS(COT!P:P,COT!$A:$A,YEAR(daily!$A3956),COT!$B:$B,WEEKNUM(daily!$A3956))</f>
        <v>94</v>
      </c>
      <c r="Z3956">
        <f>SUMIFS(COT!Q:Q,COT!$A:$A,YEAR(daily!$A3956),COT!$B:$B,WEEKNUM(daily!$A3956))</f>
        <v>101</v>
      </c>
      <c r="AA3956">
        <f>SUMIFS(Saudi!B:B,Saudi!$A:$A,YEAR(daily!$A3956))</f>
        <v>683.98199999999997</v>
      </c>
      <c r="AB3956">
        <f>SUMIFS(Saudi!C:C,Saudi!$A:$A,YEAR(daily!$A3956))</f>
        <v>1195.2570000000001</v>
      </c>
      <c r="AC3956">
        <f>SUMIFS(Saudi!F:F,Saudi!$A:$A,YEAR(daily!$A3956))</f>
        <v>3635527</v>
      </c>
      <c r="AD3956">
        <f>SUMIFS(Saudi!G:G,Saudi!$A:$A,YEAR(daily!$A3956))</f>
        <v>42.108907543479908</v>
      </c>
      <c r="AE3956">
        <f>SUMIFS(Saudi!H:H,Saudi!$A:$A,YEAR(daily!$A3956))</f>
        <v>153088070.31482488</v>
      </c>
      <c r="AF3956" s="5">
        <f t="shared" si="167"/>
        <v>11</v>
      </c>
      <c r="AG3956" s="5">
        <f t="shared" si="168"/>
        <v>2015</v>
      </c>
    </row>
    <row r="3957" spans="1:33">
      <c r="A3957" s="3">
        <v>42325</v>
      </c>
      <c r="B3957" s="1">
        <v>107622</v>
      </c>
      <c r="C3957" s="1">
        <v>129389</v>
      </c>
      <c r="D3957" s="1">
        <v>174133</v>
      </c>
      <c r="E3957" s="1">
        <v>40.67</v>
      </c>
      <c r="F3957" s="1">
        <v>42.74</v>
      </c>
      <c r="G3957" s="1">
        <v>43.63</v>
      </c>
      <c r="H3957" s="2">
        <v>57.9</v>
      </c>
      <c r="I3957" s="2">
        <v>32.4</v>
      </c>
      <c r="J3957" s="2">
        <v>97</v>
      </c>
      <c r="K3957" s="2">
        <v>95.54</v>
      </c>
      <c r="L3957">
        <f>SUMIFS(US!B:B,US!$D:$D,YEAR(daily!$A3957),US!$E:$E,MONTH(daily!$A3957))</f>
        <v>0</v>
      </c>
      <c r="M3957">
        <f>SUMIFS(US!C:C,US!$D:$D,YEAR(daily!$A3957),US!$E:$E,MONTH(daily!$A3957))</f>
        <v>0</v>
      </c>
      <c r="N3957">
        <f>SUMIFS(COT!E:E,COT!$A:$A,YEAR(daily!$A3957),COT!$B:$B,WEEKNUM(daily!$A3957))</f>
        <v>1662829</v>
      </c>
      <c r="O3957">
        <f>SUMIFS(COT!F:F,COT!$A:$A,YEAR(daily!$A3957),COT!$B:$B,WEEKNUM(daily!$A3957))</f>
        <v>494099</v>
      </c>
      <c r="P3957">
        <f>SUMIFS(COT!G:G,COT!$A:$A,YEAR(daily!$A3957),COT!$B:$B,WEEKNUM(daily!$A3957))</f>
        <v>265544</v>
      </c>
      <c r="Q3957">
        <f>SUMIFS(COT!H:H,COT!$A:$A,YEAR(daily!$A3957),COT!$B:$B,WEEKNUM(daily!$A3957))</f>
        <v>511653</v>
      </c>
      <c r="R3957">
        <f>SUMIFS(COT!I:I,COT!$A:$A,YEAR(daily!$A3957),COT!$B:$B,WEEKNUM(daily!$A3957))</f>
        <v>570121</v>
      </c>
      <c r="S3957">
        <f>SUMIFS(COT!J:J,COT!$A:$A,YEAR(daily!$A3957),COT!$B:$B,WEEKNUM(daily!$A3957))</f>
        <v>806942</v>
      </c>
      <c r="T3957">
        <f>SUMIFS(COT!K:K,COT!$A:$A,YEAR(daily!$A3957),COT!$B:$B,WEEKNUM(daily!$A3957))</f>
        <v>86956</v>
      </c>
      <c r="U3957">
        <f>SUMIFS(COT!L:L,COT!$A:$A,YEAR(daily!$A3957),COT!$B:$B,WEEKNUM(daily!$A3957))</f>
        <v>78690</v>
      </c>
      <c r="V3957">
        <f>SUMIFS(COT!M:M,COT!$A:$A,YEAR(daily!$A3957),COT!$B:$B,WEEKNUM(daily!$A3957))</f>
        <v>128</v>
      </c>
      <c r="W3957">
        <f>SUMIFS(COT!N:N,COT!$A:$A,YEAR(daily!$A3957),COT!$B:$B,WEEKNUM(daily!$A3957))</f>
        <v>120</v>
      </c>
      <c r="X3957">
        <f>SUMIFS(COT!O:O,COT!$A:$A,YEAR(daily!$A3957),COT!$B:$B,WEEKNUM(daily!$A3957))</f>
        <v>151</v>
      </c>
      <c r="Y3957">
        <f>SUMIFS(COT!P:P,COT!$A:$A,YEAR(daily!$A3957),COT!$B:$B,WEEKNUM(daily!$A3957))</f>
        <v>94</v>
      </c>
      <c r="Z3957">
        <f>SUMIFS(COT!Q:Q,COT!$A:$A,YEAR(daily!$A3957),COT!$B:$B,WEEKNUM(daily!$A3957))</f>
        <v>101</v>
      </c>
      <c r="AA3957">
        <f>SUMIFS(Saudi!B:B,Saudi!$A:$A,YEAR(daily!$A3957))</f>
        <v>683.98199999999997</v>
      </c>
      <c r="AB3957">
        <f>SUMIFS(Saudi!C:C,Saudi!$A:$A,YEAR(daily!$A3957))</f>
        <v>1195.2570000000001</v>
      </c>
      <c r="AC3957">
        <f>SUMIFS(Saudi!F:F,Saudi!$A:$A,YEAR(daily!$A3957))</f>
        <v>3635527</v>
      </c>
      <c r="AD3957">
        <f>SUMIFS(Saudi!G:G,Saudi!$A:$A,YEAR(daily!$A3957))</f>
        <v>42.108907543479908</v>
      </c>
      <c r="AE3957">
        <f>SUMIFS(Saudi!H:H,Saudi!$A:$A,YEAR(daily!$A3957))</f>
        <v>153088070.31482488</v>
      </c>
      <c r="AF3957" s="5">
        <f t="shared" si="167"/>
        <v>11</v>
      </c>
      <c r="AG3957" s="5">
        <f t="shared" si="168"/>
        <v>2015</v>
      </c>
    </row>
    <row r="3958" spans="1:33">
      <c r="A3958" s="3">
        <v>42326</v>
      </c>
      <c r="B3958" s="1">
        <v>79186</v>
      </c>
      <c r="C3958" s="1">
        <v>133641</v>
      </c>
      <c r="D3958" s="1">
        <v>175930</v>
      </c>
      <c r="E3958" s="1">
        <v>40.75</v>
      </c>
      <c r="F3958" s="1">
        <v>43.09</v>
      </c>
      <c r="G3958" s="1">
        <v>44.03</v>
      </c>
      <c r="H3958" s="2">
        <v>57.9</v>
      </c>
      <c r="I3958" s="2">
        <v>32.4</v>
      </c>
      <c r="J3958" s="2">
        <v>97</v>
      </c>
      <c r="K3958" s="2">
        <v>95.54</v>
      </c>
      <c r="L3958">
        <f>SUMIFS(US!B:B,US!$D:$D,YEAR(daily!$A3958),US!$E:$E,MONTH(daily!$A3958))</f>
        <v>0</v>
      </c>
      <c r="M3958">
        <f>SUMIFS(US!C:C,US!$D:$D,YEAR(daily!$A3958),US!$E:$E,MONTH(daily!$A3958))</f>
        <v>0</v>
      </c>
      <c r="N3958">
        <f>SUMIFS(COT!E:E,COT!$A:$A,YEAR(daily!$A3958),COT!$B:$B,WEEKNUM(daily!$A3958))</f>
        <v>1662829</v>
      </c>
      <c r="O3958">
        <f>SUMIFS(COT!F:F,COT!$A:$A,YEAR(daily!$A3958),COT!$B:$B,WEEKNUM(daily!$A3958))</f>
        <v>494099</v>
      </c>
      <c r="P3958">
        <f>SUMIFS(COT!G:G,COT!$A:$A,YEAR(daily!$A3958),COT!$B:$B,WEEKNUM(daily!$A3958))</f>
        <v>265544</v>
      </c>
      <c r="Q3958">
        <f>SUMIFS(COT!H:H,COT!$A:$A,YEAR(daily!$A3958),COT!$B:$B,WEEKNUM(daily!$A3958))</f>
        <v>511653</v>
      </c>
      <c r="R3958">
        <f>SUMIFS(COT!I:I,COT!$A:$A,YEAR(daily!$A3958),COT!$B:$B,WEEKNUM(daily!$A3958))</f>
        <v>570121</v>
      </c>
      <c r="S3958">
        <f>SUMIFS(COT!J:J,COT!$A:$A,YEAR(daily!$A3958),COT!$B:$B,WEEKNUM(daily!$A3958))</f>
        <v>806942</v>
      </c>
      <c r="T3958">
        <f>SUMIFS(COT!K:K,COT!$A:$A,YEAR(daily!$A3958),COT!$B:$B,WEEKNUM(daily!$A3958))</f>
        <v>86956</v>
      </c>
      <c r="U3958">
        <f>SUMIFS(COT!L:L,COT!$A:$A,YEAR(daily!$A3958),COT!$B:$B,WEEKNUM(daily!$A3958))</f>
        <v>78690</v>
      </c>
      <c r="V3958">
        <f>SUMIFS(COT!M:M,COT!$A:$A,YEAR(daily!$A3958),COT!$B:$B,WEEKNUM(daily!$A3958))</f>
        <v>128</v>
      </c>
      <c r="W3958">
        <f>SUMIFS(COT!N:N,COT!$A:$A,YEAR(daily!$A3958),COT!$B:$B,WEEKNUM(daily!$A3958))</f>
        <v>120</v>
      </c>
      <c r="X3958">
        <f>SUMIFS(COT!O:O,COT!$A:$A,YEAR(daily!$A3958),COT!$B:$B,WEEKNUM(daily!$A3958))</f>
        <v>151</v>
      </c>
      <c r="Y3958">
        <f>SUMIFS(COT!P:P,COT!$A:$A,YEAR(daily!$A3958),COT!$B:$B,WEEKNUM(daily!$A3958))</f>
        <v>94</v>
      </c>
      <c r="Z3958">
        <f>SUMIFS(COT!Q:Q,COT!$A:$A,YEAR(daily!$A3958),COT!$B:$B,WEEKNUM(daily!$A3958))</f>
        <v>101</v>
      </c>
      <c r="AA3958">
        <f>SUMIFS(Saudi!B:B,Saudi!$A:$A,YEAR(daily!$A3958))</f>
        <v>683.98199999999997</v>
      </c>
      <c r="AB3958">
        <f>SUMIFS(Saudi!C:C,Saudi!$A:$A,YEAR(daily!$A3958))</f>
        <v>1195.2570000000001</v>
      </c>
      <c r="AC3958">
        <f>SUMIFS(Saudi!F:F,Saudi!$A:$A,YEAR(daily!$A3958))</f>
        <v>3635527</v>
      </c>
      <c r="AD3958">
        <f>SUMIFS(Saudi!G:G,Saudi!$A:$A,YEAR(daily!$A3958))</f>
        <v>42.108907543479908</v>
      </c>
      <c r="AE3958">
        <f>SUMIFS(Saudi!H:H,Saudi!$A:$A,YEAR(daily!$A3958))</f>
        <v>153088070.31482488</v>
      </c>
      <c r="AF3958" s="5">
        <f t="shared" si="167"/>
        <v>11</v>
      </c>
      <c r="AG3958" s="5">
        <f t="shared" si="168"/>
        <v>2015</v>
      </c>
    </row>
    <row r="3959" spans="1:33">
      <c r="A3959" s="3">
        <v>42327</v>
      </c>
      <c r="B3959" s="1">
        <v>20501</v>
      </c>
      <c r="C3959" s="1">
        <v>132956</v>
      </c>
      <c r="D3959" s="1">
        <v>176595</v>
      </c>
      <c r="E3959" s="1">
        <v>40.54</v>
      </c>
      <c r="F3959" s="1">
        <v>42.89</v>
      </c>
      <c r="G3959" s="1">
        <v>43.88</v>
      </c>
      <c r="H3959" s="2">
        <v>57.9</v>
      </c>
      <c r="I3959" s="2">
        <v>32.4</v>
      </c>
      <c r="J3959" s="2">
        <v>97</v>
      </c>
      <c r="K3959" s="2">
        <v>95.54</v>
      </c>
      <c r="L3959">
        <f>SUMIFS(US!B:B,US!$D:$D,YEAR(daily!$A3959),US!$E:$E,MONTH(daily!$A3959))</f>
        <v>0</v>
      </c>
      <c r="M3959">
        <f>SUMIFS(US!C:C,US!$D:$D,YEAR(daily!$A3959),US!$E:$E,MONTH(daily!$A3959))</f>
        <v>0</v>
      </c>
      <c r="N3959">
        <f>SUMIFS(COT!E:E,COT!$A:$A,YEAR(daily!$A3959),COT!$B:$B,WEEKNUM(daily!$A3959))</f>
        <v>1662829</v>
      </c>
      <c r="O3959">
        <f>SUMIFS(COT!F:F,COT!$A:$A,YEAR(daily!$A3959),COT!$B:$B,WEEKNUM(daily!$A3959))</f>
        <v>494099</v>
      </c>
      <c r="P3959">
        <f>SUMIFS(COT!G:G,COT!$A:$A,YEAR(daily!$A3959),COT!$B:$B,WEEKNUM(daily!$A3959))</f>
        <v>265544</v>
      </c>
      <c r="Q3959">
        <f>SUMIFS(COT!H:H,COT!$A:$A,YEAR(daily!$A3959),COT!$B:$B,WEEKNUM(daily!$A3959))</f>
        <v>511653</v>
      </c>
      <c r="R3959">
        <f>SUMIFS(COT!I:I,COT!$A:$A,YEAR(daily!$A3959),COT!$B:$B,WEEKNUM(daily!$A3959))</f>
        <v>570121</v>
      </c>
      <c r="S3959">
        <f>SUMIFS(COT!J:J,COT!$A:$A,YEAR(daily!$A3959),COT!$B:$B,WEEKNUM(daily!$A3959))</f>
        <v>806942</v>
      </c>
      <c r="T3959">
        <f>SUMIFS(COT!K:K,COT!$A:$A,YEAR(daily!$A3959),COT!$B:$B,WEEKNUM(daily!$A3959))</f>
        <v>86956</v>
      </c>
      <c r="U3959">
        <f>SUMIFS(COT!L:L,COT!$A:$A,YEAR(daily!$A3959),COT!$B:$B,WEEKNUM(daily!$A3959))</f>
        <v>78690</v>
      </c>
      <c r="V3959">
        <f>SUMIFS(COT!M:M,COT!$A:$A,YEAR(daily!$A3959),COT!$B:$B,WEEKNUM(daily!$A3959))</f>
        <v>128</v>
      </c>
      <c r="W3959">
        <f>SUMIFS(COT!N:N,COT!$A:$A,YEAR(daily!$A3959),COT!$B:$B,WEEKNUM(daily!$A3959))</f>
        <v>120</v>
      </c>
      <c r="X3959">
        <f>SUMIFS(COT!O:O,COT!$A:$A,YEAR(daily!$A3959),COT!$B:$B,WEEKNUM(daily!$A3959))</f>
        <v>151</v>
      </c>
      <c r="Y3959">
        <f>SUMIFS(COT!P:P,COT!$A:$A,YEAR(daily!$A3959),COT!$B:$B,WEEKNUM(daily!$A3959))</f>
        <v>94</v>
      </c>
      <c r="Z3959">
        <f>SUMIFS(COT!Q:Q,COT!$A:$A,YEAR(daily!$A3959),COT!$B:$B,WEEKNUM(daily!$A3959))</f>
        <v>101</v>
      </c>
      <c r="AA3959">
        <f>SUMIFS(Saudi!B:B,Saudi!$A:$A,YEAR(daily!$A3959))</f>
        <v>683.98199999999997</v>
      </c>
      <c r="AB3959">
        <f>SUMIFS(Saudi!C:C,Saudi!$A:$A,YEAR(daily!$A3959))</f>
        <v>1195.2570000000001</v>
      </c>
      <c r="AC3959">
        <f>SUMIFS(Saudi!F:F,Saudi!$A:$A,YEAR(daily!$A3959))</f>
        <v>3635527</v>
      </c>
      <c r="AD3959">
        <f>SUMIFS(Saudi!G:G,Saudi!$A:$A,YEAR(daily!$A3959))</f>
        <v>42.108907543479908</v>
      </c>
      <c r="AE3959">
        <f>SUMIFS(Saudi!H:H,Saudi!$A:$A,YEAR(daily!$A3959))</f>
        <v>153088070.31482488</v>
      </c>
      <c r="AF3959" s="5">
        <f t="shared" si="167"/>
        <v>11</v>
      </c>
      <c r="AG3959" s="5">
        <f t="shared" si="168"/>
        <v>2015</v>
      </c>
    </row>
    <row r="3960" spans="1:33">
      <c r="A3960" s="3">
        <v>42328</v>
      </c>
      <c r="B3960" s="1">
        <v>2927</v>
      </c>
      <c r="C3960" s="1">
        <v>137036</v>
      </c>
      <c r="D3960" s="1">
        <v>175641</v>
      </c>
      <c r="E3960" s="1">
        <v>40.39</v>
      </c>
      <c r="F3960" s="1">
        <v>43.19</v>
      </c>
      <c r="G3960" s="1">
        <v>44.23</v>
      </c>
      <c r="H3960" s="2">
        <v>57.9</v>
      </c>
      <c r="I3960" s="2">
        <v>32.4</v>
      </c>
      <c r="J3960" s="2">
        <v>97</v>
      </c>
      <c r="K3960" s="2">
        <v>95.54</v>
      </c>
      <c r="L3960">
        <f>SUMIFS(US!B:B,US!$D:$D,YEAR(daily!$A3960),US!$E:$E,MONTH(daily!$A3960))</f>
        <v>0</v>
      </c>
      <c r="M3960">
        <f>SUMIFS(US!C:C,US!$D:$D,YEAR(daily!$A3960),US!$E:$E,MONTH(daily!$A3960))</f>
        <v>0</v>
      </c>
      <c r="N3960">
        <f>SUMIFS(COT!E:E,COT!$A:$A,YEAR(daily!$A3960),COT!$B:$B,WEEKNUM(daily!$A3960))</f>
        <v>1662829</v>
      </c>
      <c r="O3960">
        <f>SUMIFS(COT!F:F,COT!$A:$A,YEAR(daily!$A3960),COT!$B:$B,WEEKNUM(daily!$A3960))</f>
        <v>494099</v>
      </c>
      <c r="P3960">
        <f>SUMIFS(COT!G:G,COT!$A:$A,YEAR(daily!$A3960),COT!$B:$B,WEEKNUM(daily!$A3960))</f>
        <v>265544</v>
      </c>
      <c r="Q3960">
        <f>SUMIFS(COT!H:H,COT!$A:$A,YEAR(daily!$A3960),COT!$B:$B,WEEKNUM(daily!$A3960))</f>
        <v>511653</v>
      </c>
      <c r="R3960">
        <f>SUMIFS(COT!I:I,COT!$A:$A,YEAR(daily!$A3960),COT!$B:$B,WEEKNUM(daily!$A3960))</f>
        <v>570121</v>
      </c>
      <c r="S3960">
        <f>SUMIFS(COT!J:J,COT!$A:$A,YEAR(daily!$A3960),COT!$B:$B,WEEKNUM(daily!$A3960))</f>
        <v>806942</v>
      </c>
      <c r="T3960">
        <f>SUMIFS(COT!K:K,COT!$A:$A,YEAR(daily!$A3960),COT!$B:$B,WEEKNUM(daily!$A3960))</f>
        <v>86956</v>
      </c>
      <c r="U3960">
        <f>SUMIFS(COT!L:L,COT!$A:$A,YEAR(daily!$A3960),COT!$B:$B,WEEKNUM(daily!$A3960))</f>
        <v>78690</v>
      </c>
      <c r="V3960">
        <f>SUMIFS(COT!M:M,COT!$A:$A,YEAR(daily!$A3960),COT!$B:$B,WEEKNUM(daily!$A3960))</f>
        <v>128</v>
      </c>
      <c r="W3960">
        <f>SUMIFS(COT!N:N,COT!$A:$A,YEAR(daily!$A3960),COT!$B:$B,WEEKNUM(daily!$A3960))</f>
        <v>120</v>
      </c>
      <c r="X3960">
        <f>SUMIFS(COT!O:O,COT!$A:$A,YEAR(daily!$A3960),COT!$B:$B,WEEKNUM(daily!$A3960))</f>
        <v>151</v>
      </c>
      <c r="Y3960">
        <f>SUMIFS(COT!P:P,COT!$A:$A,YEAR(daily!$A3960),COT!$B:$B,WEEKNUM(daily!$A3960))</f>
        <v>94</v>
      </c>
      <c r="Z3960">
        <f>SUMIFS(COT!Q:Q,COT!$A:$A,YEAR(daily!$A3960),COT!$B:$B,WEEKNUM(daily!$A3960))</f>
        <v>101</v>
      </c>
      <c r="AA3960">
        <f>SUMIFS(Saudi!B:B,Saudi!$A:$A,YEAR(daily!$A3960))</f>
        <v>683.98199999999997</v>
      </c>
      <c r="AB3960">
        <f>SUMIFS(Saudi!C:C,Saudi!$A:$A,YEAR(daily!$A3960))</f>
        <v>1195.2570000000001</v>
      </c>
      <c r="AC3960">
        <f>SUMIFS(Saudi!F:F,Saudi!$A:$A,YEAR(daily!$A3960))</f>
        <v>3635527</v>
      </c>
      <c r="AD3960">
        <f>SUMIFS(Saudi!G:G,Saudi!$A:$A,YEAR(daily!$A3960))</f>
        <v>42.108907543479908</v>
      </c>
      <c r="AE3960">
        <f>SUMIFS(Saudi!H:H,Saudi!$A:$A,YEAR(daily!$A3960))</f>
        <v>153088070.31482488</v>
      </c>
      <c r="AF3960" s="5">
        <f t="shared" si="167"/>
        <v>11</v>
      </c>
      <c r="AG3960" s="5">
        <f t="shared" si="168"/>
        <v>2015</v>
      </c>
    </row>
    <row r="3961" spans="1:33">
      <c r="A3961" s="3">
        <v>42331</v>
      </c>
      <c r="B3961" s="1">
        <v>561081</v>
      </c>
      <c r="C3961" s="1">
        <v>176908</v>
      </c>
      <c r="D3961" s="1">
        <v>63566</v>
      </c>
      <c r="E3961" s="1">
        <v>41.75</v>
      </c>
      <c r="F3961" s="1">
        <v>44.29</v>
      </c>
      <c r="G3961" s="1">
        <v>45.18</v>
      </c>
      <c r="H3961" s="2">
        <v>57.9</v>
      </c>
      <c r="I3961" s="2">
        <v>32.4</v>
      </c>
      <c r="J3961" s="2">
        <v>97</v>
      </c>
      <c r="K3961" s="2">
        <v>95.54</v>
      </c>
      <c r="L3961">
        <f>SUMIFS(US!B:B,US!$D:$D,YEAR(daily!$A3961),US!$E:$E,MONTH(daily!$A3961))</f>
        <v>0</v>
      </c>
      <c r="M3961">
        <f>SUMIFS(US!C:C,US!$D:$D,YEAR(daily!$A3961),US!$E:$E,MONTH(daily!$A3961))</f>
        <v>0</v>
      </c>
      <c r="N3961">
        <f>SUMIFS(COT!E:E,COT!$A:$A,YEAR(daily!$A3961),COT!$B:$B,WEEKNUM(daily!$A3961))</f>
        <v>1632471</v>
      </c>
      <c r="O3961">
        <f>SUMIFS(COT!F:F,COT!$A:$A,YEAR(daily!$A3961),COT!$B:$B,WEEKNUM(daily!$A3961))</f>
        <v>472273</v>
      </c>
      <c r="P3961">
        <f>SUMIFS(COT!G:G,COT!$A:$A,YEAR(daily!$A3961),COT!$B:$B,WEEKNUM(daily!$A3961))</f>
        <v>260248</v>
      </c>
      <c r="Q3961">
        <f>SUMIFS(COT!H:H,COT!$A:$A,YEAR(daily!$A3961),COT!$B:$B,WEEKNUM(daily!$A3961))</f>
        <v>515648</v>
      </c>
      <c r="R3961">
        <f>SUMIFS(COT!I:I,COT!$A:$A,YEAR(daily!$A3961),COT!$B:$B,WEEKNUM(daily!$A3961))</f>
        <v>565152</v>
      </c>
      <c r="S3961">
        <f>SUMIFS(COT!J:J,COT!$A:$A,YEAR(daily!$A3961),COT!$B:$B,WEEKNUM(daily!$A3961))</f>
        <v>778625</v>
      </c>
      <c r="T3961">
        <f>SUMIFS(COT!K:K,COT!$A:$A,YEAR(daily!$A3961),COT!$B:$B,WEEKNUM(daily!$A3961))</f>
        <v>79398</v>
      </c>
      <c r="U3961">
        <f>SUMIFS(COT!L:L,COT!$A:$A,YEAR(daily!$A3961),COT!$B:$B,WEEKNUM(daily!$A3961))</f>
        <v>77950</v>
      </c>
      <c r="V3961">
        <f>SUMIFS(COT!M:M,COT!$A:$A,YEAR(daily!$A3961),COT!$B:$B,WEEKNUM(daily!$A3961))</f>
        <v>121</v>
      </c>
      <c r="W3961">
        <f>SUMIFS(COT!N:N,COT!$A:$A,YEAR(daily!$A3961),COT!$B:$B,WEEKNUM(daily!$A3961))</f>
        <v>121</v>
      </c>
      <c r="X3961">
        <f>SUMIFS(COT!O:O,COT!$A:$A,YEAR(daily!$A3961),COT!$B:$B,WEEKNUM(daily!$A3961))</f>
        <v>144</v>
      </c>
      <c r="Y3961">
        <f>SUMIFS(COT!P:P,COT!$A:$A,YEAR(daily!$A3961),COT!$B:$B,WEEKNUM(daily!$A3961))</f>
        <v>91</v>
      </c>
      <c r="Z3961">
        <f>SUMIFS(COT!Q:Q,COT!$A:$A,YEAR(daily!$A3961),COT!$B:$B,WEEKNUM(daily!$A3961))</f>
        <v>100</v>
      </c>
      <c r="AA3961">
        <f>SUMIFS(Saudi!B:B,Saudi!$A:$A,YEAR(daily!$A3961))</f>
        <v>683.98199999999997</v>
      </c>
      <c r="AB3961">
        <f>SUMIFS(Saudi!C:C,Saudi!$A:$A,YEAR(daily!$A3961))</f>
        <v>1195.2570000000001</v>
      </c>
      <c r="AC3961">
        <f>SUMIFS(Saudi!F:F,Saudi!$A:$A,YEAR(daily!$A3961))</f>
        <v>3635527</v>
      </c>
      <c r="AD3961">
        <f>SUMIFS(Saudi!G:G,Saudi!$A:$A,YEAR(daily!$A3961))</f>
        <v>42.108907543479908</v>
      </c>
      <c r="AE3961">
        <f>SUMIFS(Saudi!H:H,Saudi!$A:$A,YEAR(daily!$A3961))</f>
        <v>153088070.31482488</v>
      </c>
      <c r="AF3961" s="5">
        <f t="shared" si="167"/>
        <v>11</v>
      </c>
      <c r="AG3961" s="5">
        <f t="shared" si="168"/>
        <v>2015</v>
      </c>
    </row>
    <row r="3962" spans="1:33">
      <c r="A3962" s="3">
        <v>42332</v>
      </c>
      <c r="B3962" s="1">
        <v>561036</v>
      </c>
      <c r="C3962" s="1">
        <v>176064</v>
      </c>
      <c r="D3962" s="1">
        <v>64240</v>
      </c>
      <c r="E3962" s="1">
        <v>42.87</v>
      </c>
      <c r="F3962" s="1">
        <v>45.47</v>
      </c>
      <c r="G3962" s="1">
        <v>46.4</v>
      </c>
      <c r="H3962" s="2">
        <v>57.9</v>
      </c>
      <c r="I3962" s="2">
        <v>32.4</v>
      </c>
      <c r="J3962" s="2">
        <v>97</v>
      </c>
      <c r="K3962" s="2">
        <v>95.54</v>
      </c>
      <c r="L3962">
        <f>SUMIFS(US!B:B,US!$D:$D,YEAR(daily!$A3962),US!$E:$E,MONTH(daily!$A3962))</f>
        <v>0</v>
      </c>
      <c r="M3962">
        <f>SUMIFS(US!C:C,US!$D:$D,YEAR(daily!$A3962),US!$E:$E,MONTH(daily!$A3962))</f>
        <v>0</v>
      </c>
      <c r="N3962">
        <f>SUMIFS(COT!E:E,COT!$A:$A,YEAR(daily!$A3962),COT!$B:$B,WEEKNUM(daily!$A3962))</f>
        <v>1632471</v>
      </c>
      <c r="O3962">
        <f>SUMIFS(COT!F:F,COT!$A:$A,YEAR(daily!$A3962),COT!$B:$B,WEEKNUM(daily!$A3962))</f>
        <v>472273</v>
      </c>
      <c r="P3962">
        <f>SUMIFS(COT!G:G,COT!$A:$A,YEAR(daily!$A3962),COT!$B:$B,WEEKNUM(daily!$A3962))</f>
        <v>260248</v>
      </c>
      <c r="Q3962">
        <f>SUMIFS(COT!H:H,COT!$A:$A,YEAR(daily!$A3962),COT!$B:$B,WEEKNUM(daily!$A3962))</f>
        <v>515648</v>
      </c>
      <c r="R3962">
        <f>SUMIFS(COT!I:I,COT!$A:$A,YEAR(daily!$A3962),COT!$B:$B,WEEKNUM(daily!$A3962))</f>
        <v>565152</v>
      </c>
      <c r="S3962">
        <f>SUMIFS(COT!J:J,COT!$A:$A,YEAR(daily!$A3962),COT!$B:$B,WEEKNUM(daily!$A3962))</f>
        <v>778625</v>
      </c>
      <c r="T3962">
        <f>SUMIFS(COT!K:K,COT!$A:$A,YEAR(daily!$A3962),COT!$B:$B,WEEKNUM(daily!$A3962))</f>
        <v>79398</v>
      </c>
      <c r="U3962">
        <f>SUMIFS(COT!L:L,COT!$A:$A,YEAR(daily!$A3962),COT!$B:$B,WEEKNUM(daily!$A3962))</f>
        <v>77950</v>
      </c>
      <c r="V3962">
        <f>SUMIFS(COT!M:M,COT!$A:$A,YEAR(daily!$A3962),COT!$B:$B,WEEKNUM(daily!$A3962))</f>
        <v>121</v>
      </c>
      <c r="W3962">
        <f>SUMIFS(COT!N:N,COT!$A:$A,YEAR(daily!$A3962),COT!$B:$B,WEEKNUM(daily!$A3962))</f>
        <v>121</v>
      </c>
      <c r="X3962">
        <f>SUMIFS(COT!O:O,COT!$A:$A,YEAR(daily!$A3962),COT!$B:$B,WEEKNUM(daily!$A3962))</f>
        <v>144</v>
      </c>
      <c r="Y3962">
        <f>SUMIFS(COT!P:P,COT!$A:$A,YEAR(daily!$A3962),COT!$B:$B,WEEKNUM(daily!$A3962))</f>
        <v>91</v>
      </c>
      <c r="Z3962">
        <f>SUMIFS(COT!Q:Q,COT!$A:$A,YEAR(daily!$A3962),COT!$B:$B,WEEKNUM(daily!$A3962))</f>
        <v>100</v>
      </c>
      <c r="AA3962">
        <f>SUMIFS(Saudi!B:B,Saudi!$A:$A,YEAR(daily!$A3962))</f>
        <v>683.98199999999997</v>
      </c>
      <c r="AB3962">
        <f>SUMIFS(Saudi!C:C,Saudi!$A:$A,YEAR(daily!$A3962))</f>
        <v>1195.2570000000001</v>
      </c>
      <c r="AC3962">
        <f>SUMIFS(Saudi!F:F,Saudi!$A:$A,YEAR(daily!$A3962))</f>
        <v>3635527</v>
      </c>
      <c r="AD3962">
        <f>SUMIFS(Saudi!G:G,Saudi!$A:$A,YEAR(daily!$A3962))</f>
        <v>42.108907543479908</v>
      </c>
      <c r="AE3962">
        <f>SUMIFS(Saudi!H:H,Saudi!$A:$A,YEAR(daily!$A3962))</f>
        <v>153088070.31482488</v>
      </c>
      <c r="AF3962" s="5">
        <f t="shared" si="167"/>
        <v>11</v>
      </c>
      <c r="AG3962" s="5">
        <f t="shared" si="168"/>
        <v>2015</v>
      </c>
    </row>
    <row r="3963" spans="1:33">
      <c r="A3963" s="3">
        <v>42333</v>
      </c>
      <c r="B3963" s="1">
        <v>561223</v>
      </c>
      <c r="C3963" s="1">
        <v>177177</v>
      </c>
      <c r="D3963" s="1">
        <v>63956</v>
      </c>
      <c r="E3963" s="1">
        <v>43.04</v>
      </c>
      <c r="F3963" s="1">
        <v>45.46</v>
      </c>
      <c r="G3963" s="1">
        <v>46.35</v>
      </c>
      <c r="H3963" s="2">
        <v>57.9</v>
      </c>
      <c r="I3963" s="2">
        <v>32.4</v>
      </c>
      <c r="J3963" s="2">
        <v>97</v>
      </c>
      <c r="K3963" s="2">
        <v>95.54</v>
      </c>
      <c r="L3963">
        <f>SUMIFS(US!B:B,US!$D:$D,YEAR(daily!$A3963),US!$E:$E,MONTH(daily!$A3963))</f>
        <v>0</v>
      </c>
      <c r="M3963">
        <f>SUMIFS(US!C:C,US!$D:$D,YEAR(daily!$A3963),US!$E:$E,MONTH(daily!$A3963))</f>
        <v>0</v>
      </c>
      <c r="N3963">
        <f>SUMIFS(COT!E:E,COT!$A:$A,YEAR(daily!$A3963),COT!$B:$B,WEEKNUM(daily!$A3963))</f>
        <v>1632471</v>
      </c>
      <c r="O3963">
        <f>SUMIFS(COT!F:F,COT!$A:$A,YEAR(daily!$A3963),COT!$B:$B,WEEKNUM(daily!$A3963))</f>
        <v>472273</v>
      </c>
      <c r="P3963">
        <f>SUMIFS(COT!G:G,COT!$A:$A,YEAR(daily!$A3963),COT!$B:$B,WEEKNUM(daily!$A3963))</f>
        <v>260248</v>
      </c>
      <c r="Q3963">
        <f>SUMIFS(COT!H:H,COT!$A:$A,YEAR(daily!$A3963),COT!$B:$B,WEEKNUM(daily!$A3963))</f>
        <v>515648</v>
      </c>
      <c r="R3963">
        <f>SUMIFS(COT!I:I,COT!$A:$A,YEAR(daily!$A3963),COT!$B:$B,WEEKNUM(daily!$A3963))</f>
        <v>565152</v>
      </c>
      <c r="S3963">
        <f>SUMIFS(COT!J:J,COT!$A:$A,YEAR(daily!$A3963),COT!$B:$B,WEEKNUM(daily!$A3963))</f>
        <v>778625</v>
      </c>
      <c r="T3963">
        <f>SUMIFS(COT!K:K,COT!$A:$A,YEAR(daily!$A3963),COT!$B:$B,WEEKNUM(daily!$A3963))</f>
        <v>79398</v>
      </c>
      <c r="U3963">
        <f>SUMIFS(COT!L:L,COT!$A:$A,YEAR(daily!$A3963),COT!$B:$B,WEEKNUM(daily!$A3963))</f>
        <v>77950</v>
      </c>
      <c r="V3963">
        <f>SUMIFS(COT!M:M,COT!$A:$A,YEAR(daily!$A3963),COT!$B:$B,WEEKNUM(daily!$A3963))</f>
        <v>121</v>
      </c>
      <c r="W3963">
        <f>SUMIFS(COT!N:N,COT!$A:$A,YEAR(daily!$A3963),COT!$B:$B,WEEKNUM(daily!$A3963))</f>
        <v>121</v>
      </c>
      <c r="X3963">
        <f>SUMIFS(COT!O:O,COT!$A:$A,YEAR(daily!$A3963),COT!$B:$B,WEEKNUM(daily!$A3963))</f>
        <v>144</v>
      </c>
      <c r="Y3963">
        <f>SUMIFS(COT!P:P,COT!$A:$A,YEAR(daily!$A3963),COT!$B:$B,WEEKNUM(daily!$A3963))</f>
        <v>91</v>
      </c>
      <c r="Z3963">
        <f>SUMIFS(COT!Q:Q,COT!$A:$A,YEAR(daily!$A3963),COT!$B:$B,WEEKNUM(daily!$A3963))</f>
        <v>100</v>
      </c>
      <c r="AA3963">
        <f>SUMIFS(Saudi!B:B,Saudi!$A:$A,YEAR(daily!$A3963))</f>
        <v>683.98199999999997</v>
      </c>
      <c r="AB3963">
        <f>SUMIFS(Saudi!C:C,Saudi!$A:$A,YEAR(daily!$A3963))</f>
        <v>1195.2570000000001</v>
      </c>
      <c r="AC3963">
        <f>SUMIFS(Saudi!F:F,Saudi!$A:$A,YEAR(daily!$A3963))</f>
        <v>3635527</v>
      </c>
      <c r="AD3963">
        <f>SUMIFS(Saudi!G:G,Saudi!$A:$A,YEAR(daily!$A3963))</f>
        <v>42.108907543479908</v>
      </c>
      <c r="AE3963">
        <f>SUMIFS(Saudi!H:H,Saudi!$A:$A,YEAR(daily!$A3963))</f>
        <v>153088070.31482488</v>
      </c>
      <c r="AF3963" s="5">
        <f t="shared" si="167"/>
        <v>11</v>
      </c>
      <c r="AG3963" s="5">
        <f t="shared" si="168"/>
        <v>2015</v>
      </c>
    </row>
    <row r="3964" spans="1:33">
      <c r="A3964" s="3">
        <v>42335</v>
      </c>
      <c r="B3964" s="1">
        <v>559391</v>
      </c>
      <c r="C3964" s="1">
        <v>178440</v>
      </c>
      <c r="D3964" s="1">
        <v>64309</v>
      </c>
      <c r="E3964" s="1">
        <v>41.71</v>
      </c>
      <c r="F3964" s="1">
        <v>44.1</v>
      </c>
      <c r="G3964" s="1">
        <v>45</v>
      </c>
      <c r="H3964" s="2">
        <v>57.9</v>
      </c>
      <c r="I3964" s="2">
        <v>32.4</v>
      </c>
      <c r="J3964" s="2">
        <v>97</v>
      </c>
      <c r="K3964" s="2">
        <v>95.54</v>
      </c>
      <c r="L3964">
        <f>SUMIFS(US!B:B,US!$D:$D,YEAR(daily!$A3964),US!$E:$E,MONTH(daily!$A3964))</f>
        <v>0</v>
      </c>
      <c r="M3964">
        <f>SUMIFS(US!C:C,US!$D:$D,YEAR(daily!$A3964),US!$E:$E,MONTH(daily!$A3964))</f>
        <v>0</v>
      </c>
      <c r="N3964">
        <f>SUMIFS(COT!E:E,COT!$A:$A,YEAR(daily!$A3964),COT!$B:$B,WEEKNUM(daily!$A3964))</f>
        <v>1632471</v>
      </c>
      <c r="O3964">
        <f>SUMIFS(COT!F:F,COT!$A:$A,YEAR(daily!$A3964),COT!$B:$B,WEEKNUM(daily!$A3964))</f>
        <v>472273</v>
      </c>
      <c r="P3964">
        <f>SUMIFS(COT!G:G,COT!$A:$A,YEAR(daily!$A3964),COT!$B:$B,WEEKNUM(daily!$A3964))</f>
        <v>260248</v>
      </c>
      <c r="Q3964">
        <f>SUMIFS(COT!H:H,COT!$A:$A,YEAR(daily!$A3964),COT!$B:$B,WEEKNUM(daily!$A3964))</f>
        <v>515648</v>
      </c>
      <c r="R3964">
        <f>SUMIFS(COT!I:I,COT!$A:$A,YEAR(daily!$A3964),COT!$B:$B,WEEKNUM(daily!$A3964))</f>
        <v>565152</v>
      </c>
      <c r="S3964">
        <f>SUMIFS(COT!J:J,COT!$A:$A,YEAR(daily!$A3964),COT!$B:$B,WEEKNUM(daily!$A3964))</f>
        <v>778625</v>
      </c>
      <c r="T3964">
        <f>SUMIFS(COT!K:K,COT!$A:$A,YEAR(daily!$A3964),COT!$B:$B,WEEKNUM(daily!$A3964))</f>
        <v>79398</v>
      </c>
      <c r="U3964">
        <f>SUMIFS(COT!L:L,COT!$A:$A,YEAR(daily!$A3964),COT!$B:$B,WEEKNUM(daily!$A3964))</f>
        <v>77950</v>
      </c>
      <c r="V3964">
        <f>SUMIFS(COT!M:M,COT!$A:$A,YEAR(daily!$A3964),COT!$B:$B,WEEKNUM(daily!$A3964))</f>
        <v>121</v>
      </c>
      <c r="W3964">
        <f>SUMIFS(COT!N:N,COT!$A:$A,YEAR(daily!$A3964),COT!$B:$B,WEEKNUM(daily!$A3964))</f>
        <v>121</v>
      </c>
      <c r="X3964">
        <f>SUMIFS(COT!O:O,COT!$A:$A,YEAR(daily!$A3964),COT!$B:$B,WEEKNUM(daily!$A3964))</f>
        <v>144</v>
      </c>
      <c r="Y3964">
        <f>SUMIFS(COT!P:P,COT!$A:$A,YEAR(daily!$A3964),COT!$B:$B,WEEKNUM(daily!$A3964))</f>
        <v>91</v>
      </c>
      <c r="Z3964">
        <f>SUMIFS(COT!Q:Q,COT!$A:$A,YEAR(daily!$A3964),COT!$B:$B,WEEKNUM(daily!$A3964))</f>
        <v>100</v>
      </c>
      <c r="AA3964">
        <f>SUMIFS(Saudi!B:B,Saudi!$A:$A,YEAR(daily!$A3964))</f>
        <v>683.98199999999997</v>
      </c>
      <c r="AB3964">
        <f>SUMIFS(Saudi!C:C,Saudi!$A:$A,YEAR(daily!$A3964))</f>
        <v>1195.2570000000001</v>
      </c>
      <c r="AC3964">
        <f>SUMIFS(Saudi!F:F,Saudi!$A:$A,YEAR(daily!$A3964))</f>
        <v>3635527</v>
      </c>
      <c r="AD3964">
        <f>SUMIFS(Saudi!G:G,Saudi!$A:$A,YEAR(daily!$A3964))</f>
        <v>42.108907543479908</v>
      </c>
      <c r="AE3964">
        <f>SUMIFS(Saudi!H:H,Saudi!$A:$A,YEAR(daily!$A3964))</f>
        <v>153088070.31482488</v>
      </c>
      <c r="AF3964" s="5">
        <f t="shared" si="167"/>
        <v>11</v>
      </c>
      <c r="AG3964" s="5">
        <f t="shared" si="168"/>
        <v>2015</v>
      </c>
    </row>
    <row r="3965" spans="1:33">
      <c r="A3965" s="3">
        <v>42338</v>
      </c>
      <c r="B3965" s="1">
        <v>551240</v>
      </c>
      <c r="C3965" s="1">
        <v>178107</v>
      </c>
      <c r="D3965" s="1">
        <v>68306</v>
      </c>
      <c r="E3965" s="1">
        <v>41.65</v>
      </c>
      <c r="F3965" s="1">
        <v>43.93</v>
      </c>
      <c r="G3965" s="1">
        <v>44.77</v>
      </c>
      <c r="H3965" s="2">
        <v>57.9</v>
      </c>
      <c r="I3965" s="2">
        <v>32.4</v>
      </c>
      <c r="J3965" s="2">
        <v>97</v>
      </c>
      <c r="K3965" s="2">
        <v>95.54</v>
      </c>
      <c r="L3965">
        <f>SUMIFS(US!B:B,US!$D:$D,YEAR(daily!$A3965),US!$E:$E,MONTH(daily!$A3965))</f>
        <v>0</v>
      </c>
      <c r="M3965">
        <f>SUMIFS(US!C:C,US!$D:$D,YEAR(daily!$A3965),US!$E:$E,MONTH(daily!$A3965))</f>
        <v>0</v>
      </c>
      <c r="N3965">
        <f>SUMIFS(COT!E:E,COT!$A:$A,YEAR(daily!$A3965),COT!$B:$B,WEEKNUM(daily!$A3965))</f>
        <v>1661176</v>
      </c>
      <c r="O3965">
        <f>SUMIFS(COT!F:F,COT!$A:$A,YEAR(daily!$A3965),COT!$B:$B,WEEKNUM(daily!$A3965))</f>
        <v>475582</v>
      </c>
      <c r="P3965">
        <f>SUMIFS(COT!G:G,COT!$A:$A,YEAR(daily!$A3965),COT!$B:$B,WEEKNUM(daily!$A3965))</f>
        <v>267104</v>
      </c>
      <c r="Q3965">
        <f>SUMIFS(COT!H:H,COT!$A:$A,YEAR(daily!$A3965),COT!$B:$B,WEEKNUM(daily!$A3965))</f>
        <v>530687</v>
      </c>
      <c r="R3965">
        <f>SUMIFS(COT!I:I,COT!$A:$A,YEAR(daily!$A3965),COT!$B:$B,WEEKNUM(daily!$A3965))</f>
        <v>572148</v>
      </c>
      <c r="S3965">
        <f>SUMIFS(COT!J:J,COT!$A:$A,YEAR(daily!$A3965),COT!$B:$B,WEEKNUM(daily!$A3965))</f>
        <v>785020</v>
      </c>
      <c r="T3965">
        <f>SUMIFS(COT!K:K,COT!$A:$A,YEAR(daily!$A3965),COT!$B:$B,WEEKNUM(daily!$A3965))</f>
        <v>82759</v>
      </c>
      <c r="U3965">
        <f>SUMIFS(COT!L:L,COT!$A:$A,YEAR(daily!$A3965),COT!$B:$B,WEEKNUM(daily!$A3965))</f>
        <v>78365</v>
      </c>
      <c r="V3965">
        <f>SUMIFS(COT!M:M,COT!$A:$A,YEAR(daily!$A3965),COT!$B:$B,WEEKNUM(daily!$A3965))</f>
        <v>125</v>
      </c>
      <c r="W3965">
        <f>SUMIFS(COT!N:N,COT!$A:$A,YEAR(daily!$A3965),COT!$B:$B,WEEKNUM(daily!$A3965))</f>
        <v>117</v>
      </c>
      <c r="X3965">
        <f>SUMIFS(COT!O:O,COT!$A:$A,YEAR(daily!$A3965),COT!$B:$B,WEEKNUM(daily!$A3965))</f>
        <v>149</v>
      </c>
      <c r="Y3965">
        <f>SUMIFS(COT!P:P,COT!$A:$A,YEAR(daily!$A3965),COT!$B:$B,WEEKNUM(daily!$A3965))</f>
        <v>91</v>
      </c>
      <c r="Z3965">
        <f>SUMIFS(COT!Q:Q,COT!$A:$A,YEAR(daily!$A3965),COT!$B:$B,WEEKNUM(daily!$A3965))</f>
        <v>102</v>
      </c>
      <c r="AA3965">
        <f>SUMIFS(Saudi!B:B,Saudi!$A:$A,YEAR(daily!$A3965))</f>
        <v>683.98199999999997</v>
      </c>
      <c r="AB3965">
        <f>SUMIFS(Saudi!C:C,Saudi!$A:$A,YEAR(daily!$A3965))</f>
        <v>1195.2570000000001</v>
      </c>
      <c r="AC3965">
        <f>SUMIFS(Saudi!F:F,Saudi!$A:$A,YEAR(daily!$A3965))</f>
        <v>3635527</v>
      </c>
      <c r="AD3965">
        <f>SUMIFS(Saudi!G:G,Saudi!$A:$A,YEAR(daily!$A3965))</f>
        <v>42.108907543479908</v>
      </c>
      <c r="AE3965">
        <f>SUMIFS(Saudi!H:H,Saudi!$A:$A,YEAR(daily!$A3965))</f>
        <v>153088070.31482488</v>
      </c>
      <c r="AF3965" s="5">
        <f t="shared" si="167"/>
        <v>11</v>
      </c>
      <c r="AG3965" s="5">
        <f t="shared" si="168"/>
        <v>2015</v>
      </c>
    </row>
    <row r="3966" spans="1:33">
      <c r="A3966" s="3">
        <v>42339</v>
      </c>
      <c r="B3966" s="1">
        <v>550996</v>
      </c>
      <c r="C3966" s="1">
        <v>177289</v>
      </c>
      <c r="D3966" s="1">
        <v>71651</v>
      </c>
      <c r="E3966" s="1">
        <v>41.85</v>
      </c>
      <c r="F3966" s="1">
        <v>44.08</v>
      </c>
      <c r="G3966" s="1">
        <v>44.89</v>
      </c>
      <c r="H3966" s="2">
        <v>58.1</v>
      </c>
      <c r="I3966" s="2">
        <v>32.4</v>
      </c>
      <c r="J3966" s="2">
        <v>97.2</v>
      </c>
      <c r="K3966" s="2">
        <v>95.23</v>
      </c>
      <c r="L3966">
        <f>SUMIFS(US!B:B,US!$D:$D,YEAR(daily!$A3966),US!$E:$E,MONTH(daily!$A3966))</f>
        <v>0</v>
      </c>
      <c r="M3966">
        <f>SUMIFS(US!C:C,US!$D:$D,YEAR(daily!$A3966),US!$E:$E,MONTH(daily!$A3966))</f>
        <v>0</v>
      </c>
      <c r="N3966">
        <f>SUMIFS(COT!E:E,COT!$A:$A,YEAR(daily!$A3966),COT!$B:$B,WEEKNUM(daily!$A3966))</f>
        <v>1661176</v>
      </c>
      <c r="O3966">
        <f>SUMIFS(COT!F:F,COT!$A:$A,YEAR(daily!$A3966),COT!$B:$B,WEEKNUM(daily!$A3966))</f>
        <v>475582</v>
      </c>
      <c r="P3966">
        <f>SUMIFS(COT!G:G,COT!$A:$A,YEAR(daily!$A3966),COT!$B:$B,WEEKNUM(daily!$A3966))</f>
        <v>267104</v>
      </c>
      <c r="Q3966">
        <f>SUMIFS(COT!H:H,COT!$A:$A,YEAR(daily!$A3966),COT!$B:$B,WEEKNUM(daily!$A3966))</f>
        <v>530687</v>
      </c>
      <c r="R3966">
        <f>SUMIFS(COT!I:I,COT!$A:$A,YEAR(daily!$A3966),COT!$B:$B,WEEKNUM(daily!$A3966))</f>
        <v>572148</v>
      </c>
      <c r="S3966">
        <f>SUMIFS(COT!J:J,COT!$A:$A,YEAR(daily!$A3966),COT!$B:$B,WEEKNUM(daily!$A3966))</f>
        <v>785020</v>
      </c>
      <c r="T3966">
        <f>SUMIFS(COT!K:K,COT!$A:$A,YEAR(daily!$A3966),COT!$B:$B,WEEKNUM(daily!$A3966))</f>
        <v>82759</v>
      </c>
      <c r="U3966">
        <f>SUMIFS(COT!L:L,COT!$A:$A,YEAR(daily!$A3966),COT!$B:$B,WEEKNUM(daily!$A3966))</f>
        <v>78365</v>
      </c>
      <c r="V3966">
        <f>SUMIFS(COT!M:M,COT!$A:$A,YEAR(daily!$A3966),COT!$B:$B,WEEKNUM(daily!$A3966))</f>
        <v>125</v>
      </c>
      <c r="W3966">
        <f>SUMIFS(COT!N:N,COT!$A:$A,YEAR(daily!$A3966),COT!$B:$B,WEEKNUM(daily!$A3966))</f>
        <v>117</v>
      </c>
      <c r="X3966">
        <f>SUMIFS(COT!O:O,COT!$A:$A,YEAR(daily!$A3966),COT!$B:$B,WEEKNUM(daily!$A3966))</f>
        <v>149</v>
      </c>
      <c r="Y3966">
        <f>SUMIFS(COT!P:P,COT!$A:$A,YEAR(daily!$A3966),COT!$B:$B,WEEKNUM(daily!$A3966))</f>
        <v>91</v>
      </c>
      <c r="Z3966">
        <f>SUMIFS(COT!Q:Q,COT!$A:$A,YEAR(daily!$A3966),COT!$B:$B,WEEKNUM(daily!$A3966))</f>
        <v>102</v>
      </c>
      <c r="AA3966">
        <f>SUMIFS(Saudi!B:B,Saudi!$A:$A,YEAR(daily!$A3966))</f>
        <v>683.98199999999997</v>
      </c>
      <c r="AB3966">
        <f>SUMIFS(Saudi!C:C,Saudi!$A:$A,YEAR(daily!$A3966))</f>
        <v>1195.2570000000001</v>
      </c>
      <c r="AC3966">
        <f>SUMIFS(Saudi!F:F,Saudi!$A:$A,YEAR(daily!$A3966))</f>
        <v>3635527</v>
      </c>
      <c r="AD3966">
        <f>SUMIFS(Saudi!G:G,Saudi!$A:$A,YEAR(daily!$A3966))</f>
        <v>42.108907543479908</v>
      </c>
      <c r="AE3966">
        <f>SUMIFS(Saudi!H:H,Saudi!$A:$A,YEAR(daily!$A3966))</f>
        <v>153088070.31482488</v>
      </c>
      <c r="AF3966" s="5">
        <f t="shared" si="167"/>
        <v>12</v>
      </c>
      <c r="AG3966" s="5">
        <f t="shared" si="168"/>
        <v>2015</v>
      </c>
    </row>
    <row r="3967" spans="1:33">
      <c r="A3967" s="3">
        <v>42340</v>
      </c>
      <c r="B3967" s="1">
        <v>559893</v>
      </c>
      <c r="C3967" s="1">
        <v>180204</v>
      </c>
      <c r="D3967" s="1">
        <v>75380</v>
      </c>
      <c r="E3967" s="1">
        <v>39.94</v>
      </c>
      <c r="F3967" s="1">
        <v>42.49</v>
      </c>
      <c r="G3967" s="1">
        <v>43.42</v>
      </c>
      <c r="H3967" s="2">
        <v>58.1</v>
      </c>
      <c r="I3967" s="2">
        <v>32.4</v>
      </c>
      <c r="J3967" s="2">
        <v>97.2</v>
      </c>
      <c r="K3967" s="2">
        <v>95.23</v>
      </c>
      <c r="L3967">
        <f>SUMIFS(US!B:B,US!$D:$D,YEAR(daily!$A3967),US!$E:$E,MONTH(daily!$A3967))</f>
        <v>0</v>
      </c>
      <c r="M3967">
        <f>SUMIFS(US!C:C,US!$D:$D,YEAR(daily!$A3967),US!$E:$E,MONTH(daily!$A3967))</f>
        <v>0</v>
      </c>
      <c r="N3967">
        <f>SUMIFS(COT!E:E,COT!$A:$A,YEAR(daily!$A3967),COT!$B:$B,WEEKNUM(daily!$A3967))</f>
        <v>1661176</v>
      </c>
      <c r="O3967">
        <f>SUMIFS(COT!F:F,COT!$A:$A,YEAR(daily!$A3967),COT!$B:$B,WEEKNUM(daily!$A3967))</f>
        <v>475582</v>
      </c>
      <c r="P3967">
        <f>SUMIFS(COT!G:G,COT!$A:$A,YEAR(daily!$A3967),COT!$B:$B,WEEKNUM(daily!$A3967))</f>
        <v>267104</v>
      </c>
      <c r="Q3967">
        <f>SUMIFS(COT!H:H,COT!$A:$A,YEAR(daily!$A3967),COT!$B:$B,WEEKNUM(daily!$A3967))</f>
        <v>530687</v>
      </c>
      <c r="R3967">
        <f>SUMIFS(COT!I:I,COT!$A:$A,YEAR(daily!$A3967),COT!$B:$B,WEEKNUM(daily!$A3967))</f>
        <v>572148</v>
      </c>
      <c r="S3967">
        <f>SUMIFS(COT!J:J,COT!$A:$A,YEAR(daily!$A3967),COT!$B:$B,WEEKNUM(daily!$A3967))</f>
        <v>785020</v>
      </c>
      <c r="T3967">
        <f>SUMIFS(COT!K:K,COT!$A:$A,YEAR(daily!$A3967),COT!$B:$B,WEEKNUM(daily!$A3967))</f>
        <v>82759</v>
      </c>
      <c r="U3967">
        <f>SUMIFS(COT!L:L,COT!$A:$A,YEAR(daily!$A3967),COT!$B:$B,WEEKNUM(daily!$A3967))</f>
        <v>78365</v>
      </c>
      <c r="V3967">
        <f>SUMIFS(COT!M:M,COT!$A:$A,YEAR(daily!$A3967),COT!$B:$B,WEEKNUM(daily!$A3967))</f>
        <v>125</v>
      </c>
      <c r="W3967">
        <f>SUMIFS(COT!N:N,COT!$A:$A,YEAR(daily!$A3967),COT!$B:$B,WEEKNUM(daily!$A3967))</f>
        <v>117</v>
      </c>
      <c r="X3967">
        <f>SUMIFS(COT!O:O,COT!$A:$A,YEAR(daily!$A3967),COT!$B:$B,WEEKNUM(daily!$A3967))</f>
        <v>149</v>
      </c>
      <c r="Y3967">
        <f>SUMIFS(COT!P:P,COT!$A:$A,YEAR(daily!$A3967),COT!$B:$B,WEEKNUM(daily!$A3967))</f>
        <v>91</v>
      </c>
      <c r="Z3967">
        <f>SUMIFS(COT!Q:Q,COT!$A:$A,YEAR(daily!$A3967),COT!$B:$B,WEEKNUM(daily!$A3967))</f>
        <v>102</v>
      </c>
      <c r="AA3967">
        <f>SUMIFS(Saudi!B:B,Saudi!$A:$A,YEAR(daily!$A3967))</f>
        <v>683.98199999999997</v>
      </c>
      <c r="AB3967">
        <f>SUMIFS(Saudi!C:C,Saudi!$A:$A,YEAR(daily!$A3967))</f>
        <v>1195.2570000000001</v>
      </c>
      <c r="AC3967">
        <f>SUMIFS(Saudi!F:F,Saudi!$A:$A,YEAR(daily!$A3967))</f>
        <v>3635527</v>
      </c>
      <c r="AD3967">
        <f>SUMIFS(Saudi!G:G,Saudi!$A:$A,YEAR(daily!$A3967))</f>
        <v>42.108907543479908</v>
      </c>
      <c r="AE3967">
        <f>SUMIFS(Saudi!H:H,Saudi!$A:$A,YEAR(daily!$A3967))</f>
        <v>153088070.31482488</v>
      </c>
      <c r="AF3967" s="5">
        <f t="shared" si="167"/>
        <v>12</v>
      </c>
      <c r="AG3967" s="5">
        <f t="shared" si="168"/>
        <v>2015</v>
      </c>
    </row>
    <row r="3968" spans="1:33">
      <c r="A3968" s="3">
        <v>42341</v>
      </c>
      <c r="B3968" s="1">
        <v>545083</v>
      </c>
      <c r="C3968" s="1">
        <v>182453</v>
      </c>
      <c r="D3968" s="1">
        <v>76547</v>
      </c>
      <c r="E3968" s="1">
        <v>41.08</v>
      </c>
      <c r="F3968" s="1">
        <v>43.6</v>
      </c>
      <c r="G3968" s="1">
        <v>44.5</v>
      </c>
      <c r="H3968" s="2">
        <v>58.1</v>
      </c>
      <c r="I3968" s="2">
        <v>32.4</v>
      </c>
      <c r="J3968" s="2">
        <v>97.2</v>
      </c>
      <c r="K3968" s="2">
        <v>95.23</v>
      </c>
      <c r="L3968">
        <f>SUMIFS(US!B:B,US!$D:$D,YEAR(daily!$A3968),US!$E:$E,MONTH(daily!$A3968))</f>
        <v>0</v>
      </c>
      <c r="M3968">
        <f>SUMIFS(US!C:C,US!$D:$D,YEAR(daily!$A3968),US!$E:$E,MONTH(daily!$A3968))</f>
        <v>0</v>
      </c>
      <c r="N3968">
        <f>SUMIFS(COT!E:E,COT!$A:$A,YEAR(daily!$A3968),COT!$B:$B,WEEKNUM(daily!$A3968))</f>
        <v>1661176</v>
      </c>
      <c r="O3968">
        <f>SUMIFS(COT!F:F,COT!$A:$A,YEAR(daily!$A3968),COT!$B:$B,WEEKNUM(daily!$A3968))</f>
        <v>475582</v>
      </c>
      <c r="P3968">
        <f>SUMIFS(COT!G:G,COT!$A:$A,YEAR(daily!$A3968),COT!$B:$B,WEEKNUM(daily!$A3968))</f>
        <v>267104</v>
      </c>
      <c r="Q3968">
        <f>SUMIFS(COT!H:H,COT!$A:$A,YEAR(daily!$A3968),COT!$B:$B,WEEKNUM(daily!$A3968))</f>
        <v>530687</v>
      </c>
      <c r="R3968">
        <f>SUMIFS(COT!I:I,COT!$A:$A,YEAR(daily!$A3968),COT!$B:$B,WEEKNUM(daily!$A3968))</f>
        <v>572148</v>
      </c>
      <c r="S3968">
        <f>SUMIFS(COT!J:J,COT!$A:$A,YEAR(daily!$A3968),COT!$B:$B,WEEKNUM(daily!$A3968))</f>
        <v>785020</v>
      </c>
      <c r="T3968">
        <f>SUMIFS(COT!K:K,COT!$A:$A,YEAR(daily!$A3968),COT!$B:$B,WEEKNUM(daily!$A3968))</f>
        <v>82759</v>
      </c>
      <c r="U3968">
        <f>SUMIFS(COT!L:L,COT!$A:$A,YEAR(daily!$A3968),COT!$B:$B,WEEKNUM(daily!$A3968))</f>
        <v>78365</v>
      </c>
      <c r="V3968">
        <f>SUMIFS(COT!M:M,COT!$A:$A,YEAR(daily!$A3968),COT!$B:$B,WEEKNUM(daily!$A3968))</f>
        <v>125</v>
      </c>
      <c r="W3968">
        <f>SUMIFS(COT!N:N,COT!$A:$A,YEAR(daily!$A3968),COT!$B:$B,WEEKNUM(daily!$A3968))</f>
        <v>117</v>
      </c>
      <c r="X3968">
        <f>SUMIFS(COT!O:O,COT!$A:$A,YEAR(daily!$A3968),COT!$B:$B,WEEKNUM(daily!$A3968))</f>
        <v>149</v>
      </c>
      <c r="Y3968">
        <f>SUMIFS(COT!P:P,COT!$A:$A,YEAR(daily!$A3968),COT!$B:$B,WEEKNUM(daily!$A3968))</f>
        <v>91</v>
      </c>
      <c r="Z3968">
        <f>SUMIFS(COT!Q:Q,COT!$A:$A,YEAR(daily!$A3968),COT!$B:$B,WEEKNUM(daily!$A3968))</f>
        <v>102</v>
      </c>
      <c r="AA3968">
        <f>SUMIFS(Saudi!B:B,Saudi!$A:$A,YEAR(daily!$A3968))</f>
        <v>683.98199999999997</v>
      </c>
      <c r="AB3968">
        <f>SUMIFS(Saudi!C:C,Saudi!$A:$A,YEAR(daily!$A3968))</f>
        <v>1195.2570000000001</v>
      </c>
      <c r="AC3968">
        <f>SUMIFS(Saudi!F:F,Saudi!$A:$A,YEAR(daily!$A3968))</f>
        <v>3635527</v>
      </c>
      <c r="AD3968">
        <f>SUMIFS(Saudi!G:G,Saudi!$A:$A,YEAR(daily!$A3968))</f>
        <v>42.108907543479908</v>
      </c>
      <c r="AE3968">
        <f>SUMIFS(Saudi!H:H,Saudi!$A:$A,YEAR(daily!$A3968))</f>
        <v>153088070.31482488</v>
      </c>
      <c r="AF3968" s="5">
        <f t="shared" si="167"/>
        <v>12</v>
      </c>
      <c r="AG3968" s="5">
        <f t="shared" si="168"/>
        <v>2015</v>
      </c>
    </row>
    <row r="3969" spans="1:33">
      <c r="A3969" s="3">
        <v>42342</v>
      </c>
      <c r="B3969" s="1">
        <v>539723</v>
      </c>
      <c r="C3969" s="1">
        <v>186104</v>
      </c>
      <c r="D3969" s="1">
        <v>77941</v>
      </c>
      <c r="E3969" s="1">
        <v>39.97</v>
      </c>
      <c r="F3969" s="1">
        <v>42.54</v>
      </c>
      <c r="G3969" s="1">
        <v>43.47</v>
      </c>
      <c r="H3969" s="2">
        <v>58.1</v>
      </c>
      <c r="I3969" s="2">
        <v>32.4</v>
      </c>
      <c r="J3969" s="2">
        <v>97.2</v>
      </c>
      <c r="K3969" s="2">
        <v>95.23</v>
      </c>
      <c r="L3969">
        <f>SUMIFS(US!B:B,US!$D:$D,YEAR(daily!$A3969),US!$E:$E,MONTH(daily!$A3969))</f>
        <v>0</v>
      </c>
      <c r="M3969">
        <f>SUMIFS(US!C:C,US!$D:$D,YEAR(daily!$A3969),US!$E:$E,MONTH(daily!$A3969))</f>
        <v>0</v>
      </c>
      <c r="N3969">
        <f>SUMIFS(COT!E:E,COT!$A:$A,YEAR(daily!$A3969),COT!$B:$B,WEEKNUM(daily!$A3969))</f>
        <v>1661176</v>
      </c>
      <c r="O3969">
        <f>SUMIFS(COT!F:F,COT!$A:$A,YEAR(daily!$A3969),COT!$B:$B,WEEKNUM(daily!$A3969))</f>
        <v>475582</v>
      </c>
      <c r="P3969">
        <f>SUMIFS(COT!G:G,COT!$A:$A,YEAR(daily!$A3969),COT!$B:$B,WEEKNUM(daily!$A3969))</f>
        <v>267104</v>
      </c>
      <c r="Q3969">
        <f>SUMIFS(COT!H:H,COT!$A:$A,YEAR(daily!$A3969),COT!$B:$B,WEEKNUM(daily!$A3969))</f>
        <v>530687</v>
      </c>
      <c r="R3969">
        <f>SUMIFS(COT!I:I,COT!$A:$A,YEAR(daily!$A3969),COT!$B:$B,WEEKNUM(daily!$A3969))</f>
        <v>572148</v>
      </c>
      <c r="S3969">
        <f>SUMIFS(COT!J:J,COT!$A:$A,YEAR(daily!$A3969),COT!$B:$B,WEEKNUM(daily!$A3969))</f>
        <v>785020</v>
      </c>
      <c r="T3969">
        <f>SUMIFS(COT!K:K,COT!$A:$A,YEAR(daily!$A3969),COT!$B:$B,WEEKNUM(daily!$A3969))</f>
        <v>82759</v>
      </c>
      <c r="U3969">
        <f>SUMIFS(COT!L:L,COT!$A:$A,YEAR(daily!$A3969),COT!$B:$B,WEEKNUM(daily!$A3969))</f>
        <v>78365</v>
      </c>
      <c r="V3969">
        <f>SUMIFS(COT!M:M,COT!$A:$A,YEAR(daily!$A3969),COT!$B:$B,WEEKNUM(daily!$A3969))</f>
        <v>125</v>
      </c>
      <c r="W3969">
        <f>SUMIFS(COT!N:N,COT!$A:$A,YEAR(daily!$A3969),COT!$B:$B,WEEKNUM(daily!$A3969))</f>
        <v>117</v>
      </c>
      <c r="X3969">
        <f>SUMIFS(COT!O:O,COT!$A:$A,YEAR(daily!$A3969),COT!$B:$B,WEEKNUM(daily!$A3969))</f>
        <v>149</v>
      </c>
      <c r="Y3969">
        <f>SUMIFS(COT!P:P,COT!$A:$A,YEAR(daily!$A3969),COT!$B:$B,WEEKNUM(daily!$A3969))</f>
        <v>91</v>
      </c>
      <c r="Z3969">
        <f>SUMIFS(COT!Q:Q,COT!$A:$A,YEAR(daily!$A3969),COT!$B:$B,WEEKNUM(daily!$A3969))</f>
        <v>102</v>
      </c>
      <c r="AA3969">
        <f>SUMIFS(Saudi!B:B,Saudi!$A:$A,YEAR(daily!$A3969))</f>
        <v>683.98199999999997</v>
      </c>
      <c r="AB3969">
        <f>SUMIFS(Saudi!C:C,Saudi!$A:$A,YEAR(daily!$A3969))</f>
        <v>1195.2570000000001</v>
      </c>
      <c r="AC3969">
        <f>SUMIFS(Saudi!F:F,Saudi!$A:$A,YEAR(daily!$A3969))</f>
        <v>3635527</v>
      </c>
      <c r="AD3969">
        <f>SUMIFS(Saudi!G:G,Saudi!$A:$A,YEAR(daily!$A3969))</f>
        <v>42.108907543479908</v>
      </c>
      <c r="AE3969">
        <f>SUMIFS(Saudi!H:H,Saudi!$A:$A,YEAR(daily!$A3969))</f>
        <v>153088070.31482488</v>
      </c>
      <c r="AF3969" s="5">
        <f t="shared" si="167"/>
        <v>12</v>
      </c>
      <c r="AG3969" s="5">
        <f t="shared" si="168"/>
        <v>2015</v>
      </c>
    </row>
    <row r="3970" spans="1:33">
      <c r="A3970" s="3">
        <v>42345</v>
      </c>
      <c r="B3970" s="1">
        <v>471215</v>
      </c>
      <c r="C3970" s="1">
        <v>200964</v>
      </c>
      <c r="D3970" s="1">
        <v>82290</v>
      </c>
      <c r="E3970" s="1">
        <v>37.65</v>
      </c>
      <c r="F3970" s="1">
        <v>40.54</v>
      </c>
      <c r="G3970" s="1">
        <v>41.47</v>
      </c>
      <c r="H3970" s="2">
        <v>58.1</v>
      </c>
      <c r="I3970" s="2">
        <v>32.4</v>
      </c>
      <c r="J3970" s="2">
        <v>97.2</v>
      </c>
      <c r="K3970" s="2">
        <v>95.23</v>
      </c>
      <c r="L3970">
        <f>SUMIFS(US!B:B,US!$D:$D,YEAR(daily!$A3970),US!$E:$E,MONTH(daily!$A3970))</f>
        <v>0</v>
      </c>
      <c r="M3970">
        <f>SUMIFS(US!C:C,US!$D:$D,YEAR(daily!$A3970),US!$E:$E,MONTH(daily!$A3970))</f>
        <v>0</v>
      </c>
      <c r="N3970">
        <f>SUMIFS(COT!E:E,COT!$A:$A,YEAR(daily!$A3970),COT!$B:$B,WEEKNUM(daily!$A3970))</f>
        <v>1713573</v>
      </c>
      <c r="O3970">
        <f>SUMIFS(COT!F:F,COT!$A:$A,YEAR(daily!$A3970),COT!$B:$B,WEEKNUM(daily!$A3970))</f>
        <v>480088</v>
      </c>
      <c r="P3970">
        <f>SUMIFS(COT!G:G,COT!$A:$A,YEAR(daily!$A3970),COT!$B:$B,WEEKNUM(daily!$A3970))</f>
        <v>282214</v>
      </c>
      <c r="Q3970">
        <f>SUMIFS(COT!H:H,COT!$A:$A,YEAR(daily!$A3970),COT!$B:$B,WEEKNUM(daily!$A3970))</f>
        <v>566426</v>
      </c>
      <c r="R3970">
        <f>SUMIFS(COT!I:I,COT!$A:$A,YEAR(daily!$A3970),COT!$B:$B,WEEKNUM(daily!$A3970))</f>
        <v>576108</v>
      </c>
      <c r="S3970">
        <f>SUMIFS(COT!J:J,COT!$A:$A,YEAR(daily!$A3970),COT!$B:$B,WEEKNUM(daily!$A3970))</f>
        <v>780931</v>
      </c>
      <c r="T3970">
        <f>SUMIFS(COT!K:K,COT!$A:$A,YEAR(daily!$A3970),COT!$B:$B,WEEKNUM(daily!$A3970))</f>
        <v>90951</v>
      </c>
      <c r="U3970">
        <f>SUMIFS(COT!L:L,COT!$A:$A,YEAR(daily!$A3970),COT!$B:$B,WEEKNUM(daily!$A3970))</f>
        <v>84002</v>
      </c>
      <c r="V3970">
        <f>SUMIFS(COT!M:M,COT!$A:$A,YEAR(daily!$A3970),COT!$B:$B,WEEKNUM(daily!$A3970))</f>
        <v>130</v>
      </c>
      <c r="W3970">
        <f>SUMIFS(COT!N:N,COT!$A:$A,YEAR(daily!$A3970),COT!$B:$B,WEEKNUM(daily!$A3970))</f>
        <v>123</v>
      </c>
      <c r="X3970">
        <f>SUMIFS(COT!O:O,COT!$A:$A,YEAR(daily!$A3970),COT!$B:$B,WEEKNUM(daily!$A3970))</f>
        <v>147</v>
      </c>
      <c r="Y3970">
        <f>SUMIFS(COT!P:P,COT!$A:$A,YEAR(daily!$A3970),COT!$B:$B,WEEKNUM(daily!$A3970))</f>
        <v>94</v>
      </c>
      <c r="Z3970">
        <f>SUMIFS(COT!Q:Q,COT!$A:$A,YEAR(daily!$A3970),COT!$B:$B,WEEKNUM(daily!$A3970))</f>
        <v>100</v>
      </c>
      <c r="AA3970">
        <f>SUMIFS(Saudi!B:B,Saudi!$A:$A,YEAR(daily!$A3970))</f>
        <v>683.98199999999997</v>
      </c>
      <c r="AB3970">
        <f>SUMIFS(Saudi!C:C,Saudi!$A:$A,YEAR(daily!$A3970))</f>
        <v>1195.2570000000001</v>
      </c>
      <c r="AC3970">
        <f>SUMIFS(Saudi!F:F,Saudi!$A:$A,YEAR(daily!$A3970))</f>
        <v>3635527</v>
      </c>
      <c r="AD3970">
        <f>SUMIFS(Saudi!G:G,Saudi!$A:$A,YEAR(daily!$A3970))</f>
        <v>42.108907543479908</v>
      </c>
      <c r="AE3970">
        <f>SUMIFS(Saudi!H:H,Saudi!$A:$A,YEAR(daily!$A3970))</f>
        <v>153088070.31482488</v>
      </c>
      <c r="AF3970" s="5">
        <f t="shared" ref="AF3970:AF3987" si="169">MONTH(A3970)</f>
        <v>12</v>
      </c>
      <c r="AG3970" s="5">
        <f t="shared" ref="AG3970:AG3987" si="170">YEAR(A3970)</f>
        <v>2015</v>
      </c>
    </row>
    <row r="3971" spans="1:33">
      <c r="A3971" s="3">
        <v>42346</v>
      </c>
      <c r="B3971" s="1">
        <v>389020</v>
      </c>
      <c r="C3971" s="1">
        <v>217640</v>
      </c>
      <c r="D3971" s="1">
        <v>89770</v>
      </c>
      <c r="E3971" s="1">
        <v>37.51</v>
      </c>
      <c r="F3971" s="1">
        <v>40.21</v>
      </c>
      <c r="G3971" s="1">
        <v>41.14</v>
      </c>
      <c r="H3971" s="2">
        <v>58.1</v>
      </c>
      <c r="I3971" s="2">
        <v>32.4</v>
      </c>
      <c r="J3971" s="2">
        <v>97.2</v>
      </c>
      <c r="K3971" s="2">
        <v>95.23</v>
      </c>
      <c r="L3971">
        <f>SUMIFS(US!B:B,US!$D:$D,YEAR(daily!$A3971),US!$E:$E,MONTH(daily!$A3971))</f>
        <v>0</v>
      </c>
      <c r="M3971">
        <f>SUMIFS(US!C:C,US!$D:$D,YEAR(daily!$A3971),US!$E:$E,MONTH(daily!$A3971))</f>
        <v>0</v>
      </c>
      <c r="N3971">
        <f>SUMIFS(COT!E:E,COT!$A:$A,YEAR(daily!$A3971),COT!$B:$B,WEEKNUM(daily!$A3971))</f>
        <v>1713573</v>
      </c>
      <c r="O3971">
        <f>SUMIFS(COT!F:F,COT!$A:$A,YEAR(daily!$A3971),COT!$B:$B,WEEKNUM(daily!$A3971))</f>
        <v>480088</v>
      </c>
      <c r="P3971">
        <f>SUMIFS(COT!G:G,COT!$A:$A,YEAR(daily!$A3971),COT!$B:$B,WEEKNUM(daily!$A3971))</f>
        <v>282214</v>
      </c>
      <c r="Q3971">
        <f>SUMIFS(COT!H:H,COT!$A:$A,YEAR(daily!$A3971),COT!$B:$B,WEEKNUM(daily!$A3971))</f>
        <v>566426</v>
      </c>
      <c r="R3971">
        <f>SUMIFS(COT!I:I,COT!$A:$A,YEAR(daily!$A3971),COT!$B:$B,WEEKNUM(daily!$A3971))</f>
        <v>576108</v>
      </c>
      <c r="S3971">
        <f>SUMIFS(COT!J:J,COT!$A:$A,YEAR(daily!$A3971),COT!$B:$B,WEEKNUM(daily!$A3971))</f>
        <v>780931</v>
      </c>
      <c r="T3971">
        <f>SUMIFS(COT!K:K,COT!$A:$A,YEAR(daily!$A3971),COT!$B:$B,WEEKNUM(daily!$A3971))</f>
        <v>90951</v>
      </c>
      <c r="U3971">
        <f>SUMIFS(COT!L:L,COT!$A:$A,YEAR(daily!$A3971),COT!$B:$B,WEEKNUM(daily!$A3971))</f>
        <v>84002</v>
      </c>
      <c r="V3971">
        <f>SUMIFS(COT!M:M,COT!$A:$A,YEAR(daily!$A3971),COT!$B:$B,WEEKNUM(daily!$A3971))</f>
        <v>130</v>
      </c>
      <c r="W3971">
        <f>SUMIFS(COT!N:N,COT!$A:$A,YEAR(daily!$A3971),COT!$B:$B,WEEKNUM(daily!$A3971))</f>
        <v>123</v>
      </c>
      <c r="X3971">
        <f>SUMIFS(COT!O:O,COT!$A:$A,YEAR(daily!$A3971),COT!$B:$B,WEEKNUM(daily!$A3971))</f>
        <v>147</v>
      </c>
      <c r="Y3971">
        <f>SUMIFS(COT!P:P,COT!$A:$A,YEAR(daily!$A3971),COT!$B:$B,WEEKNUM(daily!$A3971))</f>
        <v>94</v>
      </c>
      <c r="Z3971">
        <f>SUMIFS(COT!Q:Q,COT!$A:$A,YEAR(daily!$A3971),COT!$B:$B,WEEKNUM(daily!$A3971))</f>
        <v>100</v>
      </c>
      <c r="AA3971">
        <f>SUMIFS(Saudi!B:B,Saudi!$A:$A,YEAR(daily!$A3971))</f>
        <v>683.98199999999997</v>
      </c>
      <c r="AB3971">
        <f>SUMIFS(Saudi!C:C,Saudi!$A:$A,YEAR(daily!$A3971))</f>
        <v>1195.2570000000001</v>
      </c>
      <c r="AC3971">
        <f>SUMIFS(Saudi!F:F,Saudi!$A:$A,YEAR(daily!$A3971))</f>
        <v>3635527</v>
      </c>
      <c r="AD3971">
        <f>SUMIFS(Saudi!G:G,Saudi!$A:$A,YEAR(daily!$A3971))</f>
        <v>42.108907543479908</v>
      </c>
      <c r="AE3971">
        <f>SUMIFS(Saudi!H:H,Saudi!$A:$A,YEAR(daily!$A3971))</f>
        <v>153088070.31482488</v>
      </c>
      <c r="AF3971" s="5">
        <f t="shared" si="169"/>
        <v>12</v>
      </c>
      <c r="AG3971" s="5">
        <f t="shared" si="170"/>
        <v>2015</v>
      </c>
    </row>
    <row r="3972" spans="1:33">
      <c r="A3972" s="3">
        <v>42347</v>
      </c>
      <c r="B3972" s="1">
        <v>329005</v>
      </c>
      <c r="C3972" s="1">
        <v>223904</v>
      </c>
      <c r="D3972" s="1">
        <v>89466</v>
      </c>
      <c r="E3972" s="1">
        <v>37.159999999999997</v>
      </c>
      <c r="F3972" s="1">
        <v>39.950000000000003</v>
      </c>
      <c r="G3972" s="1">
        <v>40.909999999999997</v>
      </c>
      <c r="H3972" s="2">
        <v>58.1</v>
      </c>
      <c r="I3972" s="2">
        <v>32.4</v>
      </c>
      <c r="J3972" s="2">
        <v>97.2</v>
      </c>
      <c r="K3972" s="2">
        <v>95.23</v>
      </c>
      <c r="L3972">
        <f>SUMIFS(US!B:B,US!$D:$D,YEAR(daily!$A3972),US!$E:$E,MONTH(daily!$A3972))</f>
        <v>0</v>
      </c>
      <c r="M3972">
        <f>SUMIFS(US!C:C,US!$D:$D,YEAR(daily!$A3972),US!$E:$E,MONTH(daily!$A3972))</f>
        <v>0</v>
      </c>
      <c r="N3972">
        <f>SUMIFS(COT!E:E,COT!$A:$A,YEAR(daily!$A3972),COT!$B:$B,WEEKNUM(daily!$A3972))</f>
        <v>1713573</v>
      </c>
      <c r="O3972">
        <f>SUMIFS(COT!F:F,COT!$A:$A,YEAR(daily!$A3972),COT!$B:$B,WEEKNUM(daily!$A3972))</f>
        <v>480088</v>
      </c>
      <c r="P3972">
        <f>SUMIFS(COT!G:G,COT!$A:$A,YEAR(daily!$A3972),COT!$B:$B,WEEKNUM(daily!$A3972))</f>
        <v>282214</v>
      </c>
      <c r="Q3972">
        <f>SUMIFS(COT!H:H,COT!$A:$A,YEAR(daily!$A3972),COT!$B:$B,WEEKNUM(daily!$A3972))</f>
        <v>566426</v>
      </c>
      <c r="R3972">
        <f>SUMIFS(COT!I:I,COT!$A:$A,YEAR(daily!$A3972),COT!$B:$B,WEEKNUM(daily!$A3972))</f>
        <v>576108</v>
      </c>
      <c r="S3972">
        <f>SUMIFS(COT!J:J,COT!$A:$A,YEAR(daily!$A3972),COT!$B:$B,WEEKNUM(daily!$A3972))</f>
        <v>780931</v>
      </c>
      <c r="T3972">
        <f>SUMIFS(COT!K:K,COT!$A:$A,YEAR(daily!$A3972),COT!$B:$B,WEEKNUM(daily!$A3972))</f>
        <v>90951</v>
      </c>
      <c r="U3972">
        <f>SUMIFS(COT!L:L,COT!$A:$A,YEAR(daily!$A3972),COT!$B:$B,WEEKNUM(daily!$A3972))</f>
        <v>84002</v>
      </c>
      <c r="V3972">
        <f>SUMIFS(COT!M:M,COT!$A:$A,YEAR(daily!$A3972),COT!$B:$B,WEEKNUM(daily!$A3972))</f>
        <v>130</v>
      </c>
      <c r="W3972">
        <f>SUMIFS(COT!N:N,COT!$A:$A,YEAR(daily!$A3972),COT!$B:$B,WEEKNUM(daily!$A3972))</f>
        <v>123</v>
      </c>
      <c r="X3972">
        <f>SUMIFS(COT!O:O,COT!$A:$A,YEAR(daily!$A3972),COT!$B:$B,WEEKNUM(daily!$A3972))</f>
        <v>147</v>
      </c>
      <c r="Y3972">
        <f>SUMIFS(COT!P:P,COT!$A:$A,YEAR(daily!$A3972),COT!$B:$B,WEEKNUM(daily!$A3972))</f>
        <v>94</v>
      </c>
      <c r="Z3972">
        <f>SUMIFS(COT!Q:Q,COT!$A:$A,YEAR(daily!$A3972),COT!$B:$B,WEEKNUM(daily!$A3972))</f>
        <v>100</v>
      </c>
      <c r="AA3972">
        <f>SUMIFS(Saudi!B:B,Saudi!$A:$A,YEAR(daily!$A3972))</f>
        <v>683.98199999999997</v>
      </c>
      <c r="AB3972">
        <f>SUMIFS(Saudi!C:C,Saudi!$A:$A,YEAR(daily!$A3972))</f>
        <v>1195.2570000000001</v>
      </c>
      <c r="AC3972">
        <f>SUMIFS(Saudi!F:F,Saudi!$A:$A,YEAR(daily!$A3972))</f>
        <v>3635527</v>
      </c>
      <c r="AD3972">
        <f>SUMIFS(Saudi!G:G,Saudi!$A:$A,YEAR(daily!$A3972))</f>
        <v>42.108907543479908</v>
      </c>
      <c r="AE3972">
        <f>SUMIFS(Saudi!H:H,Saudi!$A:$A,YEAR(daily!$A3972))</f>
        <v>153088070.31482488</v>
      </c>
      <c r="AF3972" s="5">
        <f t="shared" si="169"/>
        <v>12</v>
      </c>
      <c r="AG3972" s="5">
        <f t="shared" si="170"/>
        <v>2015</v>
      </c>
    </row>
    <row r="3973" spans="1:33">
      <c r="A3973" s="3">
        <v>42348</v>
      </c>
      <c r="B3973" s="1">
        <v>261885</v>
      </c>
      <c r="C3973" s="1">
        <v>234539</v>
      </c>
      <c r="D3973" s="1">
        <v>91662</v>
      </c>
      <c r="E3973" s="1">
        <v>36.76</v>
      </c>
      <c r="F3973" s="1">
        <v>39.78</v>
      </c>
      <c r="G3973" s="1">
        <v>40.82</v>
      </c>
      <c r="H3973" s="2">
        <v>58.1</v>
      </c>
      <c r="I3973" s="2">
        <v>32.4</v>
      </c>
      <c r="J3973" s="2">
        <v>97.2</v>
      </c>
      <c r="K3973" s="2">
        <v>95.23</v>
      </c>
      <c r="L3973">
        <f>SUMIFS(US!B:B,US!$D:$D,YEAR(daily!$A3973),US!$E:$E,MONTH(daily!$A3973))</f>
        <v>0</v>
      </c>
      <c r="M3973">
        <f>SUMIFS(US!C:C,US!$D:$D,YEAR(daily!$A3973),US!$E:$E,MONTH(daily!$A3973))</f>
        <v>0</v>
      </c>
      <c r="N3973">
        <f>SUMIFS(COT!E:E,COT!$A:$A,YEAR(daily!$A3973),COT!$B:$B,WEEKNUM(daily!$A3973))</f>
        <v>1713573</v>
      </c>
      <c r="O3973">
        <f>SUMIFS(COT!F:F,COT!$A:$A,YEAR(daily!$A3973),COT!$B:$B,WEEKNUM(daily!$A3973))</f>
        <v>480088</v>
      </c>
      <c r="P3973">
        <f>SUMIFS(COT!G:G,COT!$A:$A,YEAR(daily!$A3973),COT!$B:$B,WEEKNUM(daily!$A3973))</f>
        <v>282214</v>
      </c>
      <c r="Q3973">
        <f>SUMIFS(COT!H:H,COT!$A:$A,YEAR(daily!$A3973),COT!$B:$B,WEEKNUM(daily!$A3973))</f>
        <v>566426</v>
      </c>
      <c r="R3973">
        <f>SUMIFS(COT!I:I,COT!$A:$A,YEAR(daily!$A3973),COT!$B:$B,WEEKNUM(daily!$A3973))</f>
        <v>576108</v>
      </c>
      <c r="S3973">
        <f>SUMIFS(COT!J:J,COT!$A:$A,YEAR(daily!$A3973),COT!$B:$B,WEEKNUM(daily!$A3973))</f>
        <v>780931</v>
      </c>
      <c r="T3973">
        <f>SUMIFS(COT!K:K,COT!$A:$A,YEAR(daily!$A3973),COT!$B:$B,WEEKNUM(daily!$A3973))</f>
        <v>90951</v>
      </c>
      <c r="U3973">
        <f>SUMIFS(COT!L:L,COT!$A:$A,YEAR(daily!$A3973),COT!$B:$B,WEEKNUM(daily!$A3973))</f>
        <v>84002</v>
      </c>
      <c r="V3973">
        <f>SUMIFS(COT!M:M,COT!$A:$A,YEAR(daily!$A3973),COT!$B:$B,WEEKNUM(daily!$A3973))</f>
        <v>130</v>
      </c>
      <c r="W3973">
        <f>SUMIFS(COT!N:N,COT!$A:$A,YEAR(daily!$A3973),COT!$B:$B,WEEKNUM(daily!$A3973))</f>
        <v>123</v>
      </c>
      <c r="X3973">
        <f>SUMIFS(COT!O:O,COT!$A:$A,YEAR(daily!$A3973),COT!$B:$B,WEEKNUM(daily!$A3973))</f>
        <v>147</v>
      </c>
      <c r="Y3973">
        <f>SUMIFS(COT!P:P,COT!$A:$A,YEAR(daily!$A3973),COT!$B:$B,WEEKNUM(daily!$A3973))</f>
        <v>94</v>
      </c>
      <c r="Z3973">
        <f>SUMIFS(COT!Q:Q,COT!$A:$A,YEAR(daily!$A3973),COT!$B:$B,WEEKNUM(daily!$A3973))</f>
        <v>100</v>
      </c>
      <c r="AA3973">
        <f>SUMIFS(Saudi!B:B,Saudi!$A:$A,YEAR(daily!$A3973))</f>
        <v>683.98199999999997</v>
      </c>
      <c r="AB3973">
        <f>SUMIFS(Saudi!C:C,Saudi!$A:$A,YEAR(daily!$A3973))</f>
        <v>1195.2570000000001</v>
      </c>
      <c r="AC3973">
        <f>SUMIFS(Saudi!F:F,Saudi!$A:$A,YEAR(daily!$A3973))</f>
        <v>3635527</v>
      </c>
      <c r="AD3973">
        <f>SUMIFS(Saudi!G:G,Saudi!$A:$A,YEAR(daily!$A3973))</f>
        <v>42.108907543479908</v>
      </c>
      <c r="AE3973">
        <f>SUMIFS(Saudi!H:H,Saudi!$A:$A,YEAR(daily!$A3973))</f>
        <v>153088070.31482488</v>
      </c>
      <c r="AF3973" s="5">
        <f t="shared" si="169"/>
        <v>12</v>
      </c>
      <c r="AG3973" s="5">
        <f t="shared" si="170"/>
        <v>2015</v>
      </c>
    </row>
    <row r="3974" spans="1:33">
      <c r="A3974" s="3">
        <v>42349</v>
      </c>
      <c r="B3974" s="1">
        <v>220602</v>
      </c>
      <c r="C3974" s="1">
        <v>249170</v>
      </c>
      <c r="D3974" s="1">
        <v>95727</v>
      </c>
      <c r="E3974" s="1">
        <v>35.619999999999997</v>
      </c>
      <c r="F3974" s="1">
        <v>38.57</v>
      </c>
      <c r="G3974" s="1">
        <v>39.590000000000003</v>
      </c>
      <c r="H3974" s="2">
        <v>58.1</v>
      </c>
      <c r="I3974" s="2">
        <v>32.4</v>
      </c>
      <c r="J3974" s="2">
        <v>97.2</v>
      </c>
      <c r="K3974" s="2">
        <v>95.23</v>
      </c>
      <c r="L3974">
        <f>SUMIFS(US!B:B,US!$D:$D,YEAR(daily!$A3974),US!$E:$E,MONTH(daily!$A3974))</f>
        <v>0</v>
      </c>
      <c r="M3974">
        <f>SUMIFS(US!C:C,US!$D:$D,YEAR(daily!$A3974),US!$E:$E,MONTH(daily!$A3974))</f>
        <v>0</v>
      </c>
      <c r="N3974">
        <f>SUMIFS(COT!E:E,COT!$A:$A,YEAR(daily!$A3974),COT!$B:$B,WEEKNUM(daily!$A3974))</f>
        <v>1713573</v>
      </c>
      <c r="O3974">
        <f>SUMIFS(COT!F:F,COT!$A:$A,YEAR(daily!$A3974),COT!$B:$B,WEEKNUM(daily!$A3974))</f>
        <v>480088</v>
      </c>
      <c r="P3974">
        <f>SUMIFS(COT!G:G,COT!$A:$A,YEAR(daily!$A3974),COT!$B:$B,WEEKNUM(daily!$A3974))</f>
        <v>282214</v>
      </c>
      <c r="Q3974">
        <f>SUMIFS(COT!H:H,COT!$A:$A,YEAR(daily!$A3974),COT!$B:$B,WEEKNUM(daily!$A3974))</f>
        <v>566426</v>
      </c>
      <c r="R3974">
        <f>SUMIFS(COT!I:I,COT!$A:$A,YEAR(daily!$A3974),COT!$B:$B,WEEKNUM(daily!$A3974))</f>
        <v>576108</v>
      </c>
      <c r="S3974">
        <f>SUMIFS(COT!J:J,COT!$A:$A,YEAR(daily!$A3974),COT!$B:$B,WEEKNUM(daily!$A3974))</f>
        <v>780931</v>
      </c>
      <c r="T3974">
        <f>SUMIFS(COT!K:K,COT!$A:$A,YEAR(daily!$A3974),COT!$B:$B,WEEKNUM(daily!$A3974))</f>
        <v>90951</v>
      </c>
      <c r="U3974">
        <f>SUMIFS(COT!L:L,COT!$A:$A,YEAR(daily!$A3974),COT!$B:$B,WEEKNUM(daily!$A3974))</f>
        <v>84002</v>
      </c>
      <c r="V3974">
        <f>SUMIFS(COT!M:M,COT!$A:$A,YEAR(daily!$A3974),COT!$B:$B,WEEKNUM(daily!$A3974))</f>
        <v>130</v>
      </c>
      <c r="W3974">
        <f>SUMIFS(COT!N:N,COT!$A:$A,YEAR(daily!$A3974),COT!$B:$B,WEEKNUM(daily!$A3974))</f>
        <v>123</v>
      </c>
      <c r="X3974">
        <f>SUMIFS(COT!O:O,COT!$A:$A,YEAR(daily!$A3974),COT!$B:$B,WEEKNUM(daily!$A3974))</f>
        <v>147</v>
      </c>
      <c r="Y3974">
        <f>SUMIFS(COT!P:P,COT!$A:$A,YEAR(daily!$A3974),COT!$B:$B,WEEKNUM(daily!$A3974))</f>
        <v>94</v>
      </c>
      <c r="Z3974">
        <f>SUMIFS(COT!Q:Q,COT!$A:$A,YEAR(daily!$A3974),COT!$B:$B,WEEKNUM(daily!$A3974))</f>
        <v>100</v>
      </c>
      <c r="AA3974">
        <f>SUMIFS(Saudi!B:B,Saudi!$A:$A,YEAR(daily!$A3974))</f>
        <v>683.98199999999997</v>
      </c>
      <c r="AB3974">
        <f>SUMIFS(Saudi!C:C,Saudi!$A:$A,YEAR(daily!$A3974))</f>
        <v>1195.2570000000001</v>
      </c>
      <c r="AC3974">
        <f>SUMIFS(Saudi!F:F,Saudi!$A:$A,YEAR(daily!$A3974))</f>
        <v>3635527</v>
      </c>
      <c r="AD3974">
        <f>SUMIFS(Saudi!G:G,Saudi!$A:$A,YEAR(daily!$A3974))</f>
        <v>42.108907543479908</v>
      </c>
      <c r="AE3974">
        <f>SUMIFS(Saudi!H:H,Saudi!$A:$A,YEAR(daily!$A3974))</f>
        <v>153088070.31482488</v>
      </c>
      <c r="AF3974" s="5">
        <f t="shared" si="169"/>
        <v>12</v>
      </c>
      <c r="AG3974" s="5">
        <f t="shared" si="170"/>
        <v>2015</v>
      </c>
    </row>
    <row r="3975" spans="1:33">
      <c r="A3975" s="3">
        <v>42352</v>
      </c>
      <c r="B3975" s="1">
        <v>182589</v>
      </c>
      <c r="C3975" s="1">
        <v>255812</v>
      </c>
      <c r="D3975" s="1">
        <v>98218</v>
      </c>
      <c r="E3975" s="1">
        <v>36.31</v>
      </c>
      <c r="F3975" s="1">
        <v>38.75</v>
      </c>
      <c r="G3975" s="1">
        <v>39.659999999999997</v>
      </c>
      <c r="H3975" s="2">
        <v>58.1</v>
      </c>
      <c r="I3975" s="2">
        <v>32.4</v>
      </c>
      <c r="J3975" s="2">
        <v>97.2</v>
      </c>
      <c r="K3975" s="2">
        <v>95.23</v>
      </c>
      <c r="L3975">
        <f>SUMIFS(US!B:B,US!$D:$D,YEAR(daily!$A3975),US!$E:$E,MONTH(daily!$A3975))</f>
        <v>0</v>
      </c>
      <c r="M3975">
        <f>SUMIFS(US!C:C,US!$D:$D,YEAR(daily!$A3975),US!$E:$E,MONTH(daily!$A3975))</f>
        <v>0</v>
      </c>
      <c r="N3975">
        <f>SUMIFS(COT!E:E,COT!$A:$A,YEAR(daily!$A3975),COT!$B:$B,WEEKNUM(daily!$A3975))</f>
        <v>1678527</v>
      </c>
      <c r="O3975">
        <f>SUMIFS(COT!F:F,COT!$A:$A,YEAR(daily!$A3975),COT!$B:$B,WEEKNUM(daily!$A3975))</f>
        <v>472228</v>
      </c>
      <c r="P3975">
        <f>SUMIFS(COT!G:G,COT!$A:$A,YEAR(daily!$A3975),COT!$B:$B,WEEKNUM(daily!$A3975))</f>
        <v>261717</v>
      </c>
      <c r="Q3975">
        <f>SUMIFS(COT!H:H,COT!$A:$A,YEAR(daily!$A3975),COT!$B:$B,WEEKNUM(daily!$A3975))</f>
        <v>555650</v>
      </c>
      <c r="R3975">
        <f>SUMIFS(COT!I:I,COT!$A:$A,YEAR(daily!$A3975),COT!$B:$B,WEEKNUM(daily!$A3975))</f>
        <v>568272</v>
      </c>
      <c r="S3975">
        <f>SUMIFS(COT!J:J,COT!$A:$A,YEAR(daily!$A3975),COT!$B:$B,WEEKNUM(daily!$A3975))</f>
        <v>776411</v>
      </c>
      <c r="T3975">
        <f>SUMIFS(COT!K:K,COT!$A:$A,YEAR(daily!$A3975),COT!$B:$B,WEEKNUM(daily!$A3975))</f>
        <v>82377</v>
      </c>
      <c r="U3975">
        <f>SUMIFS(COT!L:L,COT!$A:$A,YEAR(daily!$A3975),COT!$B:$B,WEEKNUM(daily!$A3975))</f>
        <v>84749</v>
      </c>
      <c r="V3975">
        <f>SUMIFS(COT!M:M,COT!$A:$A,YEAR(daily!$A3975),COT!$B:$B,WEEKNUM(daily!$A3975))</f>
        <v>130</v>
      </c>
      <c r="W3975">
        <f>SUMIFS(COT!N:N,COT!$A:$A,YEAR(daily!$A3975),COT!$B:$B,WEEKNUM(daily!$A3975))</f>
        <v>115</v>
      </c>
      <c r="X3975">
        <f>SUMIFS(COT!O:O,COT!$A:$A,YEAR(daily!$A3975),COT!$B:$B,WEEKNUM(daily!$A3975))</f>
        <v>156</v>
      </c>
      <c r="Y3975">
        <f>SUMIFS(COT!P:P,COT!$A:$A,YEAR(daily!$A3975),COT!$B:$B,WEEKNUM(daily!$A3975))</f>
        <v>89</v>
      </c>
      <c r="Z3975">
        <f>SUMIFS(COT!Q:Q,COT!$A:$A,YEAR(daily!$A3975),COT!$B:$B,WEEKNUM(daily!$A3975))</f>
        <v>100</v>
      </c>
      <c r="AA3975">
        <f>SUMIFS(Saudi!B:B,Saudi!$A:$A,YEAR(daily!$A3975))</f>
        <v>683.98199999999997</v>
      </c>
      <c r="AB3975">
        <f>SUMIFS(Saudi!C:C,Saudi!$A:$A,YEAR(daily!$A3975))</f>
        <v>1195.2570000000001</v>
      </c>
      <c r="AC3975">
        <f>SUMIFS(Saudi!F:F,Saudi!$A:$A,YEAR(daily!$A3975))</f>
        <v>3635527</v>
      </c>
      <c r="AD3975">
        <f>SUMIFS(Saudi!G:G,Saudi!$A:$A,YEAR(daily!$A3975))</f>
        <v>42.108907543479908</v>
      </c>
      <c r="AE3975">
        <f>SUMIFS(Saudi!H:H,Saudi!$A:$A,YEAR(daily!$A3975))</f>
        <v>153088070.31482488</v>
      </c>
      <c r="AF3975" s="5">
        <f t="shared" si="169"/>
        <v>12</v>
      </c>
      <c r="AG3975" s="5">
        <f t="shared" si="170"/>
        <v>2015</v>
      </c>
    </row>
    <row r="3976" spans="1:33">
      <c r="A3976" s="3">
        <v>42353</v>
      </c>
      <c r="B3976" s="1">
        <v>132136</v>
      </c>
      <c r="C3976" s="1">
        <v>258271</v>
      </c>
      <c r="D3976" s="1">
        <v>97243</v>
      </c>
      <c r="E3976" s="1">
        <v>37.35</v>
      </c>
      <c r="F3976" s="1">
        <v>39.56</v>
      </c>
      <c r="G3976" s="1">
        <v>40.4</v>
      </c>
      <c r="H3976" s="2">
        <v>58.1</v>
      </c>
      <c r="I3976" s="2">
        <v>32.4</v>
      </c>
      <c r="J3976" s="2">
        <v>97.2</v>
      </c>
      <c r="K3976" s="2">
        <v>95.23</v>
      </c>
      <c r="L3976">
        <f>SUMIFS(US!B:B,US!$D:$D,YEAR(daily!$A3976),US!$E:$E,MONTH(daily!$A3976))</f>
        <v>0</v>
      </c>
      <c r="M3976">
        <f>SUMIFS(US!C:C,US!$D:$D,YEAR(daily!$A3976),US!$E:$E,MONTH(daily!$A3976))</f>
        <v>0</v>
      </c>
      <c r="N3976">
        <f>SUMIFS(COT!E:E,COT!$A:$A,YEAR(daily!$A3976),COT!$B:$B,WEEKNUM(daily!$A3976))</f>
        <v>1678527</v>
      </c>
      <c r="O3976">
        <f>SUMIFS(COT!F:F,COT!$A:$A,YEAR(daily!$A3976),COT!$B:$B,WEEKNUM(daily!$A3976))</f>
        <v>472228</v>
      </c>
      <c r="P3976">
        <f>SUMIFS(COT!G:G,COT!$A:$A,YEAR(daily!$A3976),COT!$B:$B,WEEKNUM(daily!$A3976))</f>
        <v>261717</v>
      </c>
      <c r="Q3976">
        <f>SUMIFS(COT!H:H,COT!$A:$A,YEAR(daily!$A3976),COT!$B:$B,WEEKNUM(daily!$A3976))</f>
        <v>555650</v>
      </c>
      <c r="R3976">
        <f>SUMIFS(COT!I:I,COT!$A:$A,YEAR(daily!$A3976),COT!$B:$B,WEEKNUM(daily!$A3976))</f>
        <v>568272</v>
      </c>
      <c r="S3976">
        <f>SUMIFS(COT!J:J,COT!$A:$A,YEAR(daily!$A3976),COT!$B:$B,WEEKNUM(daily!$A3976))</f>
        <v>776411</v>
      </c>
      <c r="T3976">
        <f>SUMIFS(COT!K:K,COT!$A:$A,YEAR(daily!$A3976),COT!$B:$B,WEEKNUM(daily!$A3976))</f>
        <v>82377</v>
      </c>
      <c r="U3976">
        <f>SUMIFS(COT!L:L,COT!$A:$A,YEAR(daily!$A3976),COT!$B:$B,WEEKNUM(daily!$A3976))</f>
        <v>84749</v>
      </c>
      <c r="V3976">
        <f>SUMIFS(COT!M:M,COT!$A:$A,YEAR(daily!$A3976),COT!$B:$B,WEEKNUM(daily!$A3976))</f>
        <v>130</v>
      </c>
      <c r="W3976">
        <f>SUMIFS(COT!N:N,COT!$A:$A,YEAR(daily!$A3976),COT!$B:$B,WEEKNUM(daily!$A3976))</f>
        <v>115</v>
      </c>
      <c r="X3976">
        <f>SUMIFS(COT!O:O,COT!$A:$A,YEAR(daily!$A3976),COT!$B:$B,WEEKNUM(daily!$A3976))</f>
        <v>156</v>
      </c>
      <c r="Y3976">
        <f>SUMIFS(COT!P:P,COT!$A:$A,YEAR(daily!$A3976),COT!$B:$B,WEEKNUM(daily!$A3976))</f>
        <v>89</v>
      </c>
      <c r="Z3976">
        <f>SUMIFS(COT!Q:Q,COT!$A:$A,YEAR(daily!$A3976),COT!$B:$B,WEEKNUM(daily!$A3976))</f>
        <v>100</v>
      </c>
      <c r="AA3976">
        <f>SUMIFS(Saudi!B:B,Saudi!$A:$A,YEAR(daily!$A3976))</f>
        <v>683.98199999999997</v>
      </c>
      <c r="AB3976">
        <f>SUMIFS(Saudi!C:C,Saudi!$A:$A,YEAR(daily!$A3976))</f>
        <v>1195.2570000000001</v>
      </c>
      <c r="AC3976">
        <f>SUMIFS(Saudi!F:F,Saudi!$A:$A,YEAR(daily!$A3976))</f>
        <v>3635527</v>
      </c>
      <c r="AD3976">
        <f>SUMIFS(Saudi!G:G,Saudi!$A:$A,YEAR(daily!$A3976))</f>
        <v>42.108907543479908</v>
      </c>
      <c r="AE3976">
        <f>SUMIFS(Saudi!H:H,Saudi!$A:$A,YEAR(daily!$A3976))</f>
        <v>153088070.31482488</v>
      </c>
      <c r="AF3976" s="5">
        <f t="shared" si="169"/>
        <v>12</v>
      </c>
      <c r="AG3976" s="5">
        <f t="shared" si="170"/>
        <v>2015</v>
      </c>
    </row>
    <row r="3977" spans="1:33">
      <c r="A3977" s="3">
        <v>42354</v>
      </c>
      <c r="B3977" s="1">
        <v>85022</v>
      </c>
      <c r="C3977" s="1">
        <v>260862</v>
      </c>
      <c r="D3977" s="1">
        <v>101636</v>
      </c>
      <c r="E3977" s="1">
        <v>35.520000000000003</v>
      </c>
      <c r="F3977" s="1">
        <v>37.9</v>
      </c>
      <c r="G3977" s="1">
        <v>38.85</v>
      </c>
      <c r="H3977" s="2">
        <v>58.1</v>
      </c>
      <c r="I3977" s="2">
        <v>32.4</v>
      </c>
      <c r="J3977" s="2">
        <v>97.2</v>
      </c>
      <c r="K3977" s="2">
        <v>95.23</v>
      </c>
      <c r="L3977">
        <f>SUMIFS(US!B:B,US!$D:$D,YEAR(daily!$A3977),US!$E:$E,MONTH(daily!$A3977))</f>
        <v>0</v>
      </c>
      <c r="M3977">
        <f>SUMIFS(US!C:C,US!$D:$D,YEAR(daily!$A3977),US!$E:$E,MONTH(daily!$A3977))</f>
        <v>0</v>
      </c>
      <c r="N3977">
        <f>SUMIFS(COT!E:E,COT!$A:$A,YEAR(daily!$A3977),COT!$B:$B,WEEKNUM(daily!$A3977))</f>
        <v>1678527</v>
      </c>
      <c r="O3977">
        <f>SUMIFS(COT!F:F,COT!$A:$A,YEAR(daily!$A3977),COT!$B:$B,WEEKNUM(daily!$A3977))</f>
        <v>472228</v>
      </c>
      <c r="P3977">
        <f>SUMIFS(COT!G:G,COT!$A:$A,YEAR(daily!$A3977),COT!$B:$B,WEEKNUM(daily!$A3977))</f>
        <v>261717</v>
      </c>
      <c r="Q3977">
        <f>SUMIFS(COT!H:H,COT!$A:$A,YEAR(daily!$A3977),COT!$B:$B,WEEKNUM(daily!$A3977))</f>
        <v>555650</v>
      </c>
      <c r="R3977">
        <f>SUMIFS(COT!I:I,COT!$A:$A,YEAR(daily!$A3977),COT!$B:$B,WEEKNUM(daily!$A3977))</f>
        <v>568272</v>
      </c>
      <c r="S3977">
        <f>SUMIFS(COT!J:J,COT!$A:$A,YEAR(daily!$A3977),COT!$B:$B,WEEKNUM(daily!$A3977))</f>
        <v>776411</v>
      </c>
      <c r="T3977">
        <f>SUMIFS(COT!K:K,COT!$A:$A,YEAR(daily!$A3977),COT!$B:$B,WEEKNUM(daily!$A3977))</f>
        <v>82377</v>
      </c>
      <c r="U3977">
        <f>SUMIFS(COT!L:L,COT!$A:$A,YEAR(daily!$A3977),COT!$B:$B,WEEKNUM(daily!$A3977))</f>
        <v>84749</v>
      </c>
      <c r="V3977">
        <f>SUMIFS(COT!M:M,COT!$A:$A,YEAR(daily!$A3977),COT!$B:$B,WEEKNUM(daily!$A3977))</f>
        <v>130</v>
      </c>
      <c r="W3977">
        <f>SUMIFS(COT!N:N,COT!$A:$A,YEAR(daily!$A3977),COT!$B:$B,WEEKNUM(daily!$A3977))</f>
        <v>115</v>
      </c>
      <c r="X3977">
        <f>SUMIFS(COT!O:O,COT!$A:$A,YEAR(daily!$A3977),COT!$B:$B,WEEKNUM(daily!$A3977))</f>
        <v>156</v>
      </c>
      <c r="Y3977">
        <f>SUMIFS(COT!P:P,COT!$A:$A,YEAR(daily!$A3977),COT!$B:$B,WEEKNUM(daily!$A3977))</f>
        <v>89</v>
      </c>
      <c r="Z3977">
        <f>SUMIFS(COT!Q:Q,COT!$A:$A,YEAR(daily!$A3977),COT!$B:$B,WEEKNUM(daily!$A3977))</f>
        <v>100</v>
      </c>
      <c r="AA3977">
        <f>SUMIFS(Saudi!B:B,Saudi!$A:$A,YEAR(daily!$A3977))</f>
        <v>683.98199999999997</v>
      </c>
      <c r="AB3977">
        <f>SUMIFS(Saudi!C:C,Saudi!$A:$A,YEAR(daily!$A3977))</f>
        <v>1195.2570000000001</v>
      </c>
      <c r="AC3977">
        <f>SUMIFS(Saudi!F:F,Saudi!$A:$A,YEAR(daily!$A3977))</f>
        <v>3635527</v>
      </c>
      <c r="AD3977">
        <f>SUMIFS(Saudi!G:G,Saudi!$A:$A,YEAR(daily!$A3977))</f>
        <v>42.108907543479908</v>
      </c>
      <c r="AE3977">
        <f>SUMIFS(Saudi!H:H,Saudi!$A:$A,YEAR(daily!$A3977))</f>
        <v>153088070.31482488</v>
      </c>
      <c r="AF3977" s="5">
        <f t="shared" si="169"/>
        <v>12</v>
      </c>
      <c r="AG3977" s="5">
        <f t="shared" si="170"/>
        <v>2015</v>
      </c>
    </row>
    <row r="3978" spans="1:33">
      <c r="A3978" s="3">
        <v>42355</v>
      </c>
      <c r="B3978" s="1">
        <v>59102</v>
      </c>
      <c r="C3978" s="1">
        <v>261006</v>
      </c>
      <c r="D3978" s="1">
        <v>100368</v>
      </c>
      <c r="E3978" s="1">
        <v>34.950000000000003</v>
      </c>
      <c r="F3978" s="1">
        <v>37.46</v>
      </c>
      <c r="G3978" s="1">
        <v>38.44</v>
      </c>
      <c r="H3978" s="2">
        <v>58.1</v>
      </c>
      <c r="I3978" s="2">
        <v>32.4</v>
      </c>
      <c r="J3978" s="2">
        <v>97.2</v>
      </c>
      <c r="K3978" s="2">
        <v>95.23</v>
      </c>
      <c r="L3978">
        <f>SUMIFS(US!B:B,US!$D:$D,YEAR(daily!$A3978),US!$E:$E,MONTH(daily!$A3978))</f>
        <v>0</v>
      </c>
      <c r="M3978">
        <f>SUMIFS(US!C:C,US!$D:$D,YEAR(daily!$A3978),US!$E:$E,MONTH(daily!$A3978))</f>
        <v>0</v>
      </c>
      <c r="N3978">
        <f>SUMIFS(COT!E:E,COT!$A:$A,YEAR(daily!$A3978),COT!$B:$B,WEEKNUM(daily!$A3978))</f>
        <v>1678527</v>
      </c>
      <c r="O3978">
        <f>SUMIFS(COT!F:F,COT!$A:$A,YEAR(daily!$A3978),COT!$B:$B,WEEKNUM(daily!$A3978))</f>
        <v>472228</v>
      </c>
      <c r="P3978">
        <f>SUMIFS(COT!G:G,COT!$A:$A,YEAR(daily!$A3978),COT!$B:$B,WEEKNUM(daily!$A3978))</f>
        <v>261717</v>
      </c>
      <c r="Q3978">
        <f>SUMIFS(COT!H:H,COT!$A:$A,YEAR(daily!$A3978),COT!$B:$B,WEEKNUM(daily!$A3978))</f>
        <v>555650</v>
      </c>
      <c r="R3978">
        <f>SUMIFS(COT!I:I,COT!$A:$A,YEAR(daily!$A3978),COT!$B:$B,WEEKNUM(daily!$A3978))</f>
        <v>568272</v>
      </c>
      <c r="S3978">
        <f>SUMIFS(COT!J:J,COT!$A:$A,YEAR(daily!$A3978),COT!$B:$B,WEEKNUM(daily!$A3978))</f>
        <v>776411</v>
      </c>
      <c r="T3978">
        <f>SUMIFS(COT!K:K,COT!$A:$A,YEAR(daily!$A3978),COT!$B:$B,WEEKNUM(daily!$A3978))</f>
        <v>82377</v>
      </c>
      <c r="U3978">
        <f>SUMIFS(COT!L:L,COT!$A:$A,YEAR(daily!$A3978),COT!$B:$B,WEEKNUM(daily!$A3978))</f>
        <v>84749</v>
      </c>
      <c r="V3978">
        <f>SUMIFS(COT!M:M,COT!$A:$A,YEAR(daily!$A3978),COT!$B:$B,WEEKNUM(daily!$A3978))</f>
        <v>130</v>
      </c>
      <c r="W3978">
        <f>SUMIFS(COT!N:N,COT!$A:$A,YEAR(daily!$A3978),COT!$B:$B,WEEKNUM(daily!$A3978))</f>
        <v>115</v>
      </c>
      <c r="X3978">
        <f>SUMIFS(COT!O:O,COT!$A:$A,YEAR(daily!$A3978),COT!$B:$B,WEEKNUM(daily!$A3978))</f>
        <v>156</v>
      </c>
      <c r="Y3978">
        <f>SUMIFS(COT!P:P,COT!$A:$A,YEAR(daily!$A3978),COT!$B:$B,WEEKNUM(daily!$A3978))</f>
        <v>89</v>
      </c>
      <c r="Z3978">
        <f>SUMIFS(COT!Q:Q,COT!$A:$A,YEAR(daily!$A3978),COT!$B:$B,WEEKNUM(daily!$A3978))</f>
        <v>100</v>
      </c>
      <c r="AA3978">
        <f>SUMIFS(Saudi!B:B,Saudi!$A:$A,YEAR(daily!$A3978))</f>
        <v>683.98199999999997</v>
      </c>
      <c r="AB3978">
        <f>SUMIFS(Saudi!C:C,Saudi!$A:$A,YEAR(daily!$A3978))</f>
        <v>1195.2570000000001</v>
      </c>
      <c r="AC3978">
        <f>SUMIFS(Saudi!F:F,Saudi!$A:$A,YEAR(daily!$A3978))</f>
        <v>3635527</v>
      </c>
      <c r="AD3978">
        <f>SUMIFS(Saudi!G:G,Saudi!$A:$A,YEAR(daily!$A3978))</f>
        <v>42.108907543479908</v>
      </c>
      <c r="AE3978">
        <f>SUMIFS(Saudi!H:H,Saudi!$A:$A,YEAR(daily!$A3978))</f>
        <v>153088070.31482488</v>
      </c>
      <c r="AF3978" s="5">
        <f t="shared" si="169"/>
        <v>12</v>
      </c>
      <c r="AG3978" s="5">
        <f t="shared" si="170"/>
        <v>2015</v>
      </c>
    </row>
    <row r="3979" spans="1:33">
      <c r="A3979" s="3">
        <v>42356</v>
      </c>
      <c r="B3979" s="1">
        <v>20026</v>
      </c>
      <c r="C3979" s="1">
        <v>262370</v>
      </c>
      <c r="D3979" s="1">
        <v>102781</v>
      </c>
      <c r="E3979" s="1">
        <v>34.729999999999997</v>
      </c>
      <c r="F3979" s="1">
        <v>37.21</v>
      </c>
      <c r="G3979" s="1">
        <v>38.159999999999997</v>
      </c>
      <c r="H3979" s="2">
        <v>58.1</v>
      </c>
      <c r="I3979" s="2">
        <v>32.4</v>
      </c>
      <c r="J3979" s="2">
        <v>97.2</v>
      </c>
      <c r="K3979" s="2">
        <v>95.23</v>
      </c>
      <c r="L3979">
        <f>SUMIFS(US!B:B,US!$D:$D,YEAR(daily!$A3979),US!$E:$E,MONTH(daily!$A3979))</f>
        <v>0</v>
      </c>
      <c r="M3979">
        <f>SUMIFS(US!C:C,US!$D:$D,YEAR(daily!$A3979),US!$E:$E,MONTH(daily!$A3979))</f>
        <v>0</v>
      </c>
      <c r="N3979">
        <f>SUMIFS(COT!E:E,COT!$A:$A,YEAR(daily!$A3979),COT!$B:$B,WEEKNUM(daily!$A3979))</f>
        <v>1678527</v>
      </c>
      <c r="O3979">
        <f>SUMIFS(COT!F:F,COT!$A:$A,YEAR(daily!$A3979),COT!$B:$B,WEEKNUM(daily!$A3979))</f>
        <v>472228</v>
      </c>
      <c r="P3979">
        <f>SUMIFS(COT!G:G,COT!$A:$A,YEAR(daily!$A3979),COT!$B:$B,WEEKNUM(daily!$A3979))</f>
        <v>261717</v>
      </c>
      <c r="Q3979">
        <f>SUMIFS(COT!H:H,COT!$A:$A,YEAR(daily!$A3979),COT!$B:$B,WEEKNUM(daily!$A3979))</f>
        <v>555650</v>
      </c>
      <c r="R3979">
        <f>SUMIFS(COT!I:I,COT!$A:$A,YEAR(daily!$A3979),COT!$B:$B,WEEKNUM(daily!$A3979))</f>
        <v>568272</v>
      </c>
      <c r="S3979">
        <f>SUMIFS(COT!J:J,COT!$A:$A,YEAR(daily!$A3979),COT!$B:$B,WEEKNUM(daily!$A3979))</f>
        <v>776411</v>
      </c>
      <c r="T3979">
        <f>SUMIFS(COT!K:K,COT!$A:$A,YEAR(daily!$A3979),COT!$B:$B,WEEKNUM(daily!$A3979))</f>
        <v>82377</v>
      </c>
      <c r="U3979">
        <f>SUMIFS(COT!L:L,COT!$A:$A,YEAR(daily!$A3979),COT!$B:$B,WEEKNUM(daily!$A3979))</f>
        <v>84749</v>
      </c>
      <c r="V3979">
        <f>SUMIFS(COT!M:M,COT!$A:$A,YEAR(daily!$A3979),COT!$B:$B,WEEKNUM(daily!$A3979))</f>
        <v>130</v>
      </c>
      <c r="W3979">
        <f>SUMIFS(COT!N:N,COT!$A:$A,YEAR(daily!$A3979),COT!$B:$B,WEEKNUM(daily!$A3979))</f>
        <v>115</v>
      </c>
      <c r="X3979">
        <f>SUMIFS(COT!O:O,COT!$A:$A,YEAR(daily!$A3979),COT!$B:$B,WEEKNUM(daily!$A3979))</f>
        <v>156</v>
      </c>
      <c r="Y3979">
        <f>SUMIFS(COT!P:P,COT!$A:$A,YEAR(daily!$A3979),COT!$B:$B,WEEKNUM(daily!$A3979))</f>
        <v>89</v>
      </c>
      <c r="Z3979">
        <f>SUMIFS(COT!Q:Q,COT!$A:$A,YEAR(daily!$A3979),COT!$B:$B,WEEKNUM(daily!$A3979))</f>
        <v>100</v>
      </c>
      <c r="AA3979">
        <f>SUMIFS(Saudi!B:B,Saudi!$A:$A,YEAR(daily!$A3979))</f>
        <v>683.98199999999997</v>
      </c>
      <c r="AB3979">
        <f>SUMIFS(Saudi!C:C,Saudi!$A:$A,YEAR(daily!$A3979))</f>
        <v>1195.2570000000001</v>
      </c>
      <c r="AC3979">
        <f>SUMIFS(Saudi!F:F,Saudi!$A:$A,YEAR(daily!$A3979))</f>
        <v>3635527</v>
      </c>
      <c r="AD3979">
        <f>SUMIFS(Saudi!G:G,Saudi!$A:$A,YEAR(daily!$A3979))</f>
        <v>42.108907543479908</v>
      </c>
      <c r="AE3979">
        <f>SUMIFS(Saudi!H:H,Saudi!$A:$A,YEAR(daily!$A3979))</f>
        <v>153088070.31482488</v>
      </c>
      <c r="AF3979" s="5">
        <f t="shared" si="169"/>
        <v>12</v>
      </c>
      <c r="AG3979" s="5">
        <f t="shared" si="170"/>
        <v>2015</v>
      </c>
    </row>
    <row r="3980" spans="1:33">
      <c r="A3980" s="3">
        <v>42359</v>
      </c>
      <c r="B3980" s="1">
        <v>1809</v>
      </c>
      <c r="C3980" s="1">
        <v>261587</v>
      </c>
      <c r="D3980" s="1">
        <v>106016</v>
      </c>
      <c r="E3980" s="1">
        <v>34.74</v>
      </c>
      <c r="F3980" s="1">
        <v>36.869999999999997</v>
      </c>
      <c r="G3980" s="1">
        <v>37.729999999999997</v>
      </c>
      <c r="H3980" s="2">
        <v>58.1</v>
      </c>
      <c r="I3980" s="2">
        <v>32.4</v>
      </c>
      <c r="J3980" s="2">
        <v>97.2</v>
      </c>
      <c r="K3980" s="2">
        <v>95.23</v>
      </c>
      <c r="L3980">
        <f>SUMIFS(US!B:B,US!$D:$D,YEAR(daily!$A3980),US!$E:$E,MONTH(daily!$A3980))</f>
        <v>0</v>
      </c>
      <c r="M3980">
        <f>SUMIFS(US!C:C,US!$D:$D,YEAR(daily!$A3980),US!$E:$E,MONTH(daily!$A3980))</f>
        <v>0</v>
      </c>
      <c r="N3980">
        <f>SUMIFS(COT!E:E,COT!$A:$A,YEAR(daily!$A3980),COT!$B:$B,WEEKNUM(daily!$A3980))</f>
        <v>1646306</v>
      </c>
      <c r="O3980">
        <f>SUMIFS(COT!F:F,COT!$A:$A,YEAR(daily!$A3980),COT!$B:$B,WEEKNUM(daily!$A3980))</f>
        <v>453681</v>
      </c>
      <c r="P3980">
        <f>SUMIFS(COT!G:G,COT!$A:$A,YEAR(daily!$A3980),COT!$B:$B,WEEKNUM(daily!$A3980))</f>
        <v>260769</v>
      </c>
      <c r="Q3980">
        <f>SUMIFS(COT!H:H,COT!$A:$A,YEAR(daily!$A3980),COT!$B:$B,WEEKNUM(daily!$A3980))</f>
        <v>548314</v>
      </c>
      <c r="R3980">
        <f>SUMIFS(COT!I:I,COT!$A:$A,YEAR(daily!$A3980),COT!$B:$B,WEEKNUM(daily!$A3980))</f>
        <v>558814</v>
      </c>
      <c r="S3980">
        <f>SUMIFS(COT!J:J,COT!$A:$A,YEAR(daily!$A3980),COT!$B:$B,WEEKNUM(daily!$A3980))</f>
        <v>755495</v>
      </c>
      <c r="T3980">
        <f>SUMIFS(COT!K:K,COT!$A:$A,YEAR(daily!$A3980),COT!$B:$B,WEEKNUM(daily!$A3980))</f>
        <v>85497</v>
      </c>
      <c r="U3980">
        <f>SUMIFS(COT!L:L,COT!$A:$A,YEAR(daily!$A3980),COT!$B:$B,WEEKNUM(daily!$A3980))</f>
        <v>81728</v>
      </c>
      <c r="V3980">
        <f>SUMIFS(COT!M:M,COT!$A:$A,YEAR(daily!$A3980),COT!$B:$B,WEEKNUM(daily!$A3980))</f>
        <v>123</v>
      </c>
      <c r="W3980">
        <f>SUMIFS(COT!N:N,COT!$A:$A,YEAR(daily!$A3980),COT!$B:$B,WEEKNUM(daily!$A3980))</f>
        <v>110</v>
      </c>
      <c r="X3980">
        <f>SUMIFS(COT!O:O,COT!$A:$A,YEAR(daily!$A3980),COT!$B:$B,WEEKNUM(daily!$A3980))</f>
        <v>149</v>
      </c>
      <c r="Y3980">
        <f>SUMIFS(COT!P:P,COT!$A:$A,YEAR(daily!$A3980),COT!$B:$B,WEEKNUM(daily!$A3980))</f>
        <v>89</v>
      </c>
      <c r="Z3980">
        <f>SUMIFS(COT!Q:Q,COT!$A:$A,YEAR(daily!$A3980),COT!$B:$B,WEEKNUM(daily!$A3980))</f>
        <v>103</v>
      </c>
      <c r="AA3980">
        <f>SUMIFS(Saudi!B:B,Saudi!$A:$A,YEAR(daily!$A3980))</f>
        <v>683.98199999999997</v>
      </c>
      <c r="AB3980">
        <f>SUMIFS(Saudi!C:C,Saudi!$A:$A,YEAR(daily!$A3980))</f>
        <v>1195.2570000000001</v>
      </c>
      <c r="AC3980">
        <f>SUMIFS(Saudi!F:F,Saudi!$A:$A,YEAR(daily!$A3980))</f>
        <v>3635527</v>
      </c>
      <c r="AD3980">
        <f>SUMIFS(Saudi!G:G,Saudi!$A:$A,YEAR(daily!$A3980))</f>
        <v>42.108907543479908</v>
      </c>
      <c r="AE3980">
        <f>SUMIFS(Saudi!H:H,Saudi!$A:$A,YEAR(daily!$A3980))</f>
        <v>153088070.31482488</v>
      </c>
      <c r="AF3980" s="5">
        <f t="shared" si="169"/>
        <v>12</v>
      </c>
      <c r="AG3980" s="5">
        <f t="shared" si="170"/>
        <v>2015</v>
      </c>
    </row>
    <row r="3981" spans="1:33">
      <c r="A3981" s="3">
        <v>42360</v>
      </c>
      <c r="B3981" s="1">
        <v>460233</v>
      </c>
      <c r="C3981" s="1">
        <v>111131</v>
      </c>
      <c r="D3981" s="1">
        <v>77107</v>
      </c>
      <c r="E3981" s="1">
        <v>36.14</v>
      </c>
      <c r="F3981" s="1">
        <v>37.83</v>
      </c>
      <c r="G3981" s="1">
        <v>38.520000000000003</v>
      </c>
      <c r="H3981" s="2">
        <v>58.1</v>
      </c>
      <c r="I3981" s="2">
        <v>32.4</v>
      </c>
      <c r="J3981" s="2">
        <v>97.2</v>
      </c>
      <c r="K3981" s="2">
        <v>95.23</v>
      </c>
      <c r="L3981">
        <f>SUMIFS(US!B:B,US!$D:$D,YEAR(daily!$A3981),US!$E:$E,MONTH(daily!$A3981))</f>
        <v>0</v>
      </c>
      <c r="M3981">
        <f>SUMIFS(US!C:C,US!$D:$D,YEAR(daily!$A3981),US!$E:$E,MONTH(daily!$A3981))</f>
        <v>0</v>
      </c>
      <c r="N3981">
        <f>SUMIFS(COT!E:E,COT!$A:$A,YEAR(daily!$A3981),COT!$B:$B,WEEKNUM(daily!$A3981))</f>
        <v>1646306</v>
      </c>
      <c r="O3981">
        <f>SUMIFS(COT!F:F,COT!$A:$A,YEAR(daily!$A3981),COT!$B:$B,WEEKNUM(daily!$A3981))</f>
        <v>453681</v>
      </c>
      <c r="P3981">
        <f>SUMIFS(COT!G:G,COT!$A:$A,YEAR(daily!$A3981),COT!$B:$B,WEEKNUM(daily!$A3981))</f>
        <v>260769</v>
      </c>
      <c r="Q3981">
        <f>SUMIFS(COT!H:H,COT!$A:$A,YEAR(daily!$A3981),COT!$B:$B,WEEKNUM(daily!$A3981))</f>
        <v>548314</v>
      </c>
      <c r="R3981">
        <f>SUMIFS(COT!I:I,COT!$A:$A,YEAR(daily!$A3981),COT!$B:$B,WEEKNUM(daily!$A3981))</f>
        <v>558814</v>
      </c>
      <c r="S3981">
        <f>SUMIFS(COT!J:J,COT!$A:$A,YEAR(daily!$A3981),COT!$B:$B,WEEKNUM(daily!$A3981))</f>
        <v>755495</v>
      </c>
      <c r="T3981">
        <f>SUMIFS(COT!K:K,COT!$A:$A,YEAR(daily!$A3981),COT!$B:$B,WEEKNUM(daily!$A3981))</f>
        <v>85497</v>
      </c>
      <c r="U3981">
        <f>SUMIFS(COT!L:L,COT!$A:$A,YEAR(daily!$A3981),COT!$B:$B,WEEKNUM(daily!$A3981))</f>
        <v>81728</v>
      </c>
      <c r="V3981">
        <f>SUMIFS(COT!M:M,COT!$A:$A,YEAR(daily!$A3981),COT!$B:$B,WEEKNUM(daily!$A3981))</f>
        <v>123</v>
      </c>
      <c r="W3981">
        <f>SUMIFS(COT!N:N,COT!$A:$A,YEAR(daily!$A3981),COT!$B:$B,WEEKNUM(daily!$A3981))</f>
        <v>110</v>
      </c>
      <c r="X3981">
        <f>SUMIFS(COT!O:O,COT!$A:$A,YEAR(daily!$A3981),COT!$B:$B,WEEKNUM(daily!$A3981))</f>
        <v>149</v>
      </c>
      <c r="Y3981">
        <f>SUMIFS(COT!P:P,COT!$A:$A,YEAR(daily!$A3981),COT!$B:$B,WEEKNUM(daily!$A3981))</f>
        <v>89</v>
      </c>
      <c r="Z3981">
        <f>SUMIFS(COT!Q:Q,COT!$A:$A,YEAR(daily!$A3981),COT!$B:$B,WEEKNUM(daily!$A3981))</f>
        <v>103</v>
      </c>
      <c r="AA3981">
        <f>SUMIFS(Saudi!B:B,Saudi!$A:$A,YEAR(daily!$A3981))</f>
        <v>683.98199999999997</v>
      </c>
      <c r="AB3981">
        <f>SUMIFS(Saudi!C:C,Saudi!$A:$A,YEAR(daily!$A3981))</f>
        <v>1195.2570000000001</v>
      </c>
      <c r="AC3981">
        <f>SUMIFS(Saudi!F:F,Saudi!$A:$A,YEAR(daily!$A3981))</f>
        <v>3635527</v>
      </c>
      <c r="AD3981">
        <f>SUMIFS(Saudi!G:G,Saudi!$A:$A,YEAR(daily!$A3981))</f>
        <v>42.108907543479908</v>
      </c>
      <c r="AE3981">
        <f>SUMIFS(Saudi!H:H,Saudi!$A:$A,YEAR(daily!$A3981))</f>
        <v>153088070.31482488</v>
      </c>
      <c r="AF3981" s="5">
        <f t="shared" si="169"/>
        <v>12</v>
      </c>
      <c r="AG3981" s="5">
        <f t="shared" si="170"/>
        <v>2015</v>
      </c>
    </row>
    <row r="3982" spans="1:33">
      <c r="A3982" s="3">
        <v>42361</v>
      </c>
      <c r="B3982" s="1">
        <v>453317</v>
      </c>
      <c r="C3982" s="1">
        <v>112382</v>
      </c>
      <c r="D3982" s="1">
        <v>78147</v>
      </c>
      <c r="E3982" s="1">
        <v>37.5</v>
      </c>
      <c r="F3982" s="1">
        <v>39.15</v>
      </c>
      <c r="G3982" s="1">
        <v>39.799999999999997</v>
      </c>
      <c r="H3982" s="2">
        <v>58.1</v>
      </c>
      <c r="I3982" s="2">
        <v>32.4</v>
      </c>
      <c r="J3982" s="2">
        <v>97.2</v>
      </c>
      <c r="K3982" s="2">
        <v>95.23</v>
      </c>
      <c r="L3982">
        <f>SUMIFS(US!B:B,US!$D:$D,YEAR(daily!$A3982),US!$E:$E,MONTH(daily!$A3982))</f>
        <v>0</v>
      </c>
      <c r="M3982">
        <f>SUMIFS(US!C:C,US!$D:$D,YEAR(daily!$A3982),US!$E:$E,MONTH(daily!$A3982))</f>
        <v>0</v>
      </c>
      <c r="N3982">
        <f>SUMIFS(COT!E:E,COT!$A:$A,YEAR(daily!$A3982),COT!$B:$B,WEEKNUM(daily!$A3982))</f>
        <v>1646306</v>
      </c>
      <c r="O3982">
        <f>SUMIFS(COT!F:F,COT!$A:$A,YEAR(daily!$A3982),COT!$B:$B,WEEKNUM(daily!$A3982))</f>
        <v>453681</v>
      </c>
      <c r="P3982">
        <f>SUMIFS(COT!G:G,COT!$A:$A,YEAR(daily!$A3982),COT!$B:$B,WEEKNUM(daily!$A3982))</f>
        <v>260769</v>
      </c>
      <c r="Q3982">
        <f>SUMIFS(COT!H:H,COT!$A:$A,YEAR(daily!$A3982),COT!$B:$B,WEEKNUM(daily!$A3982))</f>
        <v>548314</v>
      </c>
      <c r="R3982">
        <f>SUMIFS(COT!I:I,COT!$A:$A,YEAR(daily!$A3982),COT!$B:$B,WEEKNUM(daily!$A3982))</f>
        <v>558814</v>
      </c>
      <c r="S3982">
        <f>SUMIFS(COT!J:J,COT!$A:$A,YEAR(daily!$A3982),COT!$B:$B,WEEKNUM(daily!$A3982))</f>
        <v>755495</v>
      </c>
      <c r="T3982">
        <f>SUMIFS(COT!K:K,COT!$A:$A,YEAR(daily!$A3982),COT!$B:$B,WEEKNUM(daily!$A3982))</f>
        <v>85497</v>
      </c>
      <c r="U3982">
        <f>SUMIFS(COT!L:L,COT!$A:$A,YEAR(daily!$A3982),COT!$B:$B,WEEKNUM(daily!$A3982))</f>
        <v>81728</v>
      </c>
      <c r="V3982">
        <f>SUMIFS(COT!M:M,COT!$A:$A,YEAR(daily!$A3982),COT!$B:$B,WEEKNUM(daily!$A3982))</f>
        <v>123</v>
      </c>
      <c r="W3982">
        <f>SUMIFS(COT!N:N,COT!$A:$A,YEAR(daily!$A3982),COT!$B:$B,WEEKNUM(daily!$A3982))</f>
        <v>110</v>
      </c>
      <c r="X3982">
        <f>SUMIFS(COT!O:O,COT!$A:$A,YEAR(daily!$A3982),COT!$B:$B,WEEKNUM(daily!$A3982))</f>
        <v>149</v>
      </c>
      <c r="Y3982">
        <f>SUMIFS(COT!P:P,COT!$A:$A,YEAR(daily!$A3982),COT!$B:$B,WEEKNUM(daily!$A3982))</f>
        <v>89</v>
      </c>
      <c r="Z3982">
        <f>SUMIFS(COT!Q:Q,COT!$A:$A,YEAR(daily!$A3982),COT!$B:$B,WEEKNUM(daily!$A3982))</f>
        <v>103</v>
      </c>
      <c r="AA3982">
        <f>SUMIFS(Saudi!B:B,Saudi!$A:$A,YEAR(daily!$A3982))</f>
        <v>683.98199999999997</v>
      </c>
      <c r="AB3982">
        <f>SUMIFS(Saudi!C:C,Saudi!$A:$A,YEAR(daily!$A3982))</f>
        <v>1195.2570000000001</v>
      </c>
      <c r="AC3982">
        <f>SUMIFS(Saudi!F:F,Saudi!$A:$A,YEAR(daily!$A3982))</f>
        <v>3635527</v>
      </c>
      <c r="AD3982">
        <f>SUMIFS(Saudi!G:G,Saudi!$A:$A,YEAR(daily!$A3982))</f>
        <v>42.108907543479908</v>
      </c>
      <c r="AE3982">
        <f>SUMIFS(Saudi!H:H,Saudi!$A:$A,YEAR(daily!$A3982))</f>
        <v>153088070.31482488</v>
      </c>
      <c r="AF3982" s="5">
        <f t="shared" si="169"/>
        <v>12</v>
      </c>
      <c r="AG3982" s="5">
        <f t="shared" si="170"/>
        <v>2015</v>
      </c>
    </row>
    <row r="3983" spans="1:33">
      <c r="A3983" s="3">
        <v>42362</v>
      </c>
      <c r="B3983" s="1">
        <v>450492</v>
      </c>
      <c r="C3983" s="1">
        <v>114083</v>
      </c>
      <c r="D3983" s="1">
        <v>77483</v>
      </c>
      <c r="E3983" s="1">
        <v>38.1</v>
      </c>
      <c r="F3983" s="1">
        <v>39.93</v>
      </c>
      <c r="G3983" s="1">
        <v>40.64</v>
      </c>
      <c r="H3983" s="2">
        <v>58.1</v>
      </c>
      <c r="I3983" s="2">
        <v>32.4</v>
      </c>
      <c r="J3983" s="2">
        <v>97.2</v>
      </c>
      <c r="K3983" s="2">
        <v>95.23</v>
      </c>
      <c r="L3983">
        <f>SUMIFS(US!B:B,US!$D:$D,YEAR(daily!$A3983),US!$E:$E,MONTH(daily!$A3983))</f>
        <v>0</v>
      </c>
      <c r="M3983">
        <f>SUMIFS(US!C:C,US!$D:$D,YEAR(daily!$A3983),US!$E:$E,MONTH(daily!$A3983))</f>
        <v>0</v>
      </c>
      <c r="N3983">
        <f>SUMIFS(COT!E:E,COT!$A:$A,YEAR(daily!$A3983),COT!$B:$B,WEEKNUM(daily!$A3983))</f>
        <v>1646306</v>
      </c>
      <c r="O3983">
        <f>SUMIFS(COT!F:F,COT!$A:$A,YEAR(daily!$A3983),COT!$B:$B,WEEKNUM(daily!$A3983))</f>
        <v>453681</v>
      </c>
      <c r="P3983">
        <f>SUMIFS(COT!G:G,COT!$A:$A,YEAR(daily!$A3983),COT!$B:$B,WEEKNUM(daily!$A3983))</f>
        <v>260769</v>
      </c>
      <c r="Q3983">
        <f>SUMIFS(COT!H:H,COT!$A:$A,YEAR(daily!$A3983),COT!$B:$B,WEEKNUM(daily!$A3983))</f>
        <v>548314</v>
      </c>
      <c r="R3983">
        <f>SUMIFS(COT!I:I,COT!$A:$A,YEAR(daily!$A3983),COT!$B:$B,WEEKNUM(daily!$A3983))</f>
        <v>558814</v>
      </c>
      <c r="S3983">
        <f>SUMIFS(COT!J:J,COT!$A:$A,YEAR(daily!$A3983),COT!$B:$B,WEEKNUM(daily!$A3983))</f>
        <v>755495</v>
      </c>
      <c r="T3983">
        <f>SUMIFS(COT!K:K,COT!$A:$A,YEAR(daily!$A3983),COT!$B:$B,WEEKNUM(daily!$A3983))</f>
        <v>85497</v>
      </c>
      <c r="U3983">
        <f>SUMIFS(COT!L:L,COT!$A:$A,YEAR(daily!$A3983),COT!$B:$B,WEEKNUM(daily!$A3983))</f>
        <v>81728</v>
      </c>
      <c r="V3983">
        <f>SUMIFS(COT!M:M,COT!$A:$A,YEAR(daily!$A3983),COT!$B:$B,WEEKNUM(daily!$A3983))</f>
        <v>123</v>
      </c>
      <c r="W3983">
        <f>SUMIFS(COT!N:N,COT!$A:$A,YEAR(daily!$A3983),COT!$B:$B,WEEKNUM(daily!$A3983))</f>
        <v>110</v>
      </c>
      <c r="X3983">
        <f>SUMIFS(COT!O:O,COT!$A:$A,YEAR(daily!$A3983),COT!$B:$B,WEEKNUM(daily!$A3983))</f>
        <v>149</v>
      </c>
      <c r="Y3983">
        <f>SUMIFS(COT!P:P,COT!$A:$A,YEAR(daily!$A3983),COT!$B:$B,WEEKNUM(daily!$A3983))</f>
        <v>89</v>
      </c>
      <c r="Z3983">
        <f>SUMIFS(COT!Q:Q,COT!$A:$A,YEAR(daily!$A3983),COT!$B:$B,WEEKNUM(daily!$A3983))</f>
        <v>103</v>
      </c>
      <c r="AA3983">
        <f>SUMIFS(Saudi!B:B,Saudi!$A:$A,YEAR(daily!$A3983))</f>
        <v>683.98199999999997</v>
      </c>
      <c r="AB3983">
        <f>SUMIFS(Saudi!C:C,Saudi!$A:$A,YEAR(daily!$A3983))</f>
        <v>1195.2570000000001</v>
      </c>
      <c r="AC3983">
        <f>SUMIFS(Saudi!F:F,Saudi!$A:$A,YEAR(daily!$A3983))</f>
        <v>3635527</v>
      </c>
      <c r="AD3983">
        <f>SUMIFS(Saudi!G:G,Saudi!$A:$A,YEAR(daily!$A3983))</f>
        <v>42.108907543479908</v>
      </c>
      <c r="AE3983">
        <f>SUMIFS(Saudi!H:H,Saudi!$A:$A,YEAR(daily!$A3983))</f>
        <v>153088070.31482488</v>
      </c>
      <c r="AF3983" s="5">
        <f t="shared" si="169"/>
        <v>12</v>
      </c>
      <c r="AG3983" s="5">
        <f t="shared" si="170"/>
        <v>2015</v>
      </c>
    </row>
    <row r="3984" spans="1:33">
      <c r="A3984" s="3">
        <v>42366</v>
      </c>
      <c r="B3984" s="1">
        <v>444681</v>
      </c>
      <c r="C3984" s="1">
        <v>113222</v>
      </c>
      <c r="D3984" s="1">
        <v>77184</v>
      </c>
      <c r="E3984" s="1">
        <v>36.81</v>
      </c>
      <c r="F3984" s="1">
        <v>38.659999999999997</v>
      </c>
      <c r="G3984" s="1">
        <v>39.4</v>
      </c>
      <c r="H3984" s="2">
        <v>58.1</v>
      </c>
      <c r="I3984" s="2">
        <v>32.4</v>
      </c>
      <c r="J3984" s="2">
        <v>97.2</v>
      </c>
      <c r="K3984" s="2">
        <v>95.23</v>
      </c>
      <c r="L3984">
        <f>SUMIFS(US!B:B,US!$D:$D,YEAR(daily!$A3984),US!$E:$E,MONTH(daily!$A3984))</f>
        <v>0</v>
      </c>
      <c r="M3984">
        <f>SUMIFS(US!C:C,US!$D:$D,YEAR(daily!$A3984),US!$E:$E,MONTH(daily!$A3984))</f>
        <v>0</v>
      </c>
      <c r="N3984">
        <f>SUMIFS(COT!E:E,COT!$A:$A,YEAR(daily!$A3984),COT!$B:$B,WEEKNUM(daily!$A3984))</f>
        <v>1648904</v>
      </c>
      <c r="O3984">
        <f>SUMIFS(COT!F:F,COT!$A:$A,YEAR(daily!$A3984),COT!$B:$B,WEEKNUM(daily!$A3984))</f>
        <v>448632</v>
      </c>
      <c r="P3984">
        <f>SUMIFS(COT!G:G,COT!$A:$A,YEAR(daily!$A3984),COT!$B:$B,WEEKNUM(daily!$A3984))</f>
        <v>252281</v>
      </c>
      <c r="Q3984">
        <f>SUMIFS(COT!H:H,COT!$A:$A,YEAR(daily!$A3984),COT!$B:$B,WEEKNUM(daily!$A3984))</f>
        <v>548671</v>
      </c>
      <c r="R3984">
        <f>SUMIFS(COT!I:I,COT!$A:$A,YEAR(daily!$A3984),COT!$B:$B,WEEKNUM(daily!$A3984))</f>
        <v>570892</v>
      </c>
      <c r="S3984">
        <f>SUMIFS(COT!J:J,COT!$A:$A,YEAR(daily!$A3984),COT!$B:$B,WEEKNUM(daily!$A3984))</f>
        <v>763508</v>
      </c>
      <c r="T3984">
        <f>SUMIFS(COT!K:K,COT!$A:$A,YEAR(daily!$A3984),COT!$B:$B,WEEKNUM(daily!$A3984))</f>
        <v>80709</v>
      </c>
      <c r="U3984">
        <f>SUMIFS(COT!L:L,COT!$A:$A,YEAR(daily!$A3984),COT!$B:$B,WEEKNUM(daily!$A3984))</f>
        <v>84444</v>
      </c>
      <c r="V3984">
        <f>SUMIFS(COT!M:M,COT!$A:$A,YEAR(daily!$A3984),COT!$B:$B,WEEKNUM(daily!$A3984))</f>
        <v>116</v>
      </c>
      <c r="W3984">
        <f>SUMIFS(COT!N:N,COT!$A:$A,YEAR(daily!$A3984),COT!$B:$B,WEEKNUM(daily!$A3984))</f>
        <v>112</v>
      </c>
      <c r="X3984">
        <f>SUMIFS(COT!O:O,COT!$A:$A,YEAR(daily!$A3984),COT!$B:$B,WEEKNUM(daily!$A3984))</f>
        <v>140</v>
      </c>
      <c r="Y3984">
        <f>SUMIFS(COT!P:P,COT!$A:$A,YEAR(daily!$A3984),COT!$B:$B,WEEKNUM(daily!$A3984))</f>
        <v>87</v>
      </c>
      <c r="Z3984">
        <f>SUMIFS(COT!Q:Q,COT!$A:$A,YEAR(daily!$A3984),COT!$B:$B,WEEKNUM(daily!$A3984))</f>
        <v>104</v>
      </c>
      <c r="AA3984">
        <f>SUMIFS(Saudi!B:B,Saudi!$A:$A,YEAR(daily!$A3984))</f>
        <v>683.98199999999997</v>
      </c>
      <c r="AB3984">
        <f>SUMIFS(Saudi!C:C,Saudi!$A:$A,YEAR(daily!$A3984))</f>
        <v>1195.2570000000001</v>
      </c>
      <c r="AC3984">
        <f>SUMIFS(Saudi!F:F,Saudi!$A:$A,YEAR(daily!$A3984))</f>
        <v>3635527</v>
      </c>
      <c r="AD3984">
        <f>SUMIFS(Saudi!G:G,Saudi!$A:$A,YEAR(daily!$A3984))</f>
        <v>42.108907543479908</v>
      </c>
      <c r="AE3984">
        <f>SUMIFS(Saudi!H:H,Saudi!$A:$A,YEAR(daily!$A3984))</f>
        <v>153088070.31482488</v>
      </c>
      <c r="AF3984" s="5">
        <f t="shared" si="169"/>
        <v>12</v>
      </c>
      <c r="AG3984" s="5">
        <f t="shared" si="170"/>
        <v>2015</v>
      </c>
    </row>
    <row r="3985" spans="1:33">
      <c r="A3985" s="3">
        <v>42367</v>
      </c>
      <c r="B3985" s="1">
        <v>443071</v>
      </c>
      <c r="C3985" s="1">
        <v>115534</v>
      </c>
      <c r="D3985" s="1">
        <v>76894</v>
      </c>
      <c r="E3985" s="1">
        <v>37.869999999999997</v>
      </c>
      <c r="F3985" s="1">
        <v>39.69</v>
      </c>
      <c r="G3985" s="1">
        <v>40.4</v>
      </c>
      <c r="H3985" s="2">
        <v>58.1</v>
      </c>
      <c r="I3985" s="2">
        <v>32.4</v>
      </c>
      <c r="J3985" s="2">
        <v>97.2</v>
      </c>
      <c r="K3985" s="2">
        <v>95.23</v>
      </c>
      <c r="L3985">
        <f>SUMIFS(US!B:B,US!$D:$D,YEAR(daily!$A3985),US!$E:$E,MONTH(daily!$A3985))</f>
        <v>0</v>
      </c>
      <c r="M3985">
        <f>SUMIFS(US!C:C,US!$D:$D,YEAR(daily!$A3985),US!$E:$E,MONTH(daily!$A3985))</f>
        <v>0</v>
      </c>
      <c r="N3985">
        <f>SUMIFS(COT!E:E,COT!$A:$A,YEAR(daily!$A3985),COT!$B:$B,WEEKNUM(daily!$A3985))</f>
        <v>1648904</v>
      </c>
      <c r="O3985">
        <f>SUMIFS(COT!F:F,COT!$A:$A,YEAR(daily!$A3985),COT!$B:$B,WEEKNUM(daily!$A3985))</f>
        <v>448632</v>
      </c>
      <c r="P3985">
        <f>SUMIFS(COT!G:G,COT!$A:$A,YEAR(daily!$A3985),COT!$B:$B,WEEKNUM(daily!$A3985))</f>
        <v>252281</v>
      </c>
      <c r="Q3985">
        <f>SUMIFS(COT!H:H,COT!$A:$A,YEAR(daily!$A3985),COT!$B:$B,WEEKNUM(daily!$A3985))</f>
        <v>548671</v>
      </c>
      <c r="R3985">
        <f>SUMIFS(COT!I:I,COT!$A:$A,YEAR(daily!$A3985),COT!$B:$B,WEEKNUM(daily!$A3985))</f>
        <v>570892</v>
      </c>
      <c r="S3985">
        <f>SUMIFS(COT!J:J,COT!$A:$A,YEAR(daily!$A3985),COT!$B:$B,WEEKNUM(daily!$A3985))</f>
        <v>763508</v>
      </c>
      <c r="T3985">
        <f>SUMIFS(COT!K:K,COT!$A:$A,YEAR(daily!$A3985),COT!$B:$B,WEEKNUM(daily!$A3985))</f>
        <v>80709</v>
      </c>
      <c r="U3985">
        <f>SUMIFS(COT!L:L,COT!$A:$A,YEAR(daily!$A3985),COT!$B:$B,WEEKNUM(daily!$A3985))</f>
        <v>84444</v>
      </c>
      <c r="V3985">
        <f>SUMIFS(COT!M:M,COT!$A:$A,YEAR(daily!$A3985),COT!$B:$B,WEEKNUM(daily!$A3985))</f>
        <v>116</v>
      </c>
      <c r="W3985">
        <f>SUMIFS(COT!N:N,COT!$A:$A,YEAR(daily!$A3985),COT!$B:$B,WEEKNUM(daily!$A3985))</f>
        <v>112</v>
      </c>
      <c r="X3985">
        <f>SUMIFS(COT!O:O,COT!$A:$A,YEAR(daily!$A3985),COT!$B:$B,WEEKNUM(daily!$A3985))</f>
        <v>140</v>
      </c>
      <c r="Y3985">
        <f>SUMIFS(COT!P:P,COT!$A:$A,YEAR(daily!$A3985),COT!$B:$B,WEEKNUM(daily!$A3985))</f>
        <v>87</v>
      </c>
      <c r="Z3985">
        <f>SUMIFS(COT!Q:Q,COT!$A:$A,YEAR(daily!$A3985),COT!$B:$B,WEEKNUM(daily!$A3985))</f>
        <v>104</v>
      </c>
      <c r="AA3985">
        <f>SUMIFS(Saudi!B:B,Saudi!$A:$A,YEAR(daily!$A3985))</f>
        <v>683.98199999999997</v>
      </c>
      <c r="AB3985">
        <f>SUMIFS(Saudi!C:C,Saudi!$A:$A,YEAR(daily!$A3985))</f>
        <v>1195.2570000000001</v>
      </c>
      <c r="AC3985">
        <f>SUMIFS(Saudi!F:F,Saudi!$A:$A,YEAR(daily!$A3985))</f>
        <v>3635527</v>
      </c>
      <c r="AD3985">
        <f>SUMIFS(Saudi!G:G,Saudi!$A:$A,YEAR(daily!$A3985))</f>
        <v>42.108907543479908</v>
      </c>
      <c r="AE3985">
        <f>SUMIFS(Saudi!H:H,Saudi!$A:$A,YEAR(daily!$A3985))</f>
        <v>153088070.31482488</v>
      </c>
      <c r="AF3985" s="5">
        <f t="shared" si="169"/>
        <v>12</v>
      </c>
      <c r="AG3985" s="5">
        <f t="shared" si="170"/>
        <v>2015</v>
      </c>
    </row>
    <row r="3986" spans="1:33">
      <c r="A3986" s="3">
        <v>42368</v>
      </c>
      <c r="B3986" s="1">
        <v>436421</v>
      </c>
      <c r="C3986" s="1">
        <v>114320</v>
      </c>
      <c r="D3986" s="1">
        <v>76987</v>
      </c>
      <c r="E3986" s="1">
        <v>36.6</v>
      </c>
      <c r="F3986" s="1">
        <v>38.51</v>
      </c>
      <c r="G3986" s="1">
        <v>39.270000000000003</v>
      </c>
      <c r="H3986" s="2">
        <v>58.1</v>
      </c>
      <c r="I3986" s="2">
        <v>32.4</v>
      </c>
      <c r="J3986" s="2">
        <v>97.2</v>
      </c>
      <c r="K3986" s="2">
        <v>95.23</v>
      </c>
      <c r="L3986">
        <f>SUMIFS(US!B:B,US!$D:$D,YEAR(daily!$A3986),US!$E:$E,MONTH(daily!$A3986))</f>
        <v>0</v>
      </c>
      <c r="M3986">
        <f>SUMIFS(US!C:C,US!$D:$D,YEAR(daily!$A3986),US!$E:$E,MONTH(daily!$A3986))</f>
        <v>0</v>
      </c>
      <c r="N3986">
        <f>SUMIFS(COT!E:E,COT!$A:$A,YEAR(daily!$A3986),COT!$B:$B,WEEKNUM(daily!$A3986))</f>
        <v>1648904</v>
      </c>
      <c r="O3986">
        <f>SUMIFS(COT!F:F,COT!$A:$A,YEAR(daily!$A3986),COT!$B:$B,WEEKNUM(daily!$A3986))</f>
        <v>448632</v>
      </c>
      <c r="P3986">
        <f>SUMIFS(COT!G:G,COT!$A:$A,YEAR(daily!$A3986),COT!$B:$B,WEEKNUM(daily!$A3986))</f>
        <v>252281</v>
      </c>
      <c r="Q3986">
        <f>SUMIFS(COT!H:H,COT!$A:$A,YEAR(daily!$A3986),COT!$B:$B,WEEKNUM(daily!$A3986))</f>
        <v>548671</v>
      </c>
      <c r="R3986">
        <f>SUMIFS(COT!I:I,COT!$A:$A,YEAR(daily!$A3986),COT!$B:$B,WEEKNUM(daily!$A3986))</f>
        <v>570892</v>
      </c>
      <c r="S3986">
        <f>SUMIFS(COT!J:J,COT!$A:$A,YEAR(daily!$A3986),COT!$B:$B,WEEKNUM(daily!$A3986))</f>
        <v>763508</v>
      </c>
      <c r="T3986">
        <f>SUMIFS(COT!K:K,COT!$A:$A,YEAR(daily!$A3986),COT!$B:$B,WEEKNUM(daily!$A3986))</f>
        <v>80709</v>
      </c>
      <c r="U3986">
        <f>SUMIFS(COT!L:L,COT!$A:$A,YEAR(daily!$A3986),COT!$B:$B,WEEKNUM(daily!$A3986))</f>
        <v>84444</v>
      </c>
      <c r="V3986">
        <f>SUMIFS(COT!M:M,COT!$A:$A,YEAR(daily!$A3986),COT!$B:$B,WEEKNUM(daily!$A3986))</f>
        <v>116</v>
      </c>
      <c r="W3986">
        <f>SUMIFS(COT!N:N,COT!$A:$A,YEAR(daily!$A3986),COT!$B:$B,WEEKNUM(daily!$A3986))</f>
        <v>112</v>
      </c>
      <c r="X3986">
        <f>SUMIFS(COT!O:O,COT!$A:$A,YEAR(daily!$A3986),COT!$B:$B,WEEKNUM(daily!$A3986))</f>
        <v>140</v>
      </c>
      <c r="Y3986">
        <f>SUMIFS(COT!P:P,COT!$A:$A,YEAR(daily!$A3986),COT!$B:$B,WEEKNUM(daily!$A3986))</f>
        <v>87</v>
      </c>
      <c r="Z3986">
        <f>SUMIFS(COT!Q:Q,COT!$A:$A,YEAR(daily!$A3986),COT!$B:$B,WEEKNUM(daily!$A3986))</f>
        <v>104</v>
      </c>
      <c r="AA3986">
        <f>SUMIFS(Saudi!B:B,Saudi!$A:$A,YEAR(daily!$A3986))</f>
        <v>683.98199999999997</v>
      </c>
      <c r="AB3986">
        <f>SUMIFS(Saudi!C:C,Saudi!$A:$A,YEAR(daily!$A3986))</f>
        <v>1195.2570000000001</v>
      </c>
      <c r="AC3986">
        <f>SUMIFS(Saudi!F:F,Saudi!$A:$A,YEAR(daily!$A3986))</f>
        <v>3635527</v>
      </c>
      <c r="AD3986">
        <f>SUMIFS(Saudi!G:G,Saudi!$A:$A,YEAR(daily!$A3986))</f>
        <v>42.108907543479908</v>
      </c>
      <c r="AE3986">
        <f>SUMIFS(Saudi!H:H,Saudi!$A:$A,YEAR(daily!$A3986))</f>
        <v>153088070.31482488</v>
      </c>
      <c r="AF3986" s="5">
        <f t="shared" si="169"/>
        <v>12</v>
      </c>
      <c r="AG3986" s="5">
        <f t="shared" si="170"/>
        <v>2015</v>
      </c>
    </row>
    <row r="3987" spans="1:33">
      <c r="A3987" s="3">
        <v>42369</v>
      </c>
      <c r="B3987" s="1">
        <v>437108</v>
      </c>
      <c r="C3987" s="1">
        <v>119033</v>
      </c>
      <c r="D3987" s="1">
        <v>81530</v>
      </c>
      <c r="E3987" s="1">
        <v>37.04</v>
      </c>
      <c r="F3987" s="1">
        <v>39.130000000000003</v>
      </c>
      <c r="G3987" s="1">
        <v>39.979999999999997</v>
      </c>
      <c r="H3987" s="2">
        <v>58.1</v>
      </c>
      <c r="I3987" s="2">
        <v>32.4</v>
      </c>
      <c r="J3987" s="2">
        <v>97.2</v>
      </c>
      <c r="K3987" s="2">
        <v>95.23</v>
      </c>
      <c r="L3987">
        <f>SUMIFS(US!B:B,US!$D:$D,YEAR(daily!$A3987),US!$E:$E,MONTH(daily!$A3987))</f>
        <v>0</v>
      </c>
      <c r="M3987">
        <f>SUMIFS(US!C:C,US!$D:$D,YEAR(daily!$A3987),US!$E:$E,MONTH(daily!$A3987))</f>
        <v>0</v>
      </c>
      <c r="N3987">
        <f>SUMIFS(COT!E:E,COT!$A:$A,YEAR(daily!$A3987),COT!$B:$B,WEEKNUM(daily!$A3987))</f>
        <v>1648904</v>
      </c>
      <c r="O3987">
        <f>SUMIFS(COT!F:F,COT!$A:$A,YEAR(daily!$A3987),COT!$B:$B,WEEKNUM(daily!$A3987))</f>
        <v>448632</v>
      </c>
      <c r="P3987">
        <f>SUMIFS(COT!G:G,COT!$A:$A,YEAR(daily!$A3987),COT!$B:$B,WEEKNUM(daily!$A3987))</f>
        <v>252281</v>
      </c>
      <c r="Q3987">
        <f>SUMIFS(COT!H:H,COT!$A:$A,YEAR(daily!$A3987),COT!$B:$B,WEEKNUM(daily!$A3987))</f>
        <v>548671</v>
      </c>
      <c r="R3987">
        <f>SUMIFS(COT!I:I,COT!$A:$A,YEAR(daily!$A3987),COT!$B:$B,WEEKNUM(daily!$A3987))</f>
        <v>570892</v>
      </c>
      <c r="S3987">
        <f>SUMIFS(COT!J:J,COT!$A:$A,YEAR(daily!$A3987),COT!$B:$B,WEEKNUM(daily!$A3987))</f>
        <v>763508</v>
      </c>
      <c r="T3987">
        <f>SUMIFS(COT!K:K,COT!$A:$A,YEAR(daily!$A3987),COT!$B:$B,WEEKNUM(daily!$A3987))</f>
        <v>80709</v>
      </c>
      <c r="U3987">
        <f>SUMIFS(COT!L:L,COT!$A:$A,YEAR(daily!$A3987),COT!$B:$B,WEEKNUM(daily!$A3987))</f>
        <v>84444</v>
      </c>
      <c r="V3987">
        <f>SUMIFS(COT!M:M,COT!$A:$A,YEAR(daily!$A3987),COT!$B:$B,WEEKNUM(daily!$A3987))</f>
        <v>116</v>
      </c>
      <c r="W3987">
        <f>SUMIFS(COT!N:N,COT!$A:$A,YEAR(daily!$A3987),COT!$B:$B,WEEKNUM(daily!$A3987))</f>
        <v>112</v>
      </c>
      <c r="X3987">
        <f>SUMIFS(COT!O:O,COT!$A:$A,YEAR(daily!$A3987),COT!$B:$B,WEEKNUM(daily!$A3987))</f>
        <v>140</v>
      </c>
      <c r="Y3987">
        <f>SUMIFS(COT!P:P,COT!$A:$A,YEAR(daily!$A3987),COT!$B:$B,WEEKNUM(daily!$A3987))</f>
        <v>87</v>
      </c>
      <c r="Z3987">
        <f>SUMIFS(COT!Q:Q,COT!$A:$A,YEAR(daily!$A3987),COT!$B:$B,WEEKNUM(daily!$A3987))</f>
        <v>104</v>
      </c>
      <c r="AA3987">
        <f>SUMIFS(Saudi!B:B,Saudi!$A:$A,YEAR(daily!$A3987))</f>
        <v>683.98199999999997</v>
      </c>
      <c r="AB3987">
        <f>SUMIFS(Saudi!C:C,Saudi!$A:$A,YEAR(daily!$A3987))</f>
        <v>1195.2570000000001</v>
      </c>
      <c r="AC3987">
        <f>SUMIFS(Saudi!F:F,Saudi!$A:$A,YEAR(daily!$A3987))</f>
        <v>3635527</v>
      </c>
      <c r="AD3987">
        <f>SUMIFS(Saudi!G:G,Saudi!$A:$A,YEAR(daily!$A3987))</f>
        <v>42.108907543479908</v>
      </c>
      <c r="AE3987">
        <f>SUMIFS(Saudi!H:H,Saudi!$A:$A,YEAR(daily!$A3987))</f>
        <v>153088070.31482488</v>
      </c>
      <c r="AF3987" s="5">
        <f t="shared" si="169"/>
        <v>12</v>
      </c>
      <c r="AG3987" s="5">
        <f t="shared" si="170"/>
        <v>2015</v>
      </c>
    </row>
    <row r="3988" spans="1:33">
      <c r="A3988" s="3"/>
      <c r="B3988" s="1"/>
      <c r="C3988" s="1"/>
      <c r="D3988" s="1"/>
      <c r="E3988" s="1"/>
      <c r="F3988" s="1"/>
      <c r="G3988" s="1"/>
      <c r="AF3988" s="3"/>
      <c r="AG3988" s="3"/>
    </row>
    <row r="3989" spans="1:33">
      <c r="A3989" s="3"/>
      <c r="B3989" s="1"/>
      <c r="C3989" s="1"/>
      <c r="D3989" s="1"/>
      <c r="E3989" s="1"/>
      <c r="F3989" s="1"/>
      <c r="G3989" s="1"/>
      <c r="AF3989" s="3"/>
      <c r="AG3989" s="3"/>
    </row>
    <row r="3990" spans="1:33">
      <c r="A3990" s="3"/>
      <c r="B3990" s="1"/>
      <c r="C3990" s="1"/>
      <c r="D3990" s="1"/>
      <c r="E3990" s="1"/>
      <c r="F3990" s="1"/>
      <c r="G3990" s="1"/>
      <c r="AF3990" s="3"/>
      <c r="AG3990" s="3"/>
    </row>
    <row r="3991" spans="1:33">
      <c r="A3991" s="3"/>
      <c r="B3991" s="1"/>
      <c r="C3991" s="1"/>
      <c r="D3991" s="1"/>
      <c r="E3991" s="1"/>
      <c r="F3991" s="1"/>
      <c r="G3991" s="1"/>
      <c r="AF3991" s="3"/>
      <c r="AG3991" s="3"/>
    </row>
    <row r="3992" spans="1:33">
      <c r="A3992" s="3"/>
      <c r="B3992" s="1"/>
      <c r="C3992" s="1"/>
      <c r="D3992" s="1"/>
      <c r="E3992" s="1"/>
      <c r="F3992" s="1"/>
      <c r="G3992" s="1"/>
      <c r="AF3992" s="3"/>
      <c r="AG3992" s="3"/>
    </row>
    <row r="3993" spans="1:33">
      <c r="A3993" s="3"/>
      <c r="B3993" s="1"/>
      <c r="C3993" s="1"/>
      <c r="D3993" s="1"/>
      <c r="E3993" s="1"/>
      <c r="F3993" s="1"/>
      <c r="G3993" s="1"/>
      <c r="AF3993" s="3"/>
      <c r="AG3993" s="3"/>
    </row>
    <row r="3994" spans="1:33">
      <c r="A3994" s="3"/>
      <c r="B3994" s="1"/>
      <c r="C3994" s="1"/>
      <c r="D3994" s="1"/>
      <c r="E3994" s="1"/>
      <c r="F3994" s="1"/>
      <c r="G3994" s="1"/>
      <c r="AF3994" s="3"/>
      <c r="AG3994" s="3"/>
    </row>
    <row r="3995" spans="1:33">
      <c r="A3995" s="3"/>
      <c r="B3995" s="1"/>
      <c r="C3995" s="1"/>
      <c r="D3995" s="1"/>
      <c r="E3995" s="1"/>
      <c r="F3995" s="1"/>
      <c r="G3995" s="1"/>
      <c r="AF3995" s="3"/>
      <c r="AG3995" s="3"/>
    </row>
    <row r="3996" spans="1:33">
      <c r="A3996" s="3"/>
      <c r="B3996" s="1"/>
      <c r="C3996" s="1"/>
      <c r="D3996" s="1"/>
      <c r="E3996" s="1"/>
      <c r="F3996" s="1"/>
      <c r="G3996" s="1"/>
      <c r="AF3996" s="3"/>
      <c r="AG3996" s="3"/>
    </row>
    <row r="3997" spans="1:33">
      <c r="A3997" s="3"/>
      <c r="B3997" s="1"/>
      <c r="C3997" s="1"/>
      <c r="D3997" s="1"/>
      <c r="E3997" s="1"/>
      <c r="F3997" s="1"/>
      <c r="G3997" s="1"/>
      <c r="AF3997" s="3"/>
      <c r="AG3997" s="3"/>
    </row>
    <row r="3998" spans="1:33">
      <c r="A3998" s="3"/>
      <c r="B3998" s="1"/>
      <c r="C3998" s="1"/>
      <c r="D3998" s="1"/>
      <c r="E3998" s="1"/>
      <c r="F3998" s="1"/>
      <c r="G3998" s="1"/>
      <c r="AF3998" s="3"/>
      <c r="AG3998" s="3"/>
    </row>
    <row r="3999" spans="1:33">
      <c r="A3999" s="3"/>
      <c r="B3999" s="1"/>
      <c r="C3999" s="1"/>
      <c r="D3999" s="1"/>
      <c r="E3999" s="1"/>
      <c r="F3999" s="1"/>
      <c r="G3999" s="1"/>
      <c r="AF3999" s="3"/>
      <c r="AG3999" s="3"/>
    </row>
    <row r="4000" spans="1:33">
      <c r="A4000" s="3"/>
      <c r="B4000" s="1"/>
      <c r="C4000" s="1"/>
      <c r="D4000" s="1"/>
      <c r="E4000" s="1"/>
      <c r="F4000" s="1"/>
      <c r="G4000" s="1"/>
      <c r="AF4000" s="3"/>
      <c r="AG4000" s="3"/>
    </row>
    <row r="4001" spans="1:33">
      <c r="A4001" s="3"/>
      <c r="B4001" s="1"/>
      <c r="C4001" s="1"/>
      <c r="D4001" s="1"/>
      <c r="E4001" s="1"/>
      <c r="F4001" s="1"/>
      <c r="G4001" s="1"/>
      <c r="AF4001" s="3"/>
      <c r="AG4001" s="3"/>
    </row>
    <row r="4002" spans="1:33">
      <c r="A4002" s="3"/>
      <c r="B4002" s="1"/>
      <c r="C4002" s="1"/>
      <c r="D4002" s="1"/>
      <c r="E4002" s="1"/>
      <c r="F4002" s="1"/>
      <c r="G4002" s="1"/>
      <c r="AF4002" s="3"/>
      <c r="AG4002" s="3"/>
    </row>
    <row r="4003" spans="1:33">
      <c r="A4003" s="3"/>
      <c r="B4003" s="1"/>
      <c r="C4003" s="1"/>
      <c r="D4003" s="1"/>
      <c r="E4003" s="1"/>
      <c r="F4003" s="1"/>
      <c r="G4003" s="1"/>
      <c r="AF4003" s="3"/>
      <c r="AG4003" s="3"/>
    </row>
    <row r="4004" spans="1:33">
      <c r="A4004" s="3"/>
      <c r="B4004" s="1"/>
      <c r="C4004" s="1"/>
      <c r="D4004" s="1"/>
      <c r="E4004" s="1"/>
      <c r="F4004" s="1"/>
      <c r="G4004" s="1"/>
      <c r="AF4004" s="3"/>
      <c r="AG4004" s="3"/>
    </row>
    <row r="4005" spans="1:33">
      <c r="A4005" s="3"/>
      <c r="B4005" s="1"/>
      <c r="C4005" s="1"/>
      <c r="D4005" s="1"/>
      <c r="E4005" s="1"/>
      <c r="F4005" s="1"/>
      <c r="G4005" s="1"/>
      <c r="AF4005" s="3"/>
      <c r="AG4005" s="3"/>
    </row>
    <row r="4006" spans="1:33">
      <c r="A4006" s="3"/>
      <c r="B4006" s="1"/>
      <c r="C4006" s="1"/>
      <c r="D4006" s="1"/>
      <c r="E4006" s="1"/>
      <c r="F4006" s="1"/>
      <c r="G4006" s="1"/>
      <c r="AF4006" s="3"/>
      <c r="AG4006" s="3"/>
    </row>
    <row r="4007" spans="1:33">
      <c r="A4007" s="3"/>
      <c r="B4007" s="1"/>
      <c r="C4007" s="1"/>
      <c r="D4007" s="1"/>
      <c r="E4007" s="1"/>
      <c r="F4007" s="1"/>
      <c r="G4007" s="1"/>
      <c r="AF4007" s="3"/>
      <c r="AG4007" s="3"/>
    </row>
    <row r="4008" spans="1:33">
      <c r="A4008" s="3"/>
      <c r="B4008" s="1"/>
      <c r="C4008" s="1"/>
      <c r="D4008" s="1"/>
      <c r="E4008" s="1"/>
      <c r="F4008" s="1"/>
      <c r="G4008" s="1"/>
      <c r="AF4008" s="3"/>
      <c r="AG4008" s="3"/>
    </row>
    <row r="4009" spans="1:33">
      <c r="A4009" s="3"/>
      <c r="B4009" s="1"/>
      <c r="C4009" s="1"/>
      <c r="D4009" s="1"/>
      <c r="E4009" s="1"/>
      <c r="F4009" s="1"/>
      <c r="G4009" s="1"/>
      <c r="AF4009" s="3"/>
      <c r="AG4009" s="3"/>
    </row>
    <row r="4010" spans="1:33">
      <c r="A4010" s="3"/>
      <c r="B4010" s="1"/>
      <c r="C4010" s="1"/>
      <c r="D4010" s="1"/>
      <c r="E4010" s="1"/>
      <c r="F4010" s="1"/>
      <c r="G4010" s="1"/>
      <c r="AF4010" s="3"/>
      <c r="AG4010" s="3"/>
    </row>
    <row r="4011" spans="1:33">
      <c r="A4011" s="3"/>
      <c r="B4011" s="1"/>
      <c r="C4011" s="1"/>
      <c r="D4011" s="1"/>
      <c r="E4011" s="1"/>
      <c r="F4011" s="1"/>
      <c r="G4011" s="1"/>
      <c r="AF4011" s="3"/>
      <c r="AG4011" s="3"/>
    </row>
    <row r="4012" spans="1:33">
      <c r="A4012" s="3"/>
      <c r="B4012" s="1"/>
      <c r="C4012" s="1"/>
      <c r="D4012" s="1"/>
      <c r="E4012" s="1"/>
      <c r="F4012" s="1"/>
      <c r="G4012" s="1"/>
      <c r="AF4012" s="3"/>
      <c r="AG4012" s="3"/>
    </row>
    <row r="4013" spans="1:33">
      <c r="A4013" s="3"/>
      <c r="B4013" s="1"/>
      <c r="C4013" s="1"/>
      <c r="D4013" s="1"/>
      <c r="E4013" s="1"/>
      <c r="F4013" s="1"/>
      <c r="G4013" s="1"/>
      <c r="AF4013" s="3"/>
      <c r="AG4013" s="3"/>
    </row>
    <row r="4014" spans="1:33">
      <c r="A4014" s="3"/>
      <c r="B4014" s="1"/>
      <c r="C4014" s="1"/>
      <c r="D4014" s="1"/>
      <c r="E4014" s="1"/>
      <c r="F4014" s="1"/>
      <c r="G4014" s="1"/>
      <c r="AF4014" s="3"/>
      <c r="AG4014" s="3"/>
    </row>
    <row r="4015" spans="1:33">
      <c r="A4015" s="3"/>
      <c r="B4015" s="1"/>
      <c r="C4015" s="1"/>
      <c r="D4015" s="1"/>
      <c r="E4015" s="1"/>
      <c r="F4015" s="1"/>
      <c r="G4015" s="1"/>
      <c r="AF4015" s="3"/>
      <c r="AG4015" s="3"/>
    </row>
    <row r="4016" spans="1:33">
      <c r="A4016" s="3"/>
      <c r="B4016" s="1"/>
      <c r="C4016" s="1"/>
      <c r="D4016" s="1"/>
      <c r="E4016" s="1"/>
      <c r="F4016" s="1"/>
      <c r="G4016" s="1"/>
      <c r="AF4016" s="3"/>
      <c r="AG4016" s="3"/>
    </row>
    <row r="4017" spans="1:33">
      <c r="A4017" s="3"/>
      <c r="B4017" s="1"/>
      <c r="C4017" s="1"/>
      <c r="D4017" s="1"/>
      <c r="E4017" s="1"/>
      <c r="F4017" s="1"/>
      <c r="G4017" s="1"/>
      <c r="AF4017" s="3"/>
      <c r="AG4017" s="3"/>
    </row>
    <row r="4018" spans="1:33">
      <c r="A4018" s="3"/>
      <c r="B4018" s="1"/>
      <c r="C4018" s="1"/>
      <c r="D4018" s="1"/>
      <c r="E4018" s="1"/>
      <c r="F4018" s="1"/>
      <c r="G4018" s="1"/>
      <c r="AF4018" s="3"/>
      <c r="AG4018" s="3"/>
    </row>
    <row r="4019" spans="1:33">
      <c r="A4019" s="3"/>
      <c r="B4019" s="1"/>
      <c r="C4019" s="1"/>
      <c r="D4019" s="1"/>
      <c r="E4019" s="1"/>
      <c r="F4019" s="1"/>
      <c r="G4019" s="1"/>
      <c r="AF4019" s="3"/>
      <c r="AG4019" s="3"/>
    </row>
    <row r="4020" spans="1:33">
      <c r="A4020" s="3"/>
      <c r="B4020" s="1"/>
      <c r="C4020" s="1"/>
      <c r="D4020" s="1"/>
      <c r="E4020" s="1"/>
      <c r="F4020" s="1"/>
      <c r="G4020" s="1"/>
      <c r="AF4020" s="3"/>
      <c r="AG4020" s="3"/>
    </row>
    <row r="4021" spans="1:33">
      <c r="A4021" s="3"/>
      <c r="B4021" s="1"/>
      <c r="C4021" s="1"/>
      <c r="D4021" s="1"/>
      <c r="E4021" s="1"/>
      <c r="F4021" s="1"/>
      <c r="G4021" s="1"/>
      <c r="AF4021" s="3"/>
      <c r="AG4021" s="3"/>
    </row>
    <row r="4022" spans="1:33">
      <c r="A4022" s="3"/>
      <c r="B4022" s="1"/>
      <c r="C4022" s="1"/>
      <c r="D4022" s="1"/>
      <c r="E4022" s="1"/>
      <c r="F4022" s="1"/>
      <c r="G4022" s="1"/>
      <c r="AF4022" s="3"/>
      <c r="AG4022" s="3"/>
    </row>
    <row r="4023" spans="1:33">
      <c r="A4023" s="3"/>
      <c r="B4023" s="1"/>
      <c r="C4023" s="1"/>
      <c r="D4023" s="1"/>
      <c r="E4023" s="1"/>
      <c r="F4023" s="1"/>
      <c r="G4023" s="1"/>
      <c r="AF4023" s="3"/>
      <c r="AG4023" s="3"/>
    </row>
    <row r="4024" spans="1:33">
      <c r="A4024" s="3"/>
      <c r="B4024" s="1"/>
      <c r="C4024" s="1"/>
      <c r="D4024" s="1"/>
      <c r="E4024" s="1"/>
      <c r="F4024" s="1"/>
      <c r="G4024" s="1"/>
      <c r="AF4024" s="3"/>
      <c r="AG4024" s="3"/>
    </row>
    <row r="4025" spans="1:33">
      <c r="A4025" s="3"/>
      <c r="B4025" s="1"/>
      <c r="C4025" s="1"/>
      <c r="D4025" s="1"/>
      <c r="E4025" s="1"/>
      <c r="F4025" s="1"/>
      <c r="G4025" s="1"/>
      <c r="AF4025" s="3"/>
      <c r="AG4025" s="3"/>
    </row>
    <row r="4026" spans="1:33">
      <c r="A4026" s="3"/>
      <c r="B4026" s="1"/>
      <c r="C4026" s="1"/>
      <c r="D4026" s="1"/>
      <c r="E4026" s="1"/>
      <c r="F4026" s="1"/>
      <c r="G4026" s="1"/>
      <c r="AF4026" s="3"/>
      <c r="AG4026" s="3"/>
    </row>
    <row r="4027" spans="1:33">
      <c r="A4027" s="3"/>
      <c r="B4027" s="1"/>
      <c r="C4027" s="1"/>
      <c r="D4027" s="1"/>
      <c r="E4027" s="1"/>
      <c r="F4027" s="1"/>
      <c r="G4027" s="1"/>
      <c r="AF4027" s="3"/>
      <c r="AG4027" s="3"/>
    </row>
    <row r="4028" spans="1:33">
      <c r="A4028" s="3"/>
      <c r="B4028" s="1"/>
      <c r="C4028" s="1"/>
      <c r="D4028" s="1"/>
      <c r="E4028" s="1"/>
      <c r="F4028" s="1"/>
      <c r="G4028" s="1"/>
      <c r="AF4028" s="3"/>
      <c r="AG4028" s="3"/>
    </row>
    <row r="4029" spans="1:33">
      <c r="A4029" s="3"/>
      <c r="B4029" s="1"/>
      <c r="C4029" s="1"/>
      <c r="D4029" s="1"/>
      <c r="E4029" s="1"/>
      <c r="F4029" s="1"/>
      <c r="G4029" s="1"/>
      <c r="AF4029" s="3"/>
      <c r="AG4029" s="3"/>
    </row>
    <row r="4030" spans="1:33">
      <c r="A4030" s="3"/>
      <c r="B4030" s="1"/>
      <c r="C4030" s="1"/>
      <c r="D4030" s="1"/>
      <c r="E4030" s="1"/>
      <c r="F4030" s="1"/>
      <c r="G4030" s="1"/>
      <c r="AF4030" s="3"/>
      <c r="AG4030" s="3"/>
    </row>
    <row r="4031" spans="1:33">
      <c r="A4031" s="3"/>
      <c r="B4031" s="1"/>
      <c r="C4031" s="1"/>
      <c r="D4031" s="1"/>
      <c r="E4031" s="1"/>
      <c r="F4031" s="1"/>
      <c r="G4031" s="1"/>
      <c r="AF4031" s="3"/>
      <c r="AG4031" s="3"/>
    </row>
    <row r="4032" spans="1:33">
      <c r="A4032" s="3"/>
      <c r="B4032" s="1"/>
      <c r="C4032" s="1"/>
      <c r="D4032" s="1"/>
      <c r="E4032" s="1"/>
      <c r="F4032" s="1"/>
      <c r="G4032" s="1"/>
      <c r="AF4032" s="3"/>
      <c r="AG4032" s="3"/>
    </row>
    <row r="4033" spans="1:33">
      <c r="A4033" s="3"/>
      <c r="B4033" s="1"/>
      <c r="C4033" s="1"/>
      <c r="D4033" s="1"/>
      <c r="E4033" s="1"/>
      <c r="F4033" s="1"/>
      <c r="G4033" s="1"/>
      <c r="AF4033" s="3"/>
      <c r="AG4033" s="3"/>
    </row>
    <row r="4034" spans="1:33">
      <c r="A4034" s="3"/>
      <c r="B4034" s="1"/>
      <c r="C4034" s="1"/>
      <c r="D4034" s="1"/>
      <c r="E4034" s="1"/>
      <c r="F4034" s="1"/>
      <c r="G4034" s="1"/>
      <c r="AF4034" s="3"/>
      <c r="AG4034" s="3"/>
    </row>
    <row r="4035" spans="1:33">
      <c r="A4035" s="3"/>
      <c r="B4035" s="1"/>
      <c r="C4035" s="1"/>
      <c r="D4035" s="1"/>
      <c r="E4035" s="1"/>
      <c r="F4035" s="1"/>
      <c r="G4035" s="1"/>
      <c r="AF4035" s="3"/>
      <c r="AG4035" s="3"/>
    </row>
    <row r="4036" spans="1:33">
      <c r="A4036" s="3"/>
      <c r="B4036" s="1"/>
      <c r="C4036" s="1"/>
      <c r="D4036" s="1"/>
      <c r="E4036" s="1"/>
      <c r="F4036" s="1"/>
      <c r="G4036" s="1"/>
      <c r="AF4036" s="3"/>
      <c r="AG4036" s="3"/>
    </row>
    <row r="4037" spans="1:33">
      <c r="A4037" s="3"/>
      <c r="B4037" s="1"/>
      <c r="C4037" s="1"/>
      <c r="D4037" s="1"/>
      <c r="E4037" s="1"/>
      <c r="F4037" s="1"/>
      <c r="G4037" s="1"/>
      <c r="AF4037" s="3"/>
      <c r="AG4037" s="3"/>
    </row>
    <row r="4038" spans="1:33">
      <c r="A4038" s="3"/>
      <c r="B4038" s="1"/>
      <c r="C4038" s="1"/>
      <c r="D4038" s="1"/>
      <c r="E4038" s="1"/>
      <c r="F4038" s="1"/>
      <c r="G4038" s="1"/>
      <c r="AF4038" s="3"/>
      <c r="AG4038" s="3"/>
    </row>
    <row r="4039" spans="1:33">
      <c r="A4039" s="3"/>
      <c r="B4039" s="1"/>
      <c r="C4039" s="1"/>
      <c r="D4039" s="1"/>
      <c r="E4039" s="1"/>
      <c r="F4039" s="1"/>
      <c r="G4039" s="1"/>
      <c r="AF4039" s="3"/>
      <c r="AG4039" s="3"/>
    </row>
    <row r="4040" spans="1:33">
      <c r="A4040" s="3"/>
      <c r="B4040" s="1"/>
      <c r="C4040" s="1"/>
      <c r="D4040" s="1"/>
      <c r="E4040" s="1"/>
      <c r="F4040" s="1"/>
      <c r="G4040" s="1"/>
      <c r="AF4040" s="3"/>
      <c r="AG4040" s="3"/>
    </row>
    <row r="4041" spans="1:33">
      <c r="A4041" s="3"/>
      <c r="B4041" s="1"/>
      <c r="C4041" s="1"/>
      <c r="D4041" s="1"/>
      <c r="E4041" s="1"/>
      <c r="F4041" s="1"/>
      <c r="G4041" s="1"/>
      <c r="AF4041" s="3"/>
      <c r="AG4041" s="3"/>
    </row>
    <row r="4042" spans="1:33">
      <c r="A4042" s="3"/>
      <c r="B4042" s="1"/>
      <c r="C4042" s="1"/>
      <c r="D4042" s="1"/>
      <c r="E4042" s="1"/>
      <c r="F4042" s="1"/>
      <c r="G4042" s="1"/>
      <c r="AF4042" s="3"/>
      <c r="AG4042" s="3"/>
    </row>
    <row r="4043" spans="1:33">
      <c r="A4043" s="3"/>
      <c r="B4043" s="1"/>
      <c r="C4043" s="1"/>
      <c r="D4043" s="1"/>
      <c r="E4043" s="1"/>
      <c r="F4043" s="1"/>
      <c r="G4043" s="1"/>
      <c r="AF4043" s="3"/>
      <c r="AG4043" s="3"/>
    </row>
    <row r="4044" spans="1:33">
      <c r="A4044" s="3"/>
      <c r="B4044" s="1"/>
      <c r="C4044" s="1"/>
      <c r="D4044" s="1"/>
      <c r="E4044" s="1"/>
      <c r="F4044" s="1"/>
      <c r="G4044" s="1"/>
      <c r="AF4044" s="3"/>
      <c r="AG4044" s="3"/>
    </row>
    <row r="4045" spans="1:33">
      <c r="A4045" s="3"/>
      <c r="B4045" s="1"/>
      <c r="C4045" s="1"/>
      <c r="D4045" s="1"/>
      <c r="E4045" s="1"/>
      <c r="F4045" s="1"/>
      <c r="G4045" s="1"/>
      <c r="AF4045" s="3"/>
      <c r="AG4045" s="3"/>
    </row>
    <row r="4046" spans="1:33">
      <c r="A4046" s="3"/>
      <c r="B4046" s="1"/>
      <c r="C4046" s="1"/>
      <c r="D4046" s="1"/>
      <c r="E4046" s="1"/>
      <c r="F4046" s="1"/>
      <c r="G4046" s="1"/>
      <c r="AF4046" s="3"/>
      <c r="AG4046" s="3"/>
    </row>
    <row r="4047" spans="1:33">
      <c r="A4047" s="3"/>
      <c r="B4047" s="1"/>
      <c r="C4047" s="1"/>
      <c r="D4047" s="1"/>
      <c r="E4047" s="1"/>
      <c r="F4047" s="1"/>
      <c r="G4047" s="1"/>
      <c r="AF4047" s="3"/>
      <c r="AG4047" s="3"/>
    </row>
    <row r="4048" spans="1:33">
      <c r="A4048" s="3"/>
      <c r="B4048" s="1"/>
      <c r="C4048" s="1"/>
      <c r="D4048" s="1"/>
      <c r="E4048" s="1"/>
      <c r="F4048" s="1"/>
      <c r="G4048" s="1"/>
      <c r="AF4048" s="3"/>
      <c r="AG4048" s="3"/>
    </row>
    <row r="4049" spans="1:33">
      <c r="A4049" s="3"/>
      <c r="B4049" s="1"/>
      <c r="C4049" s="1"/>
      <c r="D4049" s="1"/>
      <c r="E4049" s="1"/>
      <c r="F4049" s="1"/>
      <c r="G4049" s="1"/>
      <c r="AF4049" s="3"/>
      <c r="AG4049" s="3"/>
    </row>
    <row r="4050" spans="1:33">
      <c r="A4050" s="3"/>
      <c r="B4050" s="1"/>
      <c r="C4050" s="1"/>
      <c r="D4050" s="1"/>
      <c r="E4050" s="1"/>
      <c r="F4050" s="1"/>
      <c r="G4050" s="1"/>
      <c r="AF4050" s="3"/>
      <c r="AG4050" s="3"/>
    </row>
    <row r="4051" spans="1:33">
      <c r="A4051" s="3"/>
      <c r="B4051" s="1"/>
      <c r="C4051" s="1"/>
      <c r="D4051" s="1"/>
      <c r="E4051" s="1"/>
      <c r="F4051" s="1"/>
      <c r="G4051" s="1"/>
      <c r="AF4051" s="3"/>
      <c r="AG4051" s="3"/>
    </row>
    <row r="4052" spans="1:33">
      <c r="A4052" s="3"/>
      <c r="B4052" s="1"/>
      <c r="C4052" s="1"/>
      <c r="D4052" s="1"/>
      <c r="E4052" s="1"/>
      <c r="F4052" s="1"/>
      <c r="G4052" s="1"/>
      <c r="AF4052" s="3"/>
      <c r="AG4052" s="3"/>
    </row>
    <row r="4053" spans="1:33">
      <c r="A4053" s="3"/>
      <c r="B4053" s="1"/>
      <c r="C4053" s="1"/>
      <c r="D4053" s="1"/>
      <c r="E4053" s="1"/>
      <c r="F4053" s="1"/>
      <c r="G4053" s="1"/>
      <c r="AF4053" s="3"/>
      <c r="AG4053" s="3"/>
    </row>
    <row r="4054" spans="1:33">
      <c r="A4054" s="3"/>
      <c r="B4054" s="1"/>
      <c r="C4054" s="1"/>
      <c r="D4054" s="1"/>
      <c r="E4054" s="1"/>
      <c r="F4054" s="1"/>
      <c r="G4054" s="1"/>
      <c r="AF4054" s="3"/>
      <c r="AG4054" s="3"/>
    </row>
    <row r="4055" spans="1:33">
      <c r="A4055" s="3"/>
      <c r="B4055" s="1"/>
      <c r="C4055" s="1"/>
      <c r="D4055" s="1"/>
      <c r="E4055" s="1"/>
      <c r="F4055" s="1"/>
      <c r="G4055" s="1"/>
      <c r="AF4055" s="3"/>
      <c r="AG4055" s="3"/>
    </row>
    <row r="4056" spans="1:33">
      <c r="A4056" s="3"/>
      <c r="B4056" s="1"/>
      <c r="C4056" s="1"/>
      <c r="D4056" s="1"/>
      <c r="E4056" s="1"/>
      <c r="F4056" s="1"/>
      <c r="G4056" s="1"/>
      <c r="AF4056" s="3"/>
      <c r="AG4056" s="3"/>
    </row>
    <row r="4057" spans="1:33">
      <c r="A4057" s="3"/>
      <c r="B4057" s="1"/>
      <c r="C4057" s="1"/>
      <c r="D4057" s="1"/>
      <c r="E4057" s="1"/>
      <c r="F4057" s="1"/>
      <c r="G4057" s="1"/>
      <c r="AF4057" s="3"/>
      <c r="AG4057" s="3"/>
    </row>
    <row r="4058" spans="1:33">
      <c r="A4058" s="3"/>
      <c r="B4058" s="1"/>
      <c r="C4058" s="1"/>
      <c r="D4058" s="1"/>
      <c r="E4058" s="1"/>
      <c r="F4058" s="1"/>
      <c r="G4058" s="1"/>
      <c r="AF4058" s="3"/>
      <c r="AG4058" s="3"/>
    </row>
    <row r="4059" spans="1:33">
      <c r="A4059" s="3"/>
      <c r="B4059" s="1"/>
      <c r="C4059" s="1"/>
      <c r="D4059" s="1"/>
      <c r="E4059" s="1"/>
      <c r="F4059" s="1"/>
      <c r="G4059" s="1"/>
      <c r="AF4059" s="3"/>
      <c r="AG4059" s="3"/>
    </row>
    <row r="4060" spans="1:33">
      <c r="A4060" s="3"/>
      <c r="B4060" s="1"/>
      <c r="C4060" s="1"/>
      <c r="D4060" s="1"/>
      <c r="E4060" s="1"/>
      <c r="F4060" s="1"/>
      <c r="G4060" s="1"/>
      <c r="AF4060" s="3"/>
      <c r="AG4060" s="3"/>
    </row>
    <row r="4061" spans="1:33">
      <c r="A4061" s="3"/>
      <c r="B4061" s="1"/>
      <c r="C4061" s="1"/>
      <c r="D4061" s="1"/>
      <c r="E4061" s="1"/>
      <c r="F4061" s="1"/>
      <c r="G4061" s="1"/>
      <c r="AF4061" s="3"/>
      <c r="AG4061" s="3"/>
    </row>
    <row r="4062" spans="1:33">
      <c r="A4062" s="3"/>
      <c r="B4062" s="1"/>
      <c r="C4062" s="1"/>
      <c r="D4062" s="1"/>
      <c r="E4062" s="1"/>
      <c r="F4062" s="1"/>
      <c r="G4062" s="1"/>
      <c r="AF4062" s="3"/>
      <c r="AG4062" s="3"/>
    </row>
    <row r="4063" spans="1:33">
      <c r="A4063" s="3"/>
      <c r="B4063" s="1"/>
      <c r="C4063" s="1"/>
      <c r="D4063" s="1"/>
      <c r="E4063" s="1"/>
      <c r="F4063" s="1"/>
      <c r="G4063" s="1"/>
      <c r="AF4063" s="3"/>
      <c r="AG4063" s="3"/>
    </row>
    <row r="4064" spans="1:33">
      <c r="A4064" s="3"/>
      <c r="B4064" s="1"/>
      <c r="C4064" s="1"/>
      <c r="D4064" s="1"/>
      <c r="E4064" s="1"/>
      <c r="F4064" s="1"/>
      <c r="G4064" s="1"/>
      <c r="AF4064" s="3"/>
      <c r="AG4064" s="3"/>
    </row>
    <row r="4065" spans="1:33">
      <c r="A4065" s="3"/>
      <c r="B4065" s="1"/>
      <c r="C4065" s="1"/>
      <c r="D4065" s="1"/>
      <c r="E4065" s="1"/>
      <c r="F4065" s="1"/>
      <c r="G4065" s="1"/>
      <c r="AF4065" s="3"/>
      <c r="AG4065" s="3"/>
    </row>
    <row r="4066" spans="1:33">
      <c r="A4066" s="3"/>
      <c r="B4066" s="1"/>
      <c r="C4066" s="1"/>
      <c r="D4066" s="1"/>
      <c r="E4066" s="1"/>
      <c r="F4066" s="1"/>
      <c r="G4066" s="1"/>
      <c r="AF4066" s="3"/>
      <c r="AG4066" s="3"/>
    </row>
    <row r="4067" spans="1:33">
      <c r="A4067" s="3"/>
      <c r="B4067" s="1"/>
      <c r="C4067" s="1"/>
      <c r="D4067" s="1"/>
      <c r="E4067" s="1"/>
      <c r="F4067" s="1"/>
      <c r="G4067" s="1"/>
      <c r="AF4067" s="3"/>
      <c r="AG4067" s="3"/>
    </row>
    <row r="4068" spans="1:33">
      <c r="A4068" s="3"/>
      <c r="B4068" s="1"/>
      <c r="C4068" s="1"/>
      <c r="D4068" s="1"/>
      <c r="E4068" s="1"/>
      <c r="F4068" s="1"/>
      <c r="G4068" s="1"/>
      <c r="AF4068" s="3"/>
      <c r="AG4068" s="3"/>
    </row>
    <row r="4069" spans="1:33">
      <c r="A4069" s="3"/>
      <c r="B4069" s="1"/>
      <c r="C4069" s="1"/>
      <c r="D4069" s="1"/>
      <c r="E4069" s="1"/>
      <c r="F4069" s="1"/>
      <c r="G4069" s="1"/>
      <c r="AF4069" s="3"/>
      <c r="AG4069" s="3"/>
    </row>
    <row r="4070" spans="1:33">
      <c r="A4070" s="3"/>
      <c r="B4070" s="1"/>
      <c r="C4070" s="1"/>
      <c r="D4070" s="1"/>
      <c r="E4070" s="1"/>
      <c r="F4070" s="1"/>
      <c r="G4070" s="1"/>
      <c r="AF4070" s="3"/>
      <c r="AG4070" s="3"/>
    </row>
    <row r="4071" spans="1:33">
      <c r="A4071" s="3"/>
      <c r="B4071" s="1"/>
      <c r="C4071" s="1"/>
      <c r="D4071" s="1"/>
      <c r="E4071" s="1"/>
      <c r="F4071" s="1"/>
      <c r="G4071" s="1"/>
      <c r="AF4071" s="3"/>
      <c r="AG4071" s="3"/>
    </row>
    <row r="4072" spans="1:33">
      <c r="A4072" s="3"/>
      <c r="B4072" s="1"/>
      <c r="C4072" s="1"/>
      <c r="D4072" s="1"/>
      <c r="E4072" s="1"/>
      <c r="F4072" s="1"/>
      <c r="G4072" s="1"/>
      <c r="AF4072" s="3"/>
      <c r="AG4072" s="3"/>
    </row>
    <row r="4073" spans="1:33">
      <c r="A4073" s="3"/>
      <c r="B4073" s="1"/>
      <c r="C4073" s="1"/>
      <c r="D4073" s="1"/>
      <c r="E4073" s="1"/>
      <c r="F4073" s="1"/>
      <c r="G4073" s="1"/>
      <c r="AF4073" s="3"/>
      <c r="AG4073" s="3"/>
    </row>
    <row r="4074" spans="1:33">
      <c r="A4074" s="3"/>
      <c r="B4074" s="1"/>
      <c r="C4074" s="1"/>
      <c r="D4074" s="1"/>
      <c r="E4074" s="1"/>
      <c r="F4074" s="1"/>
      <c r="G4074" s="1"/>
      <c r="AF4074" s="3"/>
      <c r="AG4074" s="3"/>
    </row>
    <row r="4075" spans="1:33">
      <c r="A4075" s="3"/>
      <c r="AF4075" s="3"/>
      <c r="AG4075" s="3"/>
    </row>
    <row r="4076" spans="1:33">
      <c r="A4076" s="3"/>
      <c r="AF4076" s="3"/>
      <c r="AG4076" s="3"/>
    </row>
    <row r="4077" spans="1:33">
      <c r="A4077" s="3"/>
      <c r="AF4077" s="3"/>
      <c r="AG4077" s="3"/>
    </row>
    <row r="4078" spans="1:33">
      <c r="A4078" s="3"/>
      <c r="AF4078" s="3"/>
      <c r="AG4078" s="3"/>
    </row>
    <row r="4079" spans="1:33">
      <c r="A4079" s="3"/>
      <c r="AF4079" s="3"/>
      <c r="AG4079" s="3"/>
    </row>
    <row r="4080" spans="1:33">
      <c r="A4080" s="3"/>
      <c r="AF4080" s="3"/>
      <c r="AG4080" s="3"/>
    </row>
    <row r="4081" spans="1:33">
      <c r="A4081" s="3"/>
      <c r="AF4081" s="3"/>
      <c r="AG4081" s="3"/>
    </row>
    <row r="4082" spans="1:33">
      <c r="A4082" s="3"/>
      <c r="AF4082" s="3"/>
      <c r="AG4082" s="3"/>
    </row>
    <row r="4083" spans="1:33">
      <c r="A4083" s="3"/>
      <c r="AF4083" s="3"/>
      <c r="AG4083" s="3"/>
    </row>
    <row r="4084" spans="1:33">
      <c r="A4084" s="3"/>
      <c r="AF4084" s="3"/>
      <c r="AG4084" s="3"/>
    </row>
    <row r="4085" spans="1:33">
      <c r="A4085" s="3"/>
      <c r="AF4085" s="3"/>
      <c r="AG4085" s="3"/>
    </row>
    <row r="4086" spans="1:33">
      <c r="A4086" s="3"/>
      <c r="AF4086" s="3"/>
      <c r="AG4086" s="3"/>
    </row>
    <row r="4087" spans="1:33">
      <c r="A4087" s="3"/>
      <c r="AF4087" s="3"/>
      <c r="AG4087" s="3"/>
    </row>
    <row r="4088" spans="1:33">
      <c r="A4088" s="3"/>
      <c r="AF4088" s="3"/>
      <c r="AG4088" s="3"/>
    </row>
    <row r="4089" spans="1:33">
      <c r="A4089" s="3"/>
      <c r="AF4089" s="3"/>
      <c r="AG4089" s="3"/>
    </row>
    <row r="4090" spans="1:33">
      <c r="A4090" s="3"/>
      <c r="AF4090" s="3"/>
      <c r="AG4090" s="3"/>
    </row>
    <row r="4091" spans="1:33">
      <c r="A4091" s="3"/>
      <c r="AF4091" s="3"/>
      <c r="AG4091" s="3"/>
    </row>
    <row r="4092" spans="1:33">
      <c r="A4092" s="3"/>
      <c r="AF4092" s="3"/>
      <c r="AG4092" s="3"/>
    </row>
    <row r="4093" spans="1:33">
      <c r="A4093" s="3"/>
      <c r="AF4093" s="3"/>
      <c r="AG4093" s="3"/>
    </row>
    <row r="4094" spans="1:33">
      <c r="A4094" s="3"/>
      <c r="AF4094" s="3"/>
      <c r="AG4094" s="3"/>
    </row>
    <row r="4095" spans="1:33">
      <c r="A4095" s="3"/>
      <c r="AF4095" s="3"/>
      <c r="AG4095" s="3"/>
    </row>
    <row r="4096" spans="1:33">
      <c r="A4096" s="3"/>
      <c r="AF4096" s="3"/>
      <c r="AG4096" s="3"/>
    </row>
    <row r="4097" spans="1:33">
      <c r="A4097" s="3"/>
      <c r="AF4097" s="3"/>
      <c r="AG4097" s="3"/>
    </row>
    <row r="4098" spans="1:33">
      <c r="A4098" s="3"/>
      <c r="AF4098" s="3"/>
      <c r="AG4098" s="3"/>
    </row>
    <row r="4099" spans="1:33">
      <c r="A4099" s="3"/>
      <c r="AF4099" s="3"/>
      <c r="AG4099" s="3"/>
    </row>
    <row r="4100" spans="1:33">
      <c r="A4100" s="3"/>
      <c r="AF4100" s="3"/>
      <c r="AG4100" s="3"/>
    </row>
    <row r="4101" spans="1:33">
      <c r="A4101" s="3"/>
      <c r="AF4101" s="3"/>
      <c r="AG4101" s="3"/>
    </row>
    <row r="4102" spans="1:33">
      <c r="A4102" s="3"/>
      <c r="AF4102" s="3"/>
      <c r="AG4102" s="3"/>
    </row>
    <row r="4103" spans="1:33">
      <c r="A4103" s="3"/>
      <c r="AF4103" s="3"/>
      <c r="AG4103" s="3"/>
    </row>
    <row r="4104" spans="1:33">
      <c r="A4104" s="3"/>
      <c r="AF4104" s="3"/>
      <c r="AG4104" s="3"/>
    </row>
    <row r="4105" spans="1:33">
      <c r="A4105" s="3"/>
      <c r="AF4105" s="3"/>
      <c r="AG4105" s="3"/>
    </row>
    <row r="4106" spans="1:33">
      <c r="A4106" s="3"/>
      <c r="AF4106" s="3"/>
      <c r="AG4106" s="3"/>
    </row>
    <row r="4107" spans="1:33">
      <c r="A4107" s="3"/>
      <c r="AF4107" s="3"/>
      <c r="AG4107" s="3"/>
    </row>
    <row r="4108" spans="1:33">
      <c r="A4108" s="3"/>
      <c r="AF4108" s="3"/>
      <c r="AG4108" s="3"/>
    </row>
    <row r="4109" spans="1:33">
      <c r="A4109" s="3"/>
      <c r="AF4109" s="3"/>
      <c r="AG4109" s="3"/>
    </row>
    <row r="4110" spans="1:33">
      <c r="A4110" s="3"/>
      <c r="AF4110" s="3"/>
      <c r="AG4110" s="3"/>
    </row>
    <row r="4111" spans="1:33">
      <c r="A4111" s="3"/>
      <c r="AF4111" s="3"/>
      <c r="AG4111" s="3"/>
    </row>
    <row r="4112" spans="1:33">
      <c r="A4112" s="3"/>
      <c r="AF4112" s="3"/>
      <c r="AG4112" s="3"/>
    </row>
    <row r="4113" spans="1:33">
      <c r="A4113" s="3"/>
      <c r="AF4113" s="3"/>
      <c r="AG4113" s="3"/>
    </row>
    <row r="4114" spans="1:33">
      <c r="A4114" s="3"/>
      <c r="AF4114" s="3"/>
      <c r="AG4114" s="3"/>
    </row>
    <row r="4115" spans="1:33">
      <c r="A4115" s="3"/>
      <c r="AF4115" s="3"/>
      <c r="AG4115" s="3"/>
    </row>
    <row r="4116" spans="1:33">
      <c r="A4116" s="3"/>
      <c r="AF4116" s="3"/>
      <c r="AG4116" s="3"/>
    </row>
    <row r="4117" spans="1:33">
      <c r="A4117" s="3"/>
      <c r="AF4117" s="3"/>
      <c r="AG4117" s="3"/>
    </row>
    <row r="4118" spans="1:33">
      <c r="A4118" s="3"/>
      <c r="AF4118" s="3"/>
      <c r="AG4118" s="3"/>
    </row>
    <row r="4119" spans="1:33">
      <c r="A4119" s="3"/>
      <c r="AF4119" s="3"/>
      <c r="AG4119" s="3"/>
    </row>
    <row r="4120" spans="1:33">
      <c r="A4120" s="3"/>
      <c r="AF4120" s="3"/>
      <c r="AG4120" s="3"/>
    </row>
    <row r="4121" spans="1:33">
      <c r="A4121" s="3"/>
      <c r="AF4121" s="3"/>
      <c r="AG4121" s="3"/>
    </row>
    <row r="4122" spans="1:33">
      <c r="A4122" s="3"/>
      <c r="AF4122" s="3"/>
      <c r="AG412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"/>
  <sheetViews>
    <sheetView workbookViewId="0">
      <selection activeCell="F4" sqref="F4"/>
    </sheetView>
  </sheetViews>
  <sheetFormatPr defaultRowHeight="15"/>
  <cols>
    <col min="2" max="2" width="13.85546875" bestFit="1" customWidth="1"/>
    <col min="3" max="3" width="16.85546875" bestFit="1" customWidth="1"/>
    <col min="4" max="4" width="22.42578125" bestFit="1" customWidth="1"/>
    <col min="5" max="5" width="25.5703125" bestFit="1" customWidth="1"/>
    <col min="6" max="6" width="24" bestFit="1" customWidth="1"/>
    <col min="7" max="7" width="17.85546875" bestFit="1" customWidth="1"/>
    <col min="8" max="8" width="21.140625" bestFit="1" customWidth="1"/>
  </cols>
  <sheetData>
    <row r="1" spans="1:8">
      <c r="A1" t="str">
        <f>Saudi!A1</f>
        <v>year</v>
      </c>
      <c r="B1" t="str">
        <f>Saudi!B1</f>
        <v>SaudiRevenue</v>
      </c>
      <c r="C1" t="str">
        <f>Saudi!C1</f>
        <v>SaudiExpenditure</v>
      </c>
      <c r="D1" t="str">
        <f>Saudi!D1</f>
        <v>SaudiRevenueFromGDP</v>
      </c>
      <c r="E1" t="str">
        <f>Saudi!E1</f>
        <v>SaudiExpenditureFromGDP</v>
      </c>
      <c r="F1" t="str">
        <f>Saudi!F1</f>
        <v>SaudiOilProductionYearly</v>
      </c>
      <c r="G1" t="str">
        <f>Saudi!G1</f>
        <v>WTIPriceYearlyAvg</v>
      </c>
      <c r="H1" t="str">
        <f>Saudi!H1</f>
        <v>SaudiRevenueFromOil</v>
      </c>
    </row>
    <row r="2" spans="1:8">
      <c r="A2">
        <f>Saudi!A2</f>
        <v>2000</v>
      </c>
      <c r="B2">
        <f>Saudi!B2</f>
        <v>258.10000000000002</v>
      </c>
      <c r="C2">
        <f>Saudi!C2</f>
        <v>235.471</v>
      </c>
      <c r="D2">
        <f>Saudi!D2</f>
        <v>0.36316999999999999</v>
      </c>
      <c r="E2">
        <f>Saudi!E2</f>
        <v>0.33133000000000001</v>
      </c>
      <c r="F2">
        <f>Saudi!F2</f>
        <v>3468177</v>
      </c>
      <c r="G2">
        <f>Saudi!G2</f>
        <v>30.206255765126471</v>
      </c>
      <c r="H2">
        <f>Saudi!H2</f>
        <v>104760641.50072902</v>
      </c>
    </row>
    <row r="3" spans="1:8">
      <c r="A3">
        <f>Saudi!A3</f>
        <v>2001</v>
      </c>
      <c r="B3">
        <f>Saudi!B3</f>
        <v>228.1</v>
      </c>
      <c r="C3">
        <f>Saudi!C3</f>
        <v>255.071</v>
      </c>
      <c r="D3">
        <f>Saudi!D3</f>
        <v>0.33033000000000001</v>
      </c>
      <c r="E3">
        <f>Saudi!E3</f>
        <v>0.36939</v>
      </c>
      <c r="F3">
        <f>Saudi!F3</f>
        <v>3342115</v>
      </c>
      <c r="G3">
        <f>Saudi!G3</f>
        <v>25.930138412250688</v>
      </c>
      <c r="H3">
        <f>Saudi!H3</f>
        <v>86661504.539659202</v>
      </c>
    </row>
    <row r="4" spans="1:8">
      <c r="A4">
        <f>Saudi!A4</f>
        <v>2002</v>
      </c>
      <c r="B4">
        <f>Saudi!B4</f>
        <v>213</v>
      </c>
      <c r="C4">
        <f>Saudi!C4</f>
        <v>255</v>
      </c>
      <c r="D4">
        <f>Saudi!D4</f>
        <v>0.29957</v>
      </c>
      <c r="E4">
        <f>Saudi!E4</f>
        <v>0.35863999999999996</v>
      </c>
      <c r="F4">
        <f>Saudi!F4</f>
        <v>3215357</v>
      </c>
      <c r="G4">
        <f>Saudi!G4</f>
        <v>26.07833760207501</v>
      </c>
      <c r="H4">
        <f>Saudi!H4</f>
        <v>83851165.357195094</v>
      </c>
    </row>
    <row r="5" spans="1:8">
      <c r="A5">
        <f>Saudi!A5</f>
        <v>2003</v>
      </c>
      <c r="B5">
        <f>Saudi!B5</f>
        <v>277.7</v>
      </c>
      <c r="C5">
        <f>Saudi!C5</f>
        <v>268</v>
      </c>
      <c r="D5">
        <f>Saudi!D5</f>
        <v>0.34314999999999996</v>
      </c>
      <c r="E5">
        <f>Saudi!E5</f>
        <v>0.33116000000000001</v>
      </c>
      <c r="F5">
        <f>Saudi!F5</f>
        <v>3677993</v>
      </c>
      <c r="G5">
        <f>Saudi!G5</f>
        <v>31.039095006400501</v>
      </c>
      <c r="H5">
        <f>Saudi!H5</f>
        <v>114161574.159876</v>
      </c>
    </row>
    <row r="6" spans="1:8">
      <c r="A6">
        <f>Saudi!A6</f>
        <v>2004</v>
      </c>
      <c r="B6">
        <f>Saudi!B6</f>
        <v>395.99099999999999</v>
      </c>
      <c r="C6">
        <f>Saudi!C6</f>
        <v>301.7</v>
      </c>
      <c r="D6">
        <f>Saudi!D6</f>
        <v>0.40811999999999998</v>
      </c>
      <c r="E6">
        <f>Saudi!E6</f>
        <v>0.31093999999999999</v>
      </c>
      <c r="F6">
        <f>Saudi!F6</f>
        <v>3951270</v>
      </c>
      <c r="G6">
        <f>Saudi!G6</f>
        <v>41.406660355745771</v>
      </c>
      <c r="H6">
        <f>Saudi!H6</f>
        <v>163608894.86384758</v>
      </c>
    </row>
    <row r="7" spans="1:8">
      <c r="A7">
        <f>Saudi!A7</f>
        <v>2005</v>
      </c>
      <c r="B7">
        <f>Saudi!B7</f>
        <v>567.84900000000005</v>
      </c>
      <c r="C7">
        <f>Saudi!C7</f>
        <v>346.471</v>
      </c>
      <c r="D7">
        <f>Saudi!D7</f>
        <v>0.46137999999999996</v>
      </c>
      <c r="E7">
        <f>Saudi!E7</f>
        <v>0.28150999999999998</v>
      </c>
      <c r="F7">
        <f>Saudi!F7</f>
        <v>4196090</v>
      </c>
      <c r="G7">
        <f>Saudi!G7</f>
        <v>56.583409743531369</v>
      </c>
      <c r="H7">
        <f>Saudi!H7</f>
        <v>237429079.79073453</v>
      </c>
    </row>
    <row r="8" spans="1:8">
      <c r="A8">
        <f>Saudi!A8</f>
        <v>2006</v>
      </c>
      <c r="B8">
        <f>Saudi!B8</f>
        <v>678.81299999999999</v>
      </c>
      <c r="C8">
        <f>Saudi!C8</f>
        <v>384.9</v>
      </c>
      <c r="D8">
        <f>Saudi!D8</f>
        <v>0.48092000000000001</v>
      </c>
      <c r="E8">
        <f>Saudi!E8</f>
        <v>0.27268999999999999</v>
      </c>
      <c r="F8">
        <f>Saudi!F8</f>
        <v>4050890</v>
      </c>
      <c r="G8">
        <f>Saudi!G8</f>
        <v>66.21286817876377</v>
      </c>
      <c r="H8">
        <f>Saudi!H8</f>
        <v>268221045.57667238</v>
      </c>
    </row>
    <row r="9" spans="1:8">
      <c r="A9">
        <f>Saudi!A9</f>
        <v>2007</v>
      </c>
      <c r="B9">
        <f>Saudi!B9</f>
        <v>642.80600000000004</v>
      </c>
      <c r="C9">
        <f>Saudi!C9</f>
        <v>459.12</v>
      </c>
      <c r="D9">
        <f>Saudi!D9</f>
        <v>0.41237000000000001</v>
      </c>
      <c r="E9">
        <f>Saudi!E9</f>
        <v>0.29453000000000001</v>
      </c>
      <c r="F9">
        <f>Saudi!F9</f>
        <v>3923205</v>
      </c>
      <c r="G9">
        <f>Saudi!G9</f>
        <v>72.338736684018997</v>
      </c>
      <c r="H9">
        <f>Saudi!H9</f>
        <v>283799693.45242673</v>
      </c>
    </row>
    <row r="10" spans="1:8">
      <c r="A10">
        <f>Saudi!A10</f>
        <v>2008</v>
      </c>
      <c r="B10">
        <f>Saudi!B10</f>
        <v>1100.96</v>
      </c>
      <c r="C10">
        <f>Saudi!C10</f>
        <v>520.04999999999995</v>
      </c>
      <c r="D10">
        <f>Saudi!D10</f>
        <v>0.56481999999999999</v>
      </c>
      <c r="E10">
        <f>Saudi!E10</f>
        <v>0.26679999999999998</v>
      </c>
      <c r="F10">
        <f>Saudi!F10</f>
        <v>4182752</v>
      </c>
      <c r="G10">
        <f>Saudi!G10</f>
        <v>99.648229102070061</v>
      </c>
      <c r="H10">
        <f>Saudi!H10</f>
        <v>416803829.57314175</v>
      </c>
    </row>
    <row r="11" spans="1:8">
      <c r="A11">
        <f>Saudi!A11</f>
        <v>2009</v>
      </c>
      <c r="B11">
        <f>Saudi!B11</f>
        <v>509.80500000000001</v>
      </c>
      <c r="C11">
        <f>Saudi!C11</f>
        <v>596.43100000000004</v>
      </c>
      <c r="D11">
        <f>Saudi!D11</f>
        <v>0.31681999999999999</v>
      </c>
      <c r="E11">
        <f>Saudi!E11</f>
        <v>0.37066000000000004</v>
      </c>
      <c r="F11">
        <f>Saudi!F11</f>
        <v>3764937</v>
      </c>
      <c r="G11">
        <f>Saudi!G11</f>
        <v>61.797740354674566</v>
      </c>
      <c r="H11">
        <f>Saudi!H11</f>
        <v>232664599.1777074</v>
      </c>
    </row>
    <row r="12" spans="1:8">
      <c r="A12">
        <f>Saudi!A12</f>
        <v>2010</v>
      </c>
      <c r="B12">
        <f>Saudi!B12</f>
        <v>741.61599999999999</v>
      </c>
      <c r="C12">
        <f>Saudi!C12</f>
        <v>670.98500000000001</v>
      </c>
      <c r="D12">
        <f>Saudi!D12</f>
        <v>0.37540000000000001</v>
      </c>
      <c r="E12">
        <f>Saudi!E12</f>
        <v>0.33965000000000001</v>
      </c>
      <c r="F12">
        <f>Saudi!F12</f>
        <v>3981420</v>
      </c>
      <c r="G12">
        <f>Saudi!G12</f>
        <v>79.530291590719216</v>
      </c>
      <c r="H12">
        <f>Saudi!H12</f>
        <v>316643493.54512131</v>
      </c>
    </row>
    <row r="13" spans="1:8">
      <c r="A13">
        <f>Saudi!A13</f>
        <v>2011</v>
      </c>
      <c r="B13">
        <f>Saudi!B13</f>
        <v>1117.7919999999999</v>
      </c>
      <c r="C13">
        <f>Saudi!C13</f>
        <v>837.5</v>
      </c>
      <c r="D13">
        <f>Saudi!D13</f>
        <v>0.44522</v>
      </c>
      <c r="E13">
        <f>Saudi!E13</f>
        <v>0.33357999999999999</v>
      </c>
      <c r="F13">
        <f>Saudi!F13</f>
        <v>4186680</v>
      </c>
      <c r="G13">
        <f>Saudi!G13</f>
        <v>95.120400125395847</v>
      </c>
      <c r="H13">
        <f>Saudi!H13</f>
        <v>398238676.7969923</v>
      </c>
    </row>
    <row r="14" spans="1:8">
      <c r="A14">
        <f>Saudi!A14</f>
        <v>2012</v>
      </c>
      <c r="B14">
        <f>Saudi!B14</f>
        <v>1247.3979999999999</v>
      </c>
      <c r="C14">
        <f>Saudi!C14</f>
        <v>917.10500000000002</v>
      </c>
      <c r="D14">
        <f>Saudi!D14</f>
        <v>0.45321</v>
      </c>
      <c r="E14">
        <f>Saudi!E14</f>
        <v>0.33321000000000001</v>
      </c>
      <c r="F14">
        <f>Saudi!F14</f>
        <v>4333558</v>
      </c>
      <c r="G14">
        <f>Saudi!G14</f>
        <v>94.208739238439748</v>
      </c>
      <c r="H14">
        <f>Saudi!H14</f>
        <v>408259035.59665447</v>
      </c>
    </row>
    <row r="15" spans="1:8">
      <c r="A15">
        <f>Saudi!A15</f>
        <v>2013</v>
      </c>
      <c r="B15">
        <f>Saudi!B15</f>
        <v>1156.3610000000001</v>
      </c>
      <c r="C15">
        <f>Saudi!C15</f>
        <v>994.73400000000004</v>
      </c>
      <c r="D15">
        <f>Saudi!D15</f>
        <v>0.41427999999999998</v>
      </c>
      <c r="E15">
        <f>Saudi!E15</f>
        <v>0.35637000000000002</v>
      </c>
      <c r="F15">
        <f>Saudi!F15</f>
        <v>4270920</v>
      </c>
      <c r="G15">
        <f>Saudi!G15</f>
        <v>97.968799186701915</v>
      </c>
      <c r="H15">
        <f>Saudi!H15</f>
        <v>418416903.82246894</v>
      </c>
    </row>
    <row r="16" spans="1:8">
      <c r="A16">
        <f>Saudi!A16</f>
        <v>2014</v>
      </c>
      <c r="B16">
        <f>Saudi!B16</f>
        <v>1044.4000000000001</v>
      </c>
      <c r="C16">
        <f>Saudi!C16</f>
        <v>1140.539</v>
      </c>
      <c r="D16">
        <f>Saudi!D16</f>
        <v>0.37320999999999999</v>
      </c>
      <c r="E16">
        <f>Saudi!E16</f>
        <v>0.40755999999999998</v>
      </c>
      <c r="F16">
        <f>Saudi!F16</f>
        <v>4242520</v>
      </c>
      <c r="G16">
        <f>Saudi!G16</f>
        <v>92.996511515118513</v>
      </c>
      <c r="H16">
        <f>Saudi!H16</f>
        <v>394539560.03312057</v>
      </c>
    </row>
    <row r="17" spans="1:8">
      <c r="A17">
        <f>Saudi!A17</f>
        <v>2015</v>
      </c>
      <c r="B17">
        <f>Saudi!B17</f>
        <v>683.98199999999997</v>
      </c>
      <c r="C17">
        <f>Saudi!C17</f>
        <v>1195.2570000000001</v>
      </c>
      <c r="D17">
        <f>Saudi!D17</f>
        <v>0.28856999999999999</v>
      </c>
      <c r="E17">
        <f>Saudi!E17</f>
        <v>0.50427</v>
      </c>
      <c r="F17">
        <f>Saudi!F17</f>
        <v>3635527</v>
      </c>
      <c r="G17">
        <f>Saudi!G17</f>
        <v>42.108907543479908</v>
      </c>
      <c r="H17">
        <f>Saudi!H17</f>
        <v>153088070.31482488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95"/>
  <sheetViews>
    <sheetView workbookViewId="0">
      <selection activeCell="D26" sqref="D26"/>
    </sheetView>
  </sheetViews>
  <sheetFormatPr defaultRowHeight="15"/>
  <cols>
    <col min="2" max="2" width="9.85546875" style="5" bestFit="1" customWidth="1"/>
    <col min="3" max="3" width="13.5703125" style="5" bestFit="1" customWidth="1"/>
    <col min="4" max="4" width="18.42578125" style="5" bestFit="1" customWidth="1"/>
    <col min="5" max="5" width="22.140625" style="5" bestFit="1" customWidth="1"/>
    <col min="6" max="6" width="14.140625" style="5" bestFit="1" customWidth="1"/>
    <col min="8" max="8" width="22.7109375" bestFit="1" customWidth="1"/>
    <col min="12" max="12" width="10.140625" bestFit="1" customWidth="1"/>
    <col min="13" max="14" width="10" bestFit="1" customWidth="1"/>
  </cols>
  <sheetData>
    <row r="1" spans="1:18">
      <c r="A1" t="s">
        <v>28</v>
      </c>
      <c r="B1" s="5" t="s">
        <v>37</v>
      </c>
      <c r="C1" s="5" t="s">
        <v>38</v>
      </c>
      <c r="D1" s="5" t="s">
        <v>39</v>
      </c>
      <c r="E1" s="5" t="s">
        <v>40</v>
      </c>
      <c r="F1" s="5" t="s">
        <v>55</v>
      </c>
      <c r="G1" s="5" t="s">
        <v>54</v>
      </c>
      <c r="H1" s="5" t="s">
        <v>53</v>
      </c>
      <c r="I1" s="5"/>
      <c r="J1" s="5"/>
    </row>
    <row r="2" spans="1:18">
      <c r="A2">
        <v>2000</v>
      </c>
      <c r="B2" s="5">
        <v>258.10000000000002</v>
      </c>
      <c r="C2" s="5">
        <v>235.471</v>
      </c>
      <c r="D2" s="6">
        <v>0.36316999999999999</v>
      </c>
      <c r="E2" s="6">
        <v>0.33133000000000001</v>
      </c>
      <c r="F2" s="5">
        <f t="shared" ref="F2:F17" si="0">SUMIF(P:P,A2,M:M)</f>
        <v>3468177</v>
      </c>
      <c r="G2" s="7">
        <f t="shared" ref="G2:G17" si="1">SUMIF(P:P,$A2,Q:Q)/12</f>
        <v>30.206255765126471</v>
      </c>
      <c r="H2" s="7">
        <f>F2*G2</f>
        <v>104760641.50072902</v>
      </c>
      <c r="I2" s="7"/>
      <c r="J2" s="7"/>
    </row>
    <row r="3" spans="1:18">
      <c r="A3">
        <v>2001</v>
      </c>
      <c r="B3" s="5">
        <v>228.1</v>
      </c>
      <c r="C3" s="5">
        <v>255.071</v>
      </c>
      <c r="D3" s="6">
        <v>0.33033000000000001</v>
      </c>
      <c r="E3" s="6">
        <v>0.36939</v>
      </c>
      <c r="F3" s="5">
        <f t="shared" si="0"/>
        <v>3342115</v>
      </c>
      <c r="G3" s="7">
        <f t="shared" si="1"/>
        <v>25.930138412250688</v>
      </c>
      <c r="H3" s="7">
        <f t="shared" ref="H3:H17" si="2">F3*G3</f>
        <v>86661504.539659202</v>
      </c>
      <c r="I3" s="7"/>
      <c r="J3" s="7"/>
      <c r="L3" t="s">
        <v>47</v>
      </c>
      <c r="M3" t="s">
        <v>46</v>
      </c>
      <c r="N3" t="s">
        <v>45</v>
      </c>
      <c r="O3" t="s">
        <v>44</v>
      </c>
      <c r="P3" t="s">
        <v>43</v>
      </c>
      <c r="Q3" t="s">
        <v>48</v>
      </c>
      <c r="R3" t="s">
        <v>52</v>
      </c>
    </row>
    <row r="4" spans="1:18">
      <c r="A4">
        <v>2002</v>
      </c>
      <c r="B4" s="5">
        <v>213</v>
      </c>
      <c r="C4" s="5">
        <v>255</v>
      </c>
      <c r="D4" s="6">
        <v>0.29957</v>
      </c>
      <c r="E4" s="6">
        <v>0.35863999999999996</v>
      </c>
      <c r="F4" s="5">
        <f t="shared" si="0"/>
        <v>3215357</v>
      </c>
      <c r="G4" s="7">
        <f t="shared" si="1"/>
        <v>26.07833760207501</v>
      </c>
      <c r="H4" s="7">
        <f t="shared" si="2"/>
        <v>83851165.357195094</v>
      </c>
      <c r="I4" s="7"/>
      <c r="J4" s="7"/>
      <c r="L4" s="3">
        <v>36526</v>
      </c>
      <c r="M4" s="7">
        <f t="shared" ref="M4:M35" si="3">O4*N4</f>
        <v>275187</v>
      </c>
      <c r="N4" s="5">
        <v>31</v>
      </c>
      <c r="O4">
        <v>8877</v>
      </c>
      <c r="P4">
        <f>YEAR(L4)</f>
        <v>2000</v>
      </c>
      <c r="Q4" s="9">
        <v>27.095555555555556</v>
      </c>
      <c r="R4" s="8">
        <f>M4*Q4</f>
        <v>7456344.6466666665</v>
      </c>
    </row>
    <row r="5" spans="1:18">
      <c r="A5">
        <v>2003</v>
      </c>
      <c r="B5" s="5">
        <v>277.7</v>
      </c>
      <c r="C5" s="5">
        <v>268</v>
      </c>
      <c r="D5" s="6">
        <v>0.34314999999999996</v>
      </c>
      <c r="E5" s="6">
        <v>0.33116000000000001</v>
      </c>
      <c r="F5" s="5">
        <f t="shared" si="0"/>
        <v>3677993</v>
      </c>
      <c r="G5" s="7">
        <f t="shared" si="1"/>
        <v>31.039095006400501</v>
      </c>
      <c r="H5" s="7">
        <f t="shared" si="2"/>
        <v>114161574.159876</v>
      </c>
      <c r="I5" s="7"/>
      <c r="J5" s="7"/>
      <c r="L5" s="3">
        <v>36557</v>
      </c>
      <c r="M5" s="7">
        <f t="shared" si="3"/>
        <v>257491</v>
      </c>
      <c r="N5" s="5">
        <f>IF(MOD(YEAR(L5),4)=0,29,28)</f>
        <v>29</v>
      </c>
      <c r="O5">
        <v>8879</v>
      </c>
      <c r="P5">
        <f t="shared" ref="P5:P68" si="4">YEAR(L5)</f>
        <v>2000</v>
      </c>
      <c r="Q5" s="9">
        <v>29.297499999999996</v>
      </c>
      <c r="R5" s="8">
        <f t="shared" ref="R5:R68" si="5">M5*Q5</f>
        <v>7543842.5724999988</v>
      </c>
    </row>
    <row r="6" spans="1:18">
      <c r="A6">
        <v>2004</v>
      </c>
      <c r="B6" s="5">
        <v>395.99099999999999</v>
      </c>
      <c r="C6" s="5">
        <v>301.7</v>
      </c>
      <c r="D6" s="6">
        <v>0.40811999999999998</v>
      </c>
      <c r="E6" s="6">
        <v>0.31093999999999999</v>
      </c>
      <c r="F6" s="5">
        <f t="shared" si="0"/>
        <v>3951270</v>
      </c>
      <c r="G6" s="7">
        <f t="shared" si="1"/>
        <v>41.406660355745771</v>
      </c>
      <c r="H6" s="7">
        <f t="shared" si="2"/>
        <v>163608894.86384758</v>
      </c>
      <c r="I6" s="7"/>
      <c r="J6" s="7"/>
      <c r="L6" s="3">
        <v>36586</v>
      </c>
      <c r="M6" s="7">
        <f t="shared" si="3"/>
        <v>275249</v>
      </c>
      <c r="N6" s="5">
        <v>31</v>
      </c>
      <c r="O6">
        <v>8879</v>
      </c>
      <c r="P6">
        <f t="shared" si="4"/>
        <v>2000</v>
      </c>
      <c r="Q6">
        <f>SUMIFS(daily!E:E,daily!AG:AG,YEAR(Saudi!L6),daily!AF:AF,MONTH(Saudi!L6))/COUNTIFS(daily!AG:AG,YEAR(Saudi!L6),daily!AF:AF,MONTH(Saudi!L6))</f>
        <v>29.894347826086953</v>
      </c>
      <c r="R6" s="8">
        <f t="shared" si="5"/>
        <v>8228389.3447826076</v>
      </c>
    </row>
    <row r="7" spans="1:18">
      <c r="A7">
        <v>2005</v>
      </c>
      <c r="B7" s="5">
        <v>567.84900000000005</v>
      </c>
      <c r="C7" s="5">
        <v>346.471</v>
      </c>
      <c r="D7" s="6">
        <v>0.46137999999999996</v>
      </c>
      <c r="E7" s="6">
        <v>0.28150999999999998</v>
      </c>
      <c r="F7" s="5">
        <f t="shared" si="0"/>
        <v>4196090</v>
      </c>
      <c r="G7" s="7">
        <f t="shared" si="1"/>
        <v>56.583409743531369</v>
      </c>
      <c r="H7" s="7">
        <f t="shared" si="2"/>
        <v>237429079.79073453</v>
      </c>
      <c r="I7" s="7"/>
      <c r="J7" s="7"/>
      <c r="L7" s="3">
        <v>36617</v>
      </c>
      <c r="M7" s="7">
        <f t="shared" si="3"/>
        <v>274260</v>
      </c>
      <c r="N7" s="5">
        <v>30</v>
      </c>
      <c r="O7">
        <v>9142</v>
      </c>
      <c r="P7">
        <f t="shared" si="4"/>
        <v>2000</v>
      </c>
      <c r="Q7">
        <f>SUMIFS(daily!E:E,daily!AG:AG,YEAR(Saudi!L7),daily!AF:AF,MONTH(Saudi!L7))/COUNTIFS(daily!AG:AG,YEAR(Saudi!L7),daily!AF:AF,MONTH(Saudi!L7))</f>
        <v>25.536842105263162</v>
      </c>
      <c r="R7" s="8">
        <f t="shared" si="5"/>
        <v>7003734.3157894751</v>
      </c>
    </row>
    <row r="8" spans="1:18">
      <c r="A8">
        <v>2006</v>
      </c>
      <c r="B8" s="5">
        <v>678.81299999999999</v>
      </c>
      <c r="C8" s="5">
        <v>384.9</v>
      </c>
      <c r="D8" s="6">
        <v>0.48092000000000001</v>
      </c>
      <c r="E8" s="6">
        <v>0.27268999999999999</v>
      </c>
      <c r="F8" s="5">
        <f t="shared" si="0"/>
        <v>4050890</v>
      </c>
      <c r="G8" s="7">
        <f t="shared" si="1"/>
        <v>66.21286817876377</v>
      </c>
      <c r="H8" s="7">
        <f t="shared" si="2"/>
        <v>268221045.57667238</v>
      </c>
      <c r="I8" s="7"/>
      <c r="J8" s="7"/>
      <c r="L8" s="3">
        <v>36647</v>
      </c>
      <c r="M8" s="7">
        <f t="shared" si="3"/>
        <v>286719</v>
      </c>
      <c r="N8" s="5">
        <v>31</v>
      </c>
      <c r="O8">
        <v>9249</v>
      </c>
      <c r="P8">
        <f t="shared" si="4"/>
        <v>2000</v>
      </c>
      <c r="Q8">
        <f>SUMIFS(daily!E:E,daily!AG:AG,YEAR(Saudi!L8),daily!AF:AF,MONTH(Saudi!L8))/COUNTIFS(daily!AG:AG,YEAR(Saudi!L8),daily!AF:AF,MONTH(Saudi!L8))</f>
        <v>28.805909090909093</v>
      </c>
      <c r="R8" s="8">
        <f t="shared" si="5"/>
        <v>8259201.4486363642</v>
      </c>
    </row>
    <row r="9" spans="1:18">
      <c r="A9">
        <v>2007</v>
      </c>
      <c r="B9" s="5">
        <v>642.80600000000004</v>
      </c>
      <c r="C9" s="5">
        <v>459.12</v>
      </c>
      <c r="D9" s="6">
        <v>0.41237000000000001</v>
      </c>
      <c r="E9" s="6">
        <v>0.29453000000000001</v>
      </c>
      <c r="F9" s="5">
        <f t="shared" si="0"/>
        <v>3923205</v>
      </c>
      <c r="G9" s="7">
        <f t="shared" si="1"/>
        <v>72.338736684018997</v>
      </c>
      <c r="H9" s="7">
        <f t="shared" si="2"/>
        <v>283799693.45242673</v>
      </c>
      <c r="I9" s="7"/>
      <c r="J9" s="7"/>
      <c r="L9" s="3">
        <v>36678</v>
      </c>
      <c r="M9" s="7">
        <f t="shared" si="3"/>
        <v>279180</v>
      </c>
      <c r="N9" s="5">
        <v>30</v>
      </c>
      <c r="O9">
        <v>9306</v>
      </c>
      <c r="P9">
        <f t="shared" si="4"/>
        <v>2000</v>
      </c>
      <c r="Q9">
        <f>SUMIFS(daily!E:E,daily!AG:AG,YEAR(Saudi!L9),daily!AF:AF,MONTH(Saudi!L9))/COUNTIFS(daily!AG:AG,YEAR(Saudi!L9),daily!AF:AF,MONTH(Saudi!L9))</f>
        <v>31.529999999999998</v>
      </c>
      <c r="R9" s="8">
        <f t="shared" si="5"/>
        <v>8802545.3999999985</v>
      </c>
    </row>
    <row r="10" spans="1:18">
      <c r="A10">
        <v>2008</v>
      </c>
      <c r="B10" s="5">
        <v>1100.96</v>
      </c>
      <c r="C10" s="5">
        <v>520.04999999999995</v>
      </c>
      <c r="D10" s="6">
        <v>0.56481999999999999</v>
      </c>
      <c r="E10" s="6">
        <v>0.26679999999999998</v>
      </c>
      <c r="F10" s="5">
        <f t="shared" si="0"/>
        <v>4182752</v>
      </c>
      <c r="G10" s="7">
        <f t="shared" si="1"/>
        <v>99.648229102070061</v>
      </c>
      <c r="H10" s="7">
        <f t="shared" si="2"/>
        <v>416803829.57314175</v>
      </c>
      <c r="I10" s="7"/>
      <c r="J10" s="7"/>
      <c r="L10" s="3">
        <v>36708</v>
      </c>
      <c r="M10" s="7">
        <f t="shared" si="3"/>
        <v>293291</v>
      </c>
      <c r="N10" s="5">
        <v>31</v>
      </c>
      <c r="O10">
        <v>9461</v>
      </c>
      <c r="P10">
        <f t="shared" si="4"/>
        <v>2000</v>
      </c>
      <c r="Q10">
        <f>SUMIFS(daily!E:E,daily!AG:AG,YEAR(Saudi!L10),daily!AF:AF,MONTH(Saudi!L10))/COUNTIFS(daily!AG:AG,YEAR(Saudi!L10),daily!AF:AF,MONTH(Saudi!L10))</f>
        <v>29.716315789473679</v>
      </c>
      <c r="R10" s="8">
        <f t="shared" si="5"/>
        <v>8715527.9742105249</v>
      </c>
    </row>
    <row r="11" spans="1:18">
      <c r="A11">
        <v>2009</v>
      </c>
      <c r="B11" s="5">
        <v>509.80500000000001</v>
      </c>
      <c r="C11" s="5">
        <v>596.43100000000004</v>
      </c>
      <c r="D11" s="6">
        <v>0.31681999999999999</v>
      </c>
      <c r="E11" s="6">
        <v>0.37066000000000004</v>
      </c>
      <c r="F11" s="5">
        <f t="shared" si="0"/>
        <v>3764937</v>
      </c>
      <c r="G11" s="7">
        <f t="shared" si="1"/>
        <v>61.797740354674566</v>
      </c>
      <c r="H11" s="7">
        <f t="shared" si="2"/>
        <v>232664599.1777074</v>
      </c>
      <c r="I11" s="7"/>
      <c r="J11" s="7"/>
      <c r="L11" s="3">
        <v>36739</v>
      </c>
      <c r="M11" s="7">
        <f t="shared" si="3"/>
        <v>308016</v>
      </c>
      <c r="N11" s="5">
        <v>31</v>
      </c>
      <c r="O11">
        <v>9936</v>
      </c>
      <c r="P11">
        <f t="shared" si="4"/>
        <v>2000</v>
      </c>
      <c r="Q11">
        <f>SUMIFS(daily!E:E,daily!AG:AG,YEAR(Saudi!L11),daily!AF:AF,MONTH(Saudi!L11))/COUNTIFS(daily!AG:AG,YEAR(Saudi!L11),daily!AF:AF,MONTH(Saudi!L11))</f>
        <v>31.137826086956526</v>
      </c>
      <c r="R11" s="8">
        <f t="shared" si="5"/>
        <v>9590948.6400000006</v>
      </c>
    </row>
    <row r="12" spans="1:18">
      <c r="A12">
        <v>2010</v>
      </c>
      <c r="B12" s="5">
        <v>741.61599999999999</v>
      </c>
      <c r="C12" s="5">
        <v>670.98500000000001</v>
      </c>
      <c r="D12" s="6">
        <v>0.37540000000000001</v>
      </c>
      <c r="E12" s="6">
        <v>0.33965000000000001</v>
      </c>
      <c r="F12" s="5">
        <f t="shared" si="0"/>
        <v>3981420</v>
      </c>
      <c r="G12" s="7">
        <f t="shared" si="1"/>
        <v>79.530291590719216</v>
      </c>
      <c r="H12" s="7">
        <f t="shared" si="2"/>
        <v>316643493.54512131</v>
      </c>
      <c r="I12" s="7"/>
      <c r="J12" s="7"/>
      <c r="L12" s="3">
        <v>36770</v>
      </c>
      <c r="M12" s="7">
        <f t="shared" si="3"/>
        <v>303300</v>
      </c>
      <c r="N12" s="5">
        <v>30</v>
      </c>
      <c r="O12">
        <v>10110</v>
      </c>
      <c r="P12">
        <f t="shared" si="4"/>
        <v>2000</v>
      </c>
      <c r="Q12">
        <f>SUMIFS(daily!E:E,daily!AG:AG,YEAR(Saudi!L12),daily!AF:AF,MONTH(Saudi!L12))/COUNTIFS(daily!AG:AG,YEAR(Saudi!L12),daily!AF:AF,MONTH(Saudi!L12))</f>
        <v>33.867000000000004</v>
      </c>
      <c r="R12" s="8">
        <f t="shared" si="5"/>
        <v>10271861.100000001</v>
      </c>
    </row>
    <row r="13" spans="1:18">
      <c r="A13">
        <v>2011</v>
      </c>
      <c r="B13" s="5">
        <v>1117.7919999999999</v>
      </c>
      <c r="C13" s="5">
        <v>837.5</v>
      </c>
      <c r="D13" s="6">
        <v>0.44522</v>
      </c>
      <c r="E13" s="6">
        <v>0.33357999999999999</v>
      </c>
      <c r="F13" s="5">
        <f t="shared" si="0"/>
        <v>4186680</v>
      </c>
      <c r="G13" s="7">
        <f t="shared" si="1"/>
        <v>95.120400125395847</v>
      </c>
      <c r="H13" s="7">
        <f t="shared" si="2"/>
        <v>398238676.7969923</v>
      </c>
      <c r="I13" s="7"/>
      <c r="J13" s="7"/>
      <c r="L13" s="3">
        <v>36800</v>
      </c>
      <c r="M13" s="7">
        <f t="shared" si="3"/>
        <v>307551</v>
      </c>
      <c r="N13" s="5">
        <v>31</v>
      </c>
      <c r="O13">
        <v>9921</v>
      </c>
      <c r="P13">
        <f t="shared" si="4"/>
        <v>2000</v>
      </c>
      <c r="Q13">
        <f>SUMIFS(daily!E:E,daily!AG:AG,YEAR(Saudi!L13),daily!AF:AF,MONTH(Saudi!L13))/COUNTIFS(daily!AG:AG,YEAR(Saudi!L13),daily!AF:AF,MONTH(Saudi!L13))</f>
        <v>32.932272727272739</v>
      </c>
      <c r="R13" s="8">
        <f t="shared" si="5"/>
        <v>10128353.409545459</v>
      </c>
    </row>
    <row r="14" spans="1:18">
      <c r="A14">
        <v>2012</v>
      </c>
      <c r="B14" s="5">
        <v>1247.3979999999999</v>
      </c>
      <c r="C14" s="5">
        <v>917.10500000000002</v>
      </c>
      <c r="D14" s="6">
        <v>0.45321</v>
      </c>
      <c r="E14" s="6">
        <v>0.33321000000000001</v>
      </c>
      <c r="F14" s="5">
        <f t="shared" si="0"/>
        <v>4333558</v>
      </c>
      <c r="G14" s="7">
        <f t="shared" si="1"/>
        <v>94.208739238439748</v>
      </c>
      <c r="H14" s="7">
        <f t="shared" si="2"/>
        <v>408259035.59665447</v>
      </c>
      <c r="I14" s="7"/>
      <c r="J14" s="7"/>
      <c r="L14" s="3">
        <v>36831</v>
      </c>
      <c r="M14" s="7">
        <f t="shared" si="3"/>
        <v>300630</v>
      </c>
      <c r="N14" s="5">
        <v>30</v>
      </c>
      <c r="O14">
        <v>10021</v>
      </c>
      <c r="P14">
        <f t="shared" si="4"/>
        <v>2000</v>
      </c>
      <c r="Q14">
        <f>SUMIFS(daily!E:E,daily!AG:AG,YEAR(Saudi!L14),daily!AF:AF,MONTH(Saudi!L14))/COUNTIFS(daily!AG:AG,YEAR(Saudi!L14),daily!AF:AF,MONTH(Saudi!L14))</f>
        <v>34.262999999999998</v>
      </c>
      <c r="R14" s="8">
        <f t="shared" si="5"/>
        <v>10300485.689999999</v>
      </c>
    </row>
    <row r="15" spans="1:18">
      <c r="A15">
        <v>2013</v>
      </c>
      <c r="B15" s="5">
        <v>1156.3610000000001</v>
      </c>
      <c r="C15" s="5">
        <v>994.73400000000004</v>
      </c>
      <c r="D15" s="6">
        <v>0.41427999999999998</v>
      </c>
      <c r="E15" s="6">
        <v>0.35637000000000002</v>
      </c>
      <c r="F15" s="5">
        <f t="shared" si="0"/>
        <v>4270920</v>
      </c>
      <c r="G15" s="7">
        <f t="shared" si="1"/>
        <v>97.968799186701915</v>
      </c>
      <c r="H15" s="7">
        <f t="shared" si="2"/>
        <v>418416903.82246894</v>
      </c>
      <c r="I15" s="7"/>
      <c r="J15" s="7"/>
      <c r="L15" s="3">
        <v>36861</v>
      </c>
      <c r="M15" s="7">
        <f t="shared" si="3"/>
        <v>307303</v>
      </c>
      <c r="N15" s="5">
        <v>31</v>
      </c>
      <c r="O15">
        <v>9913</v>
      </c>
      <c r="P15">
        <f t="shared" si="4"/>
        <v>2000</v>
      </c>
      <c r="Q15">
        <f>SUMIFS(daily!E:E,daily!AG:AG,YEAR(Saudi!L15),daily!AF:AF,MONTH(Saudi!L15))/COUNTIFS(daily!AG:AG,YEAR(Saudi!L15),daily!AF:AF,MONTH(Saudi!L15))</f>
        <v>28.398499999999995</v>
      </c>
      <c r="R15" s="8">
        <f t="shared" si="5"/>
        <v>8726944.2454999983</v>
      </c>
    </row>
    <row r="16" spans="1:18">
      <c r="A16">
        <v>2014</v>
      </c>
      <c r="B16" s="5">
        <v>1044.4000000000001</v>
      </c>
      <c r="C16" s="5">
        <v>1140.539</v>
      </c>
      <c r="D16" s="6">
        <v>0.37320999999999999</v>
      </c>
      <c r="E16" s="6">
        <v>0.40755999999999998</v>
      </c>
      <c r="F16" s="5">
        <f t="shared" si="0"/>
        <v>4242520</v>
      </c>
      <c r="G16" s="7">
        <f t="shared" si="1"/>
        <v>92.996511515118513</v>
      </c>
      <c r="H16" s="7">
        <f t="shared" si="2"/>
        <v>394539560.03312057</v>
      </c>
      <c r="I16" s="7"/>
      <c r="J16" s="7"/>
      <c r="L16" s="3">
        <v>36892</v>
      </c>
      <c r="M16" s="7">
        <f t="shared" si="3"/>
        <v>306776</v>
      </c>
      <c r="N16" s="5">
        <v>31</v>
      </c>
      <c r="O16">
        <v>9896</v>
      </c>
      <c r="P16">
        <f t="shared" si="4"/>
        <v>2001</v>
      </c>
      <c r="Q16">
        <f>SUMIFS(daily!E:E,daily!AG:AG,YEAR(Saudi!L16),daily!AF:AF,MONTH(Saudi!L16))/COUNTIFS(daily!AG:AG,YEAR(Saudi!L16),daily!AF:AF,MONTH(Saudi!L16))</f>
        <v>29.259523809523806</v>
      </c>
      <c r="R16" s="8">
        <f t="shared" si="5"/>
        <v>8976119.676190475</v>
      </c>
    </row>
    <row r="17" spans="1:18">
      <c r="A17">
        <v>2015</v>
      </c>
      <c r="B17" s="5">
        <v>683.98199999999997</v>
      </c>
      <c r="C17" s="5">
        <v>1195.2570000000001</v>
      </c>
      <c r="D17" s="6">
        <v>0.28856999999999999</v>
      </c>
      <c r="E17" s="6">
        <v>0.50427</v>
      </c>
      <c r="F17" s="5">
        <f t="shared" si="0"/>
        <v>3635527</v>
      </c>
      <c r="G17" s="7">
        <f t="shared" si="1"/>
        <v>42.108907543479908</v>
      </c>
      <c r="H17" s="7">
        <f t="shared" si="2"/>
        <v>153088070.31482488</v>
      </c>
      <c r="I17" s="7"/>
      <c r="J17" s="7"/>
      <c r="L17" s="3">
        <v>36923</v>
      </c>
      <c r="M17" s="7">
        <f t="shared" si="3"/>
        <v>265356</v>
      </c>
      <c r="N17" s="5">
        <f>IF(MOD(YEAR(L17),4)=0,29,28)</f>
        <v>28</v>
      </c>
      <c r="O17">
        <v>9477</v>
      </c>
      <c r="P17">
        <f t="shared" si="4"/>
        <v>2001</v>
      </c>
      <c r="Q17">
        <f>SUMIFS(daily!E:E,daily!AG:AG,YEAR(Saudi!L17),daily!AF:AF,MONTH(Saudi!L17))/COUNTIFS(daily!AG:AG,YEAR(Saudi!L17),daily!AF:AF,MONTH(Saudi!L17))</f>
        <v>29.644736842105271</v>
      </c>
      <c r="R17" s="8">
        <f t="shared" si="5"/>
        <v>7866408.7894736864</v>
      </c>
    </row>
    <row r="18" spans="1:18">
      <c r="D18" s="6"/>
      <c r="E18" s="6"/>
      <c r="G18" s="7"/>
      <c r="H18" s="7"/>
      <c r="I18" s="7"/>
      <c r="J18" s="7"/>
      <c r="L18" s="3">
        <v>36951</v>
      </c>
      <c r="M18" s="7">
        <f t="shared" si="3"/>
        <v>293167</v>
      </c>
      <c r="N18" s="5">
        <v>31</v>
      </c>
      <c r="O18">
        <v>9457</v>
      </c>
      <c r="P18">
        <f t="shared" si="4"/>
        <v>2001</v>
      </c>
      <c r="Q18">
        <f>SUMIFS(daily!E:E,daily!AG:AG,YEAR(Saudi!L18),daily!AF:AF,MONTH(Saudi!L18))/COUNTIFS(daily!AG:AG,YEAR(Saudi!L18),daily!AF:AF,MONTH(Saudi!L18))</f>
        <v>27.271363636363631</v>
      </c>
      <c r="R18" s="8">
        <f t="shared" si="5"/>
        <v>7995063.8631818164</v>
      </c>
    </row>
    <row r="19" spans="1:18">
      <c r="L19" s="3">
        <v>36982</v>
      </c>
      <c r="M19" s="7">
        <f t="shared" si="3"/>
        <v>272040</v>
      </c>
      <c r="N19" s="5">
        <v>30</v>
      </c>
      <c r="O19">
        <v>9068</v>
      </c>
      <c r="P19">
        <f t="shared" si="4"/>
        <v>2001</v>
      </c>
      <c r="Q19">
        <f>SUMIFS(daily!E:E,daily!AG:AG,YEAR(Saudi!L19),daily!AF:AF,MONTH(Saudi!L19))/COUNTIFS(daily!AG:AG,YEAR(Saudi!L19),daily!AF:AF,MONTH(Saudi!L19))</f>
        <v>27.621000000000002</v>
      </c>
      <c r="R19" s="8">
        <f t="shared" si="5"/>
        <v>7514016.8400000008</v>
      </c>
    </row>
    <row r="20" spans="1:18">
      <c r="L20" s="3">
        <v>37012</v>
      </c>
      <c r="M20" s="7">
        <f t="shared" si="3"/>
        <v>282658</v>
      </c>
      <c r="N20" s="5">
        <v>31</v>
      </c>
      <c r="O20">
        <v>9118</v>
      </c>
      <c r="P20">
        <f t="shared" si="4"/>
        <v>2001</v>
      </c>
      <c r="Q20">
        <f>SUMIFS(daily!E:E,daily!AG:AG,YEAR(Saudi!L20),daily!AF:AF,MONTH(Saudi!L20))/COUNTIFS(daily!AG:AG,YEAR(Saudi!L20),daily!AF:AF,MONTH(Saudi!L20))</f>
        <v>28.684090909090909</v>
      </c>
      <c r="R20" s="8">
        <f t="shared" si="5"/>
        <v>8107787.7681818176</v>
      </c>
    </row>
    <row r="21" spans="1:18">
      <c r="L21" s="3">
        <v>37043</v>
      </c>
      <c r="M21" s="7">
        <f t="shared" si="3"/>
        <v>275280</v>
      </c>
      <c r="N21" s="5">
        <v>30</v>
      </c>
      <c r="O21">
        <v>9176</v>
      </c>
      <c r="P21">
        <f t="shared" si="4"/>
        <v>2001</v>
      </c>
      <c r="Q21">
        <f>SUMIFS(daily!E:E,daily!AG:AG,YEAR(Saudi!L21),daily!AF:AF,MONTH(Saudi!L21))/COUNTIFS(daily!AG:AG,YEAR(Saudi!L21),daily!AF:AF,MONTH(Saudi!L21))</f>
        <v>27.584761904761905</v>
      </c>
      <c r="R21" s="8">
        <f t="shared" si="5"/>
        <v>7593533.2571428567</v>
      </c>
    </row>
    <row r="22" spans="1:18">
      <c r="L22" s="3">
        <v>37073</v>
      </c>
      <c r="M22" s="7">
        <f t="shared" si="3"/>
        <v>291369</v>
      </c>
      <c r="N22" s="5">
        <v>31</v>
      </c>
      <c r="O22">
        <v>9399</v>
      </c>
      <c r="P22">
        <f t="shared" si="4"/>
        <v>2001</v>
      </c>
      <c r="Q22">
        <f>SUMIFS(daily!E:E,daily!AG:AG,YEAR(Saudi!L22),daily!AF:AF,MONTH(Saudi!L22))/COUNTIFS(daily!AG:AG,YEAR(Saudi!L22),daily!AF:AF,MONTH(Saudi!L22))</f>
        <v>26.467142857142854</v>
      </c>
      <c r="R22" s="8">
        <f t="shared" si="5"/>
        <v>7711704.9471428562</v>
      </c>
    </row>
    <row r="23" spans="1:18">
      <c r="L23" s="3">
        <v>37104</v>
      </c>
      <c r="M23" s="7">
        <f t="shared" si="3"/>
        <v>285789</v>
      </c>
      <c r="N23" s="5">
        <v>31</v>
      </c>
      <c r="O23">
        <v>9219</v>
      </c>
      <c r="P23">
        <f t="shared" si="4"/>
        <v>2001</v>
      </c>
      <c r="Q23">
        <f>SUMIFS(daily!E:E,daily!AG:AG,YEAR(Saudi!L23),daily!AF:AF,MONTH(Saudi!L23))/COUNTIFS(daily!AG:AG,YEAR(Saudi!L23),daily!AF:AF,MONTH(Saudi!L23))</f>
        <v>27.309130434782606</v>
      </c>
      <c r="R23" s="8">
        <f t="shared" si="5"/>
        <v>7804649.0778260864</v>
      </c>
    </row>
    <row r="24" spans="1:18">
      <c r="L24" s="3">
        <v>37135</v>
      </c>
      <c r="M24" s="7">
        <f t="shared" si="3"/>
        <v>266850</v>
      </c>
      <c r="N24" s="5">
        <v>30</v>
      </c>
      <c r="O24">
        <v>8895</v>
      </c>
      <c r="P24">
        <f t="shared" si="4"/>
        <v>2001</v>
      </c>
      <c r="Q24">
        <f>SUMIFS(daily!E:E,daily!AG:AG,YEAR(Saudi!L24),daily!AF:AF,MONTH(Saudi!L24))/COUNTIFS(daily!AG:AG,YEAR(Saudi!L24),daily!AF:AF,MONTH(Saudi!L24))</f>
        <v>26.034117647058821</v>
      </c>
      <c r="R24" s="8">
        <f t="shared" si="5"/>
        <v>6947204.2941176463</v>
      </c>
    </row>
    <row r="25" spans="1:18">
      <c r="L25" s="3">
        <v>37165</v>
      </c>
      <c r="M25" s="7">
        <f t="shared" si="3"/>
        <v>271250</v>
      </c>
      <c r="N25" s="5">
        <v>31</v>
      </c>
      <c r="O25">
        <v>8750</v>
      </c>
      <c r="P25">
        <f t="shared" si="4"/>
        <v>2001</v>
      </c>
      <c r="Q25">
        <f>SUMIFS(daily!E:E,daily!AG:AG,YEAR(Saudi!L25),daily!AF:AF,MONTH(Saudi!L25))/COUNTIFS(daily!AG:AG,YEAR(Saudi!L25),daily!AF:AF,MONTH(Saudi!L25))</f>
        <v>22.212608695652172</v>
      </c>
      <c r="R25" s="8">
        <f t="shared" si="5"/>
        <v>6025170.1086956514</v>
      </c>
    </row>
    <row r="26" spans="1:18">
      <c r="L26" s="3">
        <v>37196</v>
      </c>
      <c r="M26" s="7">
        <f t="shared" si="3"/>
        <v>262500</v>
      </c>
      <c r="N26" s="5">
        <v>30</v>
      </c>
      <c r="O26">
        <v>8750</v>
      </c>
      <c r="P26">
        <f t="shared" si="4"/>
        <v>2001</v>
      </c>
      <c r="Q26">
        <f>SUMIFS(daily!E:E,daily!AG:AG,YEAR(Saudi!L26),daily!AF:AF,MONTH(Saudi!L26))/COUNTIFS(daily!AG:AG,YEAR(Saudi!L26),daily!AF:AF,MONTH(Saudi!L26))</f>
        <v>19.669499999999996</v>
      </c>
      <c r="R26" s="8">
        <f t="shared" si="5"/>
        <v>5163243.7499999991</v>
      </c>
    </row>
    <row r="27" spans="1:18">
      <c r="L27" s="3">
        <v>37226</v>
      </c>
      <c r="M27" s="7">
        <f t="shared" si="3"/>
        <v>269080</v>
      </c>
      <c r="N27" s="5">
        <v>31</v>
      </c>
      <c r="O27">
        <v>8680</v>
      </c>
      <c r="P27">
        <f t="shared" si="4"/>
        <v>2001</v>
      </c>
      <c r="Q27">
        <f>SUMIFS(daily!E:E,daily!AG:AG,YEAR(Saudi!L27),daily!AF:AF,MONTH(Saudi!L27))/COUNTIFS(daily!AG:AG,YEAR(Saudi!L27),daily!AF:AF,MONTH(Saudi!L27))</f>
        <v>19.403684210526315</v>
      </c>
      <c r="R27" s="8">
        <f t="shared" si="5"/>
        <v>5221143.347368421</v>
      </c>
    </row>
    <row r="28" spans="1:18">
      <c r="L28" s="3">
        <v>37257</v>
      </c>
      <c r="M28" s="7">
        <f t="shared" si="3"/>
        <v>261454</v>
      </c>
      <c r="N28" s="5">
        <v>31</v>
      </c>
      <c r="O28">
        <v>8434</v>
      </c>
      <c r="P28">
        <f t="shared" si="4"/>
        <v>2002</v>
      </c>
      <c r="Q28">
        <f>SUMIFS(daily!E:E,daily!AG:AG,YEAR(Saudi!L28),daily!AF:AF,MONTH(Saudi!L28))/COUNTIFS(daily!AG:AG,YEAR(Saudi!L28),daily!AF:AF,MONTH(Saudi!L28))</f>
        <v>19.72904761904762</v>
      </c>
      <c r="R28" s="8">
        <f t="shared" si="5"/>
        <v>5158238.4161904762</v>
      </c>
    </row>
    <row r="29" spans="1:18">
      <c r="L29" s="3">
        <v>37288</v>
      </c>
      <c r="M29" s="7">
        <f t="shared" si="3"/>
        <v>233632</v>
      </c>
      <c r="N29" s="5">
        <f>IF(MOD(YEAR(L29),4)=0,29,28)</f>
        <v>28</v>
      </c>
      <c r="O29">
        <v>8344</v>
      </c>
      <c r="P29">
        <f t="shared" si="4"/>
        <v>2002</v>
      </c>
      <c r="Q29">
        <f>SUMIFS(daily!E:E,daily!AG:AG,YEAR(Saudi!L29),daily!AF:AF,MONTH(Saudi!L29))/COUNTIFS(daily!AG:AG,YEAR(Saudi!L29),daily!AF:AF,MONTH(Saudi!L29))</f>
        <v>20.755789473684214</v>
      </c>
      <c r="R29" s="8">
        <f t="shared" si="5"/>
        <v>4849216.6063157897</v>
      </c>
    </row>
    <row r="30" spans="1:18">
      <c r="L30" s="3">
        <v>37316</v>
      </c>
      <c r="M30" s="7">
        <f t="shared" si="3"/>
        <v>261764</v>
      </c>
      <c r="N30" s="5">
        <v>31</v>
      </c>
      <c r="O30">
        <v>8444</v>
      </c>
      <c r="P30">
        <f t="shared" si="4"/>
        <v>2002</v>
      </c>
      <c r="Q30">
        <f>SUMIFS(daily!E:E,daily!AG:AG,YEAR(Saudi!L30),daily!AF:AF,MONTH(Saudi!L30))/COUNTIFS(daily!AG:AG,YEAR(Saudi!L30),daily!AF:AF,MONTH(Saudi!L30))</f>
        <v>24.442</v>
      </c>
      <c r="R30" s="8">
        <f t="shared" si="5"/>
        <v>6398035.6880000001</v>
      </c>
    </row>
    <row r="31" spans="1:18">
      <c r="L31" s="3">
        <v>37347</v>
      </c>
      <c r="M31" s="7">
        <f t="shared" si="3"/>
        <v>258480</v>
      </c>
      <c r="N31" s="5">
        <v>30</v>
      </c>
      <c r="O31">
        <v>8616</v>
      </c>
      <c r="P31">
        <f t="shared" si="4"/>
        <v>2002</v>
      </c>
      <c r="Q31">
        <f>SUMIFS(daily!E:E,daily!AG:AG,YEAR(Saudi!L31),daily!AF:AF,MONTH(Saudi!L31))/COUNTIFS(daily!AG:AG,YEAR(Saudi!L31),daily!AF:AF,MONTH(Saudi!L31))</f>
        <v>26.258181818181814</v>
      </c>
      <c r="R31" s="8">
        <f t="shared" si="5"/>
        <v>6787214.836363635</v>
      </c>
    </row>
    <row r="32" spans="1:18">
      <c r="L32" s="3">
        <v>37377</v>
      </c>
      <c r="M32" s="7">
        <f t="shared" si="3"/>
        <v>266941</v>
      </c>
      <c r="N32" s="5">
        <v>31</v>
      </c>
      <c r="O32">
        <v>8611</v>
      </c>
      <c r="P32">
        <f t="shared" si="4"/>
        <v>2002</v>
      </c>
      <c r="Q32">
        <f>SUMIFS(daily!E:E,daily!AG:AG,YEAR(Saudi!L32),daily!AF:AF,MONTH(Saudi!L32))/COUNTIFS(daily!AG:AG,YEAR(Saudi!L32),daily!AF:AF,MONTH(Saudi!L32))</f>
        <v>26.953181818181807</v>
      </c>
      <c r="R32" s="8">
        <f t="shared" si="5"/>
        <v>7194909.3077272698</v>
      </c>
    </row>
    <row r="33" spans="12:18">
      <c r="L33" s="3">
        <v>37408</v>
      </c>
      <c r="M33" s="7">
        <f t="shared" si="3"/>
        <v>259830</v>
      </c>
      <c r="N33" s="5">
        <v>30</v>
      </c>
      <c r="O33">
        <v>8661</v>
      </c>
      <c r="P33">
        <f t="shared" si="4"/>
        <v>2002</v>
      </c>
      <c r="Q33">
        <f>SUMIFS(daily!E:E,daily!AG:AG,YEAR(Saudi!L33),daily!AF:AF,MONTH(Saudi!L33))/COUNTIFS(daily!AG:AG,YEAR(Saudi!L33),daily!AF:AF,MONTH(Saudi!L33))</f>
        <v>25.545999999999996</v>
      </c>
      <c r="R33" s="8">
        <f t="shared" si="5"/>
        <v>6637617.1799999988</v>
      </c>
    </row>
    <row r="34" spans="12:18">
      <c r="L34" s="3">
        <v>37438</v>
      </c>
      <c r="M34" s="7">
        <f t="shared" si="3"/>
        <v>275528</v>
      </c>
      <c r="N34" s="5">
        <v>31</v>
      </c>
      <c r="O34">
        <v>8888</v>
      </c>
      <c r="P34">
        <f t="shared" si="4"/>
        <v>2002</v>
      </c>
      <c r="Q34">
        <f>SUMIFS(daily!E:E,daily!AG:AG,YEAR(Saudi!L34),daily!AF:AF,MONTH(Saudi!L34))/COUNTIFS(daily!AG:AG,YEAR(Saudi!L34),daily!AF:AF,MONTH(Saudi!L34))</f>
        <v>26.939999999999994</v>
      </c>
      <c r="R34" s="8">
        <f t="shared" si="5"/>
        <v>7422724.3199999984</v>
      </c>
    </row>
    <row r="35" spans="12:18">
      <c r="L35" s="3">
        <v>37469</v>
      </c>
      <c r="M35" s="7">
        <f t="shared" si="3"/>
        <v>276458</v>
      </c>
      <c r="N35" s="5">
        <v>31</v>
      </c>
      <c r="O35">
        <v>8918</v>
      </c>
      <c r="P35">
        <f t="shared" si="4"/>
        <v>2002</v>
      </c>
      <c r="Q35">
        <f>SUMIFS(daily!E:E,daily!AG:AG,YEAR(Saudi!L35),daily!AF:AF,MONTH(Saudi!L35))/COUNTIFS(daily!AG:AG,YEAR(Saudi!L35),daily!AF:AF,MONTH(Saudi!L35))</f>
        <v>28.200000000000003</v>
      </c>
      <c r="R35" s="8">
        <f t="shared" si="5"/>
        <v>7796115.6000000006</v>
      </c>
    </row>
    <row r="36" spans="12:18">
      <c r="L36" s="3">
        <v>37500</v>
      </c>
      <c r="M36" s="7">
        <f t="shared" ref="M36:M67" si="6">O36*N36</f>
        <v>272040</v>
      </c>
      <c r="N36" s="5">
        <v>30</v>
      </c>
      <c r="O36">
        <v>9068</v>
      </c>
      <c r="P36">
        <f t="shared" si="4"/>
        <v>2002</v>
      </c>
      <c r="Q36">
        <f>SUMIFS(daily!E:E,daily!AG:AG,YEAR(Saudi!L36),daily!AF:AF,MONTH(Saudi!L36))/COUNTIFS(daily!AG:AG,YEAR(Saudi!L36),daily!AF:AF,MONTH(Saudi!L36))</f>
        <v>29.669999999999998</v>
      </c>
      <c r="R36" s="8">
        <f t="shared" si="5"/>
        <v>8071426.7999999998</v>
      </c>
    </row>
    <row r="37" spans="12:18">
      <c r="L37" s="3">
        <v>37530</v>
      </c>
      <c r="M37" s="7">
        <f t="shared" si="6"/>
        <v>282565</v>
      </c>
      <c r="N37" s="5">
        <v>31</v>
      </c>
      <c r="O37">
        <v>9115</v>
      </c>
      <c r="P37">
        <f t="shared" si="4"/>
        <v>2002</v>
      </c>
      <c r="Q37">
        <f>SUMIFS(daily!E:E,daily!AG:AG,YEAR(Saudi!L37),daily!AF:AF,MONTH(Saudi!L37))/COUNTIFS(daily!AG:AG,YEAR(Saudi!L37),daily!AF:AF,MONTH(Saudi!L37))</f>
        <v>28.86304347826087</v>
      </c>
      <c r="R37" s="8">
        <f t="shared" si="5"/>
        <v>8155685.8804347832</v>
      </c>
    </row>
    <row r="38" spans="12:18">
      <c r="L38" s="3">
        <v>37561</v>
      </c>
      <c r="M38" s="7">
        <f t="shared" si="6"/>
        <v>279450</v>
      </c>
      <c r="N38" s="5">
        <v>30</v>
      </c>
      <c r="O38">
        <v>9315</v>
      </c>
      <c r="P38">
        <f t="shared" si="4"/>
        <v>2002</v>
      </c>
      <c r="Q38">
        <f>SUMIFS(daily!E:E,daily!AG:AG,YEAR(Saudi!L38),daily!AF:AF,MONTH(Saudi!L38))/COUNTIFS(daily!AG:AG,YEAR(Saudi!L38),daily!AF:AF,MONTH(Saudi!L38))</f>
        <v>26.189473684210526</v>
      </c>
      <c r="R38" s="8">
        <f t="shared" si="5"/>
        <v>7318648.4210526319</v>
      </c>
    </row>
    <row r="39" spans="12:18">
      <c r="L39" s="3">
        <v>37591</v>
      </c>
      <c r="M39" s="7">
        <f t="shared" si="6"/>
        <v>287215</v>
      </c>
      <c r="N39" s="5">
        <v>31</v>
      </c>
      <c r="O39">
        <v>9265</v>
      </c>
      <c r="P39">
        <f t="shared" si="4"/>
        <v>2002</v>
      </c>
      <c r="Q39">
        <f>SUMIFS(daily!E:E,daily!AG:AG,YEAR(Saudi!L39),daily!AF:AF,MONTH(Saudi!L39))/COUNTIFS(daily!AG:AG,YEAR(Saudi!L39),daily!AF:AF,MONTH(Saudi!L39))</f>
        <v>29.393333333333338</v>
      </c>
      <c r="R39" s="8">
        <f t="shared" si="5"/>
        <v>8442206.2333333343</v>
      </c>
    </row>
    <row r="40" spans="12:18">
      <c r="L40" s="3">
        <v>37622</v>
      </c>
      <c r="M40" s="7">
        <f t="shared" si="6"/>
        <v>298840</v>
      </c>
      <c r="N40" s="5">
        <v>31</v>
      </c>
      <c r="O40">
        <v>9640</v>
      </c>
      <c r="P40">
        <f t="shared" si="4"/>
        <v>2003</v>
      </c>
      <c r="Q40">
        <f>SUMIFS(daily!E:E,daily!AG:AG,YEAR(Saudi!L40),daily!AF:AF,MONTH(Saudi!L40))/COUNTIFS(daily!AG:AG,YEAR(Saudi!L40),daily!AF:AF,MONTH(Saudi!L40))</f>
        <v>32.699523809523804</v>
      </c>
      <c r="R40" s="8">
        <f t="shared" si="5"/>
        <v>9771925.6952380929</v>
      </c>
    </row>
    <row r="41" spans="12:18">
      <c r="L41" s="3">
        <v>37653</v>
      </c>
      <c r="M41" s="7">
        <f t="shared" si="6"/>
        <v>278264</v>
      </c>
      <c r="N41" s="5">
        <f>IF(MOD(YEAR(L41),4)=0,29,28)</f>
        <v>28</v>
      </c>
      <c r="O41">
        <v>9938</v>
      </c>
      <c r="P41">
        <f t="shared" si="4"/>
        <v>2003</v>
      </c>
      <c r="Q41">
        <f>SUMIFS(daily!E:E,daily!AG:AG,YEAR(Saudi!L41),daily!AF:AF,MONTH(Saudi!L41))/COUNTIFS(daily!AG:AG,YEAR(Saudi!L41),daily!AF:AF,MONTH(Saudi!L41))</f>
        <v>35.733157894736848</v>
      </c>
      <c r="R41" s="8">
        <f t="shared" si="5"/>
        <v>9943251.4484210536</v>
      </c>
    </row>
    <row r="42" spans="12:18">
      <c r="L42" s="3">
        <v>37681</v>
      </c>
      <c r="M42" s="7">
        <f t="shared" si="6"/>
        <v>326213</v>
      </c>
      <c r="N42" s="5">
        <v>31</v>
      </c>
      <c r="O42">
        <v>10523</v>
      </c>
      <c r="P42">
        <f t="shared" si="4"/>
        <v>2003</v>
      </c>
      <c r="Q42">
        <f>SUMIFS(daily!E:E,daily!AG:AG,YEAR(Saudi!L42),daily!AF:AF,MONTH(Saudi!L42))/COUNTIFS(daily!AG:AG,YEAR(Saudi!L42),daily!AF:AF,MONTH(Saudi!L42))</f>
        <v>33.156190476190474</v>
      </c>
      <c r="R42" s="8">
        <f t="shared" si="5"/>
        <v>10815980.363809522</v>
      </c>
    </row>
    <row r="43" spans="12:18">
      <c r="L43" s="3">
        <v>37712</v>
      </c>
      <c r="M43" s="7">
        <f t="shared" si="6"/>
        <v>320940</v>
      </c>
      <c r="N43" s="5">
        <v>30</v>
      </c>
      <c r="O43">
        <v>10698</v>
      </c>
      <c r="P43">
        <f t="shared" si="4"/>
        <v>2003</v>
      </c>
      <c r="Q43">
        <f>SUMIFS(daily!E:E,daily!AG:AG,YEAR(Saudi!L43),daily!AF:AF,MONTH(Saudi!L43))/COUNTIFS(daily!AG:AG,YEAR(Saudi!L43),daily!AF:AF,MONTH(Saudi!L43))</f>
        <v>28.135714285714286</v>
      </c>
      <c r="R43" s="8">
        <f t="shared" si="5"/>
        <v>9029876.1428571437</v>
      </c>
    </row>
    <row r="44" spans="12:18">
      <c r="L44" s="3">
        <v>37742</v>
      </c>
      <c r="M44" s="7">
        <f t="shared" si="6"/>
        <v>326616</v>
      </c>
      <c r="N44" s="5">
        <v>31</v>
      </c>
      <c r="O44">
        <v>10536</v>
      </c>
      <c r="P44">
        <f t="shared" si="4"/>
        <v>2003</v>
      </c>
      <c r="Q44">
        <f>SUMIFS(daily!E:E,daily!AG:AG,YEAR(Saudi!L44),daily!AF:AF,MONTH(Saudi!L44))/COUNTIFS(daily!AG:AG,YEAR(Saudi!L44),daily!AF:AF,MONTH(Saudi!L44))</f>
        <v>28.070476190476185</v>
      </c>
      <c r="R44" s="8">
        <f t="shared" si="5"/>
        <v>9168266.6514285691</v>
      </c>
    </row>
    <row r="45" spans="12:18">
      <c r="L45" s="3">
        <v>37773</v>
      </c>
      <c r="M45" s="7">
        <f t="shared" si="6"/>
        <v>296700</v>
      </c>
      <c r="N45" s="5">
        <v>30</v>
      </c>
      <c r="O45">
        <v>9890</v>
      </c>
      <c r="P45">
        <f t="shared" si="4"/>
        <v>2003</v>
      </c>
      <c r="Q45">
        <f>SUMIFS(daily!E:E,daily!AG:AG,YEAR(Saudi!L45),daily!AF:AF,MONTH(Saudi!L45))/COUNTIFS(daily!AG:AG,YEAR(Saudi!L45),daily!AF:AF,MONTH(Saudi!L45))</f>
        <v>30.519523809523808</v>
      </c>
      <c r="R45" s="8">
        <f t="shared" si="5"/>
        <v>9055142.7142857146</v>
      </c>
    </row>
    <row r="46" spans="12:18">
      <c r="L46" s="3">
        <v>37803</v>
      </c>
      <c r="M46" s="7">
        <f t="shared" si="6"/>
        <v>306435</v>
      </c>
      <c r="N46" s="5">
        <v>31</v>
      </c>
      <c r="O46">
        <v>9885</v>
      </c>
      <c r="P46">
        <f t="shared" si="4"/>
        <v>2003</v>
      </c>
      <c r="Q46">
        <f>SUMIFS(daily!E:E,daily!AG:AG,YEAR(Saudi!L46),daily!AF:AF,MONTH(Saudi!L46))/COUNTIFS(daily!AG:AG,YEAR(Saudi!L46),daily!AF:AF,MONTH(Saudi!L46))</f>
        <v>30.702272727272724</v>
      </c>
      <c r="R46" s="8">
        <f t="shared" si="5"/>
        <v>9408250.9431818165</v>
      </c>
    </row>
    <row r="47" spans="12:18">
      <c r="L47" s="3">
        <v>37834</v>
      </c>
      <c r="M47" s="7">
        <f t="shared" si="6"/>
        <v>306435</v>
      </c>
      <c r="N47" s="5">
        <v>31</v>
      </c>
      <c r="O47">
        <v>9885</v>
      </c>
      <c r="P47">
        <f t="shared" si="4"/>
        <v>2003</v>
      </c>
      <c r="Q47">
        <f>SUMIFS(daily!E:E,daily!AG:AG,YEAR(Saudi!L47),daily!AF:AF,MONTH(Saudi!L47))/COUNTIFS(daily!AG:AG,YEAR(Saudi!L47),daily!AF:AF,MONTH(Saudi!L47))</f>
        <v>31.59714285714286</v>
      </c>
      <c r="R47" s="8">
        <f t="shared" si="5"/>
        <v>9682470.4714285713</v>
      </c>
    </row>
    <row r="48" spans="12:18">
      <c r="L48" s="3">
        <v>37865</v>
      </c>
      <c r="M48" s="7">
        <f t="shared" si="6"/>
        <v>294780</v>
      </c>
      <c r="N48" s="5">
        <v>30</v>
      </c>
      <c r="O48">
        <v>9826</v>
      </c>
      <c r="P48">
        <f t="shared" si="4"/>
        <v>2003</v>
      </c>
      <c r="Q48">
        <f>SUMIFS(daily!E:E,daily!AG:AG,YEAR(Saudi!L48),daily!AF:AF,MONTH(Saudi!L48))/COUNTIFS(daily!AG:AG,YEAR(Saudi!L48),daily!AF:AF,MONTH(Saudi!L48))</f>
        <v>28.311428571428571</v>
      </c>
      <c r="R48" s="8">
        <f t="shared" si="5"/>
        <v>8345642.9142857147</v>
      </c>
    </row>
    <row r="49" spans="12:18">
      <c r="L49" s="3">
        <v>37895</v>
      </c>
      <c r="M49" s="7">
        <f t="shared" si="6"/>
        <v>311395</v>
      </c>
      <c r="N49" s="5">
        <v>31</v>
      </c>
      <c r="O49">
        <v>10045</v>
      </c>
      <c r="P49">
        <f t="shared" si="4"/>
        <v>2003</v>
      </c>
      <c r="Q49">
        <f>SUMIFS(daily!E:E,daily!AG:AG,YEAR(Saudi!L49),daily!AF:AF,MONTH(Saudi!L49))/COUNTIFS(daily!AG:AG,YEAR(Saudi!L49),daily!AF:AF,MONTH(Saudi!L49))</f>
        <v>30.345217391304345</v>
      </c>
      <c r="R49" s="8">
        <f t="shared" si="5"/>
        <v>9449348.9695652165</v>
      </c>
    </row>
    <row r="50" spans="12:18">
      <c r="L50" s="3">
        <v>37926</v>
      </c>
      <c r="M50" s="7">
        <f t="shared" si="6"/>
        <v>297810</v>
      </c>
      <c r="N50" s="5">
        <v>30</v>
      </c>
      <c r="O50">
        <v>9927</v>
      </c>
      <c r="P50">
        <f t="shared" si="4"/>
        <v>2003</v>
      </c>
      <c r="Q50">
        <f>SUMIFS(daily!E:E,daily!AG:AG,YEAR(Saudi!L50),daily!AF:AF,MONTH(Saudi!L50))/COUNTIFS(daily!AG:AG,YEAR(Saudi!L50),daily!AF:AF,MONTH(Saudi!L50))</f>
        <v>31.056111111111118</v>
      </c>
      <c r="R50" s="8">
        <f t="shared" si="5"/>
        <v>9248820.450000003</v>
      </c>
    </row>
    <row r="51" spans="12:18">
      <c r="L51" s="3">
        <v>37956</v>
      </c>
      <c r="M51" s="7">
        <f t="shared" si="6"/>
        <v>313565</v>
      </c>
      <c r="N51" s="5">
        <v>31</v>
      </c>
      <c r="O51">
        <v>10115</v>
      </c>
      <c r="P51">
        <f t="shared" si="4"/>
        <v>2003</v>
      </c>
      <c r="Q51">
        <f>SUMIFS(daily!E:E,daily!AG:AG,YEAR(Saudi!L51),daily!AF:AF,MONTH(Saudi!L51))/COUNTIFS(daily!AG:AG,YEAR(Saudi!L51),daily!AF:AF,MONTH(Saudi!L51))</f>
        <v>32.142380952380954</v>
      </c>
      <c r="R51" s="8">
        <f t="shared" si="5"/>
        <v>10078725.683333334</v>
      </c>
    </row>
    <row r="52" spans="12:18">
      <c r="L52" s="3">
        <v>37987</v>
      </c>
      <c r="M52" s="7">
        <f t="shared" si="6"/>
        <v>322245</v>
      </c>
      <c r="N52" s="5">
        <v>31</v>
      </c>
      <c r="O52">
        <v>10395</v>
      </c>
      <c r="P52">
        <f t="shared" si="4"/>
        <v>2004</v>
      </c>
      <c r="Q52">
        <f>SUMIFS(daily!E:E,daily!AG:AG,YEAR(Saudi!L52),daily!AF:AF,MONTH(Saudi!L52))/COUNTIFS(daily!AG:AG,YEAR(Saudi!L52),daily!AF:AF,MONTH(Saudi!L52))</f>
        <v>34.224736842105266</v>
      </c>
      <c r="R52" s="8">
        <f t="shared" si="5"/>
        <v>11028750.323684212</v>
      </c>
    </row>
    <row r="53" spans="12:18">
      <c r="L53" s="3">
        <v>38018</v>
      </c>
      <c r="M53" s="7">
        <f t="shared" si="6"/>
        <v>301455</v>
      </c>
      <c r="N53" s="5">
        <f>IF(MOD(YEAR(L53),4)=0,29,28)</f>
        <v>29</v>
      </c>
      <c r="O53">
        <v>10395</v>
      </c>
      <c r="P53">
        <f t="shared" si="4"/>
        <v>2004</v>
      </c>
      <c r="Q53">
        <f>SUMIFS(daily!E:E,daily!AG:AG,YEAR(Saudi!L53),daily!AF:AF,MONTH(Saudi!L53))/COUNTIFS(daily!AG:AG,YEAR(Saudi!L53),daily!AF:AF,MONTH(Saudi!L53))</f>
        <v>34.5</v>
      </c>
      <c r="R53" s="8">
        <f t="shared" si="5"/>
        <v>10400197.5</v>
      </c>
    </row>
    <row r="54" spans="12:18">
      <c r="L54" s="3">
        <v>38047</v>
      </c>
      <c r="M54" s="7">
        <f t="shared" si="6"/>
        <v>312945</v>
      </c>
      <c r="N54" s="5">
        <v>31</v>
      </c>
      <c r="O54">
        <v>10095</v>
      </c>
      <c r="P54">
        <f t="shared" si="4"/>
        <v>2004</v>
      </c>
      <c r="Q54">
        <f>SUMIFS(daily!E:E,daily!AG:AG,YEAR(Saudi!L54),daily!AF:AF,MONTH(Saudi!L54))/COUNTIFS(daily!AG:AG,YEAR(Saudi!L54),daily!AF:AF,MONTH(Saudi!L54))</f>
        <v>36.718260869565221</v>
      </c>
      <c r="R54" s="8">
        <f t="shared" si="5"/>
        <v>11490796.147826089</v>
      </c>
    </row>
    <row r="55" spans="12:18">
      <c r="L55" s="3">
        <v>38078</v>
      </c>
      <c r="M55" s="7">
        <f t="shared" si="6"/>
        <v>302850</v>
      </c>
      <c r="N55" s="5">
        <v>30</v>
      </c>
      <c r="O55">
        <v>10095</v>
      </c>
      <c r="P55">
        <f t="shared" si="4"/>
        <v>2004</v>
      </c>
      <c r="Q55">
        <f>SUMIFS(daily!E:E,daily!AG:AG,YEAR(Saudi!L55),daily!AF:AF,MONTH(Saudi!L55))/COUNTIFS(daily!AG:AG,YEAR(Saudi!L55),daily!AF:AF,MONTH(Saudi!L55))</f>
        <v>36.616666666666674</v>
      </c>
      <c r="R55" s="8">
        <f t="shared" si="5"/>
        <v>11089357.500000002</v>
      </c>
    </row>
    <row r="56" spans="12:18">
      <c r="L56" s="3">
        <v>38108</v>
      </c>
      <c r="M56" s="7">
        <f t="shared" si="6"/>
        <v>316045</v>
      </c>
      <c r="N56" s="5">
        <v>31</v>
      </c>
      <c r="O56">
        <v>10195</v>
      </c>
      <c r="P56">
        <f t="shared" si="4"/>
        <v>2004</v>
      </c>
      <c r="Q56">
        <f>SUMIFS(daily!E:E,daily!AG:AG,YEAR(Saudi!L56),daily!AF:AF,MONTH(Saudi!L56))/COUNTIFS(daily!AG:AG,YEAR(Saudi!L56),daily!AF:AF,MONTH(Saudi!L56))</f>
        <v>40.28</v>
      </c>
      <c r="R56" s="8">
        <f t="shared" si="5"/>
        <v>12730292.6</v>
      </c>
    </row>
    <row r="57" spans="12:18">
      <c r="L57" s="3">
        <v>38139</v>
      </c>
      <c r="M57" s="7">
        <f t="shared" si="6"/>
        <v>335850</v>
      </c>
      <c r="N57" s="5">
        <v>30</v>
      </c>
      <c r="O57">
        <v>11195</v>
      </c>
      <c r="P57">
        <f t="shared" si="4"/>
        <v>2004</v>
      </c>
      <c r="Q57">
        <f>SUMIFS(daily!E:E,daily!AG:AG,YEAR(Saudi!L57),daily!AF:AF,MONTH(Saudi!L57))/COUNTIFS(daily!AG:AG,YEAR(Saudi!L57),daily!AF:AF,MONTH(Saudi!L57))</f>
        <v>38.049523809523805</v>
      </c>
      <c r="R57" s="8">
        <f t="shared" si="5"/>
        <v>12778932.571428569</v>
      </c>
    </row>
    <row r="58" spans="12:18">
      <c r="L58" s="3">
        <v>38169</v>
      </c>
      <c r="M58" s="7">
        <f t="shared" si="6"/>
        <v>347045</v>
      </c>
      <c r="N58" s="5">
        <v>31</v>
      </c>
      <c r="O58">
        <v>11195</v>
      </c>
      <c r="P58">
        <f t="shared" si="4"/>
        <v>2004</v>
      </c>
      <c r="Q58">
        <f>SUMIFS(daily!E:E,daily!AG:AG,YEAR(Saudi!L58),daily!AF:AF,MONTH(Saudi!L58))/COUNTIFS(daily!AG:AG,YEAR(Saudi!L58),daily!AF:AF,MONTH(Saudi!L58))</f>
        <v>40.807619047619049</v>
      </c>
      <c r="R58" s="8">
        <f t="shared" si="5"/>
        <v>14162080.152380953</v>
      </c>
    </row>
    <row r="59" spans="12:18">
      <c r="L59" s="3">
        <v>38200</v>
      </c>
      <c r="M59" s="7">
        <f t="shared" si="6"/>
        <v>347045</v>
      </c>
      <c r="N59" s="5">
        <v>31</v>
      </c>
      <c r="O59">
        <v>11195</v>
      </c>
      <c r="P59">
        <f t="shared" si="4"/>
        <v>2004</v>
      </c>
      <c r="Q59">
        <f>SUMIFS(daily!E:E,daily!AG:AG,YEAR(Saudi!L59),daily!AF:AF,MONTH(Saudi!L59))/COUNTIFS(daily!AG:AG,YEAR(Saudi!L59),daily!AF:AF,MONTH(Saudi!L59))</f>
        <v>44.883636363636363</v>
      </c>
      <c r="R59" s="8">
        <f t="shared" si="5"/>
        <v>15576641.581818182</v>
      </c>
    </row>
    <row r="60" spans="12:18">
      <c r="L60" s="3">
        <v>38231</v>
      </c>
      <c r="M60" s="7">
        <f t="shared" si="6"/>
        <v>335850</v>
      </c>
      <c r="N60" s="5">
        <v>30</v>
      </c>
      <c r="O60">
        <v>11195</v>
      </c>
      <c r="P60">
        <f t="shared" si="4"/>
        <v>2004</v>
      </c>
      <c r="Q60">
        <f>SUMIFS(daily!E:E,daily!AG:AG,YEAR(Saudi!L60),daily!AF:AF,MONTH(Saudi!L60))/COUNTIFS(daily!AG:AG,YEAR(Saudi!L60),daily!AF:AF,MONTH(Saudi!L60))</f>
        <v>45.937619047619052</v>
      </c>
      <c r="R60" s="8">
        <f t="shared" si="5"/>
        <v>15428149.357142858</v>
      </c>
    </row>
    <row r="61" spans="12:18">
      <c r="L61" s="3">
        <v>38261</v>
      </c>
      <c r="M61" s="7">
        <f t="shared" si="6"/>
        <v>347045</v>
      </c>
      <c r="N61" s="5">
        <v>31</v>
      </c>
      <c r="O61">
        <v>11195</v>
      </c>
      <c r="P61">
        <f t="shared" si="4"/>
        <v>2004</v>
      </c>
      <c r="Q61">
        <f>SUMIFS(daily!E:E,daily!AG:AG,YEAR(Saudi!L61),daily!AF:AF,MONTH(Saudi!L61))/COUNTIFS(daily!AG:AG,YEAR(Saudi!L61),daily!AF:AF,MONTH(Saudi!L61))</f>
        <v>53.093809523809512</v>
      </c>
      <c r="R61" s="8">
        <f t="shared" si="5"/>
        <v>18425941.126190472</v>
      </c>
    </row>
    <row r="62" spans="12:18">
      <c r="L62" s="3">
        <v>38292</v>
      </c>
      <c r="M62" s="7">
        <f t="shared" si="6"/>
        <v>335850</v>
      </c>
      <c r="N62" s="5">
        <v>30</v>
      </c>
      <c r="O62">
        <v>11195</v>
      </c>
      <c r="P62">
        <f t="shared" si="4"/>
        <v>2004</v>
      </c>
      <c r="Q62">
        <f>SUMIFS(daily!E:E,daily!AG:AG,YEAR(Saudi!L62),daily!AF:AF,MONTH(Saudi!L62))/COUNTIFS(daily!AG:AG,YEAR(Saudi!L62),daily!AF:AF,MONTH(Saudi!L62))</f>
        <v>48.589809715214237</v>
      </c>
      <c r="R62" s="8">
        <f t="shared" si="5"/>
        <v>16318887.592854701</v>
      </c>
    </row>
    <row r="63" spans="12:18">
      <c r="L63" s="3">
        <v>38322</v>
      </c>
      <c r="M63" s="7">
        <f t="shared" si="6"/>
        <v>347045</v>
      </c>
      <c r="N63" s="5">
        <v>31</v>
      </c>
      <c r="O63">
        <v>11195</v>
      </c>
      <c r="P63">
        <f t="shared" si="4"/>
        <v>2004</v>
      </c>
      <c r="Q63">
        <f>SUMIFS(daily!E:E,daily!AG:AG,YEAR(Saudi!L63),daily!AF:AF,MONTH(Saudi!L63))/COUNTIFS(daily!AG:AG,YEAR(Saudi!L63),daily!AF:AF,MONTH(Saudi!L63))</f>
        <v>43.178242383190096</v>
      </c>
      <c r="R63" s="8">
        <f t="shared" si="5"/>
        <v>14984793.127874207</v>
      </c>
    </row>
    <row r="64" spans="12:18">
      <c r="L64" s="3">
        <v>38353</v>
      </c>
      <c r="M64" s="7">
        <f t="shared" si="6"/>
        <v>354826</v>
      </c>
      <c r="N64" s="5">
        <v>31</v>
      </c>
      <c r="O64">
        <v>11446</v>
      </c>
      <c r="P64">
        <f t="shared" si="4"/>
        <v>2005</v>
      </c>
      <c r="Q64">
        <f>SUMIFS(daily!E:E,daily!AG:AG,YEAR(Saudi!L64),daily!AF:AF,MONTH(Saudi!L64))/COUNTIFS(daily!AG:AG,YEAR(Saudi!L64),daily!AF:AF,MONTH(Saudi!L64))</f>
        <v>46.924285714285716</v>
      </c>
      <c r="R64" s="8">
        <f t="shared" si="5"/>
        <v>16649956.602857143</v>
      </c>
    </row>
    <row r="65" spans="12:18">
      <c r="L65" s="3">
        <v>38384</v>
      </c>
      <c r="M65" s="7">
        <f t="shared" si="6"/>
        <v>320488</v>
      </c>
      <c r="N65" s="5">
        <f>IF(MOD(YEAR(L65),4)=0,29,28)</f>
        <v>28</v>
      </c>
      <c r="O65">
        <v>11446</v>
      </c>
      <c r="P65">
        <f t="shared" si="4"/>
        <v>2005</v>
      </c>
      <c r="Q65">
        <f>SUMIFS(daily!E:E,daily!AG:AG,YEAR(Saudi!L65),daily!AF:AF,MONTH(Saudi!L65))/COUNTIFS(daily!AG:AG,YEAR(Saudi!L65),daily!AF:AF,MONTH(Saudi!L65))</f>
        <v>48.290962962962958</v>
      </c>
      <c r="R65" s="8">
        <f t="shared" si="5"/>
        <v>15476674.138074072</v>
      </c>
    </row>
    <row r="66" spans="12:18">
      <c r="L66" s="3">
        <v>38412</v>
      </c>
      <c r="M66" s="7">
        <f t="shared" si="6"/>
        <v>354826</v>
      </c>
      <c r="N66" s="5">
        <v>31</v>
      </c>
      <c r="O66">
        <v>11446</v>
      </c>
      <c r="P66">
        <f t="shared" si="4"/>
        <v>2005</v>
      </c>
      <c r="Q66">
        <f>SUMIFS(daily!E:E,daily!AG:AG,YEAR(Saudi!L66),daily!AF:AF,MONTH(Saudi!L66))/COUNTIFS(daily!AG:AG,YEAR(Saudi!L66),daily!AF:AF,MONTH(Saudi!L66))</f>
        <v>54.629545454545458</v>
      </c>
      <c r="R66" s="8">
        <f t="shared" si="5"/>
        <v>19383983.095454548</v>
      </c>
    </row>
    <row r="67" spans="12:18">
      <c r="L67" s="3">
        <v>38443</v>
      </c>
      <c r="M67" s="7">
        <f t="shared" si="6"/>
        <v>346380</v>
      </c>
      <c r="N67" s="5">
        <v>30</v>
      </c>
      <c r="O67">
        <v>11546</v>
      </c>
      <c r="P67">
        <f t="shared" si="4"/>
        <v>2005</v>
      </c>
      <c r="Q67">
        <f>SUMIFS(daily!E:E,daily!AG:AG,YEAR(Saudi!L67),daily!AF:AF,MONTH(Saudi!L67))/COUNTIFS(daily!AG:AG,YEAR(Saudi!L67),daily!AF:AF,MONTH(Saudi!L67))</f>
        <v>53.217619047619053</v>
      </c>
      <c r="R67" s="8">
        <f t="shared" si="5"/>
        <v>18433518.885714289</v>
      </c>
    </row>
    <row r="68" spans="12:18">
      <c r="L68" s="3">
        <v>38473</v>
      </c>
      <c r="M68" s="7">
        <f t="shared" ref="M68:M99" si="7">O68*N68</f>
        <v>357926</v>
      </c>
      <c r="N68" s="5">
        <v>31</v>
      </c>
      <c r="O68">
        <v>11546</v>
      </c>
      <c r="P68">
        <f t="shared" si="4"/>
        <v>2005</v>
      </c>
      <c r="Q68">
        <f>SUMIFS(daily!E:E,daily!AG:AG,YEAR(Saudi!L68),daily!AF:AF,MONTH(Saudi!L68))/COUNTIFS(daily!AG:AG,YEAR(Saudi!L68),daily!AF:AF,MONTH(Saudi!L68))</f>
        <v>49.870952380952382</v>
      </c>
      <c r="R68" s="8">
        <f t="shared" si="5"/>
        <v>17850110.501904763</v>
      </c>
    </row>
    <row r="69" spans="12:18">
      <c r="L69" s="3">
        <v>38504</v>
      </c>
      <c r="M69" s="7">
        <f t="shared" si="7"/>
        <v>346380</v>
      </c>
      <c r="N69" s="5">
        <v>30</v>
      </c>
      <c r="O69">
        <v>11546</v>
      </c>
      <c r="P69">
        <f t="shared" ref="P69:P132" si="8">YEAR(L69)</f>
        <v>2005</v>
      </c>
      <c r="Q69">
        <f>SUMIFS(daily!E:E,daily!AG:AG,YEAR(Saudi!L69),daily!AF:AF,MONTH(Saudi!L69))/COUNTIFS(daily!AG:AG,YEAR(Saudi!L69),daily!AF:AF,MONTH(Saudi!L69))</f>
        <v>56.419545454545464</v>
      </c>
      <c r="R69" s="8">
        <f t="shared" ref="R69:R132" si="9">M69*Q69</f>
        <v>19542602.154545456</v>
      </c>
    </row>
    <row r="70" spans="12:18">
      <c r="L70" s="3">
        <v>38534</v>
      </c>
      <c r="M70" s="7">
        <f t="shared" si="7"/>
        <v>357926</v>
      </c>
      <c r="N70" s="5">
        <v>31</v>
      </c>
      <c r="O70">
        <v>11546</v>
      </c>
      <c r="P70">
        <f t="shared" si="8"/>
        <v>2005</v>
      </c>
      <c r="Q70">
        <f>SUMIFS(daily!E:E,daily!AG:AG,YEAR(Saudi!L70),daily!AF:AF,MONTH(Saudi!L70))/COUNTIFS(daily!AG:AG,YEAR(Saudi!L70),daily!AF:AF,MONTH(Saudi!L70))</f>
        <v>59.02600000000001</v>
      </c>
      <c r="R70" s="8">
        <f t="shared" si="9"/>
        <v>21126940.076000005</v>
      </c>
    </row>
    <row r="71" spans="12:18">
      <c r="L71" s="3">
        <v>38565</v>
      </c>
      <c r="M71" s="7">
        <f t="shared" si="7"/>
        <v>357926</v>
      </c>
      <c r="N71" s="5">
        <v>31</v>
      </c>
      <c r="O71">
        <v>11546</v>
      </c>
      <c r="P71">
        <f t="shared" si="8"/>
        <v>2005</v>
      </c>
      <c r="Q71">
        <f>SUMIFS(daily!E:E,daily!AG:AG,YEAR(Saudi!L71),daily!AF:AF,MONTH(Saudi!L71))/COUNTIFS(daily!AG:AG,YEAR(Saudi!L71),daily!AF:AF,MONTH(Saudi!L71))</f>
        <v>64.993478260869566</v>
      </c>
      <c r="R71" s="8">
        <f t="shared" si="9"/>
        <v>23262855.699999999</v>
      </c>
    </row>
    <row r="72" spans="12:18">
      <c r="L72" s="3">
        <v>38596</v>
      </c>
      <c r="M72" s="7">
        <f t="shared" si="7"/>
        <v>346380</v>
      </c>
      <c r="N72" s="5">
        <v>30</v>
      </c>
      <c r="O72">
        <v>11546</v>
      </c>
      <c r="P72">
        <f t="shared" si="8"/>
        <v>2005</v>
      </c>
      <c r="Q72">
        <f>SUMIFS(daily!E:E,daily!AG:AG,YEAR(Saudi!L72),daily!AF:AF,MONTH(Saudi!L72))/COUNTIFS(daily!AG:AG,YEAR(Saudi!L72),daily!AF:AF,MONTH(Saudi!L72))</f>
        <v>65.552857142857121</v>
      </c>
      <c r="R72" s="8">
        <f t="shared" si="9"/>
        <v>22706198.657142848</v>
      </c>
    </row>
    <row r="73" spans="12:18">
      <c r="L73" s="3">
        <v>38626</v>
      </c>
      <c r="M73" s="7">
        <f t="shared" si="7"/>
        <v>354826</v>
      </c>
      <c r="N73" s="5">
        <v>31</v>
      </c>
      <c r="O73">
        <v>11446</v>
      </c>
      <c r="P73">
        <f t="shared" si="8"/>
        <v>2005</v>
      </c>
      <c r="Q73">
        <f>SUMIFS(daily!E:E,daily!AG:AG,YEAR(Saudi!L73),daily!AF:AF,MONTH(Saudi!L73))/COUNTIFS(daily!AG:AG,YEAR(Saudi!L73),daily!AF:AF,MONTH(Saudi!L73))</f>
        <v>62.268571428571434</v>
      </c>
      <c r="R73" s="8">
        <f t="shared" si="9"/>
        <v>22094508.125714287</v>
      </c>
    </row>
    <row r="74" spans="12:18">
      <c r="L74" s="3">
        <v>38657</v>
      </c>
      <c r="M74" s="7">
        <f t="shared" si="7"/>
        <v>343380</v>
      </c>
      <c r="N74" s="5">
        <v>30</v>
      </c>
      <c r="O74">
        <v>11446</v>
      </c>
      <c r="P74">
        <f t="shared" si="8"/>
        <v>2005</v>
      </c>
      <c r="Q74">
        <f>SUMIFS(daily!E:E,daily!AG:AG,YEAR(Saudi!L74),daily!AF:AF,MONTH(Saudi!L74))/COUNTIFS(daily!AG:AG,YEAR(Saudi!L74),daily!AF:AF,MONTH(Saudi!L74))</f>
        <v>58.359480027548202</v>
      </c>
      <c r="R74" s="8">
        <f t="shared" si="9"/>
        <v>20039478.251859501</v>
      </c>
    </row>
    <row r="75" spans="12:18">
      <c r="L75" s="3">
        <v>38687</v>
      </c>
      <c r="M75" s="7">
        <f t="shared" si="7"/>
        <v>354826</v>
      </c>
      <c r="N75" s="5">
        <v>31</v>
      </c>
      <c r="O75">
        <v>11446</v>
      </c>
      <c r="P75">
        <f t="shared" si="8"/>
        <v>2005</v>
      </c>
      <c r="Q75">
        <f>SUMIFS(daily!E:E,daily!AG:AG,YEAR(Saudi!L75),daily!AF:AF,MONTH(Saudi!L75))/COUNTIFS(daily!AG:AG,YEAR(Saudi!L75),daily!AF:AF,MONTH(Saudi!L75))</f>
        <v>59.447619047619042</v>
      </c>
      <c r="R75" s="8">
        <f t="shared" si="9"/>
        <v>21093560.876190476</v>
      </c>
    </row>
    <row r="76" spans="12:18">
      <c r="L76" s="3">
        <v>38718</v>
      </c>
      <c r="M76" s="7">
        <f t="shared" si="7"/>
        <v>351726</v>
      </c>
      <c r="N76" s="5">
        <v>31</v>
      </c>
      <c r="O76">
        <v>11346</v>
      </c>
      <c r="P76">
        <f t="shared" si="8"/>
        <v>2006</v>
      </c>
      <c r="Q76">
        <f>SUMIFS(daily!E:E,daily!AG:AG,YEAR(Saudi!L76),daily!AF:AF,MONTH(Saudi!L76))/COUNTIFS(daily!AG:AG,YEAR(Saudi!L76),daily!AF:AF,MONTH(Saudi!L76))</f>
        <v>65.537499999999994</v>
      </c>
      <c r="R76" s="8">
        <f t="shared" si="9"/>
        <v>23051242.724999998</v>
      </c>
    </row>
    <row r="77" spans="12:18">
      <c r="L77" s="3">
        <v>38749</v>
      </c>
      <c r="M77" s="7">
        <f t="shared" si="7"/>
        <v>320488</v>
      </c>
      <c r="N77" s="5">
        <f>IF(MOD(YEAR(L77),4)=0,29,28)</f>
        <v>28</v>
      </c>
      <c r="O77">
        <v>11446</v>
      </c>
      <c r="P77">
        <f t="shared" si="8"/>
        <v>2006</v>
      </c>
      <c r="Q77">
        <f>SUMIFS(daily!E:E,daily!AG:AG,YEAR(Saudi!L77),daily!AF:AF,MONTH(Saudi!L77))/COUNTIFS(daily!AG:AG,YEAR(Saudi!L77),daily!AF:AF,MONTH(Saudi!L77))</f>
        <v>61.925789473684219</v>
      </c>
      <c r="R77" s="8">
        <f t="shared" si="9"/>
        <v>19846472.416842107</v>
      </c>
    </row>
    <row r="78" spans="12:18">
      <c r="L78" s="3">
        <v>38777</v>
      </c>
      <c r="M78" s="7">
        <f t="shared" si="7"/>
        <v>350176</v>
      </c>
      <c r="N78" s="5">
        <v>31</v>
      </c>
      <c r="O78">
        <v>11296</v>
      </c>
      <c r="P78">
        <f t="shared" si="8"/>
        <v>2006</v>
      </c>
      <c r="Q78">
        <f>SUMIFS(daily!E:E,daily!AG:AG,YEAR(Saudi!L78),daily!AF:AF,MONTH(Saudi!L78))/COUNTIFS(daily!AG:AG,YEAR(Saudi!L78),daily!AF:AF,MONTH(Saudi!L78))</f>
        <v>62.96608695652175</v>
      </c>
      <c r="R78" s="8">
        <f t="shared" si="9"/>
        <v>22049212.466086961</v>
      </c>
    </row>
    <row r="79" spans="12:18">
      <c r="L79" s="3">
        <v>38808</v>
      </c>
      <c r="M79" s="7">
        <f t="shared" si="7"/>
        <v>338880</v>
      </c>
      <c r="N79" s="5">
        <v>30</v>
      </c>
      <c r="O79">
        <v>11296</v>
      </c>
      <c r="P79">
        <f t="shared" si="8"/>
        <v>2006</v>
      </c>
      <c r="Q79">
        <f>SUMIFS(daily!E:E,daily!AG:AG,YEAR(Saudi!L79),daily!AF:AF,MONTH(Saudi!L79))/COUNTIFS(daily!AG:AG,YEAR(Saudi!L79),daily!AF:AF,MONTH(Saudi!L79))</f>
        <v>70.16105263157894</v>
      </c>
      <c r="R79" s="8">
        <f t="shared" si="9"/>
        <v>23776177.515789472</v>
      </c>
    </row>
    <row r="80" spans="12:18">
      <c r="L80" s="3">
        <v>38838</v>
      </c>
      <c r="M80" s="7">
        <f t="shared" si="7"/>
        <v>345526</v>
      </c>
      <c r="N80" s="5">
        <v>31</v>
      </c>
      <c r="O80">
        <v>11146</v>
      </c>
      <c r="P80">
        <f t="shared" si="8"/>
        <v>2006</v>
      </c>
      <c r="Q80">
        <f>SUMIFS(daily!E:E,daily!AG:AG,YEAR(Saudi!L80),daily!AF:AF,MONTH(Saudi!L80))/COUNTIFS(daily!AG:AG,YEAR(Saudi!L80),daily!AF:AF,MONTH(Saudi!L80))</f>
        <v>70.96090909090907</v>
      </c>
      <c r="R80" s="8">
        <f t="shared" si="9"/>
        <v>24518839.074545447</v>
      </c>
    </row>
    <row r="81" spans="12:18">
      <c r="L81" s="3">
        <v>38869</v>
      </c>
      <c r="M81" s="7">
        <f t="shared" si="7"/>
        <v>331380</v>
      </c>
      <c r="N81" s="5">
        <v>30</v>
      </c>
      <c r="O81">
        <v>11046</v>
      </c>
      <c r="P81">
        <f t="shared" si="8"/>
        <v>2006</v>
      </c>
      <c r="Q81">
        <f>SUMIFS(daily!E:E,daily!AG:AG,YEAR(Saudi!L81),daily!AF:AF,MONTH(Saudi!L81))/COUNTIFS(daily!AG:AG,YEAR(Saudi!L81),daily!AF:AF,MONTH(Saudi!L81))</f>
        <v>70.969545454545454</v>
      </c>
      <c r="R81" s="8">
        <f t="shared" si="9"/>
        <v>23517887.972727273</v>
      </c>
    </row>
    <row r="82" spans="12:18">
      <c r="L82" s="3">
        <v>38899</v>
      </c>
      <c r="M82" s="7">
        <f t="shared" si="7"/>
        <v>348626</v>
      </c>
      <c r="N82" s="5">
        <v>31</v>
      </c>
      <c r="O82">
        <v>11246</v>
      </c>
      <c r="P82">
        <f t="shared" si="8"/>
        <v>2006</v>
      </c>
      <c r="Q82">
        <f>SUMIFS(daily!E:E,daily!AG:AG,YEAR(Saudi!L82),daily!AF:AF,MONTH(Saudi!L82))/COUNTIFS(daily!AG:AG,YEAR(Saudi!L82),daily!AF:AF,MONTH(Saudi!L82))</f>
        <v>74.436499999999995</v>
      </c>
      <c r="R82" s="8">
        <f t="shared" si="9"/>
        <v>25950499.248999998</v>
      </c>
    </row>
    <row r="83" spans="12:18">
      <c r="L83" s="3">
        <v>38930</v>
      </c>
      <c r="M83" s="7">
        <f t="shared" si="7"/>
        <v>348626</v>
      </c>
      <c r="N83" s="5">
        <v>31</v>
      </c>
      <c r="O83">
        <v>11246</v>
      </c>
      <c r="P83">
        <f t="shared" si="8"/>
        <v>2006</v>
      </c>
      <c r="Q83">
        <f>SUMIFS(daily!E:E,daily!AG:AG,YEAR(Saudi!L83),daily!AF:AF,MONTH(Saudi!L83))/COUNTIFS(daily!AG:AG,YEAR(Saudi!L83),daily!AF:AF,MONTH(Saudi!L83))</f>
        <v>73.083478260869569</v>
      </c>
      <c r="R83" s="8">
        <f t="shared" si="9"/>
        <v>25478800.692173913</v>
      </c>
    </row>
    <row r="84" spans="12:18">
      <c r="L84" s="3">
        <v>38961</v>
      </c>
      <c r="M84" s="7">
        <f t="shared" si="7"/>
        <v>328380</v>
      </c>
      <c r="N84" s="5">
        <v>30</v>
      </c>
      <c r="O84">
        <v>10946</v>
      </c>
      <c r="P84">
        <f t="shared" si="8"/>
        <v>2006</v>
      </c>
      <c r="Q84">
        <f>SUMIFS(daily!E:E,daily!AG:AG,YEAR(Saudi!L84),daily!AF:AF,MONTH(Saudi!L84))/COUNTIFS(daily!AG:AG,YEAR(Saudi!L84),daily!AF:AF,MONTH(Saudi!L84))</f>
        <v>63.895000000000003</v>
      </c>
      <c r="R84" s="8">
        <f t="shared" si="9"/>
        <v>20981840.100000001</v>
      </c>
    </row>
    <row r="85" spans="12:18">
      <c r="L85" s="3">
        <v>38991</v>
      </c>
      <c r="M85" s="7">
        <f t="shared" si="7"/>
        <v>333126</v>
      </c>
      <c r="N85" s="5">
        <v>31</v>
      </c>
      <c r="O85">
        <v>10746</v>
      </c>
      <c r="P85">
        <f t="shared" si="8"/>
        <v>2006</v>
      </c>
      <c r="Q85">
        <f>SUMIFS(daily!E:E,daily!AG:AG,YEAR(Saudi!L85),daily!AF:AF,MONTH(Saudi!L85))/COUNTIFS(daily!AG:AG,YEAR(Saudi!L85),daily!AF:AF,MONTH(Saudi!L85))</f>
        <v>59.136818181818178</v>
      </c>
      <c r="R85" s="8">
        <f t="shared" si="9"/>
        <v>19700011.693636362</v>
      </c>
    </row>
    <row r="86" spans="12:18">
      <c r="L86" s="3">
        <v>39022</v>
      </c>
      <c r="M86" s="7">
        <f t="shared" si="7"/>
        <v>322380</v>
      </c>
      <c r="N86" s="5">
        <v>30</v>
      </c>
      <c r="O86">
        <v>10746</v>
      </c>
      <c r="P86">
        <f t="shared" si="8"/>
        <v>2006</v>
      </c>
      <c r="Q86">
        <f>SUMIFS(daily!E:E,daily!AG:AG,YEAR(Saudi!L86),daily!AF:AF,MONTH(Saudi!L86))/COUNTIFS(daily!AG:AG,YEAR(Saudi!L86),daily!AF:AF,MONTH(Saudi!L86))</f>
        <v>59.395238095238106</v>
      </c>
      <c r="R86" s="8">
        <f t="shared" si="9"/>
        <v>19147836.857142862</v>
      </c>
    </row>
    <row r="87" spans="12:18">
      <c r="L87" s="3">
        <v>39052</v>
      </c>
      <c r="M87" s="7">
        <f t="shared" si="7"/>
        <v>331576</v>
      </c>
      <c r="N87" s="5">
        <v>31</v>
      </c>
      <c r="O87">
        <v>10696</v>
      </c>
      <c r="P87">
        <f t="shared" si="8"/>
        <v>2006</v>
      </c>
      <c r="Q87">
        <f>SUMIFS(daily!E:E,daily!AG:AG,YEAR(Saudi!L87),daily!AF:AF,MONTH(Saudi!L87))/COUNTIFS(daily!AG:AG,YEAR(Saudi!L87),daily!AF:AF,MONTH(Saudi!L87))</f>
        <v>62.086499999999987</v>
      </c>
      <c r="R87" s="8">
        <f t="shared" si="9"/>
        <v>20586393.323999997</v>
      </c>
    </row>
    <row r="88" spans="12:18">
      <c r="L88" s="3">
        <v>39083</v>
      </c>
      <c r="M88" s="7">
        <f t="shared" si="7"/>
        <v>334087</v>
      </c>
      <c r="N88" s="5">
        <v>31</v>
      </c>
      <c r="O88">
        <v>10777</v>
      </c>
      <c r="P88">
        <f t="shared" si="8"/>
        <v>2007</v>
      </c>
      <c r="Q88">
        <f>SUMIFS(daily!E:E,daily!AG:AG,YEAR(Saudi!L88),daily!AF:AF,MONTH(Saudi!L88))/COUNTIFS(daily!AG:AG,YEAR(Saudi!L88),daily!AF:AF,MONTH(Saudi!L88))</f>
        <v>54.672380952380955</v>
      </c>
      <c r="R88" s="8">
        <f t="shared" si="9"/>
        <v>18265331.735238098</v>
      </c>
    </row>
    <row r="89" spans="12:18">
      <c r="L89" s="3">
        <v>39114</v>
      </c>
      <c r="M89" s="7">
        <f t="shared" si="7"/>
        <v>297556</v>
      </c>
      <c r="N89" s="5">
        <f>IF(MOD(YEAR(L89),4)=0,29,28)</f>
        <v>28</v>
      </c>
      <c r="O89">
        <v>10627</v>
      </c>
      <c r="P89">
        <f t="shared" si="8"/>
        <v>2007</v>
      </c>
      <c r="Q89">
        <f>SUMIFS(daily!E:E,daily!AG:AG,YEAR(Saudi!L89),daily!AF:AF,MONTH(Saudi!L89))/COUNTIFS(daily!AG:AG,YEAR(Saudi!L89),daily!AF:AF,MONTH(Saudi!L89))</f>
        <v>59.3878947368421</v>
      </c>
      <c r="R89" s="8">
        <f t="shared" si="9"/>
        <v>17671224.406315789</v>
      </c>
    </row>
    <row r="90" spans="12:18">
      <c r="L90" s="3">
        <v>39142</v>
      </c>
      <c r="M90" s="7">
        <f t="shared" si="7"/>
        <v>329437</v>
      </c>
      <c r="N90" s="5">
        <v>31</v>
      </c>
      <c r="O90">
        <v>10627</v>
      </c>
      <c r="P90">
        <f t="shared" si="8"/>
        <v>2007</v>
      </c>
      <c r="Q90">
        <f>SUMIFS(daily!E:E,daily!AG:AG,YEAR(Saudi!L90),daily!AF:AF,MONTH(Saudi!L90))/COUNTIFS(daily!AG:AG,YEAR(Saudi!L90),daily!AF:AF,MONTH(Saudi!L90))</f>
        <v>60.740454545454547</v>
      </c>
      <c r="R90" s="8">
        <f t="shared" si="9"/>
        <v>20010153.12409091</v>
      </c>
    </row>
    <row r="91" spans="12:18">
      <c r="L91" s="3">
        <v>39173</v>
      </c>
      <c r="M91" s="7">
        <f t="shared" si="7"/>
        <v>318810</v>
      </c>
      <c r="N91" s="5">
        <v>30</v>
      </c>
      <c r="O91">
        <v>10627</v>
      </c>
      <c r="P91">
        <f t="shared" si="8"/>
        <v>2007</v>
      </c>
      <c r="Q91">
        <f>SUMIFS(daily!E:E,daily!AG:AG,YEAR(Saudi!L91),daily!AF:AF,MONTH(Saudi!L91))/COUNTIFS(daily!AG:AG,YEAR(Saudi!L91),daily!AF:AF,MONTH(Saudi!L91))</f>
        <v>64.036000000000001</v>
      </c>
      <c r="R91" s="8">
        <f t="shared" si="9"/>
        <v>20415317.16</v>
      </c>
    </row>
    <row r="92" spans="12:18">
      <c r="L92" s="3">
        <v>39203</v>
      </c>
      <c r="M92" s="7">
        <f t="shared" si="7"/>
        <v>329437</v>
      </c>
      <c r="N92" s="5">
        <v>31</v>
      </c>
      <c r="O92">
        <v>10627</v>
      </c>
      <c r="P92">
        <f t="shared" si="8"/>
        <v>2007</v>
      </c>
      <c r="Q92">
        <f>SUMIFS(daily!E:E,daily!AG:AG,YEAR(Saudi!L92),daily!AF:AF,MONTH(Saudi!L92))/COUNTIFS(daily!AG:AG,YEAR(Saudi!L92),daily!AF:AF,MONTH(Saudi!L92))</f>
        <v>63.530909090909091</v>
      </c>
      <c r="R92" s="8">
        <f t="shared" si="9"/>
        <v>20929432.098181818</v>
      </c>
    </row>
    <row r="93" spans="12:18">
      <c r="L93" s="3">
        <v>39234</v>
      </c>
      <c r="M93" s="7">
        <f t="shared" si="7"/>
        <v>318810</v>
      </c>
      <c r="N93" s="5">
        <v>30</v>
      </c>
      <c r="O93">
        <v>10627</v>
      </c>
      <c r="P93">
        <f t="shared" si="8"/>
        <v>2007</v>
      </c>
      <c r="Q93">
        <f>SUMIFS(daily!E:E,daily!AG:AG,YEAR(Saudi!L93),daily!AF:AF,MONTH(Saudi!L93))/COUNTIFS(daily!AG:AG,YEAR(Saudi!L93),daily!AF:AF,MONTH(Saudi!L93))</f>
        <v>67.529523809523809</v>
      </c>
      <c r="R93" s="8">
        <f t="shared" si="9"/>
        <v>21529087.485714287</v>
      </c>
    </row>
    <row r="94" spans="12:18">
      <c r="L94" s="3">
        <v>39264</v>
      </c>
      <c r="M94" s="7">
        <f t="shared" si="7"/>
        <v>329437</v>
      </c>
      <c r="N94" s="5">
        <v>31</v>
      </c>
      <c r="O94">
        <v>10627</v>
      </c>
      <c r="P94">
        <f t="shared" si="8"/>
        <v>2007</v>
      </c>
      <c r="Q94">
        <f>SUMIFS(daily!E:E,daily!AG:AG,YEAR(Saudi!L94),daily!AF:AF,MONTH(Saudi!L94))/COUNTIFS(daily!AG:AG,YEAR(Saudi!L94),daily!AF:AF,MONTH(Saudi!L94))</f>
        <v>74.150476190476198</v>
      </c>
      <c r="R94" s="8">
        <f t="shared" si="9"/>
        <v>24427910.424761906</v>
      </c>
    </row>
    <row r="95" spans="12:18">
      <c r="L95" s="3">
        <v>39295</v>
      </c>
      <c r="M95" s="7">
        <f t="shared" si="7"/>
        <v>329437</v>
      </c>
      <c r="N95" s="5">
        <v>31</v>
      </c>
      <c r="O95">
        <v>10627</v>
      </c>
      <c r="P95">
        <f t="shared" si="8"/>
        <v>2007</v>
      </c>
      <c r="Q95">
        <f>SUMIFS(daily!E:E,daily!AG:AG,YEAR(Saudi!L95),daily!AF:AF,MONTH(Saudi!L95))/COUNTIFS(daily!AG:AG,YEAR(Saudi!L95),daily!AF:AF,MONTH(Saudi!L95))</f>
        <v>72.358695652173907</v>
      </c>
      <c r="R95" s="8">
        <f t="shared" si="9"/>
        <v>23837631.619565215</v>
      </c>
    </row>
    <row r="96" spans="12:18">
      <c r="L96" s="3">
        <v>39326</v>
      </c>
      <c r="M96" s="7">
        <f t="shared" si="7"/>
        <v>324810</v>
      </c>
      <c r="N96" s="5">
        <v>30</v>
      </c>
      <c r="O96">
        <v>10827</v>
      </c>
      <c r="P96">
        <f t="shared" si="8"/>
        <v>2007</v>
      </c>
      <c r="Q96">
        <f>SUMIFS(daily!E:E,daily!AG:AG,YEAR(Saudi!L96),daily!AF:AF,MONTH(Saudi!L96))/COUNTIFS(daily!AG:AG,YEAR(Saudi!L96),daily!AF:AF,MONTH(Saudi!L96))</f>
        <v>79.626315789473679</v>
      </c>
      <c r="R96" s="8">
        <f t="shared" si="9"/>
        <v>25863423.631578945</v>
      </c>
    </row>
    <row r="97" spans="12:18">
      <c r="L97" s="3">
        <v>39356</v>
      </c>
      <c r="M97" s="7">
        <f t="shared" si="7"/>
        <v>335637</v>
      </c>
      <c r="N97" s="5">
        <v>31</v>
      </c>
      <c r="O97">
        <v>10827</v>
      </c>
      <c r="P97">
        <f t="shared" si="8"/>
        <v>2007</v>
      </c>
      <c r="Q97">
        <f>SUMIFS(daily!E:E,daily!AG:AG,YEAR(Saudi!L97),daily!AF:AF,MONTH(Saudi!L97))/COUNTIFS(daily!AG:AG,YEAR(Saudi!L97),daily!AF:AF,MONTH(Saudi!L97))</f>
        <v>85.658260869565197</v>
      </c>
      <c r="R97" s="8">
        <f t="shared" si="9"/>
        <v>28750081.703478254</v>
      </c>
    </row>
    <row r="98" spans="12:18">
      <c r="L98" s="3">
        <v>39387</v>
      </c>
      <c r="M98" s="7">
        <f t="shared" si="7"/>
        <v>330810</v>
      </c>
      <c r="N98" s="5">
        <v>30</v>
      </c>
      <c r="O98">
        <v>11027</v>
      </c>
      <c r="P98">
        <f t="shared" si="8"/>
        <v>2007</v>
      </c>
      <c r="Q98">
        <f>SUMIFS(daily!E:E,daily!AG:AG,YEAR(Saudi!L98),daily!AF:AF,MONTH(Saudi!L98))/COUNTIFS(daily!AG:AG,YEAR(Saudi!L98),daily!AF:AF,MONTH(Saudi!L98))</f>
        <v>94.631428571428572</v>
      </c>
      <c r="R98" s="8">
        <f t="shared" si="9"/>
        <v>31305022.885714285</v>
      </c>
    </row>
    <row r="99" spans="12:18">
      <c r="L99" s="3">
        <v>39417</v>
      </c>
      <c r="M99" s="7">
        <f t="shared" si="7"/>
        <v>344937</v>
      </c>
      <c r="N99" s="5">
        <v>31</v>
      </c>
      <c r="O99">
        <v>11127</v>
      </c>
      <c r="P99">
        <f t="shared" si="8"/>
        <v>2007</v>
      </c>
      <c r="Q99">
        <f>SUMIFS(daily!E:E,daily!AG:AG,YEAR(Saudi!L99),daily!AF:AF,MONTH(Saudi!L99))/COUNTIFS(daily!AG:AG,YEAR(Saudi!L99),daily!AF:AF,MONTH(Saudi!L99))</f>
        <v>91.742499999999993</v>
      </c>
      <c r="R99" s="8">
        <f t="shared" si="9"/>
        <v>31645382.722499996</v>
      </c>
    </row>
    <row r="100" spans="12:18">
      <c r="L100" s="3">
        <v>39448</v>
      </c>
      <c r="M100" s="7">
        <f t="shared" ref="M100:M131" si="10">O100*N100</f>
        <v>352346</v>
      </c>
      <c r="N100" s="5">
        <v>31</v>
      </c>
      <c r="O100">
        <v>11366</v>
      </c>
      <c r="P100">
        <f t="shared" si="8"/>
        <v>2008</v>
      </c>
      <c r="Q100">
        <f>SUMIFS(daily!E:E,daily!AG:AG,YEAR(Saudi!L100),daily!AF:AF,MONTH(Saudi!L100))/COUNTIFS(daily!AG:AG,YEAR(Saudi!L100),daily!AF:AF,MONTH(Saudi!L100))</f>
        <v>92.929047619047623</v>
      </c>
      <c r="R100" s="8">
        <f t="shared" si="9"/>
        <v>32743178.212380953</v>
      </c>
    </row>
    <row r="101" spans="12:18">
      <c r="L101" s="3">
        <v>39479</v>
      </c>
      <c r="M101" s="7">
        <f t="shared" si="10"/>
        <v>329614</v>
      </c>
      <c r="N101" s="5">
        <f>IF(MOD(YEAR(L101),4)=0,29,28)</f>
        <v>29</v>
      </c>
      <c r="O101">
        <v>11366</v>
      </c>
      <c r="P101">
        <f t="shared" si="8"/>
        <v>2008</v>
      </c>
      <c r="Q101">
        <f>SUMIFS(daily!E:E,daily!AG:AG,YEAR(Saudi!L101),daily!AF:AF,MONTH(Saudi!L101))/COUNTIFS(daily!AG:AG,YEAR(Saudi!L101),daily!AF:AF,MONTH(Saudi!L101))</f>
        <v>95.34899999999999</v>
      </c>
      <c r="R101" s="8">
        <f t="shared" si="9"/>
        <v>31428365.285999995</v>
      </c>
    </row>
    <row r="102" spans="12:18">
      <c r="L102" s="3">
        <v>39508</v>
      </c>
      <c r="M102" s="7">
        <f t="shared" si="10"/>
        <v>352470</v>
      </c>
      <c r="N102" s="5">
        <v>31</v>
      </c>
      <c r="O102">
        <v>11370</v>
      </c>
      <c r="P102">
        <f t="shared" si="8"/>
        <v>2008</v>
      </c>
      <c r="Q102">
        <f>SUMIFS(daily!E:E,daily!AG:AG,YEAR(Saudi!L102),daily!AF:AF,MONTH(Saudi!L102))/COUNTIFS(daily!AG:AG,YEAR(Saudi!L102),daily!AF:AF,MONTH(Saudi!L102))</f>
        <v>105.42</v>
      </c>
      <c r="R102" s="8">
        <f t="shared" si="9"/>
        <v>37157387.399999999</v>
      </c>
    </row>
    <row r="103" spans="12:18">
      <c r="L103" s="3">
        <v>39539</v>
      </c>
      <c r="M103" s="7">
        <f t="shared" si="10"/>
        <v>338040</v>
      </c>
      <c r="N103" s="5">
        <v>30</v>
      </c>
      <c r="O103">
        <v>11268</v>
      </c>
      <c r="P103">
        <f t="shared" si="8"/>
        <v>2008</v>
      </c>
      <c r="Q103">
        <f>SUMIFS(daily!E:E,daily!AG:AG,YEAR(Saudi!L103),daily!AF:AF,MONTH(Saudi!L103))/COUNTIFS(daily!AG:AG,YEAR(Saudi!L103),daily!AF:AF,MONTH(Saudi!L103))</f>
        <v>112.46272727272729</v>
      </c>
      <c r="R103" s="8">
        <f t="shared" si="9"/>
        <v>38016900.327272736</v>
      </c>
    </row>
    <row r="104" spans="12:18">
      <c r="L104" s="3">
        <v>39569</v>
      </c>
      <c r="M104" s="7">
        <f t="shared" si="10"/>
        <v>358608</v>
      </c>
      <c r="N104" s="5">
        <v>31</v>
      </c>
      <c r="O104">
        <v>11568</v>
      </c>
      <c r="P104">
        <f t="shared" si="8"/>
        <v>2008</v>
      </c>
      <c r="Q104">
        <f>SUMIFS(daily!E:E,daily!AG:AG,YEAR(Saudi!L104),daily!AF:AF,MONTH(Saudi!L104))/COUNTIFS(daily!AG:AG,YEAR(Saudi!L104),daily!AF:AF,MONTH(Saudi!L104))</f>
        <v>125.45857142857142</v>
      </c>
      <c r="R104" s="8">
        <f t="shared" si="9"/>
        <v>44990447.382857136</v>
      </c>
    </row>
    <row r="105" spans="12:18">
      <c r="L105" s="3">
        <v>39600</v>
      </c>
      <c r="M105" s="7">
        <f t="shared" si="10"/>
        <v>348510</v>
      </c>
      <c r="N105" s="5">
        <v>30</v>
      </c>
      <c r="O105">
        <v>11617</v>
      </c>
      <c r="P105">
        <f t="shared" si="8"/>
        <v>2008</v>
      </c>
      <c r="Q105">
        <f>SUMIFS(daily!E:E,daily!AG:AG,YEAR(Saudi!L105),daily!AF:AF,MONTH(Saudi!L105))/COUNTIFS(daily!AG:AG,YEAR(Saudi!L105),daily!AF:AF,MONTH(Saudi!L105))</f>
        <v>134.0157142857143</v>
      </c>
      <c r="R105" s="8">
        <f t="shared" si="9"/>
        <v>46705816.585714288</v>
      </c>
    </row>
    <row r="106" spans="12:18">
      <c r="L106" s="3">
        <v>39630</v>
      </c>
      <c r="M106" s="7">
        <f t="shared" si="10"/>
        <v>367877</v>
      </c>
      <c r="N106" s="5">
        <v>31</v>
      </c>
      <c r="O106">
        <v>11867</v>
      </c>
      <c r="P106">
        <f t="shared" si="8"/>
        <v>2008</v>
      </c>
      <c r="Q106">
        <f>SUMIFS(daily!E:E,daily!AG:AG,YEAR(Saudi!L106),daily!AF:AF,MONTH(Saudi!L106))/COUNTIFS(daily!AG:AG,YEAR(Saudi!L106),daily!AF:AF,MONTH(Saudi!L106))</f>
        <v>133.48454545454544</v>
      </c>
      <c r="R106" s="8">
        <f t="shared" si="9"/>
        <v>49105894.128181815</v>
      </c>
    </row>
    <row r="107" spans="12:18">
      <c r="L107" s="3">
        <v>39661</v>
      </c>
      <c r="M107" s="7">
        <f t="shared" si="10"/>
        <v>364777</v>
      </c>
      <c r="N107" s="5">
        <v>31</v>
      </c>
      <c r="O107">
        <v>11767</v>
      </c>
      <c r="P107">
        <f t="shared" si="8"/>
        <v>2008</v>
      </c>
      <c r="Q107">
        <f>SUMIFS(daily!E:E,daily!AG:AG,YEAR(Saudi!L107),daily!AF:AF,MONTH(Saudi!L107))/COUNTIFS(daily!AG:AG,YEAR(Saudi!L107),daily!AF:AF,MONTH(Saudi!L107))</f>
        <v>116.68809523809526</v>
      </c>
      <c r="R107" s="8">
        <f t="shared" si="9"/>
        <v>42565133.316666678</v>
      </c>
    </row>
    <row r="108" spans="12:18">
      <c r="L108" s="3">
        <v>39692</v>
      </c>
      <c r="M108" s="7">
        <f t="shared" si="10"/>
        <v>347010</v>
      </c>
      <c r="N108" s="5">
        <v>30</v>
      </c>
      <c r="O108">
        <v>11567</v>
      </c>
      <c r="P108">
        <f t="shared" si="8"/>
        <v>2008</v>
      </c>
      <c r="Q108">
        <f>SUMIFS(daily!E:E,daily!AG:AG,YEAR(Saudi!L108),daily!AF:AF,MONTH(Saudi!L108))/COUNTIFS(daily!AG:AG,YEAR(Saudi!L108),daily!AF:AF,MONTH(Saudi!L108))</f>
        <v>103.76380952380954</v>
      </c>
      <c r="R108" s="8">
        <f t="shared" si="9"/>
        <v>36007079.542857148</v>
      </c>
    </row>
    <row r="109" spans="12:18">
      <c r="L109" s="3">
        <v>39722</v>
      </c>
      <c r="M109" s="7">
        <f t="shared" si="10"/>
        <v>358546</v>
      </c>
      <c r="N109" s="5">
        <v>31</v>
      </c>
      <c r="O109">
        <v>11566</v>
      </c>
      <c r="P109">
        <f t="shared" si="8"/>
        <v>2008</v>
      </c>
      <c r="Q109">
        <f>SUMIFS(daily!E:E,daily!AG:AG,YEAR(Saudi!L109),daily!AF:AF,MONTH(Saudi!L109))/COUNTIFS(daily!AG:AG,YEAR(Saudi!L109),daily!AF:AF,MONTH(Saudi!L109))</f>
        <v>76.723913043478262</v>
      </c>
      <c r="R109" s="8">
        <f t="shared" si="9"/>
        <v>27509052.126086958</v>
      </c>
    </row>
    <row r="110" spans="12:18">
      <c r="L110" s="3">
        <v>39753</v>
      </c>
      <c r="M110" s="7">
        <f t="shared" si="10"/>
        <v>333750</v>
      </c>
      <c r="N110" s="5">
        <v>30</v>
      </c>
      <c r="O110">
        <v>11125</v>
      </c>
      <c r="P110">
        <f t="shared" si="8"/>
        <v>2008</v>
      </c>
      <c r="Q110">
        <f>SUMIFS(daily!E:E,daily!AG:AG,YEAR(Saudi!L110),daily!AF:AF,MONTH(Saudi!L110))/COUNTIFS(daily!AG:AG,YEAR(Saudi!L110),daily!AF:AF,MONTH(Saudi!L110))</f>
        <v>57.441052631578955</v>
      </c>
      <c r="R110" s="8">
        <f t="shared" si="9"/>
        <v>19170951.315789476</v>
      </c>
    </row>
    <row r="111" spans="12:18">
      <c r="L111" s="3">
        <v>39783</v>
      </c>
      <c r="M111" s="7">
        <f t="shared" si="10"/>
        <v>331204</v>
      </c>
      <c r="N111" s="5">
        <v>31</v>
      </c>
      <c r="O111">
        <v>10684</v>
      </c>
      <c r="P111">
        <f t="shared" si="8"/>
        <v>2008</v>
      </c>
      <c r="Q111">
        <f>SUMIFS(daily!E:E,daily!AG:AG,YEAR(Saudi!L111),daily!AF:AF,MONTH(Saudi!L111))/COUNTIFS(daily!AG:AG,YEAR(Saudi!L111),daily!AF:AF,MONTH(Saudi!L111))</f>
        <v>42.042272727272731</v>
      </c>
      <c r="R111" s="8">
        <f t="shared" si="9"/>
        <v>13924568.896363638</v>
      </c>
    </row>
    <row r="112" spans="12:18">
      <c r="L112" s="3">
        <v>39814</v>
      </c>
      <c r="M112" s="7">
        <f t="shared" si="10"/>
        <v>315518</v>
      </c>
      <c r="N112" s="5">
        <v>31</v>
      </c>
      <c r="O112">
        <v>10178</v>
      </c>
      <c r="P112">
        <f t="shared" si="8"/>
        <v>2009</v>
      </c>
      <c r="Q112">
        <f>SUMIFS(daily!E:E,daily!AG:AG,YEAR(Saudi!L112),daily!AF:AF,MONTH(Saudi!L112))/COUNTIFS(daily!AG:AG,YEAR(Saudi!L112),daily!AF:AF,MONTH(Saudi!L112))</f>
        <v>41.923499999999997</v>
      </c>
      <c r="R112" s="8">
        <f t="shared" si="9"/>
        <v>13227618.873</v>
      </c>
    </row>
    <row r="113" spans="12:18">
      <c r="L113" s="3">
        <v>39845</v>
      </c>
      <c r="M113" s="7">
        <f t="shared" si="10"/>
        <v>283696</v>
      </c>
      <c r="N113" s="5">
        <f>IF(MOD(YEAR(L113),4)=0,29,28)</f>
        <v>28</v>
      </c>
      <c r="O113">
        <v>10132</v>
      </c>
      <c r="P113">
        <f t="shared" si="8"/>
        <v>2009</v>
      </c>
      <c r="Q113">
        <f>SUMIFS(daily!E:E,daily!AG:AG,YEAR(Saudi!L113),daily!AF:AF,MONTH(Saudi!L113))/COUNTIFS(daily!AG:AG,YEAR(Saudi!L113),daily!AF:AF,MONTH(Saudi!L113))</f>
        <v>39.258421052631583</v>
      </c>
      <c r="R113" s="8">
        <f t="shared" si="9"/>
        <v>11137457.01894737</v>
      </c>
    </row>
    <row r="114" spans="12:18">
      <c r="L114" s="3">
        <v>39873</v>
      </c>
      <c r="M114" s="7">
        <f t="shared" si="10"/>
        <v>314247</v>
      </c>
      <c r="N114" s="5">
        <v>31</v>
      </c>
      <c r="O114">
        <v>10137</v>
      </c>
      <c r="P114">
        <f t="shared" si="8"/>
        <v>2009</v>
      </c>
      <c r="Q114">
        <f>SUMIFS(daily!E:E,daily!AG:AG,YEAR(Saudi!L114),daily!AF:AF,MONTH(Saudi!L114))/COUNTIFS(daily!AG:AG,YEAR(Saudi!L114),daily!AF:AF,MONTH(Saudi!L114))</f>
        <v>48.061818181818175</v>
      </c>
      <c r="R114" s="8">
        <f t="shared" si="9"/>
        <v>15103282.178181816</v>
      </c>
    </row>
    <row r="115" spans="12:18">
      <c r="L115" s="3">
        <v>39904</v>
      </c>
      <c r="M115" s="7">
        <f t="shared" si="10"/>
        <v>304230</v>
      </c>
      <c r="N115" s="5">
        <v>30</v>
      </c>
      <c r="O115">
        <v>10141</v>
      </c>
      <c r="P115">
        <f t="shared" si="8"/>
        <v>2009</v>
      </c>
      <c r="Q115">
        <f>SUMIFS(daily!E:E,daily!AG:AG,YEAR(Saudi!L115),daily!AF:AF,MONTH(Saudi!L115))/COUNTIFS(daily!AG:AG,YEAR(Saudi!L115),daily!AF:AF,MONTH(Saudi!L115))</f>
        <v>49.949523809523811</v>
      </c>
      <c r="R115" s="8">
        <f t="shared" si="9"/>
        <v>15196143.628571428</v>
      </c>
    </row>
    <row r="116" spans="12:18">
      <c r="L116" s="3">
        <v>39934</v>
      </c>
      <c r="M116" s="7">
        <f t="shared" si="10"/>
        <v>314526</v>
      </c>
      <c r="N116" s="5">
        <v>31</v>
      </c>
      <c r="O116">
        <v>10146</v>
      </c>
      <c r="P116">
        <f t="shared" si="8"/>
        <v>2009</v>
      </c>
      <c r="Q116">
        <f>SUMIFS(daily!E:E,daily!AG:AG,YEAR(Saudi!L116),daily!AF:AF,MONTH(Saudi!L116))/COUNTIFS(daily!AG:AG,YEAR(Saudi!L116),daily!AF:AF,MONTH(Saudi!L116))</f>
        <v>59.212499999999991</v>
      </c>
      <c r="R116" s="8">
        <f t="shared" si="9"/>
        <v>18623870.774999999</v>
      </c>
    </row>
    <row r="117" spans="12:18">
      <c r="L117" s="3">
        <v>39965</v>
      </c>
      <c r="M117" s="7">
        <f t="shared" si="10"/>
        <v>312000</v>
      </c>
      <c r="N117" s="5">
        <v>30</v>
      </c>
      <c r="O117">
        <v>10400</v>
      </c>
      <c r="P117">
        <f t="shared" si="8"/>
        <v>2009</v>
      </c>
      <c r="Q117">
        <f>SUMIFS(daily!E:E,daily!AG:AG,YEAR(Saudi!L117),daily!AF:AF,MONTH(Saudi!L117))/COUNTIFS(daily!AG:AG,YEAR(Saudi!L117),daily!AF:AF,MONTH(Saudi!L117))</f>
        <v>69.695454545454567</v>
      </c>
      <c r="R117" s="8">
        <f t="shared" si="9"/>
        <v>21744981.818181824</v>
      </c>
    </row>
    <row r="118" spans="12:18">
      <c r="L118" s="3">
        <v>39995</v>
      </c>
      <c r="M118" s="7">
        <f t="shared" si="10"/>
        <v>328755</v>
      </c>
      <c r="N118" s="5">
        <v>31</v>
      </c>
      <c r="O118">
        <v>10605</v>
      </c>
      <c r="P118">
        <f t="shared" si="8"/>
        <v>2009</v>
      </c>
      <c r="Q118">
        <f>SUMIFS(daily!E:E,daily!AG:AG,YEAR(Saudi!L118),daily!AF:AF,MONTH(Saudi!L118))/COUNTIFS(daily!AG:AG,YEAR(Saudi!L118),daily!AF:AF,MONTH(Saudi!L118))</f>
        <v>64.293181818181822</v>
      </c>
      <c r="R118" s="8">
        <f t="shared" si="9"/>
        <v>21136704.988636363</v>
      </c>
    </row>
    <row r="119" spans="12:18">
      <c r="L119" s="3">
        <v>40026</v>
      </c>
      <c r="M119" s="7">
        <f t="shared" si="10"/>
        <v>325655</v>
      </c>
      <c r="N119" s="5">
        <v>31</v>
      </c>
      <c r="O119">
        <v>10505</v>
      </c>
      <c r="P119">
        <f t="shared" si="8"/>
        <v>2009</v>
      </c>
      <c r="Q119">
        <f>SUMIFS(daily!E:E,daily!AG:AG,YEAR(Saudi!L119),daily!AF:AF,MONTH(Saudi!L119))/COUNTIFS(daily!AG:AG,YEAR(Saudi!L119),daily!AF:AF,MONTH(Saudi!L119))</f>
        <v>71.138571428571424</v>
      </c>
      <c r="R119" s="8">
        <f t="shared" si="9"/>
        <v>23166631.478571426</v>
      </c>
    </row>
    <row r="120" spans="12:18">
      <c r="L120" s="3">
        <v>40057</v>
      </c>
      <c r="M120" s="7">
        <f t="shared" si="10"/>
        <v>312150</v>
      </c>
      <c r="N120" s="5">
        <v>30</v>
      </c>
      <c r="O120">
        <v>10405</v>
      </c>
      <c r="P120">
        <f t="shared" si="8"/>
        <v>2009</v>
      </c>
      <c r="Q120">
        <f>SUMIFS(daily!E:E,daily!AG:AG,YEAR(Saudi!L120),daily!AF:AF,MONTH(Saudi!L120))/COUNTIFS(daily!AG:AG,YEAR(Saudi!L120),daily!AF:AF,MONTH(Saudi!L120))</f>
        <v>69.468095238095231</v>
      </c>
      <c r="R120" s="8">
        <f t="shared" si="9"/>
        <v>21684465.928571425</v>
      </c>
    </row>
    <row r="121" spans="12:18">
      <c r="L121" s="3">
        <v>40087</v>
      </c>
      <c r="M121" s="7">
        <f t="shared" si="10"/>
        <v>322555</v>
      </c>
      <c r="N121" s="5">
        <v>31</v>
      </c>
      <c r="O121">
        <v>10405</v>
      </c>
      <c r="P121">
        <f t="shared" si="8"/>
        <v>2009</v>
      </c>
      <c r="Q121">
        <f>SUMIFS(daily!E:E,daily!AG:AG,YEAR(Saudi!L121),daily!AF:AF,MONTH(Saudi!L121))/COUNTIFS(daily!AG:AG,YEAR(Saudi!L121),daily!AF:AF,MONTH(Saudi!L121))</f>
        <v>75.823636363636354</v>
      </c>
      <c r="R121" s="8">
        <f t="shared" si="9"/>
        <v>24457293.027272724</v>
      </c>
    </row>
    <row r="122" spans="12:18">
      <c r="L122" s="3">
        <v>40118</v>
      </c>
      <c r="M122" s="7">
        <f t="shared" si="10"/>
        <v>312150</v>
      </c>
      <c r="N122" s="5">
        <v>30</v>
      </c>
      <c r="O122">
        <v>10405</v>
      </c>
      <c r="P122">
        <f t="shared" si="8"/>
        <v>2009</v>
      </c>
      <c r="Q122">
        <f>SUMIFS(daily!E:E,daily!AG:AG,YEAR(Saudi!L122),daily!AF:AF,MONTH(Saudi!L122))/COUNTIFS(daily!AG:AG,YEAR(Saudi!L122),daily!AF:AF,MONTH(Saudi!L122))</f>
        <v>78.144999999999996</v>
      </c>
      <c r="R122" s="8">
        <f t="shared" si="9"/>
        <v>24392961.75</v>
      </c>
    </row>
    <row r="123" spans="12:18">
      <c r="L123" s="3">
        <v>40148</v>
      </c>
      <c r="M123" s="7">
        <f t="shared" si="10"/>
        <v>319455</v>
      </c>
      <c r="N123" s="5">
        <v>31</v>
      </c>
      <c r="O123">
        <v>10305</v>
      </c>
      <c r="P123">
        <f t="shared" si="8"/>
        <v>2009</v>
      </c>
      <c r="Q123">
        <f>SUMIFS(daily!E:E,daily!AG:AG,YEAR(Saudi!L123),daily!AF:AF,MONTH(Saudi!L123))/COUNTIFS(daily!AG:AG,YEAR(Saudi!L123),daily!AF:AF,MONTH(Saudi!L123))</f>
        <v>74.603181818181824</v>
      </c>
      <c r="R123" s="8">
        <f t="shared" si="9"/>
        <v>23832359.447727274</v>
      </c>
    </row>
    <row r="124" spans="12:18">
      <c r="L124" s="3">
        <v>40179</v>
      </c>
      <c r="M124" s="7">
        <f t="shared" si="10"/>
        <v>317688</v>
      </c>
      <c r="N124" s="5">
        <v>31</v>
      </c>
      <c r="O124">
        <v>10248</v>
      </c>
      <c r="P124">
        <f t="shared" si="8"/>
        <v>2010</v>
      </c>
      <c r="Q124">
        <f>SUMIFS(daily!E:E,daily!AG:AG,YEAR(Saudi!L124),daily!AF:AF,MONTH(Saudi!L124))/COUNTIFS(daily!AG:AG,YEAR(Saudi!L124),daily!AF:AF,MONTH(Saudi!L124))</f>
        <v>78.402631578947378</v>
      </c>
      <c r="R124" s="8">
        <f t="shared" si="9"/>
        <v>24907575.221052635</v>
      </c>
    </row>
    <row r="125" spans="12:18">
      <c r="L125" s="3">
        <v>40210</v>
      </c>
      <c r="M125" s="7">
        <f t="shared" si="10"/>
        <v>292544</v>
      </c>
      <c r="N125" s="5">
        <f>IF(MOD(YEAR(L125),4)=0,29,28)</f>
        <v>28</v>
      </c>
      <c r="O125">
        <v>10448</v>
      </c>
      <c r="P125">
        <f t="shared" si="8"/>
        <v>2010</v>
      </c>
      <c r="Q125">
        <f>SUMIFS(daily!E:E,daily!AG:AG,YEAR(Saudi!L125),daily!AF:AF,MONTH(Saudi!L125))/COUNTIFS(daily!AG:AG,YEAR(Saudi!L125),daily!AF:AF,MONTH(Saudi!L125))</f>
        <v>76.452631578947376</v>
      </c>
      <c r="R125" s="8">
        <f t="shared" si="9"/>
        <v>22365758.652631581</v>
      </c>
    </row>
    <row r="126" spans="12:18">
      <c r="L126" s="3">
        <v>40238</v>
      </c>
      <c r="M126" s="7">
        <f t="shared" si="10"/>
        <v>326988</v>
      </c>
      <c r="N126" s="5">
        <v>31</v>
      </c>
      <c r="O126">
        <v>10548</v>
      </c>
      <c r="P126">
        <f t="shared" si="8"/>
        <v>2010</v>
      </c>
      <c r="Q126">
        <f>SUMIFS(daily!E:E,daily!AG:AG,YEAR(Saudi!L126),daily!AF:AF,MONTH(Saudi!L126))/COUNTIFS(daily!AG:AG,YEAR(Saudi!L126),daily!AF:AF,MONTH(Saudi!L126))</f>
        <v>81.290000000000006</v>
      </c>
      <c r="R126" s="8">
        <f t="shared" si="9"/>
        <v>26580854.520000003</v>
      </c>
    </row>
    <row r="127" spans="12:18">
      <c r="L127" s="3">
        <v>40269</v>
      </c>
      <c r="M127" s="7">
        <f t="shared" si="10"/>
        <v>322440</v>
      </c>
      <c r="N127" s="5">
        <v>30</v>
      </c>
      <c r="O127">
        <v>10748</v>
      </c>
      <c r="P127">
        <f t="shared" si="8"/>
        <v>2010</v>
      </c>
      <c r="Q127">
        <f>SUMIFS(daily!E:E,daily!AG:AG,YEAR(Saudi!L127),daily!AF:AF,MONTH(Saudi!L127))/COUNTIFS(daily!AG:AG,YEAR(Saudi!L127),daily!AF:AF,MONTH(Saudi!L127))</f>
        <v>84.57523809523812</v>
      </c>
      <c r="R127" s="8">
        <f t="shared" si="9"/>
        <v>27270439.771428581</v>
      </c>
    </row>
    <row r="128" spans="12:18">
      <c r="L128" s="3">
        <v>40299</v>
      </c>
      <c r="M128" s="7">
        <f t="shared" si="10"/>
        <v>333188</v>
      </c>
      <c r="N128" s="5">
        <v>31</v>
      </c>
      <c r="O128">
        <v>10748</v>
      </c>
      <c r="P128">
        <f t="shared" si="8"/>
        <v>2010</v>
      </c>
      <c r="Q128">
        <f>SUMIFS(daily!E:E,daily!AG:AG,YEAR(Saudi!L128),daily!AF:AF,MONTH(Saudi!L128))/COUNTIFS(daily!AG:AG,YEAR(Saudi!L128),daily!AF:AF,MONTH(Saudi!L128))</f>
        <v>74.117499999999993</v>
      </c>
      <c r="R128" s="8">
        <f t="shared" si="9"/>
        <v>24695061.589999996</v>
      </c>
    </row>
    <row r="129" spans="12:18">
      <c r="L129" s="3">
        <v>40330</v>
      </c>
      <c r="M129" s="7">
        <f t="shared" si="10"/>
        <v>337440</v>
      </c>
      <c r="N129" s="5">
        <v>30</v>
      </c>
      <c r="O129">
        <v>11248</v>
      </c>
      <c r="P129">
        <f t="shared" si="8"/>
        <v>2010</v>
      </c>
      <c r="Q129">
        <f>SUMIFS(daily!E:E,daily!AG:AG,YEAR(Saudi!L129),daily!AF:AF,MONTH(Saudi!L129))/COUNTIFS(daily!AG:AG,YEAR(Saudi!L129),daily!AF:AF,MONTH(Saudi!L129))</f>
        <v>75.404545454545442</v>
      </c>
      <c r="R129" s="8">
        <f t="shared" si="9"/>
        <v>25444509.818181813</v>
      </c>
    </row>
    <row r="130" spans="12:18">
      <c r="L130" s="3">
        <v>40360</v>
      </c>
      <c r="M130" s="7">
        <f t="shared" si="10"/>
        <v>351788</v>
      </c>
      <c r="N130" s="5">
        <v>31</v>
      </c>
      <c r="O130">
        <v>11348</v>
      </c>
      <c r="P130">
        <f t="shared" si="8"/>
        <v>2010</v>
      </c>
      <c r="Q130">
        <f>SUMIFS(daily!E:E,daily!AG:AG,YEAR(Saudi!L130),daily!AF:AF,MONTH(Saudi!L130))/COUNTIFS(daily!AG:AG,YEAR(Saudi!L130),daily!AF:AF,MONTH(Saudi!L130))</f>
        <v>76.382857142857134</v>
      </c>
      <c r="R130" s="8">
        <f t="shared" si="9"/>
        <v>26870572.548571426</v>
      </c>
    </row>
    <row r="131" spans="12:18">
      <c r="L131" s="3">
        <v>40391</v>
      </c>
      <c r="M131" s="7">
        <f t="shared" si="10"/>
        <v>351788</v>
      </c>
      <c r="N131" s="5">
        <v>31</v>
      </c>
      <c r="O131">
        <v>11348</v>
      </c>
      <c r="P131">
        <f t="shared" si="8"/>
        <v>2010</v>
      </c>
      <c r="Q131">
        <f>SUMIFS(daily!E:E,daily!AG:AG,YEAR(Saudi!L131),daily!AF:AF,MONTH(Saudi!L131))/COUNTIFS(daily!AG:AG,YEAR(Saudi!L131),daily!AF:AF,MONTH(Saudi!L131))</f>
        <v>76.666818181818186</v>
      </c>
      <c r="R131" s="8">
        <f t="shared" si="9"/>
        <v>26970466.634545457</v>
      </c>
    </row>
    <row r="132" spans="12:18">
      <c r="L132" s="3">
        <v>40422</v>
      </c>
      <c r="M132" s="7">
        <f t="shared" ref="M132:M163" si="11">O132*N132</f>
        <v>340440</v>
      </c>
      <c r="N132" s="5">
        <v>30</v>
      </c>
      <c r="O132">
        <v>11348</v>
      </c>
      <c r="P132">
        <f t="shared" si="8"/>
        <v>2010</v>
      </c>
      <c r="Q132">
        <f>SUMIFS(daily!E:E,daily!AG:AG,YEAR(Saudi!L132),daily!AF:AF,MONTH(Saudi!L132))/COUNTIFS(daily!AG:AG,YEAR(Saudi!L132),daily!AF:AF,MONTH(Saudi!L132))</f>
        <v>75.548571428571421</v>
      </c>
      <c r="R132" s="8">
        <f t="shared" si="9"/>
        <v>25719755.657142855</v>
      </c>
    </row>
    <row r="133" spans="12:18">
      <c r="L133" s="3">
        <v>40452</v>
      </c>
      <c r="M133" s="7">
        <f t="shared" si="11"/>
        <v>336288</v>
      </c>
      <c r="N133" s="5">
        <v>31</v>
      </c>
      <c r="O133">
        <v>10848</v>
      </c>
      <c r="P133">
        <f t="shared" ref="P133:P193" si="12">YEAR(L133)</f>
        <v>2010</v>
      </c>
      <c r="Q133">
        <f>SUMIFS(daily!E:E,daily!AG:AG,YEAR(Saudi!L133),daily!AF:AF,MONTH(Saudi!L133))/COUNTIFS(daily!AG:AG,YEAR(Saudi!L133),daily!AF:AF,MONTH(Saudi!L133))</f>
        <v>81.974761904761905</v>
      </c>
      <c r="R133" s="8">
        <f t="shared" ref="R133:R193" si="13">M133*Q133</f>
        <v>27567128.731428571</v>
      </c>
    </row>
    <row r="134" spans="12:18">
      <c r="L134" s="3">
        <v>40483</v>
      </c>
      <c r="M134" s="7">
        <f t="shared" si="11"/>
        <v>331440</v>
      </c>
      <c r="N134" s="5">
        <v>30</v>
      </c>
      <c r="O134">
        <v>11048</v>
      </c>
      <c r="P134">
        <f t="shared" si="12"/>
        <v>2010</v>
      </c>
      <c r="Q134">
        <f>SUMIFS(daily!E:E,daily!AG:AG,YEAR(Saudi!L134),daily!AF:AF,MONTH(Saudi!L134))/COUNTIFS(daily!AG:AG,YEAR(Saudi!L134),daily!AF:AF,MONTH(Saudi!L134))</f>
        <v>84.314761904761895</v>
      </c>
      <c r="R134" s="8">
        <f t="shared" si="13"/>
        <v>27945284.685714282</v>
      </c>
    </row>
    <row r="135" spans="12:18">
      <c r="L135" s="3">
        <v>40513</v>
      </c>
      <c r="M135" s="7">
        <f t="shared" si="11"/>
        <v>339388</v>
      </c>
      <c r="N135" s="5">
        <v>31</v>
      </c>
      <c r="O135">
        <v>10948</v>
      </c>
      <c r="P135">
        <f t="shared" si="12"/>
        <v>2010</v>
      </c>
      <c r="Q135">
        <f>SUMIFS(daily!E:E,daily!AG:AG,YEAR(Saudi!L135),daily!AF:AF,MONTH(Saudi!L135))/COUNTIFS(daily!AG:AG,YEAR(Saudi!L135),daily!AF:AF,MONTH(Saudi!L135))</f>
        <v>89.233181818181805</v>
      </c>
      <c r="R135" s="8">
        <f t="shared" si="13"/>
        <v>30284671.110909086</v>
      </c>
    </row>
    <row r="136" spans="12:18">
      <c r="L136" s="3">
        <v>40544</v>
      </c>
      <c r="M136" s="7">
        <f t="shared" si="11"/>
        <v>345712</v>
      </c>
      <c r="N136" s="5">
        <v>31</v>
      </c>
      <c r="O136">
        <v>11152</v>
      </c>
      <c r="P136">
        <f t="shared" si="12"/>
        <v>2011</v>
      </c>
      <c r="Q136">
        <f>SUMIFS(daily!E:E,daily!AG:AG,YEAR(Saudi!L136),daily!AF:AF,MONTH(Saudi!L136))/COUNTIFS(daily!AG:AG,YEAR(Saudi!L136),daily!AF:AF,MONTH(Saudi!L136))</f>
        <v>89.578499999999991</v>
      </c>
      <c r="R136" s="8">
        <f t="shared" si="13"/>
        <v>30968362.391999997</v>
      </c>
    </row>
    <row r="137" spans="12:18">
      <c r="L137" s="3">
        <v>40575</v>
      </c>
      <c r="M137" s="7">
        <f t="shared" si="11"/>
        <v>312256</v>
      </c>
      <c r="N137" s="5">
        <f>IF(MOD(YEAR(L137),4)=0,29,28)</f>
        <v>28</v>
      </c>
      <c r="O137">
        <v>11152</v>
      </c>
      <c r="P137">
        <f t="shared" si="12"/>
        <v>2011</v>
      </c>
      <c r="Q137">
        <f>SUMIFS(daily!E:E,daily!AG:AG,YEAR(Saudi!L137),daily!AF:AF,MONTH(Saudi!L137))/COUNTIFS(daily!AG:AG,YEAR(Saudi!L137),daily!AF:AF,MONTH(Saudi!L137))</f>
        <v>89.743157894736854</v>
      </c>
      <c r="R137" s="8">
        <f t="shared" si="13"/>
        <v>28022839.511578951</v>
      </c>
    </row>
    <row r="138" spans="12:18">
      <c r="L138" s="3">
        <v>40603</v>
      </c>
      <c r="M138" s="7">
        <f t="shared" si="11"/>
        <v>339512</v>
      </c>
      <c r="N138" s="5">
        <v>31</v>
      </c>
      <c r="O138">
        <v>10952</v>
      </c>
      <c r="P138">
        <f t="shared" si="12"/>
        <v>2011</v>
      </c>
      <c r="Q138">
        <f>SUMIFS(daily!E:E,daily!AG:AG,YEAR(Saudi!L138),daily!AF:AF,MONTH(Saudi!L138))/COUNTIFS(daily!AG:AG,YEAR(Saudi!L138),daily!AF:AF,MONTH(Saudi!L138))</f>
        <v>102.98130434782607</v>
      </c>
      <c r="R138" s="8">
        <f t="shared" si="13"/>
        <v>34963388.601739123</v>
      </c>
    </row>
    <row r="139" spans="12:18">
      <c r="L139" s="3">
        <v>40634</v>
      </c>
      <c r="M139" s="7">
        <f t="shared" si="11"/>
        <v>328560</v>
      </c>
      <c r="N139" s="5">
        <v>30</v>
      </c>
      <c r="O139">
        <v>10952</v>
      </c>
      <c r="P139">
        <f t="shared" si="12"/>
        <v>2011</v>
      </c>
      <c r="Q139">
        <f>SUMIFS(daily!E:E,daily!AG:AG,YEAR(Saudi!L139),daily!AF:AF,MONTH(Saudi!L139))/COUNTIFS(daily!AG:AG,YEAR(Saudi!L139),daily!AF:AF,MONTH(Saudi!L139))</f>
        <v>110.0385</v>
      </c>
      <c r="R139" s="8">
        <f t="shared" si="13"/>
        <v>36154249.560000002</v>
      </c>
    </row>
    <row r="140" spans="12:18">
      <c r="L140" s="3">
        <v>40664</v>
      </c>
      <c r="M140" s="7">
        <f t="shared" si="11"/>
        <v>339512</v>
      </c>
      <c r="N140" s="5">
        <v>31</v>
      </c>
      <c r="O140">
        <v>10952</v>
      </c>
      <c r="P140">
        <f t="shared" si="12"/>
        <v>2011</v>
      </c>
      <c r="Q140">
        <f>SUMIFS(daily!E:E,daily!AG:AG,YEAR(Saudi!L140),daily!AF:AF,MONTH(Saudi!L140))/COUNTIFS(daily!AG:AG,YEAR(Saudi!L140),daily!AF:AF,MONTH(Saudi!L140))</f>
        <v>101.35666666666665</v>
      </c>
      <c r="R140" s="8">
        <f t="shared" si="13"/>
        <v>34411804.61333333</v>
      </c>
    </row>
    <row r="141" spans="12:18">
      <c r="L141" s="3">
        <v>40695</v>
      </c>
      <c r="M141" s="7">
        <f t="shared" si="11"/>
        <v>349560</v>
      </c>
      <c r="N141" s="5">
        <v>30</v>
      </c>
      <c r="O141">
        <v>11652</v>
      </c>
      <c r="P141">
        <f t="shared" si="12"/>
        <v>2011</v>
      </c>
      <c r="Q141">
        <f>SUMIFS(daily!E:E,daily!AG:AG,YEAR(Saudi!L141),daily!AF:AF,MONTH(Saudi!L141))/COUNTIFS(daily!AG:AG,YEAR(Saudi!L141),daily!AF:AF,MONTH(Saudi!L141))</f>
        <v>96.288636363636385</v>
      </c>
      <c r="R141" s="8">
        <f t="shared" si="13"/>
        <v>33658655.727272734</v>
      </c>
    </row>
    <row r="142" spans="12:18">
      <c r="L142" s="3">
        <v>40725</v>
      </c>
      <c r="M142" s="7">
        <f t="shared" si="11"/>
        <v>367412</v>
      </c>
      <c r="N142" s="5">
        <v>31</v>
      </c>
      <c r="O142">
        <v>11852</v>
      </c>
      <c r="P142">
        <f t="shared" si="12"/>
        <v>2011</v>
      </c>
      <c r="Q142">
        <f>SUMIFS(daily!E:E,daily!AG:AG,YEAR(Saudi!L142),daily!AF:AF,MONTH(Saudi!L142))/COUNTIFS(daily!AG:AG,YEAR(Saudi!L142),daily!AF:AF,MONTH(Saudi!L142))</f>
        <v>97.340500000000006</v>
      </c>
      <c r="R142" s="8">
        <f t="shared" si="13"/>
        <v>35764067.785999998</v>
      </c>
    </row>
    <row r="143" spans="12:18">
      <c r="L143" s="3">
        <v>40756</v>
      </c>
      <c r="M143" s="7">
        <f t="shared" si="11"/>
        <v>370512</v>
      </c>
      <c r="N143" s="5">
        <v>31</v>
      </c>
      <c r="O143">
        <v>11952</v>
      </c>
      <c r="P143">
        <f t="shared" si="12"/>
        <v>2011</v>
      </c>
      <c r="Q143">
        <f>SUMIFS(daily!E:E,daily!AG:AG,YEAR(Saudi!L143),daily!AF:AF,MONTH(Saudi!L143))/COUNTIFS(daily!AG:AG,YEAR(Saudi!L143),daily!AF:AF,MONTH(Saudi!L143))</f>
        <v>86.340869565217403</v>
      </c>
      <c r="R143" s="8">
        <f t="shared" si="13"/>
        <v>31990328.264347829</v>
      </c>
    </row>
    <row r="144" spans="12:18">
      <c r="L144" s="3">
        <v>40787</v>
      </c>
      <c r="M144" s="7">
        <f t="shared" si="11"/>
        <v>352560</v>
      </c>
      <c r="N144" s="5">
        <v>30</v>
      </c>
      <c r="O144">
        <v>11752</v>
      </c>
      <c r="P144">
        <f t="shared" si="12"/>
        <v>2011</v>
      </c>
      <c r="Q144">
        <f>SUMIFS(daily!E:E,daily!AG:AG,YEAR(Saudi!L144),daily!AF:AF,MONTH(Saudi!L144))/COUNTIFS(daily!AG:AG,YEAR(Saudi!L144),daily!AF:AF,MONTH(Saudi!L144))</f>
        <v>85.610000000000014</v>
      </c>
      <c r="R144" s="8">
        <f t="shared" si="13"/>
        <v>30182661.600000005</v>
      </c>
    </row>
    <row r="145" spans="12:18">
      <c r="L145" s="3">
        <v>40817</v>
      </c>
      <c r="M145" s="7">
        <f t="shared" si="11"/>
        <v>358112</v>
      </c>
      <c r="N145" s="5">
        <v>31</v>
      </c>
      <c r="O145">
        <v>11552</v>
      </c>
      <c r="P145">
        <f t="shared" si="12"/>
        <v>2011</v>
      </c>
      <c r="Q145">
        <f>SUMIFS(daily!E:E,daily!AG:AG,YEAR(Saudi!L145),daily!AF:AF,MONTH(Saudi!L145))/COUNTIFS(daily!AG:AG,YEAR(Saudi!L145),daily!AF:AF,MONTH(Saudi!L145))</f>
        <v>86.428095238095239</v>
      </c>
      <c r="R145" s="8">
        <f t="shared" si="13"/>
        <v>30950938.041904762</v>
      </c>
    </row>
    <row r="146" spans="12:18">
      <c r="L146" s="3">
        <v>40848</v>
      </c>
      <c r="M146" s="7">
        <f t="shared" si="11"/>
        <v>355560</v>
      </c>
      <c r="N146" s="5">
        <v>30</v>
      </c>
      <c r="O146">
        <v>11852</v>
      </c>
      <c r="P146">
        <f t="shared" si="12"/>
        <v>2011</v>
      </c>
      <c r="Q146">
        <f>SUMIFS(daily!E:E,daily!AG:AG,YEAR(Saudi!L146),daily!AF:AF,MONTH(Saudi!L146))/COUNTIFS(daily!AG:AG,YEAR(Saudi!L146),daily!AF:AF,MONTH(Saudi!L146))</f>
        <v>97.162857142857135</v>
      </c>
      <c r="R146" s="8">
        <f t="shared" si="13"/>
        <v>34547225.485714287</v>
      </c>
    </row>
    <row r="147" spans="12:18">
      <c r="L147" s="3">
        <v>40878</v>
      </c>
      <c r="M147" s="7">
        <f t="shared" si="11"/>
        <v>367412</v>
      </c>
      <c r="N147" s="5">
        <v>31</v>
      </c>
      <c r="O147">
        <v>11852</v>
      </c>
      <c r="P147">
        <f t="shared" si="12"/>
        <v>2011</v>
      </c>
      <c r="Q147">
        <f>SUMIFS(daily!E:E,daily!AG:AG,YEAR(Saudi!L147),daily!AF:AF,MONTH(Saudi!L147))/COUNTIFS(daily!AG:AG,YEAR(Saudi!L147),daily!AF:AF,MONTH(Saudi!L147))</f>
        <v>98.575714285714298</v>
      </c>
      <c r="R147" s="8">
        <f t="shared" si="13"/>
        <v>36217900.337142862</v>
      </c>
    </row>
    <row r="148" spans="12:18">
      <c r="L148" s="3">
        <v>40909</v>
      </c>
      <c r="M148" s="7">
        <f t="shared" si="11"/>
        <v>367288</v>
      </c>
      <c r="N148" s="5">
        <v>31</v>
      </c>
      <c r="O148">
        <v>11848</v>
      </c>
      <c r="P148">
        <f t="shared" si="12"/>
        <v>2012</v>
      </c>
      <c r="Q148">
        <f>SUMIFS(daily!E:E,daily!AG:AG,YEAR(Saudi!L148),daily!AF:AF,MONTH(Saudi!L148))/COUNTIFS(daily!AG:AG,YEAR(Saudi!L148),daily!AF:AF,MONTH(Saudi!L148))</f>
        <v>100.31850000000001</v>
      </c>
      <c r="R148" s="8">
        <f t="shared" si="13"/>
        <v>36845781.228000008</v>
      </c>
    </row>
    <row r="149" spans="12:18">
      <c r="L149" s="3">
        <v>40940</v>
      </c>
      <c r="M149" s="7">
        <f t="shared" si="11"/>
        <v>349392</v>
      </c>
      <c r="N149" s="5">
        <f>IF(MOD(YEAR(L149),4)=0,29,28)</f>
        <v>29</v>
      </c>
      <c r="O149">
        <v>12048</v>
      </c>
      <c r="P149">
        <f t="shared" si="12"/>
        <v>2012</v>
      </c>
      <c r="Q149">
        <f>SUMIFS(daily!E:E,daily!AG:AG,YEAR(Saudi!L149),daily!AF:AF,MONTH(Saudi!L149))/COUNTIFS(daily!AG:AG,YEAR(Saudi!L149),daily!AF:AF,MONTH(Saudi!L149))</f>
        <v>102.26249999999997</v>
      </c>
      <c r="R149" s="8">
        <f t="shared" si="13"/>
        <v>35729699.399999991</v>
      </c>
    </row>
    <row r="150" spans="12:18">
      <c r="L150" s="3">
        <v>40969</v>
      </c>
      <c r="M150" s="7">
        <f t="shared" si="11"/>
        <v>373178</v>
      </c>
      <c r="N150" s="5">
        <v>31</v>
      </c>
      <c r="O150">
        <v>12038</v>
      </c>
      <c r="P150">
        <f t="shared" si="12"/>
        <v>2012</v>
      </c>
      <c r="Q150">
        <f>SUMIFS(daily!E:E,daily!AG:AG,YEAR(Saudi!L150),daily!AF:AF,MONTH(Saudi!L150))/COUNTIFS(daily!AG:AG,YEAR(Saudi!L150),daily!AF:AF,MONTH(Saudi!L150))</f>
        <v>106.20499999999998</v>
      </c>
      <c r="R150" s="8">
        <f t="shared" si="13"/>
        <v>39633369.489999995</v>
      </c>
    </row>
    <row r="151" spans="12:18">
      <c r="L151" s="3">
        <v>41000</v>
      </c>
      <c r="M151" s="7">
        <f t="shared" si="11"/>
        <v>358140</v>
      </c>
      <c r="N151" s="5">
        <v>30</v>
      </c>
      <c r="O151">
        <v>11938</v>
      </c>
      <c r="P151">
        <f t="shared" si="12"/>
        <v>2012</v>
      </c>
      <c r="Q151">
        <f>SUMIFS(daily!E:E,daily!AG:AG,YEAR(Saudi!L151),daily!AF:AF,MONTH(Saudi!L151))/COUNTIFS(daily!AG:AG,YEAR(Saudi!L151),daily!AF:AF,MONTH(Saudi!L151))</f>
        <v>103.39825396825397</v>
      </c>
      <c r="R151" s="8">
        <f t="shared" si="13"/>
        <v>37031050.676190473</v>
      </c>
    </row>
    <row r="152" spans="12:18">
      <c r="L152" s="3">
        <v>41030</v>
      </c>
      <c r="M152" s="7">
        <f t="shared" si="11"/>
        <v>363878</v>
      </c>
      <c r="N152" s="5">
        <v>31</v>
      </c>
      <c r="O152">
        <v>11738</v>
      </c>
      <c r="P152">
        <f t="shared" si="12"/>
        <v>2012</v>
      </c>
      <c r="Q152">
        <f>SUMIFS(daily!E:E,daily!AG:AG,YEAR(Saudi!L152),daily!AF:AF,MONTH(Saudi!L152))/COUNTIFS(daily!AG:AG,YEAR(Saudi!L152),daily!AF:AF,MONTH(Saudi!L152))</f>
        <v>94.715909090909093</v>
      </c>
      <c r="R152" s="8">
        <f t="shared" si="13"/>
        <v>34465035.56818182</v>
      </c>
    </row>
    <row r="153" spans="12:18">
      <c r="L153" s="3">
        <v>41061</v>
      </c>
      <c r="M153" s="7">
        <f t="shared" si="11"/>
        <v>360840</v>
      </c>
      <c r="N153" s="5">
        <v>30</v>
      </c>
      <c r="O153">
        <v>12028</v>
      </c>
      <c r="P153">
        <f t="shared" si="12"/>
        <v>2012</v>
      </c>
      <c r="Q153">
        <f>SUMIFS(daily!E:E,daily!AG:AG,YEAR(Saudi!L153),daily!AF:AF,MONTH(Saudi!L153))/COUNTIFS(daily!AG:AG,YEAR(Saudi!L153),daily!AF:AF,MONTH(Saudi!L153))</f>
        <v>82.40523809523809</v>
      </c>
      <c r="R153" s="8">
        <f t="shared" si="13"/>
        <v>29735106.114285711</v>
      </c>
    </row>
    <row r="154" spans="12:18">
      <c r="L154" s="3">
        <v>41091</v>
      </c>
      <c r="M154" s="7">
        <f t="shared" si="11"/>
        <v>372713</v>
      </c>
      <c r="N154" s="5">
        <v>31</v>
      </c>
      <c r="O154">
        <v>12023</v>
      </c>
      <c r="P154">
        <f t="shared" si="12"/>
        <v>2012</v>
      </c>
      <c r="Q154">
        <f>SUMIFS(daily!E:E,daily!AG:AG,YEAR(Saudi!L154),daily!AF:AF,MONTH(Saudi!L154))/COUNTIFS(daily!AG:AG,YEAR(Saudi!L154),daily!AF:AF,MONTH(Saudi!L154))</f>
        <v>87.931428571428597</v>
      </c>
      <c r="R154" s="8">
        <f t="shared" si="13"/>
        <v>32773186.537142865</v>
      </c>
    </row>
    <row r="155" spans="12:18">
      <c r="L155" s="3">
        <v>41122</v>
      </c>
      <c r="M155" s="7">
        <f t="shared" si="11"/>
        <v>372713</v>
      </c>
      <c r="N155" s="5">
        <v>31</v>
      </c>
      <c r="O155">
        <v>12023</v>
      </c>
      <c r="P155">
        <f t="shared" si="12"/>
        <v>2012</v>
      </c>
      <c r="Q155">
        <f>SUMIFS(daily!E:E,daily!AG:AG,YEAR(Saudi!L155),daily!AF:AF,MONTH(Saudi!L155))/COUNTIFS(daily!AG:AG,YEAR(Saudi!L155),daily!AF:AF,MONTH(Saudi!L155))</f>
        <v>94.160869565217382</v>
      </c>
      <c r="R155" s="8">
        <f t="shared" si="13"/>
        <v>35094980.178260863</v>
      </c>
    </row>
    <row r="156" spans="12:18">
      <c r="L156" s="3">
        <v>41153</v>
      </c>
      <c r="M156" s="7">
        <f t="shared" si="11"/>
        <v>354240</v>
      </c>
      <c r="N156" s="5">
        <v>30</v>
      </c>
      <c r="O156">
        <v>11808</v>
      </c>
      <c r="P156">
        <f t="shared" si="12"/>
        <v>2012</v>
      </c>
      <c r="Q156">
        <f>SUMIFS(daily!E:E,daily!AG:AG,YEAR(Saudi!L156),daily!AF:AF,MONTH(Saudi!L156))/COUNTIFS(daily!AG:AG,YEAR(Saudi!L156),daily!AF:AF,MONTH(Saudi!L156))</f>
        <v>94.558421052631587</v>
      </c>
      <c r="R156" s="8">
        <f t="shared" si="13"/>
        <v>33496375.073684212</v>
      </c>
    </row>
    <row r="157" spans="12:18">
      <c r="L157" s="3">
        <v>41183</v>
      </c>
      <c r="M157" s="7">
        <f t="shared" si="11"/>
        <v>366048</v>
      </c>
      <c r="N157" s="5">
        <v>31</v>
      </c>
      <c r="O157">
        <v>11808</v>
      </c>
      <c r="P157">
        <f t="shared" si="12"/>
        <v>2012</v>
      </c>
      <c r="Q157">
        <f>SUMIFS(daily!E:E,daily!AG:AG,YEAR(Saudi!L157),daily!AF:AF,MONTH(Saudi!L157))/COUNTIFS(daily!AG:AG,YEAR(Saudi!L157),daily!AF:AF,MONTH(Saudi!L157))</f>
        <v>89.570869565217379</v>
      </c>
      <c r="R157" s="8">
        <f t="shared" si="13"/>
        <v>32787237.662608691</v>
      </c>
    </row>
    <row r="158" spans="12:18">
      <c r="L158" s="3">
        <v>41214</v>
      </c>
      <c r="M158" s="7">
        <f t="shared" si="11"/>
        <v>346440</v>
      </c>
      <c r="N158" s="5">
        <v>30</v>
      </c>
      <c r="O158">
        <v>11548</v>
      </c>
      <c r="P158">
        <f t="shared" si="12"/>
        <v>2012</v>
      </c>
      <c r="Q158">
        <f>SUMIFS(daily!E:E,daily!AG:AG,YEAR(Saudi!L158),daily!AF:AF,MONTH(Saudi!L158))/COUNTIFS(daily!AG:AG,YEAR(Saudi!L158),daily!AF:AF,MONTH(Saudi!L158))</f>
        <v>86.732380952380964</v>
      </c>
      <c r="R158" s="8">
        <f t="shared" si="13"/>
        <v>30047566.057142861</v>
      </c>
    </row>
    <row r="159" spans="12:18">
      <c r="L159" s="3">
        <v>41244</v>
      </c>
      <c r="M159" s="7">
        <f t="shared" si="11"/>
        <v>348688</v>
      </c>
      <c r="N159" s="5">
        <v>31</v>
      </c>
      <c r="O159">
        <v>11248</v>
      </c>
      <c r="P159">
        <f t="shared" si="12"/>
        <v>2012</v>
      </c>
      <c r="Q159">
        <f>SUMIFS(daily!E:E,daily!AG:AG,YEAR(Saudi!L159),daily!AF:AF,MONTH(Saudi!L159))/COUNTIFS(daily!AG:AG,YEAR(Saudi!L159),daily!AF:AF,MONTH(Saudi!L159))</f>
        <v>88.245499999999993</v>
      </c>
      <c r="R159" s="8">
        <f t="shared" si="13"/>
        <v>30770146.903999999</v>
      </c>
    </row>
    <row r="160" spans="12:18">
      <c r="L160" s="3">
        <v>41275</v>
      </c>
      <c r="M160" s="7">
        <f t="shared" si="11"/>
        <v>345588</v>
      </c>
      <c r="N160" s="5">
        <v>31</v>
      </c>
      <c r="O160">
        <v>11148</v>
      </c>
      <c r="P160">
        <f t="shared" si="12"/>
        <v>2013</v>
      </c>
      <c r="Q160">
        <f>SUMIFS(daily!E:E,daily!AG:AG,YEAR(Saudi!L160),daily!AF:AF,MONTH(Saudi!L160))/COUNTIFS(daily!AG:AG,YEAR(Saudi!L160),daily!AF:AF,MONTH(Saudi!L160))</f>
        <v>94.828571428571436</v>
      </c>
      <c r="R160" s="8">
        <f t="shared" si="13"/>
        <v>32771616.342857145</v>
      </c>
    </row>
    <row r="161" spans="12:18">
      <c r="L161" s="3">
        <v>41306</v>
      </c>
      <c r="M161" s="7">
        <f t="shared" si="11"/>
        <v>312144</v>
      </c>
      <c r="N161" s="5">
        <f>IF(MOD(YEAR(L161),4)=0,29,28)</f>
        <v>28</v>
      </c>
      <c r="O161">
        <v>11148</v>
      </c>
      <c r="P161">
        <f t="shared" si="12"/>
        <v>2013</v>
      </c>
      <c r="Q161">
        <f>SUMIFS(daily!E:E,daily!AG:AG,YEAR(Saudi!L161),daily!AF:AF,MONTH(Saudi!L161))/COUNTIFS(daily!AG:AG,YEAR(Saudi!L161),daily!AF:AF,MONTH(Saudi!L161))</f>
        <v>95.321578947368408</v>
      </c>
      <c r="R161" s="8">
        <f t="shared" si="13"/>
        <v>29754058.938947365</v>
      </c>
    </row>
    <row r="162" spans="12:18">
      <c r="L162" s="3">
        <v>41334</v>
      </c>
      <c r="M162" s="7">
        <f t="shared" si="11"/>
        <v>345588</v>
      </c>
      <c r="N162" s="5">
        <v>31</v>
      </c>
      <c r="O162">
        <v>11148</v>
      </c>
      <c r="P162">
        <f t="shared" si="12"/>
        <v>2013</v>
      </c>
      <c r="Q162">
        <f>SUMIFS(daily!E:E,daily!AG:AG,YEAR(Saudi!L162),daily!AF:AF,MONTH(Saudi!L162))/COUNTIFS(daily!AG:AG,YEAR(Saudi!L162),daily!AF:AF,MONTH(Saudi!L162))</f>
        <v>92.957000000000008</v>
      </c>
      <c r="R162" s="8">
        <f t="shared" si="13"/>
        <v>32124823.716000002</v>
      </c>
    </row>
    <row r="163" spans="12:18">
      <c r="L163" s="3">
        <v>41365</v>
      </c>
      <c r="M163" s="7">
        <f t="shared" si="11"/>
        <v>343440</v>
      </c>
      <c r="N163" s="5">
        <v>30</v>
      </c>
      <c r="O163">
        <v>11448</v>
      </c>
      <c r="P163">
        <f t="shared" si="12"/>
        <v>2013</v>
      </c>
      <c r="Q163">
        <f>SUMIFS(daily!E:E,daily!AG:AG,YEAR(Saudi!L163),daily!AF:AF,MONTH(Saudi!L163))/COUNTIFS(daily!AG:AG,YEAR(Saudi!L163),daily!AF:AF,MONTH(Saudi!L163))</f>
        <v>92.067727272727282</v>
      </c>
      <c r="R163" s="8">
        <f t="shared" si="13"/>
        <v>31619740.254545458</v>
      </c>
    </row>
    <row r="164" spans="12:18">
      <c r="L164" s="3">
        <v>41395</v>
      </c>
      <c r="M164" s="7">
        <f t="shared" ref="M164:M193" si="14">O164*N164</f>
        <v>361088</v>
      </c>
      <c r="N164" s="5">
        <v>31</v>
      </c>
      <c r="O164">
        <v>11648</v>
      </c>
      <c r="P164">
        <f t="shared" si="12"/>
        <v>2013</v>
      </c>
      <c r="Q164">
        <f>SUMIFS(daily!E:E,daily!AG:AG,YEAR(Saudi!L164),daily!AF:AF,MONTH(Saudi!L164))/COUNTIFS(daily!AG:AG,YEAR(Saudi!L164),daily!AF:AF,MONTH(Saudi!L164))</f>
        <v>94.799545454545466</v>
      </c>
      <c r="R164" s="8">
        <f t="shared" si="13"/>
        <v>34230978.269090913</v>
      </c>
    </row>
    <row r="165" spans="12:18">
      <c r="L165" s="3">
        <v>41426</v>
      </c>
      <c r="M165" s="7">
        <f t="shared" si="14"/>
        <v>355440</v>
      </c>
      <c r="N165" s="5">
        <v>30</v>
      </c>
      <c r="O165">
        <v>11848</v>
      </c>
      <c r="P165">
        <f t="shared" si="12"/>
        <v>2013</v>
      </c>
      <c r="Q165">
        <f>SUMIFS(daily!E:E,daily!AG:AG,YEAR(Saudi!L165),daily!AF:AF,MONTH(Saudi!L165))/COUNTIFS(daily!AG:AG,YEAR(Saudi!L165),daily!AF:AF,MONTH(Saudi!L165))</f>
        <v>95.800500000000014</v>
      </c>
      <c r="R165" s="8">
        <f t="shared" si="13"/>
        <v>34051329.720000006</v>
      </c>
    </row>
    <row r="166" spans="12:18">
      <c r="L166" s="3">
        <v>41456</v>
      </c>
      <c r="M166" s="7">
        <f t="shared" si="14"/>
        <v>373488</v>
      </c>
      <c r="N166" s="5">
        <v>31</v>
      </c>
      <c r="O166">
        <v>12048</v>
      </c>
      <c r="P166">
        <f t="shared" si="12"/>
        <v>2013</v>
      </c>
      <c r="Q166">
        <f>SUMIFS(daily!E:E,daily!AG:AG,YEAR(Saudi!L166),daily!AF:AF,MONTH(Saudi!L166))/COUNTIFS(daily!AG:AG,YEAR(Saudi!L166),daily!AF:AF,MONTH(Saudi!L166))</f>
        <v>104.69863636363638</v>
      </c>
      <c r="R166" s="8">
        <f t="shared" si="13"/>
        <v>39103684.298181824</v>
      </c>
    </row>
    <row r="167" spans="12:18">
      <c r="L167" s="3">
        <v>41487</v>
      </c>
      <c r="M167" s="7">
        <f t="shared" si="14"/>
        <v>379688</v>
      </c>
      <c r="N167" s="5">
        <v>31</v>
      </c>
      <c r="O167">
        <v>12248</v>
      </c>
      <c r="P167">
        <f t="shared" si="12"/>
        <v>2013</v>
      </c>
      <c r="Q167">
        <f>SUMIFS(daily!E:E,daily!AG:AG,YEAR(Saudi!L167),daily!AF:AF,MONTH(Saudi!L167))/COUNTIFS(daily!AG:AG,YEAR(Saudi!L167),daily!AF:AF,MONTH(Saudi!L167))</f>
        <v>106.53863636363639</v>
      </c>
      <c r="R167" s="8">
        <f t="shared" si="13"/>
        <v>40451441.763636373</v>
      </c>
    </row>
    <row r="168" spans="12:18">
      <c r="L168" s="3">
        <v>41518</v>
      </c>
      <c r="M168" s="7">
        <f t="shared" si="14"/>
        <v>364440</v>
      </c>
      <c r="N168" s="5">
        <v>30</v>
      </c>
      <c r="O168">
        <v>12148</v>
      </c>
      <c r="P168">
        <f t="shared" si="12"/>
        <v>2013</v>
      </c>
      <c r="Q168">
        <f>SUMIFS(daily!E:E,daily!AG:AG,YEAR(Saudi!L168),daily!AF:AF,MONTH(Saudi!L168))/COUNTIFS(daily!AG:AG,YEAR(Saudi!L168),daily!AF:AF,MONTH(Saudi!L168))</f>
        <v>106.23499999999999</v>
      </c>
      <c r="R168" s="8">
        <f t="shared" si="13"/>
        <v>38716283.399999991</v>
      </c>
    </row>
    <row r="169" spans="12:18">
      <c r="L169" s="3">
        <v>41548</v>
      </c>
      <c r="M169" s="7">
        <f t="shared" si="14"/>
        <v>367288</v>
      </c>
      <c r="N169" s="5">
        <v>31</v>
      </c>
      <c r="O169">
        <v>11848</v>
      </c>
      <c r="P169">
        <f t="shared" si="12"/>
        <v>2013</v>
      </c>
      <c r="Q169">
        <f>SUMIFS(daily!E:E,daily!AG:AG,YEAR(Saudi!L169),daily!AF:AF,MONTH(Saudi!L169))/COUNTIFS(daily!AG:AG,YEAR(Saudi!L169),daily!AF:AF,MONTH(Saudi!L169))</f>
        <v>100.55260869565215</v>
      </c>
      <c r="R169" s="8">
        <f t="shared" si="13"/>
        <v>36931766.542608686</v>
      </c>
    </row>
    <row r="170" spans="12:18">
      <c r="L170" s="3">
        <v>41579</v>
      </c>
      <c r="M170" s="7">
        <f t="shared" si="14"/>
        <v>355440</v>
      </c>
      <c r="N170" s="5">
        <v>30</v>
      </c>
      <c r="O170">
        <v>11848</v>
      </c>
      <c r="P170">
        <f t="shared" si="12"/>
        <v>2013</v>
      </c>
      <c r="Q170">
        <f>SUMIFS(daily!E:E,daily!AG:AG,YEAR(Saudi!L170),daily!AF:AF,MONTH(Saudi!L170))/COUNTIFS(daily!AG:AG,YEAR(Saudi!L170),daily!AF:AF,MONTH(Saudi!L170))</f>
        <v>93.931499999999986</v>
      </c>
      <c r="R170" s="8">
        <f t="shared" si="13"/>
        <v>33387012.359999996</v>
      </c>
    </row>
    <row r="171" spans="12:18">
      <c r="L171" s="3">
        <v>41609</v>
      </c>
      <c r="M171" s="7">
        <f t="shared" si="14"/>
        <v>367288</v>
      </c>
      <c r="N171" s="5">
        <v>31</v>
      </c>
      <c r="O171">
        <v>11848</v>
      </c>
      <c r="P171">
        <f t="shared" si="12"/>
        <v>2013</v>
      </c>
      <c r="Q171">
        <f>SUMIFS(daily!E:E,daily!AG:AG,YEAR(Saudi!L171),daily!AF:AF,MONTH(Saudi!L171))/COUNTIFS(daily!AG:AG,YEAR(Saudi!L171),daily!AF:AF,MONTH(Saudi!L171))</f>
        <v>97.894285714285701</v>
      </c>
      <c r="R171" s="8">
        <f t="shared" si="13"/>
        <v>35955396.411428563</v>
      </c>
    </row>
    <row r="172" spans="12:18">
      <c r="L172" s="3">
        <v>41640</v>
      </c>
      <c r="M172" s="7">
        <f t="shared" si="14"/>
        <v>366668</v>
      </c>
      <c r="N172" s="5">
        <v>31</v>
      </c>
      <c r="O172">
        <v>11828</v>
      </c>
      <c r="P172">
        <f t="shared" si="12"/>
        <v>2014</v>
      </c>
      <c r="Q172">
        <f>SUMIFS(daily!E:E,daily!AG:AG,YEAR(Saudi!L172),daily!AF:AF,MONTH(Saudi!L172))/COUNTIFS(daily!AG:AG,YEAR(Saudi!L172),daily!AF:AF,MONTH(Saudi!L172))</f>
        <v>94.856666666666669</v>
      </c>
      <c r="R172" s="8">
        <f t="shared" si="13"/>
        <v>34780904.253333338</v>
      </c>
    </row>
    <row r="173" spans="12:18">
      <c r="L173" s="3">
        <v>41671</v>
      </c>
      <c r="M173" s="7">
        <f t="shared" si="14"/>
        <v>329784</v>
      </c>
      <c r="N173" s="5">
        <f>IF(MOD(YEAR(L173),4)=0,29,28)</f>
        <v>28</v>
      </c>
      <c r="O173">
        <v>11778</v>
      </c>
      <c r="P173">
        <f t="shared" si="12"/>
        <v>2014</v>
      </c>
      <c r="Q173">
        <f>SUMIFS(daily!E:E,daily!AG:AG,YEAR(Saudi!L173),daily!AF:AF,MONTH(Saudi!L173))/COUNTIFS(daily!AG:AG,YEAR(Saudi!L173),daily!AF:AF,MONTH(Saudi!L173))</f>
        <v>100.67526315789473</v>
      </c>
      <c r="R173" s="8">
        <f t="shared" si="13"/>
        <v>33201090.985263158</v>
      </c>
    </row>
    <row r="174" spans="12:18">
      <c r="L174" s="3">
        <v>41699</v>
      </c>
      <c r="M174" s="7">
        <f t="shared" si="14"/>
        <v>358918</v>
      </c>
      <c r="N174" s="5">
        <v>31</v>
      </c>
      <c r="O174">
        <v>11578</v>
      </c>
      <c r="P174">
        <f t="shared" si="12"/>
        <v>2014</v>
      </c>
      <c r="Q174">
        <f>SUMIFS(daily!E:E,daily!AG:AG,YEAR(Saudi!L174),daily!AF:AF,MONTH(Saudi!L174))/COUNTIFS(daily!AG:AG,YEAR(Saudi!L174),daily!AF:AF,MONTH(Saudi!L174))</f>
        <v>100.50904761904765</v>
      </c>
      <c r="R174" s="8">
        <f t="shared" si="13"/>
        <v>36074506.353333347</v>
      </c>
    </row>
    <row r="175" spans="12:18">
      <c r="L175" s="3">
        <v>41730</v>
      </c>
      <c r="M175" s="7">
        <f t="shared" si="14"/>
        <v>347340</v>
      </c>
      <c r="N175" s="5">
        <v>30</v>
      </c>
      <c r="O175">
        <v>11578</v>
      </c>
      <c r="P175">
        <f t="shared" si="12"/>
        <v>2014</v>
      </c>
      <c r="Q175">
        <f>SUMIFS(daily!E:E,daily!AG:AG,YEAR(Saudi!L175),daily!AF:AF,MONTH(Saudi!L175))/COUNTIFS(daily!AG:AG,YEAR(Saudi!L175),daily!AF:AF,MONTH(Saudi!L175))</f>
        <v>102.03476190476188</v>
      </c>
      <c r="R175" s="8">
        <f t="shared" si="13"/>
        <v>35440754.199999988</v>
      </c>
    </row>
    <row r="176" spans="12:18">
      <c r="L176" s="3">
        <v>41760</v>
      </c>
      <c r="M176" s="7">
        <f t="shared" si="14"/>
        <v>358918</v>
      </c>
      <c r="N176" s="5">
        <v>31</v>
      </c>
      <c r="O176">
        <v>11578</v>
      </c>
      <c r="P176">
        <f t="shared" si="12"/>
        <v>2014</v>
      </c>
      <c r="Q176">
        <f>SUMIFS(daily!E:E,daily!AG:AG,YEAR(Saudi!L176),daily!AF:AF,MONTH(Saudi!L176))/COUNTIFS(daily!AG:AG,YEAR(Saudi!L176),daily!AF:AF,MONTH(Saudi!L176))</f>
        <v>101.79476190476188</v>
      </c>
      <c r="R176" s="8">
        <f t="shared" si="13"/>
        <v>36535972.353333324</v>
      </c>
    </row>
    <row r="177" spans="12:18">
      <c r="L177" s="3">
        <v>41791</v>
      </c>
      <c r="M177" s="7">
        <f t="shared" si="14"/>
        <v>347340</v>
      </c>
      <c r="N177" s="5">
        <v>30</v>
      </c>
      <c r="O177">
        <v>11578</v>
      </c>
      <c r="P177">
        <f t="shared" si="12"/>
        <v>2014</v>
      </c>
      <c r="Q177">
        <f>SUMIFS(daily!E:E,daily!AG:AG,YEAR(Saudi!L177),daily!AF:AF,MONTH(Saudi!L177))/COUNTIFS(daily!AG:AG,YEAR(Saudi!L177),daily!AF:AF,MONTH(Saudi!L177))</f>
        <v>105.14666666666666</v>
      </c>
      <c r="R177" s="8">
        <f t="shared" si="13"/>
        <v>36521643.199999996</v>
      </c>
    </row>
    <row r="178" spans="12:18">
      <c r="L178" s="3">
        <v>41821</v>
      </c>
      <c r="M178" s="7">
        <f t="shared" si="14"/>
        <v>363568</v>
      </c>
      <c r="N178" s="5">
        <v>31</v>
      </c>
      <c r="O178">
        <v>11728</v>
      </c>
      <c r="P178">
        <f t="shared" si="12"/>
        <v>2014</v>
      </c>
      <c r="Q178">
        <f>SUMIFS(daily!E:E,daily!AG:AG,YEAR(Saudi!L178),daily!AF:AF,MONTH(Saudi!L178))/COUNTIFS(daily!AG:AG,YEAR(Saudi!L178),daily!AF:AF,MONTH(Saudi!L178))</f>
        <v>102.39181818181818</v>
      </c>
      <c r="R178" s="8">
        <f t="shared" si="13"/>
        <v>37226388.552727275</v>
      </c>
    </row>
    <row r="179" spans="12:18">
      <c r="L179" s="3">
        <v>41852</v>
      </c>
      <c r="M179" s="7">
        <f t="shared" si="14"/>
        <v>360468</v>
      </c>
      <c r="N179" s="5">
        <v>31</v>
      </c>
      <c r="O179">
        <v>11628</v>
      </c>
      <c r="P179">
        <f t="shared" si="12"/>
        <v>2014</v>
      </c>
      <c r="Q179">
        <f>SUMIFS(daily!E:E,daily!AG:AG,YEAR(Saudi!L179),daily!AF:AF,MONTH(Saudi!L179))/COUNTIFS(daily!AG:AG,YEAR(Saudi!L179),daily!AF:AF,MONTH(Saudi!L179))</f>
        <v>96.076190476190476</v>
      </c>
      <c r="R179" s="8">
        <f t="shared" si="13"/>
        <v>34632392.22857143</v>
      </c>
    </row>
    <row r="180" spans="12:18">
      <c r="L180" s="3">
        <v>41883</v>
      </c>
      <c r="M180" s="7">
        <f t="shared" si="14"/>
        <v>345840</v>
      </c>
      <c r="N180" s="5">
        <v>30</v>
      </c>
      <c r="O180">
        <v>11528</v>
      </c>
      <c r="P180">
        <f t="shared" si="12"/>
        <v>2014</v>
      </c>
      <c r="Q180">
        <f>SUMIFS(daily!E:E,daily!AG:AG,YEAR(Saudi!L180),daily!AF:AF,MONTH(Saudi!L180))/COUNTIFS(daily!AG:AG,YEAR(Saudi!L180),daily!AF:AF,MONTH(Saudi!L180))</f>
        <v>93.034285714285701</v>
      </c>
      <c r="R180" s="8">
        <f t="shared" si="13"/>
        <v>32174977.371428568</v>
      </c>
    </row>
    <row r="181" spans="12:18">
      <c r="L181" s="3">
        <v>41913</v>
      </c>
      <c r="M181" s="7">
        <f t="shared" si="14"/>
        <v>360468</v>
      </c>
      <c r="N181" s="5">
        <v>31</v>
      </c>
      <c r="O181">
        <v>11628</v>
      </c>
      <c r="P181">
        <f t="shared" si="12"/>
        <v>2014</v>
      </c>
      <c r="Q181">
        <f>SUMIFS(daily!E:E,daily!AG:AG,YEAR(Saudi!L181),daily!AF:AF,MONTH(Saudi!L181))/COUNTIFS(daily!AG:AG,YEAR(Saudi!L181),daily!AF:AF,MONTH(Saudi!L181))</f>
        <v>84.339130434782604</v>
      </c>
      <c r="R181" s="8">
        <f t="shared" si="13"/>
        <v>30401557.669565216</v>
      </c>
    </row>
    <row r="182" spans="12:18">
      <c r="L182" s="3">
        <v>41944</v>
      </c>
      <c r="M182" s="7">
        <f t="shared" si="14"/>
        <v>345840</v>
      </c>
      <c r="N182" s="5">
        <v>30</v>
      </c>
      <c r="O182">
        <v>11528</v>
      </c>
      <c r="P182">
        <f t="shared" si="12"/>
        <v>2014</v>
      </c>
      <c r="Q182">
        <f>SUMIFS(daily!E:E,daily!AG:AG,YEAR(Saudi!L182),daily!AF:AF,MONTH(Saudi!L182))/COUNTIFS(daily!AG:AG,YEAR(Saudi!L182),daily!AF:AF,MONTH(Saudi!L182))</f>
        <v>75.81</v>
      </c>
      <c r="R182" s="8">
        <f t="shared" si="13"/>
        <v>26218130.400000002</v>
      </c>
    </row>
    <row r="183" spans="12:18">
      <c r="L183" s="3">
        <v>41974</v>
      </c>
      <c r="M183" s="7">
        <f t="shared" si="14"/>
        <v>357368</v>
      </c>
      <c r="N183" s="5">
        <v>31</v>
      </c>
      <c r="O183">
        <v>11528</v>
      </c>
      <c r="P183">
        <f t="shared" si="12"/>
        <v>2014</v>
      </c>
      <c r="Q183">
        <f>SUMIFS(daily!E:E,daily!AG:AG,YEAR(Saudi!L183),daily!AF:AF,MONTH(Saudi!L183))/COUNTIFS(daily!AG:AG,YEAR(Saudi!L183),daily!AF:AF,MONTH(Saudi!L183))</f>
        <v>59.28954545454544</v>
      </c>
      <c r="R183" s="8">
        <f t="shared" si="13"/>
        <v>21188186.279999994</v>
      </c>
    </row>
    <row r="184" spans="12:18">
      <c r="L184" s="3">
        <v>42005</v>
      </c>
      <c r="M184" s="7">
        <f t="shared" si="14"/>
        <v>357678</v>
      </c>
      <c r="N184" s="5">
        <v>31</v>
      </c>
      <c r="O184">
        <v>11538</v>
      </c>
      <c r="P184">
        <f t="shared" si="12"/>
        <v>2015</v>
      </c>
      <c r="Q184">
        <f>SUMIFS(daily!E:E,daily!AG:AG,YEAR(Saudi!L184),daily!AF:AF,MONTH(Saudi!L184))/COUNTIFS(daily!AG:AG,YEAR(Saudi!L184),daily!AF:AF,MONTH(Saudi!L184))</f>
        <v>47.325499999999998</v>
      </c>
      <c r="R184" s="8">
        <f t="shared" si="13"/>
        <v>16927290.188999999</v>
      </c>
    </row>
    <row r="185" spans="12:18">
      <c r="L185" s="3">
        <v>42036</v>
      </c>
      <c r="M185" s="7">
        <f t="shared" si="14"/>
        <v>325864</v>
      </c>
      <c r="N185" s="5">
        <f>IF(MOD(YEAR(L185),4)=0,29,28)</f>
        <v>28</v>
      </c>
      <c r="O185">
        <v>11638</v>
      </c>
      <c r="P185">
        <f t="shared" si="12"/>
        <v>2015</v>
      </c>
      <c r="Q185">
        <f>SUMIFS(daily!E:E,daily!AG:AG,YEAR(Saudi!L185),daily!AF:AF,MONTH(Saudi!L185))/COUNTIFS(daily!AG:AG,YEAR(Saudi!L185),daily!AF:AF,MONTH(Saudi!L185))</f>
        <v>50.724736842105258</v>
      </c>
      <c r="R185" s="8">
        <f t="shared" si="13"/>
        <v>16529365.646315789</v>
      </c>
    </row>
    <row r="186" spans="12:18">
      <c r="L186" s="3">
        <v>42064</v>
      </c>
      <c r="M186" s="7">
        <f t="shared" si="14"/>
        <v>366978</v>
      </c>
      <c r="N186" s="5">
        <v>31</v>
      </c>
      <c r="O186">
        <v>11838</v>
      </c>
      <c r="P186">
        <f t="shared" si="12"/>
        <v>2015</v>
      </c>
      <c r="Q186">
        <f>SUMIFS(daily!E:E,daily!AG:AG,YEAR(Saudi!L186),daily!AF:AF,MONTH(Saudi!L186))/COUNTIFS(daily!AG:AG,YEAR(Saudi!L186),daily!AF:AF,MONTH(Saudi!L186))</f>
        <v>47.854090909090907</v>
      </c>
      <c r="R186" s="8">
        <f t="shared" si="13"/>
        <v>17561398.573636364</v>
      </c>
    </row>
    <row r="187" spans="12:18">
      <c r="L187" s="3">
        <v>42095</v>
      </c>
      <c r="M187" s="7">
        <f t="shared" si="14"/>
        <v>355140</v>
      </c>
      <c r="N187" s="5">
        <v>30</v>
      </c>
      <c r="O187">
        <v>11838</v>
      </c>
      <c r="P187">
        <f t="shared" si="12"/>
        <v>2015</v>
      </c>
      <c r="Q187">
        <f>SUMIFS(daily!E:E,daily!AG:AG,YEAR(Saudi!L187),daily!AF:AF,MONTH(Saudi!L187))/COUNTIFS(daily!AG:AG,YEAR(Saudi!L187),daily!AF:AF,MONTH(Saudi!L187))</f>
        <v>54.628095238095241</v>
      </c>
      <c r="R187" s="8">
        <f t="shared" si="13"/>
        <v>19400621.742857143</v>
      </c>
    </row>
    <row r="188" spans="12:18">
      <c r="L188" s="3">
        <v>42125</v>
      </c>
      <c r="M188" s="7">
        <f t="shared" si="14"/>
        <v>373178</v>
      </c>
      <c r="N188" s="5">
        <v>31</v>
      </c>
      <c r="O188">
        <v>12038</v>
      </c>
      <c r="P188">
        <f t="shared" si="12"/>
        <v>2015</v>
      </c>
      <c r="Q188">
        <f>SUMIFS(daily!E:E,daily!AG:AG,YEAR(Saudi!L188),daily!AF:AF,MONTH(Saudi!L188))/COUNTIFS(daily!AG:AG,YEAR(Saudi!L188),daily!AF:AF,MONTH(Saudi!L188))</f>
        <v>59.372</v>
      </c>
      <c r="R188" s="8">
        <f t="shared" si="13"/>
        <v>22156324.215999998</v>
      </c>
    </row>
    <row r="189" spans="12:18">
      <c r="L189" s="3">
        <v>42156</v>
      </c>
      <c r="M189" s="7">
        <f t="shared" si="14"/>
        <v>364140</v>
      </c>
      <c r="N189" s="5">
        <v>30</v>
      </c>
      <c r="O189">
        <v>12138</v>
      </c>
      <c r="P189">
        <f t="shared" si="12"/>
        <v>2015</v>
      </c>
      <c r="Q189">
        <f>SUMIFS(daily!E:E,daily!AG:AG,YEAR(Saudi!L189),daily!AF:AF,MONTH(Saudi!L189))/COUNTIFS(daily!AG:AG,YEAR(Saudi!L189),daily!AF:AF,MONTH(Saudi!L189))</f>
        <v>59.828636363636377</v>
      </c>
      <c r="R189" s="8">
        <f t="shared" si="13"/>
        <v>21785999.645454552</v>
      </c>
    </row>
    <row r="190" spans="12:18">
      <c r="L190" s="3">
        <v>42186</v>
      </c>
      <c r="M190" s="7">
        <f t="shared" si="14"/>
        <v>377983</v>
      </c>
      <c r="N190" s="5">
        <v>31</v>
      </c>
      <c r="O190">
        <v>12193</v>
      </c>
      <c r="P190">
        <f t="shared" si="12"/>
        <v>2015</v>
      </c>
      <c r="Q190">
        <f>SUMIFS(daily!E:E,daily!AG:AG,YEAR(Saudi!L190),daily!AF:AF,MONTH(Saudi!L190))/COUNTIFS(daily!AG:AG,YEAR(Saudi!L190),daily!AF:AF,MONTH(Saudi!L190))</f>
        <v>50.929999999999993</v>
      </c>
      <c r="R190" s="8">
        <f t="shared" si="13"/>
        <v>19250674.189999998</v>
      </c>
    </row>
    <row r="191" spans="12:18">
      <c r="L191" s="3">
        <v>42217</v>
      </c>
      <c r="M191" s="7">
        <f t="shared" si="14"/>
        <v>378138</v>
      </c>
      <c r="N191" s="5">
        <v>31</v>
      </c>
      <c r="O191">
        <v>12198</v>
      </c>
      <c r="P191">
        <f t="shared" si="12"/>
        <v>2015</v>
      </c>
      <c r="Q191">
        <f>SUMIFS(daily!E:E,daily!AG:AG,YEAR(Saudi!L191),daily!AF:AF,MONTH(Saudi!L191))/COUNTIFS(daily!AG:AG,YEAR(Saudi!L191),daily!AF:AF,MONTH(Saudi!L191))</f>
        <v>42.889047619047624</v>
      </c>
      <c r="R191" s="8">
        <f t="shared" si="13"/>
        <v>16217978.688571431</v>
      </c>
    </row>
    <row r="192" spans="12:18">
      <c r="L192" s="3">
        <v>42248</v>
      </c>
      <c r="M192" s="7">
        <f t="shared" si="14"/>
        <v>362940</v>
      </c>
      <c r="N192" s="5">
        <v>30</v>
      </c>
      <c r="O192">
        <v>12098</v>
      </c>
      <c r="P192">
        <f t="shared" si="12"/>
        <v>2015</v>
      </c>
      <c r="Q192">
        <f>SUMIFS(daily!E:E,daily!AG:AG,YEAR(Saudi!L192),daily!AF:AF,MONTH(Saudi!L192))/COUNTIFS(daily!AG:AG,YEAR(Saudi!L192),daily!AF:AF,MONTH(Saudi!L192))</f>
        <v>45.465238095238092</v>
      </c>
      <c r="R192" s="8">
        <f t="shared" si="13"/>
        <v>16501153.514285713</v>
      </c>
    </row>
    <row r="193" spans="11:18">
      <c r="L193" s="3">
        <v>42278</v>
      </c>
      <c r="M193" s="7">
        <f t="shared" si="14"/>
        <v>373488</v>
      </c>
      <c r="N193" s="5">
        <v>31</v>
      </c>
      <c r="O193">
        <v>12048</v>
      </c>
      <c r="P193">
        <f t="shared" si="12"/>
        <v>2015</v>
      </c>
      <c r="Q193">
        <f>SUMIFS(daily!E:E,daily!AG:AG,YEAR(Saudi!L193),daily!AF:AF,MONTH(Saudi!L193))/COUNTIFS(daily!AG:AG,YEAR(Saudi!L193),daily!AF:AF,MONTH(Saudi!L193))</f>
        <v>46.289545454545454</v>
      </c>
      <c r="R193" s="8">
        <f t="shared" si="13"/>
        <v>17288589.752727274</v>
      </c>
    </row>
    <row r="194" spans="11:18">
      <c r="K194" s="5"/>
      <c r="L194" s="3"/>
    </row>
    <row r="195" spans="11:18">
      <c r="K195" s="5"/>
      <c r="L195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30"/>
  <sheetViews>
    <sheetView topLeftCell="A85" workbookViewId="0">
      <selection activeCell="E103" sqref="E103"/>
    </sheetView>
  </sheetViews>
  <sheetFormatPr defaultRowHeight="15"/>
  <cols>
    <col min="4" max="4" width="10.140625" style="3" bestFit="1" customWidth="1"/>
  </cols>
  <sheetData>
    <row r="1" spans="1:18">
      <c r="A1" t="s">
        <v>28</v>
      </c>
      <c r="B1" t="s">
        <v>27</v>
      </c>
      <c r="C1" t="s">
        <v>24</v>
      </c>
      <c r="D1" s="3" t="s">
        <v>25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58</v>
      </c>
    </row>
    <row r="2" spans="1:18">
      <c r="A2">
        <f>YEAR(D2)</f>
        <v>2000</v>
      </c>
      <c r="B2">
        <f>WEEKNUM(D2)</f>
        <v>7</v>
      </c>
      <c r="C2" t="s">
        <v>26</v>
      </c>
      <c r="D2" s="3">
        <v>36564</v>
      </c>
      <c r="E2">
        <v>521036</v>
      </c>
      <c r="F2">
        <v>64399</v>
      </c>
      <c r="G2">
        <v>34793</v>
      </c>
      <c r="H2">
        <v>30663</v>
      </c>
      <c r="I2">
        <v>374701</v>
      </c>
      <c r="J2">
        <v>402152</v>
      </c>
      <c r="K2">
        <v>51273</v>
      </c>
      <c r="L2">
        <v>53428</v>
      </c>
      <c r="M2">
        <v>45</v>
      </c>
      <c r="N2">
        <v>34</v>
      </c>
      <c r="O2">
        <v>35</v>
      </c>
      <c r="P2">
        <v>90</v>
      </c>
      <c r="Q2">
        <v>92</v>
      </c>
      <c r="R2">
        <v>0</v>
      </c>
    </row>
    <row r="3" spans="1:18">
      <c r="A3">
        <f t="shared" ref="A3:A66" si="0">YEAR(D3)</f>
        <v>2000</v>
      </c>
      <c r="B3">
        <f t="shared" ref="B3:B66" si="1">WEEKNUM(D3)</f>
        <v>8</v>
      </c>
      <c r="C3" t="s">
        <v>26</v>
      </c>
      <c r="D3" s="3">
        <v>36571</v>
      </c>
      <c r="E3">
        <v>549026</v>
      </c>
      <c r="F3">
        <v>75372</v>
      </c>
      <c r="G3">
        <v>29854</v>
      </c>
      <c r="H3">
        <v>34237</v>
      </c>
      <c r="I3">
        <v>384869</v>
      </c>
      <c r="J3">
        <v>434972</v>
      </c>
      <c r="K3">
        <v>54548</v>
      </c>
      <c r="L3">
        <v>49963</v>
      </c>
      <c r="M3">
        <v>52</v>
      </c>
      <c r="N3">
        <v>33</v>
      </c>
      <c r="O3">
        <v>39</v>
      </c>
      <c r="P3">
        <v>98</v>
      </c>
      <c r="Q3">
        <v>98</v>
      </c>
      <c r="R3">
        <f>B3-B2</f>
        <v>1</v>
      </c>
    </row>
    <row r="4" spans="1:18">
      <c r="A4">
        <f t="shared" si="0"/>
        <v>2000</v>
      </c>
      <c r="B4">
        <f t="shared" si="1"/>
        <v>9</v>
      </c>
      <c r="C4" t="s">
        <v>26</v>
      </c>
      <c r="D4" s="3">
        <v>36578</v>
      </c>
      <c r="E4">
        <v>504828</v>
      </c>
      <c r="F4">
        <v>74242</v>
      </c>
      <c r="G4">
        <v>27071</v>
      </c>
      <c r="H4">
        <v>28715</v>
      </c>
      <c r="I4">
        <v>353524</v>
      </c>
      <c r="J4">
        <v>404635</v>
      </c>
      <c r="K4">
        <v>48347</v>
      </c>
      <c r="L4">
        <v>44407</v>
      </c>
      <c r="M4">
        <v>47</v>
      </c>
      <c r="N4">
        <v>27</v>
      </c>
      <c r="O4">
        <v>34</v>
      </c>
      <c r="P4">
        <v>90</v>
      </c>
      <c r="Q4">
        <v>95</v>
      </c>
      <c r="R4">
        <f t="shared" ref="R4:R67" si="2">B4-B3</f>
        <v>1</v>
      </c>
    </row>
    <row r="5" spans="1:18">
      <c r="A5">
        <f t="shared" si="0"/>
        <v>2000</v>
      </c>
      <c r="B5">
        <f t="shared" si="1"/>
        <v>10</v>
      </c>
      <c r="C5" t="s">
        <v>26</v>
      </c>
      <c r="D5" s="3">
        <v>36585</v>
      </c>
      <c r="E5">
        <v>500336</v>
      </c>
      <c r="F5">
        <v>71652</v>
      </c>
      <c r="G5">
        <v>27160</v>
      </c>
      <c r="H5">
        <v>31324</v>
      </c>
      <c r="I5">
        <v>347466</v>
      </c>
      <c r="J5">
        <v>392782</v>
      </c>
      <c r="K5">
        <v>49894</v>
      </c>
      <c r="L5">
        <v>49070</v>
      </c>
      <c r="M5">
        <v>46</v>
      </c>
      <c r="N5">
        <v>37</v>
      </c>
      <c r="O5">
        <v>37</v>
      </c>
      <c r="P5">
        <v>89</v>
      </c>
      <c r="Q5">
        <v>100</v>
      </c>
      <c r="R5">
        <f t="shared" si="2"/>
        <v>1</v>
      </c>
    </row>
    <row r="6" spans="1:18">
      <c r="A6">
        <f t="shared" si="0"/>
        <v>2000</v>
      </c>
      <c r="B6">
        <f t="shared" si="1"/>
        <v>11</v>
      </c>
      <c r="C6" t="s">
        <v>26</v>
      </c>
      <c r="D6" s="3">
        <v>36592</v>
      </c>
      <c r="E6">
        <v>518623</v>
      </c>
      <c r="F6">
        <v>66663</v>
      </c>
      <c r="G6">
        <v>27636</v>
      </c>
      <c r="H6">
        <v>31314</v>
      </c>
      <c r="I6">
        <v>367206</v>
      </c>
      <c r="J6">
        <v>405337</v>
      </c>
      <c r="K6">
        <v>53440</v>
      </c>
      <c r="L6">
        <v>54336</v>
      </c>
      <c r="M6">
        <v>41</v>
      </c>
      <c r="N6">
        <v>40</v>
      </c>
      <c r="O6">
        <v>38</v>
      </c>
      <c r="P6">
        <v>92</v>
      </c>
      <c r="Q6">
        <v>101</v>
      </c>
      <c r="R6">
        <f t="shared" si="2"/>
        <v>1</v>
      </c>
    </row>
    <row r="7" spans="1:18">
      <c r="A7">
        <f t="shared" si="0"/>
        <v>2000</v>
      </c>
      <c r="B7">
        <f t="shared" si="1"/>
        <v>12</v>
      </c>
      <c r="C7" t="s">
        <v>26</v>
      </c>
      <c r="D7" s="3">
        <v>36599</v>
      </c>
      <c r="E7">
        <v>540499</v>
      </c>
      <c r="F7">
        <v>57106</v>
      </c>
      <c r="G7">
        <v>27980</v>
      </c>
      <c r="H7">
        <v>33651</v>
      </c>
      <c r="I7">
        <v>404125</v>
      </c>
      <c r="J7">
        <v>431830</v>
      </c>
      <c r="K7">
        <v>45617</v>
      </c>
      <c r="L7">
        <v>47038</v>
      </c>
      <c r="M7">
        <v>42</v>
      </c>
      <c r="N7">
        <v>43</v>
      </c>
      <c r="O7">
        <v>42</v>
      </c>
      <c r="P7">
        <v>95</v>
      </c>
      <c r="Q7">
        <v>112</v>
      </c>
      <c r="R7">
        <f t="shared" si="2"/>
        <v>1</v>
      </c>
    </row>
    <row r="8" spans="1:18">
      <c r="A8">
        <f t="shared" si="0"/>
        <v>2000</v>
      </c>
      <c r="B8">
        <f t="shared" si="1"/>
        <v>13</v>
      </c>
      <c r="C8" t="s">
        <v>26</v>
      </c>
      <c r="D8" s="3">
        <v>36606</v>
      </c>
      <c r="E8">
        <v>505851</v>
      </c>
      <c r="F8">
        <v>48846</v>
      </c>
      <c r="G8">
        <v>23275</v>
      </c>
      <c r="H8">
        <v>35200</v>
      </c>
      <c r="I8">
        <v>383276</v>
      </c>
      <c r="J8">
        <v>402239</v>
      </c>
      <c r="K8">
        <v>38529</v>
      </c>
      <c r="L8">
        <v>45137</v>
      </c>
      <c r="M8">
        <v>39</v>
      </c>
      <c r="N8">
        <v>29</v>
      </c>
      <c r="O8">
        <v>30</v>
      </c>
      <c r="P8">
        <v>86</v>
      </c>
      <c r="Q8">
        <v>98</v>
      </c>
      <c r="R8">
        <f t="shared" si="2"/>
        <v>1</v>
      </c>
    </row>
    <row r="9" spans="1:18">
      <c r="A9">
        <f t="shared" si="0"/>
        <v>2000</v>
      </c>
      <c r="B9">
        <f t="shared" si="1"/>
        <v>14</v>
      </c>
      <c r="C9" t="s">
        <v>26</v>
      </c>
      <c r="D9" s="3">
        <v>36613</v>
      </c>
      <c r="E9">
        <v>486362</v>
      </c>
      <c r="F9">
        <v>43305</v>
      </c>
      <c r="G9">
        <v>24297</v>
      </c>
      <c r="H9">
        <v>35092</v>
      </c>
      <c r="I9">
        <v>357818</v>
      </c>
      <c r="J9">
        <v>379877</v>
      </c>
      <c r="K9">
        <v>50147</v>
      </c>
      <c r="L9">
        <v>47096</v>
      </c>
      <c r="M9">
        <v>43</v>
      </c>
      <c r="N9">
        <v>25</v>
      </c>
      <c r="O9">
        <v>32</v>
      </c>
      <c r="P9">
        <v>83</v>
      </c>
      <c r="Q9">
        <v>90</v>
      </c>
      <c r="R9">
        <f t="shared" si="2"/>
        <v>1</v>
      </c>
    </row>
    <row r="10" spans="1:18">
      <c r="A10">
        <f t="shared" si="0"/>
        <v>2000</v>
      </c>
      <c r="B10">
        <f t="shared" si="1"/>
        <v>15</v>
      </c>
      <c r="C10" t="s">
        <v>26</v>
      </c>
      <c r="D10" s="3">
        <v>36620</v>
      </c>
      <c r="E10">
        <v>491276</v>
      </c>
      <c r="F10">
        <v>39576</v>
      </c>
      <c r="G10">
        <v>24337</v>
      </c>
      <c r="H10">
        <v>30439</v>
      </c>
      <c r="I10">
        <v>373536</v>
      </c>
      <c r="J10">
        <v>388557</v>
      </c>
      <c r="K10">
        <v>47725</v>
      </c>
      <c r="L10">
        <v>47943</v>
      </c>
      <c r="M10">
        <v>34</v>
      </c>
      <c r="N10">
        <v>33</v>
      </c>
      <c r="O10">
        <v>35</v>
      </c>
      <c r="P10">
        <v>84</v>
      </c>
      <c r="Q10">
        <v>94</v>
      </c>
      <c r="R10">
        <f t="shared" si="2"/>
        <v>1</v>
      </c>
    </row>
    <row r="11" spans="1:18">
      <c r="A11">
        <f t="shared" si="0"/>
        <v>2000</v>
      </c>
      <c r="B11">
        <f t="shared" si="1"/>
        <v>16</v>
      </c>
      <c r="C11" t="s">
        <v>26</v>
      </c>
      <c r="D11" s="3">
        <v>36627</v>
      </c>
      <c r="E11">
        <v>501322</v>
      </c>
      <c r="F11">
        <v>33704</v>
      </c>
      <c r="G11">
        <v>33282</v>
      </c>
      <c r="H11">
        <v>30326</v>
      </c>
      <c r="I11">
        <v>395308</v>
      </c>
      <c r="J11">
        <v>388910</v>
      </c>
      <c r="K11">
        <v>41984</v>
      </c>
      <c r="L11">
        <v>48804</v>
      </c>
      <c r="M11">
        <v>34</v>
      </c>
      <c r="N11">
        <v>36</v>
      </c>
      <c r="O11">
        <v>34</v>
      </c>
      <c r="P11">
        <v>86</v>
      </c>
      <c r="Q11">
        <v>91</v>
      </c>
      <c r="R11">
        <f t="shared" si="2"/>
        <v>1</v>
      </c>
    </row>
    <row r="12" spans="1:18">
      <c r="A12">
        <f t="shared" si="0"/>
        <v>2000</v>
      </c>
      <c r="B12">
        <f t="shared" si="1"/>
        <v>17</v>
      </c>
      <c r="C12" t="s">
        <v>26</v>
      </c>
      <c r="D12" s="3">
        <v>36634</v>
      </c>
      <c r="E12">
        <v>460362</v>
      </c>
      <c r="F12">
        <v>24270</v>
      </c>
      <c r="G12">
        <v>33598</v>
      </c>
      <c r="H12">
        <v>22416</v>
      </c>
      <c r="I12">
        <v>376826</v>
      </c>
      <c r="J12">
        <v>362304</v>
      </c>
      <c r="K12">
        <v>36850</v>
      </c>
      <c r="L12">
        <v>42044</v>
      </c>
      <c r="M12">
        <v>30</v>
      </c>
      <c r="N12">
        <v>30</v>
      </c>
      <c r="O12">
        <v>30</v>
      </c>
      <c r="P12">
        <v>84</v>
      </c>
      <c r="Q12">
        <v>84</v>
      </c>
      <c r="R12">
        <f t="shared" si="2"/>
        <v>1</v>
      </c>
    </row>
    <row r="13" spans="1:18">
      <c r="A13">
        <f t="shared" si="0"/>
        <v>2000</v>
      </c>
      <c r="B13">
        <f t="shared" si="1"/>
        <v>18</v>
      </c>
      <c r="C13" t="s">
        <v>26</v>
      </c>
      <c r="D13" s="3">
        <v>36641</v>
      </c>
      <c r="E13">
        <v>424305</v>
      </c>
      <c r="F13">
        <v>22524</v>
      </c>
      <c r="G13">
        <v>33639</v>
      </c>
      <c r="H13">
        <v>23946</v>
      </c>
      <c r="I13">
        <v>336121</v>
      </c>
      <c r="J13">
        <v>324156</v>
      </c>
      <c r="K13">
        <v>41714</v>
      </c>
      <c r="L13">
        <v>42564</v>
      </c>
      <c r="M13">
        <v>25</v>
      </c>
      <c r="N13">
        <v>31</v>
      </c>
      <c r="O13">
        <v>28</v>
      </c>
      <c r="P13">
        <v>75</v>
      </c>
      <c r="Q13">
        <v>79</v>
      </c>
      <c r="R13">
        <f t="shared" si="2"/>
        <v>1</v>
      </c>
    </row>
    <row r="14" spans="1:18">
      <c r="A14">
        <f t="shared" si="0"/>
        <v>2000</v>
      </c>
      <c r="B14">
        <f t="shared" si="1"/>
        <v>19</v>
      </c>
      <c r="C14" t="s">
        <v>26</v>
      </c>
      <c r="D14" s="3">
        <v>36648</v>
      </c>
      <c r="E14">
        <v>439268</v>
      </c>
      <c r="F14">
        <v>35341</v>
      </c>
      <c r="G14">
        <v>31110</v>
      </c>
      <c r="H14">
        <v>21081</v>
      </c>
      <c r="I14">
        <v>337049</v>
      </c>
      <c r="J14">
        <v>344843</v>
      </c>
      <c r="K14">
        <v>45797</v>
      </c>
      <c r="L14">
        <v>42234</v>
      </c>
      <c r="M14">
        <v>36</v>
      </c>
      <c r="N14">
        <v>31</v>
      </c>
      <c r="O14">
        <v>36</v>
      </c>
      <c r="P14">
        <v>83</v>
      </c>
      <c r="Q14">
        <v>85</v>
      </c>
      <c r="R14">
        <f t="shared" si="2"/>
        <v>1</v>
      </c>
    </row>
    <row r="15" spans="1:18">
      <c r="A15">
        <f t="shared" si="0"/>
        <v>2000</v>
      </c>
      <c r="B15">
        <f t="shared" si="1"/>
        <v>20</v>
      </c>
      <c r="C15" t="s">
        <v>26</v>
      </c>
      <c r="D15" s="3">
        <v>36655</v>
      </c>
      <c r="E15">
        <v>455941</v>
      </c>
      <c r="F15">
        <v>42405</v>
      </c>
      <c r="G15">
        <v>20926</v>
      </c>
      <c r="H15">
        <v>28328</v>
      </c>
      <c r="I15">
        <v>332029</v>
      </c>
      <c r="J15">
        <v>362556</v>
      </c>
      <c r="K15">
        <v>53179</v>
      </c>
      <c r="L15">
        <v>44131</v>
      </c>
      <c r="M15">
        <v>31</v>
      </c>
      <c r="N15">
        <v>32</v>
      </c>
      <c r="O15">
        <v>35</v>
      </c>
      <c r="P15">
        <v>81</v>
      </c>
      <c r="Q15">
        <v>82</v>
      </c>
      <c r="R15">
        <f t="shared" si="2"/>
        <v>1</v>
      </c>
    </row>
    <row r="16" spans="1:18">
      <c r="A16">
        <f t="shared" si="0"/>
        <v>2000</v>
      </c>
      <c r="B16">
        <f t="shared" si="1"/>
        <v>21</v>
      </c>
      <c r="C16" t="s">
        <v>26</v>
      </c>
      <c r="D16" s="3">
        <v>36662</v>
      </c>
      <c r="E16">
        <v>469822</v>
      </c>
      <c r="F16">
        <v>59157</v>
      </c>
      <c r="G16">
        <v>21069</v>
      </c>
      <c r="H16">
        <v>24379</v>
      </c>
      <c r="I16">
        <v>342192</v>
      </c>
      <c r="J16">
        <v>375071</v>
      </c>
      <c r="K16">
        <v>44094</v>
      </c>
      <c r="L16">
        <v>49303</v>
      </c>
      <c r="M16">
        <v>37</v>
      </c>
      <c r="N16">
        <v>30</v>
      </c>
      <c r="O16">
        <v>33</v>
      </c>
      <c r="P16">
        <v>79</v>
      </c>
      <c r="Q16">
        <v>85</v>
      </c>
      <c r="R16">
        <f t="shared" si="2"/>
        <v>1</v>
      </c>
    </row>
    <row r="17" spans="1:18">
      <c r="A17">
        <f t="shared" si="0"/>
        <v>2000</v>
      </c>
      <c r="B17">
        <f t="shared" si="1"/>
        <v>22</v>
      </c>
      <c r="C17" t="s">
        <v>26</v>
      </c>
      <c r="D17" s="3">
        <v>36669</v>
      </c>
      <c r="E17">
        <v>445579</v>
      </c>
      <c r="F17">
        <v>49298</v>
      </c>
      <c r="G17">
        <v>13794</v>
      </c>
      <c r="H17">
        <v>26516</v>
      </c>
      <c r="I17">
        <v>322014</v>
      </c>
      <c r="J17">
        <v>357287</v>
      </c>
      <c r="K17">
        <v>47751</v>
      </c>
      <c r="L17">
        <v>47982</v>
      </c>
      <c r="M17">
        <v>28</v>
      </c>
      <c r="N17">
        <v>24</v>
      </c>
      <c r="O17">
        <v>27</v>
      </c>
      <c r="P17">
        <v>69</v>
      </c>
      <c r="Q17">
        <v>76</v>
      </c>
      <c r="R17">
        <f t="shared" si="2"/>
        <v>1</v>
      </c>
    </row>
    <row r="18" spans="1:18">
      <c r="A18">
        <f t="shared" si="0"/>
        <v>2000</v>
      </c>
      <c r="B18">
        <f t="shared" si="1"/>
        <v>23</v>
      </c>
      <c r="C18" t="s">
        <v>26</v>
      </c>
      <c r="D18" s="3">
        <v>36676</v>
      </c>
      <c r="E18">
        <v>456224</v>
      </c>
      <c r="F18">
        <v>54935</v>
      </c>
      <c r="G18">
        <v>13714</v>
      </c>
      <c r="H18">
        <v>26401</v>
      </c>
      <c r="I18">
        <v>325916</v>
      </c>
      <c r="J18">
        <v>366300</v>
      </c>
      <c r="K18">
        <v>48972</v>
      </c>
      <c r="L18">
        <v>49809</v>
      </c>
      <c r="M18">
        <v>36</v>
      </c>
      <c r="N18">
        <v>20</v>
      </c>
      <c r="O18">
        <v>25</v>
      </c>
      <c r="P18">
        <v>77</v>
      </c>
      <c r="Q18">
        <v>84</v>
      </c>
      <c r="R18">
        <f t="shared" si="2"/>
        <v>1</v>
      </c>
    </row>
    <row r="19" spans="1:18">
      <c r="A19">
        <f t="shared" si="0"/>
        <v>2000</v>
      </c>
      <c r="B19">
        <f t="shared" si="1"/>
        <v>24</v>
      </c>
      <c r="C19" t="s">
        <v>26</v>
      </c>
      <c r="D19" s="3">
        <v>36683</v>
      </c>
      <c r="E19">
        <v>459603</v>
      </c>
      <c r="F19">
        <v>48514</v>
      </c>
      <c r="G19">
        <v>17532</v>
      </c>
      <c r="H19">
        <v>26534</v>
      </c>
      <c r="I19">
        <v>331617</v>
      </c>
      <c r="J19">
        <v>361430</v>
      </c>
      <c r="K19">
        <v>52938</v>
      </c>
      <c r="L19">
        <v>54107</v>
      </c>
      <c r="M19">
        <v>33</v>
      </c>
      <c r="N19">
        <v>23</v>
      </c>
      <c r="O19">
        <v>28</v>
      </c>
      <c r="P19">
        <v>76</v>
      </c>
      <c r="Q19">
        <v>85</v>
      </c>
      <c r="R19">
        <f t="shared" si="2"/>
        <v>1</v>
      </c>
    </row>
    <row r="20" spans="1:18">
      <c r="A20">
        <f t="shared" si="0"/>
        <v>2000</v>
      </c>
      <c r="B20">
        <f t="shared" si="1"/>
        <v>25</v>
      </c>
      <c r="C20" t="s">
        <v>26</v>
      </c>
      <c r="D20" s="3">
        <v>36690</v>
      </c>
      <c r="E20">
        <v>505772</v>
      </c>
      <c r="F20">
        <v>51276</v>
      </c>
      <c r="G20">
        <v>21277</v>
      </c>
      <c r="H20">
        <v>31754</v>
      </c>
      <c r="I20">
        <v>371178</v>
      </c>
      <c r="J20">
        <v>403935</v>
      </c>
      <c r="K20">
        <v>51564</v>
      </c>
      <c r="L20">
        <v>48806</v>
      </c>
      <c r="M20">
        <v>38</v>
      </c>
      <c r="N20">
        <v>33</v>
      </c>
      <c r="O20">
        <v>36</v>
      </c>
      <c r="P20">
        <v>79</v>
      </c>
      <c r="Q20">
        <v>95</v>
      </c>
      <c r="R20">
        <f t="shared" si="2"/>
        <v>1</v>
      </c>
    </row>
    <row r="21" spans="1:18">
      <c r="A21">
        <f t="shared" si="0"/>
        <v>2000</v>
      </c>
      <c r="B21">
        <f t="shared" si="1"/>
        <v>26</v>
      </c>
      <c r="C21" t="s">
        <v>26</v>
      </c>
      <c r="D21" s="3">
        <v>36697</v>
      </c>
      <c r="E21">
        <v>455011</v>
      </c>
      <c r="F21">
        <v>49826</v>
      </c>
      <c r="G21">
        <v>18552</v>
      </c>
      <c r="H21">
        <v>21866</v>
      </c>
      <c r="I21">
        <v>331157</v>
      </c>
      <c r="J21">
        <v>363746</v>
      </c>
      <c r="K21">
        <v>52162</v>
      </c>
      <c r="L21">
        <v>50847</v>
      </c>
      <c r="M21">
        <v>31</v>
      </c>
      <c r="N21">
        <v>25</v>
      </c>
      <c r="O21">
        <v>20</v>
      </c>
      <c r="P21">
        <v>73</v>
      </c>
      <c r="Q21">
        <v>80</v>
      </c>
      <c r="R21">
        <f t="shared" si="2"/>
        <v>1</v>
      </c>
    </row>
    <row r="22" spans="1:18">
      <c r="A22">
        <f t="shared" si="0"/>
        <v>2000</v>
      </c>
      <c r="B22">
        <f t="shared" si="1"/>
        <v>27</v>
      </c>
      <c r="C22" t="s">
        <v>26</v>
      </c>
      <c r="D22" s="3">
        <v>36704</v>
      </c>
      <c r="E22">
        <v>438951</v>
      </c>
      <c r="F22">
        <v>50562</v>
      </c>
      <c r="G22">
        <v>19479</v>
      </c>
      <c r="H22">
        <v>22161</v>
      </c>
      <c r="I22">
        <v>316663</v>
      </c>
      <c r="J22">
        <v>347433</v>
      </c>
      <c r="K22">
        <v>49565</v>
      </c>
      <c r="L22">
        <v>49878</v>
      </c>
      <c r="M22">
        <v>40</v>
      </c>
      <c r="N22">
        <v>25</v>
      </c>
      <c r="O22">
        <v>27</v>
      </c>
      <c r="P22">
        <v>75</v>
      </c>
      <c r="Q22">
        <v>85</v>
      </c>
      <c r="R22">
        <f t="shared" si="2"/>
        <v>1</v>
      </c>
    </row>
    <row r="23" spans="1:18">
      <c r="A23">
        <f t="shared" si="0"/>
        <v>2000</v>
      </c>
      <c r="B23">
        <f t="shared" si="1"/>
        <v>28</v>
      </c>
      <c r="C23" t="s">
        <v>26</v>
      </c>
      <c r="D23" s="3">
        <v>36712</v>
      </c>
      <c r="E23">
        <v>436552</v>
      </c>
      <c r="F23">
        <v>47524</v>
      </c>
      <c r="G23">
        <v>18335</v>
      </c>
      <c r="H23">
        <v>25762</v>
      </c>
      <c r="I23">
        <v>317508</v>
      </c>
      <c r="J23">
        <v>343165</v>
      </c>
      <c r="K23">
        <v>45758</v>
      </c>
      <c r="L23">
        <v>49290</v>
      </c>
      <c r="M23">
        <v>39</v>
      </c>
      <c r="N23">
        <v>22</v>
      </c>
      <c r="O23">
        <v>25</v>
      </c>
      <c r="P23">
        <v>79</v>
      </c>
      <c r="Q23">
        <v>90</v>
      </c>
      <c r="R23">
        <f t="shared" si="2"/>
        <v>1</v>
      </c>
    </row>
    <row r="24" spans="1:18">
      <c r="A24">
        <f t="shared" si="0"/>
        <v>2000</v>
      </c>
      <c r="B24">
        <f t="shared" si="1"/>
        <v>29</v>
      </c>
      <c r="C24" t="s">
        <v>26</v>
      </c>
      <c r="D24" s="3">
        <v>36718</v>
      </c>
      <c r="E24">
        <v>428202</v>
      </c>
      <c r="F24">
        <v>44359</v>
      </c>
      <c r="G24">
        <v>21819</v>
      </c>
      <c r="H24">
        <v>27180</v>
      </c>
      <c r="I24">
        <v>312977</v>
      </c>
      <c r="J24">
        <v>327829</v>
      </c>
      <c r="K24">
        <v>43686</v>
      </c>
      <c r="L24">
        <v>51374</v>
      </c>
      <c r="M24">
        <v>36</v>
      </c>
      <c r="N24">
        <v>26</v>
      </c>
      <c r="O24">
        <v>26</v>
      </c>
      <c r="P24">
        <v>80</v>
      </c>
      <c r="Q24">
        <v>83</v>
      </c>
      <c r="R24">
        <f t="shared" si="2"/>
        <v>1</v>
      </c>
    </row>
    <row r="25" spans="1:18">
      <c r="A25">
        <f t="shared" si="0"/>
        <v>2000</v>
      </c>
      <c r="B25">
        <f t="shared" si="1"/>
        <v>30</v>
      </c>
      <c r="C25" t="s">
        <v>26</v>
      </c>
      <c r="D25" s="3">
        <v>36725</v>
      </c>
      <c r="E25">
        <v>456717</v>
      </c>
      <c r="F25">
        <v>46748</v>
      </c>
      <c r="G25">
        <v>27276</v>
      </c>
      <c r="H25">
        <v>27334</v>
      </c>
      <c r="I25">
        <v>339751</v>
      </c>
      <c r="J25">
        <v>351079</v>
      </c>
      <c r="K25">
        <v>42884</v>
      </c>
      <c r="L25">
        <v>51028</v>
      </c>
      <c r="M25">
        <v>31</v>
      </c>
      <c r="N25">
        <v>26</v>
      </c>
      <c r="O25">
        <v>26</v>
      </c>
      <c r="P25">
        <v>79</v>
      </c>
      <c r="Q25">
        <v>81</v>
      </c>
      <c r="R25">
        <f t="shared" si="2"/>
        <v>1</v>
      </c>
    </row>
    <row r="26" spans="1:18">
      <c r="A26">
        <f t="shared" si="0"/>
        <v>2000</v>
      </c>
      <c r="B26">
        <f t="shared" si="1"/>
        <v>31</v>
      </c>
      <c r="C26" t="s">
        <v>26</v>
      </c>
      <c r="D26" s="3">
        <v>36732</v>
      </c>
      <c r="E26">
        <v>411712</v>
      </c>
      <c r="F26">
        <v>33755</v>
      </c>
      <c r="G26">
        <v>25058</v>
      </c>
      <c r="H26">
        <v>30933</v>
      </c>
      <c r="I26">
        <v>309065</v>
      </c>
      <c r="J26">
        <v>314726</v>
      </c>
      <c r="K26">
        <v>37959</v>
      </c>
      <c r="L26">
        <v>40995</v>
      </c>
      <c r="M26">
        <v>22</v>
      </c>
      <c r="N26">
        <v>27</v>
      </c>
      <c r="O26">
        <v>26</v>
      </c>
      <c r="P26">
        <v>70</v>
      </c>
      <c r="Q26">
        <v>75</v>
      </c>
      <c r="R26">
        <f t="shared" si="2"/>
        <v>1</v>
      </c>
    </row>
    <row r="27" spans="1:18">
      <c r="A27">
        <f t="shared" si="0"/>
        <v>2000</v>
      </c>
      <c r="B27">
        <f t="shared" si="1"/>
        <v>32</v>
      </c>
      <c r="C27" t="s">
        <v>26</v>
      </c>
      <c r="D27" s="3">
        <v>36739</v>
      </c>
      <c r="E27">
        <v>407409</v>
      </c>
      <c r="F27">
        <v>23838</v>
      </c>
      <c r="G27">
        <v>26394</v>
      </c>
      <c r="H27">
        <v>27837</v>
      </c>
      <c r="I27">
        <v>318648</v>
      </c>
      <c r="J27">
        <v>310314</v>
      </c>
      <c r="K27">
        <v>37086</v>
      </c>
      <c r="L27">
        <v>42864</v>
      </c>
      <c r="M27">
        <v>19</v>
      </c>
      <c r="N27">
        <v>23</v>
      </c>
      <c r="O27">
        <v>22</v>
      </c>
      <c r="P27">
        <v>68</v>
      </c>
      <c r="Q27">
        <v>75</v>
      </c>
      <c r="R27">
        <f t="shared" si="2"/>
        <v>1</v>
      </c>
    </row>
    <row r="28" spans="1:18">
      <c r="A28">
        <f t="shared" si="0"/>
        <v>2000</v>
      </c>
      <c r="B28">
        <f t="shared" si="1"/>
        <v>33</v>
      </c>
      <c r="C28" t="s">
        <v>26</v>
      </c>
      <c r="D28" s="3">
        <v>36746</v>
      </c>
      <c r="E28">
        <v>413886</v>
      </c>
      <c r="F28">
        <v>24616</v>
      </c>
      <c r="G28">
        <v>28962</v>
      </c>
      <c r="H28">
        <v>25491</v>
      </c>
      <c r="I28">
        <v>324694</v>
      </c>
      <c r="J28">
        <v>316313</v>
      </c>
      <c r="K28">
        <v>39085</v>
      </c>
      <c r="L28">
        <v>43120</v>
      </c>
      <c r="M28">
        <v>19</v>
      </c>
      <c r="N28">
        <v>26</v>
      </c>
      <c r="O28">
        <v>23</v>
      </c>
      <c r="P28">
        <v>73</v>
      </c>
      <c r="Q28">
        <v>78</v>
      </c>
      <c r="R28">
        <f t="shared" si="2"/>
        <v>1</v>
      </c>
    </row>
    <row r="29" spans="1:18">
      <c r="A29">
        <f t="shared" si="0"/>
        <v>2000</v>
      </c>
      <c r="B29">
        <f t="shared" si="1"/>
        <v>34</v>
      </c>
      <c r="C29" t="s">
        <v>26</v>
      </c>
      <c r="D29" s="3">
        <v>36753</v>
      </c>
      <c r="E29">
        <v>432050</v>
      </c>
      <c r="F29">
        <v>41178</v>
      </c>
      <c r="G29">
        <v>34377</v>
      </c>
      <c r="H29">
        <v>33283</v>
      </c>
      <c r="I29">
        <v>317238</v>
      </c>
      <c r="J29">
        <v>324810</v>
      </c>
      <c r="K29">
        <v>40351</v>
      </c>
      <c r="L29">
        <v>39580</v>
      </c>
      <c r="M29">
        <v>31</v>
      </c>
      <c r="N29">
        <v>31</v>
      </c>
      <c r="O29">
        <v>33</v>
      </c>
      <c r="P29">
        <v>78</v>
      </c>
      <c r="Q29">
        <v>82</v>
      </c>
      <c r="R29">
        <f t="shared" si="2"/>
        <v>1</v>
      </c>
    </row>
    <row r="30" spans="1:18">
      <c r="A30">
        <f t="shared" si="0"/>
        <v>2000</v>
      </c>
      <c r="B30">
        <f t="shared" si="1"/>
        <v>35</v>
      </c>
      <c r="C30" t="s">
        <v>26</v>
      </c>
      <c r="D30" s="3">
        <v>36760</v>
      </c>
      <c r="E30">
        <v>407838</v>
      </c>
      <c r="F30">
        <v>42166</v>
      </c>
      <c r="G30">
        <v>30725</v>
      </c>
      <c r="H30">
        <v>21805</v>
      </c>
      <c r="I30">
        <v>301594</v>
      </c>
      <c r="J30">
        <v>312830</v>
      </c>
      <c r="K30">
        <v>42273</v>
      </c>
      <c r="L30">
        <v>42478</v>
      </c>
      <c r="M30">
        <v>30</v>
      </c>
      <c r="N30">
        <v>26</v>
      </c>
      <c r="O30">
        <v>23</v>
      </c>
      <c r="P30">
        <v>73</v>
      </c>
      <c r="Q30">
        <v>80</v>
      </c>
      <c r="R30">
        <f t="shared" si="2"/>
        <v>1</v>
      </c>
    </row>
    <row r="31" spans="1:18">
      <c r="A31">
        <f t="shared" si="0"/>
        <v>2000</v>
      </c>
      <c r="B31">
        <f t="shared" si="1"/>
        <v>36</v>
      </c>
      <c r="C31" t="s">
        <v>26</v>
      </c>
      <c r="D31" s="3">
        <v>36767</v>
      </c>
      <c r="E31">
        <v>406980</v>
      </c>
      <c r="F31">
        <v>48591</v>
      </c>
      <c r="G31">
        <v>33674</v>
      </c>
      <c r="H31">
        <v>22822</v>
      </c>
      <c r="I31">
        <v>290037</v>
      </c>
      <c r="J31">
        <v>312919</v>
      </c>
      <c r="K31">
        <v>45530</v>
      </c>
      <c r="L31">
        <v>37565</v>
      </c>
      <c r="M31">
        <v>39</v>
      </c>
      <c r="N31">
        <v>29</v>
      </c>
      <c r="O31">
        <v>27</v>
      </c>
      <c r="P31">
        <v>70</v>
      </c>
      <c r="Q31">
        <v>76</v>
      </c>
      <c r="R31">
        <f t="shared" si="2"/>
        <v>1</v>
      </c>
    </row>
    <row r="32" spans="1:18">
      <c r="A32">
        <f t="shared" si="0"/>
        <v>2000</v>
      </c>
      <c r="B32">
        <f t="shared" si="1"/>
        <v>37</v>
      </c>
      <c r="C32" t="s">
        <v>26</v>
      </c>
      <c r="D32" s="3">
        <v>36774</v>
      </c>
      <c r="E32">
        <v>432738</v>
      </c>
      <c r="F32">
        <v>44591</v>
      </c>
      <c r="G32">
        <v>39138</v>
      </c>
      <c r="H32">
        <v>23422</v>
      </c>
      <c r="I32">
        <v>317677</v>
      </c>
      <c r="J32">
        <v>327916</v>
      </c>
      <c r="K32">
        <v>47048</v>
      </c>
      <c r="L32">
        <v>42262</v>
      </c>
      <c r="M32">
        <v>36</v>
      </c>
      <c r="N32">
        <v>31</v>
      </c>
      <c r="O32">
        <v>29</v>
      </c>
      <c r="P32">
        <v>73</v>
      </c>
      <c r="Q32">
        <v>79</v>
      </c>
      <c r="R32">
        <f t="shared" si="2"/>
        <v>1</v>
      </c>
    </row>
    <row r="33" spans="1:18">
      <c r="A33">
        <f t="shared" si="0"/>
        <v>2000</v>
      </c>
      <c r="B33">
        <f t="shared" si="1"/>
        <v>38</v>
      </c>
      <c r="C33" t="s">
        <v>26</v>
      </c>
      <c r="D33" s="3">
        <v>36781</v>
      </c>
      <c r="E33">
        <v>478212</v>
      </c>
      <c r="F33">
        <v>44047</v>
      </c>
      <c r="G33">
        <v>45596</v>
      </c>
      <c r="H33">
        <v>31215</v>
      </c>
      <c r="I33">
        <v>356672</v>
      </c>
      <c r="J33">
        <v>359216</v>
      </c>
      <c r="K33">
        <v>46278</v>
      </c>
      <c r="L33">
        <v>42185</v>
      </c>
      <c r="M33">
        <v>35</v>
      </c>
      <c r="N33">
        <v>39</v>
      </c>
      <c r="O33">
        <v>36</v>
      </c>
      <c r="P33">
        <v>75</v>
      </c>
      <c r="Q33">
        <v>86</v>
      </c>
      <c r="R33">
        <f t="shared" si="2"/>
        <v>1</v>
      </c>
    </row>
    <row r="34" spans="1:18">
      <c r="A34">
        <f t="shared" si="0"/>
        <v>2000</v>
      </c>
      <c r="B34">
        <f t="shared" si="1"/>
        <v>39</v>
      </c>
      <c r="C34" t="s">
        <v>26</v>
      </c>
      <c r="D34" s="3">
        <v>36788</v>
      </c>
      <c r="E34">
        <v>470237</v>
      </c>
      <c r="F34">
        <v>42150</v>
      </c>
      <c r="G34">
        <v>42067</v>
      </c>
      <c r="H34">
        <v>34369</v>
      </c>
      <c r="I34">
        <v>347751</v>
      </c>
      <c r="J34">
        <v>347475</v>
      </c>
      <c r="K34">
        <v>45967</v>
      </c>
      <c r="L34">
        <v>46326</v>
      </c>
      <c r="M34">
        <v>31</v>
      </c>
      <c r="N34">
        <v>39</v>
      </c>
      <c r="O34">
        <v>27</v>
      </c>
      <c r="P34">
        <v>73</v>
      </c>
      <c r="Q34">
        <v>78</v>
      </c>
      <c r="R34">
        <f t="shared" si="2"/>
        <v>1</v>
      </c>
    </row>
    <row r="35" spans="1:18">
      <c r="A35">
        <f t="shared" si="0"/>
        <v>2000</v>
      </c>
      <c r="B35">
        <f t="shared" si="1"/>
        <v>40</v>
      </c>
      <c r="C35" t="s">
        <v>26</v>
      </c>
      <c r="D35" s="3">
        <v>36795</v>
      </c>
      <c r="E35">
        <v>448268</v>
      </c>
      <c r="F35">
        <v>38858</v>
      </c>
      <c r="G35">
        <v>34524</v>
      </c>
      <c r="H35">
        <v>30532</v>
      </c>
      <c r="I35">
        <v>338047</v>
      </c>
      <c r="J35">
        <v>346535</v>
      </c>
      <c r="K35">
        <v>40831</v>
      </c>
      <c r="L35">
        <v>36677</v>
      </c>
      <c r="M35">
        <v>32</v>
      </c>
      <c r="N35">
        <v>31</v>
      </c>
      <c r="O35">
        <v>29</v>
      </c>
      <c r="P35">
        <v>71</v>
      </c>
      <c r="Q35">
        <v>84</v>
      </c>
      <c r="R35">
        <f t="shared" si="2"/>
        <v>1</v>
      </c>
    </row>
    <row r="36" spans="1:18">
      <c r="A36">
        <f t="shared" si="0"/>
        <v>2000</v>
      </c>
      <c r="B36">
        <f t="shared" si="1"/>
        <v>41</v>
      </c>
      <c r="C36" t="s">
        <v>26</v>
      </c>
      <c r="D36" s="3">
        <v>36802</v>
      </c>
      <c r="E36">
        <v>463158</v>
      </c>
      <c r="F36">
        <v>27688</v>
      </c>
      <c r="G36">
        <v>38180</v>
      </c>
      <c r="H36">
        <v>31346</v>
      </c>
      <c r="I36">
        <v>361639</v>
      </c>
      <c r="J36">
        <v>352281</v>
      </c>
      <c r="K36">
        <v>42485</v>
      </c>
      <c r="L36">
        <v>41351</v>
      </c>
      <c r="M36">
        <v>27</v>
      </c>
      <c r="N36">
        <v>33</v>
      </c>
      <c r="O36">
        <v>30</v>
      </c>
      <c r="P36">
        <v>77</v>
      </c>
      <c r="Q36">
        <v>78</v>
      </c>
      <c r="R36">
        <f t="shared" si="2"/>
        <v>1</v>
      </c>
    </row>
    <row r="37" spans="1:18">
      <c r="A37">
        <f t="shared" si="0"/>
        <v>2000</v>
      </c>
      <c r="B37">
        <f t="shared" si="1"/>
        <v>42</v>
      </c>
      <c r="C37" t="s">
        <v>26</v>
      </c>
      <c r="D37" s="3">
        <v>36809</v>
      </c>
      <c r="E37">
        <v>480373</v>
      </c>
      <c r="F37">
        <v>27913</v>
      </c>
      <c r="G37">
        <v>40506</v>
      </c>
      <c r="H37">
        <v>31811</v>
      </c>
      <c r="I37">
        <v>377802</v>
      </c>
      <c r="J37">
        <v>363904</v>
      </c>
      <c r="K37">
        <v>42847</v>
      </c>
      <c r="L37">
        <v>44152</v>
      </c>
      <c r="M37">
        <v>24</v>
      </c>
      <c r="N37">
        <v>38</v>
      </c>
      <c r="O37">
        <v>31</v>
      </c>
      <c r="P37">
        <v>76</v>
      </c>
      <c r="Q37">
        <v>81</v>
      </c>
      <c r="R37">
        <f t="shared" si="2"/>
        <v>1</v>
      </c>
    </row>
    <row r="38" spans="1:18">
      <c r="A38">
        <f t="shared" si="0"/>
        <v>2000</v>
      </c>
      <c r="B38">
        <f t="shared" si="1"/>
        <v>43</v>
      </c>
      <c r="C38" t="s">
        <v>26</v>
      </c>
      <c r="D38" s="3">
        <v>36816</v>
      </c>
      <c r="E38">
        <v>502601</v>
      </c>
      <c r="F38">
        <v>38388</v>
      </c>
      <c r="G38">
        <v>38534</v>
      </c>
      <c r="H38">
        <v>34206</v>
      </c>
      <c r="I38">
        <v>374856</v>
      </c>
      <c r="J38">
        <v>384012</v>
      </c>
      <c r="K38">
        <v>55151</v>
      </c>
      <c r="L38">
        <v>45849</v>
      </c>
      <c r="M38">
        <v>32</v>
      </c>
      <c r="N38">
        <v>36</v>
      </c>
      <c r="O38">
        <v>35</v>
      </c>
      <c r="P38">
        <v>74</v>
      </c>
      <c r="Q38">
        <v>82</v>
      </c>
      <c r="R38">
        <f t="shared" si="2"/>
        <v>1</v>
      </c>
    </row>
    <row r="39" spans="1:18">
      <c r="A39">
        <f t="shared" si="0"/>
        <v>2000</v>
      </c>
      <c r="B39">
        <f t="shared" si="1"/>
        <v>44</v>
      </c>
      <c r="C39" t="s">
        <v>26</v>
      </c>
      <c r="D39" s="3">
        <v>36823</v>
      </c>
      <c r="E39">
        <v>458930</v>
      </c>
      <c r="F39">
        <v>35427</v>
      </c>
      <c r="G39">
        <v>39316</v>
      </c>
      <c r="H39">
        <v>27454</v>
      </c>
      <c r="I39">
        <v>349800</v>
      </c>
      <c r="J39">
        <v>358922</v>
      </c>
      <c r="K39">
        <v>46249</v>
      </c>
      <c r="L39">
        <v>33238</v>
      </c>
      <c r="M39">
        <v>32</v>
      </c>
      <c r="N39">
        <v>34</v>
      </c>
      <c r="O39">
        <v>33</v>
      </c>
      <c r="P39">
        <v>70</v>
      </c>
      <c r="Q39">
        <v>80</v>
      </c>
      <c r="R39">
        <f t="shared" si="2"/>
        <v>1</v>
      </c>
    </row>
    <row r="40" spans="1:18">
      <c r="A40">
        <f t="shared" si="0"/>
        <v>2000</v>
      </c>
      <c r="B40">
        <f t="shared" si="1"/>
        <v>45</v>
      </c>
      <c r="C40" t="s">
        <v>26</v>
      </c>
      <c r="D40" s="3">
        <v>36830</v>
      </c>
      <c r="E40">
        <v>473142</v>
      </c>
      <c r="F40">
        <v>39480</v>
      </c>
      <c r="G40">
        <v>40373</v>
      </c>
      <c r="H40">
        <v>28343</v>
      </c>
      <c r="I40">
        <v>364140</v>
      </c>
      <c r="J40">
        <v>367876</v>
      </c>
      <c r="K40">
        <v>41179</v>
      </c>
      <c r="L40">
        <v>36550</v>
      </c>
      <c r="M40">
        <v>32</v>
      </c>
      <c r="N40">
        <v>33</v>
      </c>
      <c r="O40">
        <v>34</v>
      </c>
      <c r="P40">
        <v>77</v>
      </c>
      <c r="Q40">
        <v>86</v>
      </c>
      <c r="R40">
        <f t="shared" si="2"/>
        <v>1</v>
      </c>
    </row>
    <row r="41" spans="1:18">
      <c r="A41">
        <f t="shared" si="0"/>
        <v>2000</v>
      </c>
      <c r="B41">
        <f t="shared" si="1"/>
        <v>46</v>
      </c>
      <c r="C41" t="s">
        <v>26</v>
      </c>
      <c r="D41" s="3">
        <v>36837</v>
      </c>
      <c r="E41">
        <v>473773</v>
      </c>
      <c r="F41">
        <v>36366</v>
      </c>
      <c r="G41">
        <v>38150</v>
      </c>
      <c r="H41">
        <v>32454</v>
      </c>
      <c r="I41">
        <v>361279</v>
      </c>
      <c r="J41">
        <v>365199</v>
      </c>
      <c r="K41">
        <v>43674</v>
      </c>
      <c r="L41">
        <v>37970</v>
      </c>
      <c r="M41">
        <v>26</v>
      </c>
      <c r="N41">
        <v>35</v>
      </c>
      <c r="O41">
        <v>32</v>
      </c>
      <c r="P41">
        <v>78</v>
      </c>
      <c r="Q41">
        <v>88</v>
      </c>
      <c r="R41">
        <f t="shared" si="2"/>
        <v>1</v>
      </c>
    </row>
    <row r="42" spans="1:18">
      <c r="A42">
        <f t="shared" si="0"/>
        <v>2000</v>
      </c>
      <c r="B42">
        <f t="shared" si="1"/>
        <v>47</v>
      </c>
      <c r="C42" t="s">
        <v>26</v>
      </c>
      <c r="D42" s="3">
        <v>36844</v>
      </c>
      <c r="E42">
        <v>491956</v>
      </c>
      <c r="F42">
        <v>45158</v>
      </c>
      <c r="G42">
        <v>36715</v>
      </c>
      <c r="H42">
        <v>34866</v>
      </c>
      <c r="I42">
        <v>367635</v>
      </c>
      <c r="J42">
        <v>377767</v>
      </c>
      <c r="K42">
        <v>44297</v>
      </c>
      <c r="L42">
        <v>42608</v>
      </c>
      <c r="M42">
        <v>34</v>
      </c>
      <c r="N42">
        <v>31</v>
      </c>
      <c r="O42">
        <v>35</v>
      </c>
      <c r="P42">
        <v>79</v>
      </c>
      <c r="Q42">
        <v>87</v>
      </c>
      <c r="R42">
        <f t="shared" si="2"/>
        <v>1</v>
      </c>
    </row>
    <row r="43" spans="1:18">
      <c r="A43">
        <f t="shared" si="0"/>
        <v>2000</v>
      </c>
      <c r="B43">
        <f t="shared" si="1"/>
        <v>48</v>
      </c>
      <c r="C43" t="s">
        <v>26</v>
      </c>
      <c r="D43" s="3">
        <v>36851</v>
      </c>
      <c r="E43">
        <v>475955</v>
      </c>
      <c r="F43">
        <v>52470</v>
      </c>
      <c r="G43">
        <v>38679</v>
      </c>
      <c r="H43">
        <v>28131</v>
      </c>
      <c r="I43">
        <v>350071</v>
      </c>
      <c r="J43">
        <v>374317</v>
      </c>
      <c r="K43">
        <v>45283</v>
      </c>
      <c r="L43">
        <v>34828</v>
      </c>
      <c r="M43">
        <v>33</v>
      </c>
      <c r="N43">
        <v>31</v>
      </c>
      <c r="O43">
        <v>29</v>
      </c>
      <c r="P43">
        <v>74</v>
      </c>
      <c r="Q43">
        <v>84</v>
      </c>
      <c r="R43">
        <f t="shared" si="2"/>
        <v>1</v>
      </c>
    </row>
    <row r="44" spans="1:18">
      <c r="A44">
        <f t="shared" si="0"/>
        <v>2000</v>
      </c>
      <c r="B44">
        <f t="shared" si="1"/>
        <v>49</v>
      </c>
      <c r="C44" t="s">
        <v>26</v>
      </c>
      <c r="D44" s="3">
        <v>36858</v>
      </c>
      <c r="E44">
        <v>470703</v>
      </c>
      <c r="F44">
        <v>54131</v>
      </c>
      <c r="G44">
        <v>42262</v>
      </c>
      <c r="H44">
        <v>30983</v>
      </c>
      <c r="I44">
        <v>342516</v>
      </c>
      <c r="J44">
        <v>360051</v>
      </c>
      <c r="K44">
        <v>43073</v>
      </c>
      <c r="L44">
        <v>37407</v>
      </c>
      <c r="M44">
        <v>34</v>
      </c>
      <c r="N44">
        <v>35</v>
      </c>
      <c r="O44">
        <v>31</v>
      </c>
      <c r="P44">
        <v>73</v>
      </c>
      <c r="Q44">
        <v>82</v>
      </c>
      <c r="R44">
        <f t="shared" si="2"/>
        <v>1</v>
      </c>
    </row>
    <row r="45" spans="1:18">
      <c r="A45">
        <f t="shared" si="0"/>
        <v>2000</v>
      </c>
      <c r="B45">
        <f t="shared" si="1"/>
        <v>50</v>
      </c>
      <c r="C45" t="s">
        <v>26</v>
      </c>
      <c r="D45" s="3">
        <v>36865</v>
      </c>
      <c r="E45">
        <v>478714</v>
      </c>
      <c r="F45">
        <v>45162</v>
      </c>
      <c r="G45">
        <v>33563</v>
      </c>
      <c r="H45">
        <v>35520</v>
      </c>
      <c r="I45">
        <v>357390</v>
      </c>
      <c r="J45">
        <v>367554</v>
      </c>
      <c r="K45">
        <v>40642</v>
      </c>
      <c r="L45">
        <v>42077</v>
      </c>
      <c r="M45">
        <v>35</v>
      </c>
      <c r="N45">
        <v>30</v>
      </c>
      <c r="O45">
        <v>34</v>
      </c>
      <c r="P45">
        <v>73</v>
      </c>
      <c r="Q45">
        <v>78</v>
      </c>
      <c r="R45">
        <f t="shared" si="2"/>
        <v>1</v>
      </c>
    </row>
    <row r="46" spans="1:18">
      <c r="A46">
        <f t="shared" si="0"/>
        <v>2000</v>
      </c>
      <c r="B46">
        <f t="shared" si="1"/>
        <v>51</v>
      </c>
      <c r="C46" t="s">
        <v>26</v>
      </c>
      <c r="D46" s="3">
        <v>36872</v>
      </c>
      <c r="E46">
        <v>450187</v>
      </c>
      <c r="F46">
        <v>37408</v>
      </c>
      <c r="G46">
        <v>44432</v>
      </c>
      <c r="H46">
        <v>36199</v>
      </c>
      <c r="I46">
        <v>342250</v>
      </c>
      <c r="J46">
        <v>324917</v>
      </c>
      <c r="K46">
        <v>34330</v>
      </c>
      <c r="L46">
        <v>44639</v>
      </c>
      <c r="M46">
        <v>27</v>
      </c>
      <c r="N46">
        <v>36</v>
      </c>
      <c r="O46">
        <v>31</v>
      </c>
      <c r="P46">
        <v>70</v>
      </c>
      <c r="Q46">
        <v>73</v>
      </c>
      <c r="R46">
        <f t="shared" si="2"/>
        <v>1</v>
      </c>
    </row>
    <row r="47" spans="1:18">
      <c r="A47">
        <f t="shared" si="0"/>
        <v>2000</v>
      </c>
      <c r="B47">
        <f t="shared" si="1"/>
        <v>52</v>
      </c>
      <c r="C47" t="s">
        <v>26</v>
      </c>
      <c r="D47" s="3">
        <v>36879</v>
      </c>
      <c r="E47">
        <v>409504</v>
      </c>
      <c r="F47">
        <v>37763</v>
      </c>
      <c r="G47">
        <v>41219</v>
      </c>
      <c r="H47">
        <v>29553</v>
      </c>
      <c r="I47">
        <v>311118</v>
      </c>
      <c r="J47">
        <v>300340</v>
      </c>
      <c r="K47">
        <v>31070</v>
      </c>
      <c r="L47">
        <v>38392</v>
      </c>
      <c r="M47">
        <v>18</v>
      </c>
      <c r="N47">
        <v>35</v>
      </c>
      <c r="O47">
        <v>23</v>
      </c>
      <c r="P47">
        <v>69</v>
      </c>
      <c r="Q47">
        <v>70</v>
      </c>
      <c r="R47">
        <f t="shared" si="2"/>
        <v>1</v>
      </c>
    </row>
    <row r="48" spans="1:18">
      <c r="A48">
        <f t="shared" si="0"/>
        <v>2000</v>
      </c>
      <c r="B48">
        <f t="shared" si="1"/>
        <v>53</v>
      </c>
      <c r="C48" t="s">
        <v>26</v>
      </c>
      <c r="D48" s="3">
        <v>36886</v>
      </c>
      <c r="E48">
        <v>407797</v>
      </c>
      <c r="F48">
        <v>41852</v>
      </c>
      <c r="G48">
        <v>46753</v>
      </c>
      <c r="H48">
        <v>29905</v>
      </c>
      <c r="I48">
        <v>304501</v>
      </c>
      <c r="J48">
        <v>294085</v>
      </c>
      <c r="K48">
        <v>31539</v>
      </c>
      <c r="L48">
        <v>37054</v>
      </c>
      <c r="M48">
        <v>22</v>
      </c>
      <c r="N48">
        <v>38</v>
      </c>
      <c r="O48">
        <v>31</v>
      </c>
      <c r="P48">
        <v>73</v>
      </c>
      <c r="Q48">
        <v>69</v>
      </c>
      <c r="R48">
        <f t="shared" si="2"/>
        <v>1</v>
      </c>
    </row>
    <row r="49" spans="1:18">
      <c r="A49">
        <f t="shared" si="0"/>
        <v>2001</v>
      </c>
      <c r="B49">
        <f t="shared" si="1"/>
        <v>1</v>
      </c>
      <c r="C49" t="s">
        <v>26</v>
      </c>
      <c r="D49" s="3">
        <v>36893</v>
      </c>
      <c r="E49">
        <v>411587</v>
      </c>
      <c r="F49">
        <v>40330</v>
      </c>
      <c r="G49">
        <v>51858</v>
      </c>
      <c r="H49">
        <v>30907</v>
      </c>
      <c r="I49">
        <v>307268</v>
      </c>
      <c r="J49">
        <v>290213</v>
      </c>
      <c r="K49">
        <v>33082</v>
      </c>
      <c r="L49">
        <v>38609</v>
      </c>
      <c r="M49">
        <v>18</v>
      </c>
      <c r="N49">
        <v>42</v>
      </c>
      <c r="O49">
        <v>32</v>
      </c>
      <c r="P49">
        <v>70</v>
      </c>
      <c r="Q49">
        <v>67</v>
      </c>
      <c r="R49">
        <f t="shared" si="2"/>
        <v>-52</v>
      </c>
    </row>
    <row r="50" spans="1:18">
      <c r="A50">
        <f t="shared" si="0"/>
        <v>2001</v>
      </c>
      <c r="B50">
        <f t="shared" si="1"/>
        <v>2</v>
      </c>
      <c r="C50" t="s">
        <v>26</v>
      </c>
      <c r="D50" s="3">
        <v>36900</v>
      </c>
      <c r="E50">
        <v>442037</v>
      </c>
      <c r="F50">
        <v>42149</v>
      </c>
      <c r="G50">
        <v>52763</v>
      </c>
      <c r="H50">
        <v>27665</v>
      </c>
      <c r="I50">
        <v>333993</v>
      </c>
      <c r="J50">
        <v>316255</v>
      </c>
      <c r="K50">
        <v>38230</v>
      </c>
      <c r="L50">
        <v>45354</v>
      </c>
      <c r="M50">
        <v>18</v>
      </c>
      <c r="N50">
        <v>43</v>
      </c>
      <c r="O50">
        <v>33</v>
      </c>
      <c r="P50">
        <v>67</v>
      </c>
      <c r="Q50">
        <v>71</v>
      </c>
      <c r="R50">
        <f t="shared" si="2"/>
        <v>1</v>
      </c>
    </row>
    <row r="51" spans="1:18">
      <c r="A51">
        <f t="shared" si="0"/>
        <v>2001</v>
      </c>
      <c r="B51">
        <f t="shared" si="1"/>
        <v>3</v>
      </c>
      <c r="C51" t="s">
        <v>26</v>
      </c>
      <c r="D51" s="3">
        <v>36907</v>
      </c>
      <c r="E51">
        <v>460049</v>
      </c>
      <c r="F51">
        <v>40410</v>
      </c>
      <c r="G51">
        <v>58102</v>
      </c>
      <c r="H51">
        <v>28168</v>
      </c>
      <c r="I51">
        <v>351691</v>
      </c>
      <c r="J51">
        <v>330764</v>
      </c>
      <c r="K51">
        <v>39780</v>
      </c>
      <c r="L51">
        <v>43015</v>
      </c>
      <c r="M51">
        <v>24</v>
      </c>
      <c r="N51">
        <v>40</v>
      </c>
      <c r="O51">
        <v>35</v>
      </c>
      <c r="P51">
        <v>73</v>
      </c>
      <c r="Q51">
        <v>76</v>
      </c>
      <c r="R51">
        <f t="shared" si="2"/>
        <v>1</v>
      </c>
    </row>
    <row r="52" spans="1:18">
      <c r="A52">
        <f t="shared" si="0"/>
        <v>2001</v>
      </c>
      <c r="B52">
        <f t="shared" si="1"/>
        <v>4</v>
      </c>
      <c r="C52" t="s">
        <v>26</v>
      </c>
      <c r="D52" s="3">
        <v>36914</v>
      </c>
      <c r="E52">
        <v>430578</v>
      </c>
      <c r="F52">
        <v>42137</v>
      </c>
      <c r="G52">
        <v>54981</v>
      </c>
      <c r="H52">
        <v>26482</v>
      </c>
      <c r="I52">
        <v>323262</v>
      </c>
      <c r="J52">
        <v>311948</v>
      </c>
      <c r="K52">
        <v>38697</v>
      </c>
      <c r="L52">
        <v>37167</v>
      </c>
      <c r="M52">
        <v>24</v>
      </c>
      <c r="N52">
        <v>38</v>
      </c>
      <c r="O52">
        <v>29</v>
      </c>
      <c r="P52">
        <v>66</v>
      </c>
      <c r="Q52">
        <v>73</v>
      </c>
      <c r="R52">
        <f t="shared" si="2"/>
        <v>1</v>
      </c>
    </row>
    <row r="53" spans="1:18">
      <c r="A53">
        <f t="shared" si="0"/>
        <v>2001</v>
      </c>
      <c r="B53">
        <f t="shared" si="1"/>
        <v>5</v>
      </c>
      <c r="C53" t="s">
        <v>26</v>
      </c>
      <c r="D53" s="3">
        <v>36921</v>
      </c>
      <c r="E53">
        <v>415031</v>
      </c>
      <c r="F53">
        <v>38021</v>
      </c>
      <c r="G53">
        <v>55065</v>
      </c>
      <c r="H53">
        <v>26557</v>
      </c>
      <c r="I53">
        <v>312018</v>
      </c>
      <c r="J53">
        <v>297149</v>
      </c>
      <c r="K53">
        <v>38435</v>
      </c>
      <c r="L53">
        <v>36260</v>
      </c>
      <c r="M53">
        <v>25</v>
      </c>
      <c r="N53">
        <v>36</v>
      </c>
      <c r="O53">
        <v>29</v>
      </c>
      <c r="P53">
        <v>68</v>
      </c>
      <c r="Q53">
        <v>73</v>
      </c>
      <c r="R53">
        <f t="shared" si="2"/>
        <v>1</v>
      </c>
    </row>
    <row r="54" spans="1:18">
      <c r="A54">
        <f t="shared" si="0"/>
        <v>2001</v>
      </c>
      <c r="B54">
        <f t="shared" si="1"/>
        <v>6</v>
      </c>
      <c r="C54" t="s">
        <v>26</v>
      </c>
      <c r="D54" s="3">
        <v>36928</v>
      </c>
      <c r="E54">
        <v>439132</v>
      </c>
      <c r="F54">
        <v>28751</v>
      </c>
      <c r="G54">
        <v>53683</v>
      </c>
      <c r="H54">
        <v>26458</v>
      </c>
      <c r="I54">
        <v>340955</v>
      </c>
      <c r="J54">
        <v>320791</v>
      </c>
      <c r="K54">
        <v>42968</v>
      </c>
      <c r="L54">
        <v>38200</v>
      </c>
      <c r="M54">
        <v>21</v>
      </c>
      <c r="N54">
        <v>38</v>
      </c>
      <c r="O54">
        <v>32</v>
      </c>
      <c r="P54">
        <v>70</v>
      </c>
      <c r="Q54">
        <v>75</v>
      </c>
      <c r="R54">
        <f t="shared" si="2"/>
        <v>1</v>
      </c>
    </row>
    <row r="55" spans="1:18">
      <c r="A55">
        <f t="shared" si="0"/>
        <v>2001</v>
      </c>
      <c r="B55">
        <f t="shared" si="1"/>
        <v>7</v>
      </c>
      <c r="C55" t="s">
        <v>26</v>
      </c>
      <c r="D55" s="3">
        <v>36935</v>
      </c>
      <c r="E55">
        <v>447149</v>
      </c>
      <c r="F55">
        <v>34052</v>
      </c>
      <c r="G55">
        <v>42274</v>
      </c>
      <c r="H55">
        <v>27992</v>
      </c>
      <c r="I55">
        <v>339293</v>
      </c>
      <c r="J55">
        <v>336849</v>
      </c>
      <c r="K55">
        <v>45812</v>
      </c>
      <c r="L55">
        <v>40034</v>
      </c>
      <c r="M55">
        <v>25</v>
      </c>
      <c r="N55">
        <v>37</v>
      </c>
      <c r="O55">
        <v>35</v>
      </c>
      <c r="P55">
        <v>74</v>
      </c>
      <c r="Q55">
        <v>80</v>
      </c>
      <c r="R55">
        <f t="shared" si="2"/>
        <v>1</v>
      </c>
    </row>
    <row r="56" spans="1:18">
      <c r="A56">
        <f t="shared" si="0"/>
        <v>2001</v>
      </c>
      <c r="B56">
        <f t="shared" si="1"/>
        <v>8</v>
      </c>
      <c r="C56" t="s">
        <v>26</v>
      </c>
      <c r="D56" s="3">
        <v>36942</v>
      </c>
      <c r="E56">
        <v>436642</v>
      </c>
      <c r="F56">
        <v>24518</v>
      </c>
      <c r="G56">
        <v>42660</v>
      </c>
      <c r="H56">
        <v>30754</v>
      </c>
      <c r="I56">
        <v>345454</v>
      </c>
      <c r="J56">
        <v>327521</v>
      </c>
      <c r="K56">
        <v>35916</v>
      </c>
      <c r="L56">
        <v>35707</v>
      </c>
      <c r="M56">
        <v>21</v>
      </c>
      <c r="N56">
        <v>36</v>
      </c>
      <c r="O56">
        <v>32</v>
      </c>
      <c r="P56">
        <v>71</v>
      </c>
      <c r="Q56">
        <v>74</v>
      </c>
      <c r="R56">
        <f t="shared" si="2"/>
        <v>1</v>
      </c>
    </row>
    <row r="57" spans="1:18">
      <c r="A57">
        <f t="shared" si="0"/>
        <v>2001</v>
      </c>
      <c r="B57">
        <f t="shared" si="1"/>
        <v>9</v>
      </c>
      <c r="C57" t="s">
        <v>26</v>
      </c>
      <c r="D57" s="3">
        <v>36949</v>
      </c>
      <c r="E57">
        <v>431323</v>
      </c>
      <c r="F57">
        <v>22664</v>
      </c>
      <c r="G57">
        <v>47043</v>
      </c>
      <c r="H57">
        <v>30451</v>
      </c>
      <c r="I57">
        <v>342642</v>
      </c>
      <c r="J57">
        <v>307289</v>
      </c>
      <c r="K57">
        <v>35566</v>
      </c>
      <c r="L57">
        <v>46540</v>
      </c>
      <c r="M57">
        <v>22</v>
      </c>
      <c r="N57">
        <v>35</v>
      </c>
      <c r="O57">
        <v>34</v>
      </c>
      <c r="P57">
        <v>70</v>
      </c>
      <c r="Q57">
        <v>69</v>
      </c>
      <c r="R57">
        <f t="shared" si="2"/>
        <v>1</v>
      </c>
    </row>
    <row r="58" spans="1:18">
      <c r="A58">
        <f t="shared" si="0"/>
        <v>2001</v>
      </c>
      <c r="B58">
        <f t="shared" si="1"/>
        <v>10</v>
      </c>
      <c r="C58" t="s">
        <v>26</v>
      </c>
      <c r="D58" s="3">
        <v>36956</v>
      </c>
      <c r="E58">
        <v>433897</v>
      </c>
      <c r="F58">
        <v>21057</v>
      </c>
      <c r="G58">
        <v>44713</v>
      </c>
      <c r="H58">
        <v>29808</v>
      </c>
      <c r="I58">
        <v>347889</v>
      </c>
      <c r="J58">
        <v>312674</v>
      </c>
      <c r="K58">
        <v>35143</v>
      </c>
      <c r="L58">
        <v>46702</v>
      </c>
      <c r="M58">
        <v>24</v>
      </c>
      <c r="N58">
        <v>34</v>
      </c>
      <c r="O58">
        <v>39</v>
      </c>
      <c r="P58">
        <v>69</v>
      </c>
      <c r="Q58">
        <v>70</v>
      </c>
      <c r="R58">
        <f t="shared" si="2"/>
        <v>1</v>
      </c>
    </row>
    <row r="59" spans="1:18">
      <c r="A59">
        <f t="shared" si="0"/>
        <v>2001</v>
      </c>
      <c r="B59">
        <f t="shared" si="1"/>
        <v>11</v>
      </c>
      <c r="C59" t="s">
        <v>26</v>
      </c>
      <c r="D59" s="3">
        <v>36963</v>
      </c>
      <c r="E59">
        <v>440036</v>
      </c>
      <c r="F59">
        <v>24390</v>
      </c>
      <c r="G59">
        <v>42184</v>
      </c>
      <c r="H59">
        <v>32154</v>
      </c>
      <c r="I59">
        <v>349400</v>
      </c>
      <c r="J59">
        <v>327062</v>
      </c>
      <c r="K59">
        <v>34092</v>
      </c>
      <c r="L59">
        <v>38636</v>
      </c>
      <c r="M59">
        <v>29</v>
      </c>
      <c r="N59">
        <v>33</v>
      </c>
      <c r="O59">
        <v>41</v>
      </c>
      <c r="P59">
        <v>70</v>
      </c>
      <c r="Q59">
        <v>72</v>
      </c>
      <c r="R59">
        <f t="shared" si="2"/>
        <v>1</v>
      </c>
    </row>
    <row r="60" spans="1:18">
      <c r="A60">
        <f t="shared" si="0"/>
        <v>2001</v>
      </c>
      <c r="B60">
        <f t="shared" si="1"/>
        <v>12</v>
      </c>
      <c r="C60" t="s">
        <v>26</v>
      </c>
      <c r="D60" s="3">
        <v>36970</v>
      </c>
      <c r="E60">
        <v>438573</v>
      </c>
      <c r="F60">
        <v>19583</v>
      </c>
      <c r="G60">
        <v>49894</v>
      </c>
      <c r="H60">
        <v>26451</v>
      </c>
      <c r="I60">
        <v>358786</v>
      </c>
      <c r="J60">
        <v>321076</v>
      </c>
      <c r="K60">
        <v>33753</v>
      </c>
      <c r="L60">
        <v>41152</v>
      </c>
      <c r="M60">
        <v>19</v>
      </c>
      <c r="N60">
        <v>41</v>
      </c>
      <c r="O60">
        <v>34</v>
      </c>
      <c r="P60">
        <v>75</v>
      </c>
      <c r="Q60">
        <v>74</v>
      </c>
      <c r="R60">
        <f t="shared" si="2"/>
        <v>1</v>
      </c>
    </row>
    <row r="61" spans="1:18">
      <c r="A61">
        <f t="shared" si="0"/>
        <v>2001</v>
      </c>
      <c r="B61">
        <f t="shared" si="1"/>
        <v>13</v>
      </c>
      <c r="C61" t="s">
        <v>26</v>
      </c>
      <c r="D61" s="3">
        <v>36977</v>
      </c>
      <c r="E61">
        <v>431170</v>
      </c>
      <c r="F61">
        <v>16129</v>
      </c>
      <c r="G61">
        <v>39314</v>
      </c>
      <c r="H61">
        <v>26587</v>
      </c>
      <c r="I61">
        <v>353942</v>
      </c>
      <c r="J61">
        <v>323865</v>
      </c>
      <c r="K61">
        <v>34512</v>
      </c>
      <c r="L61">
        <v>41404</v>
      </c>
      <c r="M61">
        <v>23</v>
      </c>
      <c r="N61">
        <v>35</v>
      </c>
      <c r="O61">
        <v>32</v>
      </c>
      <c r="P61">
        <v>77</v>
      </c>
      <c r="Q61">
        <v>78</v>
      </c>
      <c r="R61">
        <f t="shared" si="2"/>
        <v>1</v>
      </c>
    </row>
    <row r="62" spans="1:18">
      <c r="A62">
        <f t="shared" si="0"/>
        <v>2001</v>
      </c>
      <c r="B62">
        <f t="shared" si="1"/>
        <v>14</v>
      </c>
      <c r="C62" t="s">
        <v>26</v>
      </c>
      <c r="D62" s="3">
        <v>36984</v>
      </c>
      <c r="E62">
        <v>421806</v>
      </c>
      <c r="F62">
        <v>12623</v>
      </c>
      <c r="G62">
        <v>52000</v>
      </c>
      <c r="H62">
        <v>27857</v>
      </c>
      <c r="I62">
        <v>345446</v>
      </c>
      <c r="J62">
        <v>297190</v>
      </c>
      <c r="K62">
        <v>35880</v>
      </c>
      <c r="L62">
        <v>44759</v>
      </c>
      <c r="M62">
        <v>19</v>
      </c>
      <c r="N62">
        <v>49</v>
      </c>
      <c r="O62">
        <v>33</v>
      </c>
      <c r="P62">
        <v>81</v>
      </c>
      <c r="Q62">
        <v>80</v>
      </c>
      <c r="R62">
        <f t="shared" si="2"/>
        <v>1</v>
      </c>
    </row>
    <row r="63" spans="1:18">
      <c r="A63">
        <f t="shared" si="0"/>
        <v>2001</v>
      </c>
      <c r="B63">
        <f t="shared" si="1"/>
        <v>15</v>
      </c>
      <c r="C63" t="s">
        <v>26</v>
      </c>
      <c r="D63" s="3">
        <v>36991</v>
      </c>
      <c r="E63">
        <v>421979</v>
      </c>
      <c r="F63">
        <v>19725</v>
      </c>
      <c r="G63">
        <v>33368</v>
      </c>
      <c r="H63">
        <v>25994</v>
      </c>
      <c r="I63">
        <v>334144</v>
      </c>
      <c r="J63">
        <v>317099</v>
      </c>
      <c r="K63">
        <v>42116</v>
      </c>
      <c r="L63">
        <v>45518</v>
      </c>
      <c r="M63">
        <v>26</v>
      </c>
      <c r="N63">
        <v>34</v>
      </c>
      <c r="O63">
        <v>32</v>
      </c>
      <c r="P63">
        <v>75</v>
      </c>
      <c r="Q63">
        <v>75</v>
      </c>
      <c r="R63">
        <f t="shared" si="2"/>
        <v>1</v>
      </c>
    </row>
    <row r="64" spans="1:18">
      <c r="A64">
        <f t="shared" si="0"/>
        <v>2001</v>
      </c>
      <c r="B64">
        <f t="shared" si="1"/>
        <v>16</v>
      </c>
      <c r="C64" t="s">
        <v>26</v>
      </c>
      <c r="D64" s="3">
        <v>36998</v>
      </c>
      <c r="E64">
        <v>431440</v>
      </c>
      <c r="F64">
        <v>23147</v>
      </c>
      <c r="G64">
        <v>19658</v>
      </c>
      <c r="H64">
        <v>21228</v>
      </c>
      <c r="I64">
        <v>340984</v>
      </c>
      <c r="J64">
        <v>344917</v>
      </c>
      <c r="K64">
        <v>46081</v>
      </c>
      <c r="L64">
        <v>45637</v>
      </c>
      <c r="M64">
        <v>27</v>
      </c>
      <c r="N64">
        <v>27</v>
      </c>
      <c r="O64">
        <v>25</v>
      </c>
      <c r="P64">
        <v>79</v>
      </c>
      <c r="Q64">
        <v>77</v>
      </c>
      <c r="R64">
        <f t="shared" si="2"/>
        <v>1</v>
      </c>
    </row>
    <row r="65" spans="1:18">
      <c r="A65">
        <f t="shared" si="0"/>
        <v>2001</v>
      </c>
      <c r="B65">
        <f t="shared" si="1"/>
        <v>17</v>
      </c>
      <c r="C65" t="s">
        <v>26</v>
      </c>
      <c r="D65" s="3">
        <v>37005</v>
      </c>
      <c r="E65">
        <v>406139</v>
      </c>
      <c r="F65">
        <v>21702</v>
      </c>
      <c r="G65">
        <v>18439</v>
      </c>
      <c r="H65">
        <v>21478</v>
      </c>
      <c r="I65">
        <v>325385</v>
      </c>
      <c r="J65">
        <v>327250</v>
      </c>
      <c r="K65">
        <v>37574</v>
      </c>
      <c r="L65">
        <v>38972</v>
      </c>
      <c r="M65">
        <v>23</v>
      </c>
      <c r="N65">
        <v>31</v>
      </c>
      <c r="O65">
        <v>31</v>
      </c>
      <c r="P65">
        <v>73</v>
      </c>
      <c r="Q65">
        <v>72</v>
      </c>
      <c r="R65">
        <f t="shared" si="2"/>
        <v>1</v>
      </c>
    </row>
    <row r="66" spans="1:18">
      <c r="A66">
        <f t="shared" si="0"/>
        <v>2001</v>
      </c>
      <c r="B66">
        <f t="shared" si="1"/>
        <v>18</v>
      </c>
      <c r="C66" t="s">
        <v>26</v>
      </c>
      <c r="D66" s="3">
        <v>37012</v>
      </c>
      <c r="E66">
        <v>412952</v>
      </c>
      <c r="F66">
        <v>22336</v>
      </c>
      <c r="G66">
        <v>16277</v>
      </c>
      <c r="H66">
        <v>24963</v>
      </c>
      <c r="I66">
        <v>325409</v>
      </c>
      <c r="J66">
        <v>337286</v>
      </c>
      <c r="K66">
        <v>40244</v>
      </c>
      <c r="L66">
        <v>34426</v>
      </c>
      <c r="M66">
        <v>27</v>
      </c>
      <c r="N66">
        <v>28</v>
      </c>
      <c r="O66">
        <v>35</v>
      </c>
      <c r="P66">
        <v>78</v>
      </c>
      <c r="Q66">
        <v>78</v>
      </c>
      <c r="R66">
        <f t="shared" si="2"/>
        <v>1</v>
      </c>
    </row>
    <row r="67" spans="1:18">
      <c r="A67">
        <f t="shared" ref="A67:A130" si="3">YEAR(D67)</f>
        <v>2001</v>
      </c>
      <c r="B67">
        <f t="shared" ref="B67:B130" si="4">WEEKNUM(D67)</f>
        <v>19</v>
      </c>
      <c r="C67" t="s">
        <v>26</v>
      </c>
      <c r="D67" s="3">
        <v>37019</v>
      </c>
      <c r="E67">
        <v>420880</v>
      </c>
      <c r="F67">
        <v>21505</v>
      </c>
      <c r="G67">
        <v>21960</v>
      </c>
      <c r="H67">
        <v>22811</v>
      </c>
      <c r="I67">
        <v>336741</v>
      </c>
      <c r="J67">
        <v>338051</v>
      </c>
      <c r="K67">
        <v>39823</v>
      </c>
      <c r="L67">
        <v>38058</v>
      </c>
      <c r="M67">
        <v>27</v>
      </c>
      <c r="N67">
        <v>32</v>
      </c>
      <c r="O67">
        <v>35</v>
      </c>
      <c r="P67">
        <v>80</v>
      </c>
      <c r="Q67">
        <v>81</v>
      </c>
      <c r="R67">
        <f t="shared" si="2"/>
        <v>1</v>
      </c>
    </row>
    <row r="68" spans="1:18">
      <c r="A68">
        <f t="shared" si="3"/>
        <v>2001</v>
      </c>
      <c r="B68">
        <f t="shared" si="4"/>
        <v>20</v>
      </c>
      <c r="C68" t="s">
        <v>26</v>
      </c>
      <c r="D68" s="3">
        <v>37026</v>
      </c>
      <c r="E68">
        <v>445434</v>
      </c>
      <c r="F68">
        <v>26488</v>
      </c>
      <c r="G68">
        <v>20494</v>
      </c>
      <c r="H68">
        <v>28359</v>
      </c>
      <c r="I68">
        <v>345707</v>
      </c>
      <c r="J68">
        <v>350588</v>
      </c>
      <c r="K68">
        <v>44880</v>
      </c>
      <c r="L68">
        <v>45993</v>
      </c>
      <c r="M68">
        <v>32</v>
      </c>
      <c r="N68">
        <v>33</v>
      </c>
      <c r="O68">
        <v>38</v>
      </c>
      <c r="P68">
        <v>78</v>
      </c>
      <c r="Q68">
        <v>82</v>
      </c>
      <c r="R68">
        <f t="shared" ref="R68:R131" si="5">B68-B67</f>
        <v>1</v>
      </c>
    </row>
    <row r="69" spans="1:18">
      <c r="A69">
        <f t="shared" si="3"/>
        <v>2001</v>
      </c>
      <c r="B69">
        <f t="shared" si="4"/>
        <v>21</v>
      </c>
      <c r="C69" t="s">
        <v>26</v>
      </c>
      <c r="D69" s="3">
        <v>37033</v>
      </c>
      <c r="E69">
        <v>466603</v>
      </c>
      <c r="F69">
        <v>39886</v>
      </c>
      <c r="G69">
        <v>21374</v>
      </c>
      <c r="H69">
        <v>30227</v>
      </c>
      <c r="I69">
        <v>356866</v>
      </c>
      <c r="J69">
        <v>376789</v>
      </c>
      <c r="K69">
        <v>39624</v>
      </c>
      <c r="L69">
        <v>38213</v>
      </c>
      <c r="M69">
        <v>35</v>
      </c>
      <c r="N69">
        <v>38</v>
      </c>
      <c r="O69">
        <v>35</v>
      </c>
      <c r="P69">
        <v>76</v>
      </c>
      <c r="Q69">
        <v>86</v>
      </c>
      <c r="R69">
        <f t="shared" si="5"/>
        <v>1</v>
      </c>
    </row>
    <row r="70" spans="1:18">
      <c r="A70">
        <f t="shared" si="3"/>
        <v>2001</v>
      </c>
      <c r="B70">
        <f t="shared" si="4"/>
        <v>22</v>
      </c>
      <c r="C70" t="s">
        <v>26</v>
      </c>
      <c r="D70" s="3">
        <v>37040</v>
      </c>
      <c r="E70">
        <v>449352</v>
      </c>
      <c r="F70">
        <v>25612</v>
      </c>
      <c r="G70">
        <v>23535</v>
      </c>
      <c r="H70">
        <v>32630</v>
      </c>
      <c r="I70">
        <v>348849</v>
      </c>
      <c r="J70">
        <v>347853</v>
      </c>
      <c r="K70">
        <v>42261</v>
      </c>
      <c r="L70">
        <v>45334</v>
      </c>
      <c r="M70">
        <v>26</v>
      </c>
      <c r="N70">
        <v>39</v>
      </c>
      <c r="O70">
        <v>34</v>
      </c>
      <c r="P70">
        <v>79</v>
      </c>
      <c r="Q70">
        <v>83</v>
      </c>
      <c r="R70">
        <f t="shared" si="5"/>
        <v>1</v>
      </c>
    </row>
    <row r="71" spans="1:18">
      <c r="A71">
        <f t="shared" si="3"/>
        <v>2001</v>
      </c>
      <c r="B71">
        <f t="shared" si="4"/>
        <v>23</v>
      </c>
      <c r="C71" t="s">
        <v>26</v>
      </c>
      <c r="D71" s="3">
        <v>37047</v>
      </c>
      <c r="E71">
        <v>463048</v>
      </c>
      <c r="F71">
        <v>20394</v>
      </c>
      <c r="G71">
        <v>29272</v>
      </c>
      <c r="H71">
        <v>30270</v>
      </c>
      <c r="I71">
        <v>373262</v>
      </c>
      <c r="J71">
        <v>355593</v>
      </c>
      <c r="K71">
        <v>39122</v>
      </c>
      <c r="L71">
        <v>47913</v>
      </c>
      <c r="M71">
        <v>26</v>
      </c>
      <c r="N71">
        <v>43</v>
      </c>
      <c r="O71">
        <v>35</v>
      </c>
      <c r="P71">
        <v>82</v>
      </c>
      <c r="Q71">
        <v>86</v>
      </c>
      <c r="R71">
        <f t="shared" si="5"/>
        <v>1</v>
      </c>
    </row>
    <row r="72" spans="1:18">
      <c r="A72">
        <f t="shared" si="3"/>
        <v>2001</v>
      </c>
      <c r="B72">
        <f t="shared" si="4"/>
        <v>24</v>
      </c>
      <c r="C72" t="s">
        <v>26</v>
      </c>
      <c r="D72" s="3">
        <v>37054</v>
      </c>
      <c r="E72">
        <v>452271</v>
      </c>
      <c r="F72">
        <v>23909</v>
      </c>
      <c r="G72">
        <v>26843</v>
      </c>
      <c r="H72">
        <v>27876</v>
      </c>
      <c r="I72">
        <v>357714</v>
      </c>
      <c r="J72">
        <v>346676</v>
      </c>
      <c r="K72">
        <v>42772</v>
      </c>
      <c r="L72">
        <v>50876</v>
      </c>
      <c r="M72">
        <v>31</v>
      </c>
      <c r="N72">
        <v>40</v>
      </c>
      <c r="O72">
        <v>39</v>
      </c>
      <c r="P72">
        <v>77</v>
      </c>
      <c r="Q72">
        <v>83</v>
      </c>
      <c r="R72">
        <f t="shared" si="5"/>
        <v>1</v>
      </c>
    </row>
    <row r="73" spans="1:18">
      <c r="A73">
        <f t="shared" si="3"/>
        <v>2001</v>
      </c>
      <c r="B73">
        <f t="shared" si="4"/>
        <v>25</v>
      </c>
      <c r="C73" t="s">
        <v>26</v>
      </c>
      <c r="D73" s="3">
        <v>37061</v>
      </c>
      <c r="E73">
        <v>466780</v>
      </c>
      <c r="F73">
        <v>21040</v>
      </c>
      <c r="G73">
        <v>38080</v>
      </c>
      <c r="H73">
        <v>30147</v>
      </c>
      <c r="I73">
        <v>381206</v>
      </c>
      <c r="J73">
        <v>352425</v>
      </c>
      <c r="K73">
        <v>34387</v>
      </c>
      <c r="L73">
        <v>46128</v>
      </c>
      <c r="M73">
        <v>27</v>
      </c>
      <c r="N73">
        <v>39</v>
      </c>
      <c r="O73">
        <v>33</v>
      </c>
      <c r="P73">
        <v>75</v>
      </c>
      <c r="Q73">
        <v>79</v>
      </c>
      <c r="R73">
        <f t="shared" si="5"/>
        <v>1</v>
      </c>
    </row>
    <row r="74" spans="1:18">
      <c r="A74">
        <f t="shared" si="3"/>
        <v>2001</v>
      </c>
      <c r="B74">
        <f t="shared" si="4"/>
        <v>26</v>
      </c>
      <c r="C74" t="s">
        <v>26</v>
      </c>
      <c r="D74" s="3">
        <v>37068</v>
      </c>
      <c r="E74">
        <v>460083</v>
      </c>
      <c r="F74">
        <v>15992</v>
      </c>
      <c r="G74">
        <v>54935</v>
      </c>
      <c r="H74">
        <v>41906</v>
      </c>
      <c r="I74">
        <v>370842</v>
      </c>
      <c r="J74">
        <v>308946</v>
      </c>
      <c r="K74">
        <v>31343</v>
      </c>
      <c r="L74">
        <v>54296</v>
      </c>
      <c r="M74">
        <v>23</v>
      </c>
      <c r="N74">
        <v>51</v>
      </c>
      <c r="O74">
        <v>38</v>
      </c>
      <c r="P74">
        <v>70</v>
      </c>
      <c r="Q74">
        <v>76</v>
      </c>
      <c r="R74">
        <f t="shared" si="5"/>
        <v>1</v>
      </c>
    </row>
    <row r="75" spans="1:18">
      <c r="A75">
        <f t="shared" si="3"/>
        <v>2001</v>
      </c>
      <c r="B75">
        <f t="shared" si="4"/>
        <v>27</v>
      </c>
      <c r="C75" t="s">
        <v>26</v>
      </c>
      <c r="D75" s="3">
        <v>37075</v>
      </c>
      <c r="E75">
        <v>446162</v>
      </c>
      <c r="F75">
        <v>16777</v>
      </c>
      <c r="G75">
        <v>65318</v>
      </c>
      <c r="H75">
        <v>42699</v>
      </c>
      <c r="I75">
        <v>352382</v>
      </c>
      <c r="J75">
        <v>283544</v>
      </c>
      <c r="K75">
        <v>34304</v>
      </c>
      <c r="L75">
        <v>54601</v>
      </c>
      <c r="M75">
        <v>21</v>
      </c>
      <c r="N75">
        <v>52</v>
      </c>
      <c r="O75">
        <v>42</v>
      </c>
      <c r="P75">
        <v>70</v>
      </c>
      <c r="Q75">
        <v>76</v>
      </c>
      <c r="R75">
        <f t="shared" si="5"/>
        <v>1</v>
      </c>
    </row>
    <row r="76" spans="1:18">
      <c r="A76">
        <f t="shared" si="3"/>
        <v>2001</v>
      </c>
      <c r="B76">
        <f t="shared" si="4"/>
        <v>28</v>
      </c>
      <c r="C76" t="s">
        <v>26</v>
      </c>
      <c r="D76" s="3">
        <v>37082</v>
      </c>
      <c r="E76">
        <v>440452</v>
      </c>
      <c r="F76">
        <v>13990</v>
      </c>
      <c r="G76">
        <v>67476</v>
      </c>
      <c r="H76">
        <v>36188</v>
      </c>
      <c r="I76">
        <v>353183</v>
      </c>
      <c r="J76">
        <v>284894</v>
      </c>
      <c r="K76">
        <v>37091</v>
      </c>
      <c r="L76">
        <v>51894</v>
      </c>
      <c r="M76">
        <v>17</v>
      </c>
      <c r="N76">
        <v>52</v>
      </c>
      <c r="O76">
        <v>34</v>
      </c>
      <c r="P76">
        <v>74</v>
      </c>
      <c r="Q76">
        <v>78</v>
      </c>
      <c r="R76">
        <f t="shared" si="5"/>
        <v>1</v>
      </c>
    </row>
    <row r="77" spans="1:18">
      <c r="A77">
        <f t="shared" si="3"/>
        <v>2001</v>
      </c>
      <c r="B77">
        <f t="shared" si="4"/>
        <v>29</v>
      </c>
      <c r="C77" t="s">
        <v>26</v>
      </c>
      <c r="D77" s="3">
        <v>37089</v>
      </c>
      <c r="E77">
        <v>453943</v>
      </c>
      <c r="F77">
        <v>16354</v>
      </c>
      <c r="G77">
        <v>62392</v>
      </c>
      <c r="H77">
        <v>41348</v>
      </c>
      <c r="I77">
        <v>365402</v>
      </c>
      <c r="J77">
        <v>298677</v>
      </c>
      <c r="K77">
        <v>30839</v>
      </c>
      <c r="L77">
        <v>51526</v>
      </c>
      <c r="M77">
        <v>19</v>
      </c>
      <c r="N77">
        <v>44</v>
      </c>
      <c r="O77">
        <v>37</v>
      </c>
      <c r="P77">
        <v>75</v>
      </c>
      <c r="Q77">
        <v>74</v>
      </c>
      <c r="R77">
        <f t="shared" si="5"/>
        <v>1</v>
      </c>
    </row>
    <row r="78" spans="1:18">
      <c r="A78">
        <f t="shared" si="3"/>
        <v>2001</v>
      </c>
      <c r="B78">
        <f t="shared" si="4"/>
        <v>30</v>
      </c>
      <c r="C78" t="s">
        <v>26</v>
      </c>
      <c r="D78" s="3">
        <v>37096</v>
      </c>
      <c r="E78">
        <v>437129</v>
      </c>
      <c r="F78">
        <v>13861</v>
      </c>
      <c r="G78">
        <v>63619</v>
      </c>
      <c r="H78">
        <v>44462</v>
      </c>
      <c r="I78">
        <v>346772</v>
      </c>
      <c r="J78">
        <v>276690</v>
      </c>
      <c r="K78">
        <v>32034</v>
      </c>
      <c r="L78">
        <v>52358</v>
      </c>
      <c r="M78">
        <v>21</v>
      </c>
      <c r="N78">
        <v>45</v>
      </c>
      <c r="O78">
        <v>34</v>
      </c>
      <c r="P78">
        <v>70</v>
      </c>
      <c r="Q78">
        <v>73</v>
      </c>
      <c r="R78">
        <f t="shared" si="5"/>
        <v>1</v>
      </c>
    </row>
    <row r="79" spans="1:18">
      <c r="A79">
        <f t="shared" si="3"/>
        <v>2001</v>
      </c>
      <c r="B79">
        <f t="shared" si="4"/>
        <v>31</v>
      </c>
      <c r="C79" t="s">
        <v>26</v>
      </c>
      <c r="D79" s="3">
        <v>37103</v>
      </c>
      <c r="E79">
        <v>458875</v>
      </c>
      <c r="F79">
        <v>13801</v>
      </c>
      <c r="G79">
        <v>64164</v>
      </c>
      <c r="H79">
        <v>44139</v>
      </c>
      <c r="I79">
        <v>363698</v>
      </c>
      <c r="J79">
        <v>293726</v>
      </c>
      <c r="K79">
        <v>37237</v>
      </c>
      <c r="L79">
        <v>56846</v>
      </c>
      <c r="M79">
        <v>18</v>
      </c>
      <c r="N79">
        <v>47</v>
      </c>
      <c r="O79">
        <v>34</v>
      </c>
      <c r="P79">
        <v>75</v>
      </c>
      <c r="Q79">
        <v>78</v>
      </c>
      <c r="R79">
        <f t="shared" si="5"/>
        <v>1</v>
      </c>
    </row>
    <row r="80" spans="1:18">
      <c r="A80">
        <f t="shared" si="3"/>
        <v>2001</v>
      </c>
      <c r="B80">
        <f t="shared" si="4"/>
        <v>32</v>
      </c>
      <c r="C80" t="s">
        <v>26</v>
      </c>
      <c r="D80" s="3">
        <v>37110</v>
      </c>
      <c r="E80">
        <v>472489</v>
      </c>
      <c r="F80">
        <v>15930</v>
      </c>
      <c r="G80">
        <v>46051</v>
      </c>
      <c r="H80">
        <v>43221</v>
      </c>
      <c r="I80">
        <v>369991</v>
      </c>
      <c r="J80">
        <v>321894</v>
      </c>
      <c r="K80">
        <v>43347</v>
      </c>
      <c r="L80">
        <v>61323</v>
      </c>
      <c r="M80">
        <v>21</v>
      </c>
      <c r="N80">
        <v>41</v>
      </c>
      <c r="O80">
        <v>31</v>
      </c>
      <c r="P80">
        <v>77</v>
      </c>
      <c r="Q80">
        <v>79</v>
      </c>
      <c r="R80">
        <f t="shared" si="5"/>
        <v>1</v>
      </c>
    </row>
    <row r="81" spans="1:18">
      <c r="A81">
        <f t="shared" si="3"/>
        <v>2001</v>
      </c>
      <c r="B81">
        <f t="shared" si="4"/>
        <v>33</v>
      </c>
      <c r="C81" t="s">
        <v>26</v>
      </c>
      <c r="D81" s="3">
        <v>37117</v>
      </c>
      <c r="E81">
        <v>488626</v>
      </c>
      <c r="F81">
        <v>19548</v>
      </c>
      <c r="G81">
        <v>48819</v>
      </c>
      <c r="H81">
        <v>44991</v>
      </c>
      <c r="I81">
        <v>378587</v>
      </c>
      <c r="J81">
        <v>339243</v>
      </c>
      <c r="K81">
        <v>45500</v>
      </c>
      <c r="L81">
        <v>55573</v>
      </c>
      <c r="M81">
        <v>25</v>
      </c>
      <c r="N81">
        <v>36</v>
      </c>
      <c r="O81">
        <v>31</v>
      </c>
      <c r="P81">
        <v>82</v>
      </c>
      <c r="Q81">
        <v>84</v>
      </c>
      <c r="R81">
        <f t="shared" si="5"/>
        <v>1</v>
      </c>
    </row>
    <row r="82" spans="1:18">
      <c r="A82">
        <f t="shared" si="3"/>
        <v>2001</v>
      </c>
      <c r="B82">
        <f t="shared" si="4"/>
        <v>34</v>
      </c>
      <c r="C82" t="s">
        <v>26</v>
      </c>
      <c r="D82" s="3">
        <v>37124</v>
      </c>
      <c r="E82">
        <v>435533</v>
      </c>
      <c r="F82">
        <v>18390</v>
      </c>
      <c r="G82">
        <v>49566</v>
      </c>
      <c r="H82">
        <v>40688</v>
      </c>
      <c r="I82">
        <v>335917</v>
      </c>
      <c r="J82">
        <v>288174</v>
      </c>
      <c r="K82">
        <v>40538</v>
      </c>
      <c r="L82">
        <v>57105</v>
      </c>
      <c r="M82">
        <v>24</v>
      </c>
      <c r="N82">
        <v>37</v>
      </c>
      <c r="O82">
        <v>24</v>
      </c>
      <c r="P82">
        <v>77</v>
      </c>
      <c r="Q82">
        <v>81</v>
      </c>
      <c r="R82">
        <f t="shared" si="5"/>
        <v>1</v>
      </c>
    </row>
    <row r="83" spans="1:18">
      <c r="A83">
        <f t="shared" si="3"/>
        <v>2001</v>
      </c>
      <c r="B83">
        <f t="shared" si="4"/>
        <v>35</v>
      </c>
      <c r="C83" t="s">
        <v>26</v>
      </c>
      <c r="D83" s="3">
        <v>37131</v>
      </c>
      <c r="E83">
        <v>441769</v>
      </c>
      <c r="F83">
        <v>18455</v>
      </c>
      <c r="G83">
        <v>43287</v>
      </c>
      <c r="H83">
        <v>42259</v>
      </c>
      <c r="I83">
        <v>342257</v>
      </c>
      <c r="J83">
        <v>304475</v>
      </c>
      <c r="K83">
        <v>38798</v>
      </c>
      <c r="L83">
        <v>51748</v>
      </c>
      <c r="M83">
        <v>22</v>
      </c>
      <c r="N83">
        <v>34</v>
      </c>
      <c r="O83">
        <v>27</v>
      </c>
      <c r="P83">
        <v>80</v>
      </c>
      <c r="Q83">
        <v>82</v>
      </c>
      <c r="R83">
        <f t="shared" si="5"/>
        <v>1</v>
      </c>
    </row>
    <row r="84" spans="1:18">
      <c r="A84">
        <f t="shared" si="3"/>
        <v>2001</v>
      </c>
      <c r="B84">
        <f t="shared" si="4"/>
        <v>36</v>
      </c>
      <c r="C84" t="s">
        <v>26</v>
      </c>
      <c r="D84" s="3">
        <v>37138</v>
      </c>
      <c r="E84">
        <v>448693</v>
      </c>
      <c r="F84">
        <v>20660</v>
      </c>
      <c r="G84">
        <v>49138</v>
      </c>
      <c r="H84">
        <v>44303</v>
      </c>
      <c r="I84">
        <v>345007</v>
      </c>
      <c r="J84">
        <v>308174</v>
      </c>
      <c r="K84">
        <v>38723</v>
      </c>
      <c r="L84">
        <v>47078</v>
      </c>
      <c r="M84">
        <v>23</v>
      </c>
      <c r="N84">
        <v>36</v>
      </c>
      <c r="O84">
        <v>27</v>
      </c>
      <c r="P84">
        <v>83</v>
      </c>
      <c r="Q84">
        <v>87</v>
      </c>
      <c r="R84">
        <f t="shared" si="5"/>
        <v>1</v>
      </c>
    </row>
    <row r="85" spans="1:18">
      <c r="A85">
        <v>2001</v>
      </c>
      <c r="B85">
        <v>37</v>
      </c>
      <c r="C85" t="s">
        <v>26</v>
      </c>
      <c r="D85" s="3">
        <v>37145</v>
      </c>
      <c r="E85" s="11">
        <f>AVERAGE(E84,E86)</f>
        <v>449321.5</v>
      </c>
      <c r="F85" s="11">
        <f t="shared" ref="F85:Q85" si="6">AVERAGE(F84,F86)</f>
        <v>28829</v>
      </c>
      <c r="G85" s="11">
        <f t="shared" si="6"/>
        <v>40973.5</v>
      </c>
      <c r="H85" s="11">
        <f t="shared" si="6"/>
        <v>43806</v>
      </c>
      <c r="I85" s="11">
        <f t="shared" si="6"/>
        <v>332195</v>
      </c>
      <c r="J85" s="11">
        <f t="shared" si="6"/>
        <v>318883</v>
      </c>
      <c r="K85" s="11">
        <f t="shared" si="6"/>
        <v>44491.5</v>
      </c>
      <c r="L85" s="11">
        <f t="shared" si="6"/>
        <v>45659</v>
      </c>
      <c r="M85" s="11">
        <f t="shared" si="6"/>
        <v>27.5</v>
      </c>
      <c r="N85" s="11">
        <f t="shared" si="6"/>
        <v>34.5</v>
      </c>
      <c r="O85" s="11">
        <f t="shared" si="6"/>
        <v>30</v>
      </c>
      <c r="P85" s="11">
        <f t="shared" si="6"/>
        <v>80</v>
      </c>
      <c r="Q85" s="11">
        <f t="shared" si="6"/>
        <v>82.5</v>
      </c>
      <c r="R85">
        <f t="shared" si="5"/>
        <v>1</v>
      </c>
    </row>
    <row r="86" spans="1:18">
      <c r="A86">
        <f t="shared" si="3"/>
        <v>2001</v>
      </c>
      <c r="B86">
        <f t="shared" si="4"/>
        <v>38</v>
      </c>
      <c r="C86" t="s">
        <v>26</v>
      </c>
      <c r="D86" s="3">
        <v>37152</v>
      </c>
      <c r="E86">
        <v>449950</v>
      </c>
      <c r="F86">
        <v>36998</v>
      </c>
      <c r="G86">
        <v>32809</v>
      </c>
      <c r="H86">
        <v>43309</v>
      </c>
      <c r="I86">
        <v>319383</v>
      </c>
      <c r="J86">
        <v>329592</v>
      </c>
      <c r="K86">
        <v>50260</v>
      </c>
      <c r="L86">
        <v>44240</v>
      </c>
      <c r="M86">
        <v>32</v>
      </c>
      <c r="N86">
        <v>33</v>
      </c>
      <c r="O86">
        <v>33</v>
      </c>
      <c r="P86">
        <v>77</v>
      </c>
      <c r="Q86">
        <v>78</v>
      </c>
      <c r="R86">
        <f t="shared" si="5"/>
        <v>1</v>
      </c>
    </row>
    <row r="87" spans="1:18">
      <c r="A87">
        <f t="shared" si="3"/>
        <v>2001</v>
      </c>
      <c r="B87">
        <f t="shared" si="4"/>
        <v>39</v>
      </c>
      <c r="C87" t="s">
        <v>26</v>
      </c>
      <c r="D87" s="3">
        <v>37159</v>
      </c>
      <c r="E87">
        <v>401609</v>
      </c>
      <c r="F87">
        <v>22054</v>
      </c>
      <c r="G87">
        <v>41050</v>
      </c>
      <c r="H87">
        <v>36358</v>
      </c>
      <c r="I87">
        <v>317718</v>
      </c>
      <c r="J87">
        <v>289508</v>
      </c>
      <c r="K87">
        <v>25479</v>
      </c>
      <c r="L87">
        <v>34693</v>
      </c>
      <c r="M87">
        <v>29</v>
      </c>
      <c r="N87">
        <v>33</v>
      </c>
      <c r="O87">
        <v>36</v>
      </c>
      <c r="P87">
        <v>69</v>
      </c>
      <c r="Q87">
        <v>68</v>
      </c>
      <c r="R87">
        <f t="shared" si="5"/>
        <v>1</v>
      </c>
    </row>
    <row r="88" spans="1:18">
      <c r="A88">
        <f t="shared" si="3"/>
        <v>2001</v>
      </c>
      <c r="B88">
        <f t="shared" si="4"/>
        <v>40</v>
      </c>
      <c r="C88" t="s">
        <v>26</v>
      </c>
      <c r="D88" s="3">
        <v>37166</v>
      </c>
      <c r="E88">
        <v>427641</v>
      </c>
      <c r="F88">
        <v>17156</v>
      </c>
      <c r="G88">
        <v>61845</v>
      </c>
      <c r="H88">
        <v>36351</v>
      </c>
      <c r="I88">
        <v>345610</v>
      </c>
      <c r="J88">
        <v>288754</v>
      </c>
      <c r="K88">
        <v>28524</v>
      </c>
      <c r="L88">
        <v>40691</v>
      </c>
      <c r="M88">
        <v>21</v>
      </c>
      <c r="N88">
        <v>43</v>
      </c>
      <c r="O88">
        <v>31</v>
      </c>
      <c r="P88">
        <v>68</v>
      </c>
      <c r="Q88">
        <v>70</v>
      </c>
      <c r="R88">
        <f t="shared" si="5"/>
        <v>1</v>
      </c>
    </row>
    <row r="89" spans="1:18">
      <c r="A89">
        <f t="shared" si="3"/>
        <v>2001</v>
      </c>
      <c r="B89">
        <f t="shared" si="4"/>
        <v>41</v>
      </c>
      <c r="C89" t="s">
        <v>26</v>
      </c>
      <c r="D89" s="3">
        <v>37173</v>
      </c>
      <c r="E89">
        <v>446066</v>
      </c>
      <c r="F89">
        <v>18386</v>
      </c>
      <c r="G89">
        <v>63980</v>
      </c>
      <c r="H89">
        <v>32199</v>
      </c>
      <c r="I89">
        <v>362502</v>
      </c>
      <c r="J89">
        <v>304250</v>
      </c>
      <c r="K89">
        <v>32979</v>
      </c>
      <c r="L89">
        <v>45637</v>
      </c>
      <c r="M89">
        <v>23</v>
      </c>
      <c r="N89">
        <v>43</v>
      </c>
      <c r="O89">
        <v>37</v>
      </c>
      <c r="P89">
        <v>69</v>
      </c>
      <c r="Q89">
        <v>71</v>
      </c>
      <c r="R89">
        <f t="shared" si="5"/>
        <v>1</v>
      </c>
    </row>
    <row r="90" spans="1:18">
      <c r="A90">
        <f t="shared" si="3"/>
        <v>2001</v>
      </c>
      <c r="B90">
        <f t="shared" si="4"/>
        <v>42</v>
      </c>
      <c r="C90" t="s">
        <v>26</v>
      </c>
      <c r="D90" s="3">
        <v>37180</v>
      </c>
      <c r="E90">
        <v>446401</v>
      </c>
      <c r="F90">
        <v>17501</v>
      </c>
      <c r="G90">
        <v>66229</v>
      </c>
      <c r="H90">
        <v>32523</v>
      </c>
      <c r="I90">
        <v>366230</v>
      </c>
      <c r="J90">
        <v>307056</v>
      </c>
      <c r="K90">
        <v>30147</v>
      </c>
      <c r="L90">
        <v>40593</v>
      </c>
      <c r="M90">
        <v>19</v>
      </c>
      <c r="N90">
        <v>44</v>
      </c>
      <c r="O90">
        <v>35</v>
      </c>
      <c r="P90">
        <v>74</v>
      </c>
      <c r="Q90">
        <v>69</v>
      </c>
      <c r="R90">
        <f t="shared" si="5"/>
        <v>1</v>
      </c>
    </row>
    <row r="91" spans="1:18">
      <c r="A91">
        <f t="shared" si="3"/>
        <v>2001</v>
      </c>
      <c r="B91">
        <f t="shared" si="4"/>
        <v>43</v>
      </c>
      <c r="C91" t="s">
        <v>26</v>
      </c>
      <c r="D91" s="3">
        <v>37187</v>
      </c>
      <c r="E91">
        <v>414095</v>
      </c>
      <c r="F91">
        <v>19542</v>
      </c>
      <c r="G91">
        <v>56906</v>
      </c>
      <c r="H91">
        <v>29896</v>
      </c>
      <c r="I91">
        <v>330380</v>
      </c>
      <c r="J91">
        <v>280597</v>
      </c>
      <c r="K91">
        <v>34277</v>
      </c>
      <c r="L91">
        <v>46696</v>
      </c>
      <c r="M91">
        <v>24</v>
      </c>
      <c r="N91">
        <v>38</v>
      </c>
      <c r="O91">
        <v>32</v>
      </c>
      <c r="P91">
        <v>68</v>
      </c>
      <c r="Q91">
        <v>71</v>
      </c>
      <c r="R91">
        <f t="shared" si="5"/>
        <v>1</v>
      </c>
    </row>
    <row r="92" spans="1:18">
      <c r="A92">
        <f t="shared" si="3"/>
        <v>2001</v>
      </c>
      <c r="B92">
        <f t="shared" si="4"/>
        <v>44</v>
      </c>
      <c r="C92" t="s">
        <v>26</v>
      </c>
      <c r="D92" s="3">
        <v>37194</v>
      </c>
      <c r="E92">
        <v>425944</v>
      </c>
      <c r="F92">
        <v>18097</v>
      </c>
      <c r="G92">
        <v>62773</v>
      </c>
      <c r="H92">
        <v>27360</v>
      </c>
      <c r="I92">
        <v>345530</v>
      </c>
      <c r="J92">
        <v>291406</v>
      </c>
      <c r="K92">
        <v>34957</v>
      </c>
      <c r="L92">
        <v>44405</v>
      </c>
      <c r="M92">
        <v>23</v>
      </c>
      <c r="N92">
        <v>42</v>
      </c>
      <c r="O92">
        <v>32</v>
      </c>
      <c r="P92">
        <v>69</v>
      </c>
      <c r="Q92">
        <v>70</v>
      </c>
      <c r="R92">
        <f t="shared" si="5"/>
        <v>1</v>
      </c>
    </row>
    <row r="93" spans="1:18">
      <c r="A93">
        <f t="shared" si="3"/>
        <v>2001</v>
      </c>
      <c r="B93">
        <f t="shared" si="4"/>
        <v>45</v>
      </c>
      <c r="C93" t="s">
        <v>26</v>
      </c>
      <c r="D93" s="3">
        <v>37201</v>
      </c>
      <c r="E93">
        <v>445708</v>
      </c>
      <c r="F93">
        <v>13548</v>
      </c>
      <c r="G93">
        <v>77863</v>
      </c>
      <c r="H93">
        <v>30603</v>
      </c>
      <c r="I93">
        <v>363448</v>
      </c>
      <c r="J93">
        <v>291548</v>
      </c>
      <c r="K93">
        <v>38109</v>
      </c>
      <c r="L93">
        <v>45694</v>
      </c>
      <c r="M93">
        <v>22</v>
      </c>
      <c r="N93">
        <v>52</v>
      </c>
      <c r="O93">
        <v>33</v>
      </c>
      <c r="P93">
        <v>75</v>
      </c>
      <c r="Q93">
        <v>72</v>
      </c>
      <c r="R93">
        <f t="shared" si="5"/>
        <v>1</v>
      </c>
    </row>
    <row r="94" spans="1:18">
      <c r="A94">
        <f t="shared" si="3"/>
        <v>2001</v>
      </c>
      <c r="B94">
        <f t="shared" si="4"/>
        <v>46</v>
      </c>
      <c r="C94" t="s">
        <v>26</v>
      </c>
      <c r="D94" s="3">
        <v>37208</v>
      </c>
      <c r="E94">
        <v>461248</v>
      </c>
      <c r="F94">
        <v>12701</v>
      </c>
      <c r="G94">
        <v>75044</v>
      </c>
      <c r="H94">
        <v>33766</v>
      </c>
      <c r="I94">
        <v>371106</v>
      </c>
      <c r="J94">
        <v>304763</v>
      </c>
      <c r="K94">
        <v>43675</v>
      </c>
      <c r="L94">
        <v>47675</v>
      </c>
      <c r="M94">
        <v>21</v>
      </c>
      <c r="N94">
        <v>53</v>
      </c>
      <c r="O94">
        <v>38</v>
      </c>
      <c r="P94">
        <v>75</v>
      </c>
      <c r="Q94">
        <v>72</v>
      </c>
      <c r="R94">
        <f t="shared" si="5"/>
        <v>1</v>
      </c>
    </row>
    <row r="95" spans="1:18">
      <c r="A95">
        <f t="shared" si="3"/>
        <v>2001</v>
      </c>
      <c r="B95">
        <f t="shared" si="4"/>
        <v>47</v>
      </c>
      <c r="C95" t="s">
        <v>26</v>
      </c>
      <c r="D95" s="3">
        <v>37215</v>
      </c>
      <c r="E95">
        <v>411357</v>
      </c>
      <c r="F95">
        <v>12564</v>
      </c>
      <c r="G95">
        <v>62255</v>
      </c>
      <c r="H95">
        <v>38610</v>
      </c>
      <c r="I95">
        <v>323172</v>
      </c>
      <c r="J95">
        <v>262103</v>
      </c>
      <c r="K95">
        <v>37011</v>
      </c>
      <c r="L95">
        <v>48389</v>
      </c>
      <c r="M95">
        <v>21</v>
      </c>
      <c r="N95">
        <v>47</v>
      </c>
      <c r="O95">
        <v>35</v>
      </c>
      <c r="P95">
        <v>61</v>
      </c>
      <c r="Q95">
        <v>67</v>
      </c>
      <c r="R95">
        <f t="shared" si="5"/>
        <v>1</v>
      </c>
    </row>
    <row r="96" spans="1:18">
      <c r="A96">
        <f t="shared" si="3"/>
        <v>2001</v>
      </c>
      <c r="B96">
        <f t="shared" si="4"/>
        <v>48</v>
      </c>
      <c r="C96" t="s">
        <v>26</v>
      </c>
      <c r="D96" s="3">
        <v>37222</v>
      </c>
      <c r="E96">
        <v>424647</v>
      </c>
      <c r="F96">
        <v>14594</v>
      </c>
      <c r="G96">
        <v>60754</v>
      </c>
      <c r="H96">
        <v>47894</v>
      </c>
      <c r="I96">
        <v>322125</v>
      </c>
      <c r="J96">
        <v>266594</v>
      </c>
      <c r="K96">
        <v>40034</v>
      </c>
      <c r="L96">
        <v>49405</v>
      </c>
      <c r="M96">
        <v>25</v>
      </c>
      <c r="N96">
        <v>43</v>
      </c>
      <c r="O96">
        <v>38</v>
      </c>
      <c r="P96">
        <v>68</v>
      </c>
      <c r="Q96">
        <v>69</v>
      </c>
      <c r="R96">
        <f t="shared" si="5"/>
        <v>1</v>
      </c>
    </row>
    <row r="97" spans="1:18">
      <c r="A97">
        <f t="shared" si="3"/>
        <v>2001</v>
      </c>
      <c r="B97">
        <f t="shared" si="4"/>
        <v>49</v>
      </c>
      <c r="C97" t="s">
        <v>26</v>
      </c>
      <c r="D97" s="3">
        <v>37229</v>
      </c>
      <c r="E97">
        <v>430975</v>
      </c>
      <c r="F97">
        <v>9897</v>
      </c>
      <c r="G97">
        <v>67351</v>
      </c>
      <c r="H97">
        <v>45716</v>
      </c>
      <c r="I97">
        <v>341241</v>
      </c>
      <c r="J97">
        <v>275167</v>
      </c>
      <c r="K97">
        <v>34121</v>
      </c>
      <c r="L97">
        <v>42741</v>
      </c>
      <c r="M97">
        <v>16</v>
      </c>
      <c r="N97">
        <v>50</v>
      </c>
      <c r="O97">
        <v>36</v>
      </c>
      <c r="P97">
        <v>66</v>
      </c>
      <c r="Q97">
        <v>66</v>
      </c>
      <c r="R97">
        <f t="shared" si="5"/>
        <v>1</v>
      </c>
    </row>
    <row r="98" spans="1:18">
      <c r="A98">
        <f t="shared" si="3"/>
        <v>2001</v>
      </c>
      <c r="B98">
        <f t="shared" si="4"/>
        <v>50</v>
      </c>
      <c r="C98" t="s">
        <v>26</v>
      </c>
      <c r="D98" s="3">
        <v>37236</v>
      </c>
      <c r="E98">
        <v>456556</v>
      </c>
      <c r="F98">
        <v>13032</v>
      </c>
      <c r="G98">
        <v>82311</v>
      </c>
      <c r="H98">
        <v>48891</v>
      </c>
      <c r="I98">
        <v>356057</v>
      </c>
      <c r="J98">
        <v>278396</v>
      </c>
      <c r="K98">
        <v>38576</v>
      </c>
      <c r="L98">
        <v>46958</v>
      </c>
      <c r="M98">
        <v>20</v>
      </c>
      <c r="N98">
        <v>50</v>
      </c>
      <c r="O98">
        <v>42</v>
      </c>
      <c r="P98">
        <v>71</v>
      </c>
      <c r="Q98">
        <v>72</v>
      </c>
      <c r="R98">
        <f t="shared" si="5"/>
        <v>1</v>
      </c>
    </row>
    <row r="99" spans="1:18">
      <c r="A99">
        <f t="shared" si="3"/>
        <v>2001</v>
      </c>
      <c r="B99">
        <f t="shared" si="4"/>
        <v>51</v>
      </c>
      <c r="C99" t="s">
        <v>26</v>
      </c>
      <c r="D99" s="3">
        <v>37246</v>
      </c>
      <c r="E99">
        <v>431387</v>
      </c>
      <c r="F99">
        <v>11902</v>
      </c>
      <c r="G99">
        <v>83633</v>
      </c>
      <c r="H99">
        <v>40721</v>
      </c>
      <c r="I99">
        <v>345070</v>
      </c>
      <c r="J99">
        <v>266790</v>
      </c>
      <c r="K99">
        <v>33694</v>
      </c>
      <c r="L99">
        <v>40243</v>
      </c>
      <c r="M99">
        <v>17</v>
      </c>
      <c r="N99">
        <v>51</v>
      </c>
      <c r="O99">
        <v>31</v>
      </c>
      <c r="P99">
        <v>74</v>
      </c>
      <c r="Q99">
        <v>80</v>
      </c>
      <c r="R99">
        <f t="shared" si="5"/>
        <v>1</v>
      </c>
    </row>
    <row r="100" spans="1:18">
      <c r="A100">
        <f t="shared" si="3"/>
        <v>2001</v>
      </c>
      <c r="B100">
        <f t="shared" si="4"/>
        <v>52</v>
      </c>
      <c r="C100" t="s">
        <v>26</v>
      </c>
      <c r="D100" s="3">
        <v>37253</v>
      </c>
      <c r="E100">
        <v>420988</v>
      </c>
      <c r="F100">
        <v>12277</v>
      </c>
      <c r="G100">
        <v>75766</v>
      </c>
      <c r="H100">
        <v>41107</v>
      </c>
      <c r="I100">
        <v>330294</v>
      </c>
      <c r="J100">
        <v>265045</v>
      </c>
      <c r="K100">
        <v>37310</v>
      </c>
      <c r="L100">
        <v>39070</v>
      </c>
      <c r="M100">
        <v>18</v>
      </c>
      <c r="N100">
        <v>47</v>
      </c>
      <c r="O100">
        <v>34</v>
      </c>
      <c r="P100">
        <v>73</v>
      </c>
      <c r="Q100">
        <v>75</v>
      </c>
      <c r="R100">
        <f t="shared" si="5"/>
        <v>1</v>
      </c>
    </row>
    <row r="101" spans="1:18">
      <c r="A101">
        <f t="shared" si="3"/>
        <v>2002</v>
      </c>
      <c r="B101">
        <f t="shared" si="4"/>
        <v>2</v>
      </c>
      <c r="C101" t="s">
        <v>26</v>
      </c>
      <c r="D101" s="3">
        <v>37264</v>
      </c>
      <c r="E101">
        <v>437133</v>
      </c>
      <c r="F101">
        <v>13620</v>
      </c>
      <c r="G101">
        <v>57993</v>
      </c>
      <c r="H101">
        <v>54171</v>
      </c>
      <c r="I101">
        <v>332781</v>
      </c>
      <c r="J101">
        <v>290114</v>
      </c>
      <c r="K101">
        <v>36561</v>
      </c>
      <c r="L101">
        <v>34855</v>
      </c>
      <c r="M101">
        <v>22</v>
      </c>
      <c r="N101">
        <v>44</v>
      </c>
      <c r="O101">
        <v>43</v>
      </c>
      <c r="P101">
        <v>73</v>
      </c>
      <c r="Q101">
        <v>76</v>
      </c>
      <c r="R101">
        <f t="shared" si="5"/>
        <v>-50</v>
      </c>
    </row>
    <row r="102" spans="1:18">
      <c r="A102">
        <f t="shared" si="3"/>
        <v>2002</v>
      </c>
      <c r="B102">
        <f t="shared" si="4"/>
        <v>3</v>
      </c>
      <c r="C102" t="s">
        <v>26</v>
      </c>
      <c r="D102" s="3">
        <v>37271</v>
      </c>
      <c r="E102">
        <v>463260</v>
      </c>
      <c r="F102">
        <v>16826</v>
      </c>
      <c r="G102">
        <v>64693</v>
      </c>
      <c r="H102">
        <v>57448</v>
      </c>
      <c r="I102">
        <v>354511</v>
      </c>
      <c r="J102">
        <v>301884</v>
      </c>
      <c r="K102">
        <v>34475</v>
      </c>
      <c r="L102">
        <v>39235</v>
      </c>
      <c r="M102">
        <v>22</v>
      </c>
      <c r="N102">
        <v>54</v>
      </c>
      <c r="O102">
        <v>44</v>
      </c>
      <c r="P102">
        <v>78</v>
      </c>
      <c r="Q102">
        <v>74</v>
      </c>
      <c r="R102">
        <f t="shared" si="5"/>
        <v>1</v>
      </c>
    </row>
    <row r="103" spans="1:18">
      <c r="A103">
        <f t="shared" si="3"/>
        <v>2002</v>
      </c>
      <c r="B103">
        <f t="shared" si="4"/>
        <v>4</v>
      </c>
      <c r="C103" t="s">
        <v>26</v>
      </c>
      <c r="D103" s="3">
        <v>37278</v>
      </c>
      <c r="E103">
        <v>447159</v>
      </c>
      <c r="F103">
        <v>15621</v>
      </c>
      <c r="G103">
        <v>56809</v>
      </c>
      <c r="H103">
        <v>54932</v>
      </c>
      <c r="I103">
        <v>334917</v>
      </c>
      <c r="J103">
        <v>287396</v>
      </c>
      <c r="K103">
        <v>41689</v>
      </c>
      <c r="L103">
        <v>48022</v>
      </c>
      <c r="M103">
        <v>19</v>
      </c>
      <c r="N103">
        <v>53</v>
      </c>
      <c r="O103">
        <v>40</v>
      </c>
      <c r="P103">
        <v>74</v>
      </c>
      <c r="Q103">
        <v>71</v>
      </c>
      <c r="R103">
        <f t="shared" si="5"/>
        <v>1</v>
      </c>
    </row>
    <row r="104" spans="1:18">
      <c r="A104">
        <f t="shared" si="3"/>
        <v>2002</v>
      </c>
      <c r="B104">
        <f t="shared" si="4"/>
        <v>5</v>
      </c>
      <c r="C104" t="s">
        <v>26</v>
      </c>
      <c r="D104" s="3">
        <v>37285</v>
      </c>
      <c r="E104">
        <v>447818</v>
      </c>
      <c r="F104">
        <v>16639</v>
      </c>
      <c r="G104">
        <v>62803</v>
      </c>
      <c r="H104">
        <v>53474</v>
      </c>
      <c r="I104">
        <v>344932</v>
      </c>
      <c r="J104">
        <v>288853</v>
      </c>
      <c r="K104">
        <v>32773</v>
      </c>
      <c r="L104">
        <v>42688</v>
      </c>
      <c r="M104">
        <v>22</v>
      </c>
      <c r="N104">
        <v>52</v>
      </c>
      <c r="O104">
        <v>39</v>
      </c>
      <c r="P104">
        <v>75</v>
      </c>
      <c r="Q104">
        <v>71</v>
      </c>
      <c r="R104">
        <f t="shared" si="5"/>
        <v>1</v>
      </c>
    </row>
    <row r="105" spans="1:18">
      <c r="A105">
        <f t="shared" si="3"/>
        <v>2002</v>
      </c>
      <c r="B105">
        <f t="shared" si="4"/>
        <v>6</v>
      </c>
      <c r="C105" t="s">
        <v>26</v>
      </c>
      <c r="D105" s="3">
        <v>37292</v>
      </c>
      <c r="E105">
        <v>453506</v>
      </c>
      <c r="F105">
        <v>17001</v>
      </c>
      <c r="G105">
        <v>59009</v>
      </c>
      <c r="H105">
        <v>53790</v>
      </c>
      <c r="I105">
        <v>343935</v>
      </c>
      <c r="J105">
        <v>293989</v>
      </c>
      <c r="K105">
        <v>38780</v>
      </c>
      <c r="L105">
        <v>46718</v>
      </c>
      <c r="M105">
        <v>24</v>
      </c>
      <c r="N105">
        <v>48</v>
      </c>
      <c r="O105">
        <v>43</v>
      </c>
      <c r="P105">
        <v>78</v>
      </c>
      <c r="Q105">
        <v>79</v>
      </c>
      <c r="R105">
        <f t="shared" si="5"/>
        <v>1</v>
      </c>
    </row>
    <row r="106" spans="1:18">
      <c r="A106">
        <f t="shared" si="3"/>
        <v>2002</v>
      </c>
      <c r="B106">
        <f t="shared" si="4"/>
        <v>7</v>
      </c>
      <c r="C106" t="s">
        <v>26</v>
      </c>
      <c r="D106" s="3">
        <v>37299</v>
      </c>
      <c r="E106">
        <v>474102</v>
      </c>
      <c r="F106">
        <v>29008</v>
      </c>
      <c r="G106">
        <v>49952</v>
      </c>
      <c r="H106">
        <v>54740</v>
      </c>
      <c r="I106">
        <v>336934</v>
      </c>
      <c r="J106">
        <v>312413</v>
      </c>
      <c r="K106">
        <v>53420</v>
      </c>
      <c r="L106">
        <v>56997</v>
      </c>
      <c r="M106">
        <v>28</v>
      </c>
      <c r="N106">
        <v>41</v>
      </c>
      <c r="O106">
        <v>43</v>
      </c>
      <c r="P106">
        <v>78</v>
      </c>
      <c r="Q106">
        <v>81</v>
      </c>
      <c r="R106">
        <f t="shared" si="5"/>
        <v>1</v>
      </c>
    </row>
    <row r="107" spans="1:18">
      <c r="A107">
        <f t="shared" si="3"/>
        <v>2002</v>
      </c>
      <c r="B107">
        <f t="shared" si="4"/>
        <v>8</v>
      </c>
      <c r="C107" t="s">
        <v>26</v>
      </c>
      <c r="D107" s="3">
        <v>37306</v>
      </c>
      <c r="E107">
        <v>454087</v>
      </c>
      <c r="F107">
        <v>35374</v>
      </c>
      <c r="G107">
        <v>38418</v>
      </c>
      <c r="H107">
        <v>52735</v>
      </c>
      <c r="I107">
        <v>326039</v>
      </c>
      <c r="J107">
        <v>318393</v>
      </c>
      <c r="K107">
        <v>39939</v>
      </c>
      <c r="L107">
        <v>44541</v>
      </c>
      <c r="M107">
        <v>28</v>
      </c>
      <c r="N107">
        <v>33</v>
      </c>
      <c r="O107">
        <v>40</v>
      </c>
      <c r="P107">
        <v>74</v>
      </c>
      <c r="Q107">
        <v>77</v>
      </c>
      <c r="R107">
        <f t="shared" si="5"/>
        <v>1</v>
      </c>
    </row>
    <row r="108" spans="1:18">
      <c r="A108">
        <f t="shared" si="3"/>
        <v>2002</v>
      </c>
      <c r="B108">
        <f t="shared" si="4"/>
        <v>9</v>
      </c>
      <c r="C108" t="s">
        <v>26</v>
      </c>
      <c r="D108" s="3">
        <v>37313</v>
      </c>
      <c r="E108">
        <v>453558</v>
      </c>
      <c r="F108">
        <v>37717</v>
      </c>
      <c r="G108">
        <v>40021</v>
      </c>
      <c r="H108">
        <v>61302</v>
      </c>
      <c r="I108">
        <v>317919</v>
      </c>
      <c r="J108">
        <v>308421</v>
      </c>
      <c r="K108">
        <v>36620</v>
      </c>
      <c r="L108">
        <v>43814</v>
      </c>
      <c r="M108">
        <v>38</v>
      </c>
      <c r="N108">
        <v>32</v>
      </c>
      <c r="O108">
        <v>46</v>
      </c>
      <c r="P108">
        <v>68</v>
      </c>
      <c r="Q108">
        <v>76</v>
      </c>
      <c r="R108">
        <f t="shared" si="5"/>
        <v>1</v>
      </c>
    </row>
    <row r="109" spans="1:18">
      <c r="A109">
        <f t="shared" si="3"/>
        <v>2002</v>
      </c>
      <c r="B109">
        <f t="shared" si="4"/>
        <v>10</v>
      </c>
      <c r="C109" t="s">
        <v>26</v>
      </c>
      <c r="D109" s="3">
        <v>37320</v>
      </c>
      <c r="E109">
        <v>478948</v>
      </c>
      <c r="F109">
        <v>46762</v>
      </c>
      <c r="G109">
        <v>29420</v>
      </c>
      <c r="H109">
        <v>62046</v>
      </c>
      <c r="I109">
        <v>326551</v>
      </c>
      <c r="J109">
        <v>344819</v>
      </c>
      <c r="K109">
        <v>43589</v>
      </c>
      <c r="L109">
        <v>42663</v>
      </c>
      <c r="M109">
        <v>43</v>
      </c>
      <c r="N109">
        <v>33</v>
      </c>
      <c r="O109">
        <v>47</v>
      </c>
      <c r="P109">
        <v>71</v>
      </c>
      <c r="Q109">
        <v>76</v>
      </c>
      <c r="R109">
        <f t="shared" si="5"/>
        <v>1</v>
      </c>
    </row>
    <row r="110" spans="1:18">
      <c r="A110">
        <f t="shared" si="3"/>
        <v>2002</v>
      </c>
      <c r="B110">
        <f t="shared" si="4"/>
        <v>11</v>
      </c>
      <c r="C110" t="s">
        <v>26</v>
      </c>
      <c r="D110" s="3">
        <v>37327</v>
      </c>
      <c r="E110">
        <v>507320</v>
      </c>
      <c r="F110">
        <v>56640</v>
      </c>
      <c r="G110">
        <v>33668</v>
      </c>
      <c r="H110">
        <v>62135</v>
      </c>
      <c r="I110">
        <v>331395</v>
      </c>
      <c r="J110">
        <v>366640</v>
      </c>
      <c r="K110">
        <v>57150</v>
      </c>
      <c r="L110">
        <v>44877</v>
      </c>
      <c r="M110">
        <v>41</v>
      </c>
      <c r="N110">
        <v>32</v>
      </c>
      <c r="O110">
        <v>41</v>
      </c>
      <c r="P110">
        <v>80</v>
      </c>
      <c r="Q110">
        <v>82</v>
      </c>
      <c r="R110">
        <f t="shared" si="5"/>
        <v>1</v>
      </c>
    </row>
    <row r="111" spans="1:18">
      <c r="A111">
        <f t="shared" si="3"/>
        <v>2002</v>
      </c>
      <c r="B111">
        <f t="shared" si="4"/>
        <v>12</v>
      </c>
      <c r="C111" t="s">
        <v>26</v>
      </c>
      <c r="D111" s="3">
        <v>37334</v>
      </c>
      <c r="E111">
        <v>506217</v>
      </c>
      <c r="F111">
        <v>69384</v>
      </c>
      <c r="G111">
        <v>17160</v>
      </c>
      <c r="H111">
        <v>64955</v>
      </c>
      <c r="I111">
        <v>313359</v>
      </c>
      <c r="J111">
        <v>378591</v>
      </c>
      <c r="K111">
        <v>58519</v>
      </c>
      <c r="L111">
        <v>45511</v>
      </c>
      <c r="M111">
        <v>49</v>
      </c>
      <c r="N111">
        <v>24</v>
      </c>
      <c r="O111">
        <v>37</v>
      </c>
      <c r="P111">
        <v>81</v>
      </c>
      <c r="Q111">
        <v>83</v>
      </c>
      <c r="R111">
        <f t="shared" si="5"/>
        <v>1</v>
      </c>
    </row>
    <row r="112" spans="1:18">
      <c r="A112">
        <f t="shared" si="3"/>
        <v>2002</v>
      </c>
      <c r="B112">
        <f t="shared" si="4"/>
        <v>13</v>
      </c>
      <c r="C112" t="s">
        <v>26</v>
      </c>
      <c r="D112" s="3">
        <v>37341</v>
      </c>
      <c r="E112">
        <v>487563</v>
      </c>
      <c r="F112">
        <v>77030</v>
      </c>
      <c r="G112">
        <v>18005</v>
      </c>
      <c r="H112">
        <v>71929</v>
      </c>
      <c r="I112">
        <v>286539</v>
      </c>
      <c r="J112">
        <v>359660</v>
      </c>
      <c r="K112">
        <v>52065</v>
      </c>
      <c r="L112">
        <v>37969</v>
      </c>
      <c r="M112">
        <v>52</v>
      </c>
      <c r="N112">
        <v>23</v>
      </c>
      <c r="O112">
        <v>40</v>
      </c>
      <c r="P112">
        <v>74</v>
      </c>
      <c r="Q112">
        <v>81</v>
      </c>
      <c r="R112">
        <f t="shared" si="5"/>
        <v>1</v>
      </c>
    </row>
    <row r="113" spans="1:18">
      <c r="A113">
        <f t="shared" si="3"/>
        <v>2002</v>
      </c>
      <c r="B113">
        <f t="shared" si="4"/>
        <v>14</v>
      </c>
      <c r="C113" t="s">
        <v>26</v>
      </c>
      <c r="D113" s="3">
        <v>37348</v>
      </c>
      <c r="E113">
        <v>494364</v>
      </c>
      <c r="F113">
        <v>79152</v>
      </c>
      <c r="G113">
        <v>19197</v>
      </c>
      <c r="H113">
        <v>76295</v>
      </c>
      <c r="I113">
        <v>278685</v>
      </c>
      <c r="J113">
        <v>357675</v>
      </c>
      <c r="K113">
        <v>60232</v>
      </c>
      <c r="L113">
        <v>41197</v>
      </c>
      <c r="M113">
        <v>53</v>
      </c>
      <c r="N113">
        <v>24</v>
      </c>
      <c r="O113">
        <v>42</v>
      </c>
      <c r="P113">
        <v>71</v>
      </c>
      <c r="Q113">
        <v>74</v>
      </c>
      <c r="R113">
        <f t="shared" si="5"/>
        <v>1</v>
      </c>
    </row>
    <row r="114" spans="1:18">
      <c r="A114">
        <f t="shared" si="3"/>
        <v>2002</v>
      </c>
      <c r="B114">
        <f t="shared" si="4"/>
        <v>15</v>
      </c>
      <c r="C114" t="s">
        <v>26</v>
      </c>
      <c r="D114" s="3">
        <v>37355</v>
      </c>
      <c r="E114">
        <v>495775</v>
      </c>
      <c r="F114">
        <v>70911</v>
      </c>
      <c r="G114">
        <v>19484</v>
      </c>
      <c r="H114">
        <v>80385</v>
      </c>
      <c r="I114">
        <v>286500</v>
      </c>
      <c r="J114">
        <v>350231</v>
      </c>
      <c r="K114">
        <v>57979</v>
      </c>
      <c r="L114">
        <v>45675</v>
      </c>
      <c r="M114">
        <v>46</v>
      </c>
      <c r="N114">
        <v>23</v>
      </c>
      <c r="O114">
        <v>42</v>
      </c>
      <c r="P114">
        <v>78</v>
      </c>
      <c r="Q114">
        <v>81</v>
      </c>
      <c r="R114">
        <f t="shared" si="5"/>
        <v>1</v>
      </c>
    </row>
    <row r="115" spans="1:18">
      <c r="A115">
        <f t="shared" si="3"/>
        <v>2002</v>
      </c>
      <c r="B115">
        <f t="shared" si="4"/>
        <v>16</v>
      </c>
      <c r="C115" t="s">
        <v>26</v>
      </c>
      <c r="D115" s="3">
        <v>37362</v>
      </c>
      <c r="E115">
        <v>495283</v>
      </c>
      <c r="F115">
        <v>64876</v>
      </c>
      <c r="G115">
        <v>18898</v>
      </c>
      <c r="H115">
        <v>80810</v>
      </c>
      <c r="I115">
        <v>304338</v>
      </c>
      <c r="J115">
        <v>355885</v>
      </c>
      <c r="K115">
        <v>45259</v>
      </c>
      <c r="L115">
        <v>39690</v>
      </c>
      <c r="M115">
        <v>45</v>
      </c>
      <c r="N115">
        <v>24</v>
      </c>
      <c r="O115">
        <v>46</v>
      </c>
      <c r="P115">
        <v>77</v>
      </c>
      <c r="Q115">
        <v>78</v>
      </c>
      <c r="R115">
        <f t="shared" si="5"/>
        <v>1</v>
      </c>
    </row>
    <row r="116" spans="1:18">
      <c r="A116">
        <f t="shared" si="3"/>
        <v>2002</v>
      </c>
      <c r="B116">
        <f t="shared" si="4"/>
        <v>17</v>
      </c>
      <c r="C116" t="s">
        <v>26</v>
      </c>
      <c r="D116" s="3">
        <v>37369</v>
      </c>
      <c r="E116">
        <v>463691</v>
      </c>
      <c r="F116">
        <v>59707</v>
      </c>
      <c r="G116">
        <v>23552</v>
      </c>
      <c r="H116">
        <v>72613</v>
      </c>
      <c r="I116">
        <v>284963</v>
      </c>
      <c r="J116">
        <v>327763</v>
      </c>
      <c r="K116">
        <v>46408</v>
      </c>
      <c r="L116">
        <v>39763</v>
      </c>
      <c r="M116">
        <v>42</v>
      </c>
      <c r="N116">
        <v>24</v>
      </c>
      <c r="O116">
        <v>42</v>
      </c>
      <c r="P116">
        <v>72</v>
      </c>
      <c r="Q116">
        <v>77</v>
      </c>
      <c r="R116">
        <f t="shared" si="5"/>
        <v>1</v>
      </c>
    </row>
    <row r="117" spans="1:18">
      <c r="A117">
        <f t="shared" si="3"/>
        <v>2002</v>
      </c>
      <c r="B117">
        <f t="shared" si="4"/>
        <v>18</v>
      </c>
      <c r="C117" t="s">
        <v>26</v>
      </c>
      <c r="D117" s="3">
        <v>37376</v>
      </c>
      <c r="E117">
        <v>485834</v>
      </c>
      <c r="F117">
        <v>59586</v>
      </c>
      <c r="G117">
        <v>27836</v>
      </c>
      <c r="H117">
        <v>75847</v>
      </c>
      <c r="I117">
        <v>304001</v>
      </c>
      <c r="J117">
        <v>342703</v>
      </c>
      <c r="K117">
        <v>46400</v>
      </c>
      <c r="L117">
        <v>39448</v>
      </c>
      <c r="M117">
        <v>40</v>
      </c>
      <c r="N117">
        <v>24</v>
      </c>
      <c r="O117">
        <v>41</v>
      </c>
      <c r="P117">
        <v>74</v>
      </c>
      <c r="Q117">
        <v>83</v>
      </c>
      <c r="R117">
        <f t="shared" si="5"/>
        <v>1</v>
      </c>
    </row>
    <row r="118" spans="1:18">
      <c r="A118">
        <f t="shared" si="3"/>
        <v>2002</v>
      </c>
      <c r="B118">
        <f t="shared" si="4"/>
        <v>19</v>
      </c>
      <c r="C118" t="s">
        <v>26</v>
      </c>
      <c r="D118" s="3">
        <v>37383</v>
      </c>
      <c r="E118">
        <v>506595</v>
      </c>
      <c r="F118">
        <v>55657</v>
      </c>
      <c r="G118">
        <v>27877</v>
      </c>
      <c r="H118">
        <v>73879</v>
      </c>
      <c r="I118">
        <v>326817</v>
      </c>
      <c r="J118">
        <v>357808</v>
      </c>
      <c r="K118">
        <v>50242</v>
      </c>
      <c r="L118">
        <v>47031</v>
      </c>
      <c r="M118">
        <v>41</v>
      </c>
      <c r="N118">
        <v>28</v>
      </c>
      <c r="O118">
        <v>44</v>
      </c>
      <c r="P118">
        <v>76</v>
      </c>
      <c r="Q118">
        <v>85</v>
      </c>
      <c r="R118">
        <f t="shared" si="5"/>
        <v>1</v>
      </c>
    </row>
    <row r="119" spans="1:18">
      <c r="A119">
        <f t="shared" si="3"/>
        <v>2002</v>
      </c>
      <c r="B119">
        <f t="shared" si="4"/>
        <v>20</v>
      </c>
      <c r="C119" t="s">
        <v>26</v>
      </c>
      <c r="D119" s="3">
        <v>37390</v>
      </c>
      <c r="E119">
        <v>540165</v>
      </c>
      <c r="F119">
        <v>71756</v>
      </c>
      <c r="G119">
        <v>29960</v>
      </c>
      <c r="H119">
        <v>75636</v>
      </c>
      <c r="I119">
        <v>340954</v>
      </c>
      <c r="J119">
        <v>388014</v>
      </c>
      <c r="K119">
        <v>51819</v>
      </c>
      <c r="L119">
        <v>46555</v>
      </c>
      <c r="M119">
        <v>46</v>
      </c>
      <c r="N119">
        <v>26</v>
      </c>
      <c r="O119">
        <v>46</v>
      </c>
      <c r="P119">
        <v>77</v>
      </c>
      <c r="Q119">
        <v>86</v>
      </c>
      <c r="R119">
        <f t="shared" si="5"/>
        <v>1</v>
      </c>
    </row>
    <row r="120" spans="1:18">
      <c r="A120">
        <f t="shared" si="3"/>
        <v>2002</v>
      </c>
      <c r="B120">
        <f t="shared" si="4"/>
        <v>21</v>
      </c>
      <c r="C120" t="s">
        <v>26</v>
      </c>
      <c r="D120" s="3">
        <v>37397</v>
      </c>
      <c r="E120">
        <v>489120</v>
      </c>
      <c r="F120">
        <v>54351</v>
      </c>
      <c r="G120">
        <v>34506</v>
      </c>
      <c r="H120">
        <v>71203</v>
      </c>
      <c r="I120">
        <v>313851</v>
      </c>
      <c r="J120">
        <v>341448</v>
      </c>
      <c r="K120">
        <v>49715</v>
      </c>
      <c r="L120">
        <v>41963</v>
      </c>
      <c r="M120">
        <v>37</v>
      </c>
      <c r="N120">
        <v>26</v>
      </c>
      <c r="O120">
        <v>37</v>
      </c>
      <c r="P120">
        <v>77</v>
      </c>
      <c r="Q120">
        <v>78</v>
      </c>
      <c r="R120">
        <f t="shared" si="5"/>
        <v>1</v>
      </c>
    </row>
    <row r="121" spans="1:18">
      <c r="A121">
        <f t="shared" si="3"/>
        <v>2002</v>
      </c>
      <c r="B121">
        <f t="shared" si="4"/>
        <v>22</v>
      </c>
      <c r="C121" t="s">
        <v>26</v>
      </c>
      <c r="D121" s="3">
        <v>37404</v>
      </c>
      <c r="E121">
        <v>494583</v>
      </c>
      <c r="F121">
        <v>46605</v>
      </c>
      <c r="G121">
        <v>28420</v>
      </c>
      <c r="H121">
        <v>68711</v>
      </c>
      <c r="I121">
        <v>333745</v>
      </c>
      <c r="J121">
        <v>358663</v>
      </c>
      <c r="K121">
        <v>45522</v>
      </c>
      <c r="L121">
        <v>38789</v>
      </c>
      <c r="M121">
        <v>34</v>
      </c>
      <c r="N121">
        <v>27</v>
      </c>
      <c r="O121">
        <v>36</v>
      </c>
      <c r="P121">
        <v>73</v>
      </c>
      <c r="Q121">
        <v>75</v>
      </c>
      <c r="R121">
        <f t="shared" si="5"/>
        <v>1</v>
      </c>
    </row>
    <row r="122" spans="1:18">
      <c r="A122">
        <f t="shared" si="3"/>
        <v>2002</v>
      </c>
      <c r="B122">
        <f t="shared" si="4"/>
        <v>23</v>
      </c>
      <c r="C122" t="s">
        <v>26</v>
      </c>
      <c r="D122" s="3">
        <v>37411</v>
      </c>
      <c r="E122">
        <v>509507</v>
      </c>
      <c r="F122">
        <v>38442</v>
      </c>
      <c r="G122">
        <v>25700</v>
      </c>
      <c r="H122">
        <v>78086</v>
      </c>
      <c r="I122">
        <v>339876</v>
      </c>
      <c r="J122">
        <v>356554</v>
      </c>
      <c r="K122">
        <v>53103</v>
      </c>
      <c r="L122">
        <v>49167</v>
      </c>
      <c r="M122">
        <v>39</v>
      </c>
      <c r="N122">
        <v>26</v>
      </c>
      <c r="O122">
        <v>41</v>
      </c>
      <c r="P122">
        <v>72</v>
      </c>
      <c r="Q122">
        <v>78</v>
      </c>
      <c r="R122">
        <f t="shared" si="5"/>
        <v>1</v>
      </c>
    </row>
    <row r="123" spans="1:18">
      <c r="A123">
        <f t="shared" si="3"/>
        <v>2002</v>
      </c>
      <c r="B123">
        <f t="shared" si="4"/>
        <v>24</v>
      </c>
      <c r="C123" t="s">
        <v>26</v>
      </c>
      <c r="D123" s="3">
        <v>37418</v>
      </c>
      <c r="E123">
        <v>469933</v>
      </c>
      <c r="F123">
        <v>32301</v>
      </c>
      <c r="G123">
        <v>32087</v>
      </c>
      <c r="H123">
        <v>75468</v>
      </c>
      <c r="I123">
        <v>317460</v>
      </c>
      <c r="J123">
        <v>315942</v>
      </c>
      <c r="K123">
        <v>44704</v>
      </c>
      <c r="L123">
        <v>46436</v>
      </c>
      <c r="M123">
        <v>35</v>
      </c>
      <c r="N123">
        <v>32</v>
      </c>
      <c r="O123">
        <v>43</v>
      </c>
      <c r="P123">
        <v>72</v>
      </c>
      <c r="Q123">
        <v>78</v>
      </c>
      <c r="R123">
        <f t="shared" si="5"/>
        <v>1</v>
      </c>
    </row>
    <row r="124" spans="1:18">
      <c r="A124">
        <f t="shared" si="3"/>
        <v>2002</v>
      </c>
      <c r="B124">
        <f t="shared" si="4"/>
        <v>25</v>
      </c>
      <c r="C124" t="s">
        <v>26</v>
      </c>
      <c r="D124" s="3">
        <v>37425</v>
      </c>
      <c r="E124">
        <v>468634</v>
      </c>
      <c r="F124">
        <v>36231</v>
      </c>
      <c r="G124">
        <v>28932</v>
      </c>
      <c r="H124">
        <v>70358</v>
      </c>
      <c r="I124">
        <v>318477</v>
      </c>
      <c r="J124">
        <v>328659</v>
      </c>
      <c r="K124">
        <v>43568</v>
      </c>
      <c r="L124">
        <v>40685</v>
      </c>
      <c r="M124">
        <v>40</v>
      </c>
      <c r="N124">
        <v>29</v>
      </c>
      <c r="O124">
        <v>41</v>
      </c>
      <c r="P124">
        <v>70</v>
      </c>
      <c r="Q124">
        <v>75</v>
      </c>
      <c r="R124">
        <f t="shared" si="5"/>
        <v>1</v>
      </c>
    </row>
    <row r="125" spans="1:18">
      <c r="A125">
        <f t="shared" si="3"/>
        <v>2002</v>
      </c>
      <c r="B125">
        <f t="shared" si="4"/>
        <v>26</v>
      </c>
      <c r="C125" t="s">
        <v>26</v>
      </c>
      <c r="D125" s="3">
        <v>37432</v>
      </c>
      <c r="E125">
        <v>451925</v>
      </c>
      <c r="F125">
        <v>44306</v>
      </c>
      <c r="G125">
        <v>25417</v>
      </c>
      <c r="H125">
        <v>72300</v>
      </c>
      <c r="I125">
        <v>288858</v>
      </c>
      <c r="J125">
        <v>314205</v>
      </c>
      <c r="K125">
        <v>46461</v>
      </c>
      <c r="L125">
        <v>40003</v>
      </c>
      <c r="M125">
        <v>44</v>
      </c>
      <c r="N125">
        <v>26</v>
      </c>
      <c r="O125">
        <v>45</v>
      </c>
      <c r="P125">
        <v>67</v>
      </c>
      <c r="Q125">
        <v>71</v>
      </c>
      <c r="R125">
        <f t="shared" si="5"/>
        <v>1</v>
      </c>
    </row>
    <row r="126" spans="1:18">
      <c r="A126">
        <f t="shared" si="3"/>
        <v>2002</v>
      </c>
      <c r="B126">
        <f t="shared" si="4"/>
        <v>27</v>
      </c>
      <c r="C126" t="s">
        <v>26</v>
      </c>
      <c r="D126" s="3">
        <v>37439</v>
      </c>
      <c r="E126">
        <v>470077</v>
      </c>
      <c r="F126">
        <v>48582</v>
      </c>
      <c r="G126">
        <v>26441</v>
      </c>
      <c r="H126">
        <v>75189</v>
      </c>
      <c r="I126">
        <v>292450</v>
      </c>
      <c r="J126">
        <v>325861</v>
      </c>
      <c r="K126">
        <v>53856</v>
      </c>
      <c r="L126">
        <v>42586</v>
      </c>
      <c r="M126">
        <v>45</v>
      </c>
      <c r="N126">
        <v>29</v>
      </c>
      <c r="O126">
        <v>38</v>
      </c>
      <c r="P126">
        <v>69</v>
      </c>
      <c r="Q126">
        <v>74</v>
      </c>
      <c r="R126">
        <f t="shared" si="5"/>
        <v>1</v>
      </c>
    </row>
    <row r="127" spans="1:18">
      <c r="A127">
        <f t="shared" si="3"/>
        <v>2002</v>
      </c>
      <c r="B127">
        <f t="shared" si="4"/>
        <v>28</v>
      </c>
      <c r="C127" t="s">
        <v>26</v>
      </c>
      <c r="D127" s="3">
        <v>37446</v>
      </c>
      <c r="E127">
        <v>452964</v>
      </c>
      <c r="F127">
        <v>47049</v>
      </c>
      <c r="G127">
        <v>22872</v>
      </c>
      <c r="H127">
        <v>77309</v>
      </c>
      <c r="I127">
        <v>276551</v>
      </c>
      <c r="J127">
        <v>305795</v>
      </c>
      <c r="K127">
        <v>52055</v>
      </c>
      <c r="L127">
        <v>46988</v>
      </c>
      <c r="M127">
        <v>45</v>
      </c>
      <c r="N127">
        <v>28</v>
      </c>
      <c r="O127">
        <v>40</v>
      </c>
      <c r="P127">
        <v>66</v>
      </c>
      <c r="Q127">
        <v>76</v>
      </c>
      <c r="R127">
        <f t="shared" si="5"/>
        <v>1</v>
      </c>
    </row>
    <row r="128" spans="1:18">
      <c r="A128">
        <f t="shared" si="3"/>
        <v>2002</v>
      </c>
      <c r="B128">
        <f t="shared" si="4"/>
        <v>29</v>
      </c>
      <c r="C128" t="s">
        <v>26</v>
      </c>
      <c r="D128" s="3">
        <v>37453</v>
      </c>
      <c r="E128">
        <v>486180</v>
      </c>
      <c r="F128">
        <v>63894</v>
      </c>
      <c r="G128">
        <v>28822</v>
      </c>
      <c r="H128">
        <v>88236</v>
      </c>
      <c r="I128">
        <v>274201</v>
      </c>
      <c r="J128">
        <v>324192</v>
      </c>
      <c r="K128">
        <v>59849</v>
      </c>
      <c r="L128">
        <v>44930</v>
      </c>
      <c r="M128">
        <v>61</v>
      </c>
      <c r="N128">
        <v>26</v>
      </c>
      <c r="O128">
        <v>45</v>
      </c>
      <c r="P128">
        <v>70</v>
      </c>
      <c r="Q128">
        <v>79</v>
      </c>
      <c r="R128">
        <f t="shared" si="5"/>
        <v>1</v>
      </c>
    </row>
    <row r="129" spans="1:18">
      <c r="A129">
        <f t="shared" si="3"/>
        <v>2002</v>
      </c>
      <c r="B129">
        <f t="shared" si="4"/>
        <v>30</v>
      </c>
      <c r="C129" t="s">
        <v>26</v>
      </c>
      <c r="D129" s="3">
        <v>37460</v>
      </c>
      <c r="E129">
        <v>446067</v>
      </c>
      <c r="F129">
        <v>53629</v>
      </c>
      <c r="G129">
        <v>31160</v>
      </c>
      <c r="H129">
        <v>81794</v>
      </c>
      <c r="I129">
        <v>260560</v>
      </c>
      <c r="J129">
        <v>289528</v>
      </c>
      <c r="K129">
        <v>50084</v>
      </c>
      <c r="L129">
        <v>43585</v>
      </c>
      <c r="M129">
        <v>40</v>
      </c>
      <c r="N129">
        <v>34</v>
      </c>
      <c r="O129">
        <v>45</v>
      </c>
      <c r="P129">
        <v>62</v>
      </c>
      <c r="Q129">
        <v>72</v>
      </c>
      <c r="R129">
        <f t="shared" si="5"/>
        <v>1</v>
      </c>
    </row>
    <row r="130" spans="1:18">
      <c r="A130">
        <f t="shared" si="3"/>
        <v>2002</v>
      </c>
      <c r="B130">
        <f t="shared" si="4"/>
        <v>31</v>
      </c>
      <c r="C130" t="s">
        <v>26</v>
      </c>
      <c r="D130" s="3">
        <v>37467</v>
      </c>
      <c r="E130">
        <v>430325</v>
      </c>
      <c r="F130">
        <v>53562</v>
      </c>
      <c r="G130">
        <v>27971</v>
      </c>
      <c r="H130">
        <v>75807</v>
      </c>
      <c r="I130">
        <v>243698</v>
      </c>
      <c r="J130">
        <v>279563</v>
      </c>
      <c r="K130">
        <v>57258</v>
      </c>
      <c r="L130">
        <v>46984</v>
      </c>
      <c r="M130">
        <v>50</v>
      </c>
      <c r="N130">
        <v>26</v>
      </c>
      <c r="O130">
        <v>40</v>
      </c>
      <c r="P130">
        <v>66</v>
      </c>
      <c r="Q130">
        <v>77</v>
      </c>
      <c r="R130">
        <f t="shared" si="5"/>
        <v>1</v>
      </c>
    </row>
    <row r="131" spans="1:18">
      <c r="A131">
        <f t="shared" ref="A131:A194" si="7">YEAR(D131)</f>
        <v>2002</v>
      </c>
      <c r="B131">
        <f t="shared" ref="B131:B194" si="8">WEEKNUM(D131)</f>
        <v>32</v>
      </c>
      <c r="C131" t="s">
        <v>26</v>
      </c>
      <c r="D131" s="3">
        <v>37474</v>
      </c>
      <c r="E131">
        <v>420657</v>
      </c>
      <c r="F131">
        <v>43900</v>
      </c>
      <c r="G131">
        <v>32910</v>
      </c>
      <c r="H131">
        <v>73891</v>
      </c>
      <c r="I131">
        <v>248215</v>
      </c>
      <c r="J131">
        <v>265921</v>
      </c>
      <c r="K131">
        <v>54651</v>
      </c>
      <c r="L131">
        <v>47935</v>
      </c>
      <c r="M131">
        <v>37</v>
      </c>
      <c r="N131">
        <v>33</v>
      </c>
      <c r="O131">
        <v>40</v>
      </c>
      <c r="P131">
        <v>64</v>
      </c>
      <c r="Q131">
        <v>74</v>
      </c>
      <c r="R131">
        <f t="shared" si="5"/>
        <v>1</v>
      </c>
    </row>
    <row r="132" spans="1:18">
      <c r="A132">
        <f t="shared" si="7"/>
        <v>2002</v>
      </c>
      <c r="B132">
        <f t="shared" si="8"/>
        <v>33</v>
      </c>
      <c r="C132" t="s">
        <v>26</v>
      </c>
      <c r="D132" s="3">
        <v>37481</v>
      </c>
      <c r="E132">
        <v>465509</v>
      </c>
      <c r="F132">
        <v>50208</v>
      </c>
      <c r="G132">
        <v>43143</v>
      </c>
      <c r="H132">
        <v>71556</v>
      </c>
      <c r="I132">
        <v>288874</v>
      </c>
      <c r="J132">
        <v>305620</v>
      </c>
      <c r="K132">
        <v>54871</v>
      </c>
      <c r="L132">
        <v>45190</v>
      </c>
      <c r="M132">
        <v>47</v>
      </c>
      <c r="N132">
        <v>38</v>
      </c>
      <c r="O132">
        <v>48</v>
      </c>
      <c r="P132">
        <v>66</v>
      </c>
      <c r="Q132">
        <v>76</v>
      </c>
      <c r="R132">
        <f t="shared" ref="R132:R195" si="9">B132-B131</f>
        <v>1</v>
      </c>
    </row>
    <row r="133" spans="1:18">
      <c r="A133">
        <f t="shared" si="7"/>
        <v>2002</v>
      </c>
      <c r="B133">
        <f t="shared" si="8"/>
        <v>34</v>
      </c>
      <c r="C133" t="s">
        <v>26</v>
      </c>
      <c r="D133" s="3">
        <v>37488</v>
      </c>
      <c r="E133">
        <v>452789</v>
      </c>
      <c r="F133">
        <v>65057</v>
      </c>
      <c r="G133">
        <v>54832</v>
      </c>
      <c r="H133">
        <v>56010</v>
      </c>
      <c r="I133">
        <v>271436</v>
      </c>
      <c r="J133">
        <v>297798</v>
      </c>
      <c r="K133">
        <v>60286</v>
      </c>
      <c r="L133">
        <v>44149</v>
      </c>
      <c r="M133">
        <v>49</v>
      </c>
      <c r="N133">
        <v>40</v>
      </c>
      <c r="O133">
        <v>37</v>
      </c>
      <c r="P133">
        <v>66</v>
      </c>
      <c r="Q133">
        <v>79</v>
      </c>
      <c r="R133">
        <f t="shared" si="9"/>
        <v>1</v>
      </c>
    </row>
    <row r="134" spans="1:18">
      <c r="A134">
        <f t="shared" si="7"/>
        <v>2002</v>
      </c>
      <c r="B134">
        <f t="shared" si="8"/>
        <v>35</v>
      </c>
      <c r="C134" t="s">
        <v>26</v>
      </c>
      <c r="D134" s="3">
        <v>37495</v>
      </c>
      <c r="E134">
        <v>471059</v>
      </c>
      <c r="F134">
        <v>72960</v>
      </c>
      <c r="G134">
        <v>47056</v>
      </c>
      <c r="H134">
        <v>57796</v>
      </c>
      <c r="I134">
        <v>274233</v>
      </c>
      <c r="J134">
        <v>325431</v>
      </c>
      <c r="K134">
        <v>66070</v>
      </c>
      <c r="L134">
        <v>40776</v>
      </c>
      <c r="M134">
        <v>50</v>
      </c>
      <c r="N134">
        <v>40</v>
      </c>
      <c r="O134">
        <v>39</v>
      </c>
      <c r="P134">
        <v>61</v>
      </c>
      <c r="Q134">
        <v>80</v>
      </c>
      <c r="R134">
        <f t="shared" si="9"/>
        <v>1</v>
      </c>
    </row>
    <row r="135" spans="1:18">
      <c r="A135">
        <f t="shared" si="7"/>
        <v>2002</v>
      </c>
      <c r="B135">
        <f t="shared" si="8"/>
        <v>36</v>
      </c>
      <c r="C135" t="s">
        <v>26</v>
      </c>
      <c r="D135" s="3">
        <v>37502</v>
      </c>
      <c r="E135">
        <v>481584</v>
      </c>
      <c r="F135">
        <v>67774</v>
      </c>
      <c r="G135">
        <v>44737</v>
      </c>
      <c r="H135">
        <v>63438</v>
      </c>
      <c r="I135">
        <v>282652</v>
      </c>
      <c r="J135">
        <v>326516</v>
      </c>
      <c r="K135">
        <v>67720</v>
      </c>
      <c r="L135">
        <v>46893</v>
      </c>
      <c r="M135">
        <v>45</v>
      </c>
      <c r="N135">
        <v>39</v>
      </c>
      <c r="O135">
        <v>44</v>
      </c>
      <c r="P135">
        <v>65</v>
      </c>
      <c r="Q135">
        <v>78</v>
      </c>
      <c r="R135">
        <f t="shared" si="9"/>
        <v>1</v>
      </c>
    </row>
    <row r="136" spans="1:18">
      <c r="A136">
        <f t="shared" si="7"/>
        <v>2002</v>
      </c>
      <c r="B136">
        <f t="shared" si="8"/>
        <v>37</v>
      </c>
      <c r="C136" t="s">
        <v>26</v>
      </c>
      <c r="D136" s="3">
        <v>37509</v>
      </c>
      <c r="E136">
        <v>490444</v>
      </c>
      <c r="F136">
        <v>77136</v>
      </c>
      <c r="G136">
        <v>49295</v>
      </c>
      <c r="H136">
        <v>66760</v>
      </c>
      <c r="I136">
        <v>275221</v>
      </c>
      <c r="J136">
        <v>328864</v>
      </c>
      <c r="K136">
        <v>71327</v>
      </c>
      <c r="L136">
        <v>45525</v>
      </c>
      <c r="M136">
        <v>53</v>
      </c>
      <c r="N136">
        <v>37</v>
      </c>
      <c r="O136">
        <v>44</v>
      </c>
      <c r="P136">
        <v>65</v>
      </c>
      <c r="Q136">
        <v>77</v>
      </c>
      <c r="R136">
        <f t="shared" si="9"/>
        <v>1</v>
      </c>
    </row>
    <row r="137" spans="1:18">
      <c r="A137">
        <f t="shared" si="7"/>
        <v>2002</v>
      </c>
      <c r="B137">
        <f t="shared" si="8"/>
        <v>38</v>
      </c>
      <c r="C137" t="s">
        <v>26</v>
      </c>
      <c r="D137" s="3">
        <v>37516</v>
      </c>
      <c r="E137">
        <v>493795</v>
      </c>
      <c r="F137">
        <v>69357</v>
      </c>
      <c r="G137">
        <v>35729</v>
      </c>
      <c r="H137">
        <v>72127</v>
      </c>
      <c r="I137">
        <v>281710</v>
      </c>
      <c r="J137">
        <v>334382</v>
      </c>
      <c r="K137">
        <v>70601</v>
      </c>
      <c r="L137">
        <v>51557</v>
      </c>
      <c r="M137">
        <v>52</v>
      </c>
      <c r="N137">
        <v>33</v>
      </c>
      <c r="O137">
        <v>47</v>
      </c>
      <c r="P137">
        <v>68</v>
      </c>
      <c r="Q137">
        <v>74</v>
      </c>
      <c r="R137">
        <f t="shared" si="9"/>
        <v>1</v>
      </c>
    </row>
    <row r="138" spans="1:18">
      <c r="A138">
        <f t="shared" si="7"/>
        <v>2002</v>
      </c>
      <c r="B138">
        <f t="shared" si="8"/>
        <v>39</v>
      </c>
      <c r="C138" t="s">
        <v>26</v>
      </c>
      <c r="D138" s="3">
        <v>37523</v>
      </c>
      <c r="E138">
        <v>518467</v>
      </c>
      <c r="F138">
        <v>78426</v>
      </c>
      <c r="G138">
        <v>42680</v>
      </c>
      <c r="H138">
        <v>72731</v>
      </c>
      <c r="I138">
        <v>297869</v>
      </c>
      <c r="J138">
        <v>361707</v>
      </c>
      <c r="K138">
        <v>69441</v>
      </c>
      <c r="L138">
        <v>41349</v>
      </c>
      <c r="M138">
        <v>51</v>
      </c>
      <c r="N138">
        <v>41</v>
      </c>
      <c r="O138">
        <v>41</v>
      </c>
      <c r="P138">
        <v>64</v>
      </c>
      <c r="Q138">
        <v>76</v>
      </c>
      <c r="R138">
        <f t="shared" si="9"/>
        <v>1</v>
      </c>
    </row>
    <row r="139" spans="1:18">
      <c r="A139">
        <f t="shared" si="7"/>
        <v>2002</v>
      </c>
      <c r="B139">
        <f t="shared" si="8"/>
        <v>40</v>
      </c>
      <c r="C139" t="s">
        <v>26</v>
      </c>
      <c r="D139" s="3">
        <v>37530</v>
      </c>
      <c r="E139">
        <v>548154</v>
      </c>
      <c r="F139">
        <v>84501</v>
      </c>
      <c r="G139">
        <v>40774</v>
      </c>
      <c r="H139">
        <v>64584</v>
      </c>
      <c r="I139">
        <v>328682</v>
      </c>
      <c r="J139">
        <v>405035</v>
      </c>
      <c r="K139">
        <v>70387</v>
      </c>
      <c r="L139">
        <v>37761</v>
      </c>
      <c r="M139">
        <v>53</v>
      </c>
      <c r="N139">
        <v>38</v>
      </c>
      <c r="O139">
        <v>47</v>
      </c>
      <c r="P139">
        <v>70</v>
      </c>
      <c r="Q139">
        <v>76</v>
      </c>
      <c r="R139">
        <f t="shared" si="9"/>
        <v>1</v>
      </c>
    </row>
    <row r="140" spans="1:18">
      <c r="A140">
        <f t="shared" si="7"/>
        <v>2002</v>
      </c>
      <c r="B140">
        <f t="shared" si="8"/>
        <v>41</v>
      </c>
      <c r="C140" t="s">
        <v>26</v>
      </c>
      <c r="D140" s="3">
        <v>37537</v>
      </c>
      <c r="E140">
        <v>549039</v>
      </c>
      <c r="F140">
        <v>72246</v>
      </c>
      <c r="G140">
        <v>46886</v>
      </c>
      <c r="H140">
        <v>65537</v>
      </c>
      <c r="I140">
        <v>337987</v>
      </c>
      <c r="J140">
        <v>389365</v>
      </c>
      <c r="K140">
        <v>73269</v>
      </c>
      <c r="L140">
        <v>47251</v>
      </c>
      <c r="M140">
        <v>44</v>
      </c>
      <c r="N140">
        <v>44</v>
      </c>
      <c r="O140">
        <v>46</v>
      </c>
      <c r="P140">
        <v>71</v>
      </c>
      <c r="Q140">
        <v>78</v>
      </c>
      <c r="R140">
        <f t="shared" si="9"/>
        <v>1</v>
      </c>
    </row>
    <row r="141" spans="1:18">
      <c r="A141">
        <f t="shared" si="7"/>
        <v>2002</v>
      </c>
      <c r="B141">
        <f t="shared" si="8"/>
        <v>42</v>
      </c>
      <c r="C141" t="s">
        <v>26</v>
      </c>
      <c r="D141" s="3">
        <v>37544</v>
      </c>
      <c r="E141">
        <v>560545</v>
      </c>
      <c r="F141">
        <v>67638</v>
      </c>
      <c r="G141">
        <v>49392</v>
      </c>
      <c r="H141">
        <v>61818</v>
      </c>
      <c r="I141">
        <v>357305</v>
      </c>
      <c r="J141">
        <v>401922</v>
      </c>
      <c r="K141">
        <v>73784</v>
      </c>
      <c r="L141">
        <v>47413</v>
      </c>
      <c r="M141">
        <v>44</v>
      </c>
      <c r="N141">
        <v>45</v>
      </c>
      <c r="O141">
        <v>49</v>
      </c>
      <c r="P141">
        <v>73</v>
      </c>
      <c r="Q141">
        <v>80</v>
      </c>
      <c r="R141">
        <f t="shared" si="9"/>
        <v>1</v>
      </c>
    </row>
    <row r="142" spans="1:18">
      <c r="A142">
        <f t="shared" si="7"/>
        <v>2002</v>
      </c>
      <c r="B142">
        <f t="shared" si="8"/>
        <v>43</v>
      </c>
      <c r="C142" t="s">
        <v>26</v>
      </c>
      <c r="D142" s="3">
        <v>37551</v>
      </c>
      <c r="E142">
        <v>497555</v>
      </c>
      <c r="F142">
        <v>46140</v>
      </c>
      <c r="G142">
        <v>46876</v>
      </c>
      <c r="H142">
        <v>63804</v>
      </c>
      <c r="I142">
        <v>328197</v>
      </c>
      <c r="J142">
        <v>340990</v>
      </c>
      <c r="K142">
        <v>59414</v>
      </c>
      <c r="L142">
        <v>45885</v>
      </c>
      <c r="M142">
        <v>35</v>
      </c>
      <c r="N142">
        <v>50</v>
      </c>
      <c r="O142">
        <v>49</v>
      </c>
      <c r="P142">
        <v>68</v>
      </c>
      <c r="Q142">
        <v>77</v>
      </c>
      <c r="R142">
        <f t="shared" si="9"/>
        <v>1</v>
      </c>
    </row>
    <row r="143" spans="1:18">
      <c r="A143">
        <f t="shared" si="7"/>
        <v>2002</v>
      </c>
      <c r="B143">
        <f t="shared" si="8"/>
        <v>44</v>
      </c>
      <c r="C143" t="s">
        <v>26</v>
      </c>
      <c r="D143" s="3">
        <v>37558</v>
      </c>
      <c r="E143">
        <v>481858</v>
      </c>
      <c r="F143">
        <v>36876</v>
      </c>
      <c r="G143">
        <v>56794</v>
      </c>
      <c r="H143">
        <v>58896</v>
      </c>
      <c r="I143">
        <v>333494</v>
      </c>
      <c r="J143">
        <v>318421</v>
      </c>
      <c r="K143">
        <v>52592</v>
      </c>
      <c r="L143">
        <v>47747</v>
      </c>
      <c r="M143">
        <v>28</v>
      </c>
      <c r="N143">
        <v>55</v>
      </c>
      <c r="O143">
        <v>46</v>
      </c>
      <c r="P143">
        <v>69</v>
      </c>
      <c r="Q143">
        <v>75</v>
      </c>
      <c r="R143">
        <f t="shared" si="9"/>
        <v>1</v>
      </c>
    </row>
    <row r="144" spans="1:18">
      <c r="A144">
        <f t="shared" si="7"/>
        <v>2002</v>
      </c>
      <c r="B144">
        <f t="shared" si="8"/>
        <v>45</v>
      </c>
      <c r="C144" t="s">
        <v>26</v>
      </c>
      <c r="D144" s="3">
        <v>37565</v>
      </c>
      <c r="E144">
        <v>486357</v>
      </c>
      <c r="F144">
        <v>39572</v>
      </c>
      <c r="G144">
        <v>58226</v>
      </c>
      <c r="H144">
        <v>55719</v>
      </c>
      <c r="I144">
        <v>336529</v>
      </c>
      <c r="J144">
        <v>317203</v>
      </c>
      <c r="K144">
        <v>54537</v>
      </c>
      <c r="L144">
        <v>55209</v>
      </c>
      <c r="M144">
        <v>33</v>
      </c>
      <c r="N144">
        <v>52</v>
      </c>
      <c r="O144">
        <v>45</v>
      </c>
      <c r="P144">
        <v>71</v>
      </c>
      <c r="Q144">
        <v>69</v>
      </c>
      <c r="R144">
        <f t="shared" si="9"/>
        <v>1</v>
      </c>
    </row>
    <row r="145" spans="1:18">
      <c r="A145">
        <f t="shared" si="7"/>
        <v>2002</v>
      </c>
      <c r="B145">
        <f t="shared" si="8"/>
        <v>46</v>
      </c>
      <c r="C145" t="s">
        <v>26</v>
      </c>
      <c r="D145" s="3">
        <v>37572</v>
      </c>
      <c r="E145">
        <v>498811</v>
      </c>
      <c r="F145">
        <v>42585</v>
      </c>
      <c r="G145">
        <v>65127</v>
      </c>
      <c r="H145">
        <v>55923</v>
      </c>
      <c r="I145">
        <v>347400</v>
      </c>
      <c r="J145">
        <v>323059</v>
      </c>
      <c r="K145">
        <v>52903</v>
      </c>
      <c r="L145">
        <v>54702</v>
      </c>
      <c r="M145">
        <v>31</v>
      </c>
      <c r="N145">
        <v>55</v>
      </c>
      <c r="O145">
        <v>46</v>
      </c>
      <c r="P145">
        <v>76</v>
      </c>
      <c r="Q145">
        <v>73</v>
      </c>
      <c r="R145">
        <f t="shared" si="9"/>
        <v>1</v>
      </c>
    </row>
    <row r="146" spans="1:18">
      <c r="A146">
        <f t="shared" si="7"/>
        <v>2002</v>
      </c>
      <c r="B146">
        <f t="shared" si="8"/>
        <v>47</v>
      </c>
      <c r="C146" t="s">
        <v>26</v>
      </c>
      <c r="D146" s="3">
        <v>37579</v>
      </c>
      <c r="E146">
        <v>482207</v>
      </c>
      <c r="F146">
        <v>39880</v>
      </c>
      <c r="G146">
        <v>61971</v>
      </c>
      <c r="H146">
        <v>55487</v>
      </c>
      <c r="I146">
        <v>336108</v>
      </c>
      <c r="J146">
        <v>313521</v>
      </c>
      <c r="K146">
        <v>50732</v>
      </c>
      <c r="L146">
        <v>51228</v>
      </c>
      <c r="M146">
        <v>28</v>
      </c>
      <c r="N146">
        <v>47</v>
      </c>
      <c r="O146">
        <v>41</v>
      </c>
      <c r="P146">
        <v>72</v>
      </c>
      <c r="Q146">
        <v>72</v>
      </c>
      <c r="R146">
        <f t="shared" si="9"/>
        <v>1</v>
      </c>
    </row>
    <row r="147" spans="1:18">
      <c r="A147">
        <f t="shared" si="7"/>
        <v>2002</v>
      </c>
      <c r="B147">
        <f t="shared" si="8"/>
        <v>48</v>
      </c>
      <c r="C147" t="s">
        <v>26</v>
      </c>
      <c r="D147" s="3">
        <v>37586</v>
      </c>
      <c r="E147">
        <v>458022</v>
      </c>
      <c r="F147">
        <v>35326</v>
      </c>
      <c r="G147">
        <v>49042</v>
      </c>
      <c r="H147">
        <v>52089</v>
      </c>
      <c r="I147">
        <v>323597</v>
      </c>
      <c r="J147">
        <v>313188</v>
      </c>
      <c r="K147">
        <v>47010</v>
      </c>
      <c r="L147">
        <v>43703</v>
      </c>
      <c r="M147">
        <v>30</v>
      </c>
      <c r="N147">
        <v>39</v>
      </c>
      <c r="O147">
        <v>44</v>
      </c>
      <c r="P147">
        <v>73</v>
      </c>
      <c r="Q147">
        <v>73</v>
      </c>
      <c r="R147">
        <f t="shared" si="9"/>
        <v>1</v>
      </c>
    </row>
    <row r="148" spans="1:18">
      <c r="A148">
        <f t="shared" si="7"/>
        <v>2002</v>
      </c>
      <c r="B148">
        <f t="shared" si="8"/>
        <v>49</v>
      </c>
      <c r="C148" t="s">
        <v>26</v>
      </c>
      <c r="D148" s="3">
        <v>37593</v>
      </c>
      <c r="E148">
        <v>479297</v>
      </c>
      <c r="F148">
        <v>37702</v>
      </c>
      <c r="G148">
        <v>51267</v>
      </c>
      <c r="H148">
        <v>53407</v>
      </c>
      <c r="I148">
        <v>326680</v>
      </c>
      <c r="J148">
        <v>325193</v>
      </c>
      <c r="K148">
        <v>61508</v>
      </c>
      <c r="L148">
        <v>49430</v>
      </c>
      <c r="M148">
        <v>33</v>
      </c>
      <c r="N148">
        <v>38</v>
      </c>
      <c r="O148">
        <v>40</v>
      </c>
      <c r="P148">
        <v>71</v>
      </c>
      <c r="Q148">
        <v>68</v>
      </c>
      <c r="R148">
        <f t="shared" si="9"/>
        <v>1</v>
      </c>
    </row>
    <row r="149" spans="1:18">
      <c r="A149">
        <f t="shared" si="7"/>
        <v>2002</v>
      </c>
      <c r="B149">
        <f t="shared" si="8"/>
        <v>50</v>
      </c>
      <c r="C149" t="s">
        <v>26</v>
      </c>
      <c r="D149" s="3">
        <v>37600</v>
      </c>
      <c r="E149">
        <v>507537</v>
      </c>
      <c r="F149">
        <v>49770</v>
      </c>
      <c r="G149">
        <v>54900</v>
      </c>
      <c r="H149">
        <v>60323</v>
      </c>
      <c r="I149">
        <v>335512</v>
      </c>
      <c r="J149">
        <v>345872</v>
      </c>
      <c r="K149">
        <v>61932</v>
      </c>
      <c r="L149">
        <v>46442</v>
      </c>
      <c r="M149">
        <v>37</v>
      </c>
      <c r="N149">
        <v>41</v>
      </c>
      <c r="O149">
        <v>49</v>
      </c>
      <c r="P149">
        <v>71</v>
      </c>
      <c r="Q149">
        <v>70</v>
      </c>
      <c r="R149">
        <f t="shared" si="9"/>
        <v>1</v>
      </c>
    </row>
    <row r="150" spans="1:18">
      <c r="A150">
        <f t="shared" si="7"/>
        <v>2002</v>
      </c>
      <c r="B150">
        <f t="shared" si="8"/>
        <v>51</v>
      </c>
      <c r="C150" t="s">
        <v>26</v>
      </c>
      <c r="D150" s="3">
        <v>37607</v>
      </c>
      <c r="E150">
        <v>532706</v>
      </c>
      <c r="F150">
        <v>52859</v>
      </c>
      <c r="G150">
        <v>40624</v>
      </c>
      <c r="H150">
        <v>62946</v>
      </c>
      <c r="I150">
        <v>345023</v>
      </c>
      <c r="J150">
        <v>381319</v>
      </c>
      <c r="K150">
        <v>71878</v>
      </c>
      <c r="L150">
        <v>47817</v>
      </c>
      <c r="M150">
        <v>44</v>
      </c>
      <c r="N150">
        <v>32</v>
      </c>
      <c r="O150">
        <v>46</v>
      </c>
      <c r="P150">
        <v>66</v>
      </c>
      <c r="Q150">
        <v>63</v>
      </c>
      <c r="R150">
        <f t="shared" si="9"/>
        <v>1</v>
      </c>
    </row>
    <row r="151" spans="1:18">
      <c r="A151">
        <f t="shared" si="7"/>
        <v>2002</v>
      </c>
      <c r="B151">
        <f t="shared" si="8"/>
        <v>52</v>
      </c>
      <c r="C151" t="s">
        <v>26</v>
      </c>
      <c r="D151" s="3">
        <v>37613</v>
      </c>
      <c r="E151">
        <v>557416</v>
      </c>
      <c r="F151">
        <v>68531</v>
      </c>
      <c r="G151">
        <v>40537</v>
      </c>
      <c r="H151">
        <v>60680</v>
      </c>
      <c r="I151">
        <v>362019</v>
      </c>
      <c r="J151">
        <v>422264</v>
      </c>
      <c r="K151">
        <v>66186</v>
      </c>
      <c r="L151">
        <v>33935</v>
      </c>
      <c r="M151">
        <v>49</v>
      </c>
      <c r="N151">
        <v>33</v>
      </c>
      <c r="O151">
        <v>41</v>
      </c>
      <c r="P151">
        <v>64</v>
      </c>
      <c r="Q151">
        <v>64</v>
      </c>
      <c r="R151">
        <f t="shared" si="9"/>
        <v>1</v>
      </c>
    </row>
    <row r="152" spans="1:18">
      <c r="A152">
        <f t="shared" si="7"/>
        <v>2002</v>
      </c>
      <c r="B152">
        <f t="shared" si="8"/>
        <v>53</v>
      </c>
      <c r="C152" t="s">
        <v>26</v>
      </c>
      <c r="D152" s="3">
        <v>37621</v>
      </c>
      <c r="E152">
        <v>580793</v>
      </c>
      <c r="F152">
        <v>69202</v>
      </c>
      <c r="G152">
        <v>51408</v>
      </c>
      <c r="H152">
        <v>61439</v>
      </c>
      <c r="I152">
        <v>379180</v>
      </c>
      <c r="J152">
        <v>428164</v>
      </c>
      <c r="K152">
        <v>70972</v>
      </c>
      <c r="L152">
        <v>39782</v>
      </c>
      <c r="M152">
        <v>46</v>
      </c>
      <c r="N152">
        <v>36</v>
      </c>
      <c r="O152">
        <v>33</v>
      </c>
      <c r="P152">
        <v>70</v>
      </c>
      <c r="Q152">
        <v>70</v>
      </c>
      <c r="R152">
        <f t="shared" si="9"/>
        <v>1</v>
      </c>
    </row>
    <row r="153" spans="1:18">
      <c r="A153">
        <f t="shared" si="7"/>
        <v>2003</v>
      </c>
      <c r="B153">
        <f t="shared" si="8"/>
        <v>2</v>
      </c>
      <c r="C153" t="s">
        <v>26</v>
      </c>
      <c r="D153" s="3">
        <v>37628</v>
      </c>
      <c r="E153">
        <v>602167</v>
      </c>
      <c r="F153">
        <v>72208</v>
      </c>
      <c r="G153">
        <v>77241</v>
      </c>
      <c r="H153">
        <v>65987</v>
      </c>
      <c r="I153">
        <v>392440</v>
      </c>
      <c r="J153">
        <v>414194</v>
      </c>
      <c r="K153">
        <v>71532</v>
      </c>
      <c r="L153">
        <v>44745</v>
      </c>
      <c r="M153">
        <v>43</v>
      </c>
      <c r="N153">
        <v>44</v>
      </c>
      <c r="O153">
        <v>41</v>
      </c>
      <c r="P153">
        <v>71</v>
      </c>
      <c r="Q153">
        <v>71</v>
      </c>
      <c r="R153">
        <f t="shared" si="9"/>
        <v>-51</v>
      </c>
    </row>
    <row r="154" spans="1:18">
      <c r="A154">
        <f t="shared" si="7"/>
        <v>2003</v>
      </c>
      <c r="B154">
        <f t="shared" si="8"/>
        <v>3</v>
      </c>
      <c r="C154" t="s">
        <v>26</v>
      </c>
      <c r="D154" s="3">
        <v>37635</v>
      </c>
      <c r="E154">
        <v>610893</v>
      </c>
      <c r="F154">
        <v>82574</v>
      </c>
      <c r="G154">
        <v>70946</v>
      </c>
      <c r="H154">
        <v>59538</v>
      </c>
      <c r="I154">
        <v>393610</v>
      </c>
      <c r="J154">
        <v>429865</v>
      </c>
      <c r="K154">
        <v>75171</v>
      </c>
      <c r="L154">
        <v>50544</v>
      </c>
      <c r="M154">
        <v>47</v>
      </c>
      <c r="N154">
        <v>41</v>
      </c>
      <c r="O154">
        <v>49</v>
      </c>
      <c r="P154">
        <v>73</v>
      </c>
      <c r="Q154">
        <v>73</v>
      </c>
      <c r="R154">
        <f t="shared" si="9"/>
        <v>1</v>
      </c>
    </row>
    <row r="155" spans="1:18">
      <c r="A155">
        <f t="shared" si="7"/>
        <v>2003</v>
      </c>
      <c r="B155">
        <f t="shared" si="8"/>
        <v>4</v>
      </c>
      <c r="C155" t="s">
        <v>26</v>
      </c>
      <c r="D155" s="3">
        <v>37642</v>
      </c>
      <c r="E155">
        <v>615118</v>
      </c>
      <c r="F155">
        <v>92233</v>
      </c>
      <c r="G155">
        <v>78509</v>
      </c>
      <c r="H155">
        <v>60172</v>
      </c>
      <c r="I155">
        <v>384752</v>
      </c>
      <c r="J155">
        <v>427411</v>
      </c>
      <c r="K155">
        <v>77961</v>
      </c>
      <c r="L155">
        <v>49026</v>
      </c>
      <c r="M155">
        <v>44</v>
      </c>
      <c r="N155">
        <v>44</v>
      </c>
      <c r="O155">
        <v>37</v>
      </c>
      <c r="P155">
        <v>74</v>
      </c>
      <c r="Q155">
        <v>76</v>
      </c>
      <c r="R155">
        <f t="shared" si="9"/>
        <v>1</v>
      </c>
    </row>
    <row r="156" spans="1:18">
      <c r="A156">
        <f t="shared" si="7"/>
        <v>2003</v>
      </c>
      <c r="B156">
        <f t="shared" si="8"/>
        <v>5</v>
      </c>
      <c r="C156" t="s">
        <v>26</v>
      </c>
      <c r="D156" s="3">
        <v>37649</v>
      </c>
      <c r="E156">
        <v>605825</v>
      </c>
      <c r="F156">
        <v>81188</v>
      </c>
      <c r="G156">
        <v>79134</v>
      </c>
      <c r="H156">
        <v>57627</v>
      </c>
      <c r="I156">
        <v>392001</v>
      </c>
      <c r="J156">
        <v>426987</v>
      </c>
      <c r="K156">
        <v>75009</v>
      </c>
      <c r="L156">
        <v>42077</v>
      </c>
      <c r="M156">
        <v>45</v>
      </c>
      <c r="N156">
        <v>40</v>
      </c>
      <c r="O156">
        <v>37</v>
      </c>
      <c r="P156">
        <v>73</v>
      </c>
      <c r="Q156">
        <v>77</v>
      </c>
      <c r="R156">
        <f t="shared" si="9"/>
        <v>1</v>
      </c>
    </row>
    <row r="157" spans="1:18">
      <c r="A157">
        <f t="shared" si="7"/>
        <v>2003</v>
      </c>
      <c r="B157">
        <f t="shared" si="8"/>
        <v>6</v>
      </c>
      <c r="C157" t="s">
        <v>26</v>
      </c>
      <c r="D157" s="3">
        <v>37656</v>
      </c>
      <c r="E157">
        <v>621879</v>
      </c>
      <c r="F157">
        <v>96640</v>
      </c>
      <c r="G157">
        <v>92487</v>
      </c>
      <c r="H157">
        <v>49898</v>
      </c>
      <c r="I157">
        <v>414504</v>
      </c>
      <c r="J157">
        <v>437346</v>
      </c>
      <c r="K157">
        <v>60837</v>
      </c>
      <c r="L157">
        <v>42148</v>
      </c>
      <c r="M157">
        <v>48</v>
      </c>
      <c r="N157">
        <v>45</v>
      </c>
      <c r="O157">
        <v>36</v>
      </c>
      <c r="P157">
        <v>82</v>
      </c>
      <c r="Q157">
        <v>84</v>
      </c>
      <c r="R157">
        <f t="shared" si="9"/>
        <v>1</v>
      </c>
    </row>
    <row r="158" spans="1:18">
      <c r="A158">
        <f t="shared" si="7"/>
        <v>2003</v>
      </c>
      <c r="B158">
        <f t="shared" si="8"/>
        <v>7</v>
      </c>
      <c r="C158" t="s">
        <v>26</v>
      </c>
      <c r="D158" s="3">
        <v>37663</v>
      </c>
      <c r="E158">
        <v>647855</v>
      </c>
      <c r="F158">
        <v>97175</v>
      </c>
      <c r="G158">
        <v>99708</v>
      </c>
      <c r="H158">
        <v>54775</v>
      </c>
      <c r="I158">
        <v>437776</v>
      </c>
      <c r="J158">
        <v>451400</v>
      </c>
      <c r="K158">
        <v>58129</v>
      </c>
      <c r="L158">
        <v>41972</v>
      </c>
      <c r="M158">
        <v>55</v>
      </c>
      <c r="N158">
        <v>46</v>
      </c>
      <c r="O158">
        <v>40</v>
      </c>
      <c r="P158">
        <v>84</v>
      </c>
      <c r="Q158">
        <v>85</v>
      </c>
      <c r="R158">
        <f t="shared" si="9"/>
        <v>1</v>
      </c>
    </row>
    <row r="159" spans="1:18">
      <c r="A159">
        <f t="shared" si="7"/>
        <v>2003</v>
      </c>
      <c r="B159">
        <f t="shared" si="8"/>
        <v>8</v>
      </c>
      <c r="C159" t="s">
        <v>26</v>
      </c>
      <c r="D159" s="3">
        <v>37670</v>
      </c>
      <c r="E159">
        <v>662058</v>
      </c>
      <c r="F159">
        <v>88940</v>
      </c>
      <c r="G159">
        <v>96756</v>
      </c>
      <c r="H159">
        <v>59286</v>
      </c>
      <c r="I159">
        <v>444747</v>
      </c>
      <c r="J159">
        <v>450526</v>
      </c>
      <c r="K159">
        <v>69085</v>
      </c>
      <c r="L159">
        <v>55490</v>
      </c>
      <c r="M159">
        <v>54</v>
      </c>
      <c r="N159">
        <v>44</v>
      </c>
      <c r="O159">
        <v>44</v>
      </c>
      <c r="P159">
        <v>81</v>
      </c>
      <c r="Q159">
        <v>82</v>
      </c>
      <c r="R159">
        <f t="shared" si="9"/>
        <v>1</v>
      </c>
    </row>
    <row r="160" spans="1:18">
      <c r="A160">
        <f t="shared" si="7"/>
        <v>2003</v>
      </c>
      <c r="B160">
        <f t="shared" si="8"/>
        <v>9</v>
      </c>
      <c r="C160" t="s">
        <v>26</v>
      </c>
      <c r="D160" s="3">
        <v>37677</v>
      </c>
      <c r="E160">
        <v>635443</v>
      </c>
      <c r="F160">
        <v>94633</v>
      </c>
      <c r="G160">
        <v>96930</v>
      </c>
      <c r="H160">
        <v>49885</v>
      </c>
      <c r="I160">
        <v>432253</v>
      </c>
      <c r="J160">
        <v>441696</v>
      </c>
      <c r="K160">
        <v>58672</v>
      </c>
      <c r="L160">
        <v>46932</v>
      </c>
      <c r="M160">
        <v>49</v>
      </c>
      <c r="N160">
        <v>45</v>
      </c>
      <c r="O160">
        <v>35</v>
      </c>
      <c r="P160">
        <v>78</v>
      </c>
      <c r="Q160">
        <v>82</v>
      </c>
      <c r="R160">
        <f t="shared" si="9"/>
        <v>1</v>
      </c>
    </row>
    <row r="161" spans="1:18">
      <c r="A161">
        <f t="shared" si="7"/>
        <v>2003</v>
      </c>
      <c r="B161">
        <f t="shared" si="8"/>
        <v>10</v>
      </c>
      <c r="C161" t="s">
        <v>26</v>
      </c>
      <c r="D161" s="3">
        <v>37684</v>
      </c>
      <c r="E161">
        <v>642045</v>
      </c>
      <c r="F161">
        <v>88495</v>
      </c>
      <c r="G161">
        <v>104587</v>
      </c>
      <c r="H161">
        <v>47512</v>
      </c>
      <c r="I161">
        <v>454070</v>
      </c>
      <c r="J161">
        <v>453242</v>
      </c>
      <c r="K161">
        <v>51968</v>
      </c>
      <c r="L161">
        <v>36704</v>
      </c>
      <c r="M161">
        <v>56</v>
      </c>
      <c r="N161">
        <v>48</v>
      </c>
      <c r="O161">
        <v>38</v>
      </c>
      <c r="P161">
        <v>83</v>
      </c>
      <c r="Q161">
        <v>88</v>
      </c>
      <c r="R161">
        <f t="shared" si="9"/>
        <v>1</v>
      </c>
    </row>
    <row r="162" spans="1:18">
      <c r="A162">
        <f t="shared" si="7"/>
        <v>2003</v>
      </c>
      <c r="B162">
        <f t="shared" si="8"/>
        <v>11</v>
      </c>
      <c r="C162" t="s">
        <v>26</v>
      </c>
      <c r="D162" s="3">
        <v>37691</v>
      </c>
      <c r="E162">
        <v>622027</v>
      </c>
      <c r="F162">
        <v>70407</v>
      </c>
      <c r="G162">
        <v>112750</v>
      </c>
      <c r="H162">
        <v>48408</v>
      </c>
      <c r="I162">
        <v>445635</v>
      </c>
      <c r="J162">
        <v>419931</v>
      </c>
      <c r="K162">
        <v>57577</v>
      </c>
      <c r="L162">
        <v>40938</v>
      </c>
      <c r="M162">
        <v>43</v>
      </c>
      <c r="N162">
        <v>56</v>
      </c>
      <c r="O162">
        <v>38</v>
      </c>
      <c r="P162">
        <v>83</v>
      </c>
      <c r="Q162">
        <v>84</v>
      </c>
      <c r="R162">
        <f t="shared" si="9"/>
        <v>1</v>
      </c>
    </row>
    <row r="163" spans="1:18">
      <c r="A163">
        <f t="shared" si="7"/>
        <v>2003</v>
      </c>
      <c r="B163">
        <f t="shared" si="8"/>
        <v>12</v>
      </c>
      <c r="C163" t="s">
        <v>26</v>
      </c>
      <c r="D163" s="3">
        <v>37698</v>
      </c>
      <c r="E163">
        <v>547236</v>
      </c>
      <c r="F163">
        <v>45288</v>
      </c>
      <c r="G163">
        <v>78006</v>
      </c>
      <c r="H163">
        <v>46824</v>
      </c>
      <c r="I163">
        <v>402646</v>
      </c>
      <c r="J163">
        <v>380562</v>
      </c>
      <c r="K163">
        <v>52478</v>
      </c>
      <c r="L163">
        <v>41844</v>
      </c>
      <c r="M163">
        <v>41</v>
      </c>
      <c r="N163">
        <v>38</v>
      </c>
      <c r="O163">
        <v>45</v>
      </c>
      <c r="P163">
        <v>79</v>
      </c>
      <c r="Q163">
        <v>80</v>
      </c>
      <c r="R163">
        <f t="shared" si="9"/>
        <v>1</v>
      </c>
    </row>
    <row r="164" spans="1:18">
      <c r="A164">
        <f t="shared" si="7"/>
        <v>2003</v>
      </c>
      <c r="B164">
        <f t="shared" si="8"/>
        <v>13</v>
      </c>
      <c r="C164" t="s">
        <v>26</v>
      </c>
      <c r="D164" s="3">
        <v>37705</v>
      </c>
      <c r="E164">
        <v>489309</v>
      </c>
      <c r="F164">
        <v>31137</v>
      </c>
      <c r="G164">
        <v>76679</v>
      </c>
      <c r="H164">
        <v>45120</v>
      </c>
      <c r="I164">
        <v>374841</v>
      </c>
      <c r="J164">
        <v>329639</v>
      </c>
      <c r="K164">
        <v>38211</v>
      </c>
      <c r="L164">
        <v>37871</v>
      </c>
      <c r="M164">
        <v>34</v>
      </c>
      <c r="N164">
        <v>46</v>
      </c>
      <c r="O164">
        <v>42</v>
      </c>
      <c r="P164">
        <v>73</v>
      </c>
      <c r="Q164">
        <v>78</v>
      </c>
      <c r="R164">
        <f t="shared" si="9"/>
        <v>1</v>
      </c>
    </row>
    <row r="165" spans="1:18">
      <c r="A165">
        <f t="shared" si="7"/>
        <v>2003</v>
      </c>
      <c r="B165">
        <f t="shared" si="8"/>
        <v>14</v>
      </c>
      <c r="C165" t="s">
        <v>26</v>
      </c>
      <c r="D165" s="3">
        <v>37712</v>
      </c>
      <c r="E165">
        <v>505206</v>
      </c>
      <c r="F165">
        <v>27209</v>
      </c>
      <c r="G165">
        <v>84266</v>
      </c>
      <c r="H165">
        <v>47383</v>
      </c>
      <c r="I165">
        <v>391271</v>
      </c>
      <c r="J165">
        <v>331912</v>
      </c>
      <c r="K165">
        <v>39343</v>
      </c>
      <c r="L165">
        <v>41645</v>
      </c>
      <c r="M165">
        <v>27</v>
      </c>
      <c r="N165">
        <v>53</v>
      </c>
      <c r="O165">
        <v>40</v>
      </c>
      <c r="P165">
        <v>77</v>
      </c>
      <c r="Q165">
        <v>82</v>
      </c>
      <c r="R165">
        <f t="shared" si="9"/>
        <v>1</v>
      </c>
    </row>
    <row r="166" spans="1:18">
      <c r="A166">
        <f t="shared" si="7"/>
        <v>2003</v>
      </c>
      <c r="B166">
        <f t="shared" si="8"/>
        <v>15</v>
      </c>
      <c r="C166" t="s">
        <v>26</v>
      </c>
      <c r="D166" s="3">
        <v>37719</v>
      </c>
      <c r="E166">
        <v>508429</v>
      </c>
      <c r="F166">
        <v>30826</v>
      </c>
      <c r="G166">
        <v>81071</v>
      </c>
      <c r="H166">
        <v>44154</v>
      </c>
      <c r="I166">
        <v>398718</v>
      </c>
      <c r="J166">
        <v>338612</v>
      </c>
      <c r="K166">
        <v>34731</v>
      </c>
      <c r="L166">
        <v>44592</v>
      </c>
      <c r="M166">
        <v>29</v>
      </c>
      <c r="N166">
        <v>44</v>
      </c>
      <c r="O166">
        <v>41</v>
      </c>
      <c r="P166">
        <v>78</v>
      </c>
      <c r="Q166">
        <v>84</v>
      </c>
      <c r="R166">
        <f t="shared" si="9"/>
        <v>1</v>
      </c>
    </row>
    <row r="167" spans="1:18">
      <c r="A167">
        <f t="shared" si="7"/>
        <v>2003</v>
      </c>
      <c r="B167">
        <f t="shared" si="8"/>
        <v>16</v>
      </c>
      <c r="C167" t="s">
        <v>26</v>
      </c>
      <c r="D167" s="3">
        <v>37726</v>
      </c>
      <c r="E167">
        <v>514551</v>
      </c>
      <c r="F167">
        <v>31363</v>
      </c>
      <c r="G167">
        <v>80283</v>
      </c>
      <c r="H167">
        <v>45890</v>
      </c>
      <c r="I167">
        <v>401029</v>
      </c>
      <c r="J167">
        <v>340889</v>
      </c>
      <c r="K167">
        <v>36269</v>
      </c>
      <c r="L167">
        <v>47489</v>
      </c>
      <c r="M167">
        <v>29</v>
      </c>
      <c r="N167">
        <v>42</v>
      </c>
      <c r="O167">
        <v>44</v>
      </c>
      <c r="P167">
        <v>76</v>
      </c>
      <c r="Q167">
        <v>81</v>
      </c>
      <c r="R167">
        <f t="shared" si="9"/>
        <v>1</v>
      </c>
    </row>
    <row r="168" spans="1:18">
      <c r="A168">
        <f t="shared" si="7"/>
        <v>2003</v>
      </c>
      <c r="B168">
        <f t="shared" si="8"/>
        <v>17</v>
      </c>
      <c r="C168" t="s">
        <v>26</v>
      </c>
      <c r="D168" s="3">
        <v>37733</v>
      </c>
      <c r="E168">
        <v>470930</v>
      </c>
      <c r="F168">
        <v>30598</v>
      </c>
      <c r="G168">
        <v>65792</v>
      </c>
      <c r="H168">
        <v>39746</v>
      </c>
      <c r="I168">
        <v>365509</v>
      </c>
      <c r="J168">
        <v>321998</v>
      </c>
      <c r="K168">
        <v>35077</v>
      </c>
      <c r="L168">
        <v>43394</v>
      </c>
      <c r="M168">
        <v>26</v>
      </c>
      <c r="N168">
        <v>41</v>
      </c>
      <c r="O168">
        <v>41</v>
      </c>
      <c r="P168">
        <v>73</v>
      </c>
      <c r="Q168">
        <v>72</v>
      </c>
      <c r="R168">
        <f t="shared" si="9"/>
        <v>1</v>
      </c>
    </row>
    <row r="169" spans="1:18">
      <c r="A169">
        <f t="shared" si="7"/>
        <v>2003</v>
      </c>
      <c r="B169">
        <f t="shared" si="8"/>
        <v>18</v>
      </c>
      <c r="C169" t="s">
        <v>26</v>
      </c>
      <c r="D169" s="3">
        <v>37740</v>
      </c>
      <c r="E169">
        <v>479905</v>
      </c>
      <c r="F169">
        <v>32980</v>
      </c>
      <c r="G169">
        <v>71761</v>
      </c>
      <c r="H169">
        <v>45761</v>
      </c>
      <c r="I169">
        <v>365841</v>
      </c>
      <c r="J169">
        <v>307112</v>
      </c>
      <c r="K169">
        <v>35323</v>
      </c>
      <c r="L169">
        <v>55271</v>
      </c>
      <c r="M169">
        <v>29</v>
      </c>
      <c r="N169">
        <v>52</v>
      </c>
      <c r="O169">
        <v>48</v>
      </c>
      <c r="P169">
        <v>75</v>
      </c>
      <c r="Q169">
        <v>68</v>
      </c>
      <c r="R169">
        <f t="shared" si="9"/>
        <v>1</v>
      </c>
    </row>
    <row r="170" spans="1:18">
      <c r="A170">
        <f t="shared" si="7"/>
        <v>2003</v>
      </c>
      <c r="B170">
        <f t="shared" si="8"/>
        <v>19</v>
      </c>
      <c r="C170" t="s">
        <v>26</v>
      </c>
      <c r="D170" s="3">
        <v>37747</v>
      </c>
      <c r="E170">
        <v>487632</v>
      </c>
      <c r="F170">
        <v>29710</v>
      </c>
      <c r="G170">
        <v>74893</v>
      </c>
      <c r="H170">
        <v>46101</v>
      </c>
      <c r="I170">
        <v>377721</v>
      </c>
      <c r="J170">
        <v>312604</v>
      </c>
      <c r="K170">
        <v>34100</v>
      </c>
      <c r="L170">
        <v>54034</v>
      </c>
      <c r="M170">
        <v>25</v>
      </c>
      <c r="N170">
        <v>54</v>
      </c>
      <c r="O170">
        <v>45</v>
      </c>
      <c r="P170">
        <v>75</v>
      </c>
      <c r="Q170">
        <v>72</v>
      </c>
      <c r="R170">
        <f t="shared" si="9"/>
        <v>1</v>
      </c>
    </row>
    <row r="171" spans="1:18">
      <c r="A171">
        <f t="shared" si="7"/>
        <v>2003</v>
      </c>
      <c r="B171">
        <f t="shared" si="8"/>
        <v>20</v>
      </c>
      <c r="C171" t="s">
        <v>26</v>
      </c>
      <c r="D171" s="3">
        <v>37754</v>
      </c>
      <c r="E171">
        <v>505404</v>
      </c>
      <c r="F171">
        <v>41614</v>
      </c>
      <c r="G171">
        <v>67026</v>
      </c>
      <c r="H171">
        <v>46728</v>
      </c>
      <c r="I171">
        <v>364614</v>
      </c>
      <c r="J171">
        <v>325241</v>
      </c>
      <c r="K171">
        <v>52448</v>
      </c>
      <c r="L171">
        <v>66409</v>
      </c>
      <c r="M171">
        <v>31</v>
      </c>
      <c r="N171">
        <v>46</v>
      </c>
      <c r="O171">
        <v>46</v>
      </c>
      <c r="P171">
        <v>75</v>
      </c>
      <c r="Q171">
        <v>75</v>
      </c>
      <c r="R171">
        <f t="shared" si="9"/>
        <v>1</v>
      </c>
    </row>
    <row r="172" spans="1:18">
      <c r="A172">
        <f t="shared" si="7"/>
        <v>2003</v>
      </c>
      <c r="B172">
        <f t="shared" si="8"/>
        <v>21</v>
      </c>
      <c r="C172" t="s">
        <v>26</v>
      </c>
      <c r="D172" s="3">
        <v>37761</v>
      </c>
      <c r="E172">
        <v>457165</v>
      </c>
      <c r="F172">
        <v>35382</v>
      </c>
      <c r="G172">
        <v>53693</v>
      </c>
      <c r="H172">
        <v>39732</v>
      </c>
      <c r="I172">
        <v>347872</v>
      </c>
      <c r="J172">
        <v>315592</v>
      </c>
      <c r="K172">
        <v>34179</v>
      </c>
      <c r="L172">
        <v>48148</v>
      </c>
      <c r="M172">
        <v>28</v>
      </c>
      <c r="N172">
        <v>42</v>
      </c>
      <c r="O172">
        <v>39</v>
      </c>
      <c r="P172">
        <v>68</v>
      </c>
      <c r="Q172">
        <v>76</v>
      </c>
      <c r="R172">
        <f t="shared" si="9"/>
        <v>1</v>
      </c>
    </row>
    <row r="173" spans="1:18">
      <c r="A173">
        <f t="shared" si="7"/>
        <v>2003</v>
      </c>
      <c r="B173">
        <f t="shared" si="8"/>
        <v>22</v>
      </c>
      <c r="C173" t="s">
        <v>26</v>
      </c>
      <c r="D173" s="3">
        <v>37768</v>
      </c>
      <c r="E173">
        <v>454210</v>
      </c>
      <c r="F173">
        <v>39388</v>
      </c>
      <c r="G173">
        <v>55731</v>
      </c>
      <c r="H173">
        <v>41016</v>
      </c>
      <c r="I173">
        <v>337611</v>
      </c>
      <c r="J173">
        <v>305659</v>
      </c>
      <c r="K173">
        <v>36195</v>
      </c>
      <c r="L173">
        <v>51804</v>
      </c>
      <c r="M173">
        <v>29</v>
      </c>
      <c r="N173">
        <v>40</v>
      </c>
      <c r="O173">
        <v>38</v>
      </c>
      <c r="P173">
        <v>69</v>
      </c>
      <c r="Q173">
        <v>77</v>
      </c>
      <c r="R173">
        <f t="shared" si="9"/>
        <v>1</v>
      </c>
    </row>
    <row r="174" spans="1:18">
      <c r="A174">
        <f t="shared" si="7"/>
        <v>2003</v>
      </c>
      <c r="B174">
        <f t="shared" si="8"/>
        <v>23</v>
      </c>
      <c r="C174" t="s">
        <v>26</v>
      </c>
      <c r="D174" s="3">
        <v>37775</v>
      </c>
      <c r="E174">
        <v>492015</v>
      </c>
      <c r="F174">
        <v>59020</v>
      </c>
      <c r="G174">
        <v>56964</v>
      </c>
      <c r="H174">
        <v>42280</v>
      </c>
      <c r="I174">
        <v>342366</v>
      </c>
      <c r="J174">
        <v>334610</v>
      </c>
      <c r="K174">
        <v>48349</v>
      </c>
      <c r="L174">
        <v>58161</v>
      </c>
      <c r="M174">
        <v>44</v>
      </c>
      <c r="N174">
        <v>44</v>
      </c>
      <c r="O174">
        <v>44</v>
      </c>
      <c r="P174">
        <v>71</v>
      </c>
      <c r="Q174">
        <v>77</v>
      </c>
      <c r="R174">
        <f t="shared" si="9"/>
        <v>1</v>
      </c>
    </row>
    <row r="175" spans="1:18">
      <c r="A175">
        <f t="shared" si="7"/>
        <v>2003</v>
      </c>
      <c r="B175">
        <f t="shared" si="8"/>
        <v>24</v>
      </c>
      <c r="C175" t="s">
        <v>26</v>
      </c>
      <c r="D175" s="3">
        <v>37782</v>
      </c>
      <c r="E175">
        <v>510193</v>
      </c>
      <c r="F175">
        <v>77723</v>
      </c>
      <c r="G175">
        <v>60802</v>
      </c>
      <c r="H175">
        <v>45376</v>
      </c>
      <c r="I175">
        <v>342184</v>
      </c>
      <c r="J175">
        <v>346472</v>
      </c>
      <c r="K175">
        <v>44910</v>
      </c>
      <c r="L175">
        <v>57543</v>
      </c>
      <c r="M175">
        <v>41</v>
      </c>
      <c r="N175">
        <v>52</v>
      </c>
      <c r="O175">
        <v>45</v>
      </c>
      <c r="P175">
        <v>71</v>
      </c>
      <c r="Q175">
        <v>81</v>
      </c>
      <c r="R175">
        <f t="shared" si="9"/>
        <v>1</v>
      </c>
    </row>
    <row r="176" spans="1:18">
      <c r="A176">
        <f t="shared" si="7"/>
        <v>2003</v>
      </c>
      <c r="B176">
        <f t="shared" si="8"/>
        <v>25</v>
      </c>
      <c r="C176" t="s">
        <v>26</v>
      </c>
      <c r="D176" s="3">
        <v>37789</v>
      </c>
      <c r="E176">
        <v>501395</v>
      </c>
      <c r="F176">
        <v>70779</v>
      </c>
      <c r="G176">
        <v>64702</v>
      </c>
      <c r="H176">
        <v>40035</v>
      </c>
      <c r="I176">
        <v>342568</v>
      </c>
      <c r="J176">
        <v>345177</v>
      </c>
      <c r="K176">
        <v>48013</v>
      </c>
      <c r="L176">
        <v>51481</v>
      </c>
      <c r="M176">
        <v>38</v>
      </c>
      <c r="N176">
        <v>45</v>
      </c>
      <c r="O176">
        <v>42</v>
      </c>
      <c r="P176">
        <v>70</v>
      </c>
      <c r="Q176">
        <v>80</v>
      </c>
      <c r="R176">
        <f t="shared" si="9"/>
        <v>1</v>
      </c>
    </row>
    <row r="177" spans="1:18">
      <c r="A177">
        <f t="shared" si="7"/>
        <v>2003</v>
      </c>
      <c r="B177">
        <f t="shared" si="8"/>
        <v>26</v>
      </c>
      <c r="C177" t="s">
        <v>26</v>
      </c>
      <c r="D177" s="3">
        <v>37796</v>
      </c>
      <c r="E177">
        <v>464561</v>
      </c>
      <c r="F177">
        <v>67656</v>
      </c>
      <c r="G177">
        <v>49696</v>
      </c>
      <c r="H177">
        <v>41275</v>
      </c>
      <c r="I177">
        <v>313348</v>
      </c>
      <c r="J177">
        <v>316889</v>
      </c>
      <c r="K177">
        <v>42282</v>
      </c>
      <c r="L177">
        <v>56701</v>
      </c>
      <c r="M177">
        <v>36</v>
      </c>
      <c r="N177">
        <v>42</v>
      </c>
      <c r="O177">
        <v>41</v>
      </c>
      <c r="P177">
        <v>65</v>
      </c>
      <c r="Q177">
        <v>81</v>
      </c>
      <c r="R177">
        <f t="shared" si="9"/>
        <v>1</v>
      </c>
    </row>
    <row r="178" spans="1:18">
      <c r="A178">
        <f t="shared" si="7"/>
        <v>2003</v>
      </c>
      <c r="B178">
        <f t="shared" si="8"/>
        <v>27</v>
      </c>
      <c r="C178" t="s">
        <v>26</v>
      </c>
      <c r="D178" s="3">
        <v>37803</v>
      </c>
      <c r="E178">
        <v>507555</v>
      </c>
      <c r="F178">
        <v>77603</v>
      </c>
      <c r="G178">
        <v>50320</v>
      </c>
      <c r="H178">
        <v>44136</v>
      </c>
      <c r="I178">
        <v>341379</v>
      </c>
      <c r="J178">
        <v>360586</v>
      </c>
      <c r="K178">
        <v>44437</v>
      </c>
      <c r="L178">
        <v>52513</v>
      </c>
      <c r="M178">
        <v>45</v>
      </c>
      <c r="N178">
        <v>37</v>
      </c>
      <c r="O178">
        <v>42</v>
      </c>
      <c r="P178">
        <v>67</v>
      </c>
      <c r="Q178">
        <v>79</v>
      </c>
      <c r="R178">
        <f t="shared" si="9"/>
        <v>1</v>
      </c>
    </row>
    <row r="179" spans="1:18">
      <c r="A179">
        <f t="shared" si="7"/>
        <v>2003</v>
      </c>
      <c r="B179">
        <f t="shared" si="8"/>
        <v>28</v>
      </c>
      <c r="C179" t="s">
        <v>26</v>
      </c>
      <c r="D179" s="3">
        <v>37810</v>
      </c>
      <c r="E179">
        <v>523642</v>
      </c>
      <c r="F179">
        <v>86555</v>
      </c>
      <c r="G179">
        <v>56080</v>
      </c>
      <c r="H179">
        <v>44570</v>
      </c>
      <c r="I179">
        <v>344187</v>
      </c>
      <c r="J179">
        <v>365523</v>
      </c>
      <c r="K179">
        <v>48330</v>
      </c>
      <c r="L179">
        <v>57469</v>
      </c>
      <c r="M179">
        <v>48</v>
      </c>
      <c r="N179">
        <v>39</v>
      </c>
      <c r="O179">
        <v>42</v>
      </c>
      <c r="P179">
        <v>73</v>
      </c>
      <c r="Q179">
        <v>81</v>
      </c>
      <c r="R179">
        <f t="shared" si="9"/>
        <v>1</v>
      </c>
    </row>
    <row r="180" spans="1:18">
      <c r="A180">
        <f t="shared" si="7"/>
        <v>2003</v>
      </c>
      <c r="B180">
        <f t="shared" si="8"/>
        <v>29</v>
      </c>
      <c r="C180" t="s">
        <v>26</v>
      </c>
      <c r="D180" s="3">
        <v>37817</v>
      </c>
      <c r="E180">
        <v>536017</v>
      </c>
      <c r="F180">
        <v>105888</v>
      </c>
      <c r="G180">
        <v>68014</v>
      </c>
      <c r="H180">
        <v>45286</v>
      </c>
      <c r="I180">
        <v>336159</v>
      </c>
      <c r="J180">
        <v>361832</v>
      </c>
      <c r="K180">
        <v>48684</v>
      </c>
      <c r="L180">
        <v>60885</v>
      </c>
      <c r="M180">
        <v>55</v>
      </c>
      <c r="N180">
        <v>47</v>
      </c>
      <c r="O180">
        <v>47</v>
      </c>
      <c r="P180">
        <v>75</v>
      </c>
      <c r="Q180">
        <v>81</v>
      </c>
      <c r="R180">
        <f t="shared" si="9"/>
        <v>1</v>
      </c>
    </row>
    <row r="181" spans="1:18">
      <c r="A181">
        <f t="shared" si="7"/>
        <v>2003</v>
      </c>
      <c r="B181">
        <f t="shared" si="8"/>
        <v>30</v>
      </c>
      <c r="C181" t="s">
        <v>26</v>
      </c>
      <c r="D181" s="3">
        <v>37824</v>
      </c>
      <c r="E181">
        <v>510542</v>
      </c>
      <c r="F181">
        <v>93833</v>
      </c>
      <c r="G181">
        <v>70461</v>
      </c>
      <c r="H181">
        <v>47790</v>
      </c>
      <c r="I181">
        <v>325019</v>
      </c>
      <c r="J181">
        <v>333830</v>
      </c>
      <c r="K181">
        <v>43900</v>
      </c>
      <c r="L181">
        <v>58461</v>
      </c>
      <c r="M181">
        <v>42</v>
      </c>
      <c r="N181">
        <v>48</v>
      </c>
      <c r="O181">
        <v>43</v>
      </c>
      <c r="P181">
        <v>71</v>
      </c>
      <c r="Q181">
        <v>76</v>
      </c>
      <c r="R181">
        <f t="shared" si="9"/>
        <v>1</v>
      </c>
    </row>
    <row r="182" spans="1:18">
      <c r="A182">
        <f t="shared" si="7"/>
        <v>2003</v>
      </c>
      <c r="B182">
        <f t="shared" si="8"/>
        <v>31</v>
      </c>
      <c r="C182" t="s">
        <v>26</v>
      </c>
      <c r="D182" s="3">
        <v>37831</v>
      </c>
      <c r="E182">
        <v>509966</v>
      </c>
      <c r="F182">
        <v>100057</v>
      </c>
      <c r="G182">
        <v>64951</v>
      </c>
      <c r="H182">
        <v>47562</v>
      </c>
      <c r="I182">
        <v>317000</v>
      </c>
      <c r="J182">
        <v>337946</v>
      </c>
      <c r="K182">
        <v>45347</v>
      </c>
      <c r="L182">
        <v>59507</v>
      </c>
      <c r="M182">
        <v>51</v>
      </c>
      <c r="N182">
        <v>44</v>
      </c>
      <c r="O182">
        <v>40</v>
      </c>
      <c r="P182">
        <v>66</v>
      </c>
      <c r="Q182">
        <v>72</v>
      </c>
      <c r="R182">
        <f t="shared" si="9"/>
        <v>1</v>
      </c>
    </row>
    <row r="183" spans="1:18">
      <c r="A183">
        <f t="shared" si="7"/>
        <v>2003</v>
      </c>
      <c r="B183">
        <f t="shared" si="8"/>
        <v>32</v>
      </c>
      <c r="C183" t="s">
        <v>26</v>
      </c>
      <c r="D183" s="3">
        <v>37838</v>
      </c>
      <c r="E183">
        <v>554737</v>
      </c>
      <c r="F183">
        <v>132720</v>
      </c>
      <c r="G183">
        <v>72695</v>
      </c>
      <c r="H183">
        <v>55411</v>
      </c>
      <c r="I183">
        <v>317092</v>
      </c>
      <c r="J183">
        <v>363936</v>
      </c>
      <c r="K183">
        <v>49514</v>
      </c>
      <c r="L183">
        <v>62695</v>
      </c>
      <c r="M183">
        <v>62</v>
      </c>
      <c r="N183">
        <v>48</v>
      </c>
      <c r="O183">
        <v>48</v>
      </c>
      <c r="P183">
        <v>69</v>
      </c>
      <c r="Q183">
        <v>78</v>
      </c>
      <c r="R183">
        <f t="shared" si="9"/>
        <v>1</v>
      </c>
    </row>
    <row r="184" spans="1:18">
      <c r="A184">
        <f t="shared" si="7"/>
        <v>2003</v>
      </c>
      <c r="B184">
        <f t="shared" si="8"/>
        <v>33</v>
      </c>
      <c r="C184" t="s">
        <v>26</v>
      </c>
      <c r="D184" s="3">
        <v>37845</v>
      </c>
      <c r="E184">
        <v>562524</v>
      </c>
      <c r="F184">
        <v>126978</v>
      </c>
      <c r="G184">
        <v>76367</v>
      </c>
      <c r="H184">
        <v>53712</v>
      </c>
      <c r="I184">
        <v>323276</v>
      </c>
      <c r="J184">
        <v>361918</v>
      </c>
      <c r="K184">
        <v>58558</v>
      </c>
      <c r="L184">
        <v>70527</v>
      </c>
      <c r="M184">
        <v>59</v>
      </c>
      <c r="N184">
        <v>48</v>
      </c>
      <c r="O184">
        <v>47</v>
      </c>
      <c r="P184">
        <v>74</v>
      </c>
      <c r="Q184">
        <v>78</v>
      </c>
      <c r="R184">
        <f t="shared" si="9"/>
        <v>1</v>
      </c>
    </row>
    <row r="185" spans="1:18">
      <c r="A185">
        <f t="shared" si="7"/>
        <v>2003</v>
      </c>
      <c r="B185">
        <f t="shared" si="8"/>
        <v>34</v>
      </c>
      <c r="C185" t="s">
        <v>26</v>
      </c>
      <c r="D185" s="3">
        <v>37852</v>
      </c>
      <c r="E185">
        <v>526675</v>
      </c>
      <c r="F185">
        <v>92321</v>
      </c>
      <c r="G185">
        <v>63903</v>
      </c>
      <c r="H185">
        <v>50650</v>
      </c>
      <c r="I185">
        <v>326496</v>
      </c>
      <c r="J185">
        <v>341646</v>
      </c>
      <c r="K185">
        <v>57208</v>
      </c>
      <c r="L185">
        <v>70476</v>
      </c>
      <c r="M185">
        <v>42</v>
      </c>
      <c r="N185">
        <v>43</v>
      </c>
      <c r="O185">
        <v>43</v>
      </c>
      <c r="P185">
        <v>67</v>
      </c>
      <c r="Q185">
        <v>71</v>
      </c>
      <c r="R185">
        <f t="shared" si="9"/>
        <v>1</v>
      </c>
    </row>
    <row r="186" spans="1:18">
      <c r="A186">
        <f t="shared" si="7"/>
        <v>2003</v>
      </c>
      <c r="B186">
        <f t="shared" si="8"/>
        <v>35</v>
      </c>
      <c r="C186" t="s">
        <v>26</v>
      </c>
      <c r="D186" s="3">
        <v>37859</v>
      </c>
      <c r="E186">
        <v>530779</v>
      </c>
      <c r="F186">
        <v>104965</v>
      </c>
      <c r="G186">
        <v>62957</v>
      </c>
      <c r="H186">
        <v>50308</v>
      </c>
      <c r="I186">
        <v>318062</v>
      </c>
      <c r="J186">
        <v>356230</v>
      </c>
      <c r="K186">
        <v>57444</v>
      </c>
      <c r="L186">
        <v>61284</v>
      </c>
      <c r="M186">
        <v>54</v>
      </c>
      <c r="N186">
        <v>38</v>
      </c>
      <c r="O186">
        <v>40</v>
      </c>
      <c r="P186">
        <v>67</v>
      </c>
      <c r="Q186">
        <v>76</v>
      </c>
      <c r="R186">
        <f t="shared" si="9"/>
        <v>1</v>
      </c>
    </row>
    <row r="187" spans="1:18">
      <c r="A187">
        <f t="shared" si="7"/>
        <v>2003</v>
      </c>
      <c r="B187">
        <f t="shared" si="8"/>
        <v>36</v>
      </c>
      <c r="C187" t="s">
        <v>26</v>
      </c>
      <c r="D187" s="3">
        <v>37866</v>
      </c>
      <c r="E187">
        <v>547328</v>
      </c>
      <c r="F187">
        <v>84697</v>
      </c>
      <c r="G187">
        <v>67207</v>
      </c>
      <c r="H187">
        <v>53556</v>
      </c>
      <c r="I187">
        <v>352884</v>
      </c>
      <c r="J187">
        <v>356194</v>
      </c>
      <c r="K187">
        <v>56191</v>
      </c>
      <c r="L187">
        <v>70371</v>
      </c>
      <c r="M187">
        <v>40</v>
      </c>
      <c r="N187">
        <v>50</v>
      </c>
      <c r="O187">
        <v>46</v>
      </c>
      <c r="P187">
        <v>69</v>
      </c>
      <c r="Q187">
        <v>71</v>
      </c>
      <c r="R187">
        <f t="shared" si="9"/>
        <v>1</v>
      </c>
    </row>
    <row r="188" spans="1:18">
      <c r="A188">
        <f t="shared" si="7"/>
        <v>2003</v>
      </c>
      <c r="B188">
        <f t="shared" si="8"/>
        <v>37</v>
      </c>
      <c r="C188" t="s">
        <v>26</v>
      </c>
      <c r="D188" s="3">
        <v>37873</v>
      </c>
      <c r="E188">
        <v>515097</v>
      </c>
      <c r="F188">
        <v>60811</v>
      </c>
      <c r="G188">
        <v>59942</v>
      </c>
      <c r="H188">
        <v>53662</v>
      </c>
      <c r="I188">
        <v>347613</v>
      </c>
      <c r="J188">
        <v>329271</v>
      </c>
      <c r="K188">
        <v>53011</v>
      </c>
      <c r="L188">
        <v>72222</v>
      </c>
      <c r="M188">
        <v>39</v>
      </c>
      <c r="N188">
        <v>44</v>
      </c>
      <c r="O188">
        <v>50</v>
      </c>
      <c r="P188">
        <v>67</v>
      </c>
      <c r="Q188">
        <v>68</v>
      </c>
      <c r="R188">
        <f t="shared" si="9"/>
        <v>1</v>
      </c>
    </row>
    <row r="189" spans="1:18">
      <c r="A189">
        <f t="shared" si="7"/>
        <v>2003</v>
      </c>
      <c r="B189">
        <f t="shared" si="8"/>
        <v>38</v>
      </c>
      <c r="C189" t="s">
        <v>26</v>
      </c>
      <c r="D189" s="3">
        <v>37880</v>
      </c>
      <c r="E189">
        <v>506376</v>
      </c>
      <c r="F189">
        <v>37479</v>
      </c>
      <c r="G189">
        <v>67666</v>
      </c>
      <c r="H189">
        <v>58726</v>
      </c>
      <c r="I189">
        <v>367253</v>
      </c>
      <c r="J189">
        <v>307358</v>
      </c>
      <c r="K189">
        <v>42918</v>
      </c>
      <c r="L189">
        <v>72626</v>
      </c>
      <c r="M189">
        <v>36</v>
      </c>
      <c r="N189">
        <v>48</v>
      </c>
      <c r="O189">
        <v>54</v>
      </c>
      <c r="P189">
        <v>70</v>
      </c>
      <c r="Q189">
        <v>74</v>
      </c>
      <c r="R189">
        <f t="shared" si="9"/>
        <v>1</v>
      </c>
    </row>
    <row r="190" spans="1:18">
      <c r="A190">
        <f t="shared" si="7"/>
        <v>2003</v>
      </c>
      <c r="B190">
        <f t="shared" si="8"/>
        <v>39</v>
      </c>
      <c r="C190" t="s">
        <v>26</v>
      </c>
      <c r="D190" s="3">
        <v>37887</v>
      </c>
      <c r="E190">
        <v>480590</v>
      </c>
      <c r="F190">
        <v>27676</v>
      </c>
      <c r="G190">
        <v>78671</v>
      </c>
      <c r="H190">
        <v>57841</v>
      </c>
      <c r="I190">
        <v>354480</v>
      </c>
      <c r="J190">
        <v>275130</v>
      </c>
      <c r="K190">
        <v>40593</v>
      </c>
      <c r="L190">
        <v>68948</v>
      </c>
      <c r="M190">
        <v>34</v>
      </c>
      <c r="N190">
        <v>49</v>
      </c>
      <c r="O190">
        <v>57</v>
      </c>
      <c r="P190">
        <v>64</v>
      </c>
      <c r="Q190">
        <v>74</v>
      </c>
      <c r="R190">
        <f t="shared" si="9"/>
        <v>1</v>
      </c>
    </row>
    <row r="191" spans="1:18">
      <c r="A191">
        <f t="shared" si="7"/>
        <v>2003</v>
      </c>
      <c r="B191">
        <f t="shared" si="8"/>
        <v>40</v>
      </c>
      <c r="C191" t="s">
        <v>26</v>
      </c>
      <c r="D191" s="3">
        <v>37894</v>
      </c>
      <c r="E191">
        <v>500760</v>
      </c>
      <c r="F191">
        <v>37903</v>
      </c>
      <c r="G191">
        <v>76689</v>
      </c>
      <c r="H191">
        <v>54365</v>
      </c>
      <c r="I191">
        <v>361754</v>
      </c>
      <c r="J191">
        <v>305570</v>
      </c>
      <c r="K191">
        <v>46738</v>
      </c>
      <c r="L191">
        <v>64136</v>
      </c>
      <c r="M191">
        <v>38</v>
      </c>
      <c r="N191">
        <v>49</v>
      </c>
      <c r="O191">
        <v>55</v>
      </c>
      <c r="P191">
        <v>70</v>
      </c>
      <c r="Q191">
        <v>76</v>
      </c>
      <c r="R191">
        <f t="shared" si="9"/>
        <v>1</v>
      </c>
    </row>
    <row r="192" spans="1:18">
      <c r="A192">
        <f t="shared" si="7"/>
        <v>2003</v>
      </c>
      <c r="B192">
        <f t="shared" si="8"/>
        <v>41</v>
      </c>
      <c r="C192" t="s">
        <v>26</v>
      </c>
      <c r="D192" s="3">
        <v>37901</v>
      </c>
      <c r="E192">
        <v>521475</v>
      </c>
      <c r="F192">
        <v>50921</v>
      </c>
      <c r="G192">
        <v>70071</v>
      </c>
      <c r="H192">
        <v>51404</v>
      </c>
      <c r="I192">
        <v>363571</v>
      </c>
      <c r="J192">
        <v>337087</v>
      </c>
      <c r="K192">
        <v>55579</v>
      </c>
      <c r="L192">
        <v>62913</v>
      </c>
      <c r="M192">
        <v>31</v>
      </c>
      <c r="N192">
        <v>52</v>
      </c>
      <c r="O192">
        <v>52</v>
      </c>
      <c r="P192">
        <v>66</v>
      </c>
      <c r="Q192">
        <v>70</v>
      </c>
      <c r="R192">
        <f t="shared" si="9"/>
        <v>1</v>
      </c>
    </row>
    <row r="193" spans="1:18">
      <c r="A193">
        <f t="shared" si="7"/>
        <v>2003</v>
      </c>
      <c r="B193">
        <f t="shared" si="8"/>
        <v>42</v>
      </c>
      <c r="C193" t="s">
        <v>26</v>
      </c>
      <c r="D193" s="3">
        <v>37908</v>
      </c>
      <c r="E193">
        <v>562251</v>
      </c>
      <c r="F193">
        <v>90233</v>
      </c>
      <c r="G193">
        <v>70791</v>
      </c>
      <c r="H193">
        <v>67214</v>
      </c>
      <c r="I193">
        <v>346619</v>
      </c>
      <c r="J193">
        <v>365958</v>
      </c>
      <c r="K193">
        <v>58185</v>
      </c>
      <c r="L193">
        <v>58288</v>
      </c>
      <c r="M193">
        <v>53</v>
      </c>
      <c r="N193">
        <v>49</v>
      </c>
      <c r="O193">
        <v>56</v>
      </c>
      <c r="P193">
        <v>73</v>
      </c>
      <c r="Q193">
        <v>78</v>
      </c>
      <c r="R193">
        <f t="shared" si="9"/>
        <v>1</v>
      </c>
    </row>
    <row r="194" spans="1:18">
      <c r="A194">
        <f t="shared" si="7"/>
        <v>2003</v>
      </c>
      <c r="B194">
        <f t="shared" si="8"/>
        <v>43</v>
      </c>
      <c r="C194" t="s">
        <v>26</v>
      </c>
      <c r="D194" s="3">
        <v>37915</v>
      </c>
      <c r="E194">
        <v>534335</v>
      </c>
      <c r="F194">
        <v>77286</v>
      </c>
      <c r="G194">
        <v>56259</v>
      </c>
      <c r="H194">
        <v>60778</v>
      </c>
      <c r="I194">
        <v>339181</v>
      </c>
      <c r="J194">
        <v>360332</v>
      </c>
      <c r="K194">
        <v>57090</v>
      </c>
      <c r="L194">
        <v>56966</v>
      </c>
      <c r="M194">
        <v>50</v>
      </c>
      <c r="N194">
        <v>44</v>
      </c>
      <c r="O194">
        <v>47</v>
      </c>
      <c r="P194">
        <v>73</v>
      </c>
      <c r="Q194">
        <v>76</v>
      </c>
      <c r="R194">
        <f t="shared" si="9"/>
        <v>1</v>
      </c>
    </row>
    <row r="195" spans="1:18">
      <c r="A195">
        <f t="shared" ref="A195:A258" si="10">YEAR(D195)</f>
        <v>2003</v>
      </c>
      <c r="B195">
        <f t="shared" ref="B195:B258" si="11">WEEKNUM(D195)</f>
        <v>44</v>
      </c>
      <c r="C195" t="s">
        <v>26</v>
      </c>
      <c r="D195" s="3">
        <v>37922</v>
      </c>
      <c r="E195">
        <v>532728</v>
      </c>
      <c r="F195">
        <v>73159</v>
      </c>
      <c r="G195">
        <v>45259</v>
      </c>
      <c r="H195">
        <v>53300</v>
      </c>
      <c r="I195">
        <v>352229</v>
      </c>
      <c r="J195">
        <v>372551</v>
      </c>
      <c r="K195">
        <v>54040</v>
      </c>
      <c r="L195">
        <v>61618</v>
      </c>
      <c r="M195">
        <v>50</v>
      </c>
      <c r="N195">
        <v>40</v>
      </c>
      <c r="O195">
        <v>41</v>
      </c>
      <c r="P195">
        <v>74</v>
      </c>
      <c r="Q195">
        <v>79</v>
      </c>
      <c r="R195">
        <f t="shared" si="9"/>
        <v>1</v>
      </c>
    </row>
    <row r="196" spans="1:18">
      <c r="A196">
        <f t="shared" si="10"/>
        <v>2003</v>
      </c>
      <c r="B196">
        <f t="shared" si="11"/>
        <v>45</v>
      </c>
      <c r="C196" t="s">
        <v>26</v>
      </c>
      <c r="D196" s="3">
        <v>37929</v>
      </c>
      <c r="E196">
        <v>517471</v>
      </c>
      <c r="F196">
        <v>44879</v>
      </c>
      <c r="G196">
        <v>47867</v>
      </c>
      <c r="H196">
        <v>55675</v>
      </c>
      <c r="I196">
        <v>376043</v>
      </c>
      <c r="J196">
        <v>357940</v>
      </c>
      <c r="K196">
        <v>40874</v>
      </c>
      <c r="L196">
        <v>55989</v>
      </c>
      <c r="M196">
        <v>46</v>
      </c>
      <c r="N196">
        <v>45</v>
      </c>
      <c r="O196">
        <v>49</v>
      </c>
      <c r="P196">
        <v>71</v>
      </c>
      <c r="Q196">
        <v>72</v>
      </c>
      <c r="R196">
        <f t="shared" ref="R196:R259" si="12">B196-B195</f>
        <v>1</v>
      </c>
    </row>
    <row r="197" spans="1:18">
      <c r="A197">
        <f t="shared" si="10"/>
        <v>2003</v>
      </c>
      <c r="B197">
        <f t="shared" si="11"/>
        <v>46</v>
      </c>
      <c r="C197" t="s">
        <v>26</v>
      </c>
      <c r="D197" s="3">
        <v>37936</v>
      </c>
      <c r="E197">
        <v>539434</v>
      </c>
      <c r="F197">
        <v>66844</v>
      </c>
      <c r="G197">
        <v>50274</v>
      </c>
      <c r="H197">
        <v>54721</v>
      </c>
      <c r="I197">
        <v>365990</v>
      </c>
      <c r="J197">
        <v>376670</v>
      </c>
      <c r="K197">
        <v>51879</v>
      </c>
      <c r="L197">
        <v>57769</v>
      </c>
      <c r="M197">
        <v>48</v>
      </c>
      <c r="N197">
        <v>39</v>
      </c>
      <c r="O197">
        <v>47</v>
      </c>
      <c r="P197">
        <v>72</v>
      </c>
      <c r="Q197">
        <v>80</v>
      </c>
      <c r="R197">
        <f t="shared" si="12"/>
        <v>1</v>
      </c>
    </row>
    <row r="198" spans="1:18">
      <c r="A198">
        <f t="shared" si="10"/>
        <v>2003</v>
      </c>
      <c r="B198">
        <f t="shared" si="11"/>
        <v>47</v>
      </c>
      <c r="C198" t="s">
        <v>26</v>
      </c>
      <c r="D198" s="3">
        <v>37943</v>
      </c>
      <c r="E198">
        <v>590275</v>
      </c>
      <c r="F198">
        <v>108061</v>
      </c>
      <c r="G198">
        <v>51592</v>
      </c>
      <c r="H198">
        <v>59444</v>
      </c>
      <c r="I198">
        <v>366110</v>
      </c>
      <c r="J198">
        <v>420749</v>
      </c>
      <c r="K198">
        <v>56660</v>
      </c>
      <c r="L198">
        <v>58490</v>
      </c>
      <c r="M198">
        <v>66</v>
      </c>
      <c r="N198">
        <v>46</v>
      </c>
      <c r="O198">
        <v>54</v>
      </c>
      <c r="P198">
        <v>72</v>
      </c>
      <c r="Q198">
        <v>82</v>
      </c>
      <c r="R198">
        <f t="shared" si="12"/>
        <v>1</v>
      </c>
    </row>
    <row r="199" spans="1:18">
      <c r="A199">
        <f t="shared" si="10"/>
        <v>2003</v>
      </c>
      <c r="B199">
        <f t="shared" si="11"/>
        <v>48</v>
      </c>
      <c r="C199" t="s">
        <v>26</v>
      </c>
      <c r="D199" s="3">
        <v>37950</v>
      </c>
      <c r="E199">
        <v>546340</v>
      </c>
      <c r="F199">
        <v>82886</v>
      </c>
      <c r="G199">
        <v>51149</v>
      </c>
      <c r="H199">
        <v>51206</v>
      </c>
      <c r="I199">
        <v>365605</v>
      </c>
      <c r="J199">
        <v>396497</v>
      </c>
      <c r="K199">
        <v>46643</v>
      </c>
      <c r="L199">
        <v>47488</v>
      </c>
      <c r="M199">
        <v>49</v>
      </c>
      <c r="N199">
        <v>44</v>
      </c>
      <c r="O199">
        <v>41</v>
      </c>
      <c r="P199">
        <v>75</v>
      </c>
      <c r="Q199">
        <v>79</v>
      </c>
      <c r="R199">
        <f t="shared" si="12"/>
        <v>1</v>
      </c>
    </row>
    <row r="200" spans="1:18">
      <c r="A200">
        <f t="shared" si="10"/>
        <v>2003</v>
      </c>
      <c r="B200">
        <f t="shared" si="11"/>
        <v>49</v>
      </c>
      <c r="C200" t="s">
        <v>26</v>
      </c>
      <c r="D200" s="3">
        <v>37957</v>
      </c>
      <c r="E200">
        <v>544649</v>
      </c>
      <c r="F200">
        <v>81255</v>
      </c>
      <c r="G200">
        <v>48804</v>
      </c>
      <c r="H200">
        <v>51855</v>
      </c>
      <c r="I200">
        <v>360694</v>
      </c>
      <c r="J200">
        <v>397474</v>
      </c>
      <c r="K200">
        <v>50845</v>
      </c>
      <c r="L200">
        <v>46516</v>
      </c>
      <c r="M200">
        <v>51</v>
      </c>
      <c r="N200">
        <v>41</v>
      </c>
      <c r="O200">
        <v>42</v>
      </c>
      <c r="P200">
        <v>73</v>
      </c>
      <c r="Q200">
        <v>87</v>
      </c>
      <c r="R200">
        <f t="shared" si="12"/>
        <v>1</v>
      </c>
    </row>
    <row r="201" spans="1:18">
      <c r="A201">
        <f t="shared" si="10"/>
        <v>2003</v>
      </c>
      <c r="B201">
        <f t="shared" si="11"/>
        <v>50</v>
      </c>
      <c r="C201" t="s">
        <v>26</v>
      </c>
      <c r="D201" s="3">
        <v>37964</v>
      </c>
      <c r="E201">
        <v>568500</v>
      </c>
      <c r="F201">
        <v>89938</v>
      </c>
      <c r="G201">
        <v>56717</v>
      </c>
      <c r="H201">
        <v>49075</v>
      </c>
      <c r="I201">
        <v>376953</v>
      </c>
      <c r="J201">
        <v>415957</v>
      </c>
      <c r="K201">
        <v>52534</v>
      </c>
      <c r="L201">
        <v>46751</v>
      </c>
      <c r="M201">
        <v>55</v>
      </c>
      <c r="N201">
        <v>47</v>
      </c>
      <c r="O201">
        <v>42</v>
      </c>
      <c r="P201">
        <v>77</v>
      </c>
      <c r="Q201">
        <v>88</v>
      </c>
      <c r="R201">
        <f t="shared" si="12"/>
        <v>1</v>
      </c>
    </row>
    <row r="202" spans="1:18">
      <c r="A202">
        <f t="shared" si="10"/>
        <v>2003</v>
      </c>
      <c r="B202">
        <f t="shared" si="11"/>
        <v>51</v>
      </c>
      <c r="C202" t="s">
        <v>26</v>
      </c>
      <c r="D202" s="3">
        <v>37971</v>
      </c>
      <c r="E202">
        <v>598248</v>
      </c>
      <c r="F202">
        <v>116883</v>
      </c>
      <c r="G202">
        <v>60446</v>
      </c>
      <c r="H202">
        <v>52836</v>
      </c>
      <c r="I202">
        <v>367091</v>
      </c>
      <c r="J202">
        <v>424661</v>
      </c>
      <c r="K202">
        <v>61438</v>
      </c>
      <c r="L202">
        <v>60305</v>
      </c>
      <c r="M202">
        <v>59</v>
      </c>
      <c r="N202">
        <v>47</v>
      </c>
      <c r="O202">
        <v>51</v>
      </c>
      <c r="P202">
        <v>75</v>
      </c>
      <c r="Q202">
        <v>85</v>
      </c>
      <c r="R202">
        <f t="shared" si="12"/>
        <v>1</v>
      </c>
    </row>
    <row r="203" spans="1:18">
      <c r="A203">
        <f t="shared" si="10"/>
        <v>2003</v>
      </c>
      <c r="B203">
        <f t="shared" si="11"/>
        <v>52</v>
      </c>
      <c r="C203" t="s">
        <v>26</v>
      </c>
      <c r="D203" s="3">
        <v>37977</v>
      </c>
      <c r="E203">
        <v>587426</v>
      </c>
      <c r="F203">
        <v>114262</v>
      </c>
      <c r="G203">
        <v>66320</v>
      </c>
      <c r="H203">
        <v>46213</v>
      </c>
      <c r="I203">
        <v>367314</v>
      </c>
      <c r="J203">
        <v>420468</v>
      </c>
      <c r="K203">
        <v>59637</v>
      </c>
      <c r="L203">
        <v>54425</v>
      </c>
      <c r="M203">
        <v>56</v>
      </c>
      <c r="N203">
        <v>46</v>
      </c>
      <c r="O203">
        <v>37</v>
      </c>
      <c r="P203">
        <v>70</v>
      </c>
      <c r="Q203">
        <v>80</v>
      </c>
      <c r="R203">
        <f t="shared" si="12"/>
        <v>1</v>
      </c>
    </row>
    <row r="204" spans="1:18">
      <c r="A204">
        <f t="shared" si="10"/>
        <v>2003</v>
      </c>
      <c r="B204">
        <f t="shared" si="11"/>
        <v>53</v>
      </c>
      <c r="C204" t="s">
        <v>26</v>
      </c>
      <c r="D204" s="3">
        <v>37985</v>
      </c>
      <c r="E204">
        <v>598426</v>
      </c>
      <c r="F204">
        <v>116400</v>
      </c>
      <c r="G204">
        <v>65813</v>
      </c>
      <c r="H204">
        <v>43024</v>
      </c>
      <c r="I204">
        <v>380581</v>
      </c>
      <c r="J204">
        <v>436945</v>
      </c>
      <c r="K204">
        <v>58421</v>
      </c>
      <c r="L204">
        <v>52644</v>
      </c>
      <c r="M204">
        <v>59</v>
      </c>
      <c r="N204">
        <v>41</v>
      </c>
      <c r="O204">
        <v>39</v>
      </c>
      <c r="P204">
        <v>73</v>
      </c>
      <c r="Q204">
        <v>82</v>
      </c>
      <c r="R204">
        <f t="shared" si="12"/>
        <v>1</v>
      </c>
    </row>
    <row r="205" spans="1:18">
      <c r="A205">
        <f t="shared" si="10"/>
        <v>2004</v>
      </c>
      <c r="B205">
        <f t="shared" si="11"/>
        <v>2</v>
      </c>
      <c r="C205" t="s">
        <v>26</v>
      </c>
      <c r="D205" s="3">
        <v>37992</v>
      </c>
      <c r="E205">
        <v>628647</v>
      </c>
      <c r="F205">
        <v>131216</v>
      </c>
      <c r="G205">
        <v>69860</v>
      </c>
      <c r="H205">
        <v>49822</v>
      </c>
      <c r="I205">
        <v>383437</v>
      </c>
      <c r="J205">
        <v>454996</v>
      </c>
      <c r="K205">
        <v>64172</v>
      </c>
      <c r="L205">
        <v>53969</v>
      </c>
      <c r="M205">
        <v>61</v>
      </c>
      <c r="N205">
        <v>44</v>
      </c>
      <c r="O205">
        <v>46</v>
      </c>
      <c r="P205">
        <v>75</v>
      </c>
      <c r="Q205">
        <v>88</v>
      </c>
      <c r="R205">
        <f t="shared" si="12"/>
        <v>-51</v>
      </c>
    </row>
    <row r="206" spans="1:18">
      <c r="A206">
        <f t="shared" si="10"/>
        <v>2004</v>
      </c>
      <c r="B206">
        <f t="shared" si="11"/>
        <v>3</v>
      </c>
      <c r="C206" t="s">
        <v>26</v>
      </c>
      <c r="D206" s="3">
        <v>37999</v>
      </c>
      <c r="E206">
        <v>656220</v>
      </c>
      <c r="F206">
        <v>138114</v>
      </c>
      <c r="G206">
        <v>78726</v>
      </c>
      <c r="H206">
        <v>55433</v>
      </c>
      <c r="I206">
        <v>395184</v>
      </c>
      <c r="J206">
        <v>466780</v>
      </c>
      <c r="K206">
        <v>67489</v>
      </c>
      <c r="L206">
        <v>55281</v>
      </c>
      <c r="M206">
        <v>69</v>
      </c>
      <c r="N206">
        <v>46</v>
      </c>
      <c r="O206">
        <v>50</v>
      </c>
      <c r="P206">
        <v>76</v>
      </c>
      <c r="Q206">
        <v>85</v>
      </c>
      <c r="R206">
        <f t="shared" si="12"/>
        <v>1</v>
      </c>
    </row>
    <row r="207" spans="1:18">
      <c r="A207">
        <f t="shared" si="10"/>
        <v>2004</v>
      </c>
      <c r="B207">
        <f t="shared" si="11"/>
        <v>4</v>
      </c>
      <c r="C207" t="s">
        <v>26</v>
      </c>
      <c r="D207" s="3">
        <v>38006</v>
      </c>
      <c r="E207">
        <v>643685</v>
      </c>
      <c r="F207">
        <v>129827</v>
      </c>
      <c r="G207">
        <v>78311</v>
      </c>
      <c r="H207">
        <v>54416</v>
      </c>
      <c r="I207">
        <v>397363</v>
      </c>
      <c r="J207">
        <v>462084</v>
      </c>
      <c r="K207">
        <v>62079</v>
      </c>
      <c r="L207">
        <v>48874</v>
      </c>
      <c r="M207">
        <v>64</v>
      </c>
      <c r="N207">
        <v>48</v>
      </c>
      <c r="O207">
        <v>49</v>
      </c>
      <c r="P207">
        <v>75</v>
      </c>
      <c r="Q207">
        <v>93</v>
      </c>
      <c r="R207">
        <f t="shared" si="12"/>
        <v>1</v>
      </c>
    </row>
    <row r="208" spans="1:18">
      <c r="A208">
        <f t="shared" si="10"/>
        <v>2004</v>
      </c>
      <c r="B208">
        <f t="shared" si="11"/>
        <v>5</v>
      </c>
      <c r="C208" t="s">
        <v>26</v>
      </c>
      <c r="D208" s="3">
        <v>38013</v>
      </c>
      <c r="E208">
        <v>661260</v>
      </c>
      <c r="F208">
        <v>129986</v>
      </c>
      <c r="G208">
        <v>78944</v>
      </c>
      <c r="H208">
        <v>55880</v>
      </c>
      <c r="I208">
        <v>412113</v>
      </c>
      <c r="J208">
        <v>473341</v>
      </c>
      <c r="K208">
        <v>63281</v>
      </c>
      <c r="L208">
        <v>53095</v>
      </c>
      <c r="M208">
        <v>58</v>
      </c>
      <c r="N208">
        <v>52</v>
      </c>
      <c r="O208">
        <v>49</v>
      </c>
      <c r="P208">
        <v>79</v>
      </c>
      <c r="Q208">
        <v>93</v>
      </c>
      <c r="R208">
        <f t="shared" si="12"/>
        <v>1</v>
      </c>
    </row>
    <row r="209" spans="1:18">
      <c r="A209">
        <f t="shared" si="10"/>
        <v>2004</v>
      </c>
      <c r="B209">
        <f t="shared" si="11"/>
        <v>6</v>
      </c>
      <c r="C209" t="s">
        <v>26</v>
      </c>
      <c r="D209" s="3">
        <v>38020</v>
      </c>
      <c r="E209">
        <v>663890</v>
      </c>
      <c r="F209">
        <v>129870</v>
      </c>
      <c r="G209">
        <v>76362</v>
      </c>
      <c r="H209">
        <v>61260</v>
      </c>
      <c r="I209">
        <v>410501</v>
      </c>
      <c r="J209">
        <v>472870</v>
      </c>
      <c r="K209">
        <v>62259</v>
      </c>
      <c r="L209">
        <v>53398</v>
      </c>
      <c r="M209">
        <v>60</v>
      </c>
      <c r="N209">
        <v>51</v>
      </c>
      <c r="O209">
        <v>53</v>
      </c>
      <c r="P209">
        <v>83</v>
      </c>
      <c r="Q209">
        <v>97</v>
      </c>
      <c r="R209">
        <f t="shared" si="12"/>
        <v>1</v>
      </c>
    </row>
    <row r="210" spans="1:18">
      <c r="A210">
        <f t="shared" si="10"/>
        <v>2004</v>
      </c>
      <c r="B210">
        <f t="shared" si="11"/>
        <v>7</v>
      </c>
      <c r="C210" t="s">
        <v>26</v>
      </c>
      <c r="D210" s="3">
        <v>38027</v>
      </c>
      <c r="E210">
        <v>643130</v>
      </c>
      <c r="F210">
        <v>125872</v>
      </c>
      <c r="G210">
        <v>78893</v>
      </c>
      <c r="H210">
        <v>60898</v>
      </c>
      <c r="I210">
        <v>388488</v>
      </c>
      <c r="J210">
        <v>444349</v>
      </c>
      <c r="K210">
        <v>67872</v>
      </c>
      <c r="L210">
        <v>58990</v>
      </c>
      <c r="M210">
        <v>64</v>
      </c>
      <c r="N210">
        <v>49</v>
      </c>
      <c r="O210">
        <v>53</v>
      </c>
      <c r="P210">
        <v>76</v>
      </c>
      <c r="Q210">
        <v>86</v>
      </c>
      <c r="R210">
        <f t="shared" si="12"/>
        <v>1</v>
      </c>
    </row>
    <row r="211" spans="1:18">
      <c r="A211">
        <f t="shared" si="10"/>
        <v>2004</v>
      </c>
      <c r="B211">
        <f t="shared" si="11"/>
        <v>8</v>
      </c>
      <c r="C211" t="s">
        <v>26</v>
      </c>
      <c r="D211" s="3">
        <v>38034</v>
      </c>
      <c r="E211">
        <v>664530</v>
      </c>
      <c r="F211">
        <v>138262</v>
      </c>
      <c r="G211">
        <v>70589</v>
      </c>
      <c r="H211">
        <v>62540</v>
      </c>
      <c r="I211">
        <v>393466</v>
      </c>
      <c r="J211">
        <v>467966</v>
      </c>
      <c r="K211">
        <v>70262</v>
      </c>
      <c r="L211">
        <v>63435</v>
      </c>
      <c r="M211">
        <v>62</v>
      </c>
      <c r="N211">
        <v>52</v>
      </c>
      <c r="O211">
        <v>58</v>
      </c>
      <c r="P211">
        <v>75</v>
      </c>
      <c r="Q211">
        <v>88</v>
      </c>
      <c r="R211">
        <f t="shared" si="12"/>
        <v>1</v>
      </c>
    </row>
    <row r="212" spans="1:18">
      <c r="A212">
        <f t="shared" si="10"/>
        <v>2004</v>
      </c>
      <c r="B212">
        <f t="shared" si="11"/>
        <v>9</v>
      </c>
      <c r="C212" t="s">
        <v>26</v>
      </c>
      <c r="D212" s="3">
        <v>38041</v>
      </c>
      <c r="E212">
        <v>650807</v>
      </c>
      <c r="F212">
        <v>145199</v>
      </c>
      <c r="G212">
        <v>68755</v>
      </c>
      <c r="H212">
        <v>57457</v>
      </c>
      <c r="I212">
        <v>383187</v>
      </c>
      <c r="J212">
        <v>475674</v>
      </c>
      <c r="K212">
        <v>64964</v>
      </c>
      <c r="L212">
        <v>48921</v>
      </c>
      <c r="M212">
        <v>60</v>
      </c>
      <c r="N212">
        <v>53</v>
      </c>
      <c r="O212">
        <v>55</v>
      </c>
      <c r="P212">
        <v>73</v>
      </c>
      <c r="Q212">
        <v>85</v>
      </c>
      <c r="R212">
        <f t="shared" si="12"/>
        <v>1</v>
      </c>
    </row>
    <row r="213" spans="1:18">
      <c r="A213">
        <f t="shared" si="10"/>
        <v>2004</v>
      </c>
      <c r="B213">
        <f t="shared" si="11"/>
        <v>10</v>
      </c>
      <c r="C213" t="s">
        <v>26</v>
      </c>
      <c r="D213" s="3">
        <v>38048</v>
      </c>
      <c r="E213">
        <v>669029</v>
      </c>
      <c r="F213">
        <v>162443</v>
      </c>
      <c r="G213">
        <v>79992</v>
      </c>
      <c r="H213">
        <v>53359</v>
      </c>
      <c r="I213">
        <v>385952</v>
      </c>
      <c r="J213">
        <v>481163</v>
      </c>
      <c r="K213">
        <v>67275</v>
      </c>
      <c r="L213">
        <v>54515</v>
      </c>
      <c r="M213">
        <v>64</v>
      </c>
      <c r="N213">
        <v>57</v>
      </c>
      <c r="O213">
        <v>55</v>
      </c>
      <c r="P213">
        <v>78</v>
      </c>
      <c r="Q213">
        <v>93</v>
      </c>
      <c r="R213">
        <f t="shared" si="12"/>
        <v>1</v>
      </c>
    </row>
    <row r="214" spans="1:18">
      <c r="A214">
        <f t="shared" si="10"/>
        <v>2004</v>
      </c>
      <c r="B214">
        <f t="shared" si="11"/>
        <v>11</v>
      </c>
      <c r="C214" t="s">
        <v>26</v>
      </c>
      <c r="D214" s="3">
        <v>38055</v>
      </c>
      <c r="E214">
        <v>664593</v>
      </c>
      <c r="F214">
        <v>157096</v>
      </c>
      <c r="G214">
        <v>81347</v>
      </c>
      <c r="H214">
        <v>55893</v>
      </c>
      <c r="I214">
        <v>383051</v>
      </c>
      <c r="J214">
        <v>469439</v>
      </c>
      <c r="K214">
        <v>68553</v>
      </c>
      <c r="L214">
        <v>57914</v>
      </c>
      <c r="M214">
        <v>66</v>
      </c>
      <c r="N214">
        <v>54</v>
      </c>
      <c r="O214">
        <v>58</v>
      </c>
      <c r="P214">
        <v>81</v>
      </c>
      <c r="Q214">
        <v>94</v>
      </c>
      <c r="R214">
        <f t="shared" si="12"/>
        <v>1</v>
      </c>
    </row>
    <row r="215" spans="1:18">
      <c r="A215">
        <f t="shared" si="10"/>
        <v>2004</v>
      </c>
      <c r="B215">
        <f t="shared" si="11"/>
        <v>12</v>
      </c>
      <c r="C215" t="s">
        <v>26</v>
      </c>
      <c r="D215" s="3">
        <v>38062</v>
      </c>
      <c r="E215">
        <v>699952</v>
      </c>
      <c r="F215">
        <v>154111</v>
      </c>
      <c r="G215">
        <v>85322</v>
      </c>
      <c r="H215">
        <v>64224</v>
      </c>
      <c r="I215">
        <v>413031</v>
      </c>
      <c r="J215">
        <v>500286</v>
      </c>
      <c r="K215">
        <v>68586</v>
      </c>
      <c r="L215">
        <v>50120</v>
      </c>
      <c r="M215">
        <v>74</v>
      </c>
      <c r="N215">
        <v>53</v>
      </c>
      <c r="O215">
        <v>65</v>
      </c>
      <c r="P215">
        <v>89</v>
      </c>
      <c r="Q215">
        <v>103</v>
      </c>
      <c r="R215">
        <f t="shared" si="12"/>
        <v>1</v>
      </c>
    </row>
    <row r="216" spans="1:18">
      <c r="A216">
        <f t="shared" si="10"/>
        <v>2004</v>
      </c>
      <c r="B216">
        <f t="shared" si="11"/>
        <v>13</v>
      </c>
      <c r="C216" t="s">
        <v>26</v>
      </c>
      <c r="D216" s="3">
        <v>38069</v>
      </c>
      <c r="E216">
        <v>672809</v>
      </c>
      <c r="F216">
        <v>158945</v>
      </c>
      <c r="G216">
        <v>78905</v>
      </c>
      <c r="H216">
        <v>57809</v>
      </c>
      <c r="I216">
        <v>387245</v>
      </c>
      <c r="J216">
        <v>483735</v>
      </c>
      <c r="K216">
        <v>68810</v>
      </c>
      <c r="L216">
        <v>52360</v>
      </c>
      <c r="M216">
        <v>69</v>
      </c>
      <c r="N216">
        <v>50</v>
      </c>
      <c r="O216">
        <v>49</v>
      </c>
      <c r="P216">
        <v>69</v>
      </c>
      <c r="Q216">
        <v>89</v>
      </c>
      <c r="R216">
        <f t="shared" si="12"/>
        <v>1</v>
      </c>
    </row>
    <row r="217" spans="1:18">
      <c r="A217">
        <f t="shared" si="10"/>
        <v>2004</v>
      </c>
      <c r="B217">
        <f t="shared" si="11"/>
        <v>14</v>
      </c>
      <c r="C217" t="s">
        <v>26</v>
      </c>
      <c r="D217" s="3">
        <v>38076</v>
      </c>
      <c r="E217">
        <v>668133</v>
      </c>
      <c r="F217">
        <v>138574</v>
      </c>
      <c r="G217">
        <v>79126</v>
      </c>
      <c r="H217">
        <v>57450</v>
      </c>
      <c r="I217">
        <v>408188</v>
      </c>
      <c r="J217">
        <v>478969</v>
      </c>
      <c r="K217">
        <v>63921</v>
      </c>
      <c r="L217">
        <v>52588</v>
      </c>
      <c r="M217">
        <v>58</v>
      </c>
      <c r="N217">
        <v>53</v>
      </c>
      <c r="O217">
        <v>53</v>
      </c>
      <c r="P217">
        <v>79</v>
      </c>
      <c r="Q217">
        <v>87</v>
      </c>
      <c r="R217">
        <f t="shared" si="12"/>
        <v>1</v>
      </c>
    </row>
    <row r="218" spans="1:18">
      <c r="A218">
        <f t="shared" si="10"/>
        <v>2004</v>
      </c>
      <c r="B218">
        <f t="shared" si="11"/>
        <v>15</v>
      </c>
      <c r="C218" t="s">
        <v>26</v>
      </c>
      <c r="D218" s="3">
        <v>38083</v>
      </c>
      <c r="E218">
        <v>658744</v>
      </c>
      <c r="F218">
        <v>110052</v>
      </c>
      <c r="G218">
        <v>85810</v>
      </c>
      <c r="H218">
        <v>62513</v>
      </c>
      <c r="I218">
        <v>427114</v>
      </c>
      <c r="J218">
        <v>459047</v>
      </c>
      <c r="K218">
        <v>59065</v>
      </c>
      <c r="L218">
        <v>51374</v>
      </c>
      <c r="M218">
        <v>48</v>
      </c>
      <c r="N218">
        <v>61</v>
      </c>
      <c r="O218">
        <v>56</v>
      </c>
      <c r="P218">
        <v>82</v>
      </c>
      <c r="Q218">
        <v>86</v>
      </c>
      <c r="R218">
        <f t="shared" si="12"/>
        <v>1</v>
      </c>
    </row>
    <row r="219" spans="1:18">
      <c r="A219">
        <f t="shared" si="10"/>
        <v>2004</v>
      </c>
      <c r="B219">
        <f t="shared" si="11"/>
        <v>16</v>
      </c>
      <c r="C219" t="s">
        <v>26</v>
      </c>
      <c r="D219" s="3">
        <v>38089</v>
      </c>
      <c r="E219">
        <v>708421</v>
      </c>
      <c r="F219">
        <v>134024</v>
      </c>
      <c r="G219">
        <v>86298</v>
      </c>
      <c r="H219">
        <v>66195</v>
      </c>
      <c r="I219">
        <v>444286</v>
      </c>
      <c r="J219">
        <v>501188</v>
      </c>
      <c r="K219">
        <v>63916</v>
      </c>
      <c r="L219">
        <v>54740</v>
      </c>
      <c r="M219">
        <v>60</v>
      </c>
      <c r="N219">
        <v>58</v>
      </c>
      <c r="O219">
        <v>59</v>
      </c>
      <c r="P219">
        <v>81</v>
      </c>
      <c r="Q219">
        <v>89</v>
      </c>
      <c r="R219">
        <f t="shared" si="12"/>
        <v>1</v>
      </c>
    </row>
    <row r="220" spans="1:18">
      <c r="A220">
        <f t="shared" si="10"/>
        <v>2004</v>
      </c>
      <c r="B220">
        <f t="shared" si="11"/>
        <v>17</v>
      </c>
      <c r="C220" t="s">
        <v>26</v>
      </c>
      <c r="D220" s="3">
        <v>38097</v>
      </c>
      <c r="E220">
        <v>679696</v>
      </c>
      <c r="F220">
        <v>141042</v>
      </c>
      <c r="G220">
        <v>83851</v>
      </c>
      <c r="H220">
        <v>63711</v>
      </c>
      <c r="I220">
        <v>415990</v>
      </c>
      <c r="J220">
        <v>483632</v>
      </c>
      <c r="K220">
        <v>58953</v>
      </c>
      <c r="L220">
        <v>48502</v>
      </c>
      <c r="M220">
        <v>62</v>
      </c>
      <c r="N220">
        <v>56</v>
      </c>
      <c r="O220">
        <v>50</v>
      </c>
      <c r="P220">
        <v>77</v>
      </c>
      <c r="Q220">
        <v>82</v>
      </c>
      <c r="R220">
        <f t="shared" si="12"/>
        <v>1</v>
      </c>
    </row>
    <row r="221" spans="1:18">
      <c r="A221">
        <f t="shared" si="10"/>
        <v>2004</v>
      </c>
      <c r="B221">
        <f t="shared" si="11"/>
        <v>18</v>
      </c>
      <c r="C221" t="s">
        <v>26</v>
      </c>
      <c r="D221" s="3">
        <v>38104</v>
      </c>
      <c r="E221">
        <v>697218</v>
      </c>
      <c r="F221">
        <v>148250</v>
      </c>
      <c r="G221">
        <v>88708</v>
      </c>
      <c r="H221">
        <v>61992</v>
      </c>
      <c r="I221">
        <v>428220</v>
      </c>
      <c r="J221">
        <v>500950</v>
      </c>
      <c r="K221">
        <v>58756</v>
      </c>
      <c r="L221">
        <v>45568</v>
      </c>
      <c r="M221">
        <v>64</v>
      </c>
      <c r="N221">
        <v>57</v>
      </c>
      <c r="O221">
        <v>44</v>
      </c>
      <c r="P221">
        <v>83</v>
      </c>
      <c r="Q221">
        <v>88</v>
      </c>
      <c r="R221">
        <f t="shared" si="12"/>
        <v>1</v>
      </c>
    </row>
    <row r="222" spans="1:18">
      <c r="A222">
        <f t="shared" si="10"/>
        <v>2004</v>
      </c>
      <c r="B222">
        <f t="shared" si="11"/>
        <v>19</v>
      </c>
      <c r="C222" t="s">
        <v>26</v>
      </c>
      <c r="D222" s="3">
        <v>38111</v>
      </c>
      <c r="E222">
        <v>726559</v>
      </c>
      <c r="F222">
        <v>159882</v>
      </c>
      <c r="G222">
        <v>94334</v>
      </c>
      <c r="H222">
        <v>65478</v>
      </c>
      <c r="I222">
        <v>442376</v>
      </c>
      <c r="J222">
        <v>515675</v>
      </c>
      <c r="K222">
        <v>58823</v>
      </c>
      <c r="L222">
        <v>51072</v>
      </c>
      <c r="M222">
        <v>69</v>
      </c>
      <c r="N222">
        <v>65</v>
      </c>
      <c r="O222">
        <v>55</v>
      </c>
      <c r="P222">
        <v>83</v>
      </c>
      <c r="Q222">
        <v>84</v>
      </c>
      <c r="R222">
        <f t="shared" si="12"/>
        <v>1</v>
      </c>
    </row>
    <row r="223" spans="1:18">
      <c r="A223">
        <f t="shared" si="10"/>
        <v>2004</v>
      </c>
      <c r="B223">
        <f t="shared" si="11"/>
        <v>20</v>
      </c>
      <c r="C223" t="s">
        <v>26</v>
      </c>
      <c r="D223" s="3">
        <v>38118</v>
      </c>
      <c r="E223">
        <v>726542</v>
      </c>
      <c r="F223">
        <v>167232</v>
      </c>
      <c r="G223">
        <v>100798</v>
      </c>
      <c r="H223">
        <v>65421</v>
      </c>
      <c r="I223">
        <v>429602</v>
      </c>
      <c r="J223">
        <v>506507</v>
      </c>
      <c r="K223">
        <v>64287</v>
      </c>
      <c r="L223">
        <v>53816</v>
      </c>
      <c r="M223">
        <v>70</v>
      </c>
      <c r="N223">
        <v>69</v>
      </c>
      <c r="O223">
        <v>56</v>
      </c>
      <c r="P223">
        <v>84</v>
      </c>
      <c r="Q223">
        <v>90</v>
      </c>
      <c r="R223">
        <f t="shared" si="12"/>
        <v>1</v>
      </c>
    </row>
    <row r="224" spans="1:18">
      <c r="A224">
        <f t="shared" si="10"/>
        <v>2004</v>
      </c>
      <c r="B224">
        <f t="shared" si="11"/>
        <v>21</v>
      </c>
      <c r="C224" t="s">
        <v>26</v>
      </c>
      <c r="D224" s="3">
        <v>38125</v>
      </c>
      <c r="E224">
        <v>720343</v>
      </c>
      <c r="F224">
        <v>151533</v>
      </c>
      <c r="G224">
        <v>85696</v>
      </c>
      <c r="H224">
        <v>79453</v>
      </c>
      <c r="I224">
        <v>427599</v>
      </c>
      <c r="J224">
        <v>492286</v>
      </c>
      <c r="K224">
        <v>61758</v>
      </c>
      <c r="L224">
        <v>62908</v>
      </c>
      <c r="M224">
        <v>56</v>
      </c>
      <c r="N224">
        <v>71</v>
      </c>
      <c r="O224">
        <v>61</v>
      </c>
      <c r="P224">
        <v>87</v>
      </c>
      <c r="Q224">
        <v>89</v>
      </c>
      <c r="R224">
        <f t="shared" si="12"/>
        <v>1</v>
      </c>
    </row>
    <row r="225" spans="1:18">
      <c r="A225">
        <f t="shared" si="10"/>
        <v>2004</v>
      </c>
      <c r="B225">
        <f t="shared" si="11"/>
        <v>22</v>
      </c>
      <c r="C225" t="s">
        <v>26</v>
      </c>
      <c r="D225" s="3">
        <v>38132</v>
      </c>
      <c r="E225">
        <v>713794</v>
      </c>
      <c r="F225">
        <v>155632</v>
      </c>
      <c r="G225">
        <v>78257</v>
      </c>
      <c r="H225">
        <v>70858</v>
      </c>
      <c r="I225">
        <v>430751</v>
      </c>
      <c r="J225">
        <v>509056</v>
      </c>
      <c r="K225">
        <v>56553</v>
      </c>
      <c r="L225">
        <v>55623</v>
      </c>
      <c r="M225">
        <v>62</v>
      </c>
      <c r="N225">
        <v>66</v>
      </c>
      <c r="O225">
        <v>59</v>
      </c>
      <c r="P225">
        <v>85</v>
      </c>
      <c r="Q225">
        <v>89</v>
      </c>
      <c r="R225">
        <f t="shared" si="12"/>
        <v>1</v>
      </c>
    </row>
    <row r="226" spans="1:18">
      <c r="A226">
        <f t="shared" si="10"/>
        <v>2004</v>
      </c>
      <c r="B226">
        <f t="shared" si="11"/>
        <v>23</v>
      </c>
      <c r="C226" t="s">
        <v>26</v>
      </c>
      <c r="D226" s="3">
        <v>38139</v>
      </c>
      <c r="E226">
        <v>735377</v>
      </c>
      <c r="F226">
        <v>145588</v>
      </c>
      <c r="G226">
        <v>80301</v>
      </c>
      <c r="H226">
        <v>74962</v>
      </c>
      <c r="I226">
        <v>455263</v>
      </c>
      <c r="J226">
        <v>514439</v>
      </c>
      <c r="K226">
        <v>59564</v>
      </c>
      <c r="L226">
        <v>65675</v>
      </c>
      <c r="M226">
        <v>66</v>
      </c>
      <c r="N226">
        <v>72</v>
      </c>
      <c r="O226">
        <v>59</v>
      </c>
      <c r="P226">
        <v>82</v>
      </c>
      <c r="Q226">
        <v>91</v>
      </c>
      <c r="R226">
        <f t="shared" si="12"/>
        <v>1</v>
      </c>
    </row>
    <row r="227" spans="1:18">
      <c r="A227">
        <f t="shared" si="10"/>
        <v>2004</v>
      </c>
      <c r="B227">
        <f t="shared" si="11"/>
        <v>24</v>
      </c>
      <c r="C227" t="s">
        <v>26</v>
      </c>
      <c r="D227" s="3">
        <v>38146</v>
      </c>
      <c r="E227">
        <v>694559</v>
      </c>
      <c r="F227">
        <v>108585</v>
      </c>
      <c r="G227">
        <v>72714</v>
      </c>
      <c r="H227">
        <v>74368</v>
      </c>
      <c r="I227">
        <v>454599</v>
      </c>
      <c r="J227">
        <v>492640</v>
      </c>
      <c r="K227">
        <v>57007</v>
      </c>
      <c r="L227">
        <v>54837</v>
      </c>
      <c r="M227">
        <v>60</v>
      </c>
      <c r="N227">
        <v>65</v>
      </c>
      <c r="O227">
        <v>65</v>
      </c>
      <c r="P227">
        <v>90</v>
      </c>
      <c r="Q227">
        <v>90</v>
      </c>
      <c r="R227">
        <f t="shared" si="12"/>
        <v>1</v>
      </c>
    </row>
    <row r="228" spans="1:18">
      <c r="A228">
        <f t="shared" si="10"/>
        <v>2004</v>
      </c>
      <c r="B228">
        <f t="shared" si="11"/>
        <v>25</v>
      </c>
      <c r="C228" t="s">
        <v>26</v>
      </c>
      <c r="D228" s="3">
        <v>38153</v>
      </c>
      <c r="E228">
        <v>699418</v>
      </c>
      <c r="F228">
        <v>101652</v>
      </c>
      <c r="G228">
        <v>74890</v>
      </c>
      <c r="H228">
        <v>71654</v>
      </c>
      <c r="I228">
        <v>473527</v>
      </c>
      <c r="J228">
        <v>495591</v>
      </c>
      <c r="K228">
        <v>52585</v>
      </c>
      <c r="L228">
        <v>57283</v>
      </c>
      <c r="M228">
        <v>52</v>
      </c>
      <c r="N228">
        <v>69</v>
      </c>
      <c r="O228">
        <v>62</v>
      </c>
      <c r="P228">
        <v>85</v>
      </c>
      <c r="Q228">
        <v>93</v>
      </c>
      <c r="R228">
        <f t="shared" si="12"/>
        <v>1</v>
      </c>
    </row>
    <row r="229" spans="1:18">
      <c r="A229">
        <f t="shared" si="10"/>
        <v>2004</v>
      </c>
      <c r="B229">
        <f t="shared" si="11"/>
        <v>26</v>
      </c>
      <c r="C229" t="s">
        <v>26</v>
      </c>
      <c r="D229" s="3">
        <v>38160</v>
      </c>
      <c r="E229">
        <v>700786</v>
      </c>
      <c r="F229">
        <v>100973</v>
      </c>
      <c r="G229">
        <v>74119</v>
      </c>
      <c r="H229">
        <v>65110</v>
      </c>
      <c r="I229">
        <v>484160</v>
      </c>
      <c r="J229">
        <v>506356</v>
      </c>
      <c r="K229">
        <v>50543</v>
      </c>
      <c r="L229">
        <v>55201</v>
      </c>
      <c r="M229">
        <v>53</v>
      </c>
      <c r="N229">
        <v>63</v>
      </c>
      <c r="O229">
        <v>60</v>
      </c>
      <c r="P229">
        <v>78</v>
      </c>
      <c r="Q229">
        <v>89</v>
      </c>
      <c r="R229">
        <f t="shared" si="12"/>
        <v>1</v>
      </c>
    </row>
    <row r="230" spans="1:18">
      <c r="A230">
        <f t="shared" si="10"/>
        <v>2004</v>
      </c>
      <c r="B230">
        <f t="shared" si="11"/>
        <v>27</v>
      </c>
      <c r="C230" t="s">
        <v>26</v>
      </c>
      <c r="D230" s="3">
        <v>38167</v>
      </c>
      <c r="E230">
        <v>694823</v>
      </c>
      <c r="F230">
        <v>92407</v>
      </c>
      <c r="G230">
        <v>77761</v>
      </c>
      <c r="H230">
        <v>63392</v>
      </c>
      <c r="I230">
        <v>488563</v>
      </c>
      <c r="J230">
        <v>496776</v>
      </c>
      <c r="K230">
        <v>50461</v>
      </c>
      <c r="L230">
        <v>56894</v>
      </c>
      <c r="M230">
        <v>51</v>
      </c>
      <c r="N230">
        <v>69</v>
      </c>
      <c r="O230">
        <v>62</v>
      </c>
      <c r="P230">
        <v>74</v>
      </c>
      <c r="Q230">
        <v>89</v>
      </c>
      <c r="R230">
        <f t="shared" si="12"/>
        <v>1</v>
      </c>
    </row>
    <row r="231" spans="1:18">
      <c r="A231">
        <f t="shared" si="10"/>
        <v>2004</v>
      </c>
      <c r="B231">
        <f t="shared" si="11"/>
        <v>28</v>
      </c>
      <c r="C231" t="s">
        <v>26</v>
      </c>
      <c r="D231" s="3">
        <v>38174</v>
      </c>
      <c r="E231">
        <v>699223</v>
      </c>
      <c r="F231">
        <v>101057</v>
      </c>
      <c r="G231">
        <v>76001</v>
      </c>
      <c r="H231">
        <v>63625</v>
      </c>
      <c r="I231">
        <v>487970</v>
      </c>
      <c r="J231">
        <v>504343</v>
      </c>
      <c r="K231">
        <v>46571</v>
      </c>
      <c r="L231">
        <v>55254</v>
      </c>
      <c r="M231">
        <v>57</v>
      </c>
      <c r="N231">
        <v>62</v>
      </c>
      <c r="O231">
        <v>57</v>
      </c>
      <c r="P231">
        <v>84</v>
      </c>
      <c r="Q231">
        <v>100</v>
      </c>
      <c r="R231">
        <f t="shared" si="12"/>
        <v>1</v>
      </c>
    </row>
    <row r="232" spans="1:18">
      <c r="A232">
        <f t="shared" si="10"/>
        <v>2004</v>
      </c>
      <c r="B232">
        <f t="shared" si="11"/>
        <v>29</v>
      </c>
      <c r="C232" t="s">
        <v>26</v>
      </c>
      <c r="D232" s="3">
        <v>38181</v>
      </c>
      <c r="E232">
        <v>679462</v>
      </c>
      <c r="F232">
        <v>106294</v>
      </c>
      <c r="G232">
        <v>75148</v>
      </c>
      <c r="H232">
        <v>68218</v>
      </c>
      <c r="I232">
        <v>452079</v>
      </c>
      <c r="J232">
        <v>473783</v>
      </c>
      <c r="K232">
        <v>52871</v>
      </c>
      <c r="L232">
        <v>62313</v>
      </c>
      <c r="M232">
        <v>54</v>
      </c>
      <c r="N232">
        <v>72</v>
      </c>
      <c r="O232">
        <v>64</v>
      </c>
      <c r="P232">
        <v>85</v>
      </c>
      <c r="Q232">
        <v>97</v>
      </c>
      <c r="R232">
        <f t="shared" si="12"/>
        <v>1</v>
      </c>
    </row>
    <row r="233" spans="1:18">
      <c r="A233">
        <f t="shared" si="10"/>
        <v>2004</v>
      </c>
      <c r="B233">
        <f t="shared" si="11"/>
        <v>30</v>
      </c>
      <c r="C233" t="s">
        <v>26</v>
      </c>
      <c r="D233" s="3">
        <v>38188</v>
      </c>
      <c r="E233">
        <v>696850</v>
      </c>
      <c r="F233">
        <v>112340</v>
      </c>
      <c r="G233">
        <v>76198</v>
      </c>
      <c r="H233">
        <v>58523</v>
      </c>
      <c r="I233">
        <v>469192</v>
      </c>
      <c r="J233">
        <v>498464</v>
      </c>
      <c r="K233">
        <v>56795</v>
      </c>
      <c r="L233">
        <v>63665</v>
      </c>
      <c r="M233">
        <v>57</v>
      </c>
      <c r="N233">
        <v>65</v>
      </c>
      <c r="O233">
        <v>61</v>
      </c>
      <c r="P233">
        <v>82</v>
      </c>
      <c r="Q233">
        <v>93</v>
      </c>
      <c r="R233">
        <f t="shared" si="12"/>
        <v>1</v>
      </c>
    </row>
    <row r="234" spans="1:18">
      <c r="A234">
        <f t="shared" si="10"/>
        <v>2004</v>
      </c>
      <c r="B234">
        <f t="shared" si="11"/>
        <v>31</v>
      </c>
      <c r="C234" t="s">
        <v>26</v>
      </c>
      <c r="D234" s="3">
        <v>38195</v>
      </c>
      <c r="E234">
        <v>676035</v>
      </c>
      <c r="F234">
        <v>112390</v>
      </c>
      <c r="G234">
        <v>78689</v>
      </c>
      <c r="H234">
        <v>61839</v>
      </c>
      <c r="I234">
        <v>445198</v>
      </c>
      <c r="J234">
        <v>472585</v>
      </c>
      <c r="K234">
        <v>56608</v>
      </c>
      <c r="L234">
        <v>62922</v>
      </c>
      <c r="M234">
        <v>56</v>
      </c>
      <c r="N234">
        <v>72</v>
      </c>
      <c r="O234">
        <v>66</v>
      </c>
      <c r="P234">
        <v>80</v>
      </c>
      <c r="Q234">
        <v>94</v>
      </c>
      <c r="R234">
        <f t="shared" si="12"/>
        <v>1</v>
      </c>
    </row>
    <row r="235" spans="1:18">
      <c r="A235">
        <f t="shared" si="10"/>
        <v>2004</v>
      </c>
      <c r="B235">
        <f t="shared" si="11"/>
        <v>32</v>
      </c>
      <c r="C235" t="s">
        <v>26</v>
      </c>
      <c r="D235" s="3">
        <v>38202</v>
      </c>
      <c r="E235">
        <v>725884</v>
      </c>
      <c r="F235">
        <v>127598</v>
      </c>
      <c r="G235">
        <v>87299</v>
      </c>
      <c r="H235">
        <v>65887</v>
      </c>
      <c r="I235">
        <v>471273</v>
      </c>
      <c r="J235">
        <v>501299</v>
      </c>
      <c r="K235">
        <v>61126</v>
      </c>
      <c r="L235">
        <v>71399</v>
      </c>
      <c r="M235">
        <v>63</v>
      </c>
      <c r="N235">
        <v>75</v>
      </c>
      <c r="O235">
        <v>69</v>
      </c>
      <c r="P235">
        <v>80</v>
      </c>
      <c r="Q235">
        <v>91</v>
      </c>
      <c r="R235">
        <f t="shared" si="12"/>
        <v>1</v>
      </c>
    </row>
    <row r="236" spans="1:18">
      <c r="A236">
        <f t="shared" si="10"/>
        <v>2004</v>
      </c>
      <c r="B236">
        <f t="shared" si="11"/>
        <v>33</v>
      </c>
      <c r="C236" t="s">
        <v>26</v>
      </c>
      <c r="D236" s="3">
        <v>38209</v>
      </c>
      <c r="E236">
        <v>697620</v>
      </c>
      <c r="F236">
        <v>128827</v>
      </c>
      <c r="G236">
        <v>92524</v>
      </c>
      <c r="H236">
        <v>70860</v>
      </c>
      <c r="I236">
        <v>435000</v>
      </c>
      <c r="J236">
        <v>456811</v>
      </c>
      <c r="K236">
        <v>62933</v>
      </c>
      <c r="L236">
        <v>77425</v>
      </c>
      <c r="M236">
        <v>60</v>
      </c>
      <c r="N236">
        <v>85</v>
      </c>
      <c r="O236">
        <v>71</v>
      </c>
      <c r="P236">
        <v>76</v>
      </c>
      <c r="Q236">
        <v>90</v>
      </c>
      <c r="R236">
        <f t="shared" si="12"/>
        <v>1</v>
      </c>
    </row>
    <row r="237" spans="1:18">
      <c r="A237">
        <f t="shared" si="10"/>
        <v>2004</v>
      </c>
      <c r="B237">
        <f t="shared" si="11"/>
        <v>34</v>
      </c>
      <c r="C237" t="s">
        <v>26</v>
      </c>
      <c r="D237" s="3">
        <v>38216</v>
      </c>
      <c r="E237">
        <v>730069</v>
      </c>
      <c r="F237">
        <v>133142</v>
      </c>
      <c r="G237">
        <v>85193</v>
      </c>
      <c r="H237">
        <v>70836</v>
      </c>
      <c r="I237">
        <v>452158</v>
      </c>
      <c r="J237">
        <v>481539</v>
      </c>
      <c r="K237">
        <v>73933</v>
      </c>
      <c r="L237">
        <v>92501</v>
      </c>
      <c r="M237">
        <v>63</v>
      </c>
      <c r="N237">
        <v>82</v>
      </c>
      <c r="O237">
        <v>74</v>
      </c>
      <c r="P237">
        <v>73</v>
      </c>
      <c r="Q237">
        <v>86</v>
      </c>
      <c r="R237">
        <f t="shared" si="12"/>
        <v>1</v>
      </c>
    </row>
    <row r="238" spans="1:18">
      <c r="A238">
        <f t="shared" si="10"/>
        <v>2004</v>
      </c>
      <c r="B238">
        <f t="shared" si="11"/>
        <v>35</v>
      </c>
      <c r="C238" t="s">
        <v>26</v>
      </c>
      <c r="D238" s="3">
        <v>38223</v>
      </c>
      <c r="E238">
        <v>679708</v>
      </c>
      <c r="F238">
        <v>119236</v>
      </c>
      <c r="G238">
        <v>87802</v>
      </c>
      <c r="H238">
        <v>67359</v>
      </c>
      <c r="I238">
        <v>430853</v>
      </c>
      <c r="J238">
        <v>456268</v>
      </c>
      <c r="K238">
        <v>62260</v>
      </c>
      <c r="L238">
        <v>68279</v>
      </c>
      <c r="M238">
        <v>52</v>
      </c>
      <c r="N238">
        <v>92</v>
      </c>
      <c r="O238">
        <v>70</v>
      </c>
      <c r="P238">
        <v>77</v>
      </c>
      <c r="Q238">
        <v>86</v>
      </c>
      <c r="R238">
        <f t="shared" si="12"/>
        <v>1</v>
      </c>
    </row>
    <row r="239" spans="1:18">
      <c r="A239">
        <f t="shared" si="10"/>
        <v>2004</v>
      </c>
      <c r="B239">
        <f t="shared" si="11"/>
        <v>36</v>
      </c>
      <c r="C239" t="s">
        <v>26</v>
      </c>
      <c r="D239" s="3">
        <v>38230</v>
      </c>
      <c r="E239">
        <v>688882</v>
      </c>
      <c r="F239">
        <v>107428</v>
      </c>
      <c r="G239">
        <v>79466</v>
      </c>
      <c r="H239">
        <v>71170</v>
      </c>
      <c r="I239">
        <v>448544</v>
      </c>
      <c r="J239">
        <v>473903</v>
      </c>
      <c r="K239">
        <v>61740</v>
      </c>
      <c r="L239">
        <v>64343</v>
      </c>
      <c r="M239">
        <v>62</v>
      </c>
      <c r="N239">
        <v>78</v>
      </c>
      <c r="O239">
        <v>73</v>
      </c>
      <c r="P239">
        <v>76</v>
      </c>
      <c r="Q239">
        <v>84</v>
      </c>
      <c r="R239">
        <f t="shared" si="12"/>
        <v>1</v>
      </c>
    </row>
    <row r="240" spans="1:18">
      <c r="A240">
        <f t="shared" si="10"/>
        <v>2004</v>
      </c>
      <c r="B240">
        <f t="shared" si="11"/>
        <v>37</v>
      </c>
      <c r="C240" t="s">
        <v>26</v>
      </c>
      <c r="D240" s="3">
        <v>38237</v>
      </c>
      <c r="E240">
        <v>693750</v>
      </c>
      <c r="F240">
        <v>105350</v>
      </c>
      <c r="G240">
        <v>84140</v>
      </c>
      <c r="H240">
        <v>74108</v>
      </c>
      <c r="I240">
        <v>455824</v>
      </c>
      <c r="J240">
        <v>470789</v>
      </c>
      <c r="K240">
        <v>58468</v>
      </c>
      <c r="L240">
        <v>64713</v>
      </c>
      <c r="M240">
        <v>64</v>
      </c>
      <c r="N240">
        <v>78</v>
      </c>
      <c r="O240">
        <v>79</v>
      </c>
      <c r="P240">
        <v>77</v>
      </c>
      <c r="Q240">
        <v>82</v>
      </c>
      <c r="R240">
        <f t="shared" si="12"/>
        <v>1</v>
      </c>
    </row>
    <row r="241" spans="1:18">
      <c r="A241">
        <f t="shared" si="10"/>
        <v>2004</v>
      </c>
      <c r="B241">
        <f t="shared" si="11"/>
        <v>38</v>
      </c>
      <c r="C241" t="s">
        <v>26</v>
      </c>
      <c r="D241" s="3">
        <v>38244</v>
      </c>
      <c r="E241">
        <v>681659</v>
      </c>
      <c r="F241">
        <v>104068</v>
      </c>
      <c r="G241">
        <v>90870</v>
      </c>
      <c r="H241">
        <v>77436</v>
      </c>
      <c r="I241">
        <v>442630</v>
      </c>
      <c r="J241">
        <v>450622</v>
      </c>
      <c r="K241">
        <v>57525</v>
      </c>
      <c r="L241">
        <v>62731</v>
      </c>
      <c r="M241">
        <v>59</v>
      </c>
      <c r="N241">
        <v>81</v>
      </c>
      <c r="O241">
        <v>78</v>
      </c>
      <c r="P241">
        <v>80</v>
      </c>
      <c r="Q241">
        <v>83</v>
      </c>
      <c r="R241">
        <f t="shared" si="12"/>
        <v>1</v>
      </c>
    </row>
    <row r="242" spans="1:18">
      <c r="A242">
        <f t="shared" si="10"/>
        <v>2004</v>
      </c>
      <c r="B242">
        <f t="shared" si="11"/>
        <v>39</v>
      </c>
      <c r="C242" t="s">
        <v>26</v>
      </c>
      <c r="D242" s="3">
        <v>38251</v>
      </c>
      <c r="E242">
        <v>671660</v>
      </c>
      <c r="F242">
        <v>114804</v>
      </c>
      <c r="G242">
        <v>88062</v>
      </c>
      <c r="H242">
        <v>70136</v>
      </c>
      <c r="I242">
        <v>429790</v>
      </c>
      <c r="J242">
        <v>444379</v>
      </c>
      <c r="K242">
        <v>56930</v>
      </c>
      <c r="L242">
        <v>69083</v>
      </c>
      <c r="M242">
        <v>61</v>
      </c>
      <c r="N242">
        <v>79</v>
      </c>
      <c r="O242">
        <v>74</v>
      </c>
      <c r="P242">
        <v>74</v>
      </c>
      <c r="Q242">
        <v>81</v>
      </c>
      <c r="R242">
        <f t="shared" si="12"/>
        <v>1</v>
      </c>
    </row>
    <row r="243" spans="1:18">
      <c r="A243">
        <f t="shared" si="10"/>
        <v>2004</v>
      </c>
      <c r="B243">
        <f t="shared" si="11"/>
        <v>40</v>
      </c>
      <c r="C243" t="s">
        <v>26</v>
      </c>
      <c r="D243" s="3">
        <v>38258</v>
      </c>
      <c r="E243">
        <v>688084</v>
      </c>
      <c r="F243">
        <v>128187</v>
      </c>
      <c r="G243">
        <v>94925</v>
      </c>
      <c r="H243">
        <v>65906</v>
      </c>
      <c r="I243">
        <v>429071</v>
      </c>
      <c r="J243">
        <v>440065</v>
      </c>
      <c r="K243">
        <v>64920</v>
      </c>
      <c r="L243">
        <v>87188</v>
      </c>
      <c r="M243">
        <v>64</v>
      </c>
      <c r="N243">
        <v>83</v>
      </c>
      <c r="O243">
        <v>77</v>
      </c>
      <c r="P243">
        <v>72</v>
      </c>
      <c r="Q243">
        <v>79</v>
      </c>
      <c r="R243">
        <f t="shared" si="12"/>
        <v>1</v>
      </c>
    </row>
    <row r="244" spans="1:18">
      <c r="A244">
        <f t="shared" si="10"/>
        <v>2004</v>
      </c>
      <c r="B244">
        <f t="shared" si="11"/>
        <v>41</v>
      </c>
      <c r="C244" t="s">
        <v>26</v>
      </c>
      <c r="D244" s="3">
        <v>38265</v>
      </c>
      <c r="E244">
        <v>709320</v>
      </c>
      <c r="F244">
        <v>131602</v>
      </c>
      <c r="G244">
        <v>94423</v>
      </c>
      <c r="H244">
        <v>71105</v>
      </c>
      <c r="I244">
        <v>447122</v>
      </c>
      <c r="J244">
        <v>468456</v>
      </c>
      <c r="K244">
        <v>59491</v>
      </c>
      <c r="L244">
        <v>75336</v>
      </c>
      <c r="M244">
        <v>66</v>
      </c>
      <c r="N244">
        <v>88</v>
      </c>
      <c r="O244">
        <v>83</v>
      </c>
      <c r="P244">
        <v>81</v>
      </c>
      <c r="Q244">
        <v>83</v>
      </c>
      <c r="R244">
        <f t="shared" si="12"/>
        <v>1</v>
      </c>
    </row>
    <row r="245" spans="1:18">
      <c r="A245">
        <f t="shared" si="10"/>
        <v>2004</v>
      </c>
      <c r="B245">
        <f t="shared" si="11"/>
        <v>42</v>
      </c>
      <c r="C245" t="s">
        <v>26</v>
      </c>
      <c r="D245" s="3">
        <v>38272</v>
      </c>
      <c r="E245">
        <v>734992</v>
      </c>
      <c r="F245">
        <v>126391</v>
      </c>
      <c r="G245">
        <v>101626</v>
      </c>
      <c r="H245">
        <v>73251</v>
      </c>
      <c r="I245">
        <v>465781</v>
      </c>
      <c r="J245">
        <v>470744</v>
      </c>
      <c r="K245">
        <v>69569</v>
      </c>
      <c r="L245">
        <v>89371</v>
      </c>
      <c r="M245">
        <v>65</v>
      </c>
      <c r="N245">
        <v>85</v>
      </c>
      <c r="O245">
        <v>77</v>
      </c>
      <c r="P245">
        <v>84</v>
      </c>
      <c r="Q245">
        <v>87</v>
      </c>
      <c r="R245">
        <f t="shared" si="12"/>
        <v>1</v>
      </c>
    </row>
    <row r="246" spans="1:18">
      <c r="A246">
        <f t="shared" si="10"/>
        <v>2004</v>
      </c>
      <c r="B246">
        <f t="shared" si="11"/>
        <v>43</v>
      </c>
      <c r="C246" t="s">
        <v>26</v>
      </c>
      <c r="D246" s="3">
        <v>38279</v>
      </c>
      <c r="E246">
        <v>708959</v>
      </c>
      <c r="F246">
        <v>117650</v>
      </c>
      <c r="G246">
        <v>95306</v>
      </c>
      <c r="H246">
        <v>64685</v>
      </c>
      <c r="I246">
        <v>465146</v>
      </c>
      <c r="J246">
        <v>464202</v>
      </c>
      <c r="K246">
        <v>61478</v>
      </c>
      <c r="L246">
        <v>84766</v>
      </c>
      <c r="M246">
        <v>66</v>
      </c>
      <c r="N246">
        <v>76</v>
      </c>
      <c r="O246">
        <v>73</v>
      </c>
      <c r="P246">
        <v>87</v>
      </c>
      <c r="Q246">
        <v>80</v>
      </c>
      <c r="R246">
        <f t="shared" si="12"/>
        <v>1</v>
      </c>
    </row>
    <row r="247" spans="1:18">
      <c r="A247">
        <f t="shared" si="10"/>
        <v>2004</v>
      </c>
      <c r="B247">
        <f t="shared" si="11"/>
        <v>44</v>
      </c>
      <c r="C247" t="s">
        <v>26</v>
      </c>
      <c r="D247" s="3">
        <v>38286</v>
      </c>
      <c r="E247">
        <v>706503</v>
      </c>
      <c r="F247">
        <v>117340</v>
      </c>
      <c r="G247">
        <v>96377</v>
      </c>
      <c r="H247">
        <v>59800</v>
      </c>
      <c r="I247">
        <v>466039</v>
      </c>
      <c r="J247">
        <v>470161</v>
      </c>
      <c r="K247">
        <v>63324</v>
      </c>
      <c r="L247">
        <v>80165</v>
      </c>
      <c r="M247">
        <v>69</v>
      </c>
      <c r="N247">
        <v>74</v>
      </c>
      <c r="O247">
        <v>67</v>
      </c>
      <c r="P247">
        <v>85</v>
      </c>
      <c r="Q247">
        <v>81</v>
      </c>
      <c r="R247">
        <f t="shared" si="12"/>
        <v>1</v>
      </c>
    </row>
    <row r="248" spans="1:18">
      <c r="A248">
        <f t="shared" si="10"/>
        <v>2004</v>
      </c>
      <c r="B248">
        <f t="shared" si="11"/>
        <v>45</v>
      </c>
      <c r="C248" t="s">
        <v>26</v>
      </c>
      <c r="D248" s="3">
        <v>38293</v>
      </c>
      <c r="E248">
        <v>715841</v>
      </c>
      <c r="F248">
        <v>100427</v>
      </c>
      <c r="G248">
        <v>95191</v>
      </c>
      <c r="H248">
        <v>68009</v>
      </c>
      <c r="I248">
        <v>495296</v>
      </c>
      <c r="J248">
        <v>485045</v>
      </c>
      <c r="K248">
        <v>52109</v>
      </c>
      <c r="L248">
        <v>67596</v>
      </c>
      <c r="M248">
        <v>66</v>
      </c>
      <c r="N248">
        <v>72</v>
      </c>
      <c r="O248">
        <v>71</v>
      </c>
      <c r="P248">
        <v>87</v>
      </c>
      <c r="Q248">
        <v>89</v>
      </c>
      <c r="R248">
        <f t="shared" si="12"/>
        <v>1</v>
      </c>
    </row>
    <row r="249" spans="1:18">
      <c r="A249">
        <f t="shared" si="10"/>
        <v>2004</v>
      </c>
      <c r="B249">
        <f t="shared" si="11"/>
        <v>46</v>
      </c>
      <c r="C249" t="s">
        <v>26</v>
      </c>
      <c r="D249" s="3">
        <v>38300</v>
      </c>
      <c r="E249">
        <v>711816</v>
      </c>
      <c r="F249">
        <v>93833</v>
      </c>
      <c r="G249">
        <v>90147</v>
      </c>
      <c r="H249">
        <v>70584</v>
      </c>
      <c r="I249">
        <v>474141</v>
      </c>
      <c r="J249">
        <v>466178</v>
      </c>
      <c r="K249">
        <v>73258</v>
      </c>
      <c r="L249">
        <v>84907</v>
      </c>
      <c r="M249">
        <v>57</v>
      </c>
      <c r="N249">
        <v>71</v>
      </c>
      <c r="O249">
        <v>71</v>
      </c>
      <c r="P249">
        <v>85</v>
      </c>
      <c r="Q249">
        <v>86</v>
      </c>
      <c r="R249">
        <f t="shared" si="12"/>
        <v>1</v>
      </c>
    </row>
    <row r="250" spans="1:18">
      <c r="A250">
        <f t="shared" si="10"/>
        <v>2004</v>
      </c>
      <c r="B250">
        <f t="shared" si="11"/>
        <v>47</v>
      </c>
      <c r="C250" t="s">
        <v>26</v>
      </c>
      <c r="D250" s="3">
        <v>38307</v>
      </c>
      <c r="E250">
        <v>710178</v>
      </c>
      <c r="F250">
        <v>85830</v>
      </c>
      <c r="G250">
        <v>85168</v>
      </c>
      <c r="H250">
        <v>67380</v>
      </c>
      <c r="I250">
        <v>497483</v>
      </c>
      <c r="J250">
        <v>488231</v>
      </c>
      <c r="K250">
        <v>59485</v>
      </c>
      <c r="L250">
        <v>69399</v>
      </c>
      <c r="M250">
        <v>49</v>
      </c>
      <c r="N250">
        <v>62</v>
      </c>
      <c r="O250">
        <v>71</v>
      </c>
      <c r="P250">
        <v>83</v>
      </c>
      <c r="Q250">
        <v>86</v>
      </c>
      <c r="R250">
        <f t="shared" si="12"/>
        <v>1</v>
      </c>
    </row>
    <row r="251" spans="1:18">
      <c r="A251">
        <f t="shared" si="10"/>
        <v>2004</v>
      </c>
      <c r="B251">
        <f t="shared" si="11"/>
        <v>48</v>
      </c>
      <c r="C251" t="s">
        <v>26</v>
      </c>
      <c r="D251" s="3">
        <v>38314</v>
      </c>
      <c r="E251">
        <v>692591</v>
      </c>
      <c r="F251">
        <v>84915</v>
      </c>
      <c r="G251">
        <v>79162</v>
      </c>
      <c r="H251">
        <v>66590</v>
      </c>
      <c r="I251">
        <v>483486</v>
      </c>
      <c r="J251">
        <v>477120</v>
      </c>
      <c r="K251">
        <v>57600</v>
      </c>
      <c r="L251">
        <v>69719</v>
      </c>
      <c r="M251">
        <v>56</v>
      </c>
      <c r="N251">
        <v>63</v>
      </c>
      <c r="O251">
        <v>70</v>
      </c>
      <c r="P251">
        <v>85</v>
      </c>
      <c r="Q251">
        <v>85</v>
      </c>
      <c r="R251">
        <f t="shared" si="12"/>
        <v>1</v>
      </c>
    </row>
    <row r="252" spans="1:18">
      <c r="A252">
        <f t="shared" si="10"/>
        <v>2004</v>
      </c>
      <c r="B252">
        <f t="shared" si="11"/>
        <v>49</v>
      </c>
      <c r="C252" t="s">
        <v>26</v>
      </c>
      <c r="D252" s="3">
        <v>38321</v>
      </c>
      <c r="E252">
        <v>690418</v>
      </c>
      <c r="F252">
        <v>82978</v>
      </c>
      <c r="G252">
        <v>77163</v>
      </c>
      <c r="H252">
        <v>67866</v>
      </c>
      <c r="I252">
        <v>487544</v>
      </c>
      <c r="J252">
        <v>474864</v>
      </c>
      <c r="K252">
        <v>52030</v>
      </c>
      <c r="L252">
        <v>70525</v>
      </c>
      <c r="M252">
        <v>52</v>
      </c>
      <c r="N252">
        <v>61</v>
      </c>
      <c r="O252">
        <v>67</v>
      </c>
      <c r="P252">
        <v>84</v>
      </c>
      <c r="Q252">
        <v>88</v>
      </c>
      <c r="R252">
        <f t="shared" si="12"/>
        <v>1</v>
      </c>
    </row>
    <row r="253" spans="1:18">
      <c r="A253">
        <f t="shared" si="10"/>
        <v>2004</v>
      </c>
      <c r="B253">
        <f t="shared" si="11"/>
        <v>50</v>
      </c>
      <c r="C253" t="s">
        <v>26</v>
      </c>
      <c r="D253" s="3">
        <v>38328</v>
      </c>
      <c r="E253">
        <v>690119</v>
      </c>
      <c r="F253">
        <v>71523</v>
      </c>
      <c r="G253">
        <v>88963</v>
      </c>
      <c r="H253">
        <v>71196</v>
      </c>
      <c r="I253">
        <v>496749</v>
      </c>
      <c r="J253">
        <v>467193</v>
      </c>
      <c r="K253">
        <v>50651</v>
      </c>
      <c r="L253">
        <v>62767</v>
      </c>
      <c r="M253">
        <v>42</v>
      </c>
      <c r="N253">
        <v>63</v>
      </c>
      <c r="O253">
        <v>72</v>
      </c>
      <c r="P253">
        <v>81</v>
      </c>
      <c r="Q253">
        <v>81</v>
      </c>
      <c r="R253">
        <f t="shared" si="12"/>
        <v>1</v>
      </c>
    </row>
    <row r="254" spans="1:18">
      <c r="A254">
        <f t="shared" si="10"/>
        <v>2004</v>
      </c>
      <c r="B254">
        <f t="shared" si="11"/>
        <v>51</v>
      </c>
      <c r="C254" t="s">
        <v>26</v>
      </c>
      <c r="D254" s="3">
        <v>38335</v>
      </c>
      <c r="E254">
        <v>704134</v>
      </c>
      <c r="F254">
        <v>68310</v>
      </c>
      <c r="G254">
        <v>77382</v>
      </c>
      <c r="H254">
        <v>84207</v>
      </c>
      <c r="I254">
        <v>499748</v>
      </c>
      <c r="J254">
        <v>474358</v>
      </c>
      <c r="K254">
        <v>51869</v>
      </c>
      <c r="L254">
        <v>68187</v>
      </c>
      <c r="M254">
        <v>51</v>
      </c>
      <c r="N254">
        <v>55</v>
      </c>
      <c r="O254">
        <v>71</v>
      </c>
      <c r="P254">
        <v>79</v>
      </c>
      <c r="Q254">
        <v>78</v>
      </c>
      <c r="R254">
        <f t="shared" si="12"/>
        <v>1</v>
      </c>
    </row>
    <row r="255" spans="1:18">
      <c r="A255">
        <f t="shared" si="10"/>
        <v>2004</v>
      </c>
      <c r="B255">
        <f t="shared" si="11"/>
        <v>52</v>
      </c>
      <c r="C255" t="s">
        <v>26</v>
      </c>
      <c r="D255" s="3">
        <v>38342</v>
      </c>
      <c r="E255">
        <v>661793</v>
      </c>
      <c r="F255">
        <v>69805</v>
      </c>
      <c r="G255">
        <v>68167</v>
      </c>
      <c r="H255">
        <v>74364</v>
      </c>
      <c r="I255">
        <v>464957</v>
      </c>
      <c r="J255">
        <v>451562</v>
      </c>
      <c r="K255">
        <v>52667</v>
      </c>
      <c r="L255">
        <v>67700</v>
      </c>
      <c r="M255">
        <v>46</v>
      </c>
      <c r="N255">
        <v>54</v>
      </c>
      <c r="O255">
        <v>63</v>
      </c>
      <c r="P255">
        <v>75</v>
      </c>
      <c r="Q255">
        <v>78</v>
      </c>
      <c r="R255">
        <f t="shared" si="12"/>
        <v>1</v>
      </c>
    </row>
    <row r="256" spans="1:18">
      <c r="A256">
        <f t="shared" si="10"/>
        <v>2004</v>
      </c>
      <c r="B256">
        <f t="shared" si="11"/>
        <v>53</v>
      </c>
      <c r="C256" t="s">
        <v>26</v>
      </c>
      <c r="D256" s="3">
        <v>38349</v>
      </c>
      <c r="E256">
        <v>656458</v>
      </c>
      <c r="F256">
        <v>69987</v>
      </c>
      <c r="G256">
        <v>64968</v>
      </c>
      <c r="H256">
        <v>73706</v>
      </c>
      <c r="I256">
        <v>469138</v>
      </c>
      <c r="J256">
        <v>455359</v>
      </c>
      <c r="K256">
        <v>43627</v>
      </c>
      <c r="L256">
        <v>62425</v>
      </c>
      <c r="M256">
        <v>42</v>
      </c>
      <c r="N256">
        <v>60</v>
      </c>
      <c r="O256">
        <v>65</v>
      </c>
      <c r="P256">
        <v>79</v>
      </c>
      <c r="Q256">
        <v>81</v>
      </c>
      <c r="R256">
        <f t="shared" si="12"/>
        <v>1</v>
      </c>
    </row>
    <row r="257" spans="1:18">
      <c r="A257">
        <f t="shared" si="10"/>
        <v>2005</v>
      </c>
      <c r="B257">
        <f t="shared" si="11"/>
        <v>2</v>
      </c>
      <c r="C257" t="s">
        <v>26</v>
      </c>
      <c r="D257" s="3">
        <v>38356</v>
      </c>
      <c r="E257">
        <v>683120</v>
      </c>
      <c r="F257">
        <v>74567</v>
      </c>
      <c r="G257">
        <v>67020</v>
      </c>
      <c r="H257">
        <v>74091</v>
      </c>
      <c r="I257">
        <v>479579</v>
      </c>
      <c r="J257">
        <v>465979</v>
      </c>
      <c r="K257">
        <v>54883</v>
      </c>
      <c r="L257">
        <v>76030</v>
      </c>
      <c r="M257">
        <v>42</v>
      </c>
      <c r="N257">
        <v>64</v>
      </c>
      <c r="O257">
        <v>63</v>
      </c>
      <c r="P257">
        <v>77</v>
      </c>
      <c r="Q257">
        <v>82</v>
      </c>
      <c r="R257">
        <f t="shared" si="12"/>
        <v>-51</v>
      </c>
    </row>
    <row r="258" spans="1:18">
      <c r="A258">
        <f t="shared" si="10"/>
        <v>2005</v>
      </c>
      <c r="B258">
        <f t="shared" si="11"/>
        <v>3</v>
      </c>
      <c r="C258" t="s">
        <v>26</v>
      </c>
      <c r="D258" s="3">
        <v>38363</v>
      </c>
      <c r="E258">
        <v>707361</v>
      </c>
      <c r="F258">
        <v>79563</v>
      </c>
      <c r="G258">
        <v>70949</v>
      </c>
      <c r="H258">
        <v>90144</v>
      </c>
      <c r="I258">
        <v>488223</v>
      </c>
      <c r="J258">
        <v>478166</v>
      </c>
      <c r="K258">
        <v>49431</v>
      </c>
      <c r="L258">
        <v>68102</v>
      </c>
      <c r="M258">
        <v>47</v>
      </c>
      <c r="N258">
        <v>68</v>
      </c>
      <c r="O258">
        <v>72</v>
      </c>
      <c r="P258">
        <v>78</v>
      </c>
      <c r="Q258">
        <v>83</v>
      </c>
      <c r="R258">
        <f t="shared" si="12"/>
        <v>1</v>
      </c>
    </row>
    <row r="259" spans="1:18">
      <c r="A259">
        <f t="shared" ref="A259:A321" si="13">YEAR(D259)</f>
        <v>2005</v>
      </c>
      <c r="B259">
        <f t="shared" ref="B259:B321" si="14">WEEKNUM(D259)</f>
        <v>4</v>
      </c>
      <c r="C259" t="s">
        <v>26</v>
      </c>
      <c r="D259" s="3">
        <v>38370</v>
      </c>
      <c r="E259">
        <v>718813</v>
      </c>
      <c r="F259">
        <v>86451</v>
      </c>
      <c r="G259">
        <v>70526</v>
      </c>
      <c r="H259">
        <v>85441</v>
      </c>
      <c r="I259">
        <v>495530</v>
      </c>
      <c r="J259">
        <v>491377</v>
      </c>
      <c r="K259">
        <v>51391</v>
      </c>
      <c r="L259">
        <v>71469</v>
      </c>
      <c r="M259">
        <v>50</v>
      </c>
      <c r="N259">
        <v>66</v>
      </c>
      <c r="O259">
        <v>70</v>
      </c>
      <c r="P259">
        <v>75</v>
      </c>
      <c r="Q259">
        <v>84</v>
      </c>
      <c r="R259">
        <f t="shared" si="12"/>
        <v>1</v>
      </c>
    </row>
    <row r="260" spans="1:18">
      <c r="A260">
        <f t="shared" si="13"/>
        <v>2005</v>
      </c>
      <c r="B260">
        <f t="shared" si="14"/>
        <v>5</v>
      </c>
      <c r="C260" t="s">
        <v>26</v>
      </c>
      <c r="D260" s="3">
        <v>38377</v>
      </c>
      <c r="E260">
        <v>713890</v>
      </c>
      <c r="F260">
        <v>98204</v>
      </c>
      <c r="G260">
        <v>64354</v>
      </c>
      <c r="H260">
        <v>90677</v>
      </c>
      <c r="I260">
        <v>476155</v>
      </c>
      <c r="J260">
        <v>494844</v>
      </c>
      <c r="K260">
        <v>48854</v>
      </c>
      <c r="L260">
        <v>64015</v>
      </c>
      <c r="M260">
        <v>55</v>
      </c>
      <c r="N260">
        <v>63</v>
      </c>
      <c r="O260">
        <v>66</v>
      </c>
      <c r="P260">
        <v>78</v>
      </c>
      <c r="Q260">
        <v>84</v>
      </c>
      <c r="R260">
        <f t="shared" ref="R260:R323" si="15">B260-B259</f>
        <v>1</v>
      </c>
    </row>
    <row r="261" spans="1:18">
      <c r="A261">
        <f t="shared" si="13"/>
        <v>2005</v>
      </c>
      <c r="B261">
        <f t="shared" si="14"/>
        <v>6</v>
      </c>
      <c r="C261" t="s">
        <v>26</v>
      </c>
      <c r="D261" s="3">
        <v>38384</v>
      </c>
      <c r="E261">
        <v>734197</v>
      </c>
      <c r="F261">
        <v>100507</v>
      </c>
      <c r="G261">
        <v>69555</v>
      </c>
      <c r="H261">
        <v>96217</v>
      </c>
      <c r="I261">
        <v>492654</v>
      </c>
      <c r="J261">
        <v>507975</v>
      </c>
      <c r="K261">
        <v>44819</v>
      </c>
      <c r="L261">
        <v>60450</v>
      </c>
      <c r="M261">
        <v>51</v>
      </c>
      <c r="N261">
        <v>74</v>
      </c>
      <c r="O261">
        <v>74</v>
      </c>
      <c r="P261">
        <v>81</v>
      </c>
      <c r="Q261">
        <v>86</v>
      </c>
      <c r="R261">
        <f t="shared" si="15"/>
        <v>1</v>
      </c>
    </row>
    <row r="262" spans="1:18">
      <c r="A262">
        <f t="shared" si="13"/>
        <v>2005</v>
      </c>
      <c r="B262">
        <f t="shared" si="14"/>
        <v>7</v>
      </c>
      <c r="C262" t="s">
        <v>26</v>
      </c>
      <c r="D262" s="3">
        <v>38391</v>
      </c>
      <c r="E262">
        <v>731161</v>
      </c>
      <c r="F262">
        <v>99003</v>
      </c>
      <c r="G262">
        <v>71446</v>
      </c>
      <c r="H262">
        <v>96369</v>
      </c>
      <c r="I262">
        <v>481481</v>
      </c>
      <c r="J262">
        <v>490249</v>
      </c>
      <c r="K262">
        <v>54308</v>
      </c>
      <c r="L262">
        <v>73097</v>
      </c>
      <c r="M262">
        <v>51</v>
      </c>
      <c r="N262">
        <v>67</v>
      </c>
      <c r="O262">
        <v>70</v>
      </c>
      <c r="P262">
        <v>81</v>
      </c>
      <c r="Q262">
        <v>82</v>
      </c>
      <c r="R262">
        <f t="shared" si="15"/>
        <v>1</v>
      </c>
    </row>
    <row r="263" spans="1:18">
      <c r="A263">
        <f t="shared" si="13"/>
        <v>2005</v>
      </c>
      <c r="B263">
        <f t="shared" si="14"/>
        <v>8</v>
      </c>
      <c r="C263" t="s">
        <v>26</v>
      </c>
      <c r="D263" s="3">
        <v>38398</v>
      </c>
      <c r="E263">
        <v>740087</v>
      </c>
      <c r="F263">
        <v>101963</v>
      </c>
      <c r="G263">
        <v>70335</v>
      </c>
      <c r="H263">
        <v>104533</v>
      </c>
      <c r="I263">
        <v>480980</v>
      </c>
      <c r="J263">
        <v>493378</v>
      </c>
      <c r="K263">
        <v>52611</v>
      </c>
      <c r="L263">
        <v>71841</v>
      </c>
      <c r="M263">
        <v>56</v>
      </c>
      <c r="N263">
        <v>66</v>
      </c>
      <c r="O263">
        <v>77</v>
      </c>
      <c r="P263">
        <v>84</v>
      </c>
      <c r="Q263">
        <v>91</v>
      </c>
      <c r="R263">
        <f t="shared" si="15"/>
        <v>1</v>
      </c>
    </row>
    <row r="264" spans="1:18">
      <c r="A264">
        <f t="shared" si="13"/>
        <v>2005</v>
      </c>
      <c r="B264">
        <f t="shared" si="14"/>
        <v>9</v>
      </c>
      <c r="C264" t="s">
        <v>26</v>
      </c>
      <c r="D264" s="3">
        <v>38405</v>
      </c>
      <c r="E264">
        <v>760290</v>
      </c>
      <c r="F264">
        <v>120964</v>
      </c>
      <c r="G264">
        <v>66788</v>
      </c>
      <c r="H264">
        <v>100524</v>
      </c>
      <c r="I264">
        <v>484386</v>
      </c>
      <c r="J264">
        <v>524236</v>
      </c>
      <c r="K264">
        <v>54416</v>
      </c>
      <c r="L264">
        <v>68742</v>
      </c>
      <c r="M264">
        <v>66</v>
      </c>
      <c r="N264">
        <v>67</v>
      </c>
      <c r="O264">
        <v>73</v>
      </c>
      <c r="P264">
        <v>84</v>
      </c>
      <c r="Q264">
        <v>93</v>
      </c>
      <c r="R264">
        <f t="shared" si="15"/>
        <v>1</v>
      </c>
    </row>
    <row r="265" spans="1:18">
      <c r="A265">
        <f t="shared" si="13"/>
        <v>2005</v>
      </c>
      <c r="B265">
        <f t="shared" si="14"/>
        <v>10</v>
      </c>
      <c r="C265" t="s">
        <v>26</v>
      </c>
      <c r="D265" s="3">
        <v>38412</v>
      </c>
      <c r="E265">
        <v>775874</v>
      </c>
      <c r="F265">
        <v>130797</v>
      </c>
      <c r="G265">
        <v>70624</v>
      </c>
      <c r="H265">
        <v>97516</v>
      </c>
      <c r="I265">
        <v>482665</v>
      </c>
      <c r="J265">
        <v>533258</v>
      </c>
      <c r="K265">
        <v>64896</v>
      </c>
      <c r="L265">
        <v>74476</v>
      </c>
      <c r="M265">
        <v>67</v>
      </c>
      <c r="N265">
        <v>74</v>
      </c>
      <c r="O265">
        <v>79</v>
      </c>
      <c r="P265">
        <v>80</v>
      </c>
      <c r="Q265">
        <v>85</v>
      </c>
      <c r="R265">
        <f t="shared" si="15"/>
        <v>1</v>
      </c>
    </row>
    <row r="266" spans="1:18">
      <c r="A266">
        <f t="shared" si="13"/>
        <v>2005</v>
      </c>
      <c r="B266">
        <f t="shared" si="14"/>
        <v>11</v>
      </c>
      <c r="C266" t="s">
        <v>26</v>
      </c>
      <c r="D266" s="3">
        <v>38419</v>
      </c>
      <c r="E266">
        <v>816226</v>
      </c>
      <c r="F266">
        <v>158645</v>
      </c>
      <c r="G266">
        <v>81982</v>
      </c>
      <c r="H266">
        <v>109622</v>
      </c>
      <c r="I266">
        <v>476025</v>
      </c>
      <c r="J266">
        <v>546468</v>
      </c>
      <c r="K266">
        <v>71934</v>
      </c>
      <c r="L266">
        <v>78154</v>
      </c>
      <c r="M266">
        <v>71</v>
      </c>
      <c r="N266">
        <v>82</v>
      </c>
      <c r="O266">
        <v>89</v>
      </c>
      <c r="P266">
        <v>84</v>
      </c>
      <c r="Q266">
        <v>92</v>
      </c>
      <c r="R266">
        <f t="shared" si="15"/>
        <v>1</v>
      </c>
    </row>
    <row r="267" spans="1:18">
      <c r="A267">
        <f t="shared" si="13"/>
        <v>2005</v>
      </c>
      <c r="B267">
        <f t="shared" si="14"/>
        <v>12</v>
      </c>
      <c r="C267" t="s">
        <v>26</v>
      </c>
      <c r="D267" s="3">
        <v>38426</v>
      </c>
      <c r="E267">
        <v>841984</v>
      </c>
      <c r="F267">
        <v>168856</v>
      </c>
      <c r="G267">
        <v>101171</v>
      </c>
      <c r="H267">
        <v>119040</v>
      </c>
      <c r="I267">
        <v>490810</v>
      </c>
      <c r="J267">
        <v>544400</v>
      </c>
      <c r="K267">
        <v>63278</v>
      </c>
      <c r="L267">
        <v>77373</v>
      </c>
      <c r="M267">
        <v>69</v>
      </c>
      <c r="N267">
        <v>85</v>
      </c>
      <c r="O267">
        <v>95</v>
      </c>
      <c r="P267">
        <v>83</v>
      </c>
      <c r="Q267">
        <v>84</v>
      </c>
      <c r="R267">
        <f t="shared" si="15"/>
        <v>1</v>
      </c>
    </row>
    <row r="268" spans="1:18">
      <c r="A268">
        <f t="shared" si="13"/>
        <v>2005</v>
      </c>
      <c r="B268">
        <f t="shared" si="14"/>
        <v>13</v>
      </c>
      <c r="C268" t="s">
        <v>26</v>
      </c>
      <c r="D268" s="3">
        <v>38433</v>
      </c>
      <c r="E268">
        <v>845847</v>
      </c>
      <c r="F268">
        <v>166969</v>
      </c>
      <c r="G268">
        <v>97460</v>
      </c>
      <c r="H268">
        <v>117389</v>
      </c>
      <c r="I268">
        <v>501457</v>
      </c>
      <c r="J268">
        <v>551063</v>
      </c>
      <c r="K268">
        <v>60032</v>
      </c>
      <c r="L268">
        <v>79935</v>
      </c>
      <c r="M268">
        <v>73</v>
      </c>
      <c r="N268">
        <v>84</v>
      </c>
      <c r="O268">
        <v>88</v>
      </c>
      <c r="P268">
        <v>79</v>
      </c>
      <c r="Q268">
        <v>84</v>
      </c>
      <c r="R268">
        <f t="shared" si="15"/>
        <v>1</v>
      </c>
    </row>
    <row r="269" spans="1:18">
      <c r="A269">
        <f t="shared" si="13"/>
        <v>2005</v>
      </c>
      <c r="B269">
        <f t="shared" si="14"/>
        <v>14</v>
      </c>
      <c r="C269" t="s">
        <v>26</v>
      </c>
      <c r="D269" s="3">
        <v>38440</v>
      </c>
      <c r="E269">
        <v>839333</v>
      </c>
      <c r="F269">
        <v>164014</v>
      </c>
      <c r="G269">
        <v>90222</v>
      </c>
      <c r="H269">
        <v>118051</v>
      </c>
      <c r="I269">
        <v>493298</v>
      </c>
      <c r="J269">
        <v>546895</v>
      </c>
      <c r="K269">
        <v>63970</v>
      </c>
      <c r="L269">
        <v>84165</v>
      </c>
      <c r="M269">
        <v>70</v>
      </c>
      <c r="N269">
        <v>84</v>
      </c>
      <c r="O269">
        <v>86</v>
      </c>
      <c r="P269">
        <v>75</v>
      </c>
      <c r="Q269">
        <v>78</v>
      </c>
      <c r="R269">
        <f t="shared" si="15"/>
        <v>1</v>
      </c>
    </row>
    <row r="270" spans="1:18">
      <c r="A270">
        <f t="shared" si="13"/>
        <v>2005</v>
      </c>
      <c r="B270">
        <f t="shared" si="14"/>
        <v>15</v>
      </c>
      <c r="C270" t="s">
        <v>26</v>
      </c>
      <c r="D270" s="3">
        <v>38447</v>
      </c>
      <c r="E270">
        <v>859819</v>
      </c>
      <c r="F270">
        <v>173593</v>
      </c>
      <c r="G270">
        <v>84881</v>
      </c>
      <c r="H270">
        <v>125312</v>
      </c>
      <c r="I270">
        <v>488807</v>
      </c>
      <c r="J270">
        <v>566573</v>
      </c>
      <c r="K270">
        <v>72107</v>
      </c>
      <c r="L270">
        <v>83053</v>
      </c>
      <c r="M270">
        <v>79</v>
      </c>
      <c r="N270">
        <v>76</v>
      </c>
      <c r="O270">
        <v>93</v>
      </c>
      <c r="P270">
        <v>76</v>
      </c>
      <c r="Q270">
        <v>79</v>
      </c>
      <c r="R270">
        <f t="shared" si="15"/>
        <v>1</v>
      </c>
    </row>
    <row r="271" spans="1:18">
      <c r="A271">
        <f t="shared" si="13"/>
        <v>2005</v>
      </c>
      <c r="B271">
        <f t="shared" si="14"/>
        <v>16</v>
      </c>
      <c r="C271" t="s">
        <v>26</v>
      </c>
      <c r="D271" s="3">
        <v>38454</v>
      </c>
      <c r="E271">
        <v>836618</v>
      </c>
      <c r="F271">
        <v>154538</v>
      </c>
      <c r="G271">
        <v>94888</v>
      </c>
      <c r="H271">
        <v>136873</v>
      </c>
      <c r="I271">
        <v>478355</v>
      </c>
      <c r="J271">
        <v>533292</v>
      </c>
      <c r="K271">
        <v>66852</v>
      </c>
      <c r="L271">
        <v>71565</v>
      </c>
      <c r="M271">
        <v>72</v>
      </c>
      <c r="N271">
        <v>86</v>
      </c>
      <c r="O271">
        <v>94</v>
      </c>
      <c r="P271">
        <v>88</v>
      </c>
      <c r="Q271">
        <v>86</v>
      </c>
      <c r="R271">
        <f t="shared" si="15"/>
        <v>1</v>
      </c>
    </row>
    <row r="272" spans="1:18">
      <c r="A272">
        <f t="shared" si="13"/>
        <v>2005</v>
      </c>
      <c r="B272">
        <f t="shared" si="14"/>
        <v>17</v>
      </c>
      <c r="C272" t="s">
        <v>26</v>
      </c>
      <c r="D272" s="3">
        <v>38461</v>
      </c>
      <c r="E272">
        <v>822215</v>
      </c>
      <c r="F272">
        <v>125300</v>
      </c>
      <c r="G272">
        <v>92649</v>
      </c>
      <c r="H272">
        <v>119055</v>
      </c>
      <c r="I272">
        <v>517581</v>
      </c>
      <c r="J272">
        <v>539992</v>
      </c>
      <c r="K272">
        <v>60279</v>
      </c>
      <c r="L272">
        <v>70519</v>
      </c>
      <c r="M272">
        <v>68</v>
      </c>
      <c r="N272">
        <v>82</v>
      </c>
      <c r="O272">
        <v>84</v>
      </c>
      <c r="P272">
        <v>84</v>
      </c>
      <c r="Q272">
        <v>89</v>
      </c>
      <c r="R272">
        <f t="shared" si="15"/>
        <v>1</v>
      </c>
    </row>
    <row r="273" spans="1:18">
      <c r="A273">
        <f t="shared" si="13"/>
        <v>2005</v>
      </c>
      <c r="B273">
        <f t="shared" si="14"/>
        <v>18</v>
      </c>
      <c r="C273" t="s">
        <v>26</v>
      </c>
      <c r="D273" s="3">
        <v>38468</v>
      </c>
      <c r="E273">
        <v>810502</v>
      </c>
      <c r="F273">
        <v>121606</v>
      </c>
      <c r="G273">
        <v>95598</v>
      </c>
      <c r="H273">
        <v>125652</v>
      </c>
      <c r="I273">
        <v>508385</v>
      </c>
      <c r="J273">
        <v>520232</v>
      </c>
      <c r="K273">
        <v>54859</v>
      </c>
      <c r="L273">
        <v>69020</v>
      </c>
      <c r="M273">
        <v>68</v>
      </c>
      <c r="N273">
        <v>88</v>
      </c>
      <c r="O273">
        <v>94</v>
      </c>
      <c r="P273">
        <v>85</v>
      </c>
      <c r="Q273">
        <v>89</v>
      </c>
      <c r="R273">
        <f t="shared" si="15"/>
        <v>1</v>
      </c>
    </row>
    <row r="274" spans="1:18">
      <c r="A274">
        <f t="shared" si="13"/>
        <v>2005</v>
      </c>
      <c r="B274">
        <f t="shared" si="14"/>
        <v>19</v>
      </c>
      <c r="C274" t="s">
        <v>26</v>
      </c>
      <c r="D274" s="3">
        <v>38475</v>
      </c>
      <c r="E274">
        <v>810793</v>
      </c>
      <c r="F274">
        <v>107003</v>
      </c>
      <c r="G274">
        <v>98600</v>
      </c>
      <c r="H274">
        <v>134592</v>
      </c>
      <c r="I274">
        <v>511576</v>
      </c>
      <c r="J274">
        <v>502606</v>
      </c>
      <c r="K274">
        <v>57622</v>
      </c>
      <c r="L274">
        <v>74995</v>
      </c>
      <c r="M274">
        <v>63</v>
      </c>
      <c r="N274">
        <v>97</v>
      </c>
      <c r="O274">
        <v>100</v>
      </c>
      <c r="P274">
        <v>86</v>
      </c>
      <c r="Q274">
        <v>86</v>
      </c>
      <c r="R274">
        <f t="shared" si="15"/>
        <v>1</v>
      </c>
    </row>
    <row r="275" spans="1:18">
      <c r="A275">
        <f t="shared" si="13"/>
        <v>2005</v>
      </c>
      <c r="B275">
        <f t="shared" si="14"/>
        <v>20</v>
      </c>
      <c r="C275" t="s">
        <v>26</v>
      </c>
      <c r="D275" s="3">
        <v>38482</v>
      </c>
      <c r="E275">
        <v>831666</v>
      </c>
      <c r="F275">
        <v>103029</v>
      </c>
      <c r="G275">
        <v>102944</v>
      </c>
      <c r="H275">
        <v>140008</v>
      </c>
      <c r="I275">
        <v>520162</v>
      </c>
      <c r="J275">
        <v>504290</v>
      </c>
      <c r="K275">
        <v>68467</v>
      </c>
      <c r="L275">
        <v>84424</v>
      </c>
      <c r="M275">
        <v>61</v>
      </c>
      <c r="N275">
        <v>98</v>
      </c>
      <c r="O275">
        <v>100</v>
      </c>
      <c r="P275">
        <v>79</v>
      </c>
      <c r="Q275">
        <v>88</v>
      </c>
      <c r="R275">
        <f t="shared" si="15"/>
        <v>1</v>
      </c>
    </row>
    <row r="276" spans="1:18">
      <c r="A276">
        <f t="shared" si="13"/>
        <v>2005</v>
      </c>
      <c r="B276">
        <f t="shared" si="14"/>
        <v>21</v>
      </c>
      <c r="C276" t="s">
        <v>26</v>
      </c>
      <c r="D276" s="3">
        <v>38489</v>
      </c>
      <c r="E276">
        <v>791036</v>
      </c>
      <c r="F276">
        <v>87892</v>
      </c>
      <c r="G276">
        <v>90200</v>
      </c>
      <c r="H276">
        <v>140233</v>
      </c>
      <c r="I276">
        <v>510659</v>
      </c>
      <c r="J276">
        <v>489926</v>
      </c>
      <c r="K276">
        <v>52252</v>
      </c>
      <c r="L276">
        <v>70677</v>
      </c>
      <c r="M276">
        <v>54</v>
      </c>
      <c r="N276">
        <v>93</v>
      </c>
      <c r="O276">
        <v>95</v>
      </c>
      <c r="P276">
        <v>85</v>
      </c>
      <c r="Q276">
        <v>92</v>
      </c>
      <c r="R276">
        <f t="shared" si="15"/>
        <v>1</v>
      </c>
    </row>
    <row r="277" spans="1:18">
      <c r="A277">
        <f t="shared" si="13"/>
        <v>2005</v>
      </c>
      <c r="B277">
        <f t="shared" si="14"/>
        <v>22</v>
      </c>
      <c r="C277" t="s">
        <v>26</v>
      </c>
      <c r="D277" s="3">
        <v>38496</v>
      </c>
      <c r="E277">
        <v>762963</v>
      </c>
      <c r="F277">
        <v>80567</v>
      </c>
      <c r="G277">
        <v>94886</v>
      </c>
      <c r="H277">
        <v>121520</v>
      </c>
      <c r="I277">
        <v>507855</v>
      </c>
      <c r="J277">
        <v>479026</v>
      </c>
      <c r="K277">
        <v>53021</v>
      </c>
      <c r="L277">
        <v>67531</v>
      </c>
      <c r="M277">
        <v>54</v>
      </c>
      <c r="N277">
        <v>81</v>
      </c>
      <c r="O277">
        <v>87</v>
      </c>
      <c r="P277">
        <v>82</v>
      </c>
      <c r="Q277">
        <v>93</v>
      </c>
      <c r="R277">
        <f t="shared" si="15"/>
        <v>1</v>
      </c>
    </row>
    <row r="278" spans="1:18">
      <c r="A278">
        <f t="shared" si="13"/>
        <v>2005</v>
      </c>
      <c r="B278">
        <f t="shared" si="14"/>
        <v>23</v>
      </c>
      <c r="C278" t="s">
        <v>26</v>
      </c>
      <c r="D278" s="3">
        <v>38503</v>
      </c>
      <c r="E278">
        <v>783354</v>
      </c>
      <c r="F278">
        <v>83989</v>
      </c>
      <c r="G278">
        <v>101390</v>
      </c>
      <c r="H278">
        <v>133243</v>
      </c>
      <c r="I278">
        <v>512236</v>
      </c>
      <c r="J278">
        <v>473136</v>
      </c>
      <c r="K278">
        <v>53886</v>
      </c>
      <c r="L278">
        <v>75585</v>
      </c>
      <c r="M278">
        <v>51</v>
      </c>
      <c r="N278">
        <v>96</v>
      </c>
      <c r="O278">
        <v>94</v>
      </c>
      <c r="P278">
        <v>81</v>
      </c>
      <c r="Q278">
        <v>92</v>
      </c>
      <c r="R278">
        <f t="shared" si="15"/>
        <v>1</v>
      </c>
    </row>
    <row r="279" spans="1:18">
      <c r="A279">
        <f t="shared" si="13"/>
        <v>2005</v>
      </c>
      <c r="B279">
        <f t="shared" si="14"/>
        <v>24</v>
      </c>
      <c r="C279" t="s">
        <v>26</v>
      </c>
      <c r="D279" s="3">
        <v>38510</v>
      </c>
      <c r="E279">
        <v>783546</v>
      </c>
      <c r="F279">
        <v>92147</v>
      </c>
      <c r="G279">
        <v>90772</v>
      </c>
      <c r="H279">
        <v>133195</v>
      </c>
      <c r="I279">
        <v>496939</v>
      </c>
      <c r="J279">
        <v>485653</v>
      </c>
      <c r="K279">
        <v>61265</v>
      </c>
      <c r="L279">
        <v>73926</v>
      </c>
      <c r="M279">
        <v>58</v>
      </c>
      <c r="N279">
        <v>91</v>
      </c>
      <c r="O279">
        <v>99</v>
      </c>
      <c r="P279">
        <v>83</v>
      </c>
      <c r="Q279">
        <v>93</v>
      </c>
      <c r="R279">
        <f t="shared" si="15"/>
        <v>1</v>
      </c>
    </row>
    <row r="280" spans="1:18">
      <c r="A280">
        <f t="shared" si="13"/>
        <v>2005</v>
      </c>
      <c r="B280">
        <f t="shared" si="14"/>
        <v>25</v>
      </c>
      <c r="C280" t="s">
        <v>26</v>
      </c>
      <c r="D280" s="3">
        <v>38517</v>
      </c>
      <c r="E280">
        <v>807148</v>
      </c>
      <c r="F280">
        <v>99237</v>
      </c>
      <c r="G280">
        <v>86674</v>
      </c>
      <c r="H280">
        <v>119735</v>
      </c>
      <c r="I280">
        <v>529397</v>
      </c>
      <c r="J280">
        <v>522129</v>
      </c>
      <c r="K280">
        <v>58779</v>
      </c>
      <c r="L280">
        <v>78610</v>
      </c>
      <c r="M280">
        <v>73</v>
      </c>
      <c r="N280">
        <v>77</v>
      </c>
      <c r="O280">
        <v>97</v>
      </c>
      <c r="P280">
        <v>83</v>
      </c>
      <c r="Q280">
        <v>94</v>
      </c>
      <c r="R280">
        <f t="shared" si="15"/>
        <v>1</v>
      </c>
    </row>
    <row r="281" spans="1:18">
      <c r="A281">
        <f t="shared" si="13"/>
        <v>2005</v>
      </c>
      <c r="B281">
        <f t="shared" si="14"/>
        <v>26</v>
      </c>
      <c r="C281" t="s">
        <v>26</v>
      </c>
      <c r="D281" s="3">
        <v>38524</v>
      </c>
      <c r="E281">
        <v>771615</v>
      </c>
      <c r="F281">
        <v>108262</v>
      </c>
      <c r="G281">
        <v>88415</v>
      </c>
      <c r="H281">
        <v>109187</v>
      </c>
      <c r="I281">
        <v>496818</v>
      </c>
      <c r="J281">
        <v>500964</v>
      </c>
      <c r="K281">
        <v>57348</v>
      </c>
      <c r="L281">
        <v>73049</v>
      </c>
      <c r="M281">
        <v>59</v>
      </c>
      <c r="N281">
        <v>89</v>
      </c>
      <c r="O281">
        <v>87</v>
      </c>
      <c r="P281">
        <v>83</v>
      </c>
      <c r="Q281">
        <v>94</v>
      </c>
      <c r="R281">
        <f t="shared" si="15"/>
        <v>1</v>
      </c>
    </row>
    <row r="282" spans="1:18">
      <c r="A282">
        <f t="shared" si="13"/>
        <v>2005</v>
      </c>
      <c r="B282">
        <f t="shared" si="14"/>
        <v>27</v>
      </c>
      <c r="C282" t="s">
        <v>26</v>
      </c>
      <c r="D282" s="3">
        <v>38531</v>
      </c>
      <c r="E282">
        <v>783203</v>
      </c>
      <c r="F282">
        <v>112569</v>
      </c>
      <c r="G282">
        <v>90561</v>
      </c>
      <c r="H282">
        <v>122155</v>
      </c>
      <c r="I282">
        <v>481358</v>
      </c>
      <c r="J282">
        <v>487852</v>
      </c>
      <c r="K282">
        <v>67121</v>
      </c>
      <c r="L282">
        <v>82635</v>
      </c>
      <c r="M282">
        <v>66</v>
      </c>
      <c r="N282">
        <v>92</v>
      </c>
      <c r="O282">
        <v>98</v>
      </c>
      <c r="P282">
        <v>76</v>
      </c>
      <c r="Q282">
        <v>86</v>
      </c>
      <c r="R282">
        <f t="shared" si="15"/>
        <v>1</v>
      </c>
    </row>
    <row r="283" spans="1:18">
      <c r="A283">
        <f t="shared" si="13"/>
        <v>2005</v>
      </c>
      <c r="B283">
        <f t="shared" si="14"/>
        <v>28</v>
      </c>
      <c r="C283" t="s">
        <v>26</v>
      </c>
      <c r="D283" s="3">
        <v>38538</v>
      </c>
      <c r="E283">
        <v>813974</v>
      </c>
      <c r="F283">
        <v>121277</v>
      </c>
      <c r="G283">
        <v>88519</v>
      </c>
      <c r="H283">
        <v>128945</v>
      </c>
      <c r="I283">
        <v>493272</v>
      </c>
      <c r="J283">
        <v>510966</v>
      </c>
      <c r="K283">
        <v>70480</v>
      </c>
      <c r="L283">
        <v>85544</v>
      </c>
      <c r="M283">
        <v>75</v>
      </c>
      <c r="N283">
        <v>82</v>
      </c>
      <c r="O283">
        <v>93</v>
      </c>
      <c r="P283">
        <v>78</v>
      </c>
      <c r="Q283">
        <v>86</v>
      </c>
      <c r="R283">
        <f t="shared" si="15"/>
        <v>1</v>
      </c>
    </row>
    <row r="284" spans="1:18">
      <c r="A284">
        <f t="shared" si="13"/>
        <v>2005</v>
      </c>
      <c r="B284">
        <f t="shared" si="14"/>
        <v>29</v>
      </c>
      <c r="C284" t="s">
        <v>26</v>
      </c>
      <c r="D284" s="3">
        <v>38545</v>
      </c>
      <c r="E284">
        <v>828196</v>
      </c>
      <c r="F284">
        <v>122269</v>
      </c>
      <c r="G284">
        <v>88240</v>
      </c>
      <c r="H284">
        <v>132995</v>
      </c>
      <c r="I284">
        <v>502119</v>
      </c>
      <c r="J284">
        <v>527788</v>
      </c>
      <c r="K284">
        <v>70813</v>
      </c>
      <c r="L284">
        <v>79173</v>
      </c>
      <c r="M284">
        <v>80</v>
      </c>
      <c r="N284">
        <v>85</v>
      </c>
      <c r="O284">
        <v>97</v>
      </c>
      <c r="P284">
        <v>80</v>
      </c>
      <c r="Q284">
        <v>88</v>
      </c>
      <c r="R284">
        <f t="shared" si="15"/>
        <v>1</v>
      </c>
    </row>
    <row r="285" spans="1:18">
      <c r="A285">
        <f t="shared" si="13"/>
        <v>2005</v>
      </c>
      <c r="B285">
        <f t="shared" si="14"/>
        <v>30</v>
      </c>
      <c r="C285" t="s">
        <v>26</v>
      </c>
      <c r="D285" s="3">
        <v>38552</v>
      </c>
      <c r="E285">
        <v>822636</v>
      </c>
      <c r="F285">
        <v>108705</v>
      </c>
      <c r="G285">
        <v>89806</v>
      </c>
      <c r="H285">
        <v>137627</v>
      </c>
      <c r="I285">
        <v>511125</v>
      </c>
      <c r="J285">
        <v>523348</v>
      </c>
      <c r="K285">
        <v>65179</v>
      </c>
      <c r="L285">
        <v>71855</v>
      </c>
      <c r="M285">
        <v>66</v>
      </c>
      <c r="N285">
        <v>82</v>
      </c>
      <c r="O285">
        <v>94</v>
      </c>
      <c r="P285">
        <v>80</v>
      </c>
      <c r="Q285">
        <v>91</v>
      </c>
      <c r="R285">
        <f t="shared" si="15"/>
        <v>1</v>
      </c>
    </row>
    <row r="286" spans="1:18">
      <c r="A286">
        <f t="shared" si="13"/>
        <v>2005</v>
      </c>
      <c r="B286">
        <f t="shared" si="14"/>
        <v>31</v>
      </c>
      <c r="C286" t="s">
        <v>26</v>
      </c>
      <c r="D286" s="3">
        <v>38559</v>
      </c>
      <c r="E286">
        <v>802588</v>
      </c>
      <c r="F286">
        <v>106194</v>
      </c>
      <c r="G286">
        <v>94265</v>
      </c>
      <c r="H286">
        <v>138605</v>
      </c>
      <c r="I286">
        <v>502164</v>
      </c>
      <c r="J286">
        <v>504112</v>
      </c>
      <c r="K286">
        <v>55625</v>
      </c>
      <c r="L286">
        <v>65606</v>
      </c>
      <c r="M286">
        <v>65</v>
      </c>
      <c r="N286">
        <v>84</v>
      </c>
      <c r="O286">
        <v>91</v>
      </c>
      <c r="P286">
        <v>81</v>
      </c>
      <c r="Q286">
        <v>90</v>
      </c>
      <c r="R286">
        <f t="shared" si="15"/>
        <v>1</v>
      </c>
    </row>
    <row r="287" spans="1:18">
      <c r="A287">
        <f t="shared" si="13"/>
        <v>2005</v>
      </c>
      <c r="B287">
        <f t="shared" si="14"/>
        <v>32</v>
      </c>
      <c r="C287" t="s">
        <v>26</v>
      </c>
      <c r="D287" s="3">
        <v>38566</v>
      </c>
      <c r="E287">
        <v>840179</v>
      </c>
      <c r="F287">
        <v>121061</v>
      </c>
      <c r="G287">
        <v>94991</v>
      </c>
      <c r="H287">
        <v>160738</v>
      </c>
      <c r="I287">
        <v>490451</v>
      </c>
      <c r="J287">
        <v>508328</v>
      </c>
      <c r="K287">
        <v>67929</v>
      </c>
      <c r="L287">
        <v>76122</v>
      </c>
      <c r="M287">
        <v>78</v>
      </c>
      <c r="N287">
        <v>85</v>
      </c>
      <c r="O287">
        <v>97</v>
      </c>
      <c r="P287">
        <v>82</v>
      </c>
      <c r="Q287">
        <v>94</v>
      </c>
      <c r="R287">
        <f t="shared" si="15"/>
        <v>1</v>
      </c>
    </row>
    <row r="288" spans="1:18">
      <c r="A288">
        <f t="shared" si="13"/>
        <v>2005</v>
      </c>
      <c r="B288">
        <f t="shared" si="14"/>
        <v>33</v>
      </c>
      <c r="C288" t="s">
        <v>26</v>
      </c>
      <c r="D288" s="3">
        <v>38573</v>
      </c>
      <c r="E288">
        <v>887515</v>
      </c>
      <c r="F288">
        <v>139400</v>
      </c>
      <c r="G288">
        <v>104412</v>
      </c>
      <c r="H288">
        <v>162445</v>
      </c>
      <c r="I288">
        <v>509259</v>
      </c>
      <c r="J288">
        <v>533649</v>
      </c>
      <c r="K288">
        <v>76411</v>
      </c>
      <c r="L288">
        <v>87009</v>
      </c>
      <c r="M288">
        <v>86</v>
      </c>
      <c r="N288">
        <v>97</v>
      </c>
      <c r="O288">
        <v>104</v>
      </c>
      <c r="P288">
        <v>80</v>
      </c>
      <c r="Q288">
        <v>91</v>
      </c>
      <c r="R288">
        <f t="shared" si="15"/>
        <v>1</v>
      </c>
    </row>
    <row r="289" spans="1:18">
      <c r="A289">
        <f t="shared" si="13"/>
        <v>2005</v>
      </c>
      <c r="B289">
        <f t="shared" si="14"/>
        <v>34</v>
      </c>
      <c r="C289" t="s">
        <v>26</v>
      </c>
      <c r="D289" s="3">
        <v>38580</v>
      </c>
      <c r="E289">
        <v>957767</v>
      </c>
      <c r="F289">
        <v>154463</v>
      </c>
      <c r="G289">
        <v>114068</v>
      </c>
      <c r="H289">
        <v>181002</v>
      </c>
      <c r="I289">
        <v>552971</v>
      </c>
      <c r="J289">
        <v>578683</v>
      </c>
      <c r="K289">
        <v>69331</v>
      </c>
      <c r="L289">
        <v>84014</v>
      </c>
      <c r="M289">
        <v>88</v>
      </c>
      <c r="N289">
        <v>84</v>
      </c>
      <c r="O289">
        <v>102</v>
      </c>
      <c r="P289">
        <v>82</v>
      </c>
      <c r="Q289">
        <v>90</v>
      </c>
      <c r="R289">
        <f t="shared" si="15"/>
        <v>1</v>
      </c>
    </row>
    <row r="290" spans="1:18">
      <c r="A290">
        <f t="shared" si="13"/>
        <v>2005</v>
      </c>
      <c r="B290">
        <f t="shared" si="14"/>
        <v>35</v>
      </c>
      <c r="C290" t="s">
        <v>26</v>
      </c>
      <c r="D290" s="3">
        <v>38587</v>
      </c>
      <c r="E290">
        <v>896090</v>
      </c>
      <c r="F290">
        <v>140449</v>
      </c>
      <c r="G290">
        <v>124729</v>
      </c>
      <c r="H290">
        <v>167989</v>
      </c>
      <c r="I290">
        <v>522331</v>
      </c>
      <c r="J290">
        <v>530687</v>
      </c>
      <c r="K290">
        <v>65321</v>
      </c>
      <c r="L290">
        <v>72685</v>
      </c>
      <c r="M290">
        <v>78</v>
      </c>
      <c r="N290">
        <v>92</v>
      </c>
      <c r="O290">
        <v>92</v>
      </c>
      <c r="P290">
        <v>74</v>
      </c>
      <c r="Q290">
        <v>85</v>
      </c>
      <c r="R290">
        <f t="shared" si="15"/>
        <v>1</v>
      </c>
    </row>
    <row r="291" spans="1:18">
      <c r="A291">
        <f t="shared" si="13"/>
        <v>2005</v>
      </c>
      <c r="B291">
        <f t="shared" si="14"/>
        <v>36</v>
      </c>
      <c r="C291" t="s">
        <v>26</v>
      </c>
      <c r="D291" s="3">
        <v>38594</v>
      </c>
      <c r="E291">
        <v>914422</v>
      </c>
      <c r="F291">
        <v>142591</v>
      </c>
      <c r="G291">
        <v>123231</v>
      </c>
      <c r="H291">
        <v>167179</v>
      </c>
      <c r="I291">
        <v>532610</v>
      </c>
      <c r="J291">
        <v>537190</v>
      </c>
      <c r="K291">
        <v>72042</v>
      </c>
      <c r="L291">
        <v>86822</v>
      </c>
      <c r="M291">
        <v>75</v>
      </c>
      <c r="N291">
        <v>98</v>
      </c>
      <c r="O291">
        <v>96</v>
      </c>
      <c r="P291">
        <v>74</v>
      </c>
      <c r="Q291">
        <v>85</v>
      </c>
      <c r="R291">
        <f t="shared" si="15"/>
        <v>1</v>
      </c>
    </row>
    <row r="292" spans="1:18">
      <c r="A292">
        <f t="shared" si="13"/>
        <v>2005</v>
      </c>
      <c r="B292">
        <f t="shared" si="14"/>
        <v>37</v>
      </c>
      <c r="C292" t="s">
        <v>26</v>
      </c>
      <c r="D292" s="3">
        <v>38601</v>
      </c>
      <c r="E292">
        <v>897560</v>
      </c>
      <c r="F292">
        <v>140777</v>
      </c>
      <c r="G292">
        <v>116683</v>
      </c>
      <c r="H292">
        <v>161402</v>
      </c>
      <c r="I292">
        <v>524902</v>
      </c>
      <c r="J292">
        <v>540460</v>
      </c>
      <c r="K292">
        <v>70479</v>
      </c>
      <c r="L292">
        <v>79015</v>
      </c>
      <c r="M292">
        <v>78</v>
      </c>
      <c r="N292">
        <v>92</v>
      </c>
      <c r="O292">
        <v>95</v>
      </c>
      <c r="P292">
        <v>74</v>
      </c>
      <c r="Q292">
        <v>83</v>
      </c>
      <c r="R292">
        <f t="shared" si="15"/>
        <v>1</v>
      </c>
    </row>
    <row r="293" spans="1:18">
      <c r="A293">
        <f t="shared" si="13"/>
        <v>2005</v>
      </c>
      <c r="B293">
        <f t="shared" si="14"/>
        <v>38</v>
      </c>
      <c r="C293" t="s">
        <v>26</v>
      </c>
      <c r="D293" s="3">
        <v>38608</v>
      </c>
      <c r="E293">
        <v>872847</v>
      </c>
      <c r="F293">
        <v>114638</v>
      </c>
      <c r="G293">
        <v>122886</v>
      </c>
      <c r="H293">
        <v>144157</v>
      </c>
      <c r="I293">
        <v>534826</v>
      </c>
      <c r="J293">
        <v>526988</v>
      </c>
      <c r="K293">
        <v>79226</v>
      </c>
      <c r="L293">
        <v>78816</v>
      </c>
      <c r="M293">
        <v>71</v>
      </c>
      <c r="N293">
        <v>90</v>
      </c>
      <c r="O293">
        <v>96</v>
      </c>
      <c r="P293">
        <v>74</v>
      </c>
      <c r="Q293">
        <v>83</v>
      </c>
      <c r="R293">
        <f t="shared" si="15"/>
        <v>1</v>
      </c>
    </row>
    <row r="294" spans="1:18">
      <c r="A294">
        <f t="shared" si="13"/>
        <v>2005</v>
      </c>
      <c r="B294">
        <f t="shared" si="14"/>
        <v>39</v>
      </c>
      <c r="C294" t="s">
        <v>26</v>
      </c>
      <c r="D294" s="3">
        <v>38615</v>
      </c>
      <c r="E294">
        <v>846588</v>
      </c>
      <c r="F294">
        <v>110078</v>
      </c>
      <c r="G294">
        <v>123181</v>
      </c>
      <c r="H294">
        <v>142188</v>
      </c>
      <c r="I294">
        <v>532544</v>
      </c>
      <c r="J294">
        <v>511803</v>
      </c>
      <c r="K294">
        <v>61778</v>
      </c>
      <c r="L294">
        <v>69416</v>
      </c>
      <c r="M294">
        <v>63</v>
      </c>
      <c r="N294">
        <v>90</v>
      </c>
      <c r="O294">
        <v>83</v>
      </c>
      <c r="P294">
        <v>74</v>
      </c>
      <c r="Q294">
        <v>84</v>
      </c>
      <c r="R294">
        <f t="shared" si="15"/>
        <v>1</v>
      </c>
    </row>
    <row r="295" spans="1:18">
      <c r="A295">
        <f t="shared" si="13"/>
        <v>2005</v>
      </c>
      <c r="B295">
        <f t="shared" si="14"/>
        <v>40</v>
      </c>
      <c r="C295" t="s">
        <v>26</v>
      </c>
      <c r="D295" s="3">
        <v>38622</v>
      </c>
      <c r="E295">
        <v>851214</v>
      </c>
      <c r="F295">
        <v>107481</v>
      </c>
      <c r="G295">
        <v>133810</v>
      </c>
      <c r="H295">
        <v>146110</v>
      </c>
      <c r="I295">
        <v>541508</v>
      </c>
      <c r="J295">
        <v>502633</v>
      </c>
      <c r="K295">
        <v>56115</v>
      </c>
      <c r="L295">
        <v>68661</v>
      </c>
      <c r="M295">
        <v>61</v>
      </c>
      <c r="N295">
        <v>99</v>
      </c>
      <c r="O295">
        <v>94</v>
      </c>
      <c r="P295">
        <v>77</v>
      </c>
      <c r="Q295">
        <v>83</v>
      </c>
      <c r="R295">
        <f t="shared" si="15"/>
        <v>1</v>
      </c>
    </row>
    <row r="296" spans="1:18">
      <c r="A296">
        <f t="shared" si="13"/>
        <v>2005</v>
      </c>
      <c r="B296">
        <f t="shared" si="14"/>
        <v>41</v>
      </c>
      <c r="C296" t="s">
        <v>26</v>
      </c>
      <c r="D296" s="3">
        <v>38629</v>
      </c>
      <c r="E296">
        <v>866124</v>
      </c>
      <c r="F296">
        <v>118480</v>
      </c>
      <c r="G296">
        <v>145731</v>
      </c>
      <c r="H296">
        <v>157792</v>
      </c>
      <c r="I296">
        <v>529094</v>
      </c>
      <c r="J296">
        <v>490136</v>
      </c>
      <c r="K296">
        <v>60758</v>
      </c>
      <c r="L296">
        <v>72465</v>
      </c>
      <c r="M296">
        <v>65</v>
      </c>
      <c r="N296">
        <v>95</v>
      </c>
      <c r="O296">
        <v>95</v>
      </c>
      <c r="P296">
        <v>78</v>
      </c>
      <c r="Q296">
        <v>81</v>
      </c>
      <c r="R296">
        <f t="shared" si="15"/>
        <v>1</v>
      </c>
    </row>
    <row r="297" spans="1:18">
      <c r="A297">
        <f t="shared" si="13"/>
        <v>2005</v>
      </c>
      <c r="B297">
        <f t="shared" si="14"/>
        <v>42</v>
      </c>
      <c r="C297" t="s">
        <v>26</v>
      </c>
      <c r="D297" s="3">
        <v>38636</v>
      </c>
      <c r="E297">
        <v>852369</v>
      </c>
      <c r="F297">
        <v>106875</v>
      </c>
      <c r="G297">
        <v>147445</v>
      </c>
      <c r="H297">
        <v>142128</v>
      </c>
      <c r="I297">
        <v>545812</v>
      </c>
      <c r="J297">
        <v>485853</v>
      </c>
      <c r="K297">
        <v>57554</v>
      </c>
      <c r="L297">
        <v>76943</v>
      </c>
      <c r="M297">
        <v>55</v>
      </c>
      <c r="N297">
        <v>99</v>
      </c>
      <c r="O297">
        <v>92</v>
      </c>
      <c r="P297">
        <v>77</v>
      </c>
      <c r="Q297">
        <v>77</v>
      </c>
      <c r="R297">
        <f t="shared" si="15"/>
        <v>1</v>
      </c>
    </row>
    <row r="298" spans="1:18">
      <c r="A298">
        <f t="shared" si="13"/>
        <v>2005</v>
      </c>
      <c r="B298">
        <f t="shared" si="14"/>
        <v>43</v>
      </c>
      <c r="C298" t="s">
        <v>26</v>
      </c>
      <c r="D298" s="3">
        <v>38643</v>
      </c>
      <c r="E298">
        <v>860139</v>
      </c>
      <c r="F298">
        <v>123903</v>
      </c>
      <c r="G298">
        <v>150021</v>
      </c>
      <c r="H298">
        <v>133867</v>
      </c>
      <c r="I298">
        <v>549911</v>
      </c>
      <c r="J298">
        <v>503139</v>
      </c>
      <c r="K298">
        <v>52458</v>
      </c>
      <c r="L298">
        <v>73112</v>
      </c>
      <c r="M298">
        <v>55</v>
      </c>
      <c r="N298">
        <v>95</v>
      </c>
      <c r="O298">
        <v>92</v>
      </c>
      <c r="P298">
        <v>79</v>
      </c>
      <c r="Q298">
        <v>80</v>
      </c>
      <c r="R298">
        <f t="shared" si="15"/>
        <v>1</v>
      </c>
    </row>
    <row r="299" spans="1:18">
      <c r="A299">
        <f t="shared" si="13"/>
        <v>2005</v>
      </c>
      <c r="B299">
        <f t="shared" si="14"/>
        <v>44</v>
      </c>
      <c r="C299" t="s">
        <v>26</v>
      </c>
      <c r="D299" s="3">
        <v>38650</v>
      </c>
      <c r="E299">
        <v>817409</v>
      </c>
      <c r="F299">
        <v>120653</v>
      </c>
      <c r="G299">
        <v>158737</v>
      </c>
      <c r="H299">
        <v>123620</v>
      </c>
      <c r="I299">
        <v>523109</v>
      </c>
      <c r="J299">
        <v>464980</v>
      </c>
      <c r="K299">
        <v>50027</v>
      </c>
      <c r="L299">
        <v>70072</v>
      </c>
      <c r="M299">
        <v>46</v>
      </c>
      <c r="N299">
        <v>103</v>
      </c>
      <c r="O299">
        <v>82</v>
      </c>
      <c r="P299">
        <v>76</v>
      </c>
      <c r="Q299">
        <v>78</v>
      </c>
      <c r="R299">
        <f t="shared" si="15"/>
        <v>1</v>
      </c>
    </row>
    <row r="300" spans="1:18">
      <c r="A300">
        <f t="shared" si="13"/>
        <v>2005</v>
      </c>
      <c r="B300">
        <f t="shared" si="14"/>
        <v>45</v>
      </c>
      <c r="C300" t="s">
        <v>26</v>
      </c>
      <c r="D300" s="3">
        <v>38657</v>
      </c>
      <c r="E300">
        <v>821833</v>
      </c>
      <c r="F300">
        <v>120127</v>
      </c>
      <c r="G300">
        <v>162167</v>
      </c>
      <c r="H300">
        <v>126950</v>
      </c>
      <c r="I300">
        <v>521071</v>
      </c>
      <c r="J300">
        <v>461207</v>
      </c>
      <c r="K300">
        <v>53685</v>
      </c>
      <c r="L300">
        <v>71509</v>
      </c>
      <c r="M300">
        <v>43</v>
      </c>
      <c r="N300">
        <v>107</v>
      </c>
      <c r="O300">
        <v>87</v>
      </c>
      <c r="P300">
        <v>75</v>
      </c>
      <c r="Q300">
        <v>81</v>
      </c>
      <c r="R300">
        <f t="shared" si="15"/>
        <v>1</v>
      </c>
    </row>
    <row r="301" spans="1:18">
      <c r="A301">
        <f t="shared" si="13"/>
        <v>2005</v>
      </c>
      <c r="B301">
        <f t="shared" si="14"/>
        <v>46</v>
      </c>
      <c r="C301" t="s">
        <v>26</v>
      </c>
      <c r="D301" s="3">
        <v>38664</v>
      </c>
      <c r="E301">
        <v>830757</v>
      </c>
      <c r="F301">
        <v>122079</v>
      </c>
      <c r="G301">
        <v>169895</v>
      </c>
      <c r="H301">
        <v>128331</v>
      </c>
      <c r="I301">
        <v>530501</v>
      </c>
      <c r="J301">
        <v>465085</v>
      </c>
      <c r="K301">
        <v>49846</v>
      </c>
      <c r="L301">
        <v>67446</v>
      </c>
      <c r="M301">
        <v>55</v>
      </c>
      <c r="N301">
        <v>108</v>
      </c>
      <c r="O301">
        <v>95</v>
      </c>
      <c r="P301">
        <v>76</v>
      </c>
      <c r="Q301">
        <v>83</v>
      </c>
      <c r="R301">
        <f t="shared" si="15"/>
        <v>1</v>
      </c>
    </row>
    <row r="302" spans="1:18">
      <c r="A302">
        <f t="shared" si="13"/>
        <v>2005</v>
      </c>
      <c r="B302">
        <f t="shared" si="14"/>
        <v>47</v>
      </c>
      <c r="C302" t="s">
        <v>26</v>
      </c>
      <c r="D302" s="3">
        <v>38671</v>
      </c>
      <c r="E302">
        <v>845065</v>
      </c>
      <c r="F302">
        <v>115494</v>
      </c>
      <c r="G302">
        <v>171662</v>
      </c>
      <c r="H302">
        <v>121405</v>
      </c>
      <c r="I302">
        <v>543858</v>
      </c>
      <c r="J302">
        <v>473204</v>
      </c>
      <c r="K302">
        <v>64308</v>
      </c>
      <c r="L302">
        <v>78794</v>
      </c>
      <c r="M302">
        <v>55</v>
      </c>
      <c r="N302">
        <v>106</v>
      </c>
      <c r="O302">
        <v>90</v>
      </c>
      <c r="P302">
        <v>74</v>
      </c>
      <c r="Q302">
        <v>81</v>
      </c>
      <c r="R302">
        <f t="shared" si="15"/>
        <v>1</v>
      </c>
    </row>
    <row r="303" spans="1:18">
      <c r="A303">
        <f t="shared" si="13"/>
        <v>2005</v>
      </c>
      <c r="B303">
        <f t="shared" si="14"/>
        <v>48</v>
      </c>
      <c r="C303" t="s">
        <v>26</v>
      </c>
      <c r="D303" s="3">
        <v>38678</v>
      </c>
      <c r="E303">
        <v>805527</v>
      </c>
      <c r="F303">
        <v>115470</v>
      </c>
      <c r="G303">
        <v>158534</v>
      </c>
      <c r="H303">
        <v>117270</v>
      </c>
      <c r="I303">
        <v>527909</v>
      </c>
      <c r="J303">
        <v>466685</v>
      </c>
      <c r="K303">
        <v>44878</v>
      </c>
      <c r="L303">
        <v>63038</v>
      </c>
      <c r="M303">
        <v>56</v>
      </c>
      <c r="N303">
        <v>90</v>
      </c>
      <c r="O303">
        <v>77</v>
      </c>
      <c r="P303">
        <v>75</v>
      </c>
      <c r="Q303">
        <v>76</v>
      </c>
      <c r="R303">
        <f t="shared" si="15"/>
        <v>1</v>
      </c>
    </row>
    <row r="304" spans="1:18">
      <c r="A304">
        <f t="shared" si="13"/>
        <v>2005</v>
      </c>
      <c r="B304">
        <f t="shared" si="14"/>
        <v>49</v>
      </c>
      <c r="C304" t="s">
        <v>26</v>
      </c>
      <c r="D304" s="3">
        <v>38685</v>
      </c>
      <c r="E304">
        <v>836948</v>
      </c>
      <c r="F304">
        <v>121151</v>
      </c>
      <c r="G304">
        <v>164924</v>
      </c>
      <c r="H304">
        <v>125868</v>
      </c>
      <c r="I304">
        <v>541974</v>
      </c>
      <c r="J304">
        <v>476674</v>
      </c>
      <c r="K304">
        <v>47955</v>
      </c>
      <c r="L304">
        <v>69482</v>
      </c>
      <c r="M304">
        <v>55</v>
      </c>
      <c r="N304">
        <v>98</v>
      </c>
      <c r="O304">
        <v>89</v>
      </c>
      <c r="P304">
        <v>76</v>
      </c>
      <c r="Q304">
        <v>79</v>
      </c>
      <c r="R304">
        <f t="shared" si="15"/>
        <v>1</v>
      </c>
    </row>
    <row r="305" spans="1:18">
      <c r="A305">
        <f t="shared" si="13"/>
        <v>2005</v>
      </c>
      <c r="B305">
        <f t="shared" si="14"/>
        <v>50</v>
      </c>
      <c r="C305" t="s">
        <v>26</v>
      </c>
      <c r="D305" s="3">
        <v>38692</v>
      </c>
      <c r="E305">
        <v>861412</v>
      </c>
      <c r="F305">
        <v>131832</v>
      </c>
      <c r="G305">
        <v>161359</v>
      </c>
      <c r="H305">
        <v>123786</v>
      </c>
      <c r="I305">
        <v>540058</v>
      </c>
      <c r="J305">
        <v>496329</v>
      </c>
      <c r="K305">
        <v>65736</v>
      </c>
      <c r="L305">
        <v>79938</v>
      </c>
      <c r="M305">
        <v>64</v>
      </c>
      <c r="N305">
        <v>89</v>
      </c>
      <c r="O305">
        <v>91</v>
      </c>
      <c r="P305">
        <v>77</v>
      </c>
      <c r="Q305">
        <v>78</v>
      </c>
      <c r="R305">
        <f t="shared" si="15"/>
        <v>1</v>
      </c>
    </row>
    <row r="306" spans="1:18">
      <c r="A306">
        <f t="shared" si="13"/>
        <v>2005</v>
      </c>
      <c r="B306">
        <f t="shared" si="14"/>
        <v>51</v>
      </c>
      <c r="C306" t="s">
        <v>26</v>
      </c>
      <c r="D306" s="3">
        <v>38699</v>
      </c>
      <c r="E306">
        <v>869209</v>
      </c>
      <c r="F306">
        <v>132646</v>
      </c>
      <c r="G306">
        <v>162587</v>
      </c>
      <c r="H306">
        <v>128745</v>
      </c>
      <c r="I306">
        <v>540179</v>
      </c>
      <c r="J306">
        <v>497197</v>
      </c>
      <c r="K306">
        <v>67639</v>
      </c>
      <c r="L306">
        <v>80680</v>
      </c>
      <c r="M306">
        <v>61</v>
      </c>
      <c r="N306">
        <v>92</v>
      </c>
      <c r="O306">
        <v>91</v>
      </c>
      <c r="P306">
        <v>72</v>
      </c>
      <c r="Q306">
        <v>80</v>
      </c>
      <c r="R306">
        <f t="shared" si="15"/>
        <v>1</v>
      </c>
    </row>
    <row r="307" spans="1:18">
      <c r="A307">
        <f t="shared" si="13"/>
        <v>2005</v>
      </c>
      <c r="B307">
        <f t="shared" si="14"/>
        <v>52</v>
      </c>
      <c r="C307" t="s">
        <v>26</v>
      </c>
      <c r="D307" s="3">
        <v>38706</v>
      </c>
      <c r="E307">
        <v>813180</v>
      </c>
      <c r="F307">
        <v>120418</v>
      </c>
      <c r="G307">
        <v>137409</v>
      </c>
      <c r="H307">
        <v>115597</v>
      </c>
      <c r="I307">
        <v>524385</v>
      </c>
      <c r="J307">
        <v>494288</v>
      </c>
      <c r="K307">
        <v>52780</v>
      </c>
      <c r="L307">
        <v>65886</v>
      </c>
      <c r="M307">
        <v>58</v>
      </c>
      <c r="N307">
        <v>85</v>
      </c>
      <c r="O307">
        <v>82</v>
      </c>
      <c r="P307">
        <v>69</v>
      </c>
      <c r="Q307">
        <v>78</v>
      </c>
      <c r="R307">
        <f t="shared" si="15"/>
        <v>1</v>
      </c>
    </row>
    <row r="308" spans="1:18">
      <c r="A308">
        <f t="shared" si="13"/>
        <v>2005</v>
      </c>
      <c r="B308">
        <f t="shared" si="14"/>
        <v>53</v>
      </c>
      <c r="C308" t="s">
        <v>26</v>
      </c>
      <c r="D308" s="3">
        <v>38713</v>
      </c>
      <c r="E308">
        <v>818841</v>
      </c>
      <c r="F308">
        <v>120638</v>
      </c>
      <c r="G308">
        <v>144892</v>
      </c>
      <c r="H308">
        <v>117933</v>
      </c>
      <c r="I308">
        <v>534297</v>
      </c>
      <c r="J308">
        <v>488984</v>
      </c>
      <c r="K308">
        <v>45973</v>
      </c>
      <c r="L308">
        <v>67032</v>
      </c>
      <c r="M308">
        <v>59</v>
      </c>
      <c r="N308">
        <v>86</v>
      </c>
      <c r="O308">
        <v>88</v>
      </c>
      <c r="P308">
        <v>73</v>
      </c>
      <c r="Q308">
        <v>81</v>
      </c>
      <c r="R308">
        <f t="shared" si="15"/>
        <v>1</v>
      </c>
    </row>
    <row r="309" spans="1:18">
      <c r="A309">
        <f t="shared" si="13"/>
        <v>2006</v>
      </c>
      <c r="B309">
        <f t="shared" si="14"/>
        <v>1</v>
      </c>
      <c r="C309" t="s">
        <v>26</v>
      </c>
      <c r="D309" s="3">
        <v>38720</v>
      </c>
      <c r="E309">
        <v>849868</v>
      </c>
      <c r="F309">
        <v>131842</v>
      </c>
      <c r="G309">
        <v>146245</v>
      </c>
      <c r="H309">
        <v>128864</v>
      </c>
      <c r="I309">
        <v>532650</v>
      </c>
      <c r="J309">
        <v>503932</v>
      </c>
      <c r="K309">
        <v>56512</v>
      </c>
      <c r="L309">
        <v>70827</v>
      </c>
      <c r="M309">
        <v>63</v>
      </c>
      <c r="N309">
        <v>94</v>
      </c>
      <c r="O309">
        <v>95</v>
      </c>
      <c r="P309">
        <v>74</v>
      </c>
      <c r="Q309">
        <v>84</v>
      </c>
      <c r="R309">
        <f t="shared" si="15"/>
        <v>-52</v>
      </c>
    </row>
    <row r="310" spans="1:18">
      <c r="A310">
        <f t="shared" si="13"/>
        <v>2006</v>
      </c>
      <c r="B310">
        <f t="shared" si="14"/>
        <v>2</v>
      </c>
      <c r="C310" t="s">
        <v>26</v>
      </c>
      <c r="D310" s="3">
        <v>38727</v>
      </c>
      <c r="E310">
        <v>892949</v>
      </c>
      <c r="F310">
        <v>145309</v>
      </c>
      <c r="G310">
        <v>146031</v>
      </c>
      <c r="H310">
        <v>143685</v>
      </c>
      <c r="I310">
        <v>535003</v>
      </c>
      <c r="J310">
        <v>531922</v>
      </c>
      <c r="K310">
        <v>68952</v>
      </c>
      <c r="L310">
        <v>71311</v>
      </c>
      <c r="M310">
        <v>72</v>
      </c>
      <c r="N310">
        <v>95</v>
      </c>
      <c r="O310">
        <v>111</v>
      </c>
      <c r="P310">
        <v>77</v>
      </c>
      <c r="Q310">
        <v>87</v>
      </c>
      <c r="R310">
        <f t="shared" si="15"/>
        <v>1</v>
      </c>
    </row>
    <row r="311" spans="1:18">
      <c r="A311">
        <f t="shared" si="13"/>
        <v>2006</v>
      </c>
      <c r="B311">
        <f t="shared" si="14"/>
        <v>3</v>
      </c>
      <c r="C311" t="s">
        <v>26</v>
      </c>
      <c r="D311" s="3">
        <v>38734</v>
      </c>
      <c r="E311">
        <v>909573</v>
      </c>
      <c r="F311">
        <v>148056</v>
      </c>
      <c r="G311">
        <v>149732</v>
      </c>
      <c r="H311">
        <v>144273</v>
      </c>
      <c r="I311">
        <v>550045</v>
      </c>
      <c r="J311">
        <v>547558</v>
      </c>
      <c r="K311">
        <v>67199</v>
      </c>
      <c r="L311">
        <v>68010</v>
      </c>
      <c r="M311">
        <v>75</v>
      </c>
      <c r="N311">
        <v>90</v>
      </c>
      <c r="O311">
        <v>99</v>
      </c>
      <c r="P311">
        <v>78</v>
      </c>
      <c r="Q311">
        <v>89</v>
      </c>
      <c r="R311">
        <f t="shared" si="15"/>
        <v>1</v>
      </c>
    </row>
    <row r="312" spans="1:18">
      <c r="A312">
        <f t="shared" si="13"/>
        <v>2006</v>
      </c>
      <c r="B312">
        <f t="shared" si="14"/>
        <v>4</v>
      </c>
      <c r="C312" t="s">
        <v>26</v>
      </c>
      <c r="D312" s="3">
        <v>38741</v>
      </c>
      <c r="E312">
        <v>908242</v>
      </c>
      <c r="F312">
        <v>151138</v>
      </c>
      <c r="G312">
        <v>145597</v>
      </c>
      <c r="H312">
        <v>148202</v>
      </c>
      <c r="I312">
        <v>548218</v>
      </c>
      <c r="J312">
        <v>554903</v>
      </c>
      <c r="K312">
        <v>60684</v>
      </c>
      <c r="L312">
        <v>59540</v>
      </c>
      <c r="M312">
        <v>76</v>
      </c>
      <c r="N312">
        <v>88</v>
      </c>
      <c r="O312">
        <v>97</v>
      </c>
      <c r="P312">
        <v>80</v>
      </c>
      <c r="Q312">
        <v>89</v>
      </c>
      <c r="R312">
        <f t="shared" si="15"/>
        <v>1</v>
      </c>
    </row>
    <row r="313" spans="1:18">
      <c r="A313">
        <f t="shared" si="13"/>
        <v>2006</v>
      </c>
      <c r="B313">
        <f t="shared" si="14"/>
        <v>5</v>
      </c>
      <c r="C313" t="s">
        <v>26</v>
      </c>
      <c r="D313" s="3">
        <v>38748</v>
      </c>
      <c r="E313">
        <v>951012</v>
      </c>
      <c r="F313">
        <v>157003</v>
      </c>
      <c r="G313">
        <v>137033</v>
      </c>
      <c r="H313">
        <v>148161</v>
      </c>
      <c r="I313">
        <v>577385</v>
      </c>
      <c r="J313">
        <v>602159</v>
      </c>
      <c r="K313">
        <v>68463</v>
      </c>
      <c r="L313">
        <v>63659</v>
      </c>
      <c r="M313">
        <v>82</v>
      </c>
      <c r="N313">
        <v>83</v>
      </c>
      <c r="O313">
        <v>97</v>
      </c>
      <c r="P313">
        <v>79</v>
      </c>
      <c r="Q313">
        <v>93</v>
      </c>
      <c r="R313">
        <f t="shared" si="15"/>
        <v>1</v>
      </c>
    </row>
    <row r="314" spans="1:18">
      <c r="A314">
        <f t="shared" si="13"/>
        <v>2006</v>
      </c>
      <c r="B314">
        <f t="shared" si="14"/>
        <v>6</v>
      </c>
      <c r="C314" t="s">
        <v>26</v>
      </c>
      <c r="D314" s="3">
        <v>38755</v>
      </c>
      <c r="E314">
        <v>941180</v>
      </c>
      <c r="F314">
        <v>137673</v>
      </c>
      <c r="G314">
        <v>138212</v>
      </c>
      <c r="H314">
        <v>152145</v>
      </c>
      <c r="I314">
        <v>581157</v>
      </c>
      <c r="J314">
        <v>586702</v>
      </c>
      <c r="K314">
        <v>70205</v>
      </c>
      <c r="L314">
        <v>64121</v>
      </c>
      <c r="M314">
        <v>75</v>
      </c>
      <c r="N314">
        <v>88</v>
      </c>
      <c r="O314">
        <v>98</v>
      </c>
      <c r="P314">
        <v>83</v>
      </c>
      <c r="Q314">
        <v>95</v>
      </c>
      <c r="R314">
        <f t="shared" si="15"/>
        <v>1</v>
      </c>
    </row>
    <row r="315" spans="1:18">
      <c r="A315">
        <f t="shared" si="13"/>
        <v>2006</v>
      </c>
      <c r="B315">
        <f t="shared" si="14"/>
        <v>7</v>
      </c>
      <c r="C315" t="s">
        <v>26</v>
      </c>
      <c r="D315" s="3">
        <v>38762</v>
      </c>
      <c r="E315">
        <v>926564</v>
      </c>
      <c r="F315">
        <v>129197</v>
      </c>
      <c r="G315">
        <v>147698</v>
      </c>
      <c r="H315">
        <v>151570</v>
      </c>
      <c r="I315">
        <v>580179</v>
      </c>
      <c r="J315">
        <v>566940</v>
      </c>
      <c r="K315">
        <v>65618</v>
      </c>
      <c r="L315">
        <v>60356</v>
      </c>
      <c r="M315">
        <v>81</v>
      </c>
      <c r="N315">
        <v>87</v>
      </c>
      <c r="O315">
        <v>100</v>
      </c>
      <c r="P315">
        <v>85</v>
      </c>
      <c r="Q315">
        <v>96</v>
      </c>
      <c r="R315">
        <f t="shared" si="15"/>
        <v>1</v>
      </c>
    </row>
    <row r="316" spans="1:18">
      <c r="A316">
        <f t="shared" si="13"/>
        <v>2006</v>
      </c>
      <c r="B316">
        <f t="shared" si="14"/>
        <v>8</v>
      </c>
      <c r="C316" t="s">
        <v>26</v>
      </c>
      <c r="D316" s="3">
        <v>38769</v>
      </c>
      <c r="E316">
        <v>889301</v>
      </c>
      <c r="F316">
        <v>112024</v>
      </c>
      <c r="G316">
        <v>142152</v>
      </c>
      <c r="H316">
        <v>141275</v>
      </c>
      <c r="I316">
        <v>582703</v>
      </c>
      <c r="J316">
        <v>549345</v>
      </c>
      <c r="K316">
        <v>53299</v>
      </c>
      <c r="L316">
        <v>56529</v>
      </c>
      <c r="M316">
        <v>56</v>
      </c>
      <c r="N316">
        <v>92</v>
      </c>
      <c r="O316">
        <v>92</v>
      </c>
      <c r="P316">
        <v>77</v>
      </c>
      <c r="Q316">
        <v>84</v>
      </c>
      <c r="R316">
        <f t="shared" si="15"/>
        <v>1</v>
      </c>
    </row>
    <row r="317" spans="1:18">
      <c r="A317">
        <f t="shared" si="13"/>
        <v>2006</v>
      </c>
      <c r="B317">
        <f t="shared" si="14"/>
        <v>9</v>
      </c>
      <c r="C317" t="s">
        <v>26</v>
      </c>
      <c r="D317" s="3">
        <v>38776</v>
      </c>
      <c r="E317">
        <v>941616</v>
      </c>
      <c r="F317">
        <v>120612</v>
      </c>
      <c r="G317">
        <v>146263</v>
      </c>
      <c r="H317">
        <v>147073</v>
      </c>
      <c r="I317">
        <v>609660</v>
      </c>
      <c r="J317">
        <v>574726</v>
      </c>
      <c r="K317">
        <v>64271</v>
      </c>
      <c r="L317">
        <v>73554</v>
      </c>
      <c r="M317">
        <v>67</v>
      </c>
      <c r="N317">
        <v>89</v>
      </c>
      <c r="O317">
        <v>96</v>
      </c>
      <c r="P317">
        <v>83</v>
      </c>
      <c r="Q317">
        <v>86</v>
      </c>
      <c r="R317">
        <f t="shared" si="15"/>
        <v>1</v>
      </c>
    </row>
    <row r="318" spans="1:18">
      <c r="A318">
        <f t="shared" si="13"/>
        <v>2006</v>
      </c>
      <c r="B318">
        <f t="shared" si="14"/>
        <v>10</v>
      </c>
      <c r="C318" t="s">
        <v>26</v>
      </c>
      <c r="D318" s="3">
        <v>38783</v>
      </c>
      <c r="E318">
        <v>966478</v>
      </c>
      <c r="F318">
        <v>125295</v>
      </c>
      <c r="G318">
        <v>144421</v>
      </c>
      <c r="H318">
        <v>146815</v>
      </c>
      <c r="I318">
        <v>629460</v>
      </c>
      <c r="J318">
        <v>604761</v>
      </c>
      <c r="K318">
        <v>64908</v>
      </c>
      <c r="L318">
        <v>70481</v>
      </c>
      <c r="M318">
        <v>69</v>
      </c>
      <c r="N318">
        <v>89</v>
      </c>
      <c r="O318">
        <v>99</v>
      </c>
      <c r="P318">
        <v>85</v>
      </c>
      <c r="Q318">
        <v>89</v>
      </c>
      <c r="R318">
        <f t="shared" si="15"/>
        <v>1</v>
      </c>
    </row>
    <row r="319" spans="1:18">
      <c r="A319">
        <f t="shared" si="13"/>
        <v>2006</v>
      </c>
      <c r="B319">
        <f t="shared" si="14"/>
        <v>11</v>
      </c>
      <c r="C319" t="s">
        <v>26</v>
      </c>
      <c r="D319" s="3">
        <v>38790</v>
      </c>
      <c r="E319">
        <v>980280</v>
      </c>
      <c r="F319">
        <v>130086</v>
      </c>
      <c r="G319">
        <v>145344</v>
      </c>
      <c r="H319">
        <v>159269</v>
      </c>
      <c r="I319">
        <v>626316</v>
      </c>
      <c r="J319">
        <v>607141</v>
      </c>
      <c r="K319">
        <v>64609</v>
      </c>
      <c r="L319">
        <v>68526</v>
      </c>
      <c r="M319">
        <v>69</v>
      </c>
      <c r="N319">
        <v>101</v>
      </c>
      <c r="O319">
        <v>111</v>
      </c>
      <c r="P319">
        <v>83</v>
      </c>
      <c r="Q319">
        <v>89</v>
      </c>
      <c r="R319">
        <f t="shared" si="15"/>
        <v>1</v>
      </c>
    </row>
    <row r="320" spans="1:18">
      <c r="A320">
        <f t="shared" si="13"/>
        <v>2006</v>
      </c>
      <c r="B320">
        <f t="shared" si="14"/>
        <v>12</v>
      </c>
      <c r="C320" t="s">
        <v>26</v>
      </c>
      <c r="D320" s="3">
        <v>38797</v>
      </c>
      <c r="E320">
        <v>928551</v>
      </c>
      <c r="F320">
        <v>128840</v>
      </c>
      <c r="G320">
        <v>135177</v>
      </c>
      <c r="H320">
        <v>153850</v>
      </c>
      <c r="I320">
        <v>591054</v>
      </c>
      <c r="J320">
        <v>568164</v>
      </c>
      <c r="K320">
        <v>54807</v>
      </c>
      <c r="L320">
        <v>71360</v>
      </c>
      <c r="M320">
        <v>68</v>
      </c>
      <c r="N320">
        <v>90</v>
      </c>
      <c r="O320">
        <v>99</v>
      </c>
      <c r="P320">
        <v>74</v>
      </c>
      <c r="Q320">
        <v>87</v>
      </c>
      <c r="R320">
        <f t="shared" si="15"/>
        <v>1</v>
      </c>
    </row>
    <row r="321" spans="1:18">
      <c r="A321">
        <f t="shared" si="13"/>
        <v>2006</v>
      </c>
      <c r="B321">
        <f t="shared" si="14"/>
        <v>13</v>
      </c>
      <c r="C321" t="s">
        <v>26</v>
      </c>
      <c r="D321" s="3">
        <v>38804</v>
      </c>
      <c r="E321">
        <v>936136</v>
      </c>
      <c r="F321">
        <v>135158</v>
      </c>
      <c r="G321">
        <v>127940</v>
      </c>
      <c r="H321">
        <v>168302</v>
      </c>
      <c r="I321">
        <v>575511</v>
      </c>
      <c r="J321">
        <v>572701</v>
      </c>
      <c r="K321">
        <v>57165</v>
      </c>
      <c r="L321">
        <v>67193</v>
      </c>
      <c r="M321">
        <v>75</v>
      </c>
      <c r="N321">
        <v>94</v>
      </c>
      <c r="O321">
        <v>107</v>
      </c>
      <c r="P321">
        <v>71</v>
      </c>
      <c r="Q321">
        <v>88</v>
      </c>
      <c r="R321">
        <f t="shared" si="15"/>
        <v>1</v>
      </c>
    </row>
    <row r="322" spans="1:18">
      <c r="A322">
        <f t="shared" ref="A322:A355" si="16">YEAR(D322)</f>
        <v>2006</v>
      </c>
      <c r="B322">
        <f t="shared" ref="B322:B355" si="17">WEEKNUM(D322)</f>
        <v>14</v>
      </c>
      <c r="C322" t="s">
        <v>26</v>
      </c>
      <c r="D322" s="3">
        <v>38811</v>
      </c>
      <c r="E322">
        <v>967908</v>
      </c>
      <c r="F322">
        <v>149602</v>
      </c>
      <c r="G322">
        <v>119577</v>
      </c>
      <c r="H322">
        <v>190483</v>
      </c>
      <c r="I322">
        <v>571827</v>
      </c>
      <c r="J322">
        <v>583515</v>
      </c>
      <c r="K322">
        <v>55996</v>
      </c>
      <c r="L322">
        <v>74333</v>
      </c>
      <c r="M322">
        <v>73</v>
      </c>
      <c r="N322">
        <v>92</v>
      </c>
      <c r="O322">
        <v>117</v>
      </c>
      <c r="P322">
        <v>78</v>
      </c>
      <c r="Q322">
        <v>95</v>
      </c>
      <c r="R322">
        <f t="shared" si="15"/>
        <v>1</v>
      </c>
    </row>
    <row r="323" spans="1:18">
      <c r="A323">
        <f t="shared" si="16"/>
        <v>2006</v>
      </c>
      <c r="B323">
        <f t="shared" si="17"/>
        <v>15</v>
      </c>
      <c r="C323" t="s">
        <v>26</v>
      </c>
      <c r="D323" s="3">
        <v>38818</v>
      </c>
      <c r="E323">
        <v>987579</v>
      </c>
      <c r="F323">
        <v>157568</v>
      </c>
      <c r="G323">
        <v>129319</v>
      </c>
      <c r="H323">
        <v>191278</v>
      </c>
      <c r="I323">
        <v>575785</v>
      </c>
      <c r="J323">
        <v>598821</v>
      </c>
      <c r="K323">
        <v>62948</v>
      </c>
      <c r="L323">
        <v>68161</v>
      </c>
      <c r="M323">
        <v>83</v>
      </c>
      <c r="N323">
        <v>92</v>
      </c>
      <c r="O323">
        <v>116</v>
      </c>
      <c r="P323">
        <v>83</v>
      </c>
      <c r="Q323">
        <v>97</v>
      </c>
      <c r="R323">
        <f t="shared" si="15"/>
        <v>1</v>
      </c>
    </row>
    <row r="324" spans="1:18">
      <c r="A324">
        <f t="shared" si="16"/>
        <v>2006</v>
      </c>
      <c r="B324">
        <f t="shared" si="17"/>
        <v>16</v>
      </c>
      <c r="C324" t="s">
        <v>26</v>
      </c>
      <c r="D324" s="3">
        <v>38825</v>
      </c>
      <c r="E324">
        <v>1002719</v>
      </c>
      <c r="F324">
        <v>183102</v>
      </c>
      <c r="G324">
        <v>116353</v>
      </c>
      <c r="H324">
        <v>196340</v>
      </c>
      <c r="I324">
        <v>557424</v>
      </c>
      <c r="J324">
        <v>616604</v>
      </c>
      <c r="K324">
        <v>65853</v>
      </c>
      <c r="L324">
        <v>73422</v>
      </c>
      <c r="M324">
        <v>87</v>
      </c>
      <c r="N324">
        <v>81</v>
      </c>
      <c r="O324">
        <v>112</v>
      </c>
      <c r="P324">
        <v>81</v>
      </c>
      <c r="Q324">
        <v>100</v>
      </c>
      <c r="R324">
        <f t="shared" ref="R324:R387" si="18">B324-B323</f>
        <v>1</v>
      </c>
    </row>
    <row r="325" spans="1:18">
      <c r="A325">
        <f t="shared" si="16"/>
        <v>2006</v>
      </c>
      <c r="B325">
        <f t="shared" si="17"/>
        <v>17</v>
      </c>
      <c r="C325" t="s">
        <v>26</v>
      </c>
      <c r="D325" s="3">
        <v>38832</v>
      </c>
      <c r="E325">
        <v>1017674</v>
      </c>
      <c r="F325">
        <v>198211</v>
      </c>
      <c r="G325">
        <v>124188</v>
      </c>
      <c r="H325">
        <v>204796</v>
      </c>
      <c r="I325">
        <v>547166</v>
      </c>
      <c r="J325">
        <v>613121</v>
      </c>
      <c r="K325">
        <v>67501</v>
      </c>
      <c r="L325">
        <v>75569</v>
      </c>
      <c r="M325">
        <v>105</v>
      </c>
      <c r="N325">
        <v>80</v>
      </c>
      <c r="O325">
        <v>113</v>
      </c>
      <c r="P325">
        <v>81</v>
      </c>
      <c r="Q325">
        <v>95</v>
      </c>
      <c r="R325">
        <f t="shared" si="18"/>
        <v>1</v>
      </c>
    </row>
    <row r="326" spans="1:18">
      <c r="A326">
        <f t="shared" si="16"/>
        <v>2006</v>
      </c>
      <c r="B326">
        <f t="shared" si="17"/>
        <v>18</v>
      </c>
      <c r="C326" t="s">
        <v>26</v>
      </c>
      <c r="D326" s="3">
        <v>38839</v>
      </c>
      <c r="E326">
        <v>1091791</v>
      </c>
      <c r="F326">
        <v>216298</v>
      </c>
      <c r="G326">
        <v>122204</v>
      </c>
      <c r="H326">
        <v>241419</v>
      </c>
      <c r="I326">
        <v>566318</v>
      </c>
      <c r="J326">
        <v>654404</v>
      </c>
      <c r="K326">
        <v>67756</v>
      </c>
      <c r="L326">
        <v>73764</v>
      </c>
      <c r="M326">
        <v>103</v>
      </c>
      <c r="N326">
        <v>92</v>
      </c>
      <c r="O326">
        <v>119</v>
      </c>
      <c r="P326">
        <v>89</v>
      </c>
      <c r="Q326">
        <v>108</v>
      </c>
      <c r="R326">
        <f t="shared" si="18"/>
        <v>1</v>
      </c>
    </row>
    <row r="327" spans="1:18">
      <c r="A327">
        <f t="shared" si="16"/>
        <v>2006</v>
      </c>
      <c r="B327">
        <f t="shared" si="17"/>
        <v>19</v>
      </c>
      <c r="C327" t="s">
        <v>26</v>
      </c>
      <c r="D327" s="3">
        <v>38846</v>
      </c>
      <c r="E327">
        <v>1090810</v>
      </c>
      <c r="F327">
        <v>200949</v>
      </c>
      <c r="G327">
        <v>114607</v>
      </c>
      <c r="H327">
        <v>241620</v>
      </c>
      <c r="I327">
        <v>572734</v>
      </c>
      <c r="J327">
        <v>655010</v>
      </c>
      <c r="K327">
        <v>75507</v>
      </c>
      <c r="L327">
        <v>79573</v>
      </c>
      <c r="M327">
        <v>114</v>
      </c>
      <c r="N327">
        <v>74</v>
      </c>
      <c r="O327">
        <v>117</v>
      </c>
      <c r="P327">
        <v>89</v>
      </c>
      <c r="Q327">
        <v>106</v>
      </c>
      <c r="R327">
        <f t="shared" si="18"/>
        <v>1</v>
      </c>
    </row>
    <row r="328" spans="1:18">
      <c r="A328">
        <f t="shared" si="16"/>
        <v>2006</v>
      </c>
      <c r="B328">
        <f t="shared" si="17"/>
        <v>20</v>
      </c>
      <c r="C328" t="s">
        <v>26</v>
      </c>
      <c r="D328" s="3">
        <v>38853</v>
      </c>
      <c r="E328">
        <v>1068817</v>
      </c>
      <c r="F328">
        <v>199020</v>
      </c>
      <c r="G328">
        <v>120813</v>
      </c>
      <c r="H328">
        <v>251434</v>
      </c>
      <c r="I328">
        <v>549687</v>
      </c>
      <c r="J328">
        <v>623409</v>
      </c>
      <c r="K328">
        <v>68676</v>
      </c>
      <c r="L328">
        <v>73161</v>
      </c>
      <c r="M328">
        <v>104</v>
      </c>
      <c r="N328">
        <v>79</v>
      </c>
      <c r="O328">
        <v>120</v>
      </c>
      <c r="P328">
        <v>89</v>
      </c>
      <c r="Q328">
        <v>101</v>
      </c>
      <c r="R328">
        <f t="shared" si="18"/>
        <v>1</v>
      </c>
    </row>
    <row r="329" spans="1:18">
      <c r="A329">
        <f t="shared" si="16"/>
        <v>2006</v>
      </c>
      <c r="B329">
        <f t="shared" si="17"/>
        <v>21</v>
      </c>
      <c r="C329" t="s">
        <v>26</v>
      </c>
      <c r="D329" s="3">
        <v>38860</v>
      </c>
      <c r="E329">
        <v>995266</v>
      </c>
      <c r="F329">
        <v>171787</v>
      </c>
      <c r="G329">
        <v>117187</v>
      </c>
      <c r="H329">
        <v>224494</v>
      </c>
      <c r="I329">
        <v>541891</v>
      </c>
      <c r="J329">
        <v>585459</v>
      </c>
      <c r="K329">
        <v>57094</v>
      </c>
      <c r="L329">
        <v>68126</v>
      </c>
      <c r="M329">
        <v>88</v>
      </c>
      <c r="N329">
        <v>83</v>
      </c>
      <c r="O329">
        <v>112</v>
      </c>
      <c r="P329">
        <v>87</v>
      </c>
      <c r="Q329">
        <v>96</v>
      </c>
      <c r="R329">
        <f t="shared" si="18"/>
        <v>1</v>
      </c>
    </row>
    <row r="330" spans="1:18">
      <c r="A330">
        <f t="shared" si="16"/>
        <v>2006</v>
      </c>
      <c r="B330">
        <f t="shared" si="17"/>
        <v>22</v>
      </c>
      <c r="C330" t="s">
        <v>26</v>
      </c>
      <c r="D330" s="3">
        <v>38867</v>
      </c>
      <c r="E330">
        <v>1018291</v>
      </c>
      <c r="F330">
        <v>175621</v>
      </c>
      <c r="G330">
        <v>127164</v>
      </c>
      <c r="H330">
        <v>221523</v>
      </c>
      <c r="I330">
        <v>556137</v>
      </c>
      <c r="J330">
        <v>599026</v>
      </c>
      <c r="K330">
        <v>65010</v>
      </c>
      <c r="L330">
        <v>70578</v>
      </c>
      <c r="M330">
        <v>84</v>
      </c>
      <c r="N330">
        <v>89</v>
      </c>
      <c r="O330">
        <v>118</v>
      </c>
      <c r="P330">
        <v>85</v>
      </c>
      <c r="Q330">
        <v>97</v>
      </c>
      <c r="R330">
        <f t="shared" si="18"/>
        <v>1</v>
      </c>
    </row>
    <row r="331" spans="1:18">
      <c r="A331">
        <f t="shared" si="16"/>
        <v>2006</v>
      </c>
      <c r="B331">
        <f t="shared" si="17"/>
        <v>23</v>
      </c>
      <c r="C331" t="s">
        <v>26</v>
      </c>
      <c r="D331" s="3">
        <v>38874</v>
      </c>
      <c r="E331">
        <v>1044132</v>
      </c>
      <c r="F331">
        <v>179813</v>
      </c>
      <c r="G331">
        <v>135933</v>
      </c>
      <c r="H331">
        <v>224183</v>
      </c>
      <c r="I331">
        <v>575586</v>
      </c>
      <c r="J331">
        <v>612987</v>
      </c>
      <c r="K331">
        <v>64550</v>
      </c>
      <c r="L331">
        <v>71029</v>
      </c>
      <c r="M331">
        <v>91</v>
      </c>
      <c r="N331">
        <v>91</v>
      </c>
      <c r="O331">
        <v>115</v>
      </c>
      <c r="P331">
        <v>84</v>
      </c>
      <c r="Q331">
        <v>91</v>
      </c>
      <c r="R331">
        <f t="shared" si="18"/>
        <v>1</v>
      </c>
    </row>
    <row r="332" spans="1:18">
      <c r="A332">
        <f t="shared" si="16"/>
        <v>2006</v>
      </c>
      <c r="B332">
        <f t="shared" si="17"/>
        <v>24</v>
      </c>
      <c r="C332" t="s">
        <v>26</v>
      </c>
      <c r="D332" s="3">
        <v>38881</v>
      </c>
      <c r="E332">
        <v>1044276</v>
      </c>
      <c r="F332">
        <v>173067</v>
      </c>
      <c r="G332">
        <v>135515</v>
      </c>
      <c r="H332">
        <v>220553</v>
      </c>
      <c r="I332">
        <v>597343</v>
      </c>
      <c r="J332">
        <v>621997</v>
      </c>
      <c r="K332">
        <v>53313</v>
      </c>
      <c r="L332">
        <v>66211</v>
      </c>
      <c r="M332">
        <v>94</v>
      </c>
      <c r="N332">
        <v>89</v>
      </c>
      <c r="O332">
        <v>112</v>
      </c>
      <c r="P332">
        <v>86</v>
      </c>
      <c r="Q332">
        <v>94</v>
      </c>
      <c r="R332">
        <f t="shared" si="18"/>
        <v>1</v>
      </c>
    </row>
    <row r="333" spans="1:18">
      <c r="A333">
        <f t="shared" si="16"/>
        <v>2006</v>
      </c>
      <c r="B333">
        <f t="shared" si="17"/>
        <v>25</v>
      </c>
      <c r="C333" t="s">
        <v>26</v>
      </c>
      <c r="D333" s="3">
        <v>38888</v>
      </c>
      <c r="E333">
        <v>968619</v>
      </c>
      <c r="F333">
        <v>161715</v>
      </c>
      <c r="G333">
        <v>134969</v>
      </c>
      <c r="H333">
        <v>191966</v>
      </c>
      <c r="I333">
        <v>563221</v>
      </c>
      <c r="J333">
        <v>576325</v>
      </c>
      <c r="K333">
        <v>51717</v>
      </c>
      <c r="L333">
        <v>65359</v>
      </c>
      <c r="M333">
        <v>81</v>
      </c>
      <c r="N333">
        <v>91</v>
      </c>
      <c r="O333">
        <v>99</v>
      </c>
      <c r="P333">
        <v>77</v>
      </c>
      <c r="Q333">
        <v>90</v>
      </c>
      <c r="R333">
        <f t="shared" si="18"/>
        <v>1</v>
      </c>
    </row>
    <row r="334" spans="1:18">
      <c r="A334">
        <f t="shared" si="16"/>
        <v>2006</v>
      </c>
      <c r="B334">
        <f t="shared" si="17"/>
        <v>26</v>
      </c>
      <c r="C334" t="s">
        <v>26</v>
      </c>
      <c r="D334" s="3">
        <v>38895</v>
      </c>
      <c r="E334">
        <v>991500</v>
      </c>
      <c r="F334">
        <v>171371</v>
      </c>
      <c r="G334">
        <v>134557</v>
      </c>
      <c r="H334">
        <v>204658</v>
      </c>
      <c r="I334">
        <v>559567</v>
      </c>
      <c r="J334">
        <v>583683</v>
      </c>
      <c r="K334">
        <v>55904</v>
      </c>
      <c r="L334">
        <v>68602</v>
      </c>
      <c r="M334">
        <v>84</v>
      </c>
      <c r="N334">
        <v>97</v>
      </c>
      <c r="O334">
        <v>107</v>
      </c>
      <c r="P334">
        <v>79</v>
      </c>
      <c r="Q334">
        <v>93</v>
      </c>
      <c r="R334">
        <f t="shared" si="18"/>
        <v>1</v>
      </c>
    </row>
    <row r="335" spans="1:18">
      <c r="A335">
        <f t="shared" si="16"/>
        <v>2006</v>
      </c>
      <c r="B335">
        <f t="shared" si="17"/>
        <v>27</v>
      </c>
      <c r="C335" t="s">
        <v>26</v>
      </c>
      <c r="D335" s="3">
        <v>38901</v>
      </c>
      <c r="E335">
        <v>1013523</v>
      </c>
      <c r="F335">
        <v>176166</v>
      </c>
      <c r="G335">
        <v>130888</v>
      </c>
      <c r="H335">
        <v>213571</v>
      </c>
      <c r="I335">
        <v>563193</v>
      </c>
      <c r="J335">
        <v>596678</v>
      </c>
      <c r="K335">
        <v>60593</v>
      </c>
      <c r="L335">
        <v>72386</v>
      </c>
      <c r="M335">
        <v>87</v>
      </c>
      <c r="N335">
        <v>96</v>
      </c>
      <c r="O335">
        <v>102</v>
      </c>
      <c r="P335">
        <v>82</v>
      </c>
      <c r="Q335">
        <v>92</v>
      </c>
      <c r="R335">
        <f t="shared" si="18"/>
        <v>1</v>
      </c>
    </row>
    <row r="336" spans="1:18">
      <c r="A336">
        <f t="shared" si="16"/>
        <v>2006</v>
      </c>
      <c r="B336">
        <f t="shared" si="17"/>
        <v>28</v>
      </c>
      <c r="C336" t="s">
        <v>26</v>
      </c>
      <c r="D336" s="3">
        <v>38909</v>
      </c>
      <c r="E336">
        <v>1061431</v>
      </c>
      <c r="F336">
        <v>193203</v>
      </c>
      <c r="G336">
        <v>135437</v>
      </c>
      <c r="H336">
        <v>226481</v>
      </c>
      <c r="I336">
        <v>578453</v>
      </c>
      <c r="J336">
        <v>625400</v>
      </c>
      <c r="K336">
        <v>63294</v>
      </c>
      <c r="L336">
        <v>74113</v>
      </c>
      <c r="M336">
        <v>99</v>
      </c>
      <c r="N336">
        <v>93</v>
      </c>
      <c r="O336">
        <v>106</v>
      </c>
      <c r="P336">
        <v>84</v>
      </c>
      <c r="Q336">
        <v>94</v>
      </c>
      <c r="R336">
        <f t="shared" si="18"/>
        <v>1</v>
      </c>
    </row>
    <row r="337" spans="1:18">
      <c r="A337">
        <f t="shared" si="16"/>
        <v>2006</v>
      </c>
      <c r="B337">
        <f t="shared" si="17"/>
        <v>29</v>
      </c>
      <c r="C337" t="s">
        <v>26</v>
      </c>
      <c r="D337" s="3">
        <v>38916</v>
      </c>
      <c r="E337">
        <v>1086762</v>
      </c>
      <c r="F337">
        <v>191819</v>
      </c>
      <c r="G337">
        <v>135050</v>
      </c>
      <c r="H337">
        <v>229304</v>
      </c>
      <c r="I337">
        <v>596480</v>
      </c>
      <c r="J337">
        <v>652937</v>
      </c>
      <c r="K337">
        <v>69159</v>
      </c>
      <c r="L337">
        <v>69471</v>
      </c>
      <c r="M337">
        <v>90</v>
      </c>
      <c r="N337">
        <v>93</v>
      </c>
      <c r="O337">
        <v>105</v>
      </c>
      <c r="P337">
        <v>84</v>
      </c>
      <c r="Q337">
        <v>93</v>
      </c>
      <c r="R337">
        <f t="shared" si="18"/>
        <v>1</v>
      </c>
    </row>
    <row r="338" spans="1:18">
      <c r="A338">
        <f t="shared" si="16"/>
        <v>2006</v>
      </c>
      <c r="B338">
        <f t="shared" si="17"/>
        <v>30</v>
      </c>
      <c r="C338" t="s">
        <v>26</v>
      </c>
      <c r="D338" s="3">
        <v>38923</v>
      </c>
      <c r="E338">
        <v>1051351</v>
      </c>
      <c r="F338">
        <v>185092</v>
      </c>
      <c r="G338">
        <v>124807</v>
      </c>
      <c r="H338">
        <v>235216</v>
      </c>
      <c r="I338">
        <v>570447</v>
      </c>
      <c r="J338">
        <v>624736</v>
      </c>
      <c r="K338">
        <v>60596</v>
      </c>
      <c r="L338">
        <v>66592</v>
      </c>
      <c r="M338">
        <v>95</v>
      </c>
      <c r="N338">
        <v>91</v>
      </c>
      <c r="O338">
        <v>109</v>
      </c>
      <c r="P338">
        <v>82</v>
      </c>
      <c r="Q338">
        <v>92</v>
      </c>
      <c r="R338">
        <f t="shared" si="18"/>
        <v>1</v>
      </c>
    </row>
    <row r="339" spans="1:18">
      <c r="A339">
        <f t="shared" si="16"/>
        <v>2006</v>
      </c>
      <c r="B339">
        <f t="shared" si="17"/>
        <v>31</v>
      </c>
      <c r="C339" t="s">
        <v>26</v>
      </c>
      <c r="D339" s="3">
        <v>38930</v>
      </c>
      <c r="E339">
        <v>1109838</v>
      </c>
      <c r="F339">
        <v>189224</v>
      </c>
      <c r="G339">
        <v>123129</v>
      </c>
      <c r="H339">
        <v>249726</v>
      </c>
      <c r="I339">
        <v>610969</v>
      </c>
      <c r="J339">
        <v>674562</v>
      </c>
      <c r="K339">
        <v>59919</v>
      </c>
      <c r="L339">
        <v>62421</v>
      </c>
      <c r="M339">
        <v>102</v>
      </c>
      <c r="N339">
        <v>87</v>
      </c>
      <c r="O339">
        <v>112</v>
      </c>
      <c r="P339">
        <v>84</v>
      </c>
      <c r="Q339">
        <v>89</v>
      </c>
      <c r="R339">
        <f t="shared" si="18"/>
        <v>1</v>
      </c>
    </row>
    <row r="340" spans="1:18">
      <c r="A340">
        <f t="shared" si="16"/>
        <v>2006</v>
      </c>
      <c r="B340">
        <f t="shared" si="17"/>
        <v>32</v>
      </c>
      <c r="C340" t="s">
        <v>26</v>
      </c>
      <c r="D340" s="3">
        <v>38937</v>
      </c>
      <c r="E340">
        <v>1164949</v>
      </c>
      <c r="F340">
        <v>197612</v>
      </c>
      <c r="G340">
        <v>127082</v>
      </c>
      <c r="H340">
        <v>256860</v>
      </c>
      <c r="I340">
        <v>647964</v>
      </c>
      <c r="J340">
        <v>716391</v>
      </c>
      <c r="K340">
        <v>62513</v>
      </c>
      <c r="L340">
        <v>64616</v>
      </c>
      <c r="M340">
        <v>103</v>
      </c>
      <c r="N340">
        <v>87</v>
      </c>
      <c r="O340">
        <v>119</v>
      </c>
      <c r="P340">
        <v>88</v>
      </c>
      <c r="Q340">
        <v>90</v>
      </c>
      <c r="R340">
        <f t="shared" si="18"/>
        <v>1</v>
      </c>
    </row>
    <row r="341" spans="1:18">
      <c r="A341">
        <f t="shared" si="16"/>
        <v>2006</v>
      </c>
      <c r="B341">
        <f t="shared" si="17"/>
        <v>33</v>
      </c>
      <c r="C341" t="s">
        <v>26</v>
      </c>
      <c r="D341" s="3">
        <v>38944</v>
      </c>
      <c r="E341">
        <v>1209950</v>
      </c>
      <c r="F341">
        <v>196301</v>
      </c>
      <c r="G341">
        <v>112507</v>
      </c>
      <c r="H341">
        <v>263204</v>
      </c>
      <c r="I341">
        <v>690208</v>
      </c>
      <c r="J341">
        <v>765049</v>
      </c>
      <c r="K341">
        <v>60237</v>
      </c>
      <c r="L341">
        <v>69190</v>
      </c>
      <c r="M341">
        <v>95</v>
      </c>
      <c r="N341">
        <v>90</v>
      </c>
      <c r="O341">
        <v>122</v>
      </c>
      <c r="P341">
        <v>86</v>
      </c>
      <c r="Q341">
        <v>91</v>
      </c>
      <c r="R341">
        <f t="shared" si="18"/>
        <v>1</v>
      </c>
    </row>
    <row r="342" spans="1:18">
      <c r="A342">
        <f t="shared" si="16"/>
        <v>2006</v>
      </c>
      <c r="B342">
        <f t="shared" si="17"/>
        <v>34</v>
      </c>
      <c r="C342" t="s">
        <v>26</v>
      </c>
      <c r="D342" s="3">
        <v>38951</v>
      </c>
      <c r="E342">
        <v>1122955</v>
      </c>
      <c r="F342">
        <v>183323</v>
      </c>
      <c r="G342">
        <v>114408</v>
      </c>
      <c r="H342">
        <v>242319</v>
      </c>
      <c r="I342">
        <v>640982</v>
      </c>
      <c r="J342">
        <v>704973</v>
      </c>
      <c r="K342">
        <v>56331</v>
      </c>
      <c r="L342">
        <v>61255</v>
      </c>
      <c r="M342">
        <v>87</v>
      </c>
      <c r="N342">
        <v>88</v>
      </c>
      <c r="O342">
        <v>110</v>
      </c>
      <c r="P342">
        <v>79</v>
      </c>
      <c r="Q342">
        <v>93</v>
      </c>
      <c r="R342">
        <f t="shared" si="18"/>
        <v>1</v>
      </c>
    </row>
    <row r="343" spans="1:18">
      <c r="A343">
        <f t="shared" si="16"/>
        <v>2006</v>
      </c>
      <c r="B343">
        <f t="shared" si="17"/>
        <v>35</v>
      </c>
      <c r="C343" t="s">
        <v>26</v>
      </c>
      <c r="D343" s="3">
        <v>38958</v>
      </c>
      <c r="E343">
        <v>1149670</v>
      </c>
      <c r="F343">
        <v>179681</v>
      </c>
      <c r="G343">
        <v>118820</v>
      </c>
      <c r="H343">
        <v>232942</v>
      </c>
      <c r="I343">
        <v>676822</v>
      </c>
      <c r="J343">
        <v>726335</v>
      </c>
      <c r="K343">
        <v>60225</v>
      </c>
      <c r="L343">
        <v>71573</v>
      </c>
      <c r="M343">
        <v>91</v>
      </c>
      <c r="N343">
        <v>86</v>
      </c>
      <c r="O343">
        <v>112</v>
      </c>
      <c r="P343">
        <v>78</v>
      </c>
      <c r="Q343">
        <v>89</v>
      </c>
      <c r="R343">
        <f t="shared" si="18"/>
        <v>1</v>
      </c>
    </row>
    <row r="344" spans="1:18">
      <c r="A344">
        <f t="shared" si="16"/>
        <v>2006</v>
      </c>
      <c r="B344">
        <f t="shared" si="17"/>
        <v>36</v>
      </c>
      <c r="C344" t="s">
        <v>26</v>
      </c>
      <c r="D344" s="3">
        <v>38965</v>
      </c>
      <c r="E344">
        <v>1170266</v>
      </c>
      <c r="F344">
        <v>179017</v>
      </c>
      <c r="G344">
        <v>131700</v>
      </c>
      <c r="H344">
        <v>234136</v>
      </c>
      <c r="I344">
        <v>700190</v>
      </c>
      <c r="J344">
        <v>735683</v>
      </c>
      <c r="K344">
        <v>56923</v>
      </c>
      <c r="L344">
        <v>68747</v>
      </c>
      <c r="M344">
        <v>89</v>
      </c>
      <c r="N344">
        <v>97</v>
      </c>
      <c r="O344">
        <v>127</v>
      </c>
      <c r="P344">
        <v>79</v>
      </c>
      <c r="Q344">
        <v>90</v>
      </c>
      <c r="R344">
        <f t="shared" si="18"/>
        <v>1</v>
      </c>
    </row>
    <row r="345" spans="1:18">
      <c r="A345">
        <f t="shared" si="16"/>
        <v>2006</v>
      </c>
      <c r="B345">
        <f t="shared" si="17"/>
        <v>37</v>
      </c>
      <c r="C345" t="s">
        <v>26</v>
      </c>
      <c r="D345" s="3">
        <v>38972</v>
      </c>
      <c r="E345">
        <v>1213940</v>
      </c>
      <c r="F345">
        <v>177047</v>
      </c>
      <c r="G345">
        <v>140027</v>
      </c>
      <c r="H345">
        <v>237407</v>
      </c>
      <c r="I345">
        <v>730801</v>
      </c>
      <c r="J345">
        <v>752627</v>
      </c>
      <c r="K345">
        <v>68685</v>
      </c>
      <c r="L345">
        <v>83879</v>
      </c>
      <c r="M345">
        <v>86</v>
      </c>
      <c r="N345">
        <v>118</v>
      </c>
      <c r="O345">
        <v>129</v>
      </c>
      <c r="P345">
        <v>84</v>
      </c>
      <c r="Q345">
        <v>94</v>
      </c>
      <c r="R345">
        <f t="shared" si="18"/>
        <v>1</v>
      </c>
    </row>
    <row r="346" spans="1:18">
      <c r="A346">
        <f t="shared" si="16"/>
        <v>2006</v>
      </c>
      <c r="B346">
        <f t="shared" si="17"/>
        <v>38</v>
      </c>
      <c r="C346" t="s">
        <v>26</v>
      </c>
      <c r="D346" s="3">
        <v>38979</v>
      </c>
      <c r="E346">
        <v>1177409</v>
      </c>
      <c r="F346">
        <v>161535</v>
      </c>
      <c r="G346">
        <v>139037</v>
      </c>
      <c r="H346">
        <v>229361</v>
      </c>
      <c r="I346">
        <v>717492</v>
      </c>
      <c r="J346">
        <v>719409</v>
      </c>
      <c r="K346">
        <v>69021</v>
      </c>
      <c r="L346">
        <v>89602</v>
      </c>
      <c r="M346">
        <v>76</v>
      </c>
      <c r="N346">
        <v>112</v>
      </c>
      <c r="O346">
        <v>122</v>
      </c>
      <c r="P346">
        <v>83</v>
      </c>
      <c r="Q346">
        <v>93</v>
      </c>
      <c r="R346">
        <f t="shared" si="18"/>
        <v>1</v>
      </c>
    </row>
    <row r="347" spans="1:18">
      <c r="A347">
        <f t="shared" si="16"/>
        <v>2006</v>
      </c>
      <c r="B347">
        <f t="shared" si="17"/>
        <v>39</v>
      </c>
      <c r="C347" t="s">
        <v>26</v>
      </c>
      <c r="D347" s="3">
        <v>38986</v>
      </c>
      <c r="E347">
        <v>1148838</v>
      </c>
      <c r="F347">
        <v>166460</v>
      </c>
      <c r="G347">
        <v>152775</v>
      </c>
      <c r="H347">
        <v>229433</v>
      </c>
      <c r="I347">
        <v>693367</v>
      </c>
      <c r="J347">
        <v>690611</v>
      </c>
      <c r="K347">
        <v>59578</v>
      </c>
      <c r="L347">
        <v>76019</v>
      </c>
      <c r="M347">
        <v>81</v>
      </c>
      <c r="N347">
        <v>117</v>
      </c>
      <c r="O347">
        <v>122</v>
      </c>
      <c r="P347">
        <v>85</v>
      </c>
      <c r="Q347">
        <v>90</v>
      </c>
      <c r="R347">
        <f t="shared" si="18"/>
        <v>1</v>
      </c>
    </row>
    <row r="348" spans="1:18">
      <c r="A348">
        <f t="shared" si="16"/>
        <v>2006</v>
      </c>
      <c r="B348">
        <f t="shared" si="17"/>
        <v>40</v>
      </c>
      <c r="C348" t="s">
        <v>26</v>
      </c>
      <c r="D348" s="3">
        <v>38993</v>
      </c>
      <c r="E348">
        <v>1173630</v>
      </c>
      <c r="F348">
        <v>159235</v>
      </c>
      <c r="G348">
        <v>159104</v>
      </c>
      <c r="H348">
        <v>240079</v>
      </c>
      <c r="I348">
        <v>711235</v>
      </c>
      <c r="J348">
        <v>697748</v>
      </c>
      <c r="K348">
        <v>63081</v>
      </c>
      <c r="L348">
        <v>76699</v>
      </c>
      <c r="M348">
        <v>79</v>
      </c>
      <c r="N348">
        <v>125</v>
      </c>
      <c r="O348">
        <v>122</v>
      </c>
      <c r="P348">
        <v>87</v>
      </c>
      <c r="Q348">
        <v>94</v>
      </c>
      <c r="R348">
        <f t="shared" si="18"/>
        <v>1</v>
      </c>
    </row>
    <row r="349" spans="1:18">
      <c r="A349">
        <f t="shared" si="16"/>
        <v>2006</v>
      </c>
      <c r="B349">
        <f t="shared" si="17"/>
        <v>41</v>
      </c>
      <c r="C349" t="s">
        <v>26</v>
      </c>
      <c r="D349" s="3">
        <v>39000</v>
      </c>
      <c r="E349">
        <v>1193421</v>
      </c>
      <c r="F349">
        <v>159359</v>
      </c>
      <c r="G349">
        <v>159058</v>
      </c>
      <c r="H349">
        <v>249544</v>
      </c>
      <c r="I349">
        <v>720323</v>
      </c>
      <c r="J349">
        <v>702636</v>
      </c>
      <c r="K349">
        <v>64195</v>
      </c>
      <c r="L349">
        <v>82183</v>
      </c>
      <c r="M349">
        <v>74</v>
      </c>
      <c r="N349">
        <v>117</v>
      </c>
      <c r="O349">
        <v>119</v>
      </c>
      <c r="P349">
        <v>89</v>
      </c>
      <c r="Q349">
        <v>95</v>
      </c>
      <c r="R349">
        <f t="shared" si="18"/>
        <v>1</v>
      </c>
    </row>
    <row r="350" spans="1:18">
      <c r="A350">
        <f t="shared" si="16"/>
        <v>2006</v>
      </c>
      <c r="B350">
        <f t="shared" si="17"/>
        <v>42</v>
      </c>
      <c r="C350" t="s">
        <v>26</v>
      </c>
      <c r="D350" s="3">
        <v>39007</v>
      </c>
      <c r="E350">
        <v>1186170</v>
      </c>
      <c r="F350">
        <v>152971</v>
      </c>
      <c r="G350">
        <v>155667</v>
      </c>
      <c r="H350">
        <v>238527</v>
      </c>
      <c r="I350">
        <v>726932</v>
      </c>
      <c r="J350">
        <v>709889</v>
      </c>
      <c r="K350">
        <v>67740</v>
      </c>
      <c r="L350">
        <v>82087</v>
      </c>
      <c r="M350">
        <v>79</v>
      </c>
      <c r="N350">
        <v>110</v>
      </c>
      <c r="O350">
        <v>122</v>
      </c>
      <c r="P350">
        <v>93</v>
      </c>
      <c r="Q350">
        <v>95</v>
      </c>
      <c r="R350">
        <f t="shared" si="18"/>
        <v>1</v>
      </c>
    </row>
    <row r="351" spans="1:18">
      <c r="A351">
        <f t="shared" si="16"/>
        <v>2006</v>
      </c>
      <c r="B351">
        <f t="shared" si="17"/>
        <v>43</v>
      </c>
      <c r="C351" t="s">
        <v>26</v>
      </c>
      <c r="D351" s="3">
        <v>39014</v>
      </c>
      <c r="E351">
        <v>1133789</v>
      </c>
      <c r="F351">
        <v>159629</v>
      </c>
      <c r="G351">
        <v>164654</v>
      </c>
      <c r="H351">
        <v>214026</v>
      </c>
      <c r="I351">
        <v>694661</v>
      </c>
      <c r="J351">
        <v>677504</v>
      </c>
      <c r="K351">
        <v>65473</v>
      </c>
      <c r="L351">
        <v>77605</v>
      </c>
      <c r="M351">
        <v>82</v>
      </c>
      <c r="N351">
        <v>109</v>
      </c>
      <c r="O351">
        <v>107</v>
      </c>
      <c r="P351">
        <v>93</v>
      </c>
      <c r="Q351">
        <v>96</v>
      </c>
      <c r="R351">
        <f t="shared" si="18"/>
        <v>1</v>
      </c>
    </row>
    <row r="352" spans="1:18">
      <c r="A352">
        <f t="shared" si="16"/>
        <v>2006</v>
      </c>
      <c r="B352">
        <f t="shared" si="17"/>
        <v>44</v>
      </c>
      <c r="C352" t="s">
        <v>26</v>
      </c>
      <c r="D352" s="3">
        <v>39021</v>
      </c>
      <c r="E352">
        <v>1158612</v>
      </c>
      <c r="F352">
        <v>162794</v>
      </c>
      <c r="G352">
        <v>174105</v>
      </c>
      <c r="H352">
        <v>224318</v>
      </c>
      <c r="I352">
        <v>693010</v>
      </c>
      <c r="J352">
        <v>674656</v>
      </c>
      <c r="K352">
        <v>78490</v>
      </c>
      <c r="L352">
        <v>85533</v>
      </c>
      <c r="M352">
        <v>83</v>
      </c>
      <c r="N352">
        <v>115</v>
      </c>
      <c r="O352">
        <v>115</v>
      </c>
      <c r="P352">
        <v>101</v>
      </c>
      <c r="Q352">
        <v>100</v>
      </c>
      <c r="R352">
        <f t="shared" si="18"/>
        <v>1</v>
      </c>
    </row>
    <row r="353" spans="1:18">
      <c r="A353">
        <f t="shared" si="16"/>
        <v>2006</v>
      </c>
      <c r="B353">
        <f t="shared" si="17"/>
        <v>45</v>
      </c>
      <c r="C353" t="s">
        <v>26</v>
      </c>
      <c r="D353" s="3">
        <v>39028</v>
      </c>
      <c r="E353">
        <v>1160833</v>
      </c>
      <c r="F353">
        <v>171129</v>
      </c>
      <c r="G353">
        <v>175923</v>
      </c>
      <c r="H353">
        <v>220872</v>
      </c>
      <c r="I353">
        <v>698770</v>
      </c>
      <c r="J353">
        <v>685537</v>
      </c>
      <c r="K353">
        <v>70062</v>
      </c>
      <c r="L353">
        <v>78501</v>
      </c>
      <c r="M353">
        <v>96</v>
      </c>
      <c r="N353">
        <v>109</v>
      </c>
      <c r="O353">
        <v>121</v>
      </c>
      <c r="P353">
        <v>95</v>
      </c>
      <c r="Q353">
        <v>96</v>
      </c>
      <c r="R353">
        <f t="shared" si="18"/>
        <v>1</v>
      </c>
    </row>
    <row r="354" spans="1:18">
      <c r="A354">
        <f t="shared" si="16"/>
        <v>2006</v>
      </c>
      <c r="B354">
        <f t="shared" si="17"/>
        <v>46</v>
      </c>
      <c r="C354" t="s">
        <v>26</v>
      </c>
      <c r="D354" s="3">
        <v>39035</v>
      </c>
      <c r="E354">
        <v>1220474</v>
      </c>
      <c r="F354">
        <v>165257</v>
      </c>
      <c r="G354">
        <v>147904</v>
      </c>
      <c r="H354">
        <v>250258</v>
      </c>
      <c r="I354">
        <v>742030</v>
      </c>
      <c r="J354">
        <v>741315</v>
      </c>
      <c r="K354">
        <v>62929</v>
      </c>
      <c r="L354">
        <v>80997</v>
      </c>
      <c r="M354">
        <v>87</v>
      </c>
      <c r="N354">
        <v>110</v>
      </c>
      <c r="O354">
        <v>126</v>
      </c>
      <c r="P354">
        <v>93</v>
      </c>
      <c r="Q354">
        <v>97</v>
      </c>
      <c r="R354">
        <f t="shared" si="18"/>
        <v>1</v>
      </c>
    </row>
    <row r="355" spans="1:18">
      <c r="A355">
        <f t="shared" si="16"/>
        <v>2006</v>
      </c>
      <c r="B355">
        <f t="shared" si="17"/>
        <v>47</v>
      </c>
      <c r="C355" t="s">
        <v>26</v>
      </c>
      <c r="D355" s="3">
        <v>39042</v>
      </c>
      <c r="E355">
        <v>1152869</v>
      </c>
      <c r="F355">
        <v>164956</v>
      </c>
      <c r="G355">
        <v>152519</v>
      </c>
      <c r="H355">
        <v>231193</v>
      </c>
      <c r="I355">
        <v>690924</v>
      </c>
      <c r="J355">
        <v>701626</v>
      </c>
      <c r="K355">
        <v>65796</v>
      </c>
      <c r="L355">
        <v>67531</v>
      </c>
      <c r="M355">
        <v>98</v>
      </c>
      <c r="N355">
        <v>102</v>
      </c>
      <c r="O355">
        <v>113</v>
      </c>
      <c r="P355">
        <v>88</v>
      </c>
      <c r="Q355">
        <v>94</v>
      </c>
      <c r="R355">
        <f t="shared" si="18"/>
        <v>1</v>
      </c>
    </row>
    <row r="356" spans="1:18">
      <c r="A356">
        <f t="shared" ref="A356:A418" si="19">YEAR(D356)</f>
        <v>2006</v>
      </c>
      <c r="B356">
        <f t="shared" ref="B356:B418" si="20">WEEKNUM(D356)</f>
        <v>48</v>
      </c>
      <c r="C356" t="s">
        <v>26</v>
      </c>
      <c r="D356" s="3">
        <v>39049</v>
      </c>
      <c r="E356">
        <v>1172455</v>
      </c>
      <c r="F356">
        <v>169872</v>
      </c>
      <c r="G356">
        <v>158058</v>
      </c>
      <c r="H356">
        <v>240975</v>
      </c>
      <c r="I356">
        <v>700084</v>
      </c>
      <c r="J356">
        <v>702698</v>
      </c>
      <c r="K356">
        <v>61524</v>
      </c>
      <c r="L356">
        <v>70724</v>
      </c>
      <c r="M356">
        <v>97</v>
      </c>
      <c r="N356">
        <v>107</v>
      </c>
      <c r="O356">
        <v>118</v>
      </c>
      <c r="P356">
        <v>89</v>
      </c>
      <c r="Q356">
        <v>94</v>
      </c>
      <c r="R356">
        <f t="shared" si="18"/>
        <v>1</v>
      </c>
    </row>
    <row r="357" spans="1:18">
      <c r="A357">
        <f t="shared" si="19"/>
        <v>2006</v>
      </c>
      <c r="B357">
        <f t="shared" si="20"/>
        <v>49</v>
      </c>
      <c r="C357" t="s">
        <v>26</v>
      </c>
      <c r="D357" s="3">
        <v>39056</v>
      </c>
      <c r="E357">
        <v>1218680</v>
      </c>
      <c r="F357">
        <v>167778</v>
      </c>
      <c r="G357">
        <v>148767</v>
      </c>
      <c r="H357">
        <v>264976</v>
      </c>
      <c r="I357">
        <v>719307</v>
      </c>
      <c r="J357">
        <v>717578</v>
      </c>
      <c r="K357">
        <v>66619</v>
      </c>
      <c r="L357">
        <v>87359</v>
      </c>
      <c r="M357">
        <v>89</v>
      </c>
      <c r="N357">
        <v>108</v>
      </c>
      <c r="O357">
        <v>121</v>
      </c>
      <c r="P357">
        <v>85</v>
      </c>
      <c r="Q357">
        <v>89</v>
      </c>
      <c r="R357">
        <f t="shared" si="18"/>
        <v>1</v>
      </c>
    </row>
    <row r="358" spans="1:18">
      <c r="A358">
        <f t="shared" si="19"/>
        <v>2006</v>
      </c>
      <c r="B358">
        <f t="shared" si="20"/>
        <v>50</v>
      </c>
      <c r="C358" t="s">
        <v>26</v>
      </c>
      <c r="D358" s="3">
        <v>39063</v>
      </c>
      <c r="E358">
        <v>1222508</v>
      </c>
      <c r="F358">
        <v>167097</v>
      </c>
      <c r="G358">
        <v>154639</v>
      </c>
      <c r="H358">
        <v>252053</v>
      </c>
      <c r="I358">
        <v>729439</v>
      </c>
      <c r="J358">
        <v>736196</v>
      </c>
      <c r="K358">
        <v>73919</v>
      </c>
      <c r="L358">
        <v>79620</v>
      </c>
      <c r="M358">
        <v>86</v>
      </c>
      <c r="N358">
        <v>101</v>
      </c>
      <c r="O358">
        <v>119</v>
      </c>
      <c r="P358">
        <v>89</v>
      </c>
      <c r="Q358">
        <v>92</v>
      </c>
      <c r="R358">
        <f t="shared" si="18"/>
        <v>1</v>
      </c>
    </row>
    <row r="359" spans="1:18">
      <c r="A359">
        <f t="shared" si="19"/>
        <v>2006</v>
      </c>
      <c r="B359">
        <f t="shared" si="20"/>
        <v>51</v>
      </c>
      <c r="C359" t="s">
        <v>26</v>
      </c>
      <c r="D359" s="3">
        <v>39070</v>
      </c>
      <c r="E359">
        <v>1161945</v>
      </c>
      <c r="F359">
        <v>157670</v>
      </c>
      <c r="G359">
        <v>138823</v>
      </c>
      <c r="H359">
        <v>230358</v>
      </c>
      <c r="I359">
        <v>713041</v>
      </c>
      <c r="J359">
        <v>714703</v>
      </c>
      <c r="K359">
        <v>60876</v>
      </c>
      <c r="L359">
        <v>78061</v>
      </c>
      <c r="M359">
        <v>80</v>
      </c>
      <c r="N359">
        <v>93</v>
      </c>
      <c r="O359">
        <v>108</v>
      </c>
      <c r="P359">
        <v>84</v>
      </c>
      <c r="Q359">
        <v>91</v>
      </c>
      <c r="R359">
        <f t="shared" si="18"/>
        <v>1</v>
      </c>
    </row>
    <row r="360" spans="1:18">
      <c r="A360">
        <f t="shared" si="19"/>
        <v>2006</v>
      </c>
      <c r="B360">
        <f t="shared" si="20"/>
        <v>52</v>
      </c>
      <c r="C360" t="s">
        <v>26</v>
      </c>
      <c r="D360" s="3">
        <v>39077</v>
      </c>
      <c r="E360">
        <v>1179893</v>
      </c>
      <c r="F360">
        <v>160309</v>
      </c>
      <c r="G360">
        <v>140461</v>
      </c>
      <c r="H360">
        <v>230586</v>
      </c>
      <c r="I360">
        <v>724075</v>
      </c>
      <c r="J360">
        <v>727830</v>
      </c>
      <c r="K360">
        <v>64923</v>
      </c>
      <c r="L360">
        <v>81016</v>
      </c>
      <c r="M360">
        <v>74</v>
      </c>
      <c r="N360">
        <v>99</v>
      </c>
      <c r="O360">
        <v>107</v>
      </c>
      <c r="P360">
        <v>86</v>
      </c>
      <c r="Q360">
        <v>89</v>
      </c>
      <c r="R360">
        <f t="shared" si="18"/>
        <v>1</v>
      </c>
    </row>
    <row r="361" spans="1:18">
      <c r="A361">
        <f t="shared" si="19"/>
        <v>2007</v>
      </c>
      <c r="B361">
        <f t="shared" si="20"/>
        <v>1</v>
      </c>
      <c r="C361" t="s">
        <v>26</v>
      </c>
      <c r="D361" s="3">
        <v>39085</v>
      </c>
      <c r="E361">
        <v>1226641</v>
      </c>
      <c r="F361">
        <v>167725</v>
      </c>
      <c r="G361">
        <v>165531</v>
      </c>
      <c r="H361">
        <v>236762</v>
      </c>
      <c r="I361">
        <v>754040</v>
      </c>
      <c r="J361">
        <v>744275</v>
      </c>
      <c r="K361">
        <v>68114</v>
      </c>
      <c r="L361">
        <v>80073</v>
      </c>
      <c r="M361">
        <v>75</v>
      </c>
      <c r="N361">
        <v>113</v>
      </c>
      <c r="O361">
        <v>113</v>
      </c>
      <c r="P361">
        <v>92</v>
      </c>
      <c r="Q361">
        <v>89</v>
      </c>
      <c r="R361">
        <f t="shared" si="18"/>
        <v>-51</v>
      </c>
    </row>
    <row r="362" spans="1:18">
      <c r="A362">
        <f t="shared" si="19"/>
        <v>2007</v>
      </c>
      <c r="B362">
        <f t="shared" si="20"/>
        <v>2</v>
      </c>
      <c r="C362" t="s">
        <v>26</v>
      </c>
      <c r="D362" s="3">
        <v>39091</v>
      </c>
      <c r="E362">
        <v>1280292</v>
      </c>
      <c r="F362">
        <v>164334</v>
      </c>
      <c r="G362">
        <v>186692</v>
      </c>
      <c r="H362">
        <v>252168</v>
      </c>
      <c r="I362">
        <v>787948</v>
      </c>
      <c r="J362">
        <v>763322</v>
      </c>
      <c r="K362">
        <v>75842</v>
      </c>
      <c r="L362">
        <v>78110</v>
      </c>
      <c r="M362">
        <v>72</v>
      </c>
      <c r="N362">
        <v>123</v>
      </c>
      <c r="O362">
        <v>120</v>
      </c>
      <c r="P362">
        <v>95</v>
      </c>
      <c r="Q362">
        <v>95</v>
      </c>
      <c r="R362">
        <f t="shared" si="18"/>
        <v>1</v>
      </c>
    </row>
    <row r="363" spans="1:18">
      <c r="A363">
        <f t="shared" si="19"/>
        <v>2007</v>
      </c>
      <c r="B363">
        <f t="shared" si="20"/>
        <v>3</v>
      </c>
      <c r="C363" t="s">
        <v>26</v>
      </c>
      <c r="D363" s="3">
        <v>39098</v>
      </c>
      <c r="E363">
        <v>1317380</v>
      </c>
      <c r="F363">
        <v>176223</v>
      </c>
      <c r="G363">
        <v>178255</v>
      </c>
      <c r="H363">
        <v>265867</v>
      </c>
      <c r="I363">
        <v>799360</v>
      </c>
      <c r="J363">
        <v>797050</v>
      </c>
      <c r="K363">
        <v>75930</v>
      </c>
      <c r="L363">
        <v>76208</v>
      </c>
      <c r="M363">
        <v>88</v>
      </c>
      <c r="N363">
        <v>118</v>
      </c>
      <c r="O363">
        <v>124</v>
      </c>
      <c r="P363">
        <v>97</v>
      </c>
      <c r="Q363">
        <v>97</v>
      </c>
      <c r="R363">
        <f t="shared" si="18"/>
        <v>1</v>
      </c>
    </row>
    <row r="364" spans="1:18">
      <c r="A364">
        <f t="shared" si="19"/>
        <v>2007</v>
      </c>
      <c r="B364">
        <f t="shared" si="20"/>
        <v>4</v>
      </c>
      <c r="C364" t="s">
        <v>26</v>
      </c>
      <c r="D364" s="3">
        <v>39105</v>
      </c>
      <c r="E364">
        <v>1269598</v>
      </c>
      <c r="F364">
        <v>171292</v>
      </c>
      <c r="G364">
        <v>179791</v>
      </c>
      <c r="H364">
        <v>239696</v>
      </c>
      <c r="I364">
        <v>783782</v>
      </c>
      <c r="J364">
        <v>774631</v>
      </c>
      <c r="K364">
        <v>74828</v>
      </c>
      <c r="L364">
        <v>75480</v>
      </c>
      <c r="M364">
        <v>77</v>
      </c>
      <c r="N364">
        <v>115</v>
      </c>
      <c r="O364">
        <v>118</v>
      </c>
      <c r="P364">
        <v>91</v>
      </c>
      <c r="Q364">
        <v>98</v>
      </c>
      <c r="R364">
        <f t="shared" si="18"/>
        <v>1</v>
      </c>
    </row>
    <row r="365" spans="1:18">
      <c r="A365">
        <f t="shared" si="19"/>
        <v>2007</v>
      </c>
      <c r="B365">
        <f t="shared" si="20"/>
        <v>5</v>
      </c>
      <c r="C365" t="s">
        <v>26</v>
      </c>
      <c r="D365" s="3">
        <v>39112</v>
      </c>
      <c r="E365">
        <v>1306996</v>
      </c>
      <c r="F365">
        <v>166578</v>
      </c>
      <c r="G365">
        <v>180920</v>
      </c>
      <c r="H365">
        <v>244747</v>
      </c>
      <c r="I365">
        <v>818277</v>
      </c>
      <c r="J365">
        <v>798053</v>
      </c>
      <c r="K365">
        <v>77394</v>
      </c>
      <c r="L365">
        <v>83276</v>
      </c>
      <c r="M365">
        <v>75</v>
      </c>
      <c r="N365">
        <v>111</v>
      </c>
      <c r="O365">
        <v>123</v>
      </c>
      <c r="P365">
        <v>96</v>
      </c>
      <c r="Q365">
        <v>99</v>
      </c>
      <c r="R365">
        <f t="shared" si="18"/>
        <v>1</v>
      </c>
    </row>
    <row r="366" spans="1:18">
      <c r="A366">
        <f t="shared" si="19"/>
        <v>2007</v>
      </c>
      <c r="B366">
        <f t="shared" si="20"/>
        <v>6</v>
      </c>
      <c r="C366" t="s">
        <v>26</v>
      </c>
      <c r="D366" s="3">
        <v>39119</v>
      </c>
      <c r="E366">
        <v>1298456</v>
      </c>
      <c r="F366">
        <v>152746</v>
      </c>
      <c r="G366">
        <v>174070</v>
      </c>
      <c r="H366">
        <v>259980</v>
      </c>
      <c r="I366">
        <v>822984</v>
      </c>
      <c r="J366">
        <v>784268</v>
      </c>
      <c r="K366">
        <v>62746</v>
      </c>
      <c r="L366">
        <v>80138</v>
      </c>
      <c r="M366">
        <v>72</v>
      </c>
      <c r="N366">
        <v>114</v>
      </c>
      <c r="O366">
        <v>125</v>
      </c>
      <c r="P366">
        <v>95</v>
      </c>
      <c r="Q366">
        <v>102</v>
      </c>
      <c r="R366">
        <f t="shared" si="18"/>
        <v>1</v>
      </c>
    </row>
    <row r="367" spans="1:18">
      <c r="A367">
        <f t="shared" si="19"/>
        <v>2007</v>
      </c>
      <c r="B367">
        <f t="shared" si="20"/>
        <v>7</v>
      </c>
      <c r="C367" t="s">
        <v>26</v>
      </c>
      <c r="D367" s="3">
        <v>39126</v>
      </c>
      <c r="E367">
        <v>1322794</v>
      </c>
      <c r="F367">
        <v>172152</v>
      </c>
      <c r="G367">
        <v>179365</v>
      </c>
      <c r="H367">
        <v>243777</v>
      </c>
      <c r="I367">
        <v>846255</v>
      </c>
      <c r="J367">
        <v>824808</v>
      </c>
      <c r="K367">
        <v>60610</v>
      </c>
      <c r="L367">
        <v>74844</v>
      </c>
      <c r="M367">
        <v>77</v>
      </c>
      <c r="N367">
        <v>117</v>
      </c>
      <c r="O367">
        <v>128</v>
      </c>
      <c r="P367">
        <v>90</v>
      </c>
      <c r="Q367">
        <v>102</v>
      </c>
      <c r="R367">
        <f t="shared" si="18"/>
        <v>1</v>
      </c>
    </row>
    <row r="368" spans="1:18">
      <c r="A368">
        <f t="shared" si="19"/>
        <v>2007</v>
      </c>
      <c r="B368">
        <f t="shared" si="20"/>
        <v>8</v>
      </c>
      <c r="C368" t="s">
        <v>26</v>
      </c>
      <c r="D368" s="3">
        <v>39133</v>
      </c>
      <c r="E368">
        <v>1227487</v>
      </c>
      <c r="F368">
        <v>168334</v>
      </c>
      <c r="G368">
        <v>160472</v>
      </c>
      <c r="H368">
        <v>208557</v>
      </c>
      <c r="I368">
        <v>791297</v>
      </c>
      <c r="J368">
        <v>783167</v>
      </c>
      <c r="K368">
        <v>59299</v>
      </c>
      <c r="L368">
        <v>75291</v>
      </c>
      <c r="M368">
        <v>72</v>
      </c>
      <c r="N368">
        <v>108</v>
      </c>
      <c r="O368">
        <v>113</v>
      </c>
      <c r="P368">
        <v>80</v>
      </c>
      <c r="Q368">
        <v>99</v>
      </c>
      <c r="R368">
        <f t="shared" si="18"/>
        <v>1</v>
      </c>
    </row>
    <row r="369" spans="1:18">
      <c r="A369">
        <f t="shared" si="19"/>
        <v>2007</v>
      </c>
      <c r="B369">
        <f t="shared" si="20"/>
        <v>9</v>
      </c>
      <c r="C369" t="s">
        <v>26</v>
      </c>
      <c r="D369" s="3">
        <v>39140</v>
      </c>
      <c r="E369">
        <v>1269208</v>
      </c>
      <c r="F369">
        <v>178043</v>
      </c>
      <c r="G369">
        <v>152004</v>
      </c>
      <c r="H369">
        <v>212742</v>
      </c>
      <c r="I369">
        <v>809294</v>
      </c>
      <c r="J369">
        <v>819492</v>
      </c>
      <c r="K369">
        <v>69129</v>
      </c>
      <c r="L369">
        <v>84970</v>
      </c>
      <c r="M369">
        <v>73</v>
      </c>
      <c r="N369">
        <v>112</v>
      </c>
      <c r="O369">
        <v>120</v>
      </c>
      <c r="P369">
        <v>84</v>
      </c>
      <c r="Q369">
        <v>94</v>
      </c>
      <c r="R369">
        <f t="shared" si="18"/>
        <v>1</v>
      </c>
    </row>
    <row r="370" spans="1:18">
      <c r="A370">
        <f t="shared" si="19"/>
        <v>2007</v>
      </c>
      <c r="B370">
        <f t="shared" si="20"/>
        <v>10</v>
      </c>
      <c r="C370" t="s">
        <v>26</v>
      </c>
      <c r="D370" s="3">
        <v>39147</v>
      </c>
      <c r="E370">
        <v>1275194</v>
      </c>
      <c r="F370">
        <v>172082</v>
      </c>
      <c r="G370">
        <v>135759</v>
      </c>
      <c r="H370">
        <v>229938</v>
      </c>
      <c r="I370">
        <v>813652</v>
      </c>
      <c r="J370">
        <v>833204</v>
      </c>
      <c r="K370">
        <v>59522</v>
      </c>
      <c r="L370">
        <v>76293</v>
      </c>
      <c r="M370">
        <v>71</v>
      </c>
      <c r="N370">
        <v>116</v>
      </c>
      <c r="O370">
        <v>125</v>
      </c>
      <c r="P370">
        <v>87</v>
      </c>
      <c r="Q370">
        <v>96</v>
      </c>
      <c r="R370">
        <f t="shared" si="18"/>
        <v>1</v>
      </c>
    </row>
    <row r="371" spans="1:18">
      <c r="A371">
        <f t="shared" si="19"/>
        <v>2007</v>
      </c>
      <c r="B371">
        <f t="shared" si="20"/>
        <v>11</v>
      </c>
      <c r="C371" t="s">
        <v>26</v>
      </c>
      <c r="D371" s="3">
        <v>39154</v>
      </c>
      <c r="E371">
        <v>1322242</v>
      </c>
      <c r="F371">
        <v>172387</v>
      </c>
      <c r="G371">
        <v>135273</v>
      </c>
      <c r="H371">
        <v>236274</v>
      </c>
      <c r="I371">
        <v>841942</v>
      </c>
      <c r="J371">
        <v>863258</v>
      </c>
      <c r="K371">
        <v>71639</v>
      </c>
      <c r="L371">
        <v>87437</v>
      </c>
      <c r="M371">
        <v>72</v>
      </c>
      <c r="N371">
        <v>114</v>
      </c>
      <c r="O371">
        <v>127</v>
      </c>
      <c r="P371">
        <v>95</v>
      </c>
      <c r="Q371">
        <v>99</v>
      </c>
      <c r="R371">
        <f t="shared" si="18"/>
        <v>1</v>
      </c>
    </row>
    <row r="372" spans="1:18">
      <c r="A372">
        <f t="shared" si="19"/>
        <v>2007</v>
      </c>
      <c r="B372">
        <f t="shared" si="20"/>
        <v>12</v>
      </c>
      <c r="C372" t="s">
        <v>26</v>
      </c>
      <c r="D372" s="3">
        <v>39161</v>
      </c>
      <c r="E372">
        <v>1312508</v>
      </c>
      <c r="F372">
        <v>170982</v>
      </c>
      <c r="G372">
        <v>126616</v>
      </c>
      <c r="H372">
        <v>223708</v>
      </c>
      <c r="I372">
        <v>851705</v>
      </c>
      <c r="J372">
        <v>883689</v>
      </c>
      <c r="K372">
        <v>66113</v>
      </c>
      <c r="L372">
        <v>78495</v>
      </c>
      <c r="M372">
        <v>81</v>
      </c>
      <c r="N372">
        <v>105</v>
      </c>
      <c r="O372">
        <v>113</v>
      </c>
      <c r="P372">
        <v>88</v>
      </c>
      <c r="Q372">
        <v>94</v>
      </c>
      <c r="R372">
        <f t="shared" si="18"/>
        <v>1</v>
      </c>
    </row>
    <row r="373" spans="1:18">
      <c r="A373">
        <f t="shared" si="19"/>
        <v>2007</v>
      </c>
      <c r="B373">
        <f t="shared" si="20"/>
        <v>13</v>
      </c>
      <c r="C373" t="s">
        <v>26</v>
      </c>
      <c r="D373" s="3">
        <v>39168</v>
      </c>
      <c r="E373">
        <v>1330479</v>
      </c>
      <c r="F373">
        <v>179645</v>
      </c>
      <c r="G373">
        <v>139466</v>
      </c>
      <c r="H373">
        <v>226699</v>
      </c>
      <c r="I373">
        <v>857149</v>
      </c>
      <c r="J373">
        <v>884128</v>
      </c>
      <c r="K373">
        <v>66986</v>
      </c>
      <c r="L373">
        <v>80186</v>
      </c>
      <c r="M373">
        <v>77</v>
      </c>
      <c r="N373">
        <v>105</v>
      </c>
      <c r="O373">
        <v>128</v>
      </c>
      <c r="P373">
        <v>86</v>
      </c>
      <c r="Q373">
        <v>95</v>
      </c>
      <c r="R373">
        <f t="shared" si="18"/>
        <v>1</v>
      </c>
    </row>
    <row r="374" spans="1:18">
      <c r="A374">
        <f t="shared" si="19"/>
        <v>2007</v>
      </c>
      <c r="B374">
        <f t="shared" si="20"/>
        <v>14</v>
      </c>
      <c r="C374" t="s">
        <v>26</v>
      </c>
      <c r="D374" s="3">
        <v>39175</v>
      </c>
      <c r="E374">
        <v>1358053</v>
      </c>
      <c r="F374">
        <v>196329</v>
      </c>
      <c r="G374">
        <v>129654</v>
      </c>
      <c r="H374">
        <v>229386</v>
      </c>
      <c r="I374">
        <v>865686</v>
      </c>
      <c r="J374">
        <v>922271</v>
      </c>
      <c r="K374">
        <v>66652</v>
      </c>
      <c r="L374">
        <v>76742</v>
      </c>
      <c r="M374">
        <v>96</v>
      </c>
      <c r="N374">
        <v>95</v>
      </c>
      <c r="O374">
        <v>127</v>
      </c>
      <c r="P374">
        <v>90</v>
      </c>
      <c r="Q374">
        <v>95</v>
      </c>
      <c r="R374">
        <f t="shared" si="18"/>
        <v>1</v>
      </c>
    </row>
    <row r="375" spans="1:18">
      <c r="A375">
        <f t="shared" si="19"/>
        <v>2007</v>
      </c>
      <c r="B375">
        <f t="shared" si="20"/>
        <v>15</v>
      </c>
      <c r="C375" t="s">
        <v>26</v>
      </c>
      <c r="D375" s="3">
        <v>39182</v>
      </c>
      <c r="E375">
        <v>1326403</v>
      </c>
      <c r="F375">
        <v>202367</v>
      </c>
      <c r="G375">
        <v>127183</v>
      </c>
      <c r="H375">
        <v>240837</v>
      </c>
      <c r="I375">
        <v>805157</v>
      </c>
      <c r="J375">
        <v>877168</v>
      </c>
      <c r="K375">
        <v>78042</v>
      </c>
      <c r="L375">
        <v>81215</v>
      </c>
      <c r="M375">
        <v>99</v>
      </c>
      <c r="N375">
        <v>90</v>
      </c>
      <c r="O375">
        <v>133</v>
      </c>
      <c r="P375">
        <v>95</v>
      </c>
      <c r="Q375">
        <v>92</v>
      </c>
      <c r="R375">
        <f t="shared" si="18"/>
        <v>1</v>
      </c>
    </row>
    <row r="376" spans="1:18">
      <c r="A376">
        <f t="shared" si="19"/>
        <v>2007</v>
      </c>
      <c r="B376">
        <f t="shared" si="20"/>
        <v>16</v>
      </c>
      <c r="C376" t="s">
        <v>26</v>
      </c>
      <c r="D376" s="3">
        <v>39189</v>
      </c>
      <c r="E376">
        <v>1309533</v>
      </c>
      <c r="F376">
        <v>206586</v>
      </c>
      <c r="G376">
        <v>125771</v>
      </c>
      <c r="H376">
        <v>241827</v>
      </c>
      <c r="I376">
        <v>787440</v>
      </c>
      <c r="J376">
        <v>863540</v>
      </c>
      <c r="K376">
        <v>73680</v>
      </c>
      <c r="L376">
        <v>78395</v>
      </c>
      <c r="M376">
        <v>101</v>
      </c>
      <c r="N376">
        <v>95</v>
      </c>
      <c r="O376">
        <v>134</v>
      </c>
      <c r="P376">
        <v>93</v>
      </c>
      <c r="Q376">
        <v>92</v>
      </c>
      <c r="R376">
        <f t="shared" si="18"/>
        <v>1</v>
      </c>
    </row>
    <row r="377" spans="1:18">
      <c r="A377">
        <f t="shared" si="19"/>
        <v>2007</v>
      </c>
      <c r="B377">
        <f t="shared" si="20"/>
        <v>17</v>
      </c>
      <c r="C377" t="s">
        <v>26</v>
      </c>
      <c r="D377" s="3">
        <v>39196</v>
      </c>
      <c r="E377">
        <v>1316177</v>
      </c>
      <c r="F377">
        <v>199503</v>
      </c>
      <c r="G377">
        <v>135674</v>
      </c>
      <c r="H377">
        <v>240073</v>
      </c>
      <c r="I377">
        <v>802849</v>
      </c>
      <c r="J377">
        <v>863657</v>
      </c>
      <c r="K377">
        <v>73752</v>
      </c>
      <c r="L377">
        <v>76773</v>
      </c>
      <c r="M377">
        <v>95</v>
      </c>
      <c r="N377">
        <v>98</v>
      </c>
      <c r="O377">
        <v>127</v>
      </c>
      <c r="P377">
        <v>91</v>
      </c>
      <c r="Q377">
        <v>97</v>
      </c>
      <c r="R377">
        <f t="shared" si="18"/>
        <v>1</v>
      </c>
    </row>
    <row r="378" spans="1:18">
      <c r="A378">
        <f t="shared" si="19"/>
        <v>2007</v>
      </c>
      <c r="B378">
        <f t="shared" si="20"/>
        <v>18</v>
      </c>
      <c r="C378" t="s">
        <v>26</v>
      </c>
      <c r="D378" s="3">
        <v>39203</v>
      </c>
      <c r="E378">
        <v>1341807</v>
      </c>
      <c r="F378">
        <v>195239</v>
      </c>
      <c r="G378">
        <v>129116</v>
      </c>
      <c r="H378">
        <v>245093</v>
      </c>
      <c r="I378">
        <v>830557</v>
      </c>
      <c r="J378">
        <v>890444</v>
      </c>
      <c r="K378">
        <v>70918</v>
      </c>
      <c r="L378">
        <v>77154</v>
      </c>
      <c r="M378">
        <v>86</v>
      </c>
      <c r="N378">
        <v>106</v>
      </c>
      <c r="O378">
        <v>131</v>
      </c>
      <c r="P378">
        <v>91</v>
      </c>
      <c r="Q378">
        <v>99</v>
      </c>
      <c r="R378">
        <f t="shared" si="18"/>
        <v>1</v>
      </c>
    </row>
    <row r="379" spans="1:18">
      <c r="A379">
        <f t="shared" si="19"/>
        <v>2007</v>
      </c>
      <c r="B379">
        <f t="shared" si="20"/>
        <v>19</v>
      </c>
      <c r="C379" t="s">
        <v>26</v>
      </c>
      <c r="D379" s="3">
        <v>39210</v>
      </c>
      <c r="E379">
        <v>1384509</v>
      </c>
      <c r="F379">
        <v>188498</v>
      </c>
      <c r="G379">
        <v>132500</v>
      </c>
      <c r="H379">
        <v>247040</v>
      </c>
      <c r="I379">
        <v>878277</v>
      </c>
      <c r="J379">
        <v>928131</v>
      </c>
      <c r="K379">
        <v>70694</v>
      </c>
      <c r="L379">
        <v>76838</v>
      </c>
      <c r="M379">
        <v>94</v>
      </c>
      <c r="N379">
        <v>102</v>
      </c>
      <c r="O379">
        <v>132</v>
      </c>
      <c r="P379">
        <v>93</v>
      </c>
      <c r="Q379">
        <v>97</v>
      </c>
      <c r="R379">
        <f t="shared" si="18"/>
        <v>1</v>
      </c>
    </row>
    <row r="380" spans="1:18">
      <c r="A380">
        <f t="shared" si="19"/>
        <v>2007</v>
      </c>
      <c r="B380">
        <f t="shared" si="20"/>
        <v>20</v>
      </c>
      <c r="C380" t="s">
        <v>26</v>
      </c>
      <c r="D380" s="3">
        <v>39217</v>
      </c>
      <c r="E380">
        <v>1448897</v>
      </c>
      <c r="F380">
        <v>192274</v>
      </c>
      <c r="G380">
        <v>147702</v>
      </c>
      <c r="H380">
        <v>254385</v>
      </c>
      <c r="I380">
        <v>922957</v>
      </c>
      <c r="J380">
        <v>937291</v>
      </c>
      <c r="K380">
        <v>79281</v>
      </c>
      <c r="L380">
        <v>109519</v>
      </c>
      <c r="M380">
        <v>104</v>
      </c>
      <c r="N380">
        <v>103</v>
      </c>
      <c r="O380">
        <v>139</v>
      </c>
      <c r="P380">
        <v>93</v>
      </c>
      <c r="Q380">
        <v>98</v>
      </c>
      <c r="R380">
        <f t="shared" si="18"/>
        <v>1</v>
      </c>
    </row>
    <row r="381" spans="1:18">
      <c r="A381">
        <f t="shared" si="19"/>
        <v>2007</v>
      </c>
      <c r="B381">
        <f t="shared" si="20"/>
        <v>21</v>
      </c>
      <c r="C381" t="s">
        <v>26</v>
      </c>
      <c r="D381" s="3">
        <v>39224</v>
      </c>
      <c r="E381">
        <v>1350183</v>
      </c>
      <c r="F381">
        <v>175892</v>
      </c>
      <c r="G381">
        <v>122431</v>
      </c>
      <c r="H381">
        <v>251029</v>
      </c>
      <c r="I381">
        <v>854885</v>
      </c>
      <c r="J381">
        <v>899264</v>
      </c>
      <c r="K381">
        <v>68377</v>
      </c>
      <c r="L381">
        <v>77459</v>
      </c>
      <c r="M381">
        <v>89</v>
      </c>
      <c r="N381">
        <v>100</v>
      </c>
      <c r="O381">
        <v>126</v>
      </c>
      <c r="P381">
        <v>90</v>
      </c>
      <c r="Q381">
        <v>96</v>
      </c>
      <c r="R381">
        <f t="shared" si="18"/>
        <v>1</v>
      </c>
    </row>
    <row r="382" spans="1:18">
      <c r="A382">
        <f t="shared" si="19"/>
        <v>2007</v>
      </c>
      <c r="B382">
        <f t="shared" si="20"/>
        <v>22</v>
      </c>
      <c r="C382" t="s">
        <v>26</v>
      </c>
      <c r="D382" s="3">
        <v>39231</v>
      </c>
      <c r="E382">
        <v>1388590</v>
      </c>
      <c r="F382">
        <v>180467</v>
      </c>
      <c r="G382">
        <v>145223</v>
      </c>
      <c r="H382">
        <v>260023</v>
      </c>
      <c r="I382">
        <v>878166</v>
      </c>
      <c r="J382">
        <v>910866</v>
      </c>
      <c r="K382">
        <v>69934</v>
      </c>
      <c r="L382">
        <v>72478</v>
      </c>
      <c r="M382">
        <v>98</v>
      </c>
      <c r="N382">
        <v>101</v>
      </c>
      <c r="O382">
        <v>134</v>
      </c>
      <c r="P382">
        <v>92</v>
      </c>
      <c r="Q382">
        <v>98</v>
      </c>
      <c r="R382">
        <f t="shared" si="18"/>
        <v>1</v>
      </c>
    </row>
    <row r="383" spans="1:18">
      <c r="A383">
        <f t="shared" si="19"/>
        <v>2007</v>
      </c>
      <c r="B383">
        <f t="shared" si="20"/>
        <v>23</v>
      </c>
      <c r="C383" t="s">
        <v>26</v>
      </c>
      <c r="D383" s="3">
        <v>39238</v>
      </c>
      <c r="E383">
        <v>1423761</v>
      </c>
      <c r="F383">
        <v>180566</v>
      </c>
      <c r="G383">
        <v>125651</v>
      </c>
      <c r="H383">
        <v>264951</v>
      </c>
      <c r="I383">
        <v>897214</v>
      </c>
      <c r="J383">
        <v>947336</v>
      </c>
      <c r="K383">
        <v>81030</v>
      </c>
      <c r="L383">
        <v>85823</v>
      </c>
      <c r="M383">
        <v>91</v>
      </c>
      <c r="N383">
        <v>89</v>
      </c>
      <c r="O383">
        <v>138</v>
      </c>
      <c r="P383">
        <v>93</v>
      </c>
      <c r="Q383">
        <v>98</v>
      </c>
      <c r="R383">
        <f t="shared" si="18"/>
        <v>1</v>
      </c>
    </row>
    <row r="384" spans="1:18">
      <c r="A384">
        <f t="shared" si="19"/>
        <v>2007</v>
      </c>
      <c r="B384">
        <f t="shared" si="20"/>
        <v>24</v>
      </c>
      <c r="C384" t="s">
        <v>26</v>
      </c>
      <c r="D384" s="3">
        <v>39245</v>
      </c>
      <c r="E384">
        <v>1432636</v>
      </c>
      <c r="F384">
        <v>184720</v>
      </c>
      <c r="G384">
        <v>120249</v>
      </c>
      <c r="H384">
        <v>281110</v>
      </c>
      <c r="I384">
        <v>894844</v>
      </c>
      <c r="J384">
        <v>942743</v>
      </c>
      <c r="K384">
        <v>71962</v>
      </c>
      <c r="L384">
        <v>88534</v>
      </c>
      <c r="M384">
        <v>95</v>
      </c>
      <c r="N384">
        <v>105</v>
      </c>
      <c r="O384">
        <v>143</v>
      </c>
      <c r="P384">
        <v>93</v>
      </c>
      <c r="Q384">
        <v>96</v>
      </c>
      <c r="R384">
        <f t="shared" si="18"/>
        <v>1</v>
      </c>
    </row>
    <row r="385" spans="1:18">
      <c r="A385">
        <f t="shared" si="19"/>
        <v>2007</v>
      </c>
      <c r="B385">
        <f t="shared" si="20"/>
        <v>25</v>
      </c>
      <c r="C385" t="s">
        <v>26</v>
      </c>
      <c r="D385" s="3">
        <v>39252</v>
      </c>
      <c r="E385">
        <v>1422817</v>
      </c>
      <c r="F385">
        <v>200772</v>
      </c>
      <c r="G385">
        <v>133351</v>
      </c>
      <c r="H385">
        <v>256860</v>
      </c>
      <c r="I385">
        <v>885045</v>
      </c>
      <c r="J385">
        <v>951249</v>
      </c>
      <c r="K385">
        <v>80140</v>
      </c>
      <c r="L385">
        <v>81357</v>
      </c>
      <c r="M385">
        <v>96</v>
      </c>
      <c r="N385">
        <v>96</v>
      </c>
      <c r="O385">
        <v>138</v>
      </c>
      <c r="P385">
        <v>93</v>
      </c>
      <c r="Q385">
        <v>99</v>
      </c>
      <c r="R385">
        <f t="shared" si="18"/>
        <v>1</v>
      </c>
    </row>
    <row r="386" spans="1:18">
      <c r="A386">
        <f t="shared" si="19"/>
        <v>2007</v>
      </c>
      <c r="B386">
        <f t="shared" si="20"/>
        <v>26</v>
      </c>
      <c r="C386" t="s">
        <v>26</v>
      </c>
      <c r="D386" s="3">
        <v>39259</v>
      </c>
      <c r="E386">
        <v>1436152</v>
      </c>
      <c r="F386">
        <v>197493</v>
      </c>
      <c r="G386">
        <v>130329</v>
      </c>
      <c r="H386">
        <v>274980</v>
      </c>
      <c r="I386">
        <v>876792</v>
      </c>
      <c r="J386">
        <v>949216</v>
      </c>
      <c r="K386">
        <v>86887</v>
      </c>
      <c r="L386">
        <v>81627</v>
      </c>
      <c r="M386">
        <v>101</v>
      </c>
      <c r="N386">
        <v>96</v>
      </c>
      <c r="O386">
        <v>134</v>
      </c>
      <c r="P386">
        <v>91</v>
      </c>
      <c r="Q386">
        <v>97</v>
      </c>
      <c r="R386">
        <f t="shared" si="18"/>
        <v>1</v>
      </c>
    </row>
    <row r="387" spans="1:18">
      <c r="A387">
        <f t="shared" si="19"/>
        <v>2007</v>
      </c>
      <c r="B387">
        <f t="shared" si="20"/>
        <v>27</v>
      </c>
      <c r="C387" t="s">
        <v>26</v>
      </c>
      <c r="D387" s="3">
        <v>39266</v>
      </c>
      <c r="E387">
        <v>1499897</v>
      </c>
      <c r="F387">
        <v>228644</v>
      </c>
      <c r="G387">
        <v>131271</v>
      </c>
      <c r="H387">
        <v>292254</v>
      </c>
      <c r="I387">
        <v>902584</v>
      </c>
      <c r="J387">
        <v>997112</v>
      </c>
      <c r="K387">
        <v>76415</v>
      </c>
      <c r="L387">
        <v>79260</v>
      </c>
      <c r="M387">
        <v>106</v>
      </c>
      <c r="N387">
        <v>99</v>
      </c>
      <c r="O387">
        <v>133</v>
      </c>
      <c r="P387">
        <v>88</v>
      </c>
      <c r="Q387">
        <v>98</v>
      </c>
      <c r="R387">
        <f t="shared" si="18"/>
        <v>1</v>
      </c>
    </row>
    <row r="388" spans="1:18">
      <c r="A388">
        <f t="shared" si="19"/>
        <v>2007</v>
      </c>
      <c r="B388">
        <f t="shared" si="20"/>
        <v>28</v>
      </c>
      <c r="C388" t="s">
        <v>26</v>
      </c>
      <c r="D388" s="3">
        <v>39273</v>
      </c>
      <c r="E388">
        <v>1546372</v>
      </c>
      <c r="F388">
        <v>250071</v>
      </c>
      <c r="G388">
        <v>136758</v>
      </c>
      <c r="H388">
        <v>301904</v>
      </c>
      <c r="I388">
        <v>917338</v>
      </c>
      <c r="J388">
        <v>1030407</v>
      </c>
      <c r="K388">
        <v>77059</v>
      </c>
      <c r="L388">
        <v>77303</v>
      </c>
      <c r="M388">
        <v>111</v>
      </c>
      <c r="N388">
        <v>98</v>
      </c>
      <c r="O388">
        <v>128</v>
      </c>
      <c r="P388">
        <v>88</v>
      </c>
      <c r="Q388">
        <v>98</v>
      </c>
      <c r="R388">
        <f t="shared" ref="R388:R451" si="21">B388-B387</f>
        <v>1</v>
      </c>
    </row>
    <row r="389" spans="1:18">
      <c r="A389">
        <f t="shared" si="19"/>
        <v>2007</v>
      </c>
      <c r="B389">
        <f t="shared" si="20"/>
        <v>29</v>
      </c>
      <c r="C389" t="s">
        <v>26</v>
      </c>
      <c r="D389" s="3">
        <v>39280</v>
      </c>
      <c r="E389">
        <v>1549425</v>
      </c>
      <c r="F389">
        <v>248968</v>
      </c>
      <c r="G389">
        <v>137421</v>
      </c>
      <c r="H389">
        <v>313839</v>
      </c>
      <c r="I389">
        <v>906067</v>
      </c>
      <c r="J389">
        <v>1012454</v>
      </c>
      <c r="K389">
        <v>80551</v>
      </c>
      <c r="L389">
        <v>85711</v>
      </c>
      <c r="M389">
        <v>108</v>
      </c>
      <c r="N389">
        <v>94</v>
      </c>
      <c r="O389">
        <v>128</v>
      </c>
      <c r="P389">
        <v>90</v>
      </c>
      <c r="Q389">
        <v>101</v>
      </c>
      <c r="R389">
        <f t="shared" si="21"/>
        <v>1</v>
      </c>
    </row>
    <row r="390" spans="1:18">
      <c r="A390">
        <f t="shared" si="19"/>
        <v>2007</v>
      </c>
      <c r="B390">
        <f t="shared" si="20"/>
        <v>30</v>
      </c>
      <c r="C390" t="s">
        <v>26</v>
      </c>
      <c r="D390" s="3">
        <v>39287</v>
      </c>
      <c r="E390">
        <v>1485746</v>
      </c>
      <c r="F390">
        <v>255068</v>
      </c>
      <c r="G390">
        <v>144162</v>
      </c>
      <c r="H390">
        <v>281114</v>
      </c>
      <c r="I390">
        <v>876777</v>
      </c>
      <c r="J390">
        <v>990712</v>
      </c>
      <c r="K390">
        <v>72787</v>
      </c>
      <c r="L390">
        <v>69758</v>
      </c>
      <c r="M390">
        <v>103</v>
      </c>
      <c r="N390">
        <v>98</v>
      </c>
      <c r="O390">
        <v>124</v>
      </c>
      <c r="P390">
        <v>84</v>
      </c>
      <c r="Q390">
        <v>102</v>
      </c>
      <c r="R390">
        <f t="shared" si="21"/>
        <v>1</v>
      </c>
    </row>
    <row r="391" spans="1:18">
      <c r="A391">
        <f t="shared" si="19"/>
        <v>2007</v>
      </c>
      <c r="B391">
        <f t="shared" si="20"/>
        <v>31</v>
      </c>
      <c r="C391" t="s">
        <v>26</v>
      </c>
      <c r="D391" s="3">
        <v>39294</v>
      </c>
      <c r="E391">
        <v>1521237</v>
      </c>
      <c r="F391">
        <v>266519</v>
      </c>
      <c r="G391">
        <v>136904</v>
      </c>
      <c r="H391">
        <v>283275</v>
      </c>
      <c r="I391">
        <v>895645</v>
      </c>
      <c r="J391">
        <v>1017457</v>
      </c>
      <c r="K391">
        <v>75798</v>
      </c>
      <c r="L391">
        <v>83601</v>
      </c>
      <c r="M391">
        <v>117</v>
      </c>
      <c r="N391">
        <v>96</v>
      </c>
      <c r="O391">
        <v>137</v>
      </c>
      <c r="P391">
        <v>83</v>
      </c>
      <c r="Q391">
        <v>101</v>
      </c>
      <c r="R391">
        <f t="shared" si="21"/>
        <v>1</v>
      </c>
    </row>
    <row r="392" spans="1:18">
      <c r="A392">
        <f t="shared" si="19"/>
        <v>2007</v>
      </c>
      <c r="B392">
        <f t="shared" si="20"/>
        <v>32</v>
      </c>
      <c r="C392" t="s">
        <v>26</v>
      </c>
      <c r="D392" s="3">
        <v>39301</v>
      </c>
      <c r="E392">
        <v>1504817</v>
      </c>
      <c r="F392">
        <v>233568</v>
      </c>
      <c r="G392">
        <v>124646</v>
      </c>
      <c r="H392">
        <v>292328</v>
      </c>
      <c r="I392">
        <v>893870</v>
      </c>
      <c r="J392">
        <v>1014069</v>
      </c>
      <c r="K392">
        <v>85051</v>
      </c>
      <c r="L392">
        <v>73774</v>
      </c>
      <c r="M392">
        <v>100</v>
      </c>
      <c r="N392">
        <v>93</v>
      </c>
      <c r="O392">
        <v>131</v>
      </c>
      <c r="P392">
        <v>81</v>
      </c>
      <c r="Q392">
        <v>98</v>
      </c>
      <c r="R392">
        <f t="shared" si="21"/>
        <v>1</v>
      </c>
    </row>
    <row r="393" spans="1:18">
      <c r="A393">
        <f t="shared" si="19"/>
        <v>2007</v>
      </c>
      <c r="B393">
        <f t="shared" si="20"/>
        <v>33</v>
      </c>
      <c r="C393" t="s">
        <v>26</v>
      </c>
      <c r="D393" s="3">
        <v>39308</v>
      </c>
      <c r="E393">
        <v>1516963</v>
      </c>
      <c r="F393">
        <v>220585</v>
      </c>
      <c r="G393">
        <v>154478</v>
      </c>
      <c r="H393">
        <v>427396</v>
      </c>
      <c r="I393">
        <v>789913</v>
      </c>
      <c r="J393">
        <v>860484</v>
      </c>
      <c r="K393">
        <v>79069</v>
      </c>
      <c r="L393">
        <v>74605</v>
      </c>
      <c r="M393">
        <v>102</v>
      </c>
      <c r="N393">
        <v>91</v>
      </c>
      <c r="O393">
        <v>134</v>
      </c>
      <c r="P393">
        <v>79</v>
      </c>
      <c r="Q393">
        <v>100</v>
      </c>
      <c r="R393">
        <f t="shared" si="21"/>
        <v>1</v>
      </c>
    </row>
    <row r="394" spans="1:18">
      <c r="A394">
        <f t="shared" si="19"/>
        <v>2007</v>
      </c>
      <c r="B394">
        <f t="shared" si="20"/>
        <v>34</v>
      </c>
      <c r="C394" t="s">
        <v>26</v>
      </c>
      <c r="D394" s="3">
        <v>39315</v>
      </c>
      <c r="E394">
        <v>1422175</v>
      </c>
      <c r="F394">
        <v>206977</v>
      </c>
      <c r="G394">
        <v>184170</v>
      </c>
      <c r="H394">
        <v>369981</v>
      </c>
      <c r="I394">
        <v>779594</v>
      </c>
      <c r="J394">
        <v>804306</v>
      </c>
      <c r="K394">
        <v>65623</v>
      </c>
      <c r="L394">
        <v>63718</v>
      </c>
      <c r="M394">
        <v>83</v>
      </c>
      <c r="N394">
        <v>96</v>
      </c>
      <c r="O394">
        <v>115</v>
      </c>
      <c r="P394">
        <v>78</v>
      </c>
      <c r="Q394">
        <v>95</v>
      </c>
      <c r="R394">
        <f t="shared" si="21"/>
        <v>1</v>
      </c>
    </row>
    <row r="395" spans="1:18">
      <c r="A395">
        <f t="shared" si="19"/>
        <v>2007</v>
      </c>
      <c r="B395">
        <f t="shared" si="20"/>
        <v>35</v>
      </c>
      <c r="C395" t="s">
        <v>26</v>
      </c>
      <c r="D395" s="3">
        <v>39322</v>
      </c>
      <c r="E395">
        <v>1432723</v>
      </c>
      <c r="F395">
        <v>202843</v>
      </c>
      <c r="G395">
        <v>195413</v>
      </c>
      <c r="H395">
        <v>378938</v>
      </c>
      <c r="I395">
        <v>782357</v>
      </c>
      <c r="J395">
        <v>789516</v>
      </c>
      <c r="K395">
        <v>68585</v>
      </c>
      <c r="L395">
        <v>68856</v>
      </c>
      <c r="M395">
        <v>79</v>
      </c>
      <c r="N395">
        <v>99</v>
      </c>
      <c r="O395">
        <v>114</v>
      </c>
      <c r="P395">
        <v>79</v>
      </c>
      <c r="Q395">
        <v>95</v>
      </c>
      <c r="R395">
        <f t="shared" si="21"/>
        <v>1</v>
      </c>
    </row>
    <row r="396" spans="1:18">
      <c r="A396">
        <f t="shared" si="19"/>
        <v>2007</v>
      </c>
      <c r="B396">
        <f t="shared" si="20"/>
        <v>36</v>
      </c>
      <c r="C396" t="s">
        <v>26</v>
      </c>
      <c r="D396" s="3">
        <v>39329</v>
      </c>
      <c r="E396">
        <v>1489231</v>
      </c>
      <c r="F396">
        <v>221536</v>
      </c>
      <c r="G396">
        <v>188679</v>
      </c>
      <c r="H396">
        <v>402861</v>
      </c>
      <c r="I396">
        <v>796540</v>
      </c>
      <c r="J396">
        <v>812988</v>
      </c>
      <c r="K396">
        <v>68294</v>
      </c>
      <c r="L396">
        <v>84703</v>
      </c>
      <c r="M396">
        <v>93</v>
      </c>
      <c r="N396">
        <v>93</v>
      </c>
      <c r="O396">
        <v>121</v>
      </c>
      <c r="P396">
        <v>80</v>
      </c>
      <c r="Q396">
        <v>96</v>
      </c>
      <c r="R396">
        <f t="shared" si="21"/>
        <v>1</v>
      </c>
    </row>
    <row r="397" spans="1:18">
      <c r="A397">
        <f t="shared" si="19"/>
        <v>2007</v>
      </c>
      <c r="B397">
        <f t="shared" si="20"/>
        <v>37</v>
      </c>
      <c r="C397" t="s">
        <v>26</v>
      </c>
      <c r="D397" s="3">
        <v>39336</v>
      </c>
      <c r="E397">
        <v>1544715</v>
      </c>
      <c r="F397">
        <v>231243</v>
      </c>
      <c r="G397">
        <v>204634</v>
      </c>
      <c r="H397">
        <v>432340</v>
      </c>
      <c r="I397">
        <v>804758</v>
      </c>
      <c r="J397">
        <v>822797</v>
      </c>
      <c r="K397">
        <v>76374</v>
      </c>
      <c r="L397">
        <v>84944</v>
      </c>
      <c r="M397">
        <v>91</v>
      </c>
      <c r="N397">
        <v>116</v>
      </c>
      <c r="O397">
        <v>126</v>
      </c>
      <c r="P397">
        <v>84</v>
      </c>
      <c r="Q397">
        <v>103</v>
      </c>
      <c r="R397">
        <f t="shared" si="21"/>
        <v>1</v>
      </c>
    </row>
    <row r="398" spans="1:18">
      <c r="A398">
        <f t="shared" si="19"/>
        <v>2007</v>
      </c>
      <c r="B398">
        <f t="shared" si="20"/>
        <v>38</v>
      </c>
      <c r="C398" t="s">
        <v>26</v>
      </c>
      <c r="D398" s="3">
        <v>39343</v>
      </c>
      <c r="E398">
        <v>1488381</v>
      </c>
      <c r="F398">
        <v>238336</v>
      </c>
      <c r="G398">
        <v>199267</v>
      </c>
      <c r="H398">
        <v>392511</v>
      </c>
      <c r="I398">
        <v>777413</v>
      </c>
      <c r="J398">
        <v>806861</v>
      </c>
      <c r="K398">
        <v>80121</v>
      </c>
      <c r="L398">
        <v>89742</v>
      </c>
      <c r="M398">
        <v>89</v>
      </c>
      <c r="N398">
        <v>112</v>
      </c>
      <c r="O398">
        <v>129</v>
      </c>
      <c r="P398">
        <v>79</v>
      </c>
      <c r="Q398">
        <v>106</v>
      </c>
      <c r="R398">
        <f t="shared" si="21"/>
        <v>1</v>
      </c>
    </row>
    <row r="399" spans="1:18">
      <c r="A399">
        <f t="shared" si="19"/>
        <v>2007</v>
      </c>
      <c r="B399">
        <f t="shared" si="20"/>
        <v>39</v>
      </c>
      <c r="C399" t="s">
        <v>26</v>
      </c>
      <c r="D399" s="3">
        <v>39350</v>
      </c>
      <c r="E399">
        <v>1409620</v>
      </c>
      <c r="F399">
        <v>243458</v>
      </c>
      <c r="G399">
        <v>215377</v>
      </c>
      <c r="H399">
        <v>377095</v>
      </c>
      <c r="I399">
        <v>716674</v>
      </c>
      <c r="J399">
        <v>746503</v>
      </c>
      <c r="K399">
        <v>72393</v>
      </c>
      <c r="L399">
        <v>70645</v>
      </c>
      <c r="M399">
        <v>89</v>
      </c>
      <c r="N399">
        <v>116</v>
      </c>
      <c r="O399">
        <v>128</v>
      </c>
      <c r="P399">
        <v>80</v>
      </c>
      <c r="Q399">
        <v>102</v>
      </c>
      <c r="R399">
        <f t="shared" si="21"/>
        <v>1</v>
      </c>
    </row>
    <row r="400" spans="1:18">
      <c r="A400">
        <f t="shared" si="19"/>
        <v>2007</v>
      </c>
      <c r="B400">
        <f t="shared" si="20"/>
        <v>40</v>
      </c>
      <c r="C400" t="s">
        <v>26</v>
      </c>
      <c r="D400" s="3">
        <v>39357</v>
      </c>
      <c r="E400">
        <v>1426044</v>
      </c>
      <c r="F400">
        <v>239250</v>
      </c>
      <c r="G400">
        <v>197788</v>
      </c>
      <c r="H400">
        <v>388492</v>
      </c>
      <c r="I400">
        <v>719520</v>
      </c>
      <c r="J400">
        <v>764046</v>
      </c>
      <c r="K400">
        <v>78782</v>
      </c>
      <c r="L400">
        <v>75718</v>
      </c>
      <c r="M400">
        <v>89</v>
      </c>
      <c r="N400">
        <v>111</v>
      </c>
      <c r="O400">
        <v>127</v>
      </c>
      <c r="P400">
        <v>81</v>
      </c>
      <c r="Q400">
        <v>98</v>
      </c>
      <c r="R400">
        <f t="shared" si="21"/>
        <v>1</v>
      </c>
    </row>
    <row r="401" spans="1:18">
      <c r="A401">
        <f t="shared" si="19"/>
        <v>2007</v>
      </c>
      <c r="B401">
        <f t="shared" si="20"/>
        <v>41</v>
      </c>
      <c r="C401" t="s">
        <v>26</v>
      </c>
      <c r="D401" s="3">
        <v>39364</v>
      </c>
      <c r="E401">
        <v>1440924</v>
      </c>
      <c r="F401">
        <v>247233</v>
      </c>
      <c r="G401">
        <v>193863</v>
      </c>
      <c r="H401">
        <v>391295</v>
      </c>
      <c r="I401">
        <v>722288</v>
      </c>
      <c r="J401">
        <v>772262</v>
      </c>
      <c r="K401">
        <v>80108</v>
      </c>
      <c r="L401">
        <v>83504</v>
      </c>
      <c r="M401">
        <v>89</v>
      </c>
      <c r="N401">
        <v>109</v>
      </c>
      <c r="O401">
        <v>121</v>
      </c>
      <c r="P401">
        <v>78</v>
      </c>
      <c r="Q401">
        <v>100</v>
      </c>
      <c r="R401">
        <f t="shared" si="21"/>
        <v>1</v>
      </c>
    </row>
    <row r="402" spans="1:18">
      <c r="A402">
        <f t="shared" si="19"/>
        <v>2007</v>
      </c>
      <c r="B402">
        <f t="shared" si="20"/>
        <v>42</v>
      </c>
      <c r="C402" t="s">
        <v>26</v>
      </c>
      <c r="D402" s="3">
        <v>39371</v>
      </c>
      <c r="E402">
        <v>1489293</v>
      </c>
      <c r="F402">
        <v>251001</v>
      </c>
      <c r="G402">
        <v>182401</v>
      </c>
      <c r="H402">
        <v>397416</v>
      </c>
      <c r="I402">
        <v>756424</v>
      </c>
      <c r="J402">
        <v>814867</v>
      </c>
      <c r="K402">
        <v>84452</v>
      </c>
      <c r="L402">
        <v>94609</v>
      </c>
      <c r="M402">
        <v>102</v>
      </c>
      <c r="N402">
        <v>121</v>
      </c>
      <c r="O402">
        <v>132</v>
      </c>
      <c r="P402">
        <v>80</v>
      </c>
      <c r="Q402">
        <v>102</v>
      </c>
      <c r="R402">
        <f t="shared" si="21"/>
        <v>1</v>
      </c>
    </row>
    <row r="403" spans="1:18">
      <c r="A403">
        <f t="shared" si="19"/>
        <v>2007</v>
      </c>
      <c r="B403">
        <f t="shared" si="20"/>
        <v>43</v>
      </c>
      <c r="C403" t="s">
        <v>26</v>
      </c>
      <c r="D403" s="3">
        <v>39378</v>
      </c>
      <c r="E403">
        <v>1408072</v>
      </c>
      <c r="F403">
        <v>243931</v>
      </c>
      <c r="G403">
        <v>201489</v>
      </c>
      <c r="H403">
        <v>382925</v>
      </c>
      <c r="I403">
        <v>708107</v>
      </c>
      <c r="J403">
        <v>750224</v>
      </c>
      <c r="K403">
        <v>73109</v>
      </c>
      <c r="L403">
        <v>73434</v>
      </c>
      <c r="M403">
        <v>105</v>
      </c>
      <c r="N403">
        <v>121</v>
      </c>
      <c r="O403">
        <v>126</v>
      </c>
      <c r="P403">
        <v>78</v>
      </c>
      <c r="Q403">
        <v>102</v>
      </c>
      <c r="R403">
        <f t="shared" si="21"/>
        <v>1</v>
      </c>
    </row>
    <row r="404" spans="1:18">
      <c r="A404">
        <f t="shared" si="19"/>
        <v>2007</v>
      </c>
      <c r="B404">
        <f t="shared" si="20"/>
        <v>44</v>
      </c>
      <c r="C404" t="s">
        <v>26</v>
      </c>
      <c r="D404" s="3">
        <v>39385</v>
      </c>
      <c r="E404">
        <v>1448114</v>
      </c>
      <c r="F404">
        <v>246342</v>
      </c>
      <c r="G404">
        <v>180630</v>
      </c>
      <c r="H404">
        <v>390324</v>
      </c>
      <c r="I404">
        <v>727223</v>
      </c>
      <c r="J404">
        <v>787214</v>
      </c>
      <c r="K404">
        <v>84225</v>
      </c>
      <c r="L404">
        <v>89946</v>
      </c>
      <c r="M404">
        <v>113</v>
      </c>
      <c r="N404">
        <v>112</v>
      </c>
      <c r="O404">
        <v>130</v>
      </c>
      <c r="P404">
        <v>80</v>
      </c>
      <c r="Q404">
        <v>102</v>
      </c>
      <c r="R404">
        <f t="shared" si="21"/>
        <v>1</v>
      </c>
    </row>
    <row r="405" spans="1:18">
      <c r="A405">
        <f t="shared" si="19"/>
        <v>2007</v>
      </c>
      <c r="B405">
        <f t="shared" si="20"/>
        <v>45</v>
      </c>
      <c r="C405" t="s">
        <v>26</v>
      </c>
      <c r="D405" s="3">
        <v>39392</v>
      </c>
      <c r="E405">
        <v>1513362</v>
      </c>
      <c r="F405">
        <v>251944</v>
      </c>
      <c r="G405">
        <v>163343</v>
      </c>
      <c r="H405">
        <v>429587</v>
      </c>
      <c r="I405">
        <v>765466</v>
      </c>
      <c r="J405">
        <v>832439</v>
      </c>
      <c r="K405">
        <v>66365</v>
      </c>
      <c r="L405">
        <v>87993</v>
      </c>
      <c r="M405">
        <v>109</v>
      </c>
      <c r="N405">
        <v>113</v>
      </c>
      <c r="O405">
        <v>134</v>
      </c>
      <c r="P405">
        <v>83</v>
      </c>
      <c r="Q405">
        <v>103</v>
      </c>
      <c r="R405">
        <f t="shared" si="21"/>
        <v>1</v>
      </c>
    </row>
    <row r="406" spans="1:18">
      <c r="A406">
        <f t="shared" si="19"/>
        <v>2007</v>
      </c>
      <c r="B406">
        <f t="shared" si="20"/>
        <v>46</v>
      </c>
      <c r="C406" t="s">
        <v>26</v>
      </c>
      <c r="D406" s="3">
        <v>39399</v>
      </c>
      <c r="E406">
        <v>1445162</v>
      </c>
      <c r="F406">
        <v>225232</v>
      </c>
      <c r="G406">
        <v>214410</v>
      </c>
      <c r="H406">
        <v>370642</v>
      </c>
      <c r="I406">
        <v>774613</v>
      </c>
      <c r="J406">
        <v>781005</v>
      </c>
      <c r="K406">
        <v>74675</v>
      </c>
      <c r="L406">
        <v>79105</v>
      </c>
      <c r="M406">
        <v>86</v>
      </c>
      <c r="N406">
        <v>115</v>
      </c>
      <c r="O406">
        <v>129</v>
      </c>
      <c r="P406">
        <v>83</v>
      </c>
      <c r="Q406">
        <v>96</v>
      </c>
      <c r="R406">
        <f t="shared" si="21"/>
        <v>1</v>
      </c>
    </row>
    <row r="407" spans="1:18">
      <c r="A407">
        <f t="shared" si="19"/>
        <v>2007</v>
      </c>
      <c r="B407">
        <f t="shared" si="20"/>
        <v>47</v>
      </c>
      <c r="C407" t="s">
        <v>26</v>
      </c>
      <c r="D407" s="3">
        <v>39406</v>
      </c>
      <c r="E407">
        <v>1397984</v>
      </c>
      <c r="F407">
        <v>236026</v>
      </c>
      <c r="G407">
        <v>201460</v>
      </c>
      <c r="H407">
        <v>349978</v>
      </c>
      <c r="I407">
        <v>746107</v>
      </c>
      <c r="J407">
        <v>759417</v>
      </c>
      <c r="K407">
        <v>65873</v>
      </c>
      <c r="L407">
        <v>87129</v>
      </c>
      <c r="M407">
        <v>93</v>
      </c>
      <c r="N407">
        <v>114</v>
      </c>
      <c r="O407">
        <v>119</v>
      </c>
      <c r="P407">
        <v>80</v>
      </c>
      <c r="Q407">
        <v>94</v>
      </c>
      <c r="R407">
        <f t="shared" si="21"/>
        <v>1</v>
      </c>
    </row>
    <row r="408" spans="1:18">
      <c r="A408">
        <f t="shared" si="19"/>
        <v>2007</v>
      </c>
      <c r="B408">
        <f t="shared" si="20"/>
        <v>48</v>
      </c>
      <c r="C408" t="s">
        <v>26</v>
      </c>
      <c r="D408" s="3">
        <v>39413</v>
      </c>
      <c r="E408">
        <v>1404428</v>
      </c>
      <c r="F408">
        <v>230982</v>
      </c>
      <c r="G408">
        <v>186421</v>
      </c>
      <c r="H408">
        <v>356769</v>
      </c>
      <c r="I408">
        <v>748921</v>
      </c>
      <c r="J408">
        <v>788382</v>
      </c>
      <c r="K408">
        <v>67756</v>
      </c>
      <c r="L408">
        <v>72856</v>
      </c>
      <c r="M408">
        <v>93</v>
      </c>
      <c r="N408">
        <v>111</v>
      </c>
      <c r="O408">
        <v>125</v>
      </c>
      <c r="P408">
        <v>82</v>
      </c>
      <c r="Q408">
        <v>94</v>
      </c>
      <c r="R408">
        <f t="shared" si="21"/>
        <v>1</v>
      </c>
    </row>
    <row r="409" spans="1:18">
      <c r="A409">
        <f t="shared" si="19"/>
        <v>2007</v>
      </c>
      <c r="B409">
        <f t="shared" si="20"/>
        <v>49</v>
      </c>
      <c r="C409" t="s">
        <v>26</v>
      </c>
      <c r="D409" s="3">
        <v>39420</v>
      </c>
      <c r="E409">
        <v>1382526</v>
      </c>
      <c r="F409">
        <v>215237</v>
      </c>
      <c r="G409">
        <v>181083</v>
      </c>
      <c r="H409">
        <v>355973</v>
      </c>
      <c r="I409">
        <v>737563</v>
      </c>
      <c r="J409">
        <v>769928</v>
      </c>
      <c r="K409">
        <v>73753</v>
      </c>
      <c r="L409">
        <v>75542</v>
      </c>
      <c r="M409">
        <v>93</v>
      </c>
      <c r="N409">
        <v>111</v>
      </c>
      <c r="O409">
        <v>125</v>
      </c>
      <c r="P409">
        <v>78</v>
      </c>
      <c r="Q409">
        <v>94</v>
      </c>
      <c r="R409">
        <f t="shared" si="21"/>
        <v>1</v>
      </c>
    </row>
    <row r="410" spans="1:18">
      <c r="A410">
        <f t="shared" si="19"/>
        <v>2007</v>
      </c>
      <c r="B410">
        <f t="shared" si="20"/>
        <v>50</v>
      </c>
      <c r="C410" t="s">
        <v>26</v>
      </c>
      <c r="D410" s="3">
        <v>39427</v>
      </c>
      <c r="E410">
        <v>1380907</v>
      </c>
      <c r="F410">
        <v>214193</v>
      </c>
      <c r="G410">
        <v>176167</v>
      </c>
      <c r="H410">
        <v>360513</v>
      </c>
      <c r="I410">
        <v>732035</v>
      </c>
      <c r="J410">
        <v>761245</v>
      </c>
      <c r="K410">
        <v>74166</v>
      </c>
      <c r="L410">
        <v>82982</v>
      </c>
      <c r="M410">
        <v>96</v>
      </c>
      <c r="N410">
        <v>113</v>
      </c>
      <c r="O410">
        <v>125</v>
      </c>
      <c r="P410">
        <v>79</v>
      </c>
      <c r="Q410">
        <v>95</v>
      </c>
      <c r="R410">
        <f t="shared" si="21"/>
        <v>1</v>
      </c>
    </row>
    <row r="411" spans="1:18">
      <c r="A411">
        <f t="shared" si="19"/>
        <v>2007</v>
      </c>
      <c r="B411">
        <f t="shared" si="20"/>
        <v>51</v>
      </c>
      <c r="C411" t="s">
        <v>26</v>
      </c>
      <c r="D411" s="3">
        <v>39434</v>
      </c>
      <c r="E411">
        <v>1330250</v>
      </c>
      <c r="F411">
        <v>213103</v>
      </c>
      <c r="G411">
        <v>184050</v>
      </c>
      <c r="H411">
        <v>333249</v>
      </c>
      <c r="I411">
        <v>714368</v>
      </c>
      <c r="J411">
        <v>737563</v>
      </c>
      <c r="K411">
        <v>69530</v>
      </c>
      <c r="L411">
        <v>75388</v>
      </c>
      <c r="M411">
        <v>84</v>
      </c>
      <c r="N411">
        <v>113</v>
      </c>
      <c r="O411">
        <v>124</v>
      </c>
      <c r="P411">
        <v>79</v>
      </c>
      <c r="Q411">
        <v>96</v>
      </c>
      <c r="R411">
        <f t="shared" si="21"/>
        <v>1</v>
      </c>
    </row>
    <row r="412" spans="1:18">
      <c r="A412">
        <f t="shared" si="19"/>
        <v>2007</v>
      </c>
      <c r="B412">
        <f t="shared" si="20"/>
        <v>52</v>
      </c>
      <c r="C412" t="s">
        <v>26</v>
      </c>
      <c r="D412" s="3">
        <v>39440</v>
      </c>
      <c r="E412">
        <v>1325751</v>
      </c>
      <c r="F412">
        <v>219382</v>
      </c>
      <c r="G412">
        <v>171020</v>
      </c>
      <c r="H412">
        <v>333504</v>
      </c>
      <c r="I412">
        <v>700750</v>
      </c>
      <c r="J412">
        <v>746970</v>
      </c>
      <c r="K412">
        <v>72115</v>
      </c>
      <c r="L412">
        <v>74257</v>
      </c>
      <c r="M412">
        <v>86</v>
      </c>
      <c r="N412">
        <v>107</v>
      </c>
      <c r="O412">
        <v>117</v>
      </c>
      <c r="P412">
        <v>78</v>
      </c>
      <c r="Q412">
        <v>96</v>
      </c>
      <c r="R412">
        <f t="shared" si="21"/>
        <v>1</v>
      </c>
    </row>
    <row r="413" spans="1:18">
      <c r="A413">
        <f t="shared" si="19"/>
        <v>2007</v>
      </c>
      <c r="B413">
        <f t="shared" si="20"/>
        <v>53</v>
      </c>
      <c r="C413" t="s">
        <v>26</v>
      </c>
      <c r="D413" s="3">
        <v>39447</v>
      </c>
      <c r="E413">
        <v>1361258</v>
      </c>
      <c r="F413">
        <v>238970</v>
      </c>
      <c r="G413">
        <v>151315</v>
      </c>
      <c r="H413">
        <v>356127</v>
      </c>
      <c r="I413">
        <v>689341</v>
      </c>
      <c r="J413">
        <v>775037</v>
      </c>
      <c r="K413">
        <v>76820</v>
      </c>
      <c r="L413">
        <v>78779</v>
      </c>
      <c r="M413">
        <v>96</v>
      </c>
      <c r="N413">
        <v>101</v>
      </c>
      <c r="O413">
        <v>122</v>
      </c>
      <c r="P413">
        <v>74</v>
      </c>
      <c r="Q413">
        <v>90</v>
      </c>
      <c r="R413">
        <f t="shared" si="21"/>
        <v>1</v>
      </c>
    </row>
    <row r="414" spans="1:18">
      <c r="A414">
        <f t="shared" si="19"/>
        <v>2008</v>
      </c>
      <c r="B414">
        <f t="shared" si="20"/>
        <v>2</v>
      </c>
      <c r="C414" t="s">
        <v>26</v>
      </c>
      <c r="D414" s="3">
        <v>39455</v>
      </c>
      <c r="E414">
        <v>1413956</v>
      </c>
      <c r="F414">
        <v>244299</v>
      </c>
      <c r="G414">
        <v>147208</v>
      </c>
      <c r="H414">
        <v>380740</v>
      </c>
      <c r="I414">
        <v>702120</v>
      </c>
      <c r="J414">
        <v>804794</v>
      </c>
      <c r="K414">
        <v>86797</v>
      </c>
      <c r="L414">
        <v>81214</v>
      </c>
      <c r="M414">
        <v>99</v>
      </c>
      <c r="N414">
        <v>109</v>
      </c>
      <c r="O414">
        <v>128</v>
      </c>
      <c r="P414">
        <v>74</v>
      </c>
      <c r="Q414">
        <v>89</v>
      </c>
      <c r="R414">
        <f t="shared" si="21"/>
        <v>-51</v>
      </c>
    </row>
    <row r="415" spans="1:18">
      <c r="A415">
        <f t="shared" si="19"/>
        <v>2008</v>
      </c>
      <c r="B415">
        <f t="shared" si="20"/>
        <v>3</v>
      </c>
      <c r="C415" t="s">
        <v>26</v>
      </c>
      <c r="D415" s="3">
        <v>39462</v>
      </c>
      <c r="E415">
        <v>1458072</v>
      </c>
      <c r="F415">
        <v>232774</v>
      </c>
      <c r="G415">
        <v>143916</v>
      </c>
      <c r="H415">
        <v>394887</v>
      </c>
      <c r="I415">
        <v>735031</v>
      </c>
      <c r="J415">
        <v>830952</v>
      </c>
      <c r="K415">
        <v>95380</v>
      </c>
      <c r="L415">
        <v>88317</v>
      </c>
      <c r="M415">
        <v>100</v>
      </c>
      <c r="N415">
        <v>113</v>
      </c>
      <c r="O415">
        <v>137</v>
      </c>
      <c r="P415">
        <v>78</v>
      </c>
      <c r="Q415">
        <v>97</v>
      </c>
      <c r="R415">
        <f t="shared" si="21"/>
        <v>1</v>
      </c>
    </row>
    <row r="416" spans="1:18">
      <c r="A416">
        <f t="shared" si="19"/>
        <v>2008</v>
      </c>
      <c r="B416">
        <f t="shared" si="20"/>
        <v>4</v>
      </c>
      <c r="C416" t="s">
        <v>26</v>
      </c>
      <c r="D416" s="3">
        <v>39469</v>
      </c>
      <c r="E416">
        <v>1343167</v>
      </c>
      <c r="F416">
        <v>200595</v>
      </c>
      <c r="G416">
        <v>168208</v>
      </c>
      <c r="H416">
        <v>358899</v>
      </c>
      <c r="I416">
        <v>708730</v>
      </c>
      <c r="J416">
        <v>742425</v>
      </c>
      <c r="K416">
        <v>74943</v>
      </c>
      <c r="L416">
        <v>73635</v>
      </c>
      <c r="M416">
        <v>80</v>
      </c>
      <c r="N416">
        <v>112</v>
      </c>
      <c r="O416">
        <v>117</v>
      </c>
      <c r="P416">
        <v>76</v>
      </c>
      <c r="Q416">
        <v>96</v>
      </c>
      <c r="R416">
        <f t="shared" si="21"/>
        <v>1</v>
      </c>
    </row>
    <row r="417" spans="1:18">
      <c r="A417">
        <f t="shared" si="19"/>
        <v>2008</v>
      </c>
      <c r="B417">
        <f t="shared" si="20"/>
        <v>5</v>
      </c>
      <c r="C417" t="s">
        <v>26</v>
      </c>
      <c r="D417" s="3">
        <v>39476</v>
      </c>
      <c r="E417">
        <v>1365807</v>
      </c>
      <c r="F417">
        <v>211680</v>
      </c>
      <c r="G417">
        <v>190335</v>
      </c>
      <c r="H417">
        <v>357439</v>
      </c>
      <c r="I417">
        <v>727239</v>
      </c>
      <c r="J417">
        <v>749814</v>
      </c>
      <c r="K417">
        <v>69449</v>
      </c>
      <c r="L417">
        <v>68219</v>
      </c>
      <c r="M417">
        <v>94</v>
      </c>
      <c r="N417">
        <v>113</v>
      </c>
      <c r="O417">
        <v>125</v>
      </c>
      <c r="P417">
        <v>81</v>
      </c>
      <c r="Q417">
        <v>100</v>
      </c>
      <c r="R417">
        <f t="shared" si="21"/>
        <v>1</v>
      </c>
    </row>
    <row r="418" spans="1:18">
      <c r="A418">
        <f t="shared" si="19"/>
        <v>2008</v>
      </c>
      <c r="B418">
        <f t="shared" si="20"/>
        <v>6</v>
      </c>
      <c r="C418" t="s">
        <v>26</v>
      </c>
      <c r="D418" s="3">
        <v>39483</v>
      </c>
      <c r="E418">
        <v>1368524</v>
      </c>
      <c r="F418">
        <v>205649</v>
      </c>
      <c r="G418">
        <v>184815</v>
      </c>
      <c r="H418">
        <v>357506</v>
      </c>
      <c r="I418">
        <v>731825</v>
      </c>
      <c r="J418">
        <v>750186</v>
      </c>
      <c r="K418">
        <v>73544</v>
      </c>
      <c r="L418">
        <v>76017</v>
      </c>
      <c r="M418">
        <v>89</v>
      </c>
      <c r="N418">
        <v>116</v>
      </c>
      <c r="O418">
        <v>132</v>
      </c>
      <c r="P418">
        <v>84</v>
      </c>
      <c r="Q418">
        <v>100</v>
      </c>
      <c r="R418">
        <f t="shared" si="21"/>
        <v>1</v>
      </c>
    </row>
    <row r="419" spans="1:18">
      <c r="A419">
        <f t="shared" ref="A419:A482" si="22">YEAR(D419)</f>
        <v>2008</v>
      </c>
      <c r="B419">
        <f t="shared" ref="B419:B482" si="23">WEEKNUM(D419)</f>
        <v>7</v>
      </c>
      <c r="C419" t="s">
        <v>26</v>
      </c>
      <c r="D419" s="3">
        <v>39490</v>
      </c>
      <c r="E419">
        <v>1393035</v>
      </c>
      <c r="F419">
        <v>217510</v>
      </c>
      <c r="G419">
        <v>185936</v>
      </c>
      <c r="H419">
        <v>352138</v>
      </c>
      <c r="I419">
        <v>717080</v>
      </c>
      <c r="J419">
        <v>745614</v>
      </c>
      <c r="K419">
        <v>106307</v>
      </c>
      <c r="L419">
        <v>109347</v>
      </c>
      <c r="M419">
        <v>85</v>
      </c>
      <c r="N419">
        <v>120</v>
      </c>
      <c r="O419">
        <v>136</v>
      </c>
      <c r="P419">
        <v>88</v>
      </c>
      <c r="Q419">
        <v>100</v>
      </c>
      <c r="R419">
        <f t="shared" si="21"/>
        <v>1</v>
      </c>
    </row>
    <row r="420" spans="1:18">
      <c r="A420">
        <f t="shared" si="22"/>
        <v>2008</v>
      </c>
      <c r="B420">
        <f t="shared" si="23"/>
        <v>8</v>
      </c>
      <c r="C420" t="s">
        <v>26</v>
      </c>
      <c r="D420" s="3">
        <v>39497</v>
      </c>
      <c r="E420">
        <v>1355135</v>
      </c>
      <c r="F420">
        <v>232424</v>
      </c>
      <c r="G420">
        <v>177226</v>
      </c>
      <c r="H420">
        <v>335437</v>
      </c>
      <c r="I420">
        <v>704558</v>
      </c>
      <c r="J420">
        <v>753061</v>
      </c>
      <c r="K420">
        <v>82716</v>
      </c>
      <c r="L420">
        <v>89411</v>
      </c>
      <c r="M420">
        <v>83</v>
      </c>
      <c r="N420">
        <v>124</v>
      </c>
      <c r="O420">
        <v>126</v>
      </c>
      <c r="P420">
        <v>82</v>
      </c>
      <c r="Q420">
        <v>101</v>
      </c>
      <c r="R420">
        <f t="shared" si="21"/>
        <v>1</v>
      </c>
    </row>
    <row r="421" spans="1:18">
      <c r="A421">
        <f t="shared" si="22"/>
        <v>2008</v>
      </c>
      <c r="B421">
        <f t="shared" si="23"/>
        <v>9</v>
      </c>
      <c r="C421" t="s">
        <v>26</v>
      </c>
      <c r="D421" s="3">
        <v>39504</v>
      </c>
      <c r="E421">
        <v>1405922</v>
      </c>
      <c r="F421">
        <v>257989</v>
      </c>
      <c r="G421">
        <v>172319</v>
      </c>
      <c r="H421">
        <v>350594</v>
      </c>
      <c r="I421">
        <v>709189</v>
      </c>
      <c r="J421">
        <v>788987</v>
      </c>
      <c r="K421">
        <v>88150</v>
      </c>
      <c r="L421">
        <v>94022</v>
      </c>
      <c r="M421">
        <v>92</v>
      </c>
      <c r="N421">
        <v>123</v>
      </c>
      <c r="O421">
        <v>126</v>
      </c>
      <c r="P421">
        <v>82</v>
      </c>
      <c r="Q421">
        <v>103</v>
      </c>
      <c r="R421">
        <f t="shared" si="21"/>
        <v>1</v>
      </c>
    </row>
    <row r="422" spans="1:18">
      <c r="A422">
        <f t="shared" si="22"/>
        <v>2008</v>
      </c>
      <c r="B422">
        <f t="shared" si="23"/>
        <v>10</v>
      </c>
      <c r="C422" t="s">
        <v>26</v>
      </c>
      <c r="D422" s="3">
        <v>39511</v>
      </c>
      <c r="E422">
        <v>1450956</v>
      </c>
      <c r="F422">
        <v>261451</v>
      </c>
      <c r="G422">
        <v>159390</v>
      </c>
      <c r="H422">
        <v>386270</v>
      </c>
      <c r="I422">
        <v>717686</v>
      </c>
      <c r="J422">
        <v>823043</v>
      </c>
      <c r="K422">
        <v>85549</v>
      </c>
      <c r="L422">
        <v>82253</v>
      </c>
      <c r="M422">
        <v>94</v>
      </c>
      <c r="N422">
        <v>119</v>
      </c>
      <c r="O422">
        <v>133</v>
      </c>
      <c r="P422">
        <v>84</v>
      </c>
      <c r="Q422">
        <v>104</v>
      </c>
      <c r="R422">
        <f t="shared" si="21"/>
        <v>1</v>
      </c>
    </row>
    <row r="423" spans="1:18">
      <c r="A423">
        <f t="shared" si="22"/>
        <v>2008</v>
      </c>
      <c r="B423">
        <f t="shared" si="23"/>
        <v>11</v>
      </c>
      <c r="C423" t="s">
        <v>26</v>
      </c>
      <c r="D423" s="3">
        <v>39518</v>
      </c>
      <c r="E423">
        <v>1484417</v>
      </c>
      <c r="F423">
        <v>260590</v>
      </c>
      <c r="G423">
        <v>145445</v>
      </c>
      <c r="H423">
        <v>408101</v>
      </c>
      <c r="I423">
        <v>740892</v>
      </c>
      <c r="J423">
        <v>839961</v>
      </c>
      <c r="K423">
        <v>74834</v>
      </c>
      <c r="L423">
        <v>90910</v>
      </c>
      <c r="M423">
        <v>103</v>
      </c>
      <c r="N423">
        <v>114</v>
      </c>
      <c r="O423">
        <v>132</v>
      </c>
      <c r="P423">
        <v>84</v>
      </c>
      <c r="Q423">
        <v>103</v>
      </c>
      <c r="R423">
        <f t="shared" si="21"/>
        <v>1</v>
      </c>
    </row>
    <row r="424" spans="1:18">
      <c r="A424">
        <f t="shared" si="22"/>
        <v>2008</v>
      </c>
      <c r="B424">
        <f t="shared" si="23"/>
        <v>12</v>
      </c>
      <c r="C424" t="s">
        <v>26</v>
      </c>
      <c r="D424" s="3">
        <v>39525</v>
      </c>
      <c r="E424">
        <v>1407359</v>
      </c>
      <c r="F424">
        <v>248557</v>
      </c>
      <c r="G424">
        <v>165435</v>
      </c>
      <c r="H424">
        <v>360806</v>
      </c>
      <c r="I424">
        <v>726265</v>
      </c>
      <c r="J424">
        <v>793243</v>
      </c>
      <c r="K424">
        <v>71731</v>
      </c>
      <c r="L424">
        <v>87875</v>
      </c>
      <c r="M424">
        <v>88</v>
      </c>
      <c r="N424">
        <v>109</v>
      </c>
      <c r="O424">
        <v>121</v>
      </c>
      <c r="P424">
        <v>85</v>
      </c>
      <c r="Q424">
        <v>102</v>
      </c>
      <c r="R424">
        <f t="shared" si="21"/>
        <v>1</v>
      </c>
    </row>
    <row r="425" spans="1:18">
      <c r="A425">
        <f t="shared" si="22"/>
        <v>2008</v>
      </c>
      <c r="B425">
        <f t="shared" si="23"/>
        <v>13</v>
      </c>
      <c r="C425" t="s">
        <v>26</v>
      </c>
      <c r="D425" s="3">
        <v>39532</v>
      </c>
      <c r="E425">
        <v>1362667</v>
      </c>
      <c r="F425">
        <v>226381</v>
      </c>
      <c r="G425">
        <v>181418</v>
      </c>
      <c r="H425">
        <v>367543</v>
      </c>
      <c r="I425">
        <v>700979</v>
      </c>
      <c r="J425">
        <v>744207</v>
      </c>
      <c r="K425">
        <v>67764</v>
      </c>
      <c r="L425">
        <v>69499</v>
      </c>
      <c r="M425">
        <v>89</v>
      </c>
      <c r="N425">
        <v>108</v>
      </c>
      <c r="O425">
        <v>120</v>
      </c>
      <c r="P425">
        <v>83</v>
      </c>
      <c r="Q425">
        <v>99</v>
      </c>
      <c r="R425">
        <f t="shared" si="21"/>
        <v>1</v>
      </c>
    </row>
    <row r="426" spans="1:18">
      <c r="A426">
        <f t="shared" si="22"/>
        <v>2008</v>
      </c>
      <c r="B426">
        <f t="shared" si="23"/>
        <v>14</v>
      </c>
      <c r="C426" t="s">
        <v>26</v>
      </c>
      <c r="D426" s="3">
        <v>39539</v>
      </c>
      <c r="E426">
        <v>1381645</v>
      </c>
      <c r="F426">
        <v>225434</v>
      </c>
      <c r="G426">
        <v>187730</v>
      </c>
      <c r="H426">
        <v>385500</v>
      </c>
      <c r="I426">
        <v>705007</v>
      </c>
      <c r="J426">
        <v>735800</v>
      </c>
      <c r="K426">
        <v>65704</v>
      </c>
      <c r="L426">
        <v>72615</v>
      </c>
      <c r="M426">
        <v>91</v>
      </c>
      <c r="N426">
        <v>106</v>
      </c>
      <c r="O426">
        <v>126</v>
      </c>
      <c r="P426">
        <v>85</v>
      </c>
      <c r="Q426">
        <v>101</v>
      </c>
      <c r="R426">
        <f t="shared" si="21"/>
        <v>1</v>
      </c>
    </row>
    <row r="427" spans="1:18">
      <c r="A427">
        <f t="shared" si="22"/>
        <v>2008</v>
      </c>
      <c r="B427">
        <f t="shared" si="23"/>
        <v>15</v>
      </c>
      <c r="C427" t="s">
        <v>26</v>
      </c>
      <c r="D427" s="3">
        <v>39546</v>
      </c>
      <c r="E427">
        <v>1412326</v>
      </c>
      <c r="F427">
        <v>238320</v>
      </c>
      <c r="G427">
        <v>181152</v>
      </c>
      <c r="H427">
        <v>400400</v>
      </c>
      <c r="I427">
        <v>702375</v>
      </c>
      <c r="J427">
        <v>744416</v>
      </c>
      <c r="K427">
        <v>71231</v>
      </c>
      <c r="L427">
        <v>86358</v>
      </c>
      <c r="M427">
        <v>94</v>
      </c>
      <c r="N427">
        <v>106</v>
      </c>
      <c r="O427">
        <v>123</v>
      </c>
      <c r="P427">
        <v>85</v>
      </c>
      <c r="Q427">
        <v>100</v>
      </c>
      <c r="R427">
        <f t="shared" si="21"/>
        <v>1</v>
      </c>
    </row>
    <row r="428" spans="1:18">
      <c r="A428">
        <f t="shared" si="22"/>
        <v>2008</v>
      </c>
      <c r="B428">
        <f t="shared" si="23"/>
        <v>16</v>
      </c>
      <c r="C428" t="s">
        <v>26</v>
      </c>
      <c r="D428" s="3">
        <v>39553</v>
      </c>
      <c r="E428">
        <v>1441373</v>
      </c>
      <c r="F428">
        <v>247474</v>
      </c>
      <c r="G428">
        <v>183942</v>
      </c>
      <c r="H428">
        <v>401834</v>
      </c>
      <c r="I428">
        <v>722404</v>
      </c>
      <c r="J428">
        <v>767014</v>
      </c>
      <c r="K428">
        <v>69661</v>
      </c>
      <c r="L428">
        <v>88583</v>
      </c>
      <c r="M428">
        <v>100</v>
      </c>
      <c r="N428">
        <v>113</v>
      </c>
      <c r="O428">
        <v>129</v>
      </c>
      <c r="P428">
        <v>88</v>
      </c>
      <c r="Q428">
        <v>98</v>
      </c>
      <c r="R428">
        <f t="shared" si="21"/>
        <v>1</v>
      </c>
    </row>
    <row r="429" spans="1:18">
      <c r="A429">
        <f t="shared" si="22"/>
        <v>2008</v>
      </c>
      <c r="B429">
        <f t="shared" si="23"/>
        <v>17</v>
      </c>
      <c r="C429" t="s">
        <v>26</v>
      </c>
      <c r="D429" s="3">
        <v>39560</v>
      </c>
      <c r="E429">
        <v>1337055</v>
      </c>
      <c r="F429">
        <v>249283</v>
      </c>
      <c r="G429">
        <v>169430</v>
      </c>
      <c r="H429">
        <v>358379</v>
      </c>
      <c r="I429">
        <v>664898</v>
      </c>
      <c r="J429">
        <v>714650</v>
      </c>
      <c r="K429">
        <v>64495</v>
      </c>
      <c r="L429">
        <v>94596</v>
      </c>
      <c r="M429">
        <v>92</v>
      </c>
      <c r="N429">
        <v>116</v>
      </c>
      <c r="O429">
        <v>120</v>
      </c>
      <c r="P429">
        <v>89</v>
      </c>
      <c r="Q429">
        <v>102</v>
      </c>
      <c r="R429">
        <f t="shared" si="21"/>
        <v>1</v>
      </c>
    </row>
    <row r="430" spans="1:18">
      <c r="A430">
        <f t="shared" si="22"/>
        <v>2008</v>
      </c>
      <c r="B430">
        <f t="shared" si="23"/>
        <v>18</v>
      </c>
      <c r="C430" t="s">
        <v>26</v>
      </c>
      <c r="D430" s="3">
        <v>39567</v>
      </c>
      <c r="E430">
        <v>1365456</v>
      </c>
      <c r="F430">
        <v>258388</v>
      </c>
      <c r="G430">
        <v>188091</v>
      </c>
      <c r="H430">
        <v>365696</v>
      </c>
      <c r="I430">
        <v>665205</v>
      </c>
      <c r="J430">
        <v>719520</v>
      </c>
      <c r="K430">
        <v>76167</v>
      </c>
      <c r="L430">
        <v>92149</v>
      </c>
      <c r="M430">
        <v>92</v>
      </c>
      <c r="N430">
        <v>121</v>
      </c>
      <c r="O430">
        <v>131</v>
      </c>
      <c r="P430">
        <v>87</v>
      </c>
      <c r="Q430">
        <v>99</v>
      </c>
      <c r="R430">
        <f t="shared" si="21"/>
        <v>1</v>
      </c>
    </row>
    <row r="431" spans="1:18">
      <c r="A431">
        <f t="shared" si="22"/>
        <v>2008</v>
      </c>
      <c r="B431">
        <f t="shared" si="23"/>
        <v>19</v>
      </c>
      <c r="C431" t="s">
        <v>26</v>
      </c>
      <c r="D431" s="3">
        <v>39574</v>
      </c>
      <c r="E431">
        <v>1422431</v>
      </c>
      <c r="F431">
        <v>266733</v>
      </c>
      <c r="G431">
        <v>194690</v>
      </c>
      <c r="H431">
        <v>386270</v>
      </c>
      <c r="I431">
        <v>685343</v>
      </c>
      <c r="J431">
        <v>718277</v>
      </c>
      <c r="K431">
        <v>84085</v>
      </c>
      <c r="L431">
        <v>123194</v>
      </c>
      <c r="M431">
        <v>91</v>
      </c>
      <c r="N431">
        <v>130</v>
      </c>
      <c r="O431">
        <v>132</v>
      </c>
      <c r="P431">
        <v>88</v>
      </c>
      <c r="Q431">
        <v>104</v>
      </c>
      <c r="R431">
        <f t="shared" si="21"/>
        <v>1</v>
      </c>
    </row>
    <row r="432" spans="1:18">
      <c r="A432">
        <f t="shared" si="22"/>
        <v>2008</v>
      </c>
      <c r="B432">
        <f t="shared" si="23"/>
        <v>20</v>
      </c>
      <c r="C432" t="s">
        <v>26</v>
      </c>
      <c r="D432" s="3">
        <v>39581</v>
      </c>
      <c r="E432">
        <v>1477007</v>
      </c>
      <c r="F432">
        <v>267721</v>
      </c>
      <c r="G432">
        <v>191611</v>
      </c>
      <c r="H432">
        <v>397468</v>
      </c>
      <c r="I432">
        <v>730973</v>
      </c>
      <c r="J432">
        <v>774688</v>
      </c>
      <c r="K432">
        <v>80845</v>
      </c>
      <c r="L432">
        <v>113240</v>
      </c>
      <c r="M432">
        <v>97</v>
      </c>
      <c r="N432">
        <v>120</v>
      </c>
      <c r="O432">
        <v>138</v>
      </c>
      <c r="P432">
        <v>90</v>
      </c>
      <c r="Q432">
        <v>103</v>
      </c>
      <c r="R432">
        <f t="shared" si="21"/>
        <v>1</v>
      </c>
    </row>
    <row r="433" spans="1:18">
      <c r="A433">
        <f t="shared" si="22"/>
        <v>2008</v>
      </c>
      <c r="B433">
        <f t="shared" si="23"/>
        <v>21</v>
      </c>
      <c r="C433" t="s">
        <v>26</v>
      </c>
      <c r="D433" s="3">
        <v>39588</v>
      </c>
      <c r="E433">
        <v>1356657</v>
      </c>
      <c r="F433">
        <v>247469</v>
      </c>
      <c r="G433">
        <v>193318</v>
      </c>
      <c r="H433">
        <v>360900</v>
      </c>
      <c r="I433">
        <v>665701</v>
      </c>
      <c r="J433">
        <v>689065</v>
      </c>
      <c r="K433">
        <v>82587</v>
      </c>
      <c r="L433">
        <v>113374</v>
      </c>
      <c r="M433">
        <v>96</v>
      </c>
      <c r="N433">
        <v>123</v>
      </c>
      <c r="O433">
        <v>132</v>
      </c>
      <c r="P433">
        <v>83</v>
      </c>
      <c r="Q433">
        <v>98</v>
      </c>
      <c r="R433">
        <f t="shared" si="21"/>
        <v>1</v>
      </c>
    </row>
    <row r="434" spans="1:18">
      <c r="A434">
        <f t="shared" si="22"/>
        <v>2008</v>
      </c>
      <c r="B434">
        <f t="shared" si="23"/>
        <v>22</v>
      </c>
      <c r="C434" t="s">
        <v>26</v>
      </c>
      <c r="D434" s="3">
        <v>39595</v>
      </c>
      <c r="E434">
        <v>1338874</v>
      </c>
      <c r="F434">
        <v>229157</v>
      </c>
      <c r="G434">
        <v>190132</v>
      </c>
      <c r="H434">
        <v>359021</v>
      </c>
      <c r="I434">
        <v>667020</v>
      </c>
      <c r="J434">
        <v>691347</v>
      </c>
      <c r="K434">
        <v>83676</v>
      </c>
      <c r="L434">
        <v>98374</v>
      </c>
      <c r="M434">
        <v>89</v>
      </c>
      <c r="N434">
        <v>127</v>
      </c>
      <c r="O434">
        <v>126</v>
      </c>
      <c r="P434">
        <v>85</v>
      </c>
      <c r="Q434">
        <v>97</v>
      </c>
      <c r="R434">
        <f t="shared" si="21"/>
        <v>1</v>
      </c>
    </row>
    <row r="435" spans="1:18">
      <c r="A435">
        <f t="shared" si="22"/>
        <v>2008</v>
      </c>
      <c r="B435">
        <f t="shared" si="23"/>
        <v>23</v>
      </c>
      <c r="C435" t="s">
        <v>26</v>
      </c>
      <c r="D435" s="3">
        <v>39602</v>
      </c>
      <c r="E435">
        <v>1355667</v>
      </c>
      <c r="F435">
        <v>218962</v>
      </c>
      <c r="G435">
        <v>188092</v>
      </c>
      <c r="H435">
        <v>386831</v>
      </c>
      <c r="I435">
        <v>681448</v>
      </c>
      <c r="J435">
        <v>703698</v>
      </c>
      <c r="K435">
        <v>68426</v>
      </c>
      <c r="L435">
        <v>77046</v>
      </c>
      <c r="M435">
        <v>91</v>
      </c>
      <c r="N435">
        <v>133</v>
      </c>
      <c r="O435">
        <v>130</v>
      </c>
      <c r="P435">
        <v>87</v>
      </c>
      <c r="Q435">
        <v>100</v>
      </c>
      <c r="R435">
        <f t="shared" si="21"/>
        <v>1</v>
      </c>
    </row>
    <row r="436" spans="1:18">
      <c r="A436">
        <f t="shared" si="22"/>
        <v>2008</v>
      </c>
      <c r="B436">
        <f t="shared" si="23"/>
        <v>24</v>
      </c>
      <c r="C436" t="s">
        <v>26</v>
      </c>
      <c r="D436" s="3">
        <v>39609</v>
      </c>
      <c r="E436">
        <v>1418749</v>
      </c>
      <c r="F436">
        <v>218484</v>
      </c>
      <c r="G436">
        <v>196207</v>
      </c>
      <c r="H436">
        <v>394200</v>
      </c>
      <c r="I436">
        <v>734166</v>
      </c>
      <c r="J436">
        <v>745132</v>
      </c>
      <c r="K436">
        <v>71899</v>
      </c>
      <c r="L436">
        <v>83210</v>
      </c>
      <c r="M436">
        <v>100</v>
      </c>
      <c r="N436">
        <v>120</v>
      </c>
      <c r="O436">
        <v>130</v>
      </c>
      <c r="P436">
        <v>89</v>
      </c>
      <c r="Q436">
        <v>98</v>
      </c>
      <c r="R436">
        <f t="shared" si="21"/>
        <v>1</v>
      </c>
    </row>
    <row r="437" spans="1:18">
      <c r="A437">
        <f t="shared" si="22"/>
        <v>2008</v>
      </c>
      <c r="B437">
        <f t="shared" si="23"/>
        <v>25</v>
      </c>
      <c r="C437" t="s">
        <v>26</v>
      </c>
      <c r="D437" s="3">
        <v>39616</v>
      </c>
      <c r="E437">
        <v>1335207</v>
      </c>
      <c r="F437">
        <v>203806</v>
      </c>
      <c r="G437">
        <v>198081</v>
      </c>
      <c r="H437">
        <v>358009</v>
      </c>
      <c r="I437">
        <v>686667</v>
      </c>
      <c r="J437">
        <v>677778</v>
      </c>
      <c r="K437">
        <v>86725</v>
      </c>
      <c r="L437">
        <v>101339</v>
      </c>
      <c r="M437">
        <v>85</v>
      </c>
      <c r="N437">
        <v>122</v>
      </c>
      <c r="O437">
        <v>127</v>
      </c>
      <c r="P437">
        <v>84</v>
      </c>
      <c r="Q437">
        <v>99</v>
      </c>
      <c r="R437">
        <f t="shared" si="21"/>
        <v>1</v>
      </c>
    </row>
    <row r="438" spans="1:18">
      <c r="A438">
        <f t="shared" si="22"/>
        <v>2008</v>
      </c>
      <c r="B438">
        <f t="shared" si="23"/>
        <v>26</v>
      </c>
      <c r="C438" t="s">
        <v>26</v>
      </c>
      <c r="D438" s="3">
        <v>39623</v>
      </c>
      <c r="E438">
        <v>1306075</v>
      </c>
      <c r="F438">
        <v>211137</v>
      </c>
      <c r="G438">
        <v>190540</v>
      </c>
      <c r="H438">
        <v>362591</v>
      </c>
      <c r="I438">
        <v>661176</v>
      </c>
      <c r="J438">
        <v>652921</v>
      </c>
      <c r="K438">
        <v>71171</v>
      </c>
      <c r="L438">
        <v>100023</v>
      </c>
      <c r="M438">
        <v>84</v>
      </c>
      <c r="N438">
        <v>126</v>
      </c>
      <c r="O438">
        <v>129</v>
      </c>
      <c r="P438">
        <v>78</v>
      </c>
      <c r="Q438">
        <v>97</v>
      </c>
      <c r="R438">
        <f t="shared" si="21"/>
        <v>1</v>
      </c>
    </row>
    <row r="439" spans="1:18">
      <c r="A439">
        <f t="shared" si="22"/>
        <v>2008</v>
      </c>
      <c r="B439">
        <f t="shared" si="23"/>
        <v>27</v>
      </c>
      <c r="C439" t="s">
        <v>26</v>
      </c>
      <c r="D439" s="3">
        <v>39630</v>
      </c>
      <c r="E439">
        <v>1294480</v>
      </c>
      <c r="F439">
        <v>221478</v>
      </c>
      <c r="G439">
        <v>194966</v>
      </c>
      <c r="H439">
        <v>350730</v>
      </c>
      <c r="I439">
        <v>641480</v>
      </c>
      <c r="J439">
        <v>664448</v>
      </c>
      <c r="K439">
        <v>80792</v>
      </c>
      <c r="L439">
        <v>84336</v>
      </c>
      <c r="M439">
        <v>90</v>
      </c>
      <c r="N439">
        <v>126</v>
      </c>
      <c r="O439">
        <v>128</v>
      </c>
      <c r="P439">
        <v>82</v>
      </c>
      <c r="Q439">
        <v>99</v>
      </c>
      <c r="R439">
        <f t="shared" si="21"/>
        <v>1</v>
      </c>
    </row>
    <row r="440" spans="1:18">
      <c r="A440">
        <f t="shared" si="22"/>
        <v>2008</v>
      </c>
      <c r="B440">
        <f t="shared" si="23"/>
        <v>28</v>
      </c>
      <c r="C440" t="s">
        <v>26</v>
      </c>
      <c r="D440" s="3">
        <v>39637</v>
      </c>
      <c r="E440">
        <v>1316278</v>
      </c>
      <c r="F440">
        <v>216841</v>
      </c>
      <c r="G440">
        <v>202695</v>
      </c>
      <c r="H440">
        <v>360267</v>
      </c>
      <c r="I440">
        <v>672082</v>
      </c>
      <c r="J440">
        <v>679465</v>
      </c>
      <c r="K440">
        <v>67088</v>
      </c>
      <c r="L440">
        <v>73851</v>
      </c>
      <c r="M440">
        <v>83</v>
      </c>
      <c r="N440">
        <v>131</v>
      </c>
      <c r="O440">
        <v>133</v>
      </c>
      <c r="P440">
        <v>84</v>
      </c>
      <c r="Q440">
        <v>101</v>
      </c>
      <c r="R440">
        <f t="shared" si="21"/>
        <v>1</v>
      </c>
    </row>
    <row r="441" spans="1:18">
      <c r="A441">
        <f t="shared" si="22"/>
        <v>2008</v>
      </c>
      <c r="B441">
        <f t="shared" si="23"/>
        <v>29</v>
      </c>
      <c r="C441" t="s">
        <v>26</v>
      </c>
      <c r="D441" s="3">
        <v>39644</v>
      </c>
      <c r="E441">
        <v>1344411</v>
      </c>
      <c r="F441">
        <v>210013</v>
      </c>
      <c r="G441">
        <v>187631</v>
      </c>
      <c r="H441">
        <v>369766</v>
      </c>
      <c r="I441">
        <v>670135</v>
      </c>
      <c r="J441">
        <v>686747</v>
      </c>
      <c r="K441">
        <v>94497</v>
      </c>
      <c r="L441">
        <v>100267</v>
      </c>
      <c r="M441">
        <v>88</v>
      </c>
      <c r="N441">
        <v>130</v>
      </c>
      <c r="O441">
        <v>137</v>
      </c>
      <c r="P441">
        <v>85</v>
      </c>
      <c r="Q441">
        <v>102</v>
      </c>
      <c r="R441">
        <f t="shared" si="21"/>
        <v>1</v>
      </c>
    </row>
    <row r="442" spans="1:18">
      <c r="A442">
        <f t="shared" si="22"/>
        <v>2008</v>
      </c>
      <c r="B442">
        <f t="shared" si="23"/>
        <v>30</v>
      </c>
      <c r="C442" t="s">
        <v>26</v>
      </c>
      <c r="D442" s="3">
        <v>39651</v>
      </c>
      <c r="E442">
        <v>1217375</v>
      </c>
      <c r="F442">
        <v>198019</v>
      </c>
      <c r="G442">
        <v>201659</v>
      </c>
      <c r="H442">
        <v>322639</v>
      </c>
      <c r="I442">
        <v>641265</v>
      </c>
      <c r="J442">
        <v>626528</v>
      </c>
      <c r="K442">
        <v>55452</v>
      </c>
      <c r="L442">
        <v>66549</v>
      </c>
      <c r="M442">
        <v>83</v>
      </c>
      <c r="N442">
        <v>120</v>
      </c>
      <c r="O442">
        <v>126</v>
      </c>
      <c r="P442">
        <v>83</v>
      </c>
      <c r="Q442">
        <v>99</v>
      </c>
      <c r="R442">
        <f t="shared" si="21"/>
        <v>1</v>
      </c>
    </row>
    <row r="443" spans="1:18">
      <c r="A443">
        <f t="shared" si="22"/>
        <v>2008</v>
      </c>
      <c r="B443">
        <f t="shared" si="23"/>
        <v>31</v>
      </c>
      <c r="C443" t="s">
        <v>26</v>
      </c>
      <c r="D443" s="3">
        <v>39658</v>
      </c>
      <c r="E443">
        <v>1220537</v>
      </c>
      <c r="F443">
        <v>201622</v>
      </c>
      <c r="G443">
        <v>202282</v>
      </c>
      <c r="H443">
        <v>328020</v>
      </c>
      <c r="I443">
        <v>629322</v>
      </c>
      <c r="J443">
        <v>616483</v>
      </c>
      <c r="K443">
        <v>61573</v>
      </c>
      <c r="L443">
        <v>73752</v>
      </c>
      <c r="M443">
        <v>88</v>
      </c>
      <c r="N443">
        <v>111</v>
      </c>
      <c r="O443">
        <v>126</v>
      </c>
      <c r="P443">
        <v>82</v>
      </c>
      <c r="Q443">
        <v>99</v>
      </c>
      <c r="R443">
        <f t="shared" si="21"/>
        <v>1</v>
      </c>
    </row>
    <row r="444" spans="1:18">
      <c r="A444">
        <f t="shared" si="22"/>
        <v>2008</v>
      </c>
      <c r="B444">
        <f t="shared" si="23"/>
        <v>32</v>
      </c>
      <c r="C444" t="s">
        <v>26</v>
      </c>
      <c r="D444" s="3">
        <v>39665</v>
      </c>
      <c r="E444">
        <v>1249302</v>
      </c>
      <c r="F444">
        <v>197332</v>
      </c>
      <c r="G444">
        <v>202882</v>
      </c>
      <c r="H444">
        <v>349819</v>
      </c>
      <c r="I444">
        <v>644820</v>
      </c>
      <c r="J444">
        <v>629928</v>
      </c>
      <c r="K444">
        <v>57331</v>
      </c>
      <c r="L444">
        <v>66673</v>
      </c>
      <c r="M444">
        <v>82</v>
      </c>
      <c r="N444">
        <v>120</v>
      </c>
      <c r="O444">
        <v>140</v>
      </c>
      <c r="P444">
        <v>82</v>
      </c>
      <c r="Q444">
        <v>100</v>
      </c>
      <c r="R444">
        <f t="shared" si="21"/>
        <v>1</v>
      </c>
    </row>
    <row r="445" spans="1:18">
      <c r="A445">
        <f t="shared" si="22"/>
        <v>2008</v>
      </c>
      <c r="B445">
        <f t="shared" si="23"/>
        <v>33</v>
      </c>
      <c r="C445" t="s">
        <v>26</v>
      </c>
      <c r="D445" s="3">
        <v>39672</v>
      </c>
      <c r="E445">
        <v>1241415</v>
      </c>
      <c r="F445">
        <v>192081</v>
      </c>
      <c r="G445">
        <v>201211</v>
      </c>
      <c r="H445">
        <v>354371</v>
      </c>
      <c r="I445">
        <v>639599</v>
      </c>
      <c r="J445">
        <v>620621</v>
      </c>
      <c r="K445">
        <v>55364</v>
      </c>
      <c r="L445">
        <v>65212</v>
      </c>
      <c r="M445">
        <v>87</v>
      </c>
      <c r="N445">
        <v>109</v>
      </c>
      <c r="O445">
        <v>139</v>
      </c>
      <c r="P445">
        <v>85</v>
      </c>
      <c r="Q445">
        <v>100</v>
      </c>
      <c r="R445">
        <f t="shared" si="21"/>
        <v>1</v>
      </c>
    </row>
    <row r="446" spans="1:18">
      <c r="A446">
        <f t="shared" si="22"/>
        <v>2008</v>
      </c>
      <c r="B446">
        <f t="shared" si="23"/>
        <v>34</v>
      </c>
      <c r="C446" t="s">
        <v>26</v>
      </c>
      <c r="D446" s="3">
        <v>39679</v>
      </c>
      <c r="E446">
        <v>1203758</v>
      </c>
      <c r="F446">
        <v>204335</v>
      </c>
      <c r="G446">
        <v>192676</v>
      </c>
      <c r="H446">
        <v>313490</v>
      </c>
      <c r="I446">
        <v>623370</v>
      </c>
      <c r="J446">
        <v>625635</v>
      </c>
      <c r="K446">
        <v>62563</v>
      </c>
      <c r="L446">
        <v>71957</v>
      </c>
      <c r="M446">
        <v>80</v>
      </c>
      <c r="N446">
        <v>97</v>
      </c>
      <c r="O446">
        <v>117</v>
      </c>
      <c r="P446">
        <v>84</v>
      </c>
      <c r="Q446">
        <v>99</v>
      </c>
      <c r="R446">
        <f t="shared" si="21"/>
        <v>1</v>
      </c>
    </row>
    <row r="447" spans="1:18">
      <c r="A447">
        <f t="shared" si="22"/>
        <v>2008</v>
      </c>
      <c r="B447">
        <f t="shared" si="23"/>
        <v>35</v>
      </c>
      <c r="C447" t="s">
        <v>26</v>
      </c>
      <c r="D447" s="3">
        <v>39686</v>
      </c>
      <c r="E447">
        <v>1187623</v>
      </c>
      <c r="F447">
        <v>205459</v>
      </c>
      <c r="G447">
        <v>185293</v>
      </c>
      <c r="H447">
        <v>323377</v>
      </c>
      <c r="I447">
        <v>600916</v>
      </c>
      <c r="J447">
        <v>612306</v>
      </c>
      <c r="K447">
        <v>57871</v>
      </c>
      <c r="L447">
        <v>66647</v>
      </c>
      <c r="M447">
        <v>80</v>
      </c>
      <c r="N447">
        <v>106</v>
      </c>
      <c r="O447">
        <v>121</v>
      </c>
      <c r="P447">
        <v>75</v>
      </c>
      <c r="Q447">
        <v>97</v>
      </c>
      <c r="R447">
        <f t="shared" si="21"/>
        <v>1</v>
      </c>
    </row>
    <row r="448" spans="1:18">
      <c r="A448">
        <f t="shared" si="22"/>
        <v>2008</v>
      </c>
      <c r="B448">
        <f t="shared" si="23"/>
        <v>36</v>
      </c>
      <c r="C448" t="s">
        <v>26</v>
      </c>
      <c r="D448" s="3">
        <v>39693</v>
      </c>
      <c r="E448">
        <v>1226876</v>
      </c>
      <c r="F448">
        <v>193540</v>
      </c>
      <c r="G448">
        <v>179209</v>
      </c>
      <c r="H448">
        <v>344655</v>
      </c>
      <c r="I448">
        <v>609817</v>
      </c>
      <c r="J448">
        <v>612323</v>
      </c>
      <c r="K448">
        <v>78864</v>
      </c>
      <c r="L448">
        <v>90689</v>
      </c>
      <c r="M448">
        <v>79</v>
      </c>
      <c r="N448">
        <v>107</v>
      </c>
      <c r="O448">
        <v>130</v>
      </c>
      <c r="P448">
        <v>83</v>
      </c>
      <c r="Q448">
        <v>97</v>
      </c>
      <c r="R448">
        <f t="shared" si="21"/>
        <v>1</v>
      </c>
    </row>
    <row r="449" spans="1:18">
      <c r="A449">
        <f t="shared" si="22"/>
        <v>2008</v>
      </c>
      <c r="B449">
        <f t="shared" si="23"/>
        <v>37</v>
      </c>
      <c r="C449" t="s">
        <v>26</v>
      </c>
      <c r="D449" s="3">
        <v>39700</v>
      </c>
      <c r="E449">
        <v>1231450</v>
      </c>
      <c r="F449">
        <v>198328</v>
      </c>
      <c r="G449">
        <v>191992</v>
      </c>
      <c r="H449">
        <v>343465</v>
      </c>
      <c r="I449">
        <v>616150</v>
      </c>
      <c r="J449">
        <v>613628</v>
      </c>
      <c r="K449">
        <v>73507</v>
      </c>
      <c r="L449">
        <v>82365</v>
      </c>
      <c r="M449">
        <v>93</v>
      </c>
      <c r="N449">
        <v>102</v>
      </c>
      <c r="O449">
        <v>129</v>
      </c>
      <c r="P449">
        <v>78</v>
      </c>
      <c r="Q449">
        <v>96</v>
      </c>
      <c r="R449">
        <f t="shared" si="21"/>
        <v>1</v>
      </c>
    </row>
    <row r="450" spans="1:18">
      <c r="A450">
        <f t="shared" si="22"/>
        <v>2008</v>
      </c>
      <c r="B450">
        <f t="shared" si="23"/>
        <v>38</v>
      </c>
      <c r="C450" t="s">
        <v>26</v>
      </c>
      <c r="D450" s="3">
        <v>39707</v>
      </c>
      <c r="E450">
        <v>1241629</v>
      </c>
      <c r="F450">
        <v>202219</v>
      </c>
      <c r="G450">
        <v>182840</v>
      </c>
      <c r="H450">
        <v>361813</v>
      </c>
      <c r="I450">
        <v>618286</v>
      </c>
      <c r="J450">
        <v>638509</v>
      </c>
      <c r="K450">
        <v>59311</v>
      </c>
      <c r="L450">
        <v>58467</v>
      </c>
      <c r="M450">
        <v>94</v>
      </c>
      <c r="N450">
        <v>102</v>
      </c>
      <c r="O450">
        <v>129</v>
      </c>
      <c r="P450">
        <v>77</v>
      </c>
      <c r="Q450">
        <v>93</v>
      </c>
      <c r="R450">
        <f t="shared" si="21"/>
        <v>1</v>
      </c>
    </row>
    <row r="451" spans="1:18">
      <c r="A451">
        <f t="shared" si="22"/>
        <v>2008</v>
      </c>
      <c r="B451">
        <f t="shared" si="23"/>
        <v>39</v>
      </c>
      <c r="C451" t="s">
        <v>26</v>
      </c>
      <c r="D451" s="3">
        <v>39714</v>
      </c>
      <c r="E451">
        <v>1113388</v>
      </c>
      <c r="F451">
        <v>204940</v>
      </c>
      <c r="G451">
        <v>163212</v>
      </c>
      <c r="H451">
        <v>297618</v>
      </c>
      <c r="I451">
        <v>553627</v>
      </c>
      <c r="J451">
        <v>580678</v>
      </c>
      <c r="K451">
        <v>57203</v>
      </c>
      <c r="L451">
        <v>71880</v>
      </c>
      <c r="M451">
        <v>88</v>
      </c>
      <c r="N451">
        <v>84</v>
      </c>
      <c r="O451">
        <v>111</v>
      </c>
      <c r="P451">
        <v>73</v>
      </c>
      <c r="Q451">
        <v>91</v>
      </c>
      <c r="R451">
        <f t="shared" si="21"/>
        <v>1</v>
      </c>
    </row>
    <row r="452" spans="1:18">
      <c r="A452">
        <f t="shared" si="22"/>
        <v>2008</v>
      </c>
      <c r="B452">
        <f t="shared" si="23"/>
        <v>40</v>
      </c>
      <c r="C452" t="s">
        <v>26</v>
      </c>
      <c r="D452" s="3">
        <v>39721</v>
      </c>
      <c r="E452">
        <v>1092411</v>
      </c>
      <c r="F452">
        <v>192759</v>
      </c>
      <c r="G452">
        <v>152666</v>
      </c>
      <c r="H452">
        <v>298096</v>
      </c>
      <c r="I452">
        <v>553752</v>
      </c>
      <c r="J452">
        <v>576164</v>
      </c>
      <c r="K452">
        <v>47804</v>
      </c>
      <c r="L452">
        <v>65485</v>
      </c>
      <c r="M452">
        <v>87</v>
      </c>
      <c r="N452">
        <v>88</v>
      </c>
      <c r="O452">
        <v>119</v>
      </c>
      <c r="P452">
        <v>73</v>
      </c>
      <c r="Q452">
        <v>94</v>
      </c>
      <c r="R452">
        <f t="shared" ref="R452:R515" si="24">B452-B451</f>
        <v>1</v>
      </c>
    </row>
    <row r="453" spans="1:18">
      <c r="A453">
        <f t="shared" si="22"/>
        <v>2008</v>
      </c>
      <c r="B453">
        <f t="shared" si="23"/>
        <v>41</v>
      </c>
      <c r="C453" t="s">
        <v>26</v>
      </c>
      <c r="D453" s="3">
        <v>39728</v>
      </c>
      <c r="E453">
        <v>1087569</v>
      </c>
      <c r="F453">
        <v>165772</v>
      </c>
      <c r="G453">
        <v>162082</v>
      </c>
      <c r="H453">
        <v>292938</v>
      </c>
      <c r="I453">
        <v>582858</v>
      </c>
      <c r="J453">
        <v>569694</v>
      </c>
      <c r="K453">
        <v>46001</v>
      </c>
      <c r="L453">
        <v>62855</v>
      </c>
      <c r="M453">
        <v>69</v>
      </c>
      <c r="N453">
        <v>108</v>
      </c>
      <c r="O453">
        <v>119</v>
      </c>
      <c r="P453">
        <v>74</v>
      </c>
      <c r="Q453">
        <v>96</v>
      </c>
      <c r="R453">
        <f t="shared" si="24"/>
        <v>1</v>
      </c>
    </row>
    <row r="454" spans="1:18">
      <c r="A454">
        <f t="shared" si="22"/>
        <v>2008</v>
      </c>
      <c r="B454">
        <f t="shared" si="23"/>
        <v>42</v>
      </c>
      <c r="C454" t="s">
        <v>26</v>
      </c>
      <c r="D454" s="3">
        <v>39735</v>
      </c>
      <c r="E454">
        <v>1090251</v>
      </c>
      <c r="F454">
        <v>164118</v>
      </c>
      <c r="G454">
        <v>166017</v>
      </c>
      <c r="H454">
        <v>286746</v>
      </c>
      <c r="I454">
        <v>587458</v>
      </c>
      <c r="J454">
        <v>569899</v>
      </c>
      <c r="K454">
        <v>51929</v>
      </c>
      <c r="L454">
        <v>67589</v>
      </c>
      <c r="M454">
        <v>69</v>
      </c>
      <c r="N454">
        <v>103</v>
      </c>
      <c r="O454">
        <v>116</v>
      </c>
      <c r="P454">
        <v>71</v>
      </c>
      <c r="Q454">
        <v>89</v>
      </c>
      <c r="R454">
        <f t="shared" si="24"/>
        <v>1</v>
      </c>
    </row>
    <row r="455" spans="1:18">
      <c r="A455">
        <f t="shared" si="22"/>
        <v>2008</v>
      </c>
      <c r="B455">
        <f t="shared" si="23"/>
        <v>43</v>
      </c>
      <c r="C455" t="s">
        <v>26</v>
      </c>
      <c r="D455" s="3">
        <v>39742</v>
      </c>
      <c r="E455">
        <v>1035697</v>
      </c>
      <c r="F455">
        <v>174773</v>
      </c>
      <c r="G455">
        <v>174290</v>
      </c>
      <c r="H455">
        <v>243950</v>
      </c>
      <c r="I455">
        <v>573958</v>
      </c>
      <c r="J455">
        <v>563736</v>
      </c>
      <c r="K455">
        <v>43016</v>
      </c>
      <c r="L455">
        <v>53721</v>
      </c>
      <c r="M455">
        <v>69</v>
      </c>
      <c r="N455">
        <v>101</v>
      </c>
      <c r="O455">
        <v>110</v>
      </c>
      <c r="P455">
        <v>69</v>
      </c>
      <c r="Q455">
        <v>94</v>
      </c>
      <c r="R455">
        <f t="shared" si="24"/>
        <v>1</v>
      </c>
    </row>
    <row r="456" spans="1:18">
      <c r="A456">
        <f t="shared" si="22"/>
        <v>2008</v>
      </c>
      <c r="B456">
        <f t="shared" si="23"/>
        <v>44</v>
      </c>
      <c r="C456" t="s">
        <v>26</v>
      </c>
      <c r="D456" s="3">
        <v>39749</v>
      </c>
      <c r="E456">
        <v>1073159</v>
      </c>
      <c r="F456">
        <v>185108</v>
      </c>
      <c r="G456">
        <v>193514</v>
      </c>
      <c r="H456">
        <v>262625</v>
      </c>
      <c r="I456">
        <v>582536</v>
      </c>
      <c r="J456">
        <v>559399</v>
      </c>
      <c r="K456">
        <v>42890</v>
      </c>
      <c r="L456">
        <v>57621</v>
      </c>
      <c r="M456">
        <v>76</v>
      </c>
      <c r="N456">
        <v>105</v>
      </c>
      <c r="O456">
        <v>119</v>
      </c>
      <c r="P456">
        <v>72</v>
      </c>
      <c r="Q456">
        <v>90</v>
      </c>
      <c r="R456">
        <f t="shared" si="24"/>
        <v>1</v>
      </c>
    </row>
    <row r="457" spans="1:18">
      <c r="A457">
        <f t="shared" si="22"/>
        <v>2008</v>
      </c>
      <c r="B457">
        <f t="shared" si="23"/>
        <v>45</v>
      </c>
      <c r="C457" t="s">
        <v>26</v>
      </c>
      <c r="D457" s="3">
        <v>39756</v>
      </c>
      <c r="E457">
        <v>1125366</v>
      </c>
      <c r="F457">
        <v>191433</v>
      </c>
      <c r="G457">
        <v>201976</v>
      </c>
      <c r="H457">
        <v>301771</v>
      </c>
      <c r="I457">
        <v>589839</v>
      </c>
      <c r="J457">
        <v>555550</v>
      </c>
      <c r="K457">
        <v>42323</v>
      </c>
      <c r="L457">
        <v>66069</v>
      </c>
      <c r="M457">
        <v>73</v>
      </c>
      <c r="N457">
        <v>102</v>
      </c>
      <c r="O457">
        <v>123</v>
      </c>
      <c r="P457">
        <v>76</v>
      </c>
      <c r="Q457">
        <v>90</v>
      </c>
      <c r="R457">
        <f t="shared" si="24"/>
        <v>1</v>
      </c>
    </row>
    <row r="458" spans="1:18">
      <c r="A458">
        <f t="shared" si="22"/>
        <v>2008</v>
      </c>
      <c r="B458">
        <f t="shared" si="23"/>
        <v>46</v>
      </c>
      <c r="C458" t="s">
        <v>26</v>
      </c>
      <c r="D458" s="3">
        <v>39763</v>
      </c>
      <c r="E458">
        <v>1154740</v>
      </c>
      <c r="F458">
        <v>192267</v>
      </c>
      <c r="G458">
        <v>245251</v>
      </c>
      <c r="H458">
        <v>292660</v>
      </c>
      <c r="I458">
        <v>615996</v>
      </c>
      <c r="J458">
        <v>568518</v>
      </c>
      <c r="K458">
        <v>53817</v>
      </c>
      <c r="L458">
        <v>48311</v>
      </c>
      <c r="M458">
        <v>79</v>
      </c>
      <c r="N458">
        <v>106</v>
      </c>
      <c r="O458">
        <v>126</v>
      </c>
      <c r="P458">
        <v>77</v>
      </c>
      <c r="Q458">
        <v>89</v>
      </c>
      <c r="R458">
        <f t="shared" si="24"/>
        <v>1</v>
      </c>
    </row>
    <row r="459" spans="1:18">
      <c r="A459">
        <f t="shared" si="22"/>
        <v>2008</v>
      </c>
      <c r="B459">
        <f t="shared" si="23"/>
        <v>47</v>
      </c>
      <c r="C459" t="s">
        <v>26</v>
      </c>
      <c r="D459" s="3">
        <v>39770</v>
      </c>
      <c r="E459">
        <v>1122604</v>
      </c>
      <c r="F459">
        <v>184453</v>
      </c>
      <c r="G459">
        <v>173468</v>
      </c>
      <c r="H459">
        <v>300339</v>
      </c>
      <c r="I459">
        <v>573044</v>
      </c>
      <c r="J459">
        <v>576098</v>
      </c>
      <c r="K459">
        <v>64768</v>
      </c>
      <c r="L459">
        <v>72699</v>
      </c>
      <c r="M459">
        <v>74</v>
      </c>
      <c r="N459">
        <v>88</v>
      </c>
      <c r="O459">
        <v>115</v>
      </c>
      <c r="P459">
        <v>76</v>
      </c>
      <c r="Q459">
        <v>89</v>
      </c>
      <c r="R459">
        <f t="shared" si="24"/>
        <v>1</v>
      </c>
    </row>
    <row r="460" spans="1:18">
      <c r="A460">
        <f t="shared" si="22"/>
        <v>2008</v>
      </c>
      <c r="B460">
        <f t="shared" si="23"/>
        <v>48</v>
      </c>
      <c r="C460" t="s">
        <v>26</v>
      </c>
      <c r="D460" s="3">
        <v>39777</v>
      </c>
      <c r="E460">
        <v>1120731</v>
      </c>
      <c r="F460">
        <v>179329</v>
      </c>
      <c r="G460">
        <v>176539</v>
      </c>
      <c r="H460">
        <v>290891</v>
      </c>
      <c r="I460">
        <v>591490</v>
      </c>
      <c r="J460">
        <v>594492</v>
      </c>
      <c r="K460">
        <v>59021</v>
      </c>
      <c r="L460">
        <v>58809</v>
      </c>
      <c r="M460">
        <v>70</v>
      </c>
      <c r="N460">
        <v>96</v>
      </c>
      <c r="O460">
        <v>119</v>
      </c>
      <c r="P460">
        <v>73</v>
      </c>
      <c r="Q460">
        <v>88</v>
      </c>
      <c r="R460">
        <f t="shared" si="24"/>
        <v>1</v>
      </c>
    </row>
    <row r="461" spans="1:18">
      <c r="A461">
        <f t="shared" si="22"/>
        <v>2008</v>
      </c>
      <c r="B461">
        <f t="shared" si="23"/>
        <v>49</v>
      </c>
      <c r="C461" t="s">
        <v>26</v>
      </c>
      <c r="D461" s="3">
        <v>39784</v>
      </c>
      <c r="E461">
        <v>1147475</v>
      </c>
      <c r="F461">
        <v>180960</v>
      </c>
      <c r="G461">
        <v>178711</v>
      </c>
      <c r="H461">
        <v>302274</v>
      </c>
      <c r="I461">
        <v>598755</v>
      </c>
      <c r="J461">
        <v>596533</v>
      </c>
      <c r="K461">
        <v>65486</v>
      </c>
      <c r="L461">
        <v>69957</v>
      </c>
      <c r="M461">
        <v>69</v>
      </c>
      <c r="N461">
        <v>93</v>
      </c>
      <c r="O461">
        <v>119</v>
      </c>
      <c r="P461">
        <v>80</v>
      </c>
      <c r="Q461">
        <v>92</v>
      </c>
      <c r="R461">
        <f t="shared" si="24"/>
        <v>1</v>
      </c>
    </row>
    <row r="462" spans="1:18">
      <c r="A462">
        <f t="shared" si="22"/>
        <v>2008</v>
      </c>
      <c r="B462">
        <f t="shared" si="23"/>
        <v>50</v>
      </c>
      <c r="C462" t="s">
        <v>26</v>
      </c>
      <c r="D462" s="3">
        <v>39791</v>
      </c>
      <c r="E462">
        <v>1168030</v>
      </c>
      <c r="F462">
        <v>192419</v>
      </c>
      <c r="G462">
        <v>181612</v>
      </c>
      <c r="H462">
        <v>313139</v>
      </c>
      <c r="I462">
        <v>584622</v>
      </c>
      <c r="J462">
        <v>597611</v>
      </c>
      <c r="K462">
        <v>77850</v>
      </c>
      <c r="L462">
        <v>75668</v>
      </c>
      <c r="M462">
        <v>69</v>
      </c>
      <c r="N462">
        <v>97</v>
      </c>
      <c r="O462">
        <v>117</v>
      </c>
      <c r="P462">
        <v>77</v>
      </c>
      <c r="Q462">
        <v>89</v>
      </c>
      <c r="R462">
        <f t="shared" si="24"/>
        <v>1</v>
      </c>
    </row>
    <row r="463" spans="1:18">
      <c r="A463">
        <f t="shared" si="22"/>
        <v>2008</v>
      </c>
      <c r="B463">
        <f t="shared" si="23"/>
        <v>51</v>
      </c>
      <c r="C463" t="s">
        <v>26</v>
      </c>
      <c r="D463" s="3">
        <v>39798</v>
      </c>
      <c r="E463">
        <v>1166910</v>
      </c>
      <c r="F463">
        <v>205840</v>
      </c>
      <c r="G463">
        <v>141720</v>
      </c>
      <c r="H463">
        <v>310982</v>
      </c>
      <c r="I463">
        <v>566896</v>
      </c>
      <c r="J463">
        <v>627663</v>
      </c>
      <c r="K463">
        <v>83192</v>
      </c>
      <c r="L463">
        <v>86545</v>
      </c>
      <c r="M463">
        <v>80</v>
      </c>
      <c r="N463">
        <v>84</v>
      </c>
      <c r="O463">
        <v>128</v>
      </c>
      <c r="P463">
        <v>84</v>
      </c>
      <c r="Q463">
        <v>88</v>
      </c>
      <c r="R463">
        <f t="shared" si="24"/>
        <v>1</v>
      </c>
    </row>
    <row r="464" spans="1:18">
      <c r="A464">
        <f t="shared" si="22"/>
        <v>2008</v>
      </c>
      <c r="B464">
        <f t="shared" si="23"/>
        <v>52</v>
      </c>
      <c r="C464" t="s">
        <v>26</v>
      </c>
      <c r="D464" s="3">
        <v>39804</v>
      </c>
      <c r="E464">
        <v>1135539</v>
      </c>
      <c r="F464">
        <v>215665</v>
      </c>
      <c r="G464">
        <v>143095</v>
      </c>
      <c r="H464">
        <v>307814</v>
      </c>
      <c r="I464">
        <v>550623</v>
      </c>
      <c r="J464">
        <v>621312</v>
      </c>
      <c r="K464">
        <v>61437</v>
      </c>
      <c r="L464">
        <v>63318</v>
      </c>
      <c r="M464">
        <v>78</v>
      </c>
      <c r="N464">
        <v>92</v>
      </c>
      <c r="O464">
        <v>121</v>
      </c>
      <c r="P464">
        <v>75</v>
      </c>
      <c r="Q464">
        <v>87</v>
      </c>
      <c r="R464">
        <f t="shared" si="24"/>
        <v>1</v>
      </c>
    </row>
    <row r="465" spans="1:18">
      <c r="A465">
        <f t="shared" si="22"/>
        <v>2008</v>
      </c>
      <c r="B465">
        <f t="shared" si="23"/>
        <v>53</v>
      </c>
      <c r="C465" t="s">
        <v>26</v>
      </c>
      <c r="D465" s="3">
        <v>39812</v>
      </c>
      <c r="E465">
        <v>1169215</v>
      </c>
      <c r="F465">
        <v>224746</v>
      </c>
      <c r="G465">
        <v>160198</v>
      </c>
      <c r="H465">
        <v>308061</v>
      </c>
      <c r="I465">
        <v>571955</v>
      </c>
      <c r="J465">
        <v>636786</v>
      </c>
      <c r="K465">
        <v>64453</v>
      </c>
      <c r="L465">
        <v>64170</v>
      </c>
      <c r="M465">
        <v>78</v>
      </c>
      <c r="N465">
        <v>90</v>
      </c>
      <c r="O465">
        <v>124</v>
      </c>
      <c r="P465">
        <v>77</v>
      </c>
      <c r="Q465">
        <v>87</v>
      </c>
      <c r="R465">
        <f t="shared" si="24"/>
        <v>1</v>
      </c>
    </row>
    <row r="466" spans="1:18">
      <c r="A466">
        <f t="shared" si="22"/>
        <v>2009</v>
      </c>
      <c r="B466">
        <f t="shared" si="23"/>
        <v>2</v>
      </c>
      <c r="C466" t="s">
        <v>26</v>
      </c>
      <c r="D466" s="3">
        <v>39819</v>
      </c>
      <c r="E466">
        <v>1215189</v>
      </c>
      <c r="F466">
        <v>235246</v>
      </c>
      <c r="G466">
        <v>158588</v>
      </c>
      <c r="H466">
        <v>310030</v>
      </c>
      <c r="I466">
        <v>588650</v>
      </c>
      <c r="J466">
        <v>655186</v>
      </c>
      <c r="K466">
        <v>81263</v>
      </c>
      <c r="L466">
        <v>91385</v>
      </c>
      <c r="M466">
        <v>89</v>
      </c>
      <c r="N466">
        <v>94</v>
      </c>
      <c r="O466">
        <v>127</v>
      </c>
      <c r="P466">
        <v>78</v>
      </c>
      <c r="Q466">
        <v>86</v>
      </c>
      <c r="R466">
        <f t="shared" si="24"/>
        <v>-51</v>
      </c>
    </row>
    <row r="467" spans="1:18">
      <c r="A467">
        <f t="shared" si="22"/>
        <v>2009</v>
      </c>
      <c r="B467">
        <f t="shared" si="23"/>
        <v>3</v>
      </c>
      <c r="C467" t="s">
        <v>26</v>
      </c>
      <c r="D467" s="3">
        <v>39826</v>
      </c>
      <c r="E467">
        <v>1246827</v>
      </c>
      <c r="F467">
        <v>228912</v>
      </c>
      <c r="G467">
        <v>175618</v>
      </c>
      <c r="H467">
        <v>311369</v>
      </c>
      <c r="I467">
        <v>621835</v>
      </c>
      <c r="J467">
        <v>674340</v>
      </c>
      <c r="K467">
        <v>84711</v>
      </c>
      <c r="L467">
        <v>85500</v>
      </c>
      <c r="M467">
        <v>85</v>
      </c>
      <c r="N467">
        <v>95</v>
      </c>
      <c r="O467">
        <v>130</v>
      </c>
      <c r="P467">
        <v>84</v>
      </c>
      <c r="Q467">
        <v>83</v>
      </c>
      <c r="R467">
        <f t="shared" si="24"/>
        <v>1</v>
      </c>
    </row>
    <row r="468" spans="1:18">
      <c r="A468">
        <f t="shared" si="22"/>
        <v>2009</v>
      </c>
      <c r="B468">
        <f t="shared" si="23"/>
        <v>4</v>
      </c>
      <c r="C468" t="s">
        <v>26</v>
      </c>
      <c r="D468" s="3">
        <v>39833</v>
      </c>
      <c r="E468">
        <v>1250327</v>
      </c>
      <c r="F468">
        <v>225424</v>
      </c>
      <c r="G468">
        <v>179290</v>
      </c>
      <c r="H468">
        <v>304031</v>
      </c>
      <c r="I468">
        <v>633949</v>
      </c>
      <c r="J468">
        <v>672365</v>
      </c>
      <c r="K468">
        <v>86923</v>
      </c>
      <c r="L468">
        <v>94641</v>
      </c>
      <c r="M468">
        <v>76</v>
      </c>
      <c r="N468">
        <v>102</v>
      </c>
      <c r="O468">
        <v>136</v>
      </c>
      <c r="P468">
        <v>77</v>
      </c>
      <c r="Q468">
        <v>81</v>
      </c>
      <c r="R468">
        <f t="shared" si="24"/>
        <v>1</v>
      </c>
    </row>
    <row r="469" spans="1:18">
      <c r="A469">
        <f t="shared" si="22"/>
        <v>2009</v>
      </c>
      <c r="B469">
        <f t="shared" si="23"/>
        <v>5</v>
      </c>
      <c r="C469" t="s">
        <v>26</v>
      </c>
      <c r="D469" s="3">
        <v>39840</v>
      </c>
      <c r="E469">
        <v>1245999</v>
      </c>
      <c r="F469">
        <v>226101</v>
      </c>
      <c r="G469">
        <v>174449</v>
      </c>
      <c r="H469">
        <v>300179</v>
      </c>
      <c r="I469">
        <v>635238</v>
      </c>
      <c r="J469">
        <v>676012</v>
      </c>
      <c r="K469">
        <v>84481</v>
      </c>
      <c r="L469">
        <v>95359</v>
      </c>
      <c r="M469">
        <v>74</v>
      </c>
      <c r="N469">
        <v>102</v>
      </c>
      <c r="O469">
        <v>132</v>
      </c>
      <c r="P469">
        <v>76</v>
      </c>
      <c r="Q469">
        <v>82</v>
      </c>
      <c r="R469">
        <f t="shared" si="24"/>
        <v>1</v>
      </c>
    </row>
    <row r="470" spans="1:18">
      <c r="A470">
        <f t="shared" si="22"/>
        <v>2009</v>
      </c>
      <c r="B470">
        <f t="shared" si="23"/>
        <v>6</v>
      </c>
      <c r="C470" t="s">
        <v>26</v>
      </c>
      <c r="D470" s="3">
        <v>39847</v>
      </c>
      <c r="E470">
        <v>1254242</v>
      </c>
      <c r="F470">
        <v>234724</v>
      </c>
      <c r="G470">
        <v>205448</v>
      </c>
      <c r="H470">
        <v>302181</v>
      </c>
      <c r="I470">
        <v>638532</v>
      </c>
      <c r="J470">
        <v>665187</v>
      </c>
      <c r="K470">
        <v>78805</v>
      </c>
      <c r="L470">
        <v>81426</v>
      </c>
      <c r="M470">
        <v>81</v>
      </c>
      <c r="N470">
        <v>103</v>
      </c>
      <c r="O470">
        <v>140</v>
      </c>
      <c r="P470">
        <v>77</v>
      </c>
      <c r="Q470">
        <v>83</v>
      </c>
      <c r="R470">
        <f t="shared" si="24"/>
        <v>1</v>
      </c>
    </row>
    <row r="471" spans="1:18">
      <c r="A471">
        <f t="shared" si="22"/>
        <v>2009</v>
      </c>
      <c r="B471">
        <f t="shared" si="23"/>
        <v>7</v>
      </c>
      <c r="C471" t="s">
        <v>26</v>
      </c>
      <c r="D471" s="3">
        <v>39854</v>
      </c>
      <c r="E471">
        <v>1237590</v>
      </c>
      <c r="F471">
        <v>239563</v>
      </c>
      <c r="G471">
        <v>222985</v>
      </c>
      <c r="H471">
        <v>303667</v>
      </c>
      <c r="I471">
        <v>623432</v>
      </c>
      <c r="J471">
        <v>640457</v>
      </c>
      <c r="K471">
        <v>70928</v>
      </c>
      <c r="L471">
        <v>70481</v>
      </c>
      <c r="M471">
        <v>89</v>
      </c>
      <c r="N471">
        <v>102</v>
      </c>
      <c r="O471">
        <v>142</v>
      </c>
      <c r="P471">
        <v>77</v>
      </c>
      <c r="Q471">
        <v>84</v>
      </c>
      <c r="R471">
        <f t="shared" si="24"/>
        <v>1</v>
      </c>
    </row>
    <row r="472" spans="1:18">
      <c r="A472">
        <f t="shared" si="22"/>
        <v>2009</v>
      </c>
      <c r="B472">
        <f t="shared" si="23"/>
        <v>8</v>
      </c>
      <c r="C472" t="s">
        <v>26</v>
      </c>
      <c r="D472" s="3">
        <v>39861</v>
      </c>
      <c r="E472">
        <v>1230255</v>
      </c>
      <c r="F472">
        <v>243728</v>
      </c>
      <c r="G472">
        <v>198712</v>
      </c>
      <c r="H472">
        <v>288538</v>
      </c>
      <c r="I472">
        <v>629554</v>
      </c>
      <c r="J472">
        <v>665245</v>
      </c>
      <c r="K472">
        <v>68435</v>
      </c>
      <c r="L472">
        <v>77760</v>
      </c>
      <c r="M472">
        <v>89</v>
      </c>
      <c r="N472">
        <v>98</v>
      </c>
      <c r="O472">
        <v>138</v>
      </c>
      <c r="P472">
        <v>80</v>
      </c>
      <c r="Q472">
        <v>87</v>
      </c>
      <c r="R472">
        <f t="shared" si="24"/>
        <v>1</v>
      </c>
    </row>
    <row r="473" spans="1:18">
      <c r="A473">
        <f t="shared" si="22"/>
        <v>2009</v>
      </c>
      <c r="B473">
        <f t="shared" si="23"/>
        <v>9</v>
      </c>
      <c r="C473" t="s">
        <v>26</v>
      </c>
      <c r="D473" s="3">
        <v>39868</v>
      </c>
      <c r="E473">
        <v>1179171</v>
      </c>
      <c r="F473">
        <v>234105</v>
      </c>
      <c r="G473">
        <v>205356</v>
      </c>
      <c r="H473">
        <v>285077</v>
      </c>
      <c r="I473">
        <v>588487</v>
      </c>
      <c r="J473">
        <v>619031</v>
      </c>
      <c r="K473">
        <v>71502</v>
      </c>
      <c r="L473">
        <v>69707</v>
      </c>
      <c r="M473">
        <v>86</v>
      </c>
      <c r="N473">
        <v>100</v>
      </c>
      <c r="O473">
        <v>146</v>
      </c>
      <c r="P473">
        <v>78</v>
      </c>
      <c r="Q473">
        <v>86</v>
      </c>
      <c r="R473">
        <f t="shared" si="24"/>
        <v>1</v>
      </c>
    </row>
    <row r="474" spans="1:18">
      <c r="A474">
        <f t="shared" si="22"/>
        <v>2009</v>
      </c>
      <c r="B474">
        <f t="shared" si="23"/>
        <v>10</v>
      </c>
      <c r="C474" t="s">
        <v>26</v>
      </c>
      <c r="D474" s="3">
        <v>39875</v>
      </c>
      <c r="E474">
        <v>1191724</v>
      </c>
      <c r="F474">
        <v>214302</v>
      </c>
      <c r="G474">
        <v>214834</v>
      </c>
      <c r="H474">
        <v>287242</v>
      </c>
      <c r="I474">
        <v>613910</v>
      </c>
      <c r="J474">
        <v>610109</v>
      </c>
      <c r="K474">
        <v>76270</v>
      </c>
      <c r="L474">
        <v>79539</v>
      </c>
      <c r="M474">
        <v>77</v>
      </c>
      <c r="N474">
        <v>107</v>
      </c>
      <c r="O474">
        <v>151</v>
      </c>
      <c r="P474">
        <v>85</v>
      </c>
      <c r="Q474">
        <v>92</v>
      </c>
      <c r="R474">
        <f t="shared" si="24"/>
        <v>1</v>
      </c>
    </row>
    <row r="475" spans="1:18">
      <c r="A475">
        <f t="shared" si="22"/>
        <v>2009</v>
      </c>
      <c r="B475">
        <f t="shared" si="23"/>
        <v>11</v>
      </c>
      <c r="C475" t="s">
        <v>26</v>
      </c>
      <c r="D475" s="3">
        <v>39882</v>
      </c>
      <c r="E475">
        <v>1210253</v>
      </c>
      <c r="F475">
        <v>197055</v>
      </c>
      <c r="G475">
        <v>203070</v>
      </c>
      <c r="H475">
        <v>297822</v>
      </c>
      <c r="I475">
        <v>641564</v>
      </c>
      <c r="J475">
        <v>648468</v>
      </c>
      <c r="K475">
        <v>73812</v>
      </c>
      <c r="L475">
        <v>60893</v>
      </c>
      <c r="M475">
        <v>77</v>
      </c>
      <c r="N475">
        <v>111</v>
      </c>
      <c r="O475">
        <v>153</v>
      </c>
      <c r="P475">
        <v>84</v>
      </c>
      <c r="Q475">
        <v>93</v>
      </c>
      <c r="R475">
        <f t="shared" si="24"/>
        <v>1</v>
      </c>
    </row>
    <row r="476" spans="1:18">
      <c r="A476">
        <f t="shared" si="22"/>
        <v>2009</v>
      </c>
      <c r="B476">
        <f t="shared" si="23"/>
        <v>12</v>
      </c>
      <c r="C476" t="s">
        <v>26</v>
      </c>
      <c r="D476" s="3">
        <v>39889</v>
      </c>
      <c r="E476">
        <v>1197113</v>
      </c>
      <c r="F476">
        <v>195950</v>
      </c>
      <c r="G476">
        <v>182443</v>
      </c>
      <c r="H476">
        <v>268585</v>
      </c>
      <c r="I476">
        <v>660645</v>
      </c>
      <c r="J476">
        <v>677035</v>
      </c>
      <c r="K476">
        <v>71933</v>
      </c>
      <c r="L476">
        <v>69050</v>
      </c>
      <c r="M476">
        <v>77</v>
      </c>
      <c r="N476">
        <v>104</v>
      </c>
      <c r="O476">
        <v>133</v>
      </c>
      <c r="P476">
        <v>84</v>
      </c>
      <c r="Q476">
        <v>91</v>
      </c>
      <c r="R476">
        <f t="shared" si="24"/>
        <v>1</v>
      </c>
    </row>
    <row r="477" spans="1:18">
      <c r="A477">
        <f t="shared" si="22"/>
        <v>2009</v>
      </c>
      <c r="B477">
        <f t="shared" si="23"/>
        <v>13</v>
      </c>
      <c r="C477" t="s">
        <v>26</v>
      </c>
      <c r="D477" s="3">
        <v>39896</v>
      </c>
      <c r="E477">
        <v>1160240</v>
      </c>
      <c r="F477">
        <v>192871</v>
      </c>
      <c r="G477">
        <v>175234</v>
      </c>
      <c r="H477">
        <v>263814</v>
      </c>
      <c r="I477">
        <v>639673</v>
      </c>
      <c r="J477">
        <v>662394</v>
      </c>
      <c r="K477">
        <v>63882</v>
      </c>
      <c r="L477">
        <v>58798</v>
      </c>
      <c r="M477">
        <v>85</v>
      </c>
      <c r="N477">
        <v>98</v>
      </c>
      <c r="O477">
        <v>132</v>
      </c>
      <c r="P477">
        <v>83</v>
      </c>
      <c r="Q477">
        <v>88</v>
      </c>
      <c r="R477">
        <f t="shared" si="24"/>
        <v>1</v>
      </c>
    </row>
    <row r="478" spans="1:18">
      <c r="A478">
        <f t="shared" si="22"/>
        <v>2009</v>
      </c>
      <c r="B478">
        <f t="shared" si="23"/>
        <v>14</v>
      </c>
      <c r="C478" t="s">
        <v>26</v>
      </c>
      <c r="D478" s="3">
        <v>39903</v>
      </c>
      <c r="E478">
        <v>1148687</v>
      </c>
      <c r="F478">
        <v>184850</v>
      </c>
      <c r="G478">
        <v>178304</v>
      </c>
      <c r="H478">
        <v>245520</v>
      </c>
      <c r="I478">
        <v>647102</v>
      </c>
      <c r="J478">
        <v>658553</v>
      </c>
      <c r="K478">
        <v>71215</v>
      </c>
      <c r="L478">
        <v>66310</v>
      </c>
      <c r="M478">
        <v>85</v>
      </c>
      <c r="N478">
        <v>95</v>
      </c>
      <c r="O478">
        <v>131</v>
      </c>
      <c r="P478">
        <v>81</v>
      </c>
      <c r="Q478">
        <v>89</v>
      </c>
      <c r="R478">
        <f t="shared" si="24"/>
        <v>1</v>
      </c>
    </row>
    <row r="479" spans="1:18">
      <c r="A479">
        <f t="shared" si="22"/>
        <v>2009</v>
      </c>
      <c r="B479">
        <f t="shared" si="23"/>
        <v>15</v>
      </c>
      <c r="C479" t="s">
        <v>26</v>
      </c>
      <c r="D479" s="3">
        <v>39910</v>
      </c>
      <c r="E479">
        <v>1162312</v>
      </c>
      <c r="F479">
        <v>186928</v>
      </c>
      <c r="G479">
        <v>174435</v>
      </c>
      <c r="H479">
        <v>259443</v>
      </c>
      <c r="I479">
        <v>650424</v>
      </c>
      <c r="J479">
        <v>669668</v>
      </c>
      <c r="K479">
        <v>65517</v>
      </c>
      <c r="L479">
        <v>58766</v>
      </c>
      <c r="M479">
        <v>87</v>
      </c>
      <c r="N479">
        <v>99</v>
      </c>
      <c r="O479">
        <v>140</v>
      </c>
      <c r="P479">
        <v>81</v>
      </c>
      <c r="Q479">
        <v>86</v>
      </c>
      <c r="R479">
        <f t="shared" si="24"/>
        <v>1</v>
      </c>
    </row>
    <row r="480" spans="1:18">
      <c r="A480">
        <f t="shared" si="22"/>
        <v>2009</v>
      </c>
      <c r="B480">
        <f t="shared" si="23"/>
        <v>16</v>
      </c>
      <c r="C480" t="s">
        <v>26</v>
      </c>
      <c r="D480" s="3">
        <v>39917</v>
      </c>
      <c r="E480">
        <v>1192619</v>
      </c>
      <c r="F480">
        <v>180982</v>
      </c>
      <c r="G480">
        <v>176020</v>
      </c>
      <c r="H480">
        <v>264260</v>
      </c>
      <c r="I480">
        <v>671472</v>
      </c>
      <c r="J480">
        <v>685580</v>
      </c>
      <c r="K480">
        <v>75905</v>
      </c>
      <c r="L480">
        <v>66759</v>
      </c>
      <c r="M480">
        <v>88</v>
      </c>
      <c r="N480">
        <v>96</v>
      </c>
      <c r="O480">
        <v>140</v>
      </c>
      <c r="P480">
        <v>86</v>
      </c>
      <c r="Q480">
        <v>90</v>
      </c>
      <c r="R480">
        <f t="shared" si="24"/>
        <v>1</v>
      </c>
    </row>
    <row r="481" spans="1:18">
      <c r="A481">
        <f t="shared" si="22"/>
        <v>2009</v>
      </c>
      <c r="B481">
        <f t="shared" si="23"/>
        <v>17</v>
      </c>
      <c r="C481" t="s">
        <v>26</v>
      </c>
      <c r="D481" s="3">
        <v>39924</v>
      </c>
      <c r="E481">
        <v>1140230</v>
      </c>
      <c r="F481">
        <v>180383</v>
      </c>
      <c r="G481">
        <v>194988</v>
      </c>
      <c r="H481">
        <v>248511</v>
      </c>
      <c r="I481">
        <v>635931</v>
      </c>
      <c r="J481">
        <v>633346</v>
      </c>
      <c r="K481">
        <v>75405</v>
      </c>
      <c r="L481">
        <v>63385</v>
      </c>
      <c r="M481">
        <v>84</v>
      </c>
      <c r="N481">
        <v>101</v>
      </c>
      <c r="O481">
        <v>130</v>
      </c>
      <c r="P481">
        <v>81</v>
      </c>
      <c r="Q481">
        <v>87</v>
      </c>
      <c r="R481">
        <f t="shared" si="24"/>
        <v>1</v>
      </c>
    </row>
    <row r="482" spans="1:18">
      <c r="A482">
        <f t="shared" si="22"/>
        <v>2009</v>
      </c>
      <c r="B482">
        <f t="shared" si="23"/>
        <v>18</v>
      </c>
      <c r="C482" t="s">
        <v>26</v>
      </c>
      <c r="D482" s="3">
        <v>39931</v>
      </c>
      <c r="E482">
        <v>1139336</v>
      </c>
      <c r="F482">
        <v>174308</v>
      </c>
      <c r="G482">
        <v>174000</v>
      </c>
      <c r="H482">
        <v>241094</v>
      </c>
      <c r="I482">
        <v>650007</v>
      </c>
      <c r="J482">
        <v>642918</v>
      </c>
      <c r="K482">
        <v>73927</v>
      </c>
      <c r="L482">
        <v>81324</v>
      </c>
      <c r="M482">
        <v>81</v>
      </c>
      <c r="N482">
        <v>99</v>
      </c>
      <c r="O482">
        <v>141</v>
      </c>
      <c r="P482">
        <v>84</v>
      </c>
      <c r="Q482">
        <v>92</v>
      </c>
      <c r="R482">
        <f t="shared" si="24"/>
        <v>1</v>
      </c>
    </row>
    <row r="483" spans="1:18">
      <c r="A483">
        <f t="shared" ref="A483:A546" si="25">YEAR(D483)</f>
        <v>2009</v>
      </c>
      <c r="B483">
        <f t="shared" ref="B483:B546" si="26">WEEKNUM(D483)</f>
        <v>19</v>
      </c>
      <c r="C483" t="s">
        <v>26</v>
      </c>
      <c r="D483" s="3">
        <v>39938</v>
      </c>
      <c r="E483">
        <v>1197954</v>
      </c>
      <c r="F483">
        <v>175443</v>
      </c>
      <c r="G483">
        <v>186728</v>
      </c>
      <c r="H483">
        <v>262131</v>
      </c>
      <c r="I483">
        <v>667069</v>
      </c>
      <c r="J483">
        <v>662705</v>
      </c>
      <c r="K483">
        <v>93311</v>
      </c>
      <c r="L483">
        <v>86390</v>
      </c>
      <c r="M483">
        <v>86</v>
      </c>
      <c r="N483">
        <v>107</v>
      </c>
      <c r="O483">
        <v>147</v>
      </c>
      <c r="P483">
        <v>84</v>
      </c>
      <c r="Q483">
        <v>95</v>
      </c>
      <c r="R483">
        <f t="shared" si="24"/>
        <v>1</v>
      </c>
    </row>
    <row r="484" spans="1:18">
      <c r="A484">
        <f t="shared" si="25"/>
        <v>2009</v>
      </c>
      <c r="B484">
        <f t="shared" si="26"/>
        <v>20</v>
      </c>
      <c r="C484" t="s">
        <v>26</v>
      </c>
      <c r="D484" s="3">
        <v>39945</v>
      </c>
      <c r="E484">
        <v>1246806</v>
      </c>
      <c r="F484">
        <v>170991</v>
      </c>
      <c r="G484">
        <v>167925</v>
      </c>
      <c r="H484">
        <v>277306</v>
      </c>
      <c r="I484">
        <v>673149</v>
      </c>
      <c r="J484">
        <v>690277</v>
      </c>
      <c r="K484">
        <v>125360</v>
      </c>
      <c r="L484">
        <v>111298</v>
      </c>
      <c r="M484">
        <v>83</v>
      </c>
      <c r="N484">
        <v>111</v>
      </c>
      <c r="O484">
        <v>146</v>
      </c>
      <c r="P484">
        <v>86</v>
      </c>
      <c r="Q484">
        <v>94</v>
      </c>
      <c r="R484">
        <f t="shared" si="24"/>
        <v>1</v>
      </c>
    </row>
    <row r="485" spans="1:18">
      <c r="A485">
        <f t="shared" si="25"/>
        <v>2009</v>
      </c>
      <c r="B485">
        <f t="shared" si="26"/>
        <v>21</v>
      </c>
      <c r="C485" t="s">
        <v>26</v>
      </c>
      <c r="D485" s="3">
        <v>39952</v>
      </c>
      <c r="E485">
        <v>1093976</v>
      </c>
      <c r="F485">
        <v>175047</v>
      </c>
      <c r="G485">
        <v>139810</v>
      </c>
      <c r="H485">
        <v>257340</v>
      </c>
      <c r="I485">
        <v>578870</v>
      </c>
      <c r="J485">
        <v>626843</v>
      </c>
      <c r="K485">
        <v>82719</v>
      </c>
      <c r="L485">
        <v>69983</v>
      </c>
      <c r="M485">
        <v>82</v>
      </c>
      <c r="N485">
        <v>96</v>
      </c>
      <c r="O485">
        <v>130</v>
      </c>
      <c r="P485">
        <v>78</v>
      </c>
      <c r="Q485">
        <v>93</v>
      </c>
      <c r="R485">
        <f t="shared" si="24"/>
        <v>1</v>
      </c>
    </row>
    <row r="486" spans="1:18">
      <c r="A486">
        <f t="shared" si="25"/>
        <v>2009</v>
      </c>
      <c r="B486">
        <f t="shared" si="26"/>
        <v>22</v>
      </c>
      <c r="C486" t="s">
        <v>26</v>
      </c>
      <c r="D486" s="3">
        <v>39959</v>
      </c>
      <c r="E486">
        <v>1095865</v>
      </c>
      <c r="F486">
        <v>185237</v>
      </c>
      <c r="G486">
        <v>145115</v>
      </c>
      <c r="H486">
        <v>258216</v>
      </c>
      <c r="I486">
        <v>569025</v>
      </c>
      <c r="J486">
        <v>624670</v>
      </c>
      <c r="K486">
        <v>83387</v>
      </c>
      <c r="L486">
        <v>67864</v>
      </c>
      <c r="M486">
        <v>94</v>
      </c>
      <c r="N486">
        <v>92</v>
      </c>
      <c r="O486">
        <v>134</v>
      </c>
      <c r="P486">
        <v>79</v>
      </c>
      <c r="Q486">
        <v>94</v>
      </c>
      <c r="R486">
        <f t="shared" si="24"/>
        <v>1</v>
      </c>
    </row>
    <row r="487" spans="1:18">
      <c r="A487">
        <f t="shared" si="25"/>
        <v>2009</v>
      </c>
      <c r="B487">
        <f t="shared" si="26"/>
        <v>23</v>
      </c>
      <c r="C487" t="s">
        <v>26</v>
      </c>
      <c r="D487" s="3">
        <v>39966</v>
      </c>
      <c r="E487">
        <v>1191638</v>
      </c>
      <c r="F487">
        <v>199497</v>
      </c>
      <c r="G487">
        <v>159810</v>
      </c>
      <c r="H487">
        <v>279557</v>
      </c>
      <c r="I487">
        <v>597601</v>
      </c>
      <c r="J487">
        <v>654322</v>
      </c>
      <c r="K487">
        <v>114983</v>
      </c>
      <c r="L487">
        <v>97949</v>
      </c>
      <c r="M487">
        <v>100</v>
      </c>
      <c r="N487">
        <v>95</v>
      </c>
      <c r="O487">
        <v>138</v>
      </c>
      <c r="P487">
        <v>76</v>
      </c>
      <c r="Q487">
        <v>93</v>
      </c>
      <c r="R487">
        <f t="shared" si="24"/>
        <v>1</v>
      </c>
    </row>
    <row r="488" spans="1:18">
      <c r="A488">
        <f t="shared" si="25"/>
        <v>2009</v>
      </c>
      <c r="B488">
        <f t="shared" si="26"/>
        <v>24</v>
      </c>
      <c r="C488" t="s">
        <v>26</v>
      </c>
      <c r="D488" s="3">
        <v>39973</v>
      </c>
      <c r="E488">
        <v>1203679</v>
      </c>
      <c r="F488">
        <v>204490</v>
      </c>
      <c r="G488">
        <v>156607</v>
      </c>
      <c r="H488">
        <v>288748</v>
      </c>
      <c r="I488">
        <v>589809</v>
      </c>
      <c r="J488">
        <v>656131</v>
      </c>
      <c r="K488">
        <v>120632</v>
      </c>
      <c r="L488">
        <v>102193</v>
      </c>
      <c r="M488">
        <v>98</v>
      </c>
      <c r="N488">
        <v>93</v>
      </c>
      <c r="O488">
        <v>140</v>
      </c>
      <c r="P488">
        <v>76</v>
      </c>
      <c r="Q488">
        <v>89</v>
      </c>
      <c r="R488">
        <f t="shared" si="24"/>
        <v>1</v>
      </c>
    </row>
    <row r="489" spans="1:18">
      <c r="A489">
        <f t="shared" si="25"/>
        <v>2009</v>
      </c>
      <c r="B489">
        <f t="shared" si="26"/>
        <v>25</v>
      </c>
      <c r="C489" t="s">
        <v>26</v>
      </c>
      <c r="D489" s="3">
        <v>39980</v>
      </c>
      <c r="E489">
        <v>1198182</v>
      </c>
      <c r="F489">
        <v>201362</v>
      </c>
      <c r="G489">
        <v>174932</v>
      </c>
      <c r="H489">
        <v>279561</v>
      </c>
      <c r="I489">
        <v>614337</v>
      </c>
      <c r="J489">
        <v>660678</v>
      </c>
      <c r="K489">
        <v>102922</v>
      </c>
      <c r="L489">
        <v>83011</v>
      </c>
      <c r="M489">
        <v>92</v>
      </c>
      <c r="N489">
        <v>99</v>
      </c>
      <c r="O489">
        <v>135</v>
      </c>
      <c r="P489">
        <v>79</v>
      </c>
      <c r="Q489">
        <v>86</v>
      </c>
      <c r="R489">
        <f t="shared" si="24"/>
        <v>1</v>
      </c>
    </row>
    <row r="490" spans="1:18">
      <c r="A490">
        <f t="shared" si="25"/>
        <v>2009</v>
      </c>
      <c r="B490">
        <f t="shared" si="26"/>
        <v>26</v>
      </c>
      <c r="C490" t="s">
        <v>26</v>
      </c>
      <c r="D490" s="3">
        <v>39987</v>
      </c>
      <c r="E490">
        <v>1110597</v>
      </c>
      <c r="F490">
        <v>201463</v>
      </c>
      <c r="G490">
        <v>162093</v>
      </c>
      <c r="H490">
        <v>255513</v>
      </c>
      <c r="I490">
        <v>572646</v>
      </c>
      <c r="J490">
        <v>624003</v>
      </c>
      <c r="K490">
        <v>80975</v>
      </c>
      <c r="L490">
        <v>68988</v>
      </c>
      <c r="M490">
        <v>84</v>
      </c>
      <c r="N490">
        <v>97</v>
      </c>
      <c r="O490">
        <v>124</v>
      </c>
      <c r="P490">
        <v>75</v>
      </c>
      <c r="Q490">
        <v>91</v>
      </c>
      <c r="R490">
        <f t="shared" si="24"/>
        <v>1</v>
      </c>
    </row>
    <row r="491" spans="1:18">
      <c r="A491">
        <f t="shared" si="25"/>
        <v>2009</v>
      </c>
      <c r="B491">
        <f t="shared" si="26"/>
        <v>27</v>
      </c>
      <c r="C491" t="s">
        <v>26</v>
      </c>
      <c r="D491" s="3">
        <v>39994</v>
      </c>
      <c r="E491">
        <v>1159868</v>
      </c>
      <c r="F491">
        <v>210249</v>
      </c>
      <c r="G491">
        <v>169472</v>
      </c>
      <c r="H491">
        <v>271131</v>
      </c>
      <c r="I491">
        <v>576502</v>
      </c>
      <c r="J491">
        <v>629933</v>
      </c>
      <c r="K491">
        <v>101986</v>
      </c>
      <c r="L491">
        <v>89332</v>
      </c>
      <c r="M491">
        <v>90</v>
      </c>
      <c r="N491">
        <v>106</v>
      </c>
      <c r="O491">
        <v>134</v>
      </c>
      <c r="P491">
        <v>75</v>
      </c>
      <c r="Q491">
        <v>87</v>
      </c>
      <c r="R491">
        <f t="shared" si="24"/>
        <v>1</v>
      </c>
    </row>
    <row r="492" spans="1:18">
      <c r="A492">
        <f t="shared" si="25"/>
        <v>2009</v>
      </c>
      <c r="B492">
        <f t="shared" si="26"/>
        <v>28</v>
      </c>
      <c r="C492" t="s">
        <v>26</v>
      </c>
      <c r="D492" s="3">
        <v>40001</v>
      </c>
      <c r="E492">
        <v>1162597</v>
      </c>
      <c r="F492">
        <v>193867</v>
      </c>
      <c r="G492">
        <v>178510</v>
      </c>
      <c r="H492">
        <v>264799</v>
      </c>
      <c r="I492">
        <v>620812</v>
      </c>
      <c r="J492">
        <v>648692</v>
      </c>
      <c r="K492">
        <v>83119</v>
      </c>
      <c r="L492">
        <v>70596</v>
      </c>
      <c r="M492">
        <v>86</v>
      </c>
      <c r="N492">
        <v>112</v>
      </c>
      <c r="O492">
        <v>150</v>
      </c>
      <c r="P492">
        <v>76</v>
      </c>
      <c r="Q492">
        <v>86</v>
      </c>
      <c r="R492">
        <f t="shared" si="24"/>
        <v>1</v>
      </c>
    </row>
    <row r="493" spans="1:18">
      <c r="A493">
        <f t="shared" si="25"/>
        <v>2009</v>
      </c>
      <c r="B493">
        <f t="shared" si="26"/>
        <v>29</v>
      </c>
      <c r="C493" t="s">
        <v>26</v>
      </c>
      <c r="D493" s="3">
        <v>40008</v>
      </c>
      <c r="E493">
        <v>1203729</v>
      </c>
      <c r="F493">
        <v>194213</v>
      </c>
      <c r="G493">
        <v>178056</v>
      </c>
      <c r="H493">
        <v>264411</v>
      </c>
      <c r="I493">
        <v>641755</v>
      </c>
      <c r="J493">
        <v>670225</v>
      </c>
      <c r="K493">
        <v>103350</v>
      </c>
      <c r="L493">
        <v>91037</v>
      </c>
      <c r="M493">
        <v>93</v>
      </c>
      <c r="N493">
        <v>110</v>
      </c>
      <c r="O493">
        <v>152</v>
      </c>
      <c r="P493">
        <v>82</v>
      </c>
      <c r="Q493">
        <v>92</v>
      </c>
      <c r="R493">
        <f t="shared" si="24"/>
        <v>1</v>
      </c>
    </row>
    <row r="494" spans="1:18">
      <c r="A494">
        <f t="shared" si="25"/>
        <v>2009</v>
      </c>
      <c r="B494">
        <f t="shared" si="26"/>
        <v>30</v>
      </c>
      <c r="C494" t="s">
        <v>26</v>
      </c>
      <c r="D494" s="3">
        <v>40015</v>
      </c>
      <c r="E494">
        <v>1149799</v>
      </c>
      <c r="F494">
        <v>191829</v>
      </c>
      <c r="G494">
        <v>189611</v>
      </c>
      <c r="H494">
        <v>252638</v>
      </c>
      <c r="I494">
        <v>633889</v>
      </c>
      <c r="J494">
        <v>645398</v>
      </c>
      <c r="K494">
        <v>71443</v>
      </c>
      <c r="L494">
        <v>62152</v>
      </c>
      <c r="M494">
        <v>93</v>
      </c>
      <c r="N494">
        <v>103</v>
      </c>
      <c r="O494">
        <v>155</v>
      </c>
      <c r="P494">
        <v>79</v>
      </c>
      <c r="Q494">
        <v>89</v>
      </c>
      <c r="R494">
        <f t="shared" si="24"/>
        <v>1</v>
      </c>
    </row>
    <row r="495" spans="1:18">
      <c r="A495">
        <f t="shared" si="25"/>
        <v>2009</v>
      </c>
      <c r="B495">
        <f t="shared" si="26"/>
        <v>31</v>
      </c>
      <c r="C495" t="s">
        <v>26</v>
      </c>
      <c r="D495" s="3">
        <v>40022</v>
      </c>
      <c r="E495">
        <v>1173580</v>
      </c>
      <c r="F495">
        <v>199654</v>
      </c>
      <c r="G495">
        <v>195078</v>
      </c>
      <c r="H495">
        <v>255363</v>
      </c>
      <c r="I495">
        <v>640468</v>
      </c>
      <c r="J495">
        <v>654676</v>
      </c>
      <c r="K495">
        <v>78095</v>
      </c>
      <c r="L495">
        <v>68463</v>
      </c>
      <c r="M495">
        <v>91</v>
      </c>
      <c r="N495">
        <v>104</v>
      </c>
      <c r="O495">
        <v>150</v>
      </c>
      <c r="P495">
        <v>82</v>
      </c>
      <c r="Q495">
        <v>95</v>
      </c>
      <c r="R495">
        <f t="shared" si="24"/>
        <v>1</v>
      </c>
    </row>
    <row r="496" spans="1:18">
      <c r="A496">
        <f t="shared" si="25"/>
        <v>2009</v>
      </c>
      <c r="B496">
        <f t="shared" si="26"/>
        <v>32</v>
      </c>
      <c r="C496" t="s">
        <v>26</v>
      </c>
      <c r="D496" s="3">
        <v>40029</v>
      </c>
      <c r="E496">
        <v>1202598</v>
      </c>
      <c r="F496">
        <v>219556</v>
      </c>
      <c r="G496">
        <v>185411</v>
      </c>
      <c r="H496">
        <v>273584</v>
      </c>
      <c r="I496">
        <v>621573</v>
      </c>
      <c r="J496">
        <v>668316</v>
      </c>
      <c r="K496">
        <v>87885</v>
      </c>
      <c r="L496">
        <v>75287</v>
      </c>
      <c r="M496">
        <v>102</v>
      </c>
      <c r="N496">
        <v>90</v>
      </c>
      <c r="O496">
        <v>151</v>
      </c>
      <c r="P496">
        <v>84</v>
      </c>
      <c r="Q496">
        <v>93</v>
      </c>
      <c r="R496">
        <f t="shared" si="24"/>
        <v>1</v>
      </c>
    </row>
    <row r="497" spans="1:18">
      <c r="A497">
        <f t="shared" si="25"/>
        <v>2009</v>
      </c>
      <c r="B497">
        <f t="shared" si="26"/>
        <v>33</v>
      </c>
      <c r="C497" t="s">
        <v>26</v>
      </c>
      <c r="D497" s="3">
        <v>40036</v>
      </c>
      <c r="E497">
        <v>1172385</v>
      </c>
      <c r="F497">
        <v>214274</v>
      </c>
      <c r="G497">
        <v>187197</v>
      </c>
      <c r="H497">
        <v>279466</v>
      </c>
      <c r="I497">
        <v>594530</v>
      </c>
      <c r="J497">
        <v>634308</v>
      </c>
      <c r="K497">
        <v>84115</v>
      </c>
      <c r="L497">
        <v>71414</v>
      </c>
      <c r="M497">
        <v>104</v>
      </c>
      <c r="N497">
        <v>87</v>
      </c>
      <c r="O497">
        <v>147</v>
      </c>
      <c r="P497">
        <v>86</v>
      </c>
      <c r="Q497">
        <v>91</v>
      </c>
      <c r="R497">
        <f t="shared" si="24"/>
        <v>1</v>
      </c>
    </row>
    <row r="498" spans="1:18">
      <c r="A498">
        <f t="shared" si="25"/>
        <v>2009</v>
      </c>
      <c r="B498">
        <f t="shared" si="26"/>
        <v>34</v>
      </c>
      <c r="C498" t="s">
        <v>26</v>
      </c>
      <c r="D498" s="3">
        <v>40043</v>
      </c>
      <c r="E498">
        <v>1173172</v>
      </c>
      <c r="F498">
        <v>208367</v>
      </c>
      <c r="G498">
        <v>185669</v>
      </c>
      <c r="H498">
        <v>274894</v>
      </c>
      <c r="I498">
        <v>614569</v>
      </c>
      <c r="J498">
        <v>636515</v>
      </c>
      <c r="K498">
        <v>75342</v>
      </c>
      <c r="L498">
        <v>76094</v>
      </c>
      <c r="M498">
        <v>98</v>
      </c>
      <c r="N498">
        <v>91</v>
      </c>
      <c r="O498">
        <v>141</v>
      </c>
      <c r="P498">
        <v>86</v>
      </c>
      <c r="Q498">
        <v>96</v>
      </c>
      <c r="R498">
        <f t="shared" si="24"/>
        <v>1</v>
      </c>
    </row>
    <row r="499" spans="1:18">
      <c r="A499">
        <f t="shared" si="25"/>
        <v>2009</v>
      </c>
      <c r="B499">
        <f t="shared" si="26"/>
        <v>35</v>
      </c>
      <c r="C499" t="s">
        <v>26</v>
      </c>
      <c r="D499" s="3">
        <v>40050</v>
      </c>
      <c r="E499">
        <v>1159096</v>
      </c>
      <c r="F499">
        <v>225204</v>
      </c>
      <c r="G499">
        <v>185672</v>
      </c>
      <c r="H499">
        <v>267721</v>
      </c>
      <c r="I499">
        <v>588462</v>
      </c>
      <c r="J499">
        <v>634771</v>
      </c>
      <c r="K499">
        <v>77709</v>
      </c>
      <c r="L499">
        <v>70932</v>
      </c>
      <c r="M499">
        <v>100</v>
      </c>
      <c r="N499">
        <v>102</v>
      </c>
      <c r="O499">
        <v>149</v>
      </c>
      <c r="P499">
        <v>79</v>
      </c>
      <c r="Q499">
        <v>95</v>
      </c>
      <c r="R499">
        <f t="shared" si="24"/>
        <v>1</v>
      </c>
    </row>
    <row r="500" spans="1:18">
      <c r="A500">
        <f t="shared" si="25"/>
        <v>2009</v>
      </c>
      <c r="B500">
        <f t="shared" si="26"/>
        <v>36</v>
      </c>
      <c r="C500" t="s">
        <v>26</v>
      </c>
      <c r="D500" s="3">
        <v>40057</v>
      </c>
      <c r="E500">
        <v>1164511</v>
      </c>
      <c r="F500">
        <v>215729</v>
      </c>
      <c r="G500">
        <v>187135</v>
      </c>
      <c r="H500">
        <v>267723</v>
      </c>
      <c r="I500">
        <v>607591</v>
      </c>
      <c r="J500">
        <v>645206</v>
      </c>
      <c r="K500">
        <v>73468</v>
      </c>
      <c r="L500">
        <v>64447</v>
      </c>
      <c r="M500">
        <v>99</v>
      </c>
      <c r="N500">
        <v>103</v>
      </c>
      <c r="O500">
        <v>147</v>
      </c>
      <c r="P500">
        <v>82</v>
      </c>
      <c r="Q500">
        <v>94</v>
      </c>
      <c r="R500">
        <f t="shared" si="24"/>
        <v>1</v>
      </c>
    </row>
    <row r="501" spans="1:18">
      <c r="A501">
        <f t="shared" si="25"/>
        <v>2009</v>
      </c>
      <c r="B501">
        <f t="shared" si="26"/>
        <v>37</v>
      </c>
      <c r="C501" t="s">
        <v>26</v>
      </c>
      <c r="D501" s="3">
        <v>40064</v>
      </c>
      <c r="E501">
        <v>1178263</v>
      </c>
      <c r="F501">
        <v>211936</v>
      </c>
      <c r="G501">
        <v>178824</v>
      </c>
      <c r="H501">
        <v>260391</v>
      </c>
      <c r="I501">
        <v>629710</v>
      </c>
      <c r="J501">
        <v>667430</v>
      </c>
      <c r="K501">
        <v>76226</v>
      </c>
      <c r="L501">
        <v>71618</v>
      </c>
      <c r="M501">
        <v>100</v>
      </c>
      <c r="N501">
        <v>102</v>
      </c>
      <c r="O501">
        <v>152</v>
      </c>
      <c r="P501">
        <v>87</v>
      </c>
      <c r="Q501">
        <v>97</v>
      </c>
      <c r="R501">
        <f t="shared" si="24"/>
        <v>1</v>
      </c>
    </row>
    <row r="502" spans="1:18">
      <c r="A502">
        <f t="shared" si="25"/>
        <v>2009</v>
      </c>
      <c r="B502">
        <f t="shared" si="26"/>
        <v>38</v>
      </c>
      <c r="C502" t="s">
        <v>26</v>
      </c>
      <c r="D502" s="3">
        <v>40071</v>
      </c>
      <c r="E502">
        <v>1197629</v>
      </c>
      <c r="F502">
        <v>219352</v>
      </c>
      <c r="G502">
        <v>173795</v>
      </c>
      <c r="H502">
        <v>273646</v>
      </c>
      <c r="I502">
        <v>629344</v>
      </c>
      <c r="J502">
        <v>676051</v>
      </c>
      <c r="K502">
        <v>75287</v>
      </c>
      <c r="L502">
        <v>74137</v>
      </c>
      <c r="M502">
        <v>102</v>
      </c>
      <c r="N502">
        <v>98</v>
      </c>
      <c r="O502">
        <v>140</v>
      </c>
      <c r="P502">
        <v>88</v>
      </c>
      <c r="Q502">
        <v>95</v>
      </c>
      <c r="R502">
        <f t="shared" si="24"/>
        <v>1</v>
      </c>
    </row>
    <row r="503" spans="1:18">
      <c r="A503">
        <f t="shared" si="25"/>
        <v>2009</v>
      </c>
      <c r="B503">
        <f t="shared" si="26"/>
        <v>39</v>
      </c>
      <c r="C503" t="s">
        <v>26</v>
      </c>
      <c r="D503" s="3">
        <v>40078</v>
      </c>
      <c r="E503">
        <v>1124865</v>
      </c>
      <c r="F503">
        <v>231093</v>
      </c>
      <c r="G503">
        <v>168877</v>
      </c>
      <c r="H503">
        <v>240075</v>
      </c>
      <c r="I503">
        <v>579274</v>
      </c>
      <c r="J503">
        <v>649080</v>
      </c>
      <c r="K503">
        <v>74423</v>
      </c>
      <c r="L503">
        <v>66833</v>
      </c>
      <c r="M503">
        <v>101</v>
      </c>
      <c r="N503">
        <v>88</v>
      </c>
      <c r="O503">
        <v>133</v>
      </c>
      <c r="P503">
        <v>86</v>
      </c>
      <c r="Q503">
        <v>96</v>
      </c>
      <c r="R503">
        <f t="shared" si="24"/>
        <v>1</v>
      </c>
    </row>
    <row r="504" spans="1:18">
      <c r="A504">
        <f t="shared" si="25"/>
        <v>2009</v>
      </c>
      <c r="B504">
        <f t="shared" si="26"/>
        <v>40</v>
      </c>
      <c r="C504" t="s">
        <v>26</v>
      </c>
      <c r="D504" s="3">
        <v>40085</v>
      </c>
      <c r="E504">
        <v>1178475</v>
      </c>
      <c r="F504">
        <v>231180</v>
      </c>
      <c r="G504">
        <v>189038</v>
      </c>
      <c r="H504">
        <v>269415</v>
      </c>
      <c r="I504">
        <v>601709</v>
      </c>
      <c r="J504">
        <v>651778</v>
      </c>
      <c r="K504">
        <v>76171</v>
      </c>
      <c r="L504">
        <v>68244</v>
      </c>
      <c r="M504">
        <v>106</v>
      </c>
      <c r="N504">
        <v>98</v>
      </c>
      <c r="O504">
        <v>145</v>
      </c>
      <c r="P504">
        <v>86</v>
      </c>
      <c r="Q504">
        <v>95</v>
      </c>
      <c r="R504">
        <f t="shared" si="24"/>
        <v>1</v>
      </c>
    </row>
    <row r="505" spans="1:18">
      <c r="A505">
        <f t="shared" si="25"/>
        <v>2009</v>
      </c>
      <c r="B505">
        <f t="shared" si="26"/>
        <v>41</v>
      </c>
      <c r="C505" t="s">
        <v>26</v>
      </c>
      <c r="D505" s="3">
        <v>40092</v>
      </c>
      <c r="E505">
        <v>1248517</v>
      </c>
      <c r="F505">
        <v>235569</v>
      </c>
      <c r="G505">
        <v>185563</v>
      </c>
      <c r="H505">
        <v>278865</v>
      </c>
      <c r="I505">
        <v>631663</v>
      </c>
      <c r="J505">
        <v>675950</v>
      </c>
      <c r="K505">
        <v>102420</v>
      </c>
      <c r="L505">
        <v>108139</v>
      </c>
      <c r="M505">
        <v>108</v>
      </c>
      <c r="N505">
        <v>108</v>
      </c>
      <c r="O505">
        <v>146</v>
      </c>
      <c r="P505">
        <v>83</v>
      </c>
      <c r="Q505">
        <v>95</v>
      </c>
      <c r="R505">
        <f t="shared" si="24"/>
        <v>1</v>
      </c>
    </row>
    <row r="506" spans="1:18">
      <c r="A506">
        <f t="shared" si="25"/>
        <v>2009</v>
      </c>
      <c r="B506">
        <f t="shared" si="26"/>
        <v>42</v>
      </c>
      <c r="C506" t="s">
        <v>26</v>
      </c>
      <c r="D506" s="3">
        <v>40099</v>
      </c>
      <c r="E506">
        <v>1263193</v>
      </c>
      <c r="F506">
        <v>252327</v>
      </c>
      <c r="G506">
        <v>183491</v>
      </c>
      <c r="H506">
        <v>301580</v>
      </c>
      <c r="I506">
        <v>601526</v>
      </c>
      <c r="J506">
        <v>664318</v>
      </c>
      <c r="K506">
        <v>107760</v>
      </c>
      <c r="L506">
        <v>113804</v>
      </c>
      <c r="M506">
        <v>116</v>
      </c>
      <c r="N506">
        <v>111</v>
      </c>
      <c r="O506">
        <v>159</v>
      </c>
      <c r="P506">
        <v>84</v>
      </c>
      <c r="Q506">
        <v>96</v>
      </c>
      <c r="R506">
        <f t="shared" si="24"/>
        <v>1</v>
      </c>
    </row>
    <row r="507" spans="1:18">
      <c r="A507">
        <f t="shared" si="25"/>
        <v>2009</v>
      </c>
      <c r="B507">
        <f t="shared" si="26"/>
        <v>43</v>
      </c>
      <c r="C507" t="s">
        <v>26</v>
      </c>
      <c r="D507" s="3">
        <v>40106</v>
      </c>
      <c r="E507">
        <v>1216356</v>
      </c>
      <c r="F507">
        <v>275122</v>
      </c>
      <c r="G507">
        <v>200739</v>
      </c>
      <c r="H507">
        <v>270377</v>
      </c>
      <c r="I507">
        <v>568480</v>
      </c>
      <c r="J507">
        <v>647639</v>
      </c>
      <c r="K507">
        <v>102377</v>
      </c>
      <c r="L507">
        <v>97601</v>
      </c>
      <c r="M507">
        <v>113</v>
      </c>
      <c r="N507">
        <v>110</v>
      </c>
      <c r="O507">
        <v>147</v>
      </c>
      <c r="P507">
        <v>77</v>
      </c>
      <c r="Q507">
        <v>89</v>
      </c>
      <c r="R507">
        <f t="shared" si="24"/>
        <v>1</v>
      </c>
    </row>
    <row r="508" spans="1:18">
      <c r="A508">
        <f t="shared" si="25"/>
        <v>2009</v>
      </c>
      <c r="B508">
        <f t="shared" si="26"/>
        <v>44</v>
      </c>
      <c r="C508" t="s">
        <v>26</v>
      </c>
      <c r="D508" s="3">
        <v>40113</v>
      </c>
      <c r="E508">
        <v>1220540</v>
      </c>
      <c r="F508">
        <v>285475</v>
      </c>
      <c r="G508">
        <v>175856</v>
      </c>
      <c r="H508">
        <v>276270</v>
      </c>
      <c r="I508">
        <v>573391</v>
      </c>
      <c r="J508">
        <v>672134</v>
      </c>
      <c r="K508">
        <v>85404</v>
      </c>
      <c r="L508">
        <v>96280</v>
      </c>
      <c r="M508">
        <v>128</v>
      </c>
      <c r="N508">
        <v>101</v>
      </c>
      <c r="O508">
        <v>148</v>
      </c>
      <c r="P508">
        <v>81</v>
      </c>
      <c r="Q508">
        <v>95</v>
      </c>
      <c r="R508">
        <f t="shared" si="24"/>
        <v>1</v>
      </c>
    </row>
    <row r="509" spans="1:18">
      <c r="A509">
        <f t="shared" si="25"/>
        <v>2009</v>
      </c>
      <c r="B509">
        <f t="shared" si="26"/>
        <v>45</v>
      </c>
      <c r="C509" t="s">
        <v>26</v>
      </c>
      <c r="D509" s="3">
        <v>40120</v>
      </c>
      <c r="E509">
        <v>1191055</v>
      </c>
      <c r="F509">
        <v>277025</v>
      </c>
      <c r="G509">
        <v>173208</v>
      </c>
      <c r="H509">
        <v>262921</v>
      </c>
      <c r="I509">
        <v>578797</v>
      </c>
      <c r="J509">
        <v>694916</v>
      </c>
      <c r="K509">
        <v>72312</v>
      </c>
      <c r="L509">
        <v>60010</v>
      </c>
      <c r="M509">
        <v>132</v>
      </c>
      <c r="N509">
        <v>97</v>
      </c>
      <c r="O509">
        <v>149</v>
      </c>
      <c r="P509">
        <v>88</v>
      </c>
      <c r="Q509">
        <v>100</v>
      </c>
      <c r="R509">
        <f t="shared" si="24"/>
        <v>1</v>
      </c>
    </row>
    <row r="510" spans="1:18">
      <c r="A510">
        <f t="shared" si="25"/>
        <v>2009</v>
      </c>
      <c r="B510">
        <f t="shared" si="26"/>
        <v>46</v>
      </c>
      <c r="C510" t="s">
        <v>26</v>
      </c>
      <c r="D510" s="3">
        <v>40126</v>
      </c>
      <c r="E510">
        <v>1234952</v>
      </c>
      <c r="F510">
        <v>269879</v>
      </c>
      <c r="G510">
        <v>181834</v>
      </c>
      <c r="H510">
        <v>252640</v>
      </c>
      <c r="I510">
        <v>608136</v>
      </c>
      <c r="J510">
        <v>719207</v>
      </c>
      <c r="K510">
        <v>104297</v>
      </c>
      <c r="L510">
        <v>81271</v>
      </c>
      <c r="M510">
        <v>130</v>
      </c>
      <c r="N510">
        <v>92</v>
      </c>
      <c r="O510">
        <v>144</v>
      </c>
      <c r="P510">
        <v>86</v>
      </c>
      <c r="Q510">
        <v>99</v>
      </c>
      <c r="R510">
        <f t="shared" si="24"/>
        <v>1</v>
      </c>
    </row>
    <row r="511" spans="1:18">
      <c r="A511">
        <f t="shared" si="25"/>
        <v>2009</v>
      </c>
      <c r="B511">
        <f t="shared" si="26"/>
        <v>47</v>
      </c>
      <c r="C511" t="s">
        <v>26</v>
      </c>
      <c r="D511" s="3">
        <v>40134</v>
      </c>
      <c r="E511">
        <v>1250074</v>
      </c>
      <c r="F511">
        <v>250170</v>
      </c>
      <c r="G511">
        <v>163822</v>
      </c>
      <c r="H511">
        <v>249372</v>
      </c>
      <c r="I511">
        <v>609511</v>
      </c>
      <c r="J511">
        <v>722123</v>
      </c>
      <c r="K511">
        <v>141021</v>
      </c>
      <c r="L511">
        <v>114757</v>
      </c>
      <c r="M511">
        <v>114</v>
      </c>
      <c r="N511">
        <v>87</v>
      </c>
      <c r="O511">
        <v>144</v>
      </c>
      <c r="P511">
        <v>84</v>
      </c>
      <c r="Q511">
        <v>100</v>
      </c>
      <c r="R511">
        <f t="shared" si="24"/>
        <v>1</v>
      </c>
    </row>
    <row r="512" spans="1:18">
      <c r="A512">
        <f t="shared" si="25"/>
        <v>2009</v>
      </c>
      <c r="B512">
        <f t="shared" si="26"/>
        <v>48</v>
      </c>
      <c r="C512" t="s">
        <v>26</v>
      </c>
      <c r="D512" s="3">
        <v>40141</v>
      </c>
      <c r="E512">
        <v>1182804</v>
      </c>
      <c r="F512">
        <v>237667</v>
      </c>
      <c r="G512">
        <v>162174</v>
      </c>
      <c r="H512">
        <v>254117</v>
      </c>
      <c r="I512">
        <v>602507</v>
      </c>
      <c r="J512">
        <v>707843</v>
      </c>
      <c r="K512">
        <v>88513</v>
      </c>
      <c r="L512">
        <v>58670</v>
      </c>
      <c r="M512">
        <v>109</v>
      </c>
      <c r="N512">
        <v>90</v>
      </c>
      <c r="O512">
        <v>138</v>
      </c>
      <c r="P512">
        <v>79</v>
      </c>
      <c r="Q512">
        <v>99</v>
      </c>
      <c r="R512">
        <f t="shared" si="24"/>
        <v>1</v>
      </c>
    </row>
    <row r="513" spans="1:18">
      <c r="A513">
        <f t="shared" si="25"/>
        <v>2009</v>
      </c>
      <c r="B513">
        <f t="shared" si="26"/>
        <v>49</v>
      </c>
      <c r="C513" t="s">
        <v>26</v>
      </c>
      <c r="D513" s="3">
        <v>40148</v>
      </c>
      <c r="E513">
        <v>1209796</v>
      </c>
      <c r="F513">
        <v>238536</v>
      </c>
      <c r="G513">
        <v>162143</v>
      </c>
      <c r="H513">
        <v>270151</v>
      </c>
      <c r="I513">
        <v>605606</v>
      </c>
      <c r="J513">
        <v>701729</v>
      </c>
      <c r="K513">
        <v>95503</v>
      </c>
      <c r="L513">
        <v>75773</v>
      </c>
      <c r="M513">
        <v>95</v>
      </c>
      <c r="N513">
        <v>95</v>
      </c>
      <c r="O513">
        <v>143</v>
      </c>
      <c r="P513">
        <v>79</v>
      </c>
      <c r="Q513">
        <v>98</v>
      </c>
      <c r="R513">
        <f t="shared" si="24"/>
        <v>1</v>
      </c>
    </row>
    <row r="514" spans="1:18">
      <c r="A514">
        <f t="shared" si="25"/>
        <v>2009</v>
      </c>
      <c r="B514">
        <f t="shared" si="26"/>
        <v>50</v>
      </c>
      <c r="C514" t="s">
        <v>26</v>
      </c>
      <c r="D514" s="3">
        <v>40155</v>
      </c>
      <c r="E514">
        <v>1217908</v>
      </c>
      <c r="F514">
        <v>237538</v>
      </c>
      <c r="G514">
        <v>169721</v>
      </c>
      <c r="H514">
        <v>270965</v>
      </c>
      <c r="I514">
        <v>613740</v>
      </c>
      <c r="J514">
        <v>700945</v>
      </c>
      <c r="K514">
        <v>95665</v>
      </c>
      <c r="L514">
        <v>76277</v>
      </c>
      <c r="M514">
        <v>105</v>
      </c>
      <c r="N514">
        <v>88</v>
      </c>
      <c r="O514">
        <v>140</v>
      </c>
      <c r="P514">
        <v>85</v>
      </c>
      <c r="Q514">
        <v>92</v>
      </c>
      <c r="R514">
        <f t="shared" si="24"/>
        <v>1</v>
      </c>
    </row>
    <row r="515" spans="1:18">
      <c r="A515">
        <f t="shared" si="25"/>
        <v>2009</v>
      </c>
      <c r="B515">
        <f t="shared" si="26"/>
        <v>51</v>
      </c>
      <c r="C515" t="s">
        <v>26</v>
      </c>
      <c r="D515" s="3">
        <v>40162</v>
      </c>
      <c r="E515">
        <v>1217100</v>
      </c>
      <c r="F515">
        <v>239601</v>
      </c>
      <c r="G515">
        <v>186409</v>
      </c>
      <c r="H515">
        <v>261918</v>
      </c>
      <c r="I515">
        <v>627885</v>
      </c>
      <c r="J515">
        <v>699857</v>
      </c>
      <c r="K515">
        <v>87696</v>
      </c>
      <c r="L515">
        <v>68916</v>
      </c>
      <c r="M515">
        <v>107</v>
      </c>
      <c r="N515">
        <v>90</v>
      </c>
      <c r="O515">
        <v>131</v>
      </c>
      <c r="P515">
        <v>85</v>
      </c>
      <c r="Q515">
        <v>99</v>
      </c>
      <c r="R515">
        <f t="shared" si="24"/>
        <v>1</v>
      </c>
    </row>
    <row r="516" spans="1:18">
      <c r="A516">
        <f t="shared" si="25"/>
        <v>2009</v>
      </c>
      <c r="B516">
        <f t="shared" si="26"/>
        <v>52</v>
      </c>
      <c r="C516" t="s">
        <v>26</v>
      </c>
      <c r="D516" s="3">
        <v>40169</v>
      </c>
      <c r="E516">
        <v>1159436</v>
      </c>
      <c r="F516">
        <v>235768</v>
      </c>
      <c r="G516">
        <v>160506</v>
      </c>
      <c r="H516">
        <v>240270</v>
      </c>
      <c r="I516">
        <v>612836</v>
      </c>
      <c r="J516">
        <v>696962</v>
      </c>
      <c r="K516">
        <v>70562</v>
      </c>
      <c r="L516">
        <v>61698</v>
      </c>
      <c r="M516">
        <v>95</v>
      </c>
      <c r="N516">
        <v>84</v>
      </c>
      <c r="O516">
        <v>127</v>
      </c>
      <c r="P516">
        <v>86</v>
      </c>
      <c r="Q516">
        <v>99</v>
      </c>
      <c r="R516">
        <f t="shared" ref="R516:R579" si="27">B516-B515</f>
        <v>1</v>
      </c>
    </row>
    <row r="517" spans="1:18">
      <c r="A517">
        <f t="shared" si="25"/>
        <v>2009</v>
      </c>
      <c r="B517">
        <f t="shared" si="26"/>
        <v>53</v>
      </c>
      <c r="C517" t="s">
        <v>26</v>
      </c>
      <c r="D517" s="3">
        <v>40176</v>
      </c>
      <c r="E517">
        <v>1185208</v>
      </c>
      <c r="F517">
        <v>247499</v>
      </c>
      <c r="G517">
        <v>153421</v>
      </c>
      <c r="H517">
        <v>250490</v>
      </c>
      <c r="I517">
        <v>612391</v>
      </c>
      <c r="J517">
        <v>718686</v>
      </c>
      <c r="K517">
        <v>74828</v>
      </c>
      <c r="L517">
        <v>62611</v>
      </c>
      <c r="M517">
        <v>103</v>
      </c>
      <c r="N517">
        <v>87</v>
      </c>
      <c r="O517">
        <v>125</v>
      </c>
      <c r="P517">
        <v>85</v>
      </c>
      <c r="Q517">
        <v>95</v>
      </c>
      <c r="R517">
        <f t="shared" si="27"/>
        <v>1</v>
      </c>
    </row>
    <row r="518" spans="1:18">
      <c r="A518">
        <f t="shared" si="25"/>
        <v>2010</v>
      </c>
      <c r="B518">
        <f t="shared" si="26"/>
        <v>2</v>
      </c>
      <c r="C518" t="s">
        <v>26</v>
      </c>
      <c r="D518" s="3">
        <v>40183</v>
      </c>
      <c r="E518">
        <v>1231436</v>
      </c>
      <c r="F518">
        <v>265034</v>
      </c>
      <c r="G518">
        <v>156199</v>
      </c>
      <c r="H518">
        <v>269160</v>
      </c>
      <c r="I518">
        <v>611986</v>
      </c>
      <c r="J518">
        <v>738471</v>
      </c>
      <c r="K518">
        <v>85256</v>
      </c>
      <c r="L518">
        <v>67606</v>
      </c>
      <c r="M518">
        <v>114</v>
      </c>
      <c r="N518">
        <v>91</v>
      </c>
      <c r="O518">
        <v>140</v>
      </c>
      <c r="P518">
        <v>81</v>
      </c>
      <c r="Q518">
        <v>92</v>
      </c>
      <c r="R518">
        <f t="shared" si="27"/>
        <v>-51</v>
      </c>
    </row>
    <row r="519" spans="1:18">
      <c r="A519">
        <f t="shared" si="25"/>
        <v>2010</v>
      </c>
      <c r="B519">
        <f t="shared" si="26"/>
        <v>3</v>
      </c>
      <c r="C519" t="s">
        <v>26</v>
      </c>
      <c r="D519" s="3">
        <v>40190</v>
      </c>
      <c r="E519">
        <v>1300867</v>
      </c>
      <c r="F519">
        <v>291426</v>
      </c>
      <c r="G519">
        <v>155757</v>
      </c>
      <c r="H519">
        <v>313944</v>
      </c>
      <c r="I519">
        <v>613653</v>
      </c>
      <c r="J519">
        <v>764289</v>
      </c>
      <c r="K519">
        <v>81844</v>
      </c>
      <c r="L519">
        <v>66877</v>
      </c>
      <c r="M519">
        <v>116</v>
      </c>
      <c r="N519">
        <v>84</v>
      </c>
      <c r="O519">
        <v>143</v>
      </c>
      <c r="P519">
        <v>81</v>
      </c>
      <c r="Q519">
        <v>92</v>
      </c>
      <c r="R519">
        <f t="shared" si="27"/>
        <v>1</v>
      </c>
    </row>
    <row r="520" spans="1:18">
      <c r="A520">
        <f t="shared" si="25"/>
        <v>2010</v>
      </c>
      <c r="B520">
        <f t="shared" si="26"/>
        <v>4</v>
      </c>
      <c r="C520" t="s">
        <v>26</v>
      </c>
      <c r="D520" s="3">
        <v>40197</v>
      </c>
      <c r="E520">
        <v>1324903</v>
      </c>
      <c r="F520">
        <v>280410</v>
      </c>
      <c r="G520">
        <v>146029</v>
      </c>
      <c r="H520">
        <v>322275</v>
      </c>
      <c r="I520">
        <v>643780</v>
      </c>
      <c r="J520">
        <v>796774</v>
      </c>
      <c r="K520">
        <v>78438</v>
      </c>
      <c r="L520">
        <v>59825</v>
      </c>
      <c r="M520">
        <v>119</v>
      </c>
      <c r="N520">
        <v>80</v>
      </c>
      <c r="O520">
        <v>138</v>
      </c>
      <c r="P520">
        <v>83</v>
      </c>
      <c r="Q520">
        <v>93</v>
      </c>
      <c r="R520">
        <f t="shared" si="27"/>
        <v>1</v>
      </c>
    </row>
    <row r="521" spans="1:18">
      <c r="A521">
        <f t="shared" si="25"/>
        <v>2010</v>
      </c>
      <c r="B521">
        <f t="shared" si="26"/>
        <v>5</v>
      </c>
      <c r="C521" t="s">
        <v>26</v>
      </c>
      <c r="D521" s="3">
        <v>40204</v>
      </c>
      <c r="E521">
        <v>1320661</v>
      </c>
      <c r="F521">
        <v>246573</v>
      </c>
      <c r="G521">
        <v>146953</v>
      </c>
      <c r="H521">
        <v>327078</v>
      </c>
      <c r="I521">
        <v>661990</v>
      </c>
      <c r="J521">
        <v>784287</v>
      </c>
      <c r="K521">
        <v>85020</v>
      </c>
      <c r="L521">
        <v>62343</v>
      </c>
      <c r="M521">
        <v>107</v>
      </c>
      <c r="N521">
        <v>83</v>
      </c>
      <c r="O521">
        <v>138</v>
      </c>
      <c r="P521">
        <v>85</v>
      </c>
      <c r="Q521">
        <v>97</v>
      </c>
      <c r="R521">
        <f t="shared" si="27"/>
        <v>1</v>
      </c>
    </row>
    <row r="522" spans="1:18">
      <c r="A522">
        <f t="shared" si="25"/>
        <v>2010</v>
      </c>
      <c r="B522">
        <f t="shared" si="26"/>
        <v>6</v>
      </c>
      <c r="C522" t="s">
        <v>26</v>
      </c>
      <c r="D522" s="3">
        <v>40211</v>
      </c>
      <c r="E522">
        <v>1360697</v>
      </c>
      <c r="F522">
        <v>242085</v>
      </c>
      <c r="G522">
        <v>156058</v>
      </c>
      <c r="H522">
        <v>347076</v>
      </c>
      <c r="I522">
        <v>676881</v>
      </c>
      <c r="J522">
        <v>772175</v>
      </c>
      <c r="K522">
        <v>94655</v>
      </c>
      <c r="L522">
        <v>85388</v>
      </c>
      <c r="M522">
        <v>105</v>
      </c>
      <c r="N522">
        <v>99</v>
      </c>
      <c r="O522">
        <v>149</v>
      </c>
      <c r="P522">
        <v>87</v>
      </c>
      <c r="Q522">
        <v>99</v>
      </c>
      <c r="R522">
        <f t="shared" si="27"/>
        <v>1</v>
      </c>
    </row>
    <row r="523" spans="1:18">
      <c r="A523">
        <f t="shared" si="25"/>
        <v>2010</v>
      </c>
      <c r="B523">
        <f t="shared" si="26"/>
        <v>7</v>
      </c>
      <c r="C523" t="s">
        <v>26</v>
      </c>
      <c r="D523" s="3">
        <v>40218</v>
      </c>
      <c r="E523">
        <v>1307602</v>
      </c>
      <c r="F523">
        <v>225068</v>
      </c>
      <c r="G523">
        <v>183008</v>
      </c>
      <c r="H523">
        <v>320352</v>
      </c>
      <c r="I523">
        <v>686710</v>
      </c>
      <c r="J523">
        <v>734745</v>
      </c>
      <c r="K523">
        <v>75472</v>
      </c>
      <c r="L523">
        <v>69497</v>
      </c>
      <c r="M523">
        <v>100</v>
      </c>
      <c r="N523">
        <v>99</v>
      </c>
      <c r="O523">
        <v>147</v>
      </c>
      <c r="P523">
        <v>88</v>
      </c>
      <c r="Q523">
        <v>95</v>
      </c>
      <c r="R523">
        <f t="shared" si="27"/>
        <v>1</v>
      </c>
    </row>
    <row r="524" spans="1:18">
      <c r="A524">
        <f t="shared" si="25"/>
        <v>2010</v>
      </c>
      <c r="B524">
        <f t="shared" si="26"/>
        <v>8</v>
      </c>
      <c r="C524" t="s">
        <v>26</v>
      </c>
      <c r="D524" s="3">
        <v>40225</v>
      </c>
      <c r="E524">
        <v>1301624</v>
      </c>
      <c r="F524">
        <v>236003</v>
      </c>
      <c r="G524">
        <v>167567</v>
      </c>
      <c r="H524">
        <v>312978</v>
      </c>
      <c r="I524">
        <v>685344</v>
      </c>
      <c r="J524">
        <v>752309</v>
      </c>
      <c r="K524">
        <v>67299</v>
      </c>
      <c r="L524">
        <v>68770</v>
      </c>
      <c r="M524">
        <v>106</v>
      </c>
      <c r="N524">
        <v>90</v>
      </c>
      <c r="O524">
        <v>138</v>
      </c>
      <c r="P524">
        <v>89</v>
      </c>
      <c r="Q524">
        <v>96</v>
      </c>
      <c r="R524">
        <f t="shared" si="27"/>
        <v>1</v>
      </c>
    </row>
    <row r="525" spans="1:18">
      <c r="A525">
        <f t="shared" si="25"/>
        <v>2010</v>
      </c>
      <c r="B525">
        <f t="shared" si="26"/>
        <v>9</v>
      </c>
      <c r="C525" t="s">
        <v>26</v>
      </c>
      <c r="D525" s="3">
        <v>40232</v>
      </c>
      <c r="E525">
        <v>1280235</v>
      </c>
      <c r="F525">
        <v>247723</v>
      </c>
      <c r="G525">
        <v>162371</v>
      </c>
      <c r="H525">
        <v>300021</v>
      </c>
      <c r="I525">
        <v>648842</v>
      </c>
      <c r="J525">
        <v>741710</v>
      </c>
      <c r="K525">
        <v>83649</v>
      </c>
      <c r="L525">
        <v>76133</v>
      </c>
      <c r="M525">
        <v>108</v>
      </c>
      <c r="N525">
        <v>89</v>
      </c>
      <c r="O525">
        <v>135</v>
      </c>
      <c r="P525">
        <v>85</v>
      </c>
      <c r="Q525">
        <v>91</v>
      </c>
      <c r="R525">
        <f t="shared" si="27"/>
        <v>1</v>
      </c>
    </row>
    <row r="526" spans="1:18">
      <c r="A526">
        <f t="shared" si="25"/>
        <v>2010</v>
      </c>
      <c r="B526">
        <f t="shared" si="26"/>
        <v>10</v>
      </c>
      <c r="C526" t="s">
        <v>26</v>
      </c>
      <c r="D526" s="3">
        <v>40239</v>
      </c>
      <c r="E526">
        <v>1297435</v>
      </c>
      <c r="F526">
        <v>255659</v>
      </c>
      <c r="G526">
        <v>164242</v>
      </c>
      <c r="H526">
        <v>299105</v>
      </c>
      <c r="I526">
        <v>662655</v>
      </c>
      <c r="J526">
        <v>765415</v>
      </c>
      <c r="K526">
        <v>80016</v>
      </c>
      <c r="L526">
        <v>68673</v>
      </c>
      <c r="M526">
        <v>111</v>
      </c>
      <c r="N526">
        <v>92</v>
      </c>
      <c r="O526">
        <v>131</v>
      </c>
      <c r="P526">
        <v>91</v>
      </c>
      <c r="Q526">
        <v>99</v>
      </c>
      <c r="R526">
        <f t="shared" si="27"/>
        <v>1</v>
      </c>
    </row>
    <row r="527" spans="1:18">
      <c r="A527">
        <f t="shared" si="25"/>
        <v>2010</v>
      </c>
      <c r="B527">
        <f t="shared" si="26"/>
        <v>11</v>
      </c>
      <c r="C527" t="s">
        <v>26</v>
      </c>
      <c r="D527" s="3">
        <v>40246</v>
      </c>
      <c r="E527">
        <v>1348241</v>
      </c>
      <c r="F527">
        <v>269578</v>
      </c>
      <c r="G527">
        <v>160264</v>
      </c>
      <c r="H527">
        <v>307014</v>
      </c>
      <c r="I527">
        <v>677369</v>
      </c>
      <c r="J527">
        <v>801399</v>
      </c>
      <c r="K527">
        <v>94280</v>
      </c>
      <c r="L527">
        <v>79564</v>
      </c>
      <c r="M527">
        <v>117</v>
      </c>
      <c r="N527">
        <v>88</v>
      </c>
      <c r="O527">
        <v>135</v>
      </c>
      <c r="P527">
        <v>92</v>
      </c>
      <c r="Q527">
        <v>98</v>
      </c>
      <c r="R527">
        <f t="shared" si="27"/>
        <v>1</v>
      </c>
    </row>
    <row r="528" spans="1:18">
      <c r="A528">
        <f t="shared" si="25"/>
        <v>2010</v>
      </c>
      <c r="B528">
        <f t="shared" si="26"/>
        <v>12</v>
      </c>
      <c r="C528" t="s">
        <v>26</v>
      </c>
      <c r="D528" s="3">
        <v>40253</v>
      </c>
      <c r="E528">
        <v>1357426</v>
      </c>
      <c r="F528">
        <v>283006</v>
      </c>
      <c r="G528">
        <v>158863</v>
      </c>
      <c r="H528">
        <v>307932</v>
      </c>
      <c r="I528">
        <v>684361</v>
      </c>
      <c r="J528">
        <v>820497</v>
      </c>
      <c r="K528">
        <v>82127</v>
      </c>
      <c r="L528">
        <v>70134</v>
      </c>
      <c r="M528">
        <v>125</v>
      </c>
      <c r="N528">
        <v>88</v>
      </c>
      <c r="O528">
        <v>144</v>
      </c>
      <c r="P528">
        <v>91</v>
      </c>
      <c r="Q528">
        <v>98</v>
      </c>
      <c r="R528">
        <f t="shared" si="27"/>
        <v>1</v>
      </c>
    </row>
    <row r="529" spans="1:18">
      <c r="A529">
        <f t="shared" si="25"/>
        <v>2010</v>
      </c>
      <c r="B529">
        <f t="shared" si="26"/>
        <v>13</v>
      </c>
      <c r="C529" t="s">
        <v>26</v>
      </c>
      <c r="D529" s="3">
        <v>40260</v>
      </c>
      <c r="E529">
        <v>1298539</v>
      </c>
      <c r="F529">
        <v>271681</v>
      </c>
      <c r="G529">
        <v>159762</v>
      </c>
      <c r="H529">
        <v>304457</v>
      </c>
      <c r="I529">
        <v>643285</v>
      </c>
      <c r="J529">
        <v>769601</v>
      </c>
      <c r="K529">
        <v>79116</v>
      </c>
      <c r="L529">
        <v>64719</v>
      </c>
      <c r="M529">
        <v>109</v>
      </c>
      <c r="N529">
        <v>89</v>
      </c>
      <c r="O529">
        <v>129</v>
      </c>
      <c r="P529">
        <v>86</v>
      </c>
      <c r="Q529">
        <v>95</v>
      </c>
      <c r="R529">
        <f t="shared" si="27"/>
        <v>1</v>
      </c>
    </row>
    <row r="530" spans="1:18">
      <c r="A530">
        <f t="shared" si="25"/>
        <v>2010</v>
      </c>
      <c r="B530">
        <f t="shared" si="26"/>
        <v>14</v>
      </c>
      <c r="C530" t="s">
        <v>26</v>
      </c>
      <c r="D530" s="3">
        <v>40267</v>
      </c>
      <c r="E530">
        <v>1283846</v>
      </c>
      <c r="F530">
        <v>279945</v>
      </c>
      <c r="G530">
        <v>162791</v>
      </c>
      <c r="H530">
        <v>299800</v>
      </c>
      <c r="I530">
        <v>623402</v>
      </c>
      <c r="J530">
        <v>756634</v>
      </c>
      <c r="K530">
        <v>80699</v>
      </c>
      <c r="L530">
        <v>64621</v>
      </c>
      <c r="M530">
        <v>110</v>
      </c>
      <c r="N530">
        <v>95</v>
      </c>
      <c r="O530">
        <v>136</v>
      </c>
      <c r="P530">
        <v>87</v>
      </c>
      <c r="Q530">
        <v>95</v>
      </c>
      <c r="R530">
        <f t="shared" si="27"/>
        <v>1</v>
      </c>
    </row>
    <row r="531" spans="1:18">
      <c r="A531">
        <f t="shared" si="25"/>
        <v>2010</v>
      </c>
      <c r="B531">
        <f t="shared" si="26"/>
        <v>15</v>
      </c>
      <c r="C531" t="s">
        <v>26</v>
      </c>
      <c r="D531" s="3">
        <v>40274</v>
      </c>
      <c r="E531">
        <v>1343407</v>
      </c>
      <c r="F531">
        <v>306682</v>
      </c>
      <c r="G531">
        <v>178544</v>
      </c>
      <c r="H531">
        <v>324262</v>
      </c>
      <c r="I531">
        <v>619811</v>
      </c>
      <c r="J531">
        <v>765826</v>
      </c>
      <c r="K531">
        <v>92652</v>
      </c>
      <c r="L531">
        <v>74775</v>
      </c>
      <c r="M531">
        <v>116</v>
      </c>
      <c r="N531">
        <v>102</v>
      </c>
      <c r="O531">
        <v>144</v>
      </c>
      <c r="P531">
        <v>90</v>
      </c>
      <c r="Q531">
        <v>98</v>
      </c>
      <c r="R531">
        <f t="shared" si="27"/>
        <v>1</v>
      </c>
    </row>
    <row r="532" spans="1:18">
      <c r="A532">
        <f t="shared" si="25"/>
        <v>2010</v>
      </c>
      <c r="B532">
        <f t="shared" si="26"/>
        <v>16</v>
      </c>
      <c r="C532" t="s">
        <v>26</v>
      </c>
      <c r="D532" s="3">
        <v>40281</v>
      </c>
      <c r="E532">
        <v>1392323</v>
      </c>
      <c r="F532">
        <v>295296</v>
      </c>
      <c r="G532">
        <v>181932</v>
      </c>
      <c r="H532">
        <v>323864</v>
      </c>
      <c r="I532">
        <v>674074</v>
      </c>
      <c r="J532">
        <v>820101</v>
      </c>
      <c r="K532">
        <v>99089</v>
      </c>
      <c r="L532">
        <v>66426</v>
      </c>
      <c r="M532">
        <v>115</v>
      </c>
      <c r="N532">
        <v>91</v>
      </c>
      <c r="O532">
        <v>141</v>
      </c>
      <c r="P532">
        <v>94</v>
      </c>
      <c r="Q532">
        <v>98</v>
      </c>
      <c r="R532">
        <f t="shared" si="27"/>
        <v>1</v>
      </c>
    </row>
    <row r="533" spans="1:18">
      <c r="A533">
        <f t="shared" si="25"/>
        <v>2010</v>
      </c>
      <c r="B533">
        <f t="shared" si="26"/>
        <v>17</v>
      </c>
      <c r="C533" t="s">
        <v>26</v>
      </c>
      <c r="D533" s="3">
        <v>40288</v>
      </c>
      <c r="E533">
        <v>1356869</v>
      </c>
      <c r="F533">
        <v>283157</v>
      </c>
      <c r="G533">
        <v>161682</v>
      </c>
      <c r="H533">
        <v>309441</v>
      </c>
      <c r="I533">
        <v>674768</v>
      </c>
      <c r="J533">
        <v>822894</v>
      </c>
      <c r="K533">
        <v>89503</v>
      </c>
      <c r="L533">
        <v>62852</v>
      </c>
      <c r="M533">
        <v>115</v>
      </c>
      <c r="N533">
        <v>92</v>
      </c>
      <c r="O533">
        <v>140</v>
      </c>
      <c r="P533">
        <v>89</v>
      </c>
      <c r="Q533">
        <v>97</v>
      </c>
      <c r="R533">
        <f t="shared" si="27"/>
        <v>1</v>
      </c>
    </row>
    <row r="534" spans="1:18">
      <c r="A534">
        <f t="shared" si="25"/>
        <v>2010</v>
      </c>
      <c r="B534">
        <f t="shared" si="26"/>
        <v>18</v>
      </c>
      <c r="C534" t="s">
        <v>26</v>
      </c>
      <c r="D534" s="3">
        <v>40295</v>
      </c>
      <c r="E534">
        <v>1395964</v>
      </c>
      <c r="F534">
        <v>274234</v>
      </c>
      <c r="G534">
        <v>164970</v>
      </c>
      <c r="H534">
        <v>329189</v>
      </c>
      <c r="I534">
        <v>696095</v>
      </c>
      <c r="J534">
        <v>834264</v>
      </c>
      <c r="K534">
        <v>96446</v>
      </c>
      <c r="L534">
        <v>67541</v>
      </c>
      <c r="M534">
        <v>116</v>
      </c>
      <c r="N534">
        <v>94</v>
      </c>
      <c r="O534">
        <v>145</v>
      </c>
      <c r="P534">
        <v>89</v>
      </c>
      <c r="Q534">
        <v>99</v>
      </c>
      <c r="R534">
        <f t="shared" si="27"/>
        <v>1</v>
      </c>
    </row>
    <row r="535" spans="1:18">
      <c r="A535">
        <f t="shared" si="25"/>
        <v>2010</v>
      </c>
      <c r="B535">
        <f t="shared" si="26"/>
        <v>19</v>
      </c>
      <c r="C535" t="s">
        <v>26</v>
      </c>
      <c r="D535" s="3">
        <v>40302</v>
      </c>
      <c r="E535">
        <v>1445326</v>
      </c>
      <c r="F535">
        <v>281495</v>
      </c>
      <c r="G535">
        <v>171625</v>
      </c>
      <c r="H535">
        <v>340511</v>
      </c>
      <c r="I535">
        <v>713307</v>
      </c>
      <c r="J535">
        <v>844153</v>
      </c>
      <c r="K535">
        <v>110013</v>
      </c>
      <c r="L535">
        <v>89037</v>
      </c>
      <c r="M535">
        <v>116</v>
      </c>
      <c r="N535">
        <v>99</v>
      </c>
      <c r="O535">
        <v>151</v>
      </c>
      <c r="P535">
        <v>88</v>
      </c>
      <c r="Q535">
        <v>94</v>
      </c>
      <c r="R535">
        <f t="shared" si="27"/>
        <v>1</v>
      </c>
    </row>
    <row r="536" spans="1:18">
      <c r="A536">
        <f t="shared" si="25"/>
        <v>2010</v>
      </c>
      <c r="B536">
        <f t="shared" si="26"/>
        <v>20</v>
      </c>
      <c r="C536" t="s">
        <v>26</v>
      </c>
      <c r="D536" s="3">
        <v>40309</v>
      </c>
      <c r="E536">
        <v>1470234</v>
      </c>
      <c r="F536">
        <v>285507</v>
      </c>
      <c r="G536">
        <v>192612</v>
      </c>
      <c r="H536">
        <v>344534</v>
      </c>
      <c r="I536">
        <v>731149</v>
      </c>
      <c r="J536">
        <v>849828</v>
      </c>
      <c r="K536">
        <v>109044</v>
      </c>
      <c r="L536">
        <v>83260</v>
      </c>
      <c r="M536">
        <v>110</v>
      </c>
      <c r="N536">
        <v>96</v>
      </c>
      <c r="O536">
        <v>155</v>
      </c>
      <c r="P536">
        <v>91</v>
      </c>
      <c r="Q536">
        <v>101</v>
      </c>
      <c r="R536">
        <f t="shared" si="27"/>
        <v>1</v>
      </c>
    </row>
    <row r="537" spans="1:18">
      <c r="A537">
        <f t="shared" si="25"/>
        <v>2010</v>
      </c>
      <c r="B537">
        <f t="shared" si="26"/>
        <v>21</v>
      </c>
      <c r="C537" t="s">
        <v>26</v>
      </c>
      <c r="D537" s="3">
        <v>40316</v>
      </c>
      <c r="E537">
        <v>1387907</v>
      </c>
      <c r="F537">
        <v>279604</v>
      </c>
      <c r="G537">
        <v>212243</v>
      </c>
      <c r="H537">
        <v>316237</v>
      </c>
      <c r="I537">
        <v>696071</v>
      </c>
      <c r="J537">
        <v>782700</v>
      </c>
      <c r="K537">
        <v>95995</v>
      </c>
      <c r="L537">
        <v>76727</v>
      </c>
      <c r="M537">
        <v>97</v>
      </c>
      <c r="N537">
        <v>103</v>
      </c>
      <c r="O537">
        <v>146</v>
      </c>
      <c r="P537">
        <v>86</v>
      </c>
      <c r="Q537">
        <v>93</v>
      </c>
      <c r="R537">
        <f t="shared" si="27"/>
        <v>1</v>
      </c>
    </row>
    <row r="538" spans="1:18">
      <c r="A538">
        <f t="shared" si="25"/>
        <v>2010</v>
      </c>
      <c r="B538">
        <f t="shared" si="26"/>
        <v>22</v>
      </c>
      <c r="C538" t="s">
        <v>26</v>
      </c>
      <c r="D538" s="3">
        <v>40323</v>
      </c>
      <c r="E538">
        <v>1345993</v>
      </c>
      <c r="F538">
        <v>260710</v>
      </c>
      <c r="G538">
        <v>220267</v>
      </c>
      <c r="H538">
        <v>305376</v>
      </c>
      <c r="I538">
        <v>697932</v>
      </c>
      <c r="J538">
        <v>751022</v>
      </c>
      <c r="K538">
        <v>81975</v>
      </c>
      <c r="L538">
        <v>69328</v>
      </c>
      <c r="M538">
        <v>93</v>
      </c>
      <c r="N538">
        <v>102</v>
      </c>
      <c r="O538">
        <v>141</v>
      </c>
      <c r="P538">
        <v>88</v>
      </c>
      <c r="Q538">
        <v>101</v>
      </c>
      <c r="R538">
        <f t="shared" si="27"/>
        <v>1</v>
      </c>
    </row>
    <row r="539" spans="1:18">
      <c r="A539">
        <f t="shared" si="25"/>
        <v>2010</v>
      </c>
      <c r="B539">
        <f t="shared" si="26"/>
        <v>23</v>
      </c>
      <c r="C539" t="s">
        <v>26</v>
      </c>
      <c r="D539" s="3">
        <v>40330</v>
      </c>
      <c r="E539">
        <v>1367020</v>
      </c>
      <c r="F539">
        <v>259155</v>
      </c>
      <c r="G539">
        <v>234280</v>
      </c>
      <c r="H539">
        <v>325785</v>
      </c>
      <c r="I539">
        <v>698888</v>
      </c>
      <c r="J539">
        <v>728522</v>
      </c>
      <c r="K539">
        <v>83192</v>
      </c>
      <c r="L539">
        <v>78433</v>
      </c>
      <c r="M539">
        <v>92</v>
      </c>
      <c r="N539">
        <v>114</v>
      </c>
      <c r="O539">
        <v>148</v>
      </c>
      <c r="P539">
        <v>90</v>
      </c>
      <c r="Q539">
        <v>99</v>
      </c>
      <c r="R539">
        <f t="shared" si="27"/>
        <v>1</v>
      </c>
    </row>
    <row r="540" spans="1:18">
      <c r="A540">
        <f t="shared" si="25"/>
        <v>2010</v>
      </c>
      <c r="B540">
        <f t="shared" si="26"/>
        <v>24</v>
      </c>
      <c r="C540" t="s">
        <v>26</v>
      </c>
      <c r="D540" s="3">
        <v>40337</v>
      </c>
      <c r="E540">
        <v>1322308</v>
      </c>
      <c r="F540">
        <v>255375</v>
      </c>
      <c r="G540">
        <v>237918</v>
      </c>
      <c r="H540">
        <v>333916</v>
      </c>
      <c r="I540">
        <v>659634</v>
      </c>
      <c r="J540">
        <v>682691</v>
      </c>
      <c r="K540">
        <v>73383</v>
      </c>
      <c r="L540">
        <v>67783</v>
      </c>
      <c r="M540">
        <v>100</v>
      </c>
      <c r="N540">
        <v>102</v>
      </c>
      <c r="O540">
        <v>145</v>
      </c>
      <c r="P540">
        <v>90</v>
      </c>
      <c r="Q540">
        <v>95</v>
      </c>
      <c r="R540">
        <f t="shared" si="27"/>
        <v>1</v>
      </c>
    </row>
    <row r="541" spans="1:18">
      <c r="A541">
        <f t="shared" si="25"/>
        <v>2010</v>
      </c>
      <c r="B541">
        <f t="shared" si="26"/>
        <v>25</v>
      </c>
      <c r="C541" t="s">
        <v>26</v>
      </c>
      <c r="D541" s="3">
        <v>40344</v>
      </c>
      <c r="E541">
        <v>1336533</v>
      </c>
      <c r="F541">
        <v>248883</v>
      </c>
      <c r="G541">
        <v>215953</v>
      </c>
      <c r="H541">
        <v>335522</v>
      </c>
      <c r="I541">
        <v>676780</v>
      </c>
      <c r="J541">
        <v>704718</v>
      </c>
      <c r="K541">
        <v>75348</v>
      </c>
      <c r="L541">
        <v>80340</v>
      </c>
      <c r="M541">
        <v>96</v>
      </c>
      <c r="N541">
        <v>105</v>
      </c>
      <c r="O541">
        <v>139</v>
      </c>
      <c r="P541">
        <v>90</v>
      </c>
      <c r="Q541">
        <v>93</v>
      </c>
      <c r="R541">
        <f t="shared" si="27"/>
        <v>1</v>
      </c>
    </row>
    <row r="542" spans="1:18">
      <c r="A542">
        <f t="shared" si="25"/>
        <v>2010</v>
      </c>
      <c r="B542">
        <f t="shared" si="26"/>
        <v>26</v>
      </c>
      <c r="C542" t="s">
        <v>26</v>
      </c>
      <c r="D542" s="3">
        <v>40351</v>
      </c>
      <c r="E542">
        <v>1260132</v>
      </c>
      <c r="F542">
        <v>238384</v>
      </c>
      <c r="G542">
        <v>198749</v>
      </c>
      <c r="H542">
        <v>308137</v>
      </c>
      <c r="I542">
        <v>643482</v>
      </c>
      <c r="J542">
        <v>684721</v>
      </c>
      <c r="K542">
        <v>70129</v>
      </c>
      <c r="L542">
        <v>68525</v>
      </c>
      <c r="M542">
        <v>85</v>
      </c>
      <c r="N542">
        <v>101</v>
      </c>
      <c r="O542">
        <v>135</v>
      </c>
      <c r="P542">
        <v>87</v>
      </c>
      <c r="Q542">
        <v>94</v>
      </c>
      <c r="R542">
        <f t="shared" si="27"/>
        <v>1</v>
      </c>
    </row>
    <row r="543" spans="1:18">
      <c r="A543">
        <f t="shared" si="25"/>
        <v>2010</v>
      </c>
      <c r="B543">
        <f t="shared" si="26"/>
        <v>27</v>
      </c>
      <c r="C543" t="s">
        <v>26</v>
      </c>
      <c r="D543" s="3">
        <v>40358</v>
      </c>
      <c r="E543">
        <v>1259675</v>
      </c>
      <c r="F543">
        <v>238756</v>
      </c>
      <c r="G543">
        <v>201636</v>
      </c>
      <c r="H543">
        <v>309985</v>
      </c>
      <c r="I543">
        <v>632918</v>
      </c>
      <c r="J543">
        <v>674062</v>
      </c>
      <c r="K543">
        <v>78016</v>
      </c>
      <c r="L543">
        <v>73992</v>
      </c>
      <c r="M543">
        <v>94</v>
      </c>
      <c r="N543">
        <v>100</v>
      </c>
      <c r="O543">
        <v>139</v>
      </c>
      <c r="P543">
        <v>83</v>
      </c>
      <c r="Q543">
        <v>98</v>
      </c>
      <c r="R543">
        <f t="shared" si="27"/>
        <v>1</v>
      </c>
    </row>
    <row r="544" spans="1:18">
      <c r="A544">
        <f t="shared" si="25"/>
        <v>2010</v>
      </c>
      <c r="B544">
        <f t="shared" si="26"/>
        <v>28</v>
      </c>
      <c r="C544" t="s">
        <v>26</v>
      </c>
      <c r="D544" s="3">
        <v>40365</v>
      </c>
      <c r="E544">
        <v>1271853</v>
      </c>
      <c r="F544">
        <v>238709</v>
      </c>
      <c r="G544">
        <v>212494</v>
      </c>
      <c r="H544">
        <v>323292</v>
      </c>
      <c r="I544">
        <v>625701</v>
      </c>
      <c r="J544">
        <v>660770</v>
      </c>
      <c r="K544">
        <v>84151</v>
      </c>
      <c r="L544">
        <v>75297</v>
      </c>
      <c r="M544">
        <v>101</v>
      </c>
      <c r="N544">
        <v>101</v>
      </c>
      <c r="O544">
        <v>136</v>
      </c>
      <c r="P544">
        <v>83</v>
      </c>
      <c r="Q544">
        <v>95</v>
      </c>
      <c r="R544">
        <f t="shared" si="27"/>
        <v>1</v>
      </c>
    </row>
    <row r="545" spans="1:18">
      <c r="A545">
        <f t="shared" si="25"/>
        <v>2010</v>
      </c>
      <c r="B545">
        <f t="shared" si="26"/>
        <v>29</v>
      </c>
      <c r="C545" t="s">
        <v>26</v>
      </c>
      <c r="D545" s="3">
        <v>40372</v>
      </c>
      <c r="E545">
        <v>1276328</v>
      </c>
      <c r="F545">
        <v>239531</v>
      </c>
      <c r="G545">
        <v>204886</v>
      </c>
      <c r="H545">
        <v>310664</v>
      </c>
      <c r="I545">
        <v>654988</v>
      </c>
      <c r="J545">
        <v>683030</v>
      </c>
      <c r="K545">
        <v>71145</v>
      </c>
      <c r="L545">
        <v>77748</v>
      </c>
      <c r="M545">
        <v>92</v>
      </c>
      <c r="N545">
        <v>107</v>
      </c>
      <c r="O545">
        <v>141</v>
      </c>
      <c r="P545">
        <v>83</v>
      </c>
      <c r="Q545">
        <v>97</v>
      </c>
      <c r="R545">
        <f t="shared" si="27"/>
        <v>1</v>
      </c>
    </row>
    <row r="546" spans="1:18">
      <c r="A546">
        <f t="shared" si="25"/>
        <v>2010</v>
      </c>
      <c r="B546">
        <f t="shared" si="26"/>
        <v>30</v>
      </c>
      <c r="C546" t="s">
        <v>26</v>
      </c>
      <c r="D546" s="3">
        <v>40379</v>
      </c>
      <c r="E546">
        <v>1214183</v>
      </c>
      <c r="F546">
        <v>231747</v>
      </c>
      <c r="G546">
        <v>195602</v>
      </c>
      <c r="H546">
        <v>290459</v>
      </c>
      <c r="I546">
        <v>627668</v>
      </c>
      <c r="J546">
        <v>656415</v>
      </c>
      <c r="K546">
        <v>64309</v>
      </c>
      <c r="L546">
        <v>71707</v>
      </c>
      <c r="M546">
        <v>89</v>
      </c>
      <c r="N546">
        <v>102</v>
      </c>
      <c r="O546">
        <v>136</v>
      </c>
      <c r="P546">
        <v>77</v>
      </c>
      <c r="Q546">
        <v>97</v>
      </c>
      <c r="R546">
        <f t="shared" si="27"/>
        <v>1</v>
      </c>
    </row>
    <row r="547" spans="1:18">
      <c r="A547">
        <f t="shared" ref="A547:A610" si="28">YEAR(D547)</f>
        <v>2010</v>
      </c>
      <c r="B547">
        <f t="shared" ref="B547:B610" si="29">WEEKNUM(D547)</f>
        <v>31</v>
      </c>
      <c r="C547" t="s">
        <v>26</v>
      </c>
      <c r="D547" s="3">
        <v>40386</v>
      </c>
      <c r="E547">
        <v>1240029</v>
      </c>
      <c r="F547">
        <v>235739</v>
      </c>
      <c r="G547">
        <v>191426</v>
      </c>
      <c r="H547">
        <v>306665</v>
      </c>
      <c r="I547">
        <v>623135</v>
      </c>
      <c r="J547">
        <v>666022</v>
      </c>
      <c r="K547">
        <v>74490</v>
      </c>
      <c r="L547">
        <v>75916</v>
      </c>
      <c r="M547">
        <v>90</v>
      </c>
      <c r="N547">
        <v>101</v>
      </c>
      <c r="O547">
        <v>144</v>
      </c>
      <c r="P547">
        <v>82</v>
      </c>
      <c r="Q547">
        <v>97</v>
      </c>
      <c r="R547">
        <f t="shared" si="27"/>
        <v>1</v>
      </c>
    </row>
    <row r="548" spans="1:18">
      <c r="A548">
        <f t="shared" si="28"/>
        <v>2010</v>
      </c>
      <c r="B548">
        <f t="shared" si="29"/>
        <v>32</v>
      </c>
      <c r="C548" t="s">
        <v>26</v>
      </c>
      <c r="D548" s="3">
        <v>40393</v>
      </c>
      <c r="E548">
        <v>1234649</v>
      </c>
      <c r="F548">
        <v>254919</v>
      </c>
      <c r="G548">
        <v>199241</v>
      </c>
      <c r="H548">
        <v>295726</v>
      </c>
      <c r="I548">
        <v>607248</v>
      </c>
      <c r="J548">
        <v>658628</v>
      </c>
      <c r="K548">
        <v>76756</v>
      </c>
      <c r="L548">
        <v>81054</v>
      </c>
      <c r="M548">
        <v>94</v>
      </c>
      <c r="N548">
        <v>106</v>
      </c>
      <c r="O548">
        <v>139</v>
      </c>
      <c r="P548">
        <v>84</v>
      </c>
      <c r="Q548">
        <v>96</v>
      </c>
      <c r="R548">
        <f t="shared" si="27"/>
        <v>1</v>
      </c>
    </row>
    <row r="549" spans="1:18">
      <c r="A549">
        <f t="shared" si="28"/>
        <v>2010</v>
      </c>
      <c r="B549">
        <f t="shared" si="29"/>
        <v>33</v>
      </c>
      <c r="C549" t="s">
        <v>26</v>
      </c>
      <c r="D549" s="3">
        <v>40400</v>
      </c>
      <c r="E549">
        <v>1274605</v>
      </c>
      <c r="F549">
        <v>254542</v>
      </c>
      <c r="G549">
        <v>194206</v>
      </c>
      <c r="H549">
        <v>322096</v>
      </c>
      <c r="I549">
        <v>619187</v>
      </c>
      <c r="J549">
        <v>683822</v>
      </c>
      <c r="K549">
        <v>78780</v>
      </c>
      <c r="L549">
        <v>74481</v>
      </c>
      <c r="M549">
        <v>102</v>
      </c>
      <c r="N549">
        <v>95</v>
      </c>
      <c r="O549">
        <v>150</v>
      </c>
      <c r="P549">
        <v>82</v>
      </c>
      <c r="Q549">
        <v>95</v>
      </c>
      <c r="R549">
        <f t="shared" si="27"/>
        <v>1</v>
      </c>
    </row>
    <row r="550" spans="1:18">
      <c r="A550">
        <f t="shared" si="28"/>
        <v>2010</v>
      </c>
      <c r="B550">
        <f t="shared" si="29"/>
        <v>34</v>
      </c>
      <c r="C550" t="s">
        <v>26</v>
      </c>
      <c r="D550" s="3">
        <v>40407</v>
      </c>
      <c r="E550">
        <v>1267340</v>
      </c>
      <c r="F550">
        <v>257563</v>
      </c>
      <c r="G550">
        <v>195507</v>
      </c>
      <c r="H550">
        <v>303241</v>
      </c>
      <c r="I550">
        <v>623658</v>
      </c>
      <c r="J550">
        <v>697504</v>
      </c>
      <c r="K550">
        <v>82878</v>
      </c>
      <c r="L550">
        <v>71088</v>
      </c>
      <c r="M550">
        <v>102</v>
      </c>
      <c r="N550">
        <v>104</v>
      </c>
      <c r="O550">
        <v>142</v>
      </c>
      <c r="P550">
        <v>85</v>
      </c>
      <c r="Q550">
        <v>94</v>
      </c>
      <c r="R550">
        <f t="shared" si="27"/>
        <v>1</v>
      </c>
    </row>
    <row r="551" spans="1:18">
      <c r="A551">
        <f t="shared" si="28"/>
        <v>2010</v>
      </c>
      <c r="B551">
        <f t="shared" si="29"/>
        <v>35</v>
      </c>
      <c r="C551" t="s">
        <v>26</v>
      </c>
      <c r="D551" s="3">
        <v>40414</v>
      </c>
      <c r="E551">
        <v>1246784</v>
      </c>
      <c r="F551">
        <v>260005</v>
      </c>
      <c r="G551">
        <v>232682</v>
      </c>
      <c r="H551">
        <v>297275</v>
      </c>
      <c r="I551">
        <v>603247</v>
      </c>
      <c r="J551">
        <v>652375</v>
      </c>
      <c r="K551">
        <v>86257</v>
      </c>
      <c r="L551">
        <v>64452</v>
      </c>
      <c r="M551">
        <v>94</v>
      </c>
      <c r="N551">
        <v>118</v>
      </c>
      <c r="O551">
        <v>147</v>
      </c>
      <c r="P551">
        <v>83</v>
      </c>
      <c r="Q551">
        <v>94</v>
      </c>
      <c r="R551">
        <f t="shared" si="27"/>
        <v>1</v>
      </c>
    </row>
    <row r="552" spans="1:18">
      <c r="A552">
        <f t="shared" si="28"/>
        <v>2010</v>
      </c>
      <c r="B552">
        <f t="shared" si="29"/>
        <v>36</v>
      </c>
      <c r="C552" t="s">
        <v>26</v>
      </c>
      <c r="D552" s="3">
        <v>40421</v>
      </c>
      <c r="E552">
        <v>1308042</v>
      </c>
      <c r="F552">
        <v>274240</v>
      </c>
      <c r="G552">
        <v>261120</v>
      </c>
      <c r="H552">
        <v>311510</v>
      </c>
      <c r="I552">
        <v>636344</v>
      </c>
      <c r="J552">
        <v>662522</v>
      </c>
      <c r="K552">
        <v>85948</v>
      </c>
      <c r="L552">
        <v>72890</v>
      </c>
      <c r="M552">
        <v>102</v>
      </c>
      <c r="N552">
        <v>119</v>
      </c>
      <c r="O552">
        <v>152</v>
      </c>
      <c r="P552">
        <v>86</v>
      </c>
      <c r="Q552">
        <v>92</v>
      </c>
      <c r="R552">
        <f t="shared" si="27"/>
        <v>1</v>
      </c>
    </row>
    <row r="553" spans="1:18">
      <c r="A553">
        <f t="shared" si="28"/>
        <v>2010</v>
      </c>
      <c r="B553">
        <f t="shared" si="29"/>
        <v>37</v>
      </c>
      <c r="C553" t="s">
        <v>26</v>
      </c>
      <c r="D553" s="3">
        <v>40428</v>
      </c>
      <c r="E553">
        <v>1347231</v>
      </c>
      <c r="F553">
        <v>270563</v>
      </c>
      <c r="G553">
        <v>260074</v>
      </c>
      <c r="H553">
        <v>304670</v>
      </c>
      <c r="I553">
        <v>690944</v>
      </c>
      <c r="J553">
        <v>716383</v>
      </c>
      <c r="K553">
        <v>81054</v>
      </c>
      <c r="L553">
        <v>66104</v>
      </c>
      <c r="M553">
        <v>107</v>
      </c>
      <c r="N553">
        <v>123</v>
      </c>
      <c r="O553">
        <v>156</v>
      </c>
      <c r="P553">
        <v>90</v>
      </c>
      <c r="Q553">
        <v>96</v>
      </c>
      <c r="R553">
        <f t="shared" si="27"/>
        <v>1</v>
      </c>
    </row>
    <row r="554" spans="1:18">
      <c r="A554">
        <f t="shared" si="28"/>
        <v>2010</v>
      </c>
      <c r="B554">
        <f t="shared" si="29"/>
        <v>38</v>
      </c>
      <c r="C554" t="s">
        <v>26</v>
      </c>
      <c r="D554" s="3">
        <v>40435</v>
      </c>
      <c r="E554">
        <v>1336392</v>
      </c>
      <c r="F554">
        <v>286962</v>
      </c>
      <c r="G554">
        <v>238625</v>
      </c>
      <c r="H554">
        <v>294705</v>
      </c>
      <c r="I554">
        <v>676774</v>
      </c>
      <c r="J554">
        <v>729611</v>
      </c>
      <c r="K554">
        <v>77951</v>
      </c>
      <c r="L554">
        <v>73451</v>
      </c>
      <c r="M554">
        <v>110</v>
      </c>
      <c r="N554">
        <v>112</v>
      </c>
      <c r="O554">
        <v>150</v>
      </c>
      <c r="P554">
        <v>87</v>
      </c>
      <c r="Q554">
        <v>97</v>
      </c>
      <c r="R554">
        <f t="shared" si="27"/>
        <v>1</v>
      </c>
    </row>
    <row r="555" spans="1:18">
      <c r="A555">
        <f t="shared" si="28"/>
        <v>2010</v>
      </c>
      <c r="B555">
        <f t="shared" si="29"/>
        <v>39</v>
      </c>
      <c r="C555" t="s">
        <v>26</v>
      </c>
      <c r="D555" s="3">
        <v>40442</v>
      </c>
      <c r="E555">
        <v>1324114</v>
      </c>
      <c r="F555">
        <v>287028</v>
      </c>
      <c r="G555">
        <v>243128</v>
      </c>
      <c r="H555">
        <v>328952</v>
      </c>
      <c r="I555">
        <v>627365</v>
      </c>
      <c r="J555">
        <v>687037</v>
      </c>
      <c r="K555">
        <v>80769</v>
      </c>
      <c r="L555">
        <v>64997</v>
      </c>
      <c r="M555">
        <v>110</v>
      </c>
      <c r="N555">
        <v>109</v>
      </c>
      <c r="O555">
        <v>145</v>
      </c>
      <c r="P555">
        <v>84</v>
      </c>
      <c r="Q555">
        <v>97</v>
      </c>
      <c r="R555">
        <f t="shared" si="27"/>
        <v>1</v>
      </c>
    </row>
    <row r="556" spans="1:18">
      <c r="A556">
        <f t="shared" si="28"/>
        <v>2010</v>
      </c>
      <c r="B556">
        <f t="shared" si="29"/>
        <v>40</v>
      </c>
      <c r="C556" t="s">
        <v>26</v>
      </c>
      <c r="D556" s="3">
        <v>40449</v>
      </c>
      <c r="E556">
        <v>1332755</v>
      </c>
      <c r="F556">
        <v>293470</v>
      </c>
      <c r="G556">
        <v>231974</v>
      </c>
      <c r="H556">
        <v>322084</v>
      </c>
      <c r="I556">
        <v>635045</v>
      </c>
      <c r="J556">
        <v>707401</v>
      </c>
      <c r="K556">
        <v>82156</v>
      </c>
      <c r="L556">
        <v>71296</v>
      </c>
      <c r="M556">
        <v>126</v>
      </c>
      <c r="N556">
        <v>99</v>
      </c>
      <c r="O556">
        <v>149</v>
      </c>
      <c r="P556">
        <v>83</v>
      </c>
      <c r="Q556">
        <v>95</v>
      </c>
      <c r="R556">
        <f t="shared" si="27"/>
        <v>1</v>
      </c>
    </row>
    <row r="557" spans="1:18">
      <c r="A557">
        <f t="shared" si="28"/>
        <v>2010</v>
      </c>
      <c r="B557">
        <f t="shared" si="29"/>
        <v>41</v>
      </c>
      <c r="C557" t="s">
        <v>26</v>
      </c>
      <c r="D557" s="3">
        <v>40456</v>
      </c>
      <c r="E557">
        <v>1407933</v>
      </c>
      <c r="F557">
        <v>319363</v>
      </c>
      <c r="G557">
        <v>203337</v>
      </c>
      <c r="H557">
        <v>366657</v>
      </c>
      <c r="I557">
        <v>639534</v>
      </c>
      <c r="J557">
        <v>762465</v>
      </c>
      <c r="K557">
        <v>82379</v>
      </c>
      <c r="L557">
        <v>75474</v>
      </c>
      <c r="M557">
        <v>136</v>
      </c>
      <c r="N557">
        <v>99</v>
      </c>
      <c r="O557">
        <v>160</v>
      </c>
      <c r="P557">
        <v>89</v>
      </c>
      <c r="Q557">
        <v>102</v>
      </c>
      <c r="R557">
        <f t="shared" si="27"/>
        <v>1</v>
      </c>
    </row>
    <row r="558" spans="1:18">
      <c r="A558">
        <f t="shared" si="28"/>
        <v>2010</v>
      </c>
      <c r="B558">
        <f t="shared" si="29"/>
        <v>42</v>
      </c>
      <c r="C558" t="s">
        <v>26</v>
      </c>
      <c r="D558" s="3">
        <v>40463</v>
      </c>
      <c r="E558">
        <v>1442044</v>
      </c>
      <c r="F558">
        <v>324993</v>
      </c>
      <c r="G558">
        <v>195667</v>
      </c>
      <c r="H558">
        <v>374624</v>
      </c>
      <c r="I558">
        <v>656827</v>
      </c>
      <c r="J558">
        <v>800064</v>
      </c>
      <c r="K558">
        <v>85600</v>
      </c>
      <c r="L558">
        <v>71689</v>
      </c>
      <c r="M558">
        <v>138</v>
      </c>
      <c r="N558">
        <v>96</v>
      </c>
      <c r="O558">
        <v>161</v>
      </c>
      <c r="P558">
        <v>85</v>
      </c>
      <c r="Q558">
        <v>101</v>
      </c>
      <c r="R558">
        <f t="shared" si="27"/>
        <v>1</v>
      </c>
    </row>
    <row r="559" spans="1:18">
      <c r="A559">
        <f t="shared" si="28"/>
        <v>2010</v>
      </c>
      <c r="B559">
        <f t="shared" si="29"/>
        <v>43</v>
      </c>
      <c r="C559" t="s">
        <v>26</v>
      </c>
      <c r="D559" s="3">
        <v>40470</v>
      </c>
      <c r="E559">
        <v>1422821</v>
      </c>
      <c r="F559">
        <v>310303</v>
      </c>
      <c r="G559">
        <v>209473</v>
      </c>
      <c r="H559">
        <v>353996</v>
      </c>
      <c r="I559">
        <v>672616</v>
      </c>
      <c r="J559">
        <v>790891</v>
      </c>
      <c r="K559">
        <v>85906</v>
      </c>
      <c r="L559">
        <v>68461</v>
      </c>
      <c r="M559">
        <v>128</v>
      </c>
      <c r="N559">
        <v>104</v>
      </c>
      <c r="O559">
        <v>145</v>
      </c>
      <c r="P559">
        <v>86</v>
      </c>
      <c r="Q559">
        <v>100</v>
      </c>
      <c r="R559">
        <f t="shared" si="27"/>
        <v>1</v>
      </c>
    </row>
    <row r="560" spans="1:18">
      <c r="A560">
        <f t="shared" si="28"/>
        <v>2010</v>
      </c>
      <c r="B560">
        <f t="shared" si="29"/>
        <v>44</v>
      </c>
      <c r="C560" t="s">
        <v>26</v>
      </c>
      <c r="D560" s="3">
        <v>40477</v>
      </c>
      <c r="E560">
        <v>1394673</v>
      </c>
      <c r="F560">
        <v>323154</v>
      </c>
      <c r="G560">
        <v>197883</v>
      </c>
      <c r="H560">
        <v>344471</v>
      </c>
      <c r="I560">
        <v>643649</v>
      </c>
      <c r="J560">
        <v>778607</v>
      </c>
      <c r="K560">
        <v>83399</v>
      </c>
      <c r="L560">
        <v>73712</v>
      </c>
      <c r="M560">
        <v>126</v>
      </c>
      <c r="N560">
        <v>104</v>
      </c>
      <c r="O560">
        <v>149</v>
      </c>
      <c r="P560">
        <v>88</v>
      </c>
      <c r="Q560">
        <v>102</v>
      </c>
      <c r="R560">
        <f t="shared" si="27"/>
        <v>1</v>
      </c>
    </row>
    <row r="561" spans="1:18">
      <c r="A561">
        <f t="shared" si="28"/>
        <v>2010</v>
      </c>
      <c r="B561">
        <f t="shared" si="29"/>
        <v>45</v>
      </c>
      <c r="C561" t="s">
        <v>26</v>
      </c>
      <c r="D561" s="3">
        <v>40484</v>
      </c>
      <c r="E561">
        <v>1433324</v>
      </c>
      <c r="F561">
        <v>336668</v>
      </c>
      <c r="G561">
        <v>206560</v>
      </c>
      <c r="H561">
        <v>361860</v>
      </c>
      <c r="I561">
        <v>649345</v>
      </c>
      <c r="J561">
        <v>793908</v>
      </c>
      <c r="K561">
        <v>85451</v>
      </c>
      <c r="L561">
        <v>70996</v>
      </c>
      <c r="M561">
        <v>140</v>
      </c>
      <c r="N561">
        <v>103</v>
      </c>
      <c r="O561">
        <v>165</v>
      </c>
      <c r="P561">
        <v>89</v>
      </c>
      <c r="Q561">
        <v>104</v>
      </c>
      <c r="R561">
        <f t="shared" si="27"/>
        <v>1</v>
      </c>
    </row>
    <row r="562" spans="1:18">
      <c r="A562">
        <f t="shared" si="28"/>
        <v>2010</v>
      </c>
      <c r="B562">
        <f t="shared" si="29"/>
        <v>46</v>
      </c>
      <c r="C562" t="s">
        <v>26</v>
      </c>
      <c r="D562" s="3">
        <v>40491</v>
      </c>
      <c r="E562">
        <v>1486195</v>
      </c>
      <c r="F562">
        <v>347488</v>
      </c>
      <c r="G562">
        <v>203381</v>
      </c>
      <c r="H562">
        <v>381908</v>
      </c>
      <c r="I562">
        <v>663719</v>
      </c>
      <c r="J562">
        <v>830300</v>
      </c>
      <c r="K562">
        <v>93080</v>
      </c>
      <c r="L562">
        <v>70606</v>
      </c>
      <c r="M562">
        <v>138</v>
      </c>
      <c r="N562">
        <v>98</v>
      </c>
      <c r="O562">
        <v>172</v>
      </c>
      <c r="P562">
        <v>92</v>
      </c>
      <c r="Q562">
        <v>106</v>
      </c>
      <c r="R562">
        <f t="shared" si="27"/>
        <v>1</v>
      </c>
    </row>
    <row r="563" spans="1:18">
      <c r="A563">
        <f t="shared" si="28"/>
        <v>2010</v>
      </c>
      <c r="B563">
        <f t="shared" si="29"/>
        <v>47</v>
      </c>
      <c r="C563" t="s">
        <v>26</v>
      </c>
      <c r="D563" s="3">
        <v>40498</v>
      </c>
      <c r="E563">
        <v>1399774</v>
      </c>
      <c r="F563">
        <v>330487</v>
      </c>
      <c r="G563">
        <v>158496</v>
      </c>
      <c r="H563">
        <v>348191</v>
      </c>
      <c r="I563">
        <v>621489</v>
      </c>
      <c r="J563">
        <v>820432</v>
      </c>
      <c r="K563">
        <v>99607</v>
      </c>
      <c r="L563">
        <v>72655</v>
      </c>
      <c r="M563">
        <v>121</v>
      </c>
      <c r="N563">
        <v>89</v>
      </c>
      <c r="O563">
        <v>144</v>
      </c>
      <c r="P563">
        <v>89</v>
      </c>
      <c r="Q563">
        <v>104</v>
      </c>
      <c r="R563">
        <f t="shared" si="27"/>
        <v>1</v>
      </c>
    </row>
    <row r="564" spans="1:18">
      <c r="A564">
        <f t="shared" si="28"/>
        <v>2010</v>
      </c>
      <c r="B564">
        <f t="shared" si="29"/>
        <v>48</v>
      </c>
      <c r="C564" t="s">
        <v>26</v>
      </c>
      <c r="D564" s="3">
        <v>40505</v>
      </c>
      <c r="E564">
        <v>1331203</v>
      </c>
      <c r="F564">
        <v>317663</v>
      </c>
      <c r="G564">
        <v>176217</v>
      </c>
      <c r="H564">
        <v>328275</v>
      </c>
      <c r="I564">
        <v>598938</v>
      </c>
      <c r="J564">
        <v>764560</v>
      </c>
      <c r="K564">
        <v>86327</v>
      </c>
      <c r="L564">
        <v>62151</v>
      </c>
      <c r="M564">
        <v>136</v>
      </c>
      <c r="N564">
        <v>82</v>
      </c>
      <c r="O564">
        <v>147</v>
      </c>
      <c r="P564">
        <v>86</v>
      </c>
      <c r="Q564">
        <v>97</v>
      </c>
      <c r="R564">
        <f t="shared" si="27"/>
        <v>1</v>
      </c>
    </row>
    <row r="565" spans="1:18">
      <c r="A565">
        <f t="shared" si="28"/>
        <v>2010</v>
      </c>
      <c r="B565">
        <f t="shared" si="29"/>
        <v>49</v>
      </c>
      <c r="C565" t="s">
        <v>26</v>
      </c>
      <c r="D565" s="3">
        <v>40512</v>
      </c>
      <c r="E565">
        <v>1342325</v>
      </c>
      <c r="F565">
        <v>311396</v>
      </c>
      <c r="G565">
        <v>164502</v>
      </c>
      <c r="H565">
        <v>336169</v>
      </c>
      <c r="I565">
        <v>605970</v>
      </c>
      <c r="J565">
        <v>778565</v>
      </c>
      <c r="K565">
        <v>88790</v>
      </c>
      <c r="L565">
        <v>63089</v>
      </c>
      <c r="M565">
        <v>123</v>
      </c>
      <c r="N565">
        <v>93</v>
      </c>
      <c r="O565">
        <v>150</v>
      </c>
      <c r="P565">
        <v>87</v>
      </c>
      <c r="Q565">
        <v>99</v>
      </c>
      <c r="R565">
        <f t="shared" si="27"/>
        <v>1</v>
      </c>
    </row>
    <row r="566" spans="1:18">
      <c r="A566">
        <f t="shared" si="28"/>
        <v>2010</v>
      </c>
      <c r="B566">
        <f t="shared" si="29"/>
        <v>50</v>
      </c>
      <c r="C566" t="s">
        <v>26</v>
      </c>
      <c r="D566" s="3">
        <v>40519</v>
      </c>
      <c r="E566">
        <v>1367119</v>
      </c>
      <c r="F566">
        <v>340709</v>
      </c>
      <c r="G566">
        <v>164152</v>
      </c>
      <c r="H566">
        <v>323296</v>
      </c>
      <c r="I566">
        <v>610602</v>
      </c>
      <c r="J566">
        <v>811086</v>
      </c>
      <c r="K566">
        <v>92512</v>
      </c>
      <c r="L566">
        <v>68585</v>
      </c>
      <c r="M566">
        <v>129</v>
      </c>
      <c r="N566">
        <v>90</v>
      </c>
      <c r="O566">
        <v>141</v>
      </c>
      <c r="P566">
        <v>89</v>
      </c>
      <c r="Q566">
        <v>98</v>
      </c>
      <c r="R566">
        <f t="shared" si="27"/>
        <v>1</v>
      </c>
    </row>
    <row r="567" spans="1:18">
      <c r="A567">
        <f t="shared" si="28"/>
        <v>2010</v>
      </c>
      <c r="B567">
        <f t="shared" si="29"/>
        <v>51</v>
      </c>
      <c r="C567" t="s">
        <v>26</v>
      </c>
      <c r="D567" s="3">
        <v>40526</v>
      </c>
      <c r="E567">
        <v>1380779</v>
      </c>
      <c r="F567">
        <v>329113</v>
      </c>
      <c r="G567">
        <v>166328</v>
      </c>
      <c r="H567">
        <v>319520</v>
      </c>
      <c r="I567">
        <v>641482</v>
      </c>
      <c r="J567">
        <v>833165</v>
      </c>
      <c r="K567">
        <v>90664</v>
      </c>
      <c r="L567">
        <v>61766</v>
      </c>
      <c r="M567">
        <v>127</v>
      </c>
      <c r="N567">
        <v>98</v>
      </c>
      <c r="O567">
        <v>145</v>
      </c>
      <c r="P567">
        <v>94</v>
      </c>
      <c r="Q567">
        <v>98</v>
      </c>
      <c r="R567">
        <f t="shared" si="27"/>
        <v>1</v>
      </c>
    </row>
    <row r="568" spans="1:18">
      <c r="A568">
        <f t="shared" si="28"/>
        <v>2010</v>
      </c>
      <c r="B568">
        <f t="shared" si="29"/>
        <v>52</v>
      </c>
      <c r="C568" t="s">
        <v>26</v>
      </c>
      <c r="D568" s="3">
        <v>40533</v>
      </c>
      <c r="E568">
        <v>1369544</v>
      </c>
      <c r="F568">
        <v>321441</v>
      </c>
      <c r="G568">
        <v>161027</v>
      </c>
      <c r="H568">
        <v>301255</v>
      </c>
      <c r="I568">
        <v>663325</v>
      </c>
      <c r="J568">
        <v>854606</v>
      </c>
      <c r="K568">
        <v>83523</v>
      </c>
      <c r="L568">
        <v>52656</v>
      </c>
      <c r="M568">
        <v>122</v>
      </c>
      <c r="N568">
        <v>86</v>
      </c>
      <c r="O568">
        <v>134</v>
      </c>
      <c r="P568">
        <v>88</v>
      </c>
      <c r="Q568">
        <v>96</v>
      </c>
      <c r="R568">
        <f t="shared" si="27"/>
        <v>1</v>
      </c>
    </row>
    <row r="569" spans="1:18">
      <c r="A569">
        <f t="shared" si="28"/>
        <v>2010</v>
      </c>
      <c r="B569">
        <f t="shared" si="29"/>
        <v>53</v>
      </c>
      <c r="C569" t="s">
        <v>26</v>
      </c>
      <c r="D569" s="3">
        <v>40540</v>
      </c>
      <c r="E569">
        <v>1401989</v>
      </c>
      <c r="F569">
        <v>333184</v>
      </c>
      <c r="G569">
        <v>170634</v>
      </c>
      <c r="H569">
        <v>305051</v>
      </c>
      <c r="I569">
        <v>676627</v>
      </c>
      <c r="J569">
        <v>875238</v>
      </c>
      <c r="K569">
        <v>87127</v>
      </c>
      <c r="L569">
        <v>51066</v>
      </c>
      <c r="M569">
        <v>129</v>
      </c>
      <c r="N569">
        <v>84</v>
      </c>
      <c r="O569">
        <v>134</v>
      </c>
      <c r="P569">
        <v>88</v>
      </c>
      <c r="Q569">
        <v>95</v>
      </c>
      <c r="R569">
        <f t="shared" si="27"/>
        <v>1</v>
      </c>
    </row>
    <row r="570" spans="1:18">
      <c r="A570">
        <f t="shared" si="28"/>
        <v>2011</v>
      </c>
      <c r="B570">
        <f t="shared" si="29"/>
        <v>2</v>
      </c>
      <c r="C570" t="s">
        <v>26</v>
      </c>
      <c r="D570" s="3">
        <v>40547</v>
      </c>
      <c r="E570">
        <v>1471226</v>
      </c>
      <c r="F570">
        <v>331128</v>
      </c>
      <c r="G570">
        <v>181662</v>
      </c>
      <c r="H570">
        <v>359689</v>
      </c>
      <c r="I570">
        <v>689454</v>
      </c>
      <c r="J570">
        <v>877677</v>
      </c>
      <c r="K570">
        <v>90955</v>
      </c>
      <c r="L570">
        <v>52198</v>
      </c>
      <c r="M570">
        <v>134</v>
      </c>
      <c r="N570">
        <v>98</v>
      </c>
      <c r="O570">
        <v>157</v>
      </c>
      <c r="P570">
        <v>90</v>
      </c>
      <c r="Q570">
        <v>95</v>
      </c>
      <c r="R570">
        <f t="shared" si="27"/>
        <v>-51</v>
      </c>
    </row>
    <row r="571" spans="1:18">
      <c r="A571">
        <f t="shared" si="28"/>
        <v>2011</v>
      </c>
      <c r="B571">
        <f t="shared" si="29"/>
        <v>3</v>
      </c>
      <c r="C571" t="s">
        <v>26</v>
      </c>
      <c r="D571" s="3">
        <v>40554</v>
      </c>
      <c r="E571">
        <v>1501588</v>
      </c>
      <c r="F571">
        <v>337239</v>
      </c>
      <c r="G571">
        <v>168154</v>
      </c>
      <c r="H571">
        <v>364930</v>
      </c>
      <c r="I571">
        <v>709218</v>
      </c>
      <c r="J571">
        <v>912859</v>
      </c>
      <c r="K571">
        <v>90201</v>
      </c>
      <c r="L571">
        <v>55645</v>
      </c>
      <c r="M571">
        <v>142</v>
      </c>
      <c r="N571">
        <v>89</v>
      </c>
      <c r="O571">
        <v>161</v>
      </c>
      <c r="P571">
        <v>91</v>
      </c>
      <c r="Q571">
        <v>99</v>
      </c>
      <c r="R571">
        <f t="shared" si="27"/>
        <v>1</v>
      </c>
    </row>
    <row r="572" spans="1:18">
      <c r="A572">
        <f t="shared" si="28"/>
        <v>2011</v>
      </c>
      <c r="B572">
        <f t="shared" si="29"/>
        <v>4</v>
      </c>
      <c r="C572" t="s">
        <v>26</v>
      </c>
      <c r="D572" s="3">
        <v>40561</v>
      </c>
      <c r="E572">
        <v>1491996</v>
      </c>
      <c r="F572">
        <v>326830</v>
      </c>
      <c r="G572">
        <v>160279</v>
      </c>
      <c r="H572">
        <v>353968</v>
      </c>
      <c r="I572">
        <v>714813</v>
      </c>
      <c r="J572">
        <v>924316</v>
      </c>
      <c r="K572">
        <v>96385</v>
      </c>
      <c r="L572">
        <v>53433</v>
      </c>
      <c r="M572">
        <v>133</v>
      </c>
      <c r="N572">
        <v>82</v>
      </c>
      <c r="O572">
        <v>155</v>
      </c>
      <c r="P572">
        <v>91</v>
      </c>
      <c r="Q572">
        <v>101</v>
      </c>
      <c r="R572">
        <f t="shared" si="27"/>
        <v>1</v>
      </c>
    </row>
    <row r="573" spans="1:18">
      <c r="A573">
        <f t="shared" si="28"/>
        <v>2011</v>
      </c>
      <c r="B573">
        <f t="shared" si="29"/>
        <v>5</v>
      </c>
      <c r="C573" t="s">
        <v>26</v>
      </c>
      <c r="D573" s="3">
        <v>40568</v>
      </c>
      <c r="E573">
        <v>1499599</v>
      </c>
      <c r="F573">
        <v>305004</v>
      </c>
      <c r="G573">
        <v>161687</v>
      </c>
      <c r="H573">
        <v>362227</v>
      </c>
      <c r="I573">
        <v>732472</v>
      </c>
      <c r="J573">
        <v>919226</v>
      </c>
      <c r="K573">
        <v>99896</v>
      </c>
      <c r="L573">
        <v>56459</v>
      </c>
      <c r="M573">
        <v>131</v>
      </c>
      <c r="N573">
        <v>89</v>
      </c>
      <c r="O573">
        <v>151</v>
      </c>
      <c r="P573">
        <v>88</v>
      </c>
      <c r="Q573">
        <v>102</v>
      </c>
      <c r="R573">
        <f t="shared" si="27"/>
        <v>1</v>
      </c>
    </row>
    <row r="574" spans="1:18">
      <c r="A574">
        <f t="shared" si="28"/>
        <v>2011</v>
      </c>
      <c r="B574">
        <f t="shared" si="29"/>
        <v>6</v>
      </c>
      <c r="C574" t="s">
        <v>26</v>
      </c>
      <c r="D574" s="3">
        <v>40575</v>
      </c>
      <c r="E574">
        <v>1531942</v>
      </c>
      <c r="F574">
        <v>324925</v>
      </c>
      <c r="G574">
        <v>172216</v>
      </c>
      <c r="H574">
        <v>369595</v>
      </c>
      <c r="I574">
        <v>737246</v>
      </c>
      <c r="J574">
        <v>934026</v>
      </c>
      <c r="K574">
        <v>100176</v>
      </c>
      <c r="L574">
        <v>56105</v>
      </c>
      <c r="M574">
        <v>132</v>
      </c>
      <c r="N574">
        <v>95</v>
      </c>
      <c r="O574">
        <v>164</v>
      </c>
      <c r="P574">
        <v>91</v>
      </c>
      <c r="Q574">
        <v>102</v>
      </c>
      <c r="R574">
        <f t="shared" si="27"/>
        <v>1</v>
      </c>
    </row>
    <row r="575" spans="1:18">
      <c r="A575">
        <f t="shared" si="28"/>
        <v>2011</v>
      </c>
      <c r="B575">
        <f t="shared" si="29"/>
        <v>7</v>
      </c>
      <c r="C575" t="s">
        <v>26</v>
      </c>
      <c r="D575" s="3">
        <v>40582</v>
      </c>
      <c r="E575">
        <v>1536606</v>
      </c>
      <c r="F575">
        <v>323090</v>
      </c>
      <c r="G575">
        <v>157582</v>
      </c>
      <c r="H575">
        <v>371784</v>
      </c>
      <c r="I575">
        <v>731996</v>
      </c>
      <c r="J575">
        <v>953006</v>
      </c>
      <c r="K575">
        <v>109736</v>
      </c>
      <c r="L575">
        <v>54234</v>
      </c>
      <c r="M575">
        <v>142</v>
      </c>
      <c r="N575">
        <v>92</v>
      </c>
      <c r="O575">
        <v>172</v>
      </c>
      <c r="P575">
        <v>93</v>
      </c>
      <c r="Q575">
        <v>104</v>
      </c>
      <c r="R575">
        <f t="shared" si="27"/>
        <v>1</v>
      </c>
    </row>
    <row r="576" spans="1:18">
      <c r="A576">
        <f t="shared" si="28"/>
        <v>2011</v>
      </c>
      <c r="B576">
        <f t="shared" si="29"/>
        <v>8</v>
      </c>
      <c r="C576" t="s">
        <v>26</v>
      </c>
      <c r="D576" s="3">
        <v>40589</v>
      </c>
      <c r="E576">
        <v>1559669</v>
      </c>
      <c r="F576">
        <v>321167</v>
      </c>
      <c r="G576">
        <v>155653</v>
      </c>
      <c r="H576">
        <v>396471</v>
      </c>
      <c r="I576">
        <v>730682</v>
      </c>
      <c r="J576">
        <v>947238</v>
      </c>
      <c r="K576">
        <v>111349</v>
      </c>
      <c r="L576">
        <v>60307</v>
      </c>
      <c r="M576">
        <v>148</v>
      </c>
      <c r="N576">
        <v>92</v>
      </c>
      <c r="O576">
        <v>159</v>
      </c>
      <c r="P576">
        <v>96</v>
      </c>
      <c r="Q576">
        <v>104</v>
      </c>
      <c r="R576">
        <f t="shared" si="27"/>
        <v>1</v>
      </c>
    </row>
    <row r="577" spans="1:18">
      <c r="A577">
        <f t="shared" si="28"/>
        <v>2011</v>
      </c>
      <c r="B577">
        <f t="shared" si="29"/>
        <v>9</v>
      </c>
      <c r="C577" t="s">
        <v>26</v>
      </c>
      <c r="D577" s="3">
        <v>40596</v>
      </c>
      <c r="E577">
        <v>1506594</v>
      </c>
      <c r="F577">
        <v>350580</v>
      </c>
      <c r="G577">
        <v>131558</v>
      </c>
      <c r="H577">
        <v>370447</v>
      </c>
      <c r="I577">
        <v>686406</v>
      </c>
      <c r="J577">
        <v>945303</v>
      </c>
      <c r="K577">
        <v>99161</v>
      </c>
      <c r="L577">
        <v>59286</v>
      </c>
      <c r="M577">
        <v>138</v>
      </c>
      <c r="N577">
        <v>80</v>
      </c>
      <c r="O577">
        <v>157</v>
      </c>
      <c r="P577">
        <v>90</v>
      </c>
      <c r="Q577">
        <v>106</v>
      </c>
      <c r="R577">
        <f t="shared" si="27"/>
        <v>1</v>
      </c>
    </row>
    <row r="578" spans="1:18">
      <c r="A578">
        <f t="shared" si="28"/>
        <v>2011</v>
      </c>
      <c r="B578">
        <f t="shared" si="29"/>
        <v>10</v>
      </c>
      <c r="C578" t="s">
        <v>26</v>
      </c>
      <c r="D578" s="3">
        <v>40603</v>
      </c>
      <c r="E578">
        <v>1569519</v>
      </c>
      <c r="F578">
        <v>399042</v>
      </c>
      <c r="G578">
        <v>127155</v>
      </c>
      <c r="H578">
        <v>389817</v>
      </c>
      <c r="I578">
        <v>671182</v>
      </c>
      <c r="J578">
        <v>990851</v>
      </c>
      <c r="K578">
        <v>109478</v>
      </c>
      <c r="L578">
        <v>61696</v>
      </c>
      <c r="M578">
        <v>155</v>
      </c>
      <c r="N578">
        <v>84</v>
      </c>
      <c r="O578">
        <v>165</v>
      </c>
      <c r="P578">
        <v>86</v>
      </c>
      <c r="Q578">
        <v>101</v>
      </c>
      <c r="R578">
        <f t="shared" si="27"/>
        <v>1</v>
      </c>
    </row>
    <row r="579" spans="1:18">
      <c r="A579">
        <f t="shared" si="28"/>
        <v>2011</v>
      </c>
      <c r="B579">
        <f t="shared" si="29"/>
        <v>11</v>
      </c>
      <c r="C579" t="s">
        <v>26</v>
      </c>
      <c r="D579" s="3">
        <v>40610</v>
      </c>
      <c r="E579">
        <v>1572544</v>
      </c>
      <c r="F579">
        <v>409817</v>
      </c>
      <c r="G579">
        <v>134235</v>
      </c>
      <c r="H579">
        <v>383456</v>
      </c>
      <c r="I579">
        <v>675232</v>
      </c>
      <c r="J579">
        <v>992296</v>
      </c>
      <c r="K579">
        <v>104039</v>
      </c>
      <c r="L579">
        <v>62557</v>
      </c>
      <c r="M579">
        <v>147</v>
      </c>
      <c r="N579">
        <v>90</v>
      </c>
      <c r="O579">
        <v>173</v>
      </c>
      <c r="P579">
        <v>89</v>
      </c>
      <c r="Q579">
        <v>102</v>
      </c>
      <c r="R579">
        <f t="shared" si="27"/>
        <v>1</v>
      </c>
    </row>
    <row r="580" spans="1:18">
      <c r="A580">
        <f t="shared" si="28"/>
        <v>2011</v>
      </c>
      <c r="B580">
        <f t="shared" si="29"/>
        <v>12</v>
      </c>
      <c r="C580" t="s">
        <v>26</v>
      </c>
      <c r="D580" s="3">
        <v>40617</v>
      </c>
      <c r="E580">
        <v>1580632</v>
      </c>
      <c r="F580">
        <v>394890</v>
      </c>
      <c r="G580">
        <v>140322</v>
      </c>
      <c r="H580">
        <v>398160</v>
      </c>
      <c r="I580">
        <v>674319</v>
      </c>
      <c r="J580">
        <v>984522</v>
      </c>
      <c r="K580">
        <v>113263</v>
      </c>
      <c r="L580">
        <v>57628</v>
      </c>
      <c r="M580">
        <v>156</v>
      </c>
      <c r="N580">
        <v>94</v>
      </c>
      <c r="O580">
        <v>170</v>
      </c>
      <c r="P580">
        <v>91</v>
      </c>
      <c r="Q580">
        <v>102</v>
      </c>
      <c r="R580">
        <f t="shared" ref="R580:R643" si="30">B580-B579</f>
        <v>1</v>
      </c>
    </row>
    <row r="581" spans="1:18">
      <c r="A581">
        <f t="shared" si="28"/>
        <v>2011</v>
      </c>
      <c r="B581">
        <f t="shared" si="29"/>
        <v>13</v>
      </c>
      <c r="C581" t="s">
        <v>26</v>
      </c>
      <c r="D581" s="3">
        <v>40624</v>
      </c>
      <c r="E581">
        <v>1503614</v>
      </c>
      <c r="F581">
        <v>382740</v>
      </c>
      <c r="G581">
        <v>129012</v>
      </c>
      <c r="H581">
        <v>358070</v>
      </c>
      <c r="I581">
        <v>655997</v>
      </c>
      <c r="J581">
        <v>959977</v>
      </c>
      <c r="K581">
        <v>106807</v>
      </c>
      <c r="L581">
        <v>56555</v>
      </c>
      <c r="M581">
        <v>145</v>
      </c>
      <c r="N581">
        <v>79</v>
      </c>
      <c r="O581">
        <v>154</v>
      </c>
      <c r="P581">
        <v>79</v>
      </c>
      <c r="Q581">
        <v>94</v>
      </c>
      <c r="R581">
        <f t="shared" si="30"/>
        <v>1</v>
      </c>
    </row>
    <row r="582" spans="1:18">
      <c r="A582">
        <f t="shared" si="28"/>
        <v>2011</v>
      </c>
      <c r="B582">
        <f t="shared" si="29"/>
        <v>14</v>
      </c>
      <c r="C582" t="s">
        <v>26</v>
      </c>
      <c r="D582" s="3">
        <v>40631</v>
      </c>
      <c r="E582">
        <v>1516081</v>
      </c>
      <c r="F582">
        <v>392867</v>
      </c>
      <c r="G582">
        <v>137973</v>
      </c>
      <c r="H582">
        <v>365686</v>
      </c>
      <c r="I582">
        <v>655387</v>
      </c>
      <c r="J582">
        <v>952880</v>
      </c>
      <c r="K582">
        <v>102141</v>
      </c>
      <c r="L582">
        <v>59542</v>
      </c>
      <c r="M582">
        <v>137</v>
      </c>
      <c r="N582">
        <v>87</v>
      </c>
      <c r="O582">
        <v>155</v>
      </c>
      <c r="P582">
        <v>85</v>
      </c>
      <c r="Q582">
        <v>100</v>
      </c>
      <c r="R582">
        <f t="shared" si="30"/>
        <v>1</v>
      </c>
    </row>
    <row r="583" spans="1:18">
      <c r="A583">
        <f t="shared" si="28"/>
        <v>2011</v>
      </c>
      <c r="B583">
        <f t="shared" si="29"/>
        <v>15</v>
      </c>
      <c r="C583" t="s">
        <v>26</v>
      </c>
      <c r="D583" s="3">
        <v>40638</v>
      </c>
      <c r="E583">
        <v>1566762</v>
      </c>
      <c r="F583">
        <v>394454</v>
      </c>
      <c r="G583">
        <v>142303</v>
      </c>
      <c r="H583">
        <v>397359</v>
      </c>
      <c r="I583">
        <v>667562</v>
      </c>
      <c r="J583">
        <v>956583</v>
      </c>
      <c r="K583">
        <v>107387</v>
      </c>
      <c r="L583">
        <v>70517</v>
      </c>
      <c r="M583">
        <v>145</v>
      </c>
      <c r="N583">
        <v>91</v>
      </c>
      <c r="O583">
        <v>154</v>
      </c>
      <c r="P583">
        <v>81</v>
      </c>
      <c r="Q583">
        <v>97</v>
      </c>
      <c r="R583">
        <f t="shared" si="30"/>
        <v>1</v>
      </c>
    </row>
    <row r="584" spans="1:18">
      <c r="A584">
        <f t="shared" si="28"/>
        <v>2011</v>
      </c>
      <c r="B584">
        <f t="shared" si="29"/>
        <v>16</v>
      </c>
      <c r="C584" t="s">
        <v>26</v>
      </c>
      <c r="D584" s="3">
        <v>40645</v>
      </c>
      <c r="E584">
        <v>1584517</v>
      </c>
      <c r="F584">
        <v>385641</v>
      </c>
      <c r="G584">
        <v>142380</v>
      </c>
      <c r="H584">
        <v>414256</v>
      </c>
      <c r="I584">
        <v>666455</v>
      </c>
      <c r="J584">
        <v>953925</v>
      </c>
      <c r="K584">
        <v>118165</v>
      </c>
      <c r="L584">
        <v>73956</v>
      </c>
      <c r="M584">
        <v>154</v>
      </c>
      <c r="N584">
        <v>87</v>
      </c>
      <c r="O584">
        <v>169</v>
      </c>
      <c r="P584">
        <v>81</v>
      </c>
      <c r="Q584">
        <v>91</v>
      </c>
      <c r="R584">
        <f t="shared" si="30"/>
        <v>1</v>
      </c>
    </row>
    <row r="585" spans="1:18">
      <c r="A585">
        <f t="shared" si="28"/>
        <v>2011</v>
      </c>
      <c r="B585">
        <f t="shared" si="29"/>
        <v>17</v>
      </c>
      <c r="C585" t="s">
        <v>26</v>
      </c>
      <c r="D585" s="3">
        <v>40652</v>
      </c>
      <c r="E585">
        <v>1539895</v>
      </c>
      <c r="F585">
        <v>405826</v>
      </c>
      <c r="G585">
        <v>151795</v>
      </c>
      <c r="H585">
        <v>367737</v>
      </c>
      <c r="I585">
        <v>666080</v>
      </c>
      <c r="J585">
        <v>961244</v>
      </c>
      <c r="K585">
        <v>100252</v>
      </c>
      <c r="L585">
        <v>59119</v>
      </c>
      <c r="M585">
        <v>154</v>
      </c>
      <c r="N585">
        <v>79</v>
      </c>
      <c r="O585">
        <v>148</v>
      </c>
      <c r="P585">
        <v>79</v>
      </c>
      <c r="Q585">
        <v>95</v>
      </c>
      <c r="R585">
        <f t="shared" si="30"/>
        <v>1</v>
      </c>
    </row>
    <row r="586" spans="1:18">
      <c r="A586">
        <f t="shared" si="28"/>
        <v>2011</v>
      </c>
      <c r="B586">
        <f t="shared" si="29"/>
        <v>18</v>
      </c>
      <c r="C586" t="s">
        <v>26</v>
      </c>
      <c r="D586" s="3">
        <v>40659</v>
      </c>
      <c r="E586">
        <v>1553704</v>
      </c>
      <c r="F586">
        <v>404938</v>
      </c>
      <c r="G586">
        <v>146870</v>
      </c>
      <c r="H586">
        <v>373727</v>
      </c>
      <c r="I586">
        <v>676873</v>
      </c>
      <c r="J586">
        <v>968323</v>
      </c>
      <c r="K586">
        <v>98166</v>
      </c>
      <c r="L586">
        <v>64784</v>
      </c>
      <c r="M586">
        <v>157</v>
      </c>
      <c r="N586">
        <v>84</v>
      </c>
      <c r="O586">
        <v>156</v>
      </c>
      <c r="P586">
        <v>78</v>
      </c>
      <c r="Q586">
        <v>98</v>
      </c>
      <c r="R586">
        <f t="shared" si="30"/>
        <v>1</v>
      </c>
    </row>
    <row r="587" spans="1:18">
      <c r="A587">
        <f t="shared" si="28"/>
        <v>2011</v>
      </c>
      <c r="B587">
        <f t="shared" si="29"/>
        <v>19</v>
      </c>
      <c r="C587" t="s">
        <v>26</v>
      </c>
      <c r="D587" s="3">
        <v>40666</v>
      </c>
      <c r="E587">
        <v>1624328</v>
      </c>
      <c r="F587">
        <v>399341</v>
      </c>
      <c r="G587">
        <v>155015</v>
      </c>
      <c r="H587">
        <v>410705</v>
      </c>
      <c r="I587">
        <v>713611</v>
      </c>
      <c r="J587">
        <v>997315</v>
      </c>
      <c r="K587">
        <v>100671</v>
      </c>
      <c r="L587">
        <v>61293</v>
      </c>
      <c r="M587">
        <v>155</v>
      </c>
      <c r="N587">
        <v>90</v>
      </c>
      <c r="O587">
        <v>165</v>
      </c>
      <c r="P587">
        <v>84</v>
      </c>
      <c r="Q587">
        <v>99</v>
      </c>
      <c r="R587">
        <f t="shared" si="30"/>
        <v>1</v>
      </c>
    </row>
    <row r="588" spans="1:18">
      <c r="A588">
        <f t="shared" si="28"/>
        <v>2011</v>
      </c>
      <c r="B588">
        <f t="shared" si="29"/>
        <v>20</v>
      </c>
      <c r="C588" t="s">
        <v>26</v>
      </c>
      <c r="D588" s="3">
        <v>40673</v>
      </c>
      <c r="E588">
        <v>1653799</v>
      </c>
      <c r="F588">
        <v>380615</v>
      </c>
      <c r="G588">
        <v>169101</v>
      </c>
      <c r="H588">
        <v>434232</v>
      </c>
      <c r="I588">
        <v>746443</v>
      </c>
      <c r="J588">
        <v>989614</v>
      </c>
      <c r="K588">
        <v>92509</v>
      </c>
      <c r="L588">
        <v>60852</v>
      </c>
      <c r="M588">
        <v>150</v>
      </c>
      <c r="N588">
        <v>94</v>
      </c>
      <c r="O588">
        <v>175</v>
      </c>
      <c r="P588">
        <v>89</v>
      </c>
      <c r="Q588">
        <v>98</v>
      </c>
      <c r="R588">
        <f t="shared" si="30"/>
        <v>1</v>
      </c>
    </row>
    <row r="589" spans="1:18">
      <c r="A589">
        <f t="shared" si="28"/>
        <v>2011</v>
      </c>
      <c r="B589">
        <f t="shared" si="29"/>
        <v>21</v>
      </c>
      <c r="C589" t="s">
        <v>26</v>
      </c>
      <c r="D589" s="3">
        <v>40680</v>
      </c>
      <c r="E589">
        <v>1582868</v>
      </c>
      <c r="F589">
        <v>344633</v>
      </c>
      <c r="G589">
        <v>141554</v>
      </c>
      <c r="H589">
        <v>413835</v>
      </c>
      <c r="I589">
        <v>723749</v>
      </c>
      <c r="J589">
        <v>955276</v>
      </c>
      <c r="K589">
        <v>100651</v>
      </c>
      <c r="L589">
        <v>72203</v>
      </c>
      <c r="M589">
        <v>142</v>
      </c>
      <c r="N589">
        <v>83</v>
      </c>
      <c r="O589">
        <v>168</v>
      </c>
      <c r="P589">
        <v>97</v>
      </c>
      <c r="Q589">
        <v>99</v>
      </c>
      <c r="R589">
        <f t="shared" si="30"/>
        <v>1</v>
      </c>
    </row>
    <row r="590" spans="1:18">
      <c r="A590">
        <f t="shared" si="28"/>
        <v>2011</v>
      </c>
      <c r="B590">
        <f t="shared" si="29"/>
        <v>22</v>
      </c>
      <c r="C590" t="s">
        <v>26</v>
      </c>
      <c r="D590" s="3">
        <v>40687</v>
      </c>
      <c r="E590">
        <v>1522076</v>
      </c>
      <c r="F590">
        <v>342552</v>
      </c>
      <c r="G590">
        <v>143360</v>
      </c>
      <c r="H590">
        <v>392988</v>
      </c>
      <c r="I590">
        <v>701807</v>
      </c>
      <c r="J590">
        <v>927447</v>
      </c>
      <c r="K590">
        <v>84729</v>
      </c>
      <c r="L590">
        <v>58281</v>
      </c>
      <c r="M590">
        <v>141</v>
      </c>
      <c r="N590">
        <v>84</v>
      </c>
      <c r="O590">
        <v>159</v>
      </c>
      <c r="P590">
        <v>89</v>
      </c>
      <c r="Q590">
        <v>101</v>
      </c>
      <c r="R590">
        <f t="shared" si="30"/>
        <v>1</v>
      </c>
    </row>
    <row r="591" spans="1:18">
      <c r="A591">
        <f t="shared" si="28"/>
        <v>2011</v>
      </c>
      <c r="B591">
        <f t="shared" si="29"/>
        <v>23</v>
      </c>
      <c r="C591" t="s">
        <v>26</v>
      </c>
      <c r="D591" s="3">
        <v>40694</v>
      </c>
      <c r="E591">
        <v>1508418</v>
      </c>
      <c r="F591">
        <v>337326</v>
      </c>
      <c r="G591">
        <v>146189</v>
      </c>
      <c r="H591">
        <v>400330</v>
      </c>
      <c r="I591">
        <v>680527</v>
      </c>
      <c r="J591">
        <v>900146</v>
      </c>
      <c r="K591">
        <v>90235</v>
      </c>
      <c r="L591">
        <v>61753</v>
      </c>
      <c r="M591">
        <v>143</v>
      </c>
      <c r="N591">
        <v>82</v>
      </c>
      <c r="O591">
        <v>162</v>
      </c>
      <c r="P591">
        <v>90</v>
      </c>
      <c r="Q591">
        <v>101</v>
      </c>
      <c r="R591">
        <f t="shared" si="30"/>
        <v>1</v>
      </c>
    </row>
    <row r="592" spans="1:18">
      <c r="A592">
        <f t="shared" si="28"/>
        <v>2011</v>
      </c>
      <c r="B592">
        <f t="shared" si="29"/>
        <v>24</v>
      </c>
      <c r="C592" t="s">
        <v>26</v>
      </c>
      <c r="D592" s="3">
        <v>40701</v>
      </c>
      <c r="E592">
        <v>1515910</v>
      </c>
      <c r="F592">
        <v>335195</v>
      </c>
      <c r="G592">
        <v>159071</v>
      </c>
      <c r="H592">
        <v>393692</v>
      </c>
      <c r="I592">
        <v>689225</v>
      </c>
      <c r="J592">
        <v>896804</v>
      </c>
      <c r="K592">
        <v>97798</v>
      </c>
      <c r="L592">
        <v>66343</v>
      </c>
      <c r="M592">
        <v>142</v>
      </c>
      <c r="N592">
        <v>83</v>
      </c>
      <c r="O592">
        <v>165</v>
      </c>
      <c r="P592">
        <v>86</v>
      </c>
      <c r="Q592">
        <v>101</v>
      </c>
      <c r="R592">
        <f t="shared" si="30"/>
        <v>1</v>
      </c>
    </row>
    <row r="593" spans="1:18">
      <c r="A593">
        <f t="shared" si="28"/>
        <v>2011</v>
      </c>
      <c r="B593">
        <f t="shared" si="29"/>
        <v>25</v>
      </c>
      <c r="C593" t="s">
        <v>26</v>
      </c>
      <c r="D593" s="3">
        <v>40708</v>
      </c>
      <c r="E593">
        <v>1584927</v>
      </c>
      <c r="F593">
        <v>337048</v>
      </c>
      <c r="G593">
        <v>170677</v>
      </c>
      <c r="H593">
        <v>442526</v>
      </c>
      <c r="I593">
        <v>713293</v>
      </c>
      <c r="J593">
        <v>911268</v>
      </c>
      <c r="K593">
        <v>92060</v>
      </c>
      <c r="L593">
        <v>60456</v>
      </c>
      <c r="M593">
        <v>146</v>
      </c>
      <c r="N593">
        <v>90</v>
      </c>
      <c r="O593">
        <v>171</v>
      </c>
      <c r="P593">
        <v>89</v>
      </c>
      <c r="Q593">
        <v>95</v>
      </c>
      <c r="R593">
        <f t="shared" si="30"/>
        <v>1</v>
      </c>
    </row>
    <row r="594" spans="1:18">
      <c r="A594">
        <f t="shared" si="28"/>
        <v>2011</v>
      </c>
      <c r="B594">
        <f t="shared" si="29"/>
        <v>26</v>
      </c>
      <c r="C594" t="s">
        <v>26</v>
      </c>
      <c r="D594" s="3">
        <v>40715</v>
      </c>
      <c r="E594">
        <v>1528927</v>
      </c>
      <c r="F594">
        <v>324165</v>
      </c>
      <c r="G594">
        <v>175098</v>
      </c>
      <c r="H594">
        <v>405316</v>
      </c>
      <c r="I594">
        <v>713723</v>
      </c>
      <c r="J594">
        <v>891701</v>
      </c>
      <c r="K594">
        <v>85723</v>
      </c>
      <c r="L594">
        <v>56812</v>
      </c>
      <c r="M594">
        <v>136</v>
      </c>
      <c r="N594">
        <v>92</v>
      </c>
      <c r="O594">
        <v>159</v>
      </c>
      <c r="P594">
        <v>86</v>
      </c>
      <c r="Q594">
        <v>97</v>
      </c>
      <c r="R594">
        <f t="shared" si="30"/>
        <v>1</v>
      </c>
    </row>
    <row r="595" spans="1:18">
      <c r="A595">
        <f t="shared" si="28"/>
        <v>2011</v>
      </c>
      <c r="B595">
        <f t="shared" si="29"/>
        <v>27</v>
      </c>
      <c r="C595" t="s">
        <v>26</v>
      </c>
      <c r="D595" s="3">
        <v>40722</v>
      </c>
      <c r="E595">
        <v>1524313</v>
      </c>
      <c r="F595">
        <v>317951</v>
      </c>
      <c r="G595">
        <v>183397</v>
      </c>
      <c r="H595">
        <v>400121</v>
      </c>
      <c r="I595">
        <v>723654</v>
      </c>
      <c r="J595">
        <v>880073</v>
      </c>
      <c r="K595">
        <v>82587</v>
      </c>
      <c r="L595">
        <v>60722</v>
      </c>
      <c r="M595">
        <v>134</v>
      </c>
      <c r="N595">
        <v>95</v>
      </c>
      <c r="O595">
        <v>159</v>
      </c>
      <c r="P595">
        <v>88</v>
      </c>
      <c r="Q595">
        <v>95</v>
      </c>
      <c r="R595">
        <f t="shared" si="30"/>
        <v>1</v>
      </c>
    </row>
    <row r="596" spans="1:18">
      <c r="A596">
        <f t="shared" si="28"/>
        <v>2011</v>
      </c>
      <c r="B596">
        <f t="shared" si="29"/>
        <v>28</v>
      </c>
      <c r="C596" t="s">
        <v>26</v>
      </c>
      <c r="D596" s="3">
        <v>40729</v>
      </c>
      <c r="E596">
        <v>1522391</v>
      </c>
      <c r="F596">
        <v>317825</v>
      </c>
      <c r="G596">
        <v>179435</v>
      </c>
      <c r="H596">
        <v>392249</v>
      </c>
      <c r="I596">
        <v>730459</v>
      </c>
      <c r="J596">
        <v>887258</v>
      </c>
      <c r="K596">
        <v>81858</v>
      </c>
      <c r="L596">
        <v>63449</v>
      </c>
      <c r="M596">
        <v>127</v>
      </c>
      <c r="N596">
        <v>97</v>
      </c>
      <c r="O596">
        <v>165</v>
      </c>
      <c r="P596">
        <v>89</v>
      </c>
      <c r="Q596">
        <v>98</v>
      </c>
      <c r="R596">
        <f t="shared" si="30"/>
        <v>1</v>
      </c>
    </row>
    <row r="597" spans="1:18">
      <c r="A597">
        <f t="shared" si="28"/>
        <v>2011</v>
      </c>
      <c r="B597">
        <f t="shared" si="29"/>
        <v>29</v>
      </c>
      <c r="C597" t="s">
        <v>26</v>
      </c>
      <c r="D597" s="3">
        <v>40736</v>
      </c>
      <c r="E597">
        <v>1538256</v>
      </c>
      <c r="F597">
        <v>324437</v>
      </c>
      <c r="G597">
        <v>173542</v>
      </c>
      <c r="H597">
        <v>401389</v>
      </c>
      <c r="I597">
        <v>727913</v>
      </c>
      <c r="J597">
        <v>899726</v>
      </c>
      <c r="K597">
        <v>84517</v>
      </c>
      <c r="L597">
        <v>63599</v>
      </c>
      <c r="M597">
        <v>126</v>
      </c>
      <c r="N597">
        <v>89</v>
      </c>
      <c r="O597">
        <v>166</v>
      </c>
      <c r="P597">
        <v>89</v>
      </c>
      <c r="Q597">
        <v>97</v>
      </c>
      <c r="R597">
        <f t="shared" si="30"/>
        <v>1</v>
      </c>
    </row>
    <row r="598" spans="1:18">
      <c r="A598">
        <f t="shared" si="28"/>
        <v>2011</v>
      </c>
      <c r="B598">
        <f t="shared" si="29"/>
        <v>30</v>
      </c>
      <c r="C598" t="s">
        <v>26</v>
      </c>
      <c r="D598" s="3">
        <v>40743</v>
      </c>
      <c r="E598">
        <v>1493882</v>
      </c>
      <c r="F598">
        <v>325849</v>
      </c>
      <c r="G598">
        <v>170902</v>
      </c>
      <c r="H598">
        <v>372318</v>
      </c>
      <c r="I598">
        <v>713077</v>
      </c>
      <c r="J598">
        <v>898180</v>
      </c>
      <c r="K598">
        <v>82638</v>
      </c>
      <c r="L598">
        <v>52482</v>
      </c>
      <c r="M598">
        <v>131</v>
      </c>
      <c r="N598">
        <v>82</v>
      </c>
      <c r="O598">
        <v>159</v>
      </c>
      <c r="P598">
        <v>89</v>
      </c>
      <c r="Q598">
        <v>101</v>
      </c>
      <c r="R598">
        <f t="shared" si="30"/>
        <v>1</v>
      </c>
    </row>
    <row r="599" spans="1:18">
      <c r="A599">
        <f t="shared" si="28"/>
        <v>2011</v>
      </c>
      <c r="B599">
        <f t="shared" si="29"/>
        <v>31</v>
      </c>
      <c r="C599" t="s">
        <v>26</v>
      </c>
      <c r="D599" s="3">
        <v>40750</v>
      </c>
      <c r="E599">
        <v>1506662</v>
      </c>
      <c r="F599">
        <v>333079</v>
      </c>
      <c r="G599">
        <v>174312</v>
      </c>
      <c r="H599">
        <v>378412</v>
      </c>
      <c r="I599">
        <v>710340</v>
      </c>
      <c r="J599">
        <v>901893</v>
      </c>
      <c r="K599">
        <v>84831</v>
      </c>
      <c r="L599">
        <v>52045</v>
      </c>
      <c r="M599">
        <v>129</v>
      </c>
      <c r="N599">
        <v>92</v>
      </c>
      <c r="O599">
        <v>160</v>
      </c>
      <c r="P599">
        <v>86</v>
      </c>
      <c r="Q599">
        <v>102</v>
      </c>
      <c r="R599">
        <f t="shared" si="30"/>
        <v>1</v>
      </c>
    </row>
    <row r="600" spans="1:18">
      <c r="A600">
        <f t="shared" si="28"/>
        <v>2011</v>
      </c>
      <c r="B600">
        <f t="shared" si="29"/>
        <v>32</v>
      </c>
      <c r="C600" t="s">
        <v>26</v>
      </c>
      <c r="D600" s="3">
        <v>40757</v>
      </c>
      <c r="E600">
        <v>1528978</v>
      </c>
      <c r="F600">
        <v>329837</v>
      </c>
      <c r="G600">
        <v>182461</v>
      </c>
      <c r="H600">
        <v>398882</v>
      </c>
      <c r="I600">
        <v>709772</v>
      </c>
      <c r="J600">
        <v>891003</v>
      </c>
      <c r="K600">
        <v>90487</v>
      </c>
      <c r="L600">
        <v>56632</v>
      </c>
      <c r="M600">
        <v>124</v>
      </c>
      <c r="N600">
        <v>99</v>
      </c>
      <c r="O600">
        <v>161</v>
      </c>
      <c r="P600">
        <v>87</v>
      </c>
      <c r="Q600">
        <v>102</v>
      </c>
      <c r="R600">
        <f t="shared" si="30"/>
        <v>1</v>
      </c>
    </row>
    <row r="601" spans="1:18">
      <c r="A601">
        <f t="shared" si="28"/>
        <v>2011</v>
      </c>
      <c r="B601">
        <f t="shared" si="29"/>
        <v>33</v>
      </c>
      <c r="C601" t="s">
        <v>26</v>
      </c>
      <c r="D601" s="3">
        <v>40764</v>
      </c>
      <c r="E601">
        <v>1564480</v>
      </c>
      <c r="F601">
        <v>325259</v>
      </c>
      <c r="G601">
        <v>189541</v>
      </c>
      <c r="H601">
        <v>426522</v>
      </c>
      <c r="I601">
        <v>717466</v>
      </c>
      <c r="J601">
        <v>882939</v>
      </c>
      <c r="K601">
        <v>95233</v>
      </c>
      <c r="L601">
        <v>65478</v>
      </c>
      <c r="M601">
        <v>126</v>
      </c>
      <c r="N601">
        <v>88</v>
      </c>
      <c r="O601">
        <v>157</v>
      </c>
      <c r="P601">
        <v>92</v>
      </c>
      <c r="Q601">
        <v>103</v>
      </c>
      <c r="R601">
        <f t="shared" si="30"/>
        <v>1</v>
      </c>
    </row>
    <row r="602" spans="1:18">
      <c r="A602">
        <f t="shared" si="28"/>
        <v>2011</v>
      </c>
      <c r="B602">
        <f t="shared" si="29"/>
        <v>34</v>
      </c>
      <c r="C602" t="s">
        <v>26</v>
      </c>
      <c r="D602" s="3">
        <v>40771</v>
      </c>
      <c r="E602">
        <v>1553021</v>
      </c>
      <c r="F602">
        <v>323171</v>
      </c>
      <c r="G602">
        <v>191937</v>
      </c>
      <c r="H602">
        <v>413324</v>
      </c>
      <c r="I602">
        <v>741831</v>
      </c>
      <c r="J602">
        <v>883516</v>
      </c>
      <c r="K602">
        <v>74695</v>
      </c>
      <c r="L602">
        <v>64244</v>
      </c>
      <c r="M602">
        <v>121</v>
      </c>
      <c r="N602">
        <v>99</v>
      </c>
      <c r="O602">
        <v>167</v>
      </c>
      <c r="P602">
        <v>93</v>
      </c>
      <c r="Q602">
        <v>104</v>
      </c>
      <c r="R602">
        <f t="shared" si="30"/>
        <v>1</v>
      </c>
    </row>
    <row r="603" spans="1:18">
      <c r="A603">
        <f t="shared" si="28"/>
        <v>2011</v>
      </c>
      <c r="B603">
        <f t="shared" si="29"/>
        <v>35</v>
      </c>
      <c r="C603" t="s">
        <v>26</v>
      </c>
      <c r="D603" s="3">
        <v>40778</v>
      </c>
      <c r="E603">
        <v>1465256</v>
      </c>
      <c r="F603">
        <v>316226</v>
      </c>
      <c r="G603">
        <v>179886</v>
      </c>
      <c r="H603">
        <v>364062</v>
      </c>
      <c r="I603">
        <v>709810</v>
      </c>
      <c r="J603">
        <v>860266</v>
      </c>
      <c r="K603">
        <v>75158</v>
      </c>
      <c r="L603">
        <v>61042</v>
      </c>
      <c r="M603">
        <v>112</v>
      </c>
      <c r="N603">
        <v>100</v>
      </c>
      <c r="O603">
        <v>152</v>
      </c>
      <c r="P603">
        <v>92</v>
      </c>
      <c r="Q603">
        <v>105</v>
      </c>
      <c r="R603">
        <f t="shared" si="30"/>
        <v>1</v>
      </c>
    </row>
    <row r="604" spans="1:18">
      <c r="A604">
        <f t="shared" si="28"/>
        <v>2011</v>
      </c>
      <c r="B604">
        <f t="shared" si="29"/>
        <v>36</v>
      </c>
      <c r="C604" t="s">
        <v>26</v>
      </c>
      <c r="D604" s="3">
        <v>40785</v>
      </c>
      <c r="E604">
        <v>1494803</v>
      </c>
      <c r="F604">
        <v>318524</v>
      </c>
      <c r="G604">
        <v>165836</v>
      </c>
      <c r="H604">
        <v>378975</v>
      </c>
      <c r="I604">
        <v>720448</v>
      </c>
      <c r="J604">
        <v>882222</v>
      </c>
      <c r="K604">
        <v>76856</v>
      </c>
      <c r="L604">
        <v>67770</v>
      </c>
      <c r="M604">
        <v>115</v>
      </c>
      <c r="N604">
        <v>92</v>
      </c>
      <c r="O604">
        <v>151</v>
      </c>
      <c r="P604">
        <v>91</v>
      </c>
      <c r="Q604">
        <v>99</v>
      </c>
      <c r="R604">
        <f t="shared" si="30"/>
        <v>1</v>
      </c>
    </row>
    <row r="605" spans="1:18">
      <c r="A605">
        <f t="shared" si="28"/>
        <v>2011</v>
      </c>
      <c r="B605">
        <f t="shared" si="29"/>
        <v>37</v>
      </c>
      <c r="C605" t="s">
        <v>26</v>
      </c>
      <c r="D605" s="3">
        <v>40792</v>
      </c>
      <c r="E605">
        <v>1523907</v>
      </c>
      <c r="F605">
        <v>337970</v>
      </c>
      <c r="G605">
        <v>172828</v>
      </c>
      <c r="H605">
        <v>387491</v>
      </c>
      <c r="I605">
        <v>726687</v>
      </c>
      <c r="J605">
        <v>901488</v>
      </c>
      <c r="K605">
        <v>71759</v>
      </c>
      <c r="L605">
        <v>62100</v>
      </c>
      <c r="M605">
        <v>118</v>
      </c>
      <c r="N605">
        <v>102</v>
      </c>
      <c r="O605">
        <v>162</v>
      </c>
      <c r="P605">
        <v>91</v>
      </c>
      <c r="Q605">
        <v>102</v>
      </c>
      <c r="R605">
        <f t="shared" si="30"/>
        <v>1</v>
      </c>
    </row>
    <row r="606" spans="1:18">
      <c r="A606">
        <f t="shared" si="28"/>
        <v>2011</v>
      </c>
      <c r="B606">
        <f t="shared" si="29"/>
        <v>38</v>
      </c>
      <c r="C606" t="s">
        <v>26</v>
      </c>
      <c r="D606" s="3">
        <v>40799</v>
      </c>
      <c r="E606">
        <v>1462207</v>
      </c>
      <c r="F606">
        <v>335221</v>
      </c>
      <c r="G606">
        <v>169826</v>
      </c>
      <c r="H606">
        <v>339033</v>
      </c>
      <c r="I606">
        <v>714757</v>
      </c>
      <c r="J606">
        <v>883773</v>
      </c>
      <c r="K606">
        <v>73196</v>
      </c>
      <c r="L606">
        <v>69575</v>
      </c>
      <c r="M606">
        <v>121</v>
      </c>
      <c r="N606">
        <v>96</v>
      </c>
      <c r="O606">
        <v>156</v>
      </c>
      <c r="P606">
        <v>94</v>
      </c>
      <c r="Q606">
        <v>99</v>
      </c>
      <c r="R606">
        <f t="shared" si="30"/>
        <v>1</v>
      </c>
    </row>
    <row r="607" spans="1:18">
      <c r="A607">
        <f t="shared" si="28"/>
        <v>2011</v>
      </c>
      <c r="B607">
        <f t="shared" si="29"/>
        <v>39</v>
      </c>
      <c r="C607" t="s">
        <v>26</v>
      </c>
      <c r="D607" s="3">
        <v>40806</v>
      </c>
      <c r="E607">
        <v>1365197</v>
      </c>
      <c r="F607">
        <v>327050</v>
      </c>
      <c r="G607">
        <v>167085</v>
      </c>
      <c r="H607">
        <v>310137</v>
      </c>
      <c r="I607">
        <v>663203</v>
      </c>
      <c r="J607">
        <v>829603</v>
      </c>
      <c r="K607">
        <v>64807</v>
      </c>
      <c r="L607">
        <v>58372</v>
      </c>
      <c r="M607">
        <v>119</v>
      </c>
      <c r="N607">
        <v>91</v>
      </c>
      <c r="O607">
        <v>141</v>
      </c>
      <c r="P607">
        <v>88</v>
      </c>
      <c r="Q607">
        <v>99</v>
      </c>
      <c r="R607">
        <f t="shared" si="30"/>
        <v>1</v>
      </c>
    </row>
    <row r="608" spans="1:18">
      <c r="A608">
        <f t="shared" si="28"/>
        <v>2011</v>
      </c>
      <c r="B608">
        <f t="shared" si="29"/>
        <v>40</v>
      </c>
      <c r="C608" t="s">
        <v>26</v>
      </c>
      <c r="D608" s="3">
        <v>40813</v>
      </c>
      <c r="E608">
        <v>1380562</v>
      </c>
      <c r="F608">
        <v>320203</v>
      </c>
      <c r="G608">
        <v>182517</v>
      </c>
      <c r="H608">
        <v>332231</v>
      </c>
      <c r="I608">
        <v>663241</v>
      </c>
      <c r="J608">
        <v>802292</v>
      </c>
      <c r="K608">
        <v>64887</v>
      </c>
      <c r="L608">
        <v>63522</v>
      </c>
      <c r="M608">
        <v>110</v>
      </c>
      <c r="N608">
        <v>101</v>
      </c>
      <c r="O608">
        <v>145</v>
      </c>
      <c r="P608">
        <v>91</v>
      </c>
      <c r="Q608">
        <v>100</v>
      </c>
      <c r="R608">
        <f t="shared" si="30"/>
        <v>1</v>
      </c>
    </row>
    <row r="609" spans="1:18">
      <c r="A609">
        <f t="shared" si="28"/>
        <v>2011</v>
      </c>
      <c r="B609">
        <f t="shared" si="29"/>
        <v>41</v>
      </c>
      <c r="C609" t="s">
        <v>26</v>
      </c>
      <c r="D609" s="3">
        <v>40820</v>
      </c>
      <c r="E609">
        <v>1431783</v>
      </c>
      <c r="F609">
        <v>315593</v>
      </c>
      <c r="G609">
        <v>207429</v>
      </c>
      <c r="H609">
        <v>354903</v>
      </c>
      <c r="I609">
        <v>693235</v>
      </c>
      <c r="J609">
        <v>807620</v>
      </c>
      <c r="K609">
        <v>68052</v>
      </c>
      <c r="L609">
        <v>61831</v>
      </c>
      <c r="M609">
        <v>114</v>
      </c>
      <c r="N609">
        <v>108</v>
      </c>
      <c r="O609">
        <v>144</v>
      </c>
      <c r="P609">
        <v>93</v>
      </c>
      <c r="Q609">
        <v>99</v>
      </c>
      <c r="R609">
        <f t="shared" si="30"/>
        <v>1</v>
      </c>
    </row>
    <row r="610" spans="1:18">
      <c r="A610">
        <f t="shared" si="28"/>
        <v>2011</v>
      </c>
      <c r="B610">
        <f t="shared" si="29"/>
        <v>42</v>
      </c>
      <c r="C610" t="s">
        <v>26</v>
      </c>
      <c r="D610" s="3">
        <v>40827</v>
      </c>
      <c r="E610">
        <v>1424634</v>
      </c>
      <c r="F610">
        <v>312293</v>
      </c>
      <c r="G610">
        <v>191232</v>
      </c>
      <c r="H610">
        <v>371294</v>
      </c>
      <c r="I610">
        <v>674231</v>
      </c>
      <c r="J610">
        <v>794796</v>
      </c>
      <c r="K610">
        <v>66816</v>
      </c>
      <c r="L610">
        <v>67312</v>
      </c>
      <c r="M610">
        <v>114</v>
      </c>
      <c r="N610">
        <v>91</v>
      </c>
      <c r="O610">
        <v>150</v>
      </c>
      <c r="P610">
        <v>91</v>
      </c>
      <c r="Q610">
        <v>101</v>
      </c>
      <c r="R610">
        <f t="shared" si="30"/>
        <v>1</v>
      </c>
    </row>
    <row r="611" spans="1:18">
      <c r="A611">
        <f t="shared" ref="A611:A674" si="31">YEAR(D611)</f>
        <v>2011</v>
      </c>
      <c r="B611">
        <f t="shared" ref="B611:B674" si="32">WEEKNUM(D611)</f>
        <v>43</v>
      </c>
      <c r="C611" t="s">
        <v>26</v>
      </c>
      <c r="D611" s="3">
        <v>40834</v>
      </c>
      <c r="E611">
        <v>1431563</v>
      </c>
      <c r="F611">
        <v>323224</v>
      </c>
      <c r="G611">
        <v>178853</v>
      </c>
      <c r="H611">
        <v>365369</v>
      </c>
      <c r="I611">
        <v>684996</v>
      </c>
      <c r="J611">
        <v>817265</v>
      </c>
      <c r="K611">
        <v>57974</v>
      </c>
      <c r="L611">
        <v>70076</v>
      </c>
      <c r="M611">
        <v>109</v>
      </c>
      <c r="N611">
        <v>93</v>
      </c>
      <c r="O611">
        <v>151</v>
      </c>
      <c r="P611">
        <v>96</v>
      </c>
      <c r="Q611">
        <v>101</v>
      </c>
      <c r="R611">
        <f t="shared" si="30"/>
        <v>1</v>
      </c>
    </row>
    <row r="612" spans="1:18">
      <c r="A612">
        <f t="shared" si="31"/>
        <v>2011</v>
      </c>
      <c r="B612">
        <f t="shared" si="32"/>
        <v>44</v>
      </c>
      <c r="C612" t="s">
        <v>26</v>
      </c>
      <c r="D612" s="3">
        <v>40841</v>
      </c>
      <c r="E612">
        <v>1388897</v>
      </c>
      <c r="F612">
        <v>335212</v>
      </c>
      <c r="G612">
        <v>175494</v>
      </c>
      <c r="H612">
        <v>345231</v>
      </c>
      <c r="I612">
        <v>645467</v>
      </c>
      <c r="J612">
        <v>802858</v>
      </c>
      <c r="K612">
        <v>62987</v>
      </c>
      <c r="L612">
        <v>65314</v>
      </c>
      <c r="M612">
        <v>123</v>
      </c>
      <c r="N612">
        <v>96</v>
      </c>
      <c r="O612">
        <v>155</v>
      </c>
      <c r="P612">
        <v>89</v>
      </c>
      <c r="Q612">
        <v>97</v>
      </c>
      <c r="R612">
        <f t="shared" si="30"/>
        <v>1</v>
      </c>
    </row>
    <row r="613" spans="1:18">
      <c r="A613">
        <f t="shared" si="31"/>
        <v>2011</v>
      </c>
      <c r="B613">
        <f t="shared" si="32"/>
        <v>45</v>
      </c>
      <c r="C613" t="s">
        <v>26</v>
      </c>
      <c r="D613" s="3">
        <v>40848</v>
      </c>
      <c r="E613">
        <v>1345024</v>
      </c>
      <c r="F613">
        <v>323638</v>
      </c>
      <c r="G613">
        <v>162026</v>
      </c>
      <c r="H613">
        <v>321463</v>
      </c>
      <c r="I613">
        <v>630398</v>
      </c>
      <c r="J613">
        <v>796677</v>
      </c>
      <c r="K613">
        <v>69525</v>
      </c>
      <c r="L613">
        <v>64858</v>
      </c>
      <c r="M613">
        <v>121</v>
      </c>
      <c r="N613">
        <v>91</v>
      </c>
      <c r="O613">
        <v>148</v>
      </c>
      <c r="P613">
        <v>92</v>
      </c>
      <c r="Q613">
        <v>100</v>
      </c>
      <c r="R613">
        <f t="shared" si="30"/>
        <v>1</v>
      </c>
    </row>
    <row r="614" spans="1:18">
      <c r="A614">
        <f t="shared" si="31"/>
        <v>2011</v>
      </c>
      <c r="B614">
        <f t="shared" si="32"/>
        <v>46</v>
      </c>
      <c r="C614" t="s">
        <v>26</v>
      </c>
      <c r="D614" s="3">
        <v>40855</v>
      </c>
      <c r="E614">
        <v>1366205</v>
      </c>
      <c r="F614">
        <v>329388</v>
      </c>
      <c r="G614">
        <v>162346</v>
      </c>
      <c r="H614">
        <v>323271</v>
      </c>
      <c r="I614">
        <v>627784</v>
      </c>
      <c r="J614">
        <v>800292</v>
      </c>
      <c r="K614">
        <v>85762</v>
      </c>
      <c r="L614">
        <v>80296</v>
      </c>
      <c r="M614">
        <v>116</v>
      </c>
      <c r="N614">
        <v>92</v>
      </c>
      <c r="O614">
        <v>148</v>
      </c>
      <c r="P614">
        <v>93</v>
      </c>
      <c r="Q614">
        <v>103</v>
      </c>
      <c r="R614">
        <f t="shared" si="30"/>
        <v>1</v>
      </c>
    </row>
    <row r="615" spans="1:18">
      <c r="A615">
        <f t="shared" si="31"/>
        <v>2011</v>
      </c>
      <c r="B615">
        <f t="shared" si="32"/>
        <v>47</v>
      </c>
      <c r="C615" t="s">
        <v>26</v>
      </c>
      <c r="D615" s="3">
        <v>40862</v>
      </c>
      <c r="E615">
        <v>1357125</v>
      </c>
      <c r="F615">
        <v>321118</v>
      </c>
      <c r="G615">
        <v>147711</v>
      </c>
      <c r="H615">
        <v>339357</v>
      </c>
      <c r="I615">
        <v>616503</v>
      </c>
      <c r="J615">
        <v>794522</v>
      </c>
      <c r="K615">
        <v>80147</v>
      </c>
      <c r="L615">
        <v>75535</v>
      </c>
      <c r="M615">
        <v>114</v>
      </c>
      <c r="N615">
        <v>82</v>
      </c>
      <c r="O615">
        <v>138</v>
      </c>
      <c r="P615">
        <v>85</v>
      </c>
      <c r="Q615">
        <v>98</v>
      </c>
      <c r="R615">
        <f t="shared" si="30"/>
        <v>1</v>
      </c>
    </row>
    <row r="616" spans="1:18">
      <c r="A616">
        <f t="shared" si="31"/>
        <v>2011</v>
      </c>
      <c r="B616">
        <f t="shared" si="32"/>
        <v>48</v>
      </c>
      <c r="C616" t="s">
        <v>26</v>
      </c>
      <c r="D616" s="3">
        <v>40869</v>
      </c>
      <c r="E616">
        <v>1295618</v>
      </c>
      <c r="F616">
        <v>313952</v>
      </c>
      <c r="G616">
        <v>156606</v>
      </c>
      <c r="H616">
        <v>329069</v>
      </c>
      <c r="I616">
        <v>573814</v>
      </c>
      <c r="J616">
        <v>751277</v>
      </c>
      <c r="K616">
        <v>78783</v>
      </c>
      <c r="L616">
        <v>58666</v>
      </c>
      <c r="M616">
        <v>114</v>
      </c>
      <c r="N616">
        <v>83</v>
      </c>
      <c r="O616">
        <v>129</v>
      </c>
      <c r="P616">
        <v>88</v>
      </c>
      <c r="Q616">
        <v>105</v>
      </c>
      <c r="R616">
        <f t="shared" si="30"/>
        <v>1</v>
      </c>
    </row>
    <row r="617" spans="1:18">
      <c r="A617">
        <f t="shared" si="31"/>
        <v>2011</v>
      </c>
      <c r="B617">
        <f t="shared" si="32"/>
        <v>49</v>
      </c>
      <c r="C617" t="s">
        <v>26</v>
      </c>
      <c r="D617" s="3">
        <v>40876</v>
      </c>
      <c r="E617">
        <v>1302512</v>
      </c>
      <c r="F617">
        <v>308005</v>
      </c>
      <c r="G617">
        <v>151526</v>
      </c>
      <c r="H617">
        <v>336064</v>
      </c>
      <c r="I617">
        <v>576726</v>
      </c>
      <c r="J617">
        <v>754556</v>
      </c>
      <c r="K617">
        <v>81717</v>
      </c>
      <c r="L617">
        <v>60366</v>
      </c>
      <c r="M617">
        <v>112</v>
      </c>
      <c r="N617">
        <v>84</v>
      </c>
      <c r="O617">
        <v>137</v>
      </c>
      <c r="P617">
        <v>87</v>
      </c>
      <c r="Q617">
        <v>100</v>
      </c>
      <c r="R617">
        <f t="shared" si="30"/>
        <v>1</v>
      </c>
    </row>
    <row r="618" spans="1:18">
      <c r="A618">
        <f t="shared" si="31"/>
        <v>2011</v>
      </c>
      <c r="B618">
        <f t="shared" si="32"/>
        <v>50</v>
      </c>
      <c r="C618" t="s">
        <v>26</v>
      </c>
      <c r="D618" s="3">
        <v>40883</v>
      </c>
      <c r="E618">
        <v>1332544</v>
      </c>
      <c r="F618">
        <v>308190</v>
      </c>
      <c r="G618">
        <v>152386</v>
      </c>
      <c r="H618">
        <v>365043</v>
      </c>
      <c r="I618">
        <v>573061</v>
      </c>
      <c r="J618">
        <v>756902</v>
      </c>
      <c r="K618">
        <v>86250</v>
      </c>
      <c r="L618">
        <v>58213</v>
      </c>
      <c r="M618">
        <v>114</v>
      </c>
      <c r="N618">
        <v>83</v>
      </c>
      <c r="O618">
        <v>141</v>
      </c>
      <c r="P618">
        <v>84</v>
      </c>
      <c r="Q618">
        <v>101</v>
      </c>
      <c r="R618">
        <f t="shared" si="30"/>
        <v>1</v>
      </c>
    </row>
    <row r="619" spans="1:18">
      <c r="A619">
        <f t="shared" si="31"/>
        <v>2011</v>
      </c>
      <c r="B619">
        <f t="shared" si="32"/>
        <v>51</v>
      </c>
      <c r="C619" t="s">
        <v>26</v>
      </c>
      <c r="D619" s="3">
        <v>40890</v>
      </c>
      <c r="E619">
        <v>1346495</v>
      </c>
      <c r="F619">
        <v>312304</v>
      </c>
      <c r="G619">
        <v>163001</v>
      </c>
      <c r="H619">
        <v>366862</v>
      </c>
      <c r="I619">
        <v>575481</v>
      </c>
      <c r="J619">
        <v>751569</v>
      </c>
      <c r="K619">
        <v>91848</v>
      </c>
      <c r="L619">
        <v>65063</v>
      </c>
      <c r="M619">
        <v>113</v>
      </c>
      <c r="N619">
        <v>92</v>
      </c>
      <c r="O619">
        <v>147</v>
      </c>
      <c r="P619">
        <v>87</v>
      </c>
      <c r="Q619">
        <v>95</v>
      </c>
      <c r="R619">
        <f t="shared" si="30"/>
        <v>1</v>
      </c>
    </row>
    <row r="620" spans="1:18">
      <c r="A620">
        <f t="shared" si="31"/>
        <v>2011</v>
      </c>
      <c r="B620">
        <f t="shared" si="32"/>
        <v>52</v>
      </c>
      <c r="C620" t="s">
        <v>26</v>
      </c>
      <c r="D620" s="3">
        <v>40897</v>
      </c>
      <c r="E620">
        <v>1298500</v>
      </c>
      <c r="F620">
        <v>289295</v>
      </c>
      <c r="G620">
        <v>151253</v>
      </c>
      <c r="H620">
        <v>350753</v>
      </c>
      <c r="I620">
        <v>582535</v>
      </c>
      <c r="J620">
        <v>738663</v>
      </c>
      <c r="K620">
        <v>75917</v>
      </c>
      <c r="L620">
        <v>57831</v>
      </c>
      <c r="M620">
        <v>97</v>
      </c>
      <c r="N620">
        <v>85</v>
      </c>
      <c r="O620">
        <v>127</v>
      </c>
      <c r="P620">
        <v>85</v>
      </c>
      <c r="Q620">
        <v>99</v>
      </c>
      <c r="R620">
        <f t="shared" si="30"/>
        <v>1</v>
      </c>
    </row>
    <row r="621" spans="1:18">
      <c r="A621">
        <f t="shared" si="31"/>
        <v>2011</v>
      </c>
      <c r="B621">
        <f t="shared" si="32"/>
        <v>53</v>
      </c>
      <c r="C621" t="s">
        <v>26</v>
      </c>
      <c r="D621" s="3">
        <v>40904</v>
      </c>
      <c r="E621">
        <v>1325562</v>
      </c>
      <c r="F621">
        <v>297001</v>
      </c>
      <c r="G621">
        <v>152413</v>
      </c>
      <c r="H621">
        <v>367854</v>
      </c>
      <c r="I621">
        <v>582171</v>
      </c>
      <c r="J621">
        <v>745540</v>
      </c>
      <c r="K621">
        <v>78536</v>
      </c>
      <c r="L621">
        <v>59755</v>
      </c>
      <c r="M621">
        <v>109</v>
      </c>
      <c r="N621">
        <v>84</v>
      </c>
      <c r="O621">
        <v>137</v>
      </c>
      <c r="P621">
        <v>86</v>
      </c>
      <c r="Q621">
        <v>96</v>
      </c>
      <c r="R621">
        <f t="shared" si="30"/>
        <v>1</v>
      </c>
    </row>
    <row r="622" spans="1:18">
      <c r="A622">
        <f t="shared" si="31"/>
        <v>2012</v>
      </c>
      <c r="B622">
        <f t="shared" si="32"/>
        <v>1</v>
      </c>
      <c r="C622" t="s">
        <v>26</v>
      </c>
      <c r="D622" s="3">
        <v>40911</v>
      </c>
      <c r="E622">
        <v>1373018</v>
      </c>
      <c r="F622">
        <v>301080</v>
      </c>
      <c r="G622">
        <v>156612</v>
      </c>
      <c r="H622">
        <v>403887</v>
      </c>
      <c r="I622">
        <v>581401</v>
      </c>
      <c r="J622">
        <v>753553</v>
      </c>
      <c r="K622">
        <v>86650</v>
      </c>
      <c r="L622">
        <v>58966</v>
      </c>
      <c r="M622">
        <v>110</v>
      </c>
      <c r="N622">
        <v>92</v>
      </c>
      <c r="O622">
        <v>142</v>
      </c>
      <c r="P622">
        <v>84</v>
      </c>
      <c r="Q622">
        <v>93</v>
      </c>
      <c r="R622">
        <f t="shared" si="30"/>
        <v>-52</v>
      </c>
    </row>
    <row r="623" spans="1:18">
      <c r="A623">
        <f t="shared" si="31"/>
        <v>2012</v>
      </c>
      <c r="B623">
        <f t="shared" si="32"/>
        <v>2</v>
      </c>
      <c r="C623" t="s">
        <v>26</v>
      </c>
      <c r="D623" s="3">
        <v>40918</v>
      </c>
      <c r="E623">
        <v>1388799</v>
      </c>
      <c r="F623">
        <v>312172</v>
      </c>
      <c r="G623">
        <v>152824</v>
      </c>
      <c r="H623">
        <v>403015</v>
      </c>
      <c r="I623">
        <v>578874</v>
      </c>
      <c r="J623">
        <v>774269</v>
      </c>
      <c r="K623">
        <v>94738</v>
      </c>
      <c r="L623">
        <v>58691</v>
      </c>
      <c r="M623">
        <v>123</v>
      </c>
      <c r="N623">
        <v>71</v>
      </c>
      <c r="O623">
        <v>142</v>
      </c>
      <c r="P623">
        <v>85</v>
      </c>
      <c r="Q623">
        <v>90</v>
      </c>
      <c r="R623">
        <f t="shared" si="30"/>
        <v>1</v>
      </c>
    </row>
    <row r="624" spans="1:18">
      <c r="A624">
        <f t="shared" si="31"/>
        <v>2012</v>
      </c>
      <c r="B624">
        <f t="shared" si="32"/>
        <v>3</v>
      </c>
      <c r="C624" t="s">
        <v>26</v>
      </c>
      <c r="D624" s="3">
        <v>40925</v>
      </c>
      <c r="E624">
        <v>1381041</v>
      </c>
      <c r="F624">
        <v>322996</v>
      </c>
      <c r="G624">
        <v>151770</v>
      </c>
      <c r="H624">
        <v>388027</v>
      </c>
      <c r="I624">
        <v>577610</v>
      </c>
      <c r="J624">
        <v>780726</v>
      </c>
      <c r="K624">
        <v>92408</v>
      </c>
      <c r="L624">
        <v>60518</v>
      </c>
      <c r="M624">
        <v>124</v>
      </c>
      <c r="N624">
        <v>76</v>
      </c>
      <c r="O624">
        <v>136</v>
      </c>
      <c r="P624">
        <v>89</v>
      </c>
      <c r="Q624">
        <v>92</v>
      </c>
      <c r="R624">
        <f t="shared" si="30"/>
        <v>1</v>
      </c>
    </row>
    <row r="625" spans="1:18">
      <c r="A625">
        <f t="shared" si="31"/>
        <v>2012</v>
      </c>
      <c r="B625">
        <f t="shared" si="32"/>
        <v>4</v>
      </c>
      <c r="C625" t="s">
        <v>26</v>
      </c>
      <c r="D625" s="3">
        <v>40932</v>
      </c>
      <c r="E625">
        <v>1341810</v>
      </c>
      <c r="F625">
        <v>322355</v>
      </c>
      <c r="G625">
        <v>144510</v>
      </c>
      <c r="H625">
        <v>382935</v>
      </c>
      <c r="I625">
        <v>549636</v>
      </c>
      <c r="J625">
        <v>754903</v>
      </c>
      <c r="K625">
        <v>86884</v>
      </c>
      <c r="L625">
        <v>59462</v>
      </c>
      <c r="M625">
        <v>115</v>
      </c>
      <c r="N625">
        <v>74</v>
      </c>
      <c r="O625">
        <v>136</v>
      </c>
      <c r="P625">
        <v>88</v>
      </c>
      <c r="Q625">
        <v>92</v>
      </c>
      <c r="R625">
        <f t="shared" si="30"/>
        <v>1</v>
      </c>
    </row>
    <row r="626" spans="1:18">
      <c r="A626">
        <f t="shared" si="31"/>
        <v>2012</v>
      </c>
      <c r="B626">
        <f t="shared" si="32"/>
        <v>5</v>
      </c>
      <c r="C626" t="s">
        <v>26</v>
      </c>
      <c r="D626" s="3">
        <v>40939</v>
      </c>
      <c r="E626">
        <v>1399874</v>
      </c>
      <c r="F626">
        <v>321176</v>
      </c>
      <c r="G626">
        <v>150477</v>
      </c>
      <c r="H626">
        <v>421012</v>
      </c>
      <c r="I626">
        <v>571809</v>
      </c>
      <c r="J626">
        <v>773269</v>
      </c>
      <c r="K626">
        <v>85877</v>
      </c>
      <c r="L626">
        <v>55116</v>
      </c>
      <c r="M626">
        <v>120</v>
      </c>
      <c r="N626">
        <v>78</v>
      </c>
      <c r="O626">
        <v>147</v>
      </c>
      <c r="P626">
        <v>89</v>
      </c>
      <c r="Q626">
        <v>92</v>
      </c>
      <c r="R626">
        <f t="shared" si="30"/>
        <v>1</v>
      </c>
    </row>
    <row r="627" spans="1:18">
      <c r="A627">
        <f t="shared" si="31"/>
        <v>2012</v>
      </c>
      <c r="B627">
        <f t="shared" si="32"/>
        <v>6</v>
      </c>
      <c r="C627" t="s">
        <v>26</v>
      </c>
      <c r="D627" s="3">
        <v>40946</v>
      </c>
      <c r="E627">
        <v>1484546</v>
      </c>
      <c r="F627">
        <v>315171</v>
      </c>
      <c r="G627">
        <v>146286</v>
      </c>
      <c r="H627">
        <v>456929</v>
      </c>
      <c r="I627">
        <v>620629</v>
      </c>
      <c r="J627">
        <v>821786</v>
      </c>
      <c r="K627">
        <v>91817</v>
      </c>
      <c r="L627">
        <v>59545</v>
      </c>
      <c r="M627">
        <v>124</v>
      </c>
      <c r="N627">
        <v>80</v>
      </c>
      <c r="O627">
        <v>153</v>
      </c>
      <c r="P627">
        <v>92</v>
      </c>
      <c r="Q627">
        <v>95</v>
      </c>
      <c r="R627">
        <f t="shared" si="30"/>
        <v>1</v>
      </c>
    </row>
    <row r="628" spans="1:18">
      <c r="A628">
        <f t="shared" si="31"/>
        <v>2012</v>
      </c>
      <c r="B628">
        <f t="shared" si="32"/>
        <v>7</v>
      </c>
      <c r="C628" t="s">
        <v>26</v>
      </c>
      <c r="D628" s="3">
        <v>40953</v>
      </c>
      <c r="E628">
        <v>1486350</v>
      </c>
      <c r="F628">
        <v>349281</v>
      </c>
      <c r="G628">
        <v>144529</v>
      </c>
      <c r="H628">
        <v>450380</v>
      </c>
      <c r="I628">
        <v>599669</v>
      </c>
      <c r="J628">
        <v>831482</v>
      </c>
      <c r="K628">
        <v>87020</v>
      </c>
      <c r="L628">
        <v>59959</v>
      </c>
      <c r="M628">
        <v>126</v>
      </c>
      <c r="N628">
        <v>85</v>
      </c>
      <c r="O628">
        <v>165</v>
      </c>
      <c r="P628">
        <v>94</v>
      </c>
      <c r="Q628">
        <v>97</v>
      </c>
      <c r="R628">
        <f t="shared" si="30"/>
        <v>1</v>
      </c>
    </row>
    <row r="629" spans="1:18">
      <c r="A629">
        <f t="shared" si="31"/>
        <v>2012</v>
      </c>
      <c r="B629">
        <f t="shared" si="32"/>
        <v>8</v>
      </c>
      <c r="C629" t="s">
        <v>26</v>
      </c>
      <c r="D629" s="3">
        <v>40960</v>
      </c>
      <c r="E629">
        <v>1441526</v>
      </c>
      <c r="F629">
        <v>367380</v>
      </c>
      <c r="G629">
        <v>139200</v>
      </c>
      <c r="H629">
        <v>439787</v>
      </c>
      <c r="I629">
        <v>542767</v>
      </c>
      <c r="J629">
        <v>804445</v>
      </c>
      <c r="K629">
        <v>91592</v>
      </c>
      <c r="L629">
        <v>58094</v>
      </c>
      <c r="M629">
        <v>137</v>
      </c>
      <c r="N629">
        <v>72</v>
      </c>
      <c r="O629">
        <v>162</v>
      </c>
      <c r="P629">
        <v>88</v>
      </c>
      <c r="Q629">
        <v>97</v>
      </c>
      <c r="R629">
        <f t="shared" si="30"/>
        <v>1</v>
      </c>
    </row>
    <row r="630" spans="1:18">
      <c r="A630">
        <f t="shared" si="31"/>
        <v>2012</v>
      </c>
      <c r="B630">
        <f t="shared" si="32"/>
        <v>9</v>
      </c>
      <c r="C630" t="s">
        <v>26</v>
      </c>
      <c r="D630" s="3">
        <v>40967</v>
      </c>
      <c r="E630">
        <v>1517833</v>
      </c>
      <c r="F630">
        <v>394656</v>
      </c>
      <c r="G630">
        <v>140097</v>
      </c>
      <c r="H630">
        <v>445692</v>
      </c>
      <c r="I630">
        <v>580262</v>
      </c>
      <c r="J630">
        <v>871812</v>
      </c>
      <c r="K630">
        <v>97223</v>
      </c>
      <c r="L630">
        <v>60232</v>
      </c>
      <c r="M630">
        <v>144</v>
      </c>
      <c r="N630">
        <v>73</v>
      </c>
      <c r="O630">
        <v>164</v>
      </c>
      <c r="P630">
        <v>90</v>
      </c>
      <c r="Q630">
        <v>99</v>
      </c>
      <c r="R630">
        <f t="shared" si="30"/>
        <v>1</v>
      </c>
    </row>
    <row r="631" spans="1:18">
      <c r="A631">
        <f t="shared" si="31"/>
        <v>2012</v>
      </c>
      <c r="B631">
        <f t="shared" si="32"/>
        <v>10</v>
      </c>
      <c r="C631" t="s">
        <v>26</v>
      </c>
      <c r="D631" s="3">
        <v>40974</v>
      </c>
      <c r="E631">
        <v>1584849</v>
      </c>
      <c r="F631">
        <v>396749</v>
      </c>
      <c r="G631">
        <v>159797</v>
      </c>
      <c r="H631">
        <v>475269</v>
      </c>
      <c r="I631">
        <v>615643</v>
      </c>
      <c r="J631">
        <v>889263</v>
      </c>
      <c r="K631">
        <v>97188</v>
      </c>
      <c r="L631">
        <v>60520</v>
      </c>
      <c r="M631">
        <v>145</v>
      </c>
      <c r="N631">
        <v>79</v>
      </c>
      <c r="O631">
        <v>174</v>
      </c>
      <c r="P631">
        <v>94</v>
      </c>
      <c r="Q631">
        <v>94</v>
      </c>
      <c r="R631">
        <f t="shared" si="30"/>
        <v>1</v>
      </c>
    </row>
    <row r="632" spans="1:18">
      <c r="A632">
        <f t="shared" si="31"/>
        <v>2012</v>
      </c>
      <c r="B632">
        <f t="shared" si="32"/>
        <v>11</v>
      </c>
      <c r="C632" t="s">
        <v>26</v>
      </c>
      <c r="D632" s="3">
        <v>40981</v>
      </c>
      <c r="E632">
        <v>1579060</v>
      </c>
      <c r="F632">
        <v>408952</v>
      </c>
      <c r="G632">
        <v>165778</v>
      </c>
      <c r="H632">
        <v>465557</v>
      </c>
      <c r="I632">
        <v>606023</v>
      </c>
      <c r="J632">
        <v>884640</v>
      </c>
      <c r="K632">
        <v>98528</v>
      </c>
      <c r="L632">
        <v>63085</v>
      </c>
      <c r="M632">
        <v>138</v>
      </c>
      <c r="N632">
        <v>80</v>
      </c>
      <c r="O632">
        <v>169</v>
      </c>
      <c r="P632">
        <v>89</v>
      </c>
      <c r="Q632">
        <v>90</v>
      </c>
      <c r="R632">
        <f t="shared" si="30"/>
        <v>1</v>
      </c>
    </row>
    <row r="633" spans="1:18">
      <c r="A633">
        <f t="shared" si="31"/>
        <v>2012</v>
      </c>
      <c r="B633">
        <f t="shared" si="32"/>
        <v>12</v>
      </c>
      <c r="C633" t="s">
        <v>26</v>
      </c>
      <c r="D633" s="3">
        <v>40988</v>
      </c>
      <c r="E633">
        <v>1558284</v>
      </c>
      <c r="F633">
        <v>394918</v>
      </c>
      <c r="G633">
        <v>160326</v>
      </c>
      <c r="H633">
        <v>459794</v>
      </c>
      <c r="I633">
        <v>606909</v>
      </c>
      <c r="J633">
        <v>876458</v>
      </c>
      <c r="K633">
        <v>96663</v>
      </c>
      <c r="L633">
        <v>61706</v>
      </c>
      <c r="M633">
        <v>129</v>
      </c>
      <c r="N633">
        <v>81</v>
      </c>
      <c r="O633">
        <v>158</v>
      </c>
      <c r="P633">
        <v>85</v>
      </c>
      <c r="Q633">
        <v>92</v>
      </c>
      <c r="R633">
        <f t="shared" si="30"/>
        <v>1</v>
      </c>
    </row>
    <row r="634" spans="1:18">
      <c r="A634">
        <f t="shared" si="31"/>
        <v>2012</v>
      </c>
      <c r="B634">
        <f t="shared" si="32"/>
        <v>13</v>
      </c>
      <c r="C634" t="s">
        <v>26</v>
      </c>
      <c r="D634" s="3">
        <v>40995</v>
      </c>
      <c r="E634">
        <v>1562147</v>
      </c>
      <c r="F634">
        <v>387687</v>
      </c>
      <c r="G634">
        <v>158235</v>
      </c>
      <c r="H634">
        <v>464723</v>
      </c>
      <c r="I634">
        <v>613378</v>
      </c>
      <c r="J634">
        <v>877327</v>
      </c>
      <c r="K634">
        <v>96359</v>
      </c>
      <c r="L634">
        <v>61862</v>
      </c>
      <c r="M634">
        <v>133</v>
      </c>
      <c r="N634">
        <v>79</v>
      </c>
      <c r="O634">
        <v>156</v>
      </c>
      <c r="P634">
        <v>89</v>
      </c>
      <c r="Q634">
        <v>98</v>
      </c>
      <c r="R634">
        <f t="shared" si="30"/>
        <v>1</v>
      </c>
    </row>
    <row r="635" spans="1:18">
      <c r="A635">
        <f t="shared" si="31"/>
        <v>2012</v>
      </c>
      <c r="B635">
        <f t="shared" si="32"/>
        <v>14</v>
      </c>
      <c r="C635" t="s">
        <v>26</v>
      </c>
      <c r="D635" s="3">
        <v>41002</v>
      </c>
      <c r="E635">
        <v>1569070</v>
      </c>
      <c r="F635">
        <v>375854</v>
      </c>
      <c r="G635">
        <v>160297</v>
      </c>
      <c r="H635">
        <v>459923</v>
      </c>
      <c r="I635">
        <v>635507</v>
      </c>
      <c r="J635">
        <v>880889</v>
      </c>
      <c r="K635">
        <v>97786</v>
      </c>
      <c r="L635">
        <v>67961</v>
      </c>
      <c r="M635">
        <v>124</v>
      </c>
      <c r="N635">
        <v>78</v>
      </c>
      <c r="O635">
        <v>146</v>
      </c>
      <c r="P635">
        <v>96</v>
      </c>
      <c r="Q635">
        <v>101</v>
      </c>
      <c r="R635">
        <f t="shared" si="30"/>
        <v>1</v>
      </c>
    </row>
    <row r="636" spans="1:18">
      <c r="A636">
        <f t="shared" si="31"/>
        <v>2012</v>
      </c>
      <c r="B636">
        <f t="shared" si="32"/>
        <v>15</v>
      </c>
      <c r="C636" t="s">
        <v>26</v>
      </c>
      <c r="D636" s="3">
        <v>41009</v>
      </c>
      <c r="E636">
        <v>1563132</v>
      </c>
      <c r="F636">
        <v>366612</v>
      </c>
      <c r="G636">
        <v>169030</v>
      </c>
      <c r="H636">
        <v>464799</v>
      </c>
      <c r="I636">
        <v>636467</v>
      </c>
      <c r="J636">
        <v>861585</v>
      </c>
      <c r="K636">
        <v>95254</v>
      </c>
      <c r="L636">
        <v>67718</v>
      </c>
      <c r="M636">
        <v>122</v>
      </c>
      <c r="N636">
        <v>82</v>
      </c>
      <c r="O636">
        <v>147</v>
      </c>
      <c r="P636">
        <v>91</v>
      </c>
      <c r="Q636">
        <v>98</v>
      </c>
      <c r="R636">
        <f t="shared" si="30"/>
        <v>1</v>
      </c>
    </row>
    <row r="637" spans="1:18">
      <c r="A637">
        <f t="shared" si="31"/>
        <v>2012</v>
      </c>
      <c r="B637">
        <f t="shared" si="32"/>
        <v>16</v>
      </c>
      <c r="C637" t="s">
        <v>26</v>
      </c>
      <c r="D637" s="3">
        <v>41016</v>
      </c>
      <c r="E637">
        <v>1570513</v>
      </c>
      <c r="F637">
        <v>365343</v>
      </c>
      <c r="G637">
        <v>151788</v>
      </c>
      <c r="H637">
        <v>478480</v>
      </c>
      <c r="I637">
        <v>641557</v>
      </c>
      <c r="J637">
        <v>873178</v>
      </c>
      <c r="K637">
        <v>85133</v>
      </c>
      <c r="L637">
        <v>67067</v>
      </c>
      <c r="M637">
        <v>124</v>
      </c>
      <c r="N637">
        <v>78</v>
      </c>
      <c r="O637">
        <v>151</v>
      </c>
      <c r="P637">
        <v>96</v>
      </c>
      <c r="Q637">
        <v>97</v>
      </c>
      <c r="R637">
        <f t="shared" si="30"/>
        <v>1</v>
      </c>
    </row>
    <row r="638" spans="1:18">
      <c r="A638">
        <f t="shared" si="31"/>
        <v>2012</v>
      </c>
      <c r="B638">
        <f t="shared" si="32"/>
        <v>17</v>
      </c>
      <c r="C638" t="s">
        <v>26</v>
      </c>
      <c r="D638" s="3">
        <v>41023</v>
      </c>
      <c r="E638">
        <v>1539257</v>
      </c>
      <c r="F638">
        <v>356816</v>
      </c>
      <c r="G638">
        <v>144430</v>
      </c>
      <c r="H638">
        <v>482243</v>
      </c>
      <c r="I638">
        <v>616873</v>
      </c>
      <c r="J638">
        <v>849355</v>
      </c>
      <c r="K638">
        <v>83325</v>
      </c>
      <c r="L638">
        <v>63229</v>
      </c>
      <c r="M638">
        <v>122</v>
      </c>
      <c r="N638">
        <v>80</v>
      </c>
      <c r="O638">
        <v>145</v>
      </c>
      <c r="P638">
        <v>94</v>
      </c>
      <c r="Q638">
        <v>95</v>
      </c>
      <c r="R638">
        <f t="shared" si="30"/>
        <v>1</v>
      </c>
    </row>
    <row r="639" spans="1:18">
      <c r="A639">
        <f t="shared" si="31"/>
        <v>2012</v>
      </c>
      <c r="B639">
        <f t="shared" si="32"/>
        <v>18</v>
      </c>
      <c r="C639" t="s">
        <v>26</v>
      </c>
      <c r="D639" s="3">
        <v>41030</v>
      </c>
      <c r="E639">
        <v>1602007</v>
      </c>
      <c r="F639">
        <v>374537</v>
      </c>
      <c r="G639">
        <v>147894</v>
      </c>
      <c r="H639">
        <v>509344</v>
      </c>
      <c r="I639">
        <v>625789</v>
      </c>
      <c r="J639">
        <v>877252</v>
      </c>
      <c r="K639">
        <v>92337</v>
      </c>
      <c r="L639">
        <v>67517</v>
      </c>
      <c r="M639">
        <v>133</v>
      </c>
      <c r="N639">
        <v>82</v>
      </c>
      <c r="O639">
        <v>149</v>
      </c>
      <c r="P639">
        <v>95</v>
      </c>
      <c r="Q639">
        <v>103</v>
      </c>
      <c r="R639">
        <f t="shared" si="30"/>
        <v>1</v>
      </c>
    </row>
    <row r="640" spans="1:18">
      <c r="A640">
        <f t="shared" si="31"/>
        <v>2012</v>
      </c>
      <c r="B640">
        <f t="shared" si="32"/>
        <v>19</v>
      </c>
      <c r="C640" t="s">
        <v>26</v>
      </c>
      <c r="D640" s="3">
        <v>41037</v>
      </c>
      <c r="E640">
        <v>1590926</v>
      </c>
      <c r="F640">
        <v>356626</v>
      </c>
      <c r="G640">
        <v>172666</v>
      </c>
      <c r="H640">
        <v>497347</v>
      </c>
      <c r="I640">
        <v>651460</v>
      </c>
      <c r="J640">
        <v>855481</v>
      </c>
      <c r="K640">
        <v>85493</v>
      </c>
      <c r="L640">
        <v>65432</v>
      </c>
      <c r="M640">
        <v>129</v>
      </c>
      <c r="N640">
        <v>85</v>
      </c>
      <c r="O640">
        <v>155</v>
      </c>
      <c r="P640">
        <v>97</v>
      </c>
      <c r="Q640">
        <v>95</v>
      </c>
      <c r="R640">
        <f t="shared" si="30"/>
        <v>1</v>
      </c>
    </row>
    <row r="641" spans="1:18">
      <c r="A641">
        <f t="shared" si="31"/>
        <v>2012</v>
      </c>
      <c r="B641">
        <f t="shared" si="32"/>
        <v>20</v>
      </c>
      <c r="C641" t="s">
        <v>26</v>
      </c>
      <c r="D641" s="3">
        <v>41044</v>
      </c>
      <c r="E641">
        <v>1539151</v>
      </c>
      <c r="F641">
        <v>356311</v>
      </c>
      <c r="G641">
        <v>171848</v>
      </c>
      <c r="H641">
        <v>457839</v>
      </c>
      <c r="I641">
        <v>638344</v>
      </c>
      <c r="J641">
        <v>837526</v>
      </c>
      <c r="K641">
        <v>86657</v>
      </c>
      <c r="L641">
        <v>71938</v>
      </c>
      <c r="M641">
        <v>126</v>
      </c>
      <c r="N641">
        <v>89</v>
      </c>
      <c r="O641">
        <v>150</v>
      </c>
      <c r="P641">
        <v>96</v>
      </c>
      <c r="Q641">
        <v>95</v>
      </c>
      <c r="R641">
        <f t="shared" si="30"/>
        <v>1</v>
      </c>
    </row>
    <row r="642" spans="1:18">
      <c r="A642">
        <f t="shared" si="31"/>
        <v>2012</v>
      </c>
      <c r="B642">
        <f t="shared" si="32"/>
        <v>21</v>
      </c>
      <c r="C642" t="s">
        <v>26</v>
      </c>
      <c r="D642" s="3">
        <v>41051</v>
      </c>
      <c r="E642">
        <v>1442523</v>
      </c>
      <c r="F642">
        <v>343701</v>
      </c>
      <c r="G642">
        <v>159630</v>
      </c>
      <c r="H642">
        <v>418225</v>
      </c>
      <c r="I642">
        <v>607894</v>
      </c>
      <c r="J642">
        <v>797331</v>
      </c>
      <c r="K642">
        <v>72703</v>
      </c>
      <c r="L642">
        <v>67337</v>
      </c>
      <c r="M642">
        <v>110</v>
      </c>
      <c r="N642">
        <v>93</v>
      </c>
      <c r="O642">
        <v>128</v>
      </c>
      <c r="P642">
        <v>93</v>
      </c>
      <c r="Q642">
        <v>95</v>
      </c>
      <c r="R642">
        <f t="shared" si="30"/>
        <v>1</v>
      </c>
    </row>
    <row r="643" spans="1:18">
      <c r="A643">
        <f t="shared" si="31"/>
        <v>2012</v>
      </c>
      <c r="B643">
        <f t="shared" si="32"/>
        <v>22</v>
      </c>
      <c r="C643" t="s">
        <v>26</v>
      </c>
      <c r="D643" s="3">
        <v>41058</v>
      </c>
      <c r="E643">
        <v>1440107</v>
      </c>
      <c r="F643">
        <v>343240</v>
      </c>
      <c r="G643">
        <v>164355</v>
      </c>
      <c r="H643">
        <v>419140</v>
      </c>
      <c r="I643">
        <v>606523</v>
      </c>
      <c r="J643">
        <v>789940</v>
      </c>
      <c r="K643">
        <v>71204</v>
      </c>
      <c r="L643">
        <v>66672</v>
      </c>
      <c r="M643">
        <v>107</v>
      </c>
      <c r="N643">
        <v>101</v>
      </c>
      <c r="O643">
        <v>141</v>
      </c>
      <c r="P643">
        <v>97</v>
      </c>
      <c r="Q643">
        <v>101</v>
      </c>
      <c r="R643">
        <f t="shared" si="30"/>
        <v>1</v>
      </c>
    </row>
    <row r="644" spans="1:18">
      <c r="A644">
        <f t="shared" si="31"/>
        <v>2012</v>
      </c>
      <c r="B644">
        <f t="shared" si="32"/>
        <v>23</v>
      </c>
      <c r="C644" t="s">
        <v>26</v>
      </c>
      <c r="D644" s="3">
        <v>41065</v>
      </c>
      <c r="E644">
        <v>1456604</v>
      </c>
      <c r="F644">
        <v>326346</v>
      </c>
      <c r="G644">
        <v>179509</v>
      </c>
      <c r="H644">
        <v>428216</v>
      </c>
      <c r="I644">
        <v>621295</v>
      </c>
      <c r="J644">
        <v>774957</v>
      </c>
      <c r="K644">
        <v>80747</v>
      </c>
      <c r="L644">
        <v>73922</v>
      </c>
      <c r="M644">
        <v>105</v>
      </c>
      <c r="N644">
        <v>105</v>
      </c>
      <c r="O644">
        <v>154</v>
      </c>
      <c r="P644">
        <v>92</v>
      </c>
      <c r="Q644">
        <v>96</v>
      </c>
      <c r="R644">
        <f t="shared" ref="R644:R707" si="33">B644-B643</f>
        <v>1</v>
      </c>
    </row>
    <row r="645" spans="1:18">
      <c r="A645">
        <f t="shared" si="31"/>
        <v>2012</v>
      </c>
      <c r="B645">
        <f t="shared" si="32"/>
        <v>24</v>
      </c>
      <c r="C645" t="s">
        <v>26</v>
      </c>
      <c r="D645" s="3">
        <v>41072</v>
      </c>
      <c r="E645">
        <v>1458395</v>
      </c>
      <c r="F645">
        <v>308626</v>
      </c>
      <c r="G645">
        <v>177768</v>
      </c>
      <c r="H645">
        <v>439327</v>
      </c>
      <c r="I645">
        <v>629659</v>
      </c>
      <c r="J645">
        <v>766949</v>
      </c>
      <c r="K645">
        <v>80783</v>
      </c>
      <c r="L645">
        <v>74351</v>
      </c>
      <c r="M645">
        <v>101</v>
      </c>
      <c r="N645">
        <v>105</v>
      </c>
      <c r="O645">
        <v>154</v>
      </c>
      <c r="P645">
        <v>91</v>
      </c>
      <c r="Q645">
        <v>94</v>
      </c>
      <c r="R645">
        <f t="shared" si="33"/>
        <v>1</v>
      </c>
    </row>
    <row r="646" spans="1:18">
      <c r="A646">
        <f t="shared" si="31"/>
        <v>2012</v>
      </c>
      <c r="B646">
        <f t="shared" si="32"/>
        <v>25</v>
      </c>
      <c r="C646" t="s">
        <v>26</v>
      </c>
      <c r="D646" s="3">
        <v>41079</v>
      </c>
      <c r="E646">
        <v>1432126</v>
      </c>
      <c r="F646">
        <v>300776</v>
      </c>
      <c r="G646">
        <v>176868</v>
      </c>
      <c r="H646">
        <v>412677</v>
      </c>
      <c r="I646">
        <v>643928</v>
      </c>
      <c r="J646">
        <v>771762</v>
      </c>
      <c r="K646">
        <v>74745</v>
      </c>
      <c r="L646">
        <v>70819</v>
      </c>
      <c r="M646">
        <v>102</v>
      </c>
      <c r="N646">
        <v>96</v>
      </c>
      <c r="O646">
        <v>145</v>
      </c>
      <c r="P646">
        <v>91</v>
      </c>
      <c r="Q646">
        <v>93</v>
      </c>
      <c r="R646">
        <f t="shared" si="33"/>
        <v>1</v>
      </c>
    </row>
    <row r="647" spans="1:18">
      <c r="A647">
        <f t="shared" si="31"/>
        <v>2012</v>
      </c>
      <c r="B647">
        <f t="shared" si="32"/>
        <v>26</v>
      </c>
      <c r="C647" t="s">
        <v>26</v>
      </c>
      <c r="D647" s="3">
        <v>41086</v>
      </c>
      <c r="E647">
        <v>1432162</v>
      </c>
      <c r="F647">
        <v>295571</v>
      </c>
      <c r="G647">
        <v>182738</v>
      </c>
      <c r="H647">
        <v>410508</v>
      </c>
      <c r="I647">
        <v>650111</v>
      </c>
      <c r="J647">
        <v>771985</v>
      </c>
      <c r="K647">
        <v>75972</v>
      </c>
      <c r="L647">
        <v>66931</v>
      </c>
      <c r="M647">
        <v>107</v>
      </c>
      <c r="N647">
        <v>108</v>
      </c>
      <c r="O647">
        <v>145</v>
      </c>
      <c r="P647">
        <v>89</v>
      </c>
      <c r="Q647">
        <v>96</v>
      </c>
      <c r="R647">
        <f t="shared" si="33"/>
        <v>1</v>
      </c>
    </row>
    <row r="648" spans="1:18">
      <c r="A648">
        <f t="shared" si="31"/>
        <v>2012</v>
      </c>
      <c r="B648">
        <f t="shared" si="32"/>
        <v>27</v>
      </c>
      <c r="C648" t="s">
        <v>26</v>
      </c>
      <c r="D648" s="3">
        <v>41093</v>
      </c>
      <c r="E648">
        <v>1432999</v>
      </c>
      <c r="F648">
        <v>319921</v>
      </c>
      <c r="G648">
        <v>188338</v>
      </c>
      <c r="H648">
        <v>402152</v>
      </c>
      <c r="I648">
        <v>643391</v>
      </c>
      <c r="J648">
        <v>777352</v>
      </c>
      <c r="K648">
        <v>67535</v>
      </c>
      <c r="L648">
        <v>65157</v>
      </c>
      <c r="M648">
        <v>105</v>
      </c>
      <c r="N648">
        <v>100</v>
      </c>
      <c r="O648">
        <v>145</v>
      </c>
      <c r="P648">
        <v>93</v>
      </c>
      <c r="Q648">
        <v>95</v>
      </c>
      <c r="R648">
        <f t="shared" si="33"/>
        <v>1</v>
      </c>
    </row>
    <row r="649" spans="1:18">
      <c r="A649">
        <f t="shared" si="31"/>
        <v>2012</v>
      </c>
      <c r="B649">
        <f t="shared" si="32"/>
        <v>28</v>
      </c>
      <c r="C649" t="s">
        <v>26</v>
      </c>
      <c r="D649" s="3">
        <v>41100</v>
      </c>
      <c r="E649">
        <v>1413415</v>
      </c>
      <c r="F649">
        <v>315407</v>
      </c>
      <c r="G649">
        <v>176835</v>
      </c>
      <c r="H649">
        <v>389904</v>
      </c>
      <c r="I649">
        <v>639783</v>
      </c>
      <c r="J649">
        <v>782283</v>
      </c>
      <c r="K649">
        <v>68321</v>
      </c>
      <c r="L649">
        <v>64393</v>
      </c>
      <c r="M649">
        <v>104</v>
      </c>
      <c r="N649">
        <v>96</v>
      </c>
      <c r="O649">
        <v>147</v>
      </c>
      <c r="P649">
        <v>91</v>
      </c>
      <c r="Q649">
        <v>93</v>
      </c>
      <c r="R649">
        <f t="shared" si="33"/>
        <v>1</v>
      </c>
    </row>
    <row r="650" spans="1:18">
      <c r="A650">
        <f t="shared" si="31"/>
        <v>2012</v>
      </c>
      <c r="B650">
        <f t="shared" si="32"/>
        <v>29</v>
      </c>
      <c r="C650" t="s">
        <v>26</v>
      </c>
      <c r="D650" s="3">
        <v>41107</v>
      </c>
      <c r="E650">
        <v>1403473</v>
      </c>
      <c r="F650">
        <v>323621</v>
      </c>
      <c r="G650">
        <v>150842</v>
      </c>
      <c r="H650">
        <v>390875</v>
      </c>
      <c r="I650">
        <v>624854</v>
      </c>
      <c r="J650">
        <v>791030</v>
      </c>
      <c r="K650">
        <v>64123</v>
      </c>
      <c r="L650">
        <v>70726</v>
      </c>
      <c r="M650">
        <v>102</v>
      </c>
      <c r="N650">
        <v>87</v>
      </c>
      <c r="O650">
        <v>141</v>
      </c>
      <c r="P650">
        <v>91</v>
      </c>
      <c r="Q650">
        <v>95</v>
      </c>
      <c r="R650">
        <f t="shared" si="33"/>
        <v>1</v>
      </c>
    </row>
    <row r="651" spans="1:18">
      <c r="A651">
        <f t="shared" si="31"/>
        <v>2012</v>
      </c>
      <c r="B651">
        <f t="shared" si="32"/>
        <v>30</v>
      </c>
      <c r="C651" t="s">
        <v>26</v>
      </c>
      <c r="D651" s="3">
        <v>41114</v>
      </c>
      <c r="E651">
        <v>1389039</v>
      </c>
      <c r="F651">
        <v>339805</v>
      </c>
      <c r="G651">
        <v>149112</v>
      </c>
      <c r="H651">
        <v>379459</v>
      </c>
      <c r="I651">
        <v>608497</v>
      </c>
      <c r="J651">
        <v>798362</v>
      </c>
      <c r="K651">
        <v>61278</v>
      </c>
      <c r="L651">
        <v>62106</v>
      </c>
      <c r="M651">
        <v>109</v>
      </c>
      <c r="N651">
        <v>86</v>
      </c>
      <c r="O651">
        <v>138</v>
      </c>
      <c r="P651">
        <v>95</v>
      </c>
      <c r="Q651">
        <v>93</v>
      </c>
      <c r="R651">
        <f t="shared" si="33"/>
        <v>1</v>
      </c>
    </row>
    <row r="652" spans="1:18">
      <c r="A652">
        <f t="shared" si="31"/>
        <v>2012</v>
      </c>
      <c r="B652">
        <f t="shared" si="32"/>
        <v>31</v>
      </c>
      <c r="C652" t="s">
        <v>26</v>
      </c>
      <c r="D652" s="3">
        <v>41121</v>
      </c>
      <c r="E652">
        <v>1395758</v>
      </c>
      <c r="F652">
        <v>328048</v>
      </c>
      <c r="G652">
        <v>153651</v>
      </c>
      <c r="H652">
        <v>386457</v>
      </c>
      <c r="I652">
        <v>614941</v>
      </c>
      <c r="J652">
        <v>793315</v>
      </c>
      <c r="K652">
        <v>66312</v>
      </c>
      <c r="L652">
        <v>62335</v>
      </c>
      <c r="M652">
        <v>102</v>
      </c>
      <c r="N652">
        <v>96</v>
      </c>
      <c r="O652">
        <v>146</v>
      </c>
      <c r="P652">
        <v>96</v>
      </c>
      <c r="Q652">
        <v>93</v>
      </c>
      <c r="R652">
        <f t="shared" si="33"/>
        <v>1</v>
      </c>
    </row>
    <row r="653" spans="1:18">
      <c r="A653">
        <f t="shared" si="31"/>
        <v>2012</v>
      </c>
      <c r="B653">
        <f t="shared" si="32"/>
        <v>32</v>
      </c>
      <c r="C653" t="s">
        <v>26</v>
      </c>
      <c r="D653" s="3">
        <v>41128</v>
      </c>
      <c r="E653">
        <v>1449617</v>
      </c>
      <c r="F653">
        <v>348715</v>
      </c>
      <c r="G653">
        <v>144216</v>
      </c>
      <c r="H653">
        <v>424680</v>
      </c>
      <c r="I653">
        <v>610863</v>
      </c>
      <c r="J653">
        <v>815075</v>
      </c>
      <c r="K653">
        <v>65359</v>
      </c>
      <c r="L653">
        <v>65646</v>
      </c>
      <c r="M653">
        <v>118</v>
      </c>
      <c r="N653">
        <v>89</v>
      </c>
      <c r="O653">
        <v>154</v>
      </c>
      <c r="P653">
        <v>93</v>
      </c>
      <c r="Q653">
        <v>96</v>
      </c>
      <c r="R653">
        <f t="shared" si="33"/>
        <v>1</v>
      </c>
    </row>
    <row r="654" spans="1:18">
      <c r="A654">
        <f t="shared" si="31"/>
        <v>2012</v>
      </c>
      <c r="B654">
        <f t="shared" si="32"/>
        <v>33</v>
      </c>
      <c r="C654" t="s">
        <v>26</v>
      </c>
      <c r="D654" s="3">
        <v>41135</v>
      </c>
      <c r="E654">
        <v>1469908</v>
      </c>
      <c r="F654">
        <v>340551</v>
      </c>
      <c r="G654">
        <v>147169</v>
      </c>
      <c r="H654">
        <v>425976</v>
      </c>
      <c r="I654">
        <v>632977</v>
      </c>
      <c r="J654">
        <v>830593</v>
      </c>
      <c r="K654">
        <v>70404</v>
      </c>
      <c r="L654">
        <v>66170</v>
      </c>
      <c r="M654">
        <v>120</v>
      </c>
      <c r="N654">
        <v>92</v>
      </c>
      <c r="O654">
        <v>148</v>
      </c>
      <c r="P654">
        <v>89</v>
      </c>
      <c r="Q654">
        <v>94</v>
      </c>
      <c r="R654">
        <f t="shared" si="33"/>
        <v>1</v>
      </c>
    </row>
    <row r="655" spans="1:18">
      <c r="A655">
        <f t="shared" si="31"/>
        <v>2012</v>
      </c>
      <c r="B655">
        <f t="shared" si="32"/>
        <v>34</v>
      </c>
      <c r="C655" t="s">
        <v>26</v>
      </c>
      <c r="D655" s="3">
        <v>41142</v>
      </c>
      <c r="E655">
        <v>1470157</v>
      </c>
      <c r="F655">
        <v>362472</v>
      </c>
      <c r="G655">
        <v>132057</v>
      </c>
      <c r="H655">
        <v>414676</v>
      </c>
      <c r="I655">
        <v>623839</v>
      </c>
      <c r="J655">
        <v>855547</v>
      </c>
      <c r="K655">
        <v>69170</v>
      </c>
      <c r="L655">
        <v>67877</v>
      </c>
      <c r="M655">
        <v>121</v>
      </c>
      <c r="N655">
        <v>78</v>
      </c>
      <c r="O655">
        <v>147</v>
      </c>
      <c r="P655">
        <v>85</v>
      </c>
      <c r="Q655">
        <v>94</v>
      </c>
      <c r="R655">
        <f t="shared" si="33"/>
        <v>1</v>
      </c>
    </row>
    <row r="656" spans="1:18">
      <c r="A656">
        <f t="shared" si="31"/>
        <v>2012</v>
      </c>
      <c r="B656">
        <f t="shared" si="32"/>
        <v>35</v>
      </c>
      <c r="C656" t="s">
        <v>26</v>
      </c>
      <c r="D656" s="3">
        <v>41149</v>
      </c>
      <c r="E656">
        <v>1511314</v>
      </c>
      <c r="F656">
        <v>379630</v>
      </c>
      <c r="G656">
        <v>130368</v>
      </c>
      <c r="H656">
        <v>415362</v>
      </c>
      <c r="I656">
        <v>646826</v>
      </c>
      <c r="J656">
        <v>900005</v>
      </c>
      <c r="K656">
        <v>69496</v>
      </c>
      <c r="L656">
        <v>65579</v>
      </c>
      <c r="M656">
        <v>131</v>
      </c>
      <c r="N656">
        <v>81</v>
      </c>
      <c r="O656">
        <v>154</v>
      </c>
      <c r="P656">
        <v>89</v>
      </c>
      <c r="Q656">
        <v>98</v>
      </c>
      <c r="R656">
        <f t="shared" si="33"/>
        <v>1</v>
      </c>
    </row>
    <row r="657" spans="1:18">
      <c r="A657">
        <f t="shared" si="31"/>
        <v>2012</v>
      </c>
      <c r="B657">
        <f t="shared" si="32"/>
        <v>36</v>
      </c>
      <c r="C657" t="s">
        <v>26</v>
      </c>
      <c r="D657" s="3">
        <v>41156</v>
      </c>
      <c r="E657">
        <v>1531823</v>
      </c>
      <c r="F657">
        <v>374147</v>
      </c>
      <c r="G657">
        <v>135555</v>
      </c>
      <c r="H657">
        <v>426796</v>
      </c>
      <c r="I657">
        <v>652677</v>
      </c>
      <c r="J657">
        <v>901929</v>
      </c>
      <c r="K657">
        <v>78203</v>
      </c>
      <c r="L657">
        <v>67543</v>
      </c>
      <c r="M657">
        <v>123</v>
      </c>
      <c r="N657">
        <v>92</v>
      </c>
      <c r="O657">
        <v>152</v>
      </c>
      <c r="P657">
        <v>87</v>
      </c>
      <c r="Q657">
        <v>95</v>
      </c>
      <c r="R657">
        <f t="shared" si="33"/>
        <v>1</v>
      </c>
    </row>
    <row r="658" spans="1:18">
      <c r="A658">
        <f t="shared" si="31"/>
        <v>2012</v>
      </c>
      <c r="B658">
        <f t="shared" si="32"/>
        <v>37</v>
      </c>
      <c r="C658" t="s">
        <v>26</v>
      </c>
      <c r="D658" s="3">
        <v>41163</v>
      </c>
      <c r="E658">
        <v>1585806</v>
      </c>
      <c r="F658">
        <v>380849</v>
      </c>
      <c r="G658">
        <v>132184</v>
      </c>
      <c r="H658">
        <v>465508</v>
      </c>
      <c r="I658">
        <v>666128</v>
      </c>
      <c r="J658">
        <v>925816</v>
      </c>
      <c r="K658">
        <v>73321</v>
      </c>
      <c r="L658">
        <v>62298</v>
      </c>
      <c r="M658">
        <v>134</v>
      </c>
      <c r="N658">
        <v>90</v>
      </c>
      <c r="O658">
        <v>161</v>
      </c>
      <c r="P658">
        <v>87</v>
      </c>
      <c r="Q658">
        <v>95</v>
      </c>
      <c r="R658">
        <f t="shared" si="33"/>
        <v>1</v>
      </c>
    </row>
    <row r="659" spans="1:18">
      <c r="A659">
        <f t="shared" si="31"/>
        <v>2012</v>
      </c>
      <c r="B659">
        <f t="shared" si="32"/>
        <v>38</v>
      </c>
      <c r="C659" t="s">
        <v>26</v>
      </c>
      <c r="D659" s="3">
        <v>41170</v>
      </c>
      <c r="E659">
        <v>1607540</v>
      </c>
      <c r="F659">
        <v>396187</v>
      </c>
      <c r="G659">
        <v>129036</v>
      </c>
      <c r="H659">
        <v>461898</v>
      </c>
      <c r="I659">
        <v>672515</v>
      </c>
      <c r="J659">
        <v>951128</v>
      </c>
      <c r="K659">
        <v>76940</v>
      </c>
      <c r="L659">
        <v>65478</v>
      </c>
      <c r="M659">
        <v>134</v>
      </c>
      <c r="N659">
        <v>82</v>
      </c>
      <c r="O659">
        <v>141</v>
      </c>
      <c r="P659">
        <v>90</v>
      </c>
      <c r="Q659">
        <v>96</v>
      </c>
      <c r="R659">
        <f t="shared" si="33"/>
        <v>1</v>
      </c>
    </row>
    <row r="660" spans="1:18">
      <c r="A660">
        <f t="shared" si="31"/>
        <v>2012</v>
      </c>
      <c r="B660">
        <f t="shared" si="32"/>
        <v>39</v>
      </c>
      <c r="C660" t="s">
        <v>26</v>
      </c>
      <c r="D660" s="3">
        <v>41177</v>
      </c>
      <c r="E660">
        <v>1555863</v>
      </c>
      <c r="F660">
        <v>374662</v>
      </c>
      <c r="G660">
        <v>143365</v>
      </c>
      <c r="H660">
        <v>440454</v>
      </c>
      <c r="I660">
        <v>663843</v>
      </c>
      <c r="J660">
        <v>908574</v>
      </c>
      <c r="K660">
        <v>76904</v>
      </c>
      <c r="L660">
        <v>63470</v>
      </c>
      <c r="M660">
        <v>121</v>
      </c>
      <c r="N660">
        <v>91</v>
      </c>
      <c r="O660">
        <v>152</v>
      </c>
      <c r="P660">
        <v>89</v>
      </c>
      <c r="Q660">
        <v>101</v>
      </c>
      <c r="R660">
        <f t="shared" si="33"/>
        <v>1</v>
      </c>
    </row>
    <row r="661" spans="1:18">
      <c r="A661">
        <f t="shared" si="31"/>
        <v>2012</v>
      </c>
      <c r="B661">
        <f t="shared" si="32"/>
        <v>40</v>
      </c>
      <c r="C661" t="s">
        <v>26</v>
      </c>
      <c r="D661" s="3">
        <v>41184</v>
      </c>
      <c r="E661">
        <v>1556877</v>
      </c>
      <c r="F661">
        <v>366395</v>
      </c>
      <c r="G661">
        <v>150515</v>
      </c>
      <c r="H661">
        <v>448318</v>
      </c>
      <c r="I661">
        <v>665573</v>
      </c>
      <c r="J661">
        <v>889358</v>
      </c>
      <c r="K661">
        <v>76591</v>
      </c>
      <c r="L661">
        <v>68686</v>
      </c>
      <c r="M661">
        <v>115</v>
      </c>
      <c r="N661">
        <v>96</v>
      </c>
      <c r="O661">
        <v>155</v>
      </c>
      <c r="P661">
        <v>96</v>
      </c>
      <c r="Q661">
        <v>104</v>
      </c>
      <c r="R661">
        <f t="shared" si="33"/>
        <v>1</v>
      </c>
    </row>
    <row r="662" spans="1:18">
      <c r="A662">
        <f t="shared" si="31"/>
        <v>2012</v>
      </c>
      <c r="B662">
        <f t="shared" si="32"/>
        <v>41</v>
      </c>
      <c r="C662" t="s">
        <v>26</v>
      </c>
      <c r="D662" s="3">
        <v>41191</v>
      </c>
      <c r="E662">
        <v>1542886</v>
      </c>
      <c r="F662">
        <v>367337</v>
      </c>
      <c r="G662">
        <v>153739</v>
      </c>
      <c r="H662">
        <v>460237</v>
      </c>
      <c r="I662">
        <v>637207</v>
      </c>
      <c r="J662">
        <v>854229</v>
      </c>
      <c r="K662">
        <v>78105</v>
      </c>
      <c r="L662">
        <v>74681</v>
      </c>
      <c r="M662">
        <v>125</v>
      </c>
      <c r="N662">
        <v>85</v>
      </c>
      <c r="O662">
        <v>152</v>
      </c>
      <c r="P662">
        <v>89</v>
      </c>
      <c r="Q662">
        <v>100</v>
      </c>
      <c r="R662">
        <f t="shared" si="33"/>
        <v>1</v>
      </c>
    </row>
    <row r="663" spans="1:18">
      <c r="A663">
        <f t="shared" si="31"/>
        <v>2012</v>
      </c>
      <c r="B663">
        <f t="shared" si="32"/>
        <v>42</v>
      </c>
      <c r="C663" t="s">
        <v>26</v>
      </c>
      <c r="D663" s="3">
        <v>41198</v>
      </c>
      <c r="E663">
        <v>1580619</v>
      </c>
      <c r="F663">
        <v>365184</v>
      </c>
      <c r="G663">
        <v>158712</v>
      </c>
      <c r="H663">
        <v>468598</v>
      </c>
      <c r="I663">
        <v>674070</v>
      </c>
      <c r="J663">
        <v>883453</v>
      </c>
      <c r="K663">
        <v>72767</v>
      </c>
      <c r="L663">
        <v>69856</v>
      </c>
      <c r="M663">
        <v>126</v>
      </c>
      <c r="N663">
        <v>91</v>
      </c>
      <c r="O663">
        <v>150</v>
      </c>
      <c r="P663">
        <v>90</v>
      </c>
      <c r="Q663">
        <v>98</v>
      </c>
      <c r="R663">
        <f t="shared" si="33"/>
        <v>1</v>
      </c>
    </row>
    <row r="664" spans="1:18">
      <c r="A664">
        <f t="shared" si="31"/>
        <v>2012</v>
      </c>
      <c r="B664">
        <f t="shared" si="32"/>
        <v>43</v>
      </c>
      <c r="C664" t="s">
        <v>26</v>
      </c>
      <c r="D664" s="3">
        <v>41205</v>
      </c>
      <c r="E664">
        <v>1578997</v>
      </c>
      <c r="F664">
        <v>362498</v>
      </c>
      <c r="G664">
        <v>176117</v>
      </c>
      <c r="H664">
        <v>452222</v>
      </c>
      <c r="I664">
        <v>686962</v>
      </c>
      <c r="J664">
        <v>882205</v>
      </c>
      <c r="K664">
        <v>77315</v>
      </c>
      <c r="L664">
        <v>68453</v>
      </c>
      <c r="M664">
        <v>120</v>
      </c>
      <c r="N664">
        <v>97</v>
      </c>
      <c r="O664">
        <v>149</v>
      </c>
      <c r="P664">
        <v>94</v>
      </c>
      <c r="Q664">
        <v>100</v>
      </c>
      <c r="R664">
        <f t="shared" si="33"/>
        <v>1</v>
      </c>
    </row>
    <row r="665" spans="1:18">
      <c r="A665">
        <f t="shared" si="31"/>
        <v>2012</v>
      </c>
      <c r="B665">
        <f t="shared" si="32"/>
        <v>44</v>
      </c>
      <c r="C665" t="s">
        <v>26</v>
      </c>
      <c r="D665" s="3">
        <v>41212</v>
      </c>
      <c r="E665">
        <v>1597501</v>
      </c>
      <c r="F665">
        <v>359653</v>
      </c>
      <c r="G665">
        <v>190078</v>
      </c>
      <c r="H665">
        <v>455607</v>
      </c>
      <c r="I665">
        <v>705841</v>
      </c>
      <c r="J665">
        <v>880690</v>
      </c>
      <c r="K665">
        <v>76400</v>
      </c>
      <c r="L665">
        <v>71126</v>
      </c>
      <c r="M665">
        <v>118</v>
      </c>
      <c r="N665">
        <v>96</v>
      </c>
      <c r="O665">
        <v>148</v>
      </c>
      <c r="P665">
        <v>97</v>
      </c>
      <c r="Q665">
        <v>100</v>
      </c>
      <c r="R665">
        <f t="shared" si="33"/>
        <v>1</v>
      </c>
    </row>
    <row r="666" spans="1:18">
      <c r="A666">
        <f t="shared" si="31"/>
        <v>2012</v>
      </c>
      <c r="B666">
        <f t="shared" si="32"/>
        <v>45</v>
      </c>
      <c r="C666" t="s">
        <v>26</v>
      </c>
      <c r="D666" s="3">
        <v>41219</v>
      </c>
      <c r="E666">
        <v>1614897</v>
      </c>
      <c r="F666">
        <v>353453</v>
      </c>
      <c r="G666">
        <v>187609</v>
      </c>
      <c r="H666">
        <v>497687</v>
      </c>
      <c r="I666">
        <v>690262</v>
      </c>
      <c r="J666">
        <v>854155</v>
      </c>
      <c r="K666">
        <v>73495</v>
      </c>
      <c r="L666">
        <v>75446</v>
      </c>
      <c r="M666">
        <v>126</v>
      </c>
      <c r="N666">
        <v>93</v>
      </c>
      <c r="O666">
        <v>151</v>
      </c>
      <c r="P666">
        <v>96</v>
      </c>
      <c r="Q666">
        <v>101</v>
      </c>
      <c r="R666">
        <f t="shared" si="33"/>
        <v>1</v>
      </c>
    </row>
    <row r="667" spans="1:18">
      <c r="A667">
        <f t="shared" si="31"/>
        <v>2012</v>
      </c>
      <c r="B667">
        <f t="shared" si="32"/>
        <v>46</v>
      </c>
      <c r="C667" t="s">
        <v>26</v>
      </c>
      <c r="D667" s="3">
        <v>41226</v>
      </c>
      <c r="E667">
        <v>1539663</v>
      </c>
      <c r="F667">
        <v>341346</v>
      </c>
      <c r="G667">
        <v>163579</v>
      </c>
      <c r="H667">
        <v>476739</v>
      </c>
      <c r="I667">
        <v>640932</v>
      </c>
      <c r="J667">
        <v>823546</v>
      </c>
      <c r="K667">
        <v>80646</v>
      </c>
      <c r="L667">
        <v>75799</v>
      </c>
      <c r="M667">
        <v>106</v>
      </c>
      <c r="N667">
        <v>82</v>
      </c>
      <c r="O667">
        <v>133</v>
      </c>
      <c r="P667">
        <v>89</v>
      </c>
      <c r="Q667">
        <v>97</v>
      </c>
      <c r="R667">
        <f t="shared" si="33"/>
        <v>1</v>
      </c>
    </row>
    <row r="668" spans="1:18">
      <c r="A668">
        <f t="shared" si="31"/>
        <v>2012</v>
      </c>
      <c r="B668">
        <f t="shared" si="32"/>
        <v>47</v>
      </c>
      <c r="C668" t="s">
        <v>26</v>
      </c>
      <c r="D668" s="3">
        <v>41233</v>
      </c>
      <c r="E668">
        <v>1498820</v>
      </c>
      <c r="F668">
        <v>340750</v>
      </c>
      <c r="G668">
        <v>162871</v>
      </c>
      <c r="H668">
        <v>454511</v>
      </c>
      <c r="I668">
        <v>626563</v>
      </c>
      <c r="J668">
        <v>810541</v>
      </c>
      <c r="K668">
        <v>76996</v>
      </c>
      <c r="L668">
        <v>70897</v>
      </c>
      <c r="M668">
        <v>107</v>
      </c>
      <c r="N668">
        <v>81</v>
      </c>
      <c r="O668">
        <v>127</v>
      </c>
      <c r="P668">
        <v>87</v>
      </c>
      <c r="Q668">
        <v>100</v>
      </c>
      <c r="R668">
        <f t="shared" si="33"/>
        <v>1</v>
      </c>
    </row>
    <row r="669" spans="1:18">
      <c r="A669">
        <f t="shared" si="31"/>
        <v>2012</v>
      </c>
      <c r="B669">
        <f t="shared" si="32"/>
        <v>48</v>
      </c>
      <c r="C669" t="s">
        <v>26</v>
      </c>
      <c r="D669" s="3">
        <v>41240</v>
      </c>
      <c r="E669">
        <v>1522133</v>
      </c>
      <c r="F669">
        <v>338845</v>
      </c>
      <c r="G669">
        <v>158811</v>
      </c>
      <c r="H669">
        <v>469175</v>
      </c>
      <c r="I669">
        <v>636461</v>
      </c>
      <c r="J669">
        <v>822220</v>
      </c>
      <c r="K669">
        <v>77652</v>
      </c>
      <c r="L669">
        <v>71927</v>
      </c>
      <c r="M669">
        <v>105</v>
      </c>
      <c r="N669">
        <v>84</v>
      </c>
      <c r="O669">
        <v>133</v>
      </c>
      <c r="P669">
        <v>86</v>
      </c>
      <c r="Q669">
        <v>94</v>
      </c>
      <c r="R669">
        <f t="shared" si="33"/>
        <v>1</v>
      </c>
    </row>
    <row r="670" spans="1:18">
      <c r="A670">
        <f t="shared" si="31"/>
        <v>2012</v>
      </c>
      <c r="B670">
        <f t="shared" si="32"/>
        <v>49</v>
      </c>
      <c r="C670" t="s">
        <v>26</v>
      </c>
      <c r="D670" s="3">
        <v>41247</v>
      </c>
      <c r="E670">
        <v>1549067</v>
      </c>
      <c r="F670">
        <v>346065</v>
      </c>
      <c r="G670">
        <v>152232</v>
      </c>
      <c r="H670">
        <v>493578</v>
      </c>
      <c r="I670">
        <v>632606</v>
      </c>
      <c r="J670">
        <v>829299</v>
      </c>
      <c r="K670">
        <v>76818</v>
      </c>
      <c r="L670">
        <v>73958</v>
      </c>
      <c r="M670">
        <v>102</v>
      </c>
      <c r="N670">
        <v>81</v>
      </c>
      <c r="O670">
        <v>139</v>
      </c>
      <c r="P670">
        <v>86</v>
      </c>
      <c r="Q670">
        <v>92</v>
      </c>
      <c r="R670">
        <f t="shared" si="33"/>
        <v>1</v>
      </c>
    </row>
    <row r="671" spans="1:18">
      <c r="A671">
        <f t="shared" si="31"/>
        <v>2012</v>
      </c>
      <c r="B671">
        <f t="shared" si="32"/>
        <v>50</v>
      </c>
      <c r="C671" t="s">
        <v>26</v>
      </c>
      <c r="D671" s="3">
        <v>41254</v>
      </c>
      <c r="E671">
        <v>1543454</v>
      </c>
      <c r="F671">
        <v>342234</v>
      </c>
      <c r="G671">
        <v>175895</v>
      </c>
      <c r="H671">
        <v>482836</v>
      </c>
      <c r="I671">
        <v>631085</v>
      </c>
      <c r="J671">
        <v>807334</v>
      </c>
      <c r="K671">
        <v>87299</v>
      </c>
      <c r="L671">
        <v>77389</v>
      </c>
      <c r="M671">
        <v>110</v>
      </c>
      <c r="N671">
        <v>92</v>
      </c>
      <c r="O671">
        <v>140</v>
      </c>
      <c r="P671">
        <v>86</v>
      </c>
      <c r="Q671">
        <v>94</v>
      </c>
      <c r="R671">
        <f t="shared" si="33"/>
        <v>1</v>
      </c>
    </row>
    <row r="672" spans="1:18">
      <c r="A672">
        <f t="shared" si="31"/>
        <v>2012</v>
      </c>
      <c r="B672">
        <f t="shared" si="32"/>
        <v>51</v>
      </c>
      <c r="C672" t="s">
        <v>26</v>
      </c>
      <c r="D672" s="3">
        <v>41261</v>
      </c>
      <c r="E672">
        <v>1493851</v>
      </c>
      <c r="F672">
        <v>341629</v>
      </c>
      <c r="G672">
        <v>158718</v>
      </c>
      <c r="H672">
        <v>474155</v>
      </c>
      <c r="I672">
        <v>604025</v>
      </c>
      <c r="J672">
        <v>787977</v>
      </c>
      <c r="K672">
        <v>74042</v>
      </c>
      <c r="L672">
        <v>73001</v>
      </c>
      <c r="M672">
        <v>106</v>
      </c>
      <c r="N672">
        <v>79</v>
      </c>
      <c r="O672">
        <v>128</v>
      </c>
      <c r="P672">
        <v>81</v>
      </c>
      <c r="Q672">
        <v>97</v>
      </c>
      <c r="R672">
        <f t="shared" si="33"/>
        <v>1</v>
      </c>
    </row>
    <row r="673" spans="1:18">
      <c r="A673">
        <f t="shared" si="31"/>
        <v>2012</v>
      </c>
      <c r="B673">
        <f t="shared" si="32"/>
        <v>52</v>
      </c>
      <c r="C673" t="s">
        <v>26</v>
      </c>
      <c r="D673" s="3">
        <v>41267</v>
      </c>
      <c r="E673">
        <v>1476652</v>
      </c>
      <c r="F673">
        <v>344880</v>
      </c>
      <c r="G673">
        <v>150173</v>
      </c>
      <c r="H673">
        <v>468079</v>
      </c>
      <c r="I673">
        <v>593186</v>
      </c>
      <c r="J673">
        <v>785491</v>
      </c>
      <c r="K673">
        <v>70507</v>
      </c>
      <c r="L673">
        <v>72909</v>
      </c>
      <c r="M673">
        <v>102</v>
      </c>
      <c r="N673">
        <v>83</v>
      </c>
      <c r="O673">
        <v>127</v>
      </c>
      <c r="P673">
        <v>85</v>
      </c>
      <c r="Q673">
        <v>98</v>
      </c>
      <c r="R673">
        <f t="shared" si="33"/>
        <v>1</v>
      </c>
    </row>
    <row r="674" spans="1:18">
      <c r="A674">
        <f t="shared" si="31"/>
        <v>2012</v>
      </c>
      <c r="B674">
        <f t="shared" si="32"/>
        <v>53</v>
      </c>
      <c r="C674" t="s">
        <v>26</v>
      </c>
      <c r="D674" s="3">
        <v>41274</v>
      </c>
      <c r="E674">
        <v>1473345</v>
      </c>
      <c r="F674">
        <v>336952</v>
      </c>
      <c r="G674">
        <v>138874</v>
      </c>
      <c r="H674">
        <v>480783</v>
      </c>
      <c r="I674">
        <v>584809</v>
      </c>
      <c r="J674">
        <v>784502</v>
      </c>
      <c r="K674">
        <v>70801</v>
      </c>
      <c r="L674">
        <v>69186</v>
      </c>
      <c r="M674">
        <v>112</v>
      </c>
      <c r="N674">
        <v>78</v>
      </c>
      <c r="O674">
        <v>136</v>
      </c>
      <c r="P674">
        <v>85</v>
      </c>
      <c r="Q674">
        <v>96</v>
      </c>
      <c r="R674">
        <f t="shared" si="33"/>
        <v>1</v>
      </c>
    </row>
    <row r="675" spans="1:18">
      <c r="A675">
        <f t="shared" ref="A675:A738" si="34">YEAR(D675)</f>
        <v>2013</v>
      </c>
      <c r="B675">
        <f t="shared" ref="B675:B738" si="35">WEEKNUM(D675)</f>
        <v>2</v>
      </c>
      <c r="C675" t="s">
        <v>26</v>
      </c>
      <c r="D675" s="3">
        <v>41282</v>
      </c>
      <c r="E675">
        <v>1477695</v>
      </c>
      <c r="F675">
        <v>347860</v>
      </c>
      <c r="G675">
        <v>133082</v>
      </c>
      <c r="H675">
        <v>477557</v>
      </c>
      <c r="I675">
        <v>574621</v>
      </c>
      <c r="J675">
        <v>793007</v>
      </c>
      <c r="K675">
        <v>77657</v>
      </c>
      <c r="L675">
        <v>74049</v>
      </c>
      <c r="M675">
        <v>116</v>
      </c>
      <c r="N675">
        <v>78</v>
      </c>
      <c r="O675">
        <v>143</v>
      </c>
      <c r="P675">
        <v>84</v>
      </c>
      <c r="Q675">
        <v>96</v>
      </c>
      <c r="R675">
        <f t="shared" si="33"/>
        <v>-51</v>
      </c>
    </row>
    <row r="676" spans="1:18">
      <c r="A676">
        <f t="shared" si="34"/>
        <v>2013</v>
      </c>
      <c r="B676">
        <f t="shared" si="35"/>
        <v>3</v>
      </c>
      <c r="C676" t="s">
        <v>26</v>
      </c>
      <c r="D676" s="3">
        <v>41289</v>
      </c>
      <c r="E676">
        <v>1495149</v>
      </c>
      <c r="F676">
        <v>354130</v>
      </c>
      <c r="G676">
        <v>127379</v>
      </c>
      <c r="H676">
        <v>493237</v>
      </c>
      <c r="I676">
        <v>564730</v>
      </c>
      <c r="J676">
        <v>804346</v>
      </c>
      <c r="K676">
        <v>83052</v>
      </c>
      <c r="L676">
        <v>70187</v>
      </c>
      <c r="M676">
        <v>108</v>
      </c>
      <c r="N676">
        <v>83</v>
      </c>
      <c r="O676">
        <v>150</v>
      </c>
      <c r="P676">
        <v>86</v>
      </c>
      <c r="Q676">
        <v>98</v>
      </c>
      <c r="R676">
        <f t="shared" si="33"/>
        <v>1</v>
      </c>
    </row>
    <row r="677" spans="1:18">
      <c r="A677">
        <f t="shared" si="34"/>
        <v>2013</v>
      </c>
      <c r="B677">
        <f t="shared" si="35"/>
        <v>4</v>
      </c>
      <c r="C677" t="s">
        <v>26</v>
      </c>
      <c r="D677" s="3">
        <v>41296</v>
      </c>
      <c r="E677">
        <v>1491867</v>
      </c>
      <c r="F677">
        <v>366484</v>
      </c>
      <c r="G677">
        <v>120381</v>
      </c>
      <c r="H677">
        <v>508149</v>
      </c>
      <c r="I677">
        <v>536150</v>
      </c>
      <c r="J677">
        <v>788559</v>
      </c>
      <c r="K677">
        <v>81084</v>
      </c>
      <c r="L677">
        <v>74778</v>
      </c>
      <c r="M677">
        <v>114</v>
      </c>
      <c r="N677">
        <v>80</v>
      </c>
      <c r="O677">
        <v>145</v>
      </c>
      <c r="P677">
        <v>83</v>
      </c>
      <c r="Q677">
        <v>98</v>
      </c>
      <c r="R677">
        <f t="shared" si="33"/>
        <v>1</v>
      </c>
    </row>
    <row r="678" spans="1:18">
      <c r="A678">
        <f t="shared" si="34"/>
        <v>2013</v>
      </c>
      <c r="B678">
        <f t="shared" si="35"/>
        <v>5</v>
      </c>
      <c r="C678" t="s">
        <v>26</v>
      </c>
      <c r="D678" s="3">
        <v>41303</v>
      </c>
      <c r="E678">
        <v>1553636</v>
      </c>
      <c r="F678">
        <v>378904</v>
      </c>
      <c r="G678">
        <v>110915</v>
      </c>
      <c r="H678">
        <v>554259</v>
      </c>
      <c r="I678">
        <v>540734</v>
      </c>
      <c r="J678">
        <v>816465</v>
      </c>
      <c r="K678">
        <v>79739</v>
      </c>
      <c r="L678">
        <v>71997</v>
      </c>
      <c r="M678">
        <v>124</v>
      </c>
      <c r="N678">
        <v>84</v>
      </c>
      <c r="O678">
        <v>160</v>
      </c>
      <c r="P678">
        <v>81</v>
      </c>
      <c r="Q678">
        <v>98</v>
      </c>
      <c r="R678">
        <f t="shared" si="33"/>
        <v>1</v>
      </c>
    </row>
    <row r="679" spans="1:18">
      <c r="A679">
        <f t="shared" si="34"/>
        <v>2013</v>
      </c>
      <c r="B679">
        <f t="shared" si="35"/>
        <v>6</v>
      </c>
      <c r="C679" t="s">
        <v>26</v>
      </c>
      <c r="D679" s="3">
        <v>41310</v>
      </c>
      <c r="E679">
        <v>1594844</v>
      </c>
      <c r="F679">
        <v>380063</v>
      </c>
      <c r="G679">
        <v>113259</v>
      </c>
      <c r="H679">
        <v>560324</v>
      </c>
      <c r="I679">
        <v>571240</v>
      </c>
      <c r="J679">
        <v>852228</v>
      </c>
      <c r="K679">
        <v>83217</v>
      </c>
      <c r="L679">
        <v>69033</v>
      </c>
      <c r="M679">
        <v>124</v>
      </c>
      <c r="N679">
        <v>86</v>
      </c>
      <c r="O679">
        <v>163</v>
      </c>
      <c r="P679">
        <v>86</v>
      </c>
      <c r="Q679">
        <v>98</v>
      </c>
      <c r="R679">
        <f t="shared" si="33"/>
        <v>1</v>
      </c>
    </row>
    <row r="680" spans="1:18">
      <c r="A680">
        <f t="shared" si="34"/>
        <v>2013</v>
      </c>
      <c r="B680">
        <f t="shared" si="35"/>
        <v>7</v>
      </c>
      <c r="C680" t="s">
        <v>26</v>
      </c>
      <c r="D680" s="3">
        <v>41317</v>
      </c>
      <c r="E680">
        <v>1653440</v>
      </c>
      <c r="F680">
        <v>391902</v>
      </c>
      <c r="G680">
        <v>119027</v>
      </c>
      <c r="H680">
        <v>600888</v>
      </c>
      <c r="I680">
        <v>571616</v>
      </c>
      <c r="J680">
        <v>857279</v>
      </c>
      <c r="K680">
        <v>89034</v>
      </c>
      <c r="L680">
        <v>76246</v>
      </c>
      <c r="M680">
        <v>123</v>
      </c>
      <c r="N680">
        <v>84</v>
      </c>
      <c r="O680">
        <v>160</v>
      </c>
      <c r="P680">
        <v>87</v>
      </c>
      <c r="Q680">
        <v>99</v>
      </c>
      <c r="R680">
        <f t="shared" si="33"/>
        <v>1</v>
      </c>
    </row>
    <row r="681" spans="1:18">
      <c r="A681">
        <f t="shared" si="34"/>
        <v>2013</v>
      </c>
      <c r="B681">
        <f t="shared" si="35"/>
        <v>8</v>
      </c>
      <c r="C681" t="s">
        <v>26</v>
      </c>
      <c r="D681" s="3">
        <v>41324</v>
      </c>
      <c r="E681">
        <v>1650211</v>
      </c>
      <c r="F681">
        <v>380355</v>
      </c>
      <c r="G681">
        <v>122437</v>
      </c>
      <c r="H681">
        <v>607471</v>
      </c>
      <c r="I681">
        <v>577086</v>
      </c>
      <c r="J681">
        <v>847034</v>
      </c>
      <c r="K681">
        <v>85299</v>
      </c>
      <c r="L681">
        <v>73269</v>
      </c>
      <c r="M681">
        <v>120</v>
      </c>
      <c r="N681">
        <v>78</v>
      </c>
      <c r="O681">
        <v>155</v>
      </c>
      <c r="P681">
        <v>90</v>
      </c>
      <c r="Q681">
        <v>102</v>
      </c>
      <c r="R681">
        <f t="shared" si="33"/>
        <v>1</v>
      </c>
    </row>
    <row r="682" spans="1:18">
      <c r="A682">
        <f t="shared" si="34"/>
        <v>2013</v>
      </c>
      <c r="B682">
        <f t="shared" si="35"/>
        <v>9</v>
      </c>
      <c r="C682" t="s">
        <v>26</v>
      </c>
      <c r="D682" s="3">
        <v>41331</v>
      </c>
      <c r="E682">
        <v>1654089</v>
      </c>
      <c r="F682">
        <v>374809</v>
      </c>
      <c r="G682">
        <v>138711</v>
      </c>
      <c r="H682">
        <v>615128</v>
      </c>
      <c r="I682">
        <v>585293</v>
      </c>
      <c r="J682">
        <v>833573</v>
      </c>
      <c r="K682">
        <v>78859</v>
      </c>
      <c r="L682">
        <v>66677</v>
      </c>
      <c r="M682">
        <v>119</v>
      </c>
      <c r="N682">
        <v>97</v>
      </c>
      <c r="O682">
        <v>162</v>
      </c>
      <c r="P682">
        <v>87</v>
      </c>
      <c r="Q682">
        <v>105</v>
      </c>
      <c r="R682">
        <f t="shared" si="33"/>
        <v>1</v>
      </c>
    </row>
    <row r="683" spans="1:18">
      <c r="A683">
        <f t="shared" si="34"/>
        <v>2013</v>
      </c>
      <c r="B683">
        <f t="shared" si="35"/>
        <v>10</v>
      </c>
      <c r="C683" t="s">
        <v>26</v>
      </c>
      <c r="D683" s="3">
        <v>41338</v>
      </c>
      <c r="E683">
        <v>1710526</v>
      </c>
      <c r="F683">
        <v>380407</v>
      </c>
      <c r="G683">
        <v>144667</v>
      </c>
      <c r="H683">
        <v>636249</v>
      </c>
      <c r="I683">
        <v>610227</v>
      </c>
      <c r="J683">
        <v>840541</v>
      </c>
      <c r="K683">
        <v>83643</v>
      </c>
      <c r="L683">
        <v>89069</v>
      </c>
      <c r="M683">
        <v>118</v>
      </c>
      <c r="N683">
        <v>90</v>
      </c>
      <c r="O683">
        <v>163</v>
      </c>
      <c r="P683">
        <v>82</v>
      </c>
      <c r="Q683">
        <v>101</v>
      </c>
      <c r="R683">
        <f t="shared" si="33"/>
        <v>1</v>
      </c>
    </row>
    <row r="684" spans="1:18">
      <c r="A684">
        <f t="shared" si="34"/>
        <v>2013</v>
      </c>
      <c r="B684">
        <f t="shared" si="35"/>
        <v>11</v>
      </c>
      <c r="C684" t="s">
        <v>26</v>
      </c>
      <c r="D684" s="3">
        <v>41345</v>
      </c>
      <c r="E684">
        <v>1720024</v>
      </c>
      <c r="F684">
        <v>376467</v>
      </c>
      <c r="G684">
        <v>148272</v>
      </c>
      <c r="H684">
        <v>660803</v>
      </c>
      <c r="I684">
        <v>600968</v>
      </c>
      <c r="J684">
        <v>826255</v>
      </c>
      <c r="K684">
        <v>81786</v>
      </c>
      <c r="L684">
        <v>84694</v>
      </c>
      <c r="M684">
        <v>121</v>
      </c>
      <c r="N684">
        <v>90</v>
      </c>
      <c r="O684">
        <v>170</v>
      </c>
      <c r="P684">
        <v>85</v>
      </c>
      <c r="Q684">
        <v>99</v>
      </c>
      <c r="R684">
        <f t="shared" si="33"/>
        <v>1</v>
      </c>
    </row>
    <row r="685" spans="1:18">
      <c r="A685">
        <f t="shared" si="34"/>
        <v>2013</v>
      </c>
      <c r="B685">
        <f t="shared" si="35"/>
        <v>12</v>
      </c>
      <c r="C685" t="s">
        <v>26</v>
      </c>
      <c r="D685" s="3">
        <v>41352</v>
      </c>
      <c r="E685">
        <v>1647391</v>
      </c>
      <c r="F685">
        <v>358086</v>
      </c>
      <c r="G685">
        <v>134365</v>
      </c>
      <c r="H685">
        <v>632225</v>
      </c>
      <c r="I685">
        <v>579870</v>
      </c>
      <c r="J685">
        <v>801723</v>
      </c>
      <c r="K685">
        <v>77210</v>
      </c>
      <c r="L685">
        <v>79078</v>
      </c>
      <c r="M685">
        <v>124</v>
      </c>
      <c r="N685">
        <v>79</v>
      </c>
      <c r="O685">
        <v>153</v>
      </c>
      <c r="P685">
        <v>81</v>
      </c>
      <c r="Q685">
        <v>96</v>
      </c>
      <c r="R685">
        <f t="shared" si="33"/>
        <v>1</v>
      </c>
    </row>
    <row r="686" spans="1:18">
      <c r="A686">
        <f t="shared" si="34"/>
        <v>2013</v>
      </c>
      <c r="B686">
        <f t="shared" si="35"/>
        <v>13</v>
      </c>
      <c r="C686" t="s">
        <v>26</v>
      </c>
      <c r="D686" s="3">
        <v>41359</v>
      </c>
      <c r="E686">
        <v>1693684</v>
      </c>
      <c r="F686">
        <v>364846</v>
      </c>
      <c r="G686">
        <v>120239</v>
      </c>
      <c r="H686">
        <v>642466</v>
      </c>
      <c r="I686">
        <v>605459</v>
      </c>
      <c r="J686">
        <v>849358</v>
      </c>
      <c r="K686">
        <v>80913</v>
      </c>
      <c r="L686">
        <v>81621</v>
      </c>
      <c r="M686">
        <v>125</v>
      </c>
      <c r="N686">
        <v>75</v>
      </c>
      <c r="O686">
        <v>156</v>
      </c>
      <c r="P686">
        <v>83</v>
      </c>
      <c r="Q686">
        <v>99</v>
      </c>
      <c r="R686">
        <f t="shared" si="33"/>
        <v>1</v>
      </c>
    </row>
    <row r="687" spans="1:18">
      <c r="A687">
        <f t="shared" si="34"/>
        <v>2013</v>
      </c>
      <c r="B687">
        <f t="shared" si="35"/>
        <v>14</v>
      </c>
      <c r="C687" t="s">
        <v>26</v>
      </c>
      <c r="D687" s="3">
        <v>41366</v>
      </c>
      <c r="E687">
        <v>1731930</v>
      </c>
      <c r="F687">
        <v>369816</v>
      </c>
      <c r="G687">
        <v>120966</v>
      </c>
      <c r="H687">
        <v>670488</v>
      </c>
      <c r="I687">
        <v>604305</v>
      </c>
      <c r="J687">
        <v>860779</v>
      </c>
      <c r="K687">
        <v>87321</v>
      </c>
      <c r="L687">
        <v>79697</v>
      </c>
      <c r="M687">
        <v>135</v>
      </c>
      <c r="N687">
        <v>79</v>
      </c>
      <c r="O687">
        <v>163</v>
      </c>
      <c r="P687">
        <v>85</v>
      </c>
      <c r="Q687">
        <v>107</v>
      </c>
      <c r="R687">
        <f t="shared" si="33"/>
        <v>1</v>
      </c>
    </row>
    <row r="688" spans="1:18">
      <c r="A688">
        <f t="shared" si="34"/>
        <v>2013</v>
      </c>
      <c r="B688">
        <f t="shared" si="35"/>
        <v>15</v>
      </c>
      <c r="C688" t="s">
        <v>26</v>
      </c>
      <c r="D688" s="3">
        <v>41373</v>
      </c>
      <c r="E688">
        <v>1768185</v>
      </c>
      <c r="F688">
        <v>349203</v>
      </c>
      <c r="G688">
        <v>125805</v>
      </c>
      <c r="H688">
        <v>690488</v>
      </c>
      <c r="I688">
        <v>641239</v>
      </c>
      <c r="J688">
        <v>872511</v>
      </c>
      <c r="K688">
        <v>87255</v>
      </c>
      <c r="L688">
        <v>79381</v>
      </c>
      <c r="M688">
        <v>120</v>
      </c>
      <c r="N688">
        <v>83</v>
      </c>
      <c r="O688">
        <v>159</v>
      </c>
      <c r="P688">
        <v>87</v>
      </c>
      <c r="Q688">
        <v>105</v>
      </c>
      <c r="R688">
        <f t="shared" si="33"/>
        <v>1</v>
      </c>
    </row>
    <row r="689" spans="1:18">
      <c r="A689">
        <f t="shared" si="34"/>
        <v>2013</v>
      </c>
      <c r="B689">
        <f t="shared" si="35"/>
        <v>16</v>
      </c>
      <c r="C689" t="s">
        <v>26</v>
      </c>
      <c r="D689" s="3">
        <v>41380</v>
      </c>
      <c r="E689">
        <v>1764368</v>
      </c>
      <c r="F689">
        <v>348044</v>
      </c>
      <c r="G689">
        <v>137341</v>
      </c>
      <c r="H689">
        <v>680142</v>
      </c>
      <c r="I689">
        <v>657442</v>
      </c>
      <c r="J689">
        <v>864094</v>
      </c>
      <c r="K689">
        <v>78740</v>
      </c>
      <c r="L689">
        <v>82791</v>
      </c>
      <c r="M689">
        <v>108</v>
      </c>
      <c r="N689">
        <v>98</v>
      </c>
      <c r="O689">
        <v>155</v>
      </c>
      <c r="P689">
        <v>90</v>
      </c>
      <c r="Q689">
        <v>100</v>
      </c>
      <c r="R689">
        <f t="shared" si="33"/>
        <v>1</v>
      </c>
    </row>
    <row r="690" spans="1:18">
      <c r="A690">
        <f t="shared" si="34"/>
        <v>2013</v>
      </c>
      <c r="B690">
        <f t="shared" si="35"/>
        <v>17</v>
      </c>
      <c r="C690" t="s">
        <v>26</v>
      </c>
      <c r="D690" s="3">
        <v>41387</v>
      </c>
      <c r="E690">
        <v>1718878</v>
      </c>
      <c r="F690">
        <v>366860</v>
      </c>
      <c r="G690">
        <v>155285</v>
      </c>
      <c r="H690">
        <v>642802</v>
      </c>
      <c r="I690">
        <v>636281</v>
      </c>
      <c r="J690">
        <v>835468</v>
      </c>
      <c r="K690">
        <v>72935</v>
      </c>
      <c r="L690">
        <v>85323</v>
      </c>
      <c r="M690">
        <v>106</v>
      </c>
      <c r="N690">
        <v>104</v>
      </c>
      <c r="O690">
        <v>153</v>
      </c>
      <c r="P690">
        <v>86</v>
      </c>
      <c r="Q690">
        <v>100</v>
      </c>
      <c r="R690">
        <f t="shared" si="33"/>
        <v>1</v>
      </c>
    </row>
    <row r="691" spans="1:18">
      <c r="A691">
        <f t="shared" si="34"/>
        <v>2013</v>
      </c>
      <c r="B691">
        <f t="shared" si="35"/>
        <v>18</v>
      </c>
      <c r="C691" t="s">
        <v>26</v>
      </c>
      <c r="D691" s="3">
        <v>41394</v>
      </c>
      <c r="E691">
        <v>1771193</v>
      </c>
      <c r="F691">
        <v>366605</v>
      </c>
      <c r="G691">
        <v>156664</v>
      </c>
      <c r="H691">
        <v>653496</v>
      </c>
      <c r="I691">
        <v>672928</v>
      </c>
      <c r="J691">
        <v>873352</v>
      </c>
      <c r="K691">
        <v>78164</v>
      </c>
      <c r="L691">
        <v>87681</v>
      </c>
      <c r="M691">
        <v>108</v>
      </c>
      <c r="N691">
        <v>92</v>
      </c>
      <c r="O691">
        <v>157</v>
      </c>
      <c r="P691">
        <v>88</v>
      </c>
      <c r="Q691">
        <v>103</v>
      </c>
      <c r="R691">
        <f t="shared" si="33"/>
        <v>1</v>
      </c>
    </row>
    <row r="692" spans="1:18">
      <c r="A692">
        <f t="shared" si="34"/>
        <v>2013</v>
      </c>
      <c r="B692">
        <f t="shared" si="35"/>
        <v>19</v>
      </c>
      <c r="C692" t="s">
        <v>26</v>
      </c>
      <c r="D692" s="3">
        <v>41401</v>
      </c>
      <c r="E692">
        <v>1770442</v>
      </c>
      <c r="F692">
        <v>361677</v>
      </c>
      <c r="G692">
        <v>141051</v>
      </c>
      <c r="H692">
        <v>657013</v>
      </c>
      <c r="I692">
        <v>671362</v>
      </c>
      <c r="J692">
        <v>887913</v>
      </c>
      <c r="K692">
        <v>80390</v>
      </c>
      <c r="L692">
        <v>84465</v>
      </c>
      <c r="M692">
        <v>112</v>
      </c>
      <c r="N692">
        <v>85</v>
      </c>
      <c r="O692">
        <v>158</v>
      </c>
      <c r="P692">
        <v>89</v>
      </c>
      <c r="Q692">
        <v>109</v>
      </c>
      <c r="R692">
        <f t="shared" si="33"/>
        <v>1</v>
      </c>
    </row>
    <row r="693" spans="1:18">
      <c r="A693">
        <f t="shared" si="34"/>
        <v>2013</v>
      </c>
      <c r="B693">
        <f t="shared" si="35"/>
        <v>20</v>
      </c>
      <c r="C693" t="s">
        <v>26</v>
      </c>
      <c r="D693" s="3">
        <v>41408</v>
      </c>
      <c r="E693">
        <v>1758686</v>
      </c>
      <c r="F693">
        <v>360341</v>
      </c>
      <c r="G693">
        <v>127751</v>
      </c>
      <c r="H693">
        <v>650412</v>
      </c>
      <c r="I693">
        <v>662748</v>
      </c>
      <c r="J693">
        <v>897183</v>
      </c>
      <c r="K693">
        <v>85185</v>
      </c>
      <c r="L693">
        <v>83340</v>
      </c>
      <c r="M693">
        <v>109</v>
      </c>
      <c r="N693">
        <v>91</v>
      </c>
      <c r="O693">
        <v>153</v>
      </c>
      <c r="P693">
        <v>91</v>
      </c>
      <c r="Q693">
        <v>106</v>
      </c>
      <c r="R693">
        <f t="shared" si="33"/>
        <v>1</v>
      </c>
    </row>
    <row r="694" spans="1:18">
      <c r="A694">
        <f t="shared" si="34"/>
        <v>2013</v>
      </c>
      <c r="B694">
        <f t="shared" si="35"/>
        <v>21</v>
      </c>
      <c r="C694" t="s">
        <v>26</v>
      </c>
      <c r="D694" s="3">
        <v>41415</v>
      </c>
      <c r="E694">
        <v>1742051</v>
      </c>
      <c r="F694">
        <v>386105</v>
      </c>
      <c r="G694">
        <v>117161</v>
      </c>
      <c r="H694">
        <v>626101</v>
      </c>
      <c r="I694">
        <v>643047</v>
      </c>
      <c r="J694">
        <v>910857</v>
      </c>
      <c r="K694">
        <v>86798</v>
      </c>
      <c r="L694">
        <v>87932</v>
      </c>
      <c r="M694">
        <v>118</v>
      </c>
      <c r="N694">
        <v>75</v>
      </c>
      <c r="O694">
        <v>142</v>
      </c>
      <c r="P694">
        <v>88</v>
      </c>
      <c r="Q694">
        <v>108</v>
      </c>
      <c r="R694">
        <f t="shared" si="33"/>
        <v>1</v>
      </c>
    </row>
    <row r="695" spans="1:18">
      <c r="A695">
        <f t="shared" si="34"/>
        <v>2013</v>
      </c>
      <c r="B695">
        <f t="shared" si="35"/>
        <v>22</v>
      </c>
      <c r="C695" t="s">
        <v>26</v>
      </c>
      <c r="D695" s="3">
        <v>41422</v>
      </c>
      <c r="E695">
        <v>1744717</v>
      </c>
      <c r="F695">
        <v>379881</v>
      </c>
      <c r="G695">
        <v>122742</v>
      </c>
      <c r="H695">
        <v>618540</v>
      </c>
      <c r="I695">
        <v>660254</v>
      </c>
      <c r="J695">
        <v>918821</v>
      </c>
      <c r="K695">
        <v>86042</v>
      </c>
      <c r="L695">
        <v>84614</v>
      </c>
      <c r="M695">
        <v>112</v>
      </c>
      <c r="N695">
        <v>76</v>
      </c>
      <c r="O695">
        <v>146</v>
      </c>
      <c r="P695">
        <v>93</v>
      </c>
      <c r="Q695">
        <v>110</v>
      </c>
      <c r="R695">
        <f t="shared" si="33"/>
        <v>1</v>
      </c>
    </row>
    <row r="696" spans="1:18">
      <c r="A696">
        <f t="shared" si="34"/>
        <v>2013</v>
      </c>
      <c r="B696">
        <f t="shared" si="35"/>
        <v>23</v>
      </c>
      <c r="C696" t="s">
        <v>26</v>
      </c>
      <c r="D696" s="3">
        <v>41429</v>
      </c>
      <c r="E696">
        <v>1740663</v>
      </c>
      <c r="F696">
        <v>379736</v>
      </c>
      <c r="G696">
        <v>123902</v>
      </c>
      <c r="H696">
        <v>625253</v>
      </c>
      <c r="I696">
        <v>652751</v>
      </c>
      <c r="J696">
        <v>900169</v>
      </c>
      <c r="K696">
        <v>82923</v>
      </c>
      <c r="L696">
        <v>91339</v>
      </c>
      <c r="M696">
        <v>112</v>
      </c>
      <c r="N696">
        <v>81</v>
      </c>
      <c r="O696">
        <v>151</v>
      </c>
      <c r="P696">
        <v>89</v>
      </c>
      <c r="Q696">
        <v>106</v>
      </c>
      <c r="R696">
        <f t="shared" si="33"/>
        <v>1</v>
      </c>
    </row>
    <row r="697" spans="1:18">
      <c r="A697">
        <f t="shared" si="34"/>
        <v>2013</v>
      </c>
      <c r="B697">
        <f t="shared" si="35"/>
        <v>24</v>
      </c>
      <c r="C697" t="s">
        <v>26</v>
      </c>
      <c r="D697" s="3">
        <v>41436</v>
      </c>
      <c r="E697">
        <v>1815904</v>
      </c>
      <c r="F697">
        <v>389767</v>
      </c>
      <c r="G697">
        <v>119936</v>
      </c>
      <c r="H697">
        <v>670678</v>
      </c>
      <c r="I697">
        <v>663235</v>
      </c>
      <c r="J697">
        <v>931101</v>
      </c>
      <c r="K697">
        <v>92224</v>
      </c>
      <c r="L697">
        <v>94189</v>
      </c>
      <c r="M697">
        <v>126</v>
      </c>
      <c r="N697">
        <v>71</v>
      </c>
      <c r="O697">
        <v>152</v>
      </c>
      <c r="P697">
        <v>87</v>
      </c>
      <c r="Q697">
        <v>106</v>
      </c>
      <c r="R697">
        <f t="shared" si="33"/>
        <v>1</v>
      </c>
    </row>
    <row r="698" spans="1:18">
      <c r="A698">
        <f t="shared" si="34"/>
        <v>2013</v>
      </c>
      <c r="B698">
        <f t="shared" si="35"/>
        <v>25</v>
      </c>
      <c r="C698" t="s">
        <v>26</v>
      </c>
      <c r="D698" s="3">
        <v>41443</v>
      </c>
      <c r="E698">
        <v>1868964</v>
      </c>
      <c r="F698">
        <v>411697</v>
      </c>
      <c r="G698">
        <v>112962</v>
      </c>
      <c r="H698">
        <v>689453</v>
      </c>
      <c r="I698">
        <v>672143</v>
      </c>
      <c r="J698">
        <v>966572</v>
      </c>
      <c r="K698">
        <v>95671</v>
      </c>
      <c r="L698">
        <v>99977</v>
      </c>
      <c r="M698">
        <v>124</v>
      </c>
      <c r="N698">
        <v>74</v>
      </c>
      <c r="O698">
        <v>150</v>
      </c>
      <c r="P698">
        <v>88</v>
      </c>
      <c r="Q698">
        <v>107</v>
      </c>
      <c r="R698">
        <f t="shared" si="33"/>
        <v>1</v>
      </c>
    </row>
    <row r="699" spans="1:18">
      <c r="A699">
        <f t="shared" si="34"/>
        <v>2013</v>
      </c>
      <c r="B699">
        <f t="shared" si="35"/>
        <v>26</v>
      </c>
      <c r="C699" t="s">
        <v>26</v>
      </c>
      <c r="D699" s="3">
        <v>41450</v>
      </c>
      <c r="E699">
        <v>1809371</v>
      </c>
      <c r="F699">
        <v>387757</v>
      </c>
      <c r="G699">
        <v>113283</v>
      </c>
      <c r="H699">
        <v>645066</v>
      </c>
      <c r="I699">
        <v>686619</v>
      </c>
      <c r="J699">
        <v>961205</v>
      </c>
      <c r="K699">
        <v>89929</v>
      </c>
      <c r="L699">
        <v>89817</v>
      </c>
      <c r="M699">
        <v>108</v>
      </c>
      <c r="N699">
        <v>73</v>
      </c>
      <c r="O699">
        <v>138</v>
      </c>
      <c r="P699">
        <v>86</v>
      </c>
      <c r="Q699">
        <v>108</v>
      </c>
      <c r="R699">
        <f t="shared" si="33"/>
        <v>1</v>
      </c>
    </row>
    <row r="700" spans="1:18">
      <c r="A700">
        <f t="shared" si="34"/>
        <v>2013</v>
      </c>
      <c r="B700">
        <f t="shared" si="35"/>
        <v>27</v>
      </c>
      <c r="C700" t="s">
        <v>26</v>
      </c>
      <c r="D700" s="3">
        <v>41457</v>
      </c>
      <c r="E700">
        <v>1769805</v>
      </c>
      <c r="F700">
        <v>405049</v>
      </c>
      <c r="G700">
        <v>115454</v>
      </c>
      <c r="H700">
        <v>592465</v>
      </c>
      <c r="I700">
        <v>679935</v>
      </c>
      <c r="J700">
        <v>971725</v>
      </c>
      <c r="K700">
        <v>92356</v>
      </c>
      <c r="L700">
        <v>90161</v>
      </c>
      <c r="M700">
        <v>120</v>
      </c>
      <c r="N700">
        <v>79</v>
      </c>
      <c r="O700">
        <v>136</v>
      </c>
      <c r="P700">
        <v>88</v>
      </c>
      <c r="Q700">
        <v>107</v>
      </c>
      <c r="R700">
        <f t="shared" si="33"/>
        <v>1</v>
      </c>
    </row>
    <row r="701" spans="1:18">
      <c r="A701">
        <f t="shared" si="34"/>
        <v>2013</v>
      </c>
      <c r="B701">
        <f t="shared" si="35"/>
        <v>28</v>
      </c>
      <c r="C701" t="s">
        <v>26</v>
      </c>
      <c r="D701" s="3">
        <v>41464</v>
      </c>
      <c r="E701">
        <v>1818204</v>
      </c>
      <c r="F701">
        <v>424926</v>
      </c>
      <c r="G701">
        <v>119534</v>
      </c>
      <c r="H701">
        <v>610179</v>
      </c>
      <c r="I701">
        <v>685510</v>
      </c>
      <c r="J701">
        <v>1001694</v>
      </c>
      <c r="K701">
        <v>97589</v>
      </c>
      <c r="L701">
        <v>86797</v>
      </c>
      <c r="M701">
        <v>128</v>
      </c>
      <c r="N701">
        <v>80</v>
      </c>
      <c r="O701">
        <v>142</v>
      </c>
      <c r="P701">
        <v>84</v>
      </c>
      <c r="Q701">
        <v>109</v>
      </c>
      <c r="R701">
        <f t="shared" si="33"/>
        <v>1</v>
      </c>
    </row>
    <row r="702" spans="1:18">
      <c r="A702">
        <f t="shared" si="34"/>
        <v>2013</v>
      </c>
      <c r="B702">
        <f t="shared" si="35"/>
        <v>29</v>
      </c>
      <c r="C702" t="s">
        <v>26</v>
      </c>
      <c r="D702" s="3">
        <v>41471</v>
      </c>
      <c r="E702">
        <v>1880612</v>
      </c>
      <c r="F702">
        <v>443242</v>
      </c>
      <c r="G702">
        <v>113793</v>
      </c>
      <c r="H702">
        <v>634688</v>
      </c>
      <c r="I702">
        <v>702809</v>
      </c>
      <c r="J702">
        <v>1042970</v>
      </c>
      <c r="K702">
        <v>99873</v>
      </c>
      <c r="L702">
        <v>89161</v>
      </c>
      <c r="M702">
        <v>139</v>
      </c>
      <c r="N702">
        <v>75</v>
      </c>
      <c r="O702">
        <v>140</v>
      </c>
      <c r="P702">
        <v>89</v>
      </c>
      <c r="Q702">
        <v>107</v>
      </c>
      <c r="R702">
        <f t="shared" si="33"/>
        <v>1</v>
      </c>
    </row>
    <row r="703" spans="1:18">
      <c r="A703">
        <f t="shared" si="34"/>
        <v>2013</v>
      </c>
      <c r="B703">
        <f t="shared" si="35"/>
        <v>30</v>
      </c>
      <c r="C703" t="s">
        <v>26</v>
      </c>
      <c r="D703" s="3">
        <v>41478</v>
      </c>
      <c r="E703">
        <v>1865700</v>
      </c>
      <c r="F703">
        <v>476061</v>
      </c>
      <c r="G703">
        <v>114995</v>
      </c>
      <c r="H703">
        <v>593687</v>
      </c>
      <c r="I703">
        <v>700234</v>
      </c>
      <c r="J703">
        <v>1072649</v>
      </c>
      <c r="K703">
        <v>95718</v>
      </c>
      <c r="L703">
        <v>84369</v>
      </c>
      <c r="M703">
        <v>138</v>
      </c>
      <c r="N703">
        <v>80</v>
      </c>
      <c r="O703">
        <v>144</v>
      </c>
      <c r="P703">
        <v>86</v>
      </c>
      <c r="Q703">
        <v>107</v>
      </c>
      <c r="R703">
        <f t="shared" si="33"/>
        <v>1</v>
      </c>
    </row>
    <row r="704" spans="1:18">
      <c r="A704">
        <f t="shared" si="34"/>
        <v>2013</v>
      </c>
      <c r="B704">
        <f t="shared" si="35"/>
        <v>31</v>
      </c>
      <c r="C704" t="s">
        <v>26</v>
      </c>
      <c r="D704" s="3">
        <v>41485</v>
      </c>
      <c r="E704">
        <v>1837823</v>
      </c>
      <c r="F704">
        <v>478424</v>
      </c>
      <c r="G704">
        <v>115483</v>
      </c>
      <c r="H704">
        <v>596661</v>
      </c>
      <c r="I704">
        <v>670771</v>
      </c>
      <c r="J704">
        <v>1042692</v>
      </c>
      <c r="K704">
        <v>91967</v>
      </c>
      <c r="L704">
        <v>82987</v>
      </c>
      <c r="M704">
        <v>137</v>
      </c>
      <c r="N704">
        <v>81</v>
      </c>
      <c r="O704">
        <v>151</v>
      </c>
      <c r="P704">
        <v>85</v>
      </c>
      <c r="Q704">
        <v>107</v>
      </c>
      <c r="R704">
        <f t="shared" si="33"/>
        <v>1</v>
      </c>
    </row>
    <row r="705" spans="1:18">
      <c r="A705">
        <f t="shared" si="34"/>
        <v>2013</v>
      </c>
      <c r="B705">
        <f t="shared" si="35"/>
        <v>32</v>
      </c>
      <c r="C705" t="s">
        <v>26</v>
      </c>
      <c r="D705" s="3">
        <v>41492</v>
      </c>
      <c r="E705">
        <v>1879218</v>
      </c>
      <c r="F705">
        <v>478249</v>
      </c>
      <c r="G705">
        <v>120723</v>
      </c>
      <c r="H705">
        <v>604653</v>
      </c>
      <c r="I705">
        <v>700317</v>
      </c>
      <c r="J705">
        <v>1063141</v>
      </c>
      <c r="K705">
        <v>95999</v>
      </c>
      <c r="L705">
        <v>90701</v>
      </c>
      <c r="M705">
        <v>140</v>
      </c>
      <c r="N705">
        <v>84</v>
      </c>
      <c r="O705">
        <v>155</v>
      </c>
      <c r="P705">
        <v>86</v>
      </c>
      <c r="Q705">
        <v>105</v>
      </c>
      <c r="R705">
        <f t="shared" si="33"/>
        <v>1</v>
      </c>
    </row>
    <row r="706" spans="1:18">
      <c r="A706">
        <f t="shared" si="34"/>
        <v>2013</v>
      </c>
      <c r="B706">
        <f t="shared" si="35"/>
        <v>33</v>
      </c>
      <c r="C706" t="s">
        <v>26</v>
      </c>
      <c r="D706" s="3">
        <v>41499</v>
      </c>
      <c r="E706">
        <v>1934417</v>
      </c>
      <c r="F706">
        <v>474557</v>
      </c>
      <c r="G706">
        <v>124082</v>
      </c>
      <c r="H706">
        <v>646785</v>
      </c>
      <c r="I706">
        <v>719958</v>
      </c>
      <c r="J706">
        <v>1073769</v>
      </c>
      <c r="K706">
        <v>93117</v>
      </c>
      <c r="L706">
        <v>89781</v>
      </c>
      <c r="M706">
        <v>141</v>
      </c>
      <c r="N706">
        <v>79</v>
      </c>
      <c r="O706">
        <v>156</v>
      </c>
      <c r="P706">
        <v>91</v>
      </c>
      <c r="Q706">
        <v>109</v>
      </c>
      <c r="R706">
        <f t="shared" si="33"/>
        <v>1</v>
      </c>
    </row>
    <row r="707" spans="1:18">
      <c r="A707">
        <f t="shared" si="34"/>
        <v>2013</v>
      </c>
      <c r="B707">
        <f t="shared" si="35"/>
        <v>34</v>
      </c>
      <c r="C707" t="s">
        <v>26</v>
      </c>
      <c r="D707" s="3">
        <v>41506</v>
      </c>
      <c r="E707">
        <v>1835367</v>
      </c>
      <c r="F707">
        <v>470147</v>
      </c>
      <c r="G707">
        <v>124770</v>
      </c>
      <c r="H707">
        <v>613518</v>
      </c>
      <c r="I707">
        <v>653883</v>
      </c>
      <c r="J707">
        <v>1010155</v>
      </c>
      <c r="K707">
        <v>97819</v>
      </c>
      <c r="L707">
        <v>86924</v>
      </c>
      <c r="M707">
        <v>133</v>
      </c>
      <c r="N707">
        <v>80</v>
      </c>
      <c r="O707">
        <v>143</v>
      </c>
      <c r="P707">
        <v>89</v>
      </c>
      <c r="Q707">
        <v>108</v>
      </c>
      <c r="R707">
        <f t="shared" si="33"/>
        <v>1</v>
      </c>
    </row>
    <row r="708" spans="1:18">
      <c r="A708">
        <f t="shared" si="34"/>
        <v>2013</v>
      </c>
      <c r="B708">
        <f t="shared" si="35"/>
        <v>35</v>
      </c>
      <c r="C708" t="s">
        <v>26</v>
      </c>
      <c r="D708" s="3">
        <v>41513</v>
      </c>
      <c r="E708">
        <v>1855284</v>
      </c>
      <c r="F708">
        <v>471493</v>
      </c>
      <c r="G708">
        <v>126363</v>
      </c>
      <c r="H708">
        <v>620317</v>
      </c>
      <c r="I708">
        <v>660743</v>
      </c>
      <c r="J708">
        <v>1026734</v>
      </c>
      <c r="K708">
        <v>102731</v>
      </c>
      <c r="L708">
        <v>81870</v>
      </c>
      <c r="M708">
        <v>139</v>
      </c>
      <c r="N708">
        <v>82</v>
      </c>
      <c r="O708">
        <v>144</v>
      </c>
      <c r="P708">
        <v>90</v>
      </c>
      <c r="Q708">
        <v>111</v>
      </c>
      <c r="R708">
        <f t="shared" ref="R708:R771" si="36">B708-B707</f>
        <v>1</v>
      </c>
    </row>
    <row r="709" spans="1:18">
      <c r="A709">
        <f t="shared" si="34"/>
        <v>2013</v>
      </c>
      <c r="B709">
        <f t="shared" si="35"/>
        <v>36</v>
      </c>
      <c r="C709" t="s">
        <v>26</v>
      </c>
      <c r="D709" s="3">
        <v>41520</v>
      </c>
      <c r="E709">
        <v>1856725</v>
      </c>
      <c r="F709">
        <v>464921</v>
      </c>
      <c r="G709">
        <v>125573</v>
      </c>
      <c r="H709">
        <v>632276</v>
      </c>
      <c r="I709">
        <v>658035</v>
      </c>
      <c r="J709">
        <v>1020417</v>
      </c>
      <c r="K709">
        <v>101493</v>
      </c>
      <c r="L709">
        <v>78459</v>
      </c>
      <c r="M709">
        <v>147</v>
      </c>
      <c r="N709">
        <v>77</v>
      </c>
      <c r="O709">
        <v>156</v>
      </c>
      <c r="P709">
        <v>92</v>
      </c>
      <c r="Q709">
        <v>109</v>
      </c>
      <c r="R709">
        <f t="shared" si="36"/>
        <v>1</v>
      </c>
    </row>
    <row r="710" spans="1:18">
      <c r="A710">
        <f t="shared" si="34"/>
        <v>2013</v>
      </c>
      <c r="B710">
        <f t="shared" si="35"/>
        <v>37</v>
      </c>
      <c r="C710" t="s">
        <v>26</v>
      </c>
      <c r="D710" s="3">
        <v>41527</v>
      </c>
      <c r="E710">
        <v>1901643</v>
      </c>
      <c r="F710">
        <v>460222</v>
      </c>
      <c r="G710">
        <v>125397</v>
      </c>
      <c r="H710">
        <v>655987</v>
      </c>
      <c r="I710">
        <v>684577</v>
      </c>
      <c r="J710">
        <v>1039453</v>
      </c>
      <c r="K710">
        <v>100857</v>
      </c>
      <c r="L710">
        <v>80806</v>
      </c>
      <c r="M710">
        <v>144</v>
      </c>
      <c r="N710">
        <v>68</v>
      </c>
      <c r="O710">
        <v>154</v>
      </c>
      <c r="P710">
        <v>96</v>
      </c>
      <c r="Q710">
        <v>112</v>
      </c>
      <c r="R710">
        <f t="shared" si="36"/>
        <v>1</v>
      </c>
    </row>
    <row r="711" spans="1:18">
      <c r="A711">
        <f t="shared" si="34"/>
        <v>2013</v>
      </c>
      <c r="B711">
        <f t="shared" si="35"/>
        <v>38</v>
      </c>
      <c r="C711" t="s">
        <v>26</v>
      </c>
      <c r="D711" s="3">
        <v>41534</v>
      </c>
      <c r="E711">
        <v>1926402</v>
      </c>
      <c r="F711">
        <v>448359</v>
      </c>
      <c r="G711">
        <v>121528</v>
      </c>
      <c r="H711">
        <v>666834</v>
      </c>
      <c r="I711">
        <v>710214</v>
      </c>
      <c r="J711">
        <v>1054191</v>
      </c>
      <c r="K711">
        <v>100995</v>
      </c>
      <c r="L711">
        <v>83849</v>
      </c>
      <c r="M711">
        <v>139</v>
      </c>
      <c r="N711">
        <v>71</v>
      </c>
      <c r="O711">
        <v>159</v>
      </c>
      <c r="P711">
        <v>98</v>
      </c>
      <c r="Q711">
        <v>111</v>
      </c>
      <c r="R711">
        <f t="shared" si="36"/>
        <v>1</v>
      </c>
    </row>
    <row r="712" spans="1:18">
      <c r="A712">
        <f t="shared" si="34"/>
        <v>2013</v>
      </c>
      <c r="B712">
        <f t="shared" si="35"/>
        <v>39</v>
      </c>
      <c r="C712" t="s">
        <v>26</v>
      </c>
      <c r="D712" s="3">
        <v>41541</v>
      </c>
      <c r="E712">
        <v>1881081</v>
      </c>
      <c r="F712">
        <v>431586</v>
      </c>
      <c r="G712">
        <v>110828</v>
      </c>
      <c r="H712">
        <v>636271</v>
      </c>
      <c r="I712">
        <v>718257</v>
      </c>
      <c r="J712">
        <v>1058400</v>
      </c>
      <c r="K712">
        <v>94967</v>
      </c>
      <c r="L712">
        <v>75582</v>
      </c>
      <c r="M712">
        <v>137</v>
      </c>
      <c r="N712">
        <v>68</v>
      </c>
      <c r="O712">
        <v>151</v>
      </c>
      <c r="P712">
        <v>95</v>
      </c>
      <c r="Q712">
        <v>112</v>
      </c>
      <c r="R712">
        <f t="shared" si="36"/>
        <v>1</v>
      </c>
    </row>
    <row r="713" spans="1:18">
      <c r="A713">
        <f t="shared" si="34"/>
        <v>2013</v>
      </c>
      <c r="B713">
        <f t="shared" si="35"/>
        <v>40</v>
      </c>
      <c r="C713" t="s">
        <v>26</v>
      </c>
      <c r="D713" s="3">
        <v>41548</v>
      </c>
      <c r="E713">
        <v>1856649</v>
      </c>
      <c r="F713">
        <v>424081</v>
      </c>
      <c r="G713">
        <v>108643</v>
      </c>
      <c r="H713">
        <v>633250</v>
      </c>
      <c r="I713">
        <v>707802</v>
      </c>
      <c r="J713">
        <v>1041475</v>
      </c>
      <c r="K713">
        <v>91516</v>
      </c>
      <c r="L713">
        <v>73281</v>
      </c>
      <c r="M713">
        <v>135</v>
      </c>
      <c r="N713">
        <v>68</v>
      </c>
      <c r="O713">
        <v>154</v>
      </c>
      <c r="P713">
        <v>95</v>
      </c>
      <c r="Q713">
        <v>111</v>
      </c>
      <c r="R713">
        <f t="shared" si="36"/>
        <v>1</v>
      </c>
    </row>
    <row r="714" spans="1:18">
      <c r="A714">
        <f t="shared" si="34"/>
        <v>2013</v>
      </c>
      <c r="B714">
        <f t="shared" si="35"/>
        <v>41</v>
      </c>
      <c r="C714" t="s">
        <v>26</v>
      </c>
      <c r="D714" s="3">
        <v>41555</v>
      </c>
      <c r="E714">
        <v>1871940</v>
      </c>
      <c r="F714">
        <v>427951</v>
      </c>
      <c r="G714">
        <v>112357</v>
      </c>
      <c r="H714">
        <v>658085</v>
      </c>
      <c r="I714">
        <v>695078</v>
      </c>
      <c r="J714">
        <v>1026195</v>
      </c>
      <c r="K714">
        <v>90826</v>
      </c>
      <c r="L714">
        <v>75303</v>
      </c>
      <c r="M714">
        <v>123</v>
      </c>
      <c r="N714">
        <v>75</v>
      </c>
      <c r="O714">
        <v>150</v>
      </c>
      <c r="P714">
        <v>98</v>
      </c>
      <c r="Q714">
        <v>115</v>
      </c>
      <c r="R714">
        <f t="shared" si="36"/>
        <v>1</v>
      </c>
    </row>
    <row r="715" spans="1:18">
      <c r="A715">
        <f t="shared" si="34"/>
        <v>2013</v>
      </c>
      <c r="B715">
        <f t="shared" si="35"/>
        <v>42</v>
      </c>
      <c r="C715" t="s">
        <v>26</v>
      </c>
      <c r="D715" s="3">
        <v>41562</v>
      </c>
      <c r="E715">
        <v>1824929</v>
      </c>
      <c r="F715">
        <v>416914</v>
      </c>
      <c r="G715">
        <v>113982</v>
      </c>
      <c r="H715">
        <v>641216</v>
      </c>
      <c r="I715">
        <v>680942</v>
      </c>
      <c r="J715">
        <v>998327</v>
      </c>
      <c r="K715">
        <v>85857</v>
      </c>
      <c r="L715">
        <v>71404</v>
      </c>
      <c r="M715">
        <v>128</v>
      </c>
      <c r="N715">
        <v>73</v>
      </c>
      <c r="O715">
        <v>151</v>
      </c>
      <c r="P715">
        <v>96</v>
      </c>
      <c r="Q715">
        <v>115</v>
      </c>
      <c r="R715">
        <f t="shared" si="36"/>
        <v>1</v>
      </c>
    </row>
    <row r="716" spans="1:18">
      <c r="A716">
        <f t="shared" si="34"/>
        <v>2013</v>
      </c>
      <c r="B716">
        <f t="shared" si="35"/>
        <v>43</v>
      </c>
      <c r="C716" t="s">
        <v>26</v>
      </c>
      <c r="D716" s="3">
        <v>41569</v>
      </c>
      <c r="E716">
        <v>1785295</v>
      </c>
      <c r="F716">
        <v>425724</v>
      </c>
      <c r="G716">
        <v>126528</v>
      </c>
      <c r="H716">
        <v>612063</v>
      </c>
      <c r="I716">
        <v>666611</v>
      </c>
      <c r="J716">
        <v>983338</v>
      </c>
      <c r="K716">
        <v>80897</v>
      </c>
      <c r="L716">
        <v>63366</v>
      </c>
      <c r="M716">
        <v>117</v>
      </c>
      <c r="N716">
        <v>77</v>
      </c>
      <c r="O716">
        <v>142</v>
      </c>
      <c r="P716">
        <v>98</v>
      </c>
      <c r="Q716">
        <v>115</v>
      </c>
      <c r="R716">
        <f t="shared" si="36"/>
        <v>1</v>
      </c>
    </row>
    <row r="717" spans="1:18">
      <c r="A717">
        <f t="shared" si="34"/>
        <v>2013</v>
      </c>
      <c r="B717">
        <f t="shared" si="35"/>
        <v>44</v>
      </c>
      <c r="C717" t="s">
        <v>26</v>
      </c>
      <c r="D717" s="3">
        <v>41576</v>
      </c>
      <c r="E717">
        <v>1774386</v>
      </c>
      <c r="F717">
        <v>422864</v>
      </c>
      <c r="G717">
        <v>120648</v>
      </c>
      <c r="H717">
        <v>570465</v>
      </c>
      <c r="I717">
        <v>707570</v>
      </c>
      <c r="J717">
        <v>1014052</v>
      </c>
      <c r="K717">
        <v>73487</v>
      </c>
      <c r="L717">
        <v>69221</v>
      </c>
      <c r="M717">
        <v>117</v>
      </c>
      <c r="N717">
        <v>75</v>
      </c>
      <c r="O717">
        <v>145</v>
      </c>
      <c r="P717">
        <v>93</v>
      </c>
      <c r="Q717">
        <v>111</v>
      </c>
      <c r="R717">
        <f t="shared" si="36"/>
        <v>1</v>
      </c>
    </row>
    <row r="718" spans="1:18">
      <c r="A718">
        <f t="shared" si="34"/>
        <v>2013</v>
      </c>
      <c r="B718">
        <f t="shared" si="35"/>
        <v>45</v>
      </c>
      <c r="C718" t="s">
        <v>26</v>
      </c>
      <c r="D718" s="3">
        <v>41583</v>
      </c>
      <c r="E718">
        <v>1736874</v>
      </c>
      <c r="F718">
        <v>436733</v>
      </c>
      <c r="G718">
        <v>137219</v>
      </c>
      <c r="H718">
        <v>560446</v>
      </c>
      <c r="I718">
        <v>659906</v>
      </c>
      <c r="J718">
        <v>971150</v>
      </c>
      <c r="K718">
        <v>79789</v>
      </c>
      <c r="L718">
        <v>68059</v>
      </c>
      <c r="M718">
        <v>118</v>
      </c>
      <c r="N718">
        <v>90</v>
      </c>
      <c r="O718">
        <v>137</v>
      </c>
      <c r="P718">
        <v>92</v>
      </c>
      <c r="Q718">
        <v>104</v>
      </c>
      <c r="R718">
        <f t="shared" si="36"/>
        <v>1</v>
      </c>
    </row>
    <row r="719" spans="1:18">
      <c r="A719">
        <f t="shared" si="34"/>
        <v>2013</v>
      </c>
      <c r="B719">
        <f t="shared" si="35"/>
        <v>46</v>
      </c>
      <c r="C719" t="s">
        <v>26</v>
      </c>
      <c r="D719" s="3">
        <v>41590</v>
      </c>
      <c r="E719">
        <v>1735933</v>
      </c>
      <c r="F719">
        <v>454010</v>
      </c>
      <c r="G719">
        <v>148444</v>
      </c>
      <c r="H719">
        <v>551482</v>
      </c>
      <c r="I719">
        <v>649309</v>
      </c>
      <c r="J719">
        <v>959227</v>
      </c>
      <c r="K719">
        <v>81132</v>
      </c>
      <c r="L719">
        <v>76780</v>
      </c>
      <c r="M719">
        <v>122</v>
      </c>
      <c r="N719">
        <v>84</v>
      </c>
      <c r="O719">
        <v>138</v>
      </c>
      <c r="P719">
        <v>91</v>
      </c>
      <c r="Q719">
        <v>103</v>
      </c>
      <c r="R719">
        <f t="shared" si="36"/>
        <v>1</v>
      </c>
    </row>
    <row r="720" spans="1:18">
      <c r="A720">
        <f t="shared" si="34"/>
        <v>2013</v>
      </c>
      <c r="B720">
        <f t="shared" si="35"/>
        <v>47</v>
      </c>
      <c r="C720" t="s">
        <v>26</v>
      </c>
      <c r="D720" s="3">
        <v>41597</v>
      </c>
      <c r="E720">
        <v>1620641</v>
      </c>
      <c r="F720">
        <v>431042</v>
      </c>
      <c r="G720">
        <v>117882</v>
      </c>
      <c r="H720">
        <v>502349</v>
      </c>
      <c r="I720">
        <v>608850</v>
      </c>
      <c r="J720">
        <v>924539</v>
      </c>
      <c r="K720">
        <v>78400</v>
      </c>
      <c r="L720">
        <v>75871</v>
      </c>
      <c r="M720">
        <v>118</v>
      </c>
      <c r="N720">
        <v>64</v>
      </c>
      <c r="O720">
        <v>122</v>
      </c>
      <c r="P720">
        <v>82</v>
      </c>
      <c r="Q720">
        <v>92</v>
      </c>
      <c r="R720">
        <f t="shared" si="36"/>
        <v>1</v>
      </c>
    </row>
    <row r="721" spans="1:18">
      <c r="A721">
        <f t="shared" si="34"/>
        <v>2013</v>
      </c>
      <c r="B721">
        <f t="shared" si="35"/>
        <v>48</v>
      </c>
      <c r="C721" t="s">
        <v>26</v>
      </c>
      <c r="D721" s="3">
        <v>41604</v>
      </c>
      <c r="E721">
        <v>1636454</v>
      </c>
      <c r="F721">
        <v>439091</v>
      </c>
      <c r="G721">
        <v>131552</v>
      </c>
      <c r="H721">
        <v>517266</v>
      </c>
      <c r="I721">
        <v>599534</v>
      </c>
      <c r="J721">
        <v>909832</v>
      </c>
      <c r="K721">
        <v>80563</v>
      </c>
      <c r="L721">
        <v>77804</v>
      </c>
      <c r="M721">
        <v>107</v>
      </c>
      <c r="N721">
        <v>81</v>
      </c>
      <c r="O721">
        <v>125</v>
      </c>
      <c r="P721">
        <v>81</v>
      </c>
      <c r="Q721">
        <v>97</v>
      </c>
      <c r="R721">
        <f t="shared" si="36"/>
        <v>1</v>
      </c>
    </row>
    <row r="722" spans="1:18">
      <c r="A722">
        <f t="shared" si="34"/>
        <v>2013</v>
      </c>
      <c r="B722">
        <f t="shared" si="35"/>
        <v>49</v>
      </c>
      <c r="C722" t="s">
        <v>26</v>
      </c>
      <c r="D722" s="3">
        <v>41611</v>
      </c>
      <c r="E722">
        <v>1645686</v>
      </c>
      <c r="F722">
        <v>457545</v>
      </c>
      <c r="G722">
        <v>136697</v>
      </c>
      <c r="H722">
        <v>518746</v>
      </c>
      <c r="I722">
        <v>588764</v>
      </c>
      <c r="J722">
        <v>913508</v>
      </c>
      <c r="K722">
        <v>80631</v>
      </c>
      <c r="L722">
        <v>76735</v>
      </c>
      <c r="M722">
        <v>119</v>
      </c>
      <c r="N722">
        <v>74</v>
      </c>
      <c r="O722">
        <v>133</v>
      </c>
      <c r="P722">
        <v>78</v>
      </c>
      <c r="Q722">
        <v>97</v>
      </c>
      <c r="R722">
        <f t="shared" si="36"/>
        <v>1</v>
      </c>
    </row>
    <row r="723" spans="1:18">
      <c r="A723">
        <f t="shared" si="34"/>
        <v>2013</v>
      </c>
      <c r="B723">
        <f t="shared" si="35"/>
        <v>50</v>
      </c>
      <c r="C723" t="s">
        <v>26</v>
      </c>
      <c r="D723" s="3">
        <v>41618</v>
      </c>
      <c r="E723">
        <v>1661416</v>
      </c>
      <c r="F723">
        <v>460410</v>
      </c>
      <c r="G723">
        <v>111407</v>
      </c>
      <c r="H723">
        <v>550019</v>
      </c>
      <c r="I723">
        <v>571251</v>
      </c>
      <c r="J723">
        <v>920974</v>
      </c>
      <c r="K723">
        <v>79736</v>
      </c>
      <c r="L723">
        <v>79016</v>
      </c>
      <c r="M723">
        <v>115</v>
      </c>
      <c r="N723">
        <v>69</v>
      </c>
      <c r="O723">
        <v>138</v>
      </c>
      <c r="P723">
        <v>85</v>
      </c>
      <c r="Q723">
        <v>98</v>
      </c>
      <c r="R723">
        <f t="shared" si="36"/>
        <v>1</v>
      </c>
    </row>
    <row r="724" spans="1:18">
      <c r="A724">
        <f t="shared" si="34"/>
        <v>2013</v>
      </c>
      <c r="B724">
        <f t="shared" si="35"/>
        <v>51</v>
      </c>
      <c r="C724" t="s">
        <v>26</v>
      </c>
      <c r="D724" s="3">
        <v>41625</v>
      </c>
      <c r="E724">
        <v>1629694</v>
      </c>
      <c r="F724">
        <v>456968</v>
      </c>
      <c r="G724">
        <v>110268</v>
      </c>
      <c r="H724">
        <v>521719</v>
      </c>
      <c r="I724">
        <v>572411</v>
      </c>
      <c r="J724">
        <v>922386</v>
      </c>
      <c r="K724">
        <v>78596</v>
      </c>
      <c r="L724">
        <v>75321</v>
      </c>
      <c r="M724">
        <v>109</v>
      </c>
      <c r="N724">
        <v>63</v>
      </c>
      <c r="O724">
        <v>133</v>
      </c>
      <c r="P724">
        <v>85</v>
      </c>
      <c r="Q724">
        <v>96</v>
      </c>
      <c r="R724">
        <f t="shared" si="36"/>
        <v>1</v>
      </c>
    </row>
    <row r="725" spans="1:18">
      <c r="A725">
        <f t="shared" si="34"/>
        <v>2013</v>
      </c>
      <c r="B725">
        <f t="shared" si="35"/>
        <v>52</v>
      </c>
      <c r="C725" t="s">
        <v>26</v>
      </c>
      <c r="D725" s="3">
        <v>41632</v>
      </c>
      <c r="E725">
        <v>1598935</v>
      </c>
      <c r="F725">
        <v>458206</v>
      </c>
      <c r="G725">
        <v>105441</v>
      </c>
      <c r="H725">
        <v>497046</v>
      </c>
      <c r="I725">
        <v>560983</v>
      </c>
      <c r="J725">
        <v>925531</v>
      </c>
      <c r="K725">
        <v>82700</v>
      </c>
      <c r="L725">
        <v>70917</v>
      </c>
      <c r="M725">
        <v>109</v>
      </c>
      <c r="N725">
        <v>62</v>
      </c>
      <c r="O725">
        <v>125</v>
      </c>
      <c r="P725">
        <v>77</v>
      </c>
      <c r="Q725">
        <v>97</v>
      </c>
      <c r="R725">
        <f t="shared" si="36"/>
        <v>1</v>
      </c>
    </row>
    <row r="726" spans="1:18">
      <c r="A726">
        <f t="shared" si="34"/>
        <v>2013</v>
      </c>
      <c r="B726">
        <f t="shared" si="35"/>
        <v>53</v>
      </c>
      <c r="C726" t="s">
        <v>26</v>
      </c>
      <c r="D726" s="3">
        <v>41639</v>
      </c>
      <c r="E726">
        <v>1615844</v>
      </c>
      <c r="F726">
        <v>462028</v>
      </c>
      <c r="G726">
        <v>106739</v>
      </c>
      <c r="H726">
        <v>511320</v>
      </c>
      <c r="I726">
        <v>557217</v>
      </c>
      <c r="J726">
        <v>927085</v>
      </c>
      <c r="K726">
        <v>85279</v>
      </c>
      <c r="L726">
        <v>70700</v>
      </c>
      <c r="M726">
        <v>118</v>
      </c>
      <c r="N726">
        <v>56</v>
      </c>
      <c r="O726">
        <v>127</v>
      </c>
      <c r="P726">
        <v>75</v>
      </c>
      <c r="Q726">
        <v>92</v>
      </c>
      <c r="R726">
        <f t="shared" si="36"/>
        <v>1</v>
      </c>
    </row>
    <row r="727" spans="1:18">
      <c r="A727">
        <f t="shared" si="34"/>
        <v>2014</v>
      </c>
      <c r="B727">
        <f t="shared" si="35"/>
        <v>2</v>
      </c>
      <c r="C727" t="s">
        <v>26</v>
      </c>
      <c r="D727" s="3">
        <v>41646</v>
      </c>
      <c r="E727">
        <v>1619796</v>
      </c>
      <c r="F727">
        <v>454829</v>
      </c>
      <c r="G727">
        <v>123818</v>
      </c>
      <c r="H727">
        <v>506045</v>
      </c>
      <c r="I727">
        <v>571328</v>
      </c>
      <c r="J727">
        <v>916651</v>
      </c>
      <c r="K727">
        <v>87594</v>
      </c>
      <c r="L727">
        <v>73282</v>
      </c>
      <c r="M727">
        <v>108</v>
      </c>
      <c r="N727">
        <v>73</v>
      </c>
      <c r="O727">
        <v>135</v>
      </c>
      <c r="P727">
        <v>78</v>
      </c>
      <c r="Q727">
        <v>94</v>
      </c>
      <c r="R727">
        <f t="shared" si="36"/>
        <v>-51</v>
      </c>
    </row>
    <row r="728" spans="1:18">
      <c r="A728">
        <f t="shared" si="34"/>
        <v>2014</v>
      </c>
      <c r="B728">
        <f t="shared" si="35"/>
        <v>3</v>
      </c>
      <c r="C728" t="s">
        <v>26</v>
      </c>
      <c r="D728" s="3">
        <v>41653</v>
      </c>
      <c r="E728">
        <v>1623027</v>
      </c>
      <c r="F728">
        <v>463186</v>
      </c>
      <c r="G728">
        <v>135835</v>
      </c>
      <c r="H728">
        <v>512159</v>
      </c>
      <c r="I728">
        <v>560092</v>
      </c>
      <c r="J728">
        <v>897400</v>
      </c>
      <c r="K728">
        <v>87590</v>
      </c>
      <c r="L728">
        <v>77633</v>
      </c>
      <c r="M728">
        <v>119</v>
      </c>
      <c r="N728">
        <v>74</v>
      </c>
      <c r="O728">
        <v>138</v>
      </c>
      <c r="P728">
        <v>84</v>
      </c>
      <c r="Q728">
        <v>96</v>
      </c>
      <c r="R728">
        <f t="shared" si="36"/>
        <v>1</v>
      </c>
    </row>
    <row r="729" spans="1:18">
      <c r="A729">
        <f t="shared" si="34"/>
        <v>2014</v>
      </c>
      <c r="B729">
        <f t="shared" si="35"/>
        <v>4</v>
      </c>
      <c r="C729" t="s">
        <v>26</v>
      </c>
      <c r="D729" s="3">
        <v>41660</v>
      </c>
      <c r="E729">
        <v>1613293</v>
      </c>
      <c r="F729">
        <v>473506</v>
      </c>
      <c r="G729">
        <v>133457</v>
      </c>
      <c r="H729">
        <v>501756</v>
      </c>
      <c r="I729">
        <v>558910</v>
      </c>
      <c r="J729">
        <v>898363</v>
      </c>
      <c r="K729">
        <v>79121</v>
      </c>
      <c r="L729">
        <v>79717</v>
      </c>
      <c r="M729">
        <v>116</v>
      </c>
      <c r="N729">
        <v>74</v>
      </c>
      <c r="O729">
        <v>133</v>
      </c>
      <c r="P729">
        <v>87</v>
      </c>
      <c r="Q729">
        <v>96</v>
      </c>
      <c r="R729">
        <f t="shared" si="36"/>
        <v>1</v>
      </c>
    </row>
    <row r="730" spans="1:18">
      <c r="A730">
        <f t="shared" si="34"/>
        <v>2014</v>
      </c>
      <c r="B730">
        <f t="shared" si="35"/>
        <v>5</v>
      </c>
      <c r="C730" t="s">
        <v>26</v>
      </c>
      <c r="D730" s="3">
        <v>41667</v>
      </c>
      <c r="E730">
        <v>1591971</v>
      </c>
      <c r="F730">
        <v>471470</v>
      </c>
      <c r="G730">
        <v>120324</v>
      </c>
      <c r="H730">
        <v>494431</v>
      </c>
      <c r="I730">
        <v>541757</v>
      </c>
      <c r="J730">
        <v>895719</v>
      </c>
      <c r="K730">
        <v>84313</v>
      </c>
      <c r="L730">
        <v>81497</v>
      </c>
      <c r="M730">
        <v>110</v>
      </c>
      <c r="N730">
        <v>64</v>
      </c>
      <c r="O730">
        <v>128</v>
      </c>
      <c r="P730">
        <v>88</v>
      </c>
      <c r="Q730">
        <v>99</v>
      </c>
      <c r="R730">
        <f t="shared" si="36"/>
        <v>1</v>
      </c>
    </row>
    <row r="731" spans="1:18">
      <c r="A731">
        <f t="shared" si="34"/>
        <v>2014</v>
      </c>
      <c r="B731">
        <f t="shared" si="35"/>
        <v>6</v>
      </c>
      <c r="C731" t="s">
        <v>26</v>
      </c>
      <c r="D731" s="3">
        <v>41674</v>
      </c>
      <c r="E731">
        <v>1561179</v>
      </c>
      <c r="F731">
        <v>471978</v>
      </c>
      <c r="G731">
        <v>111761</v>
      </c>
      <c r="H731">
        <v>483169</v>
      </c>
      <c r="I731">
        <v>522777</v>
      </c>
      <c r="J731">
        <v>886824</v>
      </c>
      <c r="K731">
        <v>83255</v>
      </c>
      <c r="L731">
        <v>79425</v>
      </c>
      <c r="M731">
        <v>114</v>
      </c>
      <c r="N731">
        <v>68</v>
      </c>
      <c r="O731">
        <v>135</v>
      </c>
      <c r="P731">
        <v>88</v>
      </c>
      <c r="Q731">
        <v>99</v>
      </c>
      <c r="R731">
        <f t="shared" si="36"/>
        <v>1</v>
      </c>
    </row>
    <row r="732" spans="1:18">
      <c r="A732">
        <f t="shared" si="34"/>
        <v>2014</v>
      </c>
      <c r="B732">
        <f t="shared" si="35"/>
        <v>7</v>
      </c>
      <c r="C732" t="s">
        <v>26</v>
      </c>
      <c r="D732" s="3">
        <v>41681</v>
      </c>
      <c r="E732">
        <v>1646415</v>
      </c>
      <c r="F732">
        <v>486742</v>
      </c>
      <c r="G732">
        <v>104408</v>
      </c>
      <c r="H732">
        <v>533602</v>
      </c>
      <c r="I732">
        <v>533806</v>
      </c>
      <c r="J732">
        <v>923570</v>
      </c>
      <c r="K732">
        <v>92265</v>
      </c>
      <c r="L732">
        <v>84835</v>
      </c>
      <c r="M732">
        <v>116</v>
      </c>
      <c r="N732">
        <v>70</v>
      </c>
      <c r="O732">
        <v>147</v>
      </c>
      <c r="P732">
        <v>88</v>
      </c>
      <c r="Q732">
        <v>101</v>
      </c>
      <c r="R732">
        <f t="shared" si="36"/>
        <v>1</v>
      </c>
    </row>
    <row r="733" spans="1:18">
      <c r="A733">
        <f t="shared" si="34"/>
        <v>2014</v>
      </c>
      <c r="B733">
        <f t="shared" si="35"/>
        <v>8</v>
      </c>
      <c r="C733" t="s">
        <v>26</v>
      </c>
      <c r="D733" s="3">
        <v>41688</v>
      </c>
      <c r="E733">
        <v>1650294</v>
      </c>
      <c r="F733">
        <v>512044</v>
      </c>
      <c r="G733">
        <v>95603</v>
      </c>
      <c r="H733">
        <v>521373</v>
      </c>
      <c r="I733">
        <v>518891</v>
      </c>
      <c r="J733">
        <v>942843</v>
      </c>
      <c r="K733">
        <v>97986</v>
      </c>
      <c r="L733">
        <v>90475</v>
      </c>
      <c r="M733">
        <v>129</v>
      </c>
      <c r="N733">
        <v>62</v>
      </c>
      <c r="O733">
        <v>139</v>
      </c>
      <c r="P733">
        <v>90</v>
      </c>
      <c r="Q733">
        <v>105</v>
      </c>
      <c r="R733">
        <f t="shared" si="36"/>
        <v>1</v>
      </c>
    </row>
    <row r="734" spans="1:18">
      <c r="A734">
        <f t="shared" si="34"/>
        <v>2014</v>
      </c>
      <c r="B734">
        <f t="shared" si="35"/>
        <v>9</v>
      </c>
      <c r="C734" t="s">
        <v>26</v>
      </c>
      <c r="D734" s="3">
        <v>41695</v>
      </c>
      <c r="E734">
        <v>1643886</v>
      </c>
      <c r="F734">
        <v>514502</v>
      </c>
      <c r="G734">
        <v>98064</v>
      </c>
      <c r="H734">
        <v>517952</v>
      </c>
      <c r="I734">
        <v>508679</v>
      </c>
      <c r="J734">
        <v>941900</v>
      </c>
      <c r="K734">
        <v>102753</v>
      </c>
      <c r="L734">
        <v>85970</v>
      </c>
      <c r="M734">
        <v>120</v>
      </c>
      <c r="N734">
        <v>75</v>
      </c>
      <c r="O734">
        <v>147</v>
      </c>
      <c r="P734">
        <v>85</v>
      </c>
      <c r="Q734">
        <v>107</v>
      </c>
      <c r="R734">
        <f t="shared" si="36"/>
        <v>1</v>
      </c>
    </row>
    <row r="735" spans="1:18">
      <c r="A735">
        <f t="shared" si="34"/>
        <v>2014</v>
      </c>
      <c r="B735">
        <f t="shared" si="35"/>
        <v>10</v>
      </c>
      <c r="C735" t="s">
        <v>26</v>
      </c>
      <c r="D735" s="3">
        <v>41702</v>
      </c>
      <c r="E735">
        <v>1687807</v>
      </c>
      <c r="F735">
        <v>521727</v>
      </c>
      <c r="G735">
        <v>95909</v>
      </c>
      <c r="H735">
        <v>541777</v>
      </c>
      <c r="I735">
        <v>523812</v>
      </c>
      <c r="J735">
        <v>969607</v>
      </c>
      <c r="K735">
        <v>100491</v>
      </c>
      <c r="L735">
        <v>80514</v>
      </c>
      <c r="M735">
        <v>134</v>
      </c>
      <c r="N735">
        <v>75</v>
      </c>
      <c r="O735">
        <v>147</v>
      </c>
      <c r="P735">
        <v>90</v>
      </c>
      <c r="Q735">
        <v>106</v>
      </c>
      <c r="R735">
        <f t="shared" si="36"/>
        <v>1</v>
      </c>
    </row>
    <row r="736" spans="1:18">
      <c r="A736">
        <f t="shared" si="34"/>
        <v>2014</v>
      </c>
      <c r="B736">
        <f t="shared" si="35"/>
        <v>11</v>
      </c>
      <c r="C736" t="s">
        <v>26</v>
      </c>
      <c r="D736" s="3">
        <v>41709</v>
      </c>
      <c r="E736">
        <v>1697240</v>
      </c>
      <c r="F736">
        <v>511076</v>
      </c>
      <c r="G736">
        <v>104244</v>
      </c>
      <c r="H736">
        <v>537412</v>
      </c>
      <c r="I736">
        <v>544030</v>
      </c>
      <c r="J736">
        <v>974801</v>
      </c>
      <c r="K736">
        <v>104722</v>
      </c>
      <c r="L736">
        <v>80783</v>
      </c>
      <c r="M736">
        <v>124</v>
      </c>
      <c r="N736">
        <v>77</v>
      </c>
      <c r="O736">
        <v>146</v>
      </c>
      <c r="P736">
        <v>87</v>
      </c>
      <c r="Q736">
        <v>101</v>
      </c>
      <c r="R736">
        <f t="shared" si="36"/>
        <v>1</v>
      </c>
    </row>
    <row r="737" spans="1:18">
      <c r="A737">
        <f t="shared" si="34"/>
        <v>2014</v>
      </c>
      <c r="B737">
        <f t="shared" si="35"/>
        <v>12</v>
      </c>
      <c r="C737" t="s">
        <v>26</v>
      </c>
      <c r="D737" s="3">
        <v>41716</v>
      </c>
      <c r="E737">
        <v>1623266</v>
      </c>
      <c r="F737">
        <v>492620</v>
      </c>
      <c r="G737">
        <v>108335</v>
      </c>
      <c r="H737">
        <v>486148</v>
      </c>
      <c r="I737">
        <v>549137</v>
      </c>
      <c r="J737">
        <v>951136</v>
      </c>
      <c r="K737">
        <v>95361</v>
      </c>
      <c r="L737">
        <v>77647</v>
      </c>
      <c r="M737">
        <v>118</v>
      </c>
      <c r="N737">
        <v>71</v>
      </c>
      <c r="O737">
        <v>137</v>
      </c>
      <c r="P737">
        <v>87</v>
      </c>
      <c r="Q737">
        <v>104</v>
      </c>
      <c r="R737">
        <f t="shared" si="36"/>
        <v>1</v>
      </c>
    </row>
    <row r="738" spans="1:18">
      <c r="A738">
        <f t="shared" si="34"/>
        <v>2014</v>
      </c>
      <c r="B738">
        <f t="shared" si="35"/>
        <v>13</v>
      </c>
      <c r="C738" t="s">
        <v>26</v>
      </c>
      <c r="D738" s="3">
        <v>41723</v>
      </c>
      <c r="E738">
        <v>1604566</v>
      </c>
      <c r="F738">
        <v>498080</v>
      </c>
      <c r="G738">
        <v>106906</v>
      </c>
      <c r="H738">
        <v>482281</v>
      </c>
      <c r="I738">
        <v>534991</v>
      </c>
      <c r="J738">
        <v>944681</v>
      </c>
      <c r="K738">
        <v>89214</v>
      </c>
      <c r="L738">
        <v>70698</v>
      </c>
      <c r="M738">
        <v>126</v>
      </c>
      <c r="N738">
        <v>66</v>
      </c>
      <c r="O738">
        <v>137</v>
      </c>
      <c r="P738">
        <v>88</v>
      </c>
      <c r="Q738">
        <v>101</v>
      </c>
      <c r="R738">
        <f t="shared" si="36"/>
        <v>1</v>
      </c>
    </row>
    <row r="739" spans="1:18">
      <c r="A739">
        <f t="shared" ref="A739:A802" si="37">YEAR(D739)</f>
        <v>2014</v>
      </c>
      <c r="B739">
        <f t="shared" ref="B739:B802" si="38">WEEKNUM(D739)</f>
        <v>14</v>
      </c>
      <c r="C739" t="s">
        <v>26</v>
      </c>
      <c r="D739" s="3">
        <v>41730</v>
      </c>
      <c r="E739">
        <v>1644507</v>
      </c>
      <c r="F739">
        <v>502389</v>
      </c>
      <c r="G739">
        <v>110606</v>
      </c>
      <c r="H739">
        <v>487611</v>
      </c>
      <c r="I739">
        <v>561769</v>
      </c>
      <c r="J739">
        <v>972062</v>
      </c>
      <c r="K739">
        <v>92738</v>
      </c>
      <c r="L739">
        <v>74228</v>
      </c>
      <c r="M739">
        <v>126</v>
      </c>
      <c r="N739">
        <v>77</v>
      </c>
      <c r="O739">
        <v>154</v>
      </c>
      <c r="P739">
        <v>88</v>
      </c>
      <c r="Q739">
        <v>99</v>
      </c>
      <c r="R739">
        <f t="shared" si="36"/>
        <v>1</v>
      </c>
    </row>
    <row r="740" spans="1:18">
      <c r="A740">
        <f t="shared" si="37"/>
        <v>2014</v>
      </c>
      <c r="B740">
        <f t="shared" si="38"/>
        <v>15</v>
      </c>
      <c r="C740" t="s">
        <v>26</v>
      </c>
      <c r="D740" s="3">
        <v>41737</v>
      </c>
      <c r="E740">
        <v>1655472</v>
      </c>
      <c r="F740">
        <v>512035</v>
      </c>
      <c r="G740">
        <v>112248</v>
      </c>
      <c r="H740">
        <v>484493</v>
      </c>
      <c r="I740">
        <v>559083</v>
      </c>
      <c r="J740">
        <v>981623</v>
      </c>
      <c r="K740">
        <v>99861</v>
      </c>
      <c r="L740">
        <v>77108</v>
      </c>
      <c r="M740">
        <v>127</v>
      </c>
      <c r="N740">
        <v>77</v>
      </c>
      <c r="O740">
        <v>149</v>
      </c>
      <c r="P740">
        <v>87</v>
      </c>
      <c r="Q740">
        <v>101</v>
      </c>
      <c r="R740">
        <f t="shared" si="36"/>
        <v>1</v>
      </c>
    </row>
    <row r="741" spans="1:18">
      <c r="A741">
        <f t="shared" si="37"/>
        <v>2014</v>
      </c>
      <c r="B741">
        <f t="shared" si="38"/>
        <v>16</v>
      </c>
      <c r="C741" t="s">
        <v>26</v>
      </c>
      <c r="D741" s="3">
        <v>41744</v>
      </c>
      <c r="E741">
        <v>1674276</v>
      </c>
      <c r="F741">
        <v>523490</v>
      </c>
      <c r="G741">
        <v>113939</v>
      </c>
      <c r="H741">
        <v>479877</v>
      </c>
      <c r="I741">
        <v>569608</v>
      </c>
      <c r="J741">
        <v>998745</v>
      </c>
      <c r="K741">
        <v>101301</v>
      </c>
      <c r="L741">
        <v>81715</v>
      </c>
      <c r="M741">
        <v>124</v>
      </c>
      <c r="N741">
        <v>80</v>
      </c>
      <c r="O741">
        <v>145</v>
      </c>
      <c r="P741">
        <v>90</v>
      </c>
      <c r="Q741">
        <v>103</v>
      </c>
      <c r="R741">
        <f t="shared" si="36"/>
        <v>1</v>
      </c>
    </row>
    <row r="742" spans="1:18">
      <c r="A742">
        <f t="shared" si="37"/>
        <v>2014</v>
      </c>
      <c r="B742">
        <f t="shared" si="38"/>
        <v>17</v>
      </c>
      <c r="C742" t="s">
        <v>26</v>
      </c>
      <c r="D742" s="3">
        <v>41751</v>
      </c>
      <c r="E742">
        <v>1619737</v>
      </c>
      <c r="F742">
        <v>517023</v>
      </c>
      <c r="G742">
        <v>106898</v>
      </c>
      <c r="H742">
        <v>468224</v>
      </c>
      <c r="I742">
        <v>536742</v>
      </c>
      <c r="J742">
        <v>968841</v>
      </c>
      <c r="K742">
        <v>97748</v>
      </c>
      <c r="L742">
        <v>75774</v>
      </c>
      <c r="M742">
        <v>120</v>
      </c>
      <c r="N742">
        <v>82</v>
      </c>
      <c r="O742">
        <v>138</v>
      </c>
      <c r="P742">
        <v>84</v>
      </c>
      <c r="Q742">
        <v>103</v>
      </c>
      <c r="R742">
        <f t="shared" si="36"/>
        <v>1</v>
      </c>
    </row>
    <row r="743" spans="1:18">
      <c r="A743">
        <f t="shared" si="37"/>
        <v>2014</v>
      </c>
      <c r="B743">
        <f t="shared" si="38"/>
        <v>18</v>
      </c>
      <c r="C743" t="s">
        <v>26</v>
      </c>
      <c r="D743" s="3">
        <v>41758</v>
      </c>
      <c r="E743">
        <v>1651521</v>
      </c>
      <c r="F743">
        <v>522018</v>
      </c>
      <c r="G743">
        <v>119691</v>
      </c>
      <c r="H743">
        <v>485148</v>
      </c>
      <c r="I743">
        <v>549699</v>
      </c>
      <c r="J743">
        <v>975264</v>
      </c>
      <c r="K743">
        <v>94656</v>
      </c>
      <c r="L743">
        <v>71418</v>
      </c>
      <c r="M743">
        <v>121</v>
      </c>
      <c r="N743">
        <v>77</v>
      </c>
      <c r="O743">
        <v>145</v>
      </c>
      <c r="P743">
        <v>84</v>
      </c>
      <c r="Q743">
        <v>106</v>
      </c>
      <c r="R743">
        <f t="shared" si="36"/>
        <v>1</v>
      </c>
    </row>
    <row r="744" spans="1:18">
      <c r="A744">
        <f t="shared" si="37"/>
        <v>2014</v>
      </c>
      <c r="B744">
        <f t="shared" si="38"/>
        <v>19</v>
      </c>
      <c r="C744" t="s">
        <v>26</v>
      </c>
      <c r="D744" s="3">
        <v>41765</v>
      </c>
      <c r="E744">
        <v>1638412</v>
      </c>
      <c r="F744">
        <v>492901</v>
      </c>
      <c r="G744">
        <v>109808</v>
      </c>
      <c r="H744">
        <v>503068</v>
      </c>
      <c r="I744">
        <v>548848</v>
      </c>
      <c r="J744">
        <v>953775</v>
      </c>
      <c r="K744">
        <v>93595</v>
      </c>
      <c r="L744">
        <v>71761</v>
      </c>
      <c r="M744">
        <v>121</v>
      </c>
      <c r="N744">
        <v>79</v>
      </c>
      <c r="O744">
        <v>150</v>
      </c>
      <c r="P744">
        <v>90</v>
      </c>
      <c r="Q744">
        <v>107</v>
      </c>
      <c r="R744">
        <f t="shared" si="36"/>
        <v>1</v>
      </c>
    </row>
    <row r="745" spans="1:18">
      <c r="A745">
        <f t="shared" si="37"/>
        <v>2014</v>
      </c>
      <c r="B745">
        <f t="shared" si="38"/>
        <v>20</v>
      </c>
      <c r="C745" t="s">
        <v>26</v>
      </c>
      <c r="D745" s="3">
        <v>41772</v>
      </c>
      <c r="E745">
        <v>1627403</v>
      </c>
      <c r="F745">
        <v>495080</v>
      </c>
      <c r="G745">
        <v>107341</v>
      </c>
      <c r="H745">
        <v>502296</v>
      </c>
      <c r="I745">
        <v>533186</v>
      </c>
      <c r="J745">
        <v>940551</v>
      </c>
      <c r="K745">
        <v>96841</v>
      </c>
      <c r="L745">
        <v>77215</v>
      </c>
      <c r="M745">
        <v>124</v>
      </c>
      <c r="N745">
        <v>74</v>
      </c>
      <c r="O745">
        <v>148</v>
      </c>
      <c r="P745">
        <v>92</v>
      </c>
      <c r="Q745">
        <v>104</v>
      </c>
      <c r="R745">
        <f t="shared" si="36"/>
        <v>1</v>
      </c>
    </row>
    <row r="746" spans="1:18">
      <c r="A746">
        <f t="shared" si="37"/>
        <v>2014</v>
      </c>
      <c r="B746">
        <f t="shared" si="38"/>
        <v>21</v>
      </c>
      <c r="C746" t="s">
        <v>26</v>
      </c>
      <c r="D746" s="3">
        <v>41779</v>
      </c>
      <c r="E746">
        <v>1607523</v>
      </c>
      <c r="F746">
        <v>507592</v>
      </c>
      <c r="G746">
        <v>97384</v>
      </c>
      <c r="H746">
        <v>509598</v>
      </c>
      <c r="I746">
        <v>491241</v>
      </c>
      <c r="J746">
        <v>920424</v>
      </c>
      <c r="K746">
        <v>99092</v>
      </c>
      <c r="L746">
        <v>80117</v>
      </c>
      <c r="M746">
        <v>122</v>
      </c>
      <c r="N746">
        <v>77</v>
      </c>
      <c r="O746">
        <v>144</v>
      </c>
      <c r="P746">
        <v>85</v>
      </c>
      <c r="Q746">
        <v>101</v>
      </c>
      <c r="R746">
        <f t="shared" si="36"/>
        <v>1</v>
      </c>
    </row>
    <row r="747" spans="1:18">
      <c r="A747">
        <f t="shared" si="37"/>
        <v>2014</v>
      </c>
      <c r="B747">
        <f t="shared" si="38"/>
        <v>22</v>
      </c>
      <c r="C747" t="s">
        <v>26</v>
      </c>
      <c r="D747" s="3">
        <v>41786</v>
      </c>
      <c r="E747">
        <v>1635600</v>
      </c>
      <c r="F747">
        <v>526135</v>
      </c>
      <c r="G747">
        <v>102999</v>
      </c>
      <c r="H747">
        <v>522517</v>
      </c>
      <c r="I747">
        <v>478111</v>
      </c>
      <c r="J747">
        <v>923603</v>
      </c>
      <c r="K747">
        <v>108837</v>
      </c>
      <c r="L747">
        <v>86481</v>
      </c>
      <c r="M747">
        <v>130</v>
      </c>
      <c r="N747">
        <v>81</v>
      </c>
      <c r="O747">
        <v>152</v>
      </c>
      <c r="P747">
        <v>86</v>
      </c>
      <c r="Q747">
        <v>104</v>
      </c>
      <c r="R747">
        <f t="shared" si="36"/>
        <v>1</v>
      </c>
    </row>
    <row r="748" spans="1:18">
      <c r="A748">
        <f t="shared" si="37"/>
        <v>2014</v>
      </c>
      <c r="B748">
        <f t="shared" si="38"/>
        <v>23</v>
      </c>
      <c r="C748" t="s">
        <v>26</v>
      </c>
      <c r="D748" s="3">
        <v>41793</v>
      </c>
      <c r="E748">
        <v>1664043</v>
      </c>
      <c r="F748">
        <v>520556</v>
      </c>
      <c r="G748">
        <v>103971</v>
      </c>
      <c r="H748">
        <v>527345</v>
      </c>
      <c r="I748">
        <v>503713</v>
      </c>
      <c r="J748">
        <v>945287</v>
      </c>
      <c r="K748">
        <v>112429</v>
      </c>
      <c r="L748">
        <v>87440</v>
      </c>
      <c r="M748">
        <v>128</v>
      </c>
      <c r="N748">
        <v>77</v>
      </c>
      <c r="O748">
        <v>146</v>
      </c>
      <c r="P748">
        <v>89</v>
      </c>
      <c r="Q748">
        <v>105</v>
      </c>
      <c r="R748">
        <f t="shared" si="36"/>
        <v>1</v>
      </c>
    </row>
    <row r="749" spans="1:18">
      <c r="A749">
        <f t="shared" si="37"/>
        <v>2014</v>
      </c>
      <c r="B749">
        <f t="shared" si="38"/>
        <v>24</v>
      </c>
      <c r="C749" t="s">
        <v>26</v>
      </c>
      <c r="D749" s="3">
        <v>41800</v>
      </c>
      <c r="E749">
        <v>1676336</v>
      </c>
      <c r="F749">
        <v>520876</v>
      </c>
      <c r="G749">
        <v>102865</v>
      </c>
      <c r="H749">
        <v>538556</v>
      </c>
      <c r="I749">
        <v>502563</v>
      </c>
      <c r="J749">
        <v>949345</v>
      </c>
      <c r="K749">
        <v>114341</v>
      </c>
      <c r="L749">
        <v>85570</v>
      </c>
      <c r="M749">
        <v>141</v>
      </c>
      <c r="N749">
        <v>79</v>
      </c>
      <c r="O749">
        <v>155</v>
      </c>
      <c r="P749">
        <v>89</v>
      </c>
      <c r="Q749">
        <v>101</v>
      </c>
      <c r="R749">
        <f t="shared" si="36"/>
        <v>1</v>
      </c>
    </row>
    <row r="750" spans="1:18">
      <c r="A750">
        <f t="shared" si="37"/>
        <v>2014</v>
      </c>
      <c r="B750">
        <f t="shared" si="38"/>
        <v>25</v>
      </c>
      <c r="C750" t="s">
        <v>26</v>
      </c>
      <c r="D750" s="3">
        <v>41807</v>
      </c>
      <c r="E750">
        <v>1721703</v>
      </c>
      <c r="F750">
        <v>545061</v>
      </c>
      <c r="G750">
        <v>87905</v>
      </c>
      <c r="H750">
        <v>576009</v>
      </c>
      <c r="I750">
        <v>491334</v>
      </c>
      <c r="J750">
        <v>979110</v>
      </c>
      <c r="K750">
        <v>109299</v>
      </c>
      <c r="L750">
        <v>78679</v>
      </c>
      <c r="M750">
        <v>157</v>
      </c>
      <c r="N750">
        <v>70</v>
      </c>
      <c r="O750">
        <v>166</v>
      </c>
      <c r="P750">
        <v>93</v>
      </c>
      <c r="Q750">
        <v>105</v>
      </c>
      <c r="R750">
        <f t="shared" si="36"/>
        <v>1</v>
      </c>
    </row>
    <row r="751" spans="1:18">
      <c r="A751">
        <f t="shared" si="37"/>
        <v>2014</v>
      </c>
      <c r="B751">
        <f t="shared" si="38"/>
        <v>26</v>
      </c>
      <c r="C751" t="s">
        <v>26</v>
      </c>
      <c r="D751" s="3">
        <v>41814</v>
      </c>
      <c r="E751">
        <v>1720856</v>
      </c>
      <c r="F751">
        <v>548016</v>
      </c>
      <c r="G751">
        <v>89047</v>
      </c>
      <c r="H751">
        <v>567133</v>
      </c>
      <c r="I751">
        <v>500890</v>
      </c>
      <c r="J751">
        <v>993470</v>
      </c>
      <c r="K751">
        <v>104817</v>
      </c>
      <c r="L751">
        <v>71206</v>
      </c>
      <c r="M751">
        <v>147</v>
      </c>
      <c r="N751">
        <v>69</v>
      </c>
      <c r="O751">
        <v>153</v>
      </c>
      <c r="P751">
        <v>92</v>
      </c>
      <c r="Q751">
        <v>101</v>
      </c>
      <c r="R751">
        <f t="shared" si="36"/>
        <v>1</v>
      </c>
    </row>
    <row r="752" spans="1:18">
      <c r="A752">
        <f t="shared" si="37"/>
        <v>2014</v>
      </c>
      <c r="B752">
        <f t="shared" si="38"/>
        <v>27</v>
      </c>
      <c r="C752" t="s">
        <v>26</v>
      </c>
      <c r="D752" s="3">
        <v>41821</v>
      </c>
      <c r="E752">
        <v>1759554</v>
      </c>
      <c r="F752">
        <v>535712</v>
      </c>
      <c r="G752">
        <v>89872</v>
      </c>
      <c r="H752">
        <v>589773</v>
      </c>
      <c r="I752">
        <v>525102</v>
      </c>
      <c r="J752">
        <v>1006484</v>
      </c>
      <c r="K752">
        <v>108967</v>
      </c>
      <c r="L752">
        <v>73425</v>
      </c>
      <c r="M752">
        <v>146</v>
      </c>
      <c r="N752">
        <v>69</v>
      </c>
      <c r="O752">
        <v>160</v>
      </c>
      <c r="P752">
        <v>92</v>
      </c>
      <c r="Q752">
        <v>101</v>
      </c>
      <c r="R752">
        <f t="shared" si="36"/>
        <v>1</v>
      </c>
    </row>
    <row r="753" spans="1:18">
      <c r="A753">
        <f t="shared" si="37"/>
        <v>2014</v>
      </c>
      <c r="B753">
        <f t="shared" si="38"/>
        <v>28</v>
      </c>
      <c r="C753" t="s">
        <v>26</v>
      </c>
      <c r="D753" s="3">
        <v>41828</v>
      </c>
      <c r="E753">
        <v>1742131</v>
      </c>
      <c r="F753">
        <v>514431</v>
      </c>
      <c r="G753">
        <v>89544</v>
      </c>
      <c r="H753">
        <v>592803</v>
      </c>
      <c r="I753">
        <v>529159</v>
      </c>
      <c r="J753">
        <v>991789</v>
      </c>
      <c r="K753">
        <v>105738</v>
      </c>
      <c r="L753">
        <v>67995</v>
      </c>
      <c r="M753">
        <v>145</v>
      </c>
      <c r="N753">
        <v>71</v>
      </c>
      <c r="O753">
        <v>167</v>
      </c>
      <c r="P753">
        <v>98</v>
      </c>
      <c r="Q753">
        <v>108</v>
      </c>
      <c r="R753">
        <f t="shared" si="36"/>
        <v>1</v>
      </c>
    </row>
    <row r="754" spans="1:18">
      <c r="A754">
        <f t="shared" si="37"/>
        <v>2014</v>
      </c>
      <c r="B754">
        <f t="shared" si="38"/>
        <v>29</v>
      </c>
      <c r="C754" t="s">
        <v>26</v>
      </c>
      <c r="D754" s="3">
        <v>41835</v>
      </c>
      <c r="E754">
        <v>1721704</v>
      </c>
      <c r="F754">
        <v>489729</v>
      </c>
      <c r="G754">
        <v>90126</v>
      </c>
      <c r="H754">
        <v>580946</v>
      </c>
      <c r="I754">
        <v>555328</v>
      </c>
      <c r="J754">
        <v>982263</v>
      </c>
      <c r="K754">
        <v>95701</v>
      </c>
      <c r="L754">
        <v>68369</v>
      </c>
      <c r="M754">
        <v>144</v>
      </c>
      <c r="N754">
        <v>76</v>
      </c>
      <c r="O754">
        <v>163</v>
      </c>
      <c r="P754">
        <v>96</v>
      </c>
      <c r="Q754">
        <v>101</v>
      </c>
      <c r="R754">
        <f t="shared" si="36"/>
        <v>1</v>
      </c>
    </row>
    <row r="755" spans="1:18">
      <c r="A755">
        <f t="shared" si="37"/>
        <v>2014</v>
      </c>
      <c r="B755">
        <f t="shared" si="38"/>
        <v>30</v>
      </c>
      <c r="C755" t="s">
        <v>26</v>
      </c>
      <c r="D755" s="3">
        <v>41842</v>
      </c>
      <c r="E755">
        <v>1642836</v>
      </c>
      <c r="F755">
        <v>467574</v>
      </c>
      <c r="G755">
        <v>96130</v>
      </c>
      <c r="H755">
        <v>563586</v>
      </c>
      <c r="I755">
        <v>515037</v>
      </c>
      <c r="J755">
        <v>919302</v>
      </c>
      <c r="K755">
        <v>96639</v>
      </c>
      <c r="L755">
        <v>63818</v>
      </c>
      <c r="M755">
        <v>129</v>
      </c>
      <c r="N755">
        <v>71</v>
      </c>
      <c r="O755">
        <v>146</v>
      </c>
      <c r="P755">
        <v>94</v>
      </c>
      <c r="Q755">
        <v>104</v>
      </c>
      <c r="R755">
        <f t="shared" si="36"/>
        <v>1</v>
      </c>
    </row>
    <row r="756" spans="1:18">
      <c r="A756">
        <f t="shared" si="37"/>
        <v>2014</v>
      </c>
      <c r="B756">
        <f t="shared" si="38"/>
        <v>31</v>
      </c>
      <c r="C756" t="s">
        <v>26</v>
      </c>
      <c r="D756" s="3">
        <v>41849</v>
      </c>
      <c r="E756">
        <v>1628926</v>
      </c>
      <c r="F756">
        <v>470115</v>
      </c>
      <c r="G756">
        <v>105376</v>
      </c>
      <c r="H756">
        <v>563294</v>
      </c>
      <c r="I756">
        <v>499084</v>
      </c>
      <c r="J756">
        <v>901473</v>
      </c>
      <c r="K756">
        <v>96433</v>
      </c>
      <c r="L756">
        <v>58783</v>
      </c>
      <c r="M756">
        <v>125</v>
      </c>
      <c r="N756">
        <v>77</v>
      </c>
      <c r="O756">
        <v>157</v>
      </c>
      <c r="P756">
        <v>90</v>
      </c>
      <c r="Q756">
        <v>101</v>
      </c>
      <c r="R756">
        <f t="shared" si="36"/>
        <v>1</v>
      </c>
    </row>
    <row r="757" spans="1:18">
      <c r="A757">
        <f t="shared" si="37"/>
        <v>2014</v>
      </c>
      <c r="B757">
        <f t="shared" si="38"/>
        <v>32</v>
      </c>
      <c r="C757" t="s">
        <v>26</v>
      </c>
      <c r="D757" s="3">
        <v>41856</v>
      </c>
      <c r="E757">
        <v>1587187</v>
      </c>
      <c r="F757">
        <v>450544</v>
      </c>
      <c r="G757">
        <v>103340</v>
      </c>
      <c r="H757">
        <v>535224</v>
      </c>
      <c r="I757">
        <v>507949</v>
      </c>
      <c r="J757">
        <v>888645</v>
      </c>
      <c r="K757">
        <v>93470</v>
      </c>
      <c r="L757">
        <v>59978</v>
      </c>
      <c r="M757">
        <v>121</v>
      </c>
      <c r="N757">
        <v>84</v>
      </c>
      <c r="O757">
        <v>153</v>
      </c>
      <c r="P757">
        <v>93</v>
      </c>
      <c r="Q757">
        <v>99</v>
      </c>
      <c r="R757">
        <f t="shared" si="36"/>
        <v>1</v>
      </c>
    </row>
    <row r="758" spans="1:18">
      <c r="A758">
        <f t="shared" si="37"/>
        <v>2014</v>
      </c>
      <c r="B758">
        <f t="shared" si="38"/>
        <v>33</v>
      </c>
      <c r="C758" t="s">
        <v>26</v>
      </c>
      <c r="D758" s="3">
        <v>41863</v>
      </c>
      <c r="E758">
        <v>1583609</v>
      </c>
      <c r="F758">
        <v>433331</v>
      </c>
      <c r="G758">
        <v>109265</v>
      </c>
      <c r="H758">
        <v>563442</v>
      </c>
      <c r="I758">
        <v>497574</v>
      </c>
      <c r="J758">
        <v>851593</v>
      </c>
      <c r="K758">
        <v>89262</v>
      </c>
      <c r="L758">
        <v>59309</v>
      </c>
      <c r="M758">
        <v>123</v>
      </c>
      <c r="N758">
        <v>83</v>
      </c>
      <c r="O758">
        <v>153</v>
      </c>
      <c r="P758">
        <v>93</v>
      </c>
      <c r="Q758">
        <v>102</v>
      </c>
      <c r="R758">
        <f t="shared" si="36"/>
        <v>1</v>
      </c>
    </row>
    <row r="759" spans="1:18">
      <c r="A759">
        <f t="shared" si="37"/>
        <v>2014</v>
      </c>
      <c r="B759">
        <f t="shared" si="38"/>
        <v>34</v>
      </c>
      <c r="C759" t="s">
        <v>26</v>
      </c>
      <c r="D759" s="3">
        <v>41870</v>
      </c>
      <c r="E759">
        <v>1542337</v>
      </c>
      <c r="F759">
        <v>429288</v>
      </c>
      <c r="G759">
        <v>105815</v>
      </c>
      <c r="H759">
        <v>560325</v>
      </c>
      <c r="I759">
        <v>472925</v>
      </c>
      <c r="J759">
        <v>824648</v>
      </c>
      <c r="K759">
        <v>79799</v>
      </c>
      <c r="L759">
        <v>51549</v>
      </c>
      <c r="M759">
        <v>117</v>
      </c>
      <c r="N759">
        <v>84</v>
      </c>
      <c r="O759">
        <v>139</v>
      </c>
      <c r="P759">
        <v>91</v>
      </c>
      <c r="Q759">
        <v>96</v>
      </c>
      <c r="R759">
        <f t="shared" si="36"/>
        <v>1</v>
      </c>
    </row>
    <row r="760" spans="1:18">
      <c r="A760">
        <f t="shared" si="37"/>
        <v>2014</v>
      </c>
      <c r="B760">
        <f t="shared" si="38"/>
        <v>35</v>
      </c>
      <c r="C760" t="s">
        <v>26</v>
      </c>
      <c r="D760" s="3">
        <v>41877</v>
      </c>
      <c r="E760">
        <v>1550253</v>
      </c>
      <c r="F760">
        <v>424250</v>
      </c>
      <c r="G760">
        <v>106523</v>
      </c>
      <c r="H760">
        <v>573594</v>
      </c>
      <c r="I760">
        <v>476824</v>
      </c>
      <c r="J760">
        <v>817401</v>
      </c>
      <c r="K760">
        <v>75585</v>
      </c>
      <c r="L760">
        <v>52735</v>
      </c>
      <c r="M760">
        <v>119</v>
      </c>
      <c r="N760">
        <v>81</v>
      </c>
      <c r="O760">
        <v>142</v>
      </c>
      <c r="P760">
        <v>90</v>
      </c>
      <c r="Q760">
        <v>96</v>
      </c>
      <c r="R760">
        <f t="shared" si="36"/>
        <v>1</v>
      </c>
    </row>
    <row r="761" spans="1:18">
      <c r="A761">
        <f t="shared" si="37"/>
        <v>2014</v>
      </c>
      <c r="B761">
        <f t="shared" si="38"/>
        <v>36</v>
      </c>
      <c r="C761" t="s">
        <v>26</v>
      </c>
      <c r="D761" s="3">
        <v>41884</v>
      </c>
      <c r="E761">
        <v>1559353</v>
      </c>
      <c r="F761">
        <v>421058</v>
      </c>
      <c r="G761">
        <v>118494</v>
      </c>
      <c r="H761">
        <v>584454</v>
      </c>
      <c r="I761">
        <v>473149</v>
      </c>
      <c r="J761">
        <v>797786</v>
      </c>
      <c r="K761">
        <v>80692</v>
      </c>
      <c r="L761">
        <v>58619</v>
      </c>
      <c r="M761">
        <v>121</v>
      </c>
      <c r="N761">
        <v>88</v>
      </c>
      <c r="O761">
        <v>146</v>
      </c>
      <c r="P761">
        <v>91</v>
      </c>
      <c r="Q761">
        <v>94</v>
      </c>
      <c r="R761">
        <f t="shared" si="36"/>
        <v>1</v>
      </c>
    </row>
    <row r="762" spans="1:18">
      <c r="A762">
        <f t="shared" si="37"/>
        <v>2014</v>
      </c>
      <c r="B762">
        <f t="shared" si="38"/>
        <v>37</v>
      </c>
      <c r="C762" t="s">
        <v>26</v>
      </c>
      <c r="D762" s="3">
        <v>41891</v>
      </c>
      <c r="E762">
        <v>1553516</v>
      </c>
      <c r="F762">
        <v>426580</v>
      </c>
      <c r="G762">
        <v>126598</v>
      </c>
      <c r="H762">
        <v>568974</v>
      </c>
      <c r="I762">
        <v>481142</v>
      </c>
      <c r="J762">
        <v>799772</v>
      </c>
      <c r="K762">
        <v>76820</v>
      </c>
      <c r="L762">
        <v>58172</v>
      </c>
      <c r="M762">
        <v>116</v>
      </c>
      <c r="N762">
        <v>89</v>
      </c>
      <c r="O762">
        <v>146</v>
      </c>
      <c r="P762">
        <v>88</v>
      </c>
      <c r="Q762">
        <v>94</v>
      </c>
      <c r="R762">
        <f t="shared" si="36"/>
        <v>1</v>
      </c>
    </row>
    <row r="763" spans="1:18">
      <c r="A763">
        <f t="shared" si="37"/>
        <v>2014</v>
      </c>
      <c r="B763">
        <f t="shared" si="38"/>
        <v>38</v>
      </c>
      <c r="C763" t="s">
        <v>26</v>
      </c>
      <c r="D763" s="3">
        <v>41898</v>
      </c>
      <c r="E763">
        <v>1528614</v>
      </c>
      <c r="F763">
        <v>434417</v>
      </c>
      <c r="G763">
        <v>137136</v>
      </c>
      <c r="H763">
        <v>546365</v>
      </c>
      <c r="I763">
        <v>474589</v>
      </c>
      <c r="J763">
        <v>784472</v>
      </c>
      <c r="K763">
        <v>73243</v>
      </c>
      <c r="L763">
        <v>60641</v>
      </c>
      <c r="M763">
        <v>128</v>
      </c>
      <c r="N763">
        <v>90</v>
      </c>
      <c r="O763">
        <v>154</v>
      </c>
      <c r="P763">
        <v>89</v>
      </c>
      <c r="Q763">
        <v>91</v>
      </c>
      <c r="R763">
        <f t="shared" si="36"/>
        <v>1</v>
      </c>
    </row>
    <row r="764" spans="1:18">
      <c r="A764">
        <f t="shared" si="37"/>
        <v>2014</v>
      </c>
      <c r="B764">
        <f t="shared" si="38"/>
        <v>39</v>
      </c>
      <c r="C764" t="s">
        <v>26</v>
      </c>
      <c r="D764" s="3">
        <v>41905</v>
      </c>
      <c r="E764">
        <v>1480629</v>
      </c>
      <c r="F764">
        <v>423239</v>
      </c>
      <c r="G764">
        <v>127187</v>
      </c>
      <c r="H764">
        <v>521237</v>
      </c>
      <c r="I764">
        <v>463661</v>
      </c>
      <c r="J764">
        <v>777661</v>
      </c>
      <c r="K764">
        <v>72492</v>
      </c>
      <c r="L764">
        <v>54544</v>
      </c>
      <c r="M764">
        <v>112</v>
      </c>
      <c r="N764">
        <v>85</v>
      </c>
      <c r="O764">
        <v>134</v>
      </c>
      <c r="P764">
        <v>87</v>
      </c>
      <c r="Q764">
        <v>97</v>
      </c>
      <c r="R764">
        <f t="shared" si="36"/>
        <v>1</v>
      </c>
    </row>
    <row r="765" spans="1:18">
      <c r="A765">
        <f t="shared" si="37"/>
        <v>2014</v>
      </c>
      <c r="B765">
        <f t="shared" si="38"/>
        <v>40</v>
      </c>
      <c r="C765" t="s">
        <v>26</v>
      </c>
      <c r="D765" s="3">
        <v>41912</v>
      </c>
      <c r="E765">
        <v>1485856</v>
      </c>
      <c r="F765">
        <v>426689</v>
      </c>
      <c r="G765">
        <v>130743</v>
      </c>
      <c r="H765">
        <v>519575</v>
      </c>
      <c r="I765">
        <v>463442</v>
      </c>
      <c r="J765">
        <v>777653</v>
      </c>
      <c r="K765">
        <v>76150</v>
      </c>
      <c r="L765">
        <v>57885</v>
      </c>
      <c r="M765">
        <v>114</v>
      </c>
      <c r="N765">
        <v>97</v>
      </c>
      <c r="O765">
        <v>139</v>
      </c>
      <c r="P765">
        <v>84</v>
      </c>
      <c r="Q765">
        <v>93</v>
      </c>
      <c r="R765">
        <f t="shared" si="36"/>
        <v>1</v>
      </c>
    </row>
    <row r="766" spans="1:18">
      <c r="A766">
        <f t="shared" si="37"/>
        <v>2014</v>
      </c>
      <c r="B766">
        <f t="shared" si="38"/>
        <v>41</v>
      </c>
      <c r="C766" t="s">
        <v>26</v>
      </c>
      <c r="D766" s="3">
        <v>41919</v>
      </c>
      <c r="E766">
        <v>1503764</v>
      </c>
      <c r="F766">
        <v>435642</v>
      </c>
      <c r="G766">
        <v>141959</v>
      </c>
      <c r="H766">
        <v>503380</v>
      </c>
      <c r="I766">
        <v>478317</v>
      </c>
      <c r="J766">
        <v>792221</v>
      </c>
      <c r="K766">
        <v>86425</v>
      </c>
      <c r="L766">
        <v>66204</v>
      </c>
      <c r="M766">
        <v>112</v>
      </c>
      <c r="N766">
        <v>97</v>
      </c>
      <c r="O766">
        <v>137</v>
      </c>
      <c r="P766">
        <v>89</v>
      </c>
      <c r="Q766">
        <v>90</v>
      </c>
      <c r="R766">
        <f t="shared" si="36"/>
        <v>1</v>
      </c>
    </row>
    <row r="767" spans="1:18">
      <c r="A767">
        <f t="shared" si="37"/>
        <v>2014</v>
      </c>
      <c r="B767">
        <f t="shared" si="38"/>
        <v>42</v>
      </c>
      <c r="C767" t="s">
        <v>26</v>
      </c>
      <c r="D767" s="3">
        <v>41926</v>
      </c>
      <c r="E767">
        <v>1537452</v>
      </c>
      <c r="F767">
        <v>441625</v>
      </c>
      <c r="G767">
        <v>162845</v>
      </c>
      <c r="H767">
        <v>510275</v>
      </c>
      <c r="I767">
        <v>502768</v>
      </c>
      <c r="J767">
        <v>796168</v>
      </c>
      <c r="K767">
        <v>82784</v>
      </c>
      <c r="L767">
        <v>68164</v>
      </c>
      <c r="M767">
        <v>115</v>
      </c>
      <c r="N767">
        <v>98</v>
      </c>
      <c r="O767">
        <v>139</v>
      </c>
      <c r="P767">
        <v>92</v>
      </c>
      <c r="Q767">
        <v>94</v>
      </c>
      <c r="R767">
        <f t="shared" si="36"/>
        <v>1</v>
      </c>
    </row>
    <row r="768" spans="1:18">
      <c r="A768">
        <f t="shared" si="37"/>
        <v>2014</v>
      </c>
      <c r="B768">
        <f t="shared" si="38"/>
        <v>43</v>
      </c>
      <c r="C768" t="s">
        <v>26</v>
      </c>
      <c r="D768" s="3">
        <v>41933</v>
      </c>
      <c r="E768">
        <v>1459981</v>
      </c>
      <c r="F768">
        <v>430349</v>
      </c>
      <c r="G768">
        <v>150248</v>
      </c>
      <c r="H768">
        <v>469996</v>
      </c>
      <c r="I768">
        <v>489718</v>
      </c>
      <c r="J768">
        <v>776972</v>
      </c>
      <c r="K768">
        <v>69918</v>
      </c>
      <c r="L768">
        <v>62765</v>
      </c>
      <c r="M768">
        <v>115</v>
      </c>
      <c r="N768">
        <v>88</v>
      </c>
      <c r="O768">
        <v>131</v>
      </c>
      <c r="P768">
        <v>94</v>
      </c>
      <c r="Q768">
        <v>100</v>
      </c>
      <c r="R768">
        <f t="shared" si="36"/>
        <v>1</v>
      </c>
    </row>
    <row r="769" spans="1:18">
      <c r="A769">
        <f t="shared" si="37"/>
        <v>2014</v>
      </c>
      <c r="B769">
        <f t="shared" si="38"/>
        <v>44</v>
      </c>
      <c r="C769" t="s">
        <v>26</v>
      </c>
      <c r="D769" s="3">
        <v>41940</v>
      </c>
      <c r="E769">
        <v>1476289</v>
      </c>
      <c r="F769">
        <v>428086</v>
      </c>
      <c r="G769">
        <v>160782</v>
      </c>
      <c r="H769">
        <v>467950</v>
      </c>
      <c r="I769">
        <v>506560</v>
      </c>
      <c r="J769">
        <v>784767</v>
      </c>
      <c r="K769">
        <v>73693</v>
      </c>
      <c r="L769">
        <v>62790</v>
      </c>
      <c r="M769">
        <v>111</v>
      </c>
      <c r="N769">
        <v>97</v>
      </c>
      <c r="O769">
        <v>142</v>
      </c>
      <c r="P769">
        <v>95</v>
      </c>
      <c r="Q769">
        <v>102</v>
      </c>
      <c r="R769">
        <f t="shared" si="36"/>
        <v>1</v>
      </c>
    </row>
    <row r="770" spans="1:18">
      <c r="A770">
        <f t="shared" si="37"/>
        <v>2014</v>
      </c>
      <c r="B770">
        <f t="shared" si="38"/>
        <v>45</v>
      </c>
      <c r="C770" t="s">
        <v>26</v>
      </c>
      <c r="D770" s="3">
        <v>41947</v>
      </c>
      <c r="E770">
        <v>1498736</v>
      </c>
      <c r="F770">
        <v>435649</v>
      </c>
      <c r="G770">
        <v>167117</v>
      </c>
      <c r="H770">
        <v>483032</v>
      </c>
      <c r="I770">
        <v>505734</v>
      </c>
      <c r="J770">
        <v>785187</v>
      </c>
      <c r="K770">
        <v>74321</v>
      </c>
      <c r="L770">
        <v>63400</v>
      </c>
      <c r="M770">
        <v>113</v>
      </c>
      <c r="N770">
        <v>108</v>
      </c>
      <c r="O770">
        <v>148</v>
      </c>
      <c r="P770">
        <v>96</v>
      </c>
      <c r="Q770">
        <v>102</v>
      </c>
      <c r="R770">
        <f t="shared" si="36"/>
        <v>1</v>
      </c>
    </row>
    <row r="771" spans="1:18">
      <c r="A771">
        <f t="shared" si="37"/>
        <v>2014</v>
      </c>
      <c r="B771">
        <f t="shared" si="38"/>
        <v>46</v>
      </c>
      <c r="C771" t="s">
        <v>26</v>
      </c>
      <c r="D771" s="3">
        <v>41954</v>
      </c>
      <c r="E771">
        <v>1509371</v>
      </c>
      <c r="F771">
        <v>442119</v>
      </c>
      <c r="G771">
        <v>165287</v>
      </c>
      <c r="H771">
        <v>488816</v>
      </c>
      <c r="I771">
        <v>500755</v>
      </c>
      <c r="J771">
        <v>790156</v>
      </c>
      <c r="K771">
        <v>77681</v>
      </c>
      <c r="L771">
        <v>65112</v>
      </c>
      <c r="M771">
        <v>114</v>
      </c>
      <c r="N771">
        <v>103</v>
      </c>
      <c r="O771">
        <v>141</v>
      </c>
      <c r="P771">
        <v>93</v>
      </c>
      <c r="Q771">
        <v>101</v>
      </c>
      <c r="R771">
        <f t="shared" si="36"/>
        <v>1</v>
      </c>
    </row>
    <row r="772" spans="1:18">
      <c r="A772">
        <f t="shared" si="37"/>
        <v>2014</v>
      </c>
      <c r="B772">
        <f t="shared" si="38"/>
        <v>47</v>
      </c>
      <c r="C772" t="s">
        <v>26</v>
      </c>
      <c r="D772" s="3">
        <v>41961</v>
      </c>
      <c r="E772">
        <v>1459175</v>
      </c>
      <c r="F772">
        <v>403713</v>
      </c>
      <c r="G772">
        <v>148350</v>
      </c>
      <c r="H772">
        <v>491300</v>
      </c>
      <c r="I772">
        <v>487153</v>
      </c>
      <c r="J772">
        <v>761936</v>
      </c>
      <c r="K772">
        <v>77009</v>
      </c>
      <c r="L772">
        <v>57589</v>
      </c>
      <c r="M772">
        <v>102</v>
      </c>
      <c r="N772">
        <v>103</v>
      </c>
      <c r="O772">
        <v>134</v>
      </c>
      <c r="P772">
        <v>92</v>
      </c>
      <c r="Q772">
        <v>100</v>
      </c>
      <c r="R772">
        <f t="shared" ref="R772:R830" si="39">B772-B771</f>
        <v>1</v>
      </c>
    </row>
    <row r="773" spans="1:18">
      <c r="A773">
        <f t="shared" si="37"/>
        <v>2014</v>
      </c>
      <c r="B773">
        <f t="shared" si="38"/>
        <v>48</v>
      </c>
      <c r="C773" t="s">
        <v>26</v>
      </c>
      <c r="D773" s="3">
        <v>41968</v>
      </c>
      <c r="E773">
        <v>1386635</v>
      </c>
      <c r="F773">
        <v>400621</v>
      </c>
      <c r="G773">
        <v>147620</v>
      </c>
      <c r="H773">
        <v>468726</v>
      </c>
      <c r="I773">
        <v>441995</v>
      </c>
      <c r="J773">
        <v>712053</v>
      </c>
      <c r="K773">
        <v>75293</v>
      </c>
      <c r="L773">
        <v>58236</v>
      </c>
      <c r="M773">
        <v>99</v>
      </c>
      <c r="N773">
        <v>109</v>
      </c>
      <c r="O773">
        <v>128</v>
      </c>
      <c r="P773">
        <v>83</v>
      </c>
      <c r="Q773">
        <v>98</v>
      </c>
      <c r="R773">
        <f t="shared" si="39"/>
        <v>1</v>
      </c>
    </row>
    <row r="774" spans="1:18">
      <c r="A774">
        <f t="shared" si="37"/>
        <v>2014</v>
      </c>
      <c r="B774">
        <f t="shared" si="38"/>
        <v>49</v>
      </c>
      <c r="C774" t="s">
        <v>26</v>
      </c>
      <c r="D774" s="3">
        <v>41975</v>
      </c>
      <c r="E774">
        <v>1439654</v>
      </c>
      <c r="F774">
        <v>408718</v>
      </c>
      <c r="G774">
        <v>143722</v>
      </c>
      <c r="H774">
        <v>503248</v>
      </c>
      <c r="I774">
        <v>458206</v>
      </c>
      <c r="J774">
        <v>728152</v>
      </c>
      <c r="K774">
        <v>69482</v>
      </c>
      <c r="L774">
        <v>64532</v>
      </c>
      <c r="M774">
        <v>95</v>
      </c>
      <c r="N774">
        <v>99</v>
      </c>
      <c r="O774">
        <v>133</v>
      </c>
      <c r="P774">
        <v>83</v>
      </c>
      <c r="Q774">
        <v>96</v>
      </c>
      <c r="R774">
        <f t="shared" si="39"/>
        <v>1</v>
      </c>
    </row>
    <row r="775" spans="1:18">
      <c r="A775">
        <f t="shared" si="37"/>
        <v>2014</v>
      </c>
      <c r="B775">
        <f t="shared" si="38"/>
        <v>50</v>
      </c>
      <c r="C775" t="s">
        <v>26</v>
      </c>
      <c r="D775" s="3">
        <v>41982</v>
      </c>
      <c r="E775">
        <v>1445093</v>
      </c>
      <c r="F775">
        <v>413755</v>
      </c>
      <c r="G775">
        <v>151979</v>
      </c>
      <c r="H775">
        <v>494424</v>
      </c>
      <c r="I775">
        <v>464774</v>
      </c>
      <c r="J775">
        <v>732606</v>
      </c>
      <c r="K775">
        <v>72140</v>
      </c>
      <c r="L775">
        <v>66084</v>
      </c>
      <c r="M775">
        <v>100</v>
      </c>
      <c r="N775">
        <v>100</v>
      </c>
      <c r="O775">
        <v>139</v>
      </c>
      <c r="P775">
        <v>87</v>
      </c>
      <c r="Q775">
        <v>97</v>
      </c>
      <c r="R775">
        <f t="shared" si="39"/>
        <v>1</v>
      </c>
    </row>
    <row r="776" spans="1:18">
      <c r="A776">
        <f t="shared" si="37"/>
        <v>2014</v>
      </c>
      <c r="B776">
        <f t="shared" si="38"/>
        <v>51</v>
      </c>
      <c r="C776" t="s">
        <v>26</v>
      </c>
      <c r="D776" s="3">
        <v>41989</v>
      </c>
      <c r="E776">
        <v>1475862</v>
      </c>
      <c r="F776">
        <v>435032</v>
      </c>
      <c r="G776">
        <v>150953</v>
      </c>
      <c r="H776">
        <v>506012</v>
      </c>
      <c r="I776">
        <v>453797</v>
      </c>
      <c r="J776">
        <v>752236</v>
      </c>
      <c r="K776">
        <v>81021</v>
      </c>
      <c r="L776">
        <v>66661</v>
      </c>
      <c r="M776">
        <v>104</v>
      </c>
      <c r="N776">
        <v>109</v>
      </c>
      <c r="O776">
        <v>135</v>
      </c>
      <c r="P776">
        <v>84</v>
      </c>
      <c r="Q776">
        <v>95</v>
      </c>
      <c r="R776">
        <f t="shared" si="39"/>
        <v>1</v>
      </c>
    </row>
    <row r="777" spans="1:18">
      <c r="A777">
        <f t="shared" si="37"/>
        <v>2014</v>
      </c>
      <c r="B777">
        <f t="shared" si="38"/>
        <v>52</v>
      </c>
      <c r="C777" t="s">
        <v>26</v>
      </c>
      <c r="D777" s="3">
        <v>41996</v>
      </c>
      <c r="E777">
        <v>1428829</v>
      </c>
      <c r="F777">
        <v>412781</v>
      </c>
      <c r="G777">
        <v>131132</v>
      </c>
      <c r="H777">
        <v>472925</v>
      </c>
      <c r="I777">
        <v>474099</v>
      </c>
      <c r="J777">
        <v>763506</v>
      </c>
      <c r="K777">
        <v>69024</v>
      </c>
      <c r="L777">
        <v>61266</v>
      </c>
      <c r="M777">
        <v>111</v>
      </c>
      <c r="N777">
        <v>98</v>
      </c>
      <c r="O777">
        <v>128</v>
      </c>
      <c r="P777">
        <v>80</v>
      </c>
      <c r="Q777">
        <v>97</v>
      </c>
      <c r="R777">
        <f t="shared" si="39"/>
        <v>1</v>
      </c>
    </row>
    <row r="778" spans="1:18">
      <c r="A778">
        <f t="shared" si="37"/>
        <v>2014</v>
      </c>
      <c r="B778">
        <f t="shared" si="38"/>
        <v>53</v>
      </c>
      <c r="C778" t="s">
        <v>26</v>
      </c>
      <c r="D778" s="3">
        <v>42003</v>
      </c>
      <c r="E778">
        <v>1457729</v>
      </c>
      <c r="F778">
        <v>421184</v>
      </c>
      <c r="G778">
        <v>148700</v>
      </c>
      <c r="H778">
        <v>478383</v>
      </c>
      <c r="I778">
        <v>483055</v>
      </c>
      <c r="J778">
        <v>763632</v>
      </c>
      <c r="K778">
        <v>75107</v>
      </c>
      <c r="L778">
        <v>67014</v>
      </c>
      <c r="M778">
        <v>110</v>
      </c>
      <c r="N778">
        <v>105</v>
      </c>
      <c r="O778">
        <v>134</v>
      </c>
      <c r="P778">
        <v>79</v>
      </c>
      <c r="Q778">
        <v>96</v>
      </c>
      <c r="R778">
        <f t="shared" si="39"/>
        <v>1</v>
      </c>
    </row>
    <row r="779" spans="1:18">
      <c r="A779">
        <f t="shared" si="37"/>
        <v>2015</v>
      </c>
      <c r="B779">
        <f t="shared" si="38"/>
        <v>2</v>
      </c>
      <c r="C779" t="s">
        <v>26</v>
      </c>
      <c r="D779" s="3">
        <v>42010</v>
      </c>
      <c r="E779">
        <v>1505101</v>
      </c>
      <c r="F779">
        <v>440821</v>
      </c>
      <c r="G779">
        <v>172021</v>
      </c>
      <c r="H779">
        <v>491015</v>
      </c>
      <c r="I779">
        <v>490464</v>
      </c>
      <c r="J779">
        <v>770342</v>
      </c>
      <c r="K779">
        <v>82801</v>
      </c>
      <c r="L779">
        <v>71723</v>
      </c>
      <c r="M779">
        <v>117</v>
      </c>
      <c r="N779">
        <v>116</v>
      </c>
      <c r="O779">
        <v>134</v>
      </c>
      <c r="P779">
        <v>86</v>
      </c>
      <c r="Q779">
        <v>97</v>
      </c>
      <c r="R779">
        <f t="shared" si="39"/>
        <v>-51</v>
      </c>
    </row>
    <row r="780" spans="1:18">
      <c r="A780">
        <f t="shared" si="37"/>
        <v>2015</v>
      </c>
      <c r="B780">
        <f t="shared" si="38"/>
        <v>3</v>
      </c>
      <c r="C780" t="s">
        <v>26</v>
      </c>
      <c r="D780" s="3">
        <v>42017</v>
      </c>
      <c r="E780">
        <v>1627535</v>
      </c>
      <c r="F780">
        <v>485464</v>
      </c>
      <c r="G780">
        <v>209984</v>
      </c>
      <c r="H780">
        <v>530829</v>
      </c>
      <c r="I780">
        <v>524442</v>
      </c>
      <c r="J780">
        <v>808229</v>
      </c>
      <c r="K780">
        <v>86800</v>
      </c>
      <c r="L780">
        <v>78493</v>
      </c>
      <c r="M780">
        <v>129</v>
      </c>
      <c r="N780">
        <v>122</v>
      </c>
      <c r="O780">
        <v>150</v>
      </c>
      <c r="P780">
        <v>84</v>
      </c>
      <c r="Q780">
        <v>96</v>
      </c>
      <c r="R780">
        <f t="shared" si="39"/>
        <v>1</v>
      </c>
    </row>
    <row r="781" spans="1:18">
      <c r="A781">
        <f t="shared" si="37"/>
        <v>2015</v>
      </c>
      <c r="B781">
        <f t="shared" si="38"/>
        <v>4</v>
      </c>
      <c r="C781" t="s">
        <v>26</v>
      </c>
      <c r="D781" s="3">
        <v>42024</v>
      </c>
      <c r="E781">
        <v>1591022</v>
      </c>
      <c r="F781">
        <v>480508</v>
      </c>
      <c r="G781">
        <v>199239</v>
      </c>
      <c r="H781">
        <v>504784</v>
      </c>
      <c r="I781">
        <v>523019</v>
      </c>
      <c r="J781">
        <v>809270</v>
      </c>
      <c r="K781">
        <v>82711</v>
      </c>
      <c r="L781">
        <v>77729</v>
      </c>
      <c r="M781">
        <v>126</v>
      </c>
      <c r="N781">
        <v>114</v>
      </c>
      <c r="O781">
        <v>131</v>
      </c>
      <c r="P781">
        <v>88</v>
      </c>
      <c r="Q781">
        <v>99</v>
      </c>
      <c r="R781">
        <f t="shared" si="39"/>
        <v>1</v>
      </c>
    </row>
    <row r="782" spans="1:18">
      <c r="A782">
        <f t="shared" si="37"/>
        <v>2015</v>
      </c>
      <c r="B782">
        <f t="shared" si="38"/>
        <v>5</v>
      </c>
      <c r="C782" t="s">
        <v>26</v>
      </c>
      <c r="D782" s="3">
        <v>42031</v>
      </c>
      <c r="E782">
        <v>1668047</v>
      </c>
      <c r="F782">
        <v>496281</v>
      </c>
      <c r="G782">
        <v>222010</v>
      </c>
      <c r="H782">
        <v>519451</v>
      </c>
      <c r="I782">
        <v>568519</v>
      </c>
      <c r="J782">
        <v>855154</v>
      </c>
      <c r="K782">
        <v>83796</v>
      </c>
      <c r="L782">
        <v>71432</v>
      </c>
      <c r="M782">
        <v>125</v>
      </c>
      <c r="N782">
        <v>120</v>
      </c>
      <c r="O782">
        <v>147</v>
      </c>
      <c r="P782">
        <v>93</v>
      </c>
      <c r="Q782">
        <v>104</v>
      </c>
      <c r="R782">
        <f t="shared" si="39"/>
        <v>1</v>
      </c>
    </row>
    <row r="783" spans="1:18">
      <c r="A783">
        <f t="shared" si="37"/>
        <v>2015</v>
      </c>
      <c r="B783">
        <f t="shared" si="38"/>
        <v>6</v>
      </c>
      <c r="C783" t="s">
        <v>26</v>
      </c>
      <c r="D783" s="3">
        <v>42038</v>
      </c>
      <c r="E783">
        <v>1721471</v>
      </c>
      <c r="F783">
        <v>488256</v>
      </c>
      <c r="G783">
        <v>216060</v>
      </c>
      <c r="H783">
        <v>548341</v>
      </c>
      <c r="I783">
        <v>606100</v>
      </c>
      <c r="J783">
        <v>879692</v>
      </c>
      <c r="K783">
        <v>78774</v>
      </c>
      <c r="L783">
        <v>77378</v>
      </c>
      <c r="M783">
        <v>129</v>
      </c>
      <c r="N783">
        <v>115</v>
      </c>
      <c r="O783">
        <v>158</v>
      </c>
      <c r="P783">
        <v>101</v>
      </c>
      <c r="Q783">
        <v>104</v>
      </c>
      <c r="R783">
        <f t="shared" si="39"/>
        <v>1</v>
      </c>
    </row>
    <row r="784" spans="1:18">
      <c r="A784">
        <f t="shared" si="37"/>
        <v>2015</v>
      </c>
      <c r="B784">
        <f t="shared" si="38"/>
        <v>7</v>
      </c>
      <c r="C784" t="s">
        <v>26</v>
      </c>
      <c r="D784" s="3">
        <v>42045</v>
      </c>
      <c r="E784">
        <v>1717593</v>
      </c>
      <c r="F784">
        <v>478989</v>
      </c>
      <c r="G784">
        <v>207462</v>
      </c>
      <c r="H784">
        <v>560559</v>
      </c>
      <c r="I784">
        <v>601733</v>
      </c>
      <c r="J784">
        <v>875752</v>
      </c>
      <c r="K784">
        <v>76312</v>
      </c>
      <c r="L784">
        <v>73820</v>
      </c>
      <c r="M784">
        <v>133</v>
      </c>
      <c r="N784">
        <v>118</v>
      </c>
      <c r="O784">
        <v>163</v>
      </c>
      <c r="P784">
        <v>98</v>
      </c>
      <c r="Q784">
        <v>101</v>
      </c>
      <c r="R784">
        <f t="shared" si="39"/>
        <v>1</v>
      </c>
    </row>
    <row r="785" spans="1:18">
      <c r="A785">
        <f t="shared" si="37"/>
        <v>2015</v>
      </c>
      <c r="B785">
        <f t="shared" si="38"/>
        <v>8</v>
      </c>
      <c r="C785" t="s">
        <v>26</v>
      </c>
      <c r="D785" s="3">
        <v>42052</v>
      </c>
      <c r="E785">
        <v>1689966</v>
      </c>
      <c r="F785">
        <v>478741</v>
      </c>
      <c r="G785">
        <v>179351</v>
      </c>
      <c r="H785">
        <v>552470</v>
      </c>
      <c r="I785">
        <v>580414</v>
      </c>
      <c r="J785">
        <v>877046</v>
      </c>
      <c r="K785">
        <v>78341</v>
      </c>
      <c r="L785">
        <v>81099</v>
      </c>
      <c r="M785">
        <v>126</v>
      </c>
      <c r="N785">
        <v>107</v>
      </c>
      <c r="O785">
        <v>159</v>
      </c>
      <c r="P785">
        <v>96</v>
      </c>
      <c r="Q785">
        <v>98</v>
      </c>
      <c r="R785">
        <f t="shared" si="39"/>
        <v>1</v>
      </c>
    </row>
    <row r="786" spans="1:18">
      <c r="A786">
        <f t="shared" si="37"/>
        <v>2015</v>
      </c>
      <c r="B786">
        <f t="shared" si="38"/>
        <v>9</v>
      </c>
      <c r="C786" t="s">
        <v>26</v>
      </c>
      <c r="D786" s="3">
        <v>42059</v>
      </c>
      <c r="E786">
        <v>1695437</v>
      </c>
      <c r="F786">
        <v>490905</v>
      </c>
      <c r="G786">
        <v>221068</v>
      </c>
      <c r="H786">
        <v>511265</v>
      </c>
      <c r="I786">
        <v>606080</v>
      </c>
      <c r="J786">
        <v>886414</v>
      </c>
      <c r="K786">
        <v>87187</v>
      </c>
      <c r="L786">
        <v>76690</v>
      </c>
      <c r="M786">
        <v>131</v>
      </c>
      <c r="N786">
        <v>118</v>
      </c>
      <c r="O786">
        <v>152</v>
      </c>
      <c r="P786">
        <v>91</v>
      </c>
      <c r="Q786">
        <v>98</v>
      </c>
      <c r="R786">
        <f t="shared" si="39"/>
        <v>1</v>
      </c>
    </row>
    <row r="787" spans="1:18">
      <c r="A787">
        <f t="shared" si="37"/>
        <v>2015</v>
      </c>
      <c r="B787">
        <f t="shared" si="38"/>
        <v>10</v>
      </c>
      <c r="C787" t="s">
        <v>26</v>
      </c>
      <c r="D787" s="3">
        <v>42066</v>
      </c>
      <c r="E787">
        <v>1687908</v>
      </c>
      <c r="F787">
        <v>497948</v>
      </c>
      <c r="G787">
        <v>235659</v>
      </c>
      <c r="H787">
        <v>504362</v>
      </c>
      <c r="I787">
        <v>603558</v>
      </c>
      <c r="J787">
        <v>873958</v>
      </c>
      <c r="K787">
        <v>82040</v>
      </c>
      <c r="L787">
        <v>73929</v>
      </c>
      <c r="M787">
        <v>124</v>
      </c>
      <c r="N787">
        <v>125</v>
      </c>
      <c r="O787">
        <v>162</v>
      </c>
      <c r="P787">
        <v>92</v>
      </c>
      <c r="Q787">
        <v>97</v>
      </c>
      <c r="R787">
        <f t="shared" si="39"/>
        <v>1</v>
      </c>
    </row>
    <row r="788" spans="1:18">
      <c r="A788">
        <f t="shared" si="37"/>
        <v>2015</v>
      </c>
      <c r="B788">
        <f t="shared" si="38"/>
        <v>11</v>
      </c>
      <c r="C788" t="s">
        <v>26</v>
      </c>
      <c r="D788" s="3">
        <v>42073</v>
      </c>
      <c r="E788">
        <v>1670894</v>
      </c>
      <c r="F788">
        <v>495142</v>
      </c>
      <c r="G788">
        <v>234483</v>
      </c>
      <c r="H788">
        <v>528820</v>
      </c>
      <c r="I788">
        <v>566050</v>
      </c>
      <c r="J788">
        <v>829530</v>
      </c>
      <c r="K788">
        <v>80882</v>
      </c>
      <c r="L788">
        <v>78061</v>
      </c>
      <c r="M788">
        <v>128</v>
      </c>
      <c r="N788">
        <v>124</v>
      </c>
      <c r="O788">
        <v>164</v>
      </c>
      <c r="P788">
        <v>97</v>
      </c>
      <c r="Q788">
        <v>100</v>
      </c>
      <c r="R788">
        <f t="shared" si="39"/>
        <v>1</v>
      </c>
    </row>
    <row r="789" spans="1:18">
      <c r="A789">
        <f t="shared" si="37"/>
        <v>2015</v>
      </c>
      <c r="B789">
        <f t="shared" si="38"/>
        <v>12</v>
      </c>
      <c r="C789" t="s">
        <v>26</v>
      </c>
      <c r="D789" s="3">
        <v>42080</v>
      </c>
      <c r="E789">
        <v>1760721</v>
      </c>
      <c r="F789">
        <v>516956</v>
      </c>
      <c r="G789">
        <v>273468</v>
      </c>
      <c r="H789">
        <v>562180</v>
      </c>
      <c r="I789">
        <v>592777</v>
      </c>
      <c r="J789">
        <v>843911</v>
      </c>
      <c r="K789">
        <v>88808</v>
      </c>
      <c r="L789">
        <v>81162</v>
      </c>
      <c r="M789">
        <v>140</v>
      </c>
      <c r="N789">
        <v>127</v>
      </c>
      <c r="O789">
        <v>155</v>
      </c>
      <c r="P789">
        <v>95</v>
      </c>
      <c r="Q789">
        <v>99</v>
      </c>
      <c r="R789">
        <f t="shared" si="39"/>
        <v>1</v>
      </c>
    </row>
    <row r="790" spans="1:18">
      <c r="A790">
        <f t="shared" si="37"/>
        <v>2015</v>
      </c>
      <c r="B790">
        <f t="shared" si="38"/>
        <v>13</v>
      </c>
      <c r="C790" t="s">
        <v>26</v>
      </c>
      <c r="D790" s="3">
        <v>42087</v>
      </c>
      <c r="E790">
        <v>1748067</v>
      </c>
      <c r="F790">
        <v>513586</v>
      </c>
      <c r="G790">
        <v>306699</v>
      </c>
      <c r="H790">
        <v>563562</v>
      </c>
      <c r="I790">
        <v>595063</v>
      </c>
      <c r="J790">
        <v>796768</v>
      </c>
      <c r="K790">
        <v>75856</v>
      </c>
      <c r="L790">
        <v>81038</v>
      </c>
      <c r="M790">
        <v>124</v>
      </c>
      <c r="N790">
        <v>131</v>
      </c>
      <c r="O790">
        <v>152</v>
      </c>
      <c r="P790">
        <v>93</v>
      </c>
      <c r="Q790">
        <v>100</v>
      </c>
      <c r="R790">
        <f t="shared" si="39"/>
        <v>1</v>
      </c>
    </row>
    <row r="791" spans="1:18">
      <c r="A791">
        <f t="shared" si="37"/>
        <v>2015</v>
      </c>
      <c r="B791">
        <f t="shared" si="38"/>
        <v>14</v>
      </c>
      <c r="C791" t="s">
        <v>26</v>
      </c>
      <c r="D791" s="3">
        <v>42094</v>
      </c>
      <c r="E791">
        <v>1740134</v>
      </c>
      <c r="F791">
        <v>516028</v>
      </c>
      <c r="G791">
        <v>289333</v>
      </c>
      <c r="H791">
        <v>565775</v>
      </c>
      <c r="I791">
        <v>578627</v>
      </c>
      <c r="J791">
        <v>804973</v>
      </c>
      <c r="K791">
        <v>79704</v>
      </c>
      <c r="L791">
        <v>80053</v>
      </c>
      <c r="M791">
        <v>125</v>
      </c>
      <c r="N791">
        <v>120</v>
      </c>
      <c r="O791">
        <v>154</v>
      </c>
      <c r="P791">
        <v>89</v>
      </c>
      <c r="Q791">
        <v>101</v>
      </c>
      <c r="R791">
        <f t="shared" si="39"/>
        <v>1</v>
      </c>
    </row>
    <row r="792" spans="1:18">
      <c r="A792">
        <f t="shared" si="37"/>
        <v>2015</v>
      </c>
      <c r="B792">
        <f t="shared" si="38"/>
        <v>15</v>
      </c>
      <c r="C792" t="s">
        <v>26</v>
      </c>
      <c r="D792" s="3">
        <v>42101</v>
      </c>
      <c r="E792">
        <v>1743733</v>
      </c>
      <c r="F792">
        <v>520929</v>
      </c>
      <c r="G792">
        <v>268886</v>
      </c>
      <c r="H792">
        <v>580097</v>
      </c>
      <c r="I792">
        <v>566266</v>
      </c>
      <c r="J792">
        <v>810094</v>
      </c>
      <c r="K792">
        <v>76441</v>
      </c>
      <c r="L792">
        <v>84656</v>
      </c>
      <c r="M792">
        <v>124</v>
      </c>
      <c r="N792">
        <v>129</v>
      </c>
      <c r="O792">
        <v>164</v>
      </c>
      <c r="P792">
        <v>95</v>
      </c>
      <c r="Q792">
        <v>104</v>
      </c>
      <c r="R792">
        <f t="shared" si="39"/>
        <v>1</v>
      </c>
    </row>
    <row r="793" spans="1:18">
      <c r="A793">
        <f t="shared" si="37"/>
        <v>2015</v>
      </c>
      <c r="B793">
        <f t="shared" si="38"/>
        <v>16</v>
      </c>
      <c r="C793" t="s">
        <v>26</v>
      </c>
      <c r="D793" s="3">
        <v>42108</v>
      </c>
      <c r="E793">
        <v>1774773</v>
      </c>
      <c r="F793">
        <v>527985</v>
      </c>
      <c r="G793">
        <v>245825</v>
      </c>
      <c r="H793">
        <v>558996</v>
      </c>
      <c r="I793">
        <v>610009</v>
      </c>
      <c r="J793">
        <v>889504</v>
      </c>
      <c r="K793">
        <v>77783</v>
      </c>
      <c r="L793">
        <v>80448</v>
      </c>
      <c r="M793">
        <v>132</v>
      </c>
      <c r="N793">
        <v>123</v>
      </c>
      <c r="O793">
        <v>161</v>
      </c>
      <c r="P793">
        <v>92</v>
      </c>
      <c r="Q793">
        <v>101</v>
      </c>
      <c r="R793">
        <f t="shared" si="39"/>
        <v>1</v>
      </c>
    </row>
    <row r="794" spans="1:18">
      <c r="A794">
        <f t="shared" si="37"/>
        <v>2015</v>
      </c>
      <c r="B794">
        <f t="shared" si="38"/>
        <v>17</v>
      </c>
      <c r="C794" t="s">
        <v>26</v>
      </c>
      <c r="D794" s="3">
        <v>42115</v>
      </c>
      <c r="E794">
        <v>1723025</v>
      </c>
      <c r="F794">
        <v>519353</v>
      </c>
      <c r="G794">
        <v>196261</v>
      </c>
      <c r="H794">
        <v>549291</v>
      </c>
      <c r="I794">
        <v>578434</v>
      </c>
      <c r="J794">
        <v>903278</v>
      </c>
      <c r="K794">
        <v>75947</v>
      </c>
      <c r="L794">
        <v>74195</v>
      </c>
      <c r="M794">
        <v>123</v>
      </c>
      <c r="N794">
        <v>108</v>
      </c>
      <c r="O794">
        <v>145</v>
      </c>
      <c r="P794">
        <v>86</v>
      </c>
      <c r="Q794">
        <v>102</v>
      </c>
      <c r="R794">
        <f t="shared" si="39"/>
        <v>1</v>
      </c>
    </row>
    <row r="795" spans="1:18">
      <c r="A795">
        <f t="shared" si="37"/>
        <v>2015</v>
      </c>
      <c r="B795">
        <f t="shared" si="38"/>
        <v>18</v>
      </c>
      <c r="C795" t="s">
        <v>26</v>
      </c>
      <c r="D795" s="3">
        <v>42122</v>
      </c>
      <c r="E795">
        <v>1717417</v>
      </c>
      <c r="F795">
        <v>521704</v>
      </c>
      <c r="G795">
        <v>206860</v>
      </c>
      <c r="H795">
        <v>541282</v>
      </c>
      <c r="I795">
        <v>574587</v>
      </c>
      <c r="J795">
        <v>895204</v>
      </c>
      <c r="K795">
        <v>79844</v>
      </c>
      <c r="L795">
        <v>74071</v>
      </c>
      <c r="M795">
        <v>123</v>
      </c>
      <c r="N795">
        <v>108</v>
      </c>
      <c r="O795">
        <v>147</v>
      </c>
      <c r="P795">
        <v>88</v>
      </c>
      <c r="Q795">
        <v>100</v>
      </c>
      <c r="R795">
        <f t="shared" si="39"/>
        <v>1</v>
      </c>
    </row>
    <row r="796" spans="1:18">
      <c r="A796">
        <f t="shared" si="37"/>
        <v>2015</v>
      </c>
      <c r="B796">
        <f t="shared" si="38"/>
        <v>19</v>
      </c>
      <c r="C796" t="s">
        <v>26</v>
      </c>
      <c r="D796" s="3">
        <v>42129</v>
      </c>
      <c r="E796">
        <v>1750082</v>
      </c>
      <c r="F796">
        <v>530764</v>
      </c>
      <c r="G796">
        <v>205058</v>
      </c>
      <c r="H796">
        <v>542540</v>
      </c>
      <c r="I796">
        <v>597211</v>
      </c>
      <c r="J796">
        <v>925721</v>
      </c>
      <c r="K796">
        <v>79567</v>
      </c>
      <c r="L796">
        <v>76763</v>
      </c>
      <c r="M796">
        <v>129</v>
      </c>
      <c r="N796">
        <v>106</v>
      </c>
      <c r="O796">
        <v>154</v>
      </c>
      <c r="P796">
        <v>87</v>
      </c>
      <c r="Q796">
        <v>100</v>
      </c>
      <c r="R796">
        <f t="shared" si="39"/>
        <v>1</v>
      </c>
    </row>
    <row r="797" spans="1:18">
      <c r="A797">
        <f t="shared" si="37"/>
        <v>2015</v>
      </c>
      <c r="B797">
        <f t="shared" si="38"/>
        <v>20</v>
      </c>
      <c r="C797" t="s">
        <v>26</v>
      </c>
      <c r="D797" s="3">
        <v>42136</v>
      </c>
      <c r="E797">
        <v>1731678</v>
      </c>
      <c r="F797">
        <v>512443</v>
      </c>
      <c r="G797">
        <v>192231</v>
      </c>
      <c r="H797">
        <v>537538</v>
      </c>
      <c r="I797">
        <v>604581</v>
      </c>
      <c r="J797">
        <v>926687</v>
      </c>
      <c r="K797">
        <v>77116</v>
      </c>
      <c r="L797">
        <v>75222</v>
      </c>
      <c r="M797">
        <v>135</v>
      </c>
      <c r="N797">
        <v>102</v>
      </c>
      <c r="O797">
        <v>160</v>
      </c>
      <c r="P797">
        <v>87</v>
      </c>
      <c r="Q797">
        <v>102</v>
      </c>
      <c r="R797">
        <f t="shared" si="39"/>
        <v>1</v>
      </c>
    </row>
    <row r="798" spans="1:18">
      <c r="A798">
        <f t="shared" si="37"/>
        <v>2015</v>
      </c>
      <c r="B798">
        <f t="shared" si="38"/>
        <v>21</v>
      </c>
      <c r="C798" t="s">
        <v>26</v>
      </c>
      <c r="D798" s="3">
        <v>42143</v>
      </c>
      <c r="E798">
        <v>1621198</v>
      </c>
      <c r="F798">
        <v>504615</v>
      </c>
      <c r="G798">
        <v>161184</v>
      </c>
      <c r="H798">
        <v>495495</v>
      </c>
      <c r="I798">
        <v>542015</v>
      </c>
      <c r="J798">
        <v>892555</v>
      </c>
      <c r="K798">
        <v>79073</v>
      </c>
      <c r="L798">
        <v>71964</v>
      </c>
      <c r="M798">
        <v>114</v>
      </c>
      <c r="N798">
        <v>114</v>
      </c>
      <c r="O798">
        <v>149</v>
      </c>
      <c r="P798">
        <v>84</v>
      </c>
      <c r="Q798">
        <v>98</v>
      </c>
      <c r="R798">
        <f t="shared" si="39"/>
        <v>1</v>
      </c>
    </row>
    <row r="799" spans="1:18">
      <c r="A799">
        <f t="shared" si="37"/>
        <v>2015</v>
      </c>
      <c r="B799">
        <f t="shared" si="38"/>
        <v>22</v>
      </c>
      <c r="C799" t="s">
        <v>26</v>
      </c>
      <c r="D799" s="3">
        <v>42150</v>
      </c>
      <c r="E799">
        <v>1614397</v>
      </c>
      <c r="F799">
        <v>502001</v>
      </c>
      <c r="G799">
        <v>154010</v>
      </c>
      <c r="H799">
        <v>501608</v>
      </c>
      <c r="I799">
        <v>534528</v>
      </c>
      <c r="J799">
        <v>880746</v>
      </c>
      <c r="K799">
        <v>76260</v>
      </c>
      <c r="L799">
        <v>78033</v>
      </c>
      <c r="M799">
        <v>119</v>
      </c>
      <c r="N799">
        <v>113</v>
      </c>
      <c r="O799">
        <v>152</v>
      </c>
      <c r="P799">
        <v>85</v>
      </c>
      <c r="Q799">
        <v>101</v>
      </c>
      <c r="R799">
        <f t="shared" si="39"/>
        <v>1</v>
      </c>
    </row>
    <row r="800" spans="1:18">
      <c r="A800">
        <f t="shared" si="37"/>
        <v>2015</v>
      </c>
      <c r="B800">
        <f t="shared" si="38"/>
        <v>23</v>
      </c>
      <c r="C800" t="s">
        <v>26</v>
      </c>
      <c r="D800" s="3">
        <v>42157</v>
      </c>
      <c r="E800">
        <v>1651499</v>
      </c>
      <c r="F800">
        <v>494450</v>
      </c>
      <c r="G800">
        <v>154932</v>
      </c>
      <c r="H800">
        <v>535722</v>
      </c>
      <c r="I800">
        <v>541163</v>
      </c>
      <c r="J800">
        <v>881118</v>
      </c>
      <c r="K800">
        <v>80164</v>
      </c>
      <c r="L800">
        <v>79727</v>
      </c>
      <c r="M800">
        <v>111</v>
      </c>
      <c r="N800">
        <v>110</v>
      </c>
      <c r="O800">
        <v>152</v>
      </c>
      <c r="P800">
        <v>86</v>
      </c>
      <c r="Q800">
        <v>105</v>
      </c>
      <c r="R800">
        <f t="shared" si="39"/>
        <v>1</v>
      </c>
    </row>
    <row r="801" spans="1:18">
      <c r="A801">
        <f t="shared" si="37"/>
        <v>2015</v>
      </c>
      <c r="B801">
        <f t="shared" si="38"/>
        <v>24</v>
      </c>
      <c r="C801" t="s">
        <v>26</v>
      </c>
      <c r="D801" s="3">
        <v>42164</v>
      </c>
      <c r="E801">
        <v>1641774</v>
      </c>
      <c r="F801">
        <v>483798</v>
      </c>
      <c r="G801">
        <v>157943</v>
      </c>
      <c r="H801">
        <v>545121</v>
      </c>
      <c r="I801">
        <v>536555</v>
      </c>
      <c r="J801">
        <v>861689</v>
      </c>
      <c r="K801">
        <v>76300</v>
      </c>
      <c r="L801">
        <v>77021</v>
      </c>
      <c r="M801">
        <v>114</v>
      </c>
      <c r="N801">
        <v>107</v>
      </c>
      <c r="O801">
        <v>156</v>
      </c>
      <c r="P801">
        <v>81</v>
      </c>
      <c r="Q801">
        <v>101</v>
      </c>
      <c r="R801">
        <f t="shared" si="39"/>
        <v>1</v>
      </c>
    </row>
    <row r="802" spans="1:18">
      <c r="A802">
        <f t="shared" si="37"/>
        <v>2015</v>
      </c>
      <c r="B802">
        <f t="shared" si="38"/>
        <v>25</v>
      </c>
      <c r="C802" t="s">
        <v>26</v>
      </c>
      <c r="D802" s="3">
        <v>42171</v>
      </c>
      <c r="E802">
        <v>1652013</v>
      </c>
      <c r="F802">
        <v>484932</v>
      </c>
      <c r="G802">
        <v>157799</v>
      </c>
      <c r="H802">
        <v>541220</v>
      </c>
      <c r="I802">
        <v>550591</v>
      </c>
      <c r="J802">
        <v>881477</v>
      </c>
      <c r="K802">
        <v>75270</v>
      </c>
      <c r="L802">
        <v>71517</v>
      </c>
      <c r="M802">
        <v>124</v>
      </c>
      <c r="N802">
        <v>99</v>
      </c>
      <c r="O802">
        <v>164</v>
      </c>
      <c r="P802">
        <v>81</v>
      </c>
      <c r="Q802">
        <v>101</v>
      </c>
      <c r="R802">
        <f t="shared" si="39"/>
        <v>1</v>
      </c>
    </row>
    <row r="803" spans="1:18">
      <c r="A803">
        <f t="shared" ref="A803:A830" si="40">YEAR(D803)</f>
        <v>2015</v>
      </c>
      <c r="B803">
        <f t="shared" ref="B803:B830" si="41">WEEKNUM(D803)</f>
        <v>26</v>
      </c>
      <c r="C803" t="s">
        <v>26</v>
      </c>
      <c r="D803" s="3">
        <v>42178</v>
      </c>
      <c r="E803">
        <v>1650025</v>
      </c>
      <c r="F803">
        <v>480001</v>
      </c>
      <c r="G803">
        <v>152568</v>
      </c>
      <c r="H803">
        <v>526368</v>
      </c>
      <c r="I803">
        <v>570430</v>
      </c>
      <c r="J803">
        <v>905389</v>
      </c>
      <c r="K803">
        <v>73226</v>
      </c>
      <c r="L803">
        <v>65700</v>
      </c>
      <c r="M803">
        <v>116</v>
      </c>
      <c r="N803">
        <v>105</v>
      </c>
      <c r="O803">
        <v>146</v>
      </c>
      <c r="P803">
        <v>83</v>
      </c>
      <c r="Q803">
        <v>111</v>
      </c>
      <c r="R803">
        <f t="shared" si="39"/>
        <v>1</v>
      </c>
    </row>
    <row r="804" spans="1:18">
      <c r="A804">
        <f t="shared" si="40"/>
        <v>2015</v>
      </c>
      <c r="B804">
        <f t="shared" si="41"/>
        <v>27</v>
      </c>
      <c r="C804" t="s">
        <v>26</v>
      </c>
      <c r="D804" s="3">
        <v>42185</v>
      </c>
      <c r="E804">
        <v>1670091</v>
      </c>
      <c r="F804">
        <v>483021</v>
      </c>
      <c r="G804">
        <v>154842</v>
      </c>
      <c r="H804">
        <v>528492</v>
      </c>
      <c r="I804">
        <v>583581</v>
      </c>
      <c r="J804">
        <v>915252</v>
      </c>
      <c r="K804">
        <v>74997</v>
      </c>
      <c r="L804">
        <v>71505</v>
      </c>
      <c r="M804">
        <v>117</v>
      </c>
      <c r="N804">
        <v>104</v>
      </c>
      <c r="O804">
        <v>147</v>
      </c>
      <c r="P804">
        <v>89</v>
      </c>
      <c r="Q804">
        <v>107</v>
      </c>
      <c r="R804">
        <f t="shared" si="39"/>
        <v>1</v>
      </c>
    </row>
    <row r="805" spans="1:18">
      <c r="A805">
        <f t="shared" si="40"/>
        <v>2015</v>
      </c>
      <c r="B805">
        <f t="shared" si="41"/>
        <v>28</v>
      </c>
      <c r="C805" t="s">
        <v>26</v>
      </c>
      <c r="D805" s="3">
        <v>42192</v>
      </c>
      <c r="E805">
        <v>1691891</v>
      </c>
      <c r="F805">
        <v>485862</v>
      </c>
      <c r="G805">
        <v>189702</v>
      </c>
      <c r="H805">
        <v>540979</v>
      </c>
      <c r="I805">
        <v>584819</v>
      </c>
      <c r="J805">
        <v>875695</v>
      </c>
      <c r="K805">
        <v>80231</v>
      </c>
      <c r="L805">
        <v>85515</v>
      </c>
      <c r="M805">
        <v>120</v>
      </c>
      <c r="N805">
        <v>108</v>
      </c>
      <c r="O805">
        <v>150</v>
      </c>
      <c r="P805">
        <v>88</v>
      </c>
      <c r="Q805">
        <v>105</v>
      </c>
      <c r="R805">
        <f t="shared" si="39"/>
        <v>1</v>
      </c>
    </row>
    <row r="806" spans="1:18">
      <c r="A806">
        <f t="shared" si="40"/>
        <v>2015</v>
      </c>
      <c r="B806">
        <f t="shared" si="41"/>
        <v>29</v>
      </c>
      <c r="C806" t="s">
        <v>26</v>
      </c>
      <c r="D806" s="3">
        <v>42199</v>
      </c>
      <c r="E806">
        <v>1733695</v>
      </c>
      <c r="F806">
        <v>468034</v>
      </c>
      <c r="G806">
        <v>203647</v>
      </c>
      <c r="H806">
        <v>560368</v>
      </c>
      <c r="I806">
        <v>629452</v>
      </c>
      <c r="J806">
        <v>886354</v>
      </c>
      <c r="K806">
        <v>75841</v>
      </c>
      <c r="L806">
        <v>83326</v>
      </c>
      <c r="M806">
        <v>116</v>
      </c>
      <c r="N806">
        <v>112</v>
      </c>
      <c r="O806">
        <v>152</v>
      </c>
      <c r="P806">
        <v>87</v>
      </c>
      <c r="Q806">
        <v>101</v>
      </c>
      <c r="R806">
        <f t="shared" si="39"/>
        <v>1</v>
      </c>
    </row>
    <row r="807" spans="1:18">
      <c r="A807">
        <f t="shared" si="40"/>
        <v>2015</v>
      </c>
      <c r="B807">
        <f t="shared" si="41"/>
        <v>30</v>
      </c>
      <c r="C807" t="s">
        <v>26</v>
      </c>
      <c r="D807" s="3">
        <v>42206</v>
      </c>
      <c r="E807">
        <v>1668737</v>
      </c>
      <c r="F807">
        <v>464330</v>
      </c>
      <c r="G807">
        <v>210647</v>
      </c>
      <c r="H807">
        <v>538946</v>
      </c>
      <c r="I807">
        <v>590689</v>
      </c>
      <c r="J807">
        <v>847827</v>
      </c>
      <c r="K807">
        <v>74772</v>
      </c>
      <c r="L807">
        <v>71317</v>
      </c>
      <c r="M807">
        <v>118</v>
      </c>
      <c r="N807">
        <v>117</v>
      </c>
      <c r="O807">
        <v>152</v>
      </c>
      <c r="P807">
        <v>86</v>
      </c>
      <c r="Q807">
        <v>105</v>
      </c>
      <c r="R807">
        <f t="shared" si="39"/>
        <v>1</v>
      </c>
    </row>
    <row r="808" spans="1:18">
      <c r="A808">
        <f t="shared" si="40"/>
        <v>2015</v>
      </c>
      <c r="B808">
        <f t="shared" si="41"/>
        <v>31</v>
      </c>
      <c r="C808" t="s">
        <v>26</v>
      </c>
      <c r="D808" s="3">
        <v>42213</v>
      </c>
      <c r="E808">
        <v>1694436</v>
      </c>
      <c r="F808">
        <v>475975</v>
      </c>
      <c r="G808">
        <v>232556</v>
      </c>
      <c r="H808">
        <v>549072</v>
      </c>
      <c r="I808">
        <v>594197</v>
      </c>
      <c r="J808">
        <v>837805</v>
      </c>
      <c r="K808">
        <v>75192</v>
      </c>
      <c r="L808">
        <v>75003</v>
      </c>
      <c r="M808">
        <v>125</v>
      </c>
      <c r="N808">
        <v>110</v>
      </c>
      <c r="O808">
        <v>156</v>
      </c>
      <c r="P808">
        <v>90</v>
      </c>
      <c r="Q808">
        <v>104</v>
      </c>
      <c r="R808">
        <f t="shared" si="39"/>
        <v>1</v>
      </c>
    </row>
    <row r="809" spans="1:18">
      <c r="A809">
        <f t="shared" si="40"/>
        <v>2015</v>
      </c>
      <c r="B809">
        <f t="shared" si="41"/>
        <v>32</v>
      </c>
      <c r="C809" t="s">
        <v>26</v>
      </c>
      <c r="D809" s="3">
        <v>42220</v>
      </c>
      <c r="E809">
        <v>1736523</v>
      </c>
      <c r="F809">
        <v>478684</v>
      </c>
      <c r="G809">
        <v>231591</v>
      </c>
      <c r="H809">
        <v>569788</v>
      </c>
      <c r="I809">
        <v>611685</v>
      </c>
      <c r="J809">
        <v>853973</v>
      </c>
      <c r="K809">
        <v>76366</v>
      </c>
      <c r="L809">
        <v>81171</v>
      </c>
      <c r="M809">
        <v>128</v>
      </c>
      <c r="N809">
        <v>112</v>
      </c>
      <c r="O809">
        <v>157</v>
      </c>
      <c r="P809">
        <v>90</v>
      </c>
      <c r="Q809">
        <v>102</v>
      </c>
      <c r="R809">
        <f t="shared" si="39"/>
        <v>1</v>
      </c>
    </row>
    <row r="810" spans="1:18">
      <c r="A810">
        <f t="shared" si="40"/>
        <v>2015</v>
      </c>
      <c r="B810">
        <f t="shared" si="41"/>
        <v>33</v>
      </c>
      <c r="C810" t="s">
        <v>26</v>
      </c>
      <c r="D810" s="3">
        <v>42227</v>
      </c>
      <c r="E810">
        <v>1676233</v>
      </c>
      <c r="F810">
        <v>478863</v>
      </c>
      <c r="G810">
        <v>253020</v>
      </c>
      <c r="H810">
        <v>547638</v>
      </c>
      <c r="I810">
        <v>562096</v>
      </c>
      <c r="J810">
        <v>794521</v>
      </c>
      <c r="K810">
        <v>87636</v>
      </c>
      <c r="L810">
        <v>81054</v>
      </c>
      <c r="M810">
        <v>126</v>
      </c>
      <c r="N810">
        <v>120</v>
      </c>
      <c r="O810">
        <v>161</v>
      </c>
      <c r="P810">
        <v>93</v>
      </c>
      <c r="Q810">
        <v>101</v>
      </c>
      <c r="R810">
        <f t="shared" si="39"/>
        <v>1</v>
      </c>
    </row>
    <row r="811" spans="1:18">
      <c r="A811">
        <f t="shared" si="40"/>
        <v>2015</v>
      </c>
      <c r="B811">
        <f t="shared" si="41"/>
        <v>34</v>
      </c>
      <c r="C811" t="s">
        <v>26</v>
      </c>
      <c r="D811" s="3">
        <v>42234</v>
      </c>
      <c r="E811">
        <v>1688731</v>
      </c>
      <c r="F811">
        <v>473198</v>
      </c>
      <c r="G811">
        <v>262634</v>
      </c>
      <c r="H811">
        <v>538809</v>
      </c>
      <c r="I811">
        <v>594104</v>
      </c>
      <c r="J811">
        <v>807933</v>
      </c>
      <c r="K811">
        <v>82620</v>
      </c>
      <c r="L811">
        <v>79355</v>
      </c>
      <c r="M811">
        <v>133</v>
      </c>
      <c r="N811">
        <v>110</v>
      </c>
      <c r="O811">
        <v>155</v>
      </c>
      <c r="P811">
        <v>94</v>
      </c>
      <c r="Q811">
        <v>102</v>
      </c>
      <c r="R811">
        <f t="shared" si="39"/>
        <v>1</v>
      </c>
    </row>
    <row r="812" spans="1:18">
      <c r="A812">
        <f t="shared" si="40"/>
        <v>2015</v>
      </c>
      <c r="B812">
        <f t="shared" si="41"/>
        <v>35</v>
      </c>
      <c r="C812" t="s">
        <v>26</v>
      </c>
      <c r="D812" s="3">
        <v>42241</v>
      </c>
      <c r="E812">
        <v>1677151</v>
      </c>
      <c r="F812">
        <v>474160</v>
      </c>
      <c r="G812">
        <v>258597</v>
      </c>
      <c r="H812">
        <v>548590</v>
      </c>
      <c r="I812">
        <v>570710</v>
      </c>
      <c r="J812">
        <v>787559</v>
      </c>
      <c r="K812">
        <v>83691</v>
      </c>
      <c r="L812">
        <v>82405</v>
      </c>
      <c r="M812">
        <v>123</v>
      </c>
      <c r="N812">
        <v>117</v>
      </c>
      <c r="O812">
        <v>150</v>
      </c>
      <c r="P812">
        <v>94</v>
      </c>
      <c r="Q812">
        <v>104</v>
      </c>
      <c r="R812">
        <f t="shared" si="39"/>
        <v>1</v>
      </c>
    </row>
    <row r="813" spans="1:18">
      <c r="A813">
        <f t="shared" si="40"/>
        <v>2015</v>
      </c>
      <c r="B813">
        <f t="shared" si="41"/>
        <v>36</v>
      </c>
      <c r="C813" t="s">
        <v>26</v>
      </c>
      <c r="D813" s="3">
        <v>42248</v>
      </c>
      <c r="E813">
        <v>1688806</v>
      </c>
      <c r="F813">
        <v>487177</v>
      </c>
      <c r="G813">
        <v>266835</v>
      </c>
      <c r="H813">
        <v>553169</v>
      </c>
      <c r="I813">
        <v>575960</v>
      </c>
      <c r="J813">
        <v>795030</v>
      </c>
      <c r="K813">
        <v>72500</v>
      </c>
      <c r="L813">
        <v>73772</v>
      </c>
      <c r="M813">
        <v>113</v>
      </c>
      <c r="N813">
        <v>124</v>
      </c>
      <c r="O813">
        <v>157</v>
      </c>
      <c r="P813">
        <v>91</v>
      </c>
      <c r="Q813">
        <v>103</v>
      </c>
      <c r="R813">
        <f t="shared" si="39"/>
        <v>1</v>
      </c>
    </row>
    <row r="814" spans="1:18">
      <c r="A814">
        <f t="shared" si="40"/>
        <v>2015</v>
      </c>
      <c r="B814">
        <f t="shared" si="41"/>
        <v>37</v>
      </c>
      <c r="C814" t="s">
        <v>26</v>
      </c>
      <c r="D814" s="3">
        <v>42255</v>
      </c>
      <c r="E814">
        <v>1704251</v>
      </c>
      <c r="F814">
        <v>490149</v>
      </c>
      <c r="G814">
        <v>258719</v>
      </c>
      <c r="H814">
        <v>556425</v>
      </c>
      <c r="I814">
        <v>589357</v>
      </c>
      <c r="J814">
        <v>815763</v>
      </c>
      <c r="K814">
        <v>68320</v>
      </c>
      <c r="L814">
        <v>73344</v>
      </c>
      <c r="M814">
        <v>117</v>
      </c>
      <c r="N814">
        <v>126</v>
      </c>
      <c r="O814">
        <v>157</v>
      </c>
      <c r="P814">
        <v>94</v>
      </c>
      <c r="Q814">
        <v>105</v>
      </c>
      <c r="R814">
        <f t="shared" si="39"/>
        <v>1</v>
      </c>
    </row>
    <row r="815" spans="1:18">
      <c r="A815">
        <f t="shared" si="40"/>
        <v>2015</v>
      </c>
      <c r="B815">
        <f t="shared" si="41"/>
        <v>38</v>
      </c>
      <c r="C815" t="s">
        <v>26</v>
      </c>
      <c r="D815" s="3">
        <v>42262</v>
      </c>
      <c r="E815">
        <v>1702949</v>
      </c>
      <c r="F815">
        <v>485819</v>
      </c>
      <c r="G815">
        <v>246433</v>
      </c>
      <c r="H815">
        <v>555863</v>
      </c>
      <c r="I815">
        <v>588064</v>
      </c>
      <c r="J815">
        <v>827022</v>
      </c>
      <c r="K815">
        <v>73203</v>
      </c>
      <c r="L815">
        <v>73631</v>
      </c>
      <c r="M815">
        <v>115</v>
      </c>
      <c r="N815">
        <v>122</v>
      </c>
      <c r="O815">
        <v>159</v>
      </c>
      <c r="P815">
        <v>102</v>
      </c>
      <c r="Q815">
        <v>113</v>
      </c>
      <c r="R815">
        <f t="shared" si="39"/>
        <v>1</v>
      </c>
    </row>
    <row r="816" spans="1:18">
      <c r="A816">
        <f t="shared" si="40"/>
        <v>2015</v>
      </c>
      <c r="B816">
        <f t="shared" si="41"/>
        <v>39</v>
      </c>
      <c r="C816" t="s">
        <v>26</v>
      </c>
      <c r="D816" s="3">
        <v>42269</v>
      </c>
      <c r="E816">
        <v>1606217</v>
      </c>
      <c r="F816">
        <v>489204</v>
      </c>
      <c r="G816">
        <v>229775</v>
      </c>
      <c r="H816">
        <v>503809</v>
      </c>
      <c r="I816">
        <v>548373</v>
      </c>
      <c r="J816">
        <v>798144</v>
      </c>
      <c r="K816">
        <v>64831</v>
      </c>
      <c r="L816">
        <v>74489</v>
      </c>
      <c r="M816">
        <v>111</v>
      </c>
      <c r="N816">
        <v>111</v>
      </c>
      <c r="O816">
        <v>142</v>
      </c>
      <c r="P816">
        <v>93</v>
      </c>
      <c r="Q816">
        <v>107</v>
      </c>
      <c r="R816">
        <f t="shared" si="39"/>
        <v>1</v>
      </c>
    </row>
    <row r="817" spans="1:18">
      <c r="A817">
        <f t="shared" si="40"/>
        <v>2015</v>
      </c>
      <c r="B817">
        <f t="shared" si="41"/>
        <v>40</v>
      </c>
      <c r="C817" t="s">
        <v>26</v>
      </c>
      <c r="D817" s="3">
        <v>42276</v>
      </c>
      <c r="E817">
        <v>1617902</v>
      </c>
      <c r="F817">
        <v>481485</v>
      </c>
      <c r="G817">
        <v>229757</v>
      </c>
      <c r="H817">
        <v>505252</v>
      </c>
      <c r="I817">
        <v>560375</v>
      </c>
      <c r="J817">
        <v>810124</v>
      </c>
      <c r="K817">
        <v>70790</v>
      </c>
      <c r="L817">
        <v>72769</v>
      </c>
      <c r="M817">
        <v>112</v>
      </c>
      <c r="N817">
        <v>118</v>
      </c>
      <c r="O817">
        <v>148</v>
      </c>
      <c r="P817">
        <v>95</v>
      </c>
      <c r="Q817">
        <v>107</v>
      </c>
      <c r="R817">
        <f t="shared" si="39"/>
        <v>1</v>
      </c>
    </row>
    <row r="818" spans="1:18">
      <c r="A818">
        <f t="shared" si="40"/>
        <v>2015</v>
      </c>
      <c r="B818">
        <f t="shared" si="41"/>
        <v>41</v>
      </c>
      <c r="C818" t="s">
        <v>26</v>
      </c>
      <c r="D818" s="3">
        <v>42283</v>
      </c>
      <c r="E818">
        <v>1675676</v>
      </c>
      <c r="F818">
        <v>491100</v>
      </c>
      <c r="G818">
        <v>232839</v>
      </c>
      <c r="H818">
        <v>522704</v>
      </c>
      <c r="I818">
        <v>588749</v>
      </c>
      <c r="J818">
        <v>841962</v>
      </c>
      <c r="K818">
        <v>73123</v>
      </c>
      <c r="L818">
        <v>78171</v>
      </c>
      <c r="M818">
        <v>123</v>
      </c>
      <c r="N818">
        <v>125</v>
      </c>
      <c r="O818">
        <v>165</v>
      </c>
      <c r="P818">
        <v>93</v>
      </c>
      <c r="Q818">
        <v>106</v>
      </c>
      <c r="R818">
        <f t="shared" si="39"/>
        <v>1</v>
      </c>
    </row>
    <row r="819" spans="1:18">
      <c r="A819">
        <f t="shared" si="40"/>
        <v>2015</v>
      </c>
      <c r="B819">
        <f t="shared" si="41"/>
        <v>42</v>
      </c>
      <c r="C819" t="s">
        <v>26</v>
      </c>
      <c r="D819" s="3">
        <v>42290</v>
      </c>
      <c r="E819">
        <v>1645951</v>
      </c>
      <c r="F819">
        <v>487740</v>
      </c>
      <c r="G819">
        <v>222748</v>
      </c>
      <c r="H819">
        <v>485171</v>
      </c>
      <c r="I819">
        <v>592561</v>
      </c>
      <c r="J819">
        <v>867428</v>
      </c>
      <c r="K819">
        <v>80479</v>
      </c>
      <c r="L819">
        <v>70604</v>
      </c>
      <c r="M819">
        <v>125</v>
      </c>
      <c r="N819">
        <v>114</v>
      </c>
      <c r="O819">
        <v>152</v>
      </c>
      <c r="P819">
        <v>94</v>
      </c>
      <c r="Q819">
        <v>104</v>
      </c>
      <c r="R819">
        <f t="shared" si="39"/>
        <v>1</v>
      </c>
    </row>
    <row r="820" spans="1:18">
      <c r="A820">
        <f t="shared" si="40"/>
        <v>2015</v>
      </c>
      <c r="B820">
        <f t="shared" si="41"/>
        <v>43</v>
      </c>
      <c r="C820" t="s">
        <v>26</v>
      </c>
      <c r="D820" s="3">
        <v>42297</v>
      </c>
      <c r="E820">
        <v>1613562</v>
      </c>
      <c r="F820">
        <v>485090</v>
      </c>
      <c r="G820">
        <v>233939</v>
      </c>
      <c r="H820">
        <v>479894</v>
      </c>
      <c r="I820">
        <v>570449</v>
      </c>
      <c r="J820">
        <v>833815</v>
      </c>
      <c r="K820">
        <v>78129</v>
      </c>
      <c r="L820">
        <v>65914</v>
      </c>
      <c r="M820">
        <v>117</v>
      </c>
      <c r="N820">
        <v>122</v>
      </c>
      <c r="O820">
        <v>142</v>
      </c>
      <c r="P820">
        <v>88</v>
      </c>
      <c r="Q820">
        <v>101</v>
      </c>
      <c r="R820">
        <f t="shared" si="39"/>
        <v>1</v>
      </c>
    </row>
    <row r="821" spans="1:18">
      <c r="A821">
        <f t="shared" si="40"/>
        <v>2015</v>
      </c>
      <c r="B821">
        <f t="shared" si="41"/>
        <v>44</v>
      </c>
      <c r="C821" t="s">
        <v>26</v>
      </c>
      <c r="D821" s="3">
        <v>42304</v>
      </c>
      <c r="E821">
        <v>1676033</v>
      </c>
      <c r="F821">
        <v>499628</v>
      </c>
      <c r="G821">
        <v>263053</v>
      </c>
      <c r="H821">
        <v>506491</v>
      </c>
      <c r="I821">
        <v>589108</v>
      </c>
      <c r="J821">
        <v>830691</v>
      </c>
      <c r="K821">
        <v>80806</v>
      </c>
      <c r="L821">
        <v>75798</v>
      </c>
      <c r="M821">
        <v>129</v>
      </c>
      <c r="N821">
        <v>125</v>
      </c>
      <c r="O821">
        <v>154</v>
      </c>
      <c r="P821">
        <v>89</v>
      </c>
      <c r="Q821">
        <v>101</v>
      </c>
      <c r="R821">
        <f t="shared" si="39"/>
        <v>1</v>
      </c>
    </row>
    <row r="822" spans="1:18">
      <c r="A822">
        <f t="shared" si="40"/>
        <v>2015</v>
      </c>
      <c r="B822">
        <f t="shared" si="41"/>
        <v>45</v>
      </c>
      <c r="C822" t="s">
        <v>26</v>
      </c>
      <c r="D822" s="3">
        <v>42311</v>
      </c>
      <c r="E822">
        <v>1676897</v>
      </c>
      <c r="F822">
        <v>493384</v>
      </c>
      <c r="G822">
        <v>247193</v>
      </c>
      <c r="H822">
        <v>518056</v>
      </c>
      <c r="I822">
        <v>588480</v>
      </c>
      <c r="J822">
        <v>832852</v>
      </c>
      <c r="K822">
        <v>76977</v>
      </c>
      <c r="L822">
        <v>78796</v>
      </c>
      <c r="M822">
        <v>134</v>
      </c>
      <c r="N822">
        <v>115</v>
      </c>
      <c r="O822">
        <v>156</v>
      </c>
      <c r="P822">
        <v>94</v>
      </c>
      <c r="Q822">
        <v>106</v>
      </c>
      <c r="R822">
        <f t="shared" si="39"/>
        <v>1</v>
      </c>
    </row>
    <row r="823" spans="1:18">
      <c r="A823">
        <f t="shared" si="40"/>
        <v>2015</v>
      </c>
      <c r="B823">
        <f t="shared" si="41"/>
        <v>46</v>
      </c>
      <c r="C823" t="s">
        <v>26</v>
      </c>
      <c r="D823" s="3">
        <v>42318</v>
      </c>
      <c r="E823">
        <v>1671590</v>
      </c>
      <c r="F823">
        <v>498945</v>
      </c>
      <c r="G823">
        <v>260623</v>
      </c>
      <c r="H823">
        <v>497827</v>
      </c>
      <c r="I823">
        <v>593266</v>
      </c>
      <c r="J823">
        <v>839338</v>
      </c>
      <c r="K823">
        <v>81552</v>
      </c>
      <c r="L823">
        <v>73802</v>
      </c>
      <c r="M823">
        <v>126</v>
      </c>
      <c r="N823">
        <v>117</v>
      </c>
      <c r="O823">
        <v>159</v>
      </c>
      <c r="P823">
        <v>96</v>
      </c>
      <c r="Q823">
        <v>108</v>
      </c>
      <c r="R823">
        <f t="shared" si="39"/>
        <v>1</v>
      </c>
    </row>
    <row r="824" spans="1:18">
      <c r="A824">
        <f t="shared" si="40"/>
        <v>2015</v>
      </c>
      <c r="B824">
        <f t="shared" si="41"/>
        <v>47</v>
      </c>
      <c r="C824" t="s">
        <v>26</v>
      </c>
      <c r="D824" s="3">
        <v>42325</v>
      </c>
      <c r="E824">
        <v>1662829</v>
      </c>
      <c r="F824">
        <v>494099</v>
      </c>
      <c r="G824">
        <v>265544</v>
      </c>
      <c r="H824">
        <v>511653</v>
      </c>
      <c r="I824">
        <v>570121</v>
      </c>
      <c r="J824">
        <v>806942</v>
      </c>
      <c r="K824">
        <v>86956</v>
      </c>
      <c r="L824">
        <v>78690</v>
      </c>
      <c r="M824">
        <v>128</v>
      </c>
      <c r="N824">
        <v>120</v>
      </c>
      <c r="O824">
        <v>151</v>
      </c>
      <c r="P824">
        <v>94</v>
      </c>
      <c r="Q824">
        <v>101</v>
      </c>
      <c r="R824">
        <f t="shared" si="39"/>
        <v>1</v>
      </c>
    </row>
    <row r="825" spans="1:18">
      <c r="A825">
        <f t="shared" si="40"/>
        <v>2015</v>
      </c>
      <c r="B825">
        <f t="shared" si="41"/>
        <v>48</v>
      </c>
      <c r="C825" t="s">
        <v>26</v>
      </c>
      <c r="D825" s="3">
        <v>42332</v>
      </c>
      <c r="E825">
        <v>1632471</v>
      </c>
      <c r="F825">
        <v>472273</v>
      </c>
      <c r="G825">
        <v>260248</v>
      </c>
      <c r="H825">
        <v>515648</v>
      </c>
      <c r="I825">
        <v>565152</v>
      </c>
      <c r="J825">
        <v>778625</v>
      </c>
      <c r="K825">
        <v>79398</v>
      </c>
      <c r="L825">
        <v>77950</v>
      </c>
      <c r="M825">
        <v>121</v>
      </c>
      <c r="N825">
        <v>121</v>
      </c>
      <c r="O825">
        <v>144</v>
      </c>
      <c r="P825">
        <v>91</v>
      </c>
      <c r="Q825">
        <v>100</v>
      </c>
      <c r="R825">
        <f t="shared" si="39"/>
        <v>1</v>
      </c>
    </row>
    <row r="826" spans="1:18">
      <c r="A826">
        <f t="shared" si="40"/>
        <v>2015</v>
      </c>
      <c r="B826">
        <f t="shared" si="41"/>
        <v>49</v>
      </c>
      <c r="C826" t="s">
        <v>26</v>
      </c>
      <c r="D826" s="3">
        <v>42339</v>
      </c>
      <c r="E826">
        <v>1661176</v>
      </c>
      <c r="F826">
        <v>475582</v>
      </c>
      <c r="G826">
        <v>267104</v>
      </c>
      <c r="H826">
        <v>530687</v>
      </c>
      <c r="I826">
        <v>572148</v>
      </c>
      <c r="J826">
        <v>785020</v>
      </c>
      <c r="K826">
        <v>82759</v>
      </c>
      <c r="L826">
        <v>78365</v>
      </c>
      <c r="M826">
        <v>125</v>
      </c>
      <c r="N826">
        <v>117</v>
      </c>
      <c r="O826">
        <v>149</v>
      </c>
      <c r="P826">
        <v>91</v>
      </c>
      <c r="Q826">
        <v>102</v>
      </c>
      <c r="R826">
        <f t="shared" si="39"/>
        <v>1</v>
      </c>
    </row>
    <row r="827" spans="1:18">
      <c r="A827">
        <f t="shared" si="40"/>
        <v>2015</v>
      </c>
      <c r="B827">
        <f t="shared" si="41"/>
        <v>50</v>
      </c>
      <c r="C827" t="s">
        <v>26</v>
      </c>
      <c r="D827" s="3">
        <v>42346</v>
      </c>
      <c r="E827">
        <v>1713573</v>
      </c>
      <c r="F827">
        <v>480088</v>
      </c>
      <c r="G827">
        <v>282214</v>
      </c>
      <c r="H827">
        <v>566426</v>
      </c>
      <c r="I827">
        <v>576108</v>
      </c>
      <c r="J827">
        <v>780931</v>
      </c>
      <c r="K827">
        <v>90951</v>
      </c>
      <c r="L827">
        <v>84002</v>
      </c>
      <c r="M827">
        <v>130</v>
      </c>
      <c r="N827">
        <v>123</v>
      </c>
      <c r="O827">
        <v>147</v>
      </c>
      <c r="P827">
        <v>94</v>
      </c>
      <c r="Q827">
        <v>100</v>
      </c>
      <c r="R827">
        <f t="shared" si="39"/>
        <v>1</v>
      </c>
    </row>
    <row r="828" spans="1:18">
      <c r="A828">
        <f t="shared" si="40"/>
        <v>2015</v>
      </c>
      <c r="B828">
        <f t="shared" si="41"/>
        <v>51</v>
      </c>
      <c r="C828" t="s">
        <v>26</v>
      </c>
      <c r="D828" s="3">
        <v>42353</v>
      </c>
      <c r="E828">
        <v>1678527</v>
      </c>
      <c r="F828">
        <v>472228</v>
      </c>
      <c r="G828">
        <v>261717</v>
      </c>
      <c r="H828">
        <v>555650</v>
      </c>
      <c r="I828">
        <v>568272</v>
      </c>
      <c r="J828">
        <v>776411</v>
      </c>
      <c r="K828">
        <v>82377</v>
      </c>
      <c r="L828">
        <v>84749</v>
      </c>
      <c r="M828">
        <v>130</v>
      </c>
      <c r="N828">
        <v>115</v>
      </c>
      <c r="O828">
        <v>156</v>
      </c>
      <c r="P828">
        <v>89</v>
      </c>
      <c r="Q828">
        <v>100</v>
      </c>
      <c r="R828">
        <f t="shared" si="39"/>
        <v>1</v>
      </c>
    </row>
    <row r="829" spans="1:18">
      <c r="A829">
        <f t="shared" si="40"/>
        <v>2015</v>
      </c>
      <c r="B829">
        <f t="shared" si="41"/>
        <v>52</v>
      </c>
      <c r="C829" t="s">
        <v>26</v>
      </c>
      <c r="D829" s="3">
        <v>42360</v>
      </c>
      <c r="E829">
        <v>1646306</v>
      </c>
      <c r="F829">
        <v>453681</v>
      </c>
      <c r="G829">
        <v>260769</v>
      </c>
      <c r="H829">
        <v>548314</v>
      </c>
      <c r="I829">
        <v>558814</v>
      </c>
      <c r="J829">
        <v>755495</v>
      </c>
      <c r="K829">
        <v>85497</v>
      </c>
      <c r="L829">
        <v>81728</v>
      </c>
      <c r="M829">
        <v>123</v>
      </c>
      <c r="N829">
        <v>110</v>
      </c>
      <c r="O829">
        <v>149</v>
      </c>
      <c r="P829">
        <v>89</v>
      </c>
      <c r="Q829">
        <v>103</v>
      </c>
      <c r="R829">
        <f t="shared" si="39"/>
        <v>1</v>
      </c>
    </row>
    <row r="830" spans="1:18">
      <c r="A830">
        <f t="shared" si="40"/>
        <v>2015</v>
      </c>
      <c r="B830">
        <f t="shared" si="41"/>
        <v>53</v>
      </c>
      <c r="C830" t="s">
        <v>26</v>
      </c>
      <c r="D830" s="3">
        <v>42367</v>
      </c>
      <c r="E830">
        <v>1648904</v>
      </c>
      <c r="F830">
        <v>448632</v>
      </c>
      <c r="G830">
        <v>252281</v>
      </c>
      <c r="H830">
        <v>548671</v>
      </c>
      <c r="I830">
        <v>570892</v>
      </c>
      <c r="J830">
        <v>763508</v>
      </c>
      <c r="K830">
        <v>80709</v>
      </c>
      <c r="L830">
        <v>84444</v>
      </c>
      <c r="M830">
        <v>116</v>
      </c>
      <c r="N830">
        <v>112</v>
      </c>
      <c r="O830">
        <v>140</v>
      </c>
      <c r="P830">
        <v>87</v>
      </c>
      <c r="Q830">
        <v>104</v>
      </c>
      <c r="R830">
        <f t="shared" si="39"/>
        <v>1</v>
      </c>
    </row>
  </sheetData>
  <autoFilter ref="A1:R1"/>
  <conditionalFormatting sqref="R3:R830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90"/>
  <sheetViews>
    <sheetView workbookViewId="0">
      <selection activeCell="E2" sqref="E2"/>
    </sheetView>
  </sheetViews>
  <sheetFormatPr defaultRowHeight="15"/>
  <cols>
    <col min="1" max="1" width="10.140625" bestFit="1" customWidth="1"/>
  </cols>
  <sheetData>
    <row r="1" spans="1:5">
      <c r="A1" t="s">
        <v>10</v>
      </c>
      <c r="B1" t="s">
        <v>41</v>
      </c>
      <c r="C1" t="s">
        <v>42</v>
      </c>
      <c r="D1" t="s">
        <v>28</v>
      </c>
      <c r="E1" t="s">
        <v>49</v>
      </c>
    </row>
    <row r="2" spans="1:5">
      <c r="A2" s="3">
        <v>36526</v>
      </c>
      <c r="B2">
        <v>9030</v>
      </c>
      <c r="C2">
        <v>19026</v>
      </c>
      <c r="D2">
        <f>YEAR(A2)</f>
        <v>2000</v>
      </c>
      <c r="E2">
        <f>MONTH(A2)</f>
        <v>1</v>
      </c>
    </row>
    <row r="3" spans="1:5">
      <c r="A3" s="3">
        <v>36557</v>
      </c>
      <c r="B3">
        <v>9129</v>
      </c>
      <c r="C3">
        <v>19635</v>
      </c>
      <c r="D3">
        <f t="shared" ref="D3:D66" si="0">YEAR(A3)</f>
        <v>2000</v>
      </c>
      <c r="E3">
        <f t="shared" ref="E3:E66" si="1">MONTH(A3)</f>
        <v>2</v>
      </c>
    </row>
    <row r="4" spans="1:5">
      <c r="A4" s="3">
        <v>36586</v>
      </c>
      <c r="B4">
        <v>9238</v>
      </c>
      <c r="C4">
        <v>19218</v>
      </c>
      <c r="D4">
        <f t="shared" si="0"/>
        <v>2000</v>
      </c>
      <c r="E4">
        <f t="shared" si="1"/>
        <v>3</v>
      </c>
    </row>
    <row r="5" spans="1:5">
      <c r="A5" s="3">
        <v>36617</v>
      </c>
      <c r="B5">
        <v>9154</v>
      </c>
      <c r="C5">
        <v>18816</v>
      </c>
      <c r="D5">
        <f t="shared" si="0"/>
        <v>2000</v>
      </c>
      <c r="E5">
        <f t="shared" si="1"/>
        <v>4</v>
      </c>
    </row>
    <row r="6" spans="1:5">
      <c r="A6" s="3">
        <v>36647</v>
      </c>
      <c r="B6">
        <v>9140</v>
      </c>
      <c r="C6">
        <v>19605</v>
      </c>
      <c r="D6">
        <f t="shared" si="0"/>
        <v>2000</v>
      </c>
      <c r="E6">
        <f t="shared" si="1"/>
        <v>5</v>
      </c>
    </row>
    <row r="7" spans="1:5">
      <c r="A7" s="3">
        <v>36678</v>
      </c>
      <c r="B7">
        <v>9078</v>
      </c>
      <c r="C7">
        <v>20054</v>
      </c>
      <c r="D7">
        <f t="shared" si="0"/>
        <v>2000</v>
      </c>
      <c r="E7">
        <f t="shared" si="1"/>
        <v>6</v>
      </c>
    </row>
    <row r="8" spans="1:5">
      <c r="A8" s="3">
        <v>36708</v>
      </c>
      <c r="B8">
        <v>8978</v>
      </c>
      <c r="C8">
        <v>19696</v>
      </c>
      <c r="D8">
        <f t="shared" si="0"/>
        <v>2000</v>
      </c>
      <c r="E8">
        <f t="shared" si="1"/>
        <v>7</v>
      </c>
    </row>
    <row r="9" spans="1:5">
      <c r="A9" s="3">
        <v>36739</v>
      </c>
      <c r="B9">
        <v>9017</v>
      </c>
      <c r="C9">
        <v>20496</v>
      </c>
      <c r="D9">
        <f t="shared" si="0"/>
        <v>2000</v>
      </c>
      <c r="E9">
        <f t="shared" si="1"/>
        <v>8</v>
      </c>
    </row>
    <row r="10" spans="1:5">
      <c r="A10" s="3">
        <v>36770</v>
      </c>
      <c r="B10">
        <v>9054</v>
      </c>
      <c r="C10">
        <v>19899</v>
      </c>
      <c r="D10">
        <f t="shared" si="0"/>
        <v>2000</v>
      </c>
      <c r="E10">
        <f t="shared" si="1"/>
        <v>9</v>
      </c>
    </row>
    <row r="11" spans="1:5">
      <c r="A11" s="3">
        <v>36800</v>
      </c>
      <c r="B11">
        <v>9077</v>
      </c>
      <c r="C11">
        <v>19798</v>
      </c>
      <c r="D11">
        <f t="shared" si="0"/>
        <v>2000</v>
      </c>
      <c r="E11">
        <f t="shared" si="1"/>
        <v>10</v>
      </c>
    </row>
    <row r="12" spans="1:5">
      <c r="A12" s="3">
        <v>36831</v>
      </c>
      <c r="B12">
        <v>9086</v>
      </c>
      <c r="C12">
        <v>19328</v>
      </c>
      <c r="D12">
        <f t="shared" si="0"/>
        <v>2000</v>
      </c>
      <c r="E12">
        <f t="shared" si="1"/>
        <v>11</v>
      </c>
    </row>
    <row r="13" spans="1:5">
      <c r="A13" s="3">
        <v>36861</v>
      </c>
      <c r="B13">
        <v>8721</v>
      </c>
      <c r="C13">
        <v>20814</v>
      </c>
      <c r="D13">
        <f t="shared" si="0"/>
        <v>2000</v>
      </c>
      <c r="E13">
        <f t="shared" si="1"/>
        <v>12</v>
      </c>
    </row>
    <row r="14" spans="1:5">
      <c r="A14" s="3">
        <v>36892</v>
      </c>
      <c r="B14">
        <v>8453</v>
      </c>
      <c r="C14">
        <v>20092</v>
      </c>
      <c r="D14">
        <f t="shared" si="0"/>
        <v>2001</v>
      </c>
      <c r="E14">
        <f t="shared" si="1"/>
        <v>1</v>
      </c>
    </row>
    <row r="15" spans="1:5">
      <c r="A15" s="3">
        <v>36923</v>
      </c>
      <c r="B15">
        <v>8825</v>
      </c>
      <c r="C15">
        <v>19689</v>
      </c>
      <c r="D15">
        <f t="shared" si="0"/>
        <v>2001</v>
      </c>
      <c r="E15">
        <f t="shared" si="1"/>
        <v>2</v>
      </c>
    </row>
    <row r="16" spans="1:5">
      <c r="A16" s="3">
        <v>36951</v>
      </c>
      <c r="B16">
        <v>8978</v>
      </c>
      <c r="C16">
        <v>19876</v>
      </c>
      <c r="D16">
        <f t="shared" si="0"/>
        <v>2001</v>
      </c>
      <c r="E16">
        <f t="shared" si="1"/>
        <v>3</v>
      </c>
    </row>
    <row r="17" spans="1:5">
      <c r="A17" s="3">
        <v>36982</v>
      </c>
      <c r="B17">
        <v>8963</v>
      </c>
      <c r="C17">
        <v>19729</v>
      </c>
      <c r="D17">
        <f t="shared" si="0"/>
        <v>2001</v>
      </c>
      <c r="E17">
        <f t="shared" si="1"/>
        <v>4</v>
      </c>
    </row>
    <row r="18" spans="1:5">
      <c r="A18" s="3">
        <v>37012</v>
      </c>
      <c r="B18">
        <v>9058</v>
      </c>
      <c r="C18">
        <v>19501</v>
      </c>
      <c r="D18">
        <f t="shared" si="0"/>
        <v>2001</v>
      </c>
      <c r="E18">
        <f t="shared" si="1"/>
        <v>5</v>
      </c>
    </row>
    <row r="19" spans="1:5">
      <c r="A19" s="3">
        <v>37043</v>
      </c>
      <c r="B19">
        <v>8940</v>
      </c>
      <c r="C19">
        <v>19561</v>
      </c>
      <c r="D19">
        <f t="shared" si="0"/>
        <v>2001</v>
      </c>
      <c r="E19">
        <f t="shared" si="1"/>
        <v>6</v>
      </c>
    </row>
    <row r="20" spans="1:5">
      <c r="A20" s="3">
        <v>37073</v>
      </c>
      <c r="B20">
        <v>8966</v>
      </c>
      <c r="C20">
        <v>19919</v>
      </c>
      <c r="D20">
        <f t="shared" si="0"/>
        <v>2001</v>
      </c>
      <c r="E20">
        <f t="shared" si="1"/>
        <v>7</v>
      </c>
    </row>
    <row r="21" spans="1:5">
      <c r="A21" s="3">
        <v>37104</v>
      </c>
      <c r="B21">
        <v>8913</v>
      </c>
      <c r="C21">
        <v>20153</v>
      </c>
      <c r="D21">
        <f t="shared" si="0"/>
        <v>2001</v>
      </c>
      <c r="E21">
        <f t="shared" si="1"/>
        <v>8</v>
      </c>
    </row>
    <row r="22" spans="1:5">
      <c r="A22" s="3">
        <v>37135</v>
      </c>
      <c r="B22">
        <v>9002</v>
      </c>
      <c r="C22">
        <v>19016</v>
      </c>
      <c r="D22">
        <f t="shared" si="0"/>
        <v>2001</v>
      </c>
      <c r="E22">
        <f t="shared" si="1"/>
        <v>9</v>
      </c>
    </row>
    <row r="23" spans="1:5">
      <c r="A23" s="3">
        <v>37165</v>
      </c>
      <c r="B23">
        <v>9130</v>
      </c>
      <c r="C23">
        <v>19824</v>
      </c>
      <c r="D23">
        <f t="shared" si="0"/>
        <v>2001</v>
      </c>
      <c r="E23">
        <f t="shared" si="1"/>
        <v>10</v>
      </c>
    </row>
    <row r="24" spans="1:5">
      <c r="A24" s="3">
        <v>37196</v>
      </c>
      <c r="B24">
        <v>9241</v>
      </c>
      <c r="C24">
        <v>19396</v>
      </c>
      <c r="D24">
        <f t="shared" si="0"/>
        <v>2001</v>
      </c>
      <c r="E24">
        <f t="shared" si="1"/>
        <v>11</v>
      </c>
    </row>
    <row r="25" spans="1:5">
      <c r="A25" s="3">
        <v>37226</v>
      </c>
      <c r="B25">
        <v>9012</v>
      </c>
      <c r="C25">
        <v>19003</v>
      </c>
      <c r="D25">
        <f t="shared" si="0"/>
        <v>2001</v>
      </c>
      <c r="E25">
        <f t="shared" si="1"/>
        <v>12</v>
      </c>
    </row>
    <row r="26" spans="1:5">
      <c r="A26" s="3">
        <v>37257</v>
      </c>
      <c r="B26">
        <v>9040</v>
      </c>
      <c r="C26">
        <v>19454</v>
      </c>
      <c r="D26">
        <f t="shared" si="0"/>
        <v>2002</v>
      </c>
      <c r="E26">
        <f t="shared" si="1"/>
        <v>1</v>
      </c>
    </row>
    <row r="27" spans="1:5">
      <c r="A27" s="3">
        <v>37288</v>
      </c>
      <c r="B27">
        <v>9087</v>
      </c>
      <c r="C27">
        <v>19444</v>
      </c>
      <c r="D27">
        <f t="shared" si="0"/>
        <v>2002</v>
      </c>
      <c r="E27">
        <f t="shared" si="1"/>
        <v>2</v>
      </c>
    </row>
    <row r="28" spans="1:5">
      <c r="A28" s="3">
        <v>37316</v>
      </c>
      <c r="B28">
        <v>9118</v>
      </c>
      <c r="C28">
        <v>19676</v>
      </c>
      <c r="D28">
        <f t="shared" si="0"/>
        <v>2002</v>
      </c>
      <c r="E28">
        <f t="shared" si="1"/>
        <v>3</v>
      </c>
    </row>
    <row r="29" spans="1:5">
      <c r="A29" s="3">
        <v>37347</v>
      </c>
      <c r="B29">
        <v>9129</v>
      </c>
      <c r="C29">
        <v>19552</v>
      </c>
      <c r="D29">
        <f t="shared" si="0"/>
        <v>2002</v>
      </c>
      <c r="E29">
        <f t="shared" si="1"/>
        <v>4</v>
      </c>
    </row>
    <row r="30" spans="1:5">
      <c r="A30" s="3">
        <v>37377</v>
      </c>
      <c r="B30">
        <v>9293</v>
      </c>
      <c r="C30">
        <v>19728</v>
      </c>
      <c r="D30">
        <f t="shared" si="0"/>
        <v>2002</v>
      </c>
      <c r="E30">
        <f t="shared" si="1"/>
        <v>5</v>
      </c>
    </row>
    <row r="31" spans="1:5">
      <c r="A31" s="3">
        <v>37408</v>
      </c>
      <c r="B31">
        <v>9123</v>
      </c>
      <c r="C31">
        <v>19875</v>
      </c>
      <c r="D31">
        <f t="shared" si="0"/>
        <v>2002</v>
      </c>
      <c r="E31">
        <f t="shared" si="1"/>
        <v>6</v>
      </c>
    </row>
    <row r="32" spans="1:5">
      <c r="A32" s="3">
        <v>37438</v>
      </c>
      <c r="B32">
        <v>8954</v>
      </c>
      <c r="C32">
        <v>20076</v>
      </c>
      <c r="D32">
        <f t="shared" si="0"/>
        <v>2002</v>
      </c>
      <c r="E32">
        <f t="shared" si="1"/>
        <v>7</v>
      </c>
    </row>
    <row r="33" spans="1:5">
      <c r="A33" s="3">
        <v>37469</v>
      </c>
      <c r="B33">
        <v>9135</v>
      </c>
      <c r="C33">
        <v>20221</v>
      </c>
      <c r="D33">
        <f t="shared" si="0"/>
        <v>2002</v>
      </c>
      <c r="E33">
        <f t="shared" si="1"/>
        <v>8</v>
      </c>
    </row>
    <row r="34" spans="1:5">
      <c r="A34" s="3">
        <v>37500</v>
      </c>
      <c r="B34">
        <v>8686</v>
      </c>
      <c r="C34">
        <v>19461</v>
      </c>
      <c r="D34">
        <f t="shared" si="0"/>
        <v>2002</v>
      </c>
      <c r="E34">
        <f t="shared" si="1"/>
        <v>9</v>
      </c>
    </row>
    <row r="35" spans="1:5">
      <c r="A35" s="3">
        <v>37530</v>
      </c>
      <c r="B35">
        <v>8548</v>
      </c>
      <c r="C35">
        <v>19678</v>
      </c>
      <c r="D35">
        <f t="shared" si="0"/>
        <v>2002</v>
      </c>
      <c r="E35">
        <f t="shared" si="1"/>
        <v>10</v>
      </c>
    </row>
    <row r="36" spans="1:5">
      <c r="A36" s="3">
        <v>37561</v>
      </c>
      <c r="B36">
        <v>8948</v>
      </c>
      <c r="C36">
        <v>19991</v>
      </c>
      <c r="D36">
        <f t="shared" si="0"/>
        <v>2002</v>
      </c>
      <c r="E36">
        <f t="shared" si="1"/>
        <v>11</v>
      </c>
    </row>
    <row r="37" spans="1:5">
      <c r="A37" s="3">
        <v>37591</v>
      </c>
      <c r="B37">
        <v>8925</v>
      </c>
      <c r="C37">
        <v>19943</v>
      </c>
      <c r="D37">
        <f t="shared" si="0"/>
        <v>2002</v>
      </c>
      <c r="E37">
        <f t="shared" si="1"/>
        <v>12</v>
      </c>
    </row>
    <row r="38" spans="1:5">
      <c r="A38" s="3">
        <v>37622</v>
      </c>
      <c r="B38">
        <v>8871</v>
      </c>
      <c r="C38">
        <v>20017</v>
      </c>
      <c r="D38">
        <f t="shared" si="0"/>
        <v>2003</v>
      </c>
      <c r="E38">
        <f t="shared" si="1"/>
        <v>1</v>
      </c>
    </row>
    <row r="39" spans="1:5">
      <c r="A39" s="3">
        <v>37653</v>
      </c>
      <c r="B39">
        <v>8928</v>
      </c>
      <c r="C39">
        <v>20375</v>
      </c>
      <c r="D39">
        <f t="shared" si="0"/>
        <v>2003</v>
      </c>
      <c r="E39">
        <f t="shared" si="1"/>
        <v>2</v>
      </c>
    </row>
    <row r="40" spans="1:5">
      <c r="A40" s="3">
        <v>37681</v>
      </c>
      <c r="B40">
        <v>8915</v>
      </c>
      <c r="C40">
        <v>19708</v>
      </c>
      <c r="D40">
        <f t="shared" si="0"/>
        <v>2003</v>
      </c>
      <c r="E40">
        <f t="shared" si="1"/>
        <v>3</v>
      </c>
    </row>
    <row r="41" spans="1:5">
      <c r="A41" s="3">
        <v>37712</v>
      </c>
      <c r="B41">
        <v>8733</v>
      </c>
      <c r="C41">
        <v>19830</v>
      </c>
      <c r="D41">
        <f t="shared" si="0"/>
        <v>2003</v>
      </c>
      <c r="E41">
        <f t="shared" si="1"/>
        <v>4</v>
      </c>
    </row>
    <row r="42" spans="1:5">
      <c r="A42" s="3">
        <v>37742</v>
      </c>
      <c r="B42">
        <v>8676</v>
      </c>
      <c r="C42">
        <v>19344</v>
      </c>
      <c r="D42">
        <f t="shared" si="0"/>
        <v>2003</v>
      </c>
      <c r="E42">
        <f t="shared" si="1"/>
        <v>5</v>
      </c>
    </row>
    <row r="43" spans="1:5">
      <c r="A43" s="3">
        <v>37773</v>
      </c>
      <c r="B43">
        <v>8635</v>
      </c>
      <c r="C43">
        <v>19793</v>
      </c>
      <c r="D43">
        <f t="shared" si="0"/>
        <v>2003</v>
      </c>
      <c r="E43">
        <f t="shared" si="1"/>
        <v>6</v>
      </c>
    </row>
    <row r="44" spans="1:5">
      <c r="A44" s="3">
        <v>37803</v>
      </c>
      <c r="B44">
        <v>8522</v>
      </c>
      <c r="C44">
        <v>20094</v>
      </c>
      <c r="D44">
        <f t="shared" si="0"/>
        <v>2003</v>
      </c>
      <c r="E44">
        <f t="shared" si="1"/>
        <v>7</v>
      </c>
    </row>
    <row r="45" spans="1:5">
      <c r="A45" s="3">
        <v>37834</v>
      </c>
      <c r="B45">
        <v>8698</v>
      </c>
      <c r="C45">
        <v>20586</v>
      </c>
      <c r="D45">
        <f t="shared" si="0"/>
        <v>2003</v>
      </c>
      <c r="E45">
        <f t="shared" si="1"/>
        <v>8</v>
      </c>
    </row>
    <row r="46" spans="1:5">
      <c r="A46" s="3">
        <v>37865</v>
      </c>
      <c r="B46">
        <v>8897</v>
      </c>
      <c r="C46">
        <v>19933</v>
      </c>
      <c r="D46">
        <f t="shared" si="0"/>
        <v>2003</v>
      </c>
      <c r="E46">
        <f t="shared" si="1"/>
        <v>9</v>
      </c>
    </row>
    <row r="47" spans="1:5">
      <c r="A47" s="3">
        <v>37895</v>
      </c>
      <c r="B47">
        <v>8753</v>
      </c>
      <c r="C47">
        <v>20182</v>
      </c>
      <c r="D47">
        <f t="shared" si="0"/>
        <v>2003</v>
      </c>
      <c r="E47">
        <f t="shared" si="1"/>
        <v>10</v>
      </c>
    </row>
    <row r="48" spans="1:5">
      <c r="A48" s="3">
        <v>37926</v>
      </c>
      <c r="B48">
        <v>8755</v>
      </c>
      <c r="C48">
        <v>19873</v>
      </c>
      <c r="D48">
        <f t="shared" si="0"/>
        <v>2003</v>
      </c>
      <c r="E48">
        <f t="shared" si="1"/>
        <v>11</v>
      </c>
    </row>
    <row r="49" spans="1:5">
      <c r="A49" s="3">
        <v>37956</v>
      </c>
      <c r="B49">
        <v>8822</v>
      </c>
      <c r="C49">
        <v>20679</v>
      </c>
      <c r="D49">
        <f t="shared" si="0"/>
        <v>2003</v>
      </c>
      <c r="E49">
        <f t="shared" si="1"/>
        <v>12</v>
      </c>
    </row>
    <row r="50" spans="1:5">
      <c r="A50" s="3">
        <v>37987</v>
      </c>
      <c r="B50">
        <v>8795</v>
      </c>
      <c r="C50">
        <v>20479</v>
      </c>
      <c r="D50">
        <f t="shared" si="0"/>
        <v>2004</v>
      </c>
      <c r="E50">
        <f t="shared" si="1"/>
        <v>1</v>
      </c>
    </row>
    <row r="51" spans="1:5">
      <c r="A51" s="3">
        <v>38018</v>
      </c>
      <c r="B51">
        <v>8826</v>
      </c>
      <c r="C51">
        <v>20872</v>
      </c>
      <c r="D51">
        <f t="shared" si="0"/>
        <v>2004</v>
      </c>
      <c r="E51">
        <f t="shared" si="1"/>
        <v>2</v>
      </c>
    </row>
    <row r="52" spans="1:5">
      <c r="A52" s="3">
        <v>38047</v>
      </c>
      <c r="B52">
        <v>8877</v>
      </c>
      <c r="C52">
        <v>20453</v>
      </c>
      <c r="D52">
        <f t="shared" si="0"/>
        <v>2004</v>
      </c>
      <c r="E52">
        <f t="shared" si="1"/>
        <v>3</v>
      </c>
    </row>
    <row r="53" spans="1:5">
      <c r="A53" s="3">
        <v>38078</v>
      </c>
      <c r="B53">
        <v>8812</v>
      </c>
      <c r="C53">
        <v>20545</v>
      </c>
      <c r="D53">
        <f t="shared" si="0"/>
        <v>2004</v>
      </c>
      <c r="E53">
        <f t="shared" si="1"/>
        <v>4</v>
      </c>
    </row>
    <row r="54" spans="1:5">
      <c r="A54" s="3">
        <v>38108</v>
      </c>
      <c r="B54">
        <v>8798</v>
      </c>
      <c r="C54">
        <v>20313</v>
      </c>
      <c r="D54">
        <f t="shared" si="0"/>
        <v>2004</v>
      </c>
      <c r="E54">
        <f t="shared" si="1"/>
        <v>5</v>
      </c>
    </row>
    <row r="55" spans="1:5">
      <c r="A55" s="3">
        <v>38139</v>
      </c>
      <c r="B55">
        <v>8592</v>
      </c>
      <c r="C55">
        <v>20780</v>
      </c>
      <c r="D55">
        <f t="shared" si="0"/>
        <v>2004</v>
      </c>
      <c r="E55">
        <f t="shared" si="1"/>
        <v>6</v>
      </c>
    </row>
    <row r="56" spans="1:5">
      <c r="A56" s="3">
        <v>38169</v>
      </c>
      <c r="B56">
        <v>8734</v>
      </c>
      <c r="C56">
        <v>20880</v>
      </c>
      <c r="D56">
        <f t="shared" si="0"/>
        <v>2004</v>
      </c>
      <c r="E56">
        <f t="shared" si="1"/>
        <v>7</v>
      </c>
    </row>
    <row r="57" spans="1:5">
      <c r="A57" s="3">
        <v>38200</v>
      </c>
      <c r="B57">
        <v>8723</v>
      </c>
      <c r="C57">
        <v>21028</v>
      </c>
      <c r="D57">
        <f t="shared" si="0"/>
        <v>2004</v>
      </c>
      <c r="E57">
        <f t="shared" si="1"/>
        <v>8</v>
      </c>
    </row>
    <row r="58" spans="1:5">
      <c r="A58" s="3">
        <v>38231</v>
      </c>
      <c r="B58">
        <v>8301</v>
      </c>
      <c r="C58">
        <v>20529</v>
      </c>
      <c r="D58">
        <f t="shared" si="0"/>
        <v>2004</v>
      </c>
      <c r="E58">
        <f t="shared" si="1"/>
        <v>9</v>
      </c>
    </row>
    <row r="59" spans="1:5">
      <c r="A59" s="3">
        <v>38261</v>
      </c>
      <c r="B59">
        <v>8484</v>
      </c>
      <c r="C59">
        <v>20861</v>
      </c>
      <c r="D59">
        <f t="shared" si="0"/>
        <v>2004</v>
      </c>
      <c r="E59">
        <f t="shared" si="1"/>
        <v>10</v>
      </c>
    </row>
    <row r="60" spans="1:5">
      <c r="A60" s="3">
        <v>38292</v>
      </c>
      <c r="B60">
        <v>8845</v>
      </c>
      <c r="C60">
        <v>20805</v>
      </c>
      <c r="D60">
        <f t="shared" si="0"/>
        <v>2004</v>
      </c>
      <c r="E60">
        <f t="shared" si="1"/>
        <v>11</v>
      </c>
    </row>
    <row r="61" spans="1:5">
      <c r="A61" s="3">
        <v>38322</v>
      </c>
      <c r="B61">
        <v>8876</v>
      </c>
      <c r="C61">
        <v>21229</v>
      </c>
      <c r="D61">
        <f t="shared" si="0"/>
        <v>2004</v>
      </c>
      <c r="E61">
        <f t="shared" si="1"/>
        <v>12</v>
      </c>
    </row>
    <row r="62" spans="1:5">
      <c r="A62" s="3">
        <v>38353</v>
      </c>
      <c r="B62">
        <v>8692</v>
      </c>
      <c r="C62">
        <v>20694</v>
      </c>
      <c r="D62">
        <f t="shared" si="0"/>
        <v>2005</v>
      </c>
      <c r="E62">
        <f t="shared" si="1"/>
        <v>1</v>
      </c>
    </row>
    <row r="63" spans="1:5">
      <c r="A63" s="3">
        <v>38384</v>
      </c>
      <c r="B63">
        <v>8799</v>
      </c>
      <c r="C63">
        <v>20830</v>
      </c>
      <c r="D63">
        <f t="shared" si="0"/>
        <v>2005</v>
      </c>
      <c r="E63">
        <f t="shared" si="1"/>
        <v>2</v>
      </c>
    </row>
    <row r="64" spans="1:5">
      <c r="A64" s="3">
        <v>38412</v>
      </c>
      <c r="B64">
        <v>8854</v>
      </c>
      <c r="C64">
        <v>21009</v>
      </c>
      <c r="D64">
        <f t="shared" si="0"/>
        <v>2005</v>
      </c>
      <c r="E64">
        <f t="shared" si="1"/>
        <v>3</v>
      </c>
    </row>
    <row r="65" spans="1:5">
      <c r="A65" s="3">
        <v>38443</v>
      </c>
      <c r="B65">
        <v>8887</v>
      </c>
      <c r="C65">
        <v>20137</v>
      </c>
      <c r="D65">
        <f t="shared" si="0"/>
        <v>2005</v>
      </c>
      <c r="E65">
        <f t="shared" si="1"/>
        <v>4</v>
      </c>
    </row>
    <row r="66" spans="1:5">
      <c r="A66" s="3">
        <v>38473</v>
      </c>
      <c r="B66">
        <v>8933</v>
      </c>
      <c r="C66">
        <v>20606</v>
      </c>
      <c r="D66">
        <f t="shared" si="0"/>
        <v>2005</v>
      </c>
      <c r="E66">
        <f t="shared" si="1"/>
        <v>5</v>
      </c>
    </row>
    <row r="67" spans="1:5">
      <c r="A67" s="3">
        <v>38504</v>
      </c>
      <c r="B67">
        <v>8709</v>
      </c>
      <c r="C67">
        <v>21198</v>
      </c>
      <c r="D67">
        <f t="shared" ref="D67:D130" si="2">YEAR(A67)</f>
        <v>2005</v>
      </c>
      <c r="E67">
        <f t="shared" ref="E67:E130" si="3">MONTH(A67)</f>
        <v>6</v>
      </c>
    </row>
    <row r="68" spans="1:5">
      <c r="A68" s="3">
        <v>38534</v>
      </c>
      <c r="B68">
        <v>8366</v>
      </c>
      <c r="C68">
        <v>20939</v>
      </c>
      <c r="D68">
        <f t="shared" si="2"/>
        <v>2005</v>
      </c>
      <c r="E68">
        <f t="shared" si="3"/>
        <v>7</v>
      </c>
    </row>
    <row r="69" spans="1:5">
      <c r="A69" s="3">
        <v>38565</v>
      </c>
      <c r="B69">
        <v>8379</v>
      </c>
      <c r="C69">
        <v>21666</v>
      </c>
      <c r="D69">
        <f t="shared" si="2"/>
        <v>2005</v>
      </c>
      <c r="E69">
        <f t="shared" si="3"/>
        <v>8</v>
      </c>
    </row>
    <row r="70" spans="1:5">
      <c r="A70" s="3">
        <v>38596</v>
      </c>
      <c r="B70">
        <v>7070</v>
      </c>
      <c r="C70">
        <v>20142</v>
      </c>
      <c r="D70">
        <f t="shared" si="2"/>
        <v>2005</v>
      </c>
      <c r="E70">
        <f t="shared" si="3"/>
        <v>9</v>
      </c>
    </row>
    <row r="71" spans="1:5">
      <c r="A71" s="3">
        <v>38626</v>
      </c>
      <c r="B71">
        <v>7386</v>
      </c>
      <c r="C71">
        <v>20253</v>
      </c>
      <c r="D71">
        <f t="shared" si="2"/>
        <v>2005</v>
      </c>
      <c r="E71">
        <f t="shared" si="3"/>
        <v>10</v>
      </c>
    </row>
    <row r="72" spans="1:5">
      <c r="A72" s="3">
        <v>38657</v>
      </c>
      <c r="B72">
        <v>7939</v>
      </c>
      <c r="C72">
        <v>20623</v>
      </c>
      <c r="D72">
        <f t="shared" si="2"/>
        <v>2005</v>
      </c>
      <c r="E72">
        <f t="shared" si="3"/>
        <v>11</v>
      </c>
    </row>
    <row r="73" spans="1:5">
      <c r="A73" s="3">
        <v>38687</v>
      </c>
      <c r="B73">
        <v>7934</v>
      </c>
      <c r="C73">
        <v>21495</v>
      </c>
      <c r="D73">
        <f t="shared" si="2"/>
        <v>2005</v>
      </c>
      <c r="E73">
        <f t="shared" si="3"/>
        <v>12</v>
      </c>
    </row>
    <row r="74" spans="1:5">
      <c r="A74" s="3">
        <v>38718</v>
      </c>
      <c r="B74">
        <v>8215</v>
      </c>
      <c r="C74">
        <v>20436</v>
      </c>
      <c r="D74">
        <f t="shared" si="2"/>
        <v>2006</v>
      </c>
      <c r="E74">
        <f t="shared" si="3"/>
        <v>1</v>
      </c>
    </row>
    <row r="75" spans="1:5">
      <c r="A75" s="3">
        <v>38749</v>
      </c>
      <c r="B75">
        <v>8208</v>
      </c>
      <c r="C75">
        <v>20577</v>
      </c>
      <c r="D75">
        <f t="shared" si="2"/>
        <v>2006</v>
      </c>
      <c r="E75">
        <f t="shared" si="3"/>
        <v>2</v>
      </c>
    </row>
    <row r="76" spans="1:5">
      <c r="A76" s="3">
        <v>38777</v>
      </c>
      <c r="B76">
        <v>8090</v>
      </c>
      <c r="C76">
        <v>20608</v>
      </c>
      <c r="D76">
        <f t="shared" si="2"/>
        <v>2006</v>
      </c>
      <c r="E76">
        <f t="shared" si="3"/>
        <v>3</v>
      </c>
    </row>
    <row r="77" spans="1:5">
      <c r="A77" s="3">
        <v>38808</v>
      </c>
      <c r="B77">
        <v>8236</v>
      </c>
      <c r="C77">
        <v>20201</v>
      </c>
      <c r="D77">
        <f t="shared" si="2"/>
        <v>2006</v>
      </c>
      <c r="E77">
        <f t="shared" si="3"/>
        <v>4</v>
      </c>
    </row>
    <row r="78" spans="1:5">
      <c r="A78" s="3">
        <v>38838</v>
      </c>
      <c r="B78">
        <v>8350</v>
      </c>
      <c r="C78">
        <v>20457</v>
      </c>
      <c r="D78">
        <f t="shared" si="2"/>
        <v>2006</v>
      </c>
      <c r="E78">
        <f t="shared" si="3"/>
        <v>5</v>
      </c>
    </row>
    <row r="79" spans="1:5">
      <c r="A79" s="3">
        <v>38869</v>
      </c>
      <c r="B79">
        <v>8392</v>
      </c>
      <c r="C79">
        <v>20982</v>
      </c>
      <c r="D79">
        <f t="shared" si="2"/>
        <v>2006</v>
      </c>
      <c r="E79">
        <f t="shared" si="3"/>
        <v>6</v>
      </c>
    </row>
    <row r="80" spans="1:5">
      <c r="A80" s="3">
        <v>38899</v>
      </c>
      <c r="B80">
        <v>8377</v>
      </c>
      <c r="C80">
        <v>20740</v>
      </c>
      <c r="D80">
        <f t="shared" si="2"/>
        <v>2006</v>
      </c>
      <c r="E80">
        <f t="shared" si="3"/>
        <v>7</v>
      </c>
    </row>
    <row r="81" spans="1:5">
      <c r="A81" s="3">
        <v>38930</v>
      </c>
      <c r="B81">
        <v>8389</v>
      </c>
      <c r="C81">
        <v>21434</v>
      </c>
      <c r="D81">
        <f t="shared" si="2"/>
        <v>2006</v>
      </c>
      <c r="E81">
        <f t="shared" si="3"/>
        <v>8</v>
      </c>
    </row>
    <row r="82" spans="1:5">
      <c r="A82" s="3">
        <v>38961</v>
      </c>
      <c r="B82">
        <v>8347</v>
      </c>
      <c r="C82">
        <v>20559</v>
      </c>
      <c r="D82">
        <f t="shared" si="2"/>
        <v>2006</v>
      </c>
      <c r="E82">
        <f t="shared" si="3"/>
        <v>9</v>
      </c>
    </row>
    <row r="83" spans="1:5">
      <c r="A83" s="3">
        <v>38991</v>
      </c>
      <c r="B83">
        <v>8376</v>
      </c>
      <c r="C83">
        <v>20769</v>
      </c>
      <c r="D83">
        <f t="shared" si="2"/>
        <v>2006</v>
      </c>
      <c r="E83">
        <f t="shared" si="3"/>
        <v>10</v>
      </c>
    </row>
    <row r="84" spans="1:5">
      <c r="A84" s="3">
        <v>39022</v>
      </c>
      <c r="B84">
        <v>8300</v>
      </c>
      <c r="C84">
        <v>20669</v>
      </c>
      <c r="D84">
        <f t="shared" si="2"/>
        <v>2006</v>
      </c>
      <c r="E84">
        <f t="shared" si="3"/>
        <v>11</v>
      </c>
    </row>
    <row r="85" spans="1:5">
      <c r="A85" s="3">
        <v>39052</v>
      </c>
      <c r="B85">
        <v>8492</v>
      </c>
      <c r="C85">
        <v>20795</v>
      </c>
      <c r="D85">
        <f t="shared" si="2"/>
        <v>2006</v>
      </c>
      <c r="E85">
        <f t="shared" si="3"/>
        <v>12</v>
      </c>
    </row>
    <row r="86" spans="1:5">
      <c r="A86" s="3">
        <v>39083</v>
      </c>
      <c r="B86">
        <v>8372</v>
      </c>
      <c r="C86">
        <v>20567</v>
      </c>
      <c r="D86">
        <f t="shared" si="2"/>
        <v>2007</v>
      </c>
      <c r="E86">
        <f t="shared" si="3"/>
        <v>1</v>
      </c>
    </row>
    <row r="87" spans="1:5">
      <c r="A87" s="3">
        <v>39114</v>
      </c>
      <c r="B87">
        <v>8337</v>
      </c>
      <c r="C87">
        <v>21309</v>
      </c>
      <c r="D87">
        <f t="shared" si="2"/>
        <v>2007</v>
      </c>
      <c r="E87">
        <f t="shared" si="3"/>
        <v>2</v>
      </c>
    </row>
    <row r="88" spans="1:5">
      <c r="A88" s="3">
        <v>39142</v>
      </c>
      <c r="B88">
        <v>8418</v>
      </c>
      <c r="C88">
        <v>20536</v>
      </c>
      <c r="D88">
        <f t="shared" si="2"/>
        <v>2007</v>
      </c>
      <c r="E88">
        <f t="shared" si="3"/>
        <v>3</v>
      </c>
    </row>
    <row r="89" spans="1:5">
      <c r="A89" s="3">
        <v>39173</v>
      </c>
      <c r="B89">
        <v>8478</v>
      </c>
      <c r="C89">
        <v>20536</v>
      </c>
      <c r="D89">
        <f t="shared" si="2"/>
        <v>2007</v>
      </c>
      <c r="E89">
        <f t="shared" si="3"/>
        <v>4</v>
      </c>
    </row>
    <row r="90" spans="1:5">
      <c r="A90" s="3">
        <v>39203</v>
      </c>
      <c r="B90">
        <v>8545</v>
      </c>
      <c r="C90">
        <v>20620</v>
      </c>
      <c r="D90">
        <f t="shared" si="2"/>
        <v>2007</v>
      </c>
      <c r="E90">
        <f t="shared" si="3"/>
        <v>5</v>
      </c>
    </row>
    <row r="91" spans="1:5">
      <c r="A91" s="3">
        <v>39234</v>
      </c>
      <c r="B91">
        <v>8459</v>
      </c>
      <c r="C91">
        <v>20723</v>
      </c>
      <c r="D91">
        <f t="shared" si="2"/>
        <v>2007</v>
      </c>
      <c r="E91">
        <f t="shared" si="3"/>
        <v>6</v>
      </c>
    </row>
    <row r="92" spans="1:5">
      <c r="A92" s="3">
        <v>39264</v>
      </c>
      <c r="B92">
        <v>8462</v>
      </c>
      <c r="C92">
        <v>20747</v>
      </c>
      <c r="D92">
        <f t="shared" si="2"/>
        <v>2007</v>
      </c>
      <c r="E92">
        <f t="shared" si="3"/>
        <v>7</v>
      </c>
    </row>
    <row r="93" spans="1:5">
      <c r="A93" s="3">
        <v>39295</v>
      </c>
      <c r="B93">
        <v>8390</v>
      </c>
      <c r="C93">
        <v>21025</v>
      </c>
      <c r="D93">
        <f t="shared" si="2"/>
        <v>2007</v>
      </c>
      <c r="E93">
        <f t="shared" si="3"/>
        <v>8</v>
      </c>
    </row>
    <row r="94" spans="1:5">
      <c r="A94" s="3">
        <v>39326</v>
      </c>
      <c r="B94">
        <v>8343</v>
      </c>
      <c r="C94">
        <v>20415</v>
      </c>
      <c r="D94">
        <f t="shared" si="2"/>
        <v>2007</v>
      </c>
      <c r="E94">
        <f t="shared" si="3"/>
        <v>9</v>
      </c>
    </row>
    <row r="95" spans="1:5">
      <c r="A95" s="3">
        <v>39356</v>
      </c>
      <c r="B95">
        <v>8511</v>
      </c>
      <c r="C95">
        <v>20476</v>
      </c>
      <c r="D95">
        <f t="shared" si="2"/>
        <v>2007</v>
      </c>
      <c r="E95">
        <f t="shared" si="3"/>
        <v>10</v>
      </c>
    </row>
    <row r="96" spans="1:5">
      <c r="A96" s="3">
        <v>39387</v>
      </c>
      <c r="B96">
        <v>8597</v>
      </c>
      <c r="C96">
        <v>20535</v>
      </c>
      <c r="D96">
        <f t="shared" si="2"/>
        <v>2007</v>
      </c>
      <c r="E96">
        <f t="shared" si="3"/>
        <v>11</v>
      </c>
    </row>
    <row r="97" spans="1:5">
      <c r="A97" s="3">
        <v>39417</v>
      </c>
      <c r="B97">
        <v>8712</v>
      </c>
      <c r="C97">
        <v>20719</v>
      </c>
      <c r="D97">
        <f t="shared" si="2"/>
        <v>2007</v>
      </c>
      <c r="E97">
        <f t="shared" si="3"/>
        <v>12</v>
      </c>
    </row>
    <row r="98" spans="1:5">
      <c r="A98" s="3">
        <v>39448</v>
      </c>
      <c r="B98">
        <v>8668</v>
      </c>
      <c r="C98">
        <v>20247</v>
      </c>
      <c r="D98">
        <f t="shared" si="2"/>
        <v>2008</v>
      </c>
      <c r="E98">
        <f t="shared" si="3"/>
        <v>1</v>
      </c>
    </row>
    <row r="99" spans="1:5">
      <c r="A99" s="3">
        <v>39479</v>
      </c>
      <c r="B99">
        <v>8683</v>
      </c>
      <c r="C99">
        <v>20029</v>
      </c>
      <c r="D99">
        <f t="shared" si="2"/>
        <v>2008</v>
      </c>
      <c r="E99">
        <f t="shared" si="3"/>
        <v>2</v>
      </c>
    </row>
    <row r="100" spans="1:5">
      <c r="A100" s="3">
        <v>39508</v>
      </c>
      <c r="B100">
        <v>8740</v>
      </c>
      <c r="C100">
        <v>19831</v>
      </c>
      <c r="D100">
        <f t="shared" si="2"/>
        <v>2008</v>
      </c>
      <c r="E100">
        <f t="shared" si="3"/>
        <v>3</v>
      </c>
    </row>
    <row r="101" spans="1:5">
      <c r="A101" s="3">
        <v>39539</v>
      </c>
      <c r="B101">
        <v>8729</v>
      </c>
      <c r="C101">
        <v>19815</v>
      </c>
      <c r="D101">
        <f t="shared" si="2"/>
        <v>2008</v>
      </c>
      <c r="E101">
        <f t="shared" si="3"/>
        <v>4</v>
      </c>
    </row>
    <row r="102" spans="1:5">
      <c r="A102" s="3">
        <v>39569</v>
      </c>
      <c r="B102">
        <v>8895</v>
      </c>
      <c r="C102">
        <v>19798</v>
      </c>
      <c r="D102">
        <f t="shared" si="2"/>
        <v>2008</v>
      </c>
      <c r="E102">
        <f t="shared" si="3"/>
        <v>5</v>
      </c>
    </row>
    <row r="103" spans="1:5">
      <c r="A103" s="3">
        <v>39600</v>
      </c>
      <c r="B103">
        <v>8744</v>
      </c>
      <c r="C103">
        <v>19678</v>
      </c>
      <c r="D103">
        <f t="shared" si="2"/>
        <v>2008</v>
      </c>
      <c r="E103">
        <f t="shared" si="3"/>
        <v>6</v>
      </c>
    </row>
    <row r="104" spans="1:5">
      <c r="A104" s="3">
        <v>39630</v>
      </c>
      <c r="B104">
        <v>8877</v>
      </c>
      <c r="C104">
        <v>19557</v>
      </c>
      <c r="D104">
        <f t="shared" si="2"/>
        <v>2008</v>
      </c>
      <c r="E104">
        <f t="shared" si="3"/>
        <v>7</v>
      </c>
    </row>
    <row r="105" spans="1:5">
      <c r="A105" s="3">
        <v>39661</v>
      </c>
      <c r="B105">
        <v>8722</v>
      </c>
      <c r="C105">
        <v>19272</v>
      </c>
      <c r="D105">
        <f t="shared" si="2"/>
        <v>2008</v>
      </c>
      <c r="E105">
        <f t="shared" si="3"/>
        <v>8</v>
      </c>
    </row>
    <row r="106" spans="1:5">
      <c r="A106" s="3">
        <v>39692</v>
      </c>
      <c r="B106">
        <v>7131</v>
      </c>
      <c r="C106">
        <v>17839</v>
      </c>
      <c r="D106">
        <f t="shared" si="2"/>
        <v>2008</v>
      </c>
      <c r="E106">
        <f t="shared" si="3"/>
        <v>9</v>
      </c>
    </row>
    <row r="107" spans="1:5">
      <c r="A107" s="3">
        <v>39722</v>
      </c>
      <c r="B107">
        <v>8340</v>
      </c>
      <c r="C107">
        <v>19698</v>
      </c>
      <c r="D107">
        <f t="shared" si="2"/>
        <v>2008</v>
      </c>
      <c r="E107">
        <f t="shared" si="3"/>
        <v>10</v>
      </c>
    </row>
    <row r="108" spans="1:5">
      <c r="A108" s="3">
        <v>39753</v>
      </c>
      <c r="B108">
        <v>8688</v>
      </c>
      <c r="C108">
        <v>19052</v>
      </c>
      <c r="D108">
        <f t="shared" si="2"/>
        <v>2008</v>
      </c>
      <c r="E108">
        <f t="shared" si="3"/>
        <v>11</v>
      </c>
    </row>
    <row r="109" spans="1:5">
      <c r="A109" s="3">
        <v>39783</v>
      </c>
      <c r="B109">
        <v>8540</v>
      </c>
      <c r="C109">
        <v>19142</v>
      </c>
      <c r="D109">
        <f t="shared" si="2"/>
        <v>2008</v>
      </c>
      <c r="E109">
        <f t="shared" si="3"/>
        <v>12</v>
      </c>
    </row>
    <row r="110" spans="1:5">
      <c r="A110" s="3">
        <v>39814</v>
      </c>
      <c r="B110">
        <v>8621</v>
      </c>
      <c r="C110">
        <v>19040</v>
      </c>
      <c r="D110">
        <f t="shared" si="2"/>
        <v>2009</v>
      </c>
      <c r="E110">
        <f t="shared" si="3"/>
        <v>1</v>
      </c>
    </row>
    <row r="111" spans="1:5">
      <c r="A111" s="3">
        <v>39845</v>
      </c>
      <c r="B111">
        <v>8798</v>
      </c>
      <c r="C111">
        <v>18822</v>
      </c>
      <c r="D111">
        <f t="shared" si="2"/>
        <v>2009</v>
      </c>
      <c r="E111">
        <f t="shared" si="3"/>
        <v>2</v>
      </c>
    </row>
    <row r="112" spans="1:5">
      <c r="A112" s="3">
        <v>39873</v>
      </c>
      <c r="B112">
        <v>8859</v>
      </c>
      <c r="C112">
        <v>18719</v>
      </c>
      <c r="D112">
        <f t="shared" si="2"/>
        <v>2009</v>
      </c>
      <c r="E112">
        <f t="shared" si="3"/>
        <v>3</v>
      </c>
    </row>
    <row r="113" spans="1:5">
      <c r="A113" s="3">
        <v>39904</v>
      </c>
      <c r="B113">
        <v>8975</v>
      </c>
      <c r="C113">
        <v>18672</v>
      </c>
      <c r="D113">
        <f t="shared" si="2"/>
        <v>2009</v>
      </c>
      <c r="E113">
        <f t="shared" si="3"/>
        <v>4</v>
      </c>
    </row>
    <row r="114" spans="1:5">
      <c r="A114" s="3">
        <v>39934</v>
      </c>
      <c r="B114">
        <v>9158</v>
      </c>
      <c r="C114">
        <v>18211</v>
      </c>
      <c r="D114">
        <f t="shared" si="2"/>
        <v>2009</v>
      </c>
      <c r="E114">
        <f t="shared" si="3"/>
        <v>5</v>
      </c>
    </row>
    <row r="115" spans="1:5">
      <c r="A115" s="3">
        <v>39965</v>
      </c>
      <c r="B115">
        <v>9132</v>
      </c>
      <c r="C115">
        <v>18828</v>
      </c>
      <c r="D115">
        <f t="shared" si="2"/>
        <v>2009</v>
      </c>
      <c r="E115">
        <f t="shared" si="3"/>
        <v>6</v>
      </c>
    </row>
    <row r="116" spans="1:5">
      <c r="A116" s="3">
        <v>39995</v>
      </c>
      <c r="B116">
        <v>9203</v>
      </c>
      <c r="C116">
        <v>18626</v>
      </c>
      <c r="D116">
        <f t="shared" si="2"/>
        <v>2009</v>
      </c>
      <c r="E116">
        <f t="shared" si="3"/>
        <v>7</v>
      </c>
    </row>
    <row r="117" spans="1:5">
      <c r="A117" s="3">
        <v>40026</v>
      </c>
      <c r="B117">
        <v>9239</v>
      </c>
      <c r="C117">
        <v>18949</v>
      </c>
      <c r="D117">
        <f t="shared" si="2"/>
        <v>2009</v>
      </c>
      <c r="E117">
        <f t="shared" si="3"/>
        <v>8</v>
      </c>
    </row>
    <row r="118" spans="1:5">
      <c r="A118" s="3">
        <v>40057</v>
      </c>
      <c r="B118">
        <v>9481</v>
      </c>
      <c r="C118">
        <v>18594</v>
      </c>
      <c r="D118">
        <f t="shared" si="2"/>
        <v>2009</v>
      </c>
      <c r="E118">
        <f t="shared" si="3"/>
        <v>9</v>
      </c>
    </row>
    <row r="119" spans="1:5">
      <c r="A119" s="3">
        <v>40087</v>
      </c>
      <c r="B119">
        <v>9397</v>
      </c>
      <c r="C119">
        <v>18803</v>
      </c>
      <c r="D119">
        <f t="shared" si="2"/>
        <v>2009</v>
      </c>
      <c r="E119">
        <f t="shared" si="3"/>
        <v>10</v>
      </c>
    </row>
    <row r="120" spans="1:5">
      <c r="A120" s="3">
        <v>40118</v>
      </c>
      <c r="B120">
        <v>9305</v>
      </c>
      <c r="C120">
        <v>18753</v>
      </c>
      <c r="D120">
        <f t="shared" si="2"/>
        <v>2009</v>
      </c>
      <c r="E120">
        <f t="shared" si="3"/>
        <v>11</v>
      </c>
    </row>
    <row r="121" spans="1:5">
      <c r="A121" s="3">
        <v>40148</v>
      </c>
      <c r="B121">
        <v>9423</v>
      </c>
      <c r="C121">
        <v>19237</v>
      </c>
      <c r="D121">
        <f t="shared" si="2"/>
        <v>2009</v>
      </c>
      <c r="E121">
        <f t="shared" si="3"/>
        <v>12</v>
      </c>
    </row>
    <row r="122" spans="1:5">
      <c r="A122" s="3">
        <v>40179</v>
      </c>
      <c r="B122">
        <v>9365</v>
      </c>
      <c r="C122">
        <v>18652</v>
      </c>
      <c r="D122">
        <f t="shared" si="2"/>
        <v>2010</v>
      </c>
      <c r="E122">
        <f t="shared" si="3"/>
        <v>1</v>
      </c>
    </row>
    <row r="123" spans="1:5">
      <c r="A123" s="3">
        <v>40210</v>
      </c>
      <c r="B123">
        <v>9677</v>
      </c>
      <c r="C123">
        <v>18850</v>
      </c>
      <c r="D123">
        <f t="shared" si="2"/>
        <v>2010</v>
      </c>
      <c r="E123">
        <f t="shared" si="3"/>
        <v>2</v>
      </c>
    </row>
    <row r="124" spans="1:5">
      <c r="A124" s="3">
        <v>40238</v>
      </c>
      <c r="B124">
        <v>9673</v>
      </c>
      <c r="C124">
        <v>19099</v>
      </c>
      <c r="D124">
        <f t="shared" si="2"/>
        <v>2010</v>
      </c>
      <c r="E124">
        <f t="shared" si="3"/>
        <v>3</v>
      </c>
    </row>
    <row r="125" spans="1:5">
      <c r="A125" s="3">
        <v>40269</v>
      </c>
      <c r="B125">
        <v>9518</v>
      </c>
      <c r="C125">
        <v>19044</v>
      </c>
      <c r="D125">
        <f t="shared" si="2"/>
        <v>2010</v>
      </c>
      <c r="E125">
        <f t="shared" si="3"/>
        <v>4</v>
      </c>
    </row>
    <row r="126" spans="1:5">
      <c r="A126" s="3">
        <v>40299</v>
      </c>
      <c r="B126">
        <v>9620</v>
      </c>
      <c r="C126">
        <v>18866</v>
      </c>
      <c r="D126">
        <f t="shared" si="2"/>
        <v>2010</v>
      </c>
      <c r="E126">
        <f t="shared" si="3"/>
        <v>5</v>
      </c>
    </row>
    <row r="127" spans="1:5">
      <c r="A127" s="3">
        <v>40330</v>
      </c>
      <c r="B127">
        <v>9545</v>
      </c>
      <c r="C127">
        <v>19537</v>
      </c>
      <c r="D127">
        <f t="shared" si="2"/>
        <v>2010</v>
      </c>
      <c r="E127">
        <f t="shared" si="3"/>
        <v>6</v>
      </c>
    </row>
    <row r="128" spans="1:5">
      <c r="A128" s="3">
        <v>40360</v>
      </c>
      <c r="B128">
        <v>9496</v>
      </c>
      <c r="C128">
        <v>19319</v>
      </c>
      <c r="D128">
        <f t="shared" si="2"/>
        <v>2010</v>
      </c>
      <c r="E128">
        <f t="shared" si="3"/>
        <v>7</v>
      </c>
    </row>
    <row r="129" spans="1:5">
      <c r="A129" s="3">
        <v>40391</v>
      </c>
      <c r="B129">
        <v>9711</v>
      </c>
      <c r="C129">
        <v>19662</v>
      </c>
      <c r="D129">
        <f t="shared" si="2"/>
        <v>2010</v>
      </c>
      <c r="E129">
        <f t="shared" si="3"/>
        <v>8</v>
      </c>
    </row>
    <row r="130" spans="1:5">
      <c r="A130" s="3">
        <v>40422</v>
      </c>
      <c r="B130">
        <v>9858</v>
      </c>
      <c r="C130">
        <v>19438</v>
      </c>
      <c r="D130">
        <f t="shared" si="2"/>
        <v>2010</v>
      </c>
      <c r="E130">
        <f t="shared" si="3"/>
        <v>9</v>
      </c>
    </row>
    <row r="131" spans="1:5">
      <c r="A131" s="3">
        <v>40452</v>
      </c>
      <c r="B131">
        <v>9841</v>
      </c>
      <c r="C131">
        <v>18974</v>
      </c>
      <c r="D131">
        <f t="shared" ref="D131:D190" si="4">YEAR(A131)</f>
        <v>2010</v>
      </c>
      <c r="E131">
        <f t="shared" ref="E131:E190" si="5">MONTH(A131)</f>
        <v>10</v>
      </c>
    </row>
    <row r="132" spans="1:5">
      <c r="A132" s="3">
        <v>40483</v>
      </c>
      <c r="B132">
        <v>9912</v>
      </c>
      <c r="C132">
        <v>18977</v>
      </c>
      <c r="D132">
        <f t="shared" si="4"/>
        <v>2010</v>
      </c>
      <c r="E132">
        <f t="shared" si="5"/>
        <v>11</v>
      </c>
    </row>
    <row r="133" spans="1:5">
      <c r="A133" s="3">
        <v>40513</v>
      </c>
      <c r="B133">
        <v>10057</v>
      </c>
      <c r="C133">
        <v>19722</v>
      </c>
      <c r="D133">
        <f t="shared" si="4"/>
        <v>2010</v>
      </c>
      <c r="E133">
        <f t="shared" si="5"/>
        <v>12</v>
      </c>
    </row>
    <row r="134" spans="1:5">
      <c r="A134" s="3">
        <v>40544</v>
      </c>
      <c r="B134">
        <v>9780</v>
      </c>
      <c r="C134">
        <v>18911</v>
      </c>
      <c r="D134">
        <f t="shared" si="4"/>
        <v>2011</v>
      </c>
      <c r="E134">
        <f t="shared" si="5"/>
        <v>1</v>
      </c>
    </row>
    <row r="135" spans="1:5">
      <c r="A135" s="3">
        <v>40575</v>
      </c>
      <c r="B135">
        <v>9482</v>
      </c>
      <c r="C135">
        <v>18809</v>
      </c>
      <c r="D135">
        <f t="shared" si="4"/>
        <v>2011</v>
      </c>
      <c r="E135">
        <f t="shared" si="5"/>
        <v>2</v>
      </c>
    </row>
    <row r="136" spans="1:5">
      <c r="A136" s="3">
        <v>40603</v>
      </c>
      <c r="B136">
        <v>9990</v>
      </c>
      <c r="C136">
        <v>19234</v>
      </c>
      <c r="D136">
        <f t="shared" si="4"/>
        <v>2011</v>
      </c>
      <c r="E136">
        <f t="shared" si="5"/>
        <v>3</v>
      </c>
    </row>
    <row r="137" spans="1:5">
      <c r="A137" s="3">
        <v>40634</v>
      </c>
      <c r="B137">
        <v>9921</v>
      </c>
      <c r="C137">
        <v>18588</v>
      </c>
      <c r="D137">
        <f t="shared" si="4"/>
        <v>2011</v>
      </c>
      <c r="E137">
        <f t="shared" si="5"/>
        <v>4</v>
      </c>
    </row>
    <row r="138" spans="1:5">
      <c r="A138" s="3">
        <v>40664</v>
      </c>
      <c r="B138">
        <v>10083</v>
      </c>
      <c r="C138">
        <v>18420</v>
      </c>
      <c r="D138">
        <f t="shared" si="4"/>
        <v>2011</v>
      </c>
      <c r="E138">
        <f t="shared" si="5"/>
        <v>5</v>
      </c>
    </row>
    <row r="139" spans="1:5">
      <c r="A139" s="3">
        <v>40695</v>
      </c>
      <c r="B139">
        <v>10045</v>
      </c>
      <c r="C139">
        <v>19182</v>
      </c>
      <c r="D139">
        <f t="shared" si="4"/>
        <v>2011</v>
      </c>
      <c r="E139">
        <f t="shared" si="5"/>
        <v>6</v>
      </c>
    </row>
    <row r="140" spans="1:5">
      <c r="A140" s="3">
        <v>40725</v>
      </c>
      <c r="B140">
        <v>9909</v>
      </c>
      <c r="C140">
        <v>18705</v>
      </c>
      <c r="D140">
        <f t="shared" si="4"/>
        <v>2011</v>
      </c>
      <c r="E140">
        <f t="shared" si="5"/>
        <v>7</v>
      </c>
    </row>
    <row r="141" spans="1:5">
      <c r="A141" s="3">
        <v>40756</v>
      </c>
      <c r="B141">
        <v>10215</v>
      </c>
      <c r="C141">
        <v>19349</v>
      </c>
      <c r="D141">
        <f t="shared" si="4"/>
        <v>2011</v>
      </c>
      <c r="E141">
        <f t="shared" si="5"/>
        <v>8</v>
      </c>
    </row>
    <row r="142" spans="1:5">
      <c r="A142" s="3">
        <v>40787</v>
      </c>
      <c r="B142">
        <v>10039</v>
      </c>
      <c r="C142">
        <v>18848</v>
      </c>
      <c r="D142">
        <f t="shared" si="4"/>
        <v>2011</v>
      </c>
      <c r="E142">
        <f t="shared" si="5"/>
        <v>9</v>
      </c>
    </row>
    <row r="143" spans="1:5">
      <c r="A143" s="3">
        <v>40817</v>
      </c>
      <c r="B143">
        <v>10451</v>
      </c>
      <c r="C143">
        <v>18796</v>
      </c>
      <c r="D143">
        <f t="shared" si="4"/>
        <v>2011</v>
      </c>
      <c r="E143">
        <f t="shared" si="5"/>
        <v>10</v>
      </c>
    </row>
    <row r="144" spans="1:5">
      <c r="A144" s="3">
        <v>40848</v>
      </c>
      <c r="B144">
        <v>10717</v>
      </c>
      <c r="C144">
        <v>19019</v>
      </c>
      <c r="D144">
        <f t="shared" si="4"/>
        <v>2011</v>
      </c>
      <c r="E144">
        <f t="shared" si="5"/>
        <v>11</v>
      </c>
    </row>
    <row r="145" spans="1:5">
      <c r="A145" s="3">
        <v>40878</v>
      </c>
      <c r="B145">
        <v>10766</v>
      </c>
      <c r="C145">
        <v>18721</v>
      </c>
      <c r="D145">
        <f t="shared" si="4"/>
        <v>2011</v>
      </c>
      <c r="E145">
        <f t="shared" si="5"/>
        <v>12</v>
      </c>
    </row>
    <row r="146" spans="1:5">
      <c r="A146" s="3">
        <v>40909</v>
      </c>
      <c r="B146">
        <v>10793</v>
      </c>
      <c r="C146">
        <v>18304</v>
      </c>
      <c r="D146">
        <f t="shared" si="4"/>
        <v>2012</v>
      </c>
      <c r="E146">
        <f t="shared" si="5"/>
        <v>1</v>
      </c>
    </row>
    <row r="147" spans="1:5">
      <c r="A147" s="3">
        <v>40940</v>
      </c>
      <c r="B147">
        <v>10910</v>
      </c>
      <c r="C147">
        <v>18643</v>
      </c>
      <c r="D147">
        <f t="shared" si="4"/>
        <v>2012</v>
      </c>
      <c r="E147">
        <f t="shared" si="5"/>
        <v>2</v>
      </c>
    </row>
    <row r="148" spans="1:5">
      <c r="A148" s="3">
        <v>40969</v>
      </c>
      <c r="B148">
        <v>10844</v>
      </c>
      <c r="C148">
        <v>18164</v>
      </c>
      <c r="D148">
        <f t="shared" si="4"/>
        <v>2012</v>
      </c>
      <c r="E148">
        <f t="shared" si="5"/>
        <v>3</v>
      </c>
    </row>
    <row r="149" spans="1:5">
      <c r="A149" s="3">
        <v>41000</v>
      </c>
      <c r="B149">
        <v>10814</v>
      </c>
      <c r="C149">
        <v>18211</v>
      </c>
      <c r="D149">
        <f t="shared" si="4"/>
        <v>2012</v>
      </c>
      <c r="E149">
        <f t="shared" si="5"/>
        <v>4</v>
      </c>
    </row>
    <row r="150" spans="1:5">
      <c r="A150" s="3">
        <v>41030</v>
      </c>
      <c r="B150">
        <v>10993</v>
      </c>
      <c r="C150">
        <v>18589</v>
      </c>
      <c r="D150">
        <f t="shared" si="4"/>
        <v>2012</v>
      </c>
      <c r="E150">
        <f t="shared" si="5"/>
        <v>5</v>
      </c>
    </row>
    <row r="151" spans="1:5">
      <c r="A151" s="3">
        <v>41061</v>
      </c>
      <c r="B151">
        <v>10895</v>
      </c>
      <c r="C151">
        <v>18857</v>
      </c>
      <c r="D151">
        <f t="shared" si="4"/>
        <v>2012</v>
      </c>
      <c r="E151">
        <f t="shared" si="5"/>
        <v>6</v>
      </c>
    </row>
    <row r="152" spans="1:5">
      <c r="A152" s="3">
        <v>41091</v>
      </c>
      <c r="B152">
        <v>10932</v>
      </c>
      <c r="C152">
        <v>18515</v>
      </c>
      <c r="D152">
        <f t="shared" si="4"/>
        <v>2012</v>
      </c>
      <c r="E152">
        <f t="shared" si="5"/>
        <v>7</v>
      </c>
    </row>
    <row r="153" spans="1:5">
      <c r="A153" s="3">
        <v>41122</v>
      </c>
      <c r="B153">
        <v>10854</v>
      </c>
      <c r="C153">
        <v>19156</v>
      </c>
      <c r="D153">
        <f t="shared" si="4"/>
        <v>2012</v>
      </c>
      <c r="E153">
        <f t="shared" si="5"/>
        <v>8</v>
      </c>
    </row>
    <row r="154" spans="1:5">
      <c r="A154" s="3">
        <v>41153</v>
      </c>
      <c r="B154">
        <v>11153</v>
      </c>
      <c r="C154">
        <v>18092</v>
      </c>
      <c r="D154">
        <f t="shared" si="4"/>
        <v>2012</v>
      </c>
      <c r="E154">
        <f t="shared" si="5"/>
        <v>9</v>
      </c>
    </row>
    <row r="155" spans="1:5">
      <c r="A155" s="3">
        <v>41183</v>
      </c>
      <c r="B155">
        <v>11533</v>
      </c>
      <c r="C155">
        <v>18705</v>
      </c>
      <c r="D155">
        <f t="shared" si="4"/>
        <v>2012</v>
      </c>
      <c r="E155">
        <f t="shared" si="5"/>
        <v>10</v>
      </c>
    </row>
    <row r="156" spans="1:5">
      <c r="A156" s="3">
        <v>41214</v>
      </c>
      <c r="B156">
        <v>11701</v>
      </c>
      <c r="C156">
        <v>18528</v>
      </c>
      <c r="D156">
        <f t="shared" si="4"/>
        <v>2012</v>
      </c>
      <c r="E156">
        <f t="shared" si="5"/>
        <v>11</v>
      </c>
    </row>
    <row r="157" spans="1:5">
      <c r="A157" s="3">
        <v>41244</v>
      </c>
      <c r="B157">
        <v>11748</v>
      </c>
      <c r="C157">
        <v>18120</v>
      </c>
      <c r="D157">
        <f t="shared" si="4"/>
        <v>2012</v>
      </c>
      <c r="E157">
        <f t="shared" si="5"/>
        <v>12</v>
      </c>
    </row>
    <row r="158" spans="1:5">
      <c r="A158" s="3">
        <v>41275</v>
      </c>
      <c r="B158">
        <v>11596</v>
      </c>
      <c r="C158">
        <v>18749</v>
      </c>
      <c r="D158">
        <f t="shared" si="4"/>
        <v>2013</v>
      </c>
      <c r="E158">
        <f t="shared" si="5"/>
        <v>1</v>
      </c>
    </row>
    <row r="159" spans="1:5">
      <c r="A159" s="3">
        <v>41306</v>
      </c>
      <c r="B159">
        <v>11639</v>
      </c>
      <c r="C159">
        <v>18643</v>
      </c>
      <c r="D159">
        <f t="shared" si="4"/>
        <v>2013</v>
      </c>
      <c r="E159">
        <f t="shared" si="5"/>
        <v>2</v>
      </c>
    </row>
    <row r="160" spans="1:5">
      <c r="A160" s="3">
        <v>41334</v>
      </c>
      <c r="B160">
        <v>11793</v>
      </c>
      <c r="C160">
        <v>18531</v>
      </c>
      <c r="D160">
        <f t="shared" si="4"/>
        <v>2013</v>
      </c>
      <c r="E160">
        <f t="shared" si="5"/>
        <v>3</v>
      </c>
    </row>
    <row r="161" spans="1:5">
      <c r="A161" s="3">
        <v>41365</v>
      </c>
      <c r="B161">
        <v>12165</v>
      </c>
      <c r="C161">
        <v>18584</v>
      </c>
      <c r="D161">
        <f t="shared" si="4"/>
        <v>2013</v>
      </c>
      <c r="E161">
        <f t="shared" si="5"/>
        <v>4</v>
      </c>
    </row>
    <row r="162" spans="1:5">
      <c r="A162" s="3">
        <v>41395</v>
      </c>
      <c r="B162">
        <v>12115</v>
      </c>
      <c r="C162">
        <v>18779</v>
      </c>
      <c r="D162">
        <f t="shared" si="4"/>
        <v>2013</v>
      </c>
      <c r="E162">
        <f t="shared" si="5"/>
        <v>5</v>
      </c>
    </row>
    <row r="163" spans="1:5">
      <c r="A163" s="3">
        <v>41426</v>
      </c>
      <c r="B163">
        <v>12115</v>
      </c>
      <c r="C163">
        <v>18806</v>
      </c>
      <c r="D163">
        <f t="shared" si="4"/>
        <v>2013</v>
      </c>
      <c r="E163">
        <f t="shared" si="5"/>
        <v>6</v>
      </c>
    </row>
    <row r="164" spans="1:5">
      <c r="A164" s="3">
        <v>41456</v>
      </c>
      <c r="B164">
        <v>12444</v>
      </c>
      <c r="C164">
        <v>19257</v>
      </c>
      <c r="D164">
        <f t="shared" si="4"/>
        <v>2013</v>
      </c>
      <c r="E164">
        <f t="shared" si="5"/>
        <v>7</v>
      </c>
    </row>
    <row r="165" spans="1:5">
      <c r="A165" s="3">
        <v>41487</v>
      </c>
      <c r="B165">
        <v>12570</v>
      </c>
      <c r="C165">
        <v>19125</v>
      </c>
      <c r="D165">
        <f t="shared" si="4"/>
        <v>2013</v>
      </c>
      <c r="E165">
        <f t="shared" si="5"/>
        <v>8</v>
      </c>
    </row>
    <row r="166" spans="1:5">
      <c r="A166" s="3">
        <v>41518</v>
      </c>
      <c r="B166">
        <v>12866</v>
      </c>
      <c r="C166">
        <v>19252</v>
      </c>
      <c r="D166">
        <f t="shared" si="4"/>
        <v>2013</v>
      </c>
      <c r="E166">
        <f t="shared" si="5"/>
        <v>9</v>
      </c>
    </row>
    <row r="167" spans="1:5">
      <c r="A167" s="3">
        <v>41548</v>
      </c>
      <c r="B167">
        <v>12815</v>
      </c>
      <c r="C167">
        <v>19312</v>
      </c>
      <c r="D167">
        <f t="shared" si="4"/>
        <v>2013</v>
      </c>
      <c r="E167">
        <f t="shared" si="5"/>
        <v>10</v>
      </c>
    </row>
    <row r="168" spans="1:5">
      <c r="A168" s="3">
        <v>41579</v>
      </c>
      <c r="B168">
        <v>13071</v>
      </c>
      <c r="C168">
        <v>19491</v>
      </c>
      <c r="D168">
        <f t="shared" si="4"/>
        <v>2013</v>
      </c>
      <c r="E168">
        <f t="shared" si="5"/>
        <v>11</v>
      </c>
    </row>
    <row r="169" spans="1:5">
      <c r="A169" s="3">
        <v>41609</v>
      </c>
      <c r="B169">
        <v>13031</v>
      </c>
      <c r="C169">
        <v>18983</v>
      </c>
      <c r="D169">
        <f t="shared" si="4"/>
        <v>2013</v>
      </c>
      <c r="E169">
        <f t="shared" si="5"/>
        <v>12</v>
      </c>
    </row>
    <row r="170" spans="1:5">
      <c r="A170" s="3">
        <v>41640</v>
      </c>
      <c r="B170">
        <v>13006</v>
      </c>
      <c r="C170">
        <v>19102</v>
      </c>
      <c r="D170">
        <f t="shared" si="4"/>
        <v>2014</v>
      </c>
      <c r="E170">
        <f t="shared" si="5"/>
        <v>1</v>
      </c>
    </row>
    <row r="171" spans="1:5">
      <c r="A171" s="3">
        <v>41671</v>
      </c>
      <c r="B171">
        <v>13053</v>
      </c>
      <c r="C171">
        <v>18908</v>
      </c>
      <c r="D171">
        <f t="shared" si="4"/>
        <v>2014</v>
      </c>
      <c r="E171">
        <f t="shared" si="5"/>
        <v>2</v>
      </c>
    </row>
    <row r="172" spans="1:5">
      <c r="A172" s="3">
        <v>41699</v>
      </c>
      <c r="B172">
        <v>13293</v>
      </c>
      <c r="C172">
        <v>18464</v>
      </c>
      <c r="D172">
        <f t="shared" si="4"/>
        <v>2014</v>
      </c>
      <c r="E172">
        <f t="shared" si="5"/>
        <v>3</v>
      </c>
    </row>
    <row r="173" spans="1:5">
      <c r="A173" s="3">
        <v>41730</v>
      </c>
      <c r="B173">
        <v>13858</v>
      </c>
      <c r="C173">
        <v>18849</v>
      </c>
      <c r="D173">
        <f t="shared" si="4"/>
        <v>2014</v>
      </c>
      <c r="E173">
        <f t="shared" si="5"/>
        <v>4</v>
      </c>
    </row>
    <row r="174" spans="1:5">
      <c r="A174" s="3">
        <v>41760</v>
      </c>
      <c r="B174">
        <v>13821</v>
      </c>
      <c r="C174">
        <v>18585</v>
      </c>
      <c r="D174">
        <f t="shared" si="4"/>
        <v>2014</v>
      </c>
      <c r="E174">
        <f t="shared" si="5"/>
        <v>5</v>
      </c>
    </row>
    <row r="175" spans="1:5">
      <c r="A175" s="3">
        <v>41791</v>
      </c>
      <c r="B175">
        <v>14220</v>
      </c>
      <c r="C175">
        <v>18890</v>
      </c>
      <c r="D175">
        <f t="shared" si="4"/>
        <v>2014</v>
      </c>
      <c r="E175">
        <f t="shared" si="5"/>
        <v>6</v>
      </c>
    </row>
    <row r="176" spans="1:5">
      <c r="A176" s="3">
        <v>41821</v>
      </c>
      <c r="B176">
        <v>14287</v>
      </c>
      <c r="C176">
        <v>19283</v>
      </c>
      <c r="D176">
        <f t="shared" si="4"/>
        <v>2014</v>
      </c>
      <c r="E176">
        <f t="shared" si="5"/>
        <v>7</v>
      </c>
    </row>
    <row r="177" spans="1:5">
      <c r="A177" s="3">
        <v>41852</v>
      </c>
      <c r="B177">
        <v>14403</v>
      </c>
      <c r="C177">
        <v>19400</v>
      </c>
      <c r="D177">
        <f t="shared" si="4"/>
        <v>2014</v>
      </c>
      <c r="E177">
        <f t="shared" si="5"/>
        <v>8</v>
      </c>
    </row>
    <row r="178" spans="1:5">
      <c r="A178" s="3">
        <v>41883</v>
      </c>
      <c r="B178">
        <v>14437</v>
      </c>
      <c r="C178">
        <v>19246</v>
      </c>
      <c r="D178">
        <f t="shared" si="4"/>
        <v>2014</v>
      </c>
      <c r="E178">
        <f t="shared" si="5"/>
        <v>9</v>
      </c>
    </row>
    <row r="179" spans="1:5">
      <c r="A179" s="3">
        <v>41913</v>
      </c>
      <c r="B179">
        <v>14620</v>
      </c>
      <c r="C179">
        <v>19691</v>
      </c>
      <c r="D179">
        <f t="shared" si="4"/>
        <v>2014</v>
      </c>
      <c r="E179">
        <f t="shared" si="5"/>
        <v>10</v>
      </c>
    </row>
    <row r="180" spans="1:5">
      <c r="A180" s="3">
        <v>41944</v>
      </c>
      <c r="B180">
        <v>14793</v>
      </c>
      <c r="C180">
        <v>19370</v>
      </c>
      <c r="D180">
        <f t="shared" si="4"/>
        <v>2014</v>
      </c>
      <c r="E180">
        <f t="shared" si="5"/>
        <v>11</v>
      </c>
    </row>
    <row r="181" spans="1:5">
      <c r="A181" s="3">
        <v>41974</v>
      </c>
      <c r="B181">
        <v>15058</v>
      </c>
      <c r="C181">
        <v>19457</v>
      </c>
      <c r="D181">
        <f t="shared" si="4"/>
        <v>2014</v>
      </c>
      <c r="E181">
        <f t="shared" si="5"/>
        <v>12</v>
      </c>
    </row>
    <row r="182" spans="1:5">
      <c r="A182" s="3">
        <v>42005</v>
      </c>
      <c r="B182">
        <v>14613</v>
      </c>
      <c r="C182">
        <v>19249</v>
      </c>
      <c r="D182">
        <f t="shared" si="4"/>
        <v>2015</v>
      </c>
      <c r="E182">
        <f t="shared" si="5"/>
        <v>1</v>
      </c>
    </row>
    <row r="183" spans="1:5">
      <c r="A183" s="3">
        <v>42036</v>
      </c>
      <c r="B183">
        <v>14754</v>
      </c>
      <c r="C183">
        <v>19396</v>
      </c>
      <c r="D183">
        <f t="shared" si="4"/>
        <v>2015</v>
      </c>
      <c r="E183">
        <f t="shared" si="5"/>
        <v>2</v>
      </c>
    </row>
    <row r="184" spans="1:5">
      <c r="A184" s="3">
        <v>42064</v>
      </c>
      <c r="B184">
        <v>15081</v>
      </c>
      <c r="C184">
        <v>19238</v>
      </c>
      <c r="D184">
        <f t="shared" si="4"/>
        <v>2015</v>
      </c>
      <c r="E184">
        <f t="shared" si="5"/>
        <v>3</v>
      </c>
    </row>
    <row r="185" spans="1:5">
      <c r="A185" s="3">
        <v>42095</v>
      </c>
      <c r="B185">
        <v>15304</v>
      </c>
      <c r="C185">
        <v>19037</v>
      </c>
      <c r="D185">
        <f t="shared" si="4"/>
        <v>2015</v>
      </c>
      <c r="E185">
        <f t="shared" si="5"/>
        <v>4</v>
      </c>
    </row>
    <row r="186" spans="1:5">
      <c r="A186" s="3">
        <v>42125</v>
      </c>
      <c r="B186">
        <v>15091</v>
      </c>
      <c r="C186">
        <v>19117</v>
      </c>
      <c r="D186">
        <f t="shared" si="4"/>
        <v>2015</v>
      </c>
      <c r="E186">
        <f t="shared" si="5"/>
        <v>5</v>
      </c>
    </row>
    <row r="187" spans="1:5">
      <c r="A187" s="3">
        <v>42156</v>
      </c>
      <c r="B187">
        <v>14919</v>
      </c>
      <c r="C187">
        <v>19591</v>
      </c>
      <c r="D187">
        <f t="shared" si="4"/>
        <v>2015</v>
      </c>
      <c r="E187">
        <f t="shared" si="5"/>
        <v>6</v>
      </c>
    </row>
    <row r="188" spans="1:5">
      <c r="A188" s="3">
        <v>42186</v>
      </c>
      <c r="B188">
        <v>15118</v>
      </c>
      <c r="C188">
        <v>19979</v>
      </c>
      <c r="D188">
        <f t="shared" si="4"/>
        <v>2015</v>
      </c>
      <c r="E188">
        <f t="shared" si="5"/>
        <v>7</v>
      </c>
    </row>
    <row r="189" spans="1:5">
      <c r="A189" s="3">
        <v>42217</v>
      </c>
      <c r="B189">
        <v>15185</v>
      </c>
      <c r="C189">
        <v>19814</v>
      </c>
      <c r="D189">
        <f t="shared" si="4"/>
        <v>2015</v>
      </c>
      <c r="E189">
        <f t="shared" si="5"/>
        <v>8</v>
      </c>
    </row>
    <row r="190" spans="1:5">
      <c r="A190" s="3">
        <v>42248</v>
      </c>
      <c r="B190">
        <v>15106</v>
      </c>
      <c r="C190">
        <v>19225</v>
      </c>
      <c r="D190">
        <f t="shared" si="4"/>
        <v>2015</v>
      </c>
      <c r="E190">
        <f t="shared" si="5"/>
        <v>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daily</vt:lpstr>
      <vt:lpstr>Saudi4Export</vt:lpstr>
      <vt:lpstr>Saudi</vt:lpstr>
      <vt:lpstr>COT</vt:lpstr>
      <vt:lpstr>US</vt:lpstr>
    </vt:vector>
  </TitlesOfParts>
  <Company>ZAO UniCredit Bank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AS, Anna S. Bogdyukevich - UniCredit</dc:creator>
  <cp:lastModifiedBy>Кузнецов</cp:lastModifiedBy>
  <dcterms:created xsi:type="dcterms:W3CDTF">2016-05-06T11:58:53Z</dcterms:created>
  <dcterms:modified xsi:type="dcterms:W3CDTF">2016-05-08T01:58:43Z</dcterms:modified>
</cp:coreProperties>
</file>